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0" yWindow="0" windowWidth="21195" windowHeight="4815"/>
  </bookViews>
  <sheets>
    <sheet name="Summary" sheetId="17" r:id="rId1"/>
    <sheet name="SEER" sheetId="7" r:id="rId2"/>
    <sheet name="EER_Sm" sheetId="5" r:id="rId3"/>
    <sheet name="EER_Med" sheetId="16" r:id="rId4"/>
    <sheet name="EER_Lg" sheetId="13" r:id="rId5"/>
    <sheet name="EER_gt760" sheetId="10" r:id="rId6"/>
    <sheet name="BldgInfo" sheetId="15" r:id="rId7"/>
    <sheet name="Vintages" sheetId="6" r:id="rId8"/>
    <sheet name="SiteWeights" sheetId="18" r:id="rId9"/>
  </sheets>
  <definedNames>
    <definedName name="_xlnm._FilterDatabase" localSheetId="1" hidden="1">SEER!$A$3:$BF$1640</definedName>
    <definedName name="tblBldgInfo">BldgInfo!$A$1:$T$2929</definedName>
    <definedName name="tblSiteWeights">SiteWeights!$A$2:$Q$8015</definedName>
    <definedName name="tblVintages">Vintages!$D$4:$F$14</definedName>
  </definedNames>
  <calcPr calcId="152511"/>
</workbook>
</file>

<file path=xl/calcChain.xml><?xml version="1.0" encoding="utf-8"?>
<calcChain xmlns="http://schemas.openxmlformats.org/spreadsheetml/2006/main">
  <c r="U7" i="17" l="1" a="1"/>
  <c r="U7" i="17" s="1"/>
  <c r="AE3" i="10" l="1"/>
  <c r="AK3" i="10"/>
  <c r="AM3" i="10"/>
  <c r="AR3" i="10"/>
  <c r="AL3" i="10" s="1"/>
  <c r="AS3" i="10"/>
  <c r="AE4" i="10"/>
  <c r="AK4" i="10"/>
  <c r="AM4" i="10"/>
  <c r="AR4" i="10"/>
  <c r="AL4" i="10" s="1"/>
  <c r="AS4" i="10"/>
  <c r="AE5" i="10"/>
  <c r="AK5" i="10"/>
  <c r="AM5" i="10"/>
  <c r="AR5" i="10"/>
  <c r="AL5" i="10" s="1"/>
  <c r="AS5" i="10"/>
  <c r="AQ5" i="10" l="1"/>
  <c r="AQ3" i="10"/>
  <c r="AN4" i="10"/>
  <c r="AN5" i="10"/>
  <c r="AN3" i="10"/>
  <c r="AO3" i="10" s="1"/>
  <c r="AP4" i="10"/>
  <c r="AO4" i="10"/>
  <c r="AO5" i="10"/>
  <c r="AP5" i="10"/>
  <c r="AQ4" i="10"/>
  <c r="AP3" i="10" l="1"/>
  <c r="V14" i="17" l="1"/>
  <c r="Q7" i="17" l="1" a="1"/>
  <c r="Q7" i="17" s="1"/>
  <c r="P7" i="17" s="1" a="1"/>
  <c r="P7" i="17" s="1"/>
  <c r="O7" i="17" a="1"/>
  <c r="O7" i="17" s="1"/>
  <c r="N7" i="17" a="1"/>
  <c r="N7" i="17" s="1"/>
  <c r="M7" i="17" s="1" a="1"/>
  <c r="M7" i="17" s="1"/>
  <c r="L7" i="17" a="1"/>
  <c r="L7" i="17" s="1"/>
  <c r="I7" i="17" a="1"/>
  <c r="I7" i="17" s="1"/>
  <c r="H7" i="17" a="1"/>
  <c r="H7" i="17" s="1"/>
  <c r="G7" i="17" s="1" a="1"/>
  <c r="G7" i="17" s="1"/>
  <c r="F7" i="17" a="1"/>
  <c r="F7" i="17" s="1"/>
  <c r="AE5" i="13"/>
  <c r="AK5" i="13"/>
  <c r="AM5" i="13"/>
  <c r="AR5" i="13"/>
  <c r="AL5" i="13" s="1"/>
  <c r="AS5" i="13"/>
  <c r="AE6" i="13"/>
  <c r="AK6" i="13"/>
  <c r="AM6" i="13"/>
  <c r="AR6" i="13"/>
  <c r="AL6" i="13" s="1"/>
  <c r="AS6" i="13"/>
  <c r="AE7" i="13"/>
  <c r="AK7" i="13"/>
  <c r="AM7" i="13"/>
  <c r="AR7" i="13"/>
  <c r="AS7" i="13"/>
  <c r="AQ5" i="13" l="1"/>
  <c r="AN7" i="13"/>
  <c r="AP7" i="13" s="1"/>
  <c r="AQ6" i="13"/>
  <c r="AL7" i="13"/>
  <c r="AQ7" i="13"/>
  <c r="AN6" i="13"/>
  <c r="AO6" i="13" s="1"/>
  <c r="AN5" i="13"/>
  <c r="AO5" i="13" s="1"/>
  <c r="AO7" i="13"/>
  <c r="AP6" i="13"/>
  <c r="AP5" i="13"/>
  <c r="M1" i="7" l="1" a="1"/>
  <c r="M1" i="7" s="1"/>
  <c r="J1" i="17" l="1"/>
  <c r="K7" i="17" l="1" a="1"/>
  <c r="K7" i="17" s="1"/>
  <c r="J7" i="17" s="1" a="1"/>
  <c r="J7" i="17" s="1"/>
  <c r="AM15" i="13"/>
  <c r="AK15" i="13"/>
  <c r="AM14" i="13"/>
  <c r="AK14" i="13"/>
  <c r="AM13" i="13"/>
  <c r="AK13" i="13"/>
  <c r="AM12" i="13"/>
  <c r="AK12" i="13"/>
  <c r="AM11" i="13"/>
  <c r="AK11" i="13"/>
  <c r="AM10" i="13"/>
  <c r="AK10" i="13"/>
  <c r="AM9" i="13"/>
  <c r="AK9" i="13"/>
  <c r="AM8" i="13"/>
  <c r="AK8" i="13"/>
  <c r="AM4" i="13"/>
  <c r="AK4" i="13"/>
  <c r="AM3" i="13"/>
  <c r="AK3" i="13"/>
  <c r="AM38" i="16"/>
  <c r="AK38" i="16"/>
  <c r="AM37" i="16"/>
  <c r="AK37" i="16"/>
  <c r="AM36" i="16"/>
  <c r="AK36" i="16"/>
  <c r="AM35" i="16"/>
  <c r="AK35" i="16"/>
  <c r="AM34" i="16"/>
  <c r="AK34" i="16"/>
  <c r="AM33" i="16"/>
  <c r="AK33" i="16"/>
  <c r="AM32" i="16"/>
  <c r="AK32" i="16"/>
  <c r="AM31" i="16"/>
  <c r="AK31" i="16"/>
  <c r="AM42" i="16"/>
  <c r="AK42" i="16"/>
  <c r="AM30" i="16"/>
  <c r="AK30" i="16"/>
  <c r="AM29" i="16"/>
  <c r="AK29" i="16"/>
  <c r="AM28" i="16"/>
  <c r="AK28" i="16"/>
  <c r="AM27" i="16"/>
  <c r="AK27" i="16"/>
  <c r="AM26" i="16"/>
  <c r="AK26" i="16"/>
  <c r="AM25" i="16"/>
  <c r="AK25" i="16"/>
  <c r="AM24" i="16"/>
  <c r="AK24" i="16"/>
  <c r="AM23" i="16"/>
  <c r="AK23" i="16"/>
  <c r="AM22" i="16"/>
  <c r="AK22" i="16"/>
  <c r="AM21" i="16"/>
  <c r="AK21" i="16"/>
  <c r="AM20" i="16"/>
  <c r="AK20" i="16"/>
  <c r="AM19" i="16"/>
  <c r="AK19" i="16"/>
  <c r="AM18" i="16"/>
  <c r="AK18" i="16"/>
  <c r="AM17" i="16"/>
  <c r="AK17" i="16"/>
  <c r="AM16" i="16"/>
  <c r="AK16" i="16"/>
  <c r="AM15" i="16"/>
  <c r="AK15" i="16"/>
  <c r="AM14" i="16"/>
  <c r="AK14" i="16"/>
  <c r="AM13" i="16"/>
  <c r="AK13" i="16"/>
  <c r="AM12" i="16"/>
  <c r="AK12" i="16"/>
  <c r="AM11" i="16"/>
  <c r="AK11" i="16"/>
  <c r="AM10" i="16"/>
  <c r="AK10" i="16"/>
  <c r="AM9" i="16"/>
  <c r="AK9" i="16"/>
  <c r="AM8" i="16"/>
  <c r="AK8" i="16"/>
  <c r="AM7" i="16"/>
  <c r="AK7" i="16"/>
  <c r="AM6" i="16"/>
  <c r="AK6" i="16"/>
  <c r="AM5" i="16"/>
  <c r="AK5" i="16"/>
  <c r="AM4" i="16"/>
  <c r="AK4" i="16"/>
  <c r="AM3" i="16"/>
  <c r="AK3" i="16"/>
  <c r="AM2" i="16"/>
  <c r="AK2" i="16"/>
  <c r="AK73" i="5"/>
  <c r="AK72" i="5"/>
  <c r="AK71" i="5"/>
  <c r="AK70" i="5"/>
  <c r="AK69" i="5"/>
  <c r="AK68" i="5"/>
  <c r="AK67" i="5"/>
  <c r="AK66" i="5"/>
  <c r="AK65" i="5"/>
  <c r="AK64" i="5"/>
  <c r="AK63" i="5"/>
  <c r="AK62" i="5"/>
  <c r="AK61" i="5"/>
  <c r="AK60" i="5"/>
  <c r="AK59" i="5"/>
  <c r="AK58" i="5"/>
  <c r="AK57" i="5"/>
  <c r="AK56" i="5"/>
  <c r="AK55" i="5"/>
  <c r="AK54" i="5"/>
  <c r="AK53" i="5"/>
  <c r="AK52" i="5"/>
  <c r="AK51" i="5"/>
  <c r="AK50" i="5"/>
  <c r="AK49" i="5"/>
  <c r="AK48" i="5"/>
  <c r="AK47" i="5"/>
  <c r="AK46" i="5"/>
  <c r="AK45" i="5"/>
  <c r="AK44" i="5"/>
  <c r="AK43" i="5"/>
  <c r="AK42" i="5"/>
  <c r="AK41" i="5"/>
  <c r="AK40" i="5"/>
  <c r="AK39" i="5"/>
  <c r="AK38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3" i="5"/>
  <c r="AK22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K7" i="5"/>
  <c r="AK6" i="5"/>
  <c r="AK5" i="5"/>
  <c r="AK4" i="5"/>
  <c r="AK3" i="5"/>
  <c r="AK2" i="5"/>
  <c r="AR1640" i="7" l="1"/>
  <c r="AR1639" i="7"/>
  <c r="AR1638" i="7"/>
  <c r="AR1637" i="7"/>
  <c r="AR1636" i="7"/>
  <c r="AR1635" i="7"/>
  <c r="AR1634" i="7"/>
  <c r="AR1633" i="7"/>
  <c r="AR1632" i="7"/>
  <c r="AR1631" i="7"/>
  <c r="AR1630" i="7"/>
  <c r="AR1629" i="7"/>
  <c r="AR1628" i="7"/>
  <c r="AR1627" i="7"/>
  <c r="AR1626" i="7"/>
  <c r="AR1625" i="7"/>
  <c r="AR1624" i="7"/>
  <c r="AR1623" i="7"/>
  <c r="AR1622" i="7"/>
  <c r="AR1621" i="7"/>
  <c r="AR1620" i="7"/>
  <c r="AR1619" i="7"/>
  <c r="AR1618" i="7"/>
  <c r="AR1617" i="7"/>
  <c r="AR1616" i="7"/>
  <c r="AR1615" i="7"/>
  <c r="AR1614" i="7"/>
  <c r="AR1613" i="7"/>
  <c r="AR1612" i="7"/>
  <c r="AR1611" i="7"/>
  <c r="AR1610" i="7"/>
  <c r="AR1609" i="7"/>
  <c r="AR1608" i="7"/>
  <c r="AR1607" i="7"/>
  <c r="AR1606" i="7"/>
  <c r="AR1605" i="7"/>
  <c r="AR1604" i="7"/>
  <c r="AR1603" i="7"/>
  <c r="AR1602" i="7"/>
  <c r="AR1601" i="7"/>
  <c r="AR1600" i="7"/>
  <c r="AR1599" i="7"/>
  <c r="AR1598" i="7"/>
  <c r="AR1597" i="7"/>
  <c r="AR1596" i="7"/>
  <c r="AR1595" i="7"/>
  <c r="AR1594" i="7"/>
  <c r="AR1593" i="7"/>
  <c r="AR1592" i="7"/>
  <c r="AR1591" i="7"/>
  <c r="AR1590" i="7"/>
  <c r="AR1589" i="7"/>
  <c r="AR1588" i="7"/>
  <c r="AR1587" i="7"/>
  <c r="AR1586" i="7"/>
  <c r="AR1585" i="7"/>
  <c r="AR1584" i="7"/>
  <c r="AR1583" i="7"/>
  <c r="AR1582" i="7"/>
  <c r="AR1581" i="7"/>
  <c r="AR1580" i="7"/>
  <c r="AR1579" i="7"/>
  <c r="AR1578" i="7"/>
  <c r="AR1577" i="7"/>
  <c r="AR1576" i="7"/>
  <c r="AR1575" i="7"/>
  <c r="AR1574" i="7"/>
  <c r="AR1573" i="7"/>
  <c r="AR1572" i="7"/>
  <c r="AR1571" i="7"/>
  <c r="AR1570" i="7"/>
  <c r="AR1569" i="7"/>
  <c r="AR1568" i="7"/>
  <c r="AR1567" i="7"/>
  <c r="AR1566" i="7"/>
  <c r="AR1565" i="7"/>
  <c r="AR1564" i="7"/>
  <c r="AR1563" i="7"/>
  <c r="AR1562" i="7"/>
  <c r="AR1561" i="7"/>
  <c r="AR1560" i="7"/>
  <c r="AR1559" i="7"/>
  <c r="AR1558" i="7"/>
  <c r="AR1557" i="7"/>
  <c r="AR1556" i="7"/>
  <c r="AR1555" i="7"/>
  <c r="AR1554" i="7"/>
  <c r="AR1553" i="7"/>
  <c r="AR1552" i="7"/>
  <c r="AR1551" i="7"/>
  <c r="AR1550" i="7"/>
  <c r="AR1549" i="7"/>
  <c r="AR1548" i="7"/>
  <c r="AR1547" i="7"/>
  <c r="AR1546" i="7"/>
  <c r="AR1545" i="7"/>
  <c r="AR1544" i="7"/>
  <c r="AR1543" i="7"/>
  <c r="AR1542" i="7"/>
  <c r="AR1541" i="7"/>
  <c r="AR1540" i="7"/>
  <c r="AR1539" i="7"/>
  <c r="AR1538" i="7"/>
  <c r="AR1537" i="7"/>
  <c r="AR1536" i="7"/>
  <c r="AR1535" i="7"/>
  <c r="AR1534" i="7"/>
  <c r="AR1533" i="7"/>
  <c r="AR1532" i="7"/>
  <c r="AR1531" i="7"/>
  <c r="AR1530" i="7"/>
  <c r="AR1529" i="7"/>
  <c r="AR1528" i="7"/>
  <c r="AR1527" i="7"/>
  <c r="AR1526" i="7"/>
  <c r="AR1525" i="7"/>
  <c r="AR1524" i="7"/>
  <c r="AR1523" i="7"/>
  <c r="AR1522" i="7"/>
  <c r="AR1521" i="7"/>
  <c r="AR1520" i="7"/>
  <c r="AR1519" i="7"/>
  <c r="AR1518" i="7"/>
  <c r="AR1517" i="7"/>
  <c r="AR1516" i="7"/>
  <c r="AR1515" i="7"/>
  <c r="AR1514" i="7"/>
  <c r="AR1513" i="7"/>
  <c r="AR1512" i="7"/>
  <c r="AR1511" i="7"/>
  <c r="AR1510" i="7"/>
  <c r="AR1509" i="7"/>
  <c r="AR1508" i="7"/>
  <c r="AR1507" i="7"/>
  <c r="AR1506" i="7"/>
  <c r="AR1505" i="7"/>
  <c r="AR1504" i="7"/>
  <c r="AR1503" i="7"/>
  <c r="AR1502" i="7"/>
  <c r="AR1501" i="7"/>
  <c r="AR1500" i="7"/>
  <c r="AR1499" i="7"/>
  <c r="AR1498" i="7"/>
  <c r="AR1497" i="7"/>
  <c r="AR1496" i="7"/>
  <c r="AR1495" i="7"/>
  <c r="AR1494" i="7"/>
  <c r="AR1493" i="7"/>
  <c r="AR1492" i="7"/>
  <c r="AR1491" i="7"/>
  <c r="AR1490" i="7"/>
  <c r="AR1489" i="7"/>
  <c r="AR1488" i="7"/>
  <c r="AR1487" i="7"/>
  <c r="AR1486" i="7"/>
  <c r="AR1485" i="7"/>
  <c r="AR1484" i="7"/>
  <c r="AR1483" i="7"/>
  <c r="AR1482" i="7"/>
  <c r="AR1481" i="7"/>
  <c r="AR1480" i="7"/>
  <c r="AR1479" i="7"/>
  <c r="AR1478" i="7"/>
  <c r="AR1477" i="7"/>
  <c r="AR1476" i="7"/>
  <c r="AR1475" i="7"/>
  <c r="AR1474" i="7"/>
  <c r="AR1473" i="7"/>
  <c r="AR1472" i="7"/>
  <c r="AR1471" i="7"/>
  <c r="AR1470" i="7"/>
  <c r="AR1469" i="7"/>
  <c r="AR1468" i="7"/>
  <c r="AR1467" i="7"/>
  <c r="AR1466" i="7"/>
  <c r="AR1465" i="7"/>
  <c r="AR1464" i="7"/>
  <c r="AR1463" i="7"/>
  <c r="AR1462" i="7"/>
  <c r="AR1461" i="7"/>
  <c r="AR1460" i="7"/>
  <c r="AR1459" i="7"/>
  <c r="AR1458" i="7"/>
  <c r="AR1457" i="7"/>
  <c r="AR1456" i="7"/>
  <c r="AR1455" i="7"/>
  <c r="AR1454" i="7"/>
  <c r="AR1453" i="7"/>
  <c r="AR1452" i="7"/>
  <c r="AR1451" i="7"/>
  <c r="AR1450" i="7"/>
  <c r="AR1449" i="7"/>
  <c r="AR1448" i="7"/>
  <c r="AR1447" i="7"/>
  <c r="AR1446" i="7"/>
  <c r="AR1445" i="7"/>
  <c r="AR1444" i="7"/>
  <c r="AR1443" i="7"/>
  <c r="AR1442" i="7"/>
  <c r="AR1441" i="7"/>
  <c r="AR1440" i="7"/>
  <c r="AR1439" i="7"/>
  <c r="AR1438" i="7"/>
  <c r="AR1437" i="7"/>
  <c r="AR1436" i="7"/>
  <c r="AR1435" i="7"/>
  <c r="AR1434" i="7"/>
  <c r="AR1433" i="7"/>
  <c r="AR1432" i="7"/>
  <c r="AR1431" i="7"/>
  <c r="AR1430" i="7"/>
  <c r="AR1429" i="7"/>
  <c r="AR1428" i="7"/>
  <c r="AR1427" i="7"/>
  <c r="AR1426" i="7"/>
  <c r="AR1425" i="7"/>
  <c r="AR1424" i="7"/>
  <c r="AR1423" i="7"/>
  <c r="AR1422" i="7"/>
  <c r="AR1421" i="7"/>
  <c r="AR1420" i="7"/>
  <c r="AR1419" i="7"/>
  <c r="AR1418" i="7"/>
  <c r="AR1417" i="7"/>
  <c r="AR1416" i="7"/>
  <c r="AR1415" i="7"/>
  <c r="AR1414" i="7"/>
  <c r="AR1413" i="7"/>
  <c r="AR1412" i="7"/>
  <c r="AR1411" i="7"/>
  <c r="AR1410" i="7"/>
  <c r="AR1409" i="7"/>
  <c r="AR1408" i="7"/>
  <c r="AR1407" i="7"/>
  <c r="AR1406" i="7"/>
  <c r="AR1405" i="7"/>
  <c r="AR1404" i="7"/>
  <c r="AR1403" i="7"/>
  <c r="AR1402" i="7"/>
  <c r="AR1401" i="7"/>
  <c r="AR1400" i="7"/>
  <c r="AR1399" i="7"/>
  <c r="AR1398" i="7"/>
  <c r="AR1397" i="7"/>
  <c r="AR1396" i="7"/>
  <c r="AR1395" i="7"/>
  <c r="AR1394" i="7"/>
  <c r="AR1393" i="7"/>
  <c r="AR1392" i="7"/>
  <c r="AR1391" i="7"/>
  <c r="AR1390" i="7"/>
  <c r="AR1389" i="7"/>
  <c r="AR1388" i="7"/>
  <c r="AR1387" i="7"/>
  <c r="AR1386" i="7"/>
  <c r="AR1385" i="7"/>
  <c r="AR1384" i="7"/>
  <c r="AR1383" i="7"/>
  <c r="AR1382" i="7"/>
  <c r="AR1381" i="7"/>
  <c r="AR1380" i="7"/>
  <c r="AR1379" i="7"/>
  <c r="AR1378" i="7"/>
  <c r="AR1377" i="7"/>
  <c r="AR1376" i="7"/>
  <c r="AR1375" i="7"/>
  <c r="AR1374" i="7"/>
  <c r="AR1373" i="7"/>
  <c r="AR1372" i="7"/>
  <c r="AR1371" i="7"/>
  <c r="AR1370" i="7"/>
  <c r="AR1369" i="7"/>
  <c r="AR1368" i="7"/>
  <c r="AR1367" i="7"/>
  <c r="AR1366" i="7"/>
  <c r="AR1365" i="7"/>
  <c r="AR1364" i="7"/>
  <c r="AR1363" i="7"/>
  <c r="AR1362" i="7"/>
  <c r="AR1361" i="7"/>
  <c r="AR1360" i="7"/>
  <c r="AR1359" i="7"/>
  <c r="AR1358" i="7"/>
  <c r="AR1357" i="7"/>
  <c r="AR1356" i="7"/>
  <c r="AR1355" i="7"/>
  <c r="AR1354" i="7"/>
  <c r="AR1353" i="7"/>
  <c r="AR1352" i="7"/>
  <c r="AR1351" i="7"/>
  <c r="AR1350" i="7"/>
  <c r="AR1349" i="7"/>
  <c r="AR1348" i="7"/>
  <c r="AR1347" i="7"/>
  <c r="AR1346" i="7"/>
  <c r="AR1345" i="7"/>
  <c r="AR1344" i="7"/>
  <c r="AR1343" i="7"/>
  <c r="AR1342" i="7"/>
  <c r="AR1341" i="7"/>
  <c r="AR1340" i="7"/>
  <c r="AR1339" i="7"/>
  <c r="AR1338" i="7"/>
  <c r="AR1337" i="7"/>
  <c r="AR1336" i="7"/>
  <c r="AR1335" i="7"/>
  <c r="AR1334" i="7"/>
  <c r="AR1333" i="7"/>
  <c r="AR1332" i="7"/>
  <c r="AR1331" i="7"/>
  <c r="AR1330" i="7"/>
  <c r="AR1329" i="7"/>
  <c r="AR1328" i="7"/>
  <c r="AR1327" i="7"/>
  <c r="AR1326" i="7"/>
  <c r="AR1325" i="7"/>
  <c r="AR1324" i="7"/>
  <c r="AR1323" i="7"/>
  <c r="AR1322" i="7"/>
  <c r="AR1321" i="7"/>
  <c r="AR1320" i="7"/>
  <c r="AR1319" i="7"/>
  <c r="AR1318" i="7"/>
  <c r="AR1317" i="7"/>
  <c r="AR1316" i="7"/>
  <c r="AR1315" i="7"/>
  <c r="AR1314" i="7"/>
  <c r="AR1313" i="7"/>
  <c r="AR1312" i="7"/>
  <c r="AR1311" i="7"/>
  <c r="AR1310" i="7"/>
  <c r="AR1309" i="7"/>
  <c r="AR1308" i="7"/>
  <c r="AR1307" i="7"/>
  <c r="AR1306" i="7"/>
  <c r="AR1305" i="7"/>
  <c r="AR1304" i="7"/>
  <c r="AR1303" i="7"/>
  <c r="AR1302" i="7"/>
  <c r="AR1301" i="7"/>
  <c r="AR1300" i="7"/>
  <c r="AR1299" i="7"/>
  <c r="AR1298" i="7"/>
  <c r="AR1297" i="7"/>
  <c r="AR1296" i="7"/>
  <c r="AR1295" i="7"/>
  <c r="AR1294" i="7"/>
  <c r="AR1293" i="7"/>
  <c r="AR1292" i="7"/>
  <c r="AR1291" i="7"/>
  <c r="AR1290" i="7"/>
  <c r="AR1289" i="7"/>
  <c r="AR1288" i="7"/>
  <c r="AR1287" i="7"/>
  <c r="AR1286" i="7"/>
  <c r="AR1285" i="7"/>
  <c r="AR1284" i="7"/>
  <c r="AR1283" i="7"/>
  <c r="AR1282" i="7"/>
  <c r="AR1281" i="7"/>
  <c r="AR1280" i="7"/>
  <c r="AR1279" i="7"/>
  <c r="AR1278" i="7"/>
  <c r="AR1277" i="7"/>
  <c r="AR1276" i="7"/>
  <c r="AR1275" i="7"/>
  <c r="AR1274" i="7"/>
  <c r="AR1273" i="7"/>
  <c r="AR1272" i="7"/>
  <c r="AR1271" i="7"/>
  <c r="AR1270" i="7"/>
  <c r="AR1269" i="7"/>
  <c r="AR1268" i="7"/>
  <c r="AR1267" i="7"/>
  <c r="AR1266" i="7"/>
  <c r="AR1265" i="7"/>
  <c r="AR1264" i="7"/>
  <c r="AR1263" i="7"/>
  <c r="AR1262" i="7"/>
  <c r="AR1261" i="7"/>
  <c r="AR1260" i="7"/>
  <c r="AR1259" i="7"/>
  <c r="AR1258" i="7"/>
  <c r="AR1257" i="7"/>
  <c r="AR1256" i="7"/>
  <c r="AR1255" i="7"/>
  <c r="AR1254" i="7"/>
  <c r="AR1253" i="7"/>
  <c r="AR1252" i="7"/>
  <c r="AR1251" i="7"/>
  <c r="AR1250" i="7"/>
  <c r="AR1249" i="7"/>
  <c r="AR1248" i="7"/>
  <c r="AR1247" i="7"/>
  <c r="AR1246" i="7"/>
  <c r="AR1245" i="7"/>
  <c r="AR1244" i="7"/>
  <c r="AR1243" i="7"/>
  <c r="AR1242" i="7"/>
  <c r="AR1241" i="7"/>
  <c r="AR1240" i="7"/>
  <c r="AR1239" i="7"/>
  <c r="AR1238" i="7"/>
  <c r="AR1237" i="7"/>
  <c r="AR1236" i="7"/>
  <c r="AR1235" i="7"/>
  <c r="AR1234" i="7"/>
  <c r="AR1233" i="7"/>
  <c r="AR1232" i="7"/>
  <c r="AR1231" i="7"/>
  <c r="AR1230" i="7"/>
  <c r="AR1229" i="7"/>
  <c r="AR1228" i="7"/>
  <c r="AR1227" i="7"/>
  <c r="AR1226" i="7"/>
  <c r="AR1225" i="7"/>
  <c r="AR1224" i="7"/>
  <c r="AR1223" i="7"/>
  <c r="AR1222" i="7"/>
  <c r="AR1221" i="7"/>
  <c r="AR1220" i="7"/>
  <c r="AR1219" i="7"/>
  <c r="AR1218" i="7"/>
  <c r="AR1217" i="7"/>
  <c r="AR1216" i="7"/>
  <c r="AR1215" i="7"/>
  <c r="AR1214" i="7"/>
  <c r="AR1213" i="7"/>
  <c r="AR1212" i="7"/>
  <c r="AR1211" i="7"/>
  <c r="AR1210" i="7"/>
  <c r="AR1209" i="7"/>
  <c r="AR1208" i="7"/>
  <c r="AR1207" i="7"/>
  <c r="AR1206" i="7"/>
  <c r="AR1205" i="7"/>
  <c r="AR1204" i="7"/>
  <c r="AR1203" i="7"/>
  <c r="AR1202" i="7"/>
  <c r="AR1201" i="7"/>
  <c r="AR1200" i="7"/>
  <c r="AR1199" i="7"/>
  <c r="AR1198" i="7"/>
  <c r="AR1197" i="7"/>
  <c r="AR1196" i="7"/>
  <c r="AR1195" i="7"/>
  <c r="AR1194" i="7"/>
  <c r="AR1193" i="7"/>
  <c r="AR1192" i="7"/>
  <c r="AR1191" i="7"/>
  <c r="AR1190" i="7"/>
  <c r="AR1189" i="7"/>
  <c r="AR1188" i="7"/>
  <c r="AR1187" i="7"/>
  <c r="AR1186" i="7"/>
  <c r="AR1185" i="7"/>
  <c r="AR1184" i="7"/>
  <c r="AR1183" i="7"/>
  <c r="AR1182" i="7"/>
  <c r="AR1181" i="7"/>
  <c r="AR1180" i="7"/>
  <c r="AR1179" i="7"/>
  <c r="AR1178" i="7"/>
  <c r="AR1177" i="7"/>
  <c r="AR1176" i="7"/>
  <c r="AR1175" i="7"/>
  <c r="AR1174" i="7"/>
  <c r="AR1173" i="7"/>
  <c r="AR1172" i="7"/>
  <c r="AR1171" i="7"/>
  <c r="AR1170" i="7"/>
  <c r="AR1169" i="7"/>
  <c r="AR1168" i="7"/>
  <c r="AR1167" i="7"/>
  <c r="AR1166" i="7"/>
  <c r="AR1165" i="7"/>
  <c r="AR1164" i="7"/>
  <c r="AR1163" i="7"/>
  <c r="AR1162" i="7"/>
  <c r="AR1161" i="7"/>
  <c r="AR1160" i="7"/>
  <c r="AR1159" i="7"/>
  <c r="AR1158" i="7"/>
  <c r="AR1157" i="7"/>
  <c r="AR1156" i="7"/>
  <c r="AR1155" i="7"/>
  <c r="AR1154" i="7"/>
  <c r="AR1153" i="7"/>
  <c r="AR1152" i="7"/>
  <c r="AR1151" i="7"/>
  <c r="AR1150" i="7"/>
  <c r="AR1149" i="7"/>
  <c r="AR1148" i="7"/>
  <c r="AR1147" i="7"/>
  <c r="AR1146" i="7"/>
  <c r="AR1145" i="7"/>
  <c r="AR1144" i="7"/>
  <c r="AR1143" i="7"/>
  <c r="AR1142" i="7"/>
  <c r="AR1141" i="7"/>
  <c r="AR1140" i="7"/>
  <c r="AR1139" i="7"/>
  <c r="AR1138" i="7"/>
  <c r="AR1137" i="7"/>
  <c r="AR1136" i="7"/>
  <c r="AR1135" i="7"/>
  <c r="AR1134" i="7"/>
  <c r="AR1133" i="7"/>
  <c r="AR1132" i="7"/>
  <c r="AR1131" i="7"/>
  <c r="AR1130" i="7"/>
  <c r="AR1129" i="7"/>
  <c r="AR1128" i="7"/>
  <c r="AR1127" i="7"/>
  <c r="AR1126" i="7"/>
  <c r="AR1125" i="7"/>
  <c r="AR1124" i="7"/>
  <c r="AR1123" i="7"/>
  <c r="AR1122" i="7"/>
  <c r="AR1121" i="7"/>
  <c r="AR1120" i="7"/>
  <c r="AR1119" i="7"/>
  <c r="AR1118" i="7"/>
  <c r="AR1117" i="7"/>
  <c r="AR1116" i="7"/>
  <c r="AR1115" i="7"/>
  <c r="AR1114" i="7"/>
  <c r="AR1113" i="7"/>
  <c r="AR1112" i="7"/>
  <c r="AR1111" i="7"/>
  <c r="AR1110" i="7"/>
  <c r="AR1109" i="7"/>
  <c r="AR1108" i="7"/>
  <c r="AR1107" i="7"/>
  <c r="AR1106" i="7"/>
  <c r="AR1105" i="7"/>
  <c r="AR1104" i="7"/>
  <c r="AR1103" i="7"/>
  <c r="AR1102" i="7"/>
  <c r="AR1101" i="7"/>
  <c r="AR1100" i="7"/>
  <c r="AR1099" i="7"/>
  <c r="AR1098" i="7"/>
  <c r="AR1097" i="7"/>
  <c r="AR1096" i="7"/>
  <c r="AR1095" i="7"/>
  <c r="AR1094" i="7"/>
  <c r="AR1093" i="7"/>
  <c r="AR1092" i="7"/>
  <c r="AR1091" i="7"/>
  <c r="AR1090" i="7"/>
  <c r="AR1089" i="7"/>
  <c r="AR1088" i="7"/>
  <c r="AR1087" i="7"/>
  <c r="AR1086" i="7"/>
  <c r="AR1085" i="7"/>
  <c r="AR1084" i="7"/>
  <c r="AR1083" i="7"/>
  <c r="AR1082" i="7"/>
  <c r="AR1081" i="7"/>
  <c r="AR1080" i="7"/>
  <c r="AR1079" i="7"/>
  <c r="AR1078" i="7"/>
  <c r="AR1077" i="7"/>
  <c r="AR1076" i="7"/>
  <c r="AR1075" i="7"/>
  <c r="AR1074" i="7"/>
  <c r="AR1073" i="7"/>
  <c r="AR1072" i="7"/>
  <c r="AR1071" i="7"/>
  <c r="AR1070" i="7"/>
  <c r="AR1069" i="7"/>
  <c r="AR1068" i="7"/>
  <c r="AR1067" i="7"/>
  <c r="AR1066" i="7"/>
  <c r="AR1065" i="7"/>
  <c r="AR1064" i="7"/>
  <c r="AR1063" i="7"/>
  <c r="AR1062" i="7"/>
  <c r="AR1061" i="7"/>
  <c r="AR1060" i="7"/>
  <c r="AR1059" i="7"/>
  <c r="AR1058" i="7"/>
  <c r="AR1057" i="7"/>
  <c r="AR1056" i="7"/>
  <c r="AR1055" i="7"/>
  <c r="AR1054" i="7"/>
  <c r="AR1053" i="7"/>
  <c r="AR1052" i="7"/>
  <c r="AR1051" i="7"/>
  <c r="AR1050" i="7"/>
  <c r="AR1049" i="7"/>
  <c r="AR1048" i="7"/>
  <c r="AR1047" i="7"/>
  <c r="AR1046" i="7"/>
  <c r="AR1045" i="7"/>
  <c r="AR1044" i="7"/>
  <c r="AR1043" i="7"/>
  <c r="AR1042" i="7"/>
  <c r="AR1041" i="7"/>
  <c r="AR1040" i="7"/>
  <c r="AR1039" i="7"/>
  <c r="AR1038" i="7"/>
  <c r="AR1037" i="7"/>
  <c r="AR1036" i="7"/>
  <c r="AR1035" i="7"/>
  <c r="AR1034" i="7"/>
  <c r="AR1033" i="7"/>
  <c r="AR1032" i="7"/>
  <c r="AR1031" i="7"/>
  <c r="AR1030" i="7"/>
  <c r="AR1029" i="7"/>
  <c r="AR1028" i="7"/>
  <c r="AR1027" i="7"/>
  <c r="AR1026" i="7"/>
  <c r="AR1025" i="7"/>
  <c r="AR1024" i="7"/>
  <c r="AR1023" i="7"/>
  <c r="AR1022" i="7"/>
  <c r="AR1021" i="7"/>
  <c r="AR1020" i="7"/>
  <c r="AR1019" i="7"/>
  <c r="AR1018" i="7"/>
  <c r="AR1017" i="7"/>
  <c r="AR1016" i="7"/>
  <c r="AR1015" i="7"/>
  <c r="AR1014" i="7"/>
  <c r="AR1013" i="7"/>
  <c r="AR1012" i="7"/>
  <c r="AR1011" i="7"/>
  <c r="AR1010" i="7"/>
  <c r="AR1009" i="7"/>
  <c r="AR1008" i="7"/>
  <c r="AR1007" i="7"/>
  <c r="AR1006" i="7"/>
  <c r="AR1005" i="7"/>
  <c r="AR1004" i="7"/>
  <c r="AR1003" i="7"/>
  <c r="AR1002" i="7"/>
  <c r="AR1001" i="7"/>
  <c r="AR1000" i="7"/>
  <c r="AR999" i="7"/>
  <c r="AR998" i="7"/>
  <c r="AR997" i="7"/>
  <c r="AR996" i="7"/>
  <c r="AR995" i="7"/>
  <c r="AR994" i="7"/>
  <c r="AR993" i="7"/>
  <c r="AR992" i="7"/>
  <c r="AR991" i="7"/>
  <c r="AR990" i="7"/>
  <c r="AR989" i="7"/>
  <c r="AR988" i="7"/>
  <c r="AR987" i="7"/>
  <c r="AR986" i="7"/>
  <c r="AR985" i="7"/>
  <c r="AR984" i="7"/>
  <c r="AR983" i="7"/>
  <c r="AR982" i="7"/>
  <c r="AR981" i="7"/>
  <c r="AR980" i="7"/>
  <c r="AR979" i="7"/>
  <c r="AR978" i="7"/>
  <c r="AR977" i="7"/>
  <c r="AR976" i="7"/>
  <c r="AR975" i="7"/>
  <c r="AR974" i="7"/>
  <c r="AR973" i="7"/>
  <c r="AR972" i="7"/>
  <c r="AR971" i="7"/>
  <c r="AR970" i="7"/>
  <c r="AR969" i="7"/>
  <c r="AR968" i="7"/>
  <c r="AR967" i="7"/>
  <c r="AR966" i="7"/>
  <c r="AR965" i="7"/>
  <c r="AR964" i="7"/>
  <c r="AR963" i="7"/>
  <c r="AR962" i="7"/>
  <c r="AR961" i="7"/>
  <c r="AR960" i="7"/>
  <c r="AR959" i="7"/>
  <c r="AR958" i="7"/>
  <c r="AR957" i="7"/>
  <c r="AR956" i="7"/>
  <c r="AR955" i="7"/>
  <c r="AR954" i="7"/>
  <c r="AR953" i="7"/>
  <c r="AR952" i="7"/>
  <c r="AR951" i="7"/>
  <c r="AR950" i="7"/>
  <c r="AR949" i="7"/>
  <c r="AR948" i="7"/>
  <c r="AR947" i="7"/>
  <c r="AR946" i="7"/>
  <c r="AR945" i="7"/>
  <c r="AR944" i="7"/>
  <c r="AR943" i="7"/>
  <c r="AR942" i="7"/>
  <c r="AR941" i="7"/>
  <c r="AR940" i="7"/>
  <c r="AR939" i="7"/>
  <c r="AR938" i="7"/>
  <c r="AR937" i="7"/>
  <c r="AR936" i="7"/>
  <c r="AR935" i="7"/>
  <c r="AR934" i="7"/>
  <c r="AR933" i="7"/>
  <c r="AR932" i="7"/>
  <c r="AR931" i="7"/>
  <c r="AR930" i="7"/>
  <c r="AR929" i="7"/>
  <c r="AR928" i="7"/>
  <c r="AR927" i="7"/>
  <c r="AR926" i="7"/>
  <c r="AR925" i="7"/>
  <c r="AR924" i="7"/>
  <c r="AR923" i="7"/>
  <c r="AR922" i="7"/>
  <c r="AR921" i="7"/>
  <c r="AR920" i="7"/>
  <c r="AR919" i="7"/>
  <c r="AR918" i="7"/>
  <c r="AR917" i="7"/>
  <c r="AR916" i="7"/>
  <c r="AR915" i="7"/>
  <c r="AR914" i="7"/>
  <c r="AR913" i="7"/>
  <c r="AR912" i="7"/>
  <c r="AR911" i="7"/>
  <c r="AR910" i="7"/>
  <c r="AR909" i="7"/>
  <c r="AR908" i="7"/>
  <c r="AR907" i="7"/>
  <c r="AR906" i="7"/>
  <c r="AR905" i="7"/>
  <c r="AR904" i="7"/>
  <c r="AR903" i="7"/>
  <c r="AR902" i="7"/>
  <c r="AR901" i="7"/>
  <c r="AR900" i="7"/>
  <c r="AR899" i="7"/>
  <c r="AR898" i="7"/>
  <c r="AR897" i="7"/>
  <c r="AR896" i="7"/>
  <c r="AR895" i="7"/>
  <c r="AR894" i="7"/>
  <c r="AR893" i="7"/>
  <c r="AR892" i="7"/>
  <c r="AR891" i="7"/>
  <c r="AR890" i="7"/>
  <c r="AR889" i="7"/>
  <c r="AR888" i="7"/>
  <c r="AR887" i="7"/>
  <c r="AR886" i="7"/>
  <c r="AR885" i="7"/>
  <c r="AR884" i="7"/>
  <c r="AR883" i="7"/>
  <c r="AR882" i="7"/>
  <c r="AR881" i="7"/>
  <c r="AR880" i="7"/>
  <c r="AR879" i="7"/>
  <c r="AR878" i="7"/>
  <c r="AR877" i="7"/>
  <c r="AR876" i="7"/>
  <c r="AR875" i="7"/>
  <c r="AR874" i="7"/>
  <c r="AR873" i="7"/>
  <c r="AR872" i="7"/>
  <c r="AR871" i="7"/>
  <c r="AR870" i="7"/>
  <c r="AR869" i="7"/>
  <c r="AR868" i="7"/>
  <c r="AR867" i="7"/>
  <c r="AR866" i="7"/>
  <c r="AR865" i="7"/>
  <c r="AR864" i="7"/>
  <c r="AR863" i="7"/>
  <c r="AR862" i="7"/>
  <c r="AR861" i="7"/>
  <c r="AR860" i="7"/>
  <c r="AR859" i="7"/>
  <c r="AR858" i="7"/>
  <c r="AR857" i="7"/>
  <c r="AR856" i="7"/>
  <c r="AR855" i="7"/>
  <c r="AR854" i="7"/>
  <c r="AR853" i="7"/>
  <c r="AR852" i="7"/>
  <c r="AR851" i="7"/>
  <c r="AR850" i="7"/>
  <c r="AR849" i="7"/>
  <c r="AR848" i="7"/>
  <c r="AR847" i="7"/>
  <c r="AR846" i="7"/>
  <c r="AR845" i="7"/>
  <c r="AR844" i="7"/>
  <c r="AR843" i="7"/>
  <c r="AR842" i="7"/>
  <c r="AR841" i="7"/>
  <c r="AR840" i="7"/>
  <c r="AR839" i="7"/>
  <c r="AR838" i="7"/>
  <c r="AR837" i="7"/>
  <c r="AR836" i="7"/>
  <c r="AR835" i="7"/>
  <c r="AR834" i="7"/>
  <c r="AR833" i="7"/>
  <c r="AR832" i="7"/>
  <c r="AR831" i="7"/>
  <c r="AR830" i="7"/>
  <c r="AR829" i="7"/>
  <c r="AR828" i="7"/>
  <c r="AR827" i="7"/>
  <c r="AR826" i="7"/>
  <c r="AR825" i="7"/>
  <c r="AR824" i="7"/>
  <c r="AR823" i="7"/>
  <c r="AR822" i="7"/>
  <c r="AR821" i="7"/>
  <c r="AR820" i="7"/>
  <c r="AR819" i="7"/>
  <c r="AR818" i="7"/>
  <c r="AR817" i="7"/>
  <c r="AR816" i="7"/>
  <c r="AR815" i="7"/>
  <c r="AR814" i="7"/>
  <c r="AR813" i="7"/>
  <c r="AR812" i="7"/>
  <c r="AR811" i="7"/>
  <c r="AR810" i="7"/>
  <c r="AR809" i="7"/>
  <c r="AR808" i="7"/>
  <c r="AR807" i="7"/>
  <c r="AR806" i="7"/>
  <c r="AR805" i="7"/>
  <c r="AR804" i="7"/>
  <c r="AR803" i="7"/>
  <c r="AR802" i="7"/>
  <c r="AR801" i="7"/>
  <c r="AR800" i="7"/>
  <c r="AR799" i="7"/>
  <c r="AR798" i="7"/>
  <c r="AR797" i="7"/>
  <c r="AR796" i="7"/>
  <c r="AR795" i="7"/>
  <c r="AR794" i="7"/>
  <c r="AR793" i="7"/>
  <c r="AR792" i="7"/>
  <c r="AR791" i="7"/>
  <c r="AR790" i="7"/>
  <c r="AR789" i="7"/>
  <c r="AR788" i="7"/>
  <c r="AR787" i="7"/>
  <c r="AR786" i="7"/>
  <c r="AR785" i="7"/>
  <c r="AR784" i="7"/>
  <c r="AR783" i="7"/>
  <c r="AR782" i="7"/>
  <c r="AR781" i="7"/>
  <c r="AR780" i="7"/>
  <c r="AR779" i="7"/>
  <c r="AR778" i="7"/>
  <c r="AR777" i="7"/>
  <c r="AR776" i="7"/>
  <c r="AR775" i="7"/>
  <c r="AR774" i="7"/>
  <c r="AR773" i="7"/>
  <c r="AR772" i="7"/>
  <c r="AR771" i="7"/>
  <c r="AR770" i="7"/>
  <c r="AR769" i="7"/>
  <c r="AR768" i="7"/>
  <c r="AR767" i="7"/>
  <c r="AR766" i="7"/>
  <c r="AR765" i="7"/>
  <c r="AR764" i="7"/>
  <c r="AR763" i="7"/>
  <c r="AR762" i="7"/>
  <c r="AR761" i="7"/>
  <c r="AR760" i="7"/>
  <c r="AR759" i="7"/>
  <c r="AR758" i="7"/>
  <c r="AR757" i="7"/>
  <c r="AR756" i="7"/>
  <c r="AR755" i="7"/>
  <c r="AR754" i="7"/>
  <c r="AR753" i="7"/>
  <c r="AR752" i="7"/>
  <c r="AR751" i="7"/>
  <c r="AR750" i="7"/>
  <c r="AR749" i="7"/>
  <c r="AR748" i="7"/>
  <c r="AR747" i="7"/>
  <c r="AR746" i="7"/>
  <c r="AR745" i="7"/>
  <c r="AR744" i="7"/>
  <c r="AR743" i="7"/>
  <c r="AR742" i="7"/>
  <c r="AR741" i="7"/>
  <c r="AR740" i="7"/>
  <c r="AR739" i="7"/>
  <c r="AR738" i="7"/>
  <c r="AR737" i="7"/>
  <c r="AR736" i="7"/>
  <c r="AR735" i="7"/>
  <c r="AR734" i="7"/>
  <c r="AR733" i="7"/>
  <c r="AR732" i="7"/>
  <c r="AR731" i="7"/>
  <c r="AR730" i="7"/>
  <c r="AR729" i="7"/>
  <c r="AR728" i="7"/>
  <c r="AR727" i="7"/>
  <c r="AR726" i="7"/>
  <c r="AR725" i="7"/>
  <c r="AR724" i="7"/>
  <c r="AR723" i="7"/>
  <c r="AR722" i="7"/>
  <c r="AR721" i="7"/>
  <c r="AR720" i="7"/>
  <c r="AR719" i="7"/>
  <c r="AR718" i="7"/>
  <c r="AR717" i="7"/>
  <c r="AR716" i="7"/>
  <c r="AR715" i="7"/>
  <c r="AR714" i="7"/>
  <c r="AR713" i="7"/>
  <c r="AR712" i="7"/>
  <c r="AR711" i="7"/>
  <c r="AQ711" i="7" s="1"/>
  <c r="AR710" i="7"/>
  <c r="AR709" i="7"/>
  <c r="AR708" i="7"/>
  <c r="AR707" i="7"/>
  <c r="AR706" i="7"/>
  <c r="AR705" i="7"/>
  <c r="AR704" i="7"/>
  <c r="AR703" i="7"/>
  <c r="AR702" i="7"/>
  <c r="AR701" i="7"/>
  <c r="AR700" i="7"/>
  <c r="AR699" i="7"/>
  <c r="AR698" i="7"/>
  <c r="AR697" i="7"/>
  <c r="AR696" i="7"/>
  <c r="AR695" i="7"/>
  <c r="AR694" i="7"/>
  <c r="AR693" i="7"/>
  <c r="AR692" i="7"/>
  <c r="AR691" i="7"/>
  <c r="AR690" i="7"/>
  <c r="AR689" i="7"/>
  <c r="AR688" i="7"/>
  <c r="AR687" i="7"/>
  <c r="AR686" i="7"/>
  <c r="AR685" i="7"/>
  <c r="AR684" i="7"/>
  <c r="AR683" i="7"/>
  <c r="AR682" i="7"/>
  <c r="AR681" i="7"/>
  <c r="AR680" i="7"/>
  <c r="AR679" i="7"/>
  <c r="AR678" i="7"/>
  <c r="AR677" i="7"/>
  <c r="AR676" i="7"/>
  <c r="AQ676" i="7" s="1"/>
  <c r="AR675" i="7"/>
  <c r="AR674" i="7"/>
  <c r="AR673" i="7"/>
  <c r="AR672" i="7"/>
  <c r="AQ672" i="7" s="1"/>
  <c r="AR671" i="7"/>
  <c r="AR670" i="7"/>
  <c r="AR669" i="7"/>
  <c r="AR668" i="7"/>
  <c r="AQ668" i="7" s="1"/>
  <c r="AR667" i="7"/>
  <c r="AR666" i="7"/>
  <c r="AR665" i="7"/>
  <c r="AR664" i="7"/>
  <c r="AQ664" i="7" s="1"/>
  <c r="AR663" i="7"/>
  <c r="AR662" i="7"/>
  <c r="AR661" i="7"/>
  <c r="AR660" i="7"/>
  <c r="AQ660" i="7" s="1"/>
  <c r="AR659" i="7"/>
  <c r="AR658" i="7"/>
  <c r="AR657" i="7"/>
  <c r="AR656" i="7"/>
  <c r="AQ656" i="7" s="1"/>
  <c r="AR655" i="7"/>
  <c r="AR654" i="7"/>
  <c r="AR653" i="7"/>
  <c r="AR652" i="7"/>
  <c r="AQ652" i="7" s="1"/>
  <c r="AR651" i="7"/>
  <c r="AR650" i="7"/>
  <c r="AR649" i="7"/>
  <c r="AR648" i="7"/>
  <c r="AQ648" i="7" s="1"/>
  <c r="AR647" i="7"/>
  <c r="AR646" i="7"/>
  <c r="AR645" i="7"/>
  <c r="AR644" i="7"/>
  <c r="AQ644" i="7" s="1"/>
  <c r="AR643" i="7"/>
  <c r="AR642" i="7"/>
  <c r="AR641" i="7"/>
  <c r="AR640" i="7"/>
  <c r="AQ640" i="7" s="1"/>
  <c r="AR639" i="7"/>
  <c r="AR638" i="7"/>
  <c r="AR637" i="7"/>
  <c r="AR636" i="7"/>
  <c r="AQ636" i="7" s="1"/>
  <c r="AR635" i="7"/>
  <c r="AR634" i="7"/>
  <c r="AR633" i="7"/>
  <c r="AR632" i="7"/>
  <c r="AQ632" i="7" s="1"/>
  <c r="AR631" i="7"/>
  <c r="AR630" i="7"/>
  <c r="AR629" i="7"/>
  <c r="AR628" i="7"/>
  <c r="AQ628" i="7" s="1"/>
  <c r="AR627" i="7"/>
  <c r="AR626" i="7"/>
  <c r="AR625" i="7"/>
  <c r="AR624" i="7"/>
  <c r="AQ624" i="7" s="1"/>
  <c r="AR623" i="7"/>
  <c r="AR622" i="7"/>
  <c r="AR621" i="7"/>
  <c r="AR620" i="7"/>
  <c r="AQ620" i="7" s="1"/>
  <c r="AR619" i="7"/>
  <c r="AR618" i="7"/>
  <c r="AR617" i="7"/>
  <c r="AR616" i="7"/>
  <c r="AQ616" i="7" s="1"/>
  <c r="AR615" i="7"/>
  <c r="AR614" i="7"/>
  <c r="AR613" i="7"/>
  <c r="AR612" i="7"/>
  <c r="AQ612" i="7" s="1"/>
  <c r="AR611" i="7"/>
  <c r="AR610" i="7"/>
  <c r="AR609" i="7"/>
  <c r="AR608" i="7"/>
  <c r="AQ608" i="7" s="1"/>
  <c r="AR607" i="7"/>
  <c r="AR606" i="7"/>
  <c r="AR605" i="7"/>
  <c r="AR604" i="7"/>
  <c r="AQ604" i="7" s="1"/>
  <c r="AR603" i="7"/>
  <c r="AR602" i="7"/>
  <c r="AR601" i="7"/>
  <c r="AR600" i="7"/>
  <c r="AQ600" i="7" s="1"/>
  <c r="AR599" i="7"/>
  <c r="AR598" i="7"/>
  <c r="AR597" i="7"/>
  <c r="AR596" i="7"/>
  <c r="AQ596" i="7" s="1"/>
  <c r="AR595" i="7"/>
  <c r="AR594" i="7"/>
  <c r="AR593" i="7"/>
  <c r="AR592" i="7"/>
  <c r="AQ592" i="7" s="1"/>
  <c r="AR591" i="7"/>
  <c r="AR590" i="7"/>
  <c r="AR589" i="7"/>
  <c r="AR588" i="7"/>
  <c r="AQ588" i="7" s="1"/>
  <c r="AR587" i="7"/>
  <c r="AR586" i="7"/>
  <c r="AR585" i="7"/>
  <c r="AR584" i="7"/>
  <c r="AQ584" i="7" s="1"/>
  <c r="AR583" i="7"/>
  <c r="AR582" i="7"/>
  <c r="AR581" i="7"/>
  <c r="AR580" i="7"/>
  <c r="AQ580" i="7" s="1"/>
  <c r="AR579" i="7"/>
  <c r="AR578" i="7"/>
  <c r="AR577" i="7"/>
  <c r="AR576" i="7"/>
  <c r="AQ576" i="7" s="1"/>
  <c r="AR575" i="7"/>
  <c r="AR574" i="7"/>
  <c r="AR573" i="7"/>
  <c r="AR572" i="7"/>
  <c r="AQ572" i="7" s="1"/>
  <c r="AR571" i="7"/>
  <c r="AR570" i="7"/>
  <c r="AR569" i="7"/>
  <c r="AR568" i="7"/>
  <c r="AQ568" i="7" s="1"/>
  <c r="AR567" i="7"/>
  <c r="AR566" i="7"/>
  <c r="AR565" i="7"/>
  <c r="AR564" i="7"/>
  <c r="AQ564" i="7" s="1"/>
  <c r="AR563" i="7"/>
  <c r="AR562" i="7"/>
  <c r="AR561" i="7"/>
  <c r="AR560" i="7"/>
  <c r="AQ560" i="7" s="1"/>
  <c r="AR559" i="7"/>
  <c r="AR558" i="7"/>
  <c r="AR557" i="7"/>
  <c r="AR556" i="7"/>
  <c r="AQ556" i="7" s="1"/>
  <c r="AR555" i="7"/>
  <c r="AR554" i="7"/>
  <c r="AR553" i="7"/>
  <c r="AR552" i="7"/>
  <c r="AQ552" i="7" s="1"/>
  <c r="AR551" i="7"/>
  <c r="AR550" i="7"/>
  <c r="AR549" i="7"/>
  <c r="AR548" i="7"/>
  <c r="AQ548" i="7" s="1"/>
  <c r="AR547" i="7"/>
  <c r="AR546" i="7"/>
  <c r="AR545" i="7"/>
  <c r="AR544" i="7"/>
  <c r="AQ544" i="7" s="1"/>
  <c r="AR543" i="7"/>
  <c r="AR542" i="7"/>
  <c r="AR541" i="7"/>
  <c r="AR540" i="7"/>
  <c r="AQ540" i="7" s="1"/>
  <c r="AR539" i="7"/>
  <c r="AR538" i="7"/>
  <c r="AR537" i="7"/>
  <c r="AR536" i="7"/>
  <c r="AQ536" i="7" s="1"/>
  <c r="AR535" i="7"/>
  <c r="AR534" i="7"/>
  <c r="AR533" i="7"/>
  <c r="AR532" i="7"/>
  <c r="AQ532" i="7" s="1"/>
  <c r="AR531" i="7"/>
  <c r="AR530" i="7"/>
  <c r="AR529" i="7"/>
  <c r="AR528" i="7"/>
  <c r="AQ528" i="7" s="1"/>
  <c r="AR527" i="7"/>
  <c r="AR526" i="7"/>
  <c r="AR525" i="7"/>
  <c r="AR524" i="7"/>
  <c r="AQ524" i="7" s="1"/>
  <c r="AR523" i="7"/>
  <c r="AR522" i="7"/>
  <c r="AQ522" i="7" s="1"/>
  <c r="AR521" i="7"/>
  <c r="AR520" i="7"/>
  <c r="AQ520" i="7" s="1"/>
  <c r="AR519" i="7"/>
  <c r="AR518" i="7"/>
  <c r="AQ518" i="7" s="1"/>
  <c r="AR517" i="7"/>
  <c r="AR516" i="7"/>
  <c r="AQ516" i="7" s="1"/>
  <c r="AR515" i="7"/>
  <c r="AR514" i="7"/>
  <c r="AQ514" i="7" s="1"/>
  <c r="AR513" i="7"/>
  <c r="AR512" i="7"/>
  <c r="AQ512" i="7" s="1"/>
  <c r="AR511" i="7"/>
  <c r="AR510" i="7"/>
  <c r="AQ510" i="7" s="1"/>
  <c r="AR509" i="7"/>
  <c r="AR508" i="7"/>
  <c r="AQ508" i="7" s="1"/>
  <c r="AR507" i="7"/>
  <c r="AR506" i="7"/>
  <c r="AQ506" i="7" s="1"/>
  <c r="AR505" i="7"/>
  <c r="AR504" i="7"/>
  <c r="AQ504" i="7" s="1"/>
  <c r="AR503" i="7"/>
  <c r="AR502" i="7"/>
  <c r="AQ502" i="7" s="1"/>
  <c r="AR501" i="7"/>
  <c r="AR500" i="7"/>
  <c r="AQ500" i="7" s="1"/>
  <c r="AR499" i="7"/>
  <c r="AR498" i="7"/>
  <c r="AQ498" i="7" s="1"/>
  <c r="AR497" i="7"/>
  <c r="AR496" i="7"/>
  <c r="AQ496" i="7" s="1"/>
  <c r="AR495" i="7"/>
  <c r="AR494" i="7"/>
  <c r="AQ494" i="7" s="1"/>
  <c r="AR493" i="7"/>
  <c r="AR492" i="7"/>
  <c r="AQ492" i="7" s="1"/>
  <c r="AR491" i="7"/>
  <c r="AQ491" i="7" s="1"/>
  <c r="AR490" i="7"/>
  <c r="AQ490" i="7" s="1"/>
  <c r="AR489" i="7"/>
  <c r="AR488" i="7"/>
  <c r="AQ488" i="7" s="1"/>
  <c r="AR487" i="7"/>
  <c r="AQ487" i="7" s="1"/>
  <c r="AR486" i="7"/>
  <c r="AQ486" i="7" s="1"/>
  <c r="AR485" i="7"/>
  <c r="AR484" i="7"/>
  <c r="AQ484" i="7" s="1"/>
  <c r="AR483" i="7"/>
  <c r="AQ483" i="7" s="1"/>
  <c r="AR482" i="7"/>
  <c r="AQ482" i="7" s="1"/>
  <c r="AR481" i="7"/>
  <c r="AR480" i="7"/>
  <c r="AQ480" i="7" s="1"/>
  <c r="AR479" i="7"/>
  <c r="AQ479" i="7" s="1"/>
  <c r="AR478" i="7"/>
  <c r="AQ478" i="7" s="1"/>
  <c r="AR477" i="7"/>
  <c r="AR476" i="7"/>
  <c r="AQ476" i="7" s="1"/>
  <c r="AR475" i="7"/>
  <c r="AQ475" i="7" s="1"/>
  <c r="AR474" i="7"/>
  <c r="AQ474" i="7" s="1"/>
  <c r="AR473" i="7"/>
  <c r="AR472" i="7"/>
  <c r="AQ472" i="7" s="1"/>
  <c r="AR471" i="7"/>
  <c r="AQ471" i="7" s="1"/>
  <c r="AR470" i="7"/>
  <c r="AQ470" i="7" s="1"/>
  <c r="AR469" i="7"/>
  <c r="AR468" i="7"/>
  <c r="AQ468" i="7" s="1"/>
  <c r="AR467" i="7"/>
  <c r="AQ467" i="7" s="1"/>
  <c r="AR466" i="7"/>
  <c r="AQ466" i="7" s="1"/>
  <c r="AR465" i="7"/>
  <c r="AR464" i="7"/>
  <c r="AQ464" i="7" s="1"/>
  <c r="AR463" i="7"/>
  <c r="AQ463" i="7" s="1"/>
  <c r="AR462" i="7"/>
  <c r="AQ462" i="7" s="1"/>
  <c r="AR461" i="7"/>
  <c r="AR460" i="7"/>
  <c r="AQ460" i="7" s="1"/>
  <c r="AR459" i="7"/>
  <c r="AQ459" i="7" s="1"/>
  <c r="AR458" i="7"/>
  <c r="AQ458" i="7" s="1"/>
  <c r="AR457" i="7"/>
  <c r="AR456" i="7"/>
  <c r="AQ456" i="7" s="1"/>
  <c r="AR455" i="7"/>
  <c r="AQ455" i="7" s="1"/>
  <c r="AR454" i="7"/>
  <c r="AQ454" i="7" s="1"/>
  <c r="AR453" i="7"/>
  <c r="AR452" i="7"/>
  <c r="AQ452" i="7" s="1"/>
  <c r="AR451" i="7"/>
  <c r="AQ451" i="7" s="1"/>
  <c r="AR450" i="7"/>
  <c r="AQ450" i="7" s="1"/>
  <c r="AR449" i="7"/>
  <c r="AR448" i="7"/>
  <c r="AQ448" i="7" s="1"/>
  <c r="AR447" i="7"/>
  <c r="AQ447" i="7" s="1"/>
  <c r="AR446" i="7"/>
  <c r="AQ446" i="7" s="1"/>
  <c r="AR445" i="7"/>
  <c r="AQ1640" i="7"/>
  <c r="AQ1639" i="7"/>
  <c r="AQ1638" i="7"/>
  <c r="AQ1637" i="7"/>
  <c r="AQ1636" i="7"/>
  <c r="AQ1635" i="7"/>
  <c r="AQ1634" i="7"/>
  <c r="AQ1633" i="7"/>
  <c r="AQ1632" i="7"/>
  <c r="AQ1631" i="7"/>
  <c r="AQ1630" i="7"/>
  <c r="AQ1629" i="7"/>
  <c r="AQ1628" i="7"/>
  <c r="AQ1627" i="7"/>
  <c r="AQ1626" i="7"/>
  <c r="AQ1625" i="7"/>
  <c r="AQ1624" i="7"/>
  <c r="AQ1623" i="7"/>
  <c r="AQ1622" i="7"/>
  <c r="AQ1621" i="7"/>
  <c r="AQ1620" i="7"/>
  <c r="AQ1619" i="7"/>
  <c r="AQ1618" i="7"/>
  <c r="AQ1617" i="7"/>
  <c r="AQ1616" i="7"/>
  <c r="AQ1615" i="7"/>
  <c r="AQ1614" i="7"/>
  <c r="AQ1613" i="7"/>
  <c r="AQ1612" i="7"/>
  <c r="AQ1611" i="7"/>
  <c r="AQ1610" i="7"/>
  <c r="AQ1609" i="7"/>
  <c r="AQ1608" i="7"/>
  <c r="AQ1607" i="7"/>
  <c r="AQ1606" i="7"/>
  <c r="AQ1605" i="7"/>
  <c r="AQ1604" i="7"/>
  <c r="AQ1603" i="7"/>
  <c r="AQ1602" i="7"/>
  <c r="AQ1601" i="7"/>
  <c r="AQ1600" i="7"/>
  <c r="AQ1599" i="7"/>
  <c r="AQ1598" i="7"/>
  <c r="AQ1597" i="7"/>
  <c r="AQ1596" i="7"/>
  <c r="AQ1595" i="7"/>
  <c r="AQ1594" i="7"/>
  <c r="AQ1593" i="7"/>
  <c r="AQ1592" i="7"/>
  <c r="AQ1591" i="7"/>
  <c r="AQ1590" i="7"/>
  <c r="AQ1589" i="7"/>
  <c r="AQ1588" i="7"/>
  <c r="AQ1587" i="7"/>
  <c r="AQ1586" i="7"/>
  <c r="AQ1585" i="7"/>
  <c r="AQ1584" i="7"/>
  <c r="AQ1583" i="7"/>
  <c r="AQ1582" i="7"/>
  <c r="AQ1581" i="7"/>
  <c r="AQ1580" i="7"/>
  <c r="AQ1579" i="7"/>
  <c r="AQ1578" i="7"/>
  <c r="AQ1577" i="7"/>
  <c r="AQ1576" i="7"/>
  <c r="AQ1575" i="7"/>
  <c r="AQ1574" i="7"/>
  <c r="AQ1573" i="7"/>
  <c r="AQ1572" i="7"/>
  <c r="AQ1571" i="7"/>
  <c r="AQ1570" i="7"/>
  <c r="AQ1569" i="7"/>
  <c r="AQ1568" i="7"/>
  <c r="AQ1567" i="7"/>
  <c r="AQ1566" i="7"/>
  <c r="AQ1565" i="7"/>
  <c r="AQ1564" i="7"/>
  <c r="AQ1563" i="7"/>
  <c r="AQ1562" i="7"/>
  <c r="AQ1561" i="7"/>
  <c r="AQ1560" i="7"/>
  <c r="AQ1559" i="7"/>
  <c r="AQ1558" i="7"/>
  <c r="AQ1557" i="7"/>
  <c r="AQ1556" i="7"/>
  <c r="AQ1555" i="7"/>
  <c r="AQ1554" i="7"/>
  <c r="AQ1553" i="7"/>
  <c r="AQ1552" i="7"/>
  <c r="AQ1551" i="7"/>
  <c r="AQ1550" i="7"/>
  <c r="AQ1549" i="7"/>
  <c r="AQ1548" i="7"/>
  <c r="AQ1547" i="7"/>
  <c r="AQ1546" i="7"/>
  <c r="AQ1545" i="7"/>
  <c r="AQ1544" i="7"/>
  <c r="AQ1543" i="7"/>
  <c r="AQ1542" i="7"/>
  <c r="AQ1541" i="7"/>
  <c r="AQ1540" i="7"/>
  <c r="AQ1539" i="7"/>
  <c r="AQ1538" i="7"/>
  <c r="AQ1537" i="7"/>
  <c r="AQ1536" i="7"/>
  <c r="AQ1535" i="7"/>
  <c r="AQ1534" i="7"/>
  <c r="AQ1533" i="7"/>
  <c r="AQ1532" i="7"/>
  <c r="AQ1531" i="7"/>
  <c r="AQ1530" i="7"/>
  <c r="AQ1529" i="7"/>
  <c r="AQ1528" i="7"/>
  <c r="AQ1527" i="7"/>
  <c r="AQ1526" i="7"/>
  <c r="AQ1525" i="7"/>
  <c r="AQ1524" i="7"/>
  <c r="AQ1523" i="7"/>
  <c r="AQ1522" i="7"/>
  <c r="AQ1521" i="7"/>
  <c r="AQ1520" i="7"/>
  <c r="AQ1519" i="7"/>
  <c r="AQ1518" i="7"/>
  <c r="AQ1517" i="7"/>
  <c r="AQ1516" i="7"/>
  <c r="AQ1515" i="7"/>
  <c r="AQ1514" i="7"/>
  <c r="AQ1513" i="7"/>
  <c r="AQ1512" i="7"/>
  <c r="AQ1511" i="7"/>
  <c r="AQ1510" i="7"/>
  <c r="AQ1509" i="7"/>
  <c r="AQ1508" i="7"/>
  <c r="AQ1507" i="7"/>
  <c r="AQ1506" i="7"/>
  <c r="AQ1505" i="7"/>
  <c r="AQ1504" i="7"/>
  <c r="AQ1503" i="7"/>
  <c r="AQ1502" i="7"/>
  <c r="AQ1501" i="7"/>
  <c r="AQ1500" i="7"/>
  <c r="AQ1499" i="7"/>
  <c r="AQ1498" i="7"/>
  <c r="AQ1497" i="7"/>
  <c r="AQ1496" i="7"/>
  <c r="AQ1495" i="7"/>
  <c r="AQ1494" i="7"/>
  <c r="AQ1493" i="7"/>
  <c r="AQ1492" i="7"/>
  <c r="AQ1491" i="7"/>
  <c r="AQ1490" i="7"/>
  <c r="AQ1489" i="7"/>
  <c r="AQ1488" i="7"/>
  <c r="AQ1487" i="7"/>
  <c r="AQ1486" i="7"/>
  <c r="AQ1485" i="7"/>
  <c r="AQ1484" i="7"/>
  <c r="AQ1483" i="7"/>
  <c r="AQ1482" i="7"/>
  <c r="AQ1481" i="7"/>
  <c r="AQ1480" i="7"/>
  <c r="AQ1479" i="7"/>
  <c r="AQ1478" i="7"/>
  <c r="AQ1477" i="7"/>
  <c r="AQ1476" i="7"/>
  <c r="AQ1475" i="7"/>
  <c r="AQ1474" i="7"/>
  <c r="AQ1473" i="7"/>
  <c r="AQ1472" i="7"/>
  <c r="AQ1471" i="7"/>
  <c r="AQ1470" i="7"/>
  <c r="AQ1469" i="7"/>
  <c r="AQ1468" i="7"/>
  <c r="AQ1467" i="7"/>
  <c r="AQ1466" i="7"/>
  <c r="AQ1465" i="7"/>
  <c r="AQ1464" i="7"/>
  <c r="AQ1463" i="7"/>
  <c r="AQ1462" i="7"/>
  <c r="AQ1461" i="7"/>
  <c r="AQ1460" i="7"/>
  <c r="AQ1459" i="7"/>
  <c r="AQ1458" i="7"/>
  <c r="AQ1457" i="7"/>
  <c r="AQ1456" i="7"/>
  <c r="AQ1455" i="7"/>
  <c r="AQ1454" i="7"/>
  <c r="AQ1453" i="7"/>
  <c r="AQ1452" i="7"/>
  <c r="AQ1451" i="7"/>
  <c r="AQ1450" i="7"/>
  <c r="AQ1449" i="7"/>
  <c r="AQ1448" i="7"/>
  <c r="AQ1447" i="7"/>
  <c r="AQ1446" i="7"/>
  <c r="AQ1445" i="7"/>
  <c r="AQ1444" i="7"/>
  <c r="AQ1443" i="7"/>
  <c r="AQ1442" i="7"/>
  <c r="AQ1441" i="7"/>
  <c r="AQ1440" i="7"/>
  <c r="AQ1439" i="7"/>
  <c r="AQ1438" i="7"/>
  <c r="AQ1437" i="7"/>
  <c r="AQ1436" i="7"/>
  <c r="AQ1435" i="7"/>
  <c r="AQ1434" i="7"/>
  <c r="AQ1433" i="7"/>
  <c r="AQ1432" i="7"/>
  <c r="AQ1431" i="7"/>
  <c r="AQ1430" i="7"/>
  <c r="AQ1429" i="7"/>
  <c r="AQ1428" i="7"/>
  <c r="AQ1427" i="7"/>
  <c r="AQ1426" i="7"/>
  <c r="AQ1425" i="7"/>
  <c r="AQ1424" i="7"/>
  <c r="AQ1423" i="7"/>
  <c r="AQ1422" i="7"/>
  <c r="AQ1421" i="7"/>
  <c r="AQ1420" i="7"/>
  <c r="AQ1419" i="7"/>
  <c r="AQ1418" i="7"/>
  <c r="AQ1417" i="7"/>
  <c r="AQ1416" i="7"/>
  <c r="AQ1415" i="7"/>
  <c r="AQ1414" i="7"/>
  <c r="AQ1413" i="7"/>
  <c r="AQ1412" i="7"/>
  <c r="AQ1411" i="7"/>
  <c r="AQ1410" i="7"/>
  <c r="AQ1409" i="7"/>
  <c r="AQ1408" i="7"/>
  <c r="AQ1407" i="7"/>
  <c r="AQ1406" i="7"/>
  <c r="AQ1405" i="7"/>
  <c r="AQ1404" i="7"/>
  <c r="AQ1403" i="7"/>
  <c r="AQ1402" i="7"/>
  <c r="AQ1401" i="7"/>
  <c r="AQ1400" i="7"/>
  <c r="AQ1399" i="7"/>
  <c r="AQ1398" i="7"/>
  <c r="AQ1397" i="7"/>
  <c r="AQ1396" i="7"/>
  <c r="AQ1395" i="7"/>
  <c r="AQ1394" i="7"/>
  <c r="AQ1393" i="7"/>
  <c r="AQ1392" i="7"/>
  <c r="AQ1391" i="7"/>
  <c r="AQ1390" i="7"/>
  <c r="AQ1389" i="7"/>
  <c r="AQ1388" i="7"/>
  <c r="AQ1387" i="7"/>
  <c r="AQ1386" i="7"/>
  <c r="AQ1385" i="7"/>
  <c r="AQ1384" i="7"/>
  <c r="AQ1383" i="7"/>
  <c r="AQ1382" i="7"/>
  <c r="AQ1381" i="7"/>
  <c r="AQ1380" i="7"/>
  <c r="AQ1379" i="7"/>
  <c r="AQ1378" i="7"/>
  <c r="AQ1377" i="7"/>
  <c r="AQ1376" i="7"/>
  <c r="AQ1375" i="7"/>
  <c r="AQ1374" i="7"/>
  <c r="AQ1373" i="7"/>
  <c r="AQ1372" i="7"/>
  <c r="AQ1371" i="7"/>
  <c r="AQ1370" i="7"/>
  <c r="AQ1369" i="7"/>
  <c r="AQ1368" i="7"/>
  <c r="AQ1367" i="7"/>
  <c r="AQ1366" i="7"/>
  <c r="AQ1365" i="7"/>
  <c r="AQ1364" i="7"/>
  <c r="AQ1363" i="7"/>
  <c r="AQ1362" i="7"/>
  <c r="AQ1361" i="7"/>
  <c r="AQ1360" i="7"/>
  <c r="AQ1359" i="7"/>
  <c r="AQ1358" i="7"/>
  <c r="AQ1357" i="7"/>
  <c r="AQ1356" i="7"/>
  <c r="AQ1355" i="7"/>
  <c r="AQ1354" i="7"/>
  <c r="AQ1353" i="7"/>
  <c r="AQ1352" i="7"/>
  <c r="AQ1351" i="7"/>
  <c r="AQ1350" i="7"/>
  <c r="AQ1349" i="7"/>
  <c r="AQ1348" i="7"/>
  <c r="AQ1347" i="7"/>
  <c r="AQ1346" i="7"/>
  <c r="AQ1345" i="7"/>
  <c r="AQ1344" i="7"/>
  <c r="AQ1343" i="7"/>
  <c r="AQ1342" i="7"/>
  <c r="AQ1341" i="7"/>
  <c r="AQ1340" i="7"/>
  <c r="AQ1339" i="7"/>
  <c r="AQ1338" i="7"/>
  <c r="AQ1337" i="7"/>
  <c r="AQ1336" i="7"/>
  <c r="AQ1335" i="7"/>
  <c r="AQ1334" i="7"/>
  <c r="AQ1333" i="7"/>
  <c r="AQ1332" i="7"/>
  <c r="AQ1331" i="7"/>
  <c r="AQ1330" i="7"/>
  <c r="AQ1329" i="7"/>
  <c r="AQ1328" i="7"/>
  <c r="AQ1327" i="7"/>
  <c r="AQ1326" i="7"/>
  <c r="AQ1325" i="7"/>
  <c r="AQ1324" i="7"/>
  <c r="AQ1323" i="7"/>
  <c r="AQ1322" i="7"/>
  <c r="AQ1321" i="7"/>
  <c r="AQ1320" i="7"/>
  <c r="AQ1319" i="7"/>
  <c r="AQ1318" i="7"/>
  <c r="AQ1317" i="7"/>
  <c r="AQ1316" i="7"/>
  <c r="AQ1315" i="7"/>
  <c r="AQ1314" i="7"/>
  <c r="AQ1313" i="7"/>
  <c r="AQ1312" i="7"/>
  <c r="AQ1311" i="7"/>
  <c r="AQ1310" i="7"/>
  <c r="AQ1309" i="7"/>
  <c r="AQ1308" i="7"/>
  <c r="AQ1307" i="7"/>
  <c r="AQ1306" i="7"/>
  <c r="AQ1305" i="7"/>
  <c r="AQ1304" i="7"/>
  <c r="AQ1303" i="7"/>
  <c r="AQ1302" i="7"/>
  <c r="AQ1301" i="7"/>
  <c r="AQ1300" i="7"/>
  <c r="AQ1299" i="7"/>
  <c r="AQ1298" i="7"/>
  <c r="AQ1297" i="7"/>
  <c r="AQ1296" i="7"/>
  <c r="AQ1295" i="7"/>
  <c r="AQ1294" i="7"/>
  <c r="AQ1293" i="7"/>
  <c r="AQ1292" i="7"/>
  <c r="AQ1291" i="7"/>
  <c r="AQ1290" i="7"/>
  <c r="AQ1289" i="7"/>
  <c r="AQ1288" i="7"/>
  <c r="AQ1287" i="7"/>
  <c r="AQ1286" i="7"/>
  <c r="AQ1285" i="7"/>
  <c r="AQ1284" i="7"/>
  <c r="AQ1283" i="7"/>
  <c r="AQ1282" i="7"/>
  <c r="AQ1281" i="7"/>
  <c r="AQ1280" i="7"/>
  <c r="AQ1279" i="7"/>
  <c r="AQ1278" i="7"/>
  <c r="AQ1277" i="7"/>
  <c r="AQ1276" i="7"/>
  <c r="AQ1275" i="7"/>
  <c r="AQ1274" i="7"/>
  <c r="AQ1273" i="7"/>
  <c r="AQ1272" i="7"/>
  <c r="AQ1271" i="7"/>
  <c r="AQ1270" i="7"/>
  <c r="AQ1269" i="7"/>
  <c r="AQ1268" i="7"/>
  <c r="AQ1267" i="7"/>
  <c r="AQ1266" i="7"/>
  <c r="AQ1265" i="7"/>
  <c r="AQ1264" i="7"/>
  <c r="AQ1263" i="7"/>
  <c r="AQ1262" i="7"/>
  <c r="AQ1261" i="7"/>
  <c r="AQ1260" i="7"/>
  <c r="AQ1259" i="7"/>
  <c r="AQ1258" i="7"/>
  <c r="AQ1257" i="7"/>
  <c r="AQ1256" i="7"/>
  <c r="AQ1255" i="7"/>
  <c r="AQ1254" i="7"/>
  <c r="AQ1253" i="7"/>
  <c r="AQ1252" i="7"/>
  <c r="AQ1251" i="7"/>
  <c r="AQ1250" i="7"/>
  <c r="AQ1249" i="7"/>
  <c r="AQ1248" i="7"/>
  <c r="AQ1247" i="7"/>
  <c r="AQ1246" i="7"/>
  <c r="AQ1245" i="7"/>
  <c r="AQ1244" i="7"/>
  <c r="AQ1243" i="7"/>
  <c r="AQ1242" i="7"/>
  <c r="AQ1241" i="7"/>
  <c r="AQ1240" i="7"/>
  <c r="AQ1239" i="7"/>
  <c r="AQ1238" i="7"/>
  <c r="AQ1237" i="7"/>
  <c r="AQ1236" i="7"/>
  <c r="AQ1235" i="7"/>
  <c r="AQ1234" i="7"/>
  <c r="AQ1233" i="7"/>
  <c r="AQ1232" i="7"/>
  <c r="AQ1231" i="7"/>
  <c r="AQ1230" i="7"/>
  <c r="AQ1229" i="7"/>
  <c r="AQ1228" i="7"/>
  <c r="AQ1227" i="7"/>
  <c r="AQ1226" i="7"/>
  <c r="AQ1225" i="7"/>
  <c r="AQ1224" i="7"/>
  <c r="AQ1223" i="7"/>
  <c r="AQ1222" i="7"/>
  <c r="AQ1221" i="7"/>
  <c r="AQ1220" i="7"/>
  <c r="AQ1219" i="7"/>
  <c r="AQ1218" i="7"/>
  <c r="AQ1217" i="7"/>
  <c r="AQ1216" i="7"/>
  <c r="AQ1215" i="7"/>
  <c r="AQ1214" i="7"/>
  <c r="AQ1213" i="7"/>
  <c r="AQ1212" i="7"/>
  <c r="AQ1211" i="7"/>
  <c r="AQ1210" i="7"/>
  <c r="AQ1209" i="7"/>
  <c r="AQ1208" i="7"/>
  <c r="AQ1207" i="7"/>
  <c r="AQ1206" i="7"/>
  <c r="AQ1205" i="7"/>
  <c r="AQ1204" i="7"/>
  <c r="AQ1203" i="7"/>
  <c r="AQ1202" i="7"/>
  <c r="AQ1201" i="7"/>
  <c r="AQ1200" i="7"/>
  <c r="AQ1199" i="7"/>
  <c r="AQ1198" i="7"/>
  <c r="AQ1197" i="7"/>
  <c r="AQ1196" i="7"/>
  <c r="AQ1195" i="7"/>
  <c r="AQ1194" i="7"/>
  <c r="AQ1193" i="7"/>
  <c r="AQ1192" i="7"/>
  <c r="AQ1191" i="7"/>
  <c r="AQ1190" i="7"/>
  <c r="AQ1189" i="7"/>
  <c r="AQ1188" i="7"/>
  <c r="AQ1187" i="7"/>
  <c r="AQ1186" i="7"/>
  <c r="AQ1185" i="7"/>
  <c r="AQ1184" i="7"/>
  <c r="AQ1183" i="7"/>
  <c r="AQ1182" i="7"/>
  <c r="AQ1181" i="7"/>
  <c r="AQ1180" i="7"/>
  <c r="AQ1179" i="7"/>
  <c r="AQ1178" i="7"/>
  <c r="AQ1177" i="7"/>
  <c r="AQ1176" i="7"/>
  <c r="AQ1175" i="7"/>
  <c r="AQ1174" i="7"/>
  <c r="AQ1173" i="7"/>
  <c r="AQ1172" i="7"/>
  <c r="AQ1171" i="7"/>
  <c r="AQ1170" i="7"/>
  <c r="AQ1169" i="7"/>
  <c r="AQ1168" i="7"/>
  <c r="AQ1167" i="7"/>
  <c r="AQ1166" i="7"/>
  <c r="AQ1165" i="7"/>
  <c r="AQ1164" i="7"/>
  <c r="AQ1163" i="7"/>
  <c r="AQ1162" i="7"/>
  <c r="AQ1161" i="7"/>
  <c r="AQ1160" i="7"/>
  <c r="AQ1159" i="7"/>
  <c r="AQ1158" i="7"/>
  <c r="AQ1157" i="7"/>
  <c r="AQ1156" i="7"/>
  <c r="AQ1155" i="7"/>
  <c r="AQ1154" i="7"/>
  <c r="AQ1153" i="7"/>
  <c r="AQ1152" i="7"/>
  <c r="AQ1151" i="7"/>
  <c r="AQ1150" i="7"/>
  <c r="AQ1149" i="7"/>
  <c r="AQ1148" i="7"/>
  <c r="AQ1147" i="7"/>
  <c r="AQ1146" i="7"/>
  <c r="AQ1145" i="7"/>
  <c r="AQ1144" i="7"/>
  <c r="AQ1143" i="7"/>
  <c r="AQ1142" i="7"/>
  <c r="AQ1141" i="7"/>
  <c r="AQ1140" i="7"/>
  <c r="AQ1139" i="7"/>
  <c r="AQ1138" i="7"/>
  <c r="AQ1137" i="7"/>
  <c r="AQ1136" i="7"/>
  <c r="AQ1135" i="7"/>
  <c r="AQ1134" i="7"/>
  <c r="AQ1133" i="7"/>
  <c r="AQ1132" i="7"/>
  <c r="AQ1131" i="7"/>
  <c r="AQ1130" i="7"/>
  <c r="AQ1129" i="7"/>
  <c r="AQ1128" i="7"/>
  <c r="AQ1127" i="7"/>
  <c r="AQ1126" i="7"/>
  <c r="AQ1125" i="7"/>
  <c r="AQ1124" i="7"/>
  <c r="AQ1123" i="7"/>
  <c r="AQ1122" i="7"/>
  <c r="AQ1121" i="7"/>
  <c r="AQ1120" i="7"/>
  <c r="AQ1119" i="7"/>
  <c r="AQ1118" i="7"/>
  <c r="AQ1117" i="7"/>
  <c r="AQ1116" i="7"/>
  <c r="AQ1115" i="7"/>
  <c r="AQ1114" i="7"/>
  <c r="AQ1113" i="7"/>
  <c r="AQ1112" i="7"/>
  <c r="AQ1111" i="7"/>
  <c r="AQ1110" i="7"/>
  <c r="AQ1109" i="7"/>
  <c r="AQ1108" i="7"/>
  <c r="AQ1107" i="7"/>
  <c r="AQ1106" i="7"/>
  <c r="AQ1105" i="7"/>
  <c r="AQ1104" i="7"/>
  <c r="AQ1103" i="7"/>
  <c r="AQ1102" i="7"/>
  <c r="AQ1101" i="7"/>
  <c r="AQ1100" i="7"/>
  <c r="AQ1099" i="7"/>
  <c r="AQ1098" i="7"/>
  <c r="AQ1097" i="7"/>
  <c r="AQ1096" i="7"/>
  <c r="AQ1095" i="7"/>
  <c r="AQ1094" i="7"/>
  <c r="AQ1093" i="7"/>
  <c r="AQ1092" i="7"/>
  <c r="AQ1091" i="7"/>
  <c r="AQ1090" i="7"/>
  <c r="AQ1089" i="7"/>
  <c r="AQ1088" i="7"/>
  <c r="AQ1087" i="7"/>
  <c r="AQ1086" i="7"/>
  <c r="AQ1085" i="7"/>
  <c r="AQ1084" i="7"/>
  <c r="AQ1083" i="7"/>
  <c r="AQ1082" i="7"/>
  <c r="AQ1081" i="7"/>
  <c r="AQ1080" i="7"/>
  <c r="AQ1079" i="7"/>
  <c r="AQ1078" i="7"/>
  <c r="AQ1077" i="7"/>
  <c r="AQ1076" i="7"/>
  <c r="AQ1075" i="7"/>
  <c r="AQ1074" i="7"/>
  <c r="AQ1073" i="7"/>
  <c r="AQ1072" i="7"/>
  <c r="AQ1071" i="7"/>
  <c r="AQ1070" i="7"/>
  <c r="AQ1069" i="7"/>
  <c r="AQ1068" i="7"/>
  <c r="AQ1067" i="7"/>
  <c r="AQ1066" i="7"/>
  <c r="AQ1065" i="7"/>
  <c r="AQ1064" i="7"/>
  <c r="AQ1063" i="7"/>
  <c r="AQ1062" i="7"/>
  <c r="AQ1061" i="7"/>
  <c r="AQ1060" i="7"/>
  <c r="AQ1059" i="7"/>
  <c r="AQ1058" i="7"/>
  <c r="AQ1057" i="7"/>
  <c r="AQ1056" i="7"/>
  <c r="AQ1055" i="7"/>
  <c r="AQ1054" i="7"/>
  <c r="AQ1053" i="7"/>
  <c r="AQ1052" i="7"/>
  <c r="AQ1051" i="7"/>
  <c r="AQ1050" i="7"/>
  <c r="AQ1049" i="7"/>
  <c r="AQ1048" i="7"/>
  <c r="AQ1047" i="7"/>
  <c r="AQ1046" i="7"/>
  <c r="AQ1045" i="7"/>
  <c r="AQ1044" i="7"/>
  <c r="AQ1043" i="7"/>
  <c r="AQ1042" i="7"/>
  <c r="AQ1041" i="7"/>
  <c r="AQ1040" i="7"/>
  <c r="AQ1039" i="7"/>
  <c r="AQ1038" i="7"/>
  <c r="AQ1037" i="7"/>
  <c r="AQ1036" i="7"/>
  <c r="AQ1035" i="7"/>
  <c r="AQ1034" i="7"/>
  <c r="AQ1033" i="7"/>
  <c r="AQ1032" i="7"/>
  <c r="AQ1031" i="7"/>
  <c r="AQ1030" i="7"/>
  <c r="AQ1029" i="7"/>
  <c r="AQ1028" i="7"/>
  <c r="AQ1027" i="7"/>
  <c r="AQ1026" i="7"/>
  <c r="AQ1025" i="7"/>
  <c r="AQ1024" i="7"/>
  <c r="AQ1023" i="7"/>
  <c r="AQ1022" i="7"/>
  <c r="AQ1021" i="7"/>
  <c r="AQ1020" i="7"/>
  <c r="AQ1019" i="7"/>
  <c r="AQ1018" i="7"/>
  <c r="AQ1017" i="7"/>
  <c r="AQ1016" i="7"/>
  <c r="AQ1015" i="7"/>
  <c r="AQ1014" i="7"/>
  <c r="AQ1013" i="7"/>
  <c r="AQ1012" i="7"/>
  <c r="AQ1011" i="7"/>
  <c r="AQ1010" i="7"/>
  <c r="AQ1009" i="7"/>
  <c r="AQ1008" i="7"/>
  <c r="AQ1007" i="7"/>
  <c r="AQ1006" i="7"/>
  <c r="AQ1005" i="7"/>
  <c r="AQ1004" i="7"/>
  <c r="AQ1003" i="7"/>
  <c r="AQ1002" i="7"/>
  <c r="AQ1001" i="7"/>
  <c r="AQ1000" i="7"/>
  <c r="AQ999" i="7"/>
  <c r="AQ998" i="7"/>
  <c r="AQ997" i="7"/>
  <c r="AQ996" i="7"/>
  <c r="AQ995" i="7"/>
  <c r="AQ994" i="7"/>
  <c r="AQ993" i="7"/>
  <c r="AQ992" i="7"/>
  <c r="AQ991" i="7"/>
  <c r="AQ990" i="7"/>
  <c r="AQ989" i="7"/>
  <c r="AQ988" i="7"/>
  <c r="AQ987" i="7"/>
  <c r="AQ986" i="7"/>
  <c r="AQ985" i="7"/>
  <c r="AQ984" i="7"/>
  <c r="AQ983" i="7"/>
  <c r="AQ982" i="7"/>
  <c r="AQ981" i="7"/>
  <c r="AQ980" i="7"/>
  <c r="AQ979" i="7"/>
  <c r="AQ978" i="7"/>
  <c r="AQ977" i="7"/>
  <c r="AQ976" i="7"/>
  <c r="AQ975" i="7"/>
  <c r="AQ974" i="7"/>
  <c r="AQ973" i="7"/>
  <c r="AQ972" i="7"/>
  <c r="AQ971" i="7"/>
  <c r="AQ970" i="7"/>
  <c r="AQ969" i="7"/>
  <c r="AQ968" i="7"/>
  <c r="AQ967" i="7"/>
  <c r="AQ966" i="7"/>
  <c r="AQ965" i="7"/>
  <c r="AQ964" i="7"/>
  <c r="AQ963" i="7"/>
  <c r="AQ962" i="7"/>
  <c r="AQ961" i="7"/>
  <c r="AQ960" i="7"/>
  <c r="AQ959" i="7"/>
  <c r="AQ958" i="7"/>
  <c r="AQ957" i="7"/>
  <c r="AQ956" i="7"/>
  <c r="AQ955" i="7"/>
  <c r="AQ954" i="7"/>
  <c r="AQ953" i="7"/>
  <c r="AQ952" i="7"/>
  <c r="AQ951" i="7"/>
  <c r="AQ950" i="7"/>
  <c r="AQ949" i="7"/>
  <c r="AQ948" i="7"/>
  <c r="AQ947" i="7"/>
  <c r="AQ946" i="7"/>
  <c r="AQ945" i="7"/>
  <c r="AQ944" i="7"/>
  <c r="AQ943" i="7"/>
  <c r="AQ942" i="7"/>
  <c r="AQ941" i="7"/>
  <c r="AQ940" i="7"/>
  <c r="AQ939" i="7"/>
  <c r="AQ938" i="7"/>
  <c r="AQ937" i="7"/>
  <c r="AQ936" i="7"/>
  <c r="AQ935" i="7"/>
  <c r="AQ934" i="7"/>
  <c r="AQ933" i="7"/>
  <c r="AQ932" i="7"/>
  <c r="AQ931" i="7"/>
  <c r="AQ930" i="7"/>
  <c r="AQ929" i="7"/>
  <c r="AQ928" i="7"/>
  <c r="AQ927" i="7"/>
  <c r="AQ926" i="7"/>
  <c r="AQ925" i="7"/>
  <c r="AQ924" i="7"/>
  <c r="AQ923" i="7"/>
  <c r="AQ922" i="7"/>
  <c r="AQ921" i="7"/>
  <c r="AQ920" i="7"/>
  <c r="AQ919" i="7"/>
  <c r="AQ918" i="7"/>
  <c r="AQ917" i="7"/>
  <c r="AQ916" i="7"/>
  <c r="AQ915" i="7"/>
  <c r="AQ914" i="7"/>
  <c r="AQ913" i="7"/>
  <c r="AQ912" i="7"/>
  <c r="AQ911" i="7"/>
  <c r="AQ910" i="7"/>
  <c r="AQ909" i="7"/>
  <c r="AQ908" i="7"/>
  <c r="AQ907" i="7"/>
  <c r="AQ906" i="7"/>
  <c r="AQ905" i="7"/>
  <c r="AQ904" i="7"/>
  <c r="AQ903" i="7"/>
  <c r="AQ902" i="7"/>
  <c r="AQ901" i="7"/>
  <c r="AQ900" i="7"/>
  <c r="AQ899" i="7"/>
  <c r="AQ898" i="7"/>
  <c r="AQ897" i="7"/>
  <c r="AQ896" i="7"/>
  <c r="AQ895" i="7"/>
  <c r="AQ894" i="7"/>
  <c r="AQ893" i="7"/>
  <c r="AQ892" i="7"/>
  <c r="AQ891" i="7"/>
  <c r="AQ890" i="7"/>
  <c r="AQ889" i="7"/>
  <c r="AQ888" i="7"/>
  <c r="AQ887" i="7"/>
  <c r="AQ886" i="7"/>
  <c r="AQ885" i="7"/>
  <c r="AQ884" i="7"/>
  <c r="AQ883" i="7"/>
  <c r="AQ882" i="7"/>
  <c r="AQ881" i="7"/>
  <c r="AQ880" i="7"/>
  <c r="AQ879" i="7"/>
  <c r="AQ878" i="7"/>
  <c r="AQ877" i="7"/>
  <c r="AQ876" i="7"/>
  <c r="AQ875" i="7"/>
  <c r="AQ874" i="7"/>
  <c r="AQ873" i="7"/>
  <c r="AQ872" i="7"/>
  <c r="AQ871" i="7"/>
  <c r="AQ870" i="7"/>
  <c r="AQ869" i="7"/>
  <c r="AQ868" i="7"/>
  <c r="AQ867" i="7"/>
  <c r="AQ866" i="7"/>
  <c r="AQ865" i="7"/>
  <c r="AQ864" i="7"/>
  <c r="AQ863" i="7"/>
  <c r="AQ862" i="7"/>
  <c r="AQ861" i="7"/>
  <c r="AQ860" i="7"/>
  <c r="AQ859" i="7"/>
  <c r="AQ858" i="7"/>
  <c r="AQ857" i="7"/>
  <c r="AQ856" i="7"/>
  <c r="AQ855" i="7"/>
  <c r="AQ854" i="7"/>
  <c r="AQ853" i="7"/>
  <c r="AQ852" i="7"/>
  <c r="AQ851" i="7"/>
  <c r="AQ850" i="7"/>
  <c r="AQ849" i="7"/>
  <c r="AQ848" i="7"/>
  <c r="AQ847" i="7"/>
  <c r="AQ846" i="7"/>
  <c r="AQ845" i="7"/>
  <c r="AQ844" i="7"/>
  <c r="AQ843" i="7"/>
  <c r="AQ842" i="7"/>
  <c r="AQ841" i="7"/>
  <c r="AQ840" i="7"/>
  <c r="AQ839" i="7"/>
  <c r="AQ838" i="7"/>
  <c r="AQ837" i="7"/>
  <c r="AQ836" i="7"/>
  <c r="AQ835" i="7"/>
  <c r="AQ834" i="7"/>
  <c r="AQ833" i="7"/>
  <c r="AQ832" i="7"/>
  <c r="AQ831" i="7"/>
  <c r="AQ830" i="7"/>
  <c r="AQ829" i="7"/>
  <c r="AQ828" i="7"/>
  <c r="AQ827" i="7"/>
  <c r="AQ826" i="7"/>
  <c r="AQ825" i="7"/>
  <c r="AQ824" i="7"/>
  <c r="AQ823" i="7"/>
  <c r="AQ822" i="7"/>
  <c r="AQ821" i="7"/>
  <c r="AQ820" i="7"/>
  <c r="AQ819" i="7"/>
  <c r="AQ818" i="7"/>
  <c r="AQ817" i="7"/>
  <c r="AQ816" i="7"/>
  <c r="AQ815" i="7"/>
  <c r="AQ814" i="7"/>
  <c r="AQ813" i="7"/>
  <c r="AQ812" i="7"/>
  <c r="AQ811" i="7"/>
  <c r="AQ810" i="7"/>
  <c r="AQ809" i="7"/>
  <c r="AQ808" i="7"/>
  <c r="AQ807" i="7"/>
  <c r="AQ806" i="7"/>
  <c r="AQ805" i="7"/>
  <c r="AQ804" i="7"/>
  <c r="AQ803" i="7"/>
  <c r="AQ802" i="7"/>
  <c r="AQ801" i="7"/>
  <c r="AQ800" i="7"/>
  <c r="AQ799" i="7"/>
  <c r="AQ798" i="7"/>
  <c r="AQ797" i="7"/>
  <c r="AQ796" i="7"/>
  <c r="AQ795" i="7"/>
  <c r="AQ794" i="7"/>
  <c r="AQ793" i="7"/>
  <c r="AQ792" i="7"/>
  <c r="AQ791" i="7"/>
  <c r="AQ790" i="7"/>
  <c r="AQ789" i="7"/>
  <c r="AQ788" i="7"/>
  <c r="AQ787" i="7"/>
  <c r="AQ786" i="7"/>
  <c r="AQ785" i="7"/>
  <c r="AQ784" i="7"/>
  <c r="AQ783" i="7"/>
  <c r="AQ782" i="7"/>
  <c r="AQ781" i="7"/>
  <c r="AQ780" i="7"/>
  <c r="AQ779" i="7"/>
  <c r="AQ778" i="7"/>
  <c r="AQ777" i="7"/>
  <c r="AQ776" i="7"/>
  <c r="AQ775" i="7"/>
  <c r="AQ774" i="7"/>
  <c r="AQ773" i="7"/>
  <c r="AQ772" i="7"/>
  <c r="AQ771" i="7"/>
  <c r="AQ770" i="7"/>
  <c r="AQ769" i="7"/>
  <c r="AQ768" i="7"/>
  <c r="AQ767" i="7"/>
  <c r="AQ766" i="7"/>
  <c r="AQ765" i="7"/>
  <c r="AQ764" i="7"/>
  <c r="AQ763" i="7"/>
  <c r="AQ762" i="7"/>
  <c r="AQ761" i="7"/>
  <c r="AQ760" i="7"/>
  <c r="AQ759" i="7"/>
  <c r="AQ758" i="7"/>
  <c r="AQ757" i="7"/>
  <c r="AQ756" i="7"/>
  <c r="AQ755" i="7"/>
  <c r="AQ754" i="7"/>
  <c r="AQ753" i="7"/>
  <c r="AQ752" i="7"/>
  <c r="AQ751" i="7"/>
  <c r="AQ750" i="7"/>
  <c r="AQ749" i="7"/>
  <c r="AQ748" i="7"/>
  <c r="AQ747" i="7"/>
  <c r="AQ746" i="7"/>
  <c r="AQ745" i="7"/>
  <c r="AQ744" i="7"/>
  <c r="AQ743" i="7"/>
  <c r="AQ742" i="7"/>
  <c r="AQ741" i="7"/>
  <c r="AQ740" i="7"/>
  <c r="AQ739" i="7"/>
  <c r="AQ738" i="7"/>
  <c r="AQ737" i="7"/>
  <c r="AQ736" i="7"/>
  <c r="AQ735" i="7"/>
  <c r="AQ734" i="7"/>
  <c r="AQ733" i="7"/>
  <c r="AQ732" i="7"/>
  <c r="AQ731" i="7"/>
  <c r="AQ730" i="7"/>
  <c r="AQ729" i="7"/>
  <c r="AQ728" i="7"/>
  <c r="AQ727" i="7"/>
  <c r="AQ726" i="7"/>
  <c r="AQ725" i="7"/>
  <c r="AQ724" i="7"/>
  <c r="AQ723" i="7"/>
  <c r="AQ722" i="7"/>
  <c r="AQ721" i="7"/>
  <c r="AQ720" i="7"/>
  <c r="AQ719" i="7"/>
  <c r="AQ718" i="7"/>
  <c r="AQ717" i="7"/>
  <c r="AQ716" i="7"/>
  <c r="AQ715" i="7"/>
  <c r="AQ714" i="7"/>
  <c r="AQ713" i="7"/>
  <c r="AQ712" i="7"/>
  <c r="AQ710" i="7"/>
  <c r="AQ709" i="7"/>
  <c r="AQ708" i="7"/>
  <c r="AQ707" i="7"/>
  <c r="AQ706" i="7"/>
  <c r="AQ705" i="7"/>
  <c r="AQ704" i="7"/>
  <c r="AQ703" i="7"/>
  <c r="AQ702" i="7"/>
  <c r="AQ701" i="7"/>
  <c r="AQ700" i="7"/>
  <c r="AQ699" i="7"/>
  <c r="AQ698" i="7"/>
  <c r="AQ697" i="7"/>
  <c r="AQ696" i="7"/>
  <c r="AQ695" i="7"/>
  <c r="AQ694" i="7"/>
  <c r="AQ693" i="7"/>
  <c r="AQ692" i="7"/>
  <c r="AQ691" i="7"/>
  <c r="AQ690" i="7"/>
  <c r="AQ689" i="7"/>
  <c r="AQ688" i="7"/>
  <c r="AQ687" i="7"/>
  <c r="AQ686" i="7"/>
  <c r="AQ685" i="7"/>
  <c r="AQ684" i="7"/>
  <c r="AQ683" i="7"/>
  <c r="AQ682" i="7"/>
  <c r="AQ681" i="7"/>
  <c r="AQ680" i="7"/>
  <c r="AQ679" i="7"/>
  <c r="AQ678" i="7"/>
  <c r="AQ677" i="7"/>
  <c r="AQ675" i="7"/>
  <c r="AQ674" i="7"/>
  <c r="AQ673" i="7"/>
  <c r="AQ671" i="7"/>
  <c r="AQ670" i="7"/>
  <c r="AQ669" i="7"/>
  <c r="AQ667" i="7"/>
  <c r="AQ666" i="7"/>
  <c r="AQ665" i="7"/>
  <c r="AQ663" i="7"/>
  <c r="AQ662" i="7"/>
  <c r="AQ661" i="7"/>
  <c r="AQ659" i="7"/>
  <c r="AQ658" i="7"/>
  <c r="AQ657" i="7"/>
  <c r="AQ655" i="7"/>
  <c r="AQ654" i="7"/>
  <c r="AQ653" i="7"/>
  <c r="AQ651" i="7"/>
  <c r="AQ650" i="7"/>
  <c r="AQ649" i="7"/>
  <c r="AQ647" i="7"/>
  <c r="AQ646" i="7"/>
  <c r="AQ645" i="7"/>
  <c r="AQ643" i="7"/>
  <c r="AQ642" i="7"/>
  <c r="AQ641" i="7"/>
  <c r="AQ639" i="7"/>
  <c r="AQ638" i="7"/>
  <c r="AQ637" i="7"/>
  <c r="AQ635" i="7"/>
  <c r="AQ634" i="7"/>
  <c r="AQ633" i="7"/>
  <c r="AQ631" i="7"/>
  <c r="AQ630" i="7"/>
  <c r="AQ629" i="7"/>
  <c r="AQ627" i="7"/>
  <c r="AQ626" i="7"/>
  <c r="AQ625" i="7"/>
  <c r="AQ623" i="7"/>
  <c r="AQ622" i="7"/>
  <c r="AQ621" i="7"/>
  <c r="AQ619" i="7"/>
  <c r="AQ618" i="7"/>
  <c r="AQ617" i="7"/>
  <c r="AQ615" i="7"/>
  <c r="AQ614" i="7"/>
  <c r="AQ613" i="7"/>
  <c r="AQ611" i="7"/>
  <c r="AQ610" i="7"/>
  <c r="AQ609" i="7"/>
  <c r="AQ607" i="7"/>
  <c r="AQ606" i="7"/>
  <c r="AQ605" i="7"/>
  <c r="AQ603" i="7"/>
  <c r="AQ602" i="7"/>
  <c r="AQ601" i="7"/>
  <c r="AQ599" i="7"/>
  <c r="AQ598" i="7"/>
  <c r="AQ597" i="7"/>
  <c r="AQ595" i="7"/>
  <c r="AQ594" i="7"/>
  <c r="AQ593" i="7"/>
  <c r="AQ591" i="7"/>
  <c r="AQ590" i="7"/>
  <c r="AQ589" i="7"/>
  <c r="AQ587" i="7"/>
  <c r="AQ586" i="7"/>
  <c r="AQ585" i="7"/>
  <c r="AQ583" i="7"/>
  <c r="AQ582" i="7"/>
  <c r="AQ581" i="7"/>
  <c r="AQ579" i="7"/>
  <c r="AQ578" i="7"/>
  <c r="AQ577" i="7"/>
  <c r="AQ575" i="7"/>
  <c r="AQ574" i="7"/>
  <c r="AQ573" i="7"/>
  <c r="AQ571" i="7"/>
  <c r="AQ570" i="7"/>
  <c r="AQ569" i="7"/>
  <c r="AQ567" i="7"/>
  <c r="AQ566" i="7"/>
  <c r="AQ565" i="7"/>
  <c r="AQ563" i="7"/>
  <c r="AQ562" i="7"/>
  <c r="AQ561" i="7"/>
  <c r="AQ559" i="7"/>
  <c r="AQ558" i="7"/>
  <c r="AQ557" i="7"/>
  <c r="AQ555" i="7"/>
  <c r="AQ554" i="7"/>
  <c r="AQ553" i="7"/>
  <c r="AQ551" i="7"/>
  <c r="AQ550" i="7"/>
  <c r="AQ549" i="7"/>
  <c r="AQ547" i="7"/>
  <c r="AQ546" i="7"/>
  <c r="AQ545" i="7"/>
  <c r="AQ543" i="7"/>
  <c r="AQ542" i="7"/>
  <c r="AQ541" i="7"/>
  <c r="AQ539" i="7"/>
  <c r="AQ538" i="7"/>
  <c r="AQ537" i="7"/>
  <c r="AQ535" i="7"/>
  <c r="AQ534" i="7"/>
  <c r="AQ533" i="7"/>
  <c r="AQ531" i="7"/>
  <c r="AQ530" i="7"/>
  <c r="AQ529" i="7"/>
  <c r="AQ527" i="7"/>
  <c r="AQ526" i="7"/>
  <c r="AQ525" i="7"/>
  <c r="AQ523" i="7"/>
  <c r="AQ521" i="7"/>
  <c r="AQ519" i="7"/>
  <c r="AQ517" i="7"/>
  <c r="AQ515" i="7"/>
  <c r="AQ513" i="7"/>
  <c r="AQ511" i="7"/>
  <c r="AQ509" i="7"/>
  <c r="AQ507" i="7"/>
  <c r="AQ505" i="7"/>
  <c r="AQ503" i="7"/>
  <c r="AQ501" i="7"/>
  <c r="AQ499" i="7"/>
  <c r="AQ497" i="7"/>
  <c r="AQ495" i="7"/>
  <c r="AQ493" i="7"/>
  <c r="AQ489" i="7"/>
  <c r="AQ485" i="7"/>
  <c r="AQ481" i="7"/>
  <c r="AQ477" i="7"/>
  <c r="AQ473" i="7"/>
  <c r="AQ469" i="7"/>
  <c r="AQ465" i="7"/>
  <c r="AQ461" i="7"/>
  <c r="AQ457" i="7"/>
  <c r="AQ453" i="7"/>
  <c r="AQ449" i="7"/>
  <c r="AQ445" i="7"/>
  <c r="P1" i="7" l="1" a="1"/>
  <c r="P1" i="7" s="1"/>
  <c r="AM1640" i="7" l="1"/>
  <c r="AS1640" i="7" s="1"/>
  <c r="AN1640" i="7" s="1"/>
  <c r="AO1640" i="7" s="1"/>
  <c r="AM1639" i="7"/>
  <c r="AS1639" i="7" s="1"/>
  <c r="AN1639" i="7" s="1"/>
  <c r="AO1639" i="7" s="1"/>
  <c r="AM1638" i="7"/>
  <c r="AS1638" i="7" s="1"/>
  <c r="AN1638" i="7" s="1"/>
  <c r="AO1638" i="7" s="1"/>
  <c r="AM1637" i="7"/>
  <c r="AS1637" i="7" s="1"/>
  <c r="AN1637" i="7" s="1"/>
  <c r="AO1637" i="7" s="1"/>
  <c r="AM1636" i="7"/>
  <c r="AS1636" i="7" s="1"/>
  <c r="AN1636" i="7" s="1"/>
  <c r="AO1636" i="7" s="1"/>
  <c r="AM1635" i="7"/>
  <c r="AS1635" i="7" s="1"/>
  <c r="AN1635" i="7" s="1"/>
  <c r="AO1635" i="7" s="1"/>
  <c r="AM1634" i="7"/>
  <c r="AS1634" i="7" s="1"/>
  <c r="AN1634" i="7" s="1"/>
  <c r="AO1634" i="7" s="1"/>
  <c r="AM1633" i="7"/>
  <c r="AS1633" i="7" s="1"/>
  <c r="AN1633" i="7" s="1"/>
  <c r="AO1633" i="7" s="1"/>
  <c r="AM1632" i="7"/>
  <c r="AS1632" i="7" s="1"/>
  <c r="AN1632" i="7" s="1"/>
  <c r="AO1632" i="7" s="1"/>
  <c r="AM1631" i="7"/>
  <c r="AS1631" i="7" s="1"/>
  <c r="AN1631" i="7" s="1"/>
  <c r="AO1631" i="7" s="1"/>
  <c r="AM1630" i="7"/>
  <c r="AS1630" i="7" s="1"/>
  <c r="AN1630" i="7" s="1"/>
  <c r="AO1630" i="7" s="1"/>
  <c r="AM1629" i="7"/>
  <c r="AS1629" i="7" s="1"/>
  <c r="AN1629" i="7" s="1"/>
  <c r="AO1629" i="7" s="1"/>
  <c r="AM1628" i="7"/>
  <c r="AS1628" i="7" s="1"/>
  <c r="AN1628" i="7" s="1"/>
  <c r="AO1628" i="7" s="1"/>
  <c r="AM1627" i="7"/>
  <c r="AS1627" i="7" s="1"/>
  <c r="AN1627" i="7" s="1"/>
  <c r="AO1627" i="7" s="1"/>
  <c r="AM1626" i="7"/>
  <c r="AS1626" i="7" s="1"/>
  <c r="AN1626" i="7" s="1"/>
  <c r="AO1626" i="7" s="1"/>
  <c r="AM1625" i="7"/>
  <c r="AS1625" i="7" s="1"/>
  <c r="AN1625" i="7" s="1"/>
  <c r="AO1625" i="7" s="1"/>
  <c r="AM1624" i="7"/>
  <c r="AS1624" i="7" s="1"/>
  <c r="AN1624" i="7" s="1"/>
  <c r="AO1624" i="7" s="1"/>
  <c r="AM1623" i="7"/>
  <c r="AS1623" i="7" s="1"/>
  <c r="AN1623" i="7" s="1"/>
  <c r="AO1623" i="7" s="1"/>
  <c r="AM1622" i="7"/>
  <c r="AS1622" i="7" s="1"/>
  <c r="AN1622" i="7" s="1"/>
  <c r="AO1622" i="7" s="1"/>
  <c r="AM1621" i="7"/>
  <c r="AS1621" i="7" s="1"/>
  <c r="AN1621" i="7" s="1"/>
  <c r="AO1621" i="7" s="1"/>
  <c r="AM1620" i="7"/>
  <c r="AS1620" i="7" s="1"/>
  <c r="AN1620" i="7" s="1"/>
  <c r="AO1620" i="7" s="1"/>
  <c r="AM1619" i="7"/>
  <c r="AS1619" i="7" s="1"/>
  <c r="AN1619" i="7" s="1"/>
  <c r="AO1619" i="7" s="1"/>
  <c r="AM1618" i="7"/>
  <c r="AS1618" i="7" s="1"/>
  <c r="AN1618" i="7" s="1"/>
  <c r="AO1618" i="7" s="1"/>
  <c r="AM1617" i="7"/>
  <c r="AS1617" i="7" s="1"/>
  <c r="AN1617" i="7" s="1"/>
  <c r="AO1617" i="7" s="1"/>
  <c r="AM1616" i="7"/>
  <c r="AS1616" i="7" s="1"/>
  <c r="AN1616" i="7" s="1"/>
  <c r="AO1616" i="7" s="1"/>
  <c r="AM1615" i="7"/>
  <c r="AS1615" i="7" s="1"/>
  <c r="AN1615" i="7" s="1"/>
  <c r="AO1615" i="7" s="1"/>
  <c r="AM1614" i="7"/>
  <c r="AS1614" i="7" s="1"/>
  <c r="AN1614" i="7" s="1"/>
  <c r="AO1614" i="7" s="1"/>
  <c r="AM1613" i="7"/>
  <c r="AS1613" i="7" s="1"/>
  <c r="AN1613" i="7" s="1"/>
  <c r="AO1613" i="7" s="1"/>
  <c r="AM1612" i="7"/>
  <c r="AS1612" i="7" s="1"/>
  <c r="AN1612" i="7" s="1"/>
  <c r="AO1612" i="7" s="1"/>
  <c r="AM1611" i="7"/>
  <c r="AS1611" i="7" s="1"/>
  <c r="AN1611" i="7" s="1"/>
  <c r="AO1611" i="7" s="1"/>
  <c r="AM1610" i="7"/>
  <c r="AS1610" i="7" s="1"/>
  <c r="AN1610" i="7" s="1"/>
  <c r="AO1610" i="7" s="1"/>
  <c r="AM1609" i="7"/>
  <c r="AS1609" i="7" s="1"/>
  <c r="AN1609" i="7" s="1"/>
  <c r="AO1609" i="7" s="1"/>
  <c r="AM1608" i="7"/>
  <c r="AS1608" i="7" s="1"/>
  <c r="AN1608" i="7" s="1"/>
  <c r="AO1608" i="7" s="1"/>
  <c r="AM1607" i="7"/>
  <c r="AS1607" i="7" s="1"/>
  <c r="AN1607" i="7" s="1"/>
  <c r="AO1607" i="7" s="1"/>
  <c r="AM1606" i="7"/>
  <c r="AS1606" i="7" s="1"/>
  <c r="AN1606" i="7" s="1"/>
  <c r="AO1606" i="7" s="1"/>
  <c r="AM1605" i="7"/>
  <c r="AS1605" i="7" s="1"/>
  <c r="AN1605" i="7" s="1"/>
  <c r="AO1605" i="7" s="1"/>
  <c r="AM1604" i="7"/>
  <c r="AS1604" i="7" s="1"/>
  <c r="AN1604" i="7" s="1"/>
  <c r="AO1604" i="7" s="1"/>
  <c r="AM1603" i="7"/>
  <c r="AS1603" i="7" s="1"/>
  <c r="AN1603" i="7" s="1"/>
  <c r="AO1603" i="7" s="1"/>
  <c r="AM1602" i="7"/>
  <c r="AS1602" i="7" s="1"/>
  <c r="AN1602" i="7" s="1"/>
  <c r="AO1602" i="7" s="1"/>
  <c r="AM1601" i="7"/>
  <c r="AS1601" i="7" s="1"/>
  <c r="AN1601" i="7" s="1"/>
  <c r="AO1601" i="7" s="1"/>
  <c r="AM1600" i="7"/>
  <c r="AS1600" i="7" s="1"/>
  <c r="AN1600" i="7" s="1"/>
  <c r="AO1600" i="7" s="1"/>
  <c r="AM1599" i="7"/>
  <c r="AS1599" i="7" s="1"/>
  <c r="AN1599" i="7" s="1"/>
  <c r="AO1599" i="7" s="1"/>
  <c r="AM1598" i="7"/>
  <c r="AS1598" i="7" s="1"/>
  <c r="AN1598" i="7" s="1"/>
  <c r="AO1598" i="7" s="1"/>
  <c r="AM1597" i="7"/>
  <c r="AS1597" i="7" s="1"/>
  <c r="AN1597" i="7" s="1"/>
  <c r="AO1597" i="7" s="1"/>
  <c r="AM1596" i="7"/>
  <c r="AS1596" i="7" s="1"/>
  <c r="AN1596" i="7" s="1"/>
  <c r="AO1596" i="7" s="1"/>
  <c r="AM1595" i="7"/>
  <c r="AS1595" i="7" s="1"/>
  <c r="AN1595" i="7" s="1"/>
  <c r="AO1595" i="7" s="1"/>
  <c r="AM1594" i="7"/>
  <c r="AS1594" i="7" s="1"/>
  <c r="AN1594" i="7" s="1"/>
  <c r="AO1594" i="7" s="1"/>
  <c r="AM1593" i="7"/>
  <c r="AS1593" i="7" s="1"/>
  <c r="AN1593" i="7" s="1"/>
  <c r="AO1593" i="7" s="1"/>
  <c r="AM1592" i="7"/>
  <c r="AS1592" i="7" s="1"/>
  <c r="AN1592" i="7" s="1"/>
  <c r="AO1592" i="7" s="1"/>
  <c r="AM1591" i="7"/>
  <c r="AS1591" i="7" s="1"/>
  <c r="AN1591" i="7" s="1"/>
  <c r="AO1591" i="7" s="1"/>
  <c r="AM1590" i="7"/>
  <c r="AS1590" i="7" s="1"/>
  <c r="AN1590" i="7" s="1"/>
  <c r="AO1590" i="7" s="1"/>
  <c r="AM1589" i="7"/>
  <c r="AS1589" i="7" s="1"/>
  <c r="AN1589" i="7" s="1"/>
  <c r="AO1589" i="7" s="1"/>
  <c r="AM1588" i="7"/>
  <c r="AS1588" i="7" s="1"/>
  <c r="AN1588" i="7" s="1"/>
  <c r="AO1588" i="7" s="1"/>
  <c r="AM1587" i="7"/>
  <c r="AS1587" i="7" s="1"/>
  <c r="AN1587" i="7" s="1"/>
  <c r="AO1587" i="7" s="1"/>
  <c r="AM1586" i="7"/>
  <c r="AS1586" i="7" s="1"/>
  <c r="AN1586" i="7" s="1"/>
  <c r="AO1586" i="7" s="1"/>
  <c r="AM1585" i="7"/>
  <c r="AS1585" i="7" s="1"/>
  <c r="AN1585" i="7" s="1"/>
  <c r="AO1585" i="7" s="1"/>
  <c r="AM1584" i="7"/>
  <c r="AS1584" i="7" s="1"/>
  <c r="AN1584" i="7" s="1"/>
  <c r="AO1584" i="7" s="1"/>
  <c r="AM1583" i="7"/>
  <c r="AS1583" i="7" s="1"/>
  <c r="AN1583" i="7" s="1"/>
  <c r="AO1583" i="7" s="1"/>
  <c r="AM1582" i="7"/>
  <c r="AS1582" i="7" s="1"/>
  <c r="AN1582" i="7" s="1"/>
  <c r="AO1582" i="7" s="1"/>
  <c r="AM1581" i="7"/>
  <c r="AS1581" i="7" s="1"/>
  <c r="AN1581" i="7" s="1"/>
  <c r="AO1581" i="7" s="1"/>
  <c r="AM1580" i="7"/>
  <c r="AS1580" i="7" s="1"/>
  <c r="AN1580" i="7" s="1"/>
  <c r="AO1580" i="7" s="1"/>
  <c r="AM1579" i="7"/>
  <c r="AS1579" i="7" s="1"/>
  <c r="AN1579" i="7" s="1"/>
  <c r="AO1579" i="7" s="1"/>
  <c r="AM1578" i="7"/>
  <c r="AS1578" i="7" s="1"/>
  <c r="AN1578" i="7" s="1"/>
  <c r="AO1578" i="7" s="1"/>
  <c r="AM1577" i="7"/>
  <c r="AS1577" i="7" s="1"/>
  <c r="AN1577" i="7" s="1"/>
  <c r="AO1577" i="7" s="1"/>
  <c r="AM1576" i="7"/>
  <c r="AS1576" i="7" s="1"/>
  <c r="AN1576" i="7" s="1"/>
  <c r="AO1576" i="7" s="1"/>
  <c r="AM1575" i="7"/>
  <c r="AS1575" i="7" s="1"/>
  <c r="AN1575" i="7" s="1"/>
  <c r="AO1575" i="7" s="1"/>
  <c r="AM1574" i="7"/>
  <c r="AS1574" i="7" s="1"/>
  <c r="AN1574" i="7" s="1"/>
  <c r="AO1574" i="7" s="1"/>
  <c r="AM1573" i="7"/>
  <c r="AS1573" i="7" s="1"/>
  <c r="AN1573" i="7" s="1"/>
  <c r="AO1573" i="7" s="1"/>
  <c r="AM1572" i="7"/>
  <c r="AS1572" i="7" s="1"/>
  <c r="AN1572" i="7" s="1"/>
  <c r="AO1572" i="7" s="1"/>
  <c r="AM1571" i="7"/>
  <c r="AS1571" i="7" s="1"/>
  <c r="AN1571" i="7" s="1"/>
  <c r="AO1571" i="7" s="1"/>
  <c r="AM1570" i="7"/>
  <c r="AS1570" i="7" s="1"/>
  <c r="AN1570" i="7" s="1"/>
  <c r="AO1570" i="7" s="1"/>
  <c r="AM1569" i="7"/>
  <c r="AS1569" i="7" s="1"/>
  <c r="AN1569" i="7" s="1"/>
  <c r="AO1569" i="7" s="1"/>
  <c r="AM1568" i="7"/>
  <c r="AS1568" i="7" s="1"/>
  <c r="AN1568" i="7" s="1"/>
  <c r="AO1568" i="7" s="1"/>
  <c r="AM1567" i="7"/>
  <c r="AS1567" i="7" s="1"/>
  <c r="AN1567" i="7" s="1"/>
  <c r="AO1567" i="7" s="1"/>
  <c r="AM1566" i="7"/>
  <c r="AS1566" i="7" s="1"/>
  <c r="AN1566" i="7" s="1"/>
  <c r="AO1566" i="7" s="1"/>
  <c r="AM1565" i="7"/>
  <c r="AS1565" i="7" s="1"/>
  <c r="AN1565" i="7" s="1"/>
  <c r="AO1565" i="7" s="1"/>
  <c r="AM1564" i="7"/>
  <c r="AS1564" i="7" s="1"/>
  <c r="AN1564" i="7" s="1"/>
  <c r="AO1564" i="7" s="1"/>
  <c r="AM1563" i="7"/>
  <c r="AS1563" i="7" s="1"/>
  <c r="AN1563" i="7" s="1"/>
  <c r="AO1563" i="7" s="1"/>
  <c r="AM1562" i="7"/>
  <c r="AS1562" i="7" s="1"/>
  <c r="AN1562" i="7" s="1"/>
  <c r="AO1562" i="7" s="1"/>
  <c r="AM1561" i="7"/>
  <c r="AS1561" i="7" s="1"/>
  <c r="AN1561" i="7" s="1"/>
  <c r="AO1561" i="7" s="1"/>
  <c r="AM1560" i="7"/>
  <c r="AS1560" i="7" s="1"/>
  <c r="AN1560" i="7" s="1"/>
  <c r="AO1560" i="7" s="1"/>
  <c r="AM1559" i="7"/>
  <c r="AS1559" i="7" s="1"/>
  <c r="AN1559" i="7" s="1"/>
  <c r="AO1559" i="7" s="1"/>
  <c r="AM1558" i="7"/>
  <c r="AS1558" i="7" s="1"/>
  <c r="AN1558" i="7" s="1"/>
  <c r="AO1558" i="7" s="1"/>
  <c r="AM1557" i="7"/>
  <c r="AS1557" i="7" s="1"/>
  <c r="AN1557" i="7" s="1"/>
  <c r="AO1557" i="7" s="1"/>
  <c r="AM1556" i="7"/>
  <c r="AS1556" i="7" s="1"/>
  <c r="AN1556" i="7" s="1"/>
  <c r="AO1556" i="7" s="1"/>
  <c r="AM1555" i="7"/>
  <c r="AS1555" i="7" s="1"/>
  <c r="AN1555" i="7" s="1"/>
  <c r="AO1555" i="7" s="1"/>
  <c r="AM1554" i="7"/>
  <c r="AS1554" i="7" s="1"/>
  <c r="AN1554" i="7" s="1"/>
  <c r="AO1554" i="7" s="1"/>
  <c r="AM1553" i="7"/>
  <c r="AS1553" i="7" s="1"/>
  <c r="AN1553" i="7" s="1"/>
  <c r="AO1553" i="7" s="1"/>
  <c r="AM1552" i="7"/>
  <c r="AS1552" i="7" s="1"/>
  <c r="AN1552" i="7" s="1"/>
  <c r="AO1552" i="7" s="1"/>
  <c r="AM1551" i="7"/>
  <c r="AS1551" i="7" s="1"/>
  <c r="AN1551" i="7" s="1"/>
  <c r="AO1551" i="7" s="1"/>
  <c r="AM1550" i="7"/>
  <c r="AS1550" i="7" s="1"/>
  <c r="AN1550" i="7" s="1"/>
  <c r="AO1550" i="7" s="1"/>
  <c r="AM1549" i="7"/>
  <c r="AS1549" i="7" s="1"/>
  <c r="AN1549" i="7" s="1"/>
  <c r="AO1549" i="7" s="1"/>
  <c r="AM1548" i="7"/>
  <c r="AS1548" i="7" s="1"/>
  <c r="AN1548" i="7" s="1"/>
  <c r="AO1548" i="7" s="1"/>
  <c r="AM1547" i="7"/>
  <c r="AS1547" i="7" s="1"/>
  <c r="AN1547" i="7" s="1"/>
  <c r="AO1547" i="7" s="1"/>
  <c r="AM1546" i="7"/>
  <c r="AS1546" i="7" s="1"/>
  <c r="AN1546" i="7" s="1"/>
  <c r="AO1546" i="7" s="1"/>
  <c r="AM1545" i="7"/>
  <c r="AS1545" i="7" s="1"/>
  <c r="AN1545" i="7" s="1"/>
  <c r="AO1545" i="7" s="1"/>
  <c r="AM1544" i="7"/>
  <c r="AS1544" i="7" s="1"/>
  <c r="AN1544" i="7" s="1"/>
  <c r="AO1544" i="7" s="1"/>
  <c r="AM1543" i="7"/>
  <c r="AS1543" i="7" s="1"/>
  <c r="AN1543" i="7" s="1"/>
  <c r="AO1543" i="7" s="1"/>
  <c r="AM1542" i="7"/>
  <c r="AS1542" i="7" s="1"/>
  <c r="AN1542" i="7" s="1"/>
  <c r="AO1542" i="7" s="1"/>
  <c r="AM1541" i="7"/>
  <c r="AS1541" i="7" s="1"/>
  <c r="AN1541" i="7" s="1"/>
  <c r="AO1541" i="7" s="1"/>
  <c r="AM1540" i="7"/>
  <c r="AS1540" i="7" s="1"/>
  <c r="AN1540" i="7" s="1"/>
  <c r="AO1540" i="7" s="1"/>
  <c r="AM1539" i="7"/>
  <c r="AS1539" i="7" s="1"/>
  <c r="AN1539" i="7" s="1"/>
  <c r="AO1539" i="7" s="1"/>
  <c r="AM1538" i="7"/>
  <c r="AS1538" i="7" s="1"/>
  <c r="AN1538" i="7" s="1"/>
  <c r="AO1538" i="7" s="1"/>
  <c r="AM1537" i="7"/>
  <c r="AS1537" i="7" s="1"/>
  <c r="AN1537" i="7" s="1"/>
  <c r="AO1537" i="7" s="1"/>
  <c r="AM1536" i="7"/>
  <c r="AS1536" i="7" s="1"/>
  <c r="AN1536" i="7" s="1"/>
  <c r="AO1536" i="7" s="1"/>
  <c r="AM1535" i="7"/>
  <c r="AS1535" i="7" s="1"/>
  <c r="AN1535" i="7" s="1"/>
  <c r="AO1535" i="7" s="1"/>
  <c r="AM1534" i="7"/>
  <c r="AS1534" i="7" s="1"/>
  <c r="AN1534" i="7" s="1"/>
  <c r="AO1534" i="7" s="1"/>
  <c r="AM1533" i="7"/>
  <c r="AS1533" i="7" s="1"/>
  <c r="AN1533" i="7" s="1"/>
  <c r="AO1533" i="7" s="1"/>
  <c r="AM1532" i="7"/>
  <c r="AS1532" i="7" s="1"/>
  <c r="AN1532" i="7" s="1"/>
  <c r="AO1532" i="7" s="1"/>
  <c r="AM1531" i="7"/>
  <c r="AS1531" i="7" s="1"/>
  <c r="AN1531" i="7" s="1"/>
  <c r="AO1531" i="7" s="1"/>
  <c r="AM1530" i="7"/>
  <c r="AS1530" i="7" s="1"/>
  <c r="AN1530" i="7" s="1"/>
  <c r="AO1530" i="7" s="1"/>
  <c r="AM1529" i="7"/>
  <c r="AS1529" i="7" s="1"/>
  <c r="AN1529" i="7" s="1"/>
  <c r="AO1529" i="7" s="1"/>
  <c r="AM1528" i="7"/>
  <c r="AS1528" i="7" s="1"/>
  <c r="AN1528" i="7" s="1"/>
  <c r="AO1528" i="7" s="1"/>
  <c r="AM1527" i="7"/>
  <c r="AS1527" i="7" s="1"/>
  <c r="AN1527" i="7" s="1"/>
  <c r="AO1527" i="7" s="1"/>
  <c r="AM1526" i="7"/>
  <c r="AS1526" i="7" s="1"/>
  <c r="AN1526" i="7" s="1"/>
  <c r="AO1526" i="7" s="1"/>
  <c r="AM1525" i="7"/>
  <c r="AS1525" i="7" s="1"/>
  <c r="AN1525" i="7" s="1"/>
  <c r="AO1525" i="7" s="1"/>
  <c r="AM1524" i="7"/>
  <c r="AS1524" i="7" s="1"/>
  <c r="AN1524" i="7" s="1"/>
  <c r="AO1524" i="7" s="1"/>
  <c r="AM1523" i="7"/>
  <c r="AS1523" i="7" s="1"/>
  <c r="AN1523" i="7" s="1"/>
  <c r="AO1523" i="7" s="1"/>
  <c r="AM1522" i="7"/>
  <c r="AS1522" i="7" s="1"/>
  <c r="AN1522" i="7" s="1"/>
  <c r="AO1522" i="7" s="1"/>
  <c r="AM1521" i="7"/>
  <c r="AS1521" i="7" s="1"/>
  <c r="AN1521" i="7" s="1"/>
  <c r="AO1521" i="7" s="1"/>
  <c r="AM1520" i="7"/>
  <c r="AS1520" i="7" s="1"/>
  <c r="AN1520" i="7" s="1"/>
  <c r="AO1520" i="7" s="1"/>
  <c r="AM1519" i="7"/>
  <c r="AS1519" i="7" s="1"/>
  <c r="AN1519" i="7" s="1"/>
  <c r="AO1519" i="7" s="1"/>
  <c r="AM1518" i="7"/>
  <c r="AS1518" i="7" s="1"/>
  <c r="AN1518" i="7" s="1"/>
  <c r="AO1518" i="7" s="1"/>
  <c r="AM1517" i="7"/>
  <c r="AS1517" i="7" s="1"/>
  <c r="AN1517" i="7" s="1"/>
  <c r="AO1517" i="7" s="1"/>
  <c r="AM1516" i="7"/>
  <c r="AS1516" i="7" s="1"/>
  <c r="AN1516" i="7" s="1"/>
  <c r="AO1516" i="7" s="1"/>
  <c r="AM1515" i="7"/>
  <c r="AS1515" i="7" s="1"/>
  <c r="AN1515" i="7" s="1"/>
  <c r="AO1515" i="7" s="1"/>
  <c r="AM1514" i="7"/>
  <c r="AS1514" i="7" s="1"/>
  <c r="AN1514" i="7" s="1"/>
  <c r="AO1514" i="7" s="1"/>
  <c r="AM1513" i="7"/>
  <c r="AS1513" i="7" s="1"/>
  <c r="AN1513" i="7" s="1"/>
  <c r="AO1513" i="7" s="1"/>
  <c r="AM1512" i="7"/>
  <c r="AS1512" i="7" s="1"/>
  <c r="AN1512" i="7" s="1"/>
  <c r="AO1512" i="7" s="1"/>
  <c r="AM1511" i="7"/>
  <c r="AS1511" i="7" s="1"/>
  <c r="AN1511" i="7" s="1"/>
  <c r="AO1511" i="7" s="1"/>
  <c r="AM1510" i="7"/>
  <c r="AS1510" i="7" s="1"/>
  <c r="AN1510" i="7" s="1"/>
  <c r="AO1510" i="7" s="1"/>
  <c r="AM1509" i="7"/>
  <c r="AS1509" i="7" s="1"/>
  <c r="AN1509" i="7" s="1"/>
  <c r="AO1509" i="7" s="1"/>
  <c r="AM1508" i="7"/>
  <c r="AS1508" i="7" s="1"/>
  <c r="AN1508" i="7" s="1"/>
  <c r="AO1508" i="7" s="1"/>
  <c r="AM1507" i="7"/>
  <c r="AS1507" i="7" s="1"/>
  <c r="AN1507" i="7" s="1"/>
  <c r="AO1507" i="7" s="1"/>
  <c r="AM1506" i="7"/>
  <c r="AS1506" i="7" s="1"/>
  <c r="AN1506" i="7" s="1"/>
  <c r="AO1506" i="7" s="1"/>
  <c r="AM1505" i="7"/>
  <c r="AS1505" i="7" s="1"/>
  <c r="AN1505" i="7" s="1"/>
  <c r="AO1505" i="7" s="1"/>
  <c r="AM1504" i="7"/>
  <c r="AS1504" i="7" s="1"/>
  <c r="AN1504" i="7" s="1"/>
  <c r="AO1504" i="7" s="1"/>
  <c r="AM1503" i="7"/>
  <c r="AS1503" i="7" s="1"/>
  <c r="AN1503" i="7" s="1"/>
  <c r="AO1503" i="7" s="1"/>
  <c r="AM1502" i="7"/>
  <c r="AS1502" i="7" s="1"/>
  <c r="AN1502" i="7" s="1"/>
  <c r="AO1502" i="7" s="1"/>
  <c r="AM1501" i="7"/>
  <c r="AS1501" i="7" s="1"/>
  <c r="AN1501" i="7" s="1"/>
  <c r="AO1501" i="7" s="1"/>
  <c r="AM1500" i="7"/>
  <c r="AS1500" i="7" s="1"/>
  <c r="AN1500" i="7" s="1"/>
  <c r="AO1500" i="7" s="1"/>
  <c r="AM1499" i="7"/>
  <c r="AS1499" i="7" s="1"/>
  <c r="AN1499" i="7" s="1"/>
  <c r="AO1499" i="7" s="1"/>
  <c r="AM1498" i="7"/>
  <c r="AS1498" i="7" s="1"/>
  <c r="AN1498" i="7" s="1"/>
  <c r="AO1498" i="7" s="1"/>
  <c r="AM1497" i="7"/>
  <c r="AS1497" i="7" s="1"/>
  <c r="AN1497" i="7" s="1"/>
  <c r="AO1497" i="7" s="1"/>
  <c r="AM1496" i="7"/>
  <c r="AS1496" i="7" s="1"/>
  <c r="AN1496" i="7" s="1"/>
  <c r="AO1496" i="7" s="1"/>
  <c r="AM1495" i="7"/>
  <c r="AS1495" i="7" s="1"/>
  <c r="AN1495" i="7" s="1"/>
  <c r="AO1495" i="7" s="1"/>
  <c r="AM1494" i="7"/>
  <c r="AS1494" i="7" s="1"/>
  <c r="AN1494" i="7" s="1"/>
  <c r="AO1494" i="7" s="1"/>
  <c r="AM1493" i="7"/>
  <c r="AS1493" i="7" s="1"/>
  <c r="AN1493" i="7" s="1"/>
  <c r="AO1493" i="7" s="1"/>
  <c r="AM1492" i="7"/>
  <c r="AS1492" i="7" s="1"/>
  <c r="AN1492" i="7" s="1"/>
  <c r="AO1492" i="7" s="1"/>
  <c r="AM1491" i="7"/>
  <c r="AS1491" i="7" s="1"/>
  <c r="AN1491" i="7" s="1"/>
  <c r="AO1491" i="7" s="1"/>
  <c r="AM1490" i="7"/>
  <c r="AS1490" i="7" s="1"/>
  <c r="AN1490" i="7" s="1"/>
  <c r="AO1490" i="7" s="1"/>
  <c r="AM1489" i="7"/>
  <c r="AS1489" i="7" s="1"/>
  <c r="AN1489" i="7" s="1"/>
  <c r="AO1489" i="7" s="1"/>
  <c r="AM1488" i="7"/>
  <c r="AS1488" i="7" s="1"/>
  <c r="AN1488" i="7" s="1"/>
  <c r="AO1488" i="7" s="1"/>
  <c r="AM1487" i="7"/>
  <c r="AS1487" i="7" s="1"/>
  <c r="AN1487" i="7" s="1"/>
  <c r="AO1487" i="7" s="1"/>
  <c r="AM1486" i="7"/>
  <c r="AS1486" i="7" s="1"/>
  <c r="AN1486" i="7" s="1"/>
  <c r="AO1486" i="7" s="1"/>
  <c r="AM1485" i="7"/>
  <c r="AS1485" i="7" s="1"/>
  <c r="AN1485" i="7" s="1"/>
  <c r="AO1485" i="7" s="1"/>
  <c r="AM1484" i="7"/>
  <c r="AS1484" i="7" s="1"/>
  <c r="AN1484" i="7" s="1"/>
  <c r="AO1484" i="7" s="1"/>
  <c r="AM1483" i="7"/>
  <c r="AS1483" i="7" s="1"/>
  <c r="AN1483" i="7" s="1"/>
  <c r="AO1483" i="7" s="1"/>
  <c r="AM1482" i="7"/>
  <c r="AS1482" i="7" s="1"/>
  <c r="AN1482" i="7" s="1"/>
  <c r="AO1482" i="7" s="1"/>
  <c r="AM1481" i="7"/>
  <c r="AS1481" i="7" s="1"/>
  <c r="AN1481" i="7" s="1"/>
  <c r="AO1481" i="7" s="1"/>
  <c r="AM1480" i="7"/>
  <c r="AS1480" i="7" s="1"/>
  <c r="AN1480" i="7" s="1"/>
  <c r="AO1480" i="7" s="1"/>
  <c r="AM1479" i="7"/>
  <c r="AS1479" i="7" s="1"/>
  <c r="AN1479" i="7" s="1"/>
  <c r="AO1479" i="7" s="1"/>
  <c r="AM1478" i="7"/>
  <c r="AS1478" i="7" s="1"/>
  <c r="AN1478" i="7" s="1"/>
  <c r="AO1478" i="7" s="1"/>
  <c r="AM1477" i="7"/>
  <c r="AS1477" i="7" s="1"/>
  <c r="AN1477" i="7" s="1"/>
  <c r="AO1477" i="7" s="1"/>
  <c r="AM1476" i="7"/>
  <c r="AS1476" i="7" s="1"/>
  <c r="AN1476" i="7" s="1"/>
  <c r="AO1476" i="7" s="1"/>
  <c r="AM1475" i="7"/>
  <c r="AS1475" i="7" s="1"/>
  <c r="AN1475" i="7" s="1"/>
  <c r="AO1475" i="7" s="1"/>
  <c r="AM1474" i="7"/>
  <c r="AS1474" i="7" s="1"/>
  <c r="AN1474" i="7" s="1"/>
  <c r="AO1474" i="7" s="1"/>
  <c r="AM1473" i="7"/>
  <c r="AS1473" i="7" s="1"/>
  <c r="AN1473" i="7" s="1"/>
  <c r="AO1473" i="7" s="1"/>
  <c r="AM1472" i="7"/>
  <c r="AS1472" i="7" s="1"/>
  <c r="AN1472" i="7" s="1"/>
  <c r="AO1472" i="7" s="1"/>
  <c r="AM1471" i="7"/>
  <c r="AS1471" i="7" s="1"/>
  <c r="AN1471" i="7" s="1"/>
  <c r="AO1471" i="7" s="1"/>
  <c r="AM1470" i="7"/>
  <c r="AS1470" i="7" s="1"/>
  <c r="AN1470" i="7" s="1"/>
  <c r="AO1470" i="7" s="1"/>
  <c r="AM1469" i="7"/>
  <c r="AS1469" i="7" s="1"/>
  <c r="AN1469" i="7" s="1"/>
  <c r="AO1469" i="7" s="1"/>
  <c r="AM1468" i="7"/>
  <c r="AS1468" i="7" s="1"/>
  <c r="AN1468" i="7" s="1"/>
  <c r="AO1468" i="7" s="1"/>
  <c r="AM1467" i="7"/>
  <c r="AS1467" i="7" s="1"/>
  <c r="AN1467" i="7" s="1"/>
  <c r="AO1467" i="7" s="1"/>
  <c r="AM1466" i="7"/>
  <c r="AS1466" i="7" s="1"/>
  <c r="AN1466" i="7" s="1"/>
  <c r="AO1466" i="7" s="1"/>
  <c r="AM1465" i="7"/>
  <c r="AS1465" i="7" s="1"/>
  <c r="AN1465" i="7" s="1"/>
  <c r="AO1465" i="7" s="1"/>
  <c r="AM1464" i="7"/>
  <c r="AS1464" i="7" s="1"/>
  <c r="AN1464" i="7" s="1"/>
  <c r="AO1464" i="7" s="1"/>
  <c r="AM1463" i="7"/>
  <c r="AS1463" i="7" s="1"/>
  <c r="AN1463" i="7" s="1"/>
  <c r="AO1463" i="7" s="1"/>
  <c r="AM1462" i="7"/>
  <c r="AS1462" i="7" s="1"/>
  <c r="AN1462" i="7" s="1"/>
  <c r="AO1462" i="7" s="1"/>
  <c r="AM1461" i="7"/>
  <c r="AS1461" i="7" s="1"/>
  <c r="AN1461" i="7" s="1"/>
  <c r="AO1461" i="7" s="1"/>
  <c r="AM1460" i="7"/>
  <c r="AS1460" i="7" s="1"/>
  <c r="AN1460" i="7" s="1"/>
  <c r="AO1460" i="7" s="1"/>
  <c r="AM1459" i="7"/>
  <c r="AS1459" i="7" s="1"/>
  <c r="AN1459" i="7" s="1"/>
  <c r="AO1459" i="7" s="1"/>
  <c r="AM1458" i="7"/>
  <c r="AS1458" i="7" s="1"/>
  <c r="AN1458" i="7" s="1"/>
  <c r="AO1458" i="7" s="1"/>
  <c r="AM1457" i="7"/>
  <c r="AS1457" i="7" s="1"/>
  <c r="AN1457" i="7" s="1"/>
  <c r="AO1457" i="7" s="1"/>
  <c r="AM1456" i="7"/>
  <c r="AS1456" i="7" s="1"/>
  <c r="AN1456" i="7" s="1"/>
  <c r="AO1456" i="7" s="1"/>
  <c r="AM1455" i="7"/>
  <c r="AS1455" i="7" s="1"/>
  <c r="AN1455" i="7" s="1"/>
  <c r="AO1455" i="7" s="1"/>
  <c r="AM1454" i="7"/>
  <c r="AS1454" i="7" s="1"/>
  <c r="AN1454" i="7" s="1"/>
  <c r="AO1454" i="7" s="1"/>
  <c r="AM1453" i="7"/>
  <c r="AS1453" i="7" s="1"/>
  <c r="AN1453" i="7" s="1"/>
  <c r="AO1453" i="7" s="1"/>
  <c r="AM1452" i="7"/>
  <c r="AS1452" i="7" s="1"/>
  <c r="AN1452" i="7" s="1"/>
  <c r="AO1452" i="7" s="1"/>
  <c r="AM1451" i="7"/>
  <c r="AS1451" i="7" s="1"/>
  <c r="AN1451" i="7" s="1"/>
  <c r="AO1451" i="7" s="1"/>
  <c r="AM1450" i="7"/>
  <c r="AS1450" i="7" s="1"/>
  <c r="AN1450" i="7" s="1"/>
  <c r="AO1450" i="7" s="1"/>
  <c r="AM1449" i="7"/>
  <c r="AS1449" i="7" s="1"/>
  <c r="AN1449" i="7" s="1"/>
  <c r="AO1449" i="7" s="1"/>
  <c r="AM1448" i="7"/>
  <c r="AS1448" i="7" s="1"/>
  <c r="AN1448" i="7" s="1"/>
  <c r="AO1448" i="7" s="1"/>
  <c r="AM1447" i="7"/>
  <c r="AS1447" i="7" s="1"/>
  <c r="AN1447" i="7" s="1"/>
  <c r="AO1447" i="7" s="1"/>
  <c r="AM1446" i="7"/>
  <c r="AS1446" i="7" s="1"/>
  <c r="AN1446" i="7" s="1"/>
  <c r="AO1446" i="7" s="1"/>
  <c r="AM1445" i="7"/>
  <c r="AS1445" i="7" s="1"/>
  <c r="AN1445" i="7" s="1"/>
  <c r="AO1445" i="7" s="1"/>
  <c r="AM1444" i="7"/>
  <c r="AS1444" i="7" s="1"/>
  <c r="AN1444" i="7" s="1"/>
  <c r="AO1444" i="7" s="1"/>
  <c r="AM1443" i="7"/>
  <c r="AS1443" i="7" s="1"/>
  <c r="AN1443" i="7" s="1"/>
  <c r="AO1443" i="7" s="1"/>
  <c r="AM1442" i="7"/>
  <c r="AS1442" i="7" s="1"/>
  <c r="AN1442" i="7" s="1"/>
  <c r="AO1442" i="7" s="1"/>
  <c r="AM1441" i="7"/>
  <c r="AS1441" i="7" s="1"/>
  <c r="AN1441" i="7" s="1"/>
  <c r="AO1441" i="7" s="1"/>
  <c r="AM1440" i="7"/>
  <c r="AS1440" i="7" s="1"/>
  <c r="AN1440" i="7" s="1"/>
  <c r="AO1440" i="7" s="1"/>
  <c r="AM1439" i="7"/>
  <c r="AS1439" i="7" s="1"/>
  <c r="AN1439" i="7" s="1"/>
  <c r="AO1439" i="7" s="1"/>
  <c r="AM1438" i="7"/>
  <c r="AS1438" i="7" s="1"/>
  <c r="AN1438" i="7" s="1"/>
  <c r="AO1438" i="7" s="1"/>
  <c r="AM1437" i="7"/>
  <c r="AS1437" i="7" s="1"/>
  <c r="AN1437" i="7" s="1"/>
  <c r="AO1437" i="7" s="1"/>
  <c r="AM1436" i="7"/>
  <c r="AS1436" i="7" s="1"/>
  <c r="AN1436" i="7" s="1"/>
  <c r="AO1436" i="7" s="1"/>
  <c r="AM1435" i="7"/>
  <c r="AS1435" i="7" s="1"/>
  <c r="AN1435" i="7" s="1"/>
  <c r="AO1435" i="7" s="1"/>
  <c r="AM1434" i="7"/>
  <c r="AS1434" i="7" s="1"/>
  <c r="AN1434" i="7" s="1"/>
  <c r="AO1434" i="7" s="1"/>
  <c r="AM1433" i="7"/>
  <c r="AS1433" i="7" s="1"/>
  <c r="AN1433" i="7" s="1"/>
  <c r="AO1433" i="7" s="1"/>
  <c r="AM1432" i="7"/>
  <c r="AS1432" i="7" s="1"/>
  <c r="AN1432" i="7" s="1"/>
  <c r="AO1432" i="7" s="1"/>
  <c r="AM1431" i="7"/>
  <c r="AS1431" i="7" s="1"/>
  <c r="AN1431" i="7" s="1"/>
  <c r="AO1431" i="7" s="1"/>
  <c r="AM1430" i="7"/>
  <c r="AS1430" i="7" s="1"/>
  <c r="AN1430" i="7" s="1"/>
  <c r="AO1430" i="7" s="1"/>
  <c r="AM1429" i="7"/>
  <c r="AS1429" i="7" s="1"/>
  <c r="AN1429" i="7" s="1"/>
  <c r="AO1429" i="7" s="1"/>
  <c r="AM1428" i="7"/>
  <c r="AS1428" i="7" s="1"/>
  <c r="AN1428" i="7" s="1"/>
  <c r="AO1428" i="7" s="1"/>
  <c r="AM1427" i="7"/>
  <c r="AS1427" i="7" s="1"/>
  <c r="AN1427" i="7" s="1"/>
  <c r="AO1427" i="7" s="1"/>
  <c r="AM1426" i="7"/>
  <c r="AS1426" i="7" s="1"/>
  <c r="AN1426" i="7" s="1"/>
  <c r="AO1426" i="7" s="1"/>
  <c r="AM1425" i="7"/>
  <c r="AS1425" i="7" s="1"/>
  <c r="AN1425" i="7" s="1"/>
  <c r="AO1425" i="7" s="1"/>
  <c r="AM1424" i="7"/>
  <c r="AS1424" i="7" s="1"/>
  <c r="AN1424" i="7" s="1"/>
  <c r="AO1424" i="7" s="1"/>
  <c r="AM1423" i="7"/>
  <c r="AS1423" i="7" s="1"/>
  <c r="AN1423" i="7" s="1"/>
  <c r="AO1423" i="7" s="1"/>
  <c r="AM1422" i="7"/>
  <c r="AS1422" i="7" s="1"/>
  <c r="AN1422" i="7" s="1"/>
  <c r="AO1422" i="7" s="1"/>
  <c r="AM1421" i="7"/>
  <c r="AS1421" i="7" s="1"/>
  <c r="AN1421" i="7" s="1"/>
  <c r="AO1421" i="7" s="1"/>
  <c r="AM1420" i="7"/>
  <c r="AS1420" i="7" s="1"/>
  <c r="AN1420" i="7" s="1"/>
  <c r="AO1420" i="7" s="1"/>
  <c r="AM1419" i="7"/>
  <c r="AS1419" i="7" s="1"/>
  <c r="AN1419" i="7" s="1"/>
  <c r="AO1419" i="7" s="1"/>
  <c r="AM1418" i="7"/>
  <c r="AS1418" i="7" s="1"/>
  <c r="AN1418" i="7" s="1"/>
  <c r="AO1418" i="7" s="1"/>
  <c r="AM1417" i="7"/>
  <c r="AS1417" i="7" s="1"/>
  <c r="AN1417" i="7" s="1"/>
  <c r="AO1417" i="7" s="1"/>
  <c r="AM1416" i="7"/>
  <c r="AS1416" i="7" s="1"/>
  <c r="AN1416" i="7" s="1"/>
  <c r="AO1416" i="7" s="1"/>
  <c r="AM1415" i="7"/>
  <c r="AS1415" i="7" s="1"/>
  <c r="AN1415" i="7" s="1"/>
  <c r="AO1415" i="7" s="1"/>
  <c r="AM1414" i="7"/>
  <c r="AS1414" i="7" s="1"/>
  <c r="AN1414" i="7" s="1"/>
  <c r="AO1414" i="7" s="1"/>
  <c r="AM1413" i="7"/>
  <c r="AS1413" i="7" s="1"/>
  <c r="AN1413" i="7" s="1"/>
  <c r="AO1413" i="7" s="1"/>
  <c r="AM1412" i="7"/>
  <c r="AS1412" i="7" s="1"/>
  <c r="AN1412" i="7" s="1"/>
  <c r="AO1412" i="7" s="1"/>
  <c r="AM1411" i="7"/>
  <c r="AS1411" i="7" s="1"/>
  <c r="AN1411" i="7" s="1"/>
  <c r="AO1411" i="7" s="1"/>
  <c r="AM1410" i="7"/>
  <c r="AS1410" i="7" s="1"/>
  <c r="AN1410" i="7" s="1"/>
  <c r="AO1410" i="7" s="1"/>
  <c r="AM1409" i="7"/>
  <c r="AS1409" i="7" s="1"/>
  <c r="AN1409" i="7" s="1"/>
  <c r="AO1409" i="7" s="1"/>
  <c r="AM1408" i="7"/>
  <c r="AS1408" i="7" s="1"/>
  <c r="AN1408" i="7" s="1"/>
  <c r="AO1408" i="7" s="1"/>
  <c r="AM1407" i="7"/>
  <c r="AS1407" i="7" s="1"/>
  <c r="AN1407" i="7" s="1"/>
  <c r="AO1407" i="7" s="1"/>
  <c r="AM1406" i="7"/>
  <c r="AS1406" i="7" s="1"/>
  <c r="AN1406" i="7" s="1"/>
  <c r="AO1406" i="7" s="1"/>
  <c r="AM1405" i="7"/>
  <c r="AS1405" i="7" s="1"/>
  <c r="AN1405" i="7" s="1"/>
  <c r="AO1405" i="7" s="1"/>
  <c r="AM1404" i="7"/>
  <c r="AS1404" i="7" s="1"/>
  <c r="AN1404" i="7" s="1"/>
  <c r="AO1404" i="7" s="1"/>
  <c r="AM1403" i="7"/>
  <c r="AS1403" i="7" s="1"/>
  <c r="AN1403" i="7" s="1"/>
  <c r="AO1403" i="7" s="1"/>
  <c r="AM1402" i="7"/>
  <c r="AS1402" i="7" s="1"/>
  <c r="AN1402" i="7" s="1"/>
  <c r="AO1402" i="7" s="1"/>
  <c r="AM1401" i="7"/>
  <c r="AS1401" i="7" s="1"/>
  <c r="AN1401" i="7" s="1"/>
  <c r="AO1401" i="7" s="1"/>
  <c r="AM1400" i="7"/>
  <c r="AS1400" i="7" s="1"/>
  <c r="AN1400" i="7" s="1"/>
  <c r="AO1400" i="7" s="1"/>
  <c r="AM1399" i="7"/>
  <c r="AS1399" i="7" s="1"/>
  <c r="AN1399" i="7" s="1"/>
  <c r="AO1399" i="7" s="1"/>
  <c r="AM1398" i="7"/>
  <c r="AS1398" i="7" s="1"/>
  <c r="AN1398" i="7" s="1"/>
  <c r="AO1398" i="7" s="1"/>
  <c r="AM1397" i="7"/>
  <c r="AS1397" i="7" s="1"/>
  <c r="AN1397" i="7" s="1"/>
  <c r="AO1397" i="7" s="1"/>
  <c r="AM1396" i="7"/>
  <c r="AS1396" i="7" s="1"/>
  <c r="AN1396" i="7" s="1"/>
  <c r="AO1396" i="7" s="1"/>
  <c r="AM1395" i="7"/>
  <c r="AS1395" i="7" s="1"/>
  <c r="AN1395" i="7" s="1"/>
  <c r="AO1395" i="7" s="1"/>
  <c r="AM1394" i="7"/>
  <c r="AS1394" i="7" s="1"/>
  <c r="AN1394" i="7" s="1"/>
  <c r="AO1394" i="7" s="1"/>
  <c r="AM1393" i="7"/>
  <c r="AS1393" i="7" s="1"/>
  <c r="AN1393" i="7" s="1"/>
  <c r="AO1393" i="7" s="1"/>
  <c r="AM1392" i="7"/>
  <c r="AS1392" i="7" s="1"/>
  <c r="AN1392" i="7" s="1"/>
  <c r="AO1392" i="7" s="1"/>
  <c r="AM1391" i="7"/>
  <c r="AS1391" i="7" s="1"/>
  <c r="AN1391" i="7" s="1"/>
  <c r="AO1391" i="7" s="1"/>
  <c r="AM1390" i="7"/>
  <c r="AS1390" i="7" s="1"/>
  <c r="AN1390" i="7" s="1"/>
  <c r="AO1390" i="7" s="1"/>
  <c r="AM1389" i="7"/>
  <c r="AS1389" i="7" s="1"/>
  <c r="AN1389" i="7" s="1"/>
  <c r="AO1389" i="7" s="1"/>
  <c r="AM1388" i="7"/>
  <c r="AS1388" i="7" s="1"/>
  <c r="AN1388" i="7" s="1"/>
  <c r="AO1388" i="7" s="1"/>
  <c r="AM1387" i="7"/>
  <c r="AS1387" i="7" s="1"/>
  <c r="AN1387" i="7" s="1"/>
  <c r="AO1387" i="7" s="1"/>
  <c r="AM1386" i="7"/>
  <c r="AS1386" i="7" s="1"/>
  <c r="AN1386" i="7" s="1"/>
  <c r="AO1386" i="7" s="1"/>
  <c r="AM1385" i="7"/>
  <c r="AS1385" i="7" s="1"/>
  <c r="AN1385" i="7" s="1"/>
  <c r="AO1385" i="7" s="1"/>
  <c r="AM1384" i="7"/>
  <c r="AS1384" i="7" s="1"/>
  <c r="AN1384" i="7" s="1"/>
  <c r="AO1384" i="7" s="1"/>
  <c r="AM1383" i="7"/>
  <c r="AS1383" i="7" s="1"/>
  <c r="AN1383" i="7" s="1"/>
  <c r="AO1383" i="7" s="1"/>
  <c r="AM1382" i="7"/>
  <c r="AS1382" i="7" s="1"/>
  <c r="AN1382" i="7" s="1"/>
  <c r="AO1382" i="7" s="1"/>
  <c r="AM1381" i="7"/>
  <c r="AS1381" i="7" s="1"/>
  <c r="AN1381" i="7" s="1"/>
  <c r="AO1381" i="7" s="1"/>
  <c r="AM1380" i="7"/>
  <c r="AS1380" i="7" s="1"/>
  <c r="AN1380" i="7" s="1"/>
  <c r="AO1380" i="7" s="1"/>
  <c r="AM1379" i="7"/>
  <c r="AS1379" i="7" s="1"/>
  <c r="AN1379" i="7" s="1"/>
  <c r="AO1379" i="7" s="1"/>
  <c r="AM1378" i="7"/>
  <c r="AS1378" i="7" s="1"/>
  <c r="AN1378" i="7" s="1"/>
  <c r="AO1378" i="7" s="1"/>
  <c r="AM1377" i="7"/>
  <c r="AS1377" i="7" s="1"/>
  <c r="AN1377" i="7" s="1"/>
  <c r="AO1377" i="7" s="1"/>
  <c r="AM1376" i="7"/>
  <c r="AS1376" i="7" s="1"/>
  <c r="AN1376" i="7" s="1"/>
  <c r="AO1376" i="7" s="1"/>
  <c r="AM1375" i="7"/>
  <c r="AS1375" i="7" s="1"/>
  <c r="AN1375" i="7" s="1"/>
  <c r="AO1375" i="7" s="1"/>
  <c r="AM1374" i="7"/>
  <c r="AS1374" i="7" s="1"/>
  <c r="AN1374" i="7" s="1"/>
  <c r="AO1374" i="7" s="1"/>
  <c r="AM1373" i="7"/>
  <c r="AS1373" i="7" s="1"/>
  <c r="AN1373" i="7" s="1"/>
  <c r="AO1373" i="7" s="1"/>
  <c r="AM1372" i="7"/>
  <c r="AS1372" i="7" s="1"/>
  <c r="AN1372" i="7" s="1"/>
  <c r="AO1372" i="7" s="1"/>
  <c r="AM1371" i="7"/>
  <c r="AS1371" i="7" s="1"/>
  <c r="AN1371" i="7" s="1"/>
  <c r="AO1371" i="7" s="1"/>
  <c r="AM1370" i="7"/>
  <c r="AS1370" i="7" s="1"/>
  <c r="AN1370" i="7" s="1"/>
  <c r="AO1370" i="7" s="1"/>
  <c r="AM1369" i="7"/>
  <c r="AS1369" i="7" s="1"/>
  <c r="AN1369" i="7" s="1"/>
  <c r="AO1369" i="7" s="1"/>
  <c r="AM1368" i="7"/>
  <c r="AS1368" i="7" s="1"/>
  <c r="AN1368" i="7" s="1"/>
  <c r="AO1368" i="7" s="1"/>
  <c r="AM1367" i="7"/>
  <c r="AS1367" i="7" s="1"/>
  <c r="AN1367" i="7" s="1"/>
  <c r="AO1367" i="7" s="1"/>
  <c r="AM1366" i="7"/>
  <c r="AS1366" i="7" s="1"/>
  <c r="AN1366" i="7" s="1"/>
  <c r="AO1366" i="7" s="1"/>
  <c r="AM1365" i="7"/>
  <c r="AS1365" i="7" s="1"/>
  <c r="AN1365" i="7" s="1"/>
  <c r="AO1365" i="7" s="1"/>
  <c r="AM1364" i="7"/>
  <c r="AS1364" i="7" s="1"/>
  <c r="AN1364" i="7" s="1"/>
  <c r="AO1364" i="7" s="1"/>
  <c r="AM1363" i="7"/>
  <c r="AS1363" i="7" s="1"/>
  <c r="AN1363" i="7" s="1"/>
  <c r="AO1363" i="7" s="1"/>
  <c r="AM1362" i="7"/>
  <c r="AS1362" i="7" s="1"/>
  <c r="AN1362" i="7" s="1"/>
  <c r="AO1362" i="7" s="1"/>
  <c r="AM1361" i="7"/>
  <c r="AS1361" i="7" s="1"/>
  <c r="AN1361" i="7" s="1"/>
  <c r="AO1361" i="7" s="1"/>
  <c r="AM1360" i="7"/>
  <c r="AS1360" i="7" s="1"/>
  <c r="AN1360" i="7" s="1"/>
  <c r="AO1360" i="7" s="1"/>
  <c r="AM1359" i="7"/>
  <c r="AS1359" i="7" s="1"/>
  <c r="AN1359" i="7" s="1"/>
  <c r="AO1359" i="7" s="1"/>
  <c r="AM1358" i="7"/>
  <c r="AS1358" i="7" s="1"/>
  <c r="AN1358" i="7" s="1"/>
  <c r="AO1358" i="7" s="1"/>
  <c r="AM1357" i="7"/>
  <c r="AS1357" i="7" s="1"/>
  <c r="AN1357" i="7" s="1"/>
  <c r="AO1357" i="7" s="1"/>
  <c r="AM1356" i="7"/>
  <c r="AS1356" i="7" s="1"/>
  <c r="AN1356" i="7" s="1"/>
  <c r="AO1356" i="7" s="1"/>
  <c r="AM1355" i="7"/>
  <c r="AS1355" i="7" s="1"/>
  <c r="AN1355" i="7" s="1"/>
  <c r="AO1355" i="7" s="1"/>
  <c r="AM1354" i="7"/>
  <c r="AS1354" i="7" s="1"/>
  <c r="AN1354" i="7" s="1"/>
  <c r="AO1354" i="7" s="1"/>
  <c r="AM1353" i="7"/>
  <c r="AS1353" i="7" s="1"/>
  <c r="AN1353" i="7" s="1"/>
  <c r="AO1353" i="7" s="1"/>
  <c r="AM1352" i="7"/>
  <c r="AS1352" i="7" s="1"/>
  <c r="AN1352" i="7" s="1"/>
  <c r="AO1352" i="7" s="1"/>
  <c r="AM1351" i="7"/>
  <c r="AS1351" i="7" s="1"/>
  <c r="AN1351" i="7" s="1"/>
  <c r="AO1351" i="7" s="1"/>
  <c r="AM1350" i="7"/>
  <c r="AS1350" i="7" s="1"/>
  <c r="AN1350" i="7" s="1"/>
  <c r="AO1350" i="7" s="1"/>
  <c r="AM1349" i="7"/>
  <c r="AS1349" i="7" s="1"/>
  <c r="AN1349" i="7" s="1"/>
  <c r="AO1349" i="7" s="1"/>
  <c r="AM1348" i="7"/>
  <c r="AS1348" i="7" s="1"/>
  <c r="AN1348" i="7" s="1"/>
  <c r="AO1348" i="7" s="1"/>
  <c r="AM1347" i="7"/>
  <c r="AS1347" i="7" s="1"/>
  <c r="AN1347" i="7" s="1"/>
  <c r="AO1347" i="7" s="1"/>
  <c r="AM1346" i="7"/>
  <c r="AS1346" i="7" s="1"/>
  <c r="AN1346" i="7" s="1"/>
  <c r="AO1346" i="7" s="1"/>
  <c r="AM1345" i="7"/>
  <c r="AS1345" i="7" s="1"/>
  <c r="AN1345" i="7" s="1"/>
  <c r="AO1345" i="7" s="1"/>
  <c r="AM1344" i="7"/>
  <c r="AS1344" i="7" s="1"/>
  <c r="AN1344" i="7" s="1"/>
  <c r="AO1344" i="7" s="1"/>
  <c r="AM1343" i="7"/>
  <c r="AS1343" i="7" s="1"/>
  <c r="AN1343" i="7" s="1"/>
  <c r="AO1343" i="7" s="1"/>
  <c r="AM1342" i="7"/>
  <c r="AS1342" i="7" s="1"/>
  <c r="AN1342" i="7" s="1"/>
  <c r="AO1342" i="7" s="1"/>
  <c r="AM1341" i="7"/>
  <c r="AS1341" i="7" s="1"/>
  <c r="AN1341" i="7" s="1"/>
  <c r="AO1341" i="7" s="1"/>
  <c r="AM1340" i="7"/>
  <c r="AS1340" i="7" s="1"/>
  <c r="AN1340" i="7" s="1"/>
  <c r="AO1340" i="7" s="1"/>
  <c r="AM1339" i="7"/>
  <c r="AS1339" i="7" s="1"/>
  <c r="AN1339" i="7" s="1"/>
  <c r="AO1339" i="7" s="1"/>
  <c r="AM1338" i="7"/>
  <c r="AS1338" i="7" s="1"/>
  <c r="AN1338" i="7" s="1"/>
  <c r="AO1338" i="7" s="1"/>
  <c r="AM1337" i="7"/>
  <c r="AS1337" i="7" s="1"/>
  <c r="AN1337" i="7" s="1"/>
  <c r="AO1337" i="7" s="1"/>
  <c r="AM1336" i="7"/>
  <c r="AS1336" i="7" s="1"/>
  <c r="AN1336" i="7" s="1"/>
  <c r="AO1336" i="7" s="1"/>
  <c r="AM1335" i="7"/>
  <c r="AS1335" i="7" s="1"/>
  <c r="AN1335" i="7" s="1"/>
  <c r="AO1335" i="7" s="1"/>
  <c r="AM1334" i="7"/>
  <c r="AS1334" i="7" s="1"/>
  <c r="AN1334" i="7" s="1"/>
  <c r="AO1334" i="7" s="1"/>
  <c r="AM1333" i="7"/>
  <c r="AS1333" i="7" s="1"/>
  <c r="AN1333" i="7" s="1"/>
  <c r="AO1333" i="7" s="1"/>
  <c r="AM1332" i="7"/>
  <c r="AS1332" i="7" s="1"/>
  <c r="AN1332" i="7" s="1"/>
  <c r="AO1332" i="7" s="1"/>
  <c r="AM1331" i="7"/>
  <c r="AS1331" i="7" s="1"/>
  <c r="AN1331" i="7" s="1"/>
  <c r="AO1331" i="7" s="1"/>
  <c r="AM1330" i="7"/>
  <c r="AS1330" i="7" s="1"/>
  <c r="AN1330" i="7" s="1"/>
  <c r="AO1330" i="7" s="1"/>
  <c r="AM1329" i="7"/>
  <c r="AS1329" i="7" s="1"/>
  <c r="AN1329" i="7" s="1"/>
  <c r="AO1329" i="7" s="1"/>
  <c r="AM1328" i="7"/>
  <c r="AS1328" i="7" s="1"/>
  <c r="AN1328" i="7" s="1"/>
  <c r="AO1328" i="7" s="1"/>
  <c r="AM1327" i="7"/>
  <c r="AS1327" i="7" s="1"/>
  <c r="AN1327" i="7" s="1"/>
  <c r="AO1327" i="7" s="1"/>
  <c r="AM1326" i="7"/>
  <c r="AS1326" i="7" s="1"/>
  <c r="AN1326" i="7" s="1"/>
  <c r="AO1326" i="7" s="1"/>
  <c r="AM1325" i="7"/>
  <c r="AS1325" i="7" s="1"/>
  <c r="AN1325" i="7" s="1"/>
  <c r="AO1325" i="7" s="1"/>
  <c r="AM1324" i="7"/>
  <c r="AS1324" i="7" s="1"/>
  <c r="AN1324" i="7" s="1"/>
  <c r="AO1324" i="7" s="1"/>
  <c r="AM1323" i="7"/>
  <c r="AS1323" i="7" s="1"/>
  <c r="AN1323" i="7" s="1"/>
  <c r="AO1323" i="7" s="1"/>
  <c r="AM1322" i="7"/>
  <c r="AS1322" i="7" s="1"/>
  <c r="AN1322" i="7" s="1"/>
  <c r="AO1322" i="7" s="1"/>
  <c r="AM1321" i="7"/>
  <c r="AS1321" i="7" s="1"/>
  <c r="AN1321" i="7" s="1"/>
  <c r="AO1321" i="7" s="1"/>
  <c r="AM1320" i="7"/>
  <c r="AS1320" i="7" s="1"/>
  <c r="AN1320" i="7" s="1"/>
  <c r="AO1320" i="7" s="1"/>
  <c r="AM1319" i="7"/>
  <c r="AS1319" i="7" s="1"/>
  <c r="AN1319" i="7" s="1"/>
  <c r="AO1319" i="7" s="1"/>
  <c r="AM1318" i="7"/>
  <c r="AS1318" i="7" s="1"/>
  <c r="AN1318" i="7" s="1"/>
  <c r="AO1318" i="7" s="1"/>
  <c r="AM1317" i="7"/>
  <c r="AS1317" i="7" s="1"/>
  <c r="AN1317" i="7" s="1"/>
  <c r="AO1317" i="7" s="1"/>
  <c r="AM1316" i="7"/>
  <c r="AS1316" i="7" s="1"/>
  <c r="AN1316" i="7" s="1"/>
  <c r="AO1316" i="7" s="1"/>
  <c r="AM1315" i="7"/>
  <c r="AS1315" i="7" s="1"/>
  <c r="AN1315" i="7" s="1"/>
  <c r="AO1315" i="7" s="1"/>
  <c r="AM1314" i="7"/>
  <c r="AS1314" i="7" s="1"/>
  <c r="AN1314" i="7" s="1"/>
  <c r="AO1314" i="7" s="1"/>
  <c r="AM1313" i="7"/>
  <c r="AS1313" i="7" s="1"/>
  <c r="AN1313" i="7" s="1"/>
  <c r="AO1313" i="7" s="1"/>
  <c r="AM1312" i="7"/>
  <c r="AS1312" i="7" s="1"/>
  <c r="AN1312" i="7" s="1"/>
  <c r="AO1312" i="7" s="1"/>
  <c r="AM1311" i="7"/>
  <c r="AS1311" i="7" s="1"/>
  <c r="AN1311" i="7" s="1"/>
  <c r="AO1311" i="7" s="1"/>
  <c r="AM1310" i="7"/>
  <c r="AS1310" i="7" s="1"/>
  <c r="AN1310" i="7" s="1"/>
  <c r="AO1310" i="7" s="1"/>
  <c r="AM1309" i="7"/>
  <c r="AS1309" i="7" s="1"/>
  <c r="AN1309" i="7" s="1"/>
  <c r="AO1309" i="7" s="1"/>
  <c r="AM1308" i="7"/>
  <c r="AS1308" i="7" s="1"/>
  <c r="AN1308" i="7" s="1"/>
  <c r="AO1308" i="7" s="1"/>
  <c r="AM1307" i="7"/>
  <c r="AS1307" i="7" s="1"/>
  <c r="AN1307" i="7" s="1"/>
  <c r="AO1307" i="7" s="1"/>
  <c r="AM1306" i="7"/>
  <c r="AS1306" i="7" s="1"/>
  <c r="AN1306" i="7" s="1"/>
  <c r="AO1306" i="7" s="1"/>
  <c r="AM1305" i="7"/>
  <c r="AS1305" i="7" s="1"/>
  <c r="AN1305" i="7" s="1"/>
  <c r="AO1305" i="7" s="1"/>
  <c r="AM1304" i="7"/>
  <c r="AS1304" i="7" s="1"/>
  <c r="AN1304" i="7" s="1"/>
  <c r="AO1304" i="7" s="1"/>
  <c r="AM1303" i="7"/>
  <c r="AS1303" i="7" s="1"/>
  <c r="AN1303" i="7" s="1"/>
  <c r="AO1303" i="7" s="1"/>
  <c r="AM1302" i="7"/>
  <c r="AS1302" i="7" s="1"/>
  <c r="AN1302" i="7" s="1"/>
  <c r="AO1302" i="7" s="1"/>
  <c r="AM1301" i="7"/>
  <c r="AS1301" i="7" s="1"/>
  <c r="AN1301" i="7" s="1"/>
  <c r="AO1301" i="7" s="1"/>
  <c r="AM1300" i="7"/>
  <c r="AS1300" i="7" s="1"/>
  <c r="AN1300" i="7" s="1"/>
  <c r="AO1300" i="7" s="1"/>
  <c r="AM1299" i="7"/>
  <c r="AS1299" i="7" s="1"/>
  <c r="AN1299" i="7" s="1"/>
  <c r="AO1299" i="7" s="1"/>
  <c r="AM1298" i="7"/>
  <c r="AS1298" i="7" s="1"/>
  <c r="AN1298" i="7" s="1"/>
  <c r="AO1298" i="7" s="1"/>
  <c r="AM1297" i="7"/>
  <c r="AS1297" i="7" s="1"/>
  <c r="AN1297" i="7" s="1"/>
  <c r="AO1297" i="7" s="1"/>
  <c r="AM1296" i="7"/>
  <c r="AS1296" i="7" s="1"/>
  <c r="AN1296" i="7" s="1"/>
  <c r="AO1296" i="7" s="1"/>
  <c r="AM1295" i="7"/>
  <c r="AS1295" i="7" s="1"/>
  <c r="AN1295" i="7" s="1"/>
  <c r="AO1295" i="7" s="1"/>
  <c r="AM1294" i="7"/>
  <c r="AS1294" i="7" s="1"/>
  <c r="AN1294" i="7" s="1"/>
  <c r="AO1294" i="7" s="1"/>
  <c r="AM1293" i="7"/>
  <c r="AS1293" i="7" s="1"/>
  <c r="AN1293" i="7" s="1"/>
  <c r="AO1293" i="7" s="1"/>
  <c r="AM1292" i="7"/>
  <c r="AS1292" i="7" s="1"/>
  <c r="AN1292" i="7" s="1"/>
  <c r="AO1292" i="7" s="1"/>
  <c r="AM1291" i="7"/>
  <c r="AS1291" i="7" s="1"/>
  <c r="AN1291" i="7" s="1"/>
  <c r="AO1291" i="7" s="1"/>
  <c r="AM1290" i="7"/>
  <c r="AS1290" i="7" s="1"/>
  <c r="AN1290" i="7" s="1"/>
  <c r="AO1290" i="7" s="1"/>
  <c r="AM1289" i="7"/>
  <c r="AS1289" i="7" s="1"/>
  <c r="AN1289" i="7" s="1"/>
  <c r="AO1289" i="7" s="1"/>
  <c r="AM1288" i="7"/>
  <c r="AS1288" i="7" s="1"/>
  <c r="AN1288" i="7" s="1"/>
  <c r="AO1288" i="7" s="1"/>
  <c r="AM1287" i="7"/>
  <c r="AS1287" i="7" s="1"/>
  <c r="AN1287" i="7" s="1"/>
  <c r="AO1287" i="7" s="1"/>
  <c r="AM1286" i="7"/>
  <c r="AS1286" i="7" s="1"/>
  <c r="AN1286" i="7" s="1"/>
  <c r="AO1286" i="7" s="1"/>
  <c r="AM1285" i="7"/>
  <c r="AS1285" i="7" s="1"/>
  <c r="AN1285" i="7" s="1"/>
  <c r="AO1285" i="7" s="1"/>
  <c r="AM1284" i="7"/>
  <c r="AS1284" i="7" s="1"/>
  <c r="AN1284" i="7" s="1"/>
  <c r="AO1284" i="7" s="1"/>
  <c r="AM1283" i="7"/>
  <c r="AS1283" i="7" s="1"/>
  <c r="AN1283" i="7" s="1"/>
  <c r="AO1283" i="7" s="1"/>
  <c r="AM1282" i="7"/>
  <c r="AS1282" i="7" s="1"/>
  <c r="AN1282" i="7" s="1"/>
  <c r="AO1282" i="7" s="1"/>
  <c r="AM1281" i="7"/>
  <c r="AS1281" i="7" s="1"/>
  <c r="AN1281" i="7" s="1"/>
  <c r="AO1281" i="7" s="1"/>
  <c r="AM1280" i="7"/>
  <c r="AS1280" i="7" s="1"/>
  <c r="AN1280" i="7" s="1"/>
  <c r="AO1280" i="7" s="1"/>
  <c r="AM1279" i="7"/>
  <c r="AS1279" i="7" s="1"/>
  <c r="AN1279" i="7" s="1"/>
  <c r="AO1279" i="7" s="1"/>
  <c r="AM1278" i="7"/>
  <c r="AS1278" i="7" s="1"/>
  <c r="AN1278" i="7" s="1"/>
  <c r="AO1278" i="7" s="1"/>
  <c r="AM1277" i="7"/>
  <c r="AS1277" i="7" s="1"/>
  <c r="AN1277" i="7" s="1"/>
  <c r="AO1277" i="7" s="1"/>
  <c r="AM1276" i="7"/>
  <c r="AS1276" i="7" s="1"/>
  <c r="AN1276" i="7" s="1"/>
  <c r="AO1276" i="7" s="1"/>
  <c r="AM1275" i="7"/>
  <c r="AS1275" i="7" s="1"/>
  <c r="AN1275" i="7" s="1"/>
  <c r="AO1275" i="7" s="1"/>
  <c r="AM1274" i="7"/>
  <c r="AS1274" i="7" s="1"/>
  <c r="AN1274" i="7" s="1"/>
  <c r="AO1274" i="7" s="1"/>
  <c r="AM1273" i="7"/>
  <c r="AS1273" i="7" s="1"/>
  <c r="AN1273" i="7" s="1"/>
  <c r="AO1273" i="7" s="1"/>
  <c r="AM1272" i="7"/>
  <c r="AS1272" i="7" s="1"/>
  <c r="AN1272" i="7" s="1"/>
  <c r="AO1272" i="7" s="1"/>
  <c r="AM1271" i="7"/>
  <c r="AS1271" i="7" s="1"/>
  <c r="AN1271" i="7" s="1"/>
  <c r="AO1271" i="7" s="1"/>
  <c r="AM1270" i="7"/>
  <c r="AS1270" i="7" s="1"/>
  <c r="AN1270" i="7" s="1"/>
  <c r="AO1270" i="7" s="1"/>
  <c r="AM1269" i="7"/>
  <c r="AS1269" i="7" s="1"/>
  <c r="AN1269" i="7" s="1"/>
  <c r="AO1269" i="7" s="1"/>
  <c r="AM1268" i="7"/>
  <c r="AS1268" i="7" s="1"/>
  <c r="AN1268" i="7" s="1"/>
  <c r="AO1268" i="7" s="1"/>
  <c r="AM1267" i="7"/>
  <c r="AS1267" i="7" s="1"/>
  <c r="AN1267" i="7" s="1"/>
  <c r="AO1267" i="7" s="1"/>
  <c r="AM1266" i="7"/>
  <c r="AS1266" i="7" s="1"/>
  <c r="AN1266" i="7" s="1"/>
  <c r="AO1266" i="7" s="1"/>
  <c r="AM1265" i="7"/>
  <c r="AS1265" i="7" s="1"/>
  <c r="AN1265" i="7" s="1"/>
  <c r="AO1265" i="7" s="1"/>
  <c r="AM1264" i="7"/>
  <c r="AS1264" i="7" s="1"/>
  <c r="AN1264" i="7" s="1"/>
  <c r="AO1264" i="7" s="1"/>
  <c r="AM1263" i="7"/>
  <c r="AS1263" i="7" s="1"/>
  <c r="AN1263" i="7" s="1"/>
  <c r="AO1263" i="7" s="1"/>
  <c r="AM1262" i="7"/>
  <c r="AS1262" i="7" s="1"/>
  <c r="AN1262" i="7" s="1"/>
  <c r="AO1262" i="7" s="1"/>
  <c r="AM1261" i="7"/>
  <c r="AS1261" i="7" s="1"/>
  <c r="AN1261" i="7" s="1"/>
  <c r="AO1261" i="7" s="1"/>
  <c r="AM1260" i="7"/>
  <c r="AS1260" i="7" s="1"/>
  <c r="AN1260" i="7" s="1"/>
  <c r="AO1260" i="7" s="1"/>
  <c r="AM1259" i="7"/>
  <c r="AS1259" i="7" s="1"/>
  <c r="AN1259" i="7" s="1"/>
  <c r="AO1259" i="7" s="1"/>
  <c r="AM1258" i="7"/>
  <c r="AS1258" i="7" s="1"/>
  <c r="AN1258" i="7" s="1"/>
  <c r="AO1258" i="7" s="1"/>
  <c r="AM1257" i="7"/>
  <c r="AS1257" i="7" s="1"/>
  <c r="AN1257" i="7" s="1"/>
  <c r="AO1257" i="7" s="1"/>
  <c r="AM1256" i="7"/>
  <c r="AS1256" i="7" s="1"/>
  <c r="AN1256" i="7" s="1"/>
  <c r="AO1256" i="7" s="1"/>
  <c r="AM1255" i="7"/>
  <c r="AS1255" i="7" s="1"/>
  <c r="AN1255" i="7" s="1"/>
  <c r="AO1255" i="7" s="1"/>
  <c r="AM1254" i="7"/>
  <c r="AS1254" i="7" s="1"/>
  <c r="AN1254" i="7" s="1"/>
  <c r="AO1254" i="7" s="1"/>
  <c r="AM1253" i="7"/>
  <c r="AS1253" i="7" s="1"/>
  <c r="AN1253" i="7" s="1"/>
  <c r="AO1253" i="7" s="1"/>
  <c r="AM1252" i="7"/>
  <c r="AS1252" i="7" s="1"/>
  <c r="AN1252" i="7" s="1"/>
  <c r="AO1252" i="7" s="1"/>
  <c r="AM1251" i="7"/>
  <c r="AS1251" i="7" s="1"/>
  <c r="AN1251" i="7" s="1"/>
  <c r="AO1251" i="7" s="1"/>
  <c r="AM1250" i="7"/>
  <c r="AS1250" i="7" s="1"/>
  <c r="AN1250" i="7" s="1"/>
  <c r="AO1250" i="7" s="1"/>
  <c r="AM1249" i="7"/>
  <c r="AS1249" i="7" s="1"/>
  <c r="AN1249" i="7" s="1"/>
  <c r="AO1249" i="7" s="1"/>
  <c r="AM1248" i="7"/>
  <c r="AS1248" i="7" s="1"/>
  <c r="AN1248" i="7" s="1"/>
  <c r="AO1248" i="7" s="1"/>
  <c r="AM1247" i="7"/>
  <c r="AS1247" i="7" s="1"/>
  <c r="AN1247" i="7" s="1"/>
  <c r="AO1247" i="7" s="1"/>
  <c r="AM1246" i="7"/>
  <c r="AS1246" i="7" s="1"/>
  <c r="AN1246" i="7" s="1"/>
  <c r="AO1246" i="7" s="1"/>
  <c r="AM1245" i="7"/>
  <c r="AS1245" i="7" s="1"/>
  <c r="AN1245" i="7" s="1"/>
  <c r="AO1245" i="7" s="1"/>
  <c r="AM1244" i="7"/>
  <c r="AS1244" i="7" s="1"/>
  <c r="AN1244" i="7" s="1"/>
  <c r="AO1244" i="7" s="1"/>
  <c r="AM1243" i="7"/>
  <c r="AS1243" i="7" s="1"/>
  <c r="AN1243" i="7" s="1"/>
  <c r="AO1243" i="7" s="1"/>
  <c r="AM1242" i="7"/>
  <c r="AS1242" i="7" s="1"/>
  <c r="AN1242" i="7" s="1"/>
  <c r="AO1242" i="7" s="1"/>
  <c r="AM1241" i="7"/>
  <c r="AS1241" i="7" s="1"/>
  <c r="AN1241" i="7" s="1"/>
  <c r="AO1241" i="7" s="1"/>
  <c r="AM1240" i="7"/>
  <c r="AS1240" i="7" s="1"/>
  <c r="AN1240" i="7" s="1"/>
  <c r="AO1240" i="7" s="1"/>
  <c r="AM1239" i="7"/>
  <c r="AS1239" i="7" s="1"/>
  <c r="AN1239" i="7" s="1"/>
  <c r="AO1239" i="7" s="1"/>
  <c r="AM1238" i="7"/>
  <c r="AS1238" i="7" s="1"/>
  <c r="AN1238" i="7" s="1"/>
  <c r="AO1238" i="7" s="1"/>
  <c r="AM1237" i="7"/>
  <c r="AS1237" i="7" s="1"/>
  <c r="AN1237" i="7" s="1"/>
  <c r="AO1237" i="7" s="1"/>
  <c r="AM1236" i="7"/>
  <c r="AS1236" i="7" s="1"/>
  <c r="AN1236" i="7" s="1"/>
  <c r="AO1236" i="7" s="1"/>
  <c r="AM1235" i="7"/>
  <c r="AS1235" i="7" s="1"/>
  <c r="AN1235" i="7" s="1"/>
  <c r="AO1235" i="7" s="1"/>
  <c r="AM1234" i="7"/>
  <c r="AS1234" i="7" s="1"/>
  <c r="AN1234" i="7" s="1"/>
  <c r="AO1234" i="7" s="1"/>
  <c r="AM1233" i="7"/>
  <c r="AS1233" i="7" s="1"/>
  <c r="AN1233" i="7" s="1"/>
  <c r="AO1233" i="7" s="1"/>
  <c r="AM1232" i="7"/>
  <c r="AS1232" i="7" s="1"/>
  <c r="AN1232" i="7" s="1"/>
  <c r="AO1232" i="7" s="1"/>
  <c r="AM1231" i="7"/>
  <c r="AS1231" i="7" s="1"/>
  <c r="AN1231" i="7" s="1"/>
  <c r="AO1231" i="7" s="1"/>
  <c r="AM1230" i="7"/>
  <c r="AS1230" i="7" s="1"/>
  <c r="AN1230" i="7" s="1"/>
  <c r="AO1230" i="7" s="1"/>
  <c r="AM1229" i="7"/>
  <c r="AS1229" i="7" s="1"/>
  <c r="AN1229" i="7" s="1"/>
  <c r="AO1229" i="7" s="1"/>
  <c r="AM1228" i="7"/>
  <c r="AS1228" i="7" s="1"/>
  <c r="AN1228" i="7" s="1"/>
  <c r="AO1228" i="7" s="1"/>
  <c r="AM1227" i="7"/>
  <c r="AS1227" i="7" s="1"/>
  <c r="AN1227" i="7" s="1"/>
  <c r="AO1227" i="7" s="1"/>
  <c r="AM1226" i="7"/>
  <c r="AS1226" i="7" s="1"/>
  <c r="AN1226" i="7" s="1"/>
  <c r="AO1226" i="7" s="1"/>
  <c r="AM1225" i="7"/>
  <c r="AS1225" i="7" s="1"/>
  <c r="AN1225" i="7" s="1"/>
  <c r="AO1225" i="7" s="1"/>
  <c r="AM1224" i="7"/>
  <c r="AS1224" i="7" s="1"/>
  <c r="AN1224" i="7" s="1"/>
  <c r="AO1224" i="7" s="1"/>
  <c r="AM1223" i="7"/>
  <c r="AS1223" i="7" s="1"/>
  <c r="AN1223" i="7" s="1"/>
  <c r="AO1223" i="7" s="1"/>
  <c r="AM1222" i="7"/>
  <c r="AS1222" i="7" s="1"/>
  <c r="AN1222" i="7" s="1"/>
  <c r="AO1222" i="7" s="1"/>
  <c r="AM1221" i="7"/>
  <c r="AS1221" i="7" s="1"/>
  <c r="AN1221" i="7" s="1"/>
  <c r="AO1221" i="7" s="1"/>
  <c r="AM1220" i="7"/>
  <c r="AS1220" i="7" s="1"/>
  <c r="AN1220" i="7" s="1"/>
  <c r="AO1220" i="7" s="1"/>
  <c r="AM1219" i="7"/>
  <c r="AS1219" i="7" s="1"/>
  <c r="AN1219" i="7" s="1"/>
  <c r="AO1219" i="7" s="1"/>
  <c r="AM1218" i="7"/>
  <c r="AS1218" i="7" s="1"/>
  <c r="AN1218" i="7" s="1"/>
  <c r="AO1218" i="7" s="1"/>
  <c r="AM1217" i="7"/>
  <c r="AS1217" i="7" s="1"/>
  <c r="AN1217" i="7" s="1"/>
  <c r="AO1217" i="7" s="1"/>
  <c r="AM1216" i="7"/>
  <c r="AS1216" i="7" s="1"/>
  <c r="AN1216" i="7" s="1"/>
  <c r="AO1216" i="7" s="1"/>
  <c r="AM1215" i="7"/>
  <c r="AS1215" i="7" s="1"/>
  <c r="AN1215" i="7" s="1"/>
  <c r="AO1215" i="7" s="1"/>
  <c r="AM1214" i="7"/>
  <c r="AS1214" i="7" s="1"/>
  <c r="AN1214" i="7" s="1"/>
  <c r="AO1214" i="7" s="1"/>
  <c r="AM1213" i="7"/>
  <c r="AS1213" i="7" s="1"/>
  <c r="AN1213" i="7" s="1"/>
  <c r="AO1213" i="7" s="1"/>
  <c r="AM1212" i="7"/>
  <c r="AS1212" i="7" s="1"/>
  <c r="AN1212" i="7" s="1"/>
  <c r="AO1212" i="7" s="1"/>
  <c r="AM1211" i="7"/>
  <c r="AS1211" i="7" s="1"/>
  <c r="AN1211" i="7" s="1"/>
  <c r="AO1211" i="7" s="1"/>
  <c r="AM1210" i="7"/>
  <c r="AS1210" i="7" s="1"/>
  <c r="AN1210" i="7" s="1"/>
  <c r="AO1210" i="7" s="1"/>
  <c r="AM1209" i="7"/>
  <c r="AS1209" i="7" s="1"/>
  <c r="AN1209" i="7" s="1"/>
  <c r="AO1209" i="7" s="1"/>
  <c r="AM1208" i="7"/>
  <c r="AS1208" i="7" s="1"/>
  <c r="AN1208" i="7" s="1"/>
  <c r="AO1208" i="7" s="1"/>
  <c r="AM1207" i="7"/>
  <c r="AS1207" i="7" s="1"/>
  <c r="AN1207" i="7" s="1"/>
  <c r="AO1207" i="7" s="1"/>
  <c r="AM1206" i="7"/>
  <c r="AS1206" i="7" s="1"/>
  <c r="AN1206" i="7" s="1"/>
  <c r="AO1206" i="7" s="1"/>
  <c r="AM1205" i="7"/>
  <c r="AS1205" i="7" s="1"/>
  <c r="AN1205" i="7" s="1"/>
  <c r="AO1205" i="7" s="1"/>
  <c r="AM1204" i="7"/>
  <c r="AS1204" i="7" s="1"/>
  <c r="AN1204" i="7" s="1"/>
  <c r="AO1204" i="7" s="1"/>
  <c r="AM1203" i="7"/>
  <c r="AS1203" i="7" s="1"/>
  <c r="AN1203" i="7" s="1"/>
  <c r="AO1203" i="7" s="1"/>
  <c r="AM1202" i="7"/>
  <c r="AS1202" i="7" s="1"/>
  <c r="AN1202" i="7" s="1"/>
  <c r="AO1202" i="7" s="1"/>
  <c r="AM1201" i="7"/>
  <c r="AS1201" i="7" s="1"/>
  <c r="AN1201" i="7" s="1"/>
  <c r="AO1201" i="7" s="1"/>
  <c r="AM1200" i="7"/>
  <c r="AS1200" i="7" s="1"/>
  <c r="AN1200" i="7" s="1"/>
  <c r="AO1200" i="7" s="1"/>
  <c r="AM1199" i="7"/>
  <c r="AS1199" i="7" s="1"/>
  <c r="AN1199" i="7" s="1"/>
  <c r="AO1199" i="7" s="1"/>
  <c r="AM1198" i="7"/>
  <c r="AS1198" i="7" s="1"/>
  <c r="AN1198" i="7" s="1"/>
  <c r="AO1198" i="7" s="1"/>
  <c r="AM1197" i="7"/>
  <c r="AS1197" i="7" s="1"/>
  <c r="AN1197" i="7" s="1"/>
  <c r="AO1197" i="7" s="1"/>
  <c r="AM1196" i="7"/>
  <c r="AS1196" i="7" s="1"/>
  <c r="AN1196" i="7" s="1"/>
  <c r="AO1196" i="7" s="1"/>
  <c r="AM1195" i="7"/>
  <c r="AS1195" i="7" s="1"/>
  <c r="AN1195" i="7" s="1"/>
  <c r="AO1195" i="7" s="1"/>
  <c r="AM1194" i="7"/>
  <c r="AS1194" i="7" s="1"/>
  <c r="AN1194" i="7" s="1"/>
  <c r="AO1194" i="7" s="1"/>
  <c r="AM1193" i="7"/>
  <c r="AS1193" i="7" s="1"/>
  <c r="AN1193" i="7" s="1"/>
  <c r="AO1193" i="7" s="1"/>
  <c r="AM1192" i="7"/>
  <c r="AS1192" i="7" s="1"/>
  <c r="AN1192" i="7" s="1"/>
  <c r="AO1192" i="7" s="1"/>
  <c r="AM1191" i="7"/>
  <c r="AS1191" i="7" s="1"/>
  <c r="AN1191" i="7" s="1"/>
  <c r="AO1191" i="7" s="1"/>
  <c r="AM1190" i="7"/>
  <c r="AS1190" i="7" s="1"/>
  <c r="AN1190" i="7" s="1"/>
  <c r="AO1190" i="7" s="1"/>
  <c r="AM1189" i="7"/>
  <c r="AS1189" i="7" s="1"/>
  <c r="AN1189" i="7" s="1"/>
  <c r="AO1189" i="7" s="1"/>
  <c r="AM1188" i="7"/>
  <c r="AS1188" i="7" s="1"/>
  <c r="AN1188" i="7" s="1"/>
  <c r="AO1188" i="7" s="1"/>
  <c r="AM1187" i="7"/>
  <c r="AS1187" i="7" s="1"/>
  <c r="AN1187" i="7" s="1"/>
  <c r="AO1187" i="7" s="1"/>
  <c r="AM1186" i="7"/>
  <c r="AS1186" i="7" s="1"/>
  <c r="AN1186" i="7" s="1"/>
  <c r="AO1186" i="7" s="1"/>
  <c r="AM1185" i="7"/>
  <c r="AS1185" i="7" s="1"/>
  <c r="AN1185" i="7" s="1"/>
  <c r="AO1185" i="7" s="1"/>
  <c r="AM1184" i="7"/>
  <c r="AS1184" i="7" s="1"/>
  <c r="AN1184" i="7" s="1"/>
  <c r="AO1184" i="7" s="1"/>
  <c r="AM1183" i="7"/>
  <c r="AS1183" i="7" s="1"/>
  <c r="AN1183" i="7" s="1"/>
  <c r="AO1183" i="7" s="1"/>
  <c r="AM1182" i="7"/>
  <c r="AS1182" i="7" s="1"/>
  <c r="AN1182" i="7" s="1"/>
  <c r="AO1182" i="7" s="1"/>
  <c r="AM1181" i="7"/>
  <c r="AS1181" i="7" s="1"/>
  <c r="AN1181" i="7" s="1"/>
  <c r="AO1181" i="7" s="1"/>
  <c r="AM1180" i="7"/>
  <c r="AS1180" i="7" s="1"/>
  <c r="AN1180" i="7" s="1"/>
  <c r="AO1180" i="7" s="1"/>
  <c r="AM1179" i="7"/>
  <c r="AS1179" i="7" s="1"/>
  <c r="AN1179" i="7" s="1"/>
  <c r="AO1179" i="7" s="1"/>
  <c r="AM1178" i="7"/>
  <c r="AS1178" i="7" s="1"/>
  <c r="AN1178" i="7" s="1"/>
  <c r="AO1178" i="7" s="1"/>
  <c r="AM1177" i="7"/>
  <c r="AS1177" i="7" s="1"/>
  <c r="AN1177" i="7" s="1"/>
  <c r="AO1177" i="7" s="1"/>
  <c r="AM1176" i="7"/>
  <c r="AS1176" i="7" s="1"/>
  <c r="AN1176" i="7" s="1"/>
  <c r="AO1176" i="7" s="1"/>
  <c r="AM1175" i="7"/>
  <c r="AS1175" i="7" s="1"/>
  <c r="AN1175" i="7" s="1"/>
  <c r="AO1175" i="7" s="1"/>
  <c r="AM1174" i="7"/>
  <c r="AS1174" i="7" s="1"/>
  <c r="AN1174" i="7" s="1"/>
  <c r="AO1174" i="7" s="1"/>
  <c r="AM1173" i="7"/>
  <c r="AS1173" i="7" s="1"/>
  <c r="AN1173" i="7" s="1"/>
  <c r="AO1173" i="7" s="1"/>
  <c r="AM1172" i="7"/>
  <c r="AS1172" i="7" s="1"/>
  <c r="AN1172" i="7" s="1"/>
  <c r="AO1172" i="7" s="1"/>
  <c r="AM1171" i="7"/>
  <c r="AS1171" i="7" s="1"/>
  <c r="AN1171" i="7" s="1"/>
  <c r="AO1171" i="7" s="1"/>
  <c r="AM1170" i="7"/>
  <c r="AS1170" i="7" s="1"/>
  <c r="AN1170" i="7" s="1"/>
  <c r="AO1170" i="7" s="1"/>
  <c r="AM1169" i="7"/>
  <c r="AS1169" i="7" s="1"/>
  <c r="AN1169" i="7" s="1"/>
  <c r="AO1169" i="7" s="1"/>
  <c r="AM1168" i="7"/>
  <c r="AS1168" i="7" s="1"/>
  <c r="AN1168" i="7" s="1"/>
  <c r="AO1168" i="7" s="1"/>
  <c r="AM1167" i="7"/>
  <c r="AS1167" i="7" s="1"/>
  <c r="AN1167" i="7" s="1"/>
  <c r="AO1167" i="7" s="1"/>
  <c r="AM1166" i="7"/>
  <c r="AS1166" i="7" s="1"/>
  <c r="AN1166" i="7" s="1"/>
  <c r="AO1166" i="7" s="1"/>
  <c r="AM1165" i="7"/>
  <c r="AS1165" i="7" s="1"/>
  <c r="AN1165" i="7" s="1"/>
  <c r="AO1165" i="7" s="1"/>
  <c r="AM1164" i="7"/>
  <c r="AS1164" i="7" s="1"/>
  <c r="AN1164" i="7" s="1"/>
  <c r="AO1164" i="7" s="1"/>
  <c r="AM1163" i="7"/>
  <c r="AS1163" i="7" s="1"/>
  <c r="AN1163" i="7" s="1"/>
  <c r="AO1163" i="7" s="1"/>
  <c r="AM1162" i="7"/>
  <c r="AS1162" i="7" s="1"/>
  <c r="AN1162" i="7" s="1"/>
  <c r="AO1162" i="7" s="1"/>
  <c r="AM1161" i="7"/>
  <c r="AS1161" i="7" s="1"/>
  <c r="AN1161" i="7" s="1"/>
  <c r="AO1161" i="7" s="1"/>
  <c r="AM1160" i="7"/>
  <c r="AS1160" i="7" s="1"/>
  <c r="AN1160" i="7" s="1"/>
  <c r="AO1160" i="7" s="1"/>
  <c r="AM1159" i="7"/>
  <c r="AS1159" i="7" s="1"/>
  <c r="AN1159" i="7" s="1"/>
  <c r="AO1159" i="7" s="1"/>
  <c r="AM1158" i="7"/>
  <c r="AS1158" i="7" s="1"/>
  <c r="AN1158" i="7" s="1"/>
  <c r="AO1158" i="7" s="1"/>
  <c r="AM1157" i="7"/>
  <c r="AS1157" i="7" s="1"/>
  <c r="AN1157" i="7" s="1"/>
  <c r="AO1157" i="7" s="1"/>
  <c r="AM1156" i="7"/>
  <c r="AS1156" i="7" s="1"/>
  <c r="AN1156" i="7" s="1"/>
  <c r="AO1156" i="7" s="1"/>
  <c r="AM1155" i="7"/>
  <c r="AS1155" i="7" s="1"/>
  <c r="AN1155" i="7" s="1"/>
  <c r="AO1155" i="7" s="1"/>
  <c r="AM1154" i="7"/>
  <c r="AS1154" i="7" s="1"/>
  <c r="AN1154" i="7" s="1"/>
  <c r="AO1154" i="7" s="1"/>
  <c r="AM1153" i="7"/>
  <c r="AS1153" i="7" s="1"/>
  <c r="AN1153" i="7" s="1"/>
  <c r="AO1153" i="7" s="1"/>
  <c r="AM1152" i="7"/>
  <c r="AS1152" i="7" s="1"/>
  <c r="AN1152" i="7" s="1"/>
  <c r="AO1152" i="7" s="1"/>
  <c r="AM1151" i="7"/>
  <c r="AS1151" i="7" s="1"/>
  <c r="AN1151" i="7" s="1"/>
  <c r="AO1151" i="7" s="1"/>
  <c r="AM1150" i="7"/>
  <c r="AS1150" i="7" s="1"/>
  <c r="AN1150" i="7" s="1"/>
  <c r="AO1150" i="7" s="1"/>
  <c r="AM1149" i="7"/>
  <c r="AS1149" i="7" s="1"/>
  <c r="AN1149" i="7" s="1"/>
  <c r="AO1149" i="7" s="1"/>
  <c r="AM1148" i="7"/>
  <c r="AS1148" i="7" s="1"/>
  <c r="AN1148" i="7" s="1"/>
  <c r="AO1148" i="7" s="1"/>
  <c r="AM1147" i="7"/>
  <c r="AS1147" i="7" s="1"/>
  <c r="AN1147" i="7" s="1"/>
  <c r="AO1147" i="7" s="1"/>
  <c r="AM1146" i="7"/>
  <c r="AS1146" i="7" s="1"/>
  <c r="AN1146" i="7" s="1"/>
  <c r="AO1146" i="7" s="1"/>
  <c r="AM1145" i="7"/>
  <c r="AS1145" i="7" s="1"/>
  <c r="AN1145" i="7" s="1"/>
  <c r="AO1145" i="7" s="1"/>
  <c r="AM1144" i="7"/>
  <c r="AS1144" i="7" s="1"/>
  <c r="AN1144" i="7" s="1"/>
  <c r="AO1144" i="7" s="1"/>
  <c r="AM1143" i="7"/>
  <c r="AS1143" i="7" s="1"/>
  <c r="AN1143" i="7" s="1"/>
  <c r="AO1143" i="7" s="1"/>
  <c r="AM1142" i="7"/>
  <c r="AS1142" i="7" s="1"/>
  <c r="AN1142" i="7" s="1"/>
  <c r="AO1142" i="7" s="1"/>
  <c r="AM1141" i="7"/>
  <c r="AS1141" i="7" s="1"/>
  <c r="AN1141" i="7" s="1"/>
  <c r="AO1141" i="7" s="1"/>
  <c r="AM1140" i="7"/>
  <c r="AS1140" i="7" s="1"/>
  <c r="AN1140" i="7" s="1"/>
  <c r="AO1140" i="7" s="1"/>
  <c r="AM1139" i="7"/>
  <c r="AS1139" i="7" s="1"/>
  <c r="AN1139" i="7" s="1"/>
  <c r="AO1139" i="7" s="1"/>
  <c r="AM1138" i="7"/>
  <c r="AS1138" i="7" s="1"/>
  <c r="AN1138" i="7" s="1"/>
  <c r="AO1138" i="7" s="1"/>
  <c r="AM1137" i="7"/>
  <c r="AS1137" i="7" s="1"/>
  <c r="AN1137" i="7" s="1"/>
  <c r="AO1137" i="7" s="1"/>
  <c r="AM1136" i="7"/>
  <c r="AS1136" i="7" s="1"/>
  <c r="AN1136" i="7" s="1"/>
  <c r="AO1136" i="7" s="1"/>
  <c r="AM1135" i="7"/>
  <c r="AS1135" i="7" s="1"/>
  <c r="AN1135" i="7" s="1"/>
  <c r="AO1135" i="7" s="1"/>
  <c r="AM1134" i="7"/>
  <c r="AS1134" i="7" s="1"/>
  <c r="AN1134" i="7" s="1"/>
  <c r="AO1134" i="7" s="1"/>
  <c r="AM1133" i="7"/>
  <c r="AS1133" i="7" s="1"/>
  <c r="AN1133" i="7" s="1"/>
  <c r="AO1133" i="7" s="1"/>
  <c r="AM1132" i="7"/>
  <c r="AS1132" i="7" s="1"/>
  <c r="AN1132" i="7" s="1"/>
  <c r="AO1132" i="7" s="1"/>
  <c r="AM1131" i="7"/>
  <c r="AS1131" i="7" s="1"/>
  <c r="AN1131" i="7" s="1"/>
  <c r="AO1131" i="7" s="1"/>
  <c r="AM1130" i="7"/>
  <c r="AS1130" i="7" s="1"/>
  <c r="AN1130" i="7" s="1"/>
  <c r="AO1130" i="7" s="1"/>
  <c r="AM1129" i="7"/>
  <c r="AS1129" i="7" s="1"/>
  <c r="AN1129" i="7" s="1"/>
  <c r="AO1129" i="7" s="1"/>
  <c r="AM1128" i="7"/>
  <c r="AS1128" i="7" s="1"/>
  <c r="AN1128" i="7" s="1"/>
  <c r="AO1128" i="7" s="1"/>
  <c r="AM1127" i="7"/>
  <c r="AS1127" i="7" s="1"/>
  <c r="AN1127" i="7" s="1"/>
  <c r="AO1127" i="7" s="1"/>
  <c r="AM1126" i="7"/>
  <c r="AS1126" i="7" s="1"/>
  <c r="AN1126" i="7" s="1"/>
  <c r="AO1126" i="7" s="1"/>
  <c r="AM1125" i="7"/>
  <c r="AS1125" i="7" s="1"/>
  <c r="AN1125" i="7" s="1"/>
  <c r="AO1125" i="7" s="1"/>
  <c r="AM1124" i="7"/>
  <c r="AS1124" i="7" s="1"/>
  <c r="AN1124" i="7" s="1"/>
  <c r="AO1124" i="7" s="1"/>
  <c r="AM1123" i="7"/>
  <c r="AS1123" i="7" s="1"/>
  <c r="AN1123" i="7" s="1"/>
  <c r="AO1123" i="7" s="1"/>
  <c r="AM1122" i="7"/>
  <c r="AS1122" i="7" s="1"/>
  <c r="AN1122" i="7" s="1"/>
  <c r="AO1122" i="7" s="1"/>
  <c r="AM1121" i="7"/>
  <c r="AS1121" i="7" s="1"/>
  <c r="AN1121" i="7" s="1"/>
  <c r="AO1121" i="7" s="1"/>
  <c r="AM1120" i="7"/>
  <c r="AS1120" i="7" s="1"/>
  <c r="AN1120" i="7" s="1"/>
  <c r="AO1120" i="7" s="1"/>
  <c r="AM1119" i="7"/>
  <c r="AS1119" i="7" s="1"/>
  <c r="AN1119" i="7" s="1"/>
  <c r="AO1119" i="7" s="1"/>
  <c r="AM1118" i="7"/>
  <c r="AS1118" i="7" s="1"/>
  <c r="AN1118" i="7" s="1"/>
  <c r="AO1118" i="7" s="1"/>
  <c r="AM1117" i="7"/>
  <c r="AS1117" i="7" s="1"/>
  <c r="AN1117" i="7" s="1"/>
  <c r="AO1117" i="7" s="1"/>
  <c r="AM1116" i="7"/>
  <c r="AS1116" i="7" s="1"/>
  <c r="AN1116" i="7" s="1"/>
  <c r="AO1116" i="7" s="1"/>
  <c r="AM1115" i="7"/>
  <c r="AS1115" i="7" s="1"/>
  <c r="AN1115" i="7" s="1"/>
  <c r="AO1115" i="7" s="1"/>
  <c r="AM1114" i="7"/>
  <c r="AS1114" i="7" s="1"/>
  <c r="AN1114" i="7" s="1"/>
  <c r="AO1114" i="7" s="1"/>
  <c r="AM1113" i="7"/>
  <c r="AS1113" i="7" s="1"/>
  <c r="AN1113" i="7" s="1"/>
  <c r="AO1113" i="7" s="1"/>
  <c r="AM1112" i="7"/>
  <c r="AS1112" i="7" s="1"/>
  <c r="AN1112" i="7" s="1"/>
  <c r="AO1112" i="7" s="1"/>
  <c r="AM1111" i="7"/>
  <c r="AS1111" i="7" s="1"/>
  <c r="AN1111" i="7" s="1"/>
  <c r="AO1111" i="7" s="1"/>
  <c r="AM1110" i="7"/>
  <c r="AS1110" i="7" s="1"/>
  <c r="AN1110" i="7" s="1"/>
  <c r="AO1110" i="7" s="1"/>
  <c r="AM1109" i="7"/>
  <c r="AS1109" i="7" s="1"/>
  <c r="AN1109" i="7" s="1"/>
  <c r="AO1109" i="7" s="1"/>
  <c r="AM1108" i="7"/>
  <c r="AS1108" i="7" s="1"/>
  <c r="AN1108" i="7" s="1"/>
  <c r="AO1108" i="7" s="1"/>
  <c r="AM1107" i="7"/>
  <c r="AS1107" i="7" s="1"/>
  <c r="AN1107" i="7" s="1"/>
  <c r="AO1107" i="7" s="1"/>
  <c r="AM1106" i="7"/>
  <c r="AS1106" i="7" s="1"/>
  <c r="AN1106" i="7" s="1"/>
  <c r="AO1106" i="7" s="1"/>
  <c r="AM1105" i="7"/>
  <c r="AS1105" i="7" s="1"/>
  <c r="AN1105" i="7" s="1"/>
  <c r="AO1105" i="7" s="1"/>
  <c r="AM1104" i="7"/>
  <c r="AS1104" i="7" s="1"/>
  <c r="AN1104" i="7" s="1"/>
  <c r="AO1104" i="7" s="1"/>
  <c r="AM1103" i="7"/>
  <c r="AS1103" i="7" s="1"/>
  <c r="AN1103" i="7" s="1"/>
  <c r="AO1103" i="7" s="1"/>
  <c r="AM1102" i="7"/>
  <c r="AS1102" i="7" s="1"/>
  <c r="AN1102" i="7" s="1"/>
  <c r="AO1102" i="7" s="1"/>
  <c r="AM1101" i="7"/>
  <c r="AS1101" i="7" s="1"/>
  <c r="AN1101" i="7" s="1"/>
  <c r="AO1101" i="7" s="1"/>
  <c r="AM1100" i="7"/>
  <c r="AS1100" i="7" s="1"/>
  <c r="AN1100" i="7" s="1"/>
  <c r="AO1100" i="7" s="1"/>
  <c r="AM1099" i="7"/>
  <c r="AS1099" i="7" s="1"/>
  <c r="AN1099" i="7" s="1"/>
  <c r="AO1099" i="7" s="1"/>
  <c r="AM1098" i="7"/>
  <c r="AS1098" i="7" s="1"/>
  <c r="AN1098" i="7" s="1"/>
  <c r="AO1098" i="7" s="1"/>
  <c r="AM1097" i="7"/>
  <c r="AS1097" i="7" s="1"/>
  <c r="AN1097" i="7" s="1"/>
  <c r="AO1097" i="7" s="1"/>
  <c r="AM1096" i="7"/>
  <c r="AS1096" i="7" s="1"/>
  <c r="AN1096" i="7" s="1"/>
  <c r="AO1096" i="7" s="1"/>
  <c r="AM1095" i="7"/>
  <c r="AS1095" i="7" s="1"/>
  <c r="AN1095" i="7" s="1"/>
  <c r="AO1095" i="7" s="1"/>
  <c r="AM1094" i="7"/>
  <c r="AS1094" i="7" s="1"/>
  <c r="AN1094" i="7" s="1"/>
  <c r="AO1094" i="7" s="1"/>
  <c r="AM1093" i="7"/>
  <c r="AS1093" i="7" s="1"/>
  <c r="AN1093" i="7" s="1"/>
  <c r="AO1093" i="7" s="1"/>
  <c r="AM1092" i="7"/>
  <c r="AS1092" i="7" s="1"/>
  <c r="AN1092" i="7" s="1"/>
  <c r="AO1092" i="7" s="1"/>
  <c r="AM1091" i="7"/>
  <c r="AS1091" i="7" s="1"/>
  <c r="AN1091" i="7" s="1"/>
  <c r="AO1091" i="7" s="1"/>
  <c r="AM1090" i="7"/>
  <c r="AS1090" i="7" s="1"/>
  <c r="AN1090" i="7" s="1"/>
  <c r="AO1090" i="7" s="1"/>
  <c r="AM1089" i="7"/>
  <c r="AS1089" i="7" s="1"/>
  <c r="AN1089" i="7" s="1"/>
  <c r="AO1089" i="7" s="1"/>
  <c r="AM1088" i="7"/>
  <c r="AS1088" i="7" s="1"/>
  <c r="AN1088" i="7" s="1"/>
  <c r="AO1088" i="7" s="1"/>
  <c r="AM1087" i="7"/>
  <c r="AS1087" i="7" s="1"/>
  <c r="AN1087" i="7" s="1"/>
  <c r="AO1087" i="7" s="1"/>
  <c r="AM1086" i="7"/>
  <c r="AS1086" i="7" s="1"/>
  <c r="AN1086" i="7" s="1"/>
  <c r="AO1086" i="7" s="1"/>
  <c r="AM1085" i="7"/>
  <c r="AS1085" i="7" s="1"/>
  <c r="AN1085" i="7" s="1"/>
  <c r="AO1085" i="7" s="1"/>
  <c r="AM1084" i="7"/>
  <c r="AS1084" i="7" s="1"/>
  <c r="AN1084" i="7" s="1"/>
  <c r="AO1084" i="7" s="1"/>
  <c r="AM1083" i="7"/>
  <c r="AS1083" i="7" s="1"/>
  <c r="AN1083" i="7" s="1"/>
  <c r="AO1083" i="7" s="1"/>
  <c r="AM1082" i="7"/>
  <c r="AS1082" i="7" s="1"/>
  <c r="AN1082" i="7" s="1"/>
  <c r="AO1082" i="7" s="1"/>
  <c r="AM1081" i="7"/>
  <c r="AS1081" i="7" s="1"/>
  <c r="AN1081" i="7" s="1"/>
  <c r="AO1081" i="7" s="1"/>
  <c r="AM1080" i="7"/>
  <c r="AS1080" i="7" s="1"/>
  <c r="AN1080" i="7" s="1"/>
  <c r="AO1080" i="7" s="1"/>
  <c r="AM1079" i="7"/>
  <c r="AS1079" i="7" s="1"/>
  <c r="AN1079" i="7" s="1"/>
  <c r="AO1079" i="7" s="1"/>
  <c r="AM1078" i="7"/>
  <c r="AS1078" i="7" s="1"/>
  <c r="AN1078" i="7" s="1"/>
  <c r="AO1078" i="7" s="1"/>
  <c r="AM1077" i="7"/>
  <c r="AS1077" i="7" s="1"/>
  <c r="AN1077" i="7" s="1"/>
  <c r="AO1077" i="7" s="1"/>
  <c r="AM1076" i="7"/>
  <c r="AS1076" i="7" s="1"/>
  <c r="AN1076" i="7" s="1"/>
  <c r="AO1076" i="7" s="1"/>
  <c r="AM1075" i="7"/>
  <c r="AS1075" i="7" s="1"/>
  <c r="AN1075" i="7" s="1"/>
  <c r="AO1075" i="7" s="1"/>
  <c r="AM1074" i="7"/>
  <c r="AS1074" i="7" s="1"/>
  <c r="AN1074" i="7" s="1"/>
  <c r="AO1074" i="7" s="1"/>
  <c r="AM1073" i="7"/>
  <c r="AS1073" i="7" s="1"/>
  <c r="AN1073" i="7" s="1"/>
  <c r="AO1073" i="7" s="1"/>
  <c r="AM1072" i="7"/>
  <c r="AS1072" i="7" s="1"/>
  <c r="AN1072" i="7" s="1"/>
  <c r="AO1072" i="7" s="1"/>
  <c r="AM1071" i="7"/>
  <c r="AS1071" i="7" s="1"/>
  <c r="AN1071" i="7" s="1"/>
  <c r="AO1071" i="7" s="1"/>
  <c r="AM1070" i="7"/>
  <c r="AS1070" i="7" s="1"/>
  <c r="AN1070" i="7" s="1"/>
  <c r="AO1070" i="7" s="1"/>
  <c r="AM1069" i="7"/>
  <c r="AS1069" i="7" s="1"/>
  <c r="AN1069" i="7" s="1"/>
  <c r="AO1069" i="7" s="1"/>
  <c r="AM1068" i="7"/>
  <c r="AS1068" i="7" s="1"/>
  <c r="AN1068" i="7" s="1"/>
  <c r="AO1068" i="7" s="1"/>
  <c r="AM1067" i="7"/>
  <c r="AS1067" i="7" s="1"/>
  <c r="AN1067" i="7" s="1"/>
  <c r="AO1067" i="7" s="1"/>
  <c r="AM1066" i="7"/>
  <c r="AS1066" i="7" s="1"/>
  <c r="AN1066" i="7" s="1"/>
  <c r="AO1066" i="7" s="1"/>
  <c r="AM1065" i="7"/>
  <c r="AS1065" i="7" s="1"/>
  <c r="AN1065" i="7" s="1"/>
  <c r="AO1065" i="7" s="1"/>
  <c r="AM1064" i="7"/>
  <c r="AS1064" i="7" s="1"/>
  <c r="AN1064" i="7" s="1"/>
  <c r="AO1064" i="7" s="1"/>
  <c r="AM1063" i="7"/>
  <c r="AS1063" i="7" s="1"/>
  <c r="AN1063" i="7" s="1"/>
  <c r="AO1063" i="7" s="1"/>
  <c r="AM1062" i="7"/>
  <c r="AS1062" i="7" s="1"/>
  <c r="AN1062" i="7" s="1"/>
  <c r="AO1062" i="7" s="1"/>
  <c r="AM1061" i="7"/>
  <c r="AS1061" i="7" s="1"/>
  <c r="AN1061" i="7" s="1"/>
  <c r="AO1061" i="7" s="1"/>
  <c r="AM1060" i="7"/>
  <c r="AS1060" i="7" s="1"/>
  <c r="AN1060" i="7" s="1"/>
  <c r="AO1060" i="7" s="1"/>
  <c r="AM1059" i="7"/>
  <c r="AS1059" i="7" s="1"/>
  <c r="AN1059" i="7" s="1"/>
  <c r="AO1059" i="7" s="1"/>
  <c r="AM1058" i="7"/>
  <c r="AS1058" i="7" s="1"/>
  <c r="AN1058" i="7" s="1"/>
  <c r="AO1058" i="7" s="1"/>
  <c r="AM1057" i="7"/>
  <c r="AS1057" i="7" s="1"/>
  <c r="AN1057" i="7" s="1"/>
  <c r="AO1057" i="7" s="1"/>
  <c r="AM1056" i="7"/>
  <c r="AS1056" i="7" s="1"/>
  <c r="AN1056" i="7" s="1"/>
  <c r="AO1056" i="7" s="1"/>
  <c r="AM1055" i="7"/>
  <c r="AS1055" i="7" s="1"/>
  <c r="AN1055" i="7" s="1"/>
  <c r="AO1055" i="7" s="1"/>
  <c r="AM1054" i="7"/>
  <c r="AS1054" i="7" s="1"/>
  <c r="AN1054" i="7" s="1"/>
  <c r="AO1054" i="7" s="1"/>
  <c r="AM1053" i="7"/>
  <c r="AS1053" i="7" s="1"/>
  <c r="AN1053" i="7" s="1"/>
  <c r="AO1053" i="7" s="1"/>
  <c r="AM1052" i="7"/>
  <c r="AS1052" i="7" s="1"/>
  <c r="AN1052" i="7" s="1"/>
  <c r="AO1052" i="7" s="1"/>
  <c r="AM1051" i="7"/>
  <c r="AS1051" i="7" s="1"/>
  <c r="AN1051" i="7" s="1"/>
  <c r="AO1051" i="7" s="1"/>
  <c r="AM1050" i="7"/>
  <c r="AS1050" i="7" s="1"/>
  <c r="AN1050" i="7" s="1"/>
  <c r="AO1050" i="7" s="1"/>
  <c r="AM1049" i="7"/>
  <c r="AS1049" i="7" s="1"/>
  <c r="AN1049" i="7" s="1"/>
  <c r="AO1049" i="7" s="1"/>
  <c r="AM1048" i="7"/>
  <c r="AS1048" i="7" s="1"/>
  <c r="AN1048" i="7" s="1"/>
  <c r="AO1048" i="7" s="1"/>
  <c r="AM1047" i="7"/>
  <c r="AS1047" i="7" s="1"/>
  <c r="AN1047" i="7" s="1"/>
  <c r="AO1047" i="7" s="1"/>
  <c r="AM1046" i="7"/>
  <c r="AS1046" i="7" s="1"/>
  <c r="AN1046" i="7" s="1"/>
  <c r="AO1046" i="7" s="1"/>
  <c r="AM1045" i="7"/>
  <c r="AS1045" i="7" s="1"/>
  <c r="AN1045" i="7" s="1"/>
  <c r="AO1045" i="7" s="1"/>
  <c r="AM1044" i="7"/>
  <c r="AS1044" i="7" s="1"/>
  <c r="AN1044" i="7" s="1"/>
  <c r="AO1044" i="7" s="1"/>
  <c r="AM1043" i="7"/>
  <c r="AS1043" i="7" s="1"/>
  <c r="AN1043" i="7" s="1"/>
  <c r="AO1043" i="7" s="1"/>
  <c r="AM1042" i="7"/>
  <c r="AS1042" i="7" s="1"/>
  <c r="AN1042" i="7" s="1"/>
  <c r="AO1042" i="7" s="1"/>
  <c r="AM1041" i="7"/>
  <c r="AS1041" i="7" s="1"/>
  <c r="AN1041" i="7" s="1"/>
  <c r="AO1041" i="7" s="1"/>
  <c r="AM1040" i="7"/>
  <c r="AS1040" i="7" s="1"/>
  <c r="AN1040" i="7" s="1"/>
  <c r="AO1040" i="7" s="1"/>
  <c r="AM1039" i="7"/>
  <c r="AS1039" i="7" s="1"/>
  <c r="AN1039" i="7" s="1"/>
  <c r="AO1039" i="7" s="1"/>
  <c r="AM1038" i="7"/>
  <c r="AS1038" i="7" s="1"/>
  <c r="AN1038" i="7" s="1"/>
  <c r="AO1038" i="7" s="1"/>
  <c r="AM1037" i="7"/>
  <c r="AS1037" i="7" s="1"/>
  <c r="AN1037" i="7" s="1"/>
  <c r="AO1037" i="7" s="1"/>
  <c r="AM1036" i="7"/>
  <c r="AS1036" i="7" s="1"/>
  <c r="AN1036" i="7" s="1"/>
  <c r="AO1036" i="7" s="1"/>
  <c r="AM1035" i="7"/>
  <c r="AS1035" i="7" s="1"/>
  <c r="AN1035" i="7" s="1"/>
  <c r="AO1035" i="7" s="1"/>
  <c r="AM1034" i="7"/>
  <c r="AS1034" i="7" s="1"/>
  <c r="AN1034" i="7" s="1"/>
  <c r="AO1034" i="7" s="1"/>
  <c r="AM1033" i="7"/>
  <c r="AS1033" i="7" s="1"/>
  <c r="AN1033" i="7" s="1"/>
  <c r="AO1033" i="7" s="1"/>
  <c r="AM1032" i="7"/>
  <c r="AS1032" i="7" s="1"/>
  <c r="AN1032" i="7" s="1"/>
  <c r="AO1032" i="7" s="1"/>
  <c r="AM1031" i="7"/>
  <c r="AS1031" i="7" s="1"/>
  <c r="AN1031" i="7" s="1"/>
  <c r="AO1031" i="7" s="1"/>
  <c r="AM1030" i="7"/>
  <c r="AS1030" i="7" s="1"/>
  <c r="AN1030" i="7" s="1"/>
  <c r="AO1030" i="7" s="1"/>
  <c r="AM1029" i="7"/>
  <c r="AS1029" i="7" s="1"/>
  <c r="AN1029" i="7" s="1"/>
  <c r="AO1029" i="7" s="1"/>
  <c r="AM1028" i="7"/>
  <c r="AS1028" i="7" s="1"/>
  <c r="AN1028" i="7" s="1"/>
  <c r="AO1028" i="7" s="1"/>
  <c r="AM1027" i="7"/>
  <c r="AS1027" i="7" s="1"/>
  <c r="AN1027" i="7" s="1"/>
  <c r="AO1027" i="7" s="1"/>
  <c r="AM1026" i="7"/>
  <c r="AS1026" i="7" s="1"/>
  <c r="AN1026" i="7" s="1"/>
  <c r="AO1026" i="7" s="1"/>
  <c r="AM1025" i="7"/>
  <c r="AS1025" i="7" s="1"/>
  <c r="AN1025" i="7" s="1"/>
  <c r="AO1025" i="7" s="1"/>
  <c r="AM1024" i="7"/>
  <c r="AS1024" i="7" s="1"/>
  <c r="AN1024" i="7" s="1"/>
  <c r="AO1024" i="7" s="1"/>
  <c r="AM1023" i="7"/>
  <c r="AS1023" i="7" s="1"/>
  <c r="AN1023" i="7" s="1"/>
  <c r="AO1023" i="7" s="1"/>
  <c r="AM1022" i="7"/>
  <c r="AS1022" i="7" s="1"/>
  <c r="AN1022" i="7" s="1"/>
  <c r="AO1022" i="7" s="1"/>
  <c r="AM1021" i="7"/>
  <c r="AS1021" i="7" s="1"/>
  <c r="AN1021" i="7" s="1"/>
  <c r="AO1021" i="7" s="1"/>
  <c r="AM1020" i="7"/>
  <c r="AS1020" i="7" s="1"/>
  <c r="AN1020" i="7" s="1"/>
  <c r="AO1020" i="7" s="1"/>
  <c r="AM1019" i="7"/>
  <c r="AS1019" i="7" s="1"/>
  <c r="AN1019" i="7" s="1"/>
  <c r="AO1019" i="7" s="1"/>
  <c r="AM1018" i="7"/>
  <c r="AS1018" i="7" s="1"/>
  <c r="AN1018" i="7" s="1"/>
  <c r="AO1018" i="7" s="1"/>
  <c r="AM1017" i="7"/>
  <c r="AS1017" i="7" s="1"/>
  <c r="AN1017" i="7" s="1"/>
  <c r="AO1017" i="7" s="1"/>
  <c r="AM1016" i="7"/>
  <c r="AS1016" i="7" s="1"/>
  <c r="AN1016" i="7" s="1"/>
  <c r="AO1016" i="7" s="1"/>
  <c r="AM1015" i="7"/>
  <c r="AS1015" i="7" s="1"/>
  <c r="AN1015" i="7" s="1"/>
  <c r="AO1015" i="7" s="1"/>
  <c r="AM1014" i="7"/>
  <c r="AS1014" i="7" s="1"/>
  <c r="AN1014" i="7" s="1"/>
  <c r="AO1014" i="7" s="1"/>
  <c r="AM1013" i="7"/>
  <c r="AS1013" i="7" s="1"/>
  <c r="AN1013" i="7" s="1"/>
  <c r="AO1013" i="7" s="1"/>
  <c r="AM1012" i="7"/>
  <c r="AS1012" i="7" s="1"/>
  <c r="AN1012" i="7" s="1"/>
  <c r="AO1012" i="7" s="1"/>
  <c r="AM1011" i="7"/>
  <c r="AS1011" i="7" s="1"/>
  <c r="AN1011" i="7" s="1"/>
  <c r="AO1011" i="7" s="1"/>
  <c r="AM1010" i="7"/>
  <c r="AS1010" i="7" s="1"/>
  <c r="AN1010" i="7" s="1"/>
  <c r="AO1010" i="7" s="1"/>
  <c r="AM1009" i="7"/>
  <c r="AS1009" i="7" s="1"/>
  <c r="AN1009" i="7" s="1"/>
  <c r="AO1009" i="7" s="1"/>
  <c r="AM1008" i="7"/>
  <c r="AS1008" i="7" s="1"/>
  <c r="AN1008" i="7" s="1"/>
  <c r="AO1008" i="7" s="1"/>
  <c r="AM1007" i="7"/>
  <c r="AS1007" i="7" s="1"/>
  <c r="AN1007" i="7" s="1"/>
  <c r="AO1007" i="7" s="1"/>
  <c r="AM1006" i="7"/>
  <c r="AS1006" i="7" s="1"/>
  <c r="AN1006" i="7" s="1"/>
  <c r="AO1006" i="7" s="1"/>
  <c r="AM1005" i="7"/>
  <c r="AS1005" i="7" s="1"/>
  <c r="AN1005" i="7" s="1"/>
  <c r="AO1005" i="7" s="1"/>
  <c r="AM1004" i="7"/>
  <c r="AS1004" i="7" s="1"/>
  <c r="AN1004" i="7" s="1"/>
  <c r="AO1004" i="7" s="1"/>
  <c r="AM1003" i="7"/>
  <c r="AS1003" i="7" s="1"/>
  <c r="AN1003" i="7" s="1"/>
  <c r="AO1003" i="7" s="1"/>
  <c r="AM1002" i="7"/>
  <c r="AS1002" i="7" s="1"/>
  <c r="AN1002" i="7" s="1"/>
  <c r="AO1002" i="7" s="1"/>
  <c r="AM1001" i="7"/>
  <c r="AS1001" i="7" s="1"/>
  <c r="AN1001" i="7" s="1"/>
  <c r="AO1001" i="7" s="1"/>
  <c r="AM1000" i="7"/>
  <c r="AS1000" i="7" s="1"/>
  <c r="AN1000" i="7" s="1"/>
  <c r="AO1000" i="7" s="1"/>
  <c r="AM999" i="7"/>
  <c r="AS999" i="7" s="1"/>
  <c r="AN999" i="7" s="1"/>
  <c r="AO999" i="7" s="1"/>
  <c r="AM998" i="7"/>
  <c r="AS998" i="7" s="1"/>
  <c r="AN998" i="7" s="1"/>
  <c r="AO998" i="7" s="1"/>
  <c r="AM997" i="7"/>
  <c r="AS997" i="7" s="1"/>
  <c r="AN997" i="7" s="1"/>
  <c r="AO997" i="7" s="1"/>
  <c r="AM996" i="7"/>
  <c r="AS996" i="7" s="1"/>
  <c r="AN996" i="7" s="1"/>
  <c r="AO996" i="7" s="1"/>
  <c r="AM995" i="7"/>
  <c r="AS995" i="7" s="1"/>
  <c r="AN995" i="7" s="1"/>
  <c r="AO995" i="7" s="1"/>
  <c r="AM994" i="7"/>
  <c r="AS994" i="7" s="1"/>
  <c r="AN994" i="7" s="1"/>
  <c r="AO994" i="7" s="1"/>
  <c r="AM993" i="7"/>
  <c r="AS993" i="7" s="1"/>
  <c r="AN993" i="7" s="1"/>
  <c r="AO993" i="7" s="1"/>
  <c r="AM992" i="7"/>
  <c r="AS992" i="7" s="1"/>
  <c r="AN992" i="7" s="1"/>
  <c r="AO992" i="7" s="1"/>
  <c r="AM991" i="7"/>
  <c r="AS991" i="7" s="1"/>
  <c r="AN991" i="7" s="1"/>
  <c r="AO991" i="7" s="1"/>
  <c r="AM990" i="7"/>
  <c r="AS990" i="7" s="1"/>
  <c r="AN990" i="7" s="1"/>
  <c r="AO990" i="7" s="1"/>
  <c r="AM989" i="7"/>
  <c r="AS989" i="7" s="1"/>
  <c r="AN989" i="7" s="1"/>
  <c r="AO989" i="7" s="1"/>
  <c r="AM988" i="7"/>
  <c r="AS988" i="7" s="1"/>
  <c r="AN988" i="7" s="1"/>
  <c r="AO988" i="7" s="1"/>
  <c r="AM987" i="7"/>
  <c r="AS987" i="7" s="1"/>
  <c r="AN987" i="7" s="1"/>
  <c r="AO987" i="7" s="1"/>
  <c r="AM986" i="7"/>
  <c r="AS986" i="7" s="1"/>
  <c r="AN986" i="7" s="1"/>
  <c r="AO986" i="7" s="1"/>
  <c r="AM985" i="7"/>
  <c r="AS985" i="7" s="1"/>
  <c r="AN985" i="7" s="1"/>
  <c r="AO985" i="7" s="1"/>
  <c r="AM984" i="7"/>
  <c r="AS984" i="7" s="1"/>
  <c r="AN984" i="7" s="1"/>
  <c r="AO984" i="7" s="1"/>
  <c r="AM983" i="7"/>
  <c r="AS983" i="7" s="1"/>
  <c r="AN983" i="7" s="1"/>
  <c r="AO983" i="7" s="1"/>
  <c r="AM982" i="7"/>
  <c r="AS982" i="7" s="1"/>
  <c r="AN982" i="7" s="1"/>
  <c r="AO982" i="7" s="1"/>
  <c r="AM981" i="7"/>
  <c r="AS981" i="7" s="1"/>
  <c r="AN981" i="7" s="1"/>
  <c r="AO981" i="7" s="1"/>
  <c r="AM980" i="7"/>
  <c r="AS980" i="7" s="1"/>
  <c r="AN980" i="7" s="1"/>
  <c r="AO980" i="7" s="1"/>
  <c r="AM979" i="7"/>
  <c r="AS979" i="7" s="1"/>
  <c r="AN979" i="7" s="1"/>
  <c r="AO979" i="7" s="1"/>
  <c r="AM978" i="7"/>
  <c r="AS978" i="7" s="1"/>
  <c r="AN978" i="7" s="1"/>
  <c r="AO978" i="7" s="1"/>
  <c r="AM977" i="7"/>
  <c r="AS977" i="7" s="1"/>
  <c r="AN977" i="7" s="1"/>
  <c r="AO977" i="7" s="1"/>
  <c r="AM976" i="7"/>
  <c r="AS976" i="7" s="1"/>
  <c r="AN976" i="7" s="1"/>
  <c r="AO976" i="7" s="1"/>
  <c r="AM975" i="7"/>
  <c r="AS975" i="7" s="1"/>
  <c r="AN975" i="7" s="1"/>
  <c r="AO975" i="7" s="1"/>
  <c r="AM974" i="7"/>
  <c r="AS974" i="7" s="1"/>
  <c r="AN974" i="7" s="1"/>
  <c r="AO974" i="7" s="1"/>
  <c r="AM973" i="7"/>
  <c r="AS973" i="7" s="1"/>
  <c r="AN973" i="7" s="1"/>
  <c r="AO973" i="7" s="1"/>
  <c r="AM972" i="7"/>
  <c r="AS972" i="7" s="1"/>
  <c r="AN972" i="7" s="1"/>
  <c r="AO972" i="7" s="1"/>
  <c r="AM971" i="7"/>
  <c r="AS971" i="7" s="1"/>
  <c r="AN971" i="7" s="1"/>
  <c r="AO971" i="7" s="1"/>
  <c r="AM970" i="7"/>
  <c r="AS970" i="7" s="1"/>
  <c r="AN970" i="7" s="1"/>
  <c r="AO970" i="7" s="1"/>
  <c r="AM969" i="7"/>
  <c r="AS969" i="7" s="1"/>
  <c r="AN969" i="7" s="1"/>
  <c r="AO969" i="7" s="1"/>
  <c r="AM968" i="7"/>
  <c r="AS968" i="7" s="1"/>
  <c r="AN968" i="7" s="1"/>
  <c r="AO968" i="7" s="1"/>
  <c r="AM967" i="7"/>
  <c r="AS967" i="7" s="1"/>
  <c r="AN967" i="7" s="1"/>
  <c r="AO967" i="7" s="1"/>
  <c r="AM966" i="7"/>
  <c r="AS966" i="7" s="1"/>
  <c r="AN966" i="7" s="1"/>
  <c r="AO966" i="7" s="1"/>
  <c r="AM965" i="7"/>
  <c r="AS965" i="7" s="1"/>
  <c r="AN965" i="7" s="1"/>
  <c r="AO965" i="7" s="1"/>
  <c r="AM964" i="7"/>
  <c r="AS964" i="7" s="1"/>
  <c r="AN964" i="7" s="1"/>
  <c r="AO964" i="7" s="1"/>
  <c r="AM963" i="7"/>
  <c r="AS963" i="7" s="1"/>
  <c r="AN963" i="7" s="1"/>
  <c r="AO963" i="7" s="1"/>
  <c r="AM962" i="7"/>
  <c r="AS962" i="7" s="1"/>
  <c r="AN962" i="7" s="1"/>
  <c r="AO962" i="7" s="1"/>
  <c r="AM961" i="7"/>
  <c r="AS961" i="7" s="1"/>
  <c r="AN961" i="7" s="1"/>
  <c r="AO961" i="7" s="1"/>
  <c r="AM960" i="7"/>
  <c r="AS960" i="7" s="1"/>
  <c r="AN960" i="7" s="1"/>
  <c r="AO960" i="7" s="1"/>
  <c r="AM959" i="7"/>
  <c r="AS959" i="7" s="1"/>
  <c r="AN959" i="7" s="1"/>
  <c r="AO959" i="7" s="1"/>
  <c r="AM958" i="7"/>
  <c r="AS958" i="7" s="1"/>
  <c r="AN958" i="7" s="1"/>
  <c r="AO958" i="7" s="1"/>
  <c r="AM957" i="7"/>
  <c r="AS957" i="7" s="1"/>
  <c r="AN957" i="7" s="1"/>
  <c r="AO957" i="7" s="1"/>
  <c r="AM956" i="7"/>
  <c r="AS956" i="7" s="1"/>
  <c r="AN956" i="7" s="1"/>
  <c r="AO956" i="7" s="1"/>
  <c r="AM955" i="7"/>
  <c r="AS955" i="7" s="1"/>
  <c r="AN955" i="7" s="1"/>
  <c r="AO955" i="7" s="1"/>
  <c r="AM954" i="7"/>
  <c r="AS954" i="7" s="1"/>
  <c r="AN954" i="7" s="1"/>
  <c r="AO954" i="7" s="1"/>
  <c r="AM953" i="7"/>
  <c r="AS953" i="7" s="1"/>
  <c r="AN953" i="7" s="1"/>
  <c r="AO953" i="7" s="1"/>
  <c r="AM952" i="7"/>
  <c r="AS952" i="7" s="1"/>
  <c r="AN952" i="7" s="1"/>
  <c r="AO952" i="7" s="1"/>
  <c r="AM951" i="7"/>
  <c r="AS951" i="7" s="1"/>
  <c r="AN951" i="7" s="1"/>
  <c r="AO951" i="7" s="1"/>
  <c r="AM950" i="7"/>
  <c r="AS950" i="7" s="1"/>
  <c r="AN950" i="7" s="1"/>
  <c r="AO950" i="7" s="1"/>
  <c r="AM949" i="7"/>
  <c r="AS949" i="7" s="1"/>
  <c r="AN949" i="7" s="1"/>
  <c r="AO949" i="7" s="1"/>
  <c r="AM948" i="7"/>
  <c r="AS948" i="7" s="1"/>
  <c r="AN948" i="7" s="1"/>
  <c r="AO948" i="7" s="1"/>
  <c r="AM947" i="7"/>
  <c r="AS947" i="7" s="1"/>
  <c r="AN947" i="7" s="1"/>
  <c r="AO947" i="7" s="1"/>
  <c r="AM946" i="7"/>
  <c r="AS946" i="7" s="1"/>
  <c r="AN946" i="7" s="1"/>
  <c r="AO946" i="7" s="1"/>
  <c r="AM945" i="7"/>
  <c r="AS945" i="7" s="1"/>
  <c r="AN945" i="7" s="1"/>
  <c r="AO945" i="7" s="1"/>
  <c r="AM944" i="7"/>
  <c r="AS944" i="7" s="1"/>
  <c r="AN944" i="7" s="1"/>
  <c r="AO944" i="7" s="1"/>
  <c r="AM943" i="7"/>
  <c r="AS943" i="7" s="1"/>
  <c r="AN943" i="7" s="1"/>
  <c r="AO943" i="7" s="1"/>
  <c r="AM942" i="7"/>
  <c r="AS942" i="7" s="1"/>
  <c r="AN942" i="7" s="1"/>
  <c r="AO942" i="7" s="1"/>
  <c r="AM941" i="7"/>
  <c r="AS941" i="7" s="1"/>
  <c r="AN941" i="7" s="1"/>
  <c r="AO941" i="7" s="1"/>
  <c r="AM940" i="7"/>
  <c r="AS940" i="7" s="1"/>
  <c r="AN940" i="7" s="1"/>
  <c r="AO940" i="7" s="1"/>
  <c r="AM939" i="7"/>
  <c r="AS939" i="7" s="1"/>
  <c r="AN939" i="7" s="1"/>
  <c r="AO939" i="7" s="1"/>
  <c r="AM938" i="7"/>
  <c r="AS938" i="7" s="1"/>
  <c r="AN938" i="7" s="1"/>
  <c r="AO938" i="7" s="1"/>
  <c r="AM937" i="7"/>
  <c r="AS937" i="7" s="1"/>
  <c r="AN937" i="7" s="1"/>
  <c r="AO937" i="7" s="1"/>
  <c r="AM936" i="7"/>
  <c r="AS936" i="7" s="1"/>
  <c r="AN936" i="7" s="1"/>
  <c r="AO936" i="7" s="1"/>
  <c r="AM935" i="7"/>
  <c r="AS935" i="7" s="1"/>
  <c r="AN935" i="7" s="1"/>
  <c r="AO935" i="7" s="1"/>
  <c r="AM934" i="7"/>
  <c r="AS934" i="7" s="1"/>
  <c r="AN934" i="7" s="1"/>
  <c r="AO934" i="7" s="1"/>
  <c r="AM933" i="7"/>
  <c r="AS933" i="7" s="1"/>
  <c r="AN933" i="7" s="1"/>
  <c r="AO933" i="7" s="1"/>
  <c r="AM932" i="7"/>
  <c r="AS932" i="7" s="1"/>
  <c r="AN932" i="7" s="1"/>
  <c r="AO932" i="7" s="1"/>
  <c r="AM931" i="7"/>
  <c r="AS931" i="7" s="1"/>
  <c r="AN931" i="7" s="1"/>
  <c r="AO931" i="7" s="1"/>
  <c r="AM930" i="7"/>
  <c r="AS930" i="7" s="1"/>
  <c r="AN930" i="7" s="1"/>
  <c r="AO930" i="7" s="1"/>
  <c r="AM929" i="7"/>
  <c r="AS929" i="7" s="1"/>
  <c r="AN929" i="7" s="1"/>
  <c r="AO929" i="7" s="1"/>
  <c r="AM928" i="7"/>
  <c r="AS928" i="7" s="1"/>
  <c r="AN928" i="7" s="1"/>
  <c r="AO928" i="7" s="1"/>
  <c r="AM927" i="7"/>
  <c r="AS927" i="7" s="1"/>
  <c r="AN927" i="7" s="1"/>
  <c r="AO927" i="7" s="1"/>
  <c r="AM926" i="7"/>
  <c r="AS926" i="7" s="1"/>
  <c r="AN926" i="7" s="1"/>
  <c r="AO926" i="7" s="1"/>
  <c r="AM925" i="7"/>
  <c r="AS925" i="7" s="1"/>
  <c r="AN925" i="7" s="1"/>
  <c r="AO925" i="7" s="1"/>
  <c r="AM924" i="7"/>
  <c r="AS924" i="7" s="1"/>
  <c r="AN924" i="7" s="1"/>
  <c r="AO924" i="7" s="1"/>
  <c r="AM923" i="7"/>
  <c r="AS923" i="7" s="1"/>
  <c r="AN923" i="7" s="1"/>
  <c r="AO923" i="7" s="1"/>
  <c r="AM922" i="7"/>
  <c r="AS922" i="7" s="1"/>
  <c r="AN922" i="7" s="1"/>
  <c r="AO922" i="7" s="1"/>
  <c r="AM921" i="7"/>
  <c r="AS921" i="7" s="1"/>
  <c r="AN921" i="7" s="1"/>
  <c r="AO921" i="7" s="1"/>
  <c r="AM920" i="7"/>
  <c r="AS920" i="7" s="1"/>
  <c r="AN920" i="7" s="1"/>
  <c r="AO920" i="7" s="1"/>
  <c r="AM919" i="7"/>
  <c r="AS919" i="7" s="1"/>
  <c r="AN919" i="7" s="1"/>
  <c r="AO919" i="7" s="1"/>
  <c r="AM918" i="7"/>
  <c r="AS918" i="7" s="1"/>
  <c r="AN918" i="7" s="1"/>
  <c r="AO918" i="7" s="1"/>
  <c r="AM917" i="7"/>
  <c r="AS917" i="7" s="1"/>
  <c r="AN917" i="7" s="1"/>
  <c r="AO917" i="7" s="1"/>
  <c r="AM916" i="7"/>
  <c r="AS916" i="7" s="1"/>
  <c r="AN916" i="7" s="1"/>
  <c r="AO916" i="7" s="1"/>
  <c r="AM915" i="7"/>
  <c r="AS915" i="7" s="1"/>
  <c r="AN915" i="7" s="1"/>
  <c r="AO915" i="7" s="1"/>
  <c r="AM914" i="7"/>
  <c r="AS914" i="7" s="1"/>
  <c r="AN914" i="7" s="1"/>
  <c r="AO914" i="7" s="1"/>
  <c r="AM913" i="7"/>
  <c r="AS913" i="7" s="1"/>
  <c r="AN913" i="7" s="1"/>
  <c r="AO913" i="7" s="1"/>
  <c r="AM912" i="7"/>
  <c r="AS912" i="7" s="1"/>
  <c r="AN912" i="7" s="1"/>
  <c r="AO912" i="7" s="1"/>
  <c r="AM911" i="7"/>
  <c r="AS911" i="7" s="1"/>
  <c r="AN911" i="7" s="1"/>
  <c r="AO911" i="7" s="1"/>
  <c r="AM910" i="7"/>
  <c r="AS910" i="7" s="1"/>
  <c r="AN910" i="7" s="1"/>
  <c r="AO910" i="7" s="1"/>
  <c r="AM909" i="7"/>
  <c r="AS909" i="7" s="1"/>
  <c r="AN909" i="7" s="1"/>
  <c r="AO909" i="7" s="1"/>
  <c r="AM908" i="7"/>
  <c r="AS908" i="7" s="1"/>
  <c r="AN908" i="7" s="1"/>
  <c r="AO908" i="7" s="1"/>
  <c r="AM907" i="7"/>
  <c r="AS907" i="7" s="1"/>
  <c r="AN907" i="7" s="1"/>
  <c r="AO907" i="7" s="1"/>
  <c r="AM906" i="7"/>
  <c r="AS906" i="7" s="1"/>
  <c r="AN906" i="7" s="1"/>
  <c r="AO906" i="7" s="1"/>
  <c r="AM905" i="7"/>
  <c r="AS905" i="7" s="1"/>
  <c r="AN905" i="7" s="1"/>
  <c r="AO905" i="7" s="1"/>
  <c r="AM904" i="7"/>
  <c r="AS904" i="7" s="1"/>
  <c r="AN904" i="7" s="1"/>
  <c r="AO904" i="7" s="1"/>
  <c r="AM903" i="7"/>
  <c r="AS903" i="7" s="1"/>
  <c r="AN903" i="7" s="1"/>
  <c r="AO903" i="7" s="1"/>
  <c r="AM902" i="7"/>
  <c r="AS902" i="7" s="1"/>
  <c r="AN902" i="7" s="1"/>
  <c r="AO902" i="7" s="1"/>
  <c r="AM901" i="7"/>
  <c r="AS901" i="7" s="1"/>
  <c r="AN901" i="7" s="1"/>
  <c r="AO901" i="7" s="1"/>
  <c r="AM900" i="7"/>
  <c r="AS900" i="7" s="1"/>
  <c r="AN900" i="7" s="1"/>
  <c r="AO900" i="7" s="1"/>
  <c r="AM899" i="7"/>
  <c r="AS899" i="7" s="1"/>
  <c r="AN899" i="7" s="1"/>
  <c r="AO899" i="7" s="1"/>
  <c r="AM898" i="7"/>
  <c r="AS898" i="7" s="1"/>
  <c r="AN898" i="7" s="1"/>
  <c r="AO898" i="7" s="1"/>
  <c r="AM897" i="7"/>
  <c r="AS897" i="7" s="1"/>
  <c r="AN897" i="7" s="1"/>
  <c r="AO897" i="7" s="1"/>
  <c r="AM896" i="7"/>
  <c r="AS896" i="7" s="1"/>
  <c r="AN896" i="7" s="1"/>
  <c r="AO896" i="7" s="1"/>
  <c r="AM895" i="7"/>
  <c r="AS895" i="7" s="1"/>
  <c r="AN895" i="7" s="1"/>
  <c r="AO895" i="7" s="1"/>
  <c r="AM894" i="7"/>
  <c r="AS894" i="7" s="1"/>
  <c r="AN894" i="7" s="1"/>
  <c r="AO894" i="7" s="1"/>
  <c r="AM893" i="7"/>
  <c r="AS893" i="7" s="1"/>
  <c r="AN893" i="7" s="1"/>
  <c r="AO893" i="7" s="1"/>
  <c r="AM892" i="7"/>
  <c r="AS892" i="7" s="1"/>
  <c r="AN892" i="7" s="1"/>
  <c r="AO892" i="7" s="1"/>
  <c r="AM891" i="7"/>
  <c r="AS891" i="7" s="1"/>
  <c r="AN891" i="7" s="1"/>
  <c r="AO891" i="7" s="1"/>
  <c r="AM890" i="7"/>
  <c r="AS890" i="7" s="1"/>
  <c r="AN890" i="7" s="1"/>
  <c r="AO890" i="7" s="1"/>
  <c r="AM889" i="7"/>
  <c r="AS889" i="7" s="1"/>
  <c r="AN889" i="7" s="1"/>
  <c r="AO889" i="7" s="1"/>
  <c r="AM888" i="7"/>
  <c r="AS888" i="7" s="1"/>
  <c r="AN888" i="7" s="1"/>
  <c r="AO888" i="7" s="1"/>
  <c r="AM887" i="7"/>
  <c r="AS887" i="7" s="1"/>
  <c r="AN887" i="7" s="1"/>
  <c r="AO887" i="7" s="1"/>
  <c r="AM886" i="7"/>
  <c r="AS886" i="7" s="1"/>
  <c r="AN886" i="7" s="1"/>
  <c r="AO886" i="7" s="1"/>
  <c r="AM885" i="7"/>
  <c r="AS885" i="7" s="1"/>
  <c r="AN885" i="7" s="1"/>
  <c r="AO885" i="7" s="1"/>
  <c r="AM884" i="7"/>
  <c r="AS884" i="7" s="1"/>
  <c r="AN884" i="7" s="1"/>
  <c r="AO884" i="7" s="1"/>
  <c r="AM883" i="7"/>
  <c r="AS883" i="7" s="1"/>
  <c r="AN883" i="7" s="1"/>
  <c r="AO883" i="7" s="1"/>
  <c r="AM882" i="7"/>
  <c r="AS882" i="7" s="1"/>
  <c r="AN882" i="7" s="1"/>
  <c r="AO882" i="7" s="1"/>
  <c r="AM881" i="7"/>
  <c r="AS881" i="7" s="1"/>
  <c r="AN881" i="7" s="1"/>
  <c r="AO881" i="7" s="1"/>
  <c r="AM880" i="7"/>
  <c r="AS880" i="7" s="1"/>
  <c r="AN880" i="7" s="1"/>
  <c r="AO880" i="7" s="1"/>
  <c r="AM879" i="7"/>
  <c r="AS879" i="7" s="1"/>
  <c r="AN879" i="7" s="1"/>
  <c r="AO879" i="7" s="1"/>
  <c r="AM878" i="7"/>
  <c r="AS878" i="7" s="1"/>
  <c r="AN878" i="7" s="1"/>
  <c r="AO878" i="7" s="1"/>
  <c r="AM877" i="7"/>
  <c r="AS877" i="7" s="1"/>
  <c r="AN877" i="7" s="1"/>
  <c r="AO877" i="7" s="1"/>
  <c r="AM876" i="7"/>
  <c r="AS876" i="7" s="1"/>
  <c r="AN876" i="7" s="1"/>
  <c r="AO876" i="7" s="1"/>
  <c r="AM875" i="7"/>
  <c r="AS875" i="7" s="1"/>
  <c r="AN875" i="7" s="1"/>
  <c r="AO875" i="7" s="1"/>
  <c r="AM874" i="7"/>
  <c r="AS874" i="7" s="1"/>
  <c r="AN874" i="7" s="1"/>
  <c r="AO874" i="7" s="1"/>
  <c r="AM873" i="7"/>
  <c r="AS873" i="7" s="1"/>
  <c r="AN873" i="7" s="1"/>
  <c r="AO873" i="7" s="1"/>
  <c r="AM872" i="7"/>
  <c r="AS872" i="7" s="1"/>
  <c r="AN872" i="7" s="1"/>
  <c r="AO872" i="7" s="1"/>
  <c r="AM871" i="7"/>
  <c r="AS871" i="7" s="1"/>
  <c r="AN871" i="7" s="1"/>
  <c r="AO871" i="7" s="1"/>
  <c r="AM870" i="7"/>
  <c r="AS870" i="7" s="1"/>
  <c r="AN870" i="7" s="1"/>
  <c r="AO870" i="7" s="1"/>
  <c r="AM869" i="7"/>
  <c r="AS869" i="7" s="1"/>
  <c r="AN869" i="7" s="1"/>
  <c r="AO869" i="7" s="1"/>
  <c r="AM868" i="7"/>
  <c r="AS868" i="7" s="1"/>
  <c r="AN868" i="7" s="1"/>
  <c r="AO868" i="7" s="1"/>
  <c r="AM867" i="7"/>
  <c r="AS867" i="7" s="1"/>
  <c r="AN867" i="7" s="1"/>
  <c r="AO867" i="7" s="1"/>
  <c r="AM866" i="7"/>
  <c r="AS866" i="7" s="1"/>
  <c r="AN866" i="7" s="1"/>
  <c r="AO866" i="7" s="1"/>
  <c r="AM865" i="7"/>
  <c r="AS865" i="7" s="1"/>
  <c r="AN865" i="7" s="1"/>
  <c r="AO865" i="7" s="1"/>
  <c r="AM864" i="7"/>
  <c r="AS864" i="7" s="1"/>
  <c r="AN864" i="7" s="1"/>
  <c r="AO864" i="7" s="1"/>
  <c r="AM863" i="7"/>
  <c r="AS863" i="7" s="1"/>
  <c r="AN863" i="7" s="1"/>
  <c r="AO863" i="7" s="1"/>
  <c r="AM862" i="7"/>
  <c r="AS862" i="7" s="1"/>
  <c r="AN862" i="7" s="1"/>
  <c r="AO862" i="7" s="1"/>
  <c r="AM861" i="7"/>
  <c r="AS861" i="7" s="1"/>
  <c r="AN861" i="7" s="1"/>
  <c r="AO861" i="7" s="1"/>
  <c r="AM860" i="7"/>
  <c r="AS860" i="7" s="1"/>
  <c r="AN860" i="7" s="1"/>
  <c r="AO860" i="7" s="1"/>
  <c r="AM859" i="7"/>
  <c r="AS859" i="7" s="1"/>
  <c r="AN859" i="7" s="1"/>
  <c r="AO859" i="7" s="1"/>
  <c r="AM858" i="7"/>
  <c r="AS858" i="7" s="1"/>
  <c r="AN858" i="7" s="1"/>
  <c r="AO858" i="7" s="1"/>
  <c r="AM857" i="7"/>
  <c r="AS857" i="7" s="1"/>
  <c r="AN857" i="7" s="1"/>
  <c r="AO857" i="7" s="1"/>
  <c r="AM856" i="7"/>
  <c r="AS856" i="7" s="1"/>
  <c r="AN856" i="7" s="1"/>
  <c r="AO856" i="7" s="1"/>
  <c r="AM855" i="7"/>
  <c r="AS855" i="7" s="1"/>
  <c r="AN855" i="7" s="1"/>
  <c r="AO855" i="7" s="1"/>
  <c r="AM854" i="7"/>
  <c r="AS854" i="7" s="1"/>
  <c r="AN854" i="7" s="1"/>
  <c r="AO854" i="7" s="1"/>
  <c r="AM853" i="7"/>
  <c r="AS853" i="7" s="1"/>
  <c r="AN853" i="7" s="1"/>
  <c r="AO853" i="7" s="1"/>
  <c r="AM852" i="7"/>
  <c r="AS852" i="7" s="1"/>
  <c r="AN852" i="7" s="1"/>
  <c r="AO852" i="7" s="1"/>
  <c r="AM851" i="7"/>
  <c r="AS851" i="7" s="1"/>
  <c r="AN851" i="7" s="1"/>
  <c r="AO851" i="7" s="1"/>
  <c r="AM850" i="7"/>
  <c r="AS850" i="7" s="1"/>
  <c r="AN850" i="7" s="1"/>
  <c r="AO850" i="7" s="1"/>
  <c r="AM849" i="7"/>
  <c r="AS849" i="7" s="1"/>
  <c r="AN849" i="7" s="1"/>
  <c r="AO849" i="7" s="1"/>
  <c r="AM848" i="7"/>
  <c r="AS848" i="7" s="1"/>
  <c r="AN848" i="7" s="1"/>
  <c r="AO848" i="7" s="1"/>
  <c r="AM847" i="7"/>
  <c r="AS847" i="7" s="1"/>
  <c r="AN847" i="7" s="1"/>
  <c r="AO847" i="7" s="1"/>
  <c r="AM846" i="7"/>
  <c r="AS846" i="7" s="1"/>
  <c r="AN846" i="7" s="1"/>
  <c r="AO846" i="7" s="1"/>
  <c r="AM845" i="7"/>
  <c r="AS845" i="7" s="1"/>
  <c r="AN845" i="7" s="1"/>
  <c r="AO845" i="7" s="1"/>
  <c r="AM844" i="7"/>
  <c r="AS844" i="7" s="1"/>
  <c r="AN844" i="7" s="1"/>
  <c r="AO844" i="7" s="1"/>
  <c r="AM843" i="7"/>
  <c r="AS843" i="7" s="1"/>
  <c r="AN843" i="7" s="1"/>
  <c r="AO843" i="7" s="1"/>
  <c r="AM842" i="7"/>
  <c r="AS842" i="7" s="1"/>
  <c r="AN842" i="7" s="1"/>
  <c r="AO842" i="7" s="1"/>
  <c r="AM841" i="7"/>
  <c r="AS841" i="7" s="1"/>
  <c r="AN841" i="7" s="1"/>
  <c r="AO841" i="7" s="1"/>
  <c r="AM840" i="7"/>
  <c r="AS840" i="7" s="1"/>
  <c r="AN840" i="7" s="1"/>
  <c r="AO840" i="7" s="1"/>
  <c r="AM839" i="7"/>
  <c r="AS839" i="7" s="1"/>
  <c r="AN839" i="7" s="1"/>
  <c r="AO839" i="7" s="1"/>
  <c r="AM838" i="7"/>
  <c r="AS838" i="7" s="1"/>
  <c r="AN838" i="7" s="1"/>
  <c r="AO838" i="7" s="1"/>
  <c r="AM837" i="7"/>
  <c r="AS837" i="7" s="1"/>
  <c r="AN837" i="7" s="1"/>
  <c r="AO837" i="7" s="1"/>
  <c r="AM836" i="7"/>
  <c r="AS836" i="7" s="1"/>
  <c r="AN836" i="7" s="1"/>
  <c r="AO836" i="7" s="1"/>
  <c r="AM835" i="7"/>
  <c r="AS835" i="7" s="1"/>
  <c r="AN835" i="7" s="1"/>
  <c r="AO835" i="7" s="1"/>
  <c r="AM834" i="7"/>
  <c r="AS834" i="7" s="1"/>
  <c r="AN834" i="7" s="1"/>
  <c r="AO834" i="7" s="1"/>
  <c r="AM833" i="7"/>
  <c r="AS833" i="7" s="1"/>
  <c r="AN833" i="7" s="1"/>
  <c r="AO833" i="7" s="1"/>
  <c r="AM832" i="7"/>
  <c r="AS832" i="7" s="1"/>
  <c r="AN832" i="7" s="1"/>
  <c r="AO832" i="7" s="1"/>
  <c r="AM831" i="7"/>
  <c r="AS831" i="7" s="1"/>
  <c r="AN831" i="7" s="1"/>
  <c r="AO831" i="7" s="1"/>
  <c r="AM830" i="7"/>
  <c r="AS830" i="7" s="1"/>
  <c r="AN830" i="7" s="1"/>
  <c r="AO830" i="7" s="1"/>
  <c r="AM829" i="7"/>
  <c r="AS829" i="7" s="1"/>
  <c r="AN829" i="7" s="1"/>
  <c r="AO829" i="7" s="1"/>
  <c r="AM828" i="7"/>
  <c r="AS828" i="7" s="1"/>
  <c r="AN828" i="7" s="1"/>
  <c r="AO828" i="7" s="1"/>
  <c r="AM827" i="7"/>
  <c r="AS827" i="7" s="1"/>
  <c r="AN827" i="7" s="1"/>
  <c r="AO827" i="7" s="1"/>
  <c r="AM826" i="7"/>
  <c r="AS826" i="7" s="1"/>
  <c r="AN826" i="7" s="1"/>
  <c r="AO826" i="7" s="1"/>
  <c r="AM825" i="7"/>
  <c r="AS825" i="7" s="1"/>
  <c r="AN825" i="7" s="1"/>
  <c r="AO825" i="7" s="1"/>
  <c r="AM824" i="7"/>
  <c r="AS824" i="7" s="1"/>
  <c r="AN824" i="7" s="1"/>
  <c r="AO824" i="7" s="1"/>
  <c r="AM823" i="7"/>
  <c r="AS823" i="7" s="1"/>
  <c r="AN823" i="7" s="1"/>
  <c r="AO823" i="7" s="1"/>
  <c r="AM822" i="7"/>
  <c r="AS822" i="7" s="1"/>
  <c r="AN822" i="7" s="1"/>
  <c r="AO822" i="7" s="1"/>
  <c r="AM821" i="7"/>
  <c r="AS821" i="7" s="1"/>
  <c r="AN821" i="7" s="1"/>
  <c r="AO821" i="7" s="1"/>
  <c r="AM820" i="7"/>
  <c r="AS820" i="7" s="1"/>
  <c r="AN820" i="7" s="1"/>
  <c r="AO820" i="7" s="1"/>
  <c r="AM819" i="7"/>
  <c r="AS819" i="7" s="1"/>
  <c r="AN819" i="7" s="1"/>
  <c r="AO819" i="7" s="1"/>
  <c r="AM818" i="7"/>
  <c r="AS818" i="7" s="1"/>
  <c r="AN818" i="7" s="1"/>
  <c r="AO818" i="7" s="1"/>
  <c r="AM817" i="7"/>
  <c r="AS817" i="7" s="1"/>
  <c r="AN817" i="7" s="1"/>
  <c r="AO817" i="7" s="1"/>
  <c r="AM816" i="7"/>
  <c r="AS816" i="7" s="1"/>
  <c r="AN816" i="7" s="1"/>
  <c r="AO816" i="7" s="1"/>
  <c r="AM815" i="7"/>
  <c r="AS815" i="7" s="1"/>
  <c r="AN815" i="7" s="1"/>
  <c r="AO815" i="7" s="1"/>
  <c r="AM814" i="7"/>
  <c r="AS814" i="7" s="1"/>
  <c r="AN814" i="7" s="1"/>
  <c r="AO814" i="7" s="1"/>
  <c r="AM813" i="7"/>
  <c r="AS813" i="7" s="1"/>
  <c r="AN813" i="7" s="1"/>
  <c r="AO813" i="7" s="1"/>
  <c r="AM812" i="7"/>
  <c r="AS812" i="7" s="1"/>
  <c r="AN812" i="7" s="1"/>
  <c r="AO812" i="7" s="1"/>
  <c r="AM811" i="7"/>
  <c r="AS811" i="7" s="1"/>
  <c r="AN811" i="7" s="1"/>
  <c r="AO811" i="7" s="1"/>
  <c r="AM810" i="7"/>
  <c r="AS810" i="7" s="1"/>
  <c r="AN810" i="7" s="1"/>
  <c r="AO810" i="7" s="1"/>
  <c r="AM809" i="7"/>
  <c r="AS809" i="7" s="1"/>
  <c r="AN809" i="7" s="1"/>
  <c r="AO809" i="7" s="1"/>
  <c r="AM808" i="7"/>
  <c r="AS808" i="7" s="1"/>
  <c r="AN808" i="7" s="1"/>
  <c r="AO808" i="7" s="1"/>
  <c r="AM807" i="7"/>
  <c r="AS807" i="7" s="1"/>
  <c r="AN807" i="7" s="1"/>
  <c r="AO807" i="7" s="1"/>
  <c r="AM806" i="7"/>
  <c r="AS806" i="7" s="1"/>
  <c r="AN806" i="7" s="1"/>
  <c r="AO806" i="7" s="1"/>
  <c r="AM805" i="7"/>
  <c r="AS805" i="7" s="1"/>
  <c r="AN805" i="7" s="1"/>
  <c r="AO805" i="7" s="1"/>
  <c r="AM804" i="7"/>
  <c r="AS804" i="7" s="1"/>
  <c r="AN804" i="7" s="1"/>
  <c r="AO804" i="7" s="1"/>
  <c r="AM803" i="7"/>
  <c r="AS803" i="7" s="1"/>
  <c r="AN803" i="7" s="1"/>
  <c r="AO803" i="7" s="1"/>
  <c r="AM802" i="7"/>
  <c r="AS802" i="7" s="1"/>
  <c r="AN802" i="7" s="1"/>
  <c r="AO802" i="7" s="1"/>
  <c r="AM801" i="7"/>
  <c r="AS801" i="7" s="1"/>
  <c r="AN801" i="7" s="1"/>
  <c r="AO801" i="7" s="1"/>
  <c r="AM800" i="7"/>
  <c r="AS800" i="7" s="1"/>
  <c r="AN800" i="7" s="1"/>
  <c r="AO800" i="7" s="1"/>
  <c r="AM799" i="7"/>
  <c r="AS799" i="7" s="1"/>
  <c r="AN799" i="7" s="1"/>
  <c r="AO799" i="7" s="1"/>
  <c r="AM798" i="7"/>
  <c r="AS798" i="7" s="1"/>
  <c r="AN798" i="7" s="1"/>
  <c r="AO798" i="7" s="1"/>
  <c r="AM797" i="7"/>
  <c r="AS797" i="7" s="1"/>
  <c r="AN797" i="7" s="1"/>
  <c r="AO797" i="7" s="1"/>
  <c r="AM796" i="7"/>
  <c r="AS796" i="7" s="1"/>
  <c r="AN796" i="7" s="1"/>
  <c r="AO796" i="7" s="1"/>
  <c r="AM795" i="7"/>
  <c r="AS795" i="7" s="1"/>
  <c r="AN795" i="7" s="1"/>
  <c r="AO795" i="7" s="1"/>
  <c r="AM794" i="7"/>
  <c r="AS794" i="7" s="1"/>
  <c r="AN794" i="7" s="1"/>
  <c r="AO794" i="7" s="1"/>
  <c r="AM793" i="7"/>
  <c r="AS793" i="7" s="1"/>
  <c r="AN793" i="7" s="1"/>
  <c r="AO793" i="7" s="1"/>
  <c r="AM792" i="7"/>
  <c r="AS792" i="7" s="1"/>
  <c r="AN792" i="7" s="1"/>
  <c r="AO792" i="7" s="1"/>
  <c r="AM791" i="7"/>
  <c r="AS791" i="7" s="1"/>
  <c r="AN791" i="7" s="1"/>
  <c r="AO791" i="7" s="1"/>
  <c r="AM790" i="7"/>
  <c r="AS790" i="7" s="1"/>
  <c r="AN790" i="7" s="1"/>
  <c r="AO790" i="7" s="1"/>
  <c r="AM789" i="7"/>
  <c r="AS789" i="7" s="1"/>
  <c r="AN789" i="7" s="1"/>
  <c r="AO789" i="7" s="1"/>
  <c r="AM788" i="7"/>
  <c r="AS788" i="7" s="1"/>
  <c r="AN788" i="7" s="1"/>
  <c r="AO788" i="7" s="1"/>
  <c r="AM787" i="7"/>
  <c r="AS787" i="7" s="1"/>
  <c r="AN787" i="7" s="1"/>
  <c r="AO787" i="7" s="1"/>
  <c r="AM786" i="7"/>
  <c r="AS786" i="7" s="1"/>
  <c r="AN786" i="7" s="1"/>
  <c r="AO786" i="7" s="1"/>
  <c r="AM785" i="7"/>
  <c r="AS785" i="7" s="1"/>
  <c r="AN785" i="7" s="1"/>
  <c r="AO785" i="7" s="1"/>
  <c r="AM784" i="7"/>
  <c r="AS784" i="7" s="1"/>
  <c r="AN784" i="7" s="1"/>
  <c r="AO784" i="7" s="1"/>
  <c r="AM783" i="7"/>
  <c r="AS783" i="7" s="1"/>
  <c r="AN783" i="7" s="1"/>
  <c r="AO783" i="7" s="1"/>
  <c r="AM782" i="7"/>
  <c r="AS782" i="7" s="1"/>
  <c r="AN782" i="7" s="1"/>
  <c r="AO782" i="7" s="1"/>
  <c r="AM781" i="7"/>
  <c r="AS781" i="7" s="1"/>
  <c r="AN781" i="7" s="1"/>
  <c r="AO781" i="7" s="1"/>
  <c r="AM780" i="7"/>
  <c r="AS780" i="7" s="1"/>
  <c r="AN780" i="7" s="1"/>
  <c r="AO780" i="7" s="1"/>
  <c r="AM779" i="7"/>
  <c r="AS779" i="7" s="1"/>
  <c r="AN779" i="7" s="1"/>
  <c r="AO779" i="7" s="1"/>
  <c r="AM778" i="7"/>
  <c r="AS778" i="7" s="1"/>
  <c r="AN778" i="7" s="1"/>
  <c r="AO778" i="7" s="1"/>
  <c r="AM777" i="7"/>
  <c r="AS777" i="7" s="1"/>
  <c r="AN777" i="7" s="1"/>
  <c r="AO777" i="7" s="1"/>
  <c r="AM776" i="7"/>
  <c r="AS776" i="7" s="1"/>
  <c r="AN776" i="7" s="1"/>
  <c r="AO776" i="7" s="1"/>
  <c r="AM775" i="7"/>
  <c r="AS775" i="7" s="1"/>
  <c r="AN775" i="7" s="1"/>
  <c r="AO775" i="7" s="1"/>
  <c r="AM774" i="7"/>
  <c r="AS774" i="7" s="1"/>
  <c r="AN774" i="7" s="1"/>
  <c r="AO774" i="7" s="1"/>
  <c r="AM773" i="7"/>
  <c r="AS773" i="7" s="1"/>
  <c r="AN773" i="7" s="1"/>
  <c r="AO773" i="7" s="1"/>
  <c r="AM772" i="7"/>
  <c r="AS772" i="7" s="1"/>
  <c r="AN772" i="7" s="1"/>
  <c r="AO772" i="7" s="1"/>
  <c r="AM771" i="7"/>
  <c r="AS771" i="7" s="1"/>
  <c r="AN771" i="7" s="1"/>
  <c r="AO771" i="7" s="1"/>
  <c r="AM770" i="7"/>
  <c r="AS770" i="7" s="1"/>
  <c r="AN770" i="7" s="1"/>
  <c r="AO770" i="7" s="1"/>
  <c r="AM769" i="7"/>
  <c r="AS769" i="7" s="1"/>
  <c r="AN769" i="7" s="1"/>
  <c r="AO769" i="7" s="1"/>
  <c r="AM768" i="7"/>
  <c r="AS768" i="7" s="1"/>
  <c r="AN768" i="7" s="1"/>
  <c r="AO768" i="7" s="1"/>
  <c r="AM767" i="7"/>
  <c r="AS767" i="7" s="1"/>
  <c r="AN767" i="7" s="1"/>
  <c r="AO767" i="7" s="1"/>
  <c r="AM766" i="7"/>
  <c r="AS766" i="7" s="1"/>
  <c r="AN766" i="7" s="1"/>
  <c r="AO766" i="7" s="1"/>
  <c r="AM765" i="7"/>
  <c r="AS765" i="7" s="1"/>
  <c r="AN765" i="7" s="1"/>
  <c r="AO765" i="7" s="1"/>
  <c r="AM764" i="7"/>
  <c r="AS764" i="7" s="1"/>
  <c r="AN764" i="7" s="1"/>
  <c r="AO764" i="7" s="1"/>
  <c r="AM763" i="7"/>
  <c r="AS763" i="7" s="1"/>
  <c r="AN763" i="7" s="1"/>
  <c r="AO763" i="7" s="1"/>
  <c r="AM762" i="7"/>
  <c r="AS762" i="7" s="1"/>
  <c r="AN762" i="7" s="1"/>
  <c r="AO762" i="7" s="1"/>
  <c r="AM761" i="7"/>
  <c r="AS761" i="7" s="1"/>
  <c r="AN761" i="7" s="1"/>
  <c r="AO761" i="7" s="1"/>
  <c r="AM760" i="7"/>
  <c r="AS760" i="7" s="1"/>
  <c r="AN760" i="7" s="1"/>
  <c r="AO760" i="7" s="1"/>
  <c r="AM759" i="7"/>
  <c r="AS759" i="7" s="1"/>
  <c r="AN759" i="7" s="1"/>
  <c r="AO759" i="7" s="1"/>
  <c r="AM758" i="7"/>
  <c r="AS758" i="7" s="1"/>
  <c r="AN758" i="7" s="1"/>
  <c r="AO758" i="7" s="1"/>
  <c r="AM757" i="7"/>
  <c r="AS757" i="7" s="1"/>
  <c r="AN757" i="7" s="1"/>
  <c r="AO757" i="7" s="1"/>
  <c r="AM756" i="7"/>
  <c r="AS756" i="7" s="1"/>
  <c r="AN756" i="7" s="1"/>
  <c r="AO756" i="7" s="1"/>
  <c r="AM755" i="7"/>
  <c r="AS755" i="7" s="1"/>
  <c r="AN755" i="7" s="1"/>
  <c r="AO755" i="7" s="1"/>
  <c r="AM754" i="7"/>
  <c r="AS754" i="7" s="1"/>
  <c r="AN754" i="7" s="1"/>
  <c r="AO754" i="7" s="1"/>
  <c r="AM753" i="7"/>
  <c r="AS753" i="7" s="1"/>
  <c r="AN753" i="7" s="1"/>
  <c r="AO753" i="7" s="1"/>
  <c r="AM752" i="7"/>
  <c r="AS752" i="7" s="1"/>
  <c r="AN752" i="7" s="1"/>
  <c r="AO752" i="7" s="1"/>
  <c r="AM751" i="7"/>
  <c r="AS751" i="7" s="1"/>
  <c r="AN751" i="7" s="1"/>
  <c r="AO751" i="7" s="1"/>
  <c r="AM750" i="7"/>
  <c r="AS750" i="7" s="1"/>
  <c r="AN750" i="7" s="1"/>
  <c r="AO750" i="7" s="1"/>
  <c r="AM749" i="7"/>
  <c r="AS749" i="7" s="1"/>
  <c r="AN749" i="7" s="1"/>
  <c r="AO749" i="7" s="1"/>
  <c r="AM748" i="7"/>
  <c r="AS748" i="7" s="1"/>
  <c r="AN748" i="7" s="1"/>
  <c r="AO748" i="7" s="1"/>
  <c r="AM747" i="7"/>
  <c r="AS747" i="7" s="1"/>
  <c r="AN747" i="7" s="1"/>
  <c r="AO747" i="7" s="1"/>
  <c r="AM746" i="7"/>
  <c r="AS746" i="7" s="1"/>
  <c r="AN746" i="7" s="1"/>
  <c r="AO746" i="7" s="1"/>
  <c r="AM745" i="7"/>
  <c r="AS745" i="7" s="1"/>
  <c r="AN745" i="7" s="1"/>
  <c r="AO745" i="7" s="1"/>
  <c r="AM744" i="7"/>
  <c r="AS744" i="7" s="1"/>
  <c r="AN744" i="7" s="1"/>
  <c r="AO744" i="7" s="1"/>
  <c r="AM743" i="7"/>
  <c r="AS743" i="7" s="1"/>
  <c r="AN743" i="7" s="1"/>
  <c r="AO743" i="7" s="1"/>
  <c r="AM742" i="7"/>
  <c r="AS742" i="7" s="1"/>
  <c r="AN742" i="7" s="1"/>
  <c r="AO742" i="7" s="1"/>
  <c r="AM741" i="7"/>
  <c r="AS741" i="7" s="1"/>
  <c r="AN741" i="7" s="1"/>
  <c r="AO741" i="7" s="1"/>
  <c r="AM740" i="7"/>
  <c r="AS740" i="7" s="1"/>
  <c r="AN740" i="7" s="1"/>
  <c r="AO740" i="7" s="1"/>
  <c r="AM739" i="7"/>
  <c r="AS739" i="7" s="1"/>
  <c r="AN739" i="7" s="1"/>
  <c r="AO739" i="7" s="1"/>
  <c r="AM738" i="7"/>
  <c r="AS738" i="7" s="1"/>
  <c r="AN738" i="7" s="1"/>
  <c r="AO738" i="7" s="1"/>
  <c r="AM737" i="7"/>
  <c r="AS737" i="7" s="1"/>
  <c r="AN737" i="7" s="1"/>
  <c r="AO737" i="7" s="1"/>
  <c r="AM736" i="7"/>
  <c r="AS736" i="7" s="1"/>
  <c r="AN736" i="7" s="1"/>
  <c r="AO736" i="7" s="1"/>
  <c r="AM735" i="7"/>
  <c r="AS735" i="7" s="1"/>
  <c r="AN735" i="7" s="1"/>
  <c r="AO735" i="7" s="1"/>
  <c r="AM734" i="7"/>
  <c r="AS734" i="7" s="1"/>
  <c r="AN734" i="7" s="1"/>
  <c r="AO734" i="7" s="1"/>
  <c r="AM733" i="7"/>
  <c r="AS733" i="7" s="1"/>
  <c r="AN733" i="7" s="1"/>
  <c r="AO733" i="7" s="1"/>
  <c r="AM732" i="7"/>
  <c r="AS732" i="7" s="1"/>
  <c r="AN732" i="7" s="1"/>
  <c r="AO732" i="7" s="1"/>
  <c r="AM731" i="7"/>
  <c r="AS731" i="7" s="1"/>
  <c r="AN731" i="7" s="1"/>
  <c r="AO731" i="7" s="1"/>
  <c r="AM730" i="7"/>
  <c r="AS730" i="7" s="1"/>
  <c r="AN730" i="7" s="1"/>
  <c r="AO730" i="7" s="1"/>
  <c r="AM729" i="7"/>
  <c r="AS729" i="7" s="1"/>
  <c r="AN729" i="7" s="1"/>
  <c r="AO729" i="7" s="1"/>
  <c r="AM728" i="7"/>
  <c r="AS728" i="7" s="1"/>
  <c r="AN728" i="7" s="1"/>
  <c r="AO728" i="7" s="1"/>
  <c r="AM727" i="7"/>
  <c r="AS727" i="7" s="1"/>
  <c r="AN727" i="7" s="1"/>
  <c r="AO727" i="7" s="1"/>
  <c r="AM726" i="7"/>
  <c r="AS726" i="7" s="1"/>
  <c r="AN726" i="7" s="1"/>
  <c r="AO726" i="7" s="1"/>
  <c r="AM725" i="7"/>
  <c r="AS725" i="7" s="1"/>
  <c r="AN725" i="7" s="1"/>
  <c r="AO725" i="7" s="1"/>
  <c r="AM724" i="7"/>
  <c r="AS724" i="7" s="1"/>
  <c r="AN724" i="7" s="1"/>
  <c r="AO724" i="7" s="1"/>
  <c r="AM723" i="7"/>
  <c r="AS723" i="7" s="1"/>
  <c r="AN723" i="7" s="1"/>
  <c r="AO723" i="7" s="1"/>
  <c r="AM722" i="7"/>
  <c r="AS722" i="7" s="1"/>
  <c r="AN722" i="7" s="1"/>
  <c r="AO722" i="7" s="1"/>
  <c r="AM721" i="7"/>
  <c r="AS721" i="7" s="1"/>
  <c r="AN721" i="7" s="1"/>
  <c r="AO721" i="7" s="1"/>
  <c r="AM720" i="7"/>
  <c r="AS720" i="7" s="1"/>
  <c r="AN720" i="7" s="1"/>
  <c r="AO720" i="7" s="1"/>
  <c r="AM719" i="7"/>
  <c r="AS719" i="7" s="1"/>
  <c r="AN719" i="7" s="1"/>
  <c r="AO719" i="7" s="1"/>
  <c r="AM718" i="7"/>
  <c r="AS718" i="7" s="1"/>
  <c r="AN718" i="7" s="1"/>
  <c r="AO718" i="7" s="1"/>
  <c r="AM717" i="7"/>
  <c r="AS717" i="7" s="1"/>
  <c r="AN717" i="7" s="1"/>
  <c r="AO717" i="7" s="1"/>
  <c r="AM716" i="7"/>
  <c r="AS716" i="7" s="1"/>
  <c r="AN716" i="7" s="1"/>
  <c r="AO716" i="7" s="1"/>
  <c r="AM715" i="7"/>
  <c r="AS715" i="7" s="1"/>
  <c r="AN715" i="7" s="1"/>
  <c r="AO715" i="7" s="1"/>
  <c r="AM714" i="7"/>
  <c r="AS714" i="7" s="1"/>
  <c r="AN714" i="7" s="1"/>
  <c r="AO714" i="7" s="1"/>
  <c r="AM713" i="7"/>
  <c r="AS713" i="7" s="1"/>
  <c r="AN713" i="7" s="1"/>
  <c r="AO713" i="7" s="1"/>
  <c r="AM712" i="7"/>
  <c r="AS712" i="7" s="1"/>
  <c r="AN712" i="7" s="1"/>
  <c r="AO712" i="7" s="1"/>
  <c r="AM711" i="7"/>
  <c r="AS711" i="7" s="1"/>
  <c r="AN711" i="7" s="1"/>
  <c r="AO711" i="7" s="1"/>
  <c r="AM710" i="7"/>
  <c r="AS710" i="7" s="1"/>
  <c r="AN710" i="7" s="1"/>
  <c r="AO710" i="7" s="1"/>
  <c r="AM709" i="7"/>
  <c r="AS709" i="7" s="1"/>
  <c r="AN709" i="7" s="1"/>
  <c r="AO709" i="7" s="1"/>
  <c r="AM708" i="7"/>
  <c r="AS708" i="7" s="1"/>
  <c r="AN708" i="7" s="1"/>
  <c r="AO708" i="7" s="1"/>
  <c r="AM707" i="7"/>
  <c r="AS707" i="7" s="1"/>
  <c r="AN707" i="7" s="1"/>
  <c r="AO707" i="7" s="1"/>
  <c r="AM706" i="7"/>
  <c r="AS706" i="7" s="1"/>
  <c r="AN706" i="7" s="1"/>
  <c r="AO706" i="7" s="1"/>
  <c r="AM705" i="7"/>
  <c r="AS705" i="7" s="1"/>
  <c r="AN705" i="7" s="1"/>
  <c r="AO705" i="7" s="1"/>
  <c r="AM704" i="7"/>
  <c r="AS704" i="7" s="1"/>
  <c r="AN704" i="7" s="1"/>
  <c r="AO704" i="7" s="1"/>
  <c r="AM703" i="7"/>
  <c r="AS703" i="7" s="1"/>
  <c r="AN703" i="7" s="1"/>
  <c r="AO703" i="7" s="1"/>
  <c r="AM702" i="7"/>
  <c r="AS702" i="7" s="1"/>
  <c r="AN702" i="7" s="1"/>
  <c r="AO702" i="7" s="1"/>
  <c r="AM701" i="7"/>
  <c r="AS701" i="7" s="1"/>
  <c r="AN701" i="7" s="1"/>
  <c r="AO701" i="7" s="1"/>
  <c r="AM700" i="7"/>
  <c r="AS700" i="7" s="1"/>
  <c r="AN700" i="7" s="1"/>
  <c r="AO700" i="7" s="1"/>
  <c r="AM699" i="7"/>
  <c r="AS699" i="7" s="1"/>
  <c r="AN699" i="7" s="1"/>
  <c r="AO699" i="7" s="1"/>
  <c r="AM698" i="7"/>
  <c r="AS698" i="7" s="1"/>
  <c r="AN698" i="7" s="1"/>
  <c r="AO698" i="7" s="1"/>
  <c r="AM697" i="7"/>
  <c r="AS697" i="7" s="1"/>
  <c r="AN697" i="7" s="1"/>
  <c r="AO697" i="7" s="1"/>
  <c r="AM696" i="7"/>
  <c r="AS696" i="7" s="1"/>
  <c r="AN696" i="7" s="1"/>
  <c r="AO696" i="7" s="1"/>
  <c r="AM695" i="7"/>
  <c r="AS695" i="7" s="1"/>
  <c r="AN695" i="7" s="1"/>
  <c r="AO695" i="7" s="1"/>
  <c r="AM694" i="7"/>
  <c r="AS694" i="7" s="1"/>
  <c r="AN694" i="7" s="1"/>
  <c r="AO694" i="7" s="1"/>
  <c r="AM693" i="7"/>
  <c r="AS693" i="7" s="1"/>
  <c r="AN693" i="7" s="1"/>
  <c r="AO693" i="7" s="1"/>
  <c r="AM692" i="7"/>
  <c r="AS692" i="7" s="1"/>
  <c r="AN692" i="7" s="1"/>
  <c r="AO692" i="7" s="1"/>
  <c r="AM691" i="7"/>
  <c r="AS691" i="7" s="1"/>
  <c r="AN691" i="7" s="1"/>
  <c r="AO691" i="7" s="1"/>
  <c r="AM690" i="7"/>
  <c r="AS690" i="7" s="1"/>
  <c r="AN690" i="7" s="1"/>
  <c r="AO690" i="7" s="1"/>
  <c r="AM689" i="7"/>
  <c r="AS689" i="7" s="1"/>
  <c r="AN689" i="7" s="1"/>
  <c r="AO689" i="7" s="1"/>
  <c r="AM688" i="7"/>
  <c r="AS688" i="7" s="1"/>
  <c r="AN688" i="7" s="1"/>
  <c r="AO688" i="7" s="1"/>
  <c r="AM687" i="7"/>
  <c r="AS687" i="7" s="1"/>
  <c r="AN687" i="7" s="1"/>
  <c r="AO687" i="7" s="1"/>
  <c r="AM686" i="7"/>
  <c r="AS686" i="7" s="1"/>
  <c r="AN686" i="7" s="1"/>
  <c r="AO686" i="7" s="1"/>
  <c r="AM685" i="7"/>
  <c r="AS685" i="7" s="1"/>
  <c r="AN685" i="7" s="1"/>
  <c r="AO685" i="7" s="1"/>
  <c r="AM684" i="7"/>
  <c r="AS684" i="7" s="1"/>
  <c r="AN684" i="7" s="1"/>
  <c r="AO684" i="7" s="1"/>
  <c r="AM683" i="7"/>
  <c r="AS683" i="7" s="1"/>
  <c r="AN683" i="7" s="1"/>
  <c r="AO683" i="7" s="1"/>
  <c r="AM682" i="7"/>
  <c r="AS682" i="7" s="1"/>
  <c r="AN682" i="7" s="1"/>
  <c r="AO682" i="7" s="1"/>
  <c r="AM681" i="7"/>
  <c r="AS681" i="7" s="1"/>
  <c r="AN681" i="7" s="1"/>
  <c r="AO681" i="7" s="1"/>
  <c r="AM680" i="7"/>
  <c r="AS680" i="7" s="1"/>
  <c r="AN680" i="7" s="1"/>
  <c r="AO680" i="7" s="1"/>
  <c r="AM679" i="7"/>
  <c r="AS679" i="7" s="1"/>
  <c r="AN679" i="7" s="1"/>
  <c r="AO679" i="7" s="1"/>
  <c r="AM678" i="7"/>
  <c r="AS678" i="7" s="1"/>
  <c r="AN678" i="7" s="1"/>
  <c r="AO678" i="7" s="1"/>
  <c r="AM677" i="7"/>
  <c r="AS677" i="7" s="1"/>
  <c r="AN677" i="7" s="1"/>
  <c r="AO677" i="7" s="1"/>
  <c r="AM676" i="7"/>
  <c r="AS676" i="7" s="1"/>
  <c r="AN676" i="7" s="1"/>
  <c r="AO676" i="7" s="1"/>
  <c r="AM675" i="7"/>
  <c r="AS675" i="7" s="1"/>
  <c r="AN675" i="7" s="1"/>
  <c r="AO675" i="7" s="1"/>
  <c r="AM674" i="7"/>
  <c r="AS674" i="7" s="1"/>
  <c r="AN674" i="7" s="1"/>
  <c r="AO674" i="7" s="1"/>
  <c r="AM673" i="7"/>
  <c r="AS673" i="7" s="1"/>
  <c r="AN673" i="7" s="1"/>
  <c r="AO673" i="7" s="1"/>
  <c r="AM672" i="7"/>
  <c r="AS672" i="7" s="1"/>
  <c r="AN672" i="7" s="1"/>
  <c r="AO672" i="7" s="1"/>
  <c r="AM671" i="7"/>
  <c r="AS671" i="7" s="1"/>
  <c r="AN671" i="7" s="1"/>
  <c r="AO671" i="7" s="1"/>
  <c r="AM670" i="7"/>
  <c r="AS670" i="7" s="1"/>
  <c r="AN670" i="7" s="1"/>
  <c r="AO670" i="7" s="1"/>
  <c r="AM669" i="7"/>
  <c r="AS669" i="7" s="1"/>
  <c r="AN669" i="7" s="1"/>
  <c r="AO669" i="7" s="1"/>
  <c r="AM668" i="7"/>
  <c r="AS668" i="7" s="1"/>
  <c r="AN668" i="7" s="1"/>
  <c r="AO668" i="7" s="1"/>
  <c r="AM667" i="7"/>
  <c r="AS667" i="7" s="1"/>
  <c r="AN667" i="7" s="1"/>
  <c r="AO667" i="7" s="1"/>
  <c r="AM666" i="7"/>
  <c r="AS666" i="7" s="1"/>
  <c r="AN666" i="7" s="1"/>
  <c r="AO666" i="7" s="1"/>
  <c r="AM665" i="7"/>
  <c r="AS665" i="7" s="1"/>
  <c r="AN665" i="7" s="1"/>
  <c r="AO665" i="7" s="1"/>
  <c r="AM664" i="7"/>
  <c r="AS664" i="7" s="1"/>
  <c r="AN664" i="7" s="1"/>
  <c r="AO664" i="7" s="1"/>
  <c r="AM663" i="7"/>
  <c r="AS663" i="7" s="1"/>
  <c r="AN663" i="7" s="1"/>
  <c r="AO663" i="7" s="1"/>
  <c r="AM662" i="7"/>
  <c r="AS662" i="7" s="1"/>
  <c r="AN662" i="7" s="1"/>
  <c r="AO662" i="7" s="1"/>
  <c r="AM661" i="7"/>
  <c r="AS661" i="7" s="1"/>
  <c r="AN661" i="7" s="1"/>
  <c r="AO661" i="7" s="1"/>
  <c r="AM660" i="7"/>
  <c r="AS660" i="7" s="1"/>
  <c r="AN660" i="7" s="1"/>
  <c r="AO660" i="7" s="1"/>
  <c r="AM659" i="7"/>
  <c r="AS659" i="7" s="1"/>
  <c r="AN659" i="7" s="1"/>
  <c r="AO659" i="7" s="1"/>
  <c r="AM658" i="7"/>
  <c r="AS658" i="7" s="1"/>
  <c r="AN658" i="7" s="1"/>
  <c r="AO658" i="7" s="1"/>
  <c r="AM657" i="7"/>
  <c r="AS657" i="7" s="1"/>
  <c r="AN657" i="7" s="1"/>
  <c r="AO657" i="7" s="1"/>
  <c r="AM656" i="7"/>
  <c r="AS656" i="7" s="1"/>
  <c r="AN656" i="7" s="1"/>
  <c r="AO656" i="7" s="1"/>
  <c r="AM655" i="7"/>
  <c r="AS655" i="7" s="1"/>
  <c r="AN655" i="7" s="1"/>
  <c r="AO655" i="7" s="1"/>
  <c r="AM654" i="7"/>
  <c r="AS654" i="7" s="1"/>
  <c r="AN654" i="7" s="1"/>
  <c r="AO654" i="7" s="1"/>
  <c r="AM653" i="7"/>
  <c r="AS653" i="7" s="1"/>
  <c r="AN653" i="7" s="1"/>
  <c r="AO653" i="7" s="1"/>
  <c r="AM652" i="7"/>
  <c r="AS652" i="7" s="1"/>
  <c r="AN652" i="7" s="1"/>
  <c r="AO652" i="7" s="1"/>
  <c r="AM651" i="7"/>
  <c r="AS651" i="7" s="1"/>
  <c r="AN651" i="7" s="1"/>
  <c r="AO651" i="7" s="1"/>
  <c r="AM650" i="7"/>
  <c r="AS650" i="7" s="1"/>
  <c r="AN650" i="7" s="1"/>
  <c r="AO650" i="7" s="1"/>
  <c r="AM649" i="7"/>
  <c r="AS649" i="7" s="1"/>
  <c r="AN649" i="7" s="1"/>
  <c r="AO649" i="7" s="1"/>
  <c r="AM648" i="7"/>
  <c r="AS648" i="7" s="1"/>
  <c r="AN648" i="7" s="1"/>
  <c r="AO648" i="7" s="1"/>
  <c r="AM647" i="7"/>
  <c r="AS647" i="7" s="1"/>
  <c r="AN647" i="7" s="1"/>
  <c r="AO647" i="7" s="1"/>
  <c r="AM646" i="7"/>
  <c r="AS646" i="7" s="1"/>
  <c r="AN646" i="7" s="1"/>
  <c r="AO646" i="7" s="1"/>
  <c r="AM645" i="7"/>
  <c r="AS645" i="7" s="1"/>
  <c r="AN645" i="7" s="1"/>
  <c r="AO645" i="7" s="1"/>
  <c r="AM644" i="7"/>
  <c r="AS644" i="7" s="1"/>
  <c r="AN644" i="7" s="1"/>
  <c r="AO644" i="7" s="1"/>
  <c r="AM643" i="7"/>
  <c r="AS643" i="7" s="1"/>
  <c r="AN643" i="7" s="1"/>
  <c r="AO643" i="7" s="1"/>
  <c r="AM642" i="7"/>
  <c r="AS642" i="7" s="1"/>
  <c r="AN642" i="7" s="1"/>
  <c r="AO642" i="7" s="1"/>
  <c r="AM641" i="7"/>
  <c r="AS641" i="7" s="1"/>
  <c r="AN641" i="7" s="1"/>
  <c r="AO641" i="7" s="1"/>
  <c r="AM640" i="7"/>
  <c r="AS640" i="7" s="1"/>
  <c r="AN640" i="7" s="1"/>
  <c r="AO640" i="7" s="1"/>
  <c r="AM639" i="7"/>
  <c r="AS639" i="7" s="1"/>
  <c r="AN639" i="7" s="1"/>
  <c r="AO639" i="7" s="1"/>
  <c r="AM638" i="7"/>
  <c r="AS638" i="7" s="1"/>
  <c r="AN638" i="7" s="1"/>
  <c r="AO638" i="7" s="1"/>
  <c r="AM637" i="7"/>
  <c r="AS637" i="7" s="1"/>
  <c r="AN637" i="7" s="1"/>
  <c r="AO637" i="7" s="1"/>
  <c r="AM636" i="7"/>
  <c r="AS636" i="7" s="1"/>
  <c r="AN636" i="7" s="1"/>
  <c r="AO636" i="7" s="1"/>
  <c r="AM635" i="7"/>
  <c r="AS635" i="7" s="1"/>
  <c r="AN635" i="7" s="1"/>
  <c r="AO635" i="7" s="1"/>
  <c r="AM634" i="7"/>
  <c r="AS634" i="7" s="1"/>
  <c r="AN634" i="7" s="1"/>
  <c r="AO634" i="7" s="1"/>
  <c r="AM633" i="7"/>
  <c r="AS633" i="7" s="1"/>
  <c r="AN633" i="7" s="1"/>
  <c r="AO633" i="7" s="1"/>
  <c r="AM632" i="7"/>
  <c r="AS632" i="7" s="1"/>
  <c r="AN632" i="7" s="1"/>
  <c r="AO632" i="7" s="1"/>
  <c r="AM631" i="7"/>
  <c r="AS631" i="7" s="1"/>
  <c r="AN631" i="7" s="1"/>
  <c r="AO631" i="7" s="1"/>
  <c r="AM630" i="7"/>
  <c r="AS630" i="7" s="1"/>
  <c r="AN630" i="7" s="1"/>
  <c r="AO630" i="7" s="1"/>
  <c r="AM629" i="7"/>
  <c r="AS629" i="7" s="1"/>
  <c r="AN629" i="7" s="1"/>
  <c r="AO629" i="7" s="1"/>
  <c r="AM628" i="7"/>
  <c r="AS628" i="7" s="1"/>
  <c r="AN628" i="7" s="1"/>
  <c r="AO628" i="7" s="1"/>
  <c r="AM627" i="7"/>
  <c r="AS627" i="7" s="1"/>
  <c r="AN627" i="7" s="1"/>
  <c r="AO627" i="7" s="1"/>
  <c r="AM626" i="7"/>
  <c r="AS626" i="7" s="1"/>
  <c r="AN626" i="7" s="1"/>
  <c r="AO626" i="7" s="1"/>
  <c r="AM625" i="7"/>
  <c r="AS625" i="7" s="1"/>
  <c r="AN625" i="7" s="1"/>
  <c r="AO625" i="7" s="1"/>
  <c r="AM624" i="7"/>
  <c r="AS624" i="7" s="1"/>
  <c r="AN624" i="7" s="1"/>
  <c r="AO624" i="7" s="1"/>
  <c r="AM623" i="7"/>
  <c r="AS623" i="7" s="1"/>
  <c r="AN623" i="7" s="1"/>
  <c r="AO623" i="7" s="1"/>
  <c r="AM622" i="7"/>
  <c r="AS622" i="7" s="1"/>
  <c r="AN622" i="7" s="1"/>
  <c r="AO622" i="7" s="1"/>
  <c r="AM621" i="7"/>
  <c r="AS621" i="7" s="1"/>
  <c r="AN621" i="7" s="1"/>
  <c r="AO621" i="7" s="1"/>
  <c r="AM620" i="7"/>
  <c r="AS620" i="7" s="1"/>
  <c r="AN620" i="7" s="1"/>
  <c r="AO620" i="7" s="1"/>
  <c r="AM619" i="7"/>
  <c r="AS619" i="7" s="1"/>
  <c r="AN619" i="7" s="1"/>
  <c r="AO619" i="7" s="1"/>
  <c r="AM618" i="7"/>
  <c r="AS618" i="7" s="1"/>
  <c r="AN618" i="7" s="1"/>
  <c r="AO618" i="7" s="1"/>
  <c r="AM617" i="7"/>
  <c r="AS617" i="7" s="1"/>
  <c r="AN617" i="7" s="1"/>
  <c r="AO617" i="7" s="1"/>
  <c r="AM616" i="7"/>
  <c r="AS616" i="7" s="1"/>
  <c r="AN616" i="7" s="1"/>
  <c r="AO616" i="7" s="1"/>
  <c r="AM615" i="7"/>
  <c r="AS615" i="7" s="1"/>
  <c r="AN615" i="7" s="1"/>
  <c r="AO615" i="7" s="1"/>
  <c r="AM614" i="7"/>
  <c r="AS614" i="7" s="1"/>
  <c r="AN614" i="7" s="1"/>
  <c r="AO614" i="7" s="1"/>
  <c r="AM613" i="7"/>
  <c r="AS613" i="7" s="1"/>
  <c r="AN613" i="7" s="1"/>
  <c r="AO613" i="7" s="1"/>
  <c r="AM612" i="7"/>
  <c r="AS612" i="7" s="1"/>
  <c r="AN612" i="7" s="1"/>
  <c r="AO612" i="7" s="1"/>
  <c r="AM611" i="7"/>
  <c r="AS611" i="7" s="1"/>
  <c r="AN611" i="7" s="1"/>
  <c r="AO611" i="7" s="1"/>
  <c r="AM610" i="7"/>
  <c r="AS610" i="7" s="1"/>
  <c r="AN610" i="7" s="1"/>
  <c r="AO610" i="7" s="1"/>
  <c r="AM609" i="7"/>
  <c r="AS609" i="7" s="1"/>
  <c r="AN609" i="7" s="1"/>
  <c r="AO609" i="7" s="1"/>
  <c r="AM608" i="7"/>
  <c r="AS608" i="7" s="1"/>
  <c r="AN608" i="7" s="1"/>
  <c r="AO608" i="7" s="1"/>
  <c r="AM607" i="7"/>
  <c r="AS607" i="7" s="1"/>
  <c r="AN607" i="7" s="1"/>
  <c r="AO607" i="7" s="1"/>
  <c r="AM606" i="7"/>
  <c r="AS606" i="7" s="1"/>
  <c r="AN606" i="7" s="1"/>
  <c r="AO606" i="7" s="1"/>
  <c r="AM605" i="7"/>
  <c r="AS605" i="7" s="1"/>
  <c r="AN605" i="7" s="1"/>
  <c r="AO605" i="7" s="1"/>
  <c r="AM604" i="7"/>
  <c r="AS604" i="7" s="1"/>
  <c r="AN604" i="7" s="1"/>
  <c r="AO604" i="7" s="1"/>
  <c r="AM603" i="7"/>
  <c r="AS603" i="7" s="1"/>
  <c r="AN603" i="7" s="1"/>
  <c r="AO603" i="7" s="1"/>
  <c r="AM602" i="7"/>
  <c r="AS602" i="7" s="1"/>
  <c r="AN602" i="7" s="1"/>
  <c r="AO602" i="7" s="1"/>
  <c r="AM601" i="7"/>
  <c r="AS601" i="7" s="1"/>
  <c r="AN601" i="7" s="1"/>
  <c r="AO601" i="7" s="1"/>
  <c r="AM600" i="7"/>
  <c r="AS600" i="7" s="1"/>
  <c r="AN600" i="7" s="1"/>
  <c r="AO600" i="7" s="1"/>
  <c r="AM599" i="7"/>
  <c r="AS599" i="7" s="1"/>
  <c r="AN599" i="7" s="1"/>
  <c r="AO599" i="7" s="1"/>
  <c r="AM598" i="7"/>
  <c r="AS598" i="7" s="1"/>
  <c r="AN598" i="7" s="1"/>
  <c r="AO598" i="7" s="1"/>
  <c r="AM597" i="7"/>
  <c r="AS597" i="7" s="1"/>
  <c r="AN597" i="7" s="1"/>
  <c r="AO597" i="7" s="1"/>
  <c r="AM596" i="7"/>
  <c r="AS596" i="7" s="1"/>
  <c r="AN596" i="7" s="1"/>
  <c r="AO596" i="7" s="1"/>
  <c r="AM595" i="7"/>
  <c r="AS595" i="7" s="1"/>
  <c r="AN595" i="7" s="1"/>
  <c r="AO595" i="7" s="1"/>
  <c r="AM594" i="7"/>
  <c r="AS594" i="7" s="1"/>
  <c r="AN594" i="7" s="1"/>
  <c r="AO594" i="7" s="1"/>
  <c r="AM593" i="7"/>
  <c r="AS593" i="7" s="1"/>
  <c r="AN593" i="7" s="1"/>
  <c r="AO593" i="7" s="1"/>
  <c r="AM592" i="7"/>
  <c r="AS592" i="7" s="1"/>
  <c r="AN592" i="7" s="1"/>
  <c r="AO592" i="7" s="1"/>
  <c r="AM591" i="7"/>
  <c r="AS591" i="7" s="1"/>
  <c r="AN591" i="7" s="1"/>
  <c r="AO591" i="7" s="1"/>
  <c r="AM590" i="7"/>
  <c r="AS590" i="7" s="1"/>
  <c r="AN590" i="7" s="1"/>
  <c r="AO590" i="7" s="1"/>
  <c r="AM589" i="7"/>
  <c r="AS589" i="7" s="1"/>
  <c r="AN589" i="7" s="1"/>
  <c r="AO589" i="7" s="1"/>
  <c r="AM588" i="7"/>
  <c r="AS588" i="7" s="1"/>
  <c r="AN588" i="7" s="1"/>
  <c r="AO588" i="7" s="1"/>
  <c r="AM587" i="7"/>
  <c r="AS587" i="7" s="1"/>
  <c r="AN587" i="7" s="1"/>
  <c r="AO587" i="7" s="1"/>
  <c r="AM586" i="7"/>
  <c r="AS586" i="7" s="1"/>
  <c r="AN586" i="7" s="1"/>
  <c r="AO586" i="7" s="1"/>
  <c r="AM585" i="7"/>
  <c r="AS585" i="7" s="1"/>
  <c r="AN585" i="7" s="1"/>
  <c r="AO585" i="7" s="1"/>
  <c r="AM584" i="7"/>
  <c r="AS584" i="7" s="1"/>
  <c r="AN584" i="7" s="1"/>
  <c r="AO584" i="7" s="1"/>
  <c r="AM583" i="7"/>
  <c r="AS583" i="7" s="1"/>
  <c r="AN583" i="7" s="1"/>
  <c r="AO583" i="7" s="1"/>
  <c r="AM582" i="7"/>
  <c r="AS582" i="7" s="1"/>
  <c r="AN582" i="7" s="1"/>
  <c r="AO582" i="7" s="1"/>
  <c r="AM581" i="7"/>
  <c r="AS581" i="7" s="1"/>
  <c r="AN581" i="7" s="1"/>
  <c r="AO581" i="7" s="1"/>
  <c r="AM580" i="7"/>
  <c r="AS580" i="7" s="1"/>
  <c r="AN580" i="7" s="1"/>
  <c r="AO580" i="7" s="1"/>
  <c r="AM579" i="7"/>
  <c r="AS579" i="7" s="1"/>
  <c r="AN579" i="7" s="1"/>
  <c r="AO579" i="7" s="1"/>
  <c r="AM578" i="7"/>
  <c r="AS578" i="7" s="1"/>
  <c r="AN578" i="7" s="1"/>
  <c r="AO578" i="7" s="1"/>
  <c r="AM577" i="7"/>
  <c r="AS577" i="7" s="1"/>
  <c r="AN577" i="7" s="1"/>
  <c r="AO577" i="7" s="1"/>
  <c r="AM576" i="7"/>
  <c r="AS576" i="7" s="1"/>
  <c r="AN576" i="7" s="1"/>
  <c r="AO576" i="7" s="1"/>
  <c r="AM575" i="7"/>
  <c r="AS575" i="7" s="1"/>
  <c r="AN575" i="7" s="1"/>
  <c r="AO575" i="7" s="1"/>
  <c r="AM574" i="7"/>
  <c r="AS574" i="7" s="1"/>
  <c r="AN574" i="7" s="1"/>
  <c r="AO574" i="7" s="1"/>
  <c r="AM573" i="7"/>
  <c r="AS573" i="7" s="1"/>
  <c r="AN573" i="7" s="1"/>
  <c r="AO573" i="7" s="1"/>
  <c r="AM572" i="7"/>
  <c r="AS572" i="7" s="1"/>
  <c r="AN572" i="7" s="1"/>
  <c r="AO572" i="7" s="1"/>
  <c r="AM571" i="7"/>
  <c r="AS571" i="7" s="1"/>
  <c r="AN571" i="7" s="1"/>
  <c r="AO571" i="7" s="1"/>
  <c r="AM570" i="7"/>
  <c r="AS570" i="7" s="1"/>
  <c r="AN570" i="7" s="1"/>
  <c r="AO570" i="7" s="1"/>
  <c r="AM569" i="7"/>
  <c r="AS569" i="7" s="1"/>
  <c r="AN569" i="7" s="1"/>
  <c r="AO569" i="7" s="1"/>
  <c r="AM568" i="7"/>
  <c r="AS568" i="7" s="1"/>
  <c r="AN568" i="7" s="1"/>
  <c r="AO568" i="7" s="1"/>
  <c r="AM567" i="7"/>
  <c r="AS567" i="7" s="1"/>
  <c r="AN567" i="7" s="1"/>
  <c r="AO567" i="7" s="1"/>
  <c r="AM566" i="7"/>
  <c r="AS566" i="7" s="1"/>
  <c r="AN566" i="7" s="1"/>
  <c r="AO566" i="7" s="1"/>
  <c r="AM565" i="7"/>
  <c r="AS565" i="7" s="1"/>
  <c r="AN565" i="7" s="1"/>
  <c r="AO565" i="7" s="1"/>
  <c r="AM564" i="7"/>
  <c r="AS564" i="7" s="1"/>
  <c r="AN564" i="7" s="1"/>
  <c r="AO564" i="7" s="1"/>
  <c r="AM563" i="7"/>
  <c r="AS563" i="7" s="1"/>
  <c r="AN563" i="7" s="1"/>
  <c r="AO563" i="7" s="1"/>
  <c r="AM562" i="7"/>
  <c r="AS562" i="7" s="1"/>
  <c r="AN562" i="7" s="1"/>
  <c r="AO562" i="7" s="1"/>
  <c r="AM561" i="7"/>
  <c r="AS561" i="7" s="1"/>
  <c r="AN561" i="7" s="1"/>
  <c r="AO561" i="7" s="1"/>
  <c r="AM560" i="7"/>
  <c r="AS560" i="7" s="1"/>
  <c r="AN560" i="7" s="1"/>
  <c r="AO560" i="7" s="1"/>
  <c r="AM559" i="7"/>
  <c r="AS559" i="7" s="1"/>
  <c r="AN559" i="7" s="1"/>
  <c r="AO559" i="7" s="1"/>
  <c r="AM558" i="7"/>
  <c r="AS558" i="7" s="1"/>
  <c r="AN558" i="7" s="1"/>
  <c r="AO558" i="7" s="1"/>
  <c r="AM557" i="7"/>
  <c r="AS557" i="7" s="1"/>
  <c r="AN557" i="7" s="1"/>
  <c r="AO557" i="7" s="1"/>
  <c r="AM556" i="7"/>
  <c r="AS556" i="7" s="1"/>
  <c r="AN556" i="7" s="1"/>
  <c r="AO556" i="7" s="1"/>
  <c r="AM555" i="7"/>
  <c r="AS555" i="7" s="1"/>
  <c r="AN555" i="7" s="1"/>
  <c r="AO555" i="7" s="1"/>
  <c r="AM554" i="7"/>
  <c r="AS554" i="7" s="1"/>
  <c r="AN554" i="7" s="1"/>
  <c r="AO554" i="7" s="1"/>
  <c r="AM553" i="7"/>
  <c r="AS553" i="7" s="1"/>
  <c r="AN553" i="7" s="1"/>
  <c r="AO553" i="7" s="1"/>
  <c r="AM552" i="7"/>
  <c r="AS552" i="7" s="1"/>
  <c r="AN552" i="7" s="1"/>
  <c r="AO552" i="7" s="1"/>
  <c r="AM551" i="7"/>
  <c r="AS551" i="7" s="1"/>
  <c r="AN551" i="7" s="1"/>
  <c r="AO551" i="7" s="1"/>
  <c r="AM550" i="7"/>
  <c r="AS550" i="7" s="1"/>
  <c r="AN550" i="7" s="1"/>
  <c r="AO550" i="7" s="1"/>
  <c r="AM549" i="7"/>
  <c r="AS549" i="7" s="1"/>
  <c r="AN549" i="7" s="1"/>
  <c r="AO549" i="7" s="1"/>
  <c r="AM548" i="7"/>
  <c r="AS548" i="7" s="1"/>
  <c r="AN548" i="7" s="1"/>
  <c r="AO548" i="7" s="1"/>
  <c r="AM547" i="7"/>
  <c r="AS547" i="7" s="1"/>
  <c r="AN547" i="7" s="1"/>
  <c r="AO547" i="7" s="1"/>
  <c r="AM546" i="7"/>
  <c r="AS546" i="7" s="1"/>
  <c r="AN546" i="7" s="1"/>
  <c r="AO546" i="7" s="1"/>
  <c r="AM545" i="7"/>
  <c r="AS545" i="7" s="1"/>
  <c r="AN545" i="7" s="1"/>
  <c r="AO545" i="7" s="1"/>
  <c r="AM544" i="7"/>
  <c r="AS544" i="7" s="1"/>
  <c r="AN544" i="7" s="1"/>
  <c r="AO544" i="7" s="1"/>
  <c r="AM543" i="7"/>
  <c r="AS543" i="7" s="1"/>
  <c r="AN543" i="7" s="1"/>
  <c r="AO543" i="7" s="1"/>
  <c r="AM542" i="7"/>
  <c r="AS542" i="7" s="1"/>
  <c r="AN542" i="7" s="1"/>
  <c r="AO542" i="7" s="1"/>
  <c r="AM541" i="7"/>
  <c r="AS541" i="7" s="1"/>
  <c r="AN541" i="7" s="1"/>
  <c r="AO541" i="7" s="1"/>
  <c r="AM540" i="7"/>
  <c r="AS540" i="7" s="1"/>
  <c r="AN540" i="7" s="1"/>
  <c r="AO540" i="7" s="1"/>
  <c r="AM539" i="7"/>
  <c r="AS539" i="7" s="1"/>
  <c r="AN539" i="7" s="1"/>
  <c r="AO539" i="7" s="1"/>
  <c r="AM538" i="7"/>
  <c r="AS538" i="7" s="1"/>
  <c r="AN538" i="7" s="1"/>
  <c r="AO538" i="7" s="1"/>
  <c r="AM537" i="7"/>
  <c r="AS537" i="7" s="1"/>
  <c r="AN537" i="7" s="1"/>
  <c r="AO537" i="7" s="1"/>
  <c r="AM536" i="7"/>
  <c r="AS536" i="7" s="1"/>
  <c r="AN536" i="7" s="1"/>
  <c r="AO536" i="7" s="1"/>
  <c r="AM535" i="7"/>
  <c r="AS535" i="7" s="1"/>
  <c r="AN535" i="7" s="1"/>
  <c r="AO535" i="7" s="1"/>
  <c r="AM534" i="7"/>
  <c r="AS534" i="7" s="1"/>
  <c r="AN534" i="7" s="1"/>
  <c r="AO534" i="7" s="1"/>
  <c r="AM533" i="7"/>
  <c r="AS533" i="7" s="1"/>
  <c r="AN533" i="7" s="1"/>
  <c r="AO533" i="7" s="1"/>
  <c r="AM532" i="7"/>
  <c r="AS532" i="7" s="1"/>
  <c r="AN532" i="7" s="1"/>
  <c r="AO532" i="7" s="1"/>
  <c r="AM531" i="7"/>
  <c r="AS531" i="7" s="1"/>
  <c r="AN531" i="7" s="1"/>
  <c r="AO531" i="7" s="1"/>
  <c r="AM530" i="7"/>
  <c r="AS530" i="7" s="1"/>
  <c r="AN530" i="7" s="1"/>
  <c r="AO530" i="7" s="1"/>
  <c r="AM529" i="7"/>
  <c r="AS529" i="7" s="1"/>
  <c r="AN529" i="7" s="1"/>
  <c r="AO529" i="7" s="1"/>
  <c r="AM528" i="7"/>
  <c r="AS528" i="7" s="1"/>
  <c r="AN528" i="7" s="1"/>
  <c r="AO528" i="7" s="1"/>
  <c r="AM527" i="7"/>
  <c r="AS527" i="7" s="1"/>
  <c r="AN527" i="7" s="1"/>
  <c r="AO527" i="7" s="1"/>
  <c r="AM526" i="7"/>
  <c r="AS526" i="7" s="1"/>
  <c r="AN526" i="7" s="1"/>
  <c r="AO526" i="7" s="1"/>
  <c r="AM525" i="7"/>
  <c r="AS525" i="7" s="1"/>
  <c r="AN525" i="7" s="1"/>
  <c r="AO525" i="7" s="1"/>
  <c r="AM524" i="7"/>
  <c r="AS524" i="7" s="1"/>
  <c r="AN524" i="7" s="1"/>
  <c r="AO524" i="7" s="1"/>
  <c r="AM523" i="7"/>
  <c r="AS523" i="7" s="1"/>
  <c r="AN523" i="7" s="1"/>
  <c r="AO523" i="7" s="1"/>
  <c r="AM522" i="7"/>
  <c r="AS522" i="7" s="1"/>
  <c r="AN522" i="7" s="1"/>
  <c r="AO522" i="7" s="1"/>
  <c r="AM521" i="7"/>
  <c r="AS521" i="7" s="1"/>
  <c r="AN521" i="7" s="1"/>
  <c r="AO521" i="7" s="1"/>
  <c r="AM520" i="7"/>
  <c r="AS520" i="7" s="1"/>
  <c r="AN520" i="7" s="1"/>
  <c r="AO520" i="7" s="1"/>
  <c r="AM519" i="7"/>
  <c r="AS519" i="7" s="1"/>
  <c r="AN519" i="7" s="1"/>
  <c r="AO519" i="7" s="1"/>
  <c r="AM518" i="7"/>
  <c r="AS518" i="7" s="1"/>
  <c r="AN518" i="7" s="1"/>
  <c r="AO518" i="7" s="1"/>
  <c r="AM517" i="7"/>
  <c r="AS517" i="7" s="1"/>
  <c r="AN517" i="7" s="1"/>
  <c r="AO517" i="7" s="1"/>
  <c r="AM516" i="7"/>
  <c r="AS516" i="7" s="1"/>
  <c r="AN516" i="7" s="1"/>
  <c r="AO516" i="7" s="1"/>
  <c r="AM515" i="7"/>
  <c r="AS515" i="7" s="1"/>
  <c r="AN515" i="7" s="1"/>
  <c r="AO515" i="7" s="1"/>
  <c r="AM514" i="7"/>
  <c r="AS514" i="7" s="1"/>
  <c r="AN514" i="7" s="1"/>
  <c r="AO514" i="7" s="1"/>
  <c r="AM513" i="7"/>
  <c r="AS513" i="7" s="1"/>
  <c r="AN513" i="7" s="1"/>
  <c r="AO513" i="7" s="1"/>
  <c r="AM512" i="7"/>
  <c r="AS512" i="7" s="1"/>
  <c r="AN512" i="7" s="1"/>
  <c r="AO512" i="7" s="1"/>
  <c r="AM511" i="7"/>
  <c r="AS511" i="7" s="1"/>
  <c r="AN511" i="7" s="1"/>
  <c r="AO511" i="7" s="1"/>
  <c r="AM510" i="7"/>
  <c r="AS510" i="7" s="1"/>
  <c r="AN510" i="7" s="1"/>
  <c r="AO510" i="7" s="1"/>
  <c r="AM509" i="7"/>
  <c r="AS509" i="7" s="1"/>
  <c r="AN509" i="7" s="1"/>
  <c r="AO509" i="7" s="1"/>
  <c r="AM508" i="7"/>
  <c r="AS508" i="7" s="1"/>
  <c r="AN508" i="7" s="1"/>
  <c r="AO508" i="7" s="1"/>
  <c r="AM507" i="7"/>
  <c r="AS507" i="7" s="1"/>
  <c r="AN507" i="7" s="1"/>
  <c r="AO507" i="7" s="1"/>
  <c r="AM506" i="7"/>
  <c r="AS506" i="7" s="1"/>
  <c r="AN506" i="7" s="1"/>
  <c r="AO506" i="7" s="1"/>
  <c r="AM505" i="7"/>
  <c r="AS505" i="7" s="1"/>
  <c r="AN505" i="7" s="1"/>
  <c r="AO505" i="7" s="1"/>
  <c r="AM504" i="7"/>
  <c r="AS504" i="7" s="1"/>
  <c r="AN504" i="7" s="1"/>
  <c r="AO504" i="7" s="1"/>
  <c r="AM503" i="7"/>
  <c r="AS503" i="7" s="1"/>
  <c r="AN503" i="7" s="1"/>
  <c r="AO503" i="7" s="1"/>
  <c r="AM502" i="7"/>
  <c r="AS502" i="7" s="1"/>
  <c r="AN502" i="7" s="1"/>
  <c r="AO502" i="7" s="1"/>
  <c r="AM501" i="7"/>
  <c r="AS501" i="7" s="1"/>
  <c r="AN501" i="7" s="1"/>
  <c r="AO501" i="7" s="1"/>
  <c r="AM500" i="7"/>
  <c r="AS500" i="7" s="1"/>
  <c r="AN500" i="7" s="1"/>
  <c r="AO500" i="7" s="1"/>
  <c r="AM499" i="7"/>
  <c r="AS499" i="7" s="1"/>
  <c r="AN499" i="7" s="1"/>
  <c r="AO499" i="7" s="1"/>
  <c r="AM498" i="7"/>
  <c r="AS498" i="7" s="1"/>
  <c r="AN498" i="7" s="1"/>
  <c r="AO498" i="7" s="1"/>
  <c r="AM497" i="7"/>
  <c r="AS497" i="7" s="1"/>
  <c r="AN497" i="7" s="1"/>
  <c r="AO497" i="7" s="1"/>
  <c r="AM496" i="7"/>
  <c r="AS496" i="7" s="1"/>
  <c r="AN496" i="7" s="1"/>
  <c r="AO496" i="7" s="1"/>
  <c r="AM495" i="7"/>
  <c r="AS495" i="7" s="1"/>
  <c r="AN495" i="7" s="1"/>
  <c r="AO495" i="7" s="1"/>
  <c r="AM494" i="7"/>
  <c r="AS494" i="7" s="1"/>
  <c r="AN494" i="7" s="1"/>
  <c r="AO494" i="7" s="1"/>
  <c r="AM493" i="7"/>
  <c r="AS493" i="7" s="1"/>
  <c r="AN493" i="7" s="1"/>
  <c r="AO493" i="7" s="1"/>
  <c r="AM492" i="7"/>
  <c r="AS492" i="7" s="1"/>
  <c r="AN492" i="7" s="1"/>
  <c r="AO492" i="7" s="1"/>
  <c r="AM491" i="7"/>
  <c r="AS491" i="7" s="1"/>
  <c r="AN491" i="7" s="1"/>
  <c r="AO491" i="7" s="1"/>
  <c r="AM490" i="7"/>
  <c r="AS490" i="7" s="1"/>
  <c r="AN490" i="7" s="1"/>
  <c r="AO490" i="7" s="1"/>
  <c r="AM489" i="7"/>
  <c r="AS489" i="7" s="1"/>
  <c r="AN489" i="7" s="1"/>
  <c r="AO489" i="7" s="1"/>
  <c r="AM488" i="7"/>
  <c r="AS488" i="7" s="1"/>
  <c r="AN488" i="7" s="1"/>
  <c r="AO488" i="7" s="1"/>
  <c r="AM487" i="7"/>
  <c r="AS487" i="7" s="1"/>
  <c r="AN487" i="7" s="1"/>
  <c r="AO487" i="7" s="1"/>
  <c r="AM486" i="7"/>
  <c r="AS486" i="7" s="1"/>
  <c r="AN486" i="7" s="1"/>
  <c r="AO486" i="7" s="1"/>
  <c r="AM485" i="7"/>
  <c r="AS485" i="7" s="1"/>
  <c r="AN485" i="7" s="1"/>
  <c r="AO485" i="7" s="1"/>
  <c r="AM484" i="7"/>
  <c r="AS484" i="7" s="1"/>
  <c r="AN484" i="7" s="1"/>
  <c r="AO484" i="7" s="1"/>
  <c r="AM483" i="7"/>
  <c r="AS483" i="7" s="1"/>
  <c r="AN483" i="7" s="1"/>
  <c r="AO483" i="7" s="1"/>
  <c r="AM482" i="7"/>
  <c r="AS482" i="7" s="1"/>
  <c r="AN482" i="7" s="1"/>
  <c r="AO482" i="7" s="1"/>
  <c r="AM481" i="7"/>
  <c r="AS481" i="7" s="1"/>
  <c r="AN481" i="7" s="1"/>
  <c r="AO481" i="7" s="1"/>
  <c r="AM480" i="7"/>
  <c r="AS480" i="7" s="1"/>
  <c r="AN480" i="7" s="1"/>
  <c r="AO480" i="7" s="1"/>
  <c r="AM479" i="7"/>
  <c r="AS479" i="7" s="1"/>
  <c r="AN479" i="7" s="1"/>
  <c r="AO479" i="7" s="1"/>
  <c r="AM478" i="7"/>
  <c r="AS478" i="7" s="1"/>
  <c r="AN478" i="7" s="1"/>
  <c r="AO478" i="7" s="1"/>
  <c r="AM477" i="7"/>
  <c r="AS477" i="7" s="1"/>
  <c r="AN477" i="7" s="1"/>
  <c r="AO477" i="7" s="1"/>
  <c r="AM476" i="7"/>
  <c r="AS476" i="7" s="1"/>
  <c r="AN476" i="7" s="1"/>
  <c r="AO476" i="7" s="1"/>
  <c r="AM475" i="7"/>
  <c r="AS475" i="7" s="1"/>
  <c r="AN475" i="7" s="1"/>
  <c r="AO475" i="7" s="1"/>
  <c r="AM474" i="7"/>
  <c r="AS474" i="7" s="1"/>
  <c r="AN474" i="7" s="1"/>
  <c r="AO474" i="7" s="1"/>
  <c r="AM473" i="7"/>
  <c r="AS473" i="7" s="1"/>
  <c r="AN473" i="7" s="1"/>
  <c r="AO473" i="7" s="1"/>
  <c r="AM472" i="7"/>
  <c r="AS472" i="7" s="1"/>
  <c r="AN472" i="7" s="1"/>
  <c r="AO472" i="7" s="1"/>
  <c r="AM471" i="7"/>
  <c r="AS471" i="7" s="1"/>
  <c r="AN471" i="7" s="1"/>
  <c r="AO471" i="7" s="1"/>
  <c r="AM470" i="7"/>
  <c r="AS470" i="7" s="1"/>
  <c r="AN470" i="7" s="1"/>
  <c r="AO470" i="7" s="1"/>
  <c r="AM469" i="7"/>
  <c r="AS469" i="7" s="1"/>
  <c r="AN469" i="7" s="1"/>
  <c r="AO469" i="7" s="1"/>
  <c r="AM468" i="7"/>
  <c r="AS468" i="7" s="1"/>
  <c r="AN468" i="7" s="1"/>
  <c r="AO468" i="7" s="1"/>
  <c r="AM467" i="7"/>
  <c r="AS467" i="7" s="1"/>
  <c r="AN467" i="7" s="1"/>
  <c r="AO467" i="7" s="1"/>
  <c r="AM466" i="7"/>
  <c r="AS466" i="7" s="1"/>
  <c r="AN466" i="7" s="1"/>
  <c r="AO466" i="7" s="1"/>
  <c r="AM465" i="7"/>
  <c r="AS465" i="7" s="1"/>
  <c r="AN465" i="7" s="1"/>
  <c r="AO465" i="7" s="1"/>
  <c r="AM464" i="7"/>
  <c r="AS464" i="7" s="1"/>
  <c r="AN464" i="7" s="1"/>
  <c r="AO464" i="7" s="1"/>
  <c r="AM463" i="7"/>
  <c r="AS463" i="7" s="1"/>
  <c r="AN463" i="7" s="1"/>
  <c r="AO463" i="7" s="1"/>
  <c r="AM462" i="7"/>
  <c r="AS462" i="7" s="1"/>
  <c r="AN462" i="7" s="1"/>
  <c r="AO462" i="7" s="1"/>
  <c r="AM461" i="7"/>
  <c r="AS461" i="7" s="1"/>
  <c r="AN461" i="7" s="1"/>
  <c r="AO461" i="7" s="1"/>
  <c r="AM460" i="7"/>
  <c r="AS460" i="7" s="1"/>
  <c r="AN460" i="7" s="1"/>
  <c r="AO460" i="7" s="1"/>
  <c r="AM459" i="7"/>
  <c r="AS459" i="7" s="1"/>
  <c r="AN459" i="7" s="1"/>
  <c r="AO459" i="7" s="1"/>
  <c r="AM458" i="7"/>
  <c r="AS458" i="7" s="1"/>
  <c r="AN458" i="7" s="1"/>
  <c r="AO458" i="7" s="1"/>
  <c r="AM457" i="7"/>
  <c r="AS457" i="7" s="1"/>
  <c r="AN457" i="7" s="1"/>
  <c r="AO457" i="7" s="1"/>
  <c r="AM456" i="7"/>
  <c r="AS456" i="7" s="1"/>
  <c r="AN456" i="7" s="1"/>
  <c r="AO456" i="7" s="1"/>
  <c r="AM455" i="7"/>
  <c r="AS455" i="7" s="1"/>
  <c r="AN455" i="7" s="1"/>
  <c r="AO455" i="7" s="1"/>
  <c r="AM454" i="7"/>
  <c r="AS454" i="7" s="1"/>
  <c r="AN454" i="7" s="1"/>
  <c r="AO454" i="7" s="1"/>
  <c r="AM453" i="7"/>
  <c r="AS453" i="7" s="1"/>
  <c r="AN453" i="7" s="1"/>
  <c r="AO453" i="7" s="1"/>
  <c r="AM452" i="7"/>
  <c r="AS452" i="7" s="1"/>
  <c r="AN452" i="7" s="1"/>
  <c r="AO452" i="7" s="1"/>
  <c r="AM451" i="7"/>
  <c r="AS451" i="7" s="1"/>
  <c r="AN451" i="7" s="1"/>
  <c r="AO451" i="7" s="1"/>
  <c r="AM450" i="7"/>
  <c r="AS450" i="7" s="1"/>
  <c r="AN450" i="7" s="1"/>
  <c r="AO450" i="7" s="1"/>
  <c r="AM449" i="7"/>
  <c r="AS449" i="7" s="1"/>
  <c r="AN449" i="7" s="1"/>
  <c r="AO449" i="7" s="1"/>
  <c r="AM448" i="7"/>
  <c r="AS448" i="7" s="1"/>
  <c r="AN448" i="7" s="1"/>
  <c r="AO448" i="7" s="1"/>
  <c r="AM447" i="7"/>
  <c r="AS447" i="7" s="1"/>
  <c r="AN447" i="7" s="1"/>
  <c r="AO447" i="7" s="1"/>
  <c r="AM446" i="7"/>
  <c r="AS446" i="7" s="1"/>
  <c r="AN446" i="7" s="1"/>
  <c r="AO446" i="7" s="1"/>
  <c r="AM445" i="7"/>
  <c r="AS445" i="7" s="1"/>
  <c r="AN445" i="7" s="1"/>
  <c r="AO445" i="7" s="1"/>
  <c r="AM444" i="7"/>
  <c r="AS444" i="7" s="1"/>
  <c r="AN444" i="7" s="1"/>
  <c r="AO444" i="7" s="1"/>
  <c r="AM443" i="7"/>
  <c r="AS443" i="7" s="1"/>
  <c r="AN443" i="7" s="1"/>
  <c r="AO443" i="7" s="1"/>
  <c r="AM442" i="7"/>
  <c r="AS442" i="7" s="1"/>
  <c r="AN442" i="7" s="1"/>
  <c r="AO442" i="7" s="1"/>
  <c r="AM441" i="7"/>
  <c r="AS441" i="7" s="1"/>
  <c r="AN441" i="7" s="1"/>
  <c r="AO441" i="7" s="1"/>
  <c r="AM440" i="7"/>
  <c r="AS440" i="7" s="1"/>
  <c r="AN440" i="7" s="1"/>
  <c r="AO440" i="7" s="1"/>
  <c r="AM439" i="7"/>
  <c r="AS439" i="7" s="1"/>
  <c r="AN439" i="7" s="1"/>
  <c r="AO439" i="7" s="1"/>
  <c r="AM438" i="7"/>
  <c r="AS438" i="7" s="1"/>
  <c r="AN438" i="7" s="1"/>
  <c r="AO438" i="7" s="1"/>
  <c r="AM437" i="7"/>
  <c r="AS437" i="7" s="1"/>
  <c r="AN437" i="7" s="1"/>
  <c r="AO437" i="7" s="1"/>
  <c r="AM436" i="7"/>
  <c r="AS436" i="7" s="1"/>
  <c r="AN436" i="7" s="1"/>
  <c r="AO436" i="7" s="1"/>
  <c r="AM435" i="7"/>
  <c r="AS435" i="7" s="1"/>
  <c r="AN435" i="7" s="1"/>
  <c r="AO435" i="7" s="1"/>
  <c r="AM434" i="7"/>
  <c r="AS434" i="7" s="1"/>
  <c r="AN434" i="7" s="1"/>
  <c r="AO434" i="7" s="1"/>
  <c r="AM433" i="7"/>
  <c r="AS433" i="7" s="1"/>
  <c r="AN433" i="7" s="1"/>
  <c r="AO433" i="7" s="1"/>
  <c r="AM432" i="7"/>
  <c r="AS432" i="7" s="1"/>
  <c r="AN432" i="7" s="1"/>
  <c r="AO432" i="7" s="1"/>
  <c r="AM431" i="7"/>
  <c r="AS431" i="7" s="1"/>
  <c r="AN431" i="7" s="1"/>
  <c r="AO431" i="7" s="1"/>
  <c r="AM430" i="7"/>
  <c r="AS430" i="7" s="1"/>
  <c r="AN430" i="7" s="1"/>
  <c r="AO430" i="7" s="1"/>
  <c r="AM429" i="7"/>
  <c r="AS429" i="7" s="1"/>
  <c r="AN429" i="7" s="1"/>
  <c r="AO429" i="7" s="1"/>
  <c r="AM428" i="7"/>
  <c r="AS428" i="7" s="1"/>
  <c r="AN428" i="7" s="1"/>
  <c r="AO428" i="7" s="1"/>
  <c r="AM427" i="7"/>
  <c r="AS427" i="7" s="1"/>
  <c r="AN427" i="7" s="1"/>
  <c r="AO427" i="7" s="1"/>
  <c r="AM426" i="7"/>
  <c r="AS426" i="7" s="1"/>
  <c r="AN426" i="7" s="1"/>
  <c r="AO426" i="7" s="1"/>
  <c r="AM425" i="7"/>
  <c r="AS425" i="7" s="1"/>
  <c r="AN425" i="7" s="1"/>
  <c r="AO425" i="7" s="1"/>
  <c r="AM424" i="7"/>
  <c r="AS424" i="7" s="1"/>
  <c r="AN424" i="7" s="1"/>
  <c r="AO424" i="7" s="1"/>
  <c r="AM423" i="7"/>
  <c r="AS423" i="7" s="1"/>
  <c r="AN423" i="7" s="1"/>
  <c r="AO423" i="7" s="1"/>
  <c r="AM422" i="7"/>
  <c r="AS422" i="7" s="1"/>
  <c r="AN422" i="7" s="1"/>
  <c r="AO422" i="7" s="1"/>
  <c r="AM421" i="7"/>
  <c r="AS421" i="7" s="1"/>
  <c r="AN421" i="7" s="1"/>
  <c r="AO421" i="7" s="1"/>
  <c r="AM420" i="7"/>
  <c r="AS420" i="7" s="1"/>
  <c r="AN420" i="7" s="1"/>
  <c r="AO420" i="7" s="1"/>
  <c r="AM419" i="7"/>
  <c r="AS419" i="7" s="1"/>
  <c r="AN419" i="7" s="1"/>
  <c r="AO419" i="7" s="1"/>
  <c r="AM418" i="7"/>
  <c r="AS418" i="7" s="1"/>
  <c r="AN418" i="7" s="1"/>
  <c r="AO418" i="7" s="1"/>
  <c r="AM417" i="7"/>
  <c r="AS417" i="7" s="1"/>
  <c r="AN417" i="7" s="1"/>
  <c r="AO417" i="7" s="1"/>
  <c r="AM416" i="7"/>
  <c r="AS416" i="7" s="1"/>
  <c r="AN416" i="7" s="1"/>
  <c r="AO416" i="7" s="1"/>
  <c r="AM415" i="7"/>
  <c r="AS415" i="7" s="1"/>
  <c r="AN415" i="7" s="1"/>
  <c r="AO415" i="7" s="1"/>
  <c r="AM414" i="7"/>
  <c r="AS414" i="7" s="1"/>
  <c r="AN414" i="7" s="1"/>
  <c r="AO414" i="7" s="1"/>
  <c r="AM413" i="7"/>
  <c r="AS413" i="7" s="1"/>
  <c r="AN413" i="7" s="1"/>
  <c r="AO413" i="7" s="1"/>
  <c r="AM412" i="7"/>
  <c r="AS412" i="7" s="1"/>
  <c r="AN412" i="7" s="1"/>
  <c r="AO412" i="7" s="1"/>
  <c r="AM411" i="7"/>
  <c r="AS411" i="7" s="1"/>
  <c r="AN411" i="7" s="1"/>
  <c r="AO411" i="7" s="1"/>
  <c r="AM410" i="7"/>
  <c r="AS410" i="7" s="1"/>
  <c r="AN410" i="7" s="1"/>
  <c r="AO410" i="7" s="1"/>
  <c r="AM409" i="7"/>
  <c r="AS409" i="7" s="1"/>
  <c r="AN409" i="7" s="1"/>
  <c r="AO409" i="7" s="1"/>
  <c r="AM408" i="7"/>
  <c r="AS408" i="7" s="1"/>
  <c r="AN408" i="7" s="1"/>
  <c r="AO408" i="7" s="1"/>
  <c r="AM407" i="7"/>
  <c r="AS407" i="7" s="1"/>
  <c r="AN407" i="7" s="1"/>
  <c r="AO407" i="7" s="1"/>
  <c r="AM406" i="7"/>
  <c r="AS406" i="7" s="1"/>
  <c r="AN406" i="7" s="1"/>
  <c r="AO406" i="7" s="1"/>
  <c r="AM405" i="7"/>
  <c r="AS405" i="7" s="1"/>
  <c r="AN405" i="7" s="1"/>
  <c r="AO405" i="7" s="1"/>
  <c r="AM404" i="7"/>
  <c r="AS404" i="7" s="1"/>
  <c r="AN404" i="7" s="1"/>
  <c r="AO404" i="7" s="1"/>
  <c r="AM403" i="7"/>
  <c r="AS403" i="7" s="1"/>
  <c r="AN403" i="7" s="1"/>
  <c r="AO403" i="7" s="1"/>
  <c r="AM402" i="7"/>
  <c r="AS402" i="7" s="1"/>
  <c r="AN402" i="7" s="1"/>
  <c r="AO402" i="7" s="1"/>
  <c r="AM401" i="7"/>
  <c r="AS401" i="7" s="1"/>
  <c r="AN401" i="7" s="1"/>
  <c r="AO401" i="7" s="1"/>
  <c r="AM400" i="7"/>
  <c r="AS400" i="7" s="1"/>
  <c r="AN400" i="7" s="1"/>
  <c r="AO400" i="7" s="1"/>
  <c r="AM399" i="7"/>
  <c r="AS399" i="7" s="1"/>
  <c r="AN399" i="7" s="1"/>
  <c r="AO399" i="7" s="1"/>
  <c r="AM398" i="7"/>
  <c r="AS398" i="7" s="1"/>
  <c r="AN398" i="7" s="1"/>
  <c r="AO398" i="7" s="1"/>
  <c r="AM397" i="7"/>
  <c r="AS397" i="7" s="1"/>
  <c r="AN397" i="7" s="1"/>
  <c r="AO397" i="7" s="1"/>
  <c r="AM396" i="7"/>
  <c r="AS396" i="7" s="1"/>
  <c r="AN396" i="7" s="1"/>
  <c r="AO396" i="7" s="1"/>
  <c r="AM395" i="7"/>
  <c r="AS395" i="7" s="1"/>
  <c r="AN395" i="7" s="1"/>
  <c r="AO395" i="7" s="1"/>
  <c r="AM394" i="7"/>
  <c r="AS394" i="7" s="1"/>
  <c r="AN394" i="7" s="1"/>
  <c r="AO394" i="7" s="1"/>
  <c r="AM393" i="7"/>
  <c r="AS393" i="7" s="1"/>
  <c r="AN393" i="7" s="1"/>
  <c r="AO393" i="7" s="1"/>
  <c r="AM392" i="7"/>
  <c r="AS392" i="7" s="1"/>
  <c r="AN392" i="7" s="1"/>
  <c r="AO392" i="7" s="1"/>
  <c r="AM391" i="7"/>
  <c r="AS391" i="7" s="1"/>
  <c r="AN391" i="7" s="1"/>
  <c r="AO391" i="7" s="1"/>
  <c r="AM390" i="7"/>
  <c r="AS390" i="7" s="1"/>
  <c r="AN390" i="7" s="1"/>
  <c r="AO390" i="7" s="1"/>
  <c r="AM389" i="7"/>
  <c r="AS389" i="7" s="1"/>
  <c r="AN389" i="7" s="1"/>
  <c r="AO389" i="7" s="1"/>
  <c r="AM388" i="7"/>
  <c r="AS388" i="7" s="1"/>
  <c r="AN388" i="7" s="1"/>
  <c r="AO388" i="7" s="1"/>
  <c r="AM387" i="7"/>
  <c r="AS387" i="7" s="1"/>
  <c r="AN387" i="7" s="1"/>
  <c r="AO387" i="7" s="1"/>
  <c r="AM386" i="7"/>
  <c r="AS386" i="7" s="1"/>
  <c r="AN386" i="7" s="1"/>
  <c r="AO386" i="7" s="1"/>
  <c r="AM385" i="7"/>
  <c r="AS385" i="7" s="1"/>
  <c r="AN385" i="7" s="1"/>
  <c r="AO385" i="7" s="1"/>
  <c r="AM384" i="7"/>
  <c r="AS384" i="7" s="1"/>
  <c r="AN384" i="7" s="1"/>
  <c r="AO384" i="7" s="1"/>
  <c r="AM383" i="7"/>
  <c r="AS383" i="7" s="1"/>
  <c r="AN383" i="7" s="1"/>
  <c r="AO383" i="7" s="1"/>
  <c r="AM382" i="7"/>
  <c r="AS382" i="7" s="1"/>
  <c r="AN382" i="7" s="1"/>
  <c r="AO382" i="7" s="1"/>
  <c r="AM381" i="7"/>
  <c r="AS381" i="7" s="1"/>
  <c r="AN381" i="7" s="1"/>
  <c r="AO381" i="7" s="1"/>
  <c r="AM380" i="7"/>
  <c r="AS380" i="7" s="1"/>
  <c r="AN380" i="7" s="1"/>
  <c r="AO380" i="7" s="1"/>
  <c r="AM379" i="7"/>
  <c r="AS379" i="7" s="1"/>
  <c r="AN379" i="7" s="1"/>
  <c r="AO379" i="7" s="1"/>
  <c r="AM378" i="7"/>
  <c r="AS378" i="7" s="1"/>
  <c r="AN378" i="7" s="1"/>
  <c r="AO378" i="7" s="1"/>
  <c r="AM377" i="7"/>
  <c r="AS377" i="7" s="1"/>
  <c r="AN377" i="7" s="1"/>
  <c r="AO377" i="7" s="1"/>
  <c r="AM376" i="7"/>
  <c r="AS376" i="7" s="1"/>
  <c r="AN376" i="7" s="1"/>
  <c r="AO376" i="7" s="1"/>
  <c r="AM375" i="7"/>
  <c r="AS375" i="7" s="1"/>
  <c r="AN375" i="7" s="1"/>
  <c r="AO375" i="7" s="1"/>
  <c r="AM374" i="7"/>
  <c r="AS374" i="7" s="1"/>
  <c r="AN374" i="7" s="1"/>
  <c r="AO374" i="7" s="1"/>
  <c r="AM373" i="7"/>
  <c r="AS373" i="7" s="1"/>
  <c r="AN373" i="7" s="1"/>
  <c r="AO373" i="7" s="1"/>
  <c r="AM372" i="7"/>
  <c r="AS372" i="7" s="1"/>
  <c r="AN372" i="7" s="1"/>
  <c r="AO372" i="7" s="1"/>
  <c r="AM371" i="7"/>
  <c r="AS371" i="7" s="1"/>
  <c r="AN371" i="7" s="1"/>
  <c r="AO371" i="7" s="1"/>
  <c r="AM370" i="7"/>
  <c r="AS370" i="7" s="1"/>
  <c r="AN370" i="7" s="1"/>
  <c r="AO370" i="7" s="1"/>
  <c r="AM369" i="7"/>
  <c r="AS369" i="7" s="1"/>
  <c r="AN369" i="7" s="1"/>
  <c r="AO369" i="7" s="1"/>
  <c r="AM368" i="7"/>
  <c r="AS368" i="7" s="1"/>
  <c r="AN368" i="7" s="1"/>
  <c r="AO368" i="7" s="1"/>
  <c r="AM367" i="7"/>
  <c r="AS367" i="7" s="1"/>
  <c r="AN367" i="7" s="1"/>
  <c r="AO367" i="7" s="1"/>
  <c r="AM366" i="7"/>
  <c r="AS366" i="7" s="1"/>
  <c r="AN366" i="7" s="1"/>
  <c r="AO366" i="7" s="1"/>
  <c r="AM365" i="7"/>
  <c r="AS365" i="7" s="1"/>
  <c r="AN365" i="7" s="1"/>
  <c r="AO365" i="7" s="1"/>
  <c r="AM364" i="7"/>
  <c r="AS364" i="7" s="1"/>
  <c r="AN364" i="7" s="1"/>
  <c r="AO364" i="7" s="1"/>
  <c r="AM363" i="7"/>
  <c r="AS363" i="7" s="1"/>
  <c r="AN363" i="7" s="1"/>
  <c r="AO363" i="7" s="1"/>
  <c r="AM362" i="7"/>
  <c r="AS362" i="7" s="1"/>
  <c r="AN362" i="7" s="1"/>
  <c r="AO362" i="7" s="1"/>
  <c r="AM361" i="7"/>
  <c r="AS361" i="7" s="1"/>
  <c r="AN361" i="7" s="1"/>
  <c r="AO361" i="7" s="1"/>
  <c r="AM360" i="7"/>
  <c r="AS360" i="7" s="1"/>
  <c r="AN360" i="7" s="1"/>
  <c r="AO360" i="7" s="1"/>
  <c r="AM359" i="7"/>
  <c r="AS359" i="7" s="1"/>
  <c r="AN359" i="7" s="1"/>
  <c r="AO359" i="7" s="1"/>
  <c r="AM358" i="7"/>
  <c r="AS358" i="7" s="1"/>
  <c r="AN358" i="7" s="1"/>
  <c r="AO358" i="7" s="1"/>
  <c r="AM357" i="7"/>
  <c r="AS357" i="7" s="1"/>
  <c r="AN357" i="7" s="1"/>
  <c r="AO357" i="7" s="1"/>
  <c r="AM356" i="7"/>
  <c r="AS356" i="7" s="1"/>
  <c r="AN356" i="7" s="1"/>
  <c r="AO356" i="7" s="1"/>
  <c r="AM355" i="7"/>
  <c r="AS355" i="7" s="1"/>
  <c r="AN355" i="7" s="1"/>
  <c r="AO355" i="7" s="1"/>
  <c r="AM354" i="7"/>
  <c r="AS354" i="7" s="1"/>
  <c r="AN354" i="7" s="1"/>
  <c r="AO354" i="7" s="1"/>
  <c r="AM353" i="7"/>
  <c r="AS353" i="7" s="1"/>
  <c r="AN353" i="7" s="1"/>
  <c r="AO353" i="7" s="1"/>
  <c r="AM352" i="7"/>
  <c r="AS352" i="7" s="1"/>
  <c r="AN352" i="7" s="1"/>
  <c r="AO352" i="7" s="1"/>
  <c r="AM351" i="7"/>
  <c r="AS351" i="7" s="1"/>
  <c r="AN351" i="7" s="1"/>
  <c r="AO351" i="7" s="1"/>
  <c r="AM350" i="7"/>
  <c r="AS350" i="7" s="1"/>
  <c r="AN350" i="7" s="1"/>
  <c r="AO350" i="7" s="1"/>
  <c r="AM349" i="7"/>
  <c r="AS349" i="7" s="1"/>
  <c r="AN349" i="7" s="1"/>
  <c r="AO349" i="7" s="1"/>
  <c r="AM348" i="7"/>
  <c r="AS348" i="7" s="1"/>
  <c r="AN348" i="7" s="1"/>
  <c r="AO348" i="7" s="1"/>
  <c r="AM347" i="7"/>
  <c r="AS347" i="7" s="1"/>
  <c r="AN347" i="7" s="1"/>
  <c r="AO347" i="7" s="1"/>
  <c r="AM346" i="7"/>
  <c r="AS346" i="7" s="1"/>
  <c r="AN346" i="7" s="1"/>
  <c r="AO346" i="7" s="1"/>
  <c r="AM345" i="7"/>
  <c r="AS345" i="7" s="1"/>
  <c r="AN345" i="7" s="1"/>
  <c r="AO345" i="7" s="1"/>
  <c r="AM344" i="7"/>
  <c r="AS344" i="7" s="1"/>
  <c r="AN344" i="7" s="1"/>
  <c r="AO344" i="7" s="1"/>
  <c r="AM343" i="7"/>
  <c r="AS343" i="7" s="1"/>
  <c r="AN343" i="7" s="1"/>
  <c r="AO343" i="7" s="1"/>
  <c r="AM342" i="7"/>
  <c r="AS342" i="7" s="1"/>
  <c r="AN342" i="7" s="1"/>
  <c r="AO342" i="7" s="1"/>
  <c r="AM341" i="7"/>
  <c r="AS341" i="7" s="1"/>
  <c r="AN341" i="7" s="1"/>
  <c r="AO341" i="7" s="1"/>
  <c r="AM340" i="7"/>
  <c r="AS340" i="7" s="1"/>
  <c r="AN340" i="7" s="1"/>
  <c r="AO340" i="7" s="1"/>
  <c r="AM339" i="7"/>
  <c r="AS339" i="7" s="1"/>
  <c r="AN339" i="7" s="1"/>
  <c r="AO339" i="7" s="1"/>
  <c r="AM338" i="7"/>
  <c r="AS338" i="7" s="1"/>
  <c r="AN338" i="7" s="1"/>
  <c r="AO338" i="7" s="1"/>
  <c r="AM337" i="7"/>
  <c r="AS337" i="7" s="1"/>
  <c r="AN337" i="7" s="1"/>
  <c r="AO337" i="7" s="1"/>
  <c r="AM336" i="7"/>
  <c r="AS336" i="7" s="1"/>
  <c r="AN336" i="7" s="1"/>
  <c r="AO336" i="7" s="1"/>
  <c r="AM335" i="7"/>
  <c r="AS335" i="7" s="1"/>
  <c r="AN335" i="7" s="1"/>
  <c r="AO335" i="7" s="1"/>
  <c r="AM334" i="7"/>
  <c r="AS334" i="7" s="1"/>
  <c r="AN334" i="7" s="1"/>
  <c r="AO334" i="7" s="1"/>
  <c r="AM333" i="7"/>
  <c r="AS333" i="7" s="1"/>
  <c r="AN333" i="7" s="1"/>
  <c r="AO333" i="7" s="1"/>
  <c r="AM332" i="7"/>
  <c r="AS332" i="7" s="1"/>
  <c r="AN332" i="7" s="1"/>
  <c r="AO332" i="7" s="1"/>
  <c r="AM331" i="7"/>
  <c r="AS331" i="7" s="1"/>
  <c r="AN331" i="7" s="1"/>
  <c r="AO331" i="7" s="1"/>
  <c r="AM330" i="7"/>
  <c r="AS330" i="7" s="1"/>
  <c r="AN330" i="7" s="1"/>
  <c r="AO330" i="7" s="1"/>
  <c r="AM329" i="7"/>
  <c r="AS329" i="7" s="1"/>
  <c r="AN329" i="7" s="1"/>
  <c r="AO329" i="7" s="1"/>
  <c r="AM328" i="7"/>
  <c r="AS328" i="7" s="1"/>
  <c r="AN328" i="7" s="1"/>
  <c r="AO328" i="7" s="1"/>
  <c r="AM327" i="7"/>
  <c r="AS327" i="7" s="1"/>
  <c r="AN327" i="7" s="1"/>
  <c r="AO327" i="7" s="1"/>
  <c r="AM326" i="7"/>
  <c r="AS326" i="7" s="1"/>
  <c r="AN326" i="7" s="1"/>
  <c r="AO326" i="7" s="1"/>
  <c r="AM325" i="7"/>
  <c r="AS325" i="7" s="1"/>
  <c r="AN325" i="7" s="1"/>
  <c r="AO325" i="7" s="1"/>
  <c r="AM324" i="7"/>
  <c r="AS324" i="7" s="1"/>
  <c r="AN324" i="7" s="1"/>
  <c r="AO324" i="7" s="1"/>
  <c r="AM323" i="7"/>
  <c r="AS323" i="7" s="1"/>
  <c r="AN323" i="7" s="1"/>
  <c r="AO323" i="7" s="1"/>
  <c r="AM322" i="7"/>
  <c r="AS322" i="7" s="1"/>
  <c r="AN322" i="7" s="1"/>
  <c r="AO322" i="7" s="1"/>
  <c r="AM321" i="7"/>
  <c r="AS321" i="7" s="1"/>
  <c r="AN321" i="7" s="1"/>
  <c r="AO321" i="7" s="1"/>
  <c r="AM320" i="7"/>
  <c r="AS320" i="7" s="1"/>
  <c r="AN320" i="7" s="1"/>
  <c r="AO320" i="7" s="1"/>
  <c r="AM319" i="7"/>
  <c r="AS319" i="7" s="1"/>
  <c r="AN319" i="7" s="1"/>
  <c r="AO319" i="7" s="1"/>
  <c r="AM318" i="7"/>
  <c r="AS318" i="7" s="1"/>
  <c r="AN318" i="7" s="1"/>
  <c r="AO318" i="7" s="1"/>
  <c r="AM317" i="7"/>
  <c r="AS317" i="7" s="1"/>
  <c r="AN317" i="7" s="1"/>
  <c r="AO317" i="7" s="1"/>
  <c r="AM316" i="7"/>
  <c r="AS316" i="7" s="1"/>
  <c r="AN316" i="7" s="1"/>
  <c r="AO316" i="7" s="1"/>
  <c r="AM315" i="7"/>
  <c r="AS315" i="7" s="1"/>
  <c r="AN315" i="7" s="1"/>
  <c r="AO315" i="7" s="1"/>
  <c r="AM314" i="7"/>
  <c r="AS314" i="7" s="1"/>
  <c r="AN314" i="7" s="1"/>
  <c r="AO314" i="7" s="1"/>
  <c r="AM313" i="7"/>
  <c r="AS313" i="7" s="1"/>
  <c r="AN313" i="7" s="1"/>
  <c r="AO313" i="7" s="1"/>
  <c r="AM312" i="7"/>
  <c r="AS312" i="7" s="1"/>
  <c r="AN312" i="7" s="1"/>
  <c r="AO312" i="7" s="1"/>
  <c r="AM311" i="7"/>
  <c r="AS311" i="7" s="1"/>
  <c r="AN311" i="7" s="1"/>
  <c r="AO311" i="7" s="1"/>
  <c r="AM310" i="7"/>
  <c r="AS310" i="7" s="1"/>
  <c r="AN310" i="7" s="1"/>
  <c r="AO310" i="7" s="1"/>
  <c r="AM309" i="7"/>
  <c r="AS309" i="7" s="1"/>
  <c r="AN309" i="7" s="1"/>
  <c r="AO309" i="7" s="1"/>
  <c r="AM308" i="7"/>
  <c r="AS308" i="7" s="1"/>
  <c r="AN308" i="7" s="1"/>
  <c r="AO308" i="7" s="1"/>
  <c r="AM307" i="7"/>
  <c r="AS307" i="7" s="1"/>
  <c r="AN307" i="7" s="1"/>
  <c r="AO307" i="7" s="1"/>
  <c r="AM306" i="7"/>
  <c r="AS306" i="7" s="1"/>
  <c r="AN306" i="7" s="1"/>
  <c r="AO306" i="7" s="1"/>
  <c r="AM305" i="7"/>
  <c r="AS305" i="7" s="1"/>
  <c r="AN305" i="7" s="1"/>
  <c r="AO305" i="7" s="1"/>
  <c r="AM304" i="7"/>
  <c r="AS304" i="7" s="1"/>
  <c r="AN304" i="7" s="1"/>
  <c r="AO304" i="7" s="1"/>
  <c r="AM303" i="7"/>
  <c r="AS303" i="7" s="1"/>
  <c r="AN303" i="7" s="1"/>
  <c r="AO303" i="7" s="1"/>
  <c r="AM302" i="7"/>
  <c r="AS302" i="7" s="1"/>
  <c r="AN302" i="7" s="1"/>
  <c r="AO302" i="7" s="1"/>
  <c r="AM301" i="7"/>
  <c r="AS301" i="7" s="1"/>
  <c r="AN301" i="7" s="1"/>
  <c r="AO301" i="7" s="1"/>
  <c r="AM300" i="7"/>
  <c r="AS300" i="7" s="1"/>
  <c r="AN300" i="7" s="1"/>
  <c r="AO300" i="7" s="1"/>
  <c r="AM299" i="7"/>
  <c r="AS299" i="7" s="1"/>
  <c r="AN299" i="7" s="1"/>
  <c r="AO299" i="7" s="1"/>
  <c r="AM298" i="7"/>
  <c r="AS298" i="7" s="1"/>
  <c r="AN298" i="7" s="1"/>
  <c r="AO298" i="7" s="1"/>
  <c r="AM297" i="7"/>
  <c r="AS297" i="7" s="1"/>
  <c r="AN297" i="7" s="1"/>
  <c r="AO297" i="7" s="1"/>
  <c r="AM296" i="7"/>
  <c r="AS296" i="7" s="1"/>
  <c r="AN296" i="7" s="1"/>
  <c r="AO296" i="7" s="1"/>
  <c r="AM295" i="7"/>
  <c r="AS295" i="7" s="1"/>
  <c r="AN295" i="7" s="1"/>
  <c r="AO295" i="7" s="1"/>
  <c r="AM294" i="7"/>
  <c r="AS294" i="7" s="1"/>
  <c r="AN294" i="7" s="1"/>
  <c r="AO294" i="7" s="1"/>
  <c r="AM293" i="7"/>
  <c r="AS293" i="7" s="1"/>
  <c r="AN293" i="7" s="1"/>
  <c r="AO293" i="7" s="1"/>
  <c r="AM292" i="7"/>
  <c r="AS292" i="7" s="1"/>
  <c r="AN292" i="7" s="1"/>
  <c r="AO292" i="7" s="1"/>
  <c r="AM291" i="7"/>
  <c r="AS291" i="7" s="1"/>
  <c r="AN291" i="7" s="1"/>
  <c r="AO291" i="7" s="1"/>
  <c r="AM290" i="7"/>
  <c r="AS290" i="7" s="1"/>
  <c r="AN290" i="7" s="1"/>
  <c r="AO290" i="7" s="1"/>
  <c r="AM289" i="7"/>
  <c r="AS289" i="7" s="1"/>
  <c r="AN289" i="7" s="1"/>
  <c r="AO289" i="7" s="1"/>
  <c r="AM288" i="7"/>
  <c r="AS288" i="7" s="1"/>
  <c r="AN288" i="7" s="1"/>
  <c r="AO288" i="7" s="1"/>
  <c r="AM287" i="7"/>
  <c r="AS287" i="7" s="1"/>
  <c r="AN287" i="7" s="1"/>
  <c r="AO287" i="7" s="1"/>
  <c r="AM286" i="7"/>
  <c r="AS286" i="7" s="1"/>
  <c r="AN286" i="7" s="1"/>
  <c r="AO286" i="7" s="1"/>
  <c r="AM285" i="7"/>
  <c r="AS285" i="7" s="1"/>
  <c r="AN285" i="7" s="1"/>
  <c r="AO285" i="7" s="1"/>
  <c r="AM284" i="7"/>
  <c r="AS284" i="7" s="1"/>
  <c r="AN284" i="7" s="1"/>
  <c r="AO284" i="7" s="1"/>
  <c r="AM283" i="7"/>
  <c r="AS283" i="7" s="1"/>
  <c r="AN283" i="7" s="1"/>
  <c r="AO283" i="7" s="1"/>
  <c r="AM282" i="7"/>
  <c r="AS282" i="7" s="1"/>
  <c r="AN282" i="7" s="1"/>
  <c r="AO282" i="7" s="1"/>
  <c r="AM281" i="7"/>
  <c r="AS281" i="7" s="1"/>
  <c r="AN281" i="7" s="1"/>
  <c r="AO281" i="7" s="1"/>
  <c r="AM280" i="7"/>
  <c r="AS280" i="7" s="1"/>
  <c r="AN280" i="7" s="1"/>
  <c r="AO280" i="7" s="1"/>
  <c r="AM279" i="7"/>
  <c r="AS279" i="7" s="1"/>
  <c r="AN279" i="7" s="1"/>
  <c r="AO279" i="7" s="1"/>
  <c r="AM278" i="7"/>
  <c r="AS278" i="7" s="1"/>
  <c r="AN278" i="7" s="1"/>
  <c r="AO278" i="7" s="1"/>
  <c r="AM277" i="7"/>
  <c r="AS277" i="7" s="1"/>
  <c r="AN277" i="7" s="1"/>
  <c r="AO277" i="7" s="1"/>
  <c r="AM276" i="7"/>
  <c r="AS276" i="7" s="1"/>
  <c r="AN276" i="7" s="1"/>
  <c r="AO276" i="7" s="1"/>
  <c r="AM275" i="7"/>
  <c r="AS275" i="7" s="1"/>
  <c r="AN275" i="7" s="1"/>
  <c r="AO275" i="7" s="1"/>
  <c r="AM274" i="7"/>
  <c r="AS274" i="7" s="1"/>
  <c r="AN274" i="7" s="1"/>
  <c r="AO274" i="7" s="1"/>
  <c r="AM273" i="7"/>
  <c r="AS273" i="7" s="1"/>
  <c r="AN273" i="7" s="1"/>
  <c r="AO273" i="7" s="1"/>
  <c r="AM272" i="7"/>
  <c r="AS272" i="7" s="1"/>
  <c r="AN272" i="7" s="1"/>
  <c r="AO272" i="7" s="1"/>
  <c r="AM271" i="7"/>
  <c r="AS271" i="7" s="1"/>
  <c r="AN271" i="7" s="1"/>
  <c r="AO271" i="7" s="1"/>
  <c r="AM270" i="7"/>
  <c r="AS270" i="7" s="1"/>
  <c r="AN270" i="7" s="1"/>
  <c r="AO270" i="7" s="1"/>
  <c r="AM269" i="7"/>
  <c r="AS269" i="7" s="1"/>
  <c r="AN269" i="7" s="1"/>
  <c r="AO269" i="7" s="1"/>
  <c r="AM268" i="7"/>
  <c r="AS268" i="7" s="1"/>
  <c r="AN268" i="7" s="1"/>
  <c r="AO268" i="7" s="1"/>
  <c r="AM267" i="7"/>
  <c r="AS267" i="7" s="1"/>
  <c r="AN267" i="7" s="1"/>
  <c r="AO267" i="7" s="1"/>
  <c r="AM266" i="7"/>
  <c r="AS266" i="7" s="1"/>
  <c r="AN266" i="7" s="1"/>
  <c r="AO266" i="7" s="1"/>
  <c r="AM265" i="7"/>
  <c r="AS265" i="7" s="1"/>
  <c r="AN265" i="7" s="1"/>
  <c r="AO265" i="7" s="1"/>
  <c r="AM264" i="7"/>
  <c r="AS264" i="7" s="1"/>
  <c r="AN264" i="7" s="1"/>
  <c r="AO264" i="7" s="1"/>
  <c r="AM263" i="7"/>
  <c r="AS263" i="7" s="1"/>
  <c r="AN263" i="7" s="1"/>
  <c r="AO263" i="7" s="1"/>
  <c r="AM262" i="7"/>
  <c r="AS262" i="7" s="1"/>
  <c r="AN262" i="7" s="1"/>
  <c r="AO262" i="7" s="1"/>
  <c r="AM261" i="7"/>
  <c r="AS261" i="7" s="1"/>
  <c r="AN261" i="7" s="1"/>
  <c r="AO261" i="7" s="1"/>
  <c r="AM260" i="7"/>
  <c r="AS260" i="7" s="1"/>
  <c r="AN260" i="7" s="1"/>
  <c r="AO260" i="7" s="1"/>
  <c r="AM259" i="7"/>
  <c r="AS259" i="7" s="1"/>
  <c r="AN259" i="7" s="1"/>
  <c r="AO259" i="7" s="1"/>
  <c r="AM258" i="7"/>
  <c r="AS258" i="7" s="1"/>
  <c r="AN258" i="7" s="1"/>
  <c r="AO258" i="7" s="1"/>
  <c r="AM257" i="7"/>
  <c r="AS257" i="7" s="1"/>
  <c r="AN257" i="7" s="1"/>
  <c r="AO257" i="7" s="1"/>
  <c r="AM256" i="7"/>
  <c r="AS256" i="7" s="1"/>
  <c r="AN256" i="7" s="1"/>
  <c r="AO256" i="7" s="1"/>
  <c r="AM255" i="7"/>
  <c r="AS255" i="7" s="1"/>
  <c r="AN255" i="7" s="1"/>
  <c r="AO255" i="7" s="1"/>
  <c r="AM254" i="7"/>
  <c r="AS254" i="7" s="1"/>
  <c r="AN254" i="7" s="1"/>
  <c r="AO254" i="7" s="1"/>
  <c r="AM253" i="7"/>
  <c r="AS253" i="7" s="1"/>
  <c r="AN253" i="7" s="1"/>
  <c r="AO253" i="7" s="1"/>
  <c r="AM252" i="7"/>
  <c r="AS252" i="7" s="1"/>
  <c r="AN252" i="7" s="1"/>
  <c r="AO252" i="7" s="1"/>
  <c r="AM251" i="7"/>
  <c r="AS251" i="7" s="1"/>
  <c r="AN251" i="7" s="1"/>
  <c r="AO251" i="7" s="1"/>
  <c r="AM250" i="7"/>
  <c r="AS250" i="7" s="1"/>
  <c r="AN250" i="7" s="1"/>
  <c r="AO250" i="7" s="1"/>
  <c r="AM249" i="7"/>
  <c r="AS249" i="7" s="1"/>
  <c r="AN249" i="7" s="1"/>
  <c r="AO249" i="7" s="1"/>
  <c r="AM248" i="7"/>
  <c r="AS248" i="7" s="1"/>
  <c r="AN248" i="7" s="1"/>
  <c r="AO248" i="7" s="1"/>
  <c r="AM247" i="7"/>
  <c r="AS247" i="7" s="1"/>
  <c r="AN247" i="7" s="1"/>
  <c r="AO247" i="7" s="1"/>
  <c r="AM246" i="7"/>
  <c r="AS246" i="7" s="1"/>
  <c r="AN246" i="7" s="1"/>
  <c r="AO246" i="7" s="1"/>
  <c r="AM245" i="7"/>
  <c r="AS245" i="7" s="1"/>
  <c r="AN245" i="7" s="1"/>
  <c r="AO245" i="7" s="1"/>
  <c r="AM244" i="7"/>
  <c r="AS244" i="7" s="1"/>
  <c r="AN244" i="7" s="1"/>
  <c r="AO244" i="7" s="1"/>
  <c r="AM243" i="7"/>
  <c r="AS243" i="7" s="1"/>
  <c r="AN243" i="7" s="1"/>
  <c r="AO243" i="7" s="1"/>
  <c r="AM242" i="7"/>
  <c r="AS242" i="7" s="1"/>
  <c r="AN242" i="7" s="1"/>
  <c r="AO242" i="7" s="1"/>
  <c r="AM241" i="7"/>
  <c r="AS241" i="7" s="1"/>
  <c r="AN241" i="7" s="1"/>
  <c r="AO241" i="7" s="1"/>
  <c r="AM240" i="7"/>
  <c r="AS240" i="7" s="1"/>
  <c r="AN240" i="7" s="1"/>
  <c r="AO240" i="7" s="1"/>
  <c r="AM239" i="7"/>
  <c r="AS239" i="7" s="1"/>
  <c r="AN239" i="7" s="1"/>
  <c r="AO239" i="7" s="1"/>
  <c r="AM238" i="7"/>
  <c r="AS238" i="7" s="1"/>
  <c r="AN238" i="7" s="1"/>
  <c r="AO238" i="7" s="1"/>
  <c r="AM237" i="7"/>
  <c r="AS237" i="7" s="1"/>
  <c r="AN237" i="7" s="1"/>
  <c r="AO237" i="7" s="1"/>
  <c r="AM236" i="7"/>
  <c r="AS236" i="7" s="1"/>
  <c r="AN236" i="7" s="1"/>
  <c r="AO236" i="7" s="1"/>
  <c r="AM235" i="7"/>
  <c r="AS235" i="7" s="1"/>
  <c r="AN235" i="7" s="1"/>
  <c r="AO235" i="7" s="1"/>
  <c r="AM234" i="7"/>
  <c r="AS234" i="7" s="1"/>
  <c r="AN234" i="7" s="1"/>
  <c r="AO234" i="7" s="1"/>
  <c r="AM233" i="7"/>
  <c r="AS233" i="7" s="1"/>
  <c r="AN233" i="7" s="1"/>
  <c r="AO233" i="7" s="1"/>
  <c r="AM232" i="7"/>
  <c r="AS232" i="7" s="1"/>
  <c r="AN232" i="7" s="1"/>
  <c r="AO232" i="7" s="1"/>
  <c r="AM231" i="7"/>
  <c r="AS231" i="7" s="1"/>
  <c r="AN231" i="7" s="1"/>
  <c r="AO231" i="7" s="1"/>
  <c r="AM230" i="7"/>
  <c r="AS230" i="7" s="1"/>
  <c r="AN230" i="7" s="1"/>
  <c r="AO230" i="7" s="1"/>
  <c r="AM229" i="7"/>
  <c r="AS229" i="7" s="1"/>
  <c r="AN229" i="7" s="1"/>
  <c r="AO229" i="7" s="1"/>
  <c r="AM228" i="7"/>
  <c r="AS228" i="7" s="1"/>
  <c r="AN228" i="7" s="1"/>
  <c r="AO228" i="7" s="1"/>
  <c r="AM227" i="7"/>
  <c r="AS227" i="7" s="1"/>
  <c r="AN227" i="7" s="1"/>
  <c r="AO227" i="7" s="1"/>
  <c r="AM226" i="7"/>
  <c r="AS226" i="7" s="1"/>
  <c r="AN226" i="7" s="1"/>
  <c r="AO226" i="7" s="1"/>
  <c r="AM225" i="7"/>
  <c r="AS225" i="7" s="1"/>
  <c r="AN225" i="7" s="1"/>
  <c r="AO225" i="7" s="1"/>
  <c r="AM224" i="7"/>
  <c r="AS224" i="7" s="1"/>
  <c r="AN224" i="7" s="1"/>
  <c r="AO224" i="7" s="1"/>
  <c r="AM223" i="7"/>
  <c r="AS223" i="7" s="1"/>
  <c r="AN223" i="7" s="1"/>
  <c r="AO223" i="7" s="1"/>
  <c r="AM222" i="7"/>
  <c r="AS222" i="7" s="1"/>
  <c r="AN222" i="7" s="1"/>
  <c r="AO222" i="7" s="1"/>
  <c r="AM221" i="7"/>
  <c r="AS221" i="7" s="1"/>
  <c r="AN221" i="7" s="1"/>
  <c r="AO221" i="7" s="1"/>
  <c r="AM220" i="7"/>
  <c r="AS220" i="7" s="1"/>
  <c r="AN220" i="7" s="1"/>
  <c r="AO220" i="7" s="1"/>
  <c r="AM219" i="7"/>
  <c r="AS219" i="7" s="1"/>
  <c r="AN219" i="7" s="1"/>
  <c r="AO219" i="7" s="1"/>
  <c r="AM218" i="7"/>
  <c r="AS218" i="7" s="1"/>
  <c r="AN218" i="7" s="1"/>
  <c r="AO218" i="7" s="1"/>
  <c r="AM217" i="7"/>
  <c r="AS217" i="7" s="1"/>
  <c r="AN217" i="7" s="1"/>
  <c r="AO217" i="7" s="1"/>
  <c r="AM216" i="7"/>
  <c r="AS216" i="7" s="1"/>
  <c r="AN216" i="7" s="1"/>
  <c r="AO216" i="7" s="1"/>
  <c r="AM215" i="7"/>
  <c r="AS215" i="7" s="1"/>
  <c r="AN215" i="7" s="1"/>
  <c r="AO215" i="7" s="1"/>
  <c r="AM214" i="7"/>
  <c r="AS214" i="7" s="1"/>
  <c r="AN214" i="7" s="1"/>
  <c r="AO214" i="7" s="1"/>
  <c r="AM213" i="7"/>
  <c r="AS213" i="7" s="1"/>
  <c r="AN213" i="7" s="1"/>
  <c r="AO213" i="7" s="1"/>
  <c r="AM212" i="7"/>
  <c r="AS212" i="7" s="1"/>
  <c r="AN212" i="7" s="1"/>
  <c r="AO212" i="7" s="1"/>
  <c r="AM211" i="7"/>
  <c r="AS211" i="7" s="1"/>
  <c r="AN211" i="7" s="1"/>
  <c r="AO211" i="7" s="1"/>
  <c r="AM210" i="7"/>
  <c r="AS210" i="7" s="1"/>
  <c r="AN210" i="7" s="1"/>
  <c r="AO210" i="7" s="1"/>
  <c r="AM209" i="7"/>
  <c r="AS209" i="7" s="1"/>
  <c r="AN209" i="7" s="1"/>
  <c r="AO209" i="7" s="1"/>
  <c r="AM208" i="7"/>
  <c r="AS208" i="7" s="1"/>
  <c r="AN208" i="7" s="1"/>
  <c r="AO208" i="7" s="1"/>
  <c r="AM207" i="7"/>
  <c r="AS207" i="7" s="1"/>
  <c r="AN207" i="7" s="1"/>
  <c r="AO207" i="7" s="1"/>
  <c r="AM206" i="7"/>
  <c r="AS206" i="7" s="1"/>
  <c r="AN206" i="7" s="1"/>
  <c r="AO206" i="7" s="1"/>
  <c r="AM205" i="7"/>
  <c r="AS205" i="7" s="1"/>
  <c r="AN205" i="7" s="1"/>
  <c r="AO205" i="7" s="1"/>
  <c r="AM204" i="7"/>
  <c r="AS204" i="7" s="1"/>
  <c r="AN204" i="7" s="1"/>
  <c r="AO204" i="7" s="1"/>
  <c r="AM203" i="7"/>
  <c r="AS203" i="7" s="1"/>
  <c r="AN203" i="7" s="1"/>
  <c r="AO203" i="7" s="1"/>
  <c r="AM202" i="7"/>
  <c r="AS202" i="7" s="1"/>
  <c r="AN202" i="7" s="1"/>
  <c r="AO202" i="7" s="1"/>
  <c r="AM201" i="7"/>
  <c r="AS201" i="7" s="1"/>
  <c r="AN201" i="7" s="1"/>
  <c r="AO201" i="7" s="1"/>
  <c r="AM200" i="7"/>
  <c r="AS200" i="7" s="1"/>
  <c r="AN200" i="7" s="1"/>
  <c r="AO200" i="7" s="1"/>
  <c r="AM199" i="7"/>
  <c r="AS199" i="7" s="1"/>
  <c r="AN199" i="7" s="1"/>
  <c r="AO199" i="7" s="1"/>
  <c r="AM198" i="7"/>
  <c r="AS198" i="7" s="1"/>
  <c r="AN198" i="7" s="1"/>
  <c r="AO198" i="7" s="1"/>
  <c r="AM197" i="7"/>
  <c r="AS197" i="7" s="1"/>
  <c r="AN197" i="7" s="1"/>
  <c r="AO197" i="7" s="1"/>
  <c r="AM196" i="7"/>
  <c r="AS196" i="7" s="1"/>
  <c r="AN196" i="7" s="1"/>
  <c r="AO196" i="7" s="1"/>
  <c r="AM195" i="7"/>
  <c r="AS195" i="7" s="1"/>
  <c r="AN195" i="7" s="1"/>
  <c r="AO195" i="7" s="1"/>
  <c r="AM194" i="7"/>
  <c r="AS194" i="7" s="1"/>
  <c r="AN194" i="7" s="1"/>
  <c r="AO194" i="7" s="1"/>
  <c r="AM193" i="7"/>
  <c r="AS193" i="7" s="1"/>
  <c r="AN193" i="7" s="1"/>
  <c r="AO193" i="7" s="1"/>
  <c r="AM192" i="7"/>
  <c r="AS192" i="7" s="1"/>
  <c r="AN192" i="7" s="1"/>
  <c r="AO192" i="7" s="1"/>
  <c r="AM191" i="7"/>
  <c r="AS191" i="7" s="1"/>
  <c r="AN191" i="7" s="1"/>
  <c r="AO191" i="7" s="1"/>
  <c r="AM190" i="7"/>
  <c r="AS190" i="7" s="1"/>
  <c r="AN190" i="7" s="1"/>
  <c r="AO190" i="7" s="1"/>
  <c r="AM189" i="7"/>
  <c r="AS189" i="7" s="1"/>
  <c r="AN189" i="7" s="1"/>
  <c r="AO189" i="7" s="1"/>
  <c r="AM188" i="7"/>
  <c r="AS188" i="7" s="1"/>
  <c r="AN188" i="7" s="1"/>
  <c r="AO188" i="7" s="1"/>
  <c r="AM187" i="7"/>
  <c r="AS187" i="7" s="1"/>
  <c r="AN187" i="7" s="1"/>
  <c r="AO187" i="7" s="1"/>
  <c r="AM186" i="7"/>
  <c r="AS186" i="7" s="1"/>
  <c r="AN186" i="7" s="1"/>
  <c r="AO186" i="7" s="1"/>
  <c r="AM185" i="7"/>
  <c r="AS185" i="7" s="1"/>
  <c r="AN185" i="7" s="1"/>
  <c r="AO185" i="7" s="1"/>
  <c r="AM184" i="7"/>
  <c r="AS184" i="7" s="1"/>
  <c r="AN184" i="7" s="1"/>
  <c r="AO184" i="7" s="1"/>
  <c r="AM183" i="7"/>
  <c r="AS183" i="7" s="1"/>
  <c r="AN183" i="7" s="1"/>
  <c r="AO183" i="7" s="1"/>
  <c r="AM182" i="7"/>
  <c r="AS182" i="7" s="1"/>
  <c r="AN182" i="7" s="1"/>
  <c r="AO182" i="7" s="1"/>
  <c r="AM181" i="7"/>
  <c r="AS181" i="7" s="1"/>
  <c r="AN181" i="7" s="1"/>
  <c r="AO181" i="7" s="1"/>
  <c r="AM180" i="7"/>
  <c r="AS180" i="7" s="1"/>
  <c r="AN180" i="7" s="1"/>
  <c r="AO180" i="7" s="1"/>
  <c r="AM179" i="7"/>
  <c r="AS179" i="7" s="1"/>
  <c r="AN179" i="7" s="1"/>
  <c r="AO179" i="7" s="1"/>
  <c r="AM178" i="7"/>
  <c r="AS178" i="7" s="1"/>
  <c r="AN178" i="7" s="1"/>
  <c r="AO178" i="7" s="1"/>
  <c r="AM177" i="7"/>
  <c r="AS177" i="7" s="1"/>
  <c r="AN177" i="7" s="1"/>
  <c r="AO177" i="7" s="1"/>
  <c r="AM176" i="7"/>
  <c r="AS176" i="7" s="1"/>
  <c r="AN176" i="7" s="1"/>
  <c r="AO176" i="7" s="1"/>
  <c r="AM175" i="7"/>
  <c r="AS175" i="7" s="1"/>
  <c r="AN175" i="7" s="1"/>
  <c r="AO175" i="7" s="1"/>
  <c r="AM174" i="7"/>
  <c r="AS174" i="7" s="1"/>
  <c r="AN174" i="7" s="1"/>
  <c r="AO174" i="7" s="1"/>
  <c r="AM173" i="7"/>
  <c r="AS173" i="7" s="1"/>
  <c r="AN173" i="7" s="1"/>
  <c r="AO173" i="7" s="1"/>
  <c r="AM172" i="7"/>
  <c r="AS172" i="7" s="1"/>
  <c r="AN172" i="7" s="1"/>
  <c r="AO172" i="7" s="1"/>
  <c r="AM171" i="7"/>
  <c r="AS171" i="7" s="1"/>
  <c r="AN171" i="7" s="1"/>
  <c r="AO171" i="7" s="1"/>
  <c r="AM170" i="7"/>
  <c r="AS170" i="7" s="1"/>
  <c r="AN170" i="7" s="1"/>
  <c r="AO170" i="7" s="1"/>
  <c r="AM169" i="7"/>
  <c r="AS169" i="7" s="1"/>
  <c r="AN169" i="7" s="1"/>
  <c r="AO169" i="7" s="1"/>
  <c r="AM168" i="7"/>
  <c r="AS168" i="7" s="1"/>
  <c r="AN168" i="7" s="1"/>
  <c r="AO168" i="7" s="1"/>
  <c r="AM167" i="7"/>
  <c r="AS167" i="7" s="1"/>
  <c r="AN167" i="7" s="1"/>
  <c r="AO167" i="7" s="1"/>
  <c r="AM166" i="7"/>
  <c r="AS166" i="7" s="1"/>
  <c r="AN166" i="7" s="1"/>
  <c r="AO166" i="7" s="1"/>
  <c r="AM165" i="7"/>
  <c r="AS165" i="7" s="1"/>
  <c r="AN165" i="7" s="1"/>
  <c r="AO165" i="7" s="1"/>
  <c r="AM164" i="7"/>
  <c r="AS164" i="7" s="1"/>
  <c r="AN164" i="7" s="1"/>
  <c r="AO164" i="7" s="1"/>
  <c r="AM163" i="7"/>
  <c r="AS163" i="7" s="1"/>
  <c r="AN163" i="7" s="1"/>
  <c r="AO163" i="7" s="1"/>
  <c r="AM162" i="7"/>
  <c r="AS162" i="7" s="1"/>
  <c r="AN162" i="7" s="1"/>
  <c r="AO162" i="7" s="1"/>
  <c r="AM161" i="7"/>
  <c r="AS161" i="7" s="1"/>
  <c r="AN161" i="7" s="1"/>
  <c r="AO161" i="7" s="1"/>
  <c r="AM160" i="7"/>
  <c r="AS160" i="7" s="1"/>
  <c r="AN160" i="7" s="1"/>
  <c r="AO160" i="7" s="1"/>
  <c r="AM159" i="7"/>
  <c r="AS159" i="7" s="1"/>
  <c r="AN159" i="7" s="1"/>
  <c r="AO159" i="7" s="1"/>
  <c r="AM158" i="7"/>
  <c r="AS158" i="7" s="1"/>
  <c r="AN158" i="7" s="1"/>
  <c r="AO158" i="7" s="1"/>
  <c r="AM157" i="7"/>
  <c r="AS157" i="7" s="1"/>
  <c r="AN157" i="7" s="1"/>
  <c r="AO157" i="7" s="1"/>
  <c r="AM156" i="7"/>
  <c r="AS156" i="7" s="1"/>
  <c r="AN156" i="7" s="1"/>
  <c r="AO156" i="7" s="1"/>
  <c r="AM155" i="7"/>
  <c r="AS155" i="7" s="1"/>
  <c r="AN155" i="7" s="1"/>
  <c r="AO155" i="7" s="1"/>
  <c r="AM154" i="7"/>
  <c r="AS154" i="7" s="1"/>
  <c r="AN154" i="7" s="1"/>
  <c r="AO154" i="7" s="1"/>
  <c r="AM153" i="7"/>
  <c r="AS153" i="7" s="1"/>
  <c r="AN153" i="7" s="1"/>
  <c r="AO153" i="7" s="1"/>
  <c r="AM152" i="7"/>
  <c r="AS152" i="7" s="1"/>
  <c r="AN152" i="7" s="1"/>
  <c r="AO152" i="7" s="1"/>
  <c r="AM151" i="7"/>
  <c r="AS151" i="7" s="1"/>
  <c r="AN151" i="7" s="1"/>
  <c r="AO151" i="7" s="1"/>
  <c r="AM150" i="7"/>
  <c r="AS150" i="7" s="1"/>
  <c r="AN150" i="7" s="1"/>
  <c r="AO150" i="7" s="1"/>
  <c r="AM149" i="7"/>
  <c r="AS149" i="7" s="1"/>
  <c r="AN149" i="7" s="1"/>
  <c r="AO149" i="7" s="1"/>
  <c r="AM148" i="7"/>
  <c r="AS148" i="7" s="1"/>
  <c r="AN148" i="7" s="1"/>
  <c r="AO148" i="7" s="1"/>
  <c r="AM147" i="7"/>
  <c r="AS147" i="7" s="1"/>
  <c r="AN147" i="7" s="1"/>
  <c r="AO147" i="7" s="1"/>
  <c r="AM146" i="7"/>
  <c r="AS146" i="7" s="1"/>
  <c r="AN146" i="7" s="1"/>
  <c r="AO146" i="7" s="1"/>
  <c r="AM145" i="7"/>
  <c r="AS145" i="7" s="1"/>
  <c r="AN145" i="7" s="1"/>
  <c r="AO145" i="7" s="1"/>
  <c r="AM144" i="7"/>
  <c r="AS144" i="7" s="1"/>
  <c r="AN144" i="7" s="1"/>
  <c r="AO144" i="7" s="1"/>
  <c r="AM143" i="7"/>
  <c r="AS143" i="7" s="1"/>
  <c r="AN143" i="7" s="1"/>
  <c r="AO143" i="7" s="1"/>
  <c r="AM142" i="7"/>
  <c r="AS142" i="7" s="1"/>
  <c r="AN142" i="7" s="1"/>
  <c r="AO142" i="7" s="1"/>
  <c r="AM141" i="7"/>
  <c r="AS141" i="7" s="1"/>
  <c r="AN141" i="7" s="1"/>
  <c r="AO141" i="7" s="1"/>
  <c r="AM140" i="7"/>
  <c r="AS140" i="7" s="1"/>
  <c r="AN140" i="7" s="1"/>
  <c r="AO140" i="7" s="1"/>
  <c r="AM139" i="7"/>
  <c r="AS139" i="7" s="1"/>
  <c r="AN139" i="7" s="1"/>
  <c r="AO139" i="7" s="1"/>
  <c r="AM138" i="7"/>
  <c r="AS138" i="7" s="1"/>
  <c r="AN138" i="7" s="1"/>
  <c r="AO138" i="7" s="1"/>
  <c r="AM137" i="7"/>
  <c r="AS137" i="7" s="1"/>
  <c r="AN137" i="7" s="1"/>
  <c r="AO137" i="7" s="1"/>
  <c r="AM136" i="7"/>
  <c r="AS136" i="7" s="1"/>
  <c r="AN136" i="7" s="1"/>
  <c r="AO136" i="7" s="1"/>
  <c r="AM135" i="7"/>
  <c r="AS135" i="7" s="1"/>
  <c r="AN135" i="7" s="1"/>
  <c r="AO135" i="7" s="1"/>
  <c r="AM134" i="7"/>
  <c r="AS134" i="7" s="1"/>
  <c r="AN134" i="7" s="1"/>
  <c r="AO134" i="7" s="1"/>
  <c r="AM133" i="7"/>
  <c r="AS133" i="7" s="1"/>
  <c r="AN133" i="7" s="1"/>
  <c r="AO133" i="7" s="1"/>
  <c r="AM132" i="7"/>
  <c r="AS132" i="7" s="1"/>
  <c r="AN132" i="7" s="1"/>
  <c r="AO132" i="7" s="1"/>
  <c r="AM131" i="7"/>
  <c r="AS131" i="7" s="1"/>
  <c r="AN131" i="7" s="1"/>
  <c r="AO131" i="7" s="1"/>
  <c r="AM130" i="7"/>
  <c r="AS130" i="7" s="1"/>
  <c r="AN130" i="7" s="1"/>
  <c r="AO130" i="7" s="1"/>
  <c r="AM129" i="7"/>
  <c r="AS129" i="7" s="1"/>
  <c r="AN129" i="7" s="1"/>
  <c r="AO129" i="7" s="1"/>
  <c r="AM128" i="7"/>
  <c r="AS128" i="7" s="1"/>
  <c r="AN128" i="7" s="1"/>
  <c r="AO128" i="7" s="1"/>
  <c r="AM127" i="7"/>
  <c r="AS127" i="7" s="1"/>
  <c r="AN127" i="7" s="1"/>
  <c r="AO127" i="7" s="1"/>
  <c r="AM126" i="7"/>
  <c r="AS126" i="7" s="1"/>
  <c r="AN126" i="7" s="1"/>
  <c r="AO126" i="7" s="1"/>
  <c r="AM125" i="7"/>
  <c r="AS125" i="7" s="1"/>
  <c r="AN125" i="7" s="1"/>
  <c r="AO125" i="7" s="1"/>
  <c r="AM124" i="7"/>
  <c r="AS124" i="7" s="1"/>
  <c r="AN124" i="7" s="1"/>
  <c r="AO124" i="7" s="1"/>
  <c r="AM123" i="7"/>
  <c r="AS123" i="7" s="1"/>
  <c r="AN123" i="7" s="1"/>
  <c r="AO123" i="7" s="1"/>
  <c r="AM122" i="7"/>
  <c r="AS122" i="7" s="1"/>
  <c r="AN122" i="7" s="1"/>
  <c r="AO122" i="7" s="1"/>
  <c r="AM121" i="7"/>
  <c r="AS121" i="7" s="1"/>
  <c r="AN121" i="7" s="1"/>
  <c r="AO121" i="7" s="1"/>
  <c r="AM120" i="7"/>
  <c r="AS120" i="7" s="1"/>
  <c r="AN120" i="7" s="1"/>
  <c r="AO120" i="7" s="1"/>
  <c r="AM119" i="7"/>
  <c r="AS119" i="7" s="1"/>
  <c r="AN119" i="7" s="1"/>
  <c r="AO119" i="7" s="1"/>
  <c r="AM118" i="7"/>
  <c r="AS118" i="7" s="1"/>
  <c r="AN118" i="7" s="1"/>
  <c r="AO118" i="7" s="1"/>
  <c r="AM117" i="7"/>
  <c r="AS117" i="7" s="1"/>
  <c r="AN117" i="7" s="1"/>
  <c r="AO117" i="7" s="1"/>
  <c r="AM116" i="7"/>
  <c r="AS116" i="7" s="1"/>
  <c r="AN116" i="7" s="1"/>
  <c r="AO116" i="7" s="1"/>
  <c r="AM115" i="7"/>
  <c r="AS115" i="7" s="1"/>
  <c r="AN115" i="7" s="1"/>
  <c r="AO115" i="7" s="1"/>
  <c r="AM114" i="7"/>
  <c r="AS114" i="7" s="1"/>
  <c r="AN114" i="7" s="1"/>
  <c r="AO114" i="7" s="1"/>
  <c r="AM113" i="7"/>
  <c r="AS113" i="7" s="1"/>
  <c r="AN113" i="7" s="1"/>
  <c r="AO113" i="7" s="1"/>
  <c r="AM112" i="7"/>
  <c r="AS112" i="7" s="1"/>
  <c r="AN112" i="7" s="1"/>
  <c r="AO112" i="7" s="1"/>
  <c r="AM111" i="7"/>
  <c r="AS111" i="7" s="1"/>
  <c r="AN111" i="7" s="1"/>
  <c r="AO111" i="7" s="1"/>
  <c r="AM110" i="7"/>
  <c r="AS110" i="7" s="1"/>
  <c r="AN110" i="7" s="1"/>
  <c r="AO110" i="7" s="1"/>
  <c r="AM109" i="7"/>
  <c r="AS109" i="7" s="1"/>
  <c r="AN109" i="7" s="1"/>
  <c r="AO109" i="7" s="1"/>
  <c r="AM108" i="7"/>
  <c r="AS108" i="7" s="1"/>
  <c r="AN108" i="7" s="1"/>
  <c r="AO108" i="7" s="1"/>
  <c r="AM107" i="7"/>
  <c r="AS107" i="7" s="1"/>
  <c r="AN107" i="7" s="1"/>
  <c r="AO107" i="7" s="1"/>
  <c r="AM106" i="7"/>
  <c r="AS106" i="7" s="1"/>
  <c r="AN106" i="7" s="1"/>
  <c r="AO106" i="7" s="1"/>
  <c r="AM105" i="7"/>
  <c r="AS105" i="7" s="1"/>
  <c r="AN105" i="7" s="1"/>
  <c r="AO105" i="7" s="1"/>
  <c r="AM104" i="7"/>
  <c r="AS104" i="7" s="1"/>
  <c r="AN104" i="7" s="1"/>
  <c r="AO104" i="7" s="1"/>
  <c r="AM103" i="7"/>
  <c r="AS103" i="7" s="1"/>
  <c r="AN103" i="7" s="1"/>
  <c r="AO103" i="7" s="1"/>
  <c r="AM102" i="7"/>
  <c r="AS102" i="7" s="1"/>
  <c r="AN102" i="7" s="1"/>
  <c r="AO102" i="7" s="1"/>
  <c r="AM101" i="7"/>
  <c r="AS101" i="7" s="1"/>
  <c r="AN101" i="7" s="1"/>
  <c r="AO101" i="7" s="1"/>
  <c r="AM100" i="7"/>
  <c r="AS100" i="7" s="1"/>
  <c r="AN100" i="7" s="1"/>
  <c r="AO100" i="7" s="1"/>
  <c r="AM99" i="7"/>
  <c r="AS99" i="7" s="1"/>
  <c r="AN99" i="7" s="1"/>
  <c r="AO99" i="7" s="1"/>
  <c r="AM98" i="7"/>
  <c r="AS98" i="7" s="1"/>
  <c r="AN98" i="7" s="1"/>
  <c r="AO98" i="7" s="1"/>
  <c r="AM97" i="7"/>
  <c r="AS97" i="7" s="1"/>
  <c r="AN97" i="7" s="1"/>
  <c r="AO97" i="7" s="1"/>
  <c r="AM96" i="7"/>
  <c r="AS96" i="7" s="1"/>
  <c r="AN96" i="7" s="1"/>
  <c r="AO96" i="7" s="1"/>
  <c r="AM95" i="7"/>
  <c r="AS95" i="7" s="1"/>
  <c r="AN95" i="7" s="1"/>
  <c r="AO95" i="7" s="1"/>
  <c r="AM94" i="7"/>
  <c r="AS94" i="7" s="1"/>
  <c r="AN94" i="7" s="1"/>
  <c r="AO94" i="7" s="1"/>
  <c r="AM93" i="7"/>
  <c r="AS93" i="7" s="1"/>
  <c r="AN93" i="7" s="1"/>
  <c r="AO93" i="7" s="1"/>
  <c r="AM92" i="7"/>
  <c r="AS92" i="7" s="1"/>
  <c r="AN92" i="7" s="1"/>
  <c r="AO92" i="7" s="1"/>
  <c r="AM91" i="7"/>
  <c r="AS91" i="7" s="1"/>
  <c r="AN91" i="7" s="1"/>
  <c r="AO91" i="7" s="1"/>
  <c r="AM90" i="7"/>
  <c r="AS90" i="7" s="1"/>
  <c r="AN90" i="7" s="1"/>
  <c r="AO90" i="7" s="1"/>
  <c r="AM89" i="7"/>
  <c r="AS89" i="7" s="1"/>
  <c r="AN89" i="7" s="1"/>
  <c r="AO89" i="7" s="1"/>
  <c r="AM88" i="7"/>
  <c r="AS88" i="7" s="1"/>
  <c r="AN88" i="7" s="1"/>
  <c r="AO88" i="7" s="1"/>
  <c r="AM87" i="7"/>
  <c r="AS87" i="7" s="1"/>
  <c r="AN87" i="7" s="1"/>
  <c r="AO87" i="7" s="1"/>
  <c r="AM86" i="7"/>
  <c r="AS86" i="7" s="1"/>
  <c r="AN86" i="7" s="1"/>
  <c r="AO86" i="7" s="1"/>
  <c r="AM85" i="7"/>
  <c r="AS85" i="7" s="1"/>
  <c r="AN85" i="7" s="1"/>
  <c r="AO85" i="7" s="1"/>
  <c r="AM84" i="7"/>
  <c r="AS84" i="7" s="1"/>
  <c r="AN84" i="7" s="1"/>
  <c r="AO84" i="7" s="1"/>
  <c r="AM83" i="7"/>
  <c r="AS83" i="7" s="1"/>
  <c r="AN83" i="7" s="1"/>
  <c r="AO83" i="7" s="1"/>
  <c r="AM82" i="7"/>
  <c r="AS82" i="7" s="1"/>
  <c r="AN82" i="7" s="1"/>
  <c r="AO82" i="7" s="1"/>
  <c r="AM81" i="7"/>
  <c r="AS81" i="7" s="1"/>
  <c r="AN81" i="7" s="1"/>
  <c r="AO81" i="7" s="1"/>
  <c r="AM80" i="7"/>
  <c r="AS80" i="7" s="1"/>
  <c r="AN80" i="7" s="1"/>
  <c r="AO80" i="7" s="1"/>
  <c r="AM79" i="7"/>
  <c r="AS79" i="7" s="1"/>
  <c r="AN79" i="7" s="1"/>
  <c r="AO79" i="7" s="1"/>
  <c r="AM78" i="7"/>
  <c r="AS78" i="7" s="1"/>
  <c r="AN78" i="7" s="1"/>
  <c r="AO78" i="7" s="1"/>
  <c r="AM77" i="7"/>
  <c r="AS77" i="7" s="1"/>
  <c r="AN77" i="7" s="1"/>
  <c r="AO77" i="7" s="1"/>
  <c r="AM76" i="7"/>
  <c r="AS76" i="7" s="1"/>
  <c r="AN76" i="7" s="1"/>
  <c r="AO76" i="7" s="1"/>
  <c r="AM75" i="7"/>
  <c r="AS75" i="7" s="1"/>
  <c r="AN75" i="7" s="1"/>
  <c r="AO75" i="7" s="1"/>
  <c r="AM74" i="7"/>
  <c r="AS74" i="7" s="1"/>
  <c r="AN74" i="7" s="1"/>
  <c r="AO74" i="7" s="1"/>
  <c r="AM73" i="7"/>
  <c r="AS73" i="7" s="1"/>
  <c r="AN73" i="7" s="1"/>
  <c r="AO73" i="7" s="1"/>
  <c r="AM72" i="7"/>
  <c r="AS72" i="7" s="1"/>
  <c r="AN72" i="7" s="1"/>
  <c r="AO72" i="7" s="1"/>
  <c r="AM71" i="7"/>
  <c r="AS71" i="7" s="1"/>
  <c r="AN71" i="7" s="1"/>
  <c r="AO71" i="7" s="1"/>
  <c r="AM70" i="7"/>
  <c r="AS70" i="7" s="1"/>
  <c r="AN70" i="7" s="1"/>
  <c r="AO70" i="7" s="1"/>
  <c r="AM69" i="7"/>
  <c r="AS69" i="7" s="1"/>
  <c r="AN69" i="7" s="1"/>
  <c r="AO69" i="7" s="1"/>
  <c r="AM68" i="7"/>
  <c r="AS68" i="7" s="1"/>
  <c r="AN68" i="7" s="1"/>
  <c r="AO68" i="7" s="1"/>
  <c r="AM67" i="7"/>
  <c r="AS67" i="7" s="1"/>
  <c r="AN67" i="7" s="1"/>
  <c r="AO67" i="7" s="1"/>
  <c r="AM66" i="7"/>
  <c r="AS66" i="7" s="1"/>
  <c r="AN66" i="7" s="1"/>
  <c r="AO66" i="7" s="1"/>
  <c r="AM65" i="7"/>
  <c r="AS65" i="7" s="1"/>
  <c r="AN65" i="7" s="1"/>
  <c r="AO65" i="7" s="1"/>
  <c r="AM64" i="7"/>
  <c r="AS64" i="7" s="1"/>
  <c r="AN64" i="7" s="1"/>
  <c r="AO64" i="7" s="1"/>
  <c r="AM63" i="7"/>
  <c r="AS63" i="7" s="1"/>
  <c r="AN63" i="7" s="1"/>
  <c r="AO63" i="7" s="1"/>
  <c r="AM62" i="7"/>
  <c r="AS62" i="7" s="1"/>
  <c r="AN62" i="7" s="1"/>
  <c r="AO62" i="7" s="1"/>
  <c r="AM61" i="7"/>
  <c r="AS61" i="7" s="1"/>
  <c r="AN61" i="7" s="1"/>
  <c r="AO61" i="7" s="1"/>
  <c r="AM60" i="7"/>
  <c r="AS60" i="7" s="1"/>
  <c r="AN60" i="7" s="1"/>
  <c r="AO60" i="7" s="1"/>
  <c r="AM59" i="7"/>
  <c r="AS59" i="7" s="1"/>
  <c r="AN59" i="7" s="1"/>
  <c r="AO59" i="7" s="1"/>
  <c r="AM58" i="7"/>
  <c r="AS58" i="7" s="1"/>
  <c r="AN58" i="7" s="1"/>
  <c r="AO58" i="7" s="1"/>
  <c r="AM57" i="7"/>
  <c r="AS57" i="7" s="1"/>
  <c r="AN57" i="7" s="1"/>
  <c r="AO57" i="7" s="1"/>
  <c r="AM56" i="7"/>
  <c r="AS56" i="7" s="1"/>
  <c r="AN56" i="7" s="1"/>
  <c r="AO56" i="7" s="1"/>
  <c r="AM55" i="7"/>
  <c r="AS55" i="7" s="1"/>
  <c r="AN55" i="7" s="1"/>
  <c r="AO55" i="7" s="1"/>
  <c r="AM54" i="7"/>
  <c r="AS54" i="7" s="1"/>
  <c r="AN54" i="7" s="1"/>
  <c r="AO54" i="7" s="1"/>
  <c r="AM53" i="7"/>
  <c r="AS53" i="7" s="1"/>
  <c r="AN53" i="7" s="1"/>
  <c r="AO53" i="7" s="1"/>
  <c r="AM52" i="7"/>
  <c r="AS52" i="7" s="1"/>
  <c r="AN52" i="7" s="1"/>
  <c r="AO52" i="7" s="1"/>
  <c r="AM51" i="7"/>
  <c r="AS51" i="7" s="1"/>
  <c r="AN51" i="7" s="1"/>
  <c r="AO51" i="7" s="1"/>
  <c r="AM50" i="7"/>
  <c r="AS50" i="7" s="1"/>
  <c r="AN50" i="7" s="1"/>
  <c r="AO50" i="7" s="1"/>
  <c r="AM49" i="7"/>
  <c r="AS49" i="7" s="1"/>
  <c r="AN49" i="7" s="1"/>
  <c r="AO49" i="7" s="1"/>
  <c r="AM48" i="7"/>
  <c r="AS48" i="7" s="1"/>
  <c r="AN48" i="7" s="1"/>
  <c r="AO48" i="7" s="1"/>
  <c r="AM47" i="7"/>
  <c r="AS47" i="7" s="1"/>
  <c r="AN47" i="7" s="1"/>
  <c r="AO47" i="7" s="1"/>
  <c r="AM46" i="7"/>
  <c r="AS46" i="7" s="1"/>
  <c r="AN46" i="7" s="1"/>
  <c r="AO46" i="7" s="1"/>
  <c r="AM45" i="7"/>
  <c r="AS45" i="7" s="1"/>
  <c r="AN45" i="7" s="1"/>
  <c r="AO45" i="7" s="1"/>
  <c r="AM44" i="7"/>
  <c r="AS44" i="7" s="1"/>
  <c r="AN44" i="7" s="1"/>
  <c r="AO44" i="7" s="1"/>
  <c r="AM43" i="7"/>
  <c r="AS43" i="7" s="1"/>
  <c r="AN43" i="7" s="1"/>
  <c r="AO43" i="7" s="1"/>
  <c r="AM42" i="7"/>
  <c r="AS42" i="7" s="1"/>
  <c r="AN42" i="7" s="1"/>
  <c r="AO42" i="7" s="1"/>
  <c r="AM41" i="7"/>
  <c r="AS41" i="7" s="1"/>
  <c r="AN41" i="7" s="1"/>
  <c r="AO41" i="7" s="1"/>
  <c r="AM40" i="7"/>
  <c r="AS40" i="7" s="1"/>
  <c r="AN40" i="7" s="1"/>
  <c r="AO40" i="7" s="1"/>
  <c r="AM39" i="7"/>
  <c r="AS39" i="7" s="1"/>
  <c r="AN39" i="7" s="1"/>
  <c r="AO39" i="7" s="1"/>
  <c r="AM38" i="7"/>
  <c r="AS38" i="7" s="1"/>
  <c r="AN38" i="7" s="1"/>
  <c r="AO38" i="7" s="1"/>
  <c r="AM37" i="7"/>
  <c r="AS37" i="7" s="1"/>
  <c r="AN37" i="7" s="1"/>
  <c r="AO37" i="7" s="1"/>
  <c r="AM36" i="7"/>
  <c r="AS36" i="7" s="1"/>
  <c r="AN36" i="7" s="1"/>
  <c r="AO36" i="7" s="1"/>
  <c r="AM35" i="7"/>
  <c r="AS35" i="7" s="1"/>
  <c r="AN35" i="7" s="1"/>
  <c r="AO35" i="7" s="1"/>
  <c r="AM34" i="7"/>
  <c r="AS34" i="7" s="1"/>
  <c r="AN34" i="7" s="1"/>
  <c r="AO34" i="7" s="1"/>
  <c r="AM33" i="7"/>
  <c r="AS33" i="7" s="1"/>
  <c r="AN33" i="7" s="1"/>
  <c r="AO33" i="7" s="1"/>
  <c r="AM32" i="7"/>
  <c r="AS32" i="7" s="1"/>
  <c r="AN32" i="7" s="1"/>
  <c r="AO32" i="7" s="1"/>
  <c r="AM31" i="7"/>
  <c r="AS31" i="7" s="1"/>
  <c r="AN31" i="7" s="1"/>
  <c r="AO31" i="7" s="1"/>
  <c r="AM30" i="7"/>
  <c r="AS30" i="7" s="1"/>
  <c r="AN30" i="7" s="1"/>
  <c r="AO30" i="7" s="1"/>
  <c r="AM29" i="7"/>
  <c r="AS29" i="7" s="1"/>
  <c r="AN29" i="7" s="1"/>
  <c r="AO29" i="7" s="1"/>
  <c r="AM28" i="7"/>
  <c r="AS28" i="7" s="1"/>
  <c r="AN28" i="7" s="1"/>
  <c r="AO28" i="7" s="1"/>
  <c r="AM27" i="7"/>
  <c r="AS27" i="7" s="1"/>
  <c r="AN27" i="7" s="1"/>
  <c r="AO27" i="7" s="1"/>
  <c r="AM26" i="7"/>
  <c r="AS26" i="7" s="1"/>
  <c r="AN26" i="7" s="1"/>
  <c r="AO26" i="7" s="1"/>
  <c r="AM25" i="7"/>
  <c r="AS25" i="7" s="1"/>
  <c r="AN25" i="7" s="1"/>
  <c r="AO25" i="7" s="1"/>
  <c r="AM24" i="7"/>
  <c r="AS24" i="7" s="1"/>
  <c r="AN24" i="7" s="1"/>
  <c r="AO24" i="7" s="1"/>
  <c r="AM23" i="7"/>
  <c r="AS23" i="7" s="1"/>
  <c r="AN23" i="7" s="1"/>
  <c r="AO23" i="7" s="1"/>
  <c r="AM22" i="7"/>
  <c r="AS22" i="7" s="1"/>
  <c r="AN22" i="7" s="1"/>
  <c r="AO22" i="7" s="1"/>
  <c r="AM21" i="7"/>
  <c r="AS21" i="7" s="1"/>
  <c r="AN21" i="7" s="1"/>
  <c r="AO21" i="7" s="1"/>
  <c r="AM20" i="7"/>
  <c r="AS20" i="7" s="1"/>
  <c r="AN20" i="7" s="1"/>
  <c r="AO20" i="7" s="1"/>
  <c r="AM19" i="7"/>
  <c r="AS19" i="7" s="1"/>
  <c r="AN19" i="7" s="1"/>
  <c r="AO19" i="7" s="1"/>
  <c r="AM18" i="7"/>
  <c r="AS18" i="7" s="1"/>
  <c r="AN18" i="7" s="1"/>
  <c r="AO18" i="7" s="1"/>
  <c r="AM17" i="7"/>
  <c r="AS17" i="7" s="1"/>
  <c r="AN17" i="7" s="1"/>
  <c r="AO17" i="7" s="1"/>
  <c r="AM16" i="7"/>
  <c r="AS16" i="7" s="1"/>
  <c r="AN16" i="7" s="1"/>
  <c r="AO16" i="7" s="1"/>
  <c r="AM15" i="7"/>
  <c r="AS15" i="7" s="1"/>
  <c r="AN15" i="7" s="1"/>
  <c r="AO15" i="7" s="1"/>
  <c r="AM14" i="7"/>
  <c r="AS14" i="7" s="1"/>
  <c r="AN14" i="7" s="1"/>
  <c r="AO14" i="7" s="1"/>
  <c r="AM13" i="7"/>
  <c r="AS13" i="7" s="1"/>
  <c r="AN13" i="7" s="1"/>
  <c r="AO13" i="7" s="1"/>
  <c r="AM12" i="7"/>
  <c r="AS12" i="7" s="1"/>
  <c r="AN12" i="7" s="1"/>
  <c r="AO12" i="7" s="1"/>
  <c r="AM11" i="7"/>
  <c r="AS11" i="7" s="1"/>
  <c r="AN11" i="7" s="1"/>
  <c r="AO11" i="7" s="1"/>
  <c r="AM10" i="7"/>
  <c r="AS10" i="7" s="1"/>
  <c r="AN10" i="7" s="1"/>
  <c r="AO10" i="7" s="1"/>
  <c r="AM9" i="7"/>
  <c r="AS9" i="7" s="1"/>
  <c r="AN9" i="7" s="1"/>
  <c r="AO9" i="7" s="1"/>
  <c r="AM8" i="7"/>
  <c r="AS8" i="7" s="1"/>
  <c r="AN8" i="7" s="1"/>
  <c r="AO8" i="7" s="1"/>
  <c r="AM7" i="7"/>
  <c r="AS7" i="7" s="1"/>
  <c r="AN7" i="7" s="1"/>
  <c r="AO7" i="7" s="1"/>
  <c r="AM6" i="7"/>
  <c r="AS6" i="7" s="1"/>
  <c r="AN6" i="7" s="1"/>
  <c r="AO6" i="7" s="1"/>
  <c r="AM5" i="7"/>
  <c r="AS5" i="7" s="1"/>
  <c r="AN5" i="7" s="1"/>
  <c r="AO5" i="7" s="1"/>
  <c r="AM4" i="7"/>
  <c r="AS4" i="7" s="1"/>
  <c r="AN4" i="7" s="1"/>
  <c r="AO4" i="7" s="1"/>
  <c r="AE1640" i="7"/>
  <c r="AE1639" i="7"/>
  <c r="AE1638" i="7"/>
  <c r="AE1637" i="7"/>
  <c r="AE1636" i="7"/>
  <c r="AE1635" i="7"/>
  <c r="AE1634" i="7"/>
  <c r="AE1633" i="7"/>
  <c r="AE1632" i="7"/>
  <c r="AE1631" i="7"/>
  <c r="AE1630" i="7"/>
  <c r="AE1629" i="7"/>
  <c r="AE1628" i="7"/>
  <c r="AE1627" i="7"/>
  <c r="AE1626" i="7"/>
  <c r="AE1625" i="7"/>
  <c r="AE1624" i="7"/>
  <c r="AE1623" i="7"/>
  <c r="AE1622" i="7"/>
  <c r="AE1621" i="7"/>
  <c r="AE1620" i="7"/>
  <c r="AE1619" i="7"/>
  <c r="AE1618" i="7"/>
  <c r="AE1617" i="7"/>
  <c r="AE1616" i="7"/>
  <c r="AE1615" i="7"/>
  <c r="AE1614" i="7"/>
  <c r="AE1613" i="7"/>
  <c r="AE1612" i="7"/>
  <c r="AE1611" i="7"/>
  <c r="AE1610" i="7"/>
  <c r="AE1609" i="7"/>
  <c r="AE1608" i="7"/>
  <c r="AE1607" i="7"/>
  <c r="AE1606" i="7"/>
  <c r="AE1605" i="7"/>
  <c r="AE1604" i="7"/>
  <c r="AE1603" i="7"/>
  <c r="AE1602" i="7"/>
  <c r="AE1601" i="7"/>
  <c r="AE1600" i="7"/>
  <c r="AE1599" i="7"/>
  <c r="AE1598" i="7"/>
  <c r="AE1597" i="7"/>
  <c r="AE1596" i="7"/>
  <c r="AE1595" i="7"/>
  <c r="AE1594" i="7"/>
  <c r="AE1593" i="7"/>
  <c r="AE1592" i="7"/>
  <c r="AE1591" i="7"/>
  <c r="AE1590" i="7"/>
  <c r="AE1589" i="7"/>
  <c r="AE1588" i="7"/>
  <c r="AE1587" i="7"/>
  <c r="AE1586" i="7"/>
  <c r="AE1585" i="7"/>
  <c r="AE1584" i="7"/>
  <c r="AE1583" i="7"/>
  <c r="AE1582" i="7"/>
  <c r="AE1581" i="7"/>
  <c r="AE1580" i="7"/>
  <c r="AE1579" i="7"/>
  <c r="AE1578" i="7"/>
  <c r="AE1577" i="7"/>
  <c r="AE1576" i="7"/>
  <c r="AE1575" i="7"/>
  <c r="AE1574" i="7"/>
  <c r="AE1573" i="7"/>
  <c r="AE1572" i="7"/>
  <c r="AE1571" i="7"/>
  <c r="AE1570" i="7"/>
  <c r="AE1569" i="7"/>
  <c r="AE1568" i="7"/>
  <c r="AE1567" i="7"/>
  <c r="AE1566" i="7"/>
  <c r="AE1565" i="7"/>
  <c r="AE1564" i="7"/>
  <c r="AE1563" i="7"/>
  <c r="AE1562" i="7"/>
  <c r="AE1561" i="7"/>
  <c r="AE1560" i="7"/>
  <c r="AE1559" i="7"/>
  <c r="AE1558" i="7"/>
  <c r="AE1557" i="7"/>
  <c r="AE1556" i="7"/>
  <c r="AE1555" i="7"/>
  <c r="AE1554" i="7"/>
  <c r="AE1553" i="7"/>
  <c r="AE1552" i="7"/>
  <c r="AE1551" i="7"/>
  <c r="AE1550" i="7"/>
  <c r="AE1549" i="7"/>
  <c r="AE1548" i="7"/>
  <c r="AE1547" i="7"/>
  <c r="AE1546" i="7"/>
  <c r="AE1545" i="7"/>
  <c r="AE1544" i="7"/>
  <c r="AE1543" i="7"/>
  <c r="AE1542" i="7"/>
  <c r="AE1541" i="7"/>
  <c r="AE1540" i="7"/>
  <c r="AE1539" i="7"/>
  <c r="AE1538" i="7"/>
  <c r="AE1537" i="7"/>
  <c r="AE1536" i="7"/>
  <c r="AE1535" i="7"/>
  <c r="AE1534" i="7"/>
  <c r="AE1533" i="7"/>
  <c r="AE1532" i="7"/>
  <c r="AE1531" i="7"/>
  <c r="AE1530" i="7"/>
  <c r="AE1529" i="7"/>
  <c r="AE1528" i="7"/>
  <c r="AE1527" i="7"/>
  <c r="AE1526" i="7"/>
  <c r="AE1525" i="7"/>
  <c r="AE1524" i="7"/>
  <c r="AE1523" i="7"/>
  <c r="AE1522" i="7"/>
  <c r="AE1521" i="7"/>
  <c r="AE1520" i="7"/>
  <c r="AE1519" i="7"/>
  <c r="AE1518" i="7"/>
  <c r="AE1517" i="7"/>
  <c r="AE1516" i="7"/>
  <c r="AE1515" i="7"/>
  <c r="AE1514" i="7"/>
  <c r="AE1513" i="7"/>
  <c r="AE1512" i="7"/>
  <c r="AE1511" i="7"/>
  <c r="AE1510" i="7"/>
  <c r="AE1509" i="7"/>
  <c r="AE1508" i="7"/>
  <c r="AE1507" i="7"/>
  <c r="AE1506" i="7"/>
  <c r="AE1505" i="7"/>
  <c r="AE1504" i="7"/>
  <c r="AE1503" i="7"/>
  <c r="AE1502" i="7"/>
  <c r="AE1501" i="7"/>
  <c r="AE1500" i="7"/>
  <c r="AE1499" i="7"/>
  <c r="AE1498" i="7"/>
  <c r="AE1497" i="7"/>
  <c r="AE1496" i="7"/>
  <c r="AE1495" i="7"/>
  <c r="AE1494" i="7"/>
  <c r="AE1493" i="7"/>
  <c r="AE1492" i="7"/>
  <c r="AE1491" i="7"/>
  <c r="AE1490" i="7"/>
  <c r="AE1489" i="7"/>
  <c r="AE1488" i="7"/>
  <c r="AE1487" i="7"/>
  <c r="AE1486" i="7"/>
  <c r="AE1485" i="7"/>
  <c r="AE1484" i="7"/>
  <c r="AE1483" i="7"/>
  <c r="AE1482" i="7"/>
  <c r="AE1481" i="7"/>
  <c r="AE1480" i="7"/>
  <c r="AE1479" i="7"/>
  <c r="AE1478" i="7"/>
  <c r="AE1477" i="7"/>
  <c r="AE1476" i="7"/>
  <c r="AE1475" i="7"/>
  <c r="AE1474" i="7"/>
  <c r="AE1473" i="7"/>
  <c r="AE1472" i="7"/>
  <c r="AE1471" i="7"/>
  <c r="AE1470" i="7"/>
  <c r="AE1469" i="7"/>
  <c r="AE1468" i="7"/>
  <c r="AE1467" i="7"/>
  <c r="AE1466" i="7"/>
  <c r="AE1465" i="7"/>
  <c r="AE1464" i="7"/>
  <c r="AE1463" i="7"/>
  <c r="AE1462" i="7"/>
  <c r="AE1461" i="7"/>
  <c r="AE1460" i="7"/>
  <c r="AE1459" i="7"/>
  <c r="AE1458" i="7"/>
  <c r="AE1457" i="7"/>
  <c r="AE1456" i="7"/>
  <c r="AE1455" i="7"/>
  <c r="AE1454" i="7"/>
  <c r="AE1453" i="7"/>
  <c r="AE1452" i="7"/>
  <c r="AE1451" i="7"/>
  <c r="AE1450" i="7"/>
  <c r="AE1449" i="7"/>
  <c r="AE1448" i="7"/>
  <c r="AE1447" i="7"/>
  <c r="AE1446" i="7"/>
  <c r="AE1445" i="7"/>
  <c r="AE1444" i="7"/>
  <c r="AE1443" i="7"/>
  <c r="AE1442" i="7"/>
  <c r="AE1441" i="7"/>
  <c r="AE1440" i="7"/>
  <c r="AE1439" i="7"/>
  <c r="AE1438" i="7"/>
  <c r="AE1437" i="7"/>
  <c r="AE1436" i="7"/>
  <c r="AE1435" i="7"/>
  <c r="AE1434" i="7"/>
  <c r="AE1433" i="7"/>
  <c r="AE1432" i="7"/>
  <c r="AE1431" i="7"/>
  <c r="AE1430" i="7"/>
  <c r="AE1429" i="7"/>
  <c r="AE1428" i="7"/>
  <c r="AE1427" i="7"/>
  <c r="AE1426" i="7"/>
  <c r="AE1425" i="7"/>
  <c r="AE1424" i="7"/>
  <c r="AE1423" i="7"/>
  <c r="AE1422" i="7"/>
  <c r="AE1421" i="7"/>
  <c r="AE1420" i="7"/>
  <c r="AE1419" i="7"/>
  <c r="AE1418" i="7"/>
  <c r="AE1417" i="7"/>
  <c r="AE1416" i="7"/>
  <c r="AE1415" i="7"/>
  <c r="AE1414" i="7"/>
  <c r="AE1413" i="7"/>
  <c r="AE1412" i="7"/>
  <c r="AE1411" i="7"/>
  <c r="AE1410" i="7"/>
  <c r="AE1409" i="7"/>
  <c r="AE1408" i="7"/>
  <c r="AE1407" i="7"/>
  <c r="AE1406" i="7"/>
  <c r="AE1405" i="7"/>
  <c r="AE1404" i="7"/>
  <c r="AE1403" i="7"/>
  <c r="AE1402" i="7"/>
  <c r="AE1401" i="7"/>
  <c r="AE1400" i="7"/>
  <c r="AE1399" i="7"/>
  <c r="AE1398" i="7"/>
  <c r="AE1397" i="7"/>
  <c r="AE1396" i="7"/>
  <c r="AE1395" i="7"/>
  <c r="AE1394" i="7"/>
  <c r="AE1393" i="7"/>
  <c r="AE1392" i="7"/>
  <c r="AE1391" i="7"/>
  <c r="AE1390" i="7"/>
  <c r="AE1389" i="7"/>
  <c r="AE1388" i="7"/>
  <c r="AE1387" i="7"/>
  <c r="AE1386" i="7"/>
  <c r="AE1385" i="7"/>
  <c r="AE1384" i="7"/>
  <c r="AE1383" i="7"/>
  <c r="AE1382" i="7"/>
  <c r="AE1381" i="7"/>
  <c r="AE1380" i="7"/>
  <c r="AE1379" i="7"/>
  <c r="AE1378" i="7"/>
  <c r="AE1377" i="7"/>
  <c r="AE1376" i="7"/>
  <c r="AE1375" i="7"/>
  <c r="AE1374" i="7"/>
  <c r="AE1373" i="7"/>
  <c r="AE1372" i="7"/>
  <c r="AE1371" i="7"/>
  <c r="AE1370" i="7"/>
  <c r="AE1369" i="7"/>
  <c r="AE1368" i="7"/>
  <c r="AE1367" i="7"/>
  <c r="AE1366" i="7"/>
  <c r="AE1365" i="7"/>
  <c r="AE1364" i="7"/>
  <c r="AE1363" i="7"/>
  <c r="AE1362" i="7"/>
  <c r="AE1361" i="7"/>
  <c r="AE1360" i="7"/>
  <c r="AE1359" i="7"/>
  <c r="AE1358" i="7"/>
  <c r="AE1357" i="7"/>
  <c r="AE1356" i="7"/>
  <c r="AE1355" i="7"/>
  <c r="AE1354" i="7"/>
  <c r="AE1353" i="7"/>
  <c r="AE1352" i="7"/>
  <c r="AE1351" i="7"/>
  <c r="AE1350" i="7"/>
  <c r="AE1349" i="7"/>
  <c r="AE1348" i="7"/>
  <c r="AE1347" i="7"/>
  <c r="AE1346" i="7"/>
  <c r="AE1345" i="7"/>
  <c r="AE1344" i="7"/>
  <c r="AE1343" i="7"/>
  <c r="AE1342" i="7"/>
  <c r="AE1341" i="7"/>
  <c r="AE1340" i="7"/>
  <c r="AE1339" i="7"/>
  <c r="AE1338" i="7"/>
  <c r="AE1337" i="7"/>
  <c r="AE1336" i="7"/>
  <c r="AE1335" i="7"/>
  <c r="AE1334" i="7"/>
  <c r="AE1333" i="7"/>
  <c r="AE1332" i="7"/>
  <c r="AE1331" i="7"/>
  <c r="AE1330" i="7"/>
  <c r="AE1329" i="7"/>
  <c r="AE1328" i="7"/>
  <c r="AE1327" i="7"/>
  <c r="AE1326" i="7"/>
  <c r="AE1325" i="7"/>
  <c r="AE1324" i="7"/>
  <c r="AE1323" i="7"/>
  <c r="AE1322" i="7"/>
  <c r="AE1321" i="7"/>
  <c r="AE1320" i="7"/>
  <c r="AE1319" i="7"/>
  <c r="AE1318" i="7"/>
  <c r="AE1317" i="7"/>
  <c r="AE1316" i="7"/>
  <c r="AE1315" i="7"/>
  <c r="AE1314" i="7"/>
  <c r="AE1313" i="7"/>
  <c r="AE1312" i="7"/>
  <c r="AE1311" i="7"/>
  <c r="AE1310" i="7"/>
  <c r="AE1309" i="7"/>
  <c r="AE1308" i="7"/>
  <c r="AE1307" i="7"/>
  <c r="AE1306" i="7"/>
  <c r="AE1305" i="7"/>
  <c r="AE1304" i="7"/>
  <c r="AE1303" i="7"/>
  <c r="AE1302" i="7"/>
  <c r="AE1301" i="7"/>
  <c r="AE1300" i="7"/>
  <c r="AE1299" i="7"/>
  <c r="AE1298" i="7"/>
  <c r="AE1297" i="7"/>
  <c r="AE1296" i="7"/>
  <c r="AE1295" i="7"/>
  <c r="AE1294" i="7"/>
  <c r="AE1293" i="7"/>
  <c r="AE1292" i="7"/>
  <c r="AE1291" i="7"/>
  <c r="AE1290" i="7"/>
  <c r="AE1289" i="7"/>
  <c r="AE1288" i="7"/>
  <c r="AE1287" i="7"/>
  <c r="AE1286" i="7"/>
  <c r="AE1285" i="7"/>
  <c r="AE1284" i="7"/>
  <c r="AE1283" i="7"/>
  <c r="AE1282" i="7"/>
  <c r="AE1281" i="7"/>
  <c r="AE1280" i="7"/>
  <c r="AE1279" i="7"/>
  <c r="AE1278" i="7"/>
  <c r="AE1277" i="7"/>
  <c r="AE1276" i="7"/>
  <c r="AE1275" i="7"/>
  <c r="AE1274" i="7"/>
  <c r="AE1273" i="7"/>
  <c r="AE1272" i="7"/>
  <c r="AE1271" i="7"/>
  <c r="AE1270" i="7"/>
  <c r="AE1269" i="7"/>
  <c r="AE1268" i="7"/>
  <c r="AE1267" i="7"/>
  <c r="AE1266" i="7"/>
  <c r="AE1265" i="7"/>
  <c r="AE1264" i="7"/>
  <c r="AE1263" i="7"/>
  <c r="AE1262" i="7"/>
  <c r="AE1261" i="7"/>
  <c r="AE1260" i="7"/>
  <c r="AE1259" i="7"/>
  <c r="AE1258" i="7"/>
  <c r="AE1257" i="7"/>
  <c r="AE1256" i="7"/>
  <c r="AE1255" i="7"/>
  <c r="AE1254" i="7"/>
  <c r="AE1253" i="7"/>
  <c r="AE1252" i="7"/>
  <c r="AE1251" i="7"/>
  <c r="AE1250" i="7"/>
  <c r="AE1249" i="7"/>
  <c r="AE1248" i="7"/>
  <c r="AE1247" i="7"/>
  <c r="AE1246" i="7"/>
  <c r="AE1245" i="7"/>
  <c r="AE1244" i="7"/>
  <c r="AE1243" i="7"/>
  <c r="AE1242" i="7"/>
  <c r="AE1241" i="7"/>
  <c r="AE1240" i="7"/>
  <c r="AE1239" i="7"/>
  <c r="AE1238" i="7"/>
  <c r="AE1237" i="7"/>
  <c r="AE1236" i="7"/>
  <c r="AE1235" i="7"/>
  <c r="AE1234" i="7"/>
  <c r="AE1233" i="7"/>
  <c r="AE1232" i="7"/>
  <c r="AE1231" i="7"/>
  <c r="AE1230" i="7"/>
  <c r="AE1229" i="7"/>
  <c r="AE1228" i="7"/>
  <c r="AE1227" i="7"/>
  <c r="AE1226" i="7"/>
  <c r="AE1225" i="7"/>
  <c r="AE1224" i="7"/>
  <c r="AE1223" i="7"/>
  <c r="AE1222" i="7"/>
  <c r="AE1221" i="7"/>
  <c r="AE1220" i="7"/>
  <c r="AE1219" i="7"/>
  <c r="AE1218" i="7"/>
  <c r="AE1217" i="7"/>
  <c r="AE1216" i="7"/>
  <c r="AE1215" i="7"/>
  <c r="AE1214" i="7"/>
  <c r="AE1213" i="7"/>
  <c r="AE1212" i="7"/>
  <c r="AE1211" i="7"/>
  <c r="AE1210" i="7"/>
  <c r="AE1209" i="7"/>
  <c r="AE1208" i="7"/>
  <c r="AE1207" i="7"/>
  <c r="AE1206" i="7"/>
  <c r="AE1205" i="7"/>
  <c r="AE1204" i="7"/>
  <c r="AE1203" i="7"/>
  <c r="AE1202" i="7"/>
  <c r="AE1201" i="7"/>
  <c r="AE1200" i="7"/>
  <c r="AE1199" i="7"/>
  <c r="AE1198" i="7"/>
  <c r="AE1197" i="7"/>
  <c r="AE1196" i="7"/>
  <c r="AE1195" i="7"/>
  <c r="AE1194" i="7"/>
  <c r="AE1193" i="7"/>
  <c r="AE1192" i="7"/>
  <c r="AE1191" i="7"/>
  <c r="AE1190" i="7"/>
  <c r="AE1189" i="7"/>
  <c r="AE1188" i="7"/>
  <c r="AE1187" i="7"/>
  <c r="AE1186" i="7"/>
  <c r="AE1185" i="7"/>
  <c r="AE1184" i="7"/>
  <c r="AE1183" i="7"/>
  <c r="AE1182" i="7"/>
  <c r="AE1181" i="7"/>
  <c r="AE1180" i="7"/>
  <c r="AE1179" i="7"/>
  <c r="AE1178" i="7"/>
  <c r="AE1177" i="7"/>
  <c r="AE1176" i="7"/>
  <c r="AE1175" i="7"/>
  <c r="AE1174" i="7"/>
  <c r="AE1173" i="7"/>
  <c r="AE1172" i="7"/>
  <c r="AE1171" i="7"/>
  <c r="AE1170" i="7"/>
  <c r="AE1169" i="7"/>
  <c r="AE1168" i="7"/>
  <c r="AE1167" i="7"/>
  <c r="AE1166" i="7"/>
  <c r="AE1165" i="7"/>
  <c r="AE1164" i="7"/>
  <c r="AE1163" i="7"/>
  <c r="AE1162" i="7"/>
  <c r="AE1161" i="7"/>
  <c r="AE1160" i="7"/>
  <c r="AE1159" i="7"/>
  <c r="AE1158" i="7"/>
  <c r="AE1157" i="7"/>
  <c r="AE1156" i="7"/>
  <c r="AE1155" i="7"/>
  <c r="AE1154" i="7"/>
  <c r="AE1153" i="7"/>
  <c r="AE1152" i="7"/>
  <c r="AE1151" i="7"/>
  <c r="AE1150" i="7"/>
  <c r="AE1149" i="7"/>
  <c r="AE1148" i="7"/>
  <c r="AE1147" i="7"/>
  <c r="AE1146" i="7"/>
  <c r="AE1145" i="7"/>
  <c r="AE1144" i="7"/>
  <c r="AE1143" i="7"/>
  <c r="AE1142" i="7"/>
  <c r="AE1141" i="7"/>
  <c r="AE1140" i="7"/>
  <c r="AE1139" i="7"/>
  <c r="AE1138" i="7"/>
  <c r="AE1137" i="7"/>
  <c r="AE1136" i="7"/>
  <c r="AE1135" i="7"/>
  <c r="AE1134" i="7"/>
  <c r="AE1133" i="7"/>
  <c r="AE1132" i="7"/>
  <c r="AE1131" i="7"/>
  <c r="AE1130" i="7"/>
  <c r="AE1129" i="7"/>
  <c r="AE1128" i="7"/>
  <c r="AE1127" i="7"/>
  <c r="AE1126" i="7"/>
  <c r="AE1125" i="7"/>
  <c r="AE1124" i="7"/>
  <c r="AE1123" i="7"/>
  <c r="AE1122" i="7"/>
  <c r="AE1121" i="7"/>
  <c r="AE1120" i="7"/>
  <c r="AE1119" i="7"/>
  <c r="AE1118" i="7"/>
  <c r="AE1117" i="7"/>
  <c r="AE1116" i="7"/>
  <c r="AE1115" i="7"/>
  <c r="AE1114" i="7"/>
  <c r="AE1113" i="7"/>
  <c r="AE1112" i="7"/>
  <c r="AE1111" i="7"/>
  <c r="AE1110" i="7"/>
  <c r="AE1109" i="7"/>
  <c r="AE1108" i="7"/>
  <c r="AE1107" i="7"/>
  <c r="AE1106" i="7"/>
  <c r="AE1105" i="7"/>
  <c r="AE1104" i="7"/>
  <c r="AE1103" i="7"/>
  <c r="AE1102" i="7"/>
  <c r="AE1101" i="7"/>
  <c r="AE1100" i="7"/>
  <c r="AE1099" i="7"/>
  <c r="AE1098" i="7"/>
  <c r="AE1097" i="7"/>
  <c r="AE1096" i="7"/>
  <c r="AE1095" i="7"/>
  <c r="AE1094" i="7"/>
  <c r="AE1093" i="7"/>
  <c r="AE1092" i="7"/>
  <c r="AE1091" i="7"/>
  <c r="AE1090" i="7"/>
  <c r="AE1089" i="7"/>
  <c r="AE1088" i="7"/>
  <c r="AE1087" i="7"/>
  <c r="AE1086" i="7"/>
  <c r="AE1085" i="7"/>
  <c r="AE1084" i="7"/>
  <c r="AE1083" i="7"/>
  <c r="AE1082" i="7"/>
  <c r="AE1081" i="7"/>
  <c r="AE1080" i="7"/>
  <c r="AE1079" i="7"/>
  <c r="AE1078" i="7"/>
  <c r="AE1077" i="7"/>
  <c r="AE1076" i="7"/>
  <c r="AE1075" i="7"/>
  <c r="AE1074" i="7"/>
  <c r="AE1073" i="7"/>
  <c r="AE1072" i="7"/>
  <c r="AE1071" i="7"/>
  <c r="AE1070" i="7"/>
  <c r="AE1069" i="7"/>
  <c r="AE1068" i="7"/>
  <c r="AE1067" i="7"/>
  <c r="AE1066" i="7"/>
  <c r="AE1065" i="7"/>
  <c r="AE1064" i="7"/>
  <c r="AE1063" i="7"/>
  <c r="AE1062" i="7"/>
  <c r="AE1061" i="7"/>
  <c r="AE1060" i="7"/>
  <c r="AE1059" i="7"/>
  <c r="AE1058" i="7"/>
  <c r="AE1057" i="7"/>
  <c r="AE1056" i="7"/>
  <c r="AE1055" i="7"/>
  <c r="AE1054" i="7"/>
  <c r="AE1053" i="7"/>
  <c r="AE1052" i="7"/>
  <c r="AE1051" i="7"/>
  <c r="AE1050" i="7"/>
  <c r="AE1049" i="7"/>
  <c r="AE1048" i="7"/>
  <c r="AE1047" i="7"/>
  <c r="AE1046" i="7"/>
  <c r="AE1045" i="7"/>
  <c r="AE1044" i="7"/>
  <c r="AE1043" i="7"/>
  <c r="AE1042" i="7"/>
  <c r="AE1041" i="7"/>
  <c r="AE1040" i="7"/>
  <c r="AE1039" i="7"/>
  <c r="AE1038" i="7"/>
  <c r="AE1037" i="7"/>
  <c r="AE1036" i="7"/>
  <c r="AE1035" i="7"/>
  <c r="AE1034" i="7"/>
  <c r="AE1033" i="7"/>
  <c r="AE1032" i="7"/>
  <c r="AE1031" i="7"/>
  <c r="AE1030" i="7"/>
  <c r="AE1029" i="7"/>
  <c r="AE1028" i="7"/>
  <c r="AE1027" i="7"/>
  <c r="AE1026" i="7"/>
  <c r="AE1025" i="7"/>
  <c r="AE1024" i="7"/>
  <c r="AE1023" i="7"/>
  <c r="AE1022" i="7"/>
  <c r="AE1021" i="7"/>
  <c r="AE1020" i="7"/>
  <c r="AE1019" i="7"/>
  <c r="AE1018" i="7"/>
  <c r="AE1017" i="7"/>
  <c r="AE1016" i="7"/>
  <c r="AE1015" i="7"/>
  <c r="AE1014" i="7"/>
  <c r="AE1013" i="7"/>
  <c r="AE1012" i="7"/>
  <c r="AE1011" i="7"/>
  <c r="AE1010" i="7"/>
  <c r="AE1009" i="7"/>
  <c r="AE1008" i="7"/>
  <c r="AE1007" i="7"/>
  <c r="AE1006" i="7"/>
  <c r="AE1005" i="7"/>
  <c r="AE1004" i="7"/>
  <c r="AE1003" i="7"/>
  <c r="AE1002" i="7"/>
  <c r="AE1001" i="7"/>
  <c r="AE1000" i="7"/>
  <c r="AE999" i="7"/>
  <c r="AE998" i="7"/>
  <c r="AE997" i="7"/>
  <c r="AE996" i="7"/>
  <c r="AE995" i="7"/>
  <c r="AE994" i="7"/>
  <c r="AE993" i="7"/>
  <c r="AE992" i="7"/>
  <c r="AE991" i="7"/>
  <c r="AE990" i="7"/>
  <c r="AE989" i="7"/>
  <c r="AE988" i="7"/>
  <c r="AE987" i="7"/>
  <c r="AE986" i="7"/>
  <c r="AE985" i="7"/>
  <c r="AE984" i="7"/>
  <c r="AE983" i="7"/>
  <c r="AE982" i="7"/>
  <c r="AE981" i="7"/>
  <c r="AE980" i="7"/>
  <c r="AE979" i="7"/>
  <c r="AE978" i="7"/>
  <c r="AE977" i="7"/>
  <c r="AE976" i="7"/>
  <c r="AE975" i="7"/>
  <c r="AE974" i="7"/>
  <c r="AE973" i="7"/>
  <c r="AE972" i="7"/>
  <c r="AE971" i="7"/>
  <c r="AE970" i="7"/>
  <c r="AE969" i="7"/>
  <c r="AE968" i="7"/>
  <c r="AE967" i="7"/>
  <c r="AE966" i="7"/>
  <c r="AE965" i="7"/>
  <c r="AE964" i="7"/>
  <c r="AE963" i="7"/>
  <c r="AE962" i="7"/>
  <c r="AE961" i="7"/>
  <c r="AE960" i="7"/>
  <c r="AE959" i="7"/>
  <c r="AE958" i="7"/>
  <c r="AE957" i="7"/>
  <c r="AE956" i="7"/>
  <c r="AE955" i="7"/>
  <c r="AE954" i="7"/>
  <c r="AE953" i="7"/>
  <c r="AE952" i="7"/>
  <c r="AE951" i="7"/>
  <c r="AE950" i="7"/>
  <c r="AE949" i="7"/>
  <c r="AE948" i="7"/>
  <c r="AE947" i="7"/>
  <c r="AE946" i="7"/>
  <c r="AE945" i="7"/>
  <c r="AE944" i="7"/>
  <c r="AE943" i="7"/>
  <c r="AE942" i="7"/>
  <c r="AE941" i="7"/>
  <c r="AE940" i="7"/>
  <c r="AE939" i="7"/>
  <c r="AE938" i="7"/>
  <c r="AE937" i="7"/>
  <c r="AE936" i="7"/>
  <c r="AE935" i="7"/>
  <c r="AE934" i="7"/>
  <c r="AE933" i="7"/>
  <c r="AE932" i="7"/>
  <c r="AE931" i="7"/>
  <c r="AE930" i="7"/>
  <c r="AE929" i="7"/>
  <c r="AE928" i="7"/>
  <c r="AE927" i="7"/>
  <c r="AE926" i="7"/>
  <c r="AE925" i="7"/>
  <c r="AE924" i="7"/>
  <c r="AE923" i="7"/>
  <c r="AE922" i="7"/>
  <c r="AE921" i="7"/>
  <c r="AE920" i="7"/>
  <c r="AE919" i="7"/>
  <c r="AE918" i="7"/>
  <c r="AE917" i="7"/>
  <c r="AE916" i="7"/>
  <c r="AE915" i="7"/>
  <c r="AE914" i="7"/>
  <c r="AE913" i="7"/>
  <c r="AE912" i="7"/>
  <c r="AE911" i="7"/>
  <c r="AE910" i="7"/>
  <c r="AE909" i="7"/>
  <c r="AE908" i="7"/>
  <c r="AE907" i="7"/>
  <c r="AE906" i="7"/>
  <c r="AE905" i="7"/>
  <c r="AE904" i="7"/>
  <c r="AE903" i="7"/>
  <c r="AE902" i="7"/>
  <c r="AE901" i="7"/>
  <c r="AE900" i="7"/>
  <c r="AE899" i="7"/>
  <c r="AE898" i="7"/>
  <c r="AE897" i="7"/>
  <c r="AE896" i="7"/>
  <c r="AE895" i="7"/>
  <c r="AE894" i="7"/>
  <c r="AE893" i="7"/>
  <c r="AE892" i="7"/>
  <c r="AE891" i="7"/>
  <c r="AE890" i="7"/>
  <c r="AE889" i="7"/>
  <c r="AE888" i="7"/>
  <c r="AE887" i="7"/>
  <c r="AE886" i="7"/>
  <c r="AE885" i="7"/>
  <c r="AE884" i="7"/>
  <c r="AE883" i="7"/>
  <c r="AE882" i="7"/>
  <c r="AE881" i="7"/>
  <c r="AE880" i="7"/>
  <c r="AE879" i="7"/>
  <c r="AE878" i="7"/>
  <c r="AE877" i="7"/>
  <c r="AE876" i="7"/>
  <c r="AE875" i="7"/>
  <c r="AE874" i="7"/>
  <c r="AE873" i="7"/>
  <c r="AE872" i="7"/>
  <c r="AE871" i="7"/>
  <c r="AE870" i="7"/>
  <c r="AE869" i="7"/>
  <c r="AE868" i="7"/>
  <c r="AE867" i="7"/>
  <c r="AE866" i="7"/>
  <c r="AE865" i="7"/>
  <c r="AE864" i="7"/>
  <c r="AE863" i="7"/>
  <c r="AE862" i="7"/>
  <c r="AE861" i="7"/>
  <c r="AE860" i="7"/>
  <c r="AE859" i="7"/>
  <c r="AE858" i="7"/>
  <c r="AE857" i="7"/>
  <c r="AE856" i="7"/>
  <c r="AE855" i="7"/>
  <c r="AE854" i="7"/>
  <c r="AE853" i="7"/>
  <c r="AE852" i="7"/>
  <c r="AE851" i="7"/>
  <c r="AE850" i="7"/>
  <c r="AE849" i="7"/>
  <c r="AE848" i="7"/>
  <c r="AE847" i="7"/>
  <c r="AE846" i="7"/>
  <c r="AE845" i="7"/>
  <c r="AE844" i="7"/>
  <c r="AE843" i="7"/>
  <c r="AE842" i="7"/>
  <c r="AE841" i="7"/>
  <c r="AE840" i="7"/>
  <c r="AE839" i="7"/>
  <c r="AE838" i="7"/>
  <c r="AE837" i="7"/>
  <c r="AE836" i="7"/>
  <c r="AE835" i="7"/>
  <c r="AE834" i="7"/>
  <c r="AE833" i="7"/>
  <c r="AE832" i="7"/>
  <c r="AE831" i="7"/>
  <c r="AE830" i="7"/>
  <c r="AE829" i="7"/>
  <c r="AE828" i="7"/>
  <c r="AE827" i="7"/>
  <c r="AE826" i="7"/>
  <c r="AE825" i="7"/>
  <c r="AE824" i="7"/>
  <c r="AE823" i="7"/>
  <c r="AE822" i="7"/>
  <c r="AE821" i="7"/>
  <c r="AE820" i="7"/>
  <c r="AE819" i="7"/>
  <c r="AE818" i="7"/>
  <c r="AE817" i="7"/>
  <c r="AE816" i="7"/>
  <c r="AE815" i="7"/>
  <c r="AE814" i="7"/>
  <c r="AE813" i="7"/>
  <c r="AE812" i="7"/>
  <c r="AE811" i="7"/>
  <c r="AE810" i="7"/>
  <c r="AE809" i="7"/>
  <c r="AE808" i="7"/>
  <c r="AE807" i="7"/>
  <c r="AE806" i="7"/>
  <c r="AE805" i="7"/>
  <c r="AE804" i="7"/>
  <c r="AE803" i="7"/>
  <c r="AE802" i="7"/>
  <c r="AE801" i="7"/>
  <c r="AE800" i="7"/>
  <c r="AE799" i="7"/>
  <c r="AE798" i="7"/>
  <c r="AE797" i="7"/>
  <c r="AE796" i="7"/>
  <c r="AE795" i="7"/>
  <c r="AE794" i="7"/>
  <c r="AE793" i="7"/>
  <c r="AE792" i="7"/>
  <c r="AE791" i="7"/>
  <c r="AE790" i="7"/>
  <c r="AE789" i="7"/>
  <c r="AE788" i="7"/>
  <c r="AE787" i="7"/>
  <c r="AE786" i="7"/>
  <c r="AE785" i="7"/>
  <c r="AE784" i="7"/>
  <c r="AE783" i="7"/>
  <c r="AE782" i="7"/>
  <c r="AE781" i="7"/>
  <c r="AE780" i="7"/>
  <c r="AE779" i="7"/>
  <c r="AE778" i="7"/>
  <c r="AE777" i="7"/>
  <c r="AE776" i="7"/>
  <c r="AE775" i="7"/>
  <c r="AE774" i="7"/>
  <c r="AE773" i="7"/>
  <c r="AE772" i="7"/>
  <c r="AE771" i="7"/>
  <c r="AE770" i="7"/>
  <c r="AE769" i="7"/>
  <c r="AE768" i="7"/>
  <c r="AE767" i="7"/>
  <c r="AE766" i="7"/>
  <c r="AE765" i="7"/>
  <c r="AE764" i="7"/>
  <c r="AE763" i="7"/>
  <c r="AE762" i="7"/>
  <c r="AE761" i="7"/>
  <c r="AE760" i="7"/>
  <c r="AE759" i="7"/>
  <c r="AE758" i="7"/>
  <c r="AE757" i="7"/>
  <c r="AE756" i="7"/>
  <c r="AE755" i="7"/>
  <c r="AE754" i="7"/>
  <c r="AE753" i="7"/>
  <c r="AE752" i="7"/>
  <c r="AE751" i="7"/>
  <c r="AE750" i="7"/>
  <c r="AE749" i="7"/>
  <c r="AE748" i="7"/>
  <c r="AE747" i="7"/>
  <c r="AE746" i="7"/>
  <c r="AE745" i="7"/>
  <c r="AE744" i="7"/>
  <c r="AE743" i="7"/>
  <c r="AE742" i="7"/>
  <c r="AE741" i="7"/>
  <c r="AE740" i="7"/>
  <c r="AE739" i="7"/>
  <c r="AE738" i="7"/>
  <c r="AE737" i="7"/>
  <c r="AE736" i="7"/>
  <c r="AE735" i="7"/>
  <c r="AE734" i="7"/>
  <c r="AE733" i="7"/>
  <c r="AE732" i="7"/>
  <c r="AE731" i="7"/>
  <c r="AE730" i="7"/>
  <c r="AE729" i="7"/>
  <c r="AE728" i="7"/>
  <c r="AE727" i="7"/>
  <c r="AE726" i="7"/>
  <c r="AE725" i="7"/>
  <c r="AE724" i="7"/>
  <c r="AE723" i="7"/>
  <c r="AE722" i="7"/>
  <c r="AE721" i="7"/>
  <c r="AE720" i="7"/>
  <c r="AE719" i="7"/>
  <c r="AE718" i="7"/>
  <c r="AE717" i="7"/>
  <c r="AE716" i="7"/>
  <c r="AE715" i="7"/>
  <c r="AE714" i="7"/>
  <c r="AE713" i="7"/>
  <c r="AE712" i="7"/>
  <c r="AE711" i="7"/>
  <c r="AE710" i="7"/>
  <c r="AE709" i="7"/>
  <c r="AE708" i="7"/>
  <c r="AE707" i="7"/>
  <c r="AE706" i="7"/>
  <c r="AE705" i="7"/>
  <c r="AE704" i="7"/>
  <c r="AE703" i="7"/>
  <c r="AE702" i="7"/>
  <c r="AE701" i="7"/>
  <c r="AE700" i="7"/>
  <c r="AE699" i="7"/>
  <c r="AE698" i="7"/>
  <c r="AE697" i="7"/>
  <c r="AE696" i="7"/>
  <c r="AE695" i="7"/>
  <c r="AE694" i="7"/>
  <c r="AE693" i="7"/>
  <c r="AE692" i="7"/>
  <c r="AE691" i="7"/>
  <c r="AE690" i="7"/>
  <c r="AE689" i="7"/>
  <c r="AE688" i="7"/>
  <c r="AE687" i="7"/>
  <c r="AE686" i="7"/>
  <c r="AE685" i="7"/>
  <c r="AE684" i="7"/>
  <c r="AE683" i="7"/>
  <c r="AE682" i="7"/>
  <c r="AE681" i="7"/>
  <c r="AE680" i="7"/>
  <c r="AE679" i="7"/>
  <c r="AE678" i="7"/>
  <c r="AE677" i="7"/>
  <c r="AE676" i="7"/>
  <c r="AE675" i="7"/>
  <c r="AE674" i="7"/>
  <c r="AE673" i="7"/>
  <c r="AE672" i="7"/>
  <c r="AE671" i="7"/>
  <c r="AE670" i="7"/>
  <c r="AE669" i="7"/>
  <c r="AE668" i="7"/>
  <c r="AE667" i="7"/>
  <c r="AE666" i="7"/>
  <c r="AE665" i="7"/>
  <c r="AE664" i="7"/>
  <c r="AE663" i="7"/>
  <c r="AE662" i="7"/>
  <c r="AE661" i="7"/>
  <c r="AE660" i="7"/>
  <c r="AE659" i="7"/>
  <c r="AE658" i="7"/>
  <c r="AE657" i="7"/>
  <c r="AE656" i="7"/>
  <c r="AE655" i="7"/>
  <c r="AE654" i="7"/>
  <c r="AE653" i="7"/>
  <c r="AE652" i="7"/>
  <c r="AE651" i="7"/>
  <c r="AE650" i="7"/>
  <c r="AE649" i="7"/>
  <c r="AE648" i="7"/>
  <c r="AE647" i="7"/>
  <c r="AE646" i="7"/>
  <c r="AE645" i="7"/>
  <c r="AE644" i="7"/>
  <c r="AE643" i="7"/>
  <c r="AE642" i="7"/>
  <c r="AE641" i="7"/>
  <c r="AE640" i="7"/>
  <c r="AE639" i="7"/>
  <c r="AE638" i="7"/>
  <c r="AE637" i="7"/>
  <c r="AE636" i="7"/>
  <c r="AE635" i="7"/>
  <c r="AE634" i="7"/>
  <c r="AE633" i="7"/>
  <c r="AE632" i="7"/>
  <c r="AE631" i="7"/>
  <c r="AE630" i="7"/>
  <c r="AE629" i="7"/>
  <c r="AE628" i="7"/>
  <c r="AE627" i="7"/>
  <c r="AE626" i="7"/>
  <c r="AE625" i="7"/>
  <c r="AE624" i="7"/>
  <c r="AE623" i="7"/>
  <c r="AE622" i="7"/>
  <c r="AE621" i="7"/>
  <c r="AE620" i="7"/>
  <c r="AE619" i="7"/>
  <c r="AE618" i="7"/>
  <c r="AE617" i="7"/>
  <c r="AE616" i="7"/>
  <c r="AE615" i="7"/>
  <c r="AE614" i="7"/>
  <c r="AE613" i="7"/>
  <c r="AE612" i="7"/>
  <c r="AE611" i="7"/>
  <c r="AE610" i="7"/>
  <c r="AE609" i="7"/>
  <c r="AE608" i="7"/>
  <c r="AE607" i="7"/>
  <c r="AE606" i="7"/>
  <c r="AE605" i="7"/>
  <c r="AE604" i="7"/>
  <c r="AE603" i="7"/>
  <c r="AE602" i="7"/>
  <c r="AE601" i="7"/>
  <c r="AE600" i="7"/>
  <c r="AE599" i="7"/>
  <c r="AE598" i="7"/>
  <c r="AE597" i="7"/>
  <c r="AE596" i="7"/>
  <c r="AE595" i="7"/>
  <c r="AE594" i="7"/>
  <c r="AE593" i="7"/>
  <c r="AE592" i="7"/>
  <c r="AE591" i="7"/>
  <c r="AE590" i="7"/>
  <c r="AE589" i="7"/>
  <c r="AE588" i="7"/>
  <c r="AE587" i="7"/>
  <c r="AE586" i="7"/>
  <c r="AE585" i="7"/>
  <c r="AE584" i="7"/>
  <c r="AE583" i="7"/>
  <c r="AE582" i="7"/>
  <c r="AE581" i="7"/>
  <c r="AE580" i="7"/>
  <c r="AE579" i="7"/>
  <c r="AE578" i="7"/>
  <c r="AE577" i="7"/>
  <c r="AE576" i="7"/>
  <c r="AE575" i="7"/>
  <c r="AE574" i="7"/>
  <c r="AE573" i="7"/>
  <c r="AE572" i="7"/>
  <c r="AE571" i="7"/>
  <c r="AE570" i="7"/>
  <c r="AE569" i="7"/>
  <c r="AE568" i="7"/>
  <c r="AE567" i="7"/>
  <c r="AE566" i="7"/>
  <c r="AE565" i="7"/>
  <c r="AE564" i="7"/>
  <c r="AE563" i="7"/>
  <c r="AE562" i="7"/>
  <c r="AE561" i="7"/>
  <c r="AE560" i="7"/>
  <c r="AE559" i="7"/>
  <c r="AE558" i="7"/>
  <c r="AE557" i="7"/>
  <c r="AE556" i="7"/>
  <c r="AE555" i="7"/>
  <c r="AE554" i="7"/>
  <c r="AE553" i="7"/>
  <c r="AE552" i="7"/>
  <c r="AE551" i="7"/>
  <c r="AE550" i="7"/>
  <c r="AE549" i="7"/>
  <c r="AE548" i="7"/>
  <c r="AE547" i="7"/>
  <c r="AE546" i="7"/>
  <c r="AE545" i="7"/>
  <c r="AE544" i="7"/>
  <c r="AE543" i="7"/>
  <c r="AE542" i="7"/>
  <c r="AE541" i="7"/>
  <c r="AE540" i="7"/>
  <c r="AE539" i="7"/>
  <c r="AE538" i="7"/>
  <c r="AE537" i="7"/>
  <c r="AE536" i="7"/>
  <c r="AE535" i="7"/>
  <c r="AE534" i="7"/>
  <c r="AE533" i="7"/>
  <c r="AE532" i="7"/>
  <c r="AE531" i="7"/>
  <c r="AE530" i="7"/>
  <c r="AE529" i="7"/>
  <c r="AE528" i="7"/>
  <c r="AE527" i="7"/>
  <c r="AE526" i="7"/>
  <c r="AE525" i="7"/>
  <c r="AE524" i="7"/>
  <c r="AE523" i="7"/>
  <c r="AE522" i="7"/>
  <c r="AE521" i="7"/>
  <c r="AE520" i="7"/>
  <c r="AE519" i="7"/>
  <c r="AE518" i="7"/>
  <c r="AE517" i="7"/>
  <c r="AE516" i="7"/>
  <c r="AE515" i="7"/>
  <c r="AE514" i="7"/>
  <c r="AE513" i="7"/>
  <c r="AE512" i="7"/>
  <c r="AE511" i="7"/>
  <c r="AE510" i="7"/>
  <c r="AE509" i="7"/>
  <c r="AE508" i="7"/>
  <c r="AE507" i="7"/>
  <c r="AE506" i="7"/>
  <c r="AE505" i="7"/>
  <c r="AE504" i="7"/>
  <c r="AE503" i="7"/>
  <c r="AE502" i="7"/>
  <c r="AE501" i="7"/>
  <c r="AE500" i="7"/>
  <c r="AE499" i="7"/>
  <c r="AE498" i="7"/>
  <c r="AE497" i="7"/>
  <c r="AE496" i="7"/>
  <c r="AE495" i="7"/>
  <c r="AE494" i="7"/>
  <c r="AE493" i="7"/>
  <c r="AE492" i="7"/>
  <c r="AE491" i="7"/>
  <c r="AE490" i="7"/>
  <c r="AE489" i="7"/>
  <c r="AE488" i="7"/>
  <c r="AE487" i="7"/>
  <c r="AE486" i="7"/>
  <c r="AE485" i="7"/>
  <c r="AE484" i="7"/>
  <c r="AE483" i="7"/>
  <c r="AE482" i="7"/>
  <c r="AE481" i="7"/>
  <c r="AE480" i="7"/>
  <c r="AE479" i="7"/>
  <c r="AE478" i="7"/>
  <c r="AE477" i="7"/>
  <c r="AE476" i="7"/>
  <c r="AE475" i="7"/>
  <c r="AE474" i="7"/>
  <c r="AE473" i="7"/>
  <c r="AE472" i="7"/>
  <c r="AE471" i="7"/>
  <c r="AE470" i="7"/>
  <c r="AE469" i="7"/>
  <c r="AE468" i="7"/>
  <c r="AE467" i="7"/>
  <c r="AE466" i="7"/>
  <c r="AE465" i="7"/>
  <c r="AE464" i="7"/>
  <c r="AE463" i="7"/>
  <c r="AE462" i="7"/>
  <c r="AE461" i="7"/>
  <c r="AE460" i="7"/>
  <c r="AE459" i="7"/>
  <c r="AE458" i="7"/>
  <c r="AE457" i="7"/>
  <c r="AE456" i="7"/>
  <c r="AE455" i="7"/>
  <c r="AE454" i="7"/>
  <c r="AE453" i="7"/>
  <c r="AE452" i="7"/>
  <c r="AE451" i="7"/>
  <c r="AE450" i="7"/>
  <c r="AE449" i="7"/>
  <c r="AE448" i="7"/>
  <c r="AE447" i="7"/>
  <c r="AE446" i="7"/>
  <c r="AE445" i="7"/>
  <c r="AE444" i="7"/>
  <c r="AE443" i="7"/>
  <c r="AE442" i="7"/>
  <c r="AE441" i="7"/>
  <c r="AE440" i="7"/>
  <c r="AE439" i="7"/>
  <c r="AE438" i="7"/>
  <c r="AE437" i="7"/>
  <c r="AE436" i="7"/>
  <c r="AE435" i="7"/>
  <c r="AE434" i="7"/>
  <c r="AE433" i="7"/>
  <c r="AE432" i="7"/>
  <c r="AE431" i="7"/>
  <c r="AE430" i="7"/>
  <c r="AE429" i="7"/>
  <c r="AE428" i="7"/>
  <c r="AE427" i="7"/>
  <c r="AE426" i="7"/>
  <c r="AE425" i="7"/>
  <c r="AE424" i="7"/>
  <c r="AE423" i="7"/>
  <c r="AE422" i="7"/>
  <c r="AE421" i="7"/>
  <c r="AE420" i="7"/>
  <c r="AE419" i="7"/>
  <c r="AE418" i="7"/>
  <c r="AE417" i="7"/>
  <c r="AE416" i="7"/>
  <c r="AE415" i="7"/>
  <c r="AE414" i="7"/>
  <c r="AE413" i="7"/>
  <c r="AE412" i="7"/>
  <c r="AE411" i="7"/>
  <c r="AE410" i="7"/>
  <c r="AE409" i="7"/>
  <c r="AE408" i="7"/>
  <c r="AE407" i="7"/>
  <c r="AE406" i="7"/>
  <c r="AE405" i="7"/>
  <c r="AE404" i="7"/>
  <c r="AE403" i="7"/>
  <c r="AE402" i="7"/>
  <c r="AE401" i="7"/>
  <c r="AE400" i="7"/>
  <c r="AE399" i="7"/>
  <c r="AE398" i="7"/>
  <c r="AE397" i="7"/>
  <c r="AE396" i="7"/>
  <c r="AE395" i="7"/>
  <c r="AE394" i="7"/>
  <c r="AE393" i="7"/>
  <c r="AE392" i="7"/>
  <c r="AE391" i="7"/>
  <c r="AE390" i="7"/>
  <c r="AE389" i="7"/>
  <c r="AE388" i="7"/>
  <c r="AE387" i="7"/>
  <c r="AE386" i="7"/>
  <c r="AE385" i="7"/>
  <c r="AE384" i="7"/>
  <c r="AE383" i="7"/>
  <c r="AE382" i="7"/>
  <c r="AE381" i="7"/>
  <c r="AE380" i="7"/>
  <c r="AE379" i="7"/>
  <c r="AE378" i="7"/>
  <c r="AE377" i="7"/>
  <c r="AE376" i="7"/>
  <c r="AE375" i="7"/>
  <c r="AE374" i="7"/>
  <c r="AE373" i="7"/>
  <c r="AE372" i="7"/>
  <c r="AE371" i="7"/>
  <c r="AE370" i="7"/>
  <c r="AE369" i="7"/>
  <c r="AE368" i="7"/>
  <c r="AE367" i="7"/>
  <c r="AE366" i="7"/>
  <c r="AE365" i="7"/>
  <c r="AE364" i="7"/>
  <c r="AE363" i="7"/>
  <c r="AE362" i="7"/>
  <c r="AE361" i="7"/>
  <c r="AE360" i="7"/>
  <c r="AE359" i="7"/>
  <c r="AE358" i="7"/>
  <c r="AE357" i="7"/>
  <c r="AE356" i="7"/>
  <c r="AE355" i="7"/>
  <c r="AE354" i="7"/>
  <c r="AE353" i="7"/>
  <c r="AE352" i="7"/>
  <c r="AE351" i="7"/>
  <c r="AE350" i="7"/>
  <c r="AE349" i="7"/>
  <c r="AE348" i="7"/>
  <c r="AE347" i="7"/>
  <c r="AE346" i="7"/>
  <c r="AE345" i="7"/>
  <c r="AE344" i="7"/>
  <c r="AE343" i="7"/>
  <c r="AE342" i="7"/>
  <c r="AE341" i="7"/>
  <c r="AE340" i="7"/>
  <c r="AE339" i="7"/>
  <c r="AE338" i="7"/>
  <c r="AE337" i="7"/>
  <c r="AE336" i="7"/>
  <c r="AE335" i="7"/>
  <c r="AE334" i="7"/>
  <c r="AE333" i="7"/>
  <c r="AE332" i="7"/>
  <c r="AE331" i="7"/>
  <c r="AE330" i="7"/>
  <c r="AE329" i="7"/>
  <c r="AE328" i="7"/>
  <c r="AE327" i="7"/>
  <c r="AE326" i="7"/>
  <c r="AE325" i="7"/>
  <c r="AE324" i="7"/>
  <c r="AE323" i="7"/>
  <c r="AE322" i="7"/>
  <c r="AE321" i="7"/>
  <c r="AE320" i="7"/>
  <c r="AE319" i="7"/>
  <c r="AE318" i="7"/>
  <c r="AE317" i="7"/>
  <c r="AE316" i="7"/>
  <c r="AE315" i="7"/>
  <c r="AE314" i="7"/>
  <c r="AE313" i="7"/>
  <c r="AE312" i="7"/>
  <c r="AE311" i="7"/>
  <c r="AE310" i="7"/>
  <c r="AE309" i="7"/>
  <c r="AE308" i="7"/>
  <c r="AE307" i="7"/>
  <c r="AE306" i="7"/>
  <c r="AE305" i="7"/>
  <c r="AE304" i="7"/>
  <c r="AE303" i="7"/>
  <c r="AE302" i="7"/>
  <c r="AE301" i="7"/>
  <c r="AE300" i="7"/>
  <c r="AE299" i="7"/>
  <c r="AE298" i="7"/>
  <c r="AE297" i="7"/>
  <c r="AE296" i="7"/>
  <c r="AE295" i="7"/>
  <c r="AE294" i="7"/>
  <c r="AE293" i="7"/>
  <c r="AE292" i="7"/>
  <c r="AE291" i="7"/>
  <c r="AE290" i="7"/>
  <c r="AE289" i="7"/>
  <c r="AE288" i="7"/>
  <c r="AE287" i="7"/>
  <c r="AE286" i="7"/>
  <c r="AE285" i="7"/>
  <c r="AE284" i="7"/>
  <c r="AE283" i="7"/>
  <c r="AE282" i="7"/>
  <c r="AE281" i="7"/>
  <c r="AE280" i="7"/>
  <c r="AE279" i="7"/>
  <c r="AE278" i="7"/>
  <c r="AE277" i="7"/>
  <c r="AE276" i="7"/>
  <c r="AE275" i="7"/>
  <c r="AE274" i="7"/>
  <c r="AE273" i="7"/>
  <c r="AE272" i="7"/>
  <c r="AE271" i="7"/>
  <c r="AE270" i="7"/>
  <c r="AE269" i="7"/>
  <c r="AE268" i="7"/>
  <c r="AE267" i="7"/>
  <c r="AE266" i="7"/>
  <c r="AE265" i="7"/>
  <c r="AE264" i="7"/>
  <c r="AE263" i="7"/>
  <c r="AE262" i="7"/>
  <c r="AE261" i="7"/>
  <c r="AE260" i="7"/>
  <c r="AE259" i="7"/>
  <c r="AE258" i="7"/>
  <c r="AE257" i="7"/>
  <c r="AE256" i="7"/>
  <c r="AE255" i="7"/>
  <c r="AE254" i="7"/>
  <c r="AE253" i="7"/>
  <c r="AE252" i="7"/>
  <c r="AE251" i="7"/>
  <c r="AE250" i="7"/>
  <c r="AE249" i="7"/>
  <c r="AE248" i="7"/>
  <c r="AE247" i="7"/>
  <c r="AE246" i="7"/>
  <c r="AE245" i="7"/>
  <c r="AE244" i="7"/>
  <c r="AE243" i="7"/>
  <c r="AE242" i="7"/>
  <c r="AE241" i="7"/>
  <c r="AE240" i="7"/>
  <c r="AE239" i="7"/>
  <c r="AE238" i="7"/>
  <c r="AE237" i="7"/>
  <c r="AE236" i="7"/>
  <c r="AE235" i="7"/>
  <c r="AE234" i="7"/>
  <c r="AE233" i="7"/>
  <c r="AE232" i="7"/>
  <c r="AE231" i="7"/>
  <c r="AE230" i="7"/>
  <c r="AE229" i="7"/>
  <c r="AE228" i="7"/>
  <c r="AE227" i="7"/>
  <c r="AE226" i="7"/>
  <c r="AE225" i="7"/>
  <c r="AE224" i="7"/>
  <c r="AE223" i="7"/>
  <c r="AE222" i="7"/>
  <c r="AE221" i="7"/>
  <c r="AE220" i="7"/>
  <c r="AE219" i="7"/>
  <c r="AE218" i="7"/>
  <c r="AE217" i="7"/>
  <c r="AE216" i="7"/>
  <c r="AE215" i="7"/>
  <c r="AE214" i="7"/>
  <c r="AE213" i="7"/>
  <c r="AE212" i="7"/>
  <c r="AE211" i="7"/>
  <c r="AE210" i="7"/>
  <c r="AE209" i="7"/>
  <c r="AE208" i="7"/>
  <c r="AE207" i="7"/>
  <c r="AE206" i="7"/>
  <c r="AE205" i="7"/>
  <c r="AE204" i="7"/>
  <c r="AE203" i="7"/>
  <c r="AE202" i="7"/>
  <c r="AE201" i="7"/>
  <c r="AE200" i="7"/>
  <c r="AE199" i="7"/>
  <c r="AE198" i="7"/>
  <c r="AE197" i="7"/>
  <c r="AE196" i="7"/>
  <c r="AE195" i="7"/>
  <c r="AE194" i="7"/>
  <c r="AE193" i="7"/>
  <c r="AE192" i="7"/>
  <c r="AE191" i="7"/>
  <c r="AE190" i="7"/>
  <c r="AE189" i="7"/>
  <c r="AE188" i="7"/>
  <c r="AE187" i="7"/>
  <c r="AE186" i="7"/>
  <c r="AE185" i="7"/>
  <c r="AE184" i="7"/>
  <c r="AE183" i="7"/>
  <c r="AE182" i="7"/>
  <c r="AE181" i="7"/>
  <c r="AE180" i="7"/>
  <c r="AE179" i="7"/>
  <c r="AE178" i="7"/>
  <c r="AE177" i="7"/>
  <c r="AE176" i="7"/>
  <c r="AE175" i="7"/>
  <c r="AE174" i="7"/>
  <c r="AE173" i="7"/>
  <c r="AE172" i="7"/>
  <c r="AE171" i="7"/>
  <c r="AE170" i="7"/>
  <c r="AE169" i="7"/>
  <c r="AE168" i="7"/>
  <c r="AE167" i="7"/>
  <c r="AE166" i="7"/>
  <c r="AE165" i="7"/>
  <c r="AE164" i="7"/>
  <c r="AE163" i="7"/>
  <c r="AE162" i="7"/>
  <c r="AE161" i="7"/>
  <c r="AE160" i="7"/>
  <c r="AE159" i="7"/>
  <c r="AE158" i="7"/>
  <c r="AE157" i="7"/>
  <c r="AE156" i="7"/>
  <c r="AE155" i="7"/>
  <c r="AE154" i="7"/>
  <c r="AE153" i="7"/>
  <c r="AE152" i="7"/>
  <c r="AE151" i="7"/>
  <c r="AE150" i="7"/>
  <c r="AE149" i="7"/>
  <c r="AE148" i="7"/>
  <c r="AE147" i="7"/>
  <c r="AE146" i="7"/>
  <c r="AE145" i="7"/>
  <c r="AE144" i="7"/>
  <c r="AE143" i="7"/>
  <c r="AE142" i="7"/>
  <c r="AE141" i="7"/>
  <c r="AE140" i="7"/>
  <c r="AE139" i="7"/>
  <c r="AE138" i="7"/>
  <c r="AE137" i="7"/>
  <c r="AE136" i="7"/>
  <c r="AE135" i="7"/>
  <c r="AE134" i="7"/>
  <c r="AE133" i="7"/>
  <c r="AE132" i="7"/>
  <c r="AE131" i="7"/>
  <c r="AE130" i="7"/>
  <c r="AE129" i="7"/>
  <c r="AE128" i="7"/>
  <c r="AE127" i="7"/>
  <c r="AE126" i="7"/>
  <c r="AE125" i="7"/>
  <c r="AE124" i="7"/>
  <c r="AE123" i="7"/>
  <c r="AE122" i="7"/>
  <c r="AE121" i="7"/>
  <c r="AE120" i="7"/>
  <c r="AE119" i="7"/>
  <c r="AE118" i="7"/>
  <c r="AE117" i="7"/>
  <c r="AE116" i="7"/>
  <c r="AE115" i="7"/>
  <c r="AE114" i="7"/>
  <c r="AE113" i="7"/>
  <c r="AE112" i="7"/>
  <c r="AE111" i="7"/>
  <c r="AE110" i="7"/>
  <c r="AE109" i="7"/>
  <c r="AE108" i="7"/>
  <c r="AE107" i="7"/>
  <c r="AE106" i="7"/>
  <c r="AE105" i="7"/>
  <c r="AE104" i="7"/>
  <c r="AE103" i="7"/>
  <c r="AE102" i="7"/>
  <c r="AE101" i="7"/>
  <c r="AE100" i="7"/>
  <c r="AE99" i="7"/>
  <c r="AE98" i="7"/>
  <c r="AE97" i="7"/>
  <c r="AE96" i="7"/>
  <c r="AE95" i="7"/>
  <c r="AE94" i="7"/>
  <c r="AE93" i="7"/>
  <c r="AE92" i="7"/>
  <c r="AE91" i="7"/>
  <c r="AE90" i="7"/>
  <c r="AE89" i="7"/>
  <c r="AE88" i="7"/>
  <c r="AE87" i="7"/>
  <c r="AE86" i="7"/>
  <c r="AE85" i="7"/>
  <c r="AE84" i="7"/>
  <c r="AE83" i="7"/>
  <c r="AE82" i="7"/>
  <c r="AE81" i="7"/>
  <c r="AE80" i="7"/>
  <c r="AE79" i="7"/>
  <c r="AE78" i="7"/>
  <c r="AE77" i="7"/>
  <c r="AE76" i="7"/>
  <c r="AE75" i="7"/>
  <c r="AE74" i="7"/>
  <c r="AE73" i="7"/>
  <c r="AE72" i="7"/>
  <c r="AE71" i="7"/>
  <c r="AE70" i="7"/>
  <c r="AE69" i="7"/>
  <c r="AE68" i="7"/>
  <c r="AE67" i="7"/>
  <c r="AE66" i="7"/>
  <c r="AE65" i="7"/>
  <c r="AE64" i="7"/>
  <c r="AE63" i="7"/>
  <c r="AE62" i="7"/>
  <c r="AE61" i="7"/>
  <c r="AE60" i="7"/>
  <c r="AE59" i="7"/>
  <c r="AE58" i="7"/>
  <c r="AE57" i="7"/>
  <c r="AE56" i="7"/>
  <c r="AE55" i="7"/>
  <c r="AE54" i="7"/>
  <c r="AE53" i="7"/>
  <c r="AE52" i="7"/>
  <c r="AE51" i="7"/>
  <c r="AE50" i="7"/>
  <c r="AE49" i="7"/>
  <c r="AE48" i="7"/>
  <c r="AE47" i="7"/>
  <c r="AE46" i="7"/>
  <c r="AE45" i="7"/>
  <c r="AE44" i="7"/>
  <c r="AE43" i="7"/>
  <c r="AE42" i="7"/>
  <c r="AE41" i="7"/>
  <c r="AE40" i="7"/>
  <c r="AE39" i="7"/>
  <c r="AE38" i="7"/>
  <c r="AE37" i="7"/>
  <c r="AE36" i="7"/>
  <c r="AE35" i="7"/>
  <c r="AE34" i="7"/>
  <c r="AE33" i="7"/>
  <c r="AE32" i="7"/>
  <c r="AE31" i="7"/>
  <c r="AE30" i="7"/>
  <c r="AE29" i="7"/>
  <c r="AE28" i="7"/>
  <c r="AE27" i="7"/>
  <c r="AE26" i="7"/>
  <c r="AE25" i="7"/>
  <c r="AE24" i="7"/>
  <c r="AE23" i="7"/>
  <c r="AE22" i="7"/>
  <c r="AE21" i="7"/>
  <c r="AE20" i="7"/>
  <c r="AE19" i="7"/>
  <c r="AE18" i="7"/>
  <c r="AE17" i="7"/>
  <c r="AE16" i="7"/>
  <c r="AE15" i="7"/>
  <c r="AE14" i="7"/>
  <c r="AE13" i="7"/>
  <c r="AE12" i="7"/>
  <c r="AE11" i="7"/>
  <c r="AE10" i="7"/>
  <c r="AE9" i="7"/>
  <c r="AE8" i="7"/>
  <c r="AE7" i="7"/>
  <c r="AE6" i="7"/>
  <c r="AE5" i="7"/>
  <c r="AE4" i="7"/>
  <c r="AM1" i="7" l="1"/>
  <c r="AJ7" i="7"/>
  <c r="AK7" i="7"/>
  <c r="AP7" i="7"/>
  <c r="AJ11" i="7"/>
  <c r="AK11" i="7"/>
  <c r="AP11" i="7"/>
  <c r="AJ15" i="7"/>
  <c r="AK15" i="7"/>
  <c r="AP15" i="7"/>
  <c r="AJ19" i="7"/>
  <c r="AK19" i="7"/>
  <c r="AP19" i="7"/>
  <c r="AJ23" i="7"/>
  <c r="AK23" i="7"/>
  <c r="AP23" i="7"/>
  <c r="AJ27" i="7"/>
  <c r="AK27" i="7"/>
  <c r="AP27" i="7"/>
  <c r="AJ31" i="7"/>
  <c r="AK31" i="7"/>
  <c r="AP31" i="7"/>
  <c r="AJ35" i="7"/>
  <c r="AK35" i="7"/>
  <c r="AP35" i="7"/>
  <c r="AJ39" i="7"/>
  <c r="AK39" i="7"/>
  <c r="AP39" i="7"/>
  <c r="AJ43" i="7"/>
  <c r="AK43" i="7"/>
  <c r="AP43" i="7"/>
  <c r="AJ47" i="7"/>
  <c r="AK47" i="7"/>
  <c r="AP47" i="7"/>
  <c r="AJ51" i="7"/>
  <c r="AK51" i="7"/>
  <c r="AP51" i="7"/>
  <c r="AJ55" i="7"/>
  <c r="AK55" i="7"/>
  <c r="AP55" i="7"/>
  <c r="AJ59" i="7"/>
  <c r="AK59" i="7"/>
  <c r="AP59" i="7"/>
  <c r="AJ63" i="7"/>
  <c r="AK63" i="7"/>
  <c r="AP63" i="7"/>
  <c r="AJ67" i="7"/>
  <c r="AK67" i="7"/>
  <c r="AP67" i="7"/>
  <c r="AJ71" i="7"/>
  <c r="AK71" i="7"/>
  <c r="AP71" i="7"/>
  <c r="AJ75" i="7"/>
  <c r="AK75" i="7"/>
  <c r="AP75" i="7"/>
  <c r="AJ79" i="7"/>
  <c r="AK79" i="7"/>
  <c r="AP79" i="7"/>
  <c r="AJ83" i="7"/>
  <c r="AK83" i="7"/>
  <c r="AP83" i="7"/>
  <c r="AJ87" i="7"/>
  <c r="AK87" i="7"/>
  <c r="AP87" i="7"/>
  <c r="AJ91" i="7"/>
  <c r="AK91" i="7"/>
  <c r="AP91" i="7"/>
  <c r="AJ95" i="7"/>
  <c r="AK95" i="7"/>
  <c r="AP95" i="7"/>
  <c r="AJ99" i="7"/>
  <c r="AK99" i="7"/>
  <c r="AP99" i="7"/>
  <c r="AJ103" i="7"/>
  <c r="AK103" i="7"/>
  <c r="AP103" i="7"/>
  <c r="AJ107" i="7"/>
  <c r="AK107" i="7"/>
  <c r="AP107" i="7"/>
  <c r="AJ111" i="7"/>
  <c r="AK111" i="7"/>
  <c r="AP111" i="7"/>
  <c r="AJ115" i="7"/>
  <c r="AK115" i="7"/>
  <c r="AP115" i="7"/>
  <c r="AJ119" i="7"/>
  <c r="AK119" i="7"/>
  <c r="AP119" i="7"/>
  <c r="AJ123" i="7"/>
  <c r="AK123" i="7"/>
  <c r="AP123" i="7"/>
  <c r="AJ127" i="7"/>
  <c r="AK127" i="7"/>
  <c r="AP127" i="7"/>
  <c r="AJ131" i="7"/>
  <c r="AK131" i="7"/>
  <c r="AP131" i="7"/>
  <c r="AJ135" i="7"/>
  <c r="AK135" i="7"/>
  <c r="AP135" i="7"/>
  <c r="AJ139" i="7"/>
  <c r="AK139" i="7"/>
  <c r="AP139" i="7"/>
  <c r="AJ143" i="7"/>
  <c r="AK143" i="7"/>
  <c r="AP143" i="7"/>
  <c r="AJ147" i="7"/>
  <c r="AK147" i="7"/>
  <c r="AP147" i="7"/>
  <c r="AJ151" i="7"/>
  <c r="AK151" i="7"/>
  <c r="AP151" i="7"/>
  <c r="AJ155" i="7"/>
  <c r="AK155" i="7"/>
  <c r="AP155" i="7"/>
  <c r="AJ159" i="7"/>
  <c r="AK159" i="7"/>
  <c r="AP159" i="7"/>
  <c r="AJ163" i="7"/>
  <c r="AK163" i="7"/>
  <c r="AP163" i="7"/>
  <c r="AJ167" i="7"/>
  <c r="AK167" i="7"/>
  <c r="AP167" i="7"/>
  <c r="AJ171" i="7"/>
  <c r="AK171" i="7"/>
  <c r="AP171" i="7"/>
  <c r="AJ175" i="7"/>
  <c r="AK175" i="7"/>
  <c r="AP175" i="7"/>
  <c r="AJ179" i="7"/>
  <c r="AK179" i="7"/>
  <c r="AP179" i="7"/>
  <c r="AJ183" i="7"/>
  <c r="AK183" i="7"/>
  <c r="AP183" i="7"/>
  <c r="AJ187" i="7"/>
  <c r="AK187" i="7"/>
  <c r="AP187" i="7"/>
  <c r="AJ191" i="7"/>
  <c r="AK191" i="7"/>
  <c r="AP191" i="7"/>
  <c r="AJ195" i="7"/>
  <c r="AK195" i="7"/>
  <c r="AP195" i="7"/>
  <c r="AJ199" i="7"/>
  <c r="AK199" i="7"/>
  <c r="AP199" i="7"/>
  <c r="AJ203" i="7"/>
  <c r="AK203" i="7"/>
  <c r="AP203" i="7"/>
  <c r="AJ207" i="7"/>
  <c r="AK207" i="7"/>
  <c r="AP207" i="7"/>
  <c r="AJ211" i="7"/>
  <c r="AK211" i="7"/>
  <c r="AP211" i="7"/>
  <c r="AJ215" i="7"/>
  <c r="AK215" i="7"/>
  <c r="AP215" i="7"/>
  <c r="AJ219" i="7"/>
  <c r="AK219" i="7"/>
  <c r="AP219" i="7"/>
  <c r="AJ223" i="7"/>
  <c r="AK223" i="7"/>
  <c r="AP223" i="7"/>
  <c r="AJ227" i="7"/>
  <c r="AK227" i="7"/>
  <c r="AP227" i="7"/>
  <c r="AJ231" i="7"/>
  <c r="AK231" i="7"/>
  <c r="AP231" i="7"/>
  <c r="AJ235" i="7"/>
  <c r="AK235" i="7"/>
  <c r="AP235" i="7"/>
  <c r="AJ239" i="7"/>
  <c r="AK239" i="7"/>
  <c r="AP239" i="7"/>
  <c r="AJ243" i="7"/>
  <c r="AK243" i="7"/>
  <c r="AP243" i="7"/>
  <c r="AJ247" i="7"/>
  <c r="AK247" i="7"/>
  <c r="AP247" i="7"/>
  <c r="AJ251" i="7"/>
  <c r="AK251" i="7"/>
  <c r="AP251" i="7"/>
  <c r="AJ255" i="7"/>
  <c r="AK255" i="7"/>
  <c r="AP255" i="7"/>
  <c r="AJ259" i="7"/>
  <c r="AK259" i="7"/>
  <c r="AP259" i="7"/>
  <c r="AJ263" i="7"/>
  <c r="AK263" i="7"/>
  <c r="AP263" i="7"/>
  <c r="AJ267" i="7"/>
  <c r="AK267" i="7"/>
  <c r="AP267" i="7"/>
  <c r="AJ271" i="7"/>
  <c r="AK271" i="7"/>
  <c r="AP271" i="7"/>
  <c r="AJ275" i="7"/>
  <c r="AK275" i="7"/>
  <c r="AP275" i="7"/>
  <c r="AJ279" i="7"/>
  <c r="AK279" i="7"/>
  <c r="AP279" i="7"/>
  <c r="AJ283" i="7"/>
  <c r="AK283" i="7"/>
  <c r="AP283" i="7"/>
  <c r="AJ287" i="7"/>
  <c r="AK287" i="7"/>
  <c r="AP287" i="7"/>
  <c r="AJ291" i="7"/>
  <c r="AK291" i="7"/>
  <c r="AP291" i="7"/>
  <c r="AJ295" i="7"/>
  <c r="AK295" i="7"/>
  <c r="AP295" i="7"/>
  <c r="AJ299" i="7"/>
  <c r="AK299" i="7"/>
  <c r="AP299" i="7"/>
  <c r="AJ303" i="7"/>
  <c r="AK303" i="7"/>
  <c r="AP303" i="7"/>
  <c r="AJ307" i="7"/>
  <c r="AK307" i="7"/>
  <c r="AP307" i="7"/>
  <c r="AJ311" i="7"/>
  <c r="AK311" i="7"/>
  <c r="AP311" i="7"/>
  <c r="AJ315" i="7"/>
  <c r="AK315" i="7"/>
  <c r="AP315" i="7"/>
  <c r="AJ319" i="7"/>
  <c r="AK319" i="7"/>
  <c r="AP319" i="7"/>
  <c r="AJ323" i="7"/>
  <c r="AK323" i="7"/>
  <c r="AP323" i="7"/>
  <c r="AJ327" i="7"/>
  <c r="AK327" i="7"/>
  <c r="AP327" i="7"/>
  <c r="AJ331" i="7"/>
  <c r="AK331" i="7"/>
  <c r="AP331" i="7"/>
  <c r="AJ335" i="7"/>
  <c r="AK335" i="7"/>
  <c r="AP335" i="7"/>
  <c r="AJ339" i="7"/>
  <c r="AK339" i="7"/>
  <c r="AP339" i="7"/>
  <c r="AJ343" i="7"/>
  <c r="AK343" i="7"/>
  <c r="AP343" i="7"/>
  <c r="AJ347" i="7"/>
  <c r="AK347" i="7"/>
  <c r="AP347" i="7"/>
  <c r="AJ351" i="7"/>
  <c r="AK351" i="7"/>
  <c r="AP351" i="7"/>
  <c r="AJ355" i="7"/>
  <c r="AK355" i="7"/>
  <c r="AP355" i="7"/>
  <c r="AJ359" i="7"/>
  <c r="AK359" i="7"/>
  <c r="AP359" i="7"/>
  <c r="AJ363" i="7"/>
  <c r="AK363" i="7"/>
  <c r="AP363" i="7"/>
  <c r="AJ367" i="7"/>
  <c r="AK367" i="7"/>
  <c r="AP367" i="7"/>
  <c r="AJ371" i="7"/>
  <c r="AK371" i="7"/>
  <c r="AP371" i="7"/>
  <c r="AJ375" i="7"/>
  <c r="AK375" i="7"/>
  <c r="AP375" i="7"/>
  <c r="AJ379" i="7"/>
  <c r="AK379" i="7"/>
  <c r="AP379" i="7"/>
  <c r="AJ383" i="7"/>
  <c r="AK383" i="7"/>
  <c r="AP383" i="7"/>
  <c r="AJ387" i="7"/>
  <c r="AK387" i="7"/>
  <c r="AP387" i="7"/>
  <c r="AJ391" i="7"/>
  <c r="AK391" i="7"/>
  <c r="AP391" i="7"/>
  <c r="AJ395" i="7"/>
  <c r="AK395" i="7"/>
  <c r="AP395" i="7"/>
  <c r="AJ399" i="7"/>
  <c r="AK399" i="7"/>
  <c r="AP399" i="7"/>
  <c r="AJ403" i="7"/>
  <c r="AK403" i="7"/>
  <c r="AP403" i="7"/>
  <c r="AJ407" i="7"/>
  <c r="AK407" i="7"/>
  <c r="AP407" i="7"/>
  <c r="AJ411" i="7"/>
  <c r="AK411" i="7"/>
  <c r="AP411" i="7"/>
  <c r="AJ415" i="7"/>
  <c r="AK415" i="7"/>
  <c r="AP415" i="7"/>
  <c r="AJ419" i="7"/>
  <c r="AK419" i="7"/>
  <c r="AP419" i="7"/>
  <c r="AJ423" i="7"/>
  <c r="AK423" i="7"/>
  <c r="AP423" i="7"/>
  <c r="AJ427" i="7"/>
  <c r="AK427" i="7"/>
  <c r="AP427" i="7"/>
  <c r="AJ431" i="7"/>
  <c r="AK431" i="7"/>
  <c r="AP431" i="7"/>
  <c r="AJ435" i="7"/>
  <c r="AK435" i="7"/>
  <c r="AP435" i="7"/>
  <c r="AJ439" i="7"/>
  <c r="AK439" i="7"/>
  <c r="AP439" i="7"/>
  <c r="AJ443" i="7"/>
  <c r="AK443" i="7"/>
  <c r="AP443" i="7"/>
  <c r="AJ447" i="7"/>
  <c r="AK447" i="7"/>
  <c r="AL447" i="7" s="1"/>
  <c r="AP447" i="7"/>
  <c r="AJ451" i="7"/>
  <c r="AK451" i="7"/>
  <c r="AL451" i="7" s="1"/>
  <c r="AP451" i="7"/>
  <c r="AJ455" i="7"/>
  <c r="AK455" i="7"/>
  <c r="AL455" i="7" s="1"/>
  <c r="AP455" i="7"/>
  <c r="AJ459" i="7"/>
  <c r="AK459" i="7"/>
  <c r="AL459" i="7" s="1"/>
  <c r="AP459" i="7"/>
  <c r="AJ463" i="7"/>
  <c r="AK463" i="7"/>
  <c r="AL463" i="7" s="1"/>
  <c r="AP463" i="7"/>
  <c r="AJ467" i="7"/>
  <c r="AK467" i="7"/>
  <c r="AL467" i="7" s="1"/>
  <c r="AP467" i="7"/>
  <c r="AJ471" i="7"/>
  <c r="AK471" i="7"/>
  <c r="AL471" i="7" s="1"/>
  <c r="AP471" i="7"/>
  <c r="AJ475" i="7"/>
  <c r="AK475" i="7"/>
  <c r="AL475" i="7" s="1"/>
  <c r="AP475" i="7"/>
  <c r="AJ479" i="7"/>
  <c r="AK479" i="7"/>
  <c r="AL479" i="7" s="1"/>
  <c r="AP479" i="7"/>
  <c r="AJ483" i="7"/>
  <c r="AK483" i="7"/>
  <c r="AL483" i="7" s="1"/>
  <c r="AP483" i="7"/>
  <c r="AJ487" i="7"/>
  <c r="AK487" i="7"/>
  <c r="AL487" i="7" s="1"/>
  <c r="AP487" i="7"/>
  <c r="AJ491" i="7"/>
  <c r="AK491" i="7"/>
  <c r="AL491" i="7" s="1"/>
  <c r="AP491" i="7"/>
  <c r="AJ495" i="7"/>
  <c r="AK495" i="7"/>
  <c r="AL495" i="7" s="1"/>
  <c r="AP495" i="7"/>
  <c r="AJ499" i="7"/>
  <c r="AK499" i="7"/>
  <c r="AL499" i="7" s="1"/>
  <c r="AP499" i="7"/>
  <c r="AJ503" i="7"/>
  <c r="AK503" i="7"/>
  <c r="AL503" i="7" s="1"/>
  <c r="AP503" i="7"/>
  <c r="AJ507" i="7"/>
  <c r="AK507" i="7"/>
  <c r="AL507" i="7" s="1"/>
  <c r="AP507" i="7"/>
  <c r="AJ511" i="7"/>
  <c r="AK511" i="7"/>
  <c r="AL511" i="7" s="1"/>
  <c r="AP511" i="7"/>
  <c r="AJ515" i="7"/>
  <c r="AK515" i="7"/>
  <c r="AL515" i="7" s="1"/>
  <c r="AP515" i="7"/>
  <c r="AJ519" i="7"/>
  <c r="AK519" i="7"/>
  <c r="AL519" i="7" s="1"/>
  <c r="AP519" i="7"/>
  <c r="AJ523" i="7"/>
  <c r="AK523" i="7"/>
  <c r="AL523" i="7" s="1"/>
  <c r="AP523" i="7"/>
  <c r="AJ527" i="7"/>
  <c r="AK527" i="7"/>
  <c r="AL527" i="7" s="1"/>
  <c r="AP527" i="7"/>
  <c r="AJ531" i="7"/>
  <c r="AK531" i="7"/>
  <c r="AL531" i="7" s="1"/>
  <c r="AP531" i="7"/>
  <c r="AJ535" i="7"/>
  <c r="AK535" i="7"/>
  <c r="AL535" i="7" s="1"/>
  <c r="AP535" i="7"/>
  <c r="AJ539" i="7"/>
  <c r="AK539" i="7"/>
  <c r="AL539" i="7" s="1"/>
  <c r="AP539" i="7"/>
  <c r="AJ543" i="7"/>
  <c r="AK543" i="7"/>
  <c r="AL543" i="7" s="1"/>
  <c r="AP543" i="7"/>
  <c r="AJ547" i="7"/>
  <c r="AK547" i="7"/>
  <c r="AL547" i="7" s="1"/>
  <c r="AP547" i="7"/>
  <c r="AJ551" i="7"/>
  <c r="AK551" i="7"/>
  <c r="AL551" i="7" s="1"/>
  <c r="AP551" i="7"/>
  <c r="AJ555" i="7"/>
  <c r="AK555" i="7"/>
  <c r="AL555" i="7" s="1"/>
  <c r="AP555" i="7"/>
  <c r="AJ559" i="7"/>
  <c r="AK559" i="7"/>
  <c r="AL559" i="7" s="1"/>
  <c r="AP559" i="7"/>
  <c r="AJ563" i="7"/>
  <c r="AK563" i="7"/>
  <c r="AL563" i="7" s="1"/>
  <c r="AP563" i="7"/>
  <c r="AJ567" i="7"/>
  <c r="AK567" i="7"/>
  <c r="AL567" i="7" s="1"/>
  <c r="AP567" i="7"/>
  <c r="AJ571" i="7"/>
  <c r="AK571" i="7"/>
  <c r="AL571" i="7" s="1"/>
  <c r="AP571" i="7"/>
  <c r="AJ575" i="7"/>
  <c r="AK575" i="7"/>
  <c r="AL575" i="7" s="1"/>
  <c r="AP575" i="7"/>
  <c r="AJ579" i="7"/>
  <c r="AK579" i="7"/>
  <c r="AL579" i="7" s="1"/>
  <c r="AP579" i="7"/>
  <c r="AJ583" i="7"/>
  <c r="AK583" i="7"/>
  <c r="AL583" i="7" s="1"/>
  <c r="AP583" i="7"/>
  <c r="AJ587" i="7"/>
  <c r="AK587" i="7"/>
  <c r="AL587" i="7" s="1"/>
  <c r="AP587" i="7"/>
  <c r="AJ591" i="7"/>
  <c r="AK591" i="7"/>
  <c r="AL591" i="7" s="1"/>
  <c r="AP591" i="7"/>
  <c r="AJ595" i="7"/>
  <c r="AK595" i="7"/>
  <c r="AL595" i="7" s="1"/>
  <c r="AP595" i="7"/>
  <c r="AJ599" i="7"/>
  <c r="AK599" i="7"/>
  <c r="AL599" i="7" s="1"/>
  <c r="AP599" i="7"/>
  <c r="AJ603" i="7"/>
  <c r="AK603" i="7"/>
  <c r="AL603" i="7" s="1"/>
  <c r="AP603" i="7"/>
  <c r="AJ607" i="7"/>
  <c r="AK607" i="7"/>
  <c r="AL607" i="7" s="1"/>
  <c r="AP607" i="7"/>
  <c r="AJ611" i="7"/>
  <c r="AK611" i="7"/>
  <c r="AL611" i="7" s="1"/>
  <c r="AP611" i="7"/>
  <c r="AJ615" i="7"/>
  <c r="AK615" i="7"/>
  <c r="AL615" i="7" s="1"/>
  <c r="AP615" i="7"/>
  <c r="AJ619" i="7"/>
  <c r="AK619" i="7"/>
  <c r="AL619" i="7" s="1"/>
  <c r="AP619" i="7"/>
  <c r="AJ623" i="7"/>
  <c r="AK623" i="7"/>
  <c r="AL623" i="7" s="1"/>
  <c r="AP623" i="7"/>
  <c r="AJ627" i="7"/>
  <c r="AK627" i="7"/>
  <c r="AL627" i="7" s="1"/>
  <c r="AP627" i="7"/>
  <c r="AJ631" i="7"/>
  <c r="AK631" i="7"/>
  <c r="AL631" i="7" s="1"/>
  <c r="AP631" i="7"/>
  <c r="AJ635" i="7"/>
  <c r="AK635" i="7"/>
  <c r="AL635" i="7" s="1"/>
  <c r="AP635" i="7"/>
  <c r="AJ639" i="7"/>
  <c r="AK639" i="7"/>
  <c r="AL639" i="7" s="1"/>
  <c r="AP639" i="7"/>
  <c r="AJ643" i="7"/>
  <c r="AK643" i="7"/>
  <c r="AL643" i="7" s="1"/>
  <c r="AP643" i="7"/>
  <c r="AJ647" i="7"/>
  <c r="AK647" i="7"/>
  <c r="AL647" i="7" s="1"/>
  <c r="AP647" i="7"/>
  <c r="AJ651" i="7"/>
  <c r="AK651" i="7"/>
  <c r="AL651" i="7" s="1"/>
  <c r="AP651" i="7"/>
  <c r="AJ655" i="7"/>
  <c r="AK655" i="7"/>
  <c r="AL655" i="7" s="1"/>
  <c r="AP655" i="7"/>
  <c r="AJ659" i="7"/>
  <c r="AK659" i="7"/>
  <c r="AL659" i="7" s="1"/>
  <c r="AP659" i="7"/>
  <c r="AJ663" i="7"/>
  <c r="AK663" i="7"/>
  <c r="AL663" i="7" s="1"/>
  <c r="AP663" i="7"/>
  <c r="AJ667" i="7"/>
  <c r="AK667" i="7"/>
  <c r="AL667" i="7" s="1"/>
  <c r="AP667" i="7"/>
  <c r="AJ671" i="7"/>
  <c r="AK671" i="7"/>
  <c r="AL671" i="7" s="1"/>
  <c r="AP671" i="7"/>
  <c r="AJ675" i="7"/>
  <c r="AK675" i="7"/>
  <c r="AL675" i="7" s="1"/>
  <c r="AP675" i="7"/>
  <c r="AJ679" i="7"/>
  <c r="AK679" i="7"/>
  <c r="AL679" i="7" s="1"/>
  <c r="AP679" i="7"/>
  <c r="AJ683" i="7"/>
  <c r="AK683" i="7"/>
  <c r="AL683" i="7" s="1"/>
  <c r="AP683" i="7"/>
  <c r="AJ687" i="7"/>
  <c r="AK687" i="7"/>
  <c r="AL687" i="7" s="1"/>
  <c r="AP687" i="7"/>
  <c r="AJ691" i="7"/>
  <c r="AK691" i="7"/>
  <c r="AL691" i="7" s="1"/>
  <c r="AP691" i="7"/>
  <c r="AJ695" i="7"/>
  <c r="AK695" i="7"/>
  <c r="AL695" i="7" s="1"/>
  <c r="AP695" i="7"/>
  <c r="AJ699" i="7"/>
  <c r="AK699" i="7"/>
  <c r="AL699" i="7" s="1"/>
  <c r="AP699" i="7"/>
  <c r="AJ703" i="7"/>
  <c r="AK703" i="7"/>
  <c r="AL703" i="7" s="1"/>
  <c r="AP703" i="7"/>
  <c r="AJ707" i="7"/>
  <c r="AK707" i="7"/>
  <c r="AL707" i="7" s="1"/>
  <c r="AP707" i="7"/>
  <c r="AJ711" i="7"/>
  <c r="AK711" i="7"/>
  <c r="AL711" i="7" s="1"/>
  <c r="AP711" i="7"/>
  <c r="AJ715" i="7"/>
  <c r="AK715" i="7"/>
  <c r="AL715" i="7" s="1"/>
  <c r="AP715" i="7"/>
  <c r="AJ719" i="7"/>
  <c r="AK719" i="7"/>
  <c r="AL719" i="7" s="1"/>
  <c r="AP719" i="7"/>
  <c r="AJ723" i="7"/>
  <c r="AK723" i="7"/>
  <c r="AL723" i="7" s="1"/>
  <c r="AP723" i="7"/>
  <c r="AJ727" i="7"/>
  <c r="AK727" i="7"/>
  <c r="AL727" i="7" s="1"/>
  <c r="AP727" i="7"/>
  <c r="AJ731" i="7"/>
  <c r="AK731" i="7"/>
  <c r="AL731" i="7" s="1"/>
  <c r="AP731" i="7"/>
  <c r="AJ735" i="7"/>
  <c r="AK735" i="7"/>
  <c r="AL735" i="7" s="1"/>
  <c r="AP735" i="7"/>
  <c r="AJ739" i="7"/>
  <c r="AK739" i="7"/>
  <c r="AL739" i="7" s="1"/>
  <c r="AP739" i="7"/>
  <c r="AJ743" i="7"/>
  <c r="AK743" i="7"/>
  <c r="AL743" i="7" s="1"/>
  <c r="AP743" i="7"/>
  <c r="AJ747" i="7"/>
  <c r="AK747" i="7"/>
  <c r="AL747" i="7" s="1"/>
  <c r="AP747" i="7"/>
  <c r="AJ751" i="7"/>
  <c r="AK751" i="7"/>
  <c r="AL751" i="7" s="1"/>
  <c r="AP751" i="7"/>
  <c r="AJ755" i="7"/>
  <c r="AK755" i="7"/>
  <c r="AL755" i="7" s="1"/>
  <c r="AP755" i="7"/>
  <c r="AJ759" i="7"/>
  <c r="AK759" i="7"/>
  <c r="AL759" i="7" s="1"/>
  <c r="AP759" i="7"/>
  <c r="AJ763" i="7"/>
  <c r="AK763" i="7"/>
  <c r="AL763" i="7" s="1"/>
  <c r="AP763" i="7"/>
  <c r="AJ767" i="7"/>
  <c r="AK767" i="7"/>
  <c r="AL767" i="7" s="1"/>
  <c r="AP767" i="7"/>
  <c r="AJ771" i="7"/>
  <c r="AK771" i="7"/>
  <c r="AL771" i="7" s="1"/>
  <c r="AP771" i="7"/>
  <c r="AJ775" i="7"/>
  <c r="AK775" i="7"/>
  <c r="AL775" i="7" s="1"/>
  <c r="AP775" i="7"/>
  <c r="AJ779" i="7"/>
  <c r="AK779" i="7"/>
  <c r="AL779" i="7" s="1"/>
  <c r="AP779" i="7"/>
  <c r="AJ783" i="7"/>
  <c r="AK783" i="7"/>
  <c r="AL783" i="7" s="1"/>
  <c r="AP783" i="7"/>
  <c r="AJ787" i="7"/>
  <c r="AK787" i="7"/>
  <c r="AL787" i="7" s="1"/>
  <c r="AP787" i="7"/>
  <c r="AJ791" i="7"/>
  <c r="AK791" i="7"/>
  <c r="AL791" i="7" s="1"/>
  <c r="AP791" i="7"/>
  <c r="AJ795" i="7"/>
  <c r="AK795" i="7"/>
  <c r="AL795" i="7" s="1"/>
  <c r="AP795" i="7"/>
  <c r="AJ799" i="7"/>
  <c r="AK799" i="7"/>
  <c r="AL799" i="7" s="1"/>
  <c r="AP799" i="7"/>
  <c r="AJ803" i="7"/>
  <c r="AK803" i="7"/>
  <c r="AL803" i="7" s="1"/>
  <c r="AP803" i="7"/>
  <c r="AJ807" i="7"/>
  <c r="AK807" i="7"/>
  <c r="AL807" i="7" s="1"/>
  <c r="AP807" i="7"/>
  <c r="AJ811" i="7"/>
  <c r="AK811" i="7"/>
  <c r="AL811" i="7" s="1"/>
  <c r="AP811" i="7"/>
  <c r="AJ815" i="7"/>
  <c r="AK815" i="7"/>
  <c r="AL815" i="7" s="1"/>
  <c r="AP815" i="7"/>
  <c r="AJ819" i="7"/>
  <c r="AK819" i="7"/>
  <c r="AL819" i="7" s="1"/>
  <c r="AP819" i="7"/>
  <c r="AJ823" i="7"/>
  <c r="AK823" i="7"/>
  <c r="AL823" i="7" s="1"/>
  <c r="AP823" i="7"/>
  <c r="AJ827" i="7"/>
  <c r="AK827" i="7"/>
  <c r="AL827" i="7" s="1"/>
  <c r="AP827" i="7"/>
  <c r="AJ831" i="7"/>
  <c r="AK831" i="7"/>
  <c r="AL831" i="7" s="1"/>
  <c r="AP831" i="7"/>
  <c r="AJ835" i="7"/>
  <c r="AK835" i="7"/>
  <c r="AL835" i="7" s="1"/>
  <c r="AP835" i="7"/>
  <c r="AJ839" i="7"/>
  <c r="AK839" i="7"/>
  <c r="AL839" i="7" s="1"/>
  <c r="AP839" i="7"/>
  <c r="AJ843" i="7"/>
  <c r="AK843" i="7"/>
  <c r="AL843" i="7" s="1"/>
  <c r="AP843" i="7"/>
  <c r="AJ847" i="7"/>
  <c r="AK847" i="7"/>
  <c r="AL847" i="7" s="1"/>
  <c r="AP847" i="7"/>
  <c r="AJ851" i="7"/>
  <c r="AK851" i="7"/>
  <c r="AL851" i="7" s="1"/>
  <c r="AP851" i="7"/>
  <c r="AJ855" i="7"/>
  <c r="AK855" i="7"/>
  <c r="AL855" i="7" s="1"/>
  <c r="AP855" i="7"/>
  <c r="AJ859" i="7"/>
  <c r="AK859" i="7"/>
  <c r="AL859" i="7" s="1"/>
  <c r="AP859" i="7"/>
  <c r="AJ863" i="7"/>
  <c r="AK863" i="7"/>
  <c r="AL863" i="7" s="1"/>
  <c r="AP863" i="7"/>
  <c r="AJ867" i="7"/>
  <c r="AK867" i="7"/>
  <c r="AL867" i="7" s="1"/>
  <c r="AP867" i="7"/>
  <c r="AJ871" i="7"/>
  <c r="AK871" i="7"/>
  <c r="AL871" i="7" s="1"/>
  <c r="AP871" i="7"/>
  <c r="AJ875" i="7"/>
  <c r="AK875" i="7"/>
  <c r="AL875" i="7" s="1"/>
  <c r="AP875" i="7"/>
  <c r="AJ879" i="7"/>
  <c r="AK879" i="7"/>
  <c r="AL879" i="7" s="1"/>
  <c r="AP879" i="7"/>
  <c r="AJ883" i="7"/>
  <c r="AK883" i="7"/>
  <c r="AL883" i="7" s="1"/>
  <c r="AP883" i="7"/>
  <c r="AJ887" i="7"/>
  <c r="AK887" i="7"/>
  <c r="AL887" i="7" s="1"/>
  <c r="AP887" i="7"/>
  <c r="AJ891" i="7"/>
  <c r="AK891" i="7"/>
  <c r="AL891" i="7" s="1"/>
  <c r="AP891" i="7"/>
  <c r="AJ895" i="7"/>
  <c r="AK895" i="7"/>
  <c r="AL895" i="7" s="1"/>
  <c r="AP895" i="7"/>
  <c r="AJ899" i="7"/>
  <c r="AK899" i="7"/>
  <c r="AL899" i="7" s="1"/>
  <c r="AP899" i="7"/>
  <c r="AJ903" i="7"/>
  <c r="AK903" i="7"/>
  <c r="AL903" i="7" s="1"/>
  <c r="AP903" i="7"/>
  <c r="AJ907" i="7"/>
  <c r="AK907" i="7"/>
  <c r="AL907" i="7" s="1"/>
  <c r="AP907" i="7"/>
  <c r="AJ911" i="7"/>
  <c r="AK911" i="7"/>
  <c r="AL911" i="7" s="1"/>
  <c r="AP911" i="7"/>
  <c r="AJ915" i="7"/>
  <c r="AK915" i="7"/>
  <c r="AL915" i="7" s="1"/>
  <c r="AP915" i="7"/>
  <c r="AJ919" i="7"/>
  <c r="AK919" i="7"/>
  <c r="AL919" i="7" s="1"/>
  <c r="AP919" i="7"/>
  <c r="AJ923" i="7"/>
  <c r="AK923" i="7"/>
  <c r="AL923" i="7" s="1"/>
  <c r="AP923" i="7"/>
  <c r="AJ927" i="7"/>
  <c r="AK927" i="7"/>
  <c r="AL927" i="7" s="1"/>
  <c r="AP927" i="7"/>
  <c r="AJ931" i="7"/>
  <c r="AK931" i="7"/>
  <c r="AL931" i="7" s="1"/>
  <c r="AP931" i="7"/>
  <c r="AJ935" i="7"/>
  <c r="AK935" i="7"/>
  <c r="AL935" i="7" s="1"/>
  <c r="AP935" i="7"/>
  <c r="AJ939" i="7"/>
  <c r="AK939" i="7"/>
  <c r="AL939" i="7" s="1"/>
  <c r="AP939" i="7"/>
  <c r="AJ943" i="7"/>
  <c r="AK943" i="7"/>
  <c r="AL943" i="7" s="1"/>
  <c r="AP943" i="7"/>
  <c r="AJ947" i="7"/>
  <c r="AK947" i="7"/>
  <c r="AL947" i="7" s="1"/>
  <c r="AP947" i="7"/>
  <c r="AJ951" i="7"/>
  <c r="AK951" i="7"/>
  <c r="AL951" i="7" s="1"/>
  <c r="AP951" i="7"/>
  <c r="AJ955" i="7"/>
  <c r="AK955" i="7"/>
  <c r="AL955" i="7" s="1"/>
  <c r="AP955" i="7"/>
  <c r="AJ959" i="7"/>
  <c r="AK959" i="7"/>
  <c r="AL959" i="7" s="1"/>
  <c r="AP959" i="7"/>
  <c r="AJ963" i="7"/>
  <c r="AK963" i="7"/>
  <c r="AL963" i="7" s="1"/>
  <c r="AP963" i="7"/>
  <c r="AJ967" i="7"/>
  <c r="AK967" i="7"/>
  <c r="AL967" i="7" s="1"/>
  <c r="AP967" i="7"/>
  <c r="AJ971" i="7"/>
  <c r="AK971" i="7"/>
  <c r="AL971" i="7" s="1"/>
  <c r="AP971" i="7"/>
  <c r="AJ975" i="7"/>
  <c r="AK975" i="7"/>
  <c r="AL975" i="7" s="1"/>
  <c r="AP975" i="7"/>
  <c r="AJ979" i="7"/>
  <c r="AK979" i="7"/>
  <c r="AL979" i="7" s="1"/>
  <c r="AP979" i="7"/>
  <c r="AJ983" i="7"/>
  <c r="AK983" i="7"/>
  <c r="AL983" i="7" s="1"/>
  <c r="AP983" i="7"/>
  <c r="AJ987" i="7"/>
  <c r="AK987" i="7"/>
  <c r="AL987" i="7" s="1"/>
  <c r="AP987" i="7"/>
  <c r="AJ991" i="7"/>
  <c r="AK991" i="7"/>
  <c r="AL991" i="7" s="1"/>
  <c r="AP991" i="7"/>
  <c r="AJ995" i="7"/>
  <c r="AK995" i="7"/>
  <c r="AL995" i="7" s="1"/>
  <c r="AP995" i="7"/>
  <c r="AJ999" i="7"/>
  <c r="AK999" i="7"/>
  <c r="AL999" i="7" s="1"/>
  <c r="AP999" i="7"/>
  <c r="AJ1003" i="7"/>
  <c r="AK1003" i="7"/>
  <c r="AL1003" i="7" s="1"/>
  <c r="AP1003" i="7"/>
  <c r="AJ1007" i="7"/>
  <c r="AK1007" i="7"/>
  <c r="AL1007" i="7" s="1"/>
  <c r="AP1007" i="7"/>
  <c r="AJ1011" i="7"/>
  <c r="AK1011" i="7"/>
  <c r="AL1011" i="7" s="1"/>
  <c r="AP1011" i="7"/>
  <c r="AJ1015" i="7"/>
  <c r="AK1015" i="7"/>
  <c r="AL1015" i="7" s="1"/>
  <c r="AP1015" i="7"/>
  <c r="AJ1019" i="7"/>
  <c r="AK1019" i="7"/>
  <c r="AL1019" i="7" s="1"/>
  <c r="AP1019" i="7"/>
  <c r="AJ1023" i="7"/>
  <c r="AK1023" i="7"/>
  <c r="AL1023" i="7" s="1"/>
  <c r="AP1023" i="7"/>
  <c r="AJ1027" i="7"/>
  <c r="AK1027" i="7"/>
  <c r="AL1027" i="7" s="1"/>
  <c r="AP1027" i="7"/>
  <c r="AJ1031" i="7"/>
  <c r="AK1031" i="7"/>
  <c r="AL1031" i="7" s="1"/>
  <c r="AP1031" i="7"/>
  <c r="AJ1035" i="7"/>
  <c r="AK1035" i="7"/>
  <c r="AL1035" i="7" s="1"/>
  <c r="AP1035" i="7"/>
  <c r="AJ1039" i="7"/>
  <c r="AK1039" i="7"/>
  <c r="AL1039" i="7" s="1"/>
  <c r="AP1039" i="7"/>
  <c r="AJ1043" i="7"/>
  <c r="AK1043" i="7"/>
  <c r="AL1043" i="7" s="1"/>
  <c r="AP1043" i="7"/>
  <c r="AJ1047" i="7"/>
  <c r="AK1047" i="7"/>
  <c r="AL1047" i="7" s="1"/>
  <c r="AP1047" i="7"/>
  <c r="AJ1051" i="7"/>
  <c r="AK1051" i="7"/>
  <c r="AL1051" i="7" s="1"/>
  <c r="AP1051" i="7"/>
  <c r="AJ1055" i="7"/>
  <c r="AK1055" i="7"/>
  <c r="AL1055" i="7" s="1"/>
  <c r="AP1055" i="7"/>
  <c r="AJ1059" i="7"/>
  <c r="AK1059" i="7"/>
  <c r="AL1059" i="7" s="1"/>
  <c r="AP1059" i="7"/>
  <c r="AJ1063" i="7"/>
  <c r="AK1063" i="7"/>
  <c r="AL1063" i="7" s="1"/>
  <c r="AP1063" i="7"/>
  <c r="AJ1067" i="7"/>
  <c r="AK1067" i="7"/>
  <c r="AL1067" i="7" s="1"/>
  <c r="AP1067" i="7"/>
  <c r="AJ1071" i="7"/>
  <c r="AK1071" i="7"/>
  <c r="AL1071" i="7" s="1"/>
  <c r="AP1071" i="7"/>
  <c r="AJ1075" i="7"/>
  <c r="AK1075" i="7"/>
  <c r="AL1075" i="7" s="1"/>
  <c r="AP1075" i="7"/>
  <c r="AJ1079" i="7"/>
  <c r="AK1079" i="7"/>
  <c r="AL1079" i="7" s="1"/>
  <c r="AP1079" i="7"/>
  <c r="AJ1083" i="7"/>
  <c r="AK1083" i="7"/>
  <c r="AL1083" i="7" s="1"/>
  <c r="AP1083" i="7"/>
  <c r="AJ1087" i="7"/>
  <c r="AK1087" i="7"/>
  <c r="AL1087" i="7" s="1"/>
  <c r="AP1087" i="7"/>
  <c r="AJ1091" i="7"/>
  <c r="AK1091" i="7"/>
  <c r="AL1091" i="7" s="1"/>
  <c r="AP1091" i="7"/>
  <c r="AJ1095" i="7"/>
  <c r="AK1095" i="7"/>
  <c r="AL1095" i="7" s="1"/>
  <c r="AP1095" i="7"/>
  <c r="AJ1099" i="7"/>
  <c r="AK1099" i="7"/>
  <c r="AL1099" i="7" s="1"/>
  <c r="AP1099" i="7"/>
  <c r="AJ1103" i="7"/>
  <c r="AK1103" i="7"/>
  <c r="AL1103" i="7" s="1"/>
  <c r="AP1103" i="7"/>
  <c r="AJ1107" i="7"/>
  <c r="AK1107" i="7"/>
  <c r="AL1107" i="7" s="1"/>
  <c r="AP1107" i="7"/>
  <c r="AJ1111" i="7"/>
  <c r="AK1111" i="7"/>
  <c r="AL1111" i="7" s="1"/>
  <c r="AP1111" i="7"/>
  <c r="AJ1115" i="7"/>
  <c r="AK1115" i="7"/>
  <c r="AL1115" i="7" s="1"/>
  <c r="AP1115" i="7"/>
  <c r="AJ1119" i="7"/>
  <c r="AK1119" i="7"/>
  <c r="AL1119" i="7" s="1"/>
  <c r="AP1119" i="7"/>
  <c r="AJ1123" i="7"/>
  <c r="AK1123" i="7"/>
  <c r="AL1123" i="7" s="1"/>
  <c r="AP1123" i="7"/>
  <c r="AJ1127" i="7"/>
  <c r="AK1127" i="7"/>
  <c r="AL1127" i="7" s="1"/>
  <c r="AP1127" i="7"/>
  <c r="AJ1131" i="7"/>
  <c r="AK1131" i="7"/>
  <c r="AL1131" i="7" s="1"/>
  <c r="AP1131" i="7"/>
  <c r="AJ1135" i="7"/>
  <c r="AK1135" i="7"/>
  <c r="AL1135" i="7" s="1"/>
  <c r="AP1135" i="7"/>
  <c r="AJ1139" i="7"/>
  <c r="AK1139" i="7"/>
  <c r="AL1139" i="7" s="1"/>
  <c r="AP1139" i="7"/>
  <c r="AJ1143" i="7"/>
  <c r="AK1143" i="7"/>
  <c r="AL1143" i="7" s="1"/>
  <c r="AP1143" i="7"/>
  <c r="AJ1147" i="7"/>
  <c r="AK1147" i="7"/>
  <c r="AL1147" i="7" s="1"/>
  <c r="AP1147" i="7"/>
  <c r="AJ1151" i="7"/>
  <c r="AK1151" i="7"/>
  <c r="AL1151" i="7" s="1"/>
  <c r="AP1151" i="7"/>
  <c r="AJ1155" i="7"/>
  <c r="AK1155" i="7"/>
  <c r="AL1155" i="7" s="1"/>
  <c r="AP1155" i="7"/>
  <c r="AJ1159" i="7"/>
  <c r="AK1159" i="7"/>
  <c r="AL1159" i="7" s="1"/>
  <c r="AP1159" i="7"/>
  <c r="AJ1163" i="7"/>
  <c r="AK1163" i="7"/>
  <c r="AL1163" i="7" s="1"/>
  <c r="AP1163" i="7"/>
  <c r="AJ1167" i="7"/>
  <c r="AK1167" i="7"/>
  <c r="AL1167" i="7" s="1"/>
  <c r="AP1167" i="7"/>
  <c r="AJ1171" i="7"/>
  <c r="AK1171" i="7"/>
  <c r="AL1171" i="7" s="1"/>
  <c r="AP1171" i="7"/>
  <c r="AJ1175" i="7"/>
  <c r="AK1175" i="7"/>
  <c r="AL1175" i="7" s="1"/>
  <c r="AP1175" i="7"/>
  <c r="AJ1179" i="7"/>
  <c r="AK1179" i="7"/>
  <c r="AL1179" i="7" s="1"/>
  <c r="AP1179" i="7"/>
  <c r="AJ1183" i="7"/>
  <c r="AK1183" i="7"/>
  <c r="AL1183" i="7" s="1"/>
  <c r="AP1183" i="7"/>
  <c r="AJ1187" i="7"/>
  <c r="AK1187" i="7"/>
  <c r="AL1187" i="7" s="1"/>
  <c r="AP1187" i="7"/>
  <c r="AJ1191" i="7"/>
  <c r="AK1191" i="7"/>
  <c r="AL1191" i="7" s="1"/>
  <c r="AP1191" i="7"/>
  <c r="AJ1195" i="7"/>
  <c r="AK1195" i="7"/>
  <c r="AL1195" i="7" s="1"/>
  <c r="AP1195" i="7"/>
  <c r="AJ1199" i="7"/>
  <c r="AK1199" i="7"/>
  <c r="AL1199" i="7" s="1"/>
  <c r="AP1199" i="7"/>
  <c r="AJ1203" i="7"/>
  <c r="AK1203" i="7"/>
  <c r="AL1203" i="7" s="1"/>
  <c r="AP1203" i="7"/>
  <c r="AJ1207" i="7"/>
  <c r="AK1207" i="7"/>
  <c r="AL1207" i="7" s="1"/>
  <c r="AP1207" i="7"/>
  <c r="AJ1211" i="7"/>
  <c r="AK1211" i="7"/>
  <c r="AL1211" i="7" s="1"/>
  <c r="AP1211" i="7"/>
  <c r="AJ1215" i="7"/>
  <c r="AK1215" i="7"/>
  <c r="AL1215" i="7" s="1"/>
  <c r="AP1215" i="7"/>
  <c r="AJ1219" i="7"/>
  <c r="AK1219" i="7"/>
  <c r="AL1219" i="7" s="1"/>
  <c r="AP1219" i="7"/>
  <c r="AJ1223" i="7"/>
  <c r="AK1223" i="7"/>
  <c r="AL1223" i="7" s="1"/>
  <c r="AP1223" i="7"/>
  <c r="AJ1227" i="7"/>
  <c r="AK1227" i="7"/>
  <c r="AL1227" i="7" s="1"/>
  <c r="AP1227" i="7"/>
  <c r="AJ1231" i="7"/>
  <c r="AK1231" i="7"/>
  <c r="AL1231" i="7" s="1"/>
  <c r="AP1231" i="7"/>
  <c r="AJ1235" i="7"/>
  <c r="AK1235" i="7"/>
  <c r="AL1235" i="7" s="1"/>
  <c r="AP1235" i="7"/>
  <c r="AJ1239" i="7"/>
  <c r="AK1239" i="7"/>
  <c r="AL1239" i="7" s="1"/>
  <c r="AP1239" i="7"/>
  <c r="AJ1243" i="7"/>
  <c r="AK1243" i="7"/>
  <c r="AL1243" i="7" s="1"/>
  <c r="AP1243" i="7"/>
  <c r="AJ1247" i="7"/>
  <c r="AK1247" i="7"/>
  <c r="AL1247" i="7" s="1"/>
  <c r="AP1247" i="7"/>
  <c r="AJ1251" i="7"/>
  <c r="AK1251" i="7"/>
  <c r="AL1251" i="7" s="1"/>
  <c r="AP1251" i="7"/>
  <c r="AJ1255" i="7"/>
  <c r="AK1255" i="7"/>
  <c r="AL1255" i="7" s="1"/>
  <c r="AP1255" i="7"/>
  <c r="AJ1259" i="7"/>
  <c r="AK1259" i="7"/>
  <c r="AL1259" i="7" s="1"/>
  <c r="AP1259" i="7"/>
  <c r="AJ1263" i="7"/>
  <c r="AK1263" i="7"/>
  <c r="AL1263" i="7" s="1"/>
  <c r="AP1263" i="7"/>
  <c r="AJ1267" i="7"/>
  <c r="AK1267" i="7"/>
  <c r="AL1267" i="7" s="1"/>
  <c r="AP1267" i="7"/>
  <c r="AJ1271" i="7"/>
  <c r="AK1271" i="7"/>
  <c r="AL1271" i="7" s="1"/>
  <c r="AP1271" i="7"/>
  <c r="AJ1275" i="7"/>
  <c r="AK1275" i="7"/>
  <c r="AL1275" i="7" s="1"/>
  <c r="AP1275" i="7"/>
  <c r="AJ1279" i="7"/>
  <c r="AK1279" i="7"/>
  <c r="AL1279" i="7" s="1"/>
  <c r="AP1279" i="7"/>
  <c r="AJ1283" i="7"/>
  <c r="AK1283" i="7"/>
  <c r="AL1283" i="7" s="1"/>
  <c r="AP1283" i="7"/>
  <c r="AJ1287" i="7"/>
  <c r="AK1287" i="7"/>
  <c r="AL1287" i="7" s="1"/>
  <c r="AP1287" i="7"/>
  <c r="AJ1291" i="7"/>
  <c r="AK1291" i="7"/>
  <c r="AL1291" i="7" s="1"/>
  <c r="AP1291" i="7"/>
  <c r="AJ1295" i="7"/>
  <c r="AK1295" i="7"/>
  <c r="AL1295" i="7" s="1"/>
  <c r="AP1295" i="7"/>
  <c r="AJ1299" i="7"/>
  <c r="AK1299" i="7"/>
  <c r="AL1299" i="7" s="1"/>
  <c r="AP1299" i="7"/>
  <c r="AJ1303" i="7"/>
  <c r="AK1303" i="7"/>
  <c r="AL1303" i="7" s="1"/>
  <c r="AP1303" i="7"/>
  <c r="AJ1307" i="7"/>
  <c r="AK1307" i="7"/>
  <c r="AL1307" i="7" s="1"/>
  <c r="AP1307" i="7"/>
  <c r="AJ1311" i="7"/>
  <c r="AK1311" i="7"/>
  <c r="AL1311" i="7" s="1"/>
  <c r="AP1311" i="7"/>
  <c r="AJ1315" i="7"/>
  <c r="AK1315" i="7"/>
  <c r="AL1315" i="7" s="1"/>
  <c r="AP1315" i="7"/>
  <c r="AJ1319" i="7"/>
  <c r="AK1319" i="7"/>
  <c r="AL1319" i="7" s="1"/>
  <c r="AP1319" i="7"/>
  <c r="AJ1323" i="7"/>
  <c r="AK1323" i="7"/>
  <c r="AL1323" i="7" s="1"/>
  <c r="AP1323" i="7"/>
  <c r="AJ1327" i="7"/>
  <c r="AK1327" i="7"/>
  <c r="AL1327" i="7" s="1"/>
  <c r="AP1327" i="7"/>
  <c r="AJ1331" i="7"/>
  <c r="AK1331" i="7"/>
  <c r="AL1331" i="7" s="1"/>
  <c r="AP1331" i="7"/>
  <c r="AJ1335" i="7"/>
  <c r="AK1335" i="7"/>
  <c r="AL1335" i="7" s="1"/>
  <c r="AP1335" i="7"/>
  <c r="AJ1339" i="7"/>
  <c r="AK1339" i="7"/>
  <c r="AL1339" i="7" s="1"/>
  <c r="AP1339" i="7"/>
  <c r="AJ1343" i="7"/>
  <c r="AK1343" i="7"/>
  <c r="AL1343" i="7" s="1"/>
  <c r="AP1343" i="7"/>
  <c r="AJ1347" i="7"/>
  <c r="AK1347" i="7"/>
  <c r="AL1347" i="7" s="1"/>
  <c r="AP1347" i="7"/>
  <c r="AJ1351" i="7"/>
  <c r="AK1351" i="7"/>
  <c r="AL1351" i="7" s="1"/>
  <c r="AP1351" i="7"/>
  <c r="AJ1355" i="7"/>
  <c r="AK1355" i="7"/>
  <c r="AL1355" i="7" s="1"/>
  <c r="AP1355" i="7"/>
  <c r="AJ1359" i="7"/>
  <c r="AK1359" i="7"/>
  <c r="AL1359" i="7" s="1"/>
  <c r="AP1359" i="7"/>
  <c r="AJ1363" i="7"/>
  <c r="AK1363" i="7"/>
  <c r="AL1363" i="7" s="1"/>
  <c r="AP1363" i="7"/>
  <c r="AJ1367" i="7"/>
  <c r="AK1367" i="7"/>
  <c r="AL1367" i="7" s="1"/>
  <c r="AP1367" i="7"/>
  <c r="AJ1371" i="7"/>
  <c r="AK1371" i="7"/>
  <c r="AL1371" i="7" s="1"/>
  <c r="AP1371" i="7"/>
  <c r="AJ1375" i="7"/>
  <c r="AK1375" i="7"/>
  <c r="AL1375" i="7" s="1"/>
  <c r="AP1375" i="7"/>
  <c r="AJ1379" i="7"/>
  <c r="AK1379" i="7"/>
  <c r="AL1379" i="7" s="1"/>
  <c r="AP1379" i="7"/>
  <c r="AJ1383" i="7"/>
  <c r="AK1383" i="7"/>
  <c r="AL1383" i="7" s="1"/>
  <c r="AP1383" i="7"/>
  <c r="AJ1387" i="7"/>
  <c r="AK1387" i="7"/>
  <c r="AL1387" i="7" s="1"/>
  <c r="AP1387" i="7"/>
  <c r="AJ1391" i="7"/>
  <c r="AK1391" i="7"/>
  <c r="AL1391" i="7" s="1"/>
  <c r="AP1391" i="7"/>
  <c r="AJ1395" i="7"/>
  <c r="AK1395" i="7"/>
  <c r="AL1395" i="7" s="1"/>
  <c r="AP1395" i="7"/>
  <c r="AJ1399" i="7"/>
  <c r="AK1399" i="7"/>
  <c r="AL1399" i="7" s="1"/>
  <c r="AP1399" i="7"/>
  <c r="AJ1403" i="7"/>
  <c r="AK1403" i="7"/>
  <c r="AL1403" i="7" s="1"/>
  <c r="AP1403" i="7"/>
  <c r="AJ1407" i="7"/>
  <c r="AK1407" i="7"/>
  <c r="AL1407" i="7" s="1"/>
  <c r="AP1407" i="7"/>
  <c r="AJ1411" i="7"/>
  <c r="AK1411" i="7"/>
  <c r="AL1411" i="7" s="1"/>
  <c r="AP1411" i="7"/>
  <c r="AJ1415" i="7"/>
  <c r="AK1415" i="7"/>
  <c r="AL1415" i="7" s="1"/>
  <c r="AP1415" i="7"/>
  <c r="AJ1419" i="7"/>
  <c r="AK1419" i="7"/>
  <c r="AL1419" i="7" s="1"/>
  <c r="AP1419" i="7"/>
  <c r="AJ1423" i="7"/>
  <c r="AK1423" i="7"/>
  <c r="AL1423" i="7" s="1"/>
  <c r="AP1423" i="7"/>
  <c r="AJ1427" i="7"/>
  <c r="AK1427" i="7"/>
  <c r="AL1427" i="7" s="1"/>
  <c r="AP1427" i="7"/>
  <c r="AJ1431" i="7"/>
  <c r="AK1431" i="7"/>
  <c r="AL1431" i="7" s="1"/>
  <c r="AP1431" i="7"/>
  <c r="AJ1435" i="7"/>
  <c r="AK1435" i="7"/>
  <c r="AL1435" i="7" s="1"/>
  <c r="AP1435" i="7"/>
  <c r="AJ1439" i="7"/>
  <c r="AK1439" i="7"/>
  <c r="AL1439" i="7" s="1"/>
  <c r="AP1439" i="7"/>
  <c r="AJ1443" i="7"/>
  <c r="AK1443" i="7"/>
  <c r="AL1443" i="7" s="1"/>
  <c r="AP1443" i="7"/>
  <c r="AJ1447" i="7"/>
  <c r="AK1447" i="7"/>
  <c r="AL1447" i="7" s="1"/>
  <c r="AP1447" i="7"/>
  <c r="AJ1451" i="7"/>
  <c r="AK1451" i="7"/>
  <c r="AL1451" i="7" s="1"/>
  <c r="AP1451" i="7"/>
  <c r="AJ1455" i="7"/>
  <c r="AK1455" i="7"/>
  <c r="AL1455" i="7" s="1"/>
  <c r="AP1455" i="7"/>
  <c r="AJ1459" i="7"/>
  <c r="AK1459" i="7"/>
  <c r="AL1459" i="7" s="1"/>
  <c r="AP1459" i="7"/>
  <c r="AJ1463" i="7"/>
  <c r="AK1463" i="7"/>
  <c r="AL1463" i="7" s="1"/>
  <c r="AP1463" i="7"/>
  <c r="AJ1467" i="7"/>
  <c r="AK1467" i="7"/>
  <c r="AL1467" i="7" s="1"/>
  <c r="AP1467" i="7"/>
  <c r="AJ1471" i="7"/>
  <c r="AK1471" i="7"/>
  <c r="AL1471" i="7" s="1"/>
  <c r="AP1471" i="7"/>
  <c r="AJ1475" i="7"/>
  <c r="AK1475" i="7"/>
  <c r="AL1475" i="7" s="1"/>
  <c r="AP1475" i="7"/>
  <c r="AJ1479" i="7"/>
  <c r="AK1479" i="7"/>
  <c r="AL1479" i="7" s="1"/>
  <c r="AP1479" i="7"/>
  <c r="AJ1483" i="7"/>
  <c r="AK1483" i="7"/>
  <c r="AL1483" i="7" s="1"/>
  <c r="AP1483" i="7"/>
  <c r="AJ1487" i="7"/>
  <c r="AK1487" i="7"/>
  <c r="AL1487" i="7" s="1"/>
  <c r="AP1487" i="7"/>
  <c r="AJ1491" i="7"/>
  <c r="AK1491" i="7"/>
  <c r="AL1491" i="7" s="1"/>
  <c r="AP1491" i="7"/>
  <c r="AJ1495" i="7"/>
  <c r="AK1495" i="7"/>
  <c r="AL1495" i="7" s="1"/>
  <c r="AP1495" i="7"/>
  <c r="AJ1499" i="7"/>
  <c r="AK1499" i="7"/>
  <c r="AL1499" i="7" s="1"/>
  <c r="AP1499" i="7"/>
  <c r="AJ1503" i="7"/>
  <c r="AK1503" i="7"/>
  <c r="AL1503" i="7" s="1"/>
  <c r="AP1503" i="7"/>
  <c r="AJ1507" i="7"/>
  <c r="AK1507" i="7"/>
  <c r="AL1507" i="7" s="1"/>
  <c r="AP1507" i="7"/>
  <c r="AJ1511" i="7"/>
  <c r="AK1511" i="7"/>
  <c r="AL1511" i="7" s="1"/>
  <c r="AP1511" i="7"/>
  <c r="AJ1515" i="7"/>
  <c r="AK1515" i="7"/>
  <c r="AL1515" i="7" s="1"/>
  <c r="AP1515" i="7"/>
  <c r="AJ1519" i="7"/>
  <c r="AK1519" i="7"/>
  <c r="AL1519" i="7" s="1"/>
  <c r="AP1519" i="7"/>
  <c r="AJ1523" i="7"/>
  <c r="AK1523" i="7"/>
  <c r="AL1523" i="7" s="1"/>
  <c r="AP1523" i="7"/>
  <c r="AJ1527" i="7"/>
  <c r="AK1527" i="7"/>
  <c r="AL1527" i="7" s="1"/>
  <c r="AP1527" i="7"/>
  <c r="AJ1531" i="7"/>
  <c r="AK1531" i="7"/>
  <c r="AL1531" i="7" s="1"/>
  <c r="AP1531" i="7"/>
  <c r="AJ1535" i="7"/>
  <c r="AK1535" i="7"/>
  <c r="AL1535" i="7" s="1"/>
  <c r="AP1535" i="7"/>
  <c r="AJ1539" i="7"/>
  <c r="AK1539" i="7"/>
  <c r="AL1539" i="7" s="1"/>
  <c r="AP1539" i="7"/>
  <c r="AJ1543" i="7"/>
  <c r="AK1543" i="7"/>
  <c r="AL1543" i="7" s="1"/>
  <c r="AP1543" i="7"/>
  <c r="AJ1547" i="7"/>
  <c r="AK1547" i="7"/>
  <c r="AL1547" i="7" s="1"/>
  <c r="AP1547" i="7"/>
  <c r="AJ1551" i="7"/>
  <c r="AK1551" i="7"/>
  <c r="AL1551" i="7" s="1"/>
  <c r="AP1551" i="7"/>
  <c r="AJ1555" i="7"/>
  <c r="AK1555" i="7"/>
  <c r="AL1555" i="7" s="1"/>
  <c r="AP1555" i="7"/>
  <c r="AJ1559" i="7"/>
  <c r="AK1559" i="7"/>
  <c r="AL1559" i="7" s="1"/>
  <c r="AP1559" i="7"/>
  <c r="AJ1563" i="7"/>
  <c r="AK1563" i="7"/>
  <c r="AL1563" i="7" s="1"/>
  <c r="AP1563" i="7"/>
  <c r="AJ1567" i="7"/>
  <c r="AK1567" i="7"/>
  <c r="AL1567" i="7" s="1"/>
  <c r="AP1567" i="7"/>
  <c r="AJ1571" i="7"/>
  <c r="AK1571" i="7"/>
  <c r="AL1571" i="7" s="1"/>
  <c r="AP1571" i="7"/>
  <c r="AJ1575" i="7"/>
  <c r="AK1575" i="7"/>
  <c r="AL1575" i="7" s="1"/>
  <c r="AP1575" i="7"/>
  <c r="AJ1579" i="7"/>
  <c r="AK1579" i="7"/>
  <c r="AL1579" i="7" s="1"/>
  <c r="AP1579" i="7"/>
  <c r="AJ1583" i="7"/>
  <c r="AK1583" i="7"/>
  <c r="AL1583" i="7" s="1"/>
  <c r="AP1583" i="7"/>
  <c r="AJ1587" i="7"/>
  <c r="AK1587" i="7"/>
  <c r="AL1587" i="7" s="1"/>
  <c r="AP1587" i="7"/>
  <c r="AJ1591" i="7"/>
  <c r="AK1591" i="7"/>
  <c r="AL1591" i="7" s="1"/>
  <c r="AP1591" i="7"/>
  <c r="AJ1595" i="7"/>
  <c r="AK1595" i="7"/>
  <c r="AL1595" i="7" s="1"/>
  <c r="AP1595" i="7"/>
  <c r="AJ1599" i="7"/>
  <c r="AK1599" i="7"/>
  <c r="AL1599" i="7" s="1"/>
  <c r="AP1599" i="7"/>
  <c r="AJ1603" i="7"/>
  <c r="AK1603" i="7"/>
  <c r="AL1603" i="7" s="1"/>
  <c r="AP1603" i="7"/>
  <c r="AJ1607" i="7"/>
  <c r="AK1607" i="7"/>
  <c r="AL1607" i="7" s="1"/>
  <c r="AP1607" i="7"/>
  <c r="AJ1611" i="7"/>
  <c r="AK1611" i="7"/>
  <c r="AL1611" i="7" s="1"/>
  <c r="AP1611" i="7"/>
  <c r="AJ1615" i="7"/>
  <c r="AK1615" i="7"/>
  <c r="AL1615" i="7" s="1"/>
  <c r="AP1615" i="7"/>
  <c r="AJ1619" i="7"/>
  <c r="AK1619" i="7"/>
  <c r="AL1619" i="7" s="1"/>
  <c r="AP1619" i="7"/>
  <c r="AJ1623" i="7"/>
  <c r="AK1623" i="7"/>
  <c r="AL1623" i="7" s="1"/>
  <c r="AP1623" i="7"/>
  <c r="AJ1627" i="7"/>
  <c r="AK1627" i="7"/>
  <c r="AL1627" i="7" s="1"/>
  <c r="AP1627" i="7"/>
  <c r="AJ1631" i="7"/>
  <c r="AK1631" i="7"/>
  <c r="AL1631" i="7" s="1"/>
  <c r="AP1631" i="7"/>
  <c r="AJ1635" i="7"/>
  <c r="AK1635" i="7"/>
  <c r="AL1635" i="7" s="1"/>
  <c r="AP1635" i="7"/>
  <c r="AJ1639" i="7"/>
  <c r="AK1639" i="7"/>
  <c r="AL1639" i="7" s="1"/>
  <c r="AP1639" i="7"/>
  <c r="AJ6" i="7"/>
  <c r="AK6" i="7"/>
  <c r="AP6" i="7"/>
  <c r="AJ14" i="7"/>
  <c r="AK14" i="7"/>
  <c r="AP14" i="7"/>
  <c r="AJ22" i="7"/>
  <c r="AK22" i="7"/>
  <c r="AP22" i="7"/>
  <c r="AJ34" i="7"/>
  <c r="AK34" i="7"/>
  <c r="AP34" i="7"/>
  <c r="AJ42" i="7"/>
  <c r="AK42" i="7"/>
  <c r="AP42" i="7"/>
  <c r="AJ46" i="7"/>
  <c r="AK46" i="7"/>
  <c r="AP46" i="7"/>
  <c r="AJ54" i="7"/>
  <c r="AK54" i="7"/>
  <c r="AP54" i="7"/>
  <c r="AJ62" i="7"/>
  <c r="AK62" i="7"/>
  <c r="AP62" i="7"/>
  <c r="AJ70" i="7"/>
  <c r="AK70" i="7"/>
  <c r="AP70" i="7"/>
  <c r="AJ78" i="7"/>
  <c r="AK78" i="7"/>
  <c r="AP78" i="7"/>
  <c r="AJ86" i="7"/>
  <c r="AK86" i="7"/>
  <c r="AP86" i="7"/>
  <c r="AJ98" i="7"/>
  <c r="AK98" i="7"/>
  <c r="AP98" i="7"/>
  <c r="AJ110" i="7"/>
  <c r="AK110" i="7"/>
  <c r="AP110" i="7"/>
  <c r="AJ114" i="7"/>
  <c r="AK114" i="7"/>
  <c r="AP114" i="7"/>
  <c r="AJ122" i="7"/>
  <c r="AK122" i="7"/>
  <c r="AP122" i="7"/>
  <c r="AJ130" i="7"/>
  <c r="AK130" i="7"/>
  <c r="AP130" i="7"/>
  <c r="AJ138" i="7"/>
  <c r="AK138" i="7"/>
  <c r="AP138" i="7"/>
  <c r="AJ146" i="7"/>
  <c r="AK146" i="7"/>
  <c r="AP146" i="7"/>
  <c r="AJ150" i="7"/>
  <c r="AK150" i="7"/>
  <c r="AP150" i="7"/>
  <c r="AJ158" i="7"/>
  <c r="AK158" i="7"/>
  <c r="AP158" i="7"/>
  <c r="AJ170" i="7"/>
  <c r="AK170" i="7"/>
  <c r="AP170" i="7"/>
  <c r="AJ178" i="7"/>
  <c r="AK178" i="7"/>
  <c r="AP178" i="7"/>
  <c r="AJ186" i="7"/>
  <c r="AK186" i="7"/>
  <c r="AP186" i="7"/>
  <c r="AJ198" i="7"/>
  <c r="AK198" i="7"/>
  <c r="AP198" i="7"/>
  <c r="AJ202" i="7"/>
  <c r="AK202" i="7"/>
  <c r="AP202" i="7"/>
  <c r="AJ214" i="7"/>
  <c r="AK214" i="7"/>
  <c r="AP214" i="7"/>
  <c r="AJ222" i="7"/>
  <c r="AK222" i="7"/>
  <c r="AP222" i="7"/>
  <c r="AJ230" i="7"/>
  <c r="AK230" i="7"/>
  <c r="AP230" i="7"/>
  <c r="AJ238" i="7"/>
  <c r="AK238" i="7"/>
  <c r="AP238" i="7"/>
  <c r="AJ246" i="7"/>
  <c r="AK246" i="7"/>
  <c r="AP246" i="7"/>
  <c r="AJ254" i="7"/>
  <c r="AK254" i="7"/>
  <c r="AP254" i="7"/>
  <c r="AJ262" i="7"/>
  <c r="AK262" i="7"/>
  <c r="AP262" i="7"/>
  <c r="AJ270" i="7"/>
  <c r="AK270" i="7"/>
  <c r="AP270" i="7"/>
  <c r="AJ278" i="7"/>
  <c r="AK278" i="7"/>
  <c r="AP278" i="7"/>
  <c r="AJ286" i="7"/>
  <c r="AK286" i="7"/>
  <c r="AP286" i="7"/>
  <c r="AJ294" i="7"/>
  <c r="AK294" i="7"/>
  <c r="AP294" i="7"/>
  <c r="AJ302" i="7"/>
  <c r="AK302" i="7"/>
  <c r="AP302" i="7"/>
  <c r="AJ306" i="7"/>
  <c r="AK306" i="7"/>
  <c r="AP306" i="7"/>
  <c r="AJ314" i="7"/>
  <c r="AK314" i="7"/>
  <c r="AP314" i="7"/>
  <c r="AJ322" i="7"/>
  <c r="AK322" i="7"/>
  <c r="AP322" i="7"/>
  <c r="AJ326" i="7"/>
  <c r="AK326" i="7"/>
  <c r="AP326" i="7"/>
  <c r="AJ334" i="7"/>
  <c r="AK334" i="7"/>
  <c r="AP334" i="7"/>
  <c r="AJ342" i="7"/>
  <c r="AK342" i="7"/>
  <c r="AP342" i="7"/>
  <c r="AJ350" i="7"/>
  <c r="AK350" i="7"/>
  <c r="AP350" i="7"/>
  <c r="AJ358" i="7"/>
  <c r="AK358" i="7"/>
  <c r="AP358" i="7"/>
  <c r="AJ366" i="7"/>
  <c r="AK366" i="7"/>
  <c r="AP366" i="7"/>
  <c r="AJ374" i="7"/>
  <c r="AK374" i="7"/>
  <c r="AP374" i="7"/>
  <c r="AJ382" i="7"/>
  <c r="AK382" i="7"/>
  <c r="AP382" i="7"/>
  <c r="AJ390" i="7"/>
  <c r="AK390" i="7"/>
  <c r="AP390" i="7"/>
  <c r="AJ398" i="7"/>
  <c r="AK398" i="7"/>
  <c r="AP398" i="7"/>
  <c r="AJ410" i="7"/>
  <c r="AK410" i="7"/>
  <c r="AP410" i="7"/>
  <c r="AJ422" i="7"/>
  <c r="AK422" i="7"/>
  <c r="AP422" i="7"/>
  <c r="AJ430" i="7"/>
  <c r="AK430" i="7"/>
  <c r="AP430" i="7"/>
  <c r="AJ438" i="7"/>
  <c r="AK438" i="7"/>
  <c r="AP438" i="7"/>
  <c r="AJ446" i="7"/>
  <c r="AK446" i="7"/>
  <c r="AL446" i="7" s="1"/>
  <c r="AP446" i="7"/>
  <c r="AJ454" i="7"/>
  <c r="AK454" i="7"/>
  <c r="AL454" i="7" s="1"/>
  <c r="AP454" i="7"/>
  <c r="AJ462" i="7"/>
  <c r="AK462" i="7"/>
  <c r="AL462" i="7" s="1"/>
  <c r="AP462" i="7"/>
  <c r="AJ474" i="7"/>
  <c r="AK474" i="7"/>
  <c r="AL474" i="7" s="1"/>
  <c r="AP474" i="7"/>
  <c r="AJ482" i="7"/>
  <c r="AK482" i="7"/>
  <c r="AL482" i="7" s="1"/>
  <c r="AP482" i="7"/>
  <c r="AJ490" i="7"/>
  <c r="AK490" i="7"/>
  <c r="AL490" i="7" s="1"/>
  <c r="AP490" i="7"/>
  <c r="AJ498" i="7"/>
  <c r="AK498" i="7"/>
  <c r="AL498" i="7" s="1"/>
  <c r="AP498" i="7"/>
  <c r="AJ502" i="7"/>
  <c r="AK502" i="7"/>
  <c r="AL502" i="7" s="1"/>
  <c r="AP502" i="7"/>
  <c r="AJ510" i="7"/>
  <c r="AK510" i="7"/>
  <c r="AL510" i="7" s="1"/>
  <c r="AP510" i="7"/>
  <c r="AJ518" i="7"/>
  <c r="AK518" i="7"/>
  <c r="AL518" i="7" s="1"/>
  <c r="AP518" i="7"/>
  <c r="AJ526" i="7"/>
  <c r="AK526" i="7"/>
  <c r="AL526" i="7" s="1"/>
  <c r="AP526" i="7"/>
  <c r="AJ538" i="7"/>
  <c r="AK538" i="7"/>
  <c r="AL538" i="7" s="1"/>
  <c r="AP538" i="7"/>
  <c r="AJ546" i="7"/>
  <c r="AK546" i="7"/>
  <c r="AL546" i="7" s="1"/>
  <c r="AP546" i="7"/>
  <c r="AJ554" i="7"/>
  <c r="AK554" i="7"/>
  <c r="AL554" i="7" s="1"/>
  <c r="AP554" i="7"/>
  <c r="AJ562" i="7"/>
  <c r="AK562" i="7"/>
  <c r="AL562" i="7" s="1"/>
  <c r="AP562" i="7"/>
  <c r="AJ566" i="7"/>
  <c r="AK566" i="7"/>
  <c r="AL566" i="7" s="1"/>
  <c r="AP566" i="7"/>
  <c r="AJ574" i="7"/>
  <c r="AK574" i="7"/>
  <c r="AL574" i="7" s="1"/>
  <c r="AP574" i="7"/>
  <c r="AJ586" i="7"/>
  <c r="AK586" i="7"/>
  <c r="AL586" i="7" s="1"/>
  <c r="AP586" i="7"/>
  <c r="AJ594" i="7"/>
  <c r="AK594" i="7"/>
  <c r="AL594" i="7" s="1"/>
  <c r="AP594" i="7"/>
  <c r="AJ602" i="7"/>
  <c r="AK602" i="7"/>
  <c r="AL602" i="7" s="1"/>
  <c r="AP602" i="7"/>
  <c r="AJ610" i="7"/>
  <c r="AK610" i="7"/>
  <c r="AL610" i="7" s="1"/>
  <c r="AP610" i="7"/>
  <c r="AJ618" i="7"/>
  <c r="AK618" i="7"/>
  <c r="AL618" i="7" s="1"/>
  <c r="AP618" i="7"/>
  <c r="AJ626" i="7"/>
  <c r="AK626" i="7"/>
  <c r="AL626" i="7" s="1"/>
  <c r="AP626" i="7"/>
  <c r="AJ634" i="7"/>
  <c r="AK634" i="7"/>
  <c r="AL634" i="7" s="1"/>
  <c r="AP634" i="7"/>
  <c r="AJ642" i="7"/>
  <c r="AK642" i="7"/>
  <c r="AL642" i="7" s="1"/>
  <c r="AP642" i="7"/>
  <c r="AJ650" i="7"/>
  <c r="AK650" i="7"/>
  <c r="AL650" i="7" s="1"/>
  <c r="AP650" i="7"/>
  <c r="AJ658" i="7"/>
  <c r="AK658" i="7"/>
  <c r="AL658" i="7" s="1"/>
  <c r="AP658" i="7"/>
  <c r="AJ666" i="7"/>
  <c r="AK666" i="7"/>
  <c r="AL666" i="7" s="1"/>
  <c r="AP666" i="7"/>
  <c r="AJ674" i="7"/>
  <c r="AK674" i="7"/>
  <c r="AL674" i="7" s="1"/>
  <c r="AP674" i="7"/>
  <c r="AJ682" i="7"/>
  <c r="AK682" i="7"/>
  <c r="AL682" i="7" s="1"/>
  <c r="AP682" i="7"/>
  <c r="AJ690" i="7"/>
  <c r="AK690" i="7"/>
  <c r="AL690" i="7" s="1"/>
  <c r="AP690" i="7"/>
  <c r="AJ694" i="7"/>
  <c r="AK694" i="7"/>
  <c r="AL694" i="7" s="1"/>
  <c r="AP694" i="7"/>
  <c r="AJ702" i="7"/>
  <c r="AK702" i="7"/>
  <c r="AL702" i="7" s="1"/>
  <c r="AP702" i="7"/>
  <c r="AJ710" i="7"/>
  <c r="AK710" i="7"/>
  <c r="AL710" i="7" s="1"/>
  <c r="AP710" i="7"/>
  <c r="AJ714" i="7"/>
  <c r="AK714" i="7"/>
  <c r="AL714" i="7" s="1"/>
  <c r="AP714" i="7"/>
  <c r="AJ722" i="7"/>
  <c r="AK722" i="7"/>
  <c r="AL722" i="7" s="1"/>
  <c r="AP722" i="7"/>
  <c r="AJ726" i="7"/>
  <c r="AK726" i="7"/>
  <c r="AL726" i="7" s="1"/>
  <c r="AP726" i="7"/>
  <c r="AJ734" i="7"/>
  <c r="AK734" i="7"/>
  <c r="AL734" i="7" s="1"/>
  <c r="AP734" i="7"/>
  <c r="AJ742" i="7"/>
  <c r="AK742" i="7"/>
  <c r="AL742" i="7" s="1"/>
  <c r="AP742" i="7"/>
  <c r="AJ750" i="7"/>
  <c r="AK750" i="7"/>
  <c r="AL750" i="7" s="1"/>
  <c r="AP750" i="7"/>
  <c r="AJ758" i="7"/>
  <c r="AK758" i="7"/>
  <c r="AL758" i="7" s="1"/>
  <c r="AP758" i="7"/>
  <c r="AJ766" i="7"/>
  <c r="AK766" i="7"/>
  <c r="AL766" i="7" s="1"/>
  <c r="AP766" i="7"/>
  <c r="AJ774" i="7"/>
  <c r="AK774" i="7"/>
  <c r="AL774" i="7" s="1"/>
  <c r="AP774" i="7"/>
  <c r="AJ782" i="7"/>
  <c r="AK782" i="7"/>
  <c r="AL782" i="7" s="1"/>
  <c r="AP782" i="7"/>
  <c r="AJ790" i="7"/>
  <c r="AK790" i="7"/>
  <c r="AL790" i="7" s="1"/>
  <c r="AP790" i="7"/>
  <c r="AJ798" i="7"/>
  <c r="AK798" i="7"/>
  <c r="AL798" i="7" s="1"/>
  <c r="AP798" i="7"/>
  <c r="AJ806" i="7"/>
  <c r="AK806" i="7"/>
  <c r="AL806" i="7" s="1"/>
  <c r="AP806" i="7"/>
  <c r="AJ814" i="7"/>
  <c r="AK814" i="7"/>
  <c r="AL814" i="7" s="1"/>
  <c r="AP814" i="7"/>
  <c r="AJ822" i="7"/>
  <c r="AK822" i="7"/>
  <c r="AL822" i="7" s="1"/>
  <c r="AP822" i="7"/>
  <c r="AJ830" i="7"/>
  <c r="AK830" i="7"/>
  <c r="AL830" i="7" s="1"/>
  <c r="AP830" i="7"/>
  <c r="AJ838" i="7"/>
  <c r="AK838" i="7"/>
  <c r="AL838" i="7" s="1"/>
  <c r="AP838" i="7"/>
  <c r="AJ846" i="7"/>
  <c r="AK846" i="7"/>
  <c r="AL846" i="7" s="1"/>
  <c r="AP846" i="7"/>
  <c r="AJ854" i="7"/>
  <c r="AK854" i="7"/>
  <c r="AL854" i="7" s="1"/>
  <c r="AP854" i="7"/>
  <c r="AJ862" i="7"/>
  <c r="AK862" i="7"/>
  <c r="AL862" i="7" s="1"/>
  <c r="AP862" i="7"/>
  <c r="AJ870" i="7"/>
  <c r="AK870" i="7"/>
  <c r="AL870" i="7" s="1"/>
  <c r="AP870" i="7"/>
  <c r="AJ878" i="7"/>
  <c r="AK878" i="7"/>
  <c r="AL878" i="7" s="1"/>
  <c r="AP878" i="7"/>
  <c r="AJ886" i="7"/>
  <c r="AK886" i="7"/>
  <c r="AL886" i="7" s="1"/>
  <c r="AP886" i="7"/>
  <c r="AJ890" i="7"/>
  <c r="AK890" i="7"/>
  <c r="AL890" i="7" s="1"/>
  <c r="AP890" i="7"/>
  <c r="AJ898" i="7"/>
  <c r="AK898" i="7"/>
  <c r="AL898" i="7" s="1"/>
  <c r="AP898" i="7"/>
  <c r="AJ902" i="7"/>
  <c r="AK902" i="7"/>
  <c r="AL902" i="7" s="1"/>
  <c r="AP902" i="7"/>
  <c r="AJ910" i="7"/>
  <c r="AK910" i="7"/>
  <c r="AL910" i="7" s="1"/>
  <c r="AP910" i="7"/>
  <c r="AJ918" i="7"/>
  <c r="AK918" i="7"/>
  <c r="AL918" i="7" s="1"/>
  <c r="AP918" i="7"/>
  <c r="AJ926" i="7"/>
  <c r="AK926" i="7"/>
  <c r="AL926" i="7" s="1"/>
  <c r="AP926" i="7"/>
  <c r="AJ934" i="7"/>
  <c r="AK934" i="7"/>
  <c r="AL934" i="7" s="1"/>
  <c r="AP934" i="7"/>
  <c r="AJ942" i="7"/>
  <c r="AK942" i="7"/>
  <c r="AL942" i="7" s="1"/>
  <c r="AP942" i="7"/>
  <c r="AJ950" i="7"/>
  <c r="AK950" i="7"/>
  <c r="AL950" i="7" s="1"/>
  <c r="AP950" i="7"/>
  <c r="AJ954" i="7"/>
  <c r="AK954" i="7"/>
  <c r="AL954" i="7" s="1"/>
  <c r="AP954" i="7"/>
  <c r="AJ966" i="7"/>
  <c r="AK966" i="7"/>
  <c r="AL966" i="7" s="1"/>
  <c r="AP966" i="7"/>
  <c r="AJ970" i="7"/>
  <c r="AK970" i="7"/>
  <c r="AL970" i="7" s="1"/>
  <c r="AP970" i="7"/>
  <c r="AJ978" i="7"/>
  <c r="AK978" i="7"/>
  <c r="AL978" i="7" s="1"/>
  <c r="AP978" i="7"/>
  <c r="AJ986" i="7"/>
  <c r="AK986" i="7"/>
  <c r="AL986" i="7" s="1"/>
  <c r="AP986" i="7"/>
  <c r="AJ994" i="7"/>
  <c r="AK994" i="7"/>
  <c r="AL994" i="7" s="1"/>
  <c r="AP994" i="7"/>
  <c r="AJ1002" i="7"/>
  <c r="AK1002" i="7"/>
  <c r="AL1002" i="7" s="1"/>
  <c r="AP1002" i="7"/>
  <c r="AJ1010" i="7"/>
  <c r="AK1010" i="7"/>
  <c r="AL1010" i="7" s="1"/>
  <c r="AP1010" i="7"/>
  <c r="AJ1018" i="7"/>
  <c r="AK1018" i="7"/>
  <c r="AL1018" i="7" s="1"/>
  <c r="AP1018" i="7"/>
  <c r="AJ1026" i="7"/>
  <c r="AK1026" i="7"/>
  <c r="AL1026" i="7" s="1"/>
  <c r="AP1026" i="7"/>
  <c r="AJ1030" i="7"/>
  <c r="AK1030" i="7"/>
  <c r="AL1030" i="7" s="1"/>
  <c r="AP1030" i="7"/>
  <c r="AJ1042" i="7"/>
  <c r="AK1042" i="7"/>
  <c r="AL1042" i="7" s="1"/>
  <c r="AP1042" i="7"/>
  <c r="AJ1050" i="7"/>
  <c r="AK1050" i="7"/>
  <c r="AL1050" i="7" s="1"/>
  <c r="AP1050" i="7"/>
  <c r="AJ1062" i="7"/>
  <c r="AK1062" i="7"/>
  <c r="AL1062" i="7" s="1"/>
  <c r="AP1062" i="7"/>
  <c r="AJ1070" i="7"/>
  <c r="AK1070" i="7"/>
  <c r="AL1070" i="7" s="1"/>
  <c r="AP1070" i="7"/>
  <c r="AJ1078" i="7"/>
  <c r="AK1078" i="7"/>
  <c r="AL1078" i="7" s="1"/>
  <c r="AP1078" i="7"/>
  <c r="AJ1086" i="7"/>
  <c r="AK1086" i="7"/>
  <c r="AL1086" i="7" s="1"/>
  <c r="AP1086" i="7"/>
  <c r="AJ1094" i="7"/>
  <c r="AK1094" i="7"/>
  <c r="AL1094" i="7" s="1"/>
  <c r="AP1094" i="7"/>
  <c r="AJ1102" i="7"/>
  <c r="AK1102" i="7"/>
  <c r="AL1102" i="7" s="1"/>
  <c r="AP1102" i="7"/>
  <c r="AJ1110" i="7"/>
  <c r="AK1110" i="7"/>
  <c r="AL1110" i="7" s="1"/>
  <c r="AP1110" i="7"/>
  <c r="AJ1118" i="7"/>
  <c r="AK1118" i="7"/>
  <c r="AL1118" i="7" s="1"/>
  <c r="AP1118" i="7"/>
  <c r="AJ1126" i="7"/>
  <c r="AK1126" i="7"/>
  <c r="AL1126" i="7" s="1"/>
  <c r="AP1126" i="7"/>
  <c r="AJ1134" i="7"/>
  <c r="AK1134" i="7"/>
  <c r="AL1134" i="7" s="1"/>
  <c r="AP1134" i="7"/>
  <c r="AJ1142" i="7"/>
  <c r="AK1142" i="7"/>
  <c r="AL1142" i="7" s="1"/>
  <c r="AP1142" i="7"/>
  <c r="AJ1150" i="7"/>
  <c r="AK1150" i="7"/>
  <c r="AL1150" i="7" s="1"/>
  <c r="AP1150" i="7"/>
  <c r="AJ1158" i="7"/>
  <c r="AK1158" i="7"/>
  <c r="AL1158" i="7" s="1"/>
  <c r="AP1158" i="7"/>
  <c r="AJ1166" i="7"/>
  <c r="AK1166" i="7"/>
  <c r="AL1166" i="7" s="1"/>
  <c r="AP1166" i="7"/>
  <c r="AJ1174" i="7"/>
  <c r="AK1174" i="7"/>
  <c r="AL1174" i="7" s="1"/>
  <c r="AP1174" i="7"/>
  <c r="AJ1182" i="7"/>
  <c r="AK1182" i="7"/>
  <c r="AL1182" i="7" s="1"/>
  <c r="AP1182" i="7"/>
  <c r="AJ1186" i="7"/>
  <c r="AK1186" i="7"/>
  <c r="AL1186" i="7" s="1"/>
  <c r="AP1186" i="7"/>
  <c r="AJ1194" i="7"/>
  <c r="AK1194" i="7"/>
  <c r="AL1194" i="7" s="1"/>
  <c r="AP1194" i="7"/>
  <c r="AJ1202" i="7"/>
  <c r="AK1202" i="7"/>
  <c r="AL1202" i="7" s="1"/>
  <c r="AP1202" i="7"/>
  <c r="AJ1210" i="7"/>
  <c r="AK1210" i="7"/>
  <c r="AL1210" i="7" s="1"/>
  <c r="AP1210" i="7"/>
  <c r="AJ1218" i="7"/>
  <c r="AK1218" i="7"/>
  <c r="AL1218" i="7" s="1"/>
  <c r="AP1218" i="7"/>
  <c r="AJ1222" i="7"/>
  <c r="AK1222" i="7"/>
  <c r="AL1222" i="7" s="1"/>
  <c r="AP1222" i="7"/>
  <c r="AJ1230" i="7"/>
  <c r="AK1230" i="7"/>
  <c r="AL1230" i="7" s="1"/>
  <c r="AP1230" i="7"/>
  <c r="AJ1238" i="7"/>
  <c r="AK1238" i="7"/>
  <c r="AL1238" i="7" s="1"/>
  <c r="AP1238" i="7"/>
  <c r="AJ1246" i="7"/>
  <c r="AK1246" i="7"/>
  <c r="AL1246" i="7" s="1"/>
  <c r="AP1246" i="7"/>
  <c r="AJ1254" i="7"/>
  <c r="AK1254" i="7"/>
  <c r="AL1254" i="7" s="1"/>
  <c r="AP1254" i="7"/>
  <c r="AJ1262" i="7"/>
  <c r="AK1262" i="7"/>
  <c r="AL1262" i="7" s="1"/>
  <c r="AP1262" i="7"/>
  <c r="AJ1270" i="7"/>
  <c r="AK1270" i="7"/>
  <c r="AL1270" i="7" s="1"/>
  <c r="AP1270" i="7"/>
  <c r="AJ1278" i="7"/>
  <c r="AK1278" i="7"/>
  <c r="AL1278" i="7" s="1"/>
  <c r="AP1278" i="7"/>
  <c r="AJ1286" i="7"/>
  <c r="AK1286" i="7"/>
  <c r="AL1286" i="7" s="1"/>
  <c r="AP1286" i="7"/>
  <c r="AJ1290" i="7"/>
  <c r="AK1290" i="7"/>
  <c r="AL1290" i="7" s="1"/>
  <c r="AP1290" i="7"/>
  <c r="AJ1298" i="7"/>
  <c r="AK1298" i="7"/>
  <c r="AL1298" i="7" s="1"/>
  <c r="AP1298" i="7"/>
  <c r="AJ1302" i="7"/>
  <c r="AK1302" i="7"/>
  <c r="AL1302" i="7" s="1"/>
  <c r="AP1302" i="7"/>
  <c r="AJ1310" i="7"/>
  <c r="AK1310" i="7"/>
  <c r="AL1310" i="7" s="1"/>
  <c r="AP1310" i="7"/>
  <c r="AJ1318" i="7"/>
  <c r="AK1318" i="7"/>
  <c r="AL1318" i="7" s="1"/>
  <c r="AP1318" i="7"/>
  <c r="AJ1326" i="7"/>
  <c r="AK1326" i="7"/>
  <c r="AL1326" i="7" s="1"/>
  <c r="AP1326" i="7"/>
  <c r="AJ1338" i="7"/>
  <c r="AK1338" i="7"/>
  <c r="AL1338" i="7" s="1"/>
  <c r="AP1338" i="7"/>
  <c r="AJ1342" i="7"/>
  <c r="AK1342" i="7"/>
  <c r="AL1342" i="7" s="1"/>
  <c r="AP1342" i="7"/>
  <c r="AJ1350" i="7"/>
  <c r="AK1350" i="7"/>
  <c r="AL1350" i="7" s="1"/>
  <c r="AP1350" i="7"/>
  <c r="AJ1358" i="7"/>
  <c r="AK1358" i="7"/>
  <c r="AL1358" i="7" s="1"/>
  <c r="AP1358" i="7"/>
  <c r="AJ1362" i="7"/>
  <c r="AK1362" i="7"/>
  <c r="AL1362" i="7" s="1"/>
  <c r="AP1362" i="7"/>
  <c r="AJ1370" i="7"/>
  <c r="AK1370" i="7"/>
  <c r="AL1370" i="7" s="1"/>
  <c r="AP1370" i="7"/>
  <c r="AJ1378" i="7"/>
  <c r="AK1378" i="7"/>
  <c r="AL1378" i="7" s="1"/>
  <c r="AP1378" i="7"/>
  <c r="AJ1386" i="7"/>
  <c r="AK1386" i="7"/>
  <c r="AL1386" i="7" s="1"/>
  <c r="AP1386" i="7"/>
  <c r="AJ1394" i="7"/>
  <c r="AK1394" i="7"/>
  <c r="AL1394" i="7" s="1"/>
  <c r="AP1394" i="7"/>
  <c r="AJ1402" i="7"/>
  <c r="AK1402" i="7"/>
  <c r="AL1402" i="7" s="1"/>
  <c r="AP1402" i="7"/>
  <c r="AJ1414" i="7"/>
  <c r="AK1414" i="7"/>
  <c r="AL1414" i="7" s="1"/>
  <c r="AP1414" i="7"/>
  <c r="AJ1422" i="7"/>
  <c r="AK1422" i="7"/>
  <c r="AL1422" i="7" s="1"/>
  <c r="AP1422" i="7"/>
  <c r="AJ1426" i="7"/>
  <c r="AK1426" i="7"/>
  <c r="AL1426" i="7" s="1"/>
  <c r="AP1426" i="7"/>
  <c r="AJ1434" i="7"/>
  <c r="AK1434" i="7"/>
  <c r="AL1434" i="7" s="1"/>
  <c r="AP1434" i="7"/>
  <c r="AJ1442" i="7"/>
  <c r="AK1442" i="7"/>
  <c r="AL1442" i="7" s="1"/>
  <c r="AP1442" i="7"/>
  <c r="AJ1450" i="7"/>
  <c r="AK1450" i="7"/>
  <c r="AL1450" i="7" s="1"/>
  <c r="AP1450" i="7"/>
  <c r="AJ1458" i="7"/>
  <c r="AK1458" i="7"/>
  <c r="AL1458" i="7" s="1"/>
  <c r="AP1458" i="7"/>
  <c r="AJ1466" i="7"/>
  <c r="AK1466" i="7"/>
  <c r="AL1466" i="7" s="1"/>
  <c r="AP1466" i="7"/>
  <c r="AJ1474" i="7"/>
  <c r="AK1474" i="7"/>
  <c r="AL1474" i="7" s="1"/>
  <c r="AP1474" i="7"/>
  <c r="AJ1478" i="7"/>
  <c r="AK1478" i="7"/>
  <c r="AL1478" i="7" s="1"/>
  <c r="AP1478" i="7"/>
  <c r="AJ1486" i="7"/>
  <c r="AK1486" i="7"/>
  <c r="AL1486" i="7" s="1"/>
  <c r="AP1486" i="7"/>
  <c r="AJ1502" i="7"/>
  <c r="AK1502" i="7"/>
  <c r="AL1502" i="7" s="1"/>
  <c r="AP1502" i="7"/>
  <c r="AJ1510" i="7"/>
  <c r="AK1510" i="7"/>
  <c r="AL1510" i="7" s="1"/>
  <c r="AP1510" i="7"/>
  <c r="AJ1522" i="7"/>
  <c r="AK1522" i="7"/>
  <c r="AL1522" i="7" s="1"/>
  <c r="AP1522" i="7"/>
  <c r="AJ1534" i="7"/>
  <c r="AK1534" i="7"/>
  <c r="AL1534" i="7" s="1"/>
  <c r="AP1534" i="7"/>
  <c r="AJ1542" i="7"/>
  <c r="AK1542" i="7"/>
  <c r="AL1542" i="7" s="1"/>
  <c r="AP1542" i="7"/>
  <c r="AJ1550" i="7"/>
  <c r="AK1550" i="7"/>
  <c r="AL1550" i="7" s="1"/>
  <c r="AP1550" i="7"/>
  <c r="AJ1558" i="7"/>
  <c r="AK1558" i="7"/>
  <c r="AL1558" i="7" s="1"/>
  <c r="AP1558" i="7"/>
  <c r="AJ1570" i="7"/>
  <c r="AK1570" i="7"/>
  <c r="AL1570" i="7" s="1"/>
  <c r="AP1570" i="7"/>
  <c r="AJ1586" i="7"/>
  <c r="AK1586" i="7"/>
  <c r="AL1586" i="7" s="1"/>
  <c r="AP1586" i="7"/>
  <c r="AJ4" i="7"/>
  <c r="AK4" i="7"/>
  <c r="AJ8" i="7"/>
  <c r="AK8" i="7"/>
  <c r="AP8" i="7"/>
  <c r="AJ12" i="7"/>
  <c r="AK12" i="7"/>
  <c r="AP12" i="7"/>
  <c r="AJ16" i="7"/>
  <c r="AK16" i="7"/>
  <c r="AP16" i="7"/>
  <c r="AJ20" i="7"/>
  <c r="AK20" i="7"/>
  <c r="AP20" i="7"/>
  <c r="AJ24" i="7"/>
  <c r="AK24" i="7"/>
  <c r="AP24" i="7"/>
  <c r="AJ28" i="7"/>
  <c r="AK28" i="7"/>
  <c r="AP28" i="7"/>
  <c r="AJ32" i="7"/>
  <c r="AK32" i="7"/>
  <c r="AP32" i="7"/>
  <c r="AJ36" i="7"/>
  <c r="AK36" i="7"/>
  <c r="AP36" i="7"/>
  <c r="AJ40" i="7"/>
  <c r="AK40" i="7"/>
  <c r="AP40" i="7"/>
  <c r="AJ44" i="7"/>
  <c r="AK44" i="7"/>
  <c r="AP44" i="7"/>
  <c r="AJ48" i="7"/>
  <c r="AK48" i="7"/>
  <c r="AP48" i="7"/>
  <c r="AJ52" i="7"/>
  <c r="AK52" i="7"/>
  <c r="AP52" i="7"/>
  <c r="AJ56" i="7"/>
  <c r="AK56" i="7"/>
  <c r="AP56" i="7"/>
  <c r="AJ60" i="7"/>
  <c r="AK60" i="7"/>
  <c r="AP60" i="7"/>
  <c r="AJ64" i="7"/>
  <c r="AK64" i="7"/>
  <c r="AP64" i="7"/>
  <c r="AJ68" i="7"/>
  <c r="AK68" i="7"/>
  <c r="AP68" i="7"/>
  <c r="AJ72" i="7"/>
  <c r="AK72" i="7"/>
  <c r="AP72" i="7"/>
  <c r="AJ76" i="7"/>
  <c r="AK76" i="7"/>
  <c r="AP76" i="7"/>
  <c r="AJ80" i="7"/>
  <c r="AK80" i="7"/>
  <c r="AP80" i="7"/>
  <c r="AJ84" i="7"/>
  <c r="AK84" i="7"/>
  <c r="AP84" i="7"/>
  <c r="AJ88" i="7"/>
  <c r="AK88" i="7"/>
  <c r="AP88" i="7"/>
  <c r="AJ92" i="7"/>
  <c r="AK92" i="7"/>
  <c r="AP92" i="7"/>
  <c r="AJ96" i="7"/>
  <c r="AK96" i="7"/>
  <c r="AP96" i="7"/>
  <c r="AJ100" i="7"/>
  <c r="AK100" i="7"/>
  <c r="AP100" i="7"/>
  <c r="AJ104" i="7"/>
  <c r="AK104" i="7"/>
  <c r="AP104" i="7"/>
  <c r="AJ108" i="7"/>
  <c r="AK108" i="7"/>
  <c r="AP108" i="7"/>
  <c r="AJ112" i="7"/>
  <c r="AK112" i="7"/>
  <c r="AP112" i="7"/>
  <c r="AJ116" i="7"/>
  <c r="AK116" i="7"/>
  <c r="AP116" i="7"/>
  <c r="AJ120" i="7"/>
  <c r="AK120" i="7"/>
  <c r="AP120" i="7"/>
  <c r="AJ124" i="7"/>
  <c r="AK124" i="7"/>
  <c r="AP124" i="7"/>
  <c r="AJ128" i="7"/>
  <c r="AK128" i="7"/>
  <c r="AP128" i="7"/>
  <c r="AJ132" i="7"/>
  <c r="AK132" i="7"/>
  <c r="AP132" i="7"/>
  <c r="AJ136" i="7"/>
  <c r="AK136" i="7"/>
  <c r="AP136" i="7"/>
  <c r="AJ140" i="7"/>
  <c r="AK140" i="7"/>
  <c r="AP140" i="7"/>
  <c r="AJ144" i="7"/>
  <c r="AK144" i="7"/>
  <c r="AP144" i="7"/>
  <c r="AJ148" i="7"/>
  <c r="AK148" i="7"/>
  <c r="AP148" i="7"/>
  <c r="AJ152" i="7"/>
  <c r="AK152" i="7"/>
  <c r="AP152" i="7"/>
  <c r="AJ156" i="7"/>
  <c r="AK156" i="7"/>
  <c r="AP156" i="7"/>
  <c r="AJ160" i="7"/>
  <c r="AK160" i="7"/>
  <c r="AP160" i="7"/>
  <c r="AJ164" i="7"/>
  <c r="AK164" i="7"/>
  <c r="AP164" i="7"/>
  <c r="AJ168" i="7"/>
  <c r="AK168" i="7"/>
  <c r="AP168" i="7"/>
  <c r="AJ172" i="7"/>
  <c r="AK172" i="7"/>
  <c r="AP172" i="7"/>
  <c r="AJ176" i="7"/>
  <c r="AK176" i="7"/>
  <c r="AP176" i="7"/>
  <c r="AJ180" i="7"/>
  <c r="AK180" i="7"/>
  <c r="AP180" i="7"/>
  <c r="AJ184" i="7"/>
  <c r="AK184" i="7"/>
  <c r="AP184" i="7"/>
  <c r="AJ188" i="7"/>
  <c r="AK188" i="7"/>
  <c r="AP188" i="7"/>
  <c r="AJ192" i="7"/>
  <c r="AK192" i="7"/>
  <c r="AP192" i="7"/>
  <c r="AJ196" i="7"/>
  <c r="AK196" i="7"/>
  <c r="AP196" i="7"/>
  <c r="AJ200" i="7"/>
  <c r="AK200" i="7"/>
  <c r="AP200" i="7"/>
  <c r="AJ204" i="7"/>
  <c r="AK204" i="7"/>
  <c r="AP204" i="7"/>
  <c r="AJ208" i="7"/>
  <c r="AK208" i="7"/>
  <c r="AP208" i="7"/>
  <c r="AJ212" i="7"/>
  <c r="AK212" i="7"/>
  <c r="AP212" i="7"/>
  <c r="AJ216" i="7"/>
  <c r="AK216" i="7"/>
  <c r="AP216" i="7"/>
  <c r="AJ220" i="7"/>
  <c r="AK220" i="7"/>
  <c r="AP220" i="7"/>
  <c r="AJ224" i="7"/>
  <c r="AK224" i="7"/>
  <c r="AP224" i="7"/>
  <c r="AJ228" i="7"/>
  <c r="AK228" i="7"/>
  <c r="AP228" i="7"/>
  <c r="AJ232" i="7"/>
  <c r="AK232" i="7"/>
  <c r="AP232" i="7"/>
  <c r="AJ236" i="7"/>
  <c r="AK236" i="7"/>
  <c r="AP236" i="7"/>
  <c r="AJ240" i="7"/>
  <c r="AK240" i="7"/>
  <c r="AP240" i="7"/>
  <c r="AJ244" i="7"/>
  <c r="AK244" i="7"/>
  <c r="AP244" i="7"/>
  <c r="AJ248" i="7"/>
  <c r="AK248" i="7"/>
  <c r="AP248" i="7"/>
  <c r="AJ252" i="7"/>
  <c r="AK252" i="7"/>
  <c r="AP252" i="7"/>
  <c r="AJ256" i="7"/>
  <c r="AK256" i="7"/>
  <c r="AP256" i="7"/>
  <c r="AJ260" i="7"/>
  <c r="AK260" i="7"/>
  <c r="AP260" i="7"/>
  <c r="AJ264" i="7"/>
  <c r="AK264" i="7"/>
  <c r="AP264" i="7"/>
  <c r="AJ268" i="7"/>
  <c r="AK268" i="7"/>
  <c r="AP268" i="7"/>
  <c r="AJ272" i="7"/>
  <c r="AK272" i="7"/>
  <c r="AP272" i="7"/>
  <c r="AJ276" i="7"/>
  <c r="AK276" i="7"/>
  <c r="AP276" i="7"/>
  <c r="AJ280" i="7"/>
  <c r="AK280" i="7"/>
  <c r="AP280" i="7"/>
  <c r="AJ284" i="7"/>
  <c r="AK284" i="7"/>
  <c r="AP284" i="7"/>
  <c r="AJ288" i="7"/>
  <c r="AK288" i="7"/>
  <c r="AP288" i="7"/>
  <c r="AJ292" i="7"/>
  <c r="AK292" i="7"/>
  <c r="AP292" i="7"/>
  <c r="AJ296" i="7"/>
  <c r="AK296" i="7"/>
  <c r="AP296" i="7"/>
  <c r="AJ300" i="7"/>
  <c r="AK300" i="7"/>
  <c r="AP300" i="7"/>
  <c r="AJ304" i="7"/>
  <c r="AK304" i="7"/>
  <c r="AP304" i="7"/>
  <c r="AJ308" i="7"/>
  <c r="AK308" i="7"/>
  <c r="AP308" i="7"/>
  <c r="AJ312" i="7"/>
  <c r="AK312" i="7"/>
  <c r="AP312" i="7"/>
  <c r="AJ316" i="7"/>
  <c r="AK316" i="7"/>
  <c r="AP316" i="7"/>
  <c r="AJ320" i="7"/>
  <c r="AK320" i="7"/>
  <c r="AP320" i="7"/>
  <c r="AJ324" i="7"/>
  <c r="AK324" i="7"/>
  <c r="AP324" i="7"/>
  <c r="AJ328" i="7"/>
  <c r="AK328" i="7"/>
  <c r="AP328" i="7"/>
  <c r="AJ332" i="7"/>
  <c r="AK332" i="7"/>
  <c r="AP332" i="7"/>
  <c r="AJ336" i="7"/>
  <c r="AK336" i="7"/>
  <c r="AP336" i="7"/>
  <c r="AJ340" i="7"/>
  <c r="AK340" i="7"/>
  <c r="AP340" i="7"/>
  <c r="AJ344" i="7"/>
  <c r="AK344" i="7"/>
  <c r="AP344" i="7"/>
  <c r="AJ348" i="7"/>
  <c r="AK348" i="7"/>
  <c r="AP348" i="7"/>
  <c r="AJ352" i="7"/>
  <c r="AK352" i="7"/>
  <c r="AP352" i="7"/>
  <c r="AJ356" i="7"/>
  <c r="AK356" i="7"/>
  <c r="AP356" i="7"/>
  <c r="AJ360" i="7"/>
  <c r="AK360" i="7"/>
  <c r="AP360" i="7"/>
  <c r="AJ364" i="7"/>
  <c r="AK364" i="7"/>
  <c r="AP364" i="7"/>
  <c r="AJ368" i="7"/>
  <c r="AK368" i="7"/>
  <c r="AP368" i="7"/>
  <c r="AJ372" i="7"/>
  <c r="AK372" i="7"/>
  <c r="AP372" i="7"/>
  <c r="AJ376" i="7"/>
  <c r="AK376" i="7"/>
  <c r="AP376" i="7"/>
  <c r="AJ380" i="7"/>
  <c r="AK380" i="7"/>
  <c r="AP380" i="7"/>
  <c r="AJ384" i="7"/>
  <c r="AK384" i="7"/>
  <c r="AP384" i="7"/>
  <c r="AJ388" i="7"/>
  <c r="AK388" i="7"/>
  <c r="AP388" i="7"/>
  <c r="AJ392" i="7"/>
  <c r="AK392" i="7"/>
  <c r="AP392" i="7"/>
  <c r="AJ396" i="7"/>
  <c r="AK396" i="7"/>
  <c r="AP396" i="7"/>
  <c r="AJ400" i="7"/>
  <c r="AK400" i="7"/>
  <c r="AP400" i="7"/>
  <c r="AJ404" i="7"/>
  <c r="AK404" i="7"/>
  <c r="AP404" i="7"/>
  <c r="AJ408" i="7"/>
  <c r="AK408" i="7"/>
  <c r="AP408" i="7"/>
  <c r="AJ412" i="7"/>
  <c r="AK412" i="7"/>
  <c r="AP412" i="7"/>
  <c r="AJ416" i="7"/>
  <c r="AK416" i="7"/>
  <c r="AP416" i="7"/>
  <c r="AJ420" i="7"/>
  <c r="AK420" i="7"/>
  <c r="AP420" i="7"/>
  <c r="AJ424" i="7"/>
  <c r="AK424" i="7"/>
  <c r="AP424" i="7"/>
  <c r="AJ428" i="7"/>
  <c r="AK428" i="7"/>
  <c r="AP428" i="7"/>
  <c r="AJ432" i="7"/>
  <c r="AK432" i="7"/>
  <c r="AP432" i="7"/>
  <c r="AJ436" i="7"/>
  <c r="AK436" i="7"/>
  <c r="AP436" i="7"/>
  <c r="AJ440" i="7"/>
  <c r="AK440" i="7"/>
  <c r="AP440" i="7"/>
  <c r="AJ444" i="7"/>
  <c r="AK444" i="7"/>
  <c r="AP444" i="7"/>
  <c r="AJ448" i="7"/>
  <c r="AK448" i="7"/>
  <c r="AL448" i="7" s="1"/>
  <c r="AP448" i="7"/>
  <c r="AJ452" i="7"/>
  <c r="AK452" i="7"/>
  <c r="AL452" i="7" s="1"/>
  <c r="AP452" i="7"/>
  <c r="AJ456" i="7"/>
  <c r="AK456" i="7"/>
  <c r="AL456" i="7" s="1"/>
  <c r="AP456" i="7"/>
  <c r="AJ460" i="7"/>
  <c r="AK460" i="7"/>
  <c r="AL460" i="7" s="1"/>
  <c r="AP460" i="7"/>
  <c r="AJ464" i="7"/>
  <c r="AK464" i="7"/>
  <c r="AL464" i="7" s="1"/>
  <c r="AP464" i="7"/>
  <c r="AJ468" i="7"/>
  <c r="AK468" i="7"/>
  <c r="AL468" i="7" s="1"/>
  <c r="AP468" i="7"/>
  <c r="AJ472" i="7"/>
  <c r="AK472" i="7"/>
  <c r="AL472" i="7" s="1"/>
  <c r="AP472" i="7"/>
  <c r="AJ476" i="7"/>
  <c r="AK476" i="7"/>
  <c r="AL476" i="7" s="1"/>
  <c r="AP476" i="7"/>
  <c r="AJ480" i="7"/>
  <c r="AK480" i="7"/>
  <c r="AL480" i="7" s="1"/>
  <c r="AP480" i="7"/>
  <c r="AJ484" i="7"/>
  <c r="AK484" i="7"/>
  <c r="AL484" i="7" s="1"/>
  <c r="AP484" i="7"/>
  <c r="AJ488" i="7"/>
  <c r="AK488" i="7"/>
  <c r="AL488" i="7" s="1"/>
  <c r="AP488" i="7"/>
  <c r="AJ492" i="7"/>
  <c r="AK492" i="7"/>
  <c r="AL492" i="7" s="1"/>
  <c r="AP492" i="7"/>
  <c r="AJ496" i="7"/>
  <c r="AK496" i="7"/>
  <c r="AL496" i="7" s="1"/>
  <c r="AP496" i="7"/>
  <c r="AJ500" i="7"/>
  <c r="AK500" i="7"/>
  <c r="AL500" i="7" s="1"/>
  <c r="AP500" i="7"/>
  <c r="AJ504" i="7"/>
  <c r="AK504" i="7"/>
  <c r="AL504" i="7" s="1"/>
  <c r="AP504" i="7"/>
  <c r="AJ508" i="7"/>
  <c r="AK508" i="7"/>
  <c r="AL508" i="7" s="1"/>
  <c r="AP508" i="7"/>
  <c r="AJ512" i="7"/>
  <c r="AK512" i="7"/>
  <c r="AL512" i="7" s="1"/>
  <c r="AP512" i="7"/>
  <c r="AJ516" i="7"/>
  <c r="AK516" i="7"/>
  <c r="AL516" i="7" s="1"/>
  <c r="AP516" i="7"/>
  <c r="AJ520" i="7"/>
  <c r="AK520" i="7"/>
  <c r="AL520" i="7" s="1"/>
  <c r="AP520" i="7"/>
  <c r="AJ524" i="7"/>
  <c r="AK524" i="7"/>
  <c r="AL524" i="7" s="1"/>
  <c r="AP524" i="7"/>
  <c r="AJ528" i="7"/>
  <c r="AK528" i="7"/>
  <c r="AL528" i="7" s="1"/>
  <c r="AP528" i="7"/>
  <c r="AJ532" i="7"/>
  <c r="AK532" i="7"/>
  <c r="AL532" i="7" s="1"/>
  <c r="AP532" i="7"/>
  <c r="AJ536" i="7"/>
  <c r="AK536" i="7"/>
  <c r="AL536" i="7" s="1"/>
  <c r="AP536" i="7"/>
  <c r="AJ540" i="7"/>
  <c r="AK540" i="7"/>
  <c r="AL540" i="7" s="1"/>
  <c r="AP540" i="7"/>
  <c r="AJ544" i="7"/>
  <c r="AK544" i="7"/>
  <c r="AL544" i="7" s="1"/>
  <c r="AP544" i="7"/>
  <c r="AJ548" i="7"/>
  <c r="AK548" i="7"/>
  <c r="AL548" i="7" s="1"/>
  <c r="AP548" i="7"/>
  <c r="AJ552" i="7"/>
  <c r="AK552" i="7"/>
  <c r="AL552" i="7" s="1"/>
  <c r="AP552" i="7"/>
  <c r="AJ556" i="7"/>
  <c r="AK556" i="7"/>
  <c r="AL556" i="7" s="1"/>
  <c r="AP556" i="7"/>
  <c r="AJ560" i="7"/>
  <c r="AK560" i="7"/>
  <c r="AL560" i="7" s="1"/>
  <c r="AP560" i="7"/>
  <c r="AJ564" i="7"/>
  <c r="AK564" i="7"/>
  <c r="AL564" i="7" s="1"/>
  <c r="AP564" i="7"/>
  <c r="AJ568" i="7"/>
  <c r="AK568" i="7"/>
  <c r="AL568" i="7" s="1"/>
  <c r="AP568" i="7"/>
  <c r="AJ572" i="7"/>
  <c r="AK572" i="7"/>
  <c r="AL572" i="7" s="1"/>
  <c r="AP572" i="7"/>
  <c r="AJ576" i="7"/>
  <c r="AK576" i="7"/>
  <c r="AL576" i="7" s="1"/>
  <c r="AP576" i="7"/>
  <c r="AJ580" i="7"/>
  <c r="AK580" i="7"/>
  <c r="AL580" i="7" s="1"/>
  <c r="AP580" i="7"/>
  <c r="AJ584" i="7"/>
  <c r="AK584" i="7"/>
  <c r="AL584" i="7" s="1"/>
  <c r="AP584" i="7"/>
  <c r="AJ588" i="7"/>
  <c r="AK588" i="7"/>
  <c r="AL588" i="7" s="1"/>
  <c r="AP588" i="7"/>
  <c r="AJ592" i="7"/>
  <c r="AK592" i="7"/>
  <c r="AL592" i="7" s="1"/>
  <c r="AP592" i="7"/>
  <c r="AJ596" i="7"/>
  <c r="AK596" i="7"/>
  <c r="AL596" i="7" s="1"/>
  <c r="AP596" i="7"/>
  <c r="AJ600" i="7"/>
  <c r="AK600" i="7"/>
  <c r="AL600" i="7" s="1"/>
  <c r="AP600" i="7"/>
  <c r="AJ604" i="7"/>
  <c r="AK604" i="7"/>
  <c r="AL604" i="7" s="1"/>
  <c r="AP604" i="7"/>
  <c r="AJ608" i="7"/>
  <c r="AK608" i="7"/>
  <c r="AL608" i="7" s="1"/>
  <c r="AP608" i="7"/>
  <c r="AJ612" i="7"/>
  <c r="AK612" i="7"/>
  <c r="AL612" i="7" s="1"/>
  <c r="AP612" i="7"/>
  <c r="AJ616" i="7"/>
  <c r="AK616" i="7"/>
  <c r="AL616" i="7" s="1"/>
  <c r="AP616" i="7"/>
  <c r="AJ620" i="7"/>
  <c r="AK620" i="7"/>
  <c r="AL620" i="7" s="1"/>
  <c r="AP620" i="7"/>
  <c r="AJ624" i="7"/>
  <c r="AK624" i="7"/>
  <c r="AL624" i="7" s="1"/>
  <c r="AP624" i="7"/>
  <c r="AJ628" i="7"/>
  <c r="AK628" i="7"/>
  <c r="AL628" i="7" s="1"/>
  <c r="AP628" i="7"/>
  <c r="AJ632" i="7"/>
  <c r="AK632" i="7"/>
  <c r="AL632" i="7" s="1"/>
  <c r="AP632" i="7"/>
  <c r="AJ636" i="7"/>
  <c r="AK636" i="7"/>
  <c r="AL636" i="7" s="1"/>
  <c r="AP636" i="7"/>
  <c r="AJ640" i="7"/>
  <c r="AK640" i="7"/>
  <c r="AL640" i="7" s="1"/>
  <c r="AP640" i="7"/>
  <c r="AJ644" i="7"/>
  <c r="AK644" i="7"/>
  <c r="AL644" i="7" s="1"/>
  <c r="AP644" i="7"/>
  <c r="AJ648" i="7"/>
  <c r="AK648" i="7"/>
  <c r="AL648" i="7" s="1"/>
  <c r="AP648" i="7"/>
  <c r="AJ652" i="7"/>
  <c r="AK652" i="7"/>
  <c r="AL652" i="7" s="1"/>
  <c r="AP652" i="7"/>
  <c r="AJ656" i="7"/>
  <c r="AK656" i="7"/>
  <c r="AL656" i="7" s="1"/>
  <c r="AP656" i="7"/>
  <c r="AJ660" i="7"/>
  <c r="AK660" i="7"/>
  <c r="AL660" i="7" s="1"/>
  <c r="AP660" i="7"/>
  <c r="AJ664" i="7"/>
  <c r="AK664" i="7"/>
  <c r="AL664" i="7" s="1"/>
  <c r="AP664" i="7"/>
  <c r="AJ668" i="7"/>
  <c r="AK668" i="7"/>
  <c r="AL668" i="7" s="1"/>
  <c r="AP668" i="7"/>
  <c r="AJ672" i="7"/>
  <c r="AK672" i="7"/>
  <c r="AL672" i="7" s="1"/>
  <c r="AP672" i="7"/>
  <c r="AJ676" i="7"/>
  <c r="AK676" i="7"/>
  <c r="AL676" i="7" s="1"/>
  <c r="AP676" i="7"/>
  <c r="AJ680" i="7"/>
  <c r="AK680" i="7"/>
  <c r="AL680" i="7" s="1"/>
  <c r="AP680" i="7"/>
  <c r="AJ684" i="7"/>
  <c r="AK684" i="7"/>
  <c r="AL684" i="7" s="1"/>
  <c r="AP684" i="7"/>
  <c r="AJ688" i="7"/>
  <c r="AK688" i="7"/>
  <c r="AL688" i="7" s="1"/>
  <c r="AP688" i="7"/>
  <c r="AJ692" i="7"/>
  <c r="AK692" i="7"/>
  <c r="AL692" i="7" s="1"/>
  <c r="AP692" i="7"/>
  <c r="AJ696" i="7"/>
  <c r="AK696" i="7"/>
  <c r="AL696" i="7" s="1"/>
  <c r="AP696" i="7"/>
  <c r="AJ700" i="7"/>
  <c r="AK700" i="7"/>
  <c r="AL700" i="7" s="1"/>
  <c r="AP700" i="7"/>
  <c r="AJ704" i="7"/>
  <c r="AK704" i="7"/>
  <c r="AL704" i="7" s="1"/>
  <c r="AP704" i="7"/>
  <c r="AJ708" i="7"/>
  <c r="AK708" i="7"/>
  <c r="AL708" i="7" s="1"/>
  <c r="AP708" i="7"/>
  <c r="AJ712" i="7"/>
  <c r="AK712" i="7"/>
  <c r="AL712" i="7" s="1"/>
  <c r="AP712" i="7"/>
  <c r="AJ716" i="7"/>
  <c r="AK716" i="7"/>
  <c r="AL716" i="7" s="1"/>
  <c r="AP716" i="7"/>
  <c r="AJ720" i="7"/>
  <c r="AK720" i="7"/>
  <c r="AL720" i="7" s="1"/>
  <c r="AP720" i="7"/>
  <c r="AJ724" i="7"/>
  <c r="AK724" i="7"/>
  <c r="AL724" i="7" s="1"/>
  <c r="AP724" i="7"/>
  <c r="AJ728" i="7"/>
  <c r="AK728" i="7"/>
  <c r="AL728" i="7" s="1"/>
  <c r="AP728" i="7"/>
  <c r="AJ732" i="7"/>
  <c r="AK732" i="7"/>
  <c r="AL732" i="7" s="1"/>
  <c r="AP732" i="7"/>
  <c r="AJ736" i="7"/>
  <c r="AK736" i="7"/>
  <c r="AL736" i="7" s="1"/>
  <c r="AP736" i="7"/>
  <c r="AJ740" i="7"/>
  <c r="AK740" i="7"/>
  <c r="AL740" i="7" s="1"/>
  <c r="AP740" i="7"/>
  <c r="AJ744" i="7"/>
  <c r="AK744" i="7"/>
  <c r="AL744" i="7" s="1"/>
  <c r="AP744" i="7"/>
  <c r="AJ748" i="7"/>
  <c r="AK748" i="7"/>
  <c r="AL748" i="7" s="1"/>
  <c r="AP748" i="7"/>
  <c r="AJ752" i="7"/>
  <c r="AK752" i="7"/>
  <c r="AL752" i="7" s="1"/>
  <c r="AP752" i="7"/>
  <c r="AJ756" i="7"/>
  <c r="AK756" i="7"/>
  <c r="AL756" i="7" s="1"/>
  <c r="AP756" i="7"/>
  <c r="AJ760" i="7"/>
  <c r="AK760" i="7"/>
  <c r="AL760" i="7" s="1"/>
  <c r="AP760" i="7"/>
  <c r="AJ764" i="7"/>
  <c r="AK764" i="7"/>
  <c r="AL764" i="7" s="1"/>
  <c r="AP764" i="7"/>
  <c r="AJ768" i="7"/>
  <c r="AK768" i="7"/>
  <c r="AL768" i="7" s="1"/>
  <c r="AP768" i="7"/>
  <c r="AJ772" i="7"/>
  <c r="AK772" i="7"/>
  <c r="AL772" i="7" s="1"/>
  <c r="AP772" i="7"/>
  <c r="AJ776" i="7"/>
  <c r="AK776" i="7"/>
  <c r="AL776" i="7" s="1"/>
  <c r="AP776" i="7"/>
  <c r="AJ780" i="7"/>
  <c r="AK780" i="7"/>
  <c r="AL780" i="7" s="1"/>
  <c r="AP780" i="7"/>
  <c r="AJ784" i="7"/>
  <c r="AK784" i="7"/>
  <c r="AL784" i="7" s="1"/>
  <c r="AP784" i="7"/>
  <c r="AJ788" i="7"/>
  <c r="AK788" i="7"/>
  <c r="AL788" i="7" s="1"/>
  <c r="AP788" i="7"/>
  <c r="AJ792" i="7"/>
  <c r="AK792" i="7"/>
  <c r="AL792" i="7" s="1"/>
  <c r="AP792" i="7"/>
  <c r="AJ796" i="7"/>
  <c r="AK796" i="7"/>
  <c r="AL796" i="7" s="1"/>
  <c r="AP796" i="7"/>
  <c r="AJ800" i="7"/>
  <c r="AK800" i="7"/>
  <c r="AL800" i="7" s="1"/>
  <c r="AP800" i="7"/>
  <c r="AJ804" i="7"/>
  <c r="AK804" i="7"/>
  <c r="AL804" i="7" s="1"/>
  <c r="AP804" i="7"/>
  <c r="AJ808" i="7"/>
  <c r="AK808" i="7"/>
  <c r="AL808" i="7" s="1"/>
  <c r="AP808" i="7"/>
  <c r="AJ812" i="7"/>
  <c r="AK812" i="7"/>
  <c r="AL812" i="7" s="1"/>
  <c r="AP812" i="7"/>
  <c r="AJ816" i="7"/>
  <c r="AK816" i="7"/>
  <c r="AL816" i="7" s="1"/>
  <c r="AP816" i="7"/>
  <c r="AJ820" i="7"/>
  <c r="AK820" i="7"/>
  <c r="AL820" i="7" s="1"/>
  <c r="AP820" i="7"/>
  <c r="AJ824" i="7"/>
  <c r="AK824" i="7"/>
  <c r="AL824" i="7" s="1"/>
  <c r="AP824" i="7"/>
  <c r="AJ828" i="7"/>
  <c r="AK828" i="7"/>
  <c r="AL828" i="7" s="1"/>
  <c r="AP828" i="7"/>
  <c r="AJ832" i="7"/>
  <c r="AK832" i="7"/>
  <c r="AL832" i="7" s="1"/>
  <c r="AP832" i="7"/>
  <c r="AJ836" i="7"/>
  <c r="AK836" i="7"/>
  <c r="AL836" i="7" s="1"/>
  <c r="AP836" i="7"/>
  <c r="AJ840" i="7"/>
  <c r="AK840" i="7"/>
  <c r="AL840" i="7" s="1"/>
  <c r="AP840" i="7"/>
  <c r="AJ844" i="7"/>
  <c r="AK844" i="7"/>
  <c r="AL844" i="7" s="1"/>
  <c r="AP844" i="7"/>
  <c r="AJ848" i="7"/>
  <c r="AK848" i="7"/>
  <c r="AL848" i="7" s="1"/>
  <c r="AP848" i="7"/>
  <c r="AJ852" i="7"/>
  <c r="AK852" i="7"/>
  <c r="AL852" i="7" s="1"/>
  <c r="AP852" i="7"/>
  <c r="AJ856" i="7"/>
  <c r="AK856" i="7"/>
  <c r="AL856" i="7" s="1"/>
  <c r="AP856" i="7"/>
  <c r="AJ860" i="7"/>
  <c r="AK860" i="7"/>
  <c r="AL860" i="7" s="1"/>
  <c r="AP860" i="7"/>
  <c r="AJ864" i="7"/>
  <c r="AK864" i="7"/>
  <c r="AL864" i="7" s="1"/>
  <c r="AP864" i="7"/>
  <c r="AJ868" i="7"/>
  <c r="AK868" i="7"/>
  <c r="AL868" i="7" s="1"/>
  <c r="AP868" i="7"/>
  <c r="AJ872" i="7"/>
  <c r="AK872" i="7"/>
  <c r="AL872" i="7" s="1"/>
  <c r="AP872" i="7"/>
  <c r="AJ876" i="7"/>
  <c r="AK876" i="7"/>
  <c r="AL876" i="7" s="1"/>
  <c r="AP876" i="7"/>
  <c r="AJ880" i="7"/>
  <c r="AK880" i="7"/>
  <c r="AL880" i="7" s="1"/>
  <c r="AP880" i="7"/>
  <c r="AJ884" i="7"/>
  <c r="AK884" i="7"/>
  <c r="AL884" i="7" s="1"/>
  <c r="AP884" i="7"/>
  <c r="AJ888" i="7"/>
  <c r="AK888" i="7"/>
  <c r="AL888" i="7" s="1"/>
  <c r="AP888" i="7"/>
  <c r="AJ892" i="7"/>
  <c r="AK892" i="7"/>
  <c r="AL892" i="7" s="1"/>
  <c r="AP892" i="7"/>
  <c r="AJ896" i="7"/>
  <c r="AK896" i="7"/>
  <c r="AL896" i="7" s="1"/>
  <c r="AP896" i="7"/>
  <c r="AJ900" i="7"/>
  <c r="AK900" i="7"/>
  <c r="AL900" i="7" s="1"/>
  <c r="AP900" i="7"/>
  <c r="AJ904" i="7"/>
  <c r="AK904" i="7"/>
  <c r="AL904" i="7" s="1"/>
  <c r="AP904" i="7"/>
  <c r="AJ908" i="7"/>
  <c r="AK908" i="7"/>
  <c r="AL908" i="7" s="1"/>
  <c r="AP908" i="7"/>
  <c r="AJ912" i="7"/>
  <c r="AK912" i="7"/>
  <c r="AL912" i="7" s="1"/>
  <c r="AP912" i="7"/>
  <c r="AJ916" i="7"/>
  <c r="AK916" i="7"/>
  <c r="AL916" i="7" s="1"/>
  <c r="AP916" i="7"/>
  <c r="AJ920" i="7"/>
  <c r="AK920" i="7"/>
  <c r="AL920" i="7" s="1"/>
  <c r="AP920" i="7"/>
  <c r="AJ924" i="7"/>
  <c r="AK924" i="7"/>
  <c r="AL924" i="7" s="1"/>
  <c r="AP924" i="7"/>
  <c r="AJ928" i="7"/>
  <c r="AK928" i="7"/>
  <c r="AL928" i="7" s="1"/>
  <c r="AP928" i="7"/>
  <c r="AJ932" i="7"/>
  <c r="AK932" i="7"/>
  <c r="AL932" i="7" s="1"/>
  <c r="AP932" i="7"/>
  <c r="AJ936" i="7"/>
  <c r="AK936" i="7"/>
  <c r="AL936" i="7" s="1"/>
  <c r="AP936" i="7"/>
  <c r="AJ940" i="7"/>
  <c r="AK940" i="7"/>
  <c r="AL940" i="7" s="1"/>
  <c r="AP940" i="7"/>
  <c r="AJ944" i="7"/>
  <c r="AK944" i="7"/>
  <c r="AL944" i="7" s="1"/>
  <c r="AP944" i="7"/>
  <c r="AJ948" i="7"/>
  <c r="AK948" i="7"/>
  <c r="AL948" i="7" s="1"/>
  <c r="AP948" i="7"/>
  <c r="AJ952" i="7"/>
  <c r="AK952" i="7"/>
  <c r="AL952" i="7" s="1"/>
  <c r="AP952" i="7"/>
  <c r="AJ956" i="7"/>
  <c r="AK956" i="7"/>
  <c r="AL956" i="7" s="1"/>
  <c r="AP956" i="7"/>
  <c r="AJ960" i="7"/>
  <c r="AK960" i="7"/>
  <c r="AL960" i="7" s="1"/>
  <c r="AP960" i="7"/>
  <c r="AJ964" i="7"/>
  <c r="AK964" i="7"/>
  <c r="AL964" i="7" s="1"/>
  <c r="AP964" i="7"/>
  <c r="AJ968" i="7"/>
  <c r="AK968" i="7"/>
  <c r="AL968" i="7" s="1"/>
  <c r="AP968" i="7"/>
  <c r="AJ972" i="7"/>
  <c r="AK972" i="7"/>
  <c r="AL972" i="7" s="1"/>
  <c r="AP972" i="7"/>
  <c r="AJ976" i="7"/>
  <c r="AK976" i="7"/>
  <c r="AL976" i="7" s="1"/>
  <c r="AP976" i="7"/>
  <c r="AJ980" i="7"/>
  <c r="AK980" i="7"/>
  <c r="AL980" i="7" s="1"/>
  <c r="AP980" i="7"/>
  <c r="AJ984" i="7"/>
  <c r="AK984" i="7"/>
  <c r="AL984" i="7" s="1"/>
  <c r="AP984" i="7"/>
  <c r="AJ988" i="7"/>
  <c r="AK988" i="7"/>
  <c r="AL988" i="7" s="1"/>
  <c r="AP988" i="7"/>
  <c r="AJ992" i="7"/>
  <c r="AK992" i="7"/>
  <c r="AL992" i="7" s="1"/>
  <c r="AP992" i="7"/>
  <c r="AJ996" i="7"/>
  <c r="AK996" i="7"/>
  <c r="AL996" i="7" s="1"/>
  <c r="AP996" i="7"/>
  <c r="AJ1000" i="7"/>
  <c r="AK1000" i="7"/>
  <c r="AL1000" i="7" s="1"/>
  <c r="AP1000" i="7"/>
  <c r="AJ1004" i="7"/>
  <c r="AK1004" i="7"/>
  <c r="AL1004" i="7" s="1"/>
  <c r="AP1004" i="7"/>
  <c r="AJ1008" i="7"/>
  <c r="AK1008" i="7"/>
  <c r="AL1008" i="7" s="1"/>
  <c r="AP1008" i="7"/>
  <c r="AJ1012" i="7"/>
  <c r="AK1012" i="7"/>
  <c r="AL1012" i="7" s="1"/>
  <c r="AP1012" i="7"/>
  <c r="AJ1016" i="7"/>
  <c r="AK1016" i="7"/>
  <c r="AL1016" i="7" s="1"/>
  <c r="AP1016" i="7"/>
  <c r="AJ1020" i="7"/>
  <c r="AK1020" i="7"/>
  <c r="AL1020" i="7" s="1"/>
  <c r="AP1020" i="7"/>
  <c r="AJ1024" i="7"/>
  <c r="AK1024" i="7"/>
  <c r="AL1024" i="7" s="1"/>
  <c r="AP1024" i="7"/>
  <c r="AJ1028" i="7"/>
  <c r="AK1028" i="7"/>
  <c r="AL1028" i="7" s="1"/>
  <c r="AP1028" i="7"/>
  <c r="AJ1032" i="7"/>
  <c r="AK1032" i="7"/>
  <c r="AL1032" i="7" s="1"/>
  <c r="AP1032" i="7"/>
  <c r="AJ1036" i="7"/>
  <c r="AK1036" i="7"/>
  <c r="AL1036" i="7" s="1"/>
  <c r="AP1036" i="7"/>
  <c r="AJ1040" i="7"/>
  <c r="AK1040" i="7"/>
  <c r="AL1040" i="7" s="1"/>
  <c r="AP1040" i="7"/>
  <c r="AJ1044" i="7"/>
  <c r="AK1044" i="7"/>
  <c r="AL1044" i="7" s="1"/>
  <c r="AP1044" i="7"/>
  <c r="AJ1048" i="7"/>
  <c r="AK1048" i="7"/>
  <c r="AL1048" i="7" s="1"/>
  <c r="AP1048" i="7"/>
  <c r="AJ1052" i="7"/>
  <c r="AK1052" i="7"/>
  <c r="AL1052" i="7" s="1"/>
  <c r="AP1052" i="7"/>
  <c r="AJ1056" i="7"/>
  <c r="AK1056" i="7"/>
  <c r="AL1056" i="7" s="1"/>
  <c r="AP1056" i="7"/>
  <c r="AJ1060" i="7"/>
  <c r="AK1060" i="7"/>
  <c r="AL1060" i="7" s="1"/>
  <c r="AP1060" i="7"/>
  <c r="AJ1064" i="7"/>
  <c r="AK1064" i="7"/>
  <c r="AL1064" i="7" s="1"/>
  <c r="AP1064" i="7"/>
  <c r="AJ1068" i="7"/>
  <c r="AK1068" i="7"/>
  <c r="AL1068" i="7" s="1"/>
  <c r="AP1068" i="7"/>
  <c r="AJ1072" i="7"/>
  <c r="AK1072" i="7"/>
  <c r="AL1072" i="7" s="1"/>
  <c r="AP1072" i="7"/>
  <c r="AJ1076" i="7"/>
  <c r="AK1076" i="7"/>
  <c r="AL1076" i="7" s="1"/>
  <c r="AP1076" i="7"/>
  <c r="AJ1080" i="7"/>
  <c r="AK1080" i="7"/>
  <c r="AL1080" i="7" s="1"/>
  <c r="AP1080" i="7"/>
  <c r="AJ1084" i="7"/>
  <c r="AK1084" i="7"/>
  <c r="AL1084" i="7" s="1"/>
  <c r="AP1084" i="7"/>
  <c r="AJ1088" i="7"/>
  <c r="AK1088" i="7"/>
  <c r="AL1088" i="7" s="1"/>
  <c r="AP1088" i="7"/>
  <c r="AJ1092" i="7"/>
  <c r="AK1092" i="7"/>
  <c r="AL1092" i="7" s="1"/>
  <c r="AP1092" i="7"/>
  <c r="AJ1096" i="7"/>
  <c r="AK1096" i="7"/>
  <c r="AL1096" i="7" s="1"/>
  <c r="AP1096" i="7"/>
  <c r="AJ1100" i="7"/>
  <c r="AK1100" i="7"/>
  <c r="AL1100" i="7" s="1"/>
  <c r="AP1100" i="7"/>
  <c r="AJ1104" i="7"/>
  <c r="AK1104" i="7"/>
  <c r="AL1104" i="7" s="1"/>
  <c r="AP1104" i="7"/>
  <c r="AJ1108" i="7"/>
  <c r="AK1108" i="7"/>
  <c r="AL1108" i="7" s="1"/>
  <c r="AP1108" i="7"/>
  <c r="AJ1112" i="7"/>
  <c r="AK1112" i="7"/>
  <c r="AL1112" i="7" s="1"/>
  <c r="AP1112" i="7"/>
  <c r="AJ1116" i="7"/>
  <c r="AK1116" i="7"/>
  <c r="AL1116" i="7" s="1"/>
  <c r="AP1116" i="7"/>
  <c r="AJ1120" i="7"/>
  <c r="AK1120" i="7"/>
  <c r="AL1120" i="7" s="1"/>
  <c r="AP1120" i="7"/>
  <c r="AJ1124" i="7"/>
  <c r="AK1124" i="7"/>
  <c r="AL1124" i="7" s="1"/>
  <c r="AP1124" i="7"/>
  <c r="AJ1128" i="7"/>
  <c r="AK1128" i="7"/>
  <c r="AL1128" i="7" s="1"/>
  <c r="AP1128" i="7"/>
  <c r="AJ1132" i="7"/>
  <c r="AK1132" i="7"/>
  <c r="AL1132" i="7" s="1"/>
  <c r="AP1132" i="7"/>
  <c r="AJ1136" i="7"/>
  <c r="AK1136" i="7"/>
  <c r="AL1136" i="7" s="1"/>
  <c r="AP1136" i="7"/>
  <c r="AJ1140" i="7"/>
  <c r="AK1140" i="7"/>
  <c r="AL1140" i="7" s="1"/>
  <c r="AP1140" i="7"/>
  <c r="AJ1144" i="7"/>
  <c r="AK1144" i="7"/>
  <c r="AL1144" i="7" s="1"/>
  <c r="AP1144" i="7"/>
  <c r="AJ1148" i="7"/>
  <c r="AK1148" i="7"/>
  <c r="AL1148" i="7" s="1"/>
  <c r="AP1148" i="7"/>
  <c r="AJ1152" i="7"/>
  <c r="AK1152" i="7"/>
  <c r="AL1152" i="7" s="1"/>
  <c r="AP1152" i="7"/>
  <c r="AJ1156" i="7"/>
  <c r="AK1156" i="7"/>
  <c r="AL1156" i="7" s="1"/>
  <c r="AP1156" i="7"/>
  <c r="AJ1160" i="7"/>
  <c r="AK1160" i="7"/>
  <c r="AL1160" i="7" s="1"/>
  <c r="AP1160" i="7"/>
  <c r="AJ1164" i="7"/>
  <c r="AK1164" i="7"/>
  <c r="AL1164" i="7" s="1"/>
  <c r="AP1164" i="7"/>
  <c r="AJ1168" i="7"/>
  <c r="AK1168" i="7"/>
  <c r="AL1168" i="7" s="1"/>
  <c r="AP1168" i="7"/>
  <c r="AJ1172" i="7"/>
  <c r="AK1172" i="7"/>
  <c r="AL1172" i="7" s="1"/>
  <c r="AP1172" i="7"/>
  <c r="AJ1176" i="7"/>
  <c r="AK1176" i="7"/>
  <c r="AL1176" i="7" s="1"/>
  <c r="AP1176" i="7"/>
  <c r="AJ1180" i="7"/>
  <c r="AK1180" i="7"/>
  <c r="AL1180" i="7" s="1"/>
  <c r="AP1180" i="7"/>
  <c r="AJ1184" i="7"/>
  <c r="AK1184" i="7"/>
  <c r="AL1184" i="7" s="1"/>
  <c r="AP1184" i="7"/>
  <c r="AJ1188" i="7"/>
  <c r="AK1188" i="7"/>
  <c r="AL1188" i="7" s="1"/>
  <c r="AP1188" i="7"/>
  <c r="AJ1192" i="7"/>
  <c r="AK1192" i="7"/>
  <c r="AL1192" i="7" s="1"/>
  <c r="AP1192" i="7"/>
  <c r="AJ1196" i="7"/>
  <c r="AK1196" i="7"/>
  <c r="AL1196" i="7" s="1"/>
  <c r="AP1196" i="7"/>
  <c r="AJ1200" i="7"/>
  <c r="AK1200" i="7"/>
  <c r="AL1200" i="7" s="1"/>
  <c r="AP1200" i="7"/>
  <c r="AJ1204" i="7"/>
  <c r="AK1204" i="7"/>
  <c r="AL1204" i="7" s="1"/>
  <c r="AP1204" i="7"/>
  <c r="AJ1208" i="7"/>
  <c r="AK1208" i="7"/>
  <c r="AL1208" i="7" s="1"/>
  <c r="AP1208" i="7"/>
  <c r="AJ1212" i="7"/>
  <c r="AK1212" i="7"/>
  <c r="AL1212" i="7" s="1"/>
  <c r="AP1212" i="7"/>
  <c r="AJ1216" i="7"/>
  <c r="AK1216" i="7"/>
  <c r="AL1216" i="7" s="1"/>
  <c r="AP1216" i="7"/>
  <c r="AJ1220" i="7"/>
  <c r="AK1220" i="7"/>
  <c r="AL1220" i="7" s="1"/>
  <c r="AP1220" i="7"/>
  <c r="AJ1224" i="7"/>
  <c r="AK1224" i="7"/>
  <c r="AL1224" i="7" s="1"/>
  <c r="AP1224" i="7"/>
  <c r="AJ1228" i="7"/>
  <c r="AK1228" i="7"/>
  <c r="AL1228" i="7" s="1"/>
  <c r="AP1228" i="7"/>
  <c r="AJ1232" i="7"/>
  <c r="AK1232" i="7"/>
  <c r="AL1232" i="7" s="1"/>
  <c r="AP1232" i="7"/>
  <c r="AJ1236" i="7"/>
  <c r="AK1236" i="7"/>
  <c r="AL1236" i="7" s="1"/>
  <c r="AP1236" i="7"/>
  <c r="AJ1240" i="7"/>
  <c r="AK1240" i="7"/>
  <c r="AL1240" i="7" s="1"/>
  <c r="AP1240" i="7"/>
  <c r="AJ1244" i="7"/>
  <c r="AK1244" i="7"/>
  <c r="AL1244" i="7" s="1"/>
  <c r="AP1244" i="7"/>
  <c r="AJ1248" i="7"/>
  <c r="AK1248" i="7"/>
  <c r="AL1248" i="7" s="1"/>
  <c r="AP1248" i="7"/>
  <c r="AJ1252" i="7"/>
  <c r="AK1252" i="7"/>
  <c r="AL1252" i="7" s="1"/>
  <c r="AP1252" i="7"/>
  <c r="AJ1256" i="7"/>
  <c r="AK1256" i="7"/>
  <c r="AL1256" i="7" s="1"/>
  <c r="AP1256" i="7"/>
  <c r="AJ1260" i="7"/>
  <c r="AK1260" i="7"/>
  <c r="AL1260" i="7" s="1"/>
  <c r="AP1260" i="7"/>
  <c r="AJ1264" i="7"/>
  <c r="AK1264" i="7"/>
  <c r="AL1264" i="7" s="1"/>
  <c r="AP1264" i="7"/>
  <c r="AJ1268" i="7"/>
  <c r="AK1268" i="7"/>
  <c r="AL1268" i="7" s="1"/>
  <c r="AP1268" i="7"/>
  <c r="AJ1272" i="7"/>
  <c r="AK1272" i="7"/>
  <c r="AL1272" i="7" s="1"/>
  <c r="AP1272" i="7"/>
  <c r="AJ1276" i="7"/>
  <c r="AK1276" i="7"/>
  <c r="AL1276" i="7" s="1"/>
  <c r="AP1276" i="7"/>
  <c r="AJ1280" i="7"/>
  <c r="AK1280" i="7"/>
  <c r="AL1280" i="7" s="1"/>
  <c r="AP1280" i="7"/>
  <c r="AJ1284" i="7"/>
  <c r="AK1284" i="7"/>
  <c r="AL1284" i="7" s="1"/>
  <c r="AP1284" i="7"/>
  <c r="AJ1288" i="7"/>
  <c r="AK1288" i="7"/>
  <c r="AL1288" i="7" s="1"/>
  <c r="AP1288" i="7"/>
  <c r="AJ1292" i="7"/>
  <c r="AK1292" i="7"/>
  <c r="AL1292" i="7" s="1"/>
  <c r="AP1292" i="7"/>
  <c r="AJ1296" i="7"/>
  <c r="AK1296" i="7"/>
  <c r="AL1296" i="7" s="1"/>
  <c r="AP1296" i="7"/>
  <c r="AJ1300" i="7"/>
  <c r="AK1300" i="7"/>
  <c r="AL1300" i="7" s="1"/>
  <c r="AP1300" i="7"/>
  <c r="AJ1304" i="7"/>
  <c r="AK1304" i="7"/>
  <c r="AL1304" i="7" s="1"/>
  <c r="AP1304" i="7"/>
  <c r="AJ1308" i="7"/>
  <c r="AK1308" i="7"/>
  <c r="AL1308" i="7" s="1"/>
  <c r="AP1308" i="7"/>
  <c r="AJ1312" i="7"/>
  <c r="AK1312" i="7"/>
  <c r="AL1312" i="7" s="1"/>
  <c r="AP1312" i="7"/>
  <c r="AJ1316" i="7"/>
  <c r="AK1316" i="7"/>
  <c r="AL1316" i="7" s="1"/>
  <c r="AP1316" i="7"/>
  <c r="AJ1320" i="7"/>
  <c r="AK1320" i="7"/>
  <c r="AL1320" i="7" s="1"/>
  <c r="AP1320" i="7"/>
  <c r="AJ1324" i="7"/>
  <c r="AK1324" i="7"/>
  <c r="AL1324" i="7" s="1"/>
  <c r="AP1324" i="7"/>
  <c r="AJ1328" i="7"/>
  <c r="AK1328" i="7"/>
  <c r="AL1328" i="7" s="1"/>
  <c r="AP1328" i="7"/>
  <c r="AJ1332" i="7"/>
  <c r="AK1332" i="7"/>
  <c r="AL1332" i="7" s="1"/>
  <c r="AP1332" i="7"/>
  <c r="AJ1336" i="7"/>
  <c r="AK1336" i="7"/>
  <c r="AL1336" i="7" s="1"/>
  <c r="AP1336" i="7"/>
  <c r="AJ1340" i="7"/>
  <c r="AK1340" i="7"/>
  <c r="AL1340" i="7" s="1"/>
  <c r="AP1340" i="7"/>
  <c r="AJ1344" i="7"/>
  <c r="AK1344" i="7"/>
  <c r="AL1344" i="7" s="1"/>
  <c r="AP1344" i="7"/>
  <c r="AJ1348" i="7"/>
  <c r="AK1348" i="7"/>
  <c r="AL1348" i="7" s="1"/>
  <c r="AP1348" i="7"/>
  <c r="AJ1352" i="7"/>
  <c r="AK1352" i="7"/>
  <c r="AL1352" i="7" s="1"/>
  <c r="AP1352" i="7"/>
  <c r="AJ1356" i="7"/>
  <c r="AK1356" i="7"/>
  <c r="AL1356" i="7" s="1"/>
  <c r="AP1356" i="7"/>
  <c r="AJ1360" i="7"/>
  <c r="AK1360" i="7"/>
  <c r="AL1360" i="7" s="1"/>
  <c r="AP1360" i="7"/>
  <c r="AJ1364" i="7"/>
  <c r="AK1364" i="7"/>
  <c r="AL1364" i="7" s="1"/>
  <c r="AP1364" i="7"/>
  <c r="AJ1368" i="7"/>
  <c r="AK1368" i="7"/>
  <c r="AL1368" i="7" s="1"/>
  <c r="AP1368" i="7"/>
  <c r="AJ1372" i="7"/>
  <c r="AK1372" i="7"/>
  <c r="AL1372" i="7" s="1"/>
  <c r="AP1372" i="7"/>
  <c r="AJ1376" i="7"/>
  <c r="AK1376" i="7"/>
  <c r="AL1376" i="7" s="1"/>
  <c r="AP1376" i="7"/>
  <c r="AJ1380" i="7"/>
  <c r="AK1380" i="7"/>
  <c r="AL1380" i="7" s="1"/>
  <c r="AP1380" i="7"/>
  <c r="AJ1384" i="7"/>
  <c r="AK1384" i="7"/>
  <c r="AL1384" i="7" s="1"/>
  <c r="AP1384" i="7"/>
  <c r="AJ1388" i="7"/>
  <c r="AK1388" i="7"/>
  <c r="AL1388" i="7" s="1"/>
  <c r="AP1388" i="7"/>
  <c r="AJ1392" i="7"/>
  <c r="AK1392" i="7"/>
  <c r="AL1392" i="7" s="1"/>
  <c r="AP1392" i="7"/>
  <c r="AJ1396" i="7"/>
  <c r="AK1396" i="7"/>
  <c r="AL1396" i="7" s="1"/>
  <c r="AP1396" i="7"/>
  <c r="AJ1400" i="7"/>
  <c r="AK1400" i="7"/>
  <c r="AL1400" i="7" s="1"/>
  <c r="AP1400" i="7"/>
  <c r="AJ1404" i="7"/>
  <c r="AK1404" i="7"/>
  <c r="AL1404" i="7" s="1"/>
  <c r="AP1404" i="7"/>
  <c r="AJ1408" i="7"/>
  <c r="AK1408" i="7"/>
  <c r="AL1408" i="7" s="1"/>
  <c r="AP1408" i="7"/>
  <c r="AJ1412" i="7"/>
  <c r="AK1412" i="7"/>
  <c r="AL1412" i="7" s="1"/>
  <c r="AP1412" i="7"/>
  <c r="AJ1416" i="7"/>
  <c r="AK1416" i="7"/>
  <c r="AL1416" i="7" s="1"/>
  <c r="AP1416" i="7"/>
  <c r="AJ1420" i="7"/>
  <c r="AK1420" i="7"/>
  <c r="AL1420" i="7" s="1"/>
  <c r="AP1420" i="7"/>
  <c r="AJ1424" i="7"/>
  <c r="AK1424" i="7"/>
  <c r="AL1424" i="7" s="1"/>
  <c r="AP1424" i="7"/>
  <c r="AJ1428" i="7"/>
  <c r="AK1428" i="7"/>
  <c r="AL1428" i="7" s="1"/>
  <c r="AP1428" i="7"/>
  <c r="AJ1432" i="7"/>
  <c r="AK1432" i="7"/>
  <c r="AL1432" i="7" s="1"/>
  <c r="AP1432" i="7"/>
  <c r="AJ1436" i="7"/>
  <c r="AK1436" i="7"/>
  <c r="AL1436" i="7" s="1"/>
  <c r="AP1436" i="7"/>
  <c r="AJ1440" i="7"/>
  <c r="AK1440" i="7"/>
  <c r="AL1440" i="7" s="1"/>
  <c r="AP1440" i="7"/>
  <c r="AJ1444" i="7"/>
  <c r="AK1444" i="7"/>
  <c r="AL1444" i="7" s="1"/>
  <c r="AP1444" i="7"/>
  <c r="AJ1448" i="7"/>
  <c r="AK1448" i="7"/>
  <c r="AL1448" i="7" s="1"/>
  <c r="AP1448" i="7"/>
  <c r="AJ1452" i="7"/>
  <c r="AK1452" i="7"/>
  <c r="AL1452" i="7" s="1"/>
  <c r="AP1452" i="7"/>
  <c r="AJ1456" i="7"/>
  <c r="AK1456" i="7"/>
  <c r="AL1456" i="7" s="1"/>
  <c r="AP1456" i="7"/>
  <c r="AJ1460" i="7"/>
  <c r="AK1460" i="7"/>
  <c r="AL1460" i="7" s="1"/>
  <c r="AP1460" i="7"/>
  <c r="AJ1464" i="7"/>
  <c r="AK1464" i="7"/>
  <c r="AL1464" i="7" s="1"/>
  <c r="AP1464" i="7"/>
  <c r="AJ1468" i="7"/>
  <c r="AK1468" i="7"/>
  <c r="AL1468" i="7" s="1"/>
  <c r="AP1468" i="7"/>
  <c r="AJ1472" i="7"/>
  <c r="AK1472" i="7"/>
  <c r="AL1472" i="7" s="1"/>
  <c r="AP1472" i="7"/>
  <c r="AJ1476" i="7"/>
  <c r="AK1476" i="7"/>
  <c r="AL1476" i="7" s="1"/>
  <c r="AP1476" i="7"/>
  <c r="AJ1480" i="7"/>
  <c r="AK1480" i="7"/>
  <c r="AL1480" i="7" s="1"/>
  <c r="AP1480" i="7"/>
  <c r="AJ1484" i="7"/>
  <c r="AK1484" i="7"/>
  <c r="AL1484" i="7" s="1"/>
  <c r="AP1484" i="7"/>
  <c r="AJ1488" i="7"/>
  <c r="AK1488" i="7"/>
  <c r="AL1488" i="7" s="1"/>
  <c r="AP1488" i="7"/>
  <c r="AJ1492" i="7"/>
  <c r="AK1492" i="7"/>
  <c r="AL1492" i="7" s="1"/>
  <c r="AP1492" i="7"/>
  <c r="AJ1496" i="7"/>
  <c r="AK1496" i="7"/>
  <c r="AL1496" i="7" s="1"/>
  <c r="AP1496" i="7"/>
  <c r="AJ1500" i="7"/>
  <c r="AK1500" i="7"/>
  <c r="AL1500" i="7" s="1"/>
  <c r="AP1500" i="7"/>
  <c r="AJ1504" i="7"/>
  <c r="AK1504" i="7"/>
  <c r="AL1504" i="7" s="1"/>
  <c r="AP1504" i="7"/>
  <c r="AJ1508" i="7"/>
  <c r="AK1508" i="7"/>
  <c r="AL1508" i="7" s="1"/>
  <c r="AP1508" i="7"/>
  <c r="AJ1512" i="7"/>
  <c r="AK1512" i="7"/>
  <c r="AL1512" i="7" s="1"/>
  <c r="AP1512" i="7"/>
  <c r="AJ1516" i="7"/>
  <c r="AK1516" i="7"/>
  <c r="AL1516" i="7" s="1"/>
  <c r="AP1516" i="7"/>
  <c r="AJ1520" i="7"/>
  <c r="AK1520" i="7"/>
  <c r="AL1520" i="7" s="1"/>
  <c r="AP1520" i="7"/>
  <c r="AJ1524" i="7"/>
  <c r="AK1524" i="7"/>
  <c r="AL1524" i="7" s="1"/>
  <c r="AP1524" i="7"/>
  <c r="AJ1528" i="7"/>
  <c r="AK1528" i="7"/>
  <c r="AL1528" i="7" s="1"/>
  <c r="AP1528" i="7"/>
  <c r="AJ1532" i="7"/>
  <c r="AK1532" i="7"/>
  <c r="AL1532" i="7" s="1"/>
  <c r="AP1532" i="7"/>
  <c r="AJ1536" i="7"/>
  <c r="AK1536" i="7"/>
  <c r="AL1536" i="7" s="1"/>
  <c r="AP1536" i="7"/>
  <c r="AJ1540" i="7"/>
  <c r="AK1540" i="7"/>
  <c r="AL1540" i="7" s="1"/>
  <c r="AP1540" i="7"/>
  <c r="AJ1544" i="7"/>
  <c r="AK1544" i="7"/>
  <c r="AL1544" i="7" s="1"/>
  <c r="AP1544" i="7"/>
  <c r="AJ1548" i="7"/>
  <c r="AK1548" i="7"/>
  <c r="AL1548" i="7" s="1"/>
  <c r="AP1548" i="7"/>
  <c r="AJ1552" i="7"/>
  <c r="AK1552" i="7"/>
  <c r="AL1552" i="7" s="1"/>
  <c r="AP1552" i="7"/>
  <c r="AJ1556" i="7"/>
  <c r="AK1556" i="7"/>
  <c r="AL1556" i="7" s="1"/>
  <c r="AP1556" i="7"/>
  <c r="AJ1560" i="7"/>
  <c r="AK1560" i="7"/>
  <c r="AL1560" i="7" s="1"/>
  <c r="AP1560" i="7"/>
  <c r="AJ1564" i="7"/>
  <c r="AK1564" i="7"/>
  <c r="AL1564" i="7" s="1"/>
  <c r="AP1564" i="7"/>
  <c r="AJ1568" i="7"/>
  <c r="AK1568" i="7"/>
  <c r="AL1568" i="7" s="1"/>
  <c r="AP1568" i="7"/>
  <c r="AJ1572" i="7"/>
  <c r="AK1572" i="7"/>
  <c r="AL1572" i="7" s="1"/>
  <c r="AP1572" i="7"/>
  <c r="AJ1576" i="7"/>
  <c r="AK1576" i="7"/>
  <c r="AL1576" i="7" s="1"/>
  <c r="AP1576" i="7"/>
  <c r="AJ1580" i="7"/>
  <c r="AK1580" i="7"/>
  <c r="AL1580" i="7" s="1"/>
  <c r="AP1580" i="7"/>
  <c r="AJ1584" i="7"/>
  <c r="AK1584" i="7"/>
  <c r="AL1584" i="7" s="1"/>
  <c r="AP1584" i="7"/>
  <c r="AJ1588" i="7"/>
  <c r="AK1588" i="7"/>
  <c r="AL1588" i="7" s="1"/>
  <c r="AP1588" i="7"/>
  <c r="AJ1592" i="7"/>
  <c r="AK1592" i="7"/>
  <c r="AL1592" i="7" s="1"/>
  <c r="AP1592" i="7"/>
  <c r="AJ1596" i="7"/>
  <c r="AK1596" i="7"/>
  <c r="AL1596" i="7" s="1"/>
  <c r="AP1596" i="7"/>
  <c r="AJ1600" i="7"/>
  <c r="AK1600" i="7"/>
  <c r="AL1600" i="7" s="1"/>
  <c r="AP1600" i="7"/>
  <c r="AJ1604" i="7"/>
  <c r="AK1604" i="7"/>
  <c r="AL1604" i="7" s="1"/>
  <c r="AP1604" i="7"/>
  <c r="AJ1608" i="7"/>
  <c r="AK1608" i="7"/>
  <c r="AL1608" i="7" s="1"/>
  <c r="AP1608" i="7"/>
  <c r="AJ1612" i="7"/>
  <c r="AK1612" i="7"/>
  <c r="AL1612" i="7" s="1"/>
  <c r="AP1612" i="7"/>
  <c r="AJ1616" i="7"/>
  <c r="AK1616" i="7"/>
  <c r="AL1616" i="7" s="1"/>
  <c r="AP1616" i="7"/>
  <c r="AJ1620" i="7"/>
  <c r="AK1620" i="7"/>
  <c r="AL1620" i="7" s="1"/>
  <c r="AP1620" i="7"/>
  <c r="AJ1624" i="7"/>
  <c r="AK1624" i="7"/>
  <c r="AL1624" i="7" s="1"/>
  <c r="AP1624" i="7"/>
  <c r="AJ1628" i="7"/>
  <c r="AK1628" i="7"/>
  <c r="AL1628" i="7" s="1"/>
  <c r="AP1628" i="7"/>
  <c r="AJ1632" i="7"/>
  <c r="AK1632" i="7"/>
  <c r="AL1632" i="7" s="1"/>
  <c r="AP1632" i="7"/>
  <c r="AJ1636" i="7"/>
  <c r="AK1636" i="7"/>
  <c r="AL1636" i="7" s="1"/>
  <c r="AP1636" i="7"/>
  <c r="AJ1640" i="7"/>
  <c r="AK1640" i="7"/>
  <c r="AL1640" i="7" s="1"/>
  <c r="AP1640" i="7"/>
  <c r="AJ5" i="7"/>
  <c r="AK5" i="7"/>
  <c r="AP5" i="7"/>
  <c r="AJ9" i="7"/>
  <c r="AK9" i="7"/>
  <c r="AP9" i="7"/>
  <c r="AJ13" i="7"/>
  <c r="AK13" i="7"/>
  <c r="AP13" i="7"/>
  <c r="AJ17" i="7"/>
  <c r="AK17" i="7"/>
  <c r="AP17" i="7"/>
  <c r="AJ21" i="7"/>
  <c r="AK21" i="7"/>
  <c r="AP21" i="7"/>
  <c r="AJ25" i="7"/>
  <c r="AK25" i="7"/>
  <c r="AP25" i="7"/>
  <c r="AJ29" i="7"/>
  <c r="AK29" i="7"/>
  <c r="AP29" i="7"/>
  <c r="AJ33" i="7"/>
  <c r="AK33" i="7"/>
  <c r="AP33" i="7"/>
  <c r="AJ37" i="7"/>
  <c r="AK37" i="7"/>
  <c r="AP37" i="7"/>
  <c r="AJ41" i="7"/>
  <c r="AK41" i="7"/>
  <c r="AP41" i="7"/>
  <c r="AJ45" i="7"/>
  <c r="AK45" i="7"/>
  <c r="AP45" i="7"/>
  <c r="AJ49" i="7"/>
  <c r="AK49" i="7"/>
  <c r="AP49" i="7"/>
  <c r="AJ53" i="7"/>
  <c r="AK53" i="7"/>
  <c r="AP53" i="7"/>
  <c r="AJ57" i="7"/>
  <c r="AK57" i="7"/>
  <c r="AP57" i="7"/>
  <c r="AJ61" i="7"/>
  <c r="AK61" i="7"/>
  <c r="AP61" i="7"/>
  <c r="AJ65" i="7"/>
  <c r="AK65" i="7"/>
  <c r="AP65" i="7"/>
  <c r="AJ69" i="7"/>
  <c r="AK69" i="7"/>
  <c r="AP69" i="7"/>
  <c r="AJ73" i="7"/>
  <c r="AK73" i="7"/>
  <c r="AP73" i="7"/>
  <c r="AJ77" i="7"/>
  <c r="AK77" i="7"/>
  <c r="AP77" i="7"/>
  <c r="AJ81" i="7"/>
  <c r="AK81" i="7"/>
  <c r="AP81" i="7"/>
  <c r="AJ85" i="7"/>
  <c r="AK85" i="7"/>
  <c r="AP85" i="7"/>
  <c r="AJ89" i="7"/>
  <c r="AK89" i="7"/>
  <c r="AP89" i="7"/>
  <c r="AJ93" i="7"/>
  <c r="AK93" i="7"/>
  <c r="AP93" i="7"/>
  <c r="AJ97" i="7"/>
  <c r="AK97" i="7"/>
  <c r="AP97" i="7"/>
  <c r="AJ101" i="7"/>
  <c r="AK101" i="7"/>
  <c r="AP101" i="7"/>
  <c r="AJ105" i="7"/>
  <c r="AK105" i="7"/>
  <c r="AP105" i="7"/>
  <c r="AJ109" i="7"/>
  <c r="AK109" i="7"/>
  <c r="AP109" i="7"/>
  <c r="AJ113" i="7"/>
  <c r="AK113" i="7"/>
  <c r="AP113" i="7"/>
  <c r="AJ117" i="7"/>
  <c r="AK117" i="7"/>
  <c r="AP117" i="7"/>
  <c r="AJ121" i="7"/>
  <c r="AK121" i="7"/>
  <c r="AP121" i="7"/>
  <c r="AJ125" i="7"/>
  <c r="AK125" i="7"/>
  <c r="AP125" i="7"/>
  <c r="AJ129" i="7"/>
  <c r="AK129" i="7"/>
  <c r="AP129" i="7"/>
  <c r="AJ133" i="7"/>
  <c r="AK133" i="7"/>
  <c r="AP133" i="7"/>
  <c r="AJ137" i="7"/>
  <c r="AK137" i="7"/>
  <c r="AP137" i="7"/>
  <c r="AJ141" i="7"/>
  <c r="AK141" i="7"/>
  <c r="AP141" i="7"/>
  <c r="AJ145" i="7"/>
  <c r="AK145" i="7"/>
  <c r="AP145" i="7"/>
  <c r="AJ149" i="7"/>
  <c r="AK149" i="7"/>
  <c r="AP149" i="7"/>
  <c r="AJ153" i="7"/>
  <c r="AK153" i="7"/>
  <c r="AP153" i="7"/>
  <c r="AJ157" i="7"/>
  <c r="AK157" i="7"/>
  <c r="AP157" i="7"/>
  <c r="AJ161" i="7"/>
  <c r="AK161" i="7"/>
  <c r="AP161" i="7"/>
  <c r="AJ165" i="7"/>
  <c r="AK165" i="7"/>
  <c r="AP165" i="7"/>
  <c r="AJ169" i="7"/>
  <c r="AK169" i="7"/>
  <c r="AP169" i="7"/>
  <c r="AJ173" i="7"/>
  <c r="AK173" i="7"/>
  <c r="AP173" i="7"/>
  <c r="AJ177" i="7"/>
  <c r="AK177" i="7"/>
  <c r="AP177" i="7"/>
  <c r="AJ181" i="7"/>
  <c r="AK181" i="7"/>
  <c r="AP181" i="7"/>
  <c r="AJ185" i="7"/>
  <c r="AK185" i="7"/>
  <c r="AP185" i="7"/>
  <c r="AJ189" i="7"/>
  <c r="AK189" i="7"/>
  <c r="AP189" i="7"/>
  <c r="AJ193" i="7"/>
  <c r="AK193" i="7"/>
  <c r="AP193" i="7"/>
  <c r="AJ197" i="7"/>
  <c r="AK197" i="7"/>
  <c r="AP197" i="7"/>
  <c r="AJ201" i="7"/>
  <c r="AK201" i="7"/>
  <c r="AP201" i="7"/>
  <c r="AJ205" i="7"/>
  <c r="AK205" i="7"/>
  <c r="AP205" i="7"/>
  <c r="AJ209" i="7"/>
  <c r="AK209" i="7"/>
  <c r="AP209" i="7"/>
  <c r="AJ213" i="7"/>
  <c r="AK213" i="7"/>
  <c r="AP213" i="7"/>
  <c r="AJ217" i="7"/>
  <c r="AK217" i="7"/>
  <c r="AP217" i="7"/>
  <c r="AJ221" i="7"/>
  <c r="AK221" i="7"/>
  <c r="AP221" i="7"/>
  <c r="AJ225" i="7"/>
  <c r="AK225" i="7"/>
  <c r="AP225" i="7"/>
  <c r="AJ229" i="7"/>
  <c r="AK229" i="7"/>
  <c r="AP229" i="7"/>
  <c r="AJ233" i="7"/>
  <c r="AK233" i="7"/>
  <c r="AP233" i="7"/>
  <c r="AJ237" i="7"/>
  <c r="AK237" i="7"/>
  <c r="AP237" i="7"/>
  <c r="AJ241" i="7"/>
  <c r="AK241" i="7"/>
  <c r="AP241" i="7"/>
  <c r="AJ245" i="7"/>
  <c r="AK245" i="7"/>
  <c r="AP245" i="7"/>
  <c r="AJ249" i="7"/>
  <c r="AK249" i="7"/>
  <c r="AP249" i="7"/>
  <c r="AJ253" i="7"/>
  <c r="AK253" i="7"/>
  <c r="AP253" i="7"/>
  <c r="AJ257" i="7"/>
  <c r="AK257" i="7"/>
  <c r="AP257" i="7"/>
  <c r="AJ261" i="7"/>
  <c r="AK261" i="7"/>
  <c r="AP261" i="7"/>
  <c r="AJ265" i="7"/>
  <c r="AK265" i="7"/>
  <c r="AP265" i="7"/>
  <c r="AJ269" i="7"/>
  <c r="AK269" i="7"/>
  <c r="AP269" i="7"/>
  <c r="AJ273" i="7"/>
  <c r="AK273" i="7"/>
  <c r="AP273" i="7"/>
  <c r="AJ277" i="7"/>
  <c r="AK277" i="7"/>
  <c r="AP277" i="7"/>
  <c r="AJ281" i="7"/>
  <c r="AK281" i="7"/>
  <c r="AP281" i="7"/>
  <c r="AJ285" i="7"/>
  <c r="AK285" i="7"/>
  <c r="AP285" i="7"/>
  <c r="AJ289" i="7"/>
  <c r="AK289" i="7"/>
  <c r="AP289" i="7"/>
  <c r="AJ293" i="7"/>
  <c r="AK293" i="7"/>
  <c r="AP293" i="7"/>
  <c r="AJ297" i="7"/>
  <c r="AK297" i="7"/>
  <c r="AP297" i="7"/>
  <c r="AJ301" i="7"/>
  <c r="AK301" i="7"/>
  <c r="AP301" i="7"/>
  <c r="AJ305" i="7"/>
  <c r="AK305" i="7"/>
  <c r="AP305" i="7"/>
  <c r="AJ309" i="7"/>
  <c r="AK309" i="7"/>
  <c r="AP309" i="7"/>
  <c r="AJ313" i="7"/>
  <c r="AK313" i="7"/>
  <c r="AP313" i="7"/>
  <c r="AJ317" i="7"/>
  <c r="AK317" i="7"/>
  <c r="AP317" i="7"/>
  <c r="AJ321" i="7"/>
  <c r="AK321" i="7"/>
  <c r="AP321" i="7"/>
  <c r="AJ325" i="7"/>
  <c r="AK325" i="7"/>
  <c r="AP325" i="7"/>
  <c r="AJ329" i="7"/>
  <c r="AK329" i="7"/>
  <c r="AP329" i="7"/>
  <c r="AJ333" i="7"/>
  <c r="AK333" i="7"/>
  <c r="AP333" i="7"/>
  <c r="AJ337" i="7"/>
  <c r="AK337" i="7"/>
  <c r="AP337" i="7"/>
  <c r="AJ341" i="7"/>
  <c r="AK341" i="7"/>
  <c r="AP341" i="7"/>
  <c r="AJ345" i="7"/>
  <c r="AK345" i="7"/>
  <c r="AP345" i="7"/>
  <c r="AJ349" i="7"/>
  <c r="AK349" i="7"/>
  <c r="AP349" i="7"/>
  <c r="AJ353" i="7"/>
  <c r="AK353" i="7"/>
  <c r="AP353" i="7"/>
  <c r="AJ357" i="7"/>
  <c r="AK357" i="7"/>
  <c r="AP357" i="7"/>
  <c r="AJ361" i="7"/>
  <c r="AK361" i="7"/>
  <c r="AP361" i="7"/>
  <c r="AJ365" i="7"/>
  <c r="AK365" i="7"/>
  <c r="AP365" i="7"/>
  <c r="AJ369" i="7"/>
  <c r="AK369" i="7"/>
  <c r="AP369" i="7"/>
  <c r="AJ373" i="7"/>
  <c r="AK373" i="7"/>
  <c r="AP373" i="7"/>
  <c r="AJ377" i="7"/>
  <c r="AK377" i="7"/>
  <c r="AP377" i="7"/>
  <c r="AJ381" i="7"/>
  <c r="AK381" i="7"/>
  <c r="AP381" i="7"/>
  <c r="AJ385" i="7"/>
  <c r="AK385" i="7"/>
  <c r="AP385" i="7"/>
  <c r="AJ389" i="7"/>
  <c r="AK389" i="7"/>
  <c r="AP389" i="7"/>
  <c r="AJ393" i="7"/>
  <c r="AK393" i="7"/>
  <c r="AP393" i="7"/>
  <c r="AJ397" i="7"/>
  <c r="AK397" i="7"/>
  <c r="AP397" i="7"/>
  <c r="AJ401" i="7"/>
  <c r="AK401" i="7"/>
  <c r="AP401" i="7"/>
  <c r="AJ405" i="7"/>
  <c r="AK405" i="7"/>
  <c r="AP405" i="7"/>
  <c r="AJ409" i="7"/>
  <c r="AK409" i="7"/>
  <c r="AP409" i="7"/>
  <c r="AJ413" i="7"/>
  <c r="AK413" i="7"/>
  <c r="AP413" i="7"/>
  <c r="AJ417" i="7"/>
  <c r="AK417" i="7"/>
  <c r="AP417" i="7"/>
  <c r="AJ421" i="7"/>
  <c r="AK421" i="7"/>
  <c r="AP421" i="7"/>
  <c r="AJ425" i="7"/>
  <c r="AK425" i="7"/>
  <c r="AP425" i="7"/>
  <c r="AJ429" i="7"/>
  <c r="AK429" i="7"/>
  <c r="AP429" i="7"/>
  <c r="AJ433" i="7"/>
  <c r="AK433" i="7"/>
  <c r="AP433" i="7"/>
  <c r="AJ437" i="7"/>
  <c r="AK437" i="7"/>
  <c r="AP437" i="7"/>
  <c r="AJ441" i="7"/>
  <c r="AK441" i="7"/>
  <c r="AP441" i="7"/>
  <c r="AJ445" i="7"/>
  <c r="AK445" i="7"/>
  <c r="AL445" i="7" s="1"/>
  <c r="AP445" i="7"/>
  <c r="AJ449" i="7"/>
  <c r="AK449" i="7"/>
  <c r="AL449" i="7" s="1"/>
  <c r="AP449" i="7"/>
  <c r="AJ453" i="7"/>
  <c r="AK453" i="7"/>
  <c r="AL453" i="7" s="1"/>
  <c r="AP453" i="7"/>
  <c r="AJ457" i="7"/>
  <c r="AK457" i="7"/>
  <c r="AL457" i="7" s="1"/>
  <c r="AP457" i="7"/>
  <c r="AJ461" i="7"/>
  <c r="AK461" i="7"/>
  <c r="AL461" i="7" s="1"/>
  <c r="AP461" i="7"/>
  <c r="AJ465" i="7"/>
  <c r="AK465" i="7"/>
  <c r="AL465" i="7" s="1"/>
  <c r="AP465" i="7"/>
  <c r="AJ469" i="7"/>
  <c r="AK469" i="7"/>
  <c r="AL469" i="7" s="1"/>
  <c r="AP469" i="7"/>
  <c r="AJ473" i="7"/>
  <c r="AK473" i="7"/>
  <c r="AL473" i="7" s="1"/>
  <c r="AP473" i="7"/>
  <c r="AJ477" i="7"/>
  <c r="AK477" i="7"/>
  <c r="AL477" i="7" s="1"/>
  <c r="AP477" i="7"/>
  <c r="AJ481" i="7"/>
  <c r="AK481" i="7"/>
  <c r="AL481" i="7" s="1"/>
  <c r="AP481" i="7"/>
  <c r="AJ485" i="7"/>
  <c r="AK485" i="7"/>
  <c r="AL485" i="7" s="1"/>
  <c r="AP485" i="7"/>
  <c r="AJ489" i="7"/>
  <c r="AK489" i="7"/>
  <c r="AL489" i="7" s="1"/>
  <c r="AP489" i="7"/>
  <c r="AJ493" i="7"/>
  <c r="AK493" i="7"/>
  <c r="AL493" i="7" s="1"/>
  <c r="AP493" i="7"/>
  <c r="AJ497" i="7"/>
  <c r="AK497" i="7"/>
  <c r="AL497" i="7" s="1"/>
  <c r="AP497" i="7"/>
  <c r="AJ501" i="7"/>
  <c r="AK501" i="7"/>
  <c r="AL501" i="7" s="1"/>
  <c r="AP501" i="7"/>
  <c r="AJ505" i="7"/>
  <c r="AK505" i="7"/>
  <c r="AL505" i="7" s="1"/>
  <c r="AP505" i="7"/>
  <c r="AJ509" i="7"/>
  <c r="AK509" i="7"/>
  <c r="AL509" i="7" s="1"/>
  <c r="AP509" i="7"/>
  <c r="AJ513" i="7"/>
  <c r="AK513" i="7"/>
  <c r="AL513" i="7" s="1"/>
  <c r="AP513" i="7"/>
  <c r="AJ517" i="7"/>
  <c r="AK517" i="7"/>
  <c r="AL517" i="7" s="1"/>
  <c r="AP517" i="7"/>
  <c r="AJ521" i="7"/>
  <c r="AK521" i="7"/>
  <c r="AL521" i="7" s="1"/>
  <c r="AP521" i="7"/>
  <c r="AJ525" i="7"/>
  <c r="AK525" i="7"/>
  <c r="AL525" i="7" s="1"/>
  <c r="AP525" i="7"/>
  <c r="AJ529" i="7"/>
  <c r="AK529" i="7"/>
  <c r="AL529" i="7" s="1"/>
  <c r="AP529" i="7"/>
  <c r="AJ533" i="7"/>
  <c r="AK533" i="7"/>
  <c r="AL533" i="7" s="1"/>
  <c r="AP533" i="7"/>
  <c r="AJ537" i="7"/>
  <c r="AK537" i="7"/>
  <c r="AL537" i="7" s="1"/>
  <c r="AP537" i="7"/>
  <c r="AJ541" i="7"/>
  <c r="AK541" i="7"/>
  <c r="AL541" i="7" s="1"/>
  <c r="AP541" i="7"/>
  <c r="AJ545" i="7"/>
  <c r="AK545" i="7"/>
  <c r="AL545" i="7" s="1"/>
  <c r="AP545" i="7"/>
  <c r="AJ549" i="7"/>
  <c r="AK549" i="7"/>
  <c r="AL549" i="7" s="1"/>
  <c r="AP549" i="7"/>
  <c r="AJ553" i="7"/>
  <c r="AK553" i="7"/>
  <c r="AL553" i="7" s="1"/>
  <c r="AP553" i="7"/>
  <c r="AJ557" i="7"/>
  <c r="AK557" i="7"/>
  <c r="AL557" i="7" s="1"/>
  <c r="AP557" i="7"/>
  <c r="AJ561" i="7"/>
  <c r="AK561" i="7"/>
  <c r="AL561" i="7" s="1"/>
  <c r="AP561" i="7"/>
  <c r="AJ565" i="7"/>
  <c r="AK565" i="7"/>
  <c r="AL565" i="7" s="1"/>
  <c r="AP565" i="7"/>
  <c r="AJ569" i="7"/>
  <c r="AK569" i="7"/>
  <c r="AL569" i="7" s="1"/>
  <c r="AP569" i="7"/>
  <c r="AJ573" i="7"/>
  <c r="AK573" i="7"/>
  <c r="AL573" i="7" s="1"/>
  <c r="AP573" i="7"/>
  <c r="AJ577" i="7"/>
  <c r="AK577" i="7"/>
  <c r="AL577" i="7" s="1"/>
  <c r="AP577" i="7"/>
  <c r="AJ581" i="7"/>
  <c r="AK581" i="7"/>
  <c r="AL581" i="7" s="1"/>
  <c r="AP581" i="7"/>
  <c r="AJ585" i="7"/>
  <c r="AK585" i="7"/>
  <c r="AL585" i="7" s="1"/>
  <c r="AP585" i="7"/>
  <c r="AJ589" i="7"/>
  <c r="AK589" i="7"/>
  <c r="AL589" i="7" s="1"/>
  <c r="AP589" i="7"/>
  <c r="AJ593" i="7"/>
  <c r="AK593" i="7"/>
  <c r="AL593" i="7" s="1"/>
  <c r="AP593" i="7"/>
  <c r="AJ597" i="7"/>
  <c r="AK597" i="7"/>
  <c r="AL597" i="7" s="1"/>
  <c r="AP597" i="7"/>
  <c r="AJ601" i="7"/>
  <c r="AK601" i="7"/>
  <c r="AL601" i="7" s="1"/>
  <c r="AP601" i="7"/>
  <c r="AJ605" i="7"/>
  <c r="AK605" i="7"/>
  <c r="AL605" i="7" s="1"/>
  <c r="AP605" i="7"/>
  <c r="AJ609" i="7"/>
  <c r="AK609" i="7"/>
  <c r="AL609" i="7" s="1"/>
  <c r="AP609" i="7"/>
  <c r="AJ613" i="7"/>
  <c r="AK613" i="7"/>
  <c r="AL613" i="7" s="1"/>
  <c r="AP613" i="7"/>
  <c r="AJ617" i="7"/>
  <c r="AK617" i="7"/>
  <c r="AL617" i="7" s="1"/>
  <c r="AP617" i="7"/>
  <c r="AJ621" i="7"/>
  <c r="AK621" i="7"/>
  <c r="AL621" i="7" s="1"/>
  <c r="AP621" i="7"/>
  <c r="AJ625" i="7"/>
  <c r="AK625" i="7"/>
  <c r="AL625" i="7" s="1"/>
  <c r="AP625" i="7"/>
  <c r="AJ629" i="7"/>
  <c r="AK629" i="7"/>
  <c r="AL629" i="7" s="1"/>
  <c r="AP629" i="7"/>
  <c r="AJ633" i="7"/>
  <c r="AK633" i="7"/>
  <c r="AL633" i="7" s="1"/>
  <c r="AP633" i="7"/>
  <c r="AJ637" i="7"/>
  <c r="AK637" i="7"/>
  <c r="AL637" i="7" s="1"/>
  <c r="AP637" i="7"/>
  <c r="AJ641" i="7"/>
  <c r="AK641" i="7"/>
  <c r="AL641" i="7" s="1"/>
  <c r="AP641" i="7"/>
  <c r="AJ645" i="7"/>
  <c r="AK645" i="7"/>
  <c r="AL645" i="7" s="1"/>
  <c r="AP645" i="7"/>
  <c r="AJ649" i="7"/>
  <c r="AK649" i="7"/>
  <c r="AL649" i="7" s="1"/>
  <c r="AP649" i="7"/>
  <c r="AJ653" i="7"/>
  <c r="AK653" i="7"/>
  <c r="AL653" i="7" s="1"/>
  <c r="AP653" i="7"/>
  <c r="AJ657" i="7"/>
  <c r="AK657" i="7"/>
  <c r="AL657" i="7" s="1"/>
  <c r="AP657" i="7"/>
  <c r="AJ661" i="7"/>
  <c r="AK661" i="7"/>
  <c r="AL661" i="7" s="1"/>
  <c r="AP661" i="7"/>
  <c r="AJ665" i="7"/>
  <c r="AK665" i="7"/>
  <c r="AL665" i="7" s="1"/>
  <c r="AP665" i="7"/>
  <c r="AJ669" i="7"/>
  <c r="AK669" i="7"/>
  <c r="AL669" i="7" s="1"/>
  <c r="AP669" i="7"/>
  <c r="AJ673" i="7"/>
  <c r="AK673" i="7"/>
  <c r="AL673" i="7" s="1"/>
  <c r="AP673" i="7"/>
  <c r="AJ677" i="7"/>
  <c r="AK677" i="7"/>
  <c r="AL677" i="7" s="1"/>
  <c r="AP677" i="7"/>
  <c r="AJ681" i="7"/>
  <c r="AK681" i="7"/>
  <c r="AL681" i="7" s="1"/>
  <c r="AP681" i="7"/>
  <c r="AJ685" i="7"/>
  <c r="AK685" i="7"/>
  <c r="AL685" i="7" s="1"/>
  <c r="AP685" i="7"/>
  <c r="AJ689" i="7"/>
  <c r="AK689" i="7"/>
  <c r="AL689" i="7" s="1"/>
  <c r="AP689" i="7"/>
  <c r="AJ693" i="7"/>
  <c r="AK693" i="7"/>
  <c r="AL693" i="7" s="1"/>
  <c r="AP693" i="7"/>
  <c r="AJ697" i="7"/>
  <c r="AK697" i="7"/>
  <c r="AL697" i="7" s="1"/>
  <c r="AP697" i="7"/>
  <c r="AJ701" i="7"/>
  <c r="AK701" i="7"/>
  <c r="AL701" i="7" s="1"/>
  <c r="AP701" i="7"/>
  <c r="AJ705" i="7"/>
  <c r="AK705" i="7"/>
  <c r="AL705" i="7" s="1"/>
  <c r="AP705" i="7"/>
  <c r="AJ709" i="7"/>
  <c r="AK709" i="7"/>
  <c r="AL709" i="7" s="1"/>
  <c r="AP709" i="7"/>
  <c r="AJ713" i="7"/>
  <c r="AK713" i="7"/>
  <c r="AL713" i="7" s="1"/>
  <c r="AP713" i="7"/>
  <c r="AJ717" i="7"/>
  <c r="AK717" i="7"/>
  <c r="AL717" i="7" s="1"/>
  <c r="AP717" i="7"/>
  <c r="AJ721" i="7"/>
  <c r="AK721" i="7"/>
  <c r="AL721" i="7" s="1"/>
  <c r="AP721" i="7"/>
  <c r="AJ725" i="7"/>
  <c r="AK725" i="7"/>
  <c r="AL725" i="7" s="1"/>
  <c r="AP725" i="7"/>
  <c r="AJ729" i="7"/>
  <c r="AK729" i="7"/>
  <c r="AL729" i="7" s="1"/>
  <c r="AP729" i="7"/>
  <c r="AJ733" i="7"/>
  <c r="AK733" i="7"/>
  <c r="AL733" i="7" s="1"/>
  <c r="AP733" i="7"/>
  <c r="AJ737" i="7"/>
  <c r="AK737" i="7"/>
  <c r="AL737" i="7" s="1"/>
  <c r="AP737" i="7"/>
  <c r="AJ741" i="7"/>
  <c r="AK741" i="7"/>
  <c r="AL741" i="7" s="1"/>
  <c r="AP741" i="7"/>
  <c r="AJ745" i="7"/>
  <c r="AK745" i="7"/>
  <c r="AL745" i="7" s="1"/>
  <c r="AP745" i="7"/>
  <c r="AJ749" i="7"/>
  <c r="AK749" i="7"/>
  <c r="AL749" i="7" s="1"/>
  <c r="AP749" i="7"/>
  <c r="AJ753" i="7"/>
  <c r="AK753" i="7"/>
  <c r="AL753" i="7" s="1"/>
  <c r="AP753" i="7"/>
  <c r="AJ757" i="7"/>
  <c r="AK757" i="7"/>
  <c r="AL757" i="7" s="1"/>
  <c r="AP757" i="7"/>
  <c r="AJ761" i="7"/>
  <c r="AK761" i="7"/>
  <c r="AL761" i="7" s="1"/>
  <c r="AP761" i="7"/>
  <c r="AJ765" i="7"/>
  <c r="AK765" i="7"/>
  <c r="AL765" i="7" s="1"/>
  <c r="AP765" i="7"/>
  <c r="AJ769" i="7"/>
  <c r="AK769" i="7"/>
  <c r="AL769" i="7" s="1"/>
  <c r="AP769" i="7"/>
  <c r="AJ773" i="7"/>
  <c r="AK773" i="7"/>
  <c r="AL773" i="7" s="1"/>
  <c r="AP773" i="7"/>
  <c r="AJ777" i="7"/>
  <c r="AK777" i="7"/>
  <c r="AL777" i="7" s="1"/>
  <c r="AP777" i="7"/>
  <c r="AJ781" i="7"/>
  <c r="AK781" i="7"/>
  <c r="AL781" i="7" s="1"/>
  <c r="AP781" i="7"/>
  <c r="AJ785" i="7"/>
  <c r="AK785" i="7"/>
  <c r="AL785" i="7" s="1"/>
  <c r="AP785" i="7"/>
  <c r="AJ789" i="7"/>
  <c r="AK789" i="7"/>
  <c r="AL789" i="7" s="1"/>
  <c r="AP789" i="7"/>
  <c r="AJ793" i="7"/>
  <c r="AK793" i="7"/>
  <c r="AL793" i="7" s="1"/>
  <c r="AP793" i="7"/>
  <c r="AJ797" i="7"/>
  <c r="AK797" i="7"/>
  <c r="AL797" i="7" s="1"/>
  <c r="AP797" i="7"/>
  <c r="AJ801" i="7"/>
  <c r="AK801" i="7"/>
  <c r="AL801" i="7" s="1"/>
  <c r="AP801" i="7"/>
  <c r="AJ805" i="7"/>
  <c r="AK805" i="7"/>
  <c r="AL805" i="7" s="1"/>
  <c r="AP805" i="7"/>
  <c r="AJ809" i="7"/>
  <c r="AK809" i="7"/>
  <c r="AL809" i="7" s="1"/>
  <c r="AP809" i="7"/>
  <c r="AJ813" i="7"/>
  <c r="AK813" i="7"/>
  <c r="AL813" i="7" s="1"/>
  <c r="AP813" i="7"/>
  <c r="AJ817" i="7"/>
  <c r="AK817" i="7"/>
  <c r="AL817" i="7" s="1"/>
  <c r="AP817" i="7"/>
  <c r="AJ821" i="7"/>
  <c r="AK821" i="7"/>
  <c r="AL821" i="7" s="1"/>
  <c r="AP821" i="7"/>
  <c r="AJ825" i="7"/>
  <c r="AK825" i="7"/>
  <c r="AL825" i="7" s="1"/>
  <c r="AP825" i="7"/>
  <c r="AJ829" i="7"/>
  <c r="AK829" i="7"/>
  <c r="AL829" i="7" s="1"/>
  <c r="AP829" i="7"/>
  <c r="AJ833" i="7"/>
  <c r="AK833" i="7"/>
  <c r="AL833" i="7" s="1"/>
  <c r="AP833" i="7"/>
  <c r="AJ837" i="7"/>
  <c r="AK837" i="7"/>
  <c r="AL837" i="7" s="1"/>
  <c r="AP837" i="7"/>
  <c r="AJ841" i="7"/>
  <c r="AK841" i="7"/>
  <c r="AL841" i="7" s="1"/>
  <c r="AP841" i="7"/>
  <c r="AJ845" i="7"/>
  <c r="AK845" i="7"/>
  <c r="AL845" i="7" s="1"/>
  <c r="AP845" i="7"/>
  <c r="AJ849" i="7"/>
  <c r="AK849" i="7"/>
  <c r="AL849" i="7" s="1"/>
  <c r="AP849" i="7"/>
  <c r="AJ853" i="7"/>
  <c r="AK853" i="7"/>
  <c r="AL853" i="7" s="1"/>
  <c r="AP853" i="7"/>
  <c r="AJ857" i="7"/>
  <c r="AK857" i="7"/>
  <c r="AL857" i="7" s="1"/>
  <c r="AP857" i="7"/>
  <c r="AJ861" i="7"/>
  <c r="AK861" i="7"/>
  <c r="AL861" i="7" s="1"/>
  <c r="AP861" i="7"/>
  <c r="AJ865" i="7"/>
  <c r="AK865" i="7"/>
  <c r="AL865" i="7" s="1"/>
  <c r="AP865" i="7"/>
  <c r="AJ869" i="7"/>
  <c r="AK869" i="7"/>
  <c r="AL869" i="7" s="1"/>
  <c r="AP869" i="7"/>
  <c r="AJ873" i="7"/>
  <c r="AK873" i="7"/>
  <c r="AL873" i="7" s="1"/>
  <c r="AP873" i="7"/>
  <c r="AJ877" i="7"/>
  <c r="AK877" i="7"/>
  <c r="AL877" i="7" s="1"/>
  <c r="AP877" i="7"/>
  <c r="AJ881" i="7"/>
  <c r="AK881" i="7"/>
  <c r="AL881" i="7" s="1"/>
  <c r="AP881" i="7"/>
  <c r="AJ885" i="7"/>
  <c r="AK885" i="7"/>
  <c r="AL885" i="7" s="1"/>
  <c r="AP885" i="7"/>
  <c r="AJ889" i="7"/>
  <c r="AK889" i="7"/>
  <c r="AL889" i="7" s="1"/>
  <c r="AP889" i="7"/>
  <c r="AJ893" i="7"/>
  <c r="AK893" i="7"/>
  <c r="AL893" i="7" s="1"/>
  <c r="AP893" i="7"/>
  <c r="AJ897" i="7"/>
  <c r="AK897" i="7"/>
  <c r="AL897" i="7" s="1"/>
  <c r="AP897" i="7"/>
  <c r="AJ901" i="7"/>
  <c r="AK901" i="7"/>
  <c r="AL901" i="7" s="1"/>
  <c r="AP901" i="7"/>
  <c r="AJ905" i="7"/>
  <c r="AK905" i="7"/>
  <c r="AL905" i="7" s="1"/>
  <c r="AP905" i="7"/>
  <c r="AJ909" i="7"/>
  <c r="AK909" i="7"/>
  <c r="AL909" i="7" s="1"/>
  <c r="AP909" i="7"/>
  <c r="AJ913" i="7"/>
  <c r="AK913" i="7"/>
  <c r="AL913" i="7" s="1"/>
  <c r="AP913" i="7"/>
  <c r="AJ917" i="7"/>
  <c r="AK917" i="7"/>
  <c r="AL917" i="7" s="1"/>
  <c r="AP917" i="7"/>
  <c r="AJ921" i="7"/>
  <c r="AK921" i="7"/>
  <c r="AL921" i="7" s="1"/>
  <c r="AP921" i="7"/>
  <c r="AJ925" i="7"/>
  <c r="AK925" i="7"/>
  <c r="AL925" i="7" s="1"/>
  <c r="AP925" i="7"/>
  <c r="AJ929" i="7"/>
  <c r="AK929" i="7"/>
  <c r="AL929" i="7" s="1"/>
  <c r="AP929" i="7"/>
  <c r="AJ933" i="7"/>
  <c r="AK933" i="7"/>
  <c r="AL933" i="7" s="1"/>
  <c r="AP933" i="7"/>
  <c r="AJ937" i="7"/>
  <c r="AK937" i="7"/>
  <c r="AL937" i="7" s="1"/>
  <c r="AP937" i="7"/>
  <c r="AJ941" i="7"/>
  <c r="AK941" i="7"/>
  <c r="AL941" i="7" s="1"/>
  <c r="AP941" i="7"/>
  <c r="AJ945" i="7"/>
  <c r="AK945" i="7"/>
  <c r="AL945" i="7" s="1"/>
  <c r="AP945" i="7"/>
  <c r="AJ949" i="7"/>
  <c r="AK949" i="7"/>
  <c r="AL949" i="7" s="1"/>
  <c r="AP949" i="7"/>
  <c r="AJ953" i="7"/>
  <c r="AK953" i="7"/>
  <c r="AL953" i="7" s="1"/>
  <c r="AP953" i="7"/>
  <c r="AJ957" i="7"/>
  <c r="AK957" i="7"/>
  <c r="AL957" i="7" s="1"/>
  <c r="AP957" i="7"/>
  <c r="AJ961" i="7"/>
  <c r="AK961" i="7"/>
  <c r="AL961" i="7" s="1"/>
  <c r="AP961" i="7"/>
  <c r="AJ965" i="7"/>
  <c r="AK965" i="7"/>
  <c r="AL965" i="7" s="1"/>
  <c r="AP965" i="7"/>
  <c r="AJ969" i="7"/>
  <c r="AK969" i="7"/>
  <c r="AL969" i="7" s="1"/>
  <c r="AP969" i="7"/>
  <c r="AJ973" i="7"/>
  <c r="AK973" i="7"/>
  <c r="AL973" i="7" s="1"/>
  <c r="AP973" i="7"/>
  <c r="AJ977" i="7"/>
  <c r="AK977" i="7"/>
  <c r="AL977" i="7" s="1"/>
  <c r="AP977" i="7"/>
  <c r="AJ981" i="7"/>
  <c r="AK981" i="7"/>
  <c r="AL981" i="7" s="1"/>
  <c r="AP981" i="7"/>
  <c r="AJ985" i="7"/>
  <c r="AK985" i="7"/>
  <c r="AL985" i="7" s="1"/>
  <c r="AP985" i="7"/>
  <c r="AJ989" i="7"/>
  <c r="AK989" i="7"/>
  <c r="AL989" i="7" s="1"/>
  <c r="AP989" i="7"/>
  <c r="AJ993" i="7"/>
  <c r="AK993" i="7"/>
  <c r="AL993" i="7" s="1"/>
  <c r="AP993" i="7"/>
  <c r="AJ997" i="7"/>
  <c r="AK997" i="7"/>
  <c r="AL997" i="7" s="1"/>
  <c r="AP997" i="7"/>
  <c r="AJ1001" i="7"/>
  <c r="AK1001" i="7"/>
  <c r="AL1001" i="7" s="1"/>
  <c r="AP1001" i="7"/>
  <c r="AJ1005" i="7"/>
  <c r="AK1005" i="7"/>
  <c r="AL1005" i="7" s="1"/>
  <c r="AP1005" i="7"/>
  <c r="AJ1009" i="7"/>
  <c r="AK1009" i="7"/>
  <c r="AL1009" i="7" s="1"/>
  <c r="AP1009" i="7"/>
  <c r="AJ1013" i="7"/>
  <c r="AK1013" i="7"/>
  <c r="AL1013" i="7" s="1"/>
  <c r="AP1013" i="7"/>
  <c r="AJ1017" i="7"/>
  <c r="AK1017" i="7"/>
  <c r="AL1017" i="7" s="1"/>
  <c r="AP1017" i="7"/>
  <c r="AJ1021" i="7"/>
  <c r="AK1021" i="7"/>
  <c r="AL1021" i="7" s="1"/>
  <c r="AP1021" i="7"/>
  <c r="AJ1025" i="7"/>
  <c r="AK1025" i="7"/>
  <c r="AL1025" i="7" s="1"/>
  <c r="AP1025" i="7"/>
  <c r="AJ1029" i="7"/>
  <c r="AK1029" i="7"/>
  <c r="AL1029" i="7" s="1"/>
  <c r="AP1029" i="7"/>
  <c r="AJ1033" i="7"/>
  <c r="AK1033" i="7"/>
  <c r="AL1033" i="7" s="1"/>
  <c r="AP1033" i="7"/>
  <c r="AJ1037" i="7"/>
  <c r="AK1037" i="7"/>
  <c r="AL1037" i="7" s="1"/>
  <c r="AP1037" i="7"/>
  <c r="AJ1041" i="7"/>
  <c r="AK1041" i="7"/>
  <c r="AL1041" i="7" s="1"/>
  <c r="AP1041" i="7"/>
  <c r="AJ1045" i="7"/>
  <c r="AK1045" i="7"/>
  <c r="AL1045" i="7" s="1"/>
  <c r="AP1045" i="7"/>
  <c r="AJ1049" i="7"/>
  <c r="AK1049" i="7"/>
  <c r="AL1049" i="7" s="1"/>
  <c r="AP1049" i="7"/>
  <c r="AJ1053" i="7"/>
  <c r="AK1053" i="7"/>
  <c r="AL1053" i="7" s="1"/>
  <c r="AP1053" i="7"/>
  <c r="AJ1057" i="7"/>
  <c r="AK1057" i="7"/>
  <c r="AL1057" i="7" s="1"/>
  <c r="AP1057" i="7"/>
  <c r="AJ1061" i="7"/>
  <c r="AK1061" i="7"/>
  <c r="AL1061" i="7" s="1"/>
  <c r="AP1061" i="7"/>
  <c r="AJ1065" i="7"/>
  <c r="AK1065" i="7"/>
  <c r="AL1065" i="7" s="1"/>
  <c r="AP1065" i="7"/>
  <c r="AJ1069" i="7"/>
  <c r="AK1069" i="7"/>
  <c r="AL1069" i="7" s="1"/>
  <c r="AP1069" i="7"/>
  <c r="AJ1073" i="7"/>
  <c r="AK1073" i="7"/>
  <c r="AL1073" i="7" s="1"/>
  <c r="AP1073" i="7"/>
  <c r="AJ1077" i="7"/>
  <c r="AK1077" i="7"/>
  <c r="AL1077" i="7" s="1"/>
  <c r="AP1077" i="7"/>
  <c r="AJ1081" i="7"/>
  <c r="AK1081" i="7"/>
  <c r="AL1081" i="7" s="1"/>
  <c r="AP1081" i="7"/>
  <c r="AJ1085" i="7"/>
  <c r="AK1085" i="7"/>
  <c r="AL1085" i="7" s="1"/>
  <c r="AP1085" i="7"/>
  <c r="AJ1089" i="7"/>
  <c r="AK1089" i="7"/>
  <c r="AL1089" i="7" s="1"/>
  <c r="AP1089" i="7"/>
  <c r="AJ1093" i="7"/>
  <c r="AK1093" i="7"/>
  <c r="AL1093" i="7" s="1"/>
  <c r="AP1093" i="7"/>
  <c r="AJ1097" i="7"/>
  <c r="AK1097" i="7"/>
  <c r="AL1097" i="7" s="1"/>
  <c r="AP1097" i="7"/>
  <c r="AJ1101" i="7"/>
  <c r="AK1101" i="7"/>
  <c r="AL1101" i="7" s="1"/>
  <c r="AP1101" i="7"/>
  <c r="AJ1105" i="7"/>
  <c r="AK1105" i="7"/>
  <c r="AL1105" i="7" s="1"/>
  <c r="AP1105" i="7"/>
  <c r="AJ1109" i="7"/>
  <c r="AK1109" i="7"/>
  <c r="AL1109" i="7" s="1"/>
  <c r="AP1109" i="7"/>
  <c r="AJ1113" i="7"/>
  <c r="AK1113" i="7"/>
  <c r="AL1113" i="7" s="1"/>
  <c r="AP1113" i="7"/>
  <c r="AJ1117" i="7"/>
  <c r="AK1117" i="7"/>
  <c r="AL1117" i="7" s="1"/>
  <c r="AP1117" i="7"/>
  <c r="AJ1121" i="7"/>
  <c r="AK1121" i="7"/>
  <c r="AL1121" i="7" s="1"/>
  <c r="AP1121" i="7"/>
  <c r="AJ1125" i="7"/>
  <c r="AK1125" i="7"/>
  <c r="AL1125" i="7" s="1"/>
  <c r="AP1125" i="7"/>
  <c r="AJ1129" i="7"/>
  <c r="AK1129" i="7"/>
  <c r="AL1129" i="7" s="1"/>
  <c r="AP1129" i="7"/>
  <c r="AJ1133" i="7"/>
  <c r="AK1133" i="7"/>
  <c r="AL1133" i="7" s="1"/>
  <c r="AP1133" i="7"/>
  <c r="AJ1137" i="7"/>
  <c r="AK1137" i="7"/>
  <c r="AL1137" i="7" s="1"/>
  <c r="AP1137" i="7"/>
  <c r="AJ1141" i="7"/>
  <c r="AK1141" i="7"/>
  <c r="AL1141" i="7" s="1"/>
  <c r="AP1141" i="7"/>
  <c r="AJ1145" i="7"/>
  <c r="AK1145" i="7"/>
  <c r="AL1145" i="7" s="1"/>
  <c r="AP1145" i="7"/>
  <c r="AJ1149" i="7"/>
  <c r="AK1149" i="7"/>
  <c r="AL1149" i="7" s="1"/>
  <c r="AP1149" i="7"/>
  <c r="AJ1153" i="7"/>
  <c r="AK1153" i="7"/>
  <c r="AL1153" i="7" s="1"/>
  <c r="AP1153" i="7"/>
  <c r="AJ1157" i="7"/>
  <c r="AK1157" i="7"/>
  <c r="AL1157" i="7" s="1"/>
  <c r="AP1157" i="7"/>
  <c r="AJ1161" i="7"/>
  <c r="AK1161" i="7"/>
  <c r="AL1161" i="7" s="1"/>
  <c r="AP1161" i="7"/>
  <c r="AJ1165" i="7"/>
  <c r="AK1165" i="7"/>
  <c r="AL1165" i="7" s="1"/>
  <c r="AP1165" i="7"/>
  <c r="AJ1169" i="7"/>
  <c r="AK1169" i="7"/>
  <c r="AL1169" i="7" s="1"/>
  <c r="AP1169" i="7"/>
  <c r="AJ1173" i="7"/>
  <c r="AK1173" i="7"/>
  <c r="AL1173" i="7" s="1"/>
  <c r="AP1173" i="7"/>
  <c r="AJ1177" i="7"/>
  <c r="AK1177" i="7"/>
  <c r="AL1177" i="7" s="1"/>
  <c r="AP1177" i="7"/>
  <c r="AJ1181" i="7"/>
  <c r="AK1181" i="7"/>
  <c r="AL1181" i="7" s="1"/>
  <c r="AP1181" i="7"/>
  <c r="AJ1185" i="7"/>
  <c r="AK1185" i="7"/>
  <c r="AL1185" i="7" s="1"/>
  <c r="AP1185" i="7"/>
  <c r="AJ1189" i="7"/>
  <c r="AK1189" i="7"/>
  <c r="AL1189" i="7" s="1"/>
  <c r="AP1189" i="7"/>
  <c r="AJ1193" i="7"/>
  <c r="AK1193" i="7"/>
  <c r="AL1193" i="7" s="1"/>
  <c r="AP1193" i="7"/>
  <c r="AJ1197" i="7"/>
  <c r="AK1197" i="7"/>
  <c r="AL1197" i="7" s="1"/>
  <c r="AP1197" i="7"/>
  <c r="AJ1201" i="7"/>
  <c r="AK1201" i="7"/>
  <c r="AL1201" i="7" s="1"/>
  <c r="AP1201" i="7"/>
  <c r="AJ1205" i="7"/>
  <c r="AK1205" i="7"/>
  <c r="AL1205" i="7" s="1"/>
  <c r="AP1205" i="7"/>
  <c r="AJ1209" i="7"/>
  <c r="AK1209" i="7"/>
  <c r="AL1209" i="7" s="1"/>
  <c r="AP1209" i="7"/>
  <c r="AJ1213" i="7"/>
  <c r="AK1213" i="7"/>
  <c r="AL1213" i="7" s="1"/>
  <c r="AP1213" i="7"/>
  <c r="AJ1217" i="7"/>
  <c r="AK1217" i="7"/>
  <c r="AL1217" i="7" s="1"/>
  <c r="AP1217" i="7"/>
  <c r="AJ1221" i="7"/>
  <c r="AK1221" i="7"/>
  <c r="AL1221" i="7" s="1"/>
  <c r="AP1221" i="7"/>
  <c r="AJ1225" i="7"/>
  <c r="AK1225" i="7"/>
  <c r="AL1225" i="7" s="1"/>
  <c r="AP1225" i="7"/>
  <c r="AJ1229" i="7"/>
  <c r="AK1229" i="7"/>
  <c r="AL1229" i="7" s="1"/>
  <c r="AP1229" i="7"/>
  <c r="AJ1233" i="7"/>
  <c r="AK1233" i="7"/>
  <c r="AL1233" i="7" s="1"/>
  <c r="AP1233" i="7"/>
  <c r="AJ1237" i="7"/>
  <c r="AK1237" i="7"/>
  <c r="AL1237" i="7" s="1"/>
  <c r="AP1237" i="7"/>
  <c r="AJ1241" i="7"/>
  <c r="AK1241" i="7"/>
  <c r="AL1241" i="7" s="1"/>
  <c r="AP1241" i="7"/>
  <c r="AJ1245" i="7"/>
  <c r="AK1245" i="7"/>
  <c r="AL1245" i="7" s="1"/>
  <c r="AP1245" i="7"/>
  <c r="AJ1249" i="7"/>
  <c r="AK1249" i="7"/>
  <c r="AL1249" i="7" s="1"/>
  <c r="AP1249" i="7"/>
  <c r="AJ1253" i="7"/>
  <c r="AK1253" i="7"/>
  <c r="AL1253" i="7" s="1"/>
  <c r="AP1253" i="7"/>
  <c r="AJ1257" i="7"/>
  <c r="AK1257" i="7"/>
  <c r="AL1257" i="7" s="1"/>
  <c r="AP1257" i="7"/>
  <c r="AJ1261" i="7"/>
  <c r="AK1261" i="7"/>
  <c r="AL1261" i="7" s="1"/>
  <c r="AP1261" i="7"/>
  <c r="AJ1265" i="7"/>
  <c r="AK1265" i="7"/>
  <c r="AL1265" i="7" s="1"/>
  <c r="AP1265" i="7"/>
  <c r="AJ1269" i="7"/>
  <c r="AK1269" i="7"/>
  <c r="AL1269" i="7" s="1"/>
  <c r="AP1269" i="7"/>
  <c r="AJ1273" i="7"/>
  <c r="AK1273" i="7"/>
  <c r="AL1273" i="7" s="1"/>
  <c r="AP1273" i="7"/>
  <c r="AJ1277" i="7"/>
  <c r="AK1277" i="7"/>
  <c r="AL1277" i="7" s="1"/>
  <c r="AP1277" i="7"/>
  <c r="AJ1281" i="7"/>
  <c r="AK1281" i="7"/>
  <c r="AL1281" i="7" s="1"/>
  <c r="AP1281" i="7"/>
  <c r="AJ1285" i="7"/>
  <c r="AK1285" i="7"/>
  <c r="AL1285" i="7" s="1"/>
  <c r="AP1285" i="7"/>
  <c r="AJ1289" i="7"/>
  <c r="AK1289" i="7"/>
  <c r="AL1289" i="7" s="1"/>
  <c r="AP1289" i="7"/>
  <c r="AJ1293" i="7"/>
  <c r="AK1293" i="7"/>
  <c r="AL1293" i="7" s="1"/>
  <c r="AP1293" i="7"/>
  <c r="AJ1297" i="7"/>
  <c r="AK1297" i="7"/>
  <c r="AL1297" i="7" s="1"/>
  <c r="AP1297" i="7"/>
  <c r="AJ1301" i="7"/>
  <c r="AK1301" i="7"/>
  <c r="AL1301" i="7" s="1"/>
  <c r="AP1301" i="7"/>
  <c r="AJ1305" i="7"/>
  <c r="AK1305" i="7"/>
  <c r="AL1305" i="7" s="1"/>
  <c r="AP1305" i="7"/>
  <c r="AJ1309" i="7"/>
  <c r="AK1309" i="7"/>
  <c r="AL1309" i="7" s="1"/>
  <c r="AP1309" i="7"/>
  <c r="AJ1313" i="7"/>
  <c r="AK1313" i="7"/>
  <c r="AL1313" i="7" s="1"/>
  <c r="AP1313" i="7"/>
  <c r="AJ1317" i="7"/>
  <c r="AK1317" i="7"/>
  <c r="AL1317" i="7" s="1"/>
  <c r="AP1317" i="7"/>
  <c r="AJ1321" i="7"/>
  <c r="AK1321" i="7"/>
  <c r="AL1321" i="7" s="1"/>
  <c r="AP1321" i="7"/>
  <c r="AJ1325" i="7"/>
  <c r="AK1325" i="7"/>
  <c r="AL1325" i="7" s="1"/>
  <c r="AP1325" i="7"/>
  <c r="AJ1329" i="7"/>
  <c r="AK1329" i="7"/>
  <c r="AL1329" i="7" s="1"/>
  <c r="AP1329" i="7"/>
  <c r="AJ1333" i="7"/>
  <c r="AK1333" i="7"/>
  <c r="AL1333" i="7" s="1"/>
  <c r="AP1333" i="7"/>
  <c r="AJ1337" i="7"/>
  <c r="AK1337" i="7"/>
  <c r="AL1337" i="7" s="1"/>
  <c r="AP1337" i="7"/>
  <c r="AJ1341" i="7"/>
  <c r="AK1341" i="7"/>
  <c r="AL1341" i="7" s="1"/>
  <c r="AP1341" i="7"/>
  <c r="AJ1345" i="7"/>
  <c r="AK1345" i="7"/>
  <c r="AL1345" i="7" s="1"/>
  <c r="AP1345" i="7"/>
  <c r="AJ1349" i="7"/>
  <c r="AK1349" i="7"/>
  <c r="AL1349" i="7" s="1"/>
  <c r="AP1349" i="7"/>
  <c r="AJ1353" i="7"/>
  <c r="AK1353" i="7"/>
  <c r="AL1353" i="7" s="1"/>
  <c r="AP1353" i="7"/>
  <c r="AJ1357" i="7"/>
  <c r="AK1357" i="7"/>
  <c r="AL1357" i="7" s="1"/>
  <c r="AP1357" i="7"/>
  <c r="AJ1361" i="7"/>
  <c r="AK1361" i="7"/>
  <c r="AL1361" i="7" s="1"/>
  <c r="AP1361" i="7"/>
  <c r="AJ1365" i="7"/>
  <c r="AK1365" i="7"/>
  <c r="AL1365" i="7" s="1"/>
  <c r="AP1365" i="7"/>
  <c r="AJ1369" i="7"/>
  <c r="AK1369" i="7"/>
  <c r="AL1369" i="7" s="1"/>
  <c r="AP1369" i="7"/>
  <c r="AJ1373" i="7"/>
  <c r="AK1373" i="7"/>
  <c r="AL1373" i="7" s="1"/>
  <c r="AP1373" i="7"/>
  <c r="AJ1377" i="7"/>
  <c r="AK1377" i="7"/>
  <c r="AL1377" i="7" s="1"/>
  <c r="AP1377" i="7"/>
  <c r="AJ1381" i="7"/>
  <c r="AK1381" i="7"/>
  <c r="AL1381" i="7" s="1"/>
  <c r="AP1381" i="7"/>
  <c r="AJ1385" i="7"/>
  <c r="AK1385" i="7"/>
  <c r="AL1385" i="7" s="1"/>
  <c r="AP1385" i="7"/>
  <c r="AJ1389" i="7"/>
  <c r="AK1389" i="7"/>
  <c r="AL1389" i="7" s="1"/>
  <c r="AP1389" i="7"/>
  <c r="AJ1393" i="7"/>
  <c r="AK1393" i="7"/>
  <c r="AL1393" i="7" s="1"/>
  <c r="AP1393" i="7"/>
  <c r="AJ1397" i="7"/>
  <c r="AK1397" i="7"/>
  <c r="AL1397" i="7" s="1"/>
  <c r="AP1397" i="7"/>
  <c r="AJ1401" i="7"/>
  <c r="AK1401" i="7"/>
  <c r="AL1401" i="7" s="1"/>
  <c r="AP1401" i="7"/>
  <c r="AJ1405" i="7"/>
  <c r="AK1405" i="7"/>
  <c r="AL1405" i="7" s="1"/>
  <c r="AP1405" i="7"/>
  <c r="AJ1409" i="7"/>
  <c r="AK1409" i="7"/>
  <c r="AL1409" i="7" s="1"/>
  <c r="AP1409" i="7"/>
  <c r="AJ1413" i="7"/>
  <c r="AK1413" i="7"/>
  <c r="AL1413" i="7" s="1"/>
  <c r="AP1413" i="7"/>
  <c r="AJ1417" i="7"/>
  <c r="AK1417" i="7"/>
  <c r="AL1417" i="7" s="1"/>
  <c r="AP1417" i="7"/>
  <c r="AJ1421" i="7"/>
  <c r="AK1421" i="7"/>
  <c r="AL1421" i="7" s="1"/>
  <c r="AP1421" i="7"/>
  <c r="AJ1425" i="7"/>
  <c r="AK1425" i="7"/>
  <c r="AL1425" i="7" s="1"/>
  <c r="AP1425" i="7"/>
  <c r="AJ1429" i="7"/>
  <c r="AK1429" i="7"/>
  <c r="AL1429" i="7" s="1"/>
  <c r="AP1429" i="7"/>
  <c r="AJ1433" i="7"/>
  <c r="AK1433" i="7"/>
  <c r="AL1433" i="7" s="1"/>
  <c r="AP1433" i="7"/>
  <c r="AJ1437" i="7"/>
  <c r="AK1437" i="7"/>
  <c r="AL1437" i="7" s="1"/>
  <c r="AP1437" i="7"/>
  <c r="AJ1441" i="7"/>
  <c r="AK1441" i="7"/>
  <c r="AL1441" i="7" s="1"/>
  <c r="AP1441" i="7"/>
  <c r="AJ1445" i="7"/>
  <c r="AK1445" i="7"/>
  <c r="AL1445" i="7" s="1"/>
  <c r="AP1445" i="7"/>
  <c r="AJ1449" i="7"/>
  <c r="AK1449" i="7"/>
  <c r="AL1449" i="7" s="1"/>
  <c r="AP1449" i="7"/>
  <c r="AJ1453" i="7"/>
  <c r="AK1453" i="7"/>
  <c r="AL1453" i="7" s="1"/>
  <c r="AP1453" i="7"/>
  <c r="AJ1457" i="7"/>
  <c r="AK1457" i="7"/>
  <c r="AL1457" i="7" s="1"/>
  <c r="AP1457" i="7"/>
  <c r="AJ1461" i="7"/>
  <c r="AK1461" i="7"/>
  <c r="AL1461" i="7" s="1"/>
  <c r="AP1461" i="7"/>
  <c r="AJ1465" i="7"/>
  <c r="AK1465" i="7"/>
  <c r="AL1465" i="7" s="1"/>
  <c r="AP1465" i="7"/>
  <c r="AJ1469" i="7"/>
  <c r="AK1469" i="7"/>
  <c r="AL1469" i="7" s="1"/>
  <c r="AP1469" i="7"/>
  <c r="AJ1473" i="7"/>
  <c r="AK1473" i="7"/>
  <c r="AL1473" i="7" s="1"/>
  <c r="AP1473" i="7"/>
  <c r="AJ1477" i="7"/>
  <c r="AK1477" i="7"/>
  <c r="AL1477" i="7" s="1"/>
  <c r="AP1477" i="7"/>
  <c r="AJ1481" i="7"/>
  <c r="AK1481" i="7"/>
  <c r="AL1481" i="7" s="1"/>
  <c r="AP1481" i="7"/>
  <c r="AJ1485" i="7"/>
  <c r="AK1485" i="7"/>
  <c r="AL1485" i="7" s="1"/>
  <c r="AP1485" i="7"/>
  <c r="AJ1489" i="7"/>
  <c r="AK1489" i="7"/>
  <c r="AL1489" i="7" s="1"/>
  <c r="AP1489" i="7"/>
  <c r="AJ1493" i="7"/>
  <c r="AK1493" i="7"/>
  <c r="AL1493" i="7" s="1"/>
  <c r="AP1493" i="7"/>
  <c r="AJ1497" i="7"/>
  <c r="AK1497" i="7"/>
  <c r="AL1497" i="7" s="1"/>
  <c r="AP1497" i="7"/>
  <c r="AJ1501" i="7"/>
  <c r="AK1501" i="7"/>
  <c r="AL1501" i="7" s="1"/>
  <c r="AP1501" i="7"/>
  <c r="AJ1505" i="7"/>
  <c r="AK1505" i="7"/>
  <c r="AL1505" i="7" s="1"/>
  <c r="AP1505" i="7"/>
  <c r="AJ1509" i="7"/>
  <c r="AK1509" i="7"/>
  <c r="AL1509" i="7" s="1"/>
  <c r="AP1509" i="7"/>
  <c r="AJ1513" i="7"/>
  <c r="AK1513" i="7"/>
  <c r="AL1513" i="7" s="1"/>
  <c r="AP1513" i="7"/>
  <c r="AJ1517" i="7"/>
  <c r="AK1517" i="7"/>
  <c r="AL1517" i="7" s="1"/>
  <c r="AP1517" i="7"/>
  <c r="AJ1521" i="7"/>
  <c r="AK1521" i="7"/>
  <c r="AL1521" i="7" s="1"/>
  <c r="AP1521" i="7"/>
  <c r="AJ1525" i="7"/>
  <c r="AK1525" i="7"/>
  <c r="AL1525" i="7" s="1"/>
  <c r="AP1525" i="7"/>
  <c r="AJ1529" i="7"/>
  <c r="AK1529" i="7"/>
  <c r="AL1529" i="7" s="1"/>
  <c r="AP1529" i="7"/>
  <c r="AJ1533" i="7"/>
  <c r="AK1533" i="7"/>
  <c r="AL1533" i="7" s="1"/>
  <c r="AP1533" i="7"/>
  <c r="AJ1537" i="7"/>
  <c r="AK1537" i="7"/>
  <c r="AL1537" i="7" s="1"/>
  <c r="AP1537" i="7"/>
  <c r="AJ1541" i="7"/>
  <c r="AK1541" i="7"/>
  <c r="AL1541" i="7" s="1"/>
  <c r="AP1541" i="7"/>
  <c r="AJ1545" i="7"/>
  <c r="AK1545" i="7"/>
  <c r="AL1545" i="7" s="1"/>
  <c r="AP1545" i="7"/>
  <c r="AJ1549" i="7"/>
  <c r="AK1549" i="7"/>
  <c r="AL1549" i="7" s="1"/>
  <c r="AP1549" i="7"/>
  <c r="AJ1553" i="7"/>
  <c r="AK1553" i="7"/>
  <c r="AL1553" i="7" s="1"/>
  <c r="AP1553" i="7"/>
  <c r="AJ1557" i="7"/>
  <c r="AK1557" i="7"/>
  <c r="AL1557" i="7" s="1"/>
  <c r="AP1557" i="7"/>
  <c r="AJ1561" i="7"/>
  <c r="AK1561" i="7"/>
  <c r="AL1561" i="7" s="1"/>
  <c r="AP1561" i="7"/>
  <c r="AJ1565" i="7"/>
  <c r="AK1565" i="7"/>
  <c r="AL1565" i="7" s="1"/>
  <c r="AP1565" i="7"/>
  <c r="AJ1569" i="7"/>
  <c r="AK1569" i="7"/>
  <c r="AL1569" i="7" s="1"/>
  <c r="AP1569" i="7"/>
  <c r="AJ1573" i="7"/>
  <c r="AK1573" i="7"/>
  <c r="AL1573" i="7" s="1"/>
  <c r="AP1573" i="7"/>
  <c r="AJ1577" i="7"/>
  <c r="AK1577" i="7"/>
  <c r="AL1577" i="7" s="1"/>
  <c r="AP1577" i="7"/>
  <c r="AJ1581" i="7"/>
  <c r="AK1581" i="7"/>
  <c r="AL1581" i="7" s="1"/>
  <c r="AP1581" i="7"/>
  <c r="AJ1585" i="7"/>
  <c r="AK1585" i="7"/>
  <c r="AL1585" i="7" s="1"/>
  <c r="AP1585" i="7"/>
  <c r="AJ1589" i="7"/>
  <c r="AK1589" i="7"/>
  <c r="AL1589" i="7" s="1"/>
  <c r="AP1589" i="7"/>
  <c r="AJ1593" i="7"/>
  <c r="AK1593" i="7"/>
  <c r="AL1593" i="7" s="1"/>
  <c r="AP1593" i="7"/>
  <c r="AJ1597" i="7"/>
  <c r="AK1597" i="7"/>
  <c r="AL1597" i="7" s="1"/>
  <c r="AP1597" i="7"/>
  <c r="AJ1601" i="7"/>
  <c r="AK1601" i="7"/>
  <c r="AL1601" i="7" s="1"/>
  <c r="AP1601" i="7"/>
  <c r="AJ1605" i="7"/>
  <c r="AK1605" i="7"/>
  <c r="AL1605" i="7" s="1"/>
  <c r="AP1605" i="7"/>
  <c r="AJ1609" i="7"/>
  <c r="AK1609" i="7"/>
  <c r="AL1609" i="7" s="1"/>
  <c r="AP1609" i="7"/>
  <c r="AJ1613" i="7"/>
  <c r="AK1613" i="7"/>
  <c r="AL1613" i="7" s="1"/>
  <c r="AP1613" i="7"/>
  <c r="AJ1617" i="7"/>
  <c r="AK1617" i="7"/>
  <c r="AL1617" i="7" s="1"/>
  <c r="AP1617" i="7"/>
  <c r="AJ1621" i="7"/>
  <c r="AK1621" i="7"/>
  <c r="AL1621" i="7" s="1"/>
  <c r="AP1621" i="7"/>
  <c r="AJ1625" i="7"/>
  <c r="AK1625" i="7"/>
  <c r="AL1625" i="7" s="1"/>
  <c r="AP1625" i="7"/>
  <c r="AJ1629" i="7"/>
  <c r="AK1629" i="7"/>
  <c r="AL1629" i="7" s="1"/>
  <c r="AP1629" i="7"/>
  <c r="AJ1633" i="7"/>
  <c r="AK1633" i="7"/>
  <c r="AL1633" i="7" s="1"/>
  <c r="AP1633" i="7"/>
  <c r="AJ1637" i="7"/>
  <c r="AK1637" i="7"/>
  <c r="AL1637" i="7" s="1"/>
  <c r="AP1637" i="7"/>
  <c r="AJ10" i="7"/>
  <c r="AK10" i="7"/>
  <c r="AP10" i="7"/>
  <c r="AJ18" i="7"/>
  <c r="AK18" i="7"/>
  <c r="AP18" i="7"/>
  <c r="AJ26" i="7"/>
  <c r="AK26" i="7"/>
  <c r="AP26" i="7"/>
  <c r="AJ30" i="7"/>
  <c r="AK30" i="7"/>
  <c r="AP30" i="7"/>
  <c r="AJ38" i="7"/>
  <c r="AK38" i="7"/>
  <c r="AP38" i="7"/>
  <c r="AJ50" i="7"/>
  <c r="AK50" i="7"/>
  <c r="AP50" i="7"/>
  <c r="AJ58" i="7"/>
  <c r="AK58" i="7"/>
  <c r="AP58" i="7"/>
  <c r="AJ66" i="7"/>
  <c r="AK66" i="7"/>
  <c r="AP66" i="7"/>
  <c r="AJ74" i="7"/>
  <c r="AK74" i="7"/>
  <c r="AP74" i="7"/>
  <c r="AJ82" i="7"/>
  <c r="AK82" i="7"/>
  <c r="AP82" i="7"/>
  <c r="AJ90" i="7"/>
  <c r="AK90" i="7"/>
  <c r="AP90" i="7"/>
  <c r="AJ94" i="7"/>
  <c r="AK94" i="7"/>
  <c r="AP94" i="7"/>
  <c r="AJ102" i="7"/>
  <c r="AK102" i="7"/>
  <c r="AP102" i="7"/>
  <c r="AJ106" i="7"/>
  <c r="AK106" i="7"/>
  <c r="AP106" i="7"/>
  <c r="AJ118" i="7"/>
  <c r="AK118" i="7"/>
  <c r="AP118" i="7"/>
  <c r="AJ126" i="7"/>
  <c r="AK126" i="7"/>
  <c r="AP126" i="7"/>
  <c r="AJ134" i="7"/>
  <c r="AK134" i="7"/>
  <c r="AP134" i="7"/>
  <c r="AJ142" i="7"/>
  <c r="AK142" i="7"/>
  <c r="AP142" i="7"/>
  <c r="AJ154" i="7"/>
  <c r="AK154" i="7"/>
  <c r="AP154" i="7"/>
  <c r="AJ162" i="7"/>
  <c r="AK162" i="7"/>
  <c r="AP162" i="7"/>
  <c r="AJ166" i="7"/>
  <c r="AK166" i="7"/>
  <c r="AP166" i="7"/>
  <c r="AJ174" i="7"/>
  <c r="AK174" i="7"/>
  <c r="AP174" i="7"/>
  <c r="AJ182" i="7"/>
  <c r="AK182" i="7"/>
  <c r="AP182" i="7"/>
  <c r="AJ190" i="7"/>
  <c r="AK190" i="7"/>
  <c r="AP190" i="7"/>
  <c r="AJ194" i="7"/>
  <c r="AK194" i="7"/>
  <c r="AP194" i="7"/>
  <c r="AJ206" i="7"/>
  <c r="AK206" i="7"/>
  <c r="AP206" i="7"/>
  <c r="AJ210" i="7"/>
  <c r="AK210" i="7"/>
  <c r="AP210" i="7"/>
  <c r="AJ218" i="7"/>
  <c r="AK218" i="7"/>
  <c r="AP218" i="7"/>
  <c r="AJ226" i="7"/>
  <c r="AK226" i="7"/>
  <c r="AP226" i="7"/>
  <c r="AJ234" i="7"/>
  <c r="AK234" i="7"/>
  <c r="AP234" i="7"/>
  <c r="AJ242" i="7"/>
  <c r="AK242" i="7"/>
  <c r="AP242" i="7"/>
  <c r="AJ250" i="7"/>
  <c r="AK250" i="7"/>
  <c r="AP250" i="7"/>
  <c r="AJ258" i="7"/>
  <c r="AK258" i="7"/>
  <c r="AP258" i="7"/>
  <c r="AJ266" i="7"/>
  <c r="AK266" i="7"/>
  <c r="AP266" i="7"/>
  <c r="AJ274" i="7"/>
  <c r="AK274" i="7"/>
  <c r="AP274" i="7"/>
  <c r="AJ282" i="7"/>
  <c r="AK282" i="7"/>
  <c r="AP282" i="7"/>
  <c r="AJ290" i="7"/>
  <c r="AK290" i="7"/>
  <c r="AP290" i="7"/>
  <c r="AJ298" i="7"/>
  <c r="AK298" i="7"/>
  <c r="AP298" i="7"/>
  <c r="AJ310" i="7"/>
  <c r="AK310" i="7"/>
  <c r="AP310" i="7"/>
  <c r="AJ318" i="7"/>
  <c r="AK318" i="7"/>
  <c r="AP318" i="7"/>
  <c r="AJ330" i="7"/>
  <c r="AK330" i="7"/>
  <c r="AP330" i="7"/>
  <c r="AJ338" i="7"/>
  <c r="AK338" i="7"/>
  <c r="AP338" i="7"/>
  <c r="AJ346" i="7"/>
  <c r="AK346" i="7"/>
  <c r="AP346" i="7"/>
  <c r="AJ354" i="7"/>
  <c r="AK354" i="7"/>
  <c r="AP354" i="7"/>
  <c r="AJ362" i="7"/>
  <c r="AK362" i="7"/>
  <c r="AP362" i="7"/>
  <c r="AJ370" i="7"/>
  <c r="AK370" i="7"/>
  <c r="AP370" i="7"/>
  <c r="AJ378" i="7"/>
  <c r="AK378" i="7"/>
  <c r="AP378" i="7"/>
  <c r="AJ386" i="7"/>
  <c r="AK386" i="7"/>
  <c r="AP386" i="7"/>
  <c r="AJ394" i="7"/>
  <c r="AK394" i="7"/>
  <c r="AP394" i="7"/>
  <c r="AJ402" i="7"/>
  <c r="AK402" i="7"/>
  <c r="AP402" i="7"/>
  <c r="AJ406" i="7"/>
  <c r="AK406" i="7"/>
  <c r="AP406" i="7"/>
  <c r="AJ414" i="7"/>
  <c r="AK414" i="7"/>
  <c r="AP414" i="7"/>
  <c r="AJ418" i="7"/>
  <c r="AK418" i="7"/>
  <c r="AP418" i="7"/>
  <c r="AJ426" i="7"/>
  <c r="AK426" i="7"/>
  <c r="AP426" i="7"/>
  <c r="AJ434" i="7"/>
  <c r="AK434" i="7"/>
  <c r="AP434" i="7"/>
  <c r="AJ442" i="7"/>
  <c r="AK442" i="7"/>
  <c r="AP442" i="7"/>
  <c r="AJ450" i="7"/>
  <c r="AK450" i="7"/>
  <c r="AL450" i="7" s="1"/>
  <c r="AP450" i="7"/>
  <c r="AJ458" i="7"/>
  <c r="AK458" i="7"/>
  <c r="AL458" i="7" s="1"/>
  <c r="AP458" i="7"/>
  <c r="AJ466" i="7"/>
  <c r="AK466" i="7"/>
  <c r="AL466" i="7" s="1"/>
  <c r="AP466" i="7"/>
  <c r="AJ470" i="7"/>
  <c r="AK470" i="7"/>
  <c r="AL470" i="7" s="1"/>
  <c r="AP470" i="7"/>
  <c r="AJ478" i="7"/>
  <c r="AK478" i="7"/>
  <c r="AL478" i="7" s="1"/>
  <c r="AP478" i="7"/>
  <c r="AJ486" i="7"/>
  <c r="AK486" i="7"/>
  <c r="AL486" i="7" s="1"/>
  <c r="AP486" i="7"/>
  <c r="AJ494" i="7"/>
  <c r="AK494" i="7"/>
  <c r="AL494" i="7" s="1"/>
  <c r="AP494" i="7"/>
  <c r="AJ506" i="7"/>
  <c r="AK506" i="7"/>
  <c r="AL506" i="7" s="1"/>
  <c r="AP506" i="7"/>
  <c r="AJ514" i="7"/>
  <c r="AK514" i="7"/>
  <c r="AL514" i="7" s="1"/>
  <c r="AP514" i="7"/>
  <c r="AJ522" i="7"/>
  <c r="AK522" i="7"/>
  <c r="AL522" i="7" s="1"/>
  <c r="AP522" i="7"/>
  <c r="AJ530" i="7"/>
  <c r="AK530" i="7"/>
  <c r="AL530" i="7" s="1"/>
  <c r="AP530" i="7"/>
  <c r="AJ534" i="7"/>
  <c r="AK534" i="7"/>
  <c r="AL534" i="7" s="1"/>
  <c r="AP534" i="7"/>
  <c r="AJ542" i="7"/>
  <c r="AK542" i="7"/>
  <c r="AL542" i="7" s="1"/>
  <c r="AP542" i="7"/>
  <c r="AJ550" i="7"/>
  <c r="AK550" i="7"/>
  <c r="AL550" i="7" s="1"/>
  <c r="AP550" i="7"/>
  <c r="AJ558" i="7"/>
  <c r="AK558" i="7"/>
  <c r="AL558" i="7" s="1"/>
  <c r="AP558" i="7"/>
  <c r="AJ570" i="7"/>
  <c r="AK570" i="7"/>
  <c r="AL570" i="7" s="1"/>
  <c r="AP570" i="7"/>
  <c r="AJ578" i="7"/>
  <c r="AK578" i="7"/>
  <c r="AL578" i="7" s="1"/>
  <c r="AP578" i="7"/>
  <c r="AJ582" i="7"/>
  <c r="AK582" i="7"/>
  <c r="AL582" i="7" s="1"/>
  <c r="AP582" i="7"/>
  <c r="AJ590" i="7"/>
  <c r="AK590" i="7"/>
  <c r="AL590" i="7" s="1"/>
  <c r="AP590" i="7"/>
  <c r="AJ598" i="7"/>
  <c r="AK598" i="7"/>
  <c r="AL598" i="7" s="1"/>
  <c r="AP598" i="7"/>
  <c r="AJ606" i="7"/>
  <c r="AK606" i="7"/>
  <c r="AL606" i="7" s="1"/>
  <c r="AP606" i="7"/>
  <c r="AJ614" i="7"/>
  <c r="AK614" i="7"/>
  <c r="AL614" i="7" s="1"/>
  <c r="AP614" i="7"/>
  <c r="AJ622" i="7"/>
  <c r="AK622" i="7"/>
  <c r="AL622" i="7" s="1"/>
  <c r="AP622" i="7"/>
  <c r="AJ630" i="7"/>
  <c r="AK630" i="7"/>
  <c r="AL630" i="7" s="1"/>
  <c r="AP630" i="7"/>
  <c r="AJ638" i="7"/>
  <c r="AK638" i="7"/>
  <c r="AL638" i="7" s="1"/>
  <c r="AP638" i="7"/>
  <c r="AJ646" i="7"/>
  <c r="AK646" i="7"/>
  <c r="AL646" i="7" s="1"/>
  <c r="AP646" i="7"/>
  <c r="AJ654" i="7"/>
  <c r="AK654" i="7"/>
  <c r="AL654" i="7" s="1"/>
  <c r="AP654" i="7"/>
  <c r="AJ662" i="7"/>
  <c r="AK662" i="7"/>
  <c r="AL662" i="7" s="1"/>
  <c r="AP662" i="7"/>
  <c r="AJ670" i="7"/>
  <c r="AK670" i="7"/>
  <c r="AL670" i="7" s="1"/>
  <c r="AP670" i="7"/>
  <c r="AJ678" i="7"/>
  <c r="AK678" i="7"/>
  <c r="AL678" i="7" s="1"/>
  <c r="AP678" i="7"/>
  <c r="AJ686" i="7"/>
  <c r="AK686" i="7"/>
  <c r="AL686" i="7" s="1"/>
  <c r="AP686" i="7"/>
  <c r="AJ698" i="7"/>
  <c r="AK698" i="7"/>
  <c r="AL698" i="7" s="1"/>
  <c r="AP698" i="7"/>
  <c r="AJ706" i="7"/>
  <c r="AK706" i="7"/>
  <c r="AL706" i="7" s="1"/>
  <c r="AP706" i="7"/>
  <c r="AJ718" i="7"/>
  <c r="AK718" i="7"/>
  <c r="AL718" i="7" s="1"/>
  <c r="AP718" i="7"/>
  <c r="AJ730" i="7"/>
  <c r="AK730" i="7"/>
  <c r="AL730" i="7" s="1"/>
  <c r="AP730" i="7"/>
  <c r="AJ738" i="7"/>
  <c r="AK738" i="7"/>
  <c r="AL738" i="7" s="1"/>
  <c r="AP738" i="7"/>
  <c r="AJ746" i="7"/>
  <c r="AK746" i="7"/>
  <c r="AL746" i="7" s="1"/>
  <c r="AP746" i="7"/>
  <c r="AJ754" i="7"/>
  <c r="AK754" i="7"/>
  <c r="AL754" i="7" s="1"/>
  <c r="AP754" i="7"/>
  <c r="AJ762" i="7"/>
  <c r="AK762" i="7"/>
  <c r="AL762" i="7" s="1"/>
  <c r="AP762" i="7"/>
  <c r="AJ770" i="7"/>
  <c r="AK770" i="7"/>
  <c r="AL770" i="7" s="1"/>
  <c r="AP770" i="7"/>
  <c r="AJ778" i="7"/>
  <c r="AK778" i="7"/>
  <c r="AL778" i="7" s="1"/>
  <c r="AP778" i="7"/>
  <c r="AJ786" i="7"/>
  <c r="AK786" i="7"/>
  <c r="AL786" i="7" s="1"/>
  <c r="AP786" i="7"/>
  <c r="AJ794" i="7"/>
  <c r="AK794" i="7"/>
  <c r="AL794" i="7" s="1"/>
  <c r="AP794" i="7"/>
  <c r="AJ802" i="7"/>
  <c r="AK802" i="7"/>
  <c r="AL802" i="7" s="1"/>
  <c r="AP802" i="7"/>
  <c r="AJ810" i="7"/>
  <c r="AK810" i="7"/>
  <c r="AL810" i="7" s="1"/>
  <c r="AP810" i="7"/>
  <c r="AJ818" i="7"/>
  <c r="AK818" i="7"/>
  <c r="AL818" i="7" s="1"/>
  <c r="AP818" i="7"/>
  <c r="AJ826" i="7"/>
  <c r="AK826" i="7"/>
  <c r="AL826" i="7" s="1"/>
  <c r="AP826" i="7"/>
  <c r="AJ834" i="7"/>
  <c r="AK834" i="7"/>
  <c r="AL834" i="7" s="1"/>
  <c r="AP834" i="7"/>
  <c r="AJ842" i="7"/>
  <c r="AK842" i="7"/>
  <c r="AL842" i="7" s="1"/>
  <c r="AP842" i="7"/>
  <c r="AJ850" i="7"/>
  <c r="AK850" i="7"/>
  <c r="AL850" i="7" s="1"/>
  <c r="AP850" i="7"/>
  <c r="AJ858" i="7"/>
  <c r="AK858" i="7"/>
  <c r="AL858" i="7" s="1"/>
  <c r="AP858" i="7"/>
  <c r="AJ866" i="7"/>
  <c r="AK866" i="7"/>
  <c r="AL866" i="7" s="1"/>
  <c r="AP866" i="7"/>
  <c r="AJ874" i="7"/>
  <c r="AK874" i="7"/>
  <c r="AL874" i="7" s="1"/>
  <c r="AP874" i="7"/>
  <c r="AJ882" i="7"/>
  <c r="AK882" i="7"/>
  <c r="AL882" i="7" s="1"/>
  <c r="AP882" i="7"/>
  <c r="AJ894" i="7"/>
  <c r="AK894" i="7"/>
  <c r="AL894" i="7" s="1"/>
  <c r="AP894" i="7"/>
  <c r="AJ906" i="7"/>
  <c r="AK906" i="7"/>
  <c r="AL906" i="7" s="1"/>
  <c r="AP906" i="7"/>
  <c r="AJ914" i="7"/>
  <c r="AK914" i="7"/>
  <c r="AL914" i="7" s="1"/>
  <c r="AP914" i="7"/>
  <c r="AJ922" i="7"/>
  <c r="AK922" i="7"/>
  <c r="AL922" i="7" s="1"/>
  <c r="AP922" i="7"/>
  <c r="AJ930" i="7"/>
  <c r="AK930" i="7"/>
  <c r="AL930" i="7" s="1"/>
  <c r="AP930" i="7"/>
  <c r="AJ938" i="7"/>
  <c r="AK938" i="7"/>
  <c r="AL938" i="7" s="1"/>
  <c r="AP938" i="7"/>
  <c r="AJ946" i="7"/>
  <c r="AK946" i="7"/>
  <c r="AL946" i="7" s="1"/>
  <c r="AP946" i="7"/>
  <c r="AJ958" i="7"/>
  <c r="AK958" i="7"/>
  <c r="AL958" i="7" s="1"/>
  <c r="AP958" i="7"/>
  <c r="AJ962" i="7"/>
  <c r="AK962" i="7"/>
  <c r="AL962" i="7" s="1"/>
  <c r="AP962" i="7"/>
  <c r="AJ974" i="7"/>
  <c r="AK974" i="7"/>
  <c r="AL974" i="7" s="1"/>
  <c r="AP974" i="7"/>
  <c r="AJ982" i="7"/>
  <c r="AK982" i="7"/>
  <c r="AL982" i="7" s="1"/>
  <c r="AP982" i="7"/>
  <c r="AJ990" i="7"/>
  <c r="AK990" i="7"/>
  <c r="AL990" i="7" s="1"/>
  <c r="AP990" i="7"/>
  <c r="AJ998" i="7"/>
  <c r="AK998" i="7"/>
  <c r="AL998" i="7" s="1"/>
  <c r="AP998" i="7"/>
  <c r="AJ1006" i="7"/>
  <c r="AK1006" i="7"/>
  <c r="AL1006" i="7" s="1"/>
  <c r="AP1006" i="7"/>
  <c r="AJ1014" i="7"/>
  <c r="AK1014" i="7"/>
  <c r="AL1014" i="7" s="1"/>
  <c r="AP1014" i="7"/>
  <c r="AJ1022" i="7"/>
  <c r="AK1022" i="7"/>
  <c r="AL1022" i="7" s="1"/>
  <c r="AP1022" i="7"/>
  <c r="AJ1034" i="7"/>
  <c r="AK1034" i="7"/>
  <c r="AL1034" i="7" s="1"/>
  <c r="AP1034" i="7"/>
  <c r="AJ1038" i="7"/>
  <c r="AK1038" i="7"/>
  <c r="AL1038" i="7" s="1"/>
  <c r="AP1038" i="7"/>
  <c r="AJ1046" i="7"/>
  <c r="AK1046" i="7"/>
  <c r="AL1046" i="7" s="1"/>
  <c r="AP1046" i="7"/>
  <c r="AJ1054" i="7"/>
  <c r="AK1054" i="7"/>
  <c r="AL1054" i="7" s="1"/>
  <c r="AP1054" i="7"/>
  <c r="AJ1058" i="7"/>
  <c r="AK1058" i="7"/>
  <c r="AL1058" i="7" s="1"/>
  <c r="AP1058" i="7"/>
  <c r="AJ1066" i="7"/>
  <c r="AK1066" i="7"/>
  <c r="AL1066" i="7" s="1"/>
  <c r="AP1066" i="7"/>
  <c r="AJ1074" i="7"/>
  <c r="AK1074" i="7"/>
  <c r="AL1074" i="7" s="1"/>
  <c r="AP1074" i="7"/>
  <c r="AJ1082" i="7"/>
  <c r="AK1082" i="7"/>
  <c r="AL1082" i="7" s="1"/>
  <c r="AP1082" i="7"/>
  <c r="AJ1090" i="7"/>
  <c r="AK1090" i="7"/>
  <c r="AL1090" i="7" s="1"/>
  <c r="AP1090" i="7"/>
  <c r="AJ1098" i="7"/>
  <c r="AK1098" i="7"/>
  <c r="AL1098" i="7" s="1"/>
  <c r="AP1098" i="7"/>
  <c r="AJ1106" i="7"/>
  <c r="AK1106" i="7"/>
  <c r="AL1106" i="7" s="1"/>
  <c r="AP1106" i="7"/>
  <c r="AJ1114" i="7"/>
  <c r="AK1114" i="7"/>
  <c r="AL1114" i="7" s="1"/>
  <c r="AP1114" i="7"/>
  <c r="AJ1122" i="7"/>
  <c r="AK1122" i="7"/>
  <c r="AL1122" i="7" s="1"/>
  <c r="AP1122" i="7"/>
  <c r="AJ1130" i="7"/>
  <c r="AK1130" i="7"/>
  <c r="AL1130" i="7" s="1"/>
  <c r="AP1130" i="7"/>
  <c r="AJ1138" i="7"/>
  <c r="AK1138" i="7"/>
  <c r="AL1138" i="7" s="1"/>
  <c r="AP1138" i="7"/>
  <c r="AJ1146" i="7"/>
  <c r="AK1146" i="7"/>
  <c r="AL1146" i="7" s="1"/>
  <c r="AP1146" i="7"/>
  <c r="AJ1154" i="7"/>
  <c r="AK1154" i="7"/>
  <c r="AL1154" i="7" s="1"/>
  <c r="AP1154" i="7"/>
  <c r="AJ1162" i="7"/>
  <c r="AK1162" i="7"/>
  <c r="AL1162" i="7" s="1"/>
  <c r="AP1162" i="7"/>
  <c r="AJ1170" i="7"/>
  <c r="AK1170" i="7"/>
  <c r="AL1170" i="7" s="1"/>
  <c r="AP1170" i="7"/>
  <c r="AJ1178" i="7"/>
  <c r="AK1178" i="7"/>
  <c r="AL1178" i="7" s="1"/>
  <c r="AP1178" i="7"/>
  <c r="AJ1190" i="7"/>
  <c r="AK1190" i="7"/>
  <c r="AL1190" i="7" s="1"/>
  <c r="AP1190" i="7"/>
  <c r="AJ1198" i="7"/>
  <c r="AK1198" i="7"/>
  <c r="AL1198" i="7" s="1"/>
  <c r="AP1198" i="7"/>
  <c r="AJ1206" i="7"/>
  <c r="AK1206" i="7"/>
  <c r="AL1206" i="7" s="1"/>
  <c r="AP1206" i="7"/>
  <c r="AJ1214" i="7"/>
  <c r="AK1214" i="7"/>
  <c r="AL1214" i="7" s="1"/>
  <c r="AP1214" i="7"/>
  <c r="AJ1226" i="7"/>
  <c r="AK1226" i="7"/>
  <c r="AL1226" i="7" s="1"/>
  <c r="AP1226" i="7"/>
  <c r="AJ1234" i="7"/>
  <c r="AK1234" i="7"/>
  <c r="AL1234" i="7" s="1"/>
  <c r="AP1234" i="7"/>
  <c r="AJ1242" i="7"/>
  <c r="AK1242" i="7"/>
  <c r="AL1242" i="7" s="1"/>
  <c r="AP1242" i="7"/>
  <c r="AJ1250" i="7"/>
  <c r="AK1250" i="7"/>
  <c r="AL1250" i="7" s="1"/>
  <c r="AP1250" i="7"/>
  <c r="AJ1258" i="7"/>
  <c r="AK1258" i="7"/>
  <c r="AL1258" i="7" s="1"/>
  <c r="AP1258" i="7"/>
  <c r="AJ1266" i="7"/>
  <c r="AK1266" i="7"/>
  <c r="AL1266" i="7" s="1"/>
  <c r="AP1266" i="7"/>
  <c r="AJ1274" i="7"/>
  <c r="AK1274" i="7"/>
  <c r="AL1274" i="7" s="1"/>
  <c r="AP1274" i="7"/>
  <c r="AJ1282" i="7"/>
  <c r="AK1282" i="7"/>
  <c r="AL1282" i="7" s="1"/>
  <c r="AP1282" i="7"/>
  <c r="AJ1294" i="7"/>
  <c r="AK1294" i="7"/>
  <c r="AL1294" i="7" s="1"/>
  <c r="AP1294" i="7"/>
  <c r="AJ1306" i="7"/>
  <c r="AK1306" i="7"/>
  <c r="AL1306" i="7" s="1"/>
  <c r="AP1306" i="7"/>
  <c r="AJ1314" i="7"/>
  <c r="AK1314" i="7"/>
  <c r="AL1314" i="7" s="1"/>
  <c r="AP1314" i="7"/>
  <c r="AJ1322" i="7"/>
  <c r="AK1322" i="7"/>
  <c r="AL1322" i="7" s="1"/>
  <c r="AP1322" i="7"/>
  <c r="AJ1330" i="7"/>
  <c r="AK1330" i="7"/>
  <c r="AL1330" i="7" s="1"/>
  <c r="AP1330" i="7"/>
  <c r="AJ1334" i="7"/>
  <c r="AK1334" i="7"/>
  <c r="AL1334" i="7" s="1"/>
  <c r="AP1334" i="7"/>
  <c r="AJ1346" i="7"/>
  <c r="AK1346" i="7"/>
  <c r="AL1346" i="7" s="1"/>
  <c r="AP1346" i="7"/>
  <c r="AJ1354" i="7"/>
  <c r="AK1354" i="7"/>
  <c r="AL1354" i="7" s="1"/>
  <c r="AP1354" i="7"/>
  <c r="AJ1366" i="7"/>
  <c r="AK1366" i="7"/>
  <c r="AL1366" i="7" s="1"/>
  <c r="AP1366" i="7"/>
  <c r="AJ1374" i="7"/>
  <c r="AK1374" i="7"/>
  <c r="AL1374" i="7" s="1"/>
  <c r="AP1374" i="7"/>
  <c r="AJ1382" i="7"/>
  <c r="AK1382" i="7"/>
  <c r="AL1382" i="7" s="1"/>
  <c r="AP1382" i="7"/>
  <c r="AJ1390" i="7"/>
  <c r="AK1390" i="7"/>
  <c r="AL1390" i="7" s="1"/>
  <c r="AP1390" i="7"/>
  <c r="AJ1398" i="7"/>
  <c r="AK1398" i="7"/>
  <c r="AL1398" i="7" s="1"/>
  <c r="AP1398" i="7"/>
  <c r="AJ1406" i="7"/>
  <c r="AK1406" i="7"/>
  <c r="AL1406" i="7" s="1"/>
  <c r="AP1406" i="7"/>
  <c r="AJ1410" i="7"/>
  <c r="AK1410" i="7"/>
  <c r="AL1410" i="7" s="1"/>
  <c r="AP1410" i="7"/>
  <c r="AJ1418" i="7"/>
  <c r="AK1418" i="7"/>
  <c r="AL1418" i="7" s="1"/>
  <c r="AP1418" i="7"/>
  <c r="AJ1430" i="7"/>
  <c r="AK1430" i="7"/>
  <c r="AL1430" i="7" s="1"/>
  <c r="AP1430" i="7"/>
  <c r="AJ1438" i="7"/>
  <c r="AK1438" i="7"/>
  <c r="AL1438" i="7" s="1"/>
  <c r="AP1438" i="7"/>
  <c r="AJ1446" i="7"/>
  <c r="AK1446" i="7"/>
  <c r="AL1446" i="7" s="1"/>
  <c r="AP1446" i="7"/>
  <c r="AJ1454" i="7"/>
  <c r="AK1454" i="7"/>
  <c r="AL1454" i="7" s="1"/>
  <c r="AP1454" i="7"/>
  <c r="AJ1462" i="7"/>
  <c r="AK1462" i="7"/>
  <c r="AL1462" i="7" s="1"/>
  <c r="AP1462" i="7"/>
  <c r="AJ1470" i="7"/>
  <c r="AK1470" i="7"/>
  <c r="AL1470" i="7" s="1"/>
  <c r="AP1470" i="7"/>
  <c r="AJ1482" i="7"/>
  <c r="AK1482" i="7"/>
  <c r="AL1482" i="7" s="1"/>
  <c r="AP1482" i="7"/>
  <c r="AJ1490" i="7"/>
  <c r="AK1490" i="7"/>
  <c r="AL1490" i="7" s="1"/>
  <c r="AP1490" i="7"/>
  <c r="AJ1494" i="7"/>
  <c r="AK1494" i="7"/>
  <c r="AL1494" i="7" s="1"/>
  <c r="AP1494" i="7"/>
  <c r="AJ1498" i="7"/>
  <c r="AK1498" i="7"/>
  <c r="AL1498" i="7" s="1"/>
  <c r="AP1498" i="7"/>
  <c r="AJ1506" i="7"/>
  <c r="AK1506" i="7"/>
  <c r="AL1506" i="7" s="1"/>
  <c r="AP1506" i="7"/>
  <c r="AJ1514" i="7"/>
  <c r="AK1514" i="7"/>
  <c r="AL1514" i="7" s="1"/>
  <c r="AP1514" i="7"/>
  <c r="AJ1518" i="7"/>
  <c r="AK1518" i="7"/>
  <c r="AL1518" i="7" s="1"/>
  <c r="AP1518" i="7"/>
  <c r="AJ1526" i="7"/>
  <c r="AK1526" i="7"/>
  <c r="AL1526" i="7" s="1"/>
  <c r="AP1526" i="7"/>
  <c r="AJ1530" i="7"/>
  <c r="AK1530" i="7"/>
  <c r="AL1530" i="7" s="1"/>
  <c r="AP1530" i="7"/>
  <c r="AJ1538" i="7"/>
  <c r="AK1538" i="7"/>
  <c r="AL1538" i="7" s="1"/>
  <c r="AP1538" i="7"/>
  <c r="AJ1546" i="7"/>
  <c r="AK1546" i="7"/>
  <c r="AL1546" i="7" s="1"/>
  <c r="AP1546" i="7"/>
  <c r="AJ1554" i="7"/>
  <c r="AK1554" i="7"/>
  <c r="AL1554" i="7" s="1"/>
  <c r="AP1554" i="7"/>
  <c r="AJ1562" i="7"/>
  <c r="AK1562" i="7"/>
  <c r="AL1562" i="7" s="1"/>
  <c r="AP1562" i="7"/>
  <c r="AJ1566" i="7"/>
  <c r="AK1566" i="7"/>
  <c r="AL1566" i="7" s="1"/>
  <c r="AP1566" i="7"/>
  <c r="AJ1574" i="7"/>
  <c r="AK1574" i="7"/>
  <c r="AL1574" i="7" s="1"/>
  <c r="AP1574" i="7"/>
  <c r="AJ1578" i="7"/>
  <c r="AK1578" i="7"/>
  <c r="AL1578" i="7" s="1"/>
  <c r="AP1578" i="7"/>
  <c r="AJ1582" i="7"/>
  <c r="AK1582" i="7"/>
  <c r="AL1582" i="7" s="1"/>
  <c r="AP1582" i="7"/>
  <c r="AJ1590" i="7"/>
  <c r="AK1590" i="7"/>
  <c r="AL1590" i="7" s="1"/>
  <c r="AP1590" i="7"/>
  <c r="AJ1594" i="7"/>
  <c r="AK1594" i="7"/>
  <c r="AL1594" i="7" s="1"/>
  <c r="AP1594" i="7"/>
  <c r="AJ1598" i="7"/>
  <c r="AK1598" i="7"/>
  <c r="AL1598" i="7" s="1"/>
  <c r="AP1598" i="7"/>
  <c r="AJ1602" i="7"/>
  <c r="AK1602" i="7"/>
  <c r="AL1602" i="7" s="1"/>
  <c r="AP1602" i="7"/>
  <c r="AJ1606" i="7"/>
  <c r="AK1606" i="7"/>
  <c r="AL1606" i="7" s="1"/>
  <c r="AP1606" i="7"/>
  <c r="AJ1610" i="7"/>
  <c r="AK1610" i="7"/>
  <c r="AL1610" i="7" s="1"/>
  <c r="AP1610" i="7"/>
  <c r="AJ1614" i="7"/>
  <c r="AK1614" i="7"/>
  <c r="AL1614" i="7" s="1"/>
  <c r="AP1614" i="7"/>
  <c r="AJ1618" i="7"/>
  <c r="AK1618" i="7"/>
  <c r="AL1618" i="7" s="1"/>
  <c r="AP1618" i="7"/>
  <c r="AJ1622" i="7"/>
  <c r="AK1622" i="7"/>
  <c r="AL1622" i="7" s="1"/>
  <c r="AP1622" i="7"/>
  <c r="AJ1626" i="7"/>
  <c r="AK1626" i="7"/>
  <c r="AL1626" i="7" s="1"/>
  <c r="AP1626" i="7"/>
  <c r="AJ1630" i="7"/>
  <c r="AK1630" i="7"/>
  <c r="AL1630" i="7" s="1"/>
  <c r="AP1630" i="7"/>
  <c r="AJ1634" i="7"/>
  <c r="AK1634" i="7"/>
  <c r="AL1634" i="7" s="1"/>
  <c r="AP1634" i="7"/>
  <c r="AJ1638" i="7"/>
  <c r="AK1638" i="7"/>
  <c r="AL1638" i="7" s="1"/>
  <c r="AP1638" i="7"/>
  <c r="I6" i="17" l="1" a="1"/>
  <c r="I6" i="17" s="1"/>
  <c r="F6" i="17" a="1"/>
  <c r="F6" i="17" s="1"/>
  <c r="H6" i="17" a="1"/>
  <c r="H6" i="17" s="1"/>
  <c r="G6" i="17" s="1" a="1"/>
  <c r="G6" i="17" s="1"/>
  <c r="K6" i="17" a="1"/>
  <c r="K6" i="17" s="1"/>
  <c r="J6" i="17" s="1" a="1"/>
  <c r="J6" i="17" s="1"/>
  <c r="AP1" i="7"/>
  <c r="AN1" i="7"/>
  <c r="AN2" i="7" s="1"/>
  <c r="AJ1" i="7"/>
  <c r="AM2" i="7" l="1"/>
  <c r="AJ2" i="7"/>
  <c r="AP2" i="7"/>
  <c r="AM62" i="5" l="1"/>
  <c r="AN62" i="5" s="1"/>
  <c r="AO62" i="5" s="1"/>
  <c r="AM61" i="5"/>
  <c r="AM60" i="5"/>
  <c r="AM59" i="5"/>
  <c r="AM58" i="5"/>
  <c r="AN58" i="5" s="1"/>
  <c r="AO58" i="5" s="1"/>
  <c r="AM57" i="5"/>
  <c r="AM56" i="5"/>
  <c r="AM55" i="5"/>
  <c r="AM54" i="5"/>
  <c r="AN54" i="5" s="1"/>
  <c r="AO54" i="5" s="1"/>
  <c r="AM53" i="5"/>
  <c r="AM52" i="5"/>
  <c r="AM51" i="5"/>
  <c r="AM50" i="5"/>
  <c r="AN50" i="5" s="1"/>
  <c r="AO50" i="5" s="1"/>
  <c r="AM49" i="5"/>
  <c r="AM48" i="5"/>
  <c r="AM47" i="5"/>
  <c r="AM46" i="5"/>
  <c r="AN46" i="5" s="1"/>
  <c r="AO46" i="5" s="1"/>
  <c r="AM45" i="5"/>
  <c r="AM44" i="5"/>
  <c r="AM43" i="5"/>
  <c r="AM42" i="5"/>
  <c r="AN42" i="5" s="1"/>
  <c r="AO42" i="5" s="1"/>
  <c r="AM41" i="5"/>
  <c r="AM40" i="5"/>
  <c r="AM39" i="5"/>
  <c r="AM38" i="5"/>
  <c r="AN38" i="5" s="1"/>
  <c r="AO38" i="5" s="1"/>
  <c r="AM37" i="5"/>
  <c r="AM36" i="5"/>
  <c r="AM35" i="5"/>
  <c r="AM34" i="5"/>
  <c r="AN34" i="5" s="1"/>
  <c r="AO34" i="5" s="1"/>
  <c r="AM33" i="5"/>
  <c r="AM32" i="5"/>
  <c r="AM31" i="5"/>
  <c r="AM30" i="5"/>
  <c r="AN30" i="5" s="1"/>
  <c r="AO30" i="5" s="1"/>
  <c r="AM29" i="5"/>
  <c r="AM28" i="5"/>
  <c r="AM27" i="5"/>
  <c r="AM26" i="5"/>
  <c r="AN26" i="5" s="1"/>
  <c r="AO26" i="5" s="1"/>
  <c r="AM25" i="5"/>
  <c r="AM24" i="5"/>
  <c r="AM23" i="5"/>
  <c r="AM22" i="5"/>
  <c r="AN22" i="5" s="1"/>
  <c r="AO22" i="5" s="1"/>
  <c r="AM21" i="5"/>
  <c r="AM20" i="5"/>
  <c r="AM19" i="5"/>
  <c r="AM18" i="5"/>
  <c r="AN18" i="5" s="1"/>
  <c r="AO18" i="5" s="1"/>
  <c r="AM17" i="5"/>
  <c r="AM16" i="5"/>
  <c r="AM15" i="5"/>
  <c r="AM14" i="5"/>
  <c r="AN14" i="5" s="1"/>
  <c r="AO14" i="5" s="1"/>
  <c r="AM13" i="5"/>
  <c r="AM12" i="5"/>
  <c r="AM11" i="5"/>
  <c r="AM10" i="5"/>
  <c r="AN10" i="5" s="1"/>
  <c r="AO10" i="5" s="1"/>
  <c r="AM9" i="5"/>
  <c r="AM8" i="5"/>
  <c r="AM7" i="5"/>
  <c r="AM6" i="5"/>
  <c r="AN6" i="5" s="1"/>
  <c r="AO6" i="5" s="1"/>
  <c r="AM5" i="5"/>
  <c r="AM4" i="5"/>
  <c r="AM3" i="5"/>
  <c r="AM2" i="5"/>
  <c r="AN2" i="5" s="1"/>
  <c r="AM73" i="5"/>
  <c r="AM72" i="5"/>
  <c r="AM71" i="5"/>
  <c r="AM70" i="5"/>
  <c r="AN70" i="5" s="1"/>
  <c r="AO70" i="5" s="1"/>
  <c r="AM69" i="5"/>
  <c r="AM68" i="5"/>
  <c r="AM67" i="5"/>
  <c r="AM66" i="5"/>
  <c r="AN66" i="5" s="1"/>
  <c r="AO66" i="5" s="1"/>
  <c r="AM65" i="5"/>
  <c r="AM64" i="5"/>
  <c r="AM63" i="5"/>
  <c r="L1" i="18"/>
  <c r="J1" i="18"/>
  <c r="H1" i="18"/>
  <c r="F1" i="18"/>
  <c r="D1" i="18"/>
  <c r="AP38" i="5"/>
  <c r="AO2" i="5" l="1"/>
  <c r="AP14" i="5"/>
  <c r="AP30" i="5"/>
  <c r="AP50" i="5"/>
  <c r="AP66" i="5"/>
  <c r="AP71" i="5"/>
  <c r="AN71" i="5"/>
  <c r="AO71" i="5" s="1"/>
  <c r="AP3" i="5"/>
  <c r="AN3" i="5"/>
  <c r="AO3" i="5" s="1"/>
  <c r="AN7" i="5"/>
  <c r="AO7" i="5" s="1"/>
  <c r="AP11" i="5"/>
  <c r="AN11" i="5"/>
  <c r="AO11" i="5" s="1"/>
  <c r="AN15" i="5"/>
  <c r="AO15" i="5" s="1"/>
  <c r="AP19" i="5"/>
  <c r="AN19" i="5"/>
  <c r="AO19" i="5" s="1"/>
  <c r="AN23" i="5"/>
  <c r="AO23" i="5" s="1"/>
  <c r="AP27" i="5"/>
  <c r="AN27" i="5"/>
  <c r="AO27" i="5" s="1"/>
  <c r="AN31" i="5"/>
  <c r="AO31" i="5" s="1"/>
  <c r="AP35" i="5"/>
  <c r="AN35" i="5"/>
  <c r="AO35" i="5" s="1"/>
  <c r="AN39" i="5"/>
  <c r="AO39" i="5" s="1"/>
  <c r="AP43" i="5"/>
  <c r="AN43" i="5"/>
  <c r="AO43" i="5" s="1"/>
  <c r="AN47" i="5"/>
  <c r="AO47" i="5" s="1"/>
  <c r="AP51" i="5"/>
  <c r="AN51" i="5"/>
  <c r="AO51" i="5" s="1"/>
  <c r="AN55" i="5"/>
  <c r="AO55" i="5" s="1"/>
  <c r="AP59" i="5"/>
  <c r="AN59" i="5"/>
  <c r="AO59" i="5" s="1"/>
  <c r="AP2" i="5"/>
  <c r="AP18" i="5"/>
  <c r="AP34" i="5"/>
  <c r="AP54" i="5"/>
  <c r="AN67" i="5"/>
  <c r="AO67" i="5" s="1"/>
  <c r="AP64" i="5"/>
  <c r="AN64" i="5"/>
  <c r="AO64" i="5" s="1"/>
  <c r="AN72" i="5"/>
  <c r="AO72" i="5" s="1"/>
  <c r="AP4" i="5"/>
  <c r="AN4" i="5"/>
  <c r="AO4" i="5" s="1"/>
  <c r="AN8" i="5"/>
  <c r="AO8" i="5" s="1"/>
  <c r="AP12" i="5"/>
  <c r="AN12" i="5"/>
  <c r="AO12" i="5" s="1"/>
  <c r="AN16" i="5"/>
  <c r="AO16" i="5" s="1"/>
  <c r="AP20" i="5"/>
  <c r="AN20" i="5"/>
  <c r="AO20" i="5" s="1"/>
  <c r="AN24" i="5"/>
  <c r="AO24" i="5" s="1"/>
  <c r="AP28" i="5"/>
  <c r="AN28" i="5"/>
  <c r="AO28" i="5" s="1"/>
  <c r="AN32" i="5"/>
  <c r="AO32" i="5" s="1"/>
  <c r="AP36" i="5"/>
  <c r="AN36" i="5"/>
  <c r="AO36" i="5" s="1"/>
  <c r="AN40" i="5"/>
  <c r="AO40" i="5" s="1"/>
  <c r="AN44" i="5"/>
  <c r="AO44" i="5" s="1"/>
  <c r="AN48" i="5"/>
  <c r="AO48" i="5" s="1"/>
  <c r="AN52" i="5"/>
  <c r="AO52" i="5" s="1"/>
  <c r="AN56" i="5"/>
  <c r="AO56" i="5" s="1"/>
  <c r="AN60" i="5"/>
  <c r="AO60" i="5" s="1"/>
  <c r="AP6" i="5"/>
  <c r="AP22" i="5"/>
  <c r="AP42" i="5"/>
  <c r="AP58" i="5"/>
  <c r="AN63" i="5"/>
  <c r="AO63" i="5" s="1"/>
  <c r="AN68" i="5"/>
  <c r="AO68" i="5" s="1"/>
  <c r="AP70" i="5"/>
  <c r="AN65" i="5"/>
  <c r="AO65" i="5" s="1"/>
  <c r="AP69" i="5"/>
  <c r="AN69" i="5"/>
  <c r="AO69" i="5" s="1"/>
  <c r="AN73" i="5"/>
  <c r="AO73" i="5" s="1"/>
  <c r="AP5" i="5"/>
  <c r="AN5" i="5"/>
  <c r="AO5" i="5" s="1"/>
  <c r="AN9" i="5"/>
  <c r="AO9" i="5" s="1"/>
  <c r="AP13" i="5"/>
  <c r="AN13" i="5"/>
  <c r="AO13" i="5" s="1"/>
  <c r="AN17" i="5"/>
  <c r="AO17" i="5" s="1"/>
  <c r="AP21" i="5"/>
  <c r="AN21" i="5"/>
  <c r="AO21" i="5" s="1"/>
  <c r="AN25" i="5"/>
  <c r="AO25" i="5" s="1"/>
  <c r="AP29" i="5"/>
  <c r="AN29" i="5"/>
  <c r="AO29" i="5" s="1"/>
  <c r="AN33" i="5"/>
  <c r="AO33" i="5" s="1"/>
  <c r="AP37" i="5"/>
  <c r="AN37" i="5"/>
  <c r="AO37" i="5" s="1"/>
  <c r="AN41" i="5"/>
  <c r="AO41" i="5" s="1"/>
  <c r="AP45" i="5"/>
  <c r="AN45" i="5"/>
  <c r="AO45" i="5" s="1"/>
  <c r="AN49" i="5"/>
  <c r="AO49" i="5" s="1"/>
  <c r="AP53" i="5"/>
  <c r="AN53" i="5"/>
  <c r="AO53" i="5" s="1"/>
  <c r="AN57" i="5"/>
  <c r="AO57" i="5" s="1"/>
  <c r="AP61" i="5"/>
  <c r="AN61" i="5"/>
  <c r="AO61" i="5" s="1"/>
  <c r="AP10" i="5"/>
  <c r="AP26" i="5"/>
  <c r="AP46" i="5"/>
  <c r="AP62" i="5"/>
  <c r="AR444" i="7"/>
  <c r="AR182" i="7"/>
  <c r="AR253" i="7"/>
  <c r="AR443" i="7"/>
  <c r="AR181" i="7"/>
  <c r="AR180" i="7"/>
  <c r="AR442" i="7"/>
  <c r="AR441" i="7"/>
  <c r="AR440" i="7"/>
  <c r="AR439" i="7"/>
  <c r="AR179" i="7"/>
  <c r="AR287" i="7"/>
  <c r="AR286" i="7"/>
  <c r="AR285" i="7"/>
  <c r="AR284" i="7"/>
  <c r="AR283" i="7"/>
  <c r="AR282" i="7"/>
  <c r="AR281" i="7"/>
  <c r="AR280" i="7"/>
  <c r="AR178" i="7"/>
  <c r="AR40" i="7"/>
  <c r="AR279" i="7"/>
  <c r="AR278" i="7"/>
  <c r="AR277" i="7"/>
  <c r="AR276" i="7"/>
  <c r="AR252" i="7"/>
  <c r="AR251" i="7"/>
  <c r="AR272" i="7"/>
  <c r="AR39" i="7"/>
  <c r="AR177" i="7"/>
  <c r="AR176" i="7"/>
  <c r="AR175" i="7"/>
  <c r="AR174" i="7"/>
  <c r="AR275" i="7"/>
  <c r="AR38" i="7"/>
  <c r="AR173" i="7"/>
  <c r="AR172" i="7"/>
  <c r="AR171" i="7"/>
  <c r="AR438" i="7"/>
  <c r="AR437" i="7"/>
  <c r="AR37" i="7"/>
  <c r="AR36" i="7"/>
  <c r="AR35" i="7"/>
  <c r="AR34" i="7"/>
  <c r="AR170" i="7"/>
  <c r="AR169" i="7"/>
  <c r="AR33" i="7"/>
  <c r="AR436" i="7"/>
  <c r="AR32" i="7"/>
  <c r="AR250" i="7"/>
  <c r="AR249" i="7"/>
  <c r="AR435" i="7"/>
  <c r="AR31" i="7"/>
  <c r="AR30" i="7"/>
  <c r="AR229" i="7"/>
  <c r="AR228" i="7"/>
  <c r="AR227" i="7"/>
  <c r="AR226" i="7"/>
  <c r="AR225" i="7"/>
  <c r="AR224" i="7"/>
  <c r="AR223" i="7"/>
  <c r="AR434" i="7"/>
  <c r="AR433" i="7"/>
  <c r="AR432" i="7"/>
  <c r="AR431" i="7"/>
  <c r="AR168" i="7"/>
  <c r="AR29" i="7"/>
  <c r="AR28" i="7"/>
  <c r="AR167" i="7"/>
  <c r="AR166" i="7"/>
  <c r="AR222" i="7"/>
  <c r="AR27" i="7"/>
  <c r="AR26" i="7"/>
  <c r="AR165" i="7"/>
  <c r="AR25" i="7"/>
  <c r="AR430" i="7"/>
  <c r="AR248" i="7"/>
  <c r="AR429" i="7"/>
  <c r="AR247" i="7"/>
  <c r="AR246" i="7"/>
  <c r="AR164" i="7"/>
  <c r="AR24" i="7"/>
  <c r="AR23" i="7"/>
  <c r="AR22" i="7"/>
  <c r="AR21" i="7"/>
  <c r="AR428" i="7"/>
  <c r="AR163" i="7"/>
  <c r="AR162" i="7"/>
  <c r="AR221" i="7"/>
  <c r="AR271" i="7"/>
  <c r="AR161" i="7"/>
  <c r="AR160" i="7"/>
  <c r="AR427" i="7"/>
  <c r="AR426" i="7"/>
  <c r="AR159" i="7"/>
  <c r="AR425" i="7"/>
  <c r="AR424" i="7"/>
  <c r="AR423" i="7"/>
  <c r="AR220" i="7"/>
  <c r="AR219" i="7"/>
  <c r="AR158" i="7"/>
  <c r="AR218" i="7"/>
  <c r="AR422" i="7"/>
  <c r="AR421" i="7"/>
  <c r="AR217" i="7"/>
  <c r="AR157" i="7"/>
  <c r="AR420" i="7"/>
  <c r="AR156" i="7"/>
  <c r="AR155" i="7"/>
  <c r="AR154" i="7"/>
  <c r="AR216" i="7"/>
  <c r="AR153" i="7"/>
  <c r="AR152" i="7"/>
  <c r="AR215" i="7"/>
  <c r="AR214" i="7"/>
  <c r="AR213" i="7"/>
  <c r="AR212" i="7"/>
  <c r="AR211" i="7"/>
  <c r="AR151" i="7"/>
  <c r="AR150" i="7"/>
  <c r="AR149" i="7"/>
  <c r="AR419" i="7"/>
  <c r="AR418" i="7"/>
  <c r="AR417" i="7"/>
  <c r="AR245" i="7"/>
  <c r="AR148" i="7"/>
  <c r="AR147" i="7"/>
  <c r="AR416" i="7"/>
  <c r="AR415" i="7"/>
  <c r="AR146" i="7"/>
  <c r="AR244" i="7"/>
  <c r="AR243" i="7"/>
  <c r="AR242" i="7"/>
  <c r="AR414" i="7"/>
  <c r="AR413" i="7"/>
  <c r="AR412" i="7"/>
  <c r="AR411" i="7"/>
  <c r="AR410" i="7"/>
  <c r="AR145" i="7"/>
  <c r="AR144" i="7"/>
  <c r="AR143" i="7"/>
  <c r="AR409" i="7"/>
  <c r="AR408" i="7"/>
  <c r="AR407" i="7"/>
  <c r="AR406" i="7"/>
  <c r="AR405" i="7"/>
  <c r="AR270" i="7"/>
  <c r="AR404" i="7"/>
  <c r="AR403" i="7"/>
  <c r="AR402" i="7"/>
  <c r="AR401" i="7"/>
  <c r="AR142" i="7"/>
  <c r="AR141" i="7"/>
  <c r="AR400" i="7"/>
  <c r="AR140" i="7"/>
  <c r="AR399" i="7"/>
  <c r="AR210" i="7"/>
  <c r="AR398" i="7"/>
  <c r="AR269" i="7"/>
  <c r="AR397" i="7"/>
  <c r="AR396" i="7"/>
  <c r="AR395" i="7"/>
  <c r="AR209" i="7"/>
  <c r="AR394" i="7"/>
  <c r="AR139" i="7"/>
  <c r="AR138" i="7"/>
  <c r="AR137" i="7"/>
  <c r="AR136" i="7"/>
  <c r="AR135" i="7"/>
  <c r="AR134" i="7"/>
  <c r="AR133" i="7"/>
  <c r="AR393" i="7"/>
  <c r="AR208" i="7"/>
  <c r="AR392" i="7"/>
  <c r="AR207" i="7"/>
  <c r="AR132" i="7"/>
  <c r="AR131" i="7"/>
  <c r="AR130" i="7"/>
  <c r="AR129" i="7"/>
  <c r="AR128" i="7"/>
  <c r="AR127" i="7"/>
  <c r="AR126" i="7"/>
  <c r="AR391" i="7"/>
  <c r="AR125" i="7"/>
  <c r="AR390" i="7"/>
  <c r="AR20" i="7"/>
  <c r="AR268" i="7"/>
  <c r="AR274" i="7"/>
  <c r="AR273" i="7"/>
  <c r="AR19" i="7"/>
  <c r="AR18" i="7"/>
  <c r="AR124" i="7"/>
  <c r="AR389" i="7"/>
  <c r="AR388" i="7"/>
  <c r="AR206" i="7"/>
  <c r="AR123" i="7"/>
  <c r="AR241" i="7"/>
  <c r="AR240" i="7"/>
  <c r="AR387" i="7"/>
  <c r="AR239" i="7"/>
  <c r="AR205" i="7"/>
  <c r="AR386" i="7"/>
  <c r="AR204" i="7"/>
  <c r="AR122" i="7"/>
  <c r="AR121" i="7"/>
  <c r="AR120" i="7"/>
  <c r="AR203" i="7"/>
  <c r="AR119" i="7"/>
  <c r="AR267" i="7"/>
  <c r="AR385" i="7"/>
  <c r="AR384" i="7"/>
  <c r="AR383" i="7"/>
  <c r="AR382" i="7"/>
  <c r="AR381" i="7"/>
  <c r="AR202" i="7"/>
  <c r="AR380" i="7"/>
  <c r="AR238" i="7"/>
  <c r="AR379" i="7"/>
  <c r="AR378" i="7"/>
  <c r="AR377" i="7"/>
  <c r="AR376" i="7"/>
  <c r="AR375" i="7"/>
  <c r="AR118" i="7"/>
  <c r="AR374" i="7"/>
  <c r="AR117" i="7"/>
  <c r="AR116" i="7"/>
  <c r="AR115" i="7"/>
  <c r="AR114" i="7"/>
  <c r="AR113" i="7"/>
  <c r="AR112" i="7"/>
  <c r="AR111" i="7"/>
  <c r="AR110" i="7"/>
  <c r="AR109" i="7"/>
  <c r="AR108" i="7"/>
  <c r="AR17" i="7"/>
  <c r="AR373" i="7"/>
  <c r="AR107" i="7"/>
  <c r="AR106" i="7"/>
  <c r="AR105" i="7"/>
  <c r="AR104" i="7"/>
  <c r="AR103" i="7"/>
  <c r="AR102" i="7"/>
  <c r="AR101" i="7"/>
  <c r="AR372" i="7"/>
  <c r="AR371" i="7"/>
  <c r="AR370" i="7"/>
  <c r="AR369" i="7"/>
  <c r="AR368" i="7"/>
  <c r="AR367" i="7"/>
  <c r="AR366" i="7"/>
  <c r="AR365" i="7"/>
  <c r="AR266" i="7"/>
  <c r="AR265" i="7"/>
  <c r="AR264" i="7"/>
  <c r="AR201" i="7"/>
  <c r="AR200" i="7"/>
  <c r="AR364" i="7"/>
  <c r="AR363" i="7"/>
  <c r="AR362" i="7"/>
  <c r="AR361" i="7"/>
  <c r="AR360" i="7"/>
  <c r="AR100" i="7"/>
  <c r="AR99" i="7"/>
  <c r="AR263" i="7"/>
  <c r="AR262" i="7"/>
  <c r="AR98" i="7"/>
  <c r="AR97" i="7"/>
  <c r="AR96" i="7"/>
  <c r="AR359" i="7"/>
  <c r="AR358" i="7"/>
  <c r="AR95" i="7"/>
  <c r="AR94" i="7"/>
  <c r="AR357" i="7"/>
  <c r="AR356" i="7"/>
  <c r="AR355" i="7"/>
  <c r="AR93" i="7"/>
  <c r="AR354" i="7"/>
  <c r="AR353" i="7"/>
  <c r="AR352" i="7"/>
  <c r="AR351" i="7"/>
  <c r="AR350" i="7"/>
  <c r="AR349" i="7"/>
  <c r="AR348" i="7"/>
  <c r="AR347" i="7"/>
  <c r="AR16" i="7"/>
  <c r="AR15" i="7"/>
  <c r="AR14" i="7"/>
  <c r="AR346" i="7"/>
  <c r="AR345" i="7"/>
  <c r="AR344" i="7"/>
  <c r="AR343" i="7"/>
  <c r="AR342" i="7"/>
  <c r="AR92" i="7"/>
  <c r="AR91" i="7"/>
  <c r="AR13" i="7"/>
  <c r="AR12" i="7"/>
  <c r="AR261" i="7"/>
  <c r="AR260" i="7"/>
  <c r="AR90" i="7"/>
  <c r="AR89" i="7"/>
  <c r="AR88" i="7"/>
  <c r="AR87" i="7"/>
  <c r="AR86" i="7"/>
  <c r="AR85" i="7"/>
  <c r="AR84" i="7"/>
  <c r="AR341" i="7"/>
  <c r="AR83" i="7"/>
  <c r="AR340" i="7"/>
  <c r="AR339" i="7"/>
  <c r="AR11" i="7"/>
  <c r="AR82" i="7"/>
  <c r="AR81" i="7"/>
  <c r="AR199" i="7"/>
  <c r="AR80" i="7"/>
  <c r="AR198" i="7"/>
  <c r="AR79" i="7"/>
  <c r="AR78" i="7"/>
  <c r="AR77" i="7"/>
  <c r="AR76" i="7"/>
  <c r="AR259" i="7"/>
  <c r="AR258" i="7"/>
  <c r="AR197" i="7"/>
  <c r="AR196" i="7"/>
  <c r="AR195" i="7"/>
  <c r="AR194" i="7"/>
  <c r="AR193" i="7"/>
  <c r="AR338" i="7"/>
  <c r="AR237" i="7"/>
  <c r="AR236" i="7"/>
  <c r="AR235" i="7"/>
  <c r="AR234" i="7"/>
  <c r="AR337" i="7"/>
  <c r="AR336" i="7"/>
  <c r="AR335" i="7"/>
  <c r="AR10" i="7"/>
  <c r="AR9" i="7"/>
  <c r="AR334" i="7"/>
  <c r="AR333" i="7"/>
  <c r="AR192" i="7"/>
  <c r="AR233" i="7"/>
  <c r="AR75" i="7"/>
  <c r="AR74" i="7"/>
  <c r="AR232" i="7"/>
  <c r="AR332" i="7"/>
  <c r="AR331" i="7"/>
  <c r="AR330" i="7"/>
  <c r="AR329" i="7"/>
  <c r="AR191" i="7"/>
  <c r="AR328" i="7"/>
  <c r="AR327" i="7"/>
  <c r="AR326" i="7"/>
  <c r="AR325" i="7"/>
  <c r="AR324" i="7"/>
  <c r="AR323" i="7"/>
  <c r="AR190" i="7"/>
  <c r="AR189" i="7"/>
  <c r="AR322" i="7"/>
  <c r="AR321" i="7"/>
  <c r="AR73" i="7"/>
  <c r="AR72" i="7"/>
  <c r="AR71" i="7"/>
  <c r="AR70" i="7"/>
  <c r="AR188" i="7"/>
  <c r="AR320" i="7"/>
  <c r="AR319" i="7"/>
  <c r="AR318" i="7"/>
  <c r="AR317" i="7"/>
  <c r="AR316" i="7"/>
  <c r="AR69" i="7"/>
  <c r="AR68" i="7"/>
  <c r="AR67" i="7"/>
  <c r="AR66" i="7"/>
  <c r="AR65" i="7"/>
  <c r="AR64" i="7"/>
  <c r="AR63" i="7"/>
  <c r="AR62" i="7"/>
  <c r="AR61" i="7"/>
  <c r="AR60" i="7"/>
  <c r="AR315" i="7"/>
  <c r="AR8" i="7"/>
  <c r="AR314" i="7"/>
  <c r="AR7" i="7"/>
  <c r="AR6" i="7"/>
  <c r="AR313" i="7"/>
  <c r="AR312" i="7"/>
  <c r="AR311" i="7"/>
  <c r="AR310" i="7"/>
  <c r="AR309" i="7"/>
  <c r="AR308" i="7"/>
  <c r="AR59" i="7"/>
  <c r="AR58" i="7"/>
  <c r="AR187" i="7"/>
  <c r="AR57" i="7"/>
  <c r="AR307" i="7"/>
  <c r="AR306" i="7"/>
  <c r="AR305" i="7"/>
  <c r="AR186" i="7"/>
  <c r="AR231" i="7"/>
  <c r="AR304" i="7"/>
  <c r="AR303" i="7"/>
  <c r="AR56" i="7"/>
  <c r="AR55" i="7"/>
  <c r="AR54" i="7"/>
  <c r="AR53" i="7"/>
  <c r="AR230" i="7"/>
  <c r="AR302" i="7"/>
  <c r="AR301" i="7"/>
  <c r="AR300" i="7"/>
  <c r="AR185" i="7"/>
  <c r="AR184" i="7"/>
  <c r="AR52" i="7"/>
  <c r="AR5" i="7"/>
  <c r="AR299" i="7"/>
  <c r="AR51" i="7"/>
  <c r="AR50" i="7"/>
  <c r="AR49" i="7"/>
  <c r="AR48" i="7"/>
  <c r="AR47" i="7"/>
  <c r="AR298" i="7"/>
  <c r="AR297" i="7"/>
  <c r="AR296" i="7"/>
  <c r="AR295" i="7"/>
  <c r="AR294" i="7"/>
  <c r="AR293" i="7"/>
  <c r="AR292" i="7"/>
  <c r="AR183" i="7"/>
  <c r="AR46" i="7"/>
  <c r="AR45" i="7"/>
  <c r="AR44" i="7"/>
  <c r="AR291" i="7"/>
  <c r="AR257" i="7"/>
  <c r="AR43" i="7"/>
  <c r="AR42" i="7"/>
  <c r="AR41" i="7"/>
  <c r="AR290" i="7"/>
  <c r="AR289" i="7"/>
  <c r="AR256" i="7"/>
  <c r="AR255" i="7"/>
  <c r="AR254" i="7"/>
  <c r="AR288" i="7"/>
  <c r="AR4" i="7"/>
  <c r="AS38" i="16"/>
  <c r="AR38" i="16"/>
  <c r="AS37" i="16"/>
  <c r="AR37" i="16"/>
  <c r="AS36" i="16"/>
  <c r="AR36" i="16"/>
  <c r="AS35" i="16"/>
  <c r="AR35" i="16"/>
  <c r="AS34" i="16"/>
  <c r="AR34" i="16"/>
  <c r="AS33" i="16"/>
  <c r="AR33" i="16"/>
  <c r="AS32" i="16"/>
  <c r="AR32" i="16"/>
  <c r="AS31" i="16"/>
  <c r="AR31" i="16"/>
  <c r="AS42" i="16"/>
  <c r="AR42" i="16"/>
  <c r="AS30" i="16"/>
  <c r="AR30" i="16"/>
  <c r="AS29" i="16"/>
  <c r="AR29" i="16"/>
  <c r="AL29" i="16" s="1"/>
  <c r="AS28" i="16"/>
  <c r="AR28" i="16"/>
  <c r="AS27" i="16"/>
  <c r="AR27" i="16"/>
  <c r="AS26" i="16"/>
  <c r="AR26" i="16"/>
  <c r="AS25" i="16"/>
  <c r="AN25" i="16" s="1"/>
  <c r="AO25" i="16" s="1"/>
  <c r="AR25" i="16"/>
  <c r="AS24" i="16"/>
  <c r="AR24" i="16"/>
  <c r="AS23" i="16"/>
  <c r="AR23" i="16"/>
  <c r="AS22" i="16"/>
  <c r="AN22" i="16" s="1"/>
  <c r="AO22" i="16" s="1"/>
  <c r="AR22" i="16"/>
  <c r="AS15" i="13"/>
  <c r="AR15" i="13"/>
  <c r="AS14" i="13"/>
  <c r="AN14" i="13" s="1"/>
  <c r="AR14" i="13"/>
  <c r="AS13" i="13"/>
  <c r="AR13" i="13"/>
  <c r="AL13" i="13" s="1"/>
  <c r="AS12" i="13"/>
  <c r="AR12" i="13"/>
  <c r="AS11" i="13"/>
  <c r="AR11" i="13"/>
  <c r="AS10" i="13"/>
  <c r="AR10" i="13"/>
  <c r="AS9" i="13"/>
  <c r="AR9" i="13"/>
  <c r="AS8" i="13"/>
  <c r="AR8" i="13"/>
  <c r="AS4" i="13"/>
  <c r="AR4" i="13"/>
  <c r="AR21" i="16"/>
  <c r="AR20" i="16"/>
  <c r="AR19" i="16"/>
  <c r="AR18" i="16"/>
  <c r="AR17" i="16"/>
  <c r="AR16" i="16"/>
  <c r="AR15" i="16"/>
  <c r="AR14" i="16"/>
  <c r="AR13" i="16"/>
  <c r="AR12" i="16"/>
  <c r="AL12" i="16" s="1"/>
  <c r="AR11" i="16"/>
  <c r="AR10" i="16"/>
  <c r="AR9" i="16"/>
  <c r="AR8" i="16"/>
  <c r="AR7" i="16"/>
  <c r="AR6" i="16"/>
  <c r="AR5" i="16"/>
  <c r="AR4" i="16"/>
  <c r="AR3" i="16"/>
  <c r="AS3" i="13"/>
  <c r="AR3" i="13"/>
  <c r="AS2" i="16"/>
  <c r="AR2" i="16"/>
  <c r="AR38" i="5"/>
  <c r="AO14" i="13" l="1"/>
  <c r="AP14" i="13"/>
  <c r="AQ10" i="16"/>
  <c r="AL10" i="16"/>
  <c r="AQ15" i="13"/>
  <c r="AL15" i="13"/>
  <c r="AQ22" i="16"/>
  <c r="AL22" i="16"/>
  <c r="AQ2" i="16"/>
  <c r="AL2" i="16"/>
  <c r="AQ7" i="16"/>
  <c r="AL7" i="16"/>
  <c r="AQ14" i="16"/>
  <c r="AL14" i="16"/>
  <c r="AQ4" i="13"/>
  <c r="AL4" i="13"/>
  <c r="AQ10" i="13"/>
  <c r="AL10" i="13"/>
  <c r="AQ12" i="13"/>
  <c r="AL12" i="13"/>
  <c r="AQ30" i="16"/>
  <c r="AL30" i="16"/>
  <c r="AQ31" i="16"/>
  <c r="AL31" i="16"/>
  <c r="AQ33" i="16"/>
  <c r="AL33" i="16"/>
  <c r="AQ35" i="16"/>
  <c r="AL35" i="16"/>
  <c r="AQ37" i="16"/>
  <c r="AL37" i="16"/>
  <c r="AP63" i="5"/>
  <c r="AP56" i="5"/>
  <c r="AP48" i="5"/>
  <c r="AP40" i="5"/>
  <c r="AP32" i="5"/>
  <c r="AP24" i="5"/>
  <c r="AP16" i="5"/>
  <c r="AP8" i="5"/>
  <c r="AP72" i="5"/>
  <c r="AP67" i="5"/>
  <c r="AP55" i="5"/>
  <c r="AP47" i="5"/>
  <c r="AP39" i="5"/>
  <c r="AP31" i="5"/>
  <c r="AP23" i="5"/>
  <c r="AP15" i="5"/>
  <c r="AP7" i="5"/>
  <c r="L6" i="17" a="1"/>
  <c r="L6" i="17" s="1"/>
  <c r="AQ5" i="16"/>
  <c r="AL5" i="16"/>
  <c r="AQ6" i="16"/>
  <c r="AL6" i="16"/>
  <c r="AQ17" i="16"/>
  <c r="AL17" i="16"/>
  <c r="AQ24" i="16"/>
  <c r="AL24" i="16"/>
  <c r="AQ3" i="16"/>
  <c r="AL3" i="16"/>
  <c r="AQ11" i="16"/>
  <c r="AL11" i="16"/>
  <c r="AQ18" i="16"/>
  <c r="AL18" i="16"/>
  <c r="AQ8" i="13"/>
  <c r="AL8" i="13"/>
  <c r="AQ4" i="16"/>
  <c r="AL4" i="16"/>
  <c r="AQ8" i="16"/>
  <c r="AL8" i="16"/>
  <c r="AQ12" i="16"/>
  <c r="AQ15" i="16"/>
  <c r="AL15" i="16"/>
  <c r="AQ19" i="16"/>
  <c r="AL19" i="16"/>
  <c r="AQ14" i="13"/>
  <c r="AL14" i="13"/>
  <c r="AQ23" i="16"/>
  <c r="AL23" i="16"/>
  <c r="AQ25" i="16"/>
  <c r="AL25" i="16"/>
  <c r="AQ27" i="16"/>
  <c r="AL27" i="16"/>
  <c r="AQ29" i="16"/>
  <c r="AQ9" i="16"/>
  <c r="AL9" i="16"/>
  <c r="AQ16" i="16"/>
  <c r="AL16" i="16"/>
  <c r="AQ20" i="16"/>
  <c r="AL20" i="16"/>
  <c r="AQ9" i="13"/>
  <c r="AL9" i="13"/>
  <c r="AQ11" i="13"/>
  <c r="AL11" i="13"/>
  <c r="AQ13" i="13"/>
  <c r="AQ42" i="16"/>
  <c r="AL42" i="16"/>
  <c r="AQ32" i="16"/>
  <c r="AL32" i="16"/>
  <c r="AQ34" i="16"/>
  <c r="AL34" i="16"/>
  <c r="AQ36" i="16"/>
  <c r="AL36" i="16"/>
  <c r="AQ38" i="16"/>
  <c r="AL38" i="16"/>
  <c r="AP68" i="5"/>
  <c r="AP60" i="5"/>
  <c r="AP52" i="5"/>
  <c r="AP44" i="5"/>
  <c r="AQ3" i="13"/>
  <c r="AL3" i="13"/>
  <c r="AQ38" i="5"/>
  <c r="AL38" i="5"/>
  <c r="AQ13" i="16"/>
  <c r="AL13" i="16"/>
  <c r="AQ21" i="16"/>
  <c r="AL21" i="16"/>
  <c r="AQ26" i="16"/>
  <c r="AL26" i="16"/>
  <c r="AQ28" i="16"/>
  <c r="AL28" i="16"/>
  <c r="AP57" i="5"/>
  <c r="AP49" i="5"/>
  <c r="AP41" i="5"/>
  <c r="AP33" i="5"/>
  <c r="AP25" i="5"/>
  <c r="AP17" i="5"/>
  <c r="AP9" i="5"/>
  <c r="AP73" i="5"/>
  <c r="AP65" i="5"/>
  <c r="N6" i="17" a="1"/>
  <c r="N6" i="17" s="1"/>
  <c r="M6" i="17" s="1" a="1"/>
  <c r="M6" i="17" s="1"/>
  <c r="AQ291" i="7"/>
  <c r="AL291" i="7"/>
  <c r="AQ184" i="7"/>
  <c r="AL184" i="7"/>
  <c r="AQ231" i="7"/>
  <c r="AL231" i="7"/>
  <c r="AQ292" i="7"/>
  <c r="AL292" i="7"/>
  <c r="AQ48" i="7"/>
  <c r="AL48" i="7"/>
  <c r="AQ185" i="7"/>
  <c r="AL185" i="7"/>
  <c r="AQ56" i="7"/>
  <c r="AL56" i="7"/>
  <c r="AQ289" i="7"/>
  <c r="AL289" i="7"/>
  <c r="AQ45" i="7"/>
  <c r="AL45" i="7"/>
  <c r="AQ297" i="7"/>
  <c r="AL297" i="7"/>
  <c r="AQ300" i="7"/>
  <c r="AL300" i="7"/>
  <c r="AQ53" i="7"/>
  <c r="AL53" i="7"/>
  <c r="AQ303" i="7"/>
  <c r="AL303" i="7"/>
  <c r="AQ305" i="7"/>
  <c r="AL305" i="7"/>
  <c r="AQ187" i="7"/>
  <c r="AL187" i="7"/>
  <c r="AQ309" i="7"/>
  <c r="AL309" i="7"/>
  <c r="AQ313" i="7"/>
  <c r="AL313" i="7"/>
  <c r="AQ8" i="7"/>
  <c r="AL8" i="7"/>
  <c r="AQ62" i="7"/>
  <c r="AL62" i="7"/>
  <c r="AQ66" i="7"/>
  <c r="AL66" i="7"/>
  <c r="AQ316" i="7"/>
  <c r="AL316" i="7"/>
  <c r="AQ320" i="7"/>
  <c r="AL320" i="7"/>
  <c r="AQ72" i="7"/>
  <c r="AL72" i="7"/>
  <c r="AQ189" i="7"/>
  <c r="AL189" i="7"/>
  <c r="AQ325" i="7"/>
  <c r="AL325" i="7"/>
  <c r="AQ191" i="7"/>
  <c r="AL191" i="7"/>
  <c r="AQ332" i="7"/>
  <c r="AL332" i="7"/>
  <c r="AQ233" i="7"/>
  <c r="AL233" i="7"/>
  <c r="AQ9" i="7"/>
  <c r="AL9" i="7"/>
  <c r="AQ337" i="7"/>
  <c r="AL337" i="7"/>
  <c r="AQ237" i="7"/>
  <c r="AL237" i="7"/>
  <c r="AQ195" i="7"/>
  <c r="AL195" i="7"/>
  <c r="AQ259" i="7"/>
  <c r="AL259" i="7"/>
  <c r="AQ79" i="7"/>
  <c r="AL79" i="7"/>
  <c r="AQ81" i="7"/>
  <c r="AL81" i="7"/>
  <c r="AQ340" i="7"/>
  <c r="AL340" i="7"/>
  <c r="AQ85" i="7"/>
  <c r="AL85" i="7"/>
  <c r="AQ89" i="7"/>
  <c r="AL89" i="7"/>
  <c r="AQ12" i="7"/>
  <c r="AL12" i="7"/>
  <c r="AQ342" i="7"/>
  <c r="AL342" i="7"/>
  <c r="AQ346" i="7"/>
  <c r="AL346" i="7"/>
  <c r="AQ347" i="7"/>
  <c r="AL347" i="7"/>
  <c r="AQ351" i="7"/>
  <c r="AL351" i="7"/>
  <c r="AQ93" i="7"/>
  <c r="AL93" i="7"/>
  <c r="AQ94" i="7"/>
  <c r="AL94" i="7"/>
  <c r="AQ96" i="7"/>
  <c r="AL96" i="7"/>
  <c r="AQ263" i="7"/>
  <c r="AL263" i="7"/>
  <c r="AQ361" i="7"/>
  <c r="AL361" i="7"/>
  <c r="AQ200" i="7"/>
  <c r="AL200" i="7"/>
  <c r="AQ266" i="7"/>
  <c r="AL266" i="7"/>
  <c r="AQ368" i="7"/>
  <c r="AL368" i="7"/>
  <c r="AQ372" i="7"/>
  <c r="AL372" i="7"/>
  <c r="AQ104" i="7"/>
  <c r="AL104" i="7"/>
  <c r="AQ373" i="7"/>
  <c r="AL373" i="7"/>
  <c r="AQ110" i="7"/>
  <c r="AL110" i="7"/>
  <c r="AQ114" i="7"/>
  <c r="AL114" i="7"/>
  <c r="AQ374" i="7"/>
  <c r="AL374" i="7"/>
  <c r="AQ377" i="7"/>
  <c r="AL377" i="7"/>
  <c r="AQ380" i="7"/>
  <c r="AL380" i="7"/>
  <c r="AQ383" i="7"/>
  <c r="AL383" i="7"/>
  <c r="AQ119" i="7"/>
  <c r="AL119" i="7"/>
  <c r="AQ122" i="7"/>
  <c r="AL122" i="7"/>
  <c r="AQ239" i="7"/>
  <c r="AL239" i="7"/>
  <c r="AQ123" i="7"/>
  <c r="AL123" i="7"/>
  <c r="AQ124" i="7"/>
  <c r="AL124" i="7"/>
  <c r="AQ274" i="7"/>
  <c r="AL274" i="7"/>
  <c r="AQ125" i="7"/>
  <c r="AL125" i="7"/>
  <c r="AQ128" i="7"/>
  <c r="AL128" i="7"/>
  <c r="AQ132" i="7"/>
  <c r="AL132" i="7"/>
  <c r="AQ393" i="7"/>
  <c r="AL393" i="7"/>
  <c r="AQ136" i="7"/>
  <c r="AL136" i="7"/>
  <c r="AQ394" i="7"/>
  <c r="AL394" i="7"/>
  <c r="AQ397" i="7"/>
  <c r="AL397" i="7"/>
  <c r="AQ399" i="7"/>
  <c r="AL399" i="7"/>
  <c r="AQ142" i="7"/>
  <c r="AL142" i="7"/>
  <c r="AQ404" i="7"/>
  <c r="AL404" i="7"/>
  <c r="AQ407" i="7"/>
  <c r="AL407" i="7"/>
  <c r="AQ144" i="7"/>
  <c r="AL144" i="7"/>
  <c r="AQ412" i="7"/>
  <c r="AL412" i="7"/>
  <c r="AQ243" i="7"/>
  <c r="AL243" i="7"/>
  <c r="AQ416" i="7"/>
  <c r="AL416" i="7"/>
  <c r="AQ417" i="7"/>
  <c r="AL417" i="7"/>
  <c r="AQ150" i="7"/>
  <c r="AL150" i="7"/>
  <c r="AQ213" i="7"/>
  <c r="AL213" i="7"/>
  <c r="AQ153" i="7"/>
  <c r="AL153" i="7"/>
  <c r="AQ156" i="7"/>
  <c r="AL156" i="7"/>
  <c r="AQ421" i="7"/>
  <c r="AL421" i="7"/>
  <c r="AQ219" i="7"/>
  <c r="AL219" i="7"/>
  <c r="AQ425" i="7"/>
  <c r="AL425" i="7"/>
  <c r="AQ160" i="7"/>
  <c r="AL160" i="7"/>
  <c r="AQ162" i="7"/>
  <c r="AL162" i="7"/>
  <c r="AQ22" i="7"/>
  <c r="AL22" i="7"/>
  <c r="AQ246" i="7"/>
  <c r="AL246" i="7"/>
  <c r="AQ430" i="7"/>
  <c r="AL430" i="7"/>
  <c r="AQ27" i="7"/>
  <c r="AL27" i="7"/>
  <c r="AQ28" i="7"/>
  <c r="AL28" i="7"/>
  <c r="AQ432" i="7"/>
  <c r="AL432" i="7"/>
  <c r="AQ224" i="7"/>
  <c r="AL224" i="7"/>
  <c r="AQ228" i="7"/>
  <c r="AL228" i="7"/>
  <c r="AQ435" i="7"/>
  <c r="AL435" i="7"/>
  <c r="AQ436" i="7"/>
  <c r="AL436" i="7"/>
  <c r="AQ34" i="7"/>
  <c r="AL34" i="7"/>
  <c r="AQ437" i="7"/>
  <c r="AL437" i="7"/>
  <c r="AQ173" i="7"/>
  <c r="AL173" i="7"/>
  <c r="AQ175" i="7"/>
  <c r="AL175" i="7"/>
  <c r="AQ272" i="7"/>
  <c r="AL272" i="7"/>
  <c r="AQ277" i="7"/>
  <c r="AL277" i="7"/>
  <c r="AQ178" i="7"/>
  <c r="AL178" i="7"/>
  <c r="AQ283" i="7"/>
  <c r="AL283" i="7"/>
  <c r="AQ287" i="7"/>
  <c r="AL287" i="7"/>
  <c r="AQ441" i="7"/>
  <c r="AL441" i="7"/>
  <c r="AQ443" i="7"/>
  <c r="AL443" i="7"/>
  <c r="AQ295" i="7"/>
  <c r="AL295" i="7"/>
  <c r="AQ51" i="7"/>
  <c r="AL51" i="7"/>
  <c r="AQ55" i="7"/>
  <c r="AL55" i="7"/>
  <c r="AQ4" i="7"/>
  <c r="AL4" i="7"/>
  <c r="AR1" i="7"/>
  <c r="AQ42" i="7"/>
  <c r="AL42" i="7"/>
  <c r="AQ44" i="7"/>
  <c r="AL44" i="7"/>
  <c r="AQ299" i="7"/>
  <c r="AL299" i="7"/>
  <c r="AQ186" i="7"/>
  <c r="AL186" i="7"/>
  <c r="AQ288" i="7"/>
  <c r="AL288" i="7"/>
  <c r="AQ43" i="7"/>
  <c r="AL43" i="7"/>
  <c r="AQ293" i="7"/>
  <c r="AL293" i="7"/>
  <c r="AQ49" i="7"/>
  <c r="AL49" i="7"/>
  <c r="AQ5" i="7"/>
  <c r="AL5" i="7"/>
  <c r="AQ254" i="7"/>
  <c r="AL254" i="7"/>
  <c r="AQ290" i="7"/>
  <c r="AL290" i="7"/>
  <c r="AQ257" i="7"/>
  <c r="AL257" i="7"/>
  <c r="AQ46" i="7"/>
  <c r="AL46" i="7"/>
  <c r="AQ294" i="7"/>
  <c r="AL294" i="7"/>
  <c r="AQ298" i="7"/>
  <c r="AL298" i="7"/>
  <c r="AQ50" i="7"/>
  <c r="AL50" i="7"/>
  <c r="AQ52" i="7"/>
  <c r="AL52" i="7"/>
  <c r="AQ301" i="7"/>
  <c r="AL301" i="7"/>
  <c r="AQ54" i="7"/>
  <c r="AL54" i="7"/>
  <c r="AQ304" i="7"/>
  <c r="AL304" i="7"/>
  <c r="AQ306" i="7"/>
  <c r="AL306" i="7"/>
  <c r="AQ58" i="7"/>
  <c r="AL58" i="7"/>
  <c r="AQ310" i="7"/>
  <c r="AL310" i="7"/>
  <c r="AQ6" i="7"/>
  <c r="AL6" i="7"/>
  <c r="AQ315" i="7"/>
  <c r="AL315" i="7"/>
  <c r="AQ63" i="7"/>
  <c r="AL63" i="7"/>
  <c r="AQ67" i="7"/>
  <c r="AL67" i="7"/>
  <c r="AQ317" i="7"/>
  <c r="AL317" i="7"/>
  <c r="AQ188" i="7"/>
  <c r="AL188" i="7"/>
  <c r="AQ73" i="7"/>
  <c r="AL73" i="7"/>
  <c r="AQ190" i="7"/>
  <c r="AL190" i="7"/>
  <c r="AQ326" i="7"/>
  <c r="AL326" i="7"/>
  <c r="AQ329" i="7"/>
  <c r="AL329" i="7"/>
  <c r="AQ232" i="7"/>
  <c r="AL232" i="7"/>
  <c r="AQ192" i="7"/>
  <c r="AL192" i="7"/>
  <c r="AQ10" i="7"/>
  <c r="AL10" i="7"/>
  <c r="AQ234" i="7"/>
  <c r="AL234" i="7"/>
  <c r="AQ338" i="7"/>
  <c r="AL338" i="7"/>
  <c r="AQ196" i="7"/>
  <c r="AL196" i="7"/>
  <c r="AQ76" i="7"/>
  <c r="AL76" i="7"/>
  <c r="AQ198" i="7"/>
  <c r="AL198" i="7"/>
  <c r="AQ82" i="7"/>
  <c r="AL82" i="7"/>
  <c r="AQ83" i="7"/>
  <c r="AL83" i="7"/>
  <c r="AQ86" i="7"/>
  <c r="AL86" i="7"/>
  <c r="AQ90" i="7"/>
  <c r="AL90" i="7"/>
  <c r="AQ13" i="7"/>
  <c r="AL13" i="7"/>
  <c r="AQ343" i="7"/>
  <c r="AL343" i="7"/>
  <c r="AQ14" i="7"/>
  <c r="AL14" i="7"/>
  <c r="AQ348" i="7"/>
  <c r="AL348" i="7"/>
  <c r="AQ352" i="7"/>
  <c r="AL352" i="7"/>
  <c r="AQ355" i="7"/>
  <c r="AL355" i="7"/>
  <c r="AQ95" i="7"/>
  <c r="AL95" i="7"/>
  <c r="AQ97" i="7"/>
  <c r="AL97" i="7"/>
  <c r="AQ99" i="7"/>
  <c r="AL99" i="7"/>
  <c r="AQ362" i="7"/>
  <c r="AL362" i="7"/>
  <c r="AQ201" i="7"/>
  <c r="AL201" i="7"/>
  <c r="AQ365" i="7"/>
  <c r="AL365" i="7"/>
  <c r="AQ369" i="7"/>
  <c r="AL369" i="7"/>
  <c r="AQ101" i="7"/>
  <c r="AL101" i="7"/>
  <c r="AQ105" i="7"/>
  <c r="AL105" i="7"/>
  <c r="AQ17" i="7"/>
  <c r="AL17" i="7"/>
  <c r="AQ111" i="7"/>
  <c r="AL111" i="7"/>
  <c r="AQ115" i="7"/>
  <c r="AL115" i="7"/>
  <c r="AQ118" i="7"/>
  <c r="AL118" i="7"/>
  <c r="AQ378" i="7"/>
  <c r="AL378" i="7"/>
  <c r="AQ202" i="7"/>
  <c r="AL202" i="7"/>
  <c r="AQ384" i="7"/>
  <c r="AL384" i="7"/>
  <c r="AQ203" i="7"/>
  <c r="AL203" i="7"/>
  <c r="AQ204" i="7"/>
  <c r="AL204" i="7"/>
  <c r="AQ387" i="7"/>
  <c r="AL387" i="7"/>
  <c r="AQ206" i="7"/>
  <c r="AL206" i="7"/>
  <c r="AQ18" i="7"/>
  <c r="AL18" i="7"/>
  <c r="AQ268" i="7"/>
  <c r="AL268" i="7"/>
  <c r="AQ391" i="7"/>
  <c r="AL391" i="7"/>
  <c r="AQ129" i="7"/>
  <c r="AL129" i="7"/>
  <c r="AQ207" i="7"/>
  <c r="AL207" i="7"/>
  <c r="AQ133" i="7"/>
  <c r="AL133" i="7"/>
  <c r="AQ137" i="7"/>
  <c r="AL137" i="7"/>
  <c r="AQ209" i="7"/>
  <c r="AL209" i="7"/>
  <c r="AQ269" i="7"/>
  <c r="AL269" i="7"/>
  <c r="AQ140" i="7"/>
  <c r="AL140" i="7"/>
  <c r="AQ401" i="7"/>
  <c r="AL401" i="7"/>
  <c r="AQ270" i="7"/>
  <c r="AL270" i="7"/>
  <c r="AQ408" i="7"/>
  <c r="AL408" i="7"/>
  <c r="AQ145" i="7"/>
  <c r="AL145" i="7"/>
  <c r="AQ413" i="7"/>
  <c r="AL413" i="7"/>
  <c r="AQ244" i="7"/>
  <c r="AL244" i="7"/>
  <c r="AQ147" i="7"/>
  <c r="AL147" i="7"/>
  <c r="AQ418" i="7"/>
  <c r="AL418" i="7"/>
  <c r="AQ151" i="7"/>
  <c r="AL151" i="7"/>
  <c r="AQ214" i="7"/>
  <c r="AL214" i="7"/>
  <c r="AQ216" i="7"/>
  <c r="AL216" i="7"/>
  <c r="AQ420" i="7"/>
  <c r="AL420" i="7"/>
  <c r="AQ422" i="7"/>
  <c r="AL422" i="7"/>
  <c r="AQ220" i="7"/>
  <c r="AL220" i="7"/>
  <c r="AQ159" i="7"/>
  <c r="AL159" i="7"/>
  <c r="AQ161" i="7"/>
  <c r="AL161" i="7"/>
  <c r="AQ163" i="7"/>
  <c r="AL163" i="7"/>
  <c r="AQ23" i="7"/>
  <c r="AL23" i="7"/>
  <c r="AQ247" i="7"/>
  <c r="AL247" i="7"/>
  <c r="AQ25" i="7"/>
  <c r="AL25" i="7"/>
  <c r="AQ222" i="7"/>
  <c r="AL222" i="7"/>
  <c r="AQ29" i="7"/>
  <c r="AL29" i="7"/>
  <c r="AQ433" i="7"/>
  <c r="AL433" i="7"/>
  <c r="AQ225" i="7"/>
  <c r="AL225" i="7"/>
  <c r="AQ229" i="7"/>
  <c r="AL229" i="7"/>
  <c r="AQ249" i="7"/>
  <c r="AL249" i="7"/>
  <c r="AQ33" i="7"/>
  <c r="AL33" i="7"/>
  <c r="AQ35" i="7"/>
  <c r="AL35" i="7"/>
  <c r="AQ438" i="7"/>
  <c r="AL438" i="7"/>
  <c r="AQ38" i="7"/>
  <c r="AL38" i="7"/>
  <c r="AQ176" i="7"/>
  <c r="AL176" i="7"/>
  <c r="AQ251" i="7"/>
  <c r="AL251" i="7"/>
  <c r="AQ278" i="7"/>
  <c r="AL278" i="7"/>
  <c r="AQ280" i="7"/>
  <c r="AL280" i="7"/>
  <c r="AQ284" i="7"/>
  <c r="AL284" i="7"/>
  <c r="AQ179" i="7"/>
  <c r="AL179" i="7"/>
  <c r="AQ442" i="7"/>
  <c r="AL442" i="7"/>
  <c r="AQ253" i="7"/>
  <c r="AL253" i="7"/>
  <c r="AQ41" i="7"/>
  <c r="AL41" i="7"/>
  <c r="AQ183" i="7"/>
  <c r="AL183" i="7"/>
  <c r="AQ47" i="7"/>
  <c r="AL47" i="7"/>
  <c r="AQ307" i="7"/>
  <c r="AL307" i="7"/>
  <c r="AQ59" i="7"/>
  <c r="AL59" i="7"/>
  <c r="AQ311" i="7"/>
  <c r="AL311" i="7"/>
  <c r="AQ7" i="7"/>
  <c r="AL7" i="7"/>
  <c r="AQ60" i="7"/>
  <c r="AL60" i="7"/>
  <c r="AQ64" i="7"/>
  <c r="AL64" i="7"/>
  <c r="AQ68" i="7"/>
  <c r="AL68" i="7"/>
  <c r="AQ318" i="7"/>
  <c r="AL318" i="7"/>
  <c r="AQ70" i="7"/>
  <c r="AL70" i="7"/>
  <c r="AQ321" i="7"/>
  <c r="AL321" i="7"/>
  <c r="AQ323" i="7"/>
  <c r="AL323" i="7"/>
  <c r="AQ327" i="7"/>
  <c r="AL327" i="7"/>
  <c r="AQ330" i="7"/>
  <c r="AL330" i="7"/>
  <c r="AQ74" i="7"/>
  <c r="AL74" i="7"/>
  <c r="AQ333" i="7"/>
  <c r="AL333" i="7"/>
  <c r="AQ335" i="7"/>
  <c r="AL335" i="7"/>
  <c r="AQ235" i="7"/>
  <c r="AL235" i="7"/>
  <c r="AQ193" i="7"/>
  <c r="AL193" i="7"/>
  <c r="AQ197" i="7"/>
  <c r="AL197" i="7"/>
  <c r="AQ77" i="7"/>
  <c r="AL77" i="7"/>
  <c r="AQ80" i="7"/>
  <c r="AL80" i="7"/>
  <c r="AQ11" i="7"/>
  <c r="AL11" i="7"/>
  <c r="AQ341" i="7"/>
  <c r="AL341" i="7"/>
  <c r="AQ87" i="7"/>
  <c r="AL87" i="7"/>
  <c r="AQ260" i="7"/>
  <c r="AL260" i="7"/>
  <c r="AQ91" i="7"/>
  <c r="AL91" i="7"/>
  <c r="AQ344" i="7"/>
  <c r="AL344" i="7"/>
  <c r="AQ15" i="7"/>
  <c r="AL15" i="7"/>
  <c r="AQ349" i="7"/>
  <c r="AL349" i="7"/>
  <c r="AQ353" i="7"/>
  <c r="AL353" i="7"/>
  <c r="AQ356" i="7"/>
  <c r="AL356" i="7"/>
  <c r="AQ358" i="7"/>
  <c r="AL358" i="7"/>
  <c r="AQ98" i="7"/>
  <c r="AL98" i="7"/>
  <c r="AQ100" i="7"/>
  <c r="AL100" i="7"/>
  <c r="AQ363" i="7"/>
  <c r="AL363" i="7"/>
  <c r="AQ264" i="7"/>
  <c r="AL264" i="7"/>
  <c r="AQ366" i="7"/>
  <c r="AL366" i="7"/>
  <c r="AQ370" i="7"/>
  <c r="AL370" i="7"/>
  <c r="AQ102" i="7"/>
  <c r="AL102" i="7"/>
  <c r="AQ106" i="7"/>
  <c r="AL106" i="7"/>
  <c r="AQ108" i="7"/>
  <c r="AL108" i="7"/>
  <c r="AQ112" i="7"/>
  <c r="AL112" i="7"/>
  <c r="AQ116" i="7"/>
  <c r="AL116" i="7"/>
  <c r="AQ375" i="7"/>
  <c r="AL375" i="7"/>
  <c r="AQ379" i="7"/>
  <c r="AL379" i="7"/>
  <c r="AQ381" i="7"/>
  <c r="AL381" i="7"/>
  <c r="AQ385" i="7"/>
  <c r="AL385" i="7"/>
  <c r="AQ120" i="7"/>
  <c r="AL120" i="7"/>
  <c r="AQ386" i="7"/>
  <c r="AL386" i="7"/>
  <c r="AQ240" i="7"/>
  <c r="AL240" i="7"/>
  <c r="AQ388" i="7"/>
  <c r="AL388" i="7"/>
  <c r="AQ19" i="7"/>
  <c r="AL19" i="7"/>
  <c r="AQ20" i="7"/>
  <c r="AL20" i="7"/>
  <c r="AQ126" i="7"/>
  <c r="AL126" i="7"/>
  <c r="AQ130" i="7"/>
  <c r="AL130" i="7"/>
  <c r="AQ392" i="7"/>
  <c r="AL392" i="7"/>
  <c r="AQ134" i="7"/>
  <c r="AL134" i="7"/>
  <c r="AQ138" i="7"/>
  <c r="AL138" i="7"/>
  <c r="AQ395" i="7"/>
  <c r="AL395" i="7"/>
  <c r="AQ398" i="7"/>
  <c r="AL398" i="7"/>
  <c r="AQ400" i="7"/>
  <c r="AL400" i="7"/>
  <c r="AQ402" i="7"/>
  <c r="AL402" i="7"/>
  <c r="AQ405" i="7"/>
  <c r="AL405" i="7"/>
  <c r="AQ409" i="7"/>
  <c r="AL409" i="7"/>
  <c r="AQ410" i="7"/>
  <c r="AL410" i="7"/>
  <c r="AQ414" i="7"/>
  <c r="AL414" i="7"/>
  <c r="AQ146" i="7"/>
  <c r="AL146" i="7"/>
  <c r="AQ148" i="7"/>
  <c r="AL148" i="7"/>
  <c r="AQ419" i="7"/>
  <c r="AL419" i="7"/>
  <c r="AQ211" i="7"/>
  <c r="AL211" i="7"/>
  <c r="AQ215" i="7"/>
  <c r="AL215" i="7"/>
  <c r="AQ154" i="7"/>
  <c r="AL154" i="7"/>
  <c r="AQ157" i="7"/>
  <c r="AL157" i="7"/>
  <c r="AQ218" i="7"/>
  <c r="AL218" i="7"/>
  <c r="AQ423" i="7"/>
  <c r="AL423" i="7"/>
  <c r="AQ426" i="7"/>
  <c r="AL426" i="7"/>
  <c r="AQ271" i="7"/>
  <c r="AL271" i="7"/>
  <c r="AQ428" i="7"/>
  <c r="AL428" i="7"/>
  <c r="AQ24" i="7"/>
  <c r="AL24" i="7"/>
  <c r="AQ429" i="7"/>
  <c r="AL429" i="7"/>
  <c r="AQ165" i="7"/>
  <c r="AL165" i="7"/>
  <c r="AQ166" i="7"/>
  <c r="AL166" i="7"/>
  <c r="AQ168" i="7"/>
  <c r="AL168" i="7"/>
  <c r="AQ434" i="7"/>
  <c r="AL434" i="7"/>
  <c r="AQ226" i="7"/>
  <c r="AL226" i="7"/>
  <c r="AQ30" i="7"/>
  <c r="AL30" i="7"/>
  <c r="AQ250" i="7"/>
  <c r="AL250" i="7"/>
  <c r="AQ169" i="7"/>
  <c r="AL169" i="7"/>
  <c r="AQ36" i="7"/>
  <c r="AL36" i="7"/>
  <c r="AQ171" i="7"/>
  <c r="AL171" i="7"/>
  <c r="AQ275" i="7"/>
  <c r="AL275" i="7"/>
  <c r="AQ177" i="7"/>
  <c r="AL177" i="7"/>
  <c r="AQ252" i="7"/>
  <c r="AL252" i="7"/>
  <c r="AQ279" i="7"/>
  <c r="AL279" i="7"/>
  <c r="AQ281" i="7"/>
  <c r="AL281" i="7"/>
  <c r="AQ285" i="7"/>
  <c r="AL285" i="7"/>
  <c r="AQ439" i="7"/>
  <c r="AL439" i="7"/>
  <c r="AQ180" i="7"/>
  <c r="AL180" i="7"/>
  <c r="AQ182" i="7"/>
  <c r="AL182" i="7"/>
  <c r="AQ255" i="7"/>
  <c r="AL255" i="7"/>
  <c r="AQ302" i="7"/>
  <c r="AL302" i="7"/>
  <c r="AQ256" i="7"/>
  <c r="AL256" i="7"/>
  <c r="AQ296" i="7"/>
  <c r="AL296" i="7"/>
  <c r="AQ230" i="7"/>
  <c r="AL230" i="7"/>
  <c r="AQ57" i="7"/>
  <c r="AL57" i="7"/>
  <c r="AQ308" i="7"/>
  <c r="AL308" i="7"/>
  <c r="AQ312" i="7"/>
  <c r="AL312" i="7"/>
  <c r="AQ314" i="7"/>
  <c r="AL314" i="7"/>
  <c r="AQ61" i="7"/>
  <c r="AL61" i="7"/>
  <c r="AQ65" i="7"/>
  <c r="AL65" i="7"/>
  <c r="AQ69" i="7"/>
  <c r="AL69" i="7"/>
  <c r="AQ319" i="7"/>
  <c r="AL319" i="7"/>
  <c r="AQ71" i="7"/>
  <c r="AL71" i="7"/>
  <c r="AQ322" i="7"/>
  <c r="AL322" i="7"/>
  <c r="AQ324" i="7"/>
  <c r="AL324" i="7"/>
  <c r="AQ328" i="7"/>
  <c r="AL328" i="7"/>
  <c r="AQ331" i="7"/>
  <c r="AL331" i="7"/>
  <c r="AQ75" i="7"/>
  <c r="AL75" i="7"/>
  <c r="AQ334" i="7"/>
  <c r="AL334" i="7"/>
  <c r="AQ336" i="7"/>
  <c r="AL336" i="7"/>
  <c r="AQ236" i="7"/>
  <c r="AL236" i="7"/>
  <c r="AQ194" i="7"/>
  <c r="AL194" i="7"/>
  <c r="AQ258" i="7"/>
  <c r="AL258" i="7"/>
  <c r="AQ78" i="7"/>
  <c r="AL78" i="7"/>
  <c r="AQ199" i="7"/>
  <c r="AL199" i="7"/>
  <c r="AQ339" i="7"/>
  <c r="AL339" i="7"/>
  <c r="AQ84" i="7"/>
  <c r="AL84" i="7"/>
  <c r="AQ88" i="7"/>
  <c r="AL88" i="7"/>
  <c r="AQ261" i="7"/>
  <c r="AL261" i="7"/>
  <c r="AQ92" i="7"/>
  <c r="AL92" i="7"/>
  <c r="AQ345" i="7"/>
  <c r="AL345" i="7"/>
  <c r="AQ16" i="7"/>
  <c r="AL16" i="7"/>
  <c r="AQ350" i="7"/>
  <c r="AL350" i="7"/>
  <c r="AQ354" i="7"/>
  <c r="AL354" i="7"/>
  <c r="AQ357" i="7"/>
  <c r="AL357" i="7"/>
  <c r="AQ359" i="7"/>
  <c r="AL359" i="7"/>
  <c r="AQ262" i="7"/>
  <c r="AL262" i="7"/>
  <c r="AQ360" i="7"/>
  <c r="AL360" i="7"/>
  <c r="AQ364" i="7"/>
  <c r="AL364" i="7"/>
  <c r="AQ265" i="7"/>
  <c r="AL265" i="7"/>
  <c r="AQ367" i="7"/>
  <c r="AL367" i="7"/>
  <c r="AQ371" i="7"/>
  <c r="AL371" i="7"/>
  <c r="AQ103" i="7"/>
  <c r="AL103" i="7"/>
  <c r="AQ107" i="7"/>
  <c r="AL107" i="7"/>
  <c r="AQ109" i="7"/>
  <c r="AL109" i="7"/>
  <c r="AQ113" i="7"/>
  <c r="AL113" i="7"/>
  <c r="AQ117" i="7"/>
  <c r="AL117" i="7"/>
  <c r="AQ376" i="7"/>
  <c r="AL376" i="7"/>
  <c r="AQ238" i="7"/>
  <c r="AL238" i="7"/>
  <c r="AQ382" i="7"/>
  <c r="AL382" i="7"/>
  <c r="AQ267" i="7"/>
  <c r="AL267" i="7"/>
  <c r="AQ121" i="7"/>
  <c r="AL121" i="7"/>
  <c r="AQ205" i="7"/>
  <c r="AL205" i="7"/>
  <c r="AQ241" i="7"/>
  <c r="AL241" i="7"/>
  <c r="AQ389" i="7"/>
  <c r="AL389" i="7"/>
  <c r="AQ273" i="7"/>
  <c r="AL273" i="7"/>
  <c r="AQ390" i="7"/>
  <c r="AL390" i="7"/>
  <c r="AQ127" i="7"/>
  <c r="AL127" i="7"/>
  <c r="AQ131" i="7"/>
  <c r="AL131" i="7"/>
  <c r="AQ208" i="7"/>
  <c r="AL208" i="7"/>
  <c r="AQ135" i="7"/>
  <c r="AL135" i="7"/>
  <c r="AQ139" i="7"/>
  <c r="AL139" i="7"/>
  <c r="AQ396" i="7"/>
  <c r="AL396" i="7"/>
  <c r="AQ210" i="7"/>
  <c r="AL210" i="7"/>
  <c r="AQ141" i="7"/>
  <c r="AL141" i="7"/>
  <c r="AQ403" i="7"/>
  <c r="AL403" i="7"/>
  <c r="AQ406" i="7"/>
  <c r="AL406" i="7"/>
  <c r="AQ143" i="7"/>
  <c r="AL143" i="7"/>
  <c r="AQ411" i="7"/>
  <c r="AL411" i="7"/>
  <c r="AQ242" i="7"/>
  <c r="AL242" i="7"/>
  <c r="AQ415" i="7"/>
  <c r="AL415" i="7"/>
  <c r="AQ245" i="7"/>
  <c r="AL245" i="7"/>
  <c r="AQ149" i="7"/>
  <c r="AL149" i="7"/>
  <c r="AQ212" i="7"/>
  <c r="AL212" i="7"/>
  <c r="AQ152" i="7"/>
  <c r="AL152" i="7"/>
  <c r="AQ155" i="7"/>
  <c r="AL155" i="7"/>
  <c r="AQ217" i="7"/>
  <c r="AL217" i="7"/>
  <c r="AQ158" i="7"/>
  <c r="AL158" i="7"/>
  <c r="AQ424" i="7"/>
  <c r="AL424" i="7"/>
  <c r="AQ427" i="7"/>
  <c r="AL427" i="7"/>
  <c r="AQ221" i="7"/>
  <c r="AL221" i="7"/>
  <c r="AQ21" i="7"/>
  <c r="AL21" i="7"/>
  <c r="AQ164" i="7"/>
  <c r="AL164" i="7"/>
  <c r="AQ248" i="7"/>
  <c r="AL248" i="7"/>
  <c r="AQ26" i="7"/>
  <c r="AL26" i="7"/>
  <c r="AQ167" i="7"/>
  <c r="AL167" i="7"/>
  <c r="AQ431" i="7"/>
  <c r="AL431" i="7"/>
  <c r="AQ223" i="7"/>
  <c r="AL223" i="7"/>
  <c r="AQ227" i="7"/>
  <c r="AL227" i="7"/>
  <c r="AQ31" i="7"/>
  <c r="AL31" i="7"/>
  <c r="AQ32" i="7"/>
  <c r="AL32" i="7"/>
  <c r="AQ170" i="7"/>
  <c r="AL170" i="7"/>
  <c r="AQ37" i="7"/>
  <c r="AL37" i="7"/>
  <c r="AQ172" i="7"/>
  <c r="AL172" i="7"/>
  <c r="AQ174" i="7"/>
  <c r="AL174" i="7"/>
  <c r="AQ39" i="7"/>
  <c r="AL39" i="7"/>
  <c r="AQ276" i="7"/>
  <c r="AL276" i="7"/>
  <c r="AQ40" i="7"/>
  <c r="AL40" i="7"/>
  <c r="AQ282" i="7"/>
  <c r="AL282" i="7"/>
  <c r="AQ286" i="7"/>
  <c r="AL286" i="7"/>
  <c r="AQ440" i="7"/>
  <c r="AL440" i="7"/>
  <c r="AQ181" i="7"/>
  <c r="AL181" i="7"/>
  <c r="AQ444" i="7"/>
  <c r="AL444" i="7"/>
  <c r="AR73" i="5" l="1"/>
  <c r="AR72" i="5"/>
  <c r="AR71" i="5"/>
  <c r="AR70" i="5"/>
  <c r="AR69" i="5"/>
  <c r="AR68" i="5"/>
  <c r="AR67" i="5"/>
  <c r="AR66" i="5"/>
  <c r="AR65" i="5"/>
  <c r="AR64" i="5"/>
  <c r="AR63" i="5"/>
  <c r="AR62" i="5"/>
  <c r="AR61" i="5"/>
  <c r="AR60" i="5"/>
  <c r="AR59" i="5"/>
  <c r="AR58" i="5"/>
  <c r="AR57" i="5"/>
  <c r="AR56" i="5"/>
  <c r="AR55" i="5"/>
  <c r="AR54" i="5"/>
  <c r="AR53" i="5"/>
  <c r="AR52" i="5"/>
  <c r="AR51" i="5"/>
  <c r="AR50" i="5"/>
  <c r="AR49" i="5"/>
  <c r="AR48" i="5"/>
  <c r="AR47" i="5"/>
  <c r="AR46" i="5"/>
  <c r="AR45" i="5"/>
  <c r="AR44" i="5"/>
  <c r="AR43" i="5"/>
  <c r="AR42" i="5"/>
  <c r="AR41" i="5"/>
  <c r="AR40" i="5"/>
  <c r="AR39" i="5"/>
  <c r="AR37" i="5"/>
  <c r="AR36" i="5"/>
  <c r="AR35" i="5"/>
  <c r="AR34" i="5"/>
  <c r="AR33" i="5"/>
  <c r="AR32" i="5"/>
  <c r="AR31" i="5"/>
  <c r="AR30" i="5"/>
  <c r="AR29" i="5"/>
  <c r="AR28" i="5"/>
  <c r="AR27" i="5"/>
  <c r="AR26" i="5"/>
  <c r="AR25" i="5"/>
  <c r="AR24" i="5"/>
  <c r="AR23" i="5"/>
  <c r="AR22" i="5"/>
  <c r="AR21" i="5"/>
  <c r="AR20" i="5"/>
  <c r="AR19" i="5"/>
  <c r="AR18" i="5"/>
  <c r="AR17" i="5"/>
  <c r="AR16" i="5"/>
  <c r="AR15" i="5"/>
  <c r="AR14" i="5"/>
  <c r="AR13" i="5"/>
  <c r="AR12" i="5"/>
  <c r="AR11" i="5"/>
  <c r="AR10" i="5"/>
  <c r="AR9" i="5"/>
  <c r="AR8" i="5"/>
  <c r="AR7" i="5"/>
  <c r="AR6" i="5"/>
  <c r="AR5" i="5"/>
  <c r="AR4" i="5"/>
  <c r="AR3" i="5"/>
  <c r="AR2" i="5"/>
  <c r="AQ12" i="5" l="1"/>
  <c r="AL12" i="5"/>
  <c r="AQ24" i="5"/>
  <c r="AL24" i="5"/>
  <c r="AQ36" i="5"/>
  <c r="AL36" i="5"/>
  <c r="AQ49" i="5"/>
  <c r="AL49" i="5"/>
  <c r="AQ53" i="5"/>
  <c r="AL53" i="5"/>
  <c r="AQ61" i="5"/>
  <c r="AL61" i="5"/>
  <c r="AQ73" i="5"/>
  <c r="AL73" i="5"/>
  <c r="AQ13" i="5"/>
  <c r="AL13" i="5"/>
  <c r="AQ17" i="5"/>
  <c r="AL17" i="5"/>
  <c r="AQ29" i="5"/>
  <c r="AL29" i="5"/>
  <c r="AQ37" i="5"/>
  <c r="AL37" i="5"/>
  <c r="AQ46" i="5"/>
  <c r="AL46" i="5"/>
  <c r="AQ54" i="5"/>
  <c r="AL54" i="5"/>
  <c r="AQ58" i="5"/>
  <c r="AL58" i="5"/>
  <c r="AQ66" i="5"/>
  <c r="AL66" i="5"/>
  <c r="AQ6" i="5"/>
  <c r="AL6" i="5"/>
  <c r="AQ10" i="5"/>
  <c r="AL10" i="5"/>
  <c r="AQ14" i="5"/>
  <c r="AL14" i="5"/>
  <c r="AQ18" i="5"/>
  <c r="AL18" i="5"/>
  <c r="AQ22" i="5"/>
  <c r="AL22" i="5"/>
  <c r="AQ26" i="5"/>
  <c r="AL26" i="5"/>
  <c r="AQ30" i="5"/>
  <c r="AL30" i="5"/>
  <c r="AQ34" i="5"/>
  <c r="AL34" i="5"/>
  <c r="AQ39" i="5"/>
  <c r="AL39" i="5"/>
  <c r="AQ43" i="5"/>
  <c r="AL43" i="5"/>
  <c r="AQ47" i="5"/>
  <c r="AL47" i="5"/>
  <c r="AQ51" i="5"/>
  <c r="AL51" i="5"/>
  <c r="AQ55" i="5"/>
  <c r="AL55" i="5"/>
  <c r="AQ59" i="5"/>
  <c r="AL59" i="5"/>
  <c r="AQ63" i="5"/>
  <c r="AL63" i="5"/>
  <c r="AQ67" i="5"/>
  <c r="AL67" i="5"/>
  <c r="AQ71" i="5"/>
  <c r="AL71" i="5"/>
  <c r="AQ16" i="5"/>
  <c r="AL16" i="5"/>
  <c r="AQ28" i="5"/>
  <c r="AL28" i="5"/>
  <c r="AQ41" i="5"/>
  <c r="AL41" i="5"/>
  <c r="AQ65" i="5"/>
  <c r="AL65" i="5"/>
  <c r="AQ2" i="5"/>
  <c r="AL2" i="5"/>
  <c r="AQ3" i="5"/>
  <c r="AL3" i="5"/>
  <c r="AQ7" i="5"/>
  <c r="AL7" i="5"/>
  <c r="AQ11" i="5"/>
  <c r="AL11" i="5"/>
  <c r="AQ15" i="5"/>
  <c r="AL15" i="5"/>
  <c r="AQ19" i="5"/>
  <c r="AL19" i="5"/>
  <c r="AQ23" i="5"/>
  <c r="AL23" i="5"/>
  <c r="AQ27" i="5"/>
  <c r="AL27" i="5"/>
  <c r="AQ31" i="5"/>
  <c r="AL31" i="5"/>
  <c r="AQ35" i="5"/>
  <c r="AL35" i="5"/>
  <c r="AQ40" i="5"/>
  <c r="AL40" i="5"/>
  <c r="AQ44" i="5"/>
  <c r="AL44" i="5"/>
  <c r="AQ48" i="5"/>
  <c r="AL48" i="5"/>
  <c r="AQ52" i="5"/>
  <c r="AL52" i="5"/>
  <c r="AQ56" i="5"/>
  <c r="AL56" i="5"/>
  <c r="AQ60" i="5"/>
  <c r="AL60" i="5"/>
  <c r="AQ64" i="5"/>
  <c r="AL64" i="5"/>
  <c r="AQ68" i="5"/>
  <c r="AL68" i="5"/>
  <c r="AQ72" i="5"/>
  <c r="AL72" i="5"/>
  <c r="AQ4" i="5"/>
  <c r="AL4" i="5"/>
  <c r="AQ8" i="5"/>
  <c r="AL8" i="5"/>
  <c r="AQ20" i="5"/>
  <c r="AL20" i="5"/>
  <c r="AQ32" i="5"/>
  <c r="AL32" i="5"/>
  <c r="AQ45" i="5"/>
  <c r="AL45" i="5"/>
  <c r="AQ57" i="5"/>
  <c r="AL57" i="5"/>
  <c r="AQ69" i="5"/>
  <c r="AL69" i="5"/>
  <c r="AQ5" i="5"/>
  <c r="AL5" i="5"/>
  <c r="AQ9" i="5"/>
  <c r="AL9" i="5"/>
  <c r="AQ21" i="5"/>
  <c r="AL21" i="5"/>
  <c r="AQ25" i="5"/>
  <c r="AL25" i="5"/>
  <c r="AQ33" i="5"/>
  <c r="AL33" i="5"/>
  <c r="AQ42" i="5"/>
  <c r="AL42" i="5"/>
  <c r="AQ50" i="5"/>
  <c r="AL50" i="5"/>
  <c r="AQ62" i="5"/>
  <c r="AL62" i="5"/>
  <c r="AQ70" i="5"/>
  <c r="AL70" i="5"/>
  <c r="AE38" i="16" l="1"/>
  <c r="AN38" i="16" s="1"/>
  <c r="AO38" i="16" s="1"/>
  <c r="AE37" i="16"/>
  <c r="AN37" i="16" s="1"/>
  <c r="AO37" i="16" s="1"/>
  <c r="AE36" i="16"/>
  <c r="AN36" i="16" s="1"/>
  <c r="AO36" i="16" s="1"/>
  <c r="AE35" i="16"/>
  <c r="AN35" i="16" s="1"/>
  <c r="AO35" i="16" s="1"/>
  <c r="AE34" i="16"/>
  <c r="AN34" i="16" s="1"/>
  <c r="AO34" i="16" s="1"/>
  <c r="AE33" i="16"/>
  <c r="AN33" i="16" s="1"/>
  <c r="AO33" i="16" s="1"/>
  <c r="AE32" i="16"/>
  <c r="AN32" i="16" s="1"/>
  <c r="AO32" i="16" s="1"/>
  <c r="AE31" i="16"/>
  <c r="AN31" i="16" s="1"/>
  <c r="AO31" i="16" s="1"/>
  <c r="AE42" i="16"/>
  <c r="AN42" i="16" s="1"/>
  <c r="AO42" i="16" s="1"/>
  <c r="AE30" i="16"/>
  <c r="AN30" i="16" s="1"/>
  <c r="AO30" i="16" s="1"/>
  <c r="AE29" i="16"/>
  <c r="AN29" i="16" s="1"/>
  <c r="AO29" i="16" s="1"/>
  <c r="AE28" i="16"/>
  <c r="AN28" i="16" s="1"/>
  <c r="AO28" i="16" s="1"/>
  <c r="AE27" i="16"/>
  <c r="AN27" i="16" s="1"/>
  <c r="AO27" i="16" s="1"/>
  <c r="AE26" i="16"/>
  <c r="AN26" i="16" s="1"/>
  <c r="AO26" i="16" s="1"/>
  <c r="AE24" i="16"/>
  <c r="AN24" i="16" s="1"/>
  <c r="AO24" i="16" s="1"/>
  <c r="AE23" i="16"/>
  <c r="AN23" i="16" s="1"/>
  <c r="AO23" i="16" s="1"/>
  <c r="AS21" i="16"/>
  <c r="AE21" i="16"/>
  <c r="AS20" i="16"/>
  <c r="AE20" i="16"/>
  <c r="AS19" i="16"/>
  <c r="AE19" i="16"/>
  <c r="AS18" i="16"/>
  <c r="AE18" i="16"/>
  <c r="AS17" i="16"/>
  <c r="AN17" i="16" s="1"/>
  <c r="AO17" i="16" s="1"/>
  <c r="AE17" i="16"/>
  <c r="AS16" i="16"/>
  <c r="AE16" i="16"/>
  <c r="AS15" i="16"/>
  <c r="AN15" i="16" s="1"/>
  <c r="AO15" i="16" s="1"/>
  <c r="AE15" i="16"/>
  <c r="AS14" i="16"/>
  <c r="AE14" i="16"/>
  <c r="AS13" i="16"/>
  <c r="AN13" i="16" s="1"/>
  <c r="AO13" i="16" s="1"/>
  <c r="AE13" i="16"/>
  <c r="AS12" i="16"/>
  <c r="AE12" i="16"/>
  <c r="AS11" i="16"/>
  <c r="AN11" i="16" s="1"/>
  <c r="AO11" i="16" s="1"/>
  <c r="AE11" i="16"/>
  <c r="AS10" i="16"/>
  <c r="AE10" i="16"/>
  <c r="AS9" i="16"/>
  <c r="AN9" i="16" s="1"/>
  <c r="AO9" i="16" s="1"/>
  <c r="AE9" i="16"/>
  <c r="AS8" i="16"/>
  <c r="AE8" i="16"/>
  <c r="AS7" i="16"/>
  <c r="AN7" i="16" s="1"/>
  <c r="AO7" i="16" s="1"/>
  <c r="AE7" i="16"/>
  <c r="AS6" i="16"/>
  <c r="AE6" i="16"/>
  <c r="AS5" i="16"/>
  <c r="AN5" i="16" s="1"/>
  <c r="AO5" i="16" s="1"/>
  <c r="AE5" i="16"/>
  <c r="AS4" i="16"/>
  <c r="AE4" i="16"/>
  <c r="AS3" i="16"/>
  <c r="AN3" i="16" s="1"/>
  <c r="AO3" i="16" s="1"/>
  <c r="AE3" i="16"/>
  <c r="AE2" i="16"/>
  <c r="AN2" i="16" s="1"/>
  <c r="AS73" i="5"/>
  <c r="AS72" i="5"/>
  <c r="AS71" i="5"/>
  <c r="AS70" i="5"/>
  <c r="AS69" i="5"/>
  <c r="AS68" i="5"/>
  <c r="AS67" i="5"/>
  <c r="AS66" i="5"/>
  <c r="AS65" i="5"/>
  <c r="AS64" i="5"/>
  <c r="AS63" i="5"/>
  <c r="AS62" i="5"/>
  <c r="AS61" i="5"/>
  <c r="AS60" i="5"/>
  <c r="AS59" i="5"/>
  <c r="AS58" i="5"/>
  <c r="AS57" i="5"/>
  <c r="AS56" i="5"/>
  <c r="AS55" i="5"/>
  <c r="AS54" i="5"/>
  <c r="AS53" i="5"/>
  <c r="AS52" i="5"/>
  <c r="AS51" i="5"/>
  <c r="AS50" i="5"/>
  <c r="AS49" i="5"/>
  <c r="AS48" i="5"/>
  <c r="AS47" i="5"/>
  <c r="AS46" i="5"/>
  <c r="AS45" i="5"/>
  <c r="AS44" i="5"/>
  <c r="AS43" i="5"/>
  <c r="AS42" i="5"/>
  <c r="AS41" i="5"/>
  <c r="AS40" i="5"/>
  <c r="AS39" i="5"/>
  <c r="AS38" i="5"/>
  <c r="AS37" i="5"/>
  <c r="AS36" i="5"/>
  <c r="AS35" i="5"/>
  <c r="AS34" i="5"/>
  <c r="AS33" i="5"/>
  <c r="AS32" i="5"/>
  <c r="AS31" i="5"/>
  <c r="AS30" i="5"/>
  <c r="AS29" i="5"/>
  <c r="AS28" i="5"/>
  <c r="AS27" i="5"/>
  <c r="AS26" i="5"/>
  <c r="AS25" i="5"/>
  <c r="AS24" i="5"/>
  <c r="AS23" i="5"/>
  <c r="AS22" i="5"/>
  <c r="AS21" i="5"/>
  <c r="AS20" i="5"/>
  <c r="AS19" i="5"/>
  <c r="AS18" i="5"/>
  <c r="AS17" i="5"/>
  <c r="AS16" i="5"/>
  <c r="AS15" i="5"/>
  <c r="AS14" i="5"/>
  <c r="AS13" i="5"/>
  <c r="AS12" i="5"/>
  <c r="AS11" i="5"/>
  <c r="AS10" i="5"/>
  <c r="AS9" i="5"/>
  <c r="AS8" i="5"/>
  <c r="AS7" i="5"/>
  <c r="AS6" i="5"/>
  <c r="AS5" i="5"/>
  <c r="AS4" i="5"/>
  <c r="AS3" i="5"/>
  <c r="AS2" i="5"/>
  <c r="AN19" i="16" l="1"/>
  <c r="AO19" i="16" s="1"/>
  <c r="AN21" i="16"/>
  <c r="AO21" i="16" s="1"/>
  <c r="AP2" i="16"/>
  <c r="AO2" i="16"/>
  <c r="AN6" i="16"/>
  <c r="AO6" i="16" s="1"/>
  <c r="AN8" i="16"/>
  <c r="AO8" i="16" s="1"/>
  <c r="AN10" i="16"/>
  <c r="AO10" i="16" s="1"/>
  <c r="AN12" i="16"/>
  <c r="AO12" i="16" s="1"/>
  <c r="AN14" i="16"/>
  <c r="AO14" i="16" s="1"/>
  <c r="AN16" i="16"/>
  <c r="AO16" i="16" s="1"/>
  <c r="AN18" i="16"/>
  <c r="AO18" i="16" s="1"/>
  <c r="AN20" i="16"/>
  <c r="AO20" i="16" s="1"/>
  <c r="AN4" i="16"/>
  <c r="AO4" i="16" s="1"/>
  <c r="AE15" i="13"/>
  <c r="AN15" i="13" s="1"/>
  <c r="AE14" i="13"/>
  <c r="AE13" i="13"/>
  <c r="AN13" i="13" s="1"/>
  <c r="AE12" i="13"/>
  <c r="AN12" i="13" s="1"/>
  <c r="AE11" i="13"/>
  <c r="AN11" i="13" s="1"/>
  <c r="AE10" i="13"/>
  <c r="AN10" i="13" s="1"/>
  <c r="AE9" i="13"/>
  <c r="AN9" i="13" s="1"/>
  <c r="AE8" i="13"/>
  <c r="AN8" i="13" s="1"/>
  <c r="AO11" i="13" l="1"/>
  <c r="AP11" i="13"/>
  <c r="AO15" i="13"/>
  <c r="AP15" i="13"/>
  <c r="AO8" i="13"/>
  <c r="AP8" i="13"/>
  <c r="AO12" i="13"/>
  <c r="AP12" i="13"/>
  <c r="AO9" i="13"/>
  <c r="AP9" i="13"/>
  <c r="AO13" i="13"/>
  <c r="AP13" i="13"/>
  <c r="AO10" i="13"/>
  <c r="AP10" i="13"/>
  <c r="Q6" i="17" a="1"/>
  <c r="Q6" i="17" s="1"/>
  <c r="P6" i="17" s="1" a="1"/>
  <c r="P6" i="17" s="1"/>
  <c r="O6" i="17" a="1"/>
  <c r="O6" i="17" s="1"/>
  <c r="AE4" i="13"/>
  <c r="AN4" i="13" s="1"/>
  <c r="AE3" i="13"/>
  <c r="AN3" i="13" s="1"/>
  <c r="AE23" i="5"/>
  <c r="AE45" i="5"/>
  <c r="AE4" i="5"/>
  <c r="AE3" i="5"/>
  <c r="AE72" i="5"/>
  <c r="AE71" i="5"/>
  <c r="AE70" i="5"/>
  <c r="AE42" i="5"/>
  <c r="AE47" i="5"/>
  <c r="AE2" i="5"/>
  <c r="AE40" i="5"/>
  <c r="AE39" i="5"/>
  <c r="AE52" i="5"/>
  <c r="AE69" i="5"/>
  <c r="AE44" i="5"/>
  <c r="AE18" i="5"/>
  <c r="AE38" i="5"/>
  <c r="AE14" i="5"/>
  <c r="AE37" i="5"/>
  <c r="AE16" i="5"/>
  <c r="AE68" i="5"/>
  <c r="AE46" i="5"/>
  <c r="AE41" i="5"/>
  <c r="AE43" i="5"/>
  <c r="AE7" i="5"/>
  <c r="AE67" i="5"/>
  <c r="AE36" i="5"/>
  <c r="AE35" i="5"/>
  <c r="AE13" i="5"/>
  <c r="AE12" i="5"/>
  <c r="AE11" i="5"/>
  <c r="AE66" i="5"/>
  <c r="AE65" i="5"/>
  <c r="AE34" i="5"/>
  <c r="AE64" i="5"/>
  <c r="AE6" i="5"/>
  <c r="AE33" i="5"/>
  <c r="AE63" i="5"/>
  <c r="AE62" i="5"/>
  <c r="AE51" i="5"/>
  <c r="AE22" i="5"/>
  <c r="AE32" i="5"/>
  <c r="AE31" i="5"/>
  <c r="AE30" i="5"/>
  <c r="AE61" i="5"/>
  <c r="AE60" i="5"/>
  <c r="AE29" i="5"/>
  <c r="AE73" i="5"/>
  <c r="AE59" i="5"/>
  <c r="AE58" i="5"/>
  <c r="AE28" i="5"/>
  <c r="AE57" i="5"/>
  <c r="AE50" i="5"/>
  <c r="AE10" i="5"/>
  <c r="AE56" i="5"/>
  <c r="AE49" i="5"/>
  <c r="AE5" i="5"/>
  <c r="AE21" i="5"/>
  <c r="AE27" i="5"/>
  <c r="AE26" i="5"/>
  <c r="AE9" i="5"/>
  <c r="AE55" i="5"/>
  <c r="AE8" i="5"/>
  <c r="AE25" i="5"/>
  <c r="AE17" i="5"/>
  <c r="AE15" i="5"/>
  <c r="AE20" i="5"/>
  <c r="AE24" i="5"/>
  <c r="AE19" i="5"/>
  <c r="AE48" i="5"/>
  <c r="AE54" i="5"/>
  <c r="AE53" i="5"/>
  <c r="T7" i="17" l="1" a="1"/>
  <c r="T7" i="17" s="1"/>
  <c r="R7" i="17" a="1"/>
  <c r="R7" i="17" s="1"/>
  <c r="W6" i="17" a="1"/>
  <c r="W6" i="17" s="1"/>
  <c r="W7" i="17" a="1"/>
  <c r="W7" i="17" s="1"/>
  <c r="U6" i="17" a="1"/>
  <c r="U6" i="17" s="1"/>
  <c r="AO3" i="13"/>
  <c r="T6" i="17" a="1"/>
  <c r="T6" i="17" s="1"/>
  <c r="AP3" i="13"/>
  <c r="R6" i="17" a="1"/>
  <c r="R6" i="17" s="1"/>
  <c r="AO4" i="13"/>
  <c r="AP4" i="13"/>
  <c r="S7" i="17" l="1" a="1"/>
  <c r="S7" i="17" s="1"/>
  <c r="V7" i="17" a="1"/>
  <c r="V7" i="17" s="1"/>
  <c r="V6" i="17" a="1"/>
  <c r="V6" i="17" s="1"/>
  <c r="S6" i="17" a="1"/>
  <c r="S6" i="17" s="1"/>
</calcChain>
</file>

<file path=xl/comments1.xml><?xml version="1.0" encoding="utf-8"?>
<comments xmlns="http://schemas.openxmlformats.org/spreadsheetml/2006/main">
  <authors>
    <author>Doug Maddox</author>
  </authors>
  <commentList>
    <comment ref="D2" authorId="0" shapeId="0">
      <text>
        <r>
          <rPr>
            <sz val="9"/>
            <color indexed="81"/>
            <rFont val="Tahoma"/>
            <family val="2"/>
          </rPr>
          <t>Sites with values for CSS SiteCount are OS sites.</t>
        </r>
      </text>
    </comment>
  </commentList>
</comments>
</file>

<file path=xl/sharedStrings.xml><?xml version="1.0" encoding="utf-8"?>
<sst xmlns="http://schemas.openxmlformats.org/spreadsheetml/2006/main" count="139984" uniqueCount="12845">
  <si>
    <t>SiteID</t>
  </si>
  <si>
    <t>EvalPhase</t>
  </si>
  <si>
    <t>Item</t>
  </si>
  <si>
    <t>BldgID</t>
  </si>
  <si>
    <t>TypicalSchdCooling</t>
  </si>
  <si>
    <t>TypicalSchdHeating</t>
  </si>
  <si>
    <t>SeasonalSchdCooling</t>
  </si>
  <si>
    <t>SeasonalSchdHeating</t>
  </si>
  <si>
    <t>BldgAreaID</t>
  </si>
  <si>
    <t>UnitsOperational</t>
  </si>
  <si>
    <t>NameplateReadable</t>
  </si>
  <si>
    <t>DistSysType</t>
  </si>
  <si>
    <t>NumUnits</t>
  </si>
  <si>
    <t>RetrofitNew</t>
  </si>
  <si>
    <t>ConditionOfUnits</t>
  </si>
  <si>
    <t>YearManuf</t>
  </si>
  <si>
    <t>YearInstalled</t>
  </si>
  <si>
    <t>TempCtrlType</t>
  </si>
  <si>
    <t>FanCtrl</t>
  </si>
  <si>
    <t>VSD</t>
  </si>
  <si>
    <t>OptimalStartStop</t>
  </si>
  <si>
    <t>OutsideAirConfig</t>
  </si>
  <si>
    <t>OutsideAirConfigOthrDescr</t>
  </si>
  <si>
    <t>PctOutsideAir</t>
  </si>
  <si>
    <t>EconFunctional</t>
  </si>
  <si>
    <t>CoolEquipType</t>
  </si>
  <si>
    <t>CoolDXType</t>
  </si>
  <si>
    <t>CoolEType</t>
  </si>
  <si>
    <t>RefrigerantType</t>
  </si>
  <si>
    <t>NumCompressors</t>
  </si>
  <si>
    <t>CapacityOutput</t>
  </si>
  <si>
    <t>CapacityOutputUnits</t>
  </si>
  <si>
    <t>CoolEquipManuf</t>
  </si>
  <si>
    <t>CoolEquipModelNumUnitary</t>
  </si>
  <si>
    <t>CoolEquipSerialNum</t>
  </si>
  <si>
    <t>CoolEffEER</t>
  </si>
  <si>
    <t>CoolEffSEER</t>
  </si>
  <si>
    <t>HeatEquipType</t>
  </si>
  <si>
    <t>HeatFuelType</t>
  </si>
  <si>
    <t>HeatInputRating</t>
  </si>
  <si>
    <t>HeatInputRatingUnits</t>
  </si>
  <si>
    <t>HeatEquipManuf</t>
  </si>
  <si>
    <t>HeatEquipModelNum</t>
  </si>
  <si>
    <t>HeatEff</t>
  </si>
  <si>
    <t>HeatEffUnits</t>
  </si>
  <si>
    <t>HeatZonalReheatType</t>
  </si>
  <si>
    <t>HeatZonalReheatTypeDesc</t>
  </si>
  <si>
    <t>HeatSuppCap</t>
  </si>
  <si>
    <t>PGE_NRF_933_0000984873</t>
  </si>
  <si>
    <t>PH01</t>
  </si>
  <si>
    <t/>
  </si>
  <si>
    <t>2</t>
  </si>
  <si>
    <t>3</t>
  </si>
  <si>
    <t>A</t>
  </si>
  <si>
    <t>Y</t>
  </si>
  <si>
    <t>PSZ</t>
  </si>
  <si>
    <t>RR</t>
  </si>
  <si>
    <t>G</t>
  </si>
  <si>
    <t>M</t>
  </si>
  <si>
    <t>C</t>
  </si>
  <si>
    <t>N</t>
  </si>
  <si>
    <t>DK</t>
  </si>
  <si>
    <t>DX</t>
  </si>
  <si>
    <t>R-410a</t>
  </si>
  <si>
    <t>ICP</t>
  </si>
  <si>
    <t>10.2</t>
  </si>
  <si>
    <t>F</t>
  </si>
  <si>
    <t>80</t>
  </si>
  <si>
    <t>kBtuh</t>
  </si>
  <si>
    <t>PGE_NRF_934_0000000444</t>
  </si>
  <si>
    <t>6</t>
  </si>
  <si>
    <t>7</t>
  </si>
  <si>
    <t>1</t>
  </si>
  <si>
    <t>2012</t>
  </si>
  <si>
    <t>P</t>
  </si>
  <si>
    <t>30</t>
  </si>
  <si>
    <t>k</t>
  </si>
  <si>
    <t>YORK</t>
  </si>
  <si>
    <t>D3NZ030N03625NXA</t>
  </si>
  <si>
    <t>11.5</t>
  </si>
  <si>
    <t>13.2</t>
  </si>
  <si>
    <t>45</t>
  </si>
  <si>
    <t>D3NZ030N03625WXA</t>
  </si>
  <si>
    <t>PGE_NRF_933_0000238583</t>
  </si>
  <si>
    <t>4</t>
  </si>
  <si>
    <t>5</t>
  </si>
  <si>
    <t>E</t>
  </si>
  <si>
    <t>R-22</t>
  </si>
  <si>
    <t>58</t>
  </si>
  <si>
    <t>INTERNATIONAL COMFORT PRODUCT</t>
  </si>
  <si>
    <t>PGC060K100B</t>
  </si>
  <si>
    <t>8.8</t>
  </si>
  <si>
    <t>10</t>
  </si>
  <si>
    <t>100</t>
  </si>
  <si>
    <t>INTERNATIONAL COMFORT PRODUCTS</t>
  </si>
  <si>
    <t>PGE_NRF_933_0000768381</t>
  </si>
  <si>
    <t>8</t>
  </si>
  <si>
    <t>B</t>
  </si>
  <si>
    <t>2011</t>
  </si>
  <si>
    <t>11</t>
  </si>
  <si>
    <t>13</t>
  </si>
  <si>
    <t>50</t>
  </si>
  <si>
    <t>12</t>
  </si>
  <si>
    <t>10.8</t>
  </si>
  <si>
    <t>80.5</t>
  </si>
  <si>
    <t>ZF072N08FGEAAA1</t>
  </si>
  <si>
    <t>PGE_NRF_934_0000965876</t>
  </si>
  <si>
    <t>2010</t>
  </si>
  <si>
    <t>120</t>
  </si>
  <si>
    <t>ZH120N15N2AAA5A</t>
  </si>
  <si>
    <t>11.7</t>
  </si>
  <si>
    <t>180</t>
  </si>
  <si>
    <t>PGE_NRF_936_0000415975</t>
  </si>
  <si>
    <t>2004</t>
  </si>
  <si>
    <t>10.7</t>
  </si>
  <si>
    <t>2009</t>
  </si>
  <si>
    <t>15</t>
  </si>
  <si>
    <t>11.0</t>
  </si>
  <si>
    <t>PGE_NRF_936_0000983759</t>
  </si>
  <si>
    <t>6.4</t>
  </si>
  <si>
    <t>GE</t>
  </si>
  <si>
    <t>PGE_NRF_936_0001049031</t>
  </si>
  <si>
    <t>PGE_NRF_937_0000126189</t>
  </si>
  <si>
    <t>2008</t>
  </si>
  <si>
    <t>HAMPTON BAY</t>
  </si>
  <si>
    <t>HBLG8004R</t>
  </si>
  <si>
    <t>9.8</t>
  </si>
  <si>
    <t>PGE_NRF_937_0000851895</t>
  </si>
  <si>
    <t>SSZ</t>
  </si>
  <si>
    <t>T</t>
  </si>
  <si>
    <t>HA120C00A2AAA1A</t>
  </si>
  <si>
    <t>10.53</t>
  </si>
  <si>
    <t>PGE_NRF_937_0000884765</t>
  </si>
  <si>
    <t>9.2</t>
  </si>
  <si>
    <t>PGE_NRF_937_0000976032</t>
  </si>
  <si>
    <t>1999</t>
  </si>
  <si>
    <t>BRYANT</t>
  </si>
  <si>
    <t>581BPV120180AFAA</t>
  </si>
  <si>
    <t>PGE_NRF_937_0001028311</t>
  </si>
  <si>
    <t>I</t>
  </si>
  <si>
    <t>9.7</t>
  </si>
  <si>
    <t>HP</t>
  </si>
  <si>
    <t>PGE_NRF_940_0000094772</t>
  </si>
  <si>
    <t>2006</t>
  </si>
  <si>
    <t>TRANE</t>
  </si>
  <si>
    <t>YSC120A4RLA2R000060000</t>
  </si>
  <si>
    <t>125</t>
  </si>
  <si>
    <t>YSC120A4RLA2R00060000</t>
  </si>
  <si>
    <t>PGE_NRF_940_0000188675</t>
  </si>
  <si>
    <t>9.4</t>
  </si>
  <si>
    <t>PGE_NRF_940_0001145418</t>
  </si>
  <si>
    <t>75</t>
  </si>
  <si>
    <t>CARRIER</t>
  </si>
  <si>
    <t>48TCDD14A2A6A0A0A0</t>
  </si>
  <si>
    <t>82</t>
  </si>
  <si>
    <t>PGE_NRF_941_0000452030</t>
  </si>
  <si>
    <t>50TCQD12A2AGA0A0A0</t>
  </si>
  <si>
    <t>116</t>
  </si>
  <si>
    <t>3.4</t>
  </si>
  <si>
    <t>PGE_NRF_944_0000332958</t>
  </si>
  <si>
    <t>1998</t>
  </si>
  <si>
    <t>20</t>
  </si>
  <si>
    <t>38AH-084---600DA</t>
  </si>
  <si>
    <t>10.1</t>
  </si>
  <si>
    <t>PGE_NRF_945_0000290659</t>
  </si>
  <si>
    <t>1984</t>
  </si>
  <si>
    <t>9.1</t>
  </si>
  <si>
    <t>PGE_NRF_945_0000463551</t>
  </si>
  <si>
    <t>O</t>
  </si>
  <si>
    <t>17</t>
  </si>
  <si>
    <t>10.3</t>
  </si>
  <si>
    <t>Kbtuh</t>
  </si>
  <si>
    <t>6.8</t>
  </si>
  <si>
    <t>H</t>
  </si>
  <si>
    <t>PGE_NRF_945_0000494080</t>
  </si>
  <si>
    <t>PGE_NRF_945_0000693253</t>
  </si>
  <si>
    <t>4WCC3048A7000AA</t>
  </si>
  <si>
    <t>10.75</t>
  </si>
  <si>
    <t>3.92</t>
  </si>
  <si>
    <t>kW</t>
  </si>
  <si>
    <t>PGE_NRF_945_0000748673</t>
  </si>
  <si>
    <t>37.4</t>
  </si>
  <si>
    <t>D2NP036N05625NXA</t>
  </si>
  <si>
    <t>11.75</t>
  </si>
  <si>
    <t>70</t>
  </si>
  <si>
    <t>PGE_NRF_945_0000886093</t>
  </si>
  <si>
    <t>PMZ</t>
  </si>
  <si>
    <t>ID</t>
  </si>
  <si>
    <t>35</t>
  </si>
  <si>
    <t>50AY-035-R-5IIEE</t>
  </si>
  <si>
    <t>OT</t>
  </si>
  <si>
    <t>36</t>
  </si>
  <si>
    <t>50AY-035-R-511EE</t>
  </si>
  <si>
    <t>PGE_NRF_945_0000953003</t>
  </si>
  <si>
    <t>9</t>
  </si>
  <si>
    <t>115</t>
  </si>
  <si>
    <t>48HCDD12A2A6A0A0A0</t>
  </si>
  <si>
    <t>PGE_NRF_945_0000982526</t>
  </si>
  <si>
    <t>PH02</t>
  </si>
  <si>
    <t>47</t>
  </si>
  <si>
    <t>50EZ-A48-50</t>
  </si>
  <si>
    <t>13.6</t>
  </si>
  <si>
    <t>50SZ-036-501</t>
  </si>
  <si>
    <t>PGE_NRF_945_0001054711</t>
  </si>
  <si>
    <t>L</t>
  </si>
  <si>
    <t>2005</t>
  </si>
  <si>
    <t>31</t>
  </si>
  <si>
    <t>PGE_NRF_945_0001095763</t>
  </si>
  <si>
    <t>87</t>
  </si>
  <si>
    <t>DF090N10N4AAA4B</t>
  </si>
  <si>
    <t>10.5</t>
  </si>
  <si>
    <t>48</t>
  </si>
  <si>
    <t>D2NP048N06546NXA</t>
  </si>
  <si>
    <t>PGE_NRF_945_0001114158</t>
  </si>
  <si>
    <t>19</t>
  </si>
  <si>
    <t>2002</t>
  </si>
  <si>
    <t>48HJE004-541NE</t>
  </si>
  <si>
    <t>11.2</t>
  </si>
  <si>
    <t>72</t>
  </si>
  <si>
    <t>48HJE004541NE</t>
  </si>
  <si>
    <t>PGE_NRF_945_0001124515</t>
  </si>
  <si>
    <t>7.5</t>
  </si>
  <si>
    <t>BP090C00BZAAA3A</t>
  </si>
  <si>
    <t>PGE_NRF_945_0001126718</t>
  </si>
  <si>
    <t>13.5</t>
  </si>
  <si>
    <t>Goodman</t>
  </si>
  <si>
    <t>9.6</t>
  </si>
  <si>
    <t>3.5</t>
  </si>
  <si>
    <t>1987</t>
  </si>
  <si>
    <t>9.0</t>
  </si>
  <si>
    <t>PGE_NRF_945_0001171190</t>
  </si>
  <si>
    <t>Carrier</t>
  </si>
  <si>
    <t>48XPN06009054</t>
  </si>
  <si>
    <t>81</t>
  </si>
  <si>
    <t>PGE_NRF_945_0001177396</t>
  </si>
  <si>
    <t>53</t>
  </si>
  <si>
    <t>48HJE004G-631</t>
  </si>
  <si>
    <t>SUNLINE D7CG04BN06046A</t>
  </si>
  <si>
    <t>23</t>
  </si>
  <si>
    <t>117</t>
  </si>
  <si>
    <t>22</t>
  </si>
  <si>
    <t>1993</t>
  </si>
  <si>
    <t>102</t>
  </si>
  <si>
    <t>AMERICAN STANDARD</t>
  </si>
  <si>
    <t>150</t>
  </si>
  <si>
    <t>21</t>
  </si>
  <si>
    <t>PGE_NRF_946_0000345698</t>
  </si>
  <si>
    <t>300</t>
  </si>
  <si>
    <t>D2CG240N24025F</t>
  </si>
  <si>
    <t>8.5</t>
  </si>
  <si>
    <t>D2CG240N24025</t>
  </si>
  <si>
    <t>LENNOX</t>
  </si>
  <si>
    <t>HS26-060-3Y</t>
  </si>
  <si>
    <t>11.3</t>
  </si>
  <si>
    <t>50EZ-A48-30</t>
  </si>
  <si>
    <t>46.5</t>
  </si>
  <si>
    <t>7.7</t>
  </si>
  <si>
    <t>PGE_NRF_946_0000912152</t>
  </si>
  <si>
    <t>1994</t>
  </si>
  <si>
    <t>8.7</t>
  </si>
  <si>
    <t>PGE_NRF_948_0000905651</t>
  </si>
  <si>
    <t>88</t>
  </si>
  <si>
    <t>50TCOD08A2A5A0A0A0</t>
  </si>
  <si>
    <t>24.8</t>
  </si>
  <si>
    <t>PGE_NRF_948_0000961327</t>
  </si>
  <si>
    <t>34.3</t>
  </si>
  <si>
    <t>574DNWA36060NA--</t>
  </si>
  <si>
    <t>60</t>
  </si>
  <si>
    <t>PGE_NRF_949_0001192315</t>
  </si>
  <si>
    <t>BDP</t>
  </si>
  <si>
    <t>8.6</t>
  </si>
  <si>
    <t>38YCC042540</t>
  </si>
  <si>
    <t>42</t>
  </si>
  <si>
    <t>3.16</t>
  </si>
  <si>
    <t>PGE_NRF_950_0000169445</t>
  </si>
  <si>
    <t>Bryant</t>
  </si>
  <si>
    <t>574DPWA48090NA--</t>
  </si>
  <si>
    <t>90</t>
  </si>
  <si>
    <t>PGE_NRF_950_0000499246</t>
  </si>
  <si>
    <t>73</t>
  </si>
  <si>
    <t>YHC072A4EABN</t>
  </si>
  <si>
    <t>YHC072A4ELA</t>
  </si>
  <si>
    <t>PGE_NRF_951_0000157637</t>
  </si>
  <si>
    <t>118</t>
  </si>
  <si>
    <t>CAE120HAA-------</t>
  </si>
  <si>
    <t>PGE_NRF_951_0000313156</t>
  </si>
  <si>
    <t>PGE_NRF_951_0000523590</t>
  </si>
  <si>
    <t>83</t>
  </si>
  <si>
    <t>48TCED 08C2 A6A0 B0 A0</t>
  </si>
  <si>
    <t>PGE_NRF_951_0000593169</t>
  </si>
  <si>
    <t>29</t>
  </si>
  <si>
    <t>604DNXA30000</t>
  </si>
  <si>
    <t>ER</t>
  </si>
  <si>
    <t>PGE_NRF_951_0000681598</t>
  </si>
  <si>
    <t>12.5</t>
  </si>
  <si>
    <t>YCD151E3LLAD</t>
  </si>
  <si>
    <t>122</t>
  </si>
  <si>
    <t>PGE_NRF_951_0000834154</t>
  </si>
  <si>
    <t>48TMD008-A-501</t>
  </si>
  <si>
    <t>PGE_NRF_951_0000972745</t>
  </si>
  <si>
    <t>2000</t>
  </si>
  <si>
    <t>YCC048F3MOBC</t>
  </si>
  <si>
    <t>8.9</t>
  </si>
  <si>
    <t>YCH049C8LOBD</t>
  </si>
  <si>
    <t>D</t>
  </si>
  <si>
    <t>D1EG48N062258</t>
  </si>
  <si>
    <t>9.95</t>
  </si>
  <si>
    <t>D1EG036N041060</t>
  </si>
  <si>
    <t>11.1</t>
  </si>
  <si>
    <t>YCC060F3MOBP</t>
  </si>
  <si>
    <t>4.5</t>
  </si>
  <si>
    <t>YCC036A3LN6</t>
  </si>
  <si>
    <t>8.75</t>
  </si>
  <si>
    <t>PGE_NRF_951_0000996887</t>
  </si>
  <si>
    <t>48TCDA07A2A6A0A0A0</t>
  </si>
  <si>
    <t>PGE_NRF_951_0001339745</t>
  </si>
  <si>
    <t>34.4</t>
  </si>
  <si>
    <t>48ESN 036 060 611</t>
  </si>
  <si>
    <t>80.6</t>
  </si>
  <si>
    <t>PGE_NRF_953_0000362376</t>
  </si>
  <si>
    <t>1997</t>
  </si>
  <si>
    <t>Bard</t>
  </si>
  <si>
    <t>WH421LA08VP4XXX</t>
  </si>
  <si>
    <t>PGE_NRF_953_0000823129</t>
  </si>
  <si>
    <t>574DPWA48090NA</t>
  </si>
  <si>
    <t>81.6</t>
  </si>
  <si>
    <t>574APW048090NB</t>
  </si>
  <si>
    <t>PGE_NRF_954_0000346665</t>
  </si>
  <si>
    <t>18.5</t>
  </si>
  <si>
    <t>KENMORE</t>
  </si>
  <si>
    <t>253.70181</t>
  </si>
  <si>
    <t>PGE_NRF_954_0001042638</t>
  </si>
  <si>
    <t>PGE_NRF_954_0001158944</t>
  </si>
  <si>
    <t>PGE_NRF_954_0001207881</t>
  </si>
  <si>
    <t>LGA060H4BS5Y</t>
  </si>
  <si>
    <t>78</t>
  </si>
  <si>
    <t>PGE_NRF_956_0000361534</t>
  </si>
  <si>
    <t>25</t>
  </si>
  <si>
    <t>DFR12015N4AAAD</t>
  </si>
  <si>
    <t>10.4</t>
  </si>
  <si>
    <t>DF072N08N4AAA2</t>
  </si>
  <si>
    <t>PGE_NRF_956_0000590175</t>
  </si>
  <si>
    <t>574DNWA48090NA</t>
  </si>
  <si>
    <t>PGE_NRF_956_0000682486</t>
  </si>
  <si>
    <t>48HJD006---541--</t>
  </si>
  <si>
    <t>82.8</t>
  </si>
  <si>
    <t>48HJE004---541--</t>
  </si>
  <si>
    <t>82/8</t>
  </si>
  <si>
    <t>48HJD005---551--</t>
  </si>
  <si>
    <t>PGE_NRF_956_0000749559</t>
  </si>
  <si>
    <t>SXHFC759</t>
  </si>
  <si>
    <t>500</t>
  </si>
  <si>
    <t>T/YSWC 120 A7</t>
  </si>
  <si>
    <t>206</t>
  </si>
  <si>
    <t>PGE_NRF_956_0001042837</t>
  </si>
  <si>
    <t>12.3</t>
  </si>
  <si>
    <t>DUCANE</t>
  </si>
  <si>
    <t>4AC13L42P</t>
  </si>
  <si>
    <t>PGE_NRF_956_0001165917</t>
  </si>
  <si>
    <t>2001</t>
  </si>
  <si>
    <t>48TJF024</t>
  </si>
  <si>
    <t>360</t>
  </si>
  <si>
    <t>48TJF028</t>
  </si>
  <si>
    <t>PGE_NRF_957_0000334922</t>
  </si>
  <si>
    <t>AMANA</t>
  </si>
  <si>
    <t>PGE_NRF_957_0001228384</t>
  </si>
  <si>
    <t>0</t>
  </si>
  <si>
    <t>PGE_NRF_959_0000861395</t>
  </si>
  <si>
    <t>1995</t>
  </si>
  <si>
    <t>YCC060F1M0BF</t>
  </si>
  <si>
    <t>PGE_NRF_959_0001183553</t>
  </si>
  <si>
    <t>57</t>
  </si>
  <si>
    <t>PAYNE</t>
  </si>
  <si>
    <t>PY3GNAA60090NA</t>
  </si>
  <si>
    <t>PGE_NRF_960_0001179086</t>
  </si>
  <si>
    <t>1.5</t>
  </si>
  <si>
    <t>253-79184</t>
  </si>
  <si>
    <t>BARD</t>
  </si>
  <si>
    <t>WH42ILA08UP4</t>
  </si>
  <si>
    <t>GOODMAN</t>
  </si>
  <si>
    <t>GSX130181A</t>
  </si>
  <si>
    <t>GMH80453AN</t>
  </si>
  <si>
    <t>SCE_NRF_900_0000229738</t>
  </si>
  <si>
    <t>28</t>
  </si>
  <si>
    <t>SCE_NRF_902_0000087793</t>
  </si>
  <si>
    <t>YSC090A3ELA23</t>
  </si>
  <si>
    <t>SCE_NRF_902_0000144238</t>
  </si>
  <si>
    <t>9.5</t>
  </si>
  <si>
    <t>SCE_NRF_902_0000165626</t>
  </si>
  <si>
    <t>10.6</t>
  </si>
  <si>
    <t>SCE_NRF_902_0000172079</t>
  </si>
  <si>
    <t>DAY AND NIGHT</t>
  </si>
  <si>
    <t>PG0360090H001C1</t>
  </si>
  <si>
    <t>SCE_NRF_902_0000327934</t>
  </si>
  <si>
    <t>1970</t>
  </si>
  <si>
    <t>SCE_NRF_902_0000368857</t>
  </si>
  <si>
    <t>YCC042F1M0BE</t>
  </si>
  <si>
    <t>8.85</t>
  </si>
  <si>
    <t>48HJM004---541--</t>
  </si>
  <si>
    <t>80.2</t>
  </si>
  <si>
    <t>48HJD014---561--</t>
  </si>
  <si>
    <t>SCE_NRF_902_0000446073</t>
  </si>
  <si>
    <t>SCE_NRF_903_0000021159</t>
  </si>
  <si>
    <t>GSC130603AC</t>
  </si>
  <si>
    <t>SCE_NRF_903_0000358408</t>
  </si>
  <si>
    <t>SCE_NRF_904_0000046861</t>
  </si>
  <si>
    <t>59</t>
  </si>
  <si>
    <t>577CPW060115NA</t>
  </si>
  <si>
    <t>SCE_NRF_905_0000013633</t>
  </si>
  <si>
    <t>2003</t>
  </si>
  <si>
    <t>WSC090A4R0A12</t>
  </si>
  <si>
    <t>SCE_NRF_905_0000087892</t>
  </si>
  <si>
    <t>SCE_NRF_906_0000006091</t>
  </si>
  <si>
    <t>48TMD008-A-601</t>
  </si>
  <si>
    <t>SCE_NRF_906_0000017127</t>
  </si>
  <si>
    <t>SCE_NRF_906_0000028073</t>
  </si>
  <si>
    <t>50TC-A07A2A5A1K0A0</t>
  </si>
  <si>
    <t>35.4</t>
  </si>
  <si>
    <t>50EZ-036-311</t>
  </si>
  <si>
    <t>SCE_NRF_906_0000048775</t>
  </si>
  <si>
    <t>9/10</t>
  </si>
  <si>
    <t>12/13</t>
  </si>
  <si>
    <t>FUJITSU</t>
  </si>
  <si>
    <t>AOU24R1A</t>
  </si>
  <si>
    <t>SCE_NRF_906_0000156785</t>
  </si>
  <si>
    <t>48HCDD08AZA5A0A0A0</t>
  </si>
  <si>
    <t>48NCDD08AZA5A0A0A0</t>
  </si>
  <si>
    <t>48HCDA07A2A5A0A0A0</t>
  </si>
  <si>
    <t>48NCDA07A2A5A0A0A0</t>
  </si>
  <si>
    <t>48HCDD12A2A5A0A0A0</t>
  </si>
  <si>
    <t>48NCDD12A2A5A0A0A0</t>
  </si>
  <si>
    <t>SCE_NRF_906_0000322455</t>
  </si>
  <si>
    <t>DF120N15N4AAA3D</t>
  </si>
  <si>
    <t>SCE_NRF_906_0000395195</t>
  </si>
  <si>
    <t>61</t>
  </si>
  <si>
    <t>48HJL006-641</t>
  </si>
  <si>
    <t>48HJM004-641</t>
  </si>
  <si>
    <t>SCE_NRF_907_0000221182</t>
  </si>
  <si>
    <t>48TJD006---501GA</t>
  </si>
  <si>
    <t>74</t>
  </si>
  <si>
    <t>2.5</t>
  </si>
  <si>
    <t>50HS-030---311AB</t>
  </si>
  <si>
    <t>50TFQ-012</t>
  </si>
  <si>
    <t>SCE_NRF_907_0000419106</t>
  </si>
  <si>
    <t>144</t>
  </si>
  <si>
    <t>48TMD012-A-601</t>
  </si>
  <si>
    <t>49</t>
  </si>
  <si>
    <t>48TFL006-A-611</t>
  </si>
  <si>
    <t>SCE_NRF_907_0000623475</t>
  </si>
  <si>
    <t>LGH072H4BS1Y</t>
  </si>
  <si>
    <t>65</t>
  </si>
  <si>
    <t>SCE_NRF_907_0000639809</t>
  </si>
  <si>
    <t>International Comfort Products</t>
  </si>
  <si>
    <t>RGS300HDBA0AKAA---</t>
  </si>
  <si>
    <t>220</t>
  </si>
  <si>
    <t>RGS121HDCA0AAAA---</t>
  </si>
  <si>
    <t>Amana</t>
  </si>
  <si>
    <t>SCE_NRF_907_0001300004</t>
  </si>
  <si>
    <t>SCE_NRF_908_0000295294</t>
  </si>
  <si>
    <t>50HJ__006___521__</t>
  </si>
  <si>
    <t>SCE_NRF_908_0000329954</t>
  </si>
  <si>
    <t>SCE_NRF_908_0000367534</t>
  </si>
  <si>
    <t>PY3GNAA24040NA</t>
  </si>
  <si>
    <t>40</t>
  </si>
  <si>
    <t>SCE_NRF_908_0000388039</t>
  </si>
  <si>
    <t>SCE_NRF_908_0000582257</t>
  </si>
  <si>
    <t>182</t>
  </si>
  <si>
    <t>LGC18DH4BS3G</t>
  </si>
  <si>
    <t>11.8</t>
  </si>
  <si>
    <t>260</t>
  </si>
  <si>
    <t>LGC180H4BS3G</t>
  </si>
  <si>
    <t>LCC180H4BN2G</t>
  </si>
  <si>
    <t>LCC1804HBN26</t>
  </si>
  <si>
    <t>SCE_NRF_910_0000363488</t>
  </si>
  <si>
    <t>179.2</t>
  </si>
  <si>
    <t>48TJD014-641GA</t>
  </si>
  <si>
    <t>PHD336000L000C1</t>
  </si>
  <si>
    <t>222</t>
  </si>
  <si>
    <t>48TJD024670QA</t>
  </si>
  <si>
    <t>25.5</t>
  </si>
  <si>
    <t>268</t>
  </si>
  <si>
    <t>48TJD028670QA</t>
  </si>
  <si>
    <t>31.4</t>
  </si>
  <si>
    <t>SCE_NRF_910_0000543928</t>
  </si>
  <si>
    <t>57.5</t>
  </si>
  <si>
    <t>PGN360090H00A1</t>
  </si>
  <si>
    <t>16</t>
  </si>
  <si>
    <t>PGN348090K01A1</t>
  </si>
  <si>
    <t>PGN336060K01A1</t>
  </si>
  <si>
    <t>18</t>
  </si>
  <si>
    <t>SCE_NRF_913_0000008685</t>
  </si>
  <si>
    <t>HEIL</t>
  </si>
  <si>
    <t>PGE120H250AA</t>
  </si>
  <si>
    <t>250</t>
  </si>
  <si>
    <t>PGE090H224AA</t>
  </si>
  <si>
    <t>224</t>
  </si>
  <si>
    <t>DH120N15N2AAA3D</t>
  </si>
  <si>
    <t>48TJD012511GA</t>
  </si>
  <si>
    <t>1990</t>
  </si>
  <si>
    <t>SCE_NRF_913_0000315023</t>
  </si>
  <si>
    <t>162</t>
  </si>
  <si>
    <t>LGA180HS1G</t>
  </si>
  <si>
    <t>LGA180HSIG</t>
  </si>
  <si>
    <t>252</t>
  </si>
  <si>
    <t>LGA240HS1G</t>
  </si>
  <si>
    <t>470</t>
  </si>
  <si>
    <t>186</t>
  </si>
  <si>
    <t>LCA180HN1G</t>
  </si>
  <si>
    <t>169</t>
  </si>
  <si>
    <t>LCA180HS1G</t>
  </si>
  <si>
    <t>38</t>
  </si>
  <si>
    <t>LGA036HS2G</t>
  </si>
  <si>
    <t>LGA120HH1G</t>
  </si>
  <si>
    <t>235</t>
  </si>
  <si>
    <t>SCE_NRF_913_0000418663</t>
  </si>
  <si>
    <t>48ESNA3606060</t>
  </si>
  <si>
    <t>40.5</t>
  </si>
  <si>
    <t>48ESNA4206050</t>
  </si>
  <si>
    <t>79.7</t>
  </si>
  <si>
    <t>48ESNA4809060</t>
  </si>
  <si>
    <t>48ESNA6009050</t>
  </si>
  <si>
    <t>50ES-A24---30--</t>
  </si>
  <si>
    <t>48HJE004600</t>
  </si>
  <si>
    <t>48PGDM08-A-60---</t>
  </si>
  <si>
    <t>136</t>
  </si>
  <si>
    <t>48PGDM12-A-60---</t>
  </si>
  <si>
    <t>181</t>
  </si>
  <si>
    <t>48TCDA12A1A6A0B0A0</t>
  </si>
  <si>
    <t>48TCDD08A1A6A0B0A0</t>
  </si>
  <si>
    <t>48TCDD08A2A6A0A0A0</t>
  </si>
  <si>
    <t>48TCDD14A3A6A0A0A0</t>
  </si>
  <si>
    <t>48TFD014---601GA</t>
  </si>
  <si>
    <t>48TMD016---611QA</t>
  </si>
  <si>
    <t>275</t>
  </si>
  <si>
    <t>LIEBERT</t>
  </si>
  <si>
    <t>CDF205LA</t>
  </si>
  <si>
    <t>SCE_NRF_913_0000424238</t>
  </si>
  <si>
    <t>EA090C00A4AAA1A</t>
  </si>
  <si>
    <t>3.25</t>
  </si>
  <si>
    <t>W</t>
  </si>
  <si>
    <t>SCE_NRF_917_0000047223</t>
  </si>
  <si>
    <t>a</t>
  </si>
  <si>
    <t>ZF060T06T4EAC1</t>
  </si>
  <si>
    <t>ZF048T06T4AAC1-A</t>
  </si>
  <si>
    <t>SCE_NRF_917_0000081288</t>
  </si>
  <si>
    <t>SCE_NRF_917_0000188874</t>
  </si>
  <si>
    <t>RHS090L0CA0AAAA</t>
  </si>
  <si>
    <t>3.3</t>
  </si>
  <si>
    <t>XP120C00N4AAA4A</t>
  </si>
  <si>
    <t>32.2</t>
  </si>
  <si>
    <t>SCE_NRF_917_0000198764</t>
  </si>
  <si>
    <t>SCE_NRF_917_0000235840</t>
  </si>
  <si>
    <t>Nordyne</t>
  </si>
  <si>
    <t>SCE_NRF_917_0000254331</t>
  </si>
  <si>
    <t>SCE_NRF_917_0000260593</t>
  </si>
  <si>
    <t>20.8</t>
  </si>
  <si>
    <t>50TM-007-601</t>
  </si>
  <si>
    <t>WCC024F100BD</t>
  </si>
  <si>
    <t>SCE_NRF_917_0000263025</t>
  </si>
  <si>
    <t>47.5</t>
  </si>
  <si>
    <t>D3NZ048N09025NXA</t>
  </si>
  <si>
    <t>11.4</t>
  </si>
  <si>
    <t>108</t>
  </si>
  <si>
    <t>SCE_NRF_917_0000287818</t>
  </si>
  <si>
    <t>50EX-060---511--</t>
  </si>
  <si>
    <t>56</t>
  </si>
  <si>
    <t>SCE_NRF_917_0000309322</t>
  </si>
  <si>
    <t>24</t>
  </si>
  <si>
    <t>SCE_NRF_917_0000337373</t>
  </si>
  <si>
    <t>ZH090N10N4AAA5A</t>
  </si>
  <si>
    <t>14</t>
  </si>
  <si>
    <t>D4NZ060N06546NXA</t>
  </si>
  <si>
    <t>10.9</t>
  </si>
  <si>
    <t>SCE_NRF_917_0000372122</t>
  </si>
  <si>
    <t>York</t>
  </si>
  <si>
    <t>DNP060N11025 NXA</t>
  </si>
  <si>
    <t>135</t>
  </si>
  <si>
    <t>SCE_NRF_917_0000446021</t>
  </si>
  <si>
    <t>CARREIR</t>
  </si>
  <si>
    <t>38HDR048-G01</t>
  </si>
  <si>
    <t>38QRR060-601</t>
  </si>
  <si>
    <t>38QRR036-301</t>
  </si>
  <si>
    <t>55.5</t>
  </si>
  <si>
    <t>538BER060-A</t>
  </si>
  <si>
    <t>34</t>
  </si>
  <si>
    <t>538BER036-A</t>
  </si>
  <si>
    <t>7.8</t>
  </si>
  <si>
    <t>SCE_NRF_917_0000475164</t>
  </si>
  <si>
    <t>2007</t>
  </si>
  <si>
    <t>50HJQ012</t>
  </si>
  <si>
    <t>SCE_NRF_917_0000498330</t>
  </si>
  <si>
    <t>34.2</t>
  </si>
  <si>
    <t>D3NZ036N05646NXA</t>
  </si>
  <si>
    <t>SCE_NRF_917_0000595771</t>
  </si>
  <si>
    <t>DAY &amp; NIGHT</t>
  </si>
  <si>
    <t>PH0360000H000C1</t>
  </si>
  <si>
    <t>PH00360000H000C1</t>
  </si>
  <si>
    <t>SCE_NRF_922_0000100537</t>
  </si>
  <si>
    <t>SCE_NRF_922_0000600815</t>
  </si>
  <si>
    <t>LGC120S2B51Y</t>
  </si>
  <si>
    <t>84</t>
  </si>
  <si>
    <t>LGC120S2BS1Y</t>
  </si>
  <si>
    <t>SCE_NRF_922_0000609598</t>
  </si>
  <si>
    <t>SCE_NRF_923_0000387594</t>
  </si>
  <si>
    <t>10GCS036-75</t>
  </si>
  <si>
    <t>75.000</t>
  </si>
  <si>
    <t>SCE_NRF_923_0000530208</t>
  </si>
  <si>
    <t>35.6</t>
  </si>
  <si>
    <t>549BPX036000AK--</t>
  </si>
  <si>
    <t>34.8</t>
  </si>
  <si>
    <t>SCE_NRF_923_0000539699</t>
  </si>
  <si>
    <t>49HJF008-641</t>
  </si>
  <si>
    <t>SCE_NRF_923_0000627945</t>
  </si>
  <si>
    <t>33.9</t>
  </si>
  <si>
    <t>RHS120HOBAOAAAA</t>
  </si>
  <si>
    <t>SCE_NRF_923_0000629770</t>
  </si>
  <si>
    <t>Lennox</t>
  </si>
  <si>
    <t>KHA060S4BN1G</t>
  </si>
  <si>
    <t>13.0</t>
  </si>
  <si>
    <t>6.5</t>
  </si>
  <si>
    <t>SCE_NRF_923_0001356182</t>
  </si>
  <si>
    <t>13.65</t>
  </si>
  <si>
    <t>PHD348000H000C1</t>
  </si>
  <si>
    <t>SCE_NRF_924_0000068164</t>
  </si>
  <si>
    <t>11.9</t>
  </si>
  <si>
    <t>48VLN0420605</t>
  </si>
  <si>
    <t>SCE_NRF_924_0000371814</t>
  </si>
  <si>
    <t>13.8</t>
  </si>
  <si>
    <t>PHN348000H00A1</t>
  </si>
  <si>
    <t>SCE_NRF_924_0000601514</t>
  </si>
  <si>
    <t>50HJQ004-521</t>
  </si>
  <si>
    <t>SCE_NRF_924_0000646527</t>
  </si>
  <si>
    <t>PHH072H0A00AAA</t>
  </si>
  <si>
    <t>16.1</t>
  </si>
  <si>
    <t>PHH060H0A00AAA</t>
  </si>
  <si>
    <t>SCE_NRF_926_0000022441</t>
  </si>
  <si>
    <t>FRIGIDAIRE</t>
  </si>
  <si>
    <t>SCE_NRF_926_0000046737</t>
  </si>
  <si>
    <t>SCE_NRF_926_0000123763</t>
  </si>
  <si>
    <t>SCE_NRF_926_0000251713</t>
  </si>
  <si>
    <t>50TCQA07A2</t>
  </si>
  <si>
    <t>67</t>
  </si>
  <si>
    <t>25HBC348A</t>
  </si>
  <si>
    <t>262</t>
  </si>
  <si>
    <t>SCE_NRF_926_0000286848</t>
  </si>
  <si>
    <t>48HJD017</t>
  </si>
  <si>
    <t>48HJD012</t>
  </si>
  <si>
    <t>SCE_NRF_926_0000317478</t>
  </si>
  <si>
    <t>SCE_NRF_926_0000372867</t>
  </si>
  <si>
    <t>DF090N10N2AAA</t>
  </si>
  <si>
    <t>SCE_NRF_926_0000540863</t>
  </si>
  <si>
    <t>5OTJQ012---611GA</t>
  </si>
  <si>
    <t>9.00</t>
  </si>
  <si>
    <t>105</t>
  </si>
  <si>
    <t>5OTJQ012---601GA</t>
  </si>
  <si>
    <t>50TJQ012---601GA</t>
  </si>
  <si>
    <t>5OTJQ007---611--</t>
  </si>
  <si>
    <t>9.05</t>
  </si>
  <si>
    <t>72.4</t>
  </si>
  <si>
    <t>50TCQA07A2A6A0A0A0</t>
  </si>
  <si>
    <t>11.20</t>
  </si>
  <si>
    <t>SCE_NRF_926_0000548895</t>
  </si>
  <si>
    <t>1978</t>
  </si>
  <si>
    <t>48SS048080501</t>
  </si>
  <si>
    <t>SCE_NRF_926_0000552313</t>
  </si>
  <si>
    <t>48ESNA4809050--</t>
  </si>
  <si>
    <t>SCE_NRF_926_0000614148</t>
  </si>
  <si>
    <t>ARMSTRONG AIR</t>
  </si>
  <si>
    <t>PHP10B24DA-9A</t>
  </si>
  <si>
    <t>PHP10C48DB-9B</t>
  </si>
  <si>
    <t>174</t>
  </si>
  <si>
    <t>48TCDD16A2A6A0A0A0</t>
  </si>
  <si>
    <t>SCE_NRF_927_0000014911</t>
  </si>
  <si>
    <t>SCE_NRF_927_0000258339</t>
  </si>
  <si>
    <t>50TJQ007</t>
  </si>
  <si>
    <t>3.20</t>
  </si>
  <si>
    <t>SCE_NRF_927_0000267012</t>
  </si>
  <si>
    <t>SCE_NRF_927_0000372518</t>
  </si>
  <si>
    <t>SCE_NRF_927_0000442788</t>
  </si>
  <si>
    <t>48TMD008-A-501--</t>
  </si>
  <si>
    <t>SCE_NRF_927_0000481714</t>
  </si>
  <si>
    <t>2H090N10N2AAA5A</t>
  </si>
  <si>
    <t>SCE_NRF_927_0000483190</t>
  </si>
  <si>
    <t>YSC120A3RMA2R</t>
  </si>
  <si>
    <t>200000</t>
  </si>
  <si>
    <t>SCE_NRF_927_0000511259</t>
  </si>
  <si>
    <t>SC</t>
  </si>
  <si>
    <t>SCE_NRF_928_0000011309</t>
  </si>
  <si>
    <t>38AQS016</t>
  </si>
  <si>
    <t>9.3</t>
  </si>
  <si>
    <t>38ARQ008</t>
  </si>
  <si>
    <t>SCE_NRF_928_0000061383</t>
  </si>
  <si>
    <t>38AH-054-621DA</t>
  </si>
  <si>
    <t>SCE_NRF_928_0000134701</t>
  </si>
  <si>
    <t>WCH030C100AA</t>
  </si>
  <si>
    <t>11.25</t>
  </si>
  <si>
    <t>27</t>
  </si>
  <si>
    <t>3.53</t>
  </si>
  <si>
    <t>FAK124R1V</t>
  </si>
  <si>
    <t>SCE_NRF_928_0000476276</t>
  </si>
  <si>
    <t>SCE_NRF_928_0000498113</t>
  </si>
  <si>
    <t>PHH060L0A00AAA</t>
  </si>
  <si>
    <t>48DJD024601AB</t>
  </si>
  <si>
    <t>255</t>
  </si>
  <si>
    <t>SCE_NRF_928_0000536985</t>
  </si>
  <si>
    <t>1-6, 16,18</t>
  </si>
  <si>
    <t>84.3</t>
  </si>
  <si>
    <t>12.4</t>
  </si>
  <si>
    <t>SCE_NRF_928_0000550777</t>
  </si>
  <si>
    <t>55</t>
  </si>
  <si>
    <t>PHD336000H000C1</t>
  </si>
  <si>
    <t>3.6</t>
  </si>
  <si>
    <t>71</t>
  </si>
  <si>
    <t>PHH072L0A00AAA--</t>
  </si>
  <si>
    <t>69</t>
  </si>
  <si>
    <t>3.2</t>
  </si>
  <si>
    <t>SCE_NRF_928_0000565567</t>
  </si>
  <si>
    <t>MITSUBISHI</t>
  </si>
  <si>
    <t>8.2</t>
  </si>
  <si>
    <t>PH3GNA024000AB</t>
  </si>
  <si>
    <t>PH3GNA036000AB</t>
  </si>
  <si>
    <t>SCE_NRF_930_0000037621</t>
  </si>
  <si>
    <t>ZJ037N05A4AAA5A</t>
  </si>
  <si>
    <t>12.2</t>
  </si>
  <si>
    <t>ZJ049N05A4AAA6A</t>
  </si>
  <si>
    <t>SCE_NRF_930_0000161030</t>
  </si>
  <si>
    <t>48HJD008---641--</t>
  </si>
  <si>
    <t>90/125</t>
  </si>
  <si>
    <t>93</t>
  </si>
  <si>
    <t>48HJE005---651--C</t>
  </si>
  <si>
    <t>7.4</t>
  </si>
  <si>
    <t>48HJM006---641-</t>
  </si>
  <si>
    <t>SCE_NRF_930_0000198574</t>
  </si>
  <si>
    <t>103</t>
  </si>
  <si>
    <t>48HJD009---651--</t>
  </si>
  <si>
    <t>11.6</t>
  </si>
  <si>
    <t>48HJM004---641--</t>
  </si>
  <si>
    <t>SCE_NRF_930_0000284040</t>
  </si>
  <si>
    <t>48HJD012-551</t>
  </si>
  <si>
    <t>120/180</t>
  </si>
  <si>
    <t>SCE_NRF_930_0000461976</t>
  </si>
  <si>
    <t>YPAL050CVC46BBCS</t>
  </si>
  <si>
    <t>SCE_NRF_930_0000592307</t>
  </si>
  <si>
    <t>46</t>
  </si>
  <si>
    <t>48HJL005-551</t>
  </si>
  <si>
    <t>48HJD007-551</t>
  </si>
  <si>
    <t>SCE_NRF_930_0000596273</t>
  </si>
  <si>
    <t>179</t>
  </si>
  <si>
    <t>48TFD014-A-511</t>
  </si>
  <si>
    <t>22.4</t>
  </si>
  <si>
    <t>14.4</t>
  </si>
  <si>
    <t>SCE_NRF_931_0000091719</t>
  </si>
  <si>
    <t>1991</t>
  </si>
  <si>
    <t>SCE_NRF_931_0000158053</t>
  </si>
  <si>
    <t>574AEW060090NB</t>
  </si>
  <si>
    <t>96</t>
  </si>
  <si>
    <t>SCE_NRF_931_0000390853</t>
  </si>
  <si>
    <t>TTA120C40SEA</t>
  </si>
  <si>
    <t>TTA180C40SDA</t>
  </si>
  <si>
    <t>SCE_NRF_931_0000459008</t>
  </si>
  <si>
    <t>SCE_NRF_932_0000035853</t>
  </si>
  <si>
    <t>MARVAIR</t>
  </si>
  <si>
    <t>AUP48HPA10NB</t>
  </si>
  <si>
    <t>12.0</t>
  </si>
  <si>
    <t>SCE_NRF_932_0000040363</t>
  </si>
  <si>
    <t>ArcoAir</t>
  </si>
  <si>
    <t>R6GD-X36K072C</t>
  </si>
  <si>
    <t>SCE_NRF_932_0000178509</t>
  </si>
  <si>
    <t>D,E,F,G,I,K</t>
  </si>
  <si>
    <t>COLEMAN</t>
  </si>
  <si>
    <t>DBYP-TO36N090A</t>
  </si>
  <si>
    <t>DB4P-TO36N090A</t>
  </si>
  <si>
    <t>SCE_NRF_932_0000193096</t>
  </si>
  <si>
    <t>48HJ006-014</t>
  </si>
  <si>
    <t>SCE_NRF_932_0000223327</t>
  </si>
  <si>
    <t>48TJ008---511GA</t>
  </si>
  <si>
    <t>SCE_NRF_932_0000245400</t>
  </si>
  <si>
    <t>DAYQ-F060N110A</t>
  </si>
  <si>
    <t>SCE_NRF_932_0000251400</t>
  </si>
  <si>
    <t>581BPV072072ADAA</t>
  </si>
  <si>
    <t>SCE_NRF_932_0000254170</t>
  </si>
  <si>
    <t>AGD18DAG1</t>
  </si>
  <si>
    <t>SCE_NRF_932_0000556266</t>
  </si>
  <si>
    <t>SCE_NRF_932_0000586328</t>
  </si>
  <si>
    <t>Payen</t>
  </si>
  <si>
    <t>SCE_NRF_935_0000033965</t>
  </si>
  <si>
    <t>SCE_NRF_935_0000082670</t>
  </si>
  <si>
    <t>PGD360090K00K1</t>
  </si>
  <si>
    <t>SCE_NRF_935_0000104520</t>
  </si>
  <si>
    <t>SDGE_NRF_919_0000019924</t>
  </si>
  <si>
    <t>SDGE_NRF_919_0000090765</t>
  </si>
  <si>
    <t>48HJL005--B552--</t>
  </si>
  <si>
    <t>48HJL005--B551--</t>
  </si>
  <si>
    <t>SDGE_NRF_919_0000166322</t>
  </si>
  <si>
    <t>RAKA-060JAZ</t>
  </si>
  <si>
    <t>695511380504123</t>
  </si>
  <si>
    <t>Rheem</t>
  </si>
  <si>
    <t>RGPH-10EBRJR</t>
  </si>
  <si>
    <t>SDGE_NRF_919_0000187746</t>
  </si>
  <si>
    <t>5062-A36-30</t>
  </si>
  <si>
    <t>50EZ/A36/30</t>
  </si>
  <si>
    <t>48TCDD08AZASADAOMO</t>
  </si>
  <si>
    <t>48TLDD08A2A5AOAOAO</t>
  </si>
  <si>
    <t>575CEX120000AA</t>
  </si>
  <si>
    <t>SDGE_NRF_920_0000014100</t>
  </si>
  <si>
    <t>48HJD025</t>
  </si>
  <si>
    <t>SDGE_NRF_920_0000021683</t>
  </si>
  <si>
    <t>48HJ005</t>
  </si>
  <si>
    <t>48HJ006</t>
  </si>
  <si>
    <t>48HJ008</t>
  </si>
  <si>
    <t>48HJ017</t>
  </si>
  <si>
    <t>48HJ009</t>
  </si>
  <si>
    <t>48GX024</t>
  </si>
  <si>
    <t>SDGE_NRF_920_0000070409</t>
  </si>
  <si>
    <t>LGA24042BS2G</t>
  </si>
  <si>
    <t>LGA120H2BH3G</t>
  </si>
  <si>
    <t>240</t>
  </si>
  <si>
    <t>SDGE_NRF_920_0000078202</t>
  </si>
  <si>
    <t>4-5</t>
  </si>
  <si>
    <t>RPWL-120CAZ</t>
  </si>
  <si>
    <t>Delta Flo</t>
  </si>
  <si>
    <t>Duct Heater</t>
  </si>
  <si>
    <t>SDGE_NRF_920_0000083722</t>
  </si>
  <si>
    <t>YSC060A3RLA0K 000000000000</t>
  </si>
  <si>
    <t>2.99</t>
  </si>
  <si>
    <t>SDGE_NRF_920_0000092515</t>
  </si>
  <si>
    <t>Payne</t>
  </si>
  <si>
    <t>SDGE_NRF_920_0000094133</t>
  </si>
  <si>
    <t>SDGE_NRF_920_0000109090</t>
  </si>
  <si>
    <t>LGH060H4EM1Y</t>
  </si>
  <si>
    <t>12.7</t>
  </si>
  <si>
    <t>17.1</t>
  </si>
  <si>
    <t>LGH120H4MM2Y</t>
  </si>
  <si>
    <t>SDGE_NRF_920_0000116491</t>
  </si>
  <si>
    <t>PHKJ030-IF</t>
  </si>
  <si>
    <t>27.6</t>
  </si>
  <si>
    <t>SDGE_NRF_920_0000159668</t>
  </si>
  <si>
    <t>PY3GNAA4Z090NA</t>
  </si>
  <si>
    <t>SDGE_NRF_920_0000166910</t>
  </si>
  <si>
    <t>SDGE_NRF_920_0000167757</t>
  </si>
  <si>
    <t>574DPWA36060NA</t>
  </si>
  <si>
    <t>SDGE_NRF_920_0000201900</t>
  </si>
  <si>
    <t>17.8</t>
  </si>
  <si>
    <t>48NLT018300</t>
  </si>
  <si>
    <t>SDGE_NRF_920_0000204369</t>
  </si>
  <si>
    <t>D3NP024N03606NXA</t>
  </si>
  <si>
    <t>PGB048100-3A</t>
  </si>
  <si>
    <t>92</t>
  </si>
  <si>
    <t>SDGE_NRF_921_0000015357</t>
  </si>
  <si>
    <t>SDGE_NRF_921_0000023930</t>
  </si>
  <si>
    <t>B3CH090A46A</t>
  </si>
  <si>
    <t>SDGE_NRF_921_0000025036</t>
  </si>
  <si>
    <t>ZF180N24P2KML1B</t>
  </si>
  <si>
    <t>SDGE_NRF_921_0000051245</t>
  </si>
  <si>
    <t>SDGE_NRF_921_0000089912</t>
  </si>
  <si>
    <t>5OHJQ008521</t>
  </si>
  <si>
    <t>SDGE_NRF_921_0000098381</t>
  </si>
  <si>
    <t>H1RC048S25A</t>
  </si>
  <si>
    <t>SDGE_NRF_921_0000132627</t>
  </si>
  <si>
    <t>SDGE_NRF_921_0000140053</t>
  </si>
  <si>
    <t>68</t>
  </si>
  <si>
    <t>50HJQ007--C511--</t>
  </si>
  <si>
    <t>SDGE_NRF_921_0000165634</t>
  </si>
  <si>
    <t>4YCC3024B1064AA</t>
  </si>
  <si>
    <t>64</t>
  </si>
  <si>
    <t>YHC12OA4RHA2PCOCOAZA4AOBO</t>
  </si>
  <si>
    <t>146</t>
  </si>
  <si>
    <t>YCD151C4HABB</t>
  </si>
  <si>
    <t>SDGE_NRF_921_0000168894</t>
  </si>
  <si>
    <t>50TJQ008---501GA</t>
  </si>
  <si>
    <t>SDGE_NRF_921_0000176888</t>
  </si>
  <si>
    <t>30.4</t>
  </si>
  <si>
    <t>SDGE_NRF_921_0000179482</t>
  </si>
  <si>
    <t>13.4</t>
  </si>
  <si>
    <t>SDGE_NRF_921_0000184669</t>
  </si>
  <si>
    <t>50TJQ012-501GA</t>
  </si>
  <si>
    <t>50TJQ012-5016A</t>
  </si>
  <si>
    <t>3.1</t>
  </si>
  <si>
    <t>50TJQ012-511GA</t>
  </si>
  <si>
    <t>50HJQ012-531</t>
  </si>
  <si>
    <t>110</t>
  </si>
  <si>
    <t>50EZ-A36-30</t>
  </si>
  <si>
    <t>50TJQ004-501GA</t>
  </si>
  <si>
    <t>6.7</t>
  </si>
  <si>
    <t>SDGE_NRF_921_0000189205</t>
  </si>
  <si>
    <t>RKKA-A060JK10X</t>
  </si>
  <si>
    <t>SDGE_NRF_921_0000196124</t>
  </si>
  <si>
    <t>SDGE_NRF_921_0000197646</t>
  </si>
  <si>
    <t>WSC060AIRDAIG0C00000000</t>
  </si>
  <si>
    <t>HAC601A</t>
  </si>
  <si>
    <t>2.72</t>
  </si>
  <si>
    <t>SDGE_NRF_921_0000202388</t>
  </si>
  <si>
    <t>48PGLM07-D-60-FF</t>
  </si>
  <si>
    <t>48PGLM07-0-60-FF</t>
  </si>
  <si>
    <t>48PGLM09-D-60-FF</t>
  </si>
  <si>
    <t>48PG0M14-D-60-FF</t>
  </si>
  <si>
    <t>48PGDM08-D-60-FF</t>
  </si>
  <si>
    <t>SDGE_NRF_926_0000021605</t>
  </si>
  <si>
    <t>1992</t>
  </si>
  <si>
    <t>38YC042300</t>
  </si>
  <si>
    <t>63</t>
  </si>
  <si>
    <t>SDGE_NRF_926_0000084206</t>
  </si>
  <si>
    <t>WCD150B300EA</t>
  </si>
  <si>
    <t>SDGE_NRF_926_0000125882</t>
  </si>
  <si>
    <t>D-E</t>
  </si>
  <si>
    <t>WA121-KO2XX4XXX</t>
  </si>
  <si>
    <t>PGE_NRF_933_0001156890</t>
  </si>
  <si>
    <t>48HCLA06A2A5A0A0A0</t>
  </si>
  <si>
    <t>15.2</t>
  </si>
  <si>
    <t>PGE_NRF_934_0000733776</t>
  </si>
  <si>
    <t>GCGD60S21S1A</t>
  </si>
  <si>
    <t>GV060P21</t>
  </si>
  <si>
    <t>PGE_NRF_932_0000650202</t>
  </si>
  <si>
    <t>48SDN024040301</t>
  </si>
  <si>
    <t>48SON024040301</t>
  </si>
  <si>
    <t>48SS-048080241</t>
  </si>
  <si>
    <t>PGE_NRF_936_0000778486</t>
  </si>
  <si>
    <t>48ESN060090501</t>
  </si>
  <si>
    <t>B-J</t>
  </si>
  <si>
    <t>24ABB34BA610</t>
  </si>
  <si>
    <t>58STX070-14116</t>
  </si>
  <si>
    <t>D2NA060N06525D</t>
  </si>
  <si>
    <t>DDYZ-T060N110A</t>
  </si>
  <si>
    <t>PGE_NRF_937_0001111957</t>
  </si>
  <si>
    <t>RHEEM</t>
  </si>
  <si>
    <t>RRNLB04BJ140X</t>
  </si>
  <si>
    <t>PGE_NRF_939_0000267221</t>
  </si>
  <si>
    <t>PGN360090K01A1</t>
  </si>
  <si>
    <t>PGE_NRF_939_0000923960</t>
  </si>
  <si>
    <t>FRIEDRICH</t>
  </si>
  <si>
    <t>PGE_NRF_939_0000984067</t>
  </si>
  <si>
    <t>PGE_NRF_940_0000170280</t>
  </si>
  <si>
    <t>113RPA042-B</t>
  </si>
  <si>
    <t>PGE_NRF_940_0000363754</t>
  </si>
  <si>
    <t>48TCLA04A2A5A0A0A0</t>
  </si>
  <si>
    <t>PGE_NRF_940_0000970564</t>
  </si>
  <si>
    <t>RAMA-060JAZ</t>
  </si>
  <si>
    <t>RGPH-12NARJR</t>
  </si>
  <si>
    <t>PGE_NRF_940_0001028665</t>
  </si>
  <si>
    <t>9,10</t>
  </si>
  <si>
    <t>D1NA04806525C</t>
  </si>
  <si>
    <t>11,12</t>
  </si>
  <si>
    <t>D1NA042N05625B</t>
  </si>
  <si>
    <t>13,14</t>
  </si>
  <si>
    <t>D1NA042N05625L</t>
  </si>
  <si>
    <t>15,16</t>
  </si>
  <si>
    <t>DZNA060N06525</t>
  </si>
  <si>
    <t>17,18</t>
  </si>
  <si>
    <t>PGE_NRF_940_0001226108</t>
  </si>
  <si>
    <t>PGE_NRF_941_0000287964</t>
  </si>
  <si>
    <t>1996</t>
  </si>
  <si>
    <t>E1RA024S06A</t>
  </si>
  <si>
    <t>FC4BNF024</t>
  </si>
  <si>
    <t>PGE_NRF_941_0000374975</t>
  </si>
  <si>
    <t>PGE_NRF_941_0000958919</t>
  </si>
  <si>
    <t>48GSN030060501--</t>
  </si>
  <si>
    <t>78.4</t>
  </si>
  <si>
    <t>48HJF006---541--</t>
  </si>
  <si>
    <t>PGE_NRF_945_0000216317</t>
  </si>
  <si>
    <t>DINA036N05606C</t>
  </si>
  <si>
    <t>PGE_NRF_945_0000407871</t>
  </si>
  <si>
    <t>580JE06A072A2A0AAA</t>
  </si>
  <si>
    <t>PGE_NRF_945_0000794932</t>
  </si>
  <si>
    <t>PGE_NRF_945_0000814137</t>
  </si>
  <si>
    <t>PGN360090K01A1--</t>
  </si>
  <si>
    <t>PGN360090K01A1--80</t>
  </si>
  <si>
    <t>PGE_NRF_945_0000870120</t>
  </si>
  <si>
    <t>GPG1360093</t>
  </si>
  <si>
    <t>PGE_NRF_945_0000942308</t>
  </si>
  <si>
    <t>A,F</t>
  </si>
  <si>
    <t>4855048080</t>
  </si>
  <si>
    <t>K</t>
  </si>
  <si>
    <t>PGE_NRF_945_0001101648</t>
  </si>
  <si>
    <t>48GXN03004</t>
  </si>
  <si>
    <t>50TCQA05A2A6A0A0A0</t>
  </si>
  <si>
    <t>45.5</t>
  </si>
  <si>
    <t>3.52</t>
  </si>
  <si>
    <t>PGE_NRF_945_0001130437</t>
  </si>
  <si>
    <t>RG5060LLCA0AAAA---</t>
  </si>
  <si>
    <t>PGE_NRF_945_0001169663</t>
  </si>
  <si>
    <t>SANYO</t>
  </si>
  <si>
    <t>C1822</t>
  </si>
  <si>
    <t>KS1822</t>
  </si>
  <si>
    <t>DINAD48N06506C</t>
  </si>
  <si>
    <t>DINA048N06506C</t>
  </si>
  <si>
    <t>PGE_NRF_945_0001203845</t>
  </si>
  <si>
    <t>YHC043A3RLA1A</t>
  </si>
  <si>
    <t>TWP060D100A0</t>
  </si>
  <si>
    <t>PGE_NRF_946_0001046205</t>
  </si>
  <si>
    <t>PH060-3AB</t>
  </si>
  <si>
    <t>PGE_NRF_947_0000039652</t>
  </si>
  <si>
    <t>24ACR348A0030010</t>
  </si>
  <si>
    <t>PGE_NRF_949_0000471364</t>
  </si>
  <si>
    <t>TTP030C100B0</t>
  </si>
  <si>
    <t>TUD100C961H3</t>
  </si>
  <si>
    <t>TCP030C100B0</t>
  </si>
  <si>
    <t>J</t>
  </si>
  <si>
    <t>AOU24CL</t>
  </si>
  <si>
    <t>561CJ060-A</t>
  </si>
  <si>
    <t>661CP060-C</t>
  </si>
  <si>
    <t>62.4</t>
  </si>
  <si>
    <t>YHC063A4ECA1A</t>
  </si>
  <si>
    <t>PGE_NRF_950_0000872808</t>
  </si>
  <si>
    <t>CAE048HAC</t>
  </si>
  <si>
    <t>CM</t>
  </si>
  <si>
    <t>6D1100A020IM</t>
  </si>
  <si>
    <t>PGE_NRF_951_0000121574</t>
  </si>
  <si>
    <t>VSX130601BA</t>
  </si>
  <si>
    <t>48TCDA 06A2 A6A0 A0 A0</t>
  </si>
  <si>
    <t>48TCDA 05A2 A6A0 A0A0A</t>
  </si>
  <si>
    <t>13.1</t>
  </si>
  <si>
    <t>PGE_NRF_951_0000611702</t>
  </si>
  <si>
    <t>107</t>
  </si>
  <si>
    <t>PGE_NRF_951_0001213538</t>
  </si>
  <si>
    <t>Trane</t>
  </si>
  <si>
    <t>PGE_NRF_951_0001231547</t>
  </si>
  <si>
    <t>2TWR2024A1000AA</t>
  </si>
  <si>
    <t>2TWA0060A3000AB</t>
  </si>
  <si>
    <t>PGE_NRF_953_0001017109</t>
  </si>
  <si>
    <t>D1NH048N06525C</t>
  </si>
  <si>
    <t>80.8</t>
  </si>
  <si>
    <t>PGE_NRF_954_0000068421</t>
  </si>
  <si>
    <t>YHC036E1RLA13COA100000000</t>
  </si>
  <si>
    <t>YHC037E3RMA00C0A1000000000</t>
  </si>
  <si>
    <t>PGE_NRF_954_0000468386</t>
  </si>
  <si>
    <t>YSC036A4ELA0Z010000000200</t>
  </si>
  <si>
    <t>PGE_NRF_954_0000790037</t>
  </si>
  <si>
    <t>38CKC060620</t>
  </si>
  <si>
    <t>58MXA080-20</t>
  </si>
  <si>
    <t>PGE_NRF_955_0001042270</t>
  </si>
  <si>
    <t>PGE_NRF_956_0000431766</t>
  </si>
  <si>
    <t>PGE_NRF_956_0000450964</t>
  </si>
  <si>
    <t>PGE_NRF_956_0000667013</t>
  </si>
  <si>
    <t>WCC048F400BG</t>
  </si>
  <si>
    <t>YCC048F4H0BH</t>
  </si>
  <si>
    <t>YYC024F1LOBH</t>
  </si>
  <si>
    <t>9.35</t>
  </si>
  <si>
    <t>25HCA360A500</t>
  </si>
  <si>
    <t>PGE_NRF_956_0000771194</t>
  </si>
  <si>
    <t>GPG1336070M41AD</t>
  </si>
  <si>
    <t>PGE_NRF_956_0000872090</t>
  </si>
  <si>
    <t>PGE_NRF_959_0000076938</t>
  </si>
  <si>
    <t>24APA560A300</t>
  </si>
  <si>
    <t>PS9B12N060DH11</t>
  </si>
  <si>
    <t>94</t>
  </si>
  <si>
    <t>24ANA748A300</t>
  </si>
  <si>
    <t>PS9B12N040DH11</t>
  </si>
  <si>
    <t>PGE_NRF_959_0000265566</t>
  </si>
  <si>
    <t>32</t>
  </si>
  <si>
    <t>486X-03040511AD</t>
  </si>
  <si>
    <t>81.9</t>
  </si>
  <si>
    <t>48GX-030640511AD</t>
  </si>
  <si>
    <t>81.2</t>
  </si>
  <si>
    <t>48GX-030640S11</t>
  </si>
  <si>
    <t>PGE_NRF_959_0000432198</t>
  </si>
  <si>
    <t>MAY TAG</t>
  </si>
  <si>
    <t>PSA4BF036K</t>
  </si>
  <si>
    <t>PGE_NRF_959_0000543606</t>
  </si>
  <si>
    <t>48GS-036060301</t>
  </si>
  <si>
    <t>PGE_NRF_959_0000681442</t>
  </si>
  <si>
    <t>PGE_NRF_959_0000736091</t>
  </si>
  <si>
    <t>PG8MAA036070</t>
  </si>
  <si>
    <t>PY3PNA060090NB</t>
  </si>
  <si>
    <t>PGE_NRF_959_0000980957</t>
  </si>
  <si>
    <t>PGB060100-1</t>
  </si>
  <si>
    <t>PGE_NRF_959_0001011849</t>
  </si>
  <si>
    <t>24APA5</t>
  </si>
  <si>
    <t>PGE_NRF_959_0001143431</t>
  </si>
  <si>
    <t>FB4CNF042</t>
  </si>
  <si>
    <t>PGE_NRF_959_0001230407</t>
  </si>
  <si>
    <t>SCE_NRF_902_0000000901</t>
  </si>
  <si>
    <t>48GX-03609031</t>
  </si>
  <si>
    <t>KBTUH</t>
  </si>
  <si>
    <t>SCE_NRF_902_0000020818</t>
  </si>
  <si>
    <t>50HS-048-511AB</t>
  </si>
  <si>
    <t>SCE_NRF_902_0000049912</t>
  </si>
  <si>
    <t>48PG-03</t>
  </si>
  <si>
    <t>51</t>
  </si>
  <si>
    <t>48PG-06</t>
  </si>
  <si>
    <t>113</t>
  </si>
  <si>
    <t>SCE_NRF_902_0000068131</t>
  </si>
  <si>
    <t>B-1</t>
  </si>
  <si>
    <t>YCP036F</t>
  </si>
  <si>
    <t>SCE_NRF_902_0000087351</t>
  </si>
  <si>
    <t>RUUD</t>
  </si>
  <si>
    <t>UAKA-06OJA2</t>
  </si>
  <si>
    <t>SCE_NRF_902_0000142469</t>
  </si>
  <si>
    <t>LUXAIRE</t>
  </si>
  <si>
    <t>6HGD4851518</t>
  </si>
  <si>
    <t>THGD42541S1A</t>
  </si>
  <si>
    <t>XP060C00N1AAAZ</t>
  </si>
  <si>
    <t>SCE_NRF_902_0000200742</t>
  </si>
  <si>
    <t>DAY NIGHT</t>
  </si>
  <si>
    <t>PHD336000K000C1</t>
  </si>
  <si>
    <t>SCE_NRF_902_0000258347</t>
  </si>
  <si>
    <t>48SS-0360605Z1AA</t>
  </si>
  <si>
    <t>SCE_NRF_902_0000332479</t>
  </si>
  <si>
    <t>38YCC060320</t>
  </si>
  <si>
    <t>48G5N048090511</t>
  </si>
  <si>
    <t>80.1</t>
  </si>
  <si>
    <t>SCE_NRF_902_0000649277</t>
  </si>
  <si>
    <t>PGB0480751</t>
  </si>
  <si>
    <t>24ABR360A330</t>
  </si>
  <si>
    <t>24ABR348A310</t>
  </si>
  <si>
    <t>CH2472</t>
  </si>
  <si>
    <t>SCE_NRF_904_0000107753</t>
  </si>
  <si>
    <t>INTERNATIONAL COMFORT</t>
  </si>
  <si>
    <t>N4H336AKB300</t>
  </si>
  <si>
    <t>N4H330AKE100</t>
  </si>
  <si>
    <t>13PJL36A01</t>
  </si>
  <si>
    <t>SCE_NRF_904_0000564461</t>
  </si>
  <si>
    <t>RQNA-B048CK</t>
  </si>
  <si>
    <t>PA10JA060-A</t>
  </si>
  <si>
    <t>7.2</t>
  </si>
  <si>
    <t>SCE_NRF_906_0000089522</t>
  </si>
  <si>
    <t>50ZH_030___30L</t>
  </si>
  <si>
    <t>27.2</t>
  </si>
  <si>
    <t>SCE_NRF_906_0000206741</t>
  </si>
  <si>
    <t>41</t>
  </si>
  <si>
    <t>GOODMAN MANUFACTURING</t>
  </si>
  <si>
    <t>PHB042-1</t>
  </si>
  <si>
    <t>SCE_NRF_906_0000404714</t>
  </si>
  <si>
    <t>1988</t>
  </si>
  <si>
    <t>WCC018F100B</t>
  </si>
  <si>
    <t>10.0</t>
  </si>
  <si>
    <t>3.00</t>
  </si>
  <si>
    <t>TWR036C100A</t>
  </si>
  <si>
    <t>3.10</t>
  </si>
  <si>
    <t>WCC048F300AB</t>
  </si>
  <si>
    <t>3.14</t>
  </si>
  <si>
    <t>SCE_NRF_907_0000531333</t>
  </si>
  <si>
    <t>B2HZ060A46A</t>
  </si>
  <si>
    <t>B2HZ048A25A</t>
  </si>
  <si>
    <t>RAS060H0CA0AAAA---</t>
  </si>
  <si>
    <t>RG5048HLCA0AAAA---</t>
  </si>
  <si>
    <t>48GSN048090301</t>
  </si>
  <si>
    <t>D2N2036N05606NX</t>
  </si>
  <si>
    <t>SCE_NRF_908_0000429109</t>
  </si>
  <si>
    <t>50JS-060</t>
  </si>
  <si>
    <t>SCE_NRF_908_0000434866</t>
  </si>
  <si>
    <t>N2H348AKB200</t>
  </si>
  <si>
    <t>SCE_NRF_910_0000544018</t>
  </si>
  <si>
    <t>SCE_NRF_911_0000098095</t>
  </si>
  <si>
    <t>4WCY4048A3000AA</t>
  </si>
  <si>
    <t>652130241BC</t>
  </si>
  <si>
    <t>G52130241BC</t>
  </si>
  <si>
    <t>38YCC060560</t>
  </si>
  <si>
    <t>38HDA024300</t>
  </si>
  <si>
    <t>38CKC036350</t>
  </si>
  <si>
    <t>SEASON</t>
  </si>
  <si>
    <t>CCAG60CFN13</t>
  </si>
  <si>
    <t>CCAG48CFN</t>
  </si>
  <si>
    <t>SCE_NRF_913_0000126184</t>
  </si>
  <si>
    <t>DAYNE</t>
  </si>
  <si>
    <t>PA13NR060000</t>
  </si>
  <si>
    <t>GUARDIAN</t>
  </si>
  <si>
    <t>GCD36S21S1</t>
  </si>
  <si>
    <t>48GSN048090601</t>
  </si>
  <si>
    <t>48GXN060090601</t>
  </si>
  <si>
    <t>48GXN06009060</t>
  </si>
  <si>
    <t>48HJD005---601AA</t>
  </si>
  <si>
    <t>48TCLA06A1A6A0B0A0</t>
  </si>
  <si>
    <t>4TTA3048A4000AA</t>
  </si>
  <si>
    <t>SCE_NRF_913_0000479649</t>
  </si>
  <si>
    <t>UPMC/030JAZ</t>
  </si>
  <si>
    <t>SCE_NRF_913_0000647933</t>
  </si>
  <si>
    <t>B2H2060A25A</t>
  </si>
  <si>
    <t>B2HZ060A25A</t>
  </si>
  <si>
    <t>D3NZ024D05606NX</t>
  </si>
  <si>
    <t>SCE_NRF_917_0000118714</t>
  </si>
  <si>
    <t>D4NX048N06525NXA</t>
  </si>
  <si>
    <t>16 THRU 22</t>
  </si>
  <si>
    <t>D3NZ036N05625NXA</t>
  </si>
  <si>
    <t>SCE_NRF_917_0000352451</t>
  </si>
  <si>
    <t>LCA060HN4G</t>
  </si>
  <si>
    <t>SCE_NRF_917_0000390403</t>
  </si>
  <si>
    <t>SCE_NRF_917_0000432927</t>
  </si>
  <si>
    <t>PHF036K000E</t>
  </si>
  <si>
    <t>HPFM36K000E</t>
  </si>
  <si>
    <t>SCE_NRF_917_0000446107</t>
  </si>
  <si>
    <t>RQNL-B048JK</t>
  </si>
  <si>
    <t>SCE_NRF_917_0000501160</t>
  </si>
  <si>
    <t>RJKA-060DM</t>
  </si>
  <si>
    <t>SCE_NRF_917_0000524609</t>
  </si>
  <si>
    <t>SCE_NRF_917_0000590932</t>
  </si>
  <si>
    <t>SCE_NRF_922_0000213612</t>
  </si>
  <si>
    <t>THERMAL ZONE</t>
  </si>
  <si>
    <t>SCE_NRF_922_0000330851</t>
  </si>
  <si>
    <t>B1HH060A06B</t>
  </si>
  <si>
    <t>SCE_NRF_922_0000407319</t>
  </si>
  <si>
    <t>106</t>
  </si>
  <si>
    <t>38YCC018300</t>
  </si>
  <si>
    <t>SCE_NRF_922_0000416102</t>
  </si>
  <si>
    <t>2013</t>
  </si>
  <si>
    <t>SCE_NRF_922_0001362059</t>
  </si>
  <si>
    <t>GPG10360701A</t>
  </si>
  <si>
    <t>SCE_NRF_923_0000376887</t>
  </si>
  <si>
    <t>SCE_NRF_923_0000418888</t>
  </si>
  <si>
    <t>SCE_NRF_923_0000446895</t>
  </si>
  <si>
    <t>25HNA636A300</t>
  </si>
  <si>
    <t>SCE_NRF_924_0000492952</t>
  </si>
  <si>
    <t>SCE_NRF_925_0000463304</t>
  </si>
  <si>
    <t>GPH1360M21AB</t>
  </si>
  <si>
    <t>RRNL-B042CK08E</t>
  </si>
  <si>
    <t>SCE_NRF_926_0000071883</t>
  </si>
  <si>
    <t>1985</t>
  </si>
  <si>
    <t>38EH042500SM</t>
  </si>
  <si>
    <t>SCE_NRF_926_0000086597</t>
  </si>
  <si>
    <t>1986</t>
  </si>
  <si>
    <t>PGB036075-3</t>
  </si>
  <si>
    <t>.8</t>
  </si>
  <si>
    <t>SCE_NRF_926_0000160503</t>
  </si>
  <si>
    <t>4TWA3048A4000AA</t>
  </si>
  <si>
    <t>4TWA3060A4000AA</t>
  </si>
  <si>
    <t>YSC048E4ELA1BO</t>
  </si>
  <si>
    <t>YHC060E4RLA07020</t>
  </si>
  <si>
    <t>SCE_NRF_926_0000280623</t>
  </si>
  <si>
    <t>SCE_NRF_926_0000395954</t>
  </si>
  <si>
    <t>D1NA036N05646CP</t>
  </si>
  <si>
    <t>DINA036N05646CP</t>
  </si>
  <si>
    <t>SCE_NRF_926_0000463473</t>
  </si>
  <si>
    <t>RPKA-043JAZ</t>
  </si>
  <si>
    <t>50HS-024---311AB</t>
  </si>
  <si>
    <t>23.6</t>
  </si>
  <si>
    <t>655ANX024000ABCD</t>
  </si>
  <si>
    <t>5OHS-018---301AB</t>
  </si>
  <si>
    <t>5OHS-030---511AB</t>
  </si>
  <si>
    <t>29.4</t>
  </si>
  <si>
    <t>5OHS-048---621AB</t>
  </si>
  <si>
    <t>50HS-048---621AB</t>
  </si>
  <si>
    <t>5OHS-036---601AB</t>
  </si>
  <si>
    <t>5OJS-060---601--</t>
  </si>
  <si>
    <t>SCE_NRF_926_0000590098</t>
  </si>
  <si>
    <t>655ANX030000ABAD</t>
  </si>
  <si>
    <t>29400</t>
  </si>
  <si>
    <t>3.0</t>
  </si>
  <si>
    <t>SCE_NRF_926_0000631418</t>
  </si>
  <si>
    <t>HP036X1021A</t>
  </si>
  <si>
    <t>HP036X102A</t>
  </si>
  <si>
    <t>SCE_NRF_926_0001328850</t>
  </si>
  <si>
    <t>B1HA048A25B</t>
  </si>
  <si>
    <t>7.0</t>
  </si>
  <si>
    <t>SCE_NRF_927_0000014177</t>
  </si>
  <si>
    <t>95</t>
  </si>
  <si>
    <t>SCE_NRF_927_0000031334</t>
  </si>
  <si>
    <t>TURBO AIR</t>
  </si>
  <si>
    <t>TAS-24V10</t>
  </si>
  <si>
    <t>SCE_NRF_927_0000045289</t>
  </si>
  <si>
    <t>WCC048F300BB</t>
  </si>
  <si>
    <t>SCE_NRF_927_0000158893</t>
  </si>
  <si>
    <t>50JS-042---501--</t>
  </si>
  <si>
    <t>RPKA-061JAZ</t>
  </si>
  <si>
    <t>SCE_NRF_927_0000373642</t>
  </si>
  <si>
    <t>WCC042F300BB</t>
  </si>
  <si>
    <t>48GSN048090501--</t>
  </si>
  <si>
    <t>SCE_NRF_927_0000467279</t>
  </si>
  <si>
    <t>N2H324A1400</t>
  </si>
  <si>
    <t>N2H330AKA107</t>
  </si>
  <si>
    <t>N2A324AKA200</t>
  </si>
  <si>
    <t>N2H318AKA100</t>
  </si>
  <si>
    <t>TC6030215HA</t>
  </si>
  <si>
    <t>6CGD6054</t>
  </si>
  <si>
    <t>SSZ140241AV</t>
  </si>
  <si>
    <t>SCE_NRF_927_0000595800</t>
  </si>
  <si>
    <t>5055-024-301</t>
  </si>
  <si>
    <t>38YCC036</t>
  </si>
  <si>
    <t>38YCC060</t>
  </si>
  <si>
    <t>SCE_NRF_928_0000077075</t>
  </si>
  <si>
    <t>C048JK08X</t>
  </si>
  <si>
    <t>SCE_NRF_928_0000285216</t>
  </si>
  <si>
    <t>654AWO36B</t>
  </si>
  <si>
    <t>6.6</t>
  </si>
  <si>
    <t>RQNL-B036JK</t>
  </si>
  <si>
    <t>SCE_NRF_928_0000291675</t>
  </si>
  <si>
    <t>HDB060525A</t>
  </si>
  <si>
    <t>SCE_NRF_928_0000475382</t>
  </si>
  <si>
    <t>50HJQ005---531--</t>
  </si>
  <si>
    <t>7.6</t>
  </si>
  <si>
    <t>50HJQ004---521--</t>
  </si>
  <si>
    <t>48GSN042060301--</t>
  </si>
  <si>
    <t>78.7</t>
  </si>
  <si>
    <t>SCE_NRF_928_0000487371</t>
  </si>
  <si>
    <t>48GX-042090301</t>
  </si>
  <si>
    <t>SCE_NRF_928_0000490361</t>
  </si>
  <si>
    <t>SCE_NRF_928_0000526676</t>
  </si>
  <si>
    <t>1975</t>
  </si>
  <si>
    <t>50QQ030</t>
  </si>
  <si>
    <t>2.90</t>
  </si>
  <si>
    <t>SCE_NRF_928_0000534900</t>
  </si>
  <si>
    <t>YCJD6054353A</t>
  </si>
  <si>
    <t>YCJ03654353A</t>
  </si>
  <si>
    <t>SCE_NRF_928_0000593847</t>
  </si>
  <si>
    <t>F2RP042H06B</t>
  </si>
  <si>
    <t>SCE_NRF_930_0000083121</t>
  </si>
  <si>
    <t>50JZ-024</t>
  </si>
  <si>
    <t>29000</t>
  </si>
  <si>
    <t>SCE_NRF_930_0000140986</t>
  </si>
  <si>
    <t>HPFM48H000E</t>
  </si>
  <si>
    <t>IPC</t>
  </si>
  <si>
    <t>AAH15FBHAA</t>
  </si>
  <si>
    <t>HPFM60H000E</t>
  </si>
  <si>
    <t>AOU18CL</t>
  </si>
  <si>
    <t>SCE_NRF_930_0000309241</t>
  </si>
  <si>
    <t>48HJD007-C531</t>
  </si>
  <si>
    <t>48HJD006-C531</t>
  </si>
  <si>
    <t>SCE_NRF_930_0000428243</t>
  </si>
  <si>
    <t>48GSN036060601</t>
  </si>
  <si>
    <t>SCE_NRF_930_0000497475</t>
  </si>
  <si>
    <t>58.5</t>
  </si>
  <si>
    <t>RHH060H0CA0AAAA</t>
  </si>
  <si>
    <t>102A</t>
  </si>
  <si>
    <t>SCE_NRF_930_0000638357</t>
  </si>
  <si>
    <t>50E2-A20-3-TP</t>
  </si>
  <si>
    <t>SCE_NRF_931_0000378609</t>
  </si>
  <si>
    <t>CZF06013CA</t>
  </si>
  <si>
    <t>SCE_NRF_932_0000229568</t>
  </si>
  <si>
    <t>WEATHERKING</t>
  </si>
  <si>
    <t>WAMA-036JAZ</t>
  </si>
  <si>
    <t>SCE_NRF_932_0000280304</t>
  </si>
  <si>
    <t>YHC043A3ELA1D</t>
  </si>
  <si>
    <t>YHL043A3ELA1D</t>
  </si>
  <si>
    <t>SCE_NRF_932_0000550465</t>
  </si>
  <si>
    <t>TEMPSTAR</t>
  </si>
  <si>
    <t>TCA048AKA5</t>
  </si>
  <si>
    <t>SCE_NRF_935_0000017231</t>
  </si>
  <si>
    <t>SCE_NRF_935_0000058910</t>
  </si>
  <si>
    <t>SCE_NRF_935_0000152145</t>
  </si>
  <si>
    <t>SCE_NRF_935_0000188479</t>
  </si>
  <si>
    <t>SCE_NRF_935_0000451102</t>
  </si>
  <si>
    <t>SDGE_NRF_919_0000075269</t>
  </si>
  <si>
    <t>SDGE_NRF_919_0000101492</t>
  </si>
  <si>
    <t>YHC063A3RMAIC80C100000300</t>
  </si>
  <si>
    <t>SDGE_NRF_919_0000132949</t>
  </si>
  <si>
    <t>35.2</t>
  </si>
  <si>
    <t>AOU36</t>
  </si>
  <si>
    <t>36.4</t>
  </si>
  <si>
    <t>SDGE_NRF_919_0000178687</t>
  </si>
  <si>
    <t>48ESNA3004030</t>
  </si>
  <si>
    <t>40ESNA4804030</t>
  </si>
  <si>
    <t>48ESNA48090030</t>
  </si>
  <si>
    <t>SDGE_NRF_920_0000033731</t>
  </si>
  <si>
    <t>SDGE_NRF_920_0000062023</t>
  </si>
  <si>
    <t>B2Hz036A46A</t>
  </si>
  <si>
    <t>SDGE_NRF_920_0000062120</t>
  </si>
  <si>
    <t>RAKA-037JAZ</t>
  </si>
  <si>
    <t>LCA036H2BNY</t>
  </si>
  <si>
    <t>GSH230363AD</t>
  </si>
  <si>
    <t>SDGE_NRF_920_0000103007</t>
  </si>
  <si>
    <t>RQKA-A048JK</t>
  </si>
  <si>
    <t>SDGE_NRF_920_0000110210</t>
  </si>
  <si>
    <t>SDGE_NRF_920_0000160355</t>
  </si>
  <si>
    <t>PA13NA048-C</t>
  </si>
  <si>
    <t>ADP</t>
  </si>
  <si>
    <t>C48AZ10C166</t>
  </si>
  <si>
    <t>SDGE_NRF_920_0000164092</t>
  </si>
  <si>
    <t>544BJX018000AAAA</t>
  </si>
  <si>
    <t>544BHX030000AAAA</t>
  </si>
  <si>
    <t>SDGE_NRF_920_0000181331</t>
  </si>
  <si>
    <t>SDGE_NRF_920_0000185424</t>
  </si>
  <si>
    <t>13AJN48A01</t>
  </si>
  <si>
    <t>SDGE_NRF_920_0000198312</t>
  </si>
  <si>
    <t>13GCSXA-24-068X-230-IA</t>
  </si>
  <si>
    <t>67.5</t>
  </si>
  <si>
    <t>13GCSXA-60-083X-230-IA</t>
  </si>
  <si>
    <t>82.5</t>
  </si>
  <si>
    <t>136CSXA-26-068X-230-IA</t>
  </si>
  <si>
    <t>505S-042-501</t>
  </si>
  <si>
    <t>50JS-042-501</t>
  </si>
  <si>
    <t>50JS-030-501</t>
  </si>
  <si>
    <t>6.9</t>
  </si>
  <si>
    <t>3.05</t>
  </si>
  <si>
    <t>RQNA-B036JK000</t>
  </si>
  <si>
    <t>10.02</t>
  </si>
  <si>
    <t>RQNA-B024JK000</t>
  </si>
  <si>
    <t>6.74</t>
  </si>
  <si>
    <t>SDGE_NRF_921_0000040471</t>
  </si>
  <si>
    <t>RRNA-8042JK08X</t>
  </si>
  <si>
    <t>SDGE_NRF_921_0000071207</t>
  </si>
  <si>
    <t>HP29-036-7G</t>
  </si>
  <si>
    <t>38.2</t>
  </si>
  <si>
    <t>SDGE_NRF_921_0000079048</t>
  </si>
  <si>
    <t>WCC060F300BE</t>
  </si>
  <si>
    <t>SDGE_NRF_921_0000089577</t>
  </si>
  <si>
    <t>SDGE_NRF_921_0000103726</t>
  </si>
  <si>
    <t>50NQ024</t>
  </si>
  <si>
    <t>50NQ060</t>
  </si>
  <si>
    <t>SDGE_NRF_921_0000104820</t>
  </si>
  <si>
    <t>2TTB3018A1000AA</t>
  </si>
  <si>
    <t>SDGE_NRF_921_0000111339</t>
  </si>
  <si>
    <t>RQKA-A036JK 000</t>
  </si>
  <si>
    <t>RQKA-A018JK 000</t>
  </si>
  <si>
    <t>RQKA-A048JK000</t>
  </si>
  <si>
    <t>RQKAA048JK000</t>
  </si>
  <si>
    <t>SDGE_NRF_921_0000153995</t>
  </si>
  <si>
    <t>2WCC3060A1000AA</t>
  </si>
  <si>
    <t>SDGE_NRF_921_0000157867</t>
  </si>
  <si>
    <t>13PJA18A01757</t>
  </si>
  <si>
    <t>GSH130301AC</t>
  </si>
  <si>
    <t>SDGE_NRF_921_0000163706</t>
  </si>
  <si>
    <t>GPH1348M23AB</t>
  </si>
  <si>
    <t>SDGE_NRF_921_0000168340</t>
  </si>
  <si>
    <t>38YCC060640</t>
  </si>
  <si>
    <t>SDGE_NRF_921_0000175236</t>
  </si>
  <si>
    <t>ROKA-A048JK000</t>
  </si>
  <si>
    <t>26</t>
  </si>
  <si>
    <t>SDGE_NRF_921_0000198552</t>
  </si>
  <si>
    <t>5.0</t>
  </si>
  <si>
    <t>38QR060C-511</t>
  </si>
  <si>
    <t>SDGE_NRF_921_0000200056</t>
  </si>
  <si>
    <t>SDGE_NRF_921_0000201486</t>
  </si>
  <si>
    <t>AOU24CL1</t>
  </si>
  <si>
    <t>SDGE_NRF_921_0000201724</t>
  </si>
  <si>
    <t>50TJQ006</t>
  </si>
  <si>
    <t>570</t>
  </si>
  <si>
    <t>48PGNM03-D-30-FF</t>
  </si>
  <si>
    <t>48PGLM06-D-60-FF</t>
  </si>
  <si>
    <t>14.6</t>
  </si>
  <si>
    <t>48PGLM05-D-60-FF</t>
  </si>
  <si>
    <t>14.8</t>
  </si>
  <si>
    <t>48PGLM06-0-60-FF</t>
  </si>
  <si>
    <t>50PG-M05-D-60-FF</t>
  </si>
  <si>
    <t>SDGE_NRF_921_0000206914</t>
  </si>
  <si>
    <t>SDGE_NRF_926_0000010297</t>
  </si>
  <si>
    <t>48XPN0360511CC</t>
  </si>
  <si>
    <t>SDGE_NRF_926_0000014119</t>
  </si>
  <si>
    <t>50JS-024---301--</t>
  </si>
  <si>
    <t>1.9</t>
  </si>
  <si>
    <t>SDGE_NRF_926_0000014151</t>
  </si>
  <si>
    <t>SDGE_NRF_926_0000088924</t>
  </si>
  <si>
    <t>AIREASE</t>
  </si>
  <si>
    <t>RPHP13A24P-1A</t>
  </si>
  <si>
    <t>7.70</t>
  </si>
  <si>
    <t>SDGE_NRF_926_0000102109</t>
  </si>
  <si>
    <t>655APX042000ABCG</t>
  </si>
  <si>
    <t>6.0</t>
  </si>
  <si>
    <t>SDGE_NRF_926_0000123309</t>
  </si>
  <si>
    <t>RRKA-024J1CO4X</t>
  </si>
  <si>
    <t>RRKA-024JK04X</t>
  </si>
  <si>
    <t>A-B</t>
  </si>
  <si>
    <t>38QR018C-060</t>
  </si>
  <si>
    <t>EER</t>
  </si>
  <si>
    <t>BldgType</t>
  </si>
  <si>
    <t>BldgTypeDescr</t>
  </si>
  <si>
    <t>Footprint</t>
  </si>
  <si>
    <t>YearBuilt</t>
  </si>
  <si>
    <t>TotalSqFt</t>
  </si>
  <si>
    <t>TotalCondSqFt</t>
  </si>
  <si>
    <t>PctCondSqFt</t>
  </si>
  <si>
    <t>NumBldgs</t>
  </si>
  <si>
    <t>TotalSurveyedSqFt</t>
  </si>
  <si>
    <t>NumFloors</t>
  </si>
  <si>
    <t>Parking</t>
  </si>
  <si>
    <t>Flr2FlrHt</t>
  </si>
  <si>
    <t>Flr2CeilingHt</t>
  </si>
  <si>
    <t>DaylightCtrls</t>
  </si>
  <si>
    <t>Orientation</t>
  </si>
  <si>
    <t>PGE_NRF_932_0000150636</t>
  </si>
  <si>
    <t>ph01</t>
  </si>
  <si>
    <t>ZD</t>
  </si>
  <si>
    <t>THEY SELL CANNED FOOD, DRY GOODS AND MEAT. THEY ALSO CASH CHECKS.</t>
  </si>
  <si>
    <t>PGE_NRF_932_0000252436</t>
  </si>
  <si>
    <t>THEY SELL CAN GOODS,DRY GOODS, AND MEAT</t>
  </si>
  <si>
    <t>S</t>
  </si>
  <si>
    <t>PGE_NRF_932_0000282315</t>
  </si>
  <si>
    <t>ZA</t>
  </si>
  <si>
    <t>THEATRE USED TO WATCH MOVIES</t>
  </si>
  <si>
    <t>PGE_NRF_932_0000495894</t>
  </si>
  <si>
    <t>CD</t>
  </si>
  <si>
    <t>CLASSROOMS</t>
  </si>
  <si>
    <t>MB</t>
  </si>
  <si>
    <t>CE</t>
  </si>
  <si>
    <t>PORTABLE CLASSROOMS</t>
  </si>
  <si>
    <t>CA</t>
  </si>
  <si>
    <t>DINING AND KITCHEN</t>
  </si>
  <si>
    <t>OA</t>
  </si>
  <si>
    <t>ADMINISTRATION</t>
  </si>
  <si>
    <t>PGE_NRF_932_0000597089</t>
  </si>
  <si>
    <t>ZC</t>
  </si>
  <si>
    <t>THIS SITE SELLS AND DELIVERS FLOWERS.</t>
  </si>
  <si>
    <t>ZE</t>
  </si>
  <si>
    <t>PORTABLE CLASS ROOM</t>
  </si>
  <si>
    <t>CLASSROOM, RESTROOM, STORAGE ROOM</t>
  </si>
  <si>
    <t>CLASSROOM, RESTROOM. STORAGE</t>
  </si>
  <si>
    <t>CLASSROOM, RESTROOM, STORAGE, LIBRARY</t>
  </si>
  <si>
    <t>ADMIN OFFICE</t>
  </si>
  <si>
    <t>DINING, KITCHEN</t>
  </si>
  <si>
    <t>PGE_NRF_932_0000916319</t>
  </si>
  <si>
    <t>SUPERMARKET.</t>
  </si>
  <si>
    <t>PGE_NRF_932_0000926864</t>
  </si>
  <si>
    <t>pH01</t>
  </si>
  <si>
    <t>THIS BUILDING HAS OFFICES AND ROOMS FOR PHYSICAL THERAPY PATIENTS.</t>
  </si>
  <si>
    <t>PGE_NRF_932_0001104210</t>
  </si>
  <si>
    <t>REFRIGERATED WAREHOUSE.</t>
  </si>
  <si>
    <t>PGE_NRF_933_0000131420</t>
  </si>
  <si>
    <t>OFFICE AND ADMINISTRATION.</t>
  </si>
  <si>
    <t>LC</t>
  </si>
  <si>
    <t>LIBRARY.</t>
  </si>
  <si>
    <t>AA</t>
  </si>
  <si>
    <t>AUDITORIUM.</t>
  </si>
  <si>
    <t>CAFETERIA.</t>
  </si>
  <si>
    <t>CLASSROOM.</t>
  </si>
  <si>
    <t>GA</t>
  </si>
  <si>
    <t>GYM.</t>
  </si>
  <si>
    <t>LECTURE, CLASSROOM.</t>
  </si>
  <si>
    <t>NA</t>
  </si>
  <si>
    <t>Chiropractic Office.</t>
  </si>
  <si>
    <t>PGE_NRF_933_0000386831</t>
  </si>
  <si>
    <t>THEY SELL CANNED GOODS AND DRY GOODS, BEER AND WINE, AND GENERAL MERCHANDISE.</t>
  </si>
  <si>
    <t>PGE_NRF_933_0000395349</t>
  </si>
  <si>
    <t>THIS IS THE OFFICE, BREAK ROOM, RESTROOM, LIBRARY, AND COMPUTER LAB.</t>
  </si>
  <si>
    <t>MULTIPURPOSE ROOM, CLASSROOM, RESTROOM, AND KITCHEN.</t>
  </si>
  <si>
    <t>CLASSROOMS AND RESTROOM.</t>
  </si>
  <si>
    <t>PORTABLE CLASSROOM, RESTROOM.</t>
  </si>
  <si>
    <t>PGE_NRF_933_0000559566</t>
  </si>
  <si>
    <t>THIS IS A FAST FOOD RESTAURANT.</t>
  </si>
  <si>
    <t>PGE_NRF_933_0000573537</t>
  </si>
  <si>
    <t>They sell gas and food.</t>
  </si>
  <si>
    <t>PGE_NRF_933_0000576782</t>
  </si>
  <si>
    <t>THIS IS A BASKIN ROBBINS.</t>
  </si>
  <si>
    <t>PGE_NRF_933_0000579442</t>
  </si>
  <si>
    <t>They are a Fast Food Restaurant.</t>
  </si>
  <si>
    <t>PGE_NRF_933_0000631671</t>
  </si>
  <si>
    <t>OFFICE/BREAKROOM/RESTROOM/LIBRARY/COMPUTER LAB</t>
  </si>
  <si>
    <t>MULTI-PURPOSE ROOM/CLASSROOM/RESTROOM/KITCHEN</t>
  </si>
  <si>
    <t>CLASSROOMS/RESTROOMS</t>
  </si>
  <si>
    <t>RESTROOM</t>
  </si>
  <si>
    <t>CLASSROOM/RESTROOM</t>
  </si>
  <si>
    <t>ADMINISTRATION AND MANAGEMENT</t>
  </si>
  <si>
    <t>PGE_NRF_933_0000957359</t>
  </si>
  <si>
    <t>CLASSROOMS ON A CAMPUS WITH RESTROOMS,KITCHEN,AUDITORIUM PART OF A CAMPUS.</t>
  </si>
  <si>
    <t>CLASSROOMS,PART OF CAMPUS</t>
  </si>
  <si>
    <t>CLASSROOM,PART OF CAMPUS FOR PRESCHOOL</t>
  </si>
  <si>
    <t>OFFICE FOR ACADEMIC TRAINING</t>
  </si>
  <si>
    <t>CLASSROOM,PART OF CAMPUS</t>
  </si>
  <si>
    <t>SA</t>
  </si>
  <si>
    <t>STORAGE AREA AND RESTROOMS</t>
  </si>
  <si>
    <t>CLASSROOMS PART OF CAMPUS</t>
  </si>
  <si>
    <t>ADMISSIONS AND EXECUTIVE OFFICE AREA</t>
  </si>
  <si>
    <t>PORTABLE CLASSROOM PART OF CAMPUS</t>
  </si>
  <si>
    <t>PGE_NRF_933_0000957439</t>
  </si>
  <si>
    <t>AUDITORIUM COMBINED WITH A KITCHEN.</t>
  </si>
  <si>
    <t>THIS IS AN OFFICE FOR ADMISSION AND OFFICES WITH A WORK ROOM.</t>
  </si>
  <si>
    <t>UNCONDITIONED STORAGE FOR CUSTODIANS.</t>
  </si>
  <si>
    <t>CLASSROOM FOR LECTURE.</t>
  </si>
  <si>
    <t>CLASSROOM FOR LECTURES.</t>
  </si>
  <si>
    <t>PORTABLE CLASSROOM.</t>
  </si>
  <si>
    <t>CLASSROOMS.</t>
  </si>
  <si>
    <t>PGE_NRF_933_0000957445</t>
  </si>
  <si>
    <t>CLASSROOM</t>
  </si>
  <si>
    <t>CLASSROOM AND LIBRARY</t>
  </si>
  <si>
    <t>PORTABLE CLASSROOM</t>
  </si>
  <si>
    <t>PGE_NRF_933_0000957454</t>
  </si>
  <si>
    <t>OFFICE AND ADMINISTRATION OFFICE AND LIBRARY</t>
  </si>
  <si>
    <t>USED AS A CLASSROOMS</t>
  </si>
  <si>
    <t>CLASSROOMS USED FOR LECTURE</t>
  </si>
  <si>
    <t>BUILDING USED AS OPEN OFFICES FOR STUDENT DEVELOPMENT</t>
  </si>
  <si>
    <t>CLASSROOMS USED FOR CLASSROOMS AND UTILITY CLOSED AND STORAGE CLOSET.</t>
  </si>
  <si>
    <t>AUDITORIUM</t>
  </si>
  <si>
    <t>PGE_NRF_933_0000974907</t>
  </si>
  <si>
    <t>WAREHOUSE</t>
  </si>
  <si>
    <t>PGE_NRF_933_0000979855</t>
  </si>
  <si>
    <t>Laboratory that performs Drug testing for clients.</t>
  </si>
  <si>
    <t>INDOOR SWAP MEET</t>
  </si>
  <si>
    <t>PGE_NRF_933_0001043915</t>
  </si>
  <si>
    <t>AREA WHERE BARISTA PREPARES DRINKS FOR CUSTOMERS DRIVING THROUGH OR WALKING UP TO BUILDING.</t>
  </si>
  <si>
    <t>PGE_NRF_933_0001083507</t>
  </si>
  <si>
    <t>OFFICES FOR REAL ESTATE AGENTS TO CONDUCT BUSINESS.</t>
  </si>
  <si>
    <t>MW</t>
  </si>
  <si>
    <t>PGE_NRF_933_0001089068</t>
  </si>
  <si>
    <t>THEY ARE A COMMERCIAL DRY CLEANER THE OFFICES AND REPAIR SHOP ARE IN THIS BUILDING</t>
  </si>
  <si>
    <t>IN THIS BUILDING IS ALL THE EQUIPMENT THAT IS USE TO DO THE LAUNDRY</t>
  </si>
  <si>
    <t>PGE_NRF_933_0001103167</t>
  </si>
  <si>
    <t>THEY PROVIDE SOFT WATER CONDITIONING EQUIPMENT - FOR HOME AND COMMERCIAL USE.</t>
  </si>
  <si>
    <t>PGE_NRF_933_0001152027</t>
  </si>
  <si>
    <t>Real Estate &amp; Insurance Company.</t>
  </si>
  <si>
    <t>Table Service Restaurant.</t>
  </si>
  <si>
    <t>PGE_NRF_933_0001195254</t>
  </si>
  <si>
    <t>RC</t>
  </si>
  <si>
    <t>They sell flooring and flooring tools.</t>
  </si>
  <si>
    <t>PGE_NRF_933_0001198530</t>
  </si>
  <si>
    <t>OFFICES FOR SCHOOL ADMINISTRATIONS, CLASSROOMS, AND A LIBRARY.</t>
  </si>
  <si>
    <t>CG</t>
  </si>
  <si>
    <t>LARGE CLASS FOR TECHNOLOGY</t>
  </si>
  <si>
    <t>LARGE CLASSROOM FOR ART</t>
  </si>
  <si>
    <t>CLASSROOM FOR GENERAL ED</t>
  </si>
  <si>
    <t>XX</t>
  </si>
  <si>
    <t>STUDENT STORE AND BATHROOMS</t>
  </si>
  <si>
    <t>CLASSROOMS FOR LECTURE</t>
  </si>
  <si>
    <t>RESTROOMS</t>
  </si>
  <si>
    <t>LUNCHROOM, AUDITORIUM, CLASSROOMS</t>
  </si>
  <si>
    <t>Q</t>
  </si>
  <si>
    <t>GYMNASIUM</t>
  </si>
  <si>
    <t>SALES AND DISTRIBUTION OF WOMENS SHOES.</t>
  </si>
  <si>
    <t>PGE_NRF_934_0000018426</t>
  </si>
  <si>
    <t>Athletic club to exercise at and be active recreationally. Swim, Tennis, etc.</t>
  </si>
  <si>
    <t>SE</t>
  </si>
  <si>
    <t>PGE_NRF_934_0000056558</t>
  </si>
  <si>
    <t>Bicycle sales and repair</t>
  </si>
  <si>
    <t>PGE_NRF_934_0000216617</t>
  </si>
  <si>
    <t>CL</t>
  </si>
  <si>
    <t>CONVENIENCE STORE WITH SMALL KITCHEN AND WALKIN</t>
  </si>
  <si>
    <t>NE</t>
  </si>
  <si>
    <t>SB</t>
  </si>
  <si>
    <t>CAR WASH WITH STORAGE SHED.</t>
  </si>
  <si>
    <t>PGE_NRF_934_0000242193</t>
  </si>
  <si>
    <t>MC</t>
  </si>
  <si>
    <t>Building to checkin, acquire information, but also had offices, kitchen, dining room and a room where some of the priests stayed.</t>
  </si>
  <si>
    <t>Gymnasium with basketball court, stage, kitchen, restrooms and storage rooms.</t>
  </si>
  <si>
    <t>RA</t>
  </si>
  <si>
    <t>Catholic church for people to come pray and worship, altar, stained glass windows.</t>
  </si>
  <si>
    <t>Mainly classrooms for young students to learn. Also an office and restroom.</t>
  </si>
  <si>
    <t>PGE_NRF_934_0000407968</t>
  </si>
  <si>
    <t>Administration Building, Meeting Rooms, Conference and Offices.</t>
  </si>
  <si>
    <t>Classroom Buildings.</t>
  </si>
  <si>
    <t>Multi-Purpose Room with Kitchen and Classrooms.</t>
  </si>
  <si>
    <t>Portable Classrooms</t>
  </si>
  <si>
    <t>TB</t>
  </si>
  <si>
    <t>Theater.</t>
  </si>
  <si>
    <t>Library.</t>
  </si>
  <si>
    <t>Gymnasium.</t>
  </si>
  <si>
    <t>LD</t>
  </si>
  <si>
    <t>Locker Rooms.</t>
  </si>
  <si>
    <t>AB</t>
  </si>
  <si>
    <t>Auto Shop.</t>
  </si>
  <si>
    <t>PGE_NRF_934_0000442469</t>
  </si>
  <si>
    <t>SELF STORAGE SPACE ONLY</t>
  </si>
  <si>
    <t>PGE_NRF_934_0000474362</t>
  </si>
  <si>
    <t>CI</t>
  </si>
  <si>
    <t>The area where they built most of the cabinets also had an office area but mainly for cabinet assembly.</t>
  </si>
  <si>
    <t>Area with big CNC and Lathe machine where they cut the wood for cabinets, also some storage.</t>
  </si>
  <si>
    <t>PGE_NRF_934_0000718622</t>
  </si>
  <si>
    <t>CLASSROOMS AND LUNCHROOM</t>
  </si>
  <si>
    <t>CLASSROOMS,OFFICES, LIBRARY AND COMPUTER LAB.</t>
  </si>
  <si>
    <t>YMCA CLASSROOM AND AFTER SCHOOL AREA</t>
  </si>
  <si>
    <t>PGE_NRF_934_0000733468</t>
  </si>
  <si>
    <t>PART OF A STRIP MALL USED FOR CUSTOMERS TO GET INSURANCE AND TALK WITH THEIR AGENTS.</t>
  </si>
  <si>
    <t>SENIOR LIVING FACILITY</t>
  </si>
  <si>
    <t>PGE_NRF_934_0000856887</t>
  </si>
  <si>
    <t>HC</t>
  </si>
  <si>
    <t>VACATION - TRAVEL LODGING AND MEETING FACILITY</t>
  </si>
  <si>
    <t>VACATION-TRAVEL LODGING AND MEETING FACILITY</t>
  </si>
  <si>
    <t>PGE_NRF_934_0000912064</t>
  </si>
  <si>
    <t>Building that sells TV's and TV appliances, with garage area for storage.</t>
  </si>
  <si>
    <t>SW</t>
  </si>
  <si>
    <t>PGE_NRF_934_0000957685</t>
  </si>
  <si>
    <t>Pool-House for Multi-Tenant location -Recreation Room, Laundry, Storage and contains pump/heater for Pool.</t>
  </si>
  <si>
    <t>GROCERY STORE WITH A DELI AND BAKERY.</t>
  </si>
  <si>
    <t>PGE_NRF_934_0000984282</t>
  </si>
  <si>
    <t>Section of a strip mall, people come to make deposits/withdrawls and talk with bankers.</t>
  </si>
  <si>
    <t>PGE_NRF_934_0001026451</t>
  </si>
  <si>
    <t>DENTIST OFFICE LOCATED IN A STRIP MALL.</t>
  </si>
  <si>
    <t>PGE_NRF_934_0001028271</t>
  </si>
  <si>
    <t>INDUSTRIAL PROCESSING AND SMALL AMOUNT OF OFFICE SPACE.</t>
  </si>
  <si>
    <t>GENERAL OFFICE SPACE. ADMIN, HR ENGINEERS.</t>
  </si>
  <si>
    <t>PGE_NRF_934_0001029647</t>
  </si>
  <si>
    <t>OFFICES, GENERAL SERVICES SUCH AS MAINTENANCE, PROPERTY MANAGEMENT, PARKS, AND RECREATION</t>
  </si>
  <si>
    <t>NW</t>
  </si>
  <si>
    <t>PGE_NRF_934_0001052848</t>
  </si>
  <si>
    <t>CLASSROOM BUILDINGS WITH SCIENCE, COMPUTER, AND GENERAL CLASSROOMS.</t>
  </si>
  <si>
    <t>ADMINISTRATIVE OFFICES, NURSE, ATTENDANCE, AND PRINCIPAL OFFICES.</t>
  </si>
  <si>
    <t>MULTIPURPOSE ROOM, LUNCH AREA, KITCHEN, AND WALK-INS.</t>
  </si>
  <si>
    <t>GYM AND LOCKER ROOMS.</t>
  </si>
  <si>
    <t>HA</t>
  </si>
  <si>
    <t>WRESTLING ROOM, WEIGHT ROOM.</t>
  </si>
  <si>
    <t>PORTABLE CLASSROOMS.</t>
  </si>
  <si>
    <t>MAINTENANCE WORKSHOP AND OFFICES.</t>
  </si>
  <si>
    <t>PGE_NRF_934_0001173667</t>
  </si>
  <si>
    <t>CAT SHELTER BUILDING HOUSES CATS THAT ARE FREE TO RUN AROUND AS THEY PLEASE.</t>
  </si>
  <si>
    <t>CAT SHELTER, BUILDING FOR CATS THAT ARE SOCIALLY NOT READY FOR ADOPTION.</t>
  </si>
  <si>
    <t>CAT SHELTER WHERE CATS ARE CARED FOR. SICK CATS AND NEWBORNS STAY HERE.</t>
  </si>
  <si>
    <t>PGE_NRF_934_0001201357</t>
  </si>
  <si>
    <t>Senior citizen assisted living facility</t>
  </si>
  <si>
    <t>PGE_NRF_934_0001236892</t>
  </si>
  <si>
    <t>They cook and prep Fast Food (burgers).</t>
  </si>
  <si>
    <t>PGE_NRF_936_0000158753</t>
  </si>
  <si>
    <t>Auto Body Repair</t>
  </si>
  <si>
    <t>PGE_NRF_936_0000234183</t>
  </si>
  <si>
    <t>THIS IS FOR FLOWER RETAIL.</t>
  </si>
  <si>
    <t>PGE_NRF_936_0000404860</t>
  </si>
  <si>
    <t>DENTAL OFFICE</t>
  </si>
  <si>
    <t>This building is used for retail sales of birds and animal feed.</t>
  </si>
  <si>
    <t>PGE_NRF_936_0000433892</t>
  </si>
  <si>
    <t>PORTABLE CLASSROOM IS A COMPUTER LAB</t>
  </si>
  <si>
    <t>CAFETERIA, WITH A STAGE</t>
  </si>
  <si>
    <t>GENERAL OFFICE WITH PRIVATE OFFICES AND LIBRARY</t>
  </si>
  <si>
    <t>PGE_NRF_936_0000434246</t>
  </si>
  <si>
    <t>CAR WASH - FOOD STORE AND FAST FOOD RESTAURANT</t>
  </si>
  <si>
    <t>PGE_NRF_936_0000495283</t>
  </si>
  <si>
    <t>REFRIGERATED WAREHOUSE FOR FRUIT PACKING COMPANY</t>
  </si>
  <si>
    <t>PGE_NRF_936_0000503375</t>
  </si>
  <si>
    <t>Communal building with multiple purposes: Kitchen, Dining area, Nail Salon, Exercise area, Game room.</t>
  </si>
  <si>
    <t>Main office for building. Head offices, Lobby area, Restrooms.</t>
  </si>
  <si>
    <t>PGE_NRF_936_0000615640</t>
  </si>
  <si>
    <t>LIBRARY TO STUDY</t>
  </si>
  <si>
    <t>ADMISSIONS OFFICE FOR STUDENT WITH CONFERENCE ROOMS AND OFFICES FOR STAFF</t>
  </si>
  <si>
    <t>CAFETERIA/AUDITORIUM WITH STORAGE KITCHEN AND CLASSROOM</t>
  </si>
  <si>
    <t>COURTS FOR SPORTS PLAY BOYS AND GIRLS LOCKER ROOMS</t>
  </si>
  <si>
    <t>CLASS FOR LECTURE</t>
  </si>
  <si>
    <t>RESTROOMS FOR STUDENTS</t>
  </si>
  <si>
    <t>CLASSROOM FOR LECTURE</t>
  </si>
  <si>
    <t>CLASS FOR LECTURE PORTABLE</t>
  </si>
  <si>
    <t>LOCKED SHACK</t>
  </si>
  <si>
    <t>R</t>
  </si>
  <si>
    <t>PGE_NRF_936_0000643111</t>
  </si>
  <si>
    <t>BUILDING FOR STORAGE AND SALES OF AUTO PARTS</t>
  </si>
  <si>
    <t>THIS IS A HOME FOR THE ELDERLY AND CONTAINS ROOMS AND ALL ASSISTED LIVING NEEDS.</t>
  </si>
  <si>
    <t>PGE_NRF_936_0000784655</t>
  </si>
  <si>
    <t>WAREHOUSE AND MACHINES FOR SEED PROCESSING PLANT</t>
  </si>
  <si>
    <t>PGE_NRF_936_0000797148</t>
  </si>
  <si>
    <t>MULTIPLE OFFICE BUILDING.</t>
  </si>
  <si>
    <t>PGE_NRF_936_0000806517</t>
  </si>
  <si>
    <t>PART OF A BUILDING . STORE THAT SELLS MAINLY LARGER. APPLICANCES, TV'S, BEDS, GARDEN EQUIP. WITH AN ATTACHED WAREHOUSE</t>
  </si>
  <si>
    <t>PGE_NRF_936_0000858438</t>
  </si>
  <si>
    <t>GYMNASIUM FOR SPORTSPLAY</t>
  </si>
  <si>
    <t>LOCKER ROOMS WITH A WRESTLING ROOM IN BETWEEN</t>
  </si>
  <si>
    <t>AUDITORIUM WOTH KITCHEN AND CLASSROOMS</t>
  </si>
  <si>
    <t>OFFICE FOR JR HIGH SCHOOL</t>
  </si>
  <si>
    <t>CLASSROOMS FOR LECTURE AND SOME OFFICE SPACE</t>
  </si>
  <si>
    <t>LIBRARY AND CLASSROOMS</t>
  </si>
  <si>
    <t>CLASSROOMS FOR LECTURE AND SOME DEPARTMENTAL OFFICES</t>
  </si>
  <si>
    <t>OFFICE FOR HIGH SCHOOL</t>
  </si>
  <si>
    <t>CLASSROOMS FOR LECTURE THEATRE ARTS</t>
  </si>
  <si>
    <t>CK</t>
  </si>
  <si>
    <t>WORK AREAS FOR MAINTENANCE PERSONEL.</t>
  </si>
  <si>
    <t>PGE_NRF_936_0000858815</t>
  </si>
  <si>
    <t>REFRIGERATED WAREHOUSE</t>
  </si>
  <si>
    <t>PGE_NRF_936_0000916063</t>
  </si>
  <si>
    <t>SUPERMARKET</t>
  </si>
  <si>
    <t>PGE_NRF_936_0000980088</t>
  </si>
  <si>
    <t>It is used as a cafeteria and kitchen.</t>
  </si>
  <si>
    <t>They use it as a church and religious worship.</t>
  </si>
  <si>
    <t>Building for making of tarps for the Trucking and Agricultural communities.</t>
  </si>
  <si>
    <t>CAFETERIA AND KITCHEN</t>
  </si>
  <si>
    <t>CLASSROOMS FOR HANDICAPPED CHILDREN</t>
  </si>
  <si>
    <t>CLASSROOMS USED FOR GENERAL EDUCATION</t>
  </si>
  <si>
    <t>CLASSROOMS, AND STAFF BREAK ROOM</t>
  </si>
  <si>
    <t>PORTABLE CLASSROOM FOR LECTURE</t>
  </si>
  <si>
    <t>PGE_NRF_936_0001049045</t>
  </si>
  <si>
    <t>COLD STORAGE.</t>
  </si>
  <si>
    <t>OFFICE.</t>
  </si>
  <si>
    <t>PGE_NRF_936_0001075670</t>
  </si>
  <si>
    <t>They do hair and nails</t>
  </si>
  <si>
    <t>PGE_NRF_936_0001117049</t>
  </si>
  <si>
    <t>CLASSROOMS AND LIBRARY</t>
  </si>
  <si>
    <t>USED AS GYM, CAFETERIA, AND AUDITORIUM</t>
  </si>
  <si>
    <t>OFFICE</t>
  </si>
  <si>
    <t>PGE_NRF_936_0001216484</t>
  </si>
  <si>
    <t>GENERAL ADMISSION OFFICE</t>
  </si>
  <si>
    <t>CAFETERIA AREAS FOR STUDENT</t>
  </si>
  <si>
    <t>PRESCHOOL CLASSROOM</t>
  </si>
  <si>
    <t>CLASSROOM LECTURE</t>
  </si>
  <si>
    <t>PGE_NRF_936_0001227438</t>
  </si>
  <si>
    <t>GENERAL ADMIN, OFFICES</t>
  </si>
  <si>
    <t>GYM CONNECTED WITH CAFETERIA</t>
  </si>
  <si>
    <t>LARGER SIZE CLASSROOMS</t>
  </si>
  <si>
    <t>CLASSROOMS, FOR HENERAL ED</t>
  </si>
  <si>
    <t>LIBRARY CONNECTED TO COMPUTER LAB</t>
  </si>
  <si>
    <t>CLASSROOM FOR SPECIAL EDUCATION</t>
  </si>
  <si>
    <t>PGE_NRF_937_0000002604</t>
  </si>
  <si>
    <t>They serve Chinese food.</t>
  </si>
  <si>
    <t>PGE_NRF_937_0000058136</t>
  </si>
  <si>
    <t>OFFICES AND SHOP FOR SIGN CD.</t>
  </si>
  <si>
    <t>They sell Comics, Sci-Fi books and Toys.</t>
  </si>
  <si>
    <t>PGE_NRF_937_0000423778</t>
  </si>
  <si>
    <t>This building is used for organ and keyboard repairs.</t>
  </si>
  <si>
    <t>PGE_NRF_937_0000578191</t>
  </si>
  <si>
    <t>THIS IS A CONVENIENCE STORE.</t>
  </si>
  <si>
    <t>PGE_NRF_937_0000645672</t>
  </si>
  <si>
    <t>LAUNDRY FOR HOSPITAL LINEN</t>
  </si>
  <si>
    <t>PGE_NRF_937_0000670465</t>
  </si>
  <si>
    <t>MEDICAL BUILDING FOR VARIES PRACTICES</t>
  </si>
  <si>
    <t>PGE_NRF_937_0000784451</t>
  </si>
  <si>
    <t>Lodging for Firefighters, Office for Chief, Kitchen, Conference Room, Restroom, Living Room area.</t>
  </si>
  <si>
    <t>PGE_NRF_937_0000835026</t>
  </si>
  <si>
    <t>They repair cars and trucks</t>
  </si>
  <si>
    <t>WAREHOUSE FOR COLD STORAGE OF BIOLOGICAL MATERIAL</t>
  </si>
  <si>
    <t>PGE_NRF_937_0000873435</t>
  </si>
  <si>
    <t>They sell clay supplies and have a workshop on site.</t>
  </si>
  <si>
    <t>Large High Bay building with a lot of Storage area, as well as a smaller Office area.</t>
  </si>
  <si>
    <t>PGE_NRF_937_0000942752</t>
  </si>
  <si>
    <t>This is a jewelry store with watch sales and service.</t>
  </si>
  <si>
    <t>PGE_NRF_937_0000974622</t>
  </si>
  <si>
    <t>GROCERY STORE, RESTAURANT GIFT SHOP</t>
  </si>
  <si>
    <t>OFFICE AND KITCHEN FOR FAST FOOD RESTAURANT</t>
  </si>
  <si>
    <t>Shop and offices for Boiler sales and service.</t>
  </si>
  <si>
    <t>PGE_NRF_937_0001072558</t>
  </si>
  <si>
    <t>WAREHOUSE WITH AN OFFICE AND LOUNGE</t>
  </si>
  <si>
    <t>WAREHOUSE HIGH BAY USED TO STORE PRODUCT</t>
  </si>
  <si>
    <t>OFFICES FOR MARKETING AND PUBLIC RELATIONS FIRM</t>
  </si>
  <si>
    <t>PGE_NRF_937_0001119268</t>
  </si>
  <si>
    <t>PGE_NRF_937_0001139046</t>
  </si>
  <si>
    <t>STORE FOR ICE CREAM AND CAKE SALES</t>
  </si>
  <si>
    <t>PGE_NRF_937_0001182317</t>
  </si>
  <si>
    <t>PGE_NRF_937_0001183725</t>
  </si>
  <si>
    <t>OFFICES AND MEETING PLACE FOR GOVERNMENT CONCERNING WATER CONTROL</t>
  </si>
  <si>
    <t>OFFICES WITH CONFERENCE AREAS WITH A WAREHOUSE</t>
  </si>
  <si>
    <t>WAREHOUSE FOR STORAGE AND WORK AREA</t>
  </si>
  <si>
    <t>PGE_NRF_937_0001192627</t>
  </si>
  <si>
    <t>FRESNO COUNTY ADMINISTRATION OFFICES</t>
  </si>
  <si>
    <t>PGE_NRF_937_0001232537</t>
  </si>
  <si>
    <t>8 STORY HIGH RISE BUILDING FULL OF OFFICES.</t>
  </si>
  <si>
    <t>PGE_NRF_939_0000007789</t>
  </si>
  <si>
    <t>Hotel with 2 Bedroom, 1 Bedroom and Suites. Has a Fitness and Pool room.</t>
  </si>
  <si>
    <t>PGE_NRF_939_0000097350</t>
  </si>
  <si>
    <t>Liquor Store, sells alcohol, beer, wine, snack food, newspapers/magazines.</t>
  </si>
  <si>
    <t>PGE_NRF_939_0000245988</t>
  </si>
  <si>
    <t>RESTAURANT THAT SERVES LUNCH AND DINNER</t>
  </si>
  <si>
    <t>Mexican Restaurant  with kitchen, seating, bathrooms, refrigeration.</t>
  </si>
  <si>
    <t>PGE_NRF_939_0000422095</t>
  </si>
  <si>
    <t>Museum and Banquet facility.</t>
  </si>
  <si>
    <t>PGE_NRF_939_0000489475</t>
  </si>
  <si>
    <t>Small tobacco shop in an old building in downtown Monterey.</t>
  </si>
  <si>
    <t>PGE_NRF_939_0000560713</t>
  </si>
  <si>
    <t>Building that provides internet and some facilities to less fortunate.</t>
  </si>
  <si>
    <t>PGE_NRF_939_0000691999</t>
  </si>
  <si>
    <t>Table service restaurant that serves breakfast, lunch and dinner.</t>
  </si>
  <si>
    <t>PGE_NRF_939_0000697316</t>
  </si>
  <si>
    <t>Liquor store that sells lotto tickets, shirts and assorted other goods.</t>
  </si>
  <si>
    <t>PGE_NRF_939_0000908195</t>
  </si>
  <si>
    <t>MENTAL CARE AND LIVE-IN FACILITY.</t>
  </si>
  <si>
    <t>CLASSROOMS AND THEATER</t>
  </si>
  <si>
    <t>ART AND SCIENCE CLASSROOMS AS WELL AS A WOODSHOP</t>
  </si>
  <si>
    <t>GYM AND LOCKER ROOMS</t>
  </si>
  <si>
    <t>LIBRARY WITH A COMPUTER LAB AND A FEW CLASSROOMS</t>
  </si>
  <si>
    <t>FRONT OFFICE AS WELL AS THE DISTRICT OFFICE</t>
  </si>
  <si>
    <t>MAINTENANCE BUILDING WITH AUTO REPAIR SHOP</t>
  </si>
  <si>
    <t>OFFICE FOR THE HABITAT.</t>
  </si>
  <si>
    <t>THIS PROPERTY HOUSES SEVERAL UNIQUE BUSINESSES, INCLUDING THOSE REVOLVING AROUND TAX, LAW, MAIL, MASSAGE, HAIR DRESSING, CELLULAR SALES, AND DRY CLEANING.</t>
  </si>
  <si>
    <t>PGE_NRF_939_0000995942</t>
  </si>
  <si>
    <t>Ticket Sales office.</t>
  </si>
  <si>
    <t>Accounting Office - get donations and plan events.</t>
  </si>
  <si>
    <t>Human Resources/Management Office.</t>
  </si>
  <si>
    <t>EA</t>
  </si>
  <si>
    <t>Museum about the Rodeo.</t>
  </si>
  <si>
    <t>Grandstands - has Meeting Rooms, Offices, Lockers and Restrooms. Also sells Concessions.</t>
  </si>
  <si>
    <t>KA</t>
  </si>
  <si>
    <t>Restroom, Kitchen/Food Prep and Concessions. Sells food.</t>
  </si>
  <si>
    <t>Viewing area for events. Box Seats.</t>
  </si>
  <si>
    <t>BB</t>
  </si>
  <si>
    <t>Bar Area - Sells drinks and has sitting areas.</t>
  </si>
  <si>
    <t>Large Room for gatherings as well as Concessions and Offices.</t>
  </si>
  <si>
    <t>Indoor Soccer/Softball field.</t>
  </si>
  <si>
    <t>CJ</t>
  </si>
  <si>
    <t>Maintenance building - Repair damaged equipment. Stores extra parts.</t>
  </si>
  <si>
    <t>Indoor Stables - boarding area for horses.</t>
  </si>
  <si>
    <t>Tractor Storage and Repair.</t>
  </si>
  <si>
    <t>PGE_NRF_939_0001067872</t>
  </si>
  <si>
    <t>KITCHEN - DINING ROOM - OFFICE WALK-IN COOLERS</t>
  </si>
  <si>
    <t>STORAGE,CONDITION THEY STORE KITCHEN AND SCHOOL SUPPLYS</t>
  </si>
  <si>
    <t>IT IS A OPEN OFFICE PLAN AND ITS WERE THE DISTRICT OFFICE</t>
  </si>
  <si>
    <t>IT IS WERE THEY REPAIR THE BUSES AND SCHOOL DISTRICT CARS</t>
  </si>
  <si>
    <t>IT’S THE ADMIN OFFICE AND LIBRARY FOR THE SCHOOL</t>
  </si>
  <si>
    <t>RESTROOMS FOR KIDS</t>
  </si>
  <si>
    <t>LOCKER ROOMS AND GYN</t>
  </si>
  <si>
    <t>CLASSROOM AND WOOD SHOP</t>
  </si>
  <si>
    <t>PORTABLE CLASSROOM AND ART ROOM</t>
  </si>
  <si>
    <t>PGE_NRF_939_0001200449</t>
  </si>
  <si>
    <t>Older wooden building with office/check-in area and 19 rooms to accommodate guests.</t>
  </si>
  <si>
    <t>CONVENTION CENTER, MAIN BLDG</t>
  </si>
  <si>
    <t>OYSTER POINT BLDG- BANQUET HALL</t>
  </si>
  <si>
    <t>Two-Story Multi-Tenant Office Building. Half of the building has 2nd Floor and the Other half is a 1-Story Building with Attic.</t>
  </si>
  <si>
    <t>PGE_NRF_940_0000182600</t>
  </si>
  <si>
    <t>OFFICE BUILDING</t>
  </si>
  <si>
    <t>FURNITURE SALES</t>
  </si>
  <si>
    <t>PGE_NRF_940_0000203153</t>
  </si>
  <si>
    <t>ADMINISTRATION/COUNSELING/WAREHOUSE AND DISTRIBUTION OF COMMUNITY SUPPORT SERVICES AND SUPPLIES</t>
  </si>
  <si>
    <t>PGE_NRF_940_0000247166</t>
  </si>
  <si>
    <t>PIZZA RESTAURANT IN A STRIP MALL.</t>
  </si>
  <si>
    <t>PGE_NRF_940_0000308418</t>
  </si>
  <si>
    <t>An organic produce store attached to a few other shops.</t>
  </si>
  <si>
    <t>PGE_NRF_940_0000330339</t>
  </si>
  <si>
    <t>MMMT MEDICAL BLDG</t>
  </si>
  <si>
    <t>PGE_NRF_940_0000359274</t>
  </si>
  <si>
    <t>OFFICES FOR CHURCH AND SCHOOL</t>
  </si>
  <si>
    <t>N/A</t>
  </si>
  <si>
    <t>CLASSROOMS LITCHEN GYM STORAGE FOR SCHOOL CAMPUS MIXED USE</t>
  </si>
  <si>
    <t>OFFICES CLASSROOMS SCHOOL CAMPUS</t>
  </si>
  <si>
    <t>WORSHIP AREA FOR CHURCH SCHOOL</t>
  </si>
  <si>
    <t>MULTI-USE MEDICAL BLDG</t>
  </si>
  <si>
    <t>PGE_NRF_940_0000374042</t>
  </si>
  <si>
    <t>THIS IS A MULTI-TENANT BUILDING.</t>
  </si>
  <si>
    <t>PGE_NRF_940_0000479996</t>
  </si>
  <si>
    <t>MOSTLY OFFICE WITH PRODUCTION AND LAB AREAS</t>
  </si>
  <si>
    <t>PGE_NRF_940_0000492239</t>
  </si>
  <si>
    <t>GAS STATION CONVENIENCE STORE &amp; SMOG CHECK</t>
  </si>
  <si>
    <t>PGE_NRF_940_0000529468</t>
  </si>
  <si>
    <t>DENTISTS OFFICE</t>
  </si>
  <si>
    <t>PGE_NRF_940_0000536387</t>
  </si>
  <si>
    <t>MAINSTREET LAW FIRM</t>
  </si>
  <si>
    <t>PGE_NRF_940_0000543725</t>
  </si>
  <si>
    <t>6-Story Multi-Tenant Office Building - including Bank, Legal, Insurance and Real Estate offices.</t>
  </si>
  <si>
    <t>PGE_NRF_940_0000570592</t>
  </si>
  <si>
    <t>A RETAIL WAREHOUSE IN A STRIP MALL SELLING BEARINGS AS WELL AS MOTORS AND BELTS.</t>
  </si>
  <si>
    <t>PGE_NRF_940_0000614036</t>
  </si>
  <si>
    <t>RB</t>
  </si>
  <si>
    <t>MAIN RESTAURANT WITH KITCHEN</t>
  </si>
  <si>
    <t>SMALL MGMT OFFICE AND STORAGE WITH ICE MAKER AND REF. CASES.</t>
  </si>
  <si>
    <t>PGE_NRF_940_0000664012</t>
  </si>
  <si>
    <t>GENERAL OFFICE BUILDING</t>
  </si>
  <si>
    <t>PGE_NRF_940_0000679306</t>
  </si>
  <si>
    <t>RETAIL WAREHOUSE</t>
  </si>
  <si>
    <t>PGE_NRF_940_0000766601</t>
  </si>
  <si>
    <t>This is a pizza shop.</t>
  </si>
  <si>
    <t>PGE_NRF_940_0000822384</t>
  </si>
  <si>
    <t>ZB</t>
  </si>
  <si>
    <t>MEDIUM SIZED DENTAL OFFICE.</t>
  </si>
  <si>
    <t>PGE_NRF_940_0000850587</t>
  </si>
  <si>
    <t>DENTIST OFFICE IN MULTI USE BUILDING</t>
  </si>
  <si>
    <t>PGE_NRF_940_0000895430</t>
  </si>
  <si>
    <t>LARGE BUILDING WITH MANY DIFFERENT TYPES OF RETAIL.</t>
  </si>
  <si>
    <t>This is a restaurant.</t>
  </si>
  <si>
    <t>PGE_NRF_940_0000983467</t>
  </si>
  <si>
    <t>MAIN OFFICE BLDG WITH KITCHEN &amp; DINING AREA</t>
  </si>
  <si>
    <t>EDUCATION BUILDING / CHILDCARE</t>
  </si>
  <si>
    <t>MAIN CHURCH</t>
  </si>
  <si>
    <t>PGE_NRF_940_0001002353</t>
  </si>
  <si>
    <t>OFFICE VARIETY PHARMACY FOR RETAIL STORE</t>
  </si>
  <si>
    <t>PGE_NRF_940_0001005225</t>
  </si>
  <si>
    <t>OFFICE AREAS AND LIGHT MANUFACTURING</t>
  </si>
  <si>
    <t>PGE_NRF_940_0001019164</t>
  </si>
  <si>
    <t>IT NETWORKS: OFFICES WITH R&amp;D LAB.</t>
  </si>
  <si>
    <t>MASTER METER MULTI-TENANT OFFICES.</t>
  </si>
  <si>
    <t>PGE_NRF_940_0001030454</t>
  </si>
  <si>
    <t>ADMINISTRATION &amp; CLASSROOMS</t>
  </si>
  <si>
    <t>CLASSROOMS, CAFETERIA, RELIGIONS WORSHIP</t>
  </si>
  <si>
    <t>GYMNASIUM &amp; WEIGHT ROOM</t>
  </si>
  <si>
    <t>PGE_NRF_940_0001103442</t>
  </si>
  <si>
    <t>APARTMENT BUILDING WITH UNDERGROUND PARKING AREA</t>
  </si>
  <si>
    <t>LAB AND OFFICE SPACE</t>
  </si>
  <si>
    <t>PGE_NRF_940_0001167245</t>
  </si>
  <si>
    <t>HQ BUILDING, MAINLY OFFICES WITH A CLEAN ROOM.</t>
  </si>
  <si>
    <t>WWTC BUILDING: OFFICES, TRAINING CENTER, AND CLEAN ROOM.</t>
  </si>
  <si>
    <t>PGE_NRF_940_0001181351</t>
  </si>
  <si>
    <t>This building has the offices and bay areas for auto body repairs.</t>
  </si>
  <si>
    <t>This building is used to paint cards. It is enclosed and ventilated.</t>
  </si>
  <si>
    <t>PGE_NRF_940_0001195377</t>
  </si>
  <si>
    <t>INDUSTRIAL HIGH BAY LAUNDRY FACILITY</t>
  </si>
  <si>
    <t>PGE_NRF_940_0001210386</t>
  </si>
  <si>
    <t>ICE RINK WITH BAR AND GRILL HOSTS HOCKEY LEAGUES.</t>
  </si>
  <si>
    <t>PGE_NRF_940_0001213523</t>
  </si>
  <si>
    <t>PGE_NRF_940_0001213633</t>
  </si>
  <si>
    <t>MOSTLY,OFFICES WITH LABS + MANUFACTURING</t>
  </si>
  <si>
    <t>Garage/Workshop</t>
  </si>
  <si>
    <t>PGE_NRF_941_0000010648</t>
  </si>
  <si>
    <t>RESTAURANT WITH SMALL KITCHEN AND DINING AREA WITH RESTROOM, STORAGE, AND PREP AREA.</t>
  </si>
  <si>
    <t>PGE_NRF_941_0000015633</t>
  </si>
  <si>
    <t>A RETAIL STORE IN A STRIP MALL SELLING WOMEN'S CLOTHING</t>
  </si>
  <si>
    <t>PGE_NRF_941_0000048329</t>
  </si>
  <si>
    <t>Apartment building - High Rise style. Interior bulb.</t>
  </si>
  <si>
    <t>PGE_NRF_941_0000113831</t>
  </si>
  <si>
    <t>Office building with retail</t>
  </si>
  <si>
    <t>PGE_NRF_941_0000130116</t>
  </si>
  <si>
    <t>HIGH RISE CONDO/SENIOR APARTMENTS.</t>
  </si>
  <si>
    <t>PGE_NRF_941_0000209377</t>
  </si>
  <si>
    <t>WAREHOUSE/SHIPPING AREA WITH RETAIL AND SOME OFFICES</t>
  </si>
  <si>
    <t>PGE_NRF_941_0000217688</t>
  </si>
  <si>
    <t>K-8 Grade, Admin offices, cafeteria, gym</t>
  </si>
  <si>
    <t>PGE_NRF_941_0000302231</t>
  </si>
  <si>
    <t>RESTAURANT SERVING BREAKFAST AND LUNCH WITH A BASEMENT (STORAGE) AND UPPER OFFICE LEVEL.</t>
  </si>
  <si>
    <t>PGE_NRF_941_0000310957</t>
  </si>
  <si>
    <t>NON PROFIT MEALS ON WHEELS TYPE ORG. WITH RENTED SPACE TO OTHER COMPANIES</t>
  </si>
  <si>
    <t>48 UNIT SUBSIDIZED HOUSING AS WELL AS CLASSROOM AND OFFICES.</t>
  </si>
  <si>
    <t>PGE_NRF_941_0000377986</t>
  </si>
  <si>
    <t>Music Venue.</t>
  </si>
  <si>
    <t>PGE_NRF_941_0000395943</t>
  </si>
  <si>
    <t>OLDER BUILDING WITH CLASSROOMS, LIBRARY, OFFICES, AND TEACHERS' LOUNGE.</t>
  </si>
  <si>
    <t>NEW BUILDING WITH THEATER, MUSIC STUDIO, AND CLASSROOMS.</t>
  </si>
  <si>
    <t>MMMT DESIGN RETAIL SHOWROOM.</t>
  </si>
  <si>
    <t>PGE_NRF_941_0000493372</t>
  </si>
  <si>
    <t>NATURAL FOOD GROCERY STORE</t>
  </si>
  <si>
    <t>PGE_NRF_941_0000534022</t>
  </si>
  <si>
    <t>The majority of the 1st Floor is Dining area with table service. The most of the 1st Floor is Kitchen. 2nd Floor is mostly Offices and employee's Break Rooms.</t>
  </si>
  <si>
    <t>Fish Processing building with two Fish walk-in Freezers.</t>
  </si>
  <si>
    <t>Warehouse building with 2 walk-in Freezers.</t>
  </si>
  <si>
    <t>PGE_NRF_941_0000559909</t>
  </si>
  <si>
    <t>RESTAURANT ON BOTTOM FLOOR OF LARGE RESIDENTAL/COMMERCIAL BUILDING</t>
  </si>
  <si>
    <t>PGE_NRF_941_0000629379</t>
  </si>
  <si>
    <t>1/2 OF AN 11-STORY, "U" SHAPED BUILDING.</t>
  </si>
  <si>
    <t>PGE_NRF_941_0000664786</t>
  </si>
  <si>
    <t>A MOVING SALE STORE SELLING SECOND HAND FURNITURE.</t>
  </si>
  <si>
    <t>PGE_NRF_941_0000689871</t>
  </si>
  <si>
    <t>This is an Italian restaurant.</t>
  </si>
  <si>
    <t>PGE_NRF_941_0000726461</t>
  </si>
  <si>
    <t>DRY WAREHOUSE FOR ADJACENT GROCERY.</t>
  </si>
  <si>
    <t>PGE_NRF_941_0000738704</t>
  </si>
  <si>
    <t>MULTI TENANT OFFICE BLDG WITH RETAIL</t>
  </si>
  <si>
    <t>PGE_NRF_941_0000800570</t>
  </si>
  <si>
    <t>SMALL RETAIL SHOP IN STRIP MALL</t>
  </si>
  <si>
    <t>PGE_NRF_941_0000832202</t>
  </si>
  <si>
    <t>THIS IS A HOTEL AND RESTAURANT.</t>
  </si>
  <si>
    <t>PGE_NRF_941_0000835505</t>
  </si>
  <si>
    <t>BOTTOM 36 FLOORS, OF A 48 STORY BLDG</t>
  </si>
  <si>
    <t>PGE_NRF_941_0000857352</t>
  </si>
  <si>
    <t>COFFEE/BAGELS</t>
  </si>
  <si>
    <t>PGE_NRF_941_0000871466</t>
  </si>
  <si>
    <t>This is a retail candy shop.</t>
  </si>
  <si>
    <t>PGE_NRF_941_0000886460</t>
  </si>
  <si>
    <t>PHYSICAL THERAPY CLINIC WITH SMALL PRIVATE OFFICE AND TWO RESTROOMS.</t>
  </si>
  <si>
    <t>PGE_NRF_941_0000891492</t>
  </si>
  <si>
    <t>DA</t>
  </si>
  <si>
    <t>RESIDENTIAL BUILDINGS FOR STUDENTS TO LIVE IN.</t>
  </si>
  <si>
    <t>CLASSROOM BUILDINGS WHERE SCHOOL CLASSES ARE HELD.</t>
  </si>
  <si>
    <t>ADMINISTRATIVE OFFICE BUILDINGS.</t>
  </si>
  <si>
    <t>PGE_NRF_941_0000911527</t>
  </si>
  <si>
    <t>CLASSROOMS, LABS, AND OFFICES.</t>
  </si>
  <si>
    <t>FINE ART BUILDING WITH OFFICES, ART CLASSES, AND THEATER.</t>
  </si>
  <si>
    <t>GYM</t>
  </si>
  <si>
    <t>HARDWARE RETAIL WITH OFFICE &amp; STORAGE</t>
  </si>
  <si>
    <t>HOUSEWARES WITH UPPER EMPLOYEE AREA &amp; STORAGE</t>
  </si>
  <si>
    <t>PGE_NRF_941_0000959725</t>
  </si>
  <si>
    <t>Warehouse space</t>
  </si>
  <si>
    <t>PGE_NRF_941_0000990472</t>
  </si>
  <si>
    <t>MEDICAL CLINIC WITH UPSTAIRS OFFICE.</t>
  </si>
  <si>
    <t>PGE_NRF_941_0001015858</t>
  </si>
  <si>
    <t>Office, meeting rooms, kitchen, laundry.</t>
  </si>
  <si>
    <t>PGE_NRF_941_0001020144</t>
  </si>
  <si>
    <t>Barbershop in other building (1st floor)</t>
  </si>
  <si>
    <t>PGE_NRF_941_0001045312</t>
  </si>
  <si>
    <t>Bar</t>
  </si>
  <si>
    <t>PGE_NRF_941_0001059845</t>
  </si>
  <si>
    <t>Preschool</t>
  </si>
  <si>
    <t>PGE_NRF_941_0001082078</t>
  </si>
  <si>
    <t>Laundry - Private (Not Laundromat)</t>
  </si>
  <si>
    <t>PGE_NRF_941_0001099705</t>
  </si>
  <si>
    <t>Light manufacturing (sewing).</t>
  </si>
  <si>
    <t>PGE_NRF_941_0001103259</t>
  </si>
  <si>
    <t>Office building with retail on street level.</t>
  </si>
  <si>
    <t>PGE_NRF_941_0001114467</t>
  </si>
  <si>
    <t>Three-Story, Multi-Tenant building with software development companies on 1st &amp; 2nd Floor.</t>
  </si>
  <si>
    <t>PGE_NRF_941_0001132466</t>
  </si>
  <si>
    <t>Office building for property management company</t>
  </si>
  <si>
    <t>PGE_NRF_941_0001160310</t>
  </si>
  <si>
    <t>MMMT BUILDING. USED TO BE A MEETING HALL</t>
  </si>
  <si>
    <t>PGE_NRF_941_0001187450</t>
  </si>
  <si>
    <t>COMMERCIAL ON 1ST FLOOR, APTS ABOVE</t>
  </si>
  <si>
    <t>PGE_NRF_941_0001202558</t>
  </si>
  <si>
    <t>MIXED - RETAIL, RESIDENTIAL &amp; OFFICE</t>
  </si>
  <si>
    <t>PGE_NRF_941_0001203326</t>
  </si>
  <si>
    <t>ART STUDIOS FOR PAINTING AND DISPLAY</t>
  </si>
  <si>
    <t>PGE_NRF_941_0001217658</t>
  </si>
  <si>
    <t>MULTITENANT BUILDING.</t>
  </si>
  <si>
    <t>PGE_NRF_941_0001237260</t>
  </si>
  <si>
    <t>MGMT OFFICE - 2 FLOORS OF A 7 STORY BLDG</t>
  </si>
  <si>
    <t>PGE_NRF_941_0001239830</t>
  </si>
  <si>
    <t>Convenience Store</t>
  </si>
  <si>
    <t>PGE_NRF_944_0000061115</t>
  </si>
  <si>
    <t>FURNITURE SHOP &amp; APARTMENT</t>
  </si>
  <si>
    <t>OFFICE BUILDING WITH MULTIPLE TENANTS/FLOOR.</t>
  </si>
  <si>
    <t>PGE_NRF_944_0000959417</t>
  </si>
  <si>
    <t>BEAUTY SUPPLY STORE AND DAY SPA. HAIR/NAILS/MASSAGE.</t>
  </si>
  <si>
    <t>PGE_NRF_945_0000027794</t>
  </si>
  <si>
    <t>Large Italian restaurant</t>
  </si>
  <si>
    <t>PGE_NRF_945_0000159563</t>
  </si>
  <si>
    <t>THIS IS A BUTCHER SHOP.</t>
  </si>
  <si>
    <t>PGE_NRF_945_0000177756</t>
  </si>
  <si>
    <t>Senior Living housing community. Apartments and activities for senior citizens.</t>
  </si>
  <si>
    <t>PGE_NRF_945_0000193513</t>
  </si>
  <si>
    <t>2-Story Building-- Retail shop and small Offices on 1st Floor; small Jewelry Repair Shop and Storage on the 2nd Floor.</t>
  </si>
  <si>
    <t>PGE_NRF_945_0000196498</t>
  </si>
  <si>
    <t>Mostly warehouse space with small office/conference rooms.</t>
  </si>
  <si>
    <t>PGE_NRF_945_0000210215</t>
  </si>
  <si>
    <t>SHOWROOM/EXEC OFFICES/WAREHOUSE/REPAINT</t>
  </si>
  <si>
    <t>MAIN REPAIR SHOP</t>
  </si>
  <si>
    <t>REPAIR SHOP</t>
  </si>
  <si>
    <t>STORAGE</t>
  </si>
  <si>
    <t>RETAIL STORE</t>
  </si>
  <si>
    <t>REPAIR/ PAINT SHOP</t>
  </si>
  <si>
    <t>This is a Law Office with one lawyer (small).</t>
  </si>
  <si>
    <t>PGE_NRF_945_0000253533</t>
  </si>
  <si>
    <t>Main indoor retail area with bathroom</t>
  </si>
  <si>
    <t>Office Building</t>
  </si>
  <si>
    <t>Retail Area - Container</t>
  </si>
  <si>
    <t>PGE_NRF_945_0000272396</t>
  </si>
  <si>
    <t>ADMIN AND MANAGEMENT OFFICE FOR COUNTY SCHOOL DISTRICT</t>
  </si>
  <si>
    <t>PGE_NRF_945_0000274775</t>
  </si>
  <si>
    <t>MULTIPLE BUILDINGS ARE MERGED--CLASSROOMS H &amp; F BLDGS.</t>
  </si>
  <si>
    <t>CLASSROOMS J104 TO J214.</t>
  </si>
  <si>
    <t>ADMINISTRATIVE BUILDING WITH OFFICES.</t>
  </si>
  <si>
    <t>LIBRARY BUILDING WITH OFFICES.</t>
  </si>
  <si>
    <t>CLASSROOMS AND LABS.</t>
  </si>
  <si>
    <t>COMMONS BUILDING WITH SHOPS, COMMUNITY ROOMS, KITCHEN, CAFETERIA, AND CLASSES.</t>
  </si>
  <si>
    <t>PERFORMING ART BUILDING--UNDER CONSTRUCTION, WAS NOT SURVEYED.</t>
  </si>
  <si>
    <t>PGE_NRF_945_0000289498</t>
  </si>
  <si>
    <t>THIS IS A BAR AND SIT-DOWN RESTAURANT.</t>
  </si>
  <si>
    <t>KITCHEN BREAKROOM CLASS STORAGE FOR SCHOOL CAMPUS</t>
  </si>
  <si>
    <t>OFFICES LIBRARY CLASSROOMS FOR SCHOOL CAMPUS</t>
  </si>
  <si>
    <t>CLASSROOMS FOR SCHOOL CAMPUS</t>
  </si>
  <si>
    <t>RESTROOMS FOR SCHOOL CAMPUS</t>
  </si>
  <si>
    <t>PORTABLE CLASSROOMS FOR SCHOOL CAMPUS</t>
  </si>
  <si>
    <t>PGE_NRF_945_0000321346</t>
  </si>
  <si>
    <t>Ice Cream shop.</t>
  </si>
  <si>
    <t>PGE_NRF_945_0000328649</t>
  </si>
  <si>
    <t>MA</t>
  </si>
  <si>
    <t>BUILDING OF MEDICAL OFFICES SHARING A COMMON METER.</t>
  </si>
  <si>
    <t>MEDICAL OFFICES, BUILDING MANAGEMENT OFFICE AND A INSURANCE OFFICE.</t>
  </si>
  <si>
    <t>PGE_NRF_945_0000329743</t>
  </si>
  <si>
    <t>Property Rental / Leasing Office</t>
  </si>
  <si>
    <t>PGE_NRF_945_0000374887</t>
  </si>
  <si>
    <t>LARGE SHOPPING AREA WITH TARGET STORE A LARGEST STORE IN SHOPPING CENTER</t>
  </si>
  <si>
    <t>PLASTICS + METAL MACHINING WITH CLEAN ROOM + UPSTAIRS OFFICES</t>
  </si>
  <si>
    <t>PGE_NRF_945_0000439140</t>
  </si>
  <si>
    <t>Leasing office building G with reception, offices and break room.</t>
  </si>
  <si>
    <t>Rec/Fitness Building</t>
  </si>
  <si>
    <t>Nathan's personal office</t>
  </si>
  <si>
    <t>Laundry rooms</t>
  </si>
  <si>
    <t>PGE_NRF_945_0000486517</t>
  </si>
  <si>
    <t>NURSING HOME WITH LIVE-IN PATIENTS. OFFICE SUPPORT, KITCHEN AND DINING AND EXAM ROOMS.</t>
  </si>
  <si>
    <t>Teaches language classes and sells books.</t>
  </si>
  <si>
    <t>PGE_NRF_945_0000504121</t>
  </si>
  <si>
    <t>It is a state-funded counseling center.</t>
  </si>
  <si>
    <t>PGE_NRF_945_0000506289</t>
  </si>
  <si>
    <t>Repair and storage of race cars</t>
  </si>
  <si>
    <t>PGE_NRF_945_0000548091</t>
  </si>
  <si>
    <t>CUTS,STORES,SHIPS &amp; SELLS METAL</t>
  </si>
  <si>
    <t>PGE_NRF_945_0000583435</t>
  </si>
  <si>
    <t>X RATED PORN SHOP</t>
  </si>
  <si>
    <t>PGE_NRF_945_0000595355</t>
  </si>
  <si>
    <t>BAR</t>
  </si>
  <si>
    <t>PGE_NRF_945_0000616357</t>
  </si>
  <si>
    <t>MECH ROOMS IN A LEASED WAREHOUSE BLDG</t>
  </si>
  <si>
    <t>PGE_NRF_945_0000668262</t>
  </si>
  <si>
    <t>TARGET STORE AS PART OF A LARGE OUTDOOR MALL.</t>
  </si>
  <si>
    <t>PGE_NRF_945_0000671670</t>
  </si>
  <si>
    <t>CITY OFFICES CITY COUNCIL CHAMBERS</t>
  </si>
  <si>
    <t>CITY OFFICES</t>
  </si>
  <si>
    <t>PGE_NRF_945_0000677973</t>
  </si>
  <si>
    <t>COMMUNITY ROOM AND A KITCHEN WITH ONE OFFICE ONLY USED SOME WEEKENDS.</t>
  </si>
  <si>
    <t>PGE_NRF_945_0000682402</t>
  </si>
  <si>
    <t>Small auto repair shop. Part garage, part office.</t>
  </si>
  <si>
    <t>CARPET/ FLOORING RETAIL</t>
  </si>
  <si>
    <t>PGE_NRF_945_0000727650</t>
  </si>
  <si>
    <t>MULTI-PURPOSE/KITCHEN CLASSROOM</t>
  </si>
  <si>
    <t>LIBRARY/CLASSROOM/COMMON AREA</t>
  </si>
  <si>
    <t>PGE_NRF_945_0000731668</t>
  </si>
  <si>
    <t>Men's Formal Wear retail with Storage and work areas.</t>
  </si>
  <si>
    <t>PGE_NRF_945_0000737959</t>
  </si>
  <si>
    <t>ICE CREAM SHOP.</t>
  </si>
  <si>
    <t>Office with lab/research</t>
  </si>
  <si>
    <t>Office with industrial lab/research</t>
  </si>
  <si>
    <t>PGE_NRF_945_0000749546</t>
  </si>
  <si>
    <t>County Clerk Office with Admission in first floor and Election Offices on 2nd and 3rd floor.</t>
  </si>
  <si>
    <t>PGE_NRF_945_0000750462</t>
  </si>
  <si>
    <t>High Bay conditioned Warehouse and Wine Distribution facility.</t>
  </si>
  <si>
    <t>PGE_NRF_945_0000774621</t>
  </si>
  <si>
    <t>BUILDING IS ONE OF MANY OFFICE BUILDINGS ON THE PROPERTY. MOSTLY MEDICAL OFFICES. THIS UNIT IS A PLASTIC SURGEON.</t>
  </si>
  <si>
    <t>PGE_NRF_945_0000782948</t>
  </si>
  <si>
    <t>OFFICE, PHARMACY, SALES FLOOR FOR VARIETY STORE.</t>
  </si>
  <si>
    <t>PGE_NRF_945_0000791351</t>
  </si>
  <si>
    <t>Office building</t>
  </si>
  <si>
    <t>COUNTY OFFICES, POLICE CAR REPAIR SHOP, WAREHOUSE, AND SHOPS.</t>
  </si>
  <si>
    <t>THIS IS A SIT-DOWN RESTAURANT IN A STRIP MALL.</t>
  </si>
  <si>
    <t>PGE_NRF_945_0000865431</t>
  </si>
  <si>
    <t>WOMANS CLOTHING STORE</t>
  </si>
  <si>
    <t>Office and autowork building</t>
  </si>
  <si>
    <t>Bodyshop/Workshop</t>
  </si>
  <si>
    <t>MULTI-TENANT OFFICE BUILDING WITH HEALTH CLINICS, DENTAL OFFICE, LAW OFFICE, INSURANCE, ETC</t>
  </si>
  <si>
    <t>PGE_NRF_945_0000889332</t>
  </si>
  <si>
    <t>MEXICAN RESTAURANT</t>
  </si>
  <si>
    <t>PGE_NRF_945_0000889789</t>
  </si>
  <si>
    <t>RETAIL DEPT STORE</t>
  </si>
  <si>
    <t>PGE_NRF_945_0000908468</t>
  </si>
  <si>
    <t>PB</t>
  </si>
  <si>
    <t>POLICE/FIRE AND ADMIN OFFICES</t>
  </si>
  <si>
    <t>LIBRARY/SPEECH/PSYCHOLOGIST</t>
  </si>
  <si>
    <t>CLASSROOM/RESTROOMS</t>
  </si>
  <si>
    <t>CLASSROOMS/STORAGE</t>
  </si>
  <si>
    <t>CLASSROOMS/STORAGE/RESTROOM</t>
  </si>
  <si>
    <t>ADMIN OFFICE/LOUNGE</t>
  </si>
  <si>
    <t>CLASSROOMS/RESTROOMS/STORAGE</t>
  </si>
  <si>
    <t>CLASSROOMS/RESTROOM</t>
  </si>
  <si>
    <t>PGE_NRF_945_0000948698</t>
  </si>
  <si>
    <t>ROW OF CLASSROOMS FOR A MIDDLE SCHOOL.</t>
  </si>
  <si>
    <t>THE MAIN OFFICE, ATTENDANCE OFFICE, AND PTA ROOM.</t>
  </si>
  <si>
    <t>LIBRARY OF A MIDDLE SCHOOL.</t>
  </si>
  <si>
    <t>PORTABLE CLASSROOMS FOR A MIDDLE SCHOOL.</t>
  </si>
  <si>
    <t>BUILDING OF CLASSROOMS.</t>
  </si>
  <si>
    <t>KITCHEN, MIXED USE ROOM, AND SOME CLASSROOMS FOR A MIDDLE SCHOOL CAMPUS.</t>
  </si>
  <si>
    <t>THE GYMNASIUM, LOCKER ROOM, AND SHOP CLASSES FOR A MIDDLE SCHOOL CAMPUS.</t>
  </si>
  <si>
    <t>PGE_NRF_945_0000955362</t>
  </si>
  <si>
    <t>DRUG DEVELOPMENT LAB AND OFFICES</t>
  </si>
  <si>
    <t>PGE_NRF_945_0000963803</t>
  </si>
  <si>
    <t>OFFICES/SHOWROOM/PHARMACY/ FOR RETAIL STORE</t>
  </si>
  <si>
    <t>OFFICES AND SITUATION ROOM FOR EMERGENCY</t>
  </si>
  <si>
    <t>PGE_NRF_945_0001042293</t>
  </si>
  <si>
    <t>MIXED OFFICES</t>
  </si>
  <si>
    <t>ADMINISTRATION OFFICES</t>
  </si>
  <si>
    <t>LIBRARY</t>
  </si>
  <si>
    <t>AUDITORIUM AND CLASSES</t>
  </si>
  <si>
    <t>KITCHEN/CAFETERIA/MULTI-PURPOSE</t>
  </si>
  <si>
    <t>LOCKER ROOMS</t>
  </si>
  <si>
    <t>VICE PRINC OFFICE/CLASSROOM</t>
  </si>
  <si>
    <t>PORTABLE CLASS</t>
  </si>
  <si>
    <t>PGE_NRF_945_0001059855</t>
  </si>
  <si>
    <t>SMALL BUILDING WITH MULTIPLE TENANTS AND BUSINESSES.</t>
  </si>
  <si>
    <t>PGE_NRF_945_0001073541</t>
  </si>
  <si>
    <t>RELIGIOUS SERVICES/ADMIN OFFICES AND SCHOOL INSTRUCTION</t>
  </si>
  <si>
    <t>SCHOOL INSTRUCTION CLASSROOMS</t>
  </si>
  <si>
    <t>PRE-SCHOOL INSTRUCTION CLASSROOMS</t>
  </si>
  <si>
    <t>RELIGIOUS SERVICES/COMMUNITY MEETING ACTIVITY/MAINTENANCE FACILITY</t>
  </si>
  <si>
    <t>PGE_NRF_945_0001080491</t>
  </si>
  <si>
    <t>It is a 7-Story Office building. It rents the space out to Corporate-type businesses. Suite size and occupancy varies.</t>
  </si>
  <si>
    <t>INDUSTRIAL FOOD PROCESSING/STORAGE</t>
  </si>
  <si>
    <t>SAFEWAY IN A STRIP MALL WITH OTHER STORES--PART OF THE SAME BUILDING.</t>
  </si>
  <si>
    <t>PGE_NRF_945_0001109797</t>
  </si>
  <si>
    <t>THREE SEPARATE MEDICAL PRACTICES WITH EXAM ROOMS, PROCEDURE ROOMS, AND SUPPORT STAFF.</t>
  </si>
  <si>
    <t>PGE_NRF_945_0001110245</t>
  </si>
  <si>
    <t>MULTI USE /TENANT OFFICE</t>
  </si>
  <si>
    <t>PGE_NRF_945_0001110877</t>
  </si>
  <si>
    <t>OFFICE PHARMACY SALES FLOOR FOR VARIETY STORE</t>
  </si>
  <si>
    <t>CLASSROOM, LIBRARY, KITCHEN</t>
  </si>
  <si>
    <t>ADMIN, OFFICE</t>
  </si>
  <si>
    <t>PORTABLES</t>
  </si>
  <si>
    <t>THEATRE</t>
  </si>
  <si>
    <t>IT SERVICES</t>
  </si>
  <si>
    <t>Retirement home. Apartment style with private areas.</t>
  </si>
  <si>
    <t>THIS IS A RELIGIOUS MIXE DUSE BUILDING WITH A SCHOOL, WORSHIP, AND EVENING CLASSES.</t>
  </si>
  <si>
    <t>PGE_NRF_945_0001138179</t>
  </si>
  <si>
    <t>CITY ADMIN OFFICE</t>
  </si>
  <si>
    <t>POLICE ADMIN OFFICE</t>
  </si>
  <si>
    <t>PGE_NRF_945_0001141213</t>
  </si>
  <si>
    <t>Small Office for local chapter of the CWA union.</t>
  </si>
  <si>
    <t>PGE_NRF_945_0001145524</t>
  </si>
  <si>
    <t>THIS IS A RESTAURANT WITH TABLE SERVICE, A BAR, AND BANQUET SPACE.</t>
  </si>
  <si>
    <t>PGE_NRF_945_0001147646</t>
  </si>
  <si>
    <t>HOTEL</t>
  </si>
  <si>
    <t>PGE_NRF_945_0001152526</t>
  </si>
  <si>
    <t>RESTROOM/SNACK SHOP</t>
  </si>
  <si>
    <t>SNACK BAR/RESTROOM</t>
  </si>
  <si>
    <t>SCOREKEEPERS SHACK</t>
  </si>
  <si>
    <t>TICKET BOOTH</t>
  </si>
  <si>
    <t>MAINTENANCE SHOP</t>
  </si>
  <si>
    <t>GROCERY STORE IN A STRIP MALL.</t>
  </si>
  <si>
    <t>This building is a strip mall that has retail businesses. The business surveyed was a restaurant.</t>
  </si>
  <si>
    <t>CLASSROOM BUILDING</t>
  </si>
  <si>
    <t>PRESCHOOL CLASS</t>
  </si>
  <si>
    <t>GYM/LOCKERS</t>
  </si>
  <si>
    <t>MULTI-PURPOSE/DRAMA/MUSIC</t>
  </si>
  <si>
    <t>PGE_NRF_945_0001177400</t>
  </si>
  <si>
    <t>CLASSROOM BUILDINGS ON A HIGH SCHOOL CAMPUS.</t>
  </si>
  <si>
    <t>ADMINISTRATION BUILDING WITH VARIOUS OFFICES FOR A HIGHSCHOOL.</t>
  </si>
  <si>
    <t>GIRLS GYMNASIUM, GIRLS LOCKER ROOM, AND PUBLIC (TOWN OPERATED) THEATRE</t>
  </si>
  <si>
    <t>LARGE BOYS GYM, LOCKER ROOM, AND TRAINING ROOMS FOR HIGH SCHOOL</t>
  </si>
  <si>
    <t>BAND BUILDING FOR A HIGHSCHOOL</t>
  </si>
  <si>
    <t>LIBRARY AND MEDIA CENTER FOR A HIGH SCHOOL CAMPUS.</t>
  </si>
  <si>
    <t>KITCHEN, MULTI-PURPOSE ROOM, THEATRE STAGE, AND OFFICES FOR HIGH SCHOOL</t>
  </si>
  <si>
    <t>PORTABLE CLASSROOMS ON A HIGHSCHOOL CAMPUS</t>
  </si>
  <si>
    <t>2 BUILDINGS OF CLASSROOMS ON A HIGHSCHOOL CAMPUS</t>
  </si>
  <si>
    <t>PGE_NRF_945_0001178920</t>
  </si>
  <si>
    <t>LARGE BUILDING USED AS A SUPERMARKET.  SELLS MANY RETAIL PRODUCTS.</t>
  </si>
  <si>
    <t>PGE_NRF_945_0001198959</t>
  </si>
  <si>
    <t>WINE STORAGE WAREHOUSE OFFICE</t>
  </si>
  <si>
    <t>OFFICES, STORAGES, AND LABS</t>
  </si>
  <si>
    <t>GREENHOUSE #1</t>
  </si>
  <si>
    <t>GREENHOUSE #2</t>
  </si>
  <si>
    <t>PGE_NRF_945_0001208259</t>
  </si>
  <si>
    <t>THIS IS A SMALL GROCERY/LIQUOR STORE.</t>
  </si>
  <si>
    <t>PGE_NRF_945_0001213338</t>
  </si>
  <si>
    <t>Small office.</t>
  </si>
  <si>
    <t>PGE_NRF_945_0001214685</t>
  </si>
  <si>
    <t>This is a Portuguese bakery.</t>
  </si>
  <si>
    <t>PGE_NRF_946_0000221869</t>
  </si>
  <si>
    <t>This is a Library with multiple Reading and Meeting Rooms</t>
  </si>
  <si>
    <t>PGE_NRF_946_0000271463</t>
  </si>
  <si>
    <t>A fast food restaurant in a strip mall.</t>
  </si>
  <si>
    <t>PRIMARILY A SCHOOL WITH CLASSROOMS AND OFFICES</t>
  </si>
  <si>
    <t>MULTI-TENANT BUILDING WITH OFFICES PRIMARILY</t>
  </si>
  <si>
    <t>MULTI TENANT BUILDING WITH OFFICES PRIMARILY</t>
  </si>
  <si>
    <t>PGE_NRF_946_0000445121</t>
  </si>
  <si>
    <t>MULTITENANT BUILDING WITH OFFICES ON 20 FLOORS AND RESTAURANT ON 1ST FLOOR.</t>
  </si>
  <si>
    <t>PGE_NRF_946_0000549806</t>
  </si>
  <si>
    <t>THIS BUILDING HAS A KITCHEN, DINING ROOM, RESTROOMS, AND REFRIGERATED STORAGE FOR A MCDONALDS AND IS OPEN 24/7.</t>
  </si>
  <si>
    <t>PGE_NRF_946_0000591170</t>
  </si>
  <si>
    <t>Retail Store in a strip mall with Show Room on 1st Floor and Storage on 1st and 2nd Floor.</t>
  </si>
  <si>
    <t>PGE_NRF_946_0000608199</t>
  </si>
  <si>
    <t>SMALL ADMINISTRATIVE OFFICE.</t>
  </si>
  <si>
    <t>PGE_NRF_946_0000622588</t>
  </si>
  <si>
    <t>OPEN AND PRIVATE OFFICES AND CONTROL CENTER.</t>
  </si>
  <si>
    <t>PGE_NRF_946_0000704293</t>
  </si>
  <si>
    <t>THIS IS A HAIR SALON, WITH A RESIDENTIAL UNIT UPSTAIRS.</t>
  </si>
  <si>
    <t>PGE_NRF_946_0000751768</t>
  </si>
  <si>
    <t>Pool house and Henry's Apartment</t>
  </si>
  <si>
    <t>PGE_NRF_946_0000809742</t>
  </si>
  <si>
    <t>COMMERCIAL MIXED-USE MULTI-TENANT BUILDING.</t>
  </si>
  <si>
    <t>PGE_NRF_946_0000841924</t>
  </si>
  <si>
    <t>DATA CENTER IN FIRST FLOOR, NATIONAL LAB OFFICES ON SECOND FLOOR, AND VC PRESIDENT OFFICE ON THIRD FLOOR.  BASEMENT IS ALL ELECTRICAL AND MECHANICAL ROOMS.</t>
  </si>
  <si>
    <t>PGE_NRF_946_0000852420</t>
  </si>
  <si>
    <t>This is a multi-business building. The tenatnts are all offices that range from Immigration to Laywers. It also has a sandwich shop on the First floor.</t>
  </si>
  <si>
    <t>PGE_NRF_946_0000881508</t>
  </si>
  <si>
    <t>LARGE CONDITIONED WAREHOUSE, SELLS FOOD IN LARGE QUANTITIES TO RESTRAURANTS</t>
  </si>
  <si>
    <t>MULTITENANT OFFICE BUILDING WITH 15 FLOORS AND 56 COMPANIES.</t>
  </si>
  <si>
    <t>PGE_NRF_946_0000972221</t>
  </si>
  <si>
    <t>Multi-Tenant Office Building</t>
  </si>
  <si>
    <t>PGE_NRF_946_0000997690</t>
  </si>
  <si>
    <t>SMALL DINING AREA SERVING SORBET WITH LARGE STORAGE SPACES AND OFFICE.</t>
  </si>
  <si>
    <t>PGE_NRF_946_0000999283</t>
  </si>
  <si>
    <t>MULTI-TENANT, MIXED USE OFFICE BUILDING.</t>
  </si>
  <si>
    <t>A WAREHOUSE &amp; DISTRIBUTION CENTER FOR A PUBLICATION COMPANY.</t>
  </si>
  <si>
    <t>PGE_NRF_946_0001142757</t>
  </si>
  <si>
    <t>MAIN BLDG - ADMIN CLASSROOM LIBRARY CAFETERIA</t>
  </si>
  <si>
    <t>THEATRE, CLASSROOMS</t>
  </si>
  <si>
    <t>BOYS GYM/ LOCKER ROOM</t>
  </si>
  <si>
    <t>GIRLS GYM</t>
  </si>
  <si>
    <t>PORTABLES CLASSROOM</t>
  </si>
  <si>
    <t>PGE_NRF_946_0001159448</t>
  </si>
  <si>
    <t>Mostly classrooms with some offices and clinic.</t>
  </si>
  <si>
    <t>PGE_NRF_946_0001163811</t>
  </si>
  <si>
    <t>SINGLE BUILDING WITH WAREHOUSE AND OFFICE.</t>
  </si>
  <si>
    <t>SMALL DENTAL OFFICE WITH MULTIPLE PATIENT ROOMS AND REST AREA.</t>
  </si>
  <si>
    <t>PGE_NRF_947_0000364565</t>
  </si>
  <si>
    <t>Fire and Police Administration Building with mostly Offices, Jail, Gym &amp; Interrogation Rooms.</t>
  </si>
  <si>
    <t>PGE_NRF_947_0000439917</t>
  </si>
  <si>
    <t>Gallery/retail space</t>
  </si>
  <si>
    <t>PGE_NRF_947_0000597332</t>
  </si>
  <si>
    <t>This building is used for typewriter and printer repairs and sales.</t>
  </si>
  <si>
    <t>PGE_NRF_947_0000640724</t>
  </si>
  <si>
    <t>Church/community center and school.</t>
  </si>
  <si>
    <t>PGE_NRF_947_0000854859</t>
  </si>
  <si>
    <t>Ph01</t>
  </si>
  <si>
    <t>MAIN ADMINISTRATION OFFICES AND TEACHERS' LOUNGE.</t>
  </si>
  <si>
    <t>CLASSROOMS, RESTROOMS, OFFICE.</t>
  </si>
  <si>
    <t>CLASSROOMS, RESTROOM, OFFICE.</t>
  </si>
  <si>
    <t>CLASSROOM, MULTI-PURPOSE ROOM, RESTROOM, OFFICE.</t>
  </si>
  <si>
    <t>PGE_NRF_947_0001137778</t>
  </si>
  <si>
    <t>A small retail store selling women's clothes</t>
  </si>
  <si>
    <t>PGE_NRF_947_0001149014</t>
  </si>
  <si>
    <t>R&amp;D LABS AND OFFICES, SOME OF THE OFFICES ARE NOT IN USE</t>
  </si>
  <si>
    <t>PGE_NRF_947_0001183618</t>
  </si>
  <si>
    <t>R&amp;D Labs and Offices.</t>
  </si>
  <si>
    <t>PGE_NRF_947_0001227806</t>
  </si>
  <si>
    <t>3 STORY LIBRARY WITH BOOK STACKS AND REFERENCE COLLECTION ON 1ST, 2ND FLOOR AND OFFICE SPACE ON 3RD FLOOR. THE BASEMENT IS MECHANICAL ROOM AND GARAGE.</t>
  </si>
  <si>
    <t>PGE_NRF_948_0000596100</t>
  </si>
  <si>
    <t>LARGE BUILDING WITH OFFICE WINGS, LABORATORY WINGS, A KITCHEN AND AUDITORIUM</t>
  </si>
  <si>
    <t>LARGE BUILDING CONTAINING SOME OFFICES AND MOSTLY MECHANICAL/ELECTRICAL EQUIPMENT</t>
  </si>
  <si>
    <t>WAREHOUSE BUILDING WITH SOME OFFICES AND WORK AREAS</t>
  </si>
  <si>
    <t>LEED CERTIFIED BUILDING, USED MOSTLY FOR OFFICE SPACE, ALSO HAS EMERGENCY CENTER</t>
  </si>
  <si>
    <t>USED TO BREED RATS FOR EXPERIMENTS</t>
  </si>
  <si>
    <t>PGE_NRF_948_0000720457</t>
  </si>
  <si>
    <t>It is a daycare center for kinds that are 3 and 4 years old. (small)</t>
  </si>
  <si>
    <t>PGE_NRF_948_0000722946</t>
  </si>
  <si>
    <t>This is an ice cream restaurant.</t>
  </si>
  <si>
    <t>Warehouse and Distribution Center in 3 units. (Part of Unit F and small part of Unit D are Offices.)</t>
  </si>
  <si>
    <t>THIS IS A COMMUNITY YOUTH CENTER (RECREATION).</t>
  </si>
  <si>
    <t>PGE_NRF_949_0000085870</t>
  </si>
  <si>
    <t>COUNTY LIBRARY</t>
  </si>
  <si>
    <t>PGE_NRF_949_0000136245</t>
  </si>
  <si>
    <t>COMBINATION OFFICE AND STORAGE.</t>
  </si>
  <si>
    <t>STORAGE/OFFICE.</t>
  </si>
  <si>
    <t>OFFICE TRAILER.</t>
  </si>
  <si>
    <t>STORAGE.</t>
  </si>
  <si>
    <t>PGE_NRF_949_0000149577</t>
  </si>
  <si>
    <t>Fire station</t>
  </si>
  <si>
    <t>PGE_NRF_949_0000264054</t>
  </si>
  <si>
    <t>RETAIL STORE THAT MAKES AND SELLS LEATHER GOODS, CLOTHES AND RUGS.</t>
  </si>
  <si>
    <t>IT'S THE KITCHEN, DINING ROOM, RESTROOM, AND STORAGE ROOM.</t>
  </si>
  <si>
    <t>OFFICE, HALLWAY, CONFERENCE, BREAK ROOM.</t>
  </si>
  <si>
    <t>CLASSROOM AND RESTROOM.</t>
  </si>
  <si>
    <t>OFFICE, COMPUTER ROOM, LIBRARY, RESTROOM.</t>
  </si>
  <si>
    <t>PGE_NRF_949_0000555591</t>
  </si>
  <si>
    <t>GYM WITH POOL, YOGA ROOMS, AND CHILDCARE.</t>
  </si>
  <si>
    <t>PGE_NRF_949_0000575000</t>
  </si>
  <si>
    <t>SMALL STRIP MALL WITH MANY MIXED USE FACILITIES</t>
  </si>
  <si>
    <t>PGE_NRF_949_0000575070</t>
  </si>
  <si>
    <t>SMALL OFFICE SPACE</t>
  </si>
  <si>
    <t>PGE_NRF_949_0000592256</t>
  </si>
  <si>
    <t>CONVENIENT STORE</t>
  </si>
  <si>
    <t>PGE_NRF_949_0000631809</t>
  </si>
  <si>
    <t>This is a small insurance office</t>
  </si>
  <si>
    <t>PGE_NRF_949_0000835520</t>
  </si>
  <si>
    <t>Office building used for different departments of Marin County.</t>
  </si>
  <si>
    <t>PGE_NRF_949_0000836337</t>
  </si>
  <si>
    <t>THIS BUILDING IS AN OFFICE FOR SOCIAL MARKETING.</t>
  </si>
  <si>
    <t>PGE_NRF_949_0000944538</t>
  </si>
  <si>
    <t>A RETAIL SHOP SELLING T-SHIRTS. THE STORE IS PART OF A TWO STORY BUILDING</t>
  </si>
  <si>
    <t>PGE_NRF_949_0001074470</t>
  </si>
  <si>
    <t>OFFICE SPACE FOR AN IT CONSULTING FIRM AND UNOCCUPIED SPACES.</t>
  </si>
  <si>
    <t>PGE_NRF_949_0001139086</t>
  </si>
  <si>
    <t>Supermarket</t>
  </si>
  <si>
    <t>PGE_NRF_949_0001157150</t>
  </si>
  <si>
    <t>FITNESS CENTER</t>
  </si>
  <si>
    <t>PGE_NRF_949_0001190045</t>
  </si>
  <si>
    <t>COMMUNITY BUILDING WITH DINING HALL AND ADMIN OFFICES</t>
  </si>
  <si>
    <t>20 Liberty - Mostly Office with Artist Studios.</t>
  </si>
  <si>
    <t>Multi-tenant Office.</t>
  </si>
  <si>
    <t>PGE_NRF_950_0000040085</t>
  </si>
  <si>
    <t>THEY SELL GAS, LIQUOR, FAST FOOD, AND GROCERIES.</t>
  </si>
  <si>
    <t>PGE_NRF_950_0000087732</t>
  </si>
  <si>
    <t>BUILDING HAS OFFICE, TEACHERS' BREAK ROOM, LIBRARY, LOCKER ROOM, AND CLASSROOMS.</t>
  </si>
  <si>
    <t>BUILDING HAS GYM, KITCHEN, CLASSROOMS, AND WORSHIP AREA.</t>
  </si>
  <si>
    <t>BUILDING HAS 4 CLASSROOMS.</t>
  </si>
  <si>
    <t>BUILDING HAS A LARGE CLASSROOM.</t>
  </si>
  <si>
    <t>LARGE CLASSROOM.</t>
  </si>
  <si>
    <t>This building is used for adult (elderly) daycare.</t>
  </si>
  <si>
    <t>PGE_NRF_950_0000178576</t>
  </si>
  <si>
    <t>ADMIN AND CLASSROOMS</t>
  </si>
  <si>
    <t>MULTI-PURPOSE BLDG</t>
  </si>
  <si>
    <t>PORTABLE</t>
  </si>
  <si>
    <t>PGE_NRF_950_0000182428</t>
  </si>
  <si>
    <t>Office building that provides Network and Internet services.</t>
  </si>
  <si>
    <t>PGE_NRF_950_0000184250</t>
  </si>
  <si>
    <t>Computer Software.</t>
  </si>
  <si>
    <t>PGE_NRF_950_0000286892</t>
  </si>
  <si>
    <t>Real estate office, specializing in beach rentals.</t>
  </si>
  <si>
    <t>PGE_NRF_950_0000323657</t>
  </si>
  <si>
    <t>SITE SELLS BAKED GOODS, MEAT, AND DRY GOODS.</t>
  </si>
  <si>
    <t>PGE_NRF_950_0000394379</t>
  </si>
  <si>
    <t>THIS IS A MULTI-TENANT OFFICE BUILDING, SPECIALIZING IN TECHNOLOGIES.</t>
  </si>
  <si>
    <t>PGE_NRF_950_0000484736</t>
  </si>
  <si>
    <t>Retail Clothing</t>
  </si>
  <si>
    <t>PGE_NRF_950_0000497330</t>
  </si>
  <si>
    <t>CONDITIONED FOOD STORAGE SPACE.</t>
  </si>
  <si>
    <t>SCHOOL BUILDING WITH CHURCH</t>
  </si>
  <si>
    <t>PGE_NRF_950_0000610211</t>
  </si>
  <si>
    <t>THEY SELL FAST FOOD</t>
  </si>
  <si>
    <t>PGE_NRF_950_0000637633</t>
  </si>
  <si>
    <t>This is a real estate office satellite branch used when away from the main office.</t>
  </si>
  <si>
    <t>PGE_NRF_950_0000835356</t>
  </si>
  <si>
    <t>GROCERY STORE</t>
  </si>
  <si>
    <t>PGE_NRF_950_0000846010</t>
  </si>
  <si>
    <t>INDIAN RESTAURANT</t>
  </si>
  <si>
    <t>PGE_NRF_950_0000863278</t>
  </si>
  <si>
    <t>TEMPLE FOR WORSHIP AND STUDY</t>
  </si>
  <si>
    <t>PGE_NRF_950_0000868831</t>
  </si>
  <si>
    <t>COMMON AREA HALL, RESTROOMS, FOOD COURT, OFFICE, PARKING GARAGE.</t>
  </si>
  <si>
    <t>OFFICES,CLASSROOMS,LIBRARY,KITCHEN FOR SCHOOL CAMPUS</t>
  </si>
  <si>
    <t>PGE_NRF_950_0000968527</t>
  </si>
  <si>
    <t>THIS IS A MEXICAN RESTAURANT.</t>
  </si>
  <si>
    <t>PGE_NRF_950_0000978427</t>
  </si>
  <si>
    <t>They have a lab to check and analyze the seed that they make to sell to wholesalers.</t>
  </si>
  <si>
    <t>This building is where they store and ship their products.</t>
  </si>
  <si>
    <t>PGE_NRF_950_0001002816</t>
  </si>
  <si>
    <t>OFFICES IN BUILDING THAT HAS OTHER PROFESSIONS AROUND IT. THERAPIST COUNSELING FOR PEOPLE IN NEED OF THERAPY.</t>
  </si>
  <si>
    <t>PGE_NRF_950_0001013350</t>
  </si>
  <si>
    <t>THIS IS A THAI SIT-DOWN RESTAURANT.</t>
  </si>
  <si>
    <t>PGE_NRF_950_0001016328</t>
  </si>
  <si>
    <t>OFFICE SPACE &amp; MANUFACTURES SEMI CONDUCTORS</t>
  </si>
  <si>
    <t>PGE_NRF_950_0001025970</t>
  </si>
  <si>
    <t>THEY SELL LIVE STOCK PRODUCTS AND TRAILERS</t>
  </si>
  <si>
    <t>e</t>
  </si>
  <si>
    <t>THEY AUCTION LIVE STOCK</t>
  </si>
  <si>
    <t>THEY ARE THE ADMINISTRATION OFFICES FOR RETAIL AND AUCTION</t>
  </si>
  <si>
    <t>PGE_NRF_950_0001026491</t>
  </si>
  <si>
    <t>Liquor Store.</t>
  </si>
  <si>
    <t>PGE_NRF_950_0001030338</t>
  </si>
  <si>
    <t>Light manufacturing</t>
  </si>
  <si>
    <t>Offices</t>
  </si>
  <si>
    <t>Office Space</t>
  </si>
  <si>
    <t>PGE_NRF_950_0001038530</t>
  </si>
  <si>
    <t>THEY SELL FAST FOOD--FEATURING NEW YORK AND HAWAIIAN FAST FOOD.</t>
  </si>
  <si>
    <t>PGE_NRF_950_0001132661</t>
  </si>
  <si>
    <t>This is a coffee shop with a sitting area and a service counter.</t>
  </si>
  <si>
    <t>PGE_NRF_950_0001136089</t>
  </si>
  <si>
    <t>THEY SHIP EYE GLASS FRAMES TO CUSTOMERS.</t>
  </si>
  <si>
    <t>PGE_NRF_950_0001142481</t>
  </si>
  <si>
    <t>TARGET STORE, FETAIL CLOTHES, GROCERIES, ELECTRONICS,HOUSEHOLD ITEMS,PHARMACY,FOOD ETC.</t>
  </si>
  <si>
    <t>PGE_NRF_950_0001195141</t>
  </si>
  <si>
    <t>MEDICAL OFFICE BUILDING.</t>
  </si>
  <si>
    <t>PGE_NRF_950_0001197456</t>
  </si>
  <si>
    <t>Old building connected to some other old shops, sells alcohol and other snack/foods and beverage items.</t>
  </si>
  <si>
    <t>PGE_NRF_951_0000028615</t>
  </si>
  <si>
    <t>High-end vacation plannning call center.</t>
  </si>
  <si>
    <t>PGE_NRF_951_0000064530</t>
  </si>
  <si>
    <t>Main office and recording studio</t>
  </si>
  <si>
    <t>Converted office</t>
  </si>
  <si>
    <t>PGE_NRF_951_0000110559</t>
  </si>
  <si>
    <t>SOFTWARE COMPANY.</t>
  </si>
  <si>
    <t>RELIGIOUS SERVICES AND ADMIN SUPPORT OFFICES</t>
  </si>
  <si>
    <t>CLASSROOMS, CAFETERIA KITCHEN AND AUDITORIUM FACILITIES IN SUPPORT OF PRE-SCHOOL/DAYCARE</t>
  </si>
  <si>
    <t>CLASSROOMS IN SUPPORT OF DAYCARE AND PRESCHOOL PROGRAMS</t>
  </si>
  <si>
    <t>CLASSROOMS PRINCIPALLY WITH ADMINISTRATIVE OFFICES.</t>
  </si>
  <si>
    <t>CAFETERIA</t>
  </si>
  <si>
    <t>MEDIA CENTER.</t>
  </si>
  <si>
    <t>Red Cross administrative main hub, storage for disaster relief equipment, blood draw, CPR classes.</t>
  </si>
  <si>
    <t>PGE_NRF_951_0000413064</t>
  </si>
  <si>
    <t>PGE_NRF_951_0000418148</t>
  </si>
  <si>
    <t>COMMON AREA, PARKING GARAGE.</t>
  </si>
  <si>
    <t>PGE_NRF_951_0000482673</t>
  </si>
  <si>
    <t>STAND-ALONE BUILDING WITH OFFICE SPACE AND WAREHOUSE.</t>
  </si>
  <si>
    <t>PGE_NRF_951_0000492810</t>
  </si>
  <si>
    <t>OFFICES/SALES/WAREHOUSE/ FOR DEPT STORE SALES</t>
  </si>
  <si>
    <t>WAREHOUSE AND ADMIN OFFICES FOR COUNTY SERVICES FOOD BANK</t>
  </si>
  <si>
    <t>PGE_NRF_951_0000543962</t>
  </si>
  <si>
    <t>THIS IS A RESTAURANT.</t>
  </si>
  <si>
    <t>SWIM SCHOOL 2 OFFICES</t>
  </si>
  <si>
    <t>MEDICAL CLINIC/OFFICE</t>
  </si>
  <si>
    <t>PGE_NRF_951_0000631871</t>
  </si>
  <si>
    <t>MEXICAN RESTAURANT IN A STRIP MALL.</t>
  </si>
  <si>
    <t>PGE_NRF_951_0000677858</t>
  </si>
  <si>
    <t>REFRIGERATED WINE WAREHOUSE WITH 2 SMALL OFFICES.</t>
  </si>
  <si>
    <t>PGE_NRF_951_0000693093</t>
  </si>
  <si>
    <t>Apartment complex single building</t>
  </si>
  <si>
    <t>PGE_NRF_951_0000726388</t>
  </si>
  <si>
    <t>PGE_NRF_951_0000805085</t>
  </si>
  <si>
    <t>DISTRIBUTION WAREHOUSE WITH OFFICE SPACE.</t>
  </si>
  <si>
    <t>PGE_NRF_951_0000829067</t>
  </si>
  <si>
    <t>Large, variety Retail Store.</t>
  </si>
  <si>
    <t>This is a gas station convenience store, with a Subway and offices, and a car wash.</t>
  </si>
  <si>
    <t>This is a window tinting facility and a parking area.</t>
  </si>
  <si>
    <t>PGE_NRF_951_0000856409</t>
  </si>
  <si>
    <t>GROCERY STORE.</t>
  </si>
  <si>
    <t>PGE_NRF_951_0000872811</t>
  </si>
  <si>
    <t>KITCHEN, CLASSROOM</t>
  </si>
  <si>
    <t>LIBRARY, COMPUTER LAB</t>
  </si>
  <si>
    <t>PGE_NRF_951_0000934125</t>
  </si>
  <si>
    <t>THIS IS A SIT-DOWN RESTAURANT.</t>
  </si>
  <si>
    <t>PGE_NRF_951_0000937499</t>
  </si>
  <si>
    <t>LARGE SINGLE BUILDING WITH MANY TENANTS.</t>
  </si>
  <si>
    <t>PGE_NRF_951_0000955950</t>
  </si>
  <si>
    <t>THIS IS A RESTAURANT WITH A LARGE KITCHEN.</t>
  </si>
  <si>
    <t>MEDICAL/DENTAL OFFICE</t>
  </si>
  <si>
    <t>PGE_NRF_951_0000984924</t>
  </si>
  <si>
    <t>LIQUOR STORE IN A STRIP MALL.</t>
  </si>
  <si>
    <t>BUILDING WITH YWCAFOR THE BOTTOM 2 FLOORS AND APARTMENTS ABOVE</t>
  </si>
  <si>
    <t>PGE_NRF_951_0001057150</t>
  </si>
  <si>
    <t>Strip mall, 1 story</t>
  </si>
  <si>
    <t>PGE_NRF_951_0001104611</t>
  </si>
  <si>
    <t>Administration building.</t>
  </si>
  <si>
    <t>PGE_NRF_951_0001159308</t>
  </si>
  <si>
    <t>OFFICES AND DATA CENTER FOR VERIZON</t>
  </si>
  <si>
    <t>PGE_NRF_951_0001188909</t>
  </si>
  <si>
    <t>COMMUNITY SERVICES, FOOD AND CLOTHES, JOB AND EDUCATION DEVELOPMENT</t>
  </si>
  <si>
    <t>Administrative building with classroom, theatre and library.</t>
  </si>
  <si>
    <t>Gym building with locker rooms and classroom</t>
  </si>
  <si>
    <t>Stadium building with offices and concessions</t>
  </si>
  <si>
    <t>Conservatory with classrooms and performance space - 50% complete with construction.</t>
  </si>
  <si>
    <t>ADULT SCHOOL, HELP PEOPLE LEARN FOR CERTAIN CAREERS, HELP TO GET JOBS</t>
  </si>
  <si>
    <t>MINOR LEAGE (MLB) BALLPARK, STADIUM, CONCESSIONS, AND ADMINISTRATIVE OFFICES.</t>
  </si>
  <si>
    <t>PGE_NRF_952_0000009643</t>
  </si>
  <si>
    <t>ADMINISTRATIVE.</t>
  </si>
  <si>
    <t>CLASSROOMS, LIBRARY.</t>
  </si>
  <si>
    <t>GYMANSIUM, LOCKERS.</t>
  </si>
  <si>
    <t>CAFETERIA, KITCHEN, CLASSROOMS.</t>
  </si>
  <si>
    <t>PGE_NRF_952_0000217430</t>
  </si>
  <si>
    <t>DEPARTMENT STORE</t>
  </si>
  <si>
    <t>PGE_NRF_952_0000243187</t>
  </si>
  <si>
    <t>PGE_NRF_952_0000369176</t>
  </si>
  <si>
    <t>RETAIL - SERVICE AND STORAGE</t>
  </si>
  <si>
    <t>STORAGE/WAREHOUSE</t>
  </si>
  <si>
    <t>PGE_NRF_952_0000466343</t>
  </si>
  <si>
    <t>Office building with Accounting, facilities, clerks and other departments.</t>
  </si>
  <si>
    <t>PGE_NRF_952_0000528352</t>
  </si>
  <si>
    <t>Office and Retail building.</t>
  </si>
  <si>
    <t>PGE_NRF_952_0000528392</t>
  </si>
  <si>
    <t>HOSPITAL CLINIC ADMIN</t>
  </si>
  <si>
    <t>PGE_NRF_952_0000583375</t>
  </si>
  <si>
    <t>DUCK AND FOWL PROCESSING AND DISTRIBUTION.</t>
  </si>
  <si>
    <t>PGE_NRF_952_0000635674</t>
  </si>
  <si>
    <t>RESTAURANT / BAR</t>
  </si>
  <si>
    <t>PGE_NRF_952_0000694344</t>
  </si>
  <si>
    <t>RACQUET COURT/FITNESS ROOM</t>
  </si>
  <si>
    <t>FITNESS ROOMS/GYM</t>
  </si>
  <si>
    <t>OFFICE/DRESSING ROOMS</t>
  </si>
  <si>
    <t>INDOOR TENNIS COURT</t>
  </si>
  <si>
    <t>PGE_NRF_952_0000698724</t>
  </si>
  <si>
    <t>This site buys and sells container machinery and repairs it.</t>
  </si>
  <si>
    <t>PGE_NRF_952_0000886657</t>
  </si>
  <si>
    <t>LIQUOR STORE</t>
  </si>
  <si>
    <t>PGE_NRF_952_0000900315</t>
  </si>
  <si>
    <t>This building is used for auto repair.</t>
  </si>
  <si>
    <t>PGE_NRF_952_0001027055</t>
  </si>
  <si>
    <t>They sell men's and boys' clothing.</t>
  </si>
  <si>
    <t>PGE_NRF_952_0001029641</t>
  </si>
  <si>
    <t>SPORTS BAR - THEY DO DANCING AND SERVE FOOD.</t>
  </si>
  <si>
    <t>PGE_NRF_952_0001031170</t>
  </si>
  <si>
    <t>THEY ARE DRY CLEANERS. THEY ARE A DROP AND PICK UP WITH A DRIVE THRU.</t>
  </si>
  <si>
    <t>PGE_NRF_952_0001031246</t>
  </si>
  <si>
    <t>LARGE TRUCK REPAIR AND PARTS PLANT</t>
  </si>
  <si>
    <t>PGE_NRF_952_0001035427</t>
  </si>
  <si>
    <t>OFFICE SPACE FOR LOCAL GOVERNMENT (1ST &amp; 2ND FLR) AND VACANT SPACE (3RD)</t>
  </si>
  <si>
    <t>PGE_NRF_952_0001040760</t>
  </si>
  <si>
    <t>REAL ESTATE OFFICE</t>
  </si>
  <si>
    <t>PGE_NRF_952_0001112531</t>
  </si>
  <si>
    <t>PEDIATRIC (CHILDRENS) CLINIC EXAM ROOMS/ OFFICES</t>
  </si>
  <si>
    <t>PGE_NRF_952_0001117577</t>
  </si>
  <si>
    <t>K-8 ELEMENTARY SCHOOL.</t>
  </si>
  <si>
    <t>PGE_NRF_952_0001130837</t>
  </si>
  <si>
    <t>Storage of electrical equipment.</t>
  </si>
  <si>
    <t>PGE_NRF_952_0001135592</t>
  </si>
  <si>
    <t>PGE_NRF_952_0001165107</t>
  </si>
  <si>
    <t>OFFICE SPACE FOR PROBATION DEPARTMENT.</t>
  </si>
  <si>
    <t>PGE_NRF_952_0001179662</t>
  </si>
  <si>
    <t>REPAIR FACILITY, PARTS COUNTER.</t>
  </si>
  <si>
    <t>MECHANICAL SHOP.</t>
  </si>
  <si>
    <t>REPAIR SHOP, STORAGE.</t>
  </si>
  <si>
    <t>PGE_NRF_952_0001180873</t>
  </si>
  <si>
    <t>PGE_NRF_952_0001200844</t>
  </si>
  <si>
    <t>This building contains multiple service shop businesses.</t>
  </si>
  <si>
    <t>PGE_NRF_952_0001209809</t>
  </si>
  <si>
    <t>ENTIRE SCHOOL - OFFICAL/CLASS CAFETERIA</t>
  </si>
  <si>
    <t>PORTABLE CLASSROOM/RESTROOM</t>
  </si>
  <si>
    <t>PGE_NRF_953_0000139661</t>
  </si>
  <si>
    <t>SMALL SANDWICH/FAST FOOD RESTAURANT.</t>
  </si>
  <si>
    <t>PGE_NRF_953_0000143058</t>
  </si>
  <si>
    <t>MOTORCYCLE SALES/PARTS DEPT AND OFFICES</t>
  </si>
  <si>
    <t>REPAIR</t>
  </si>
  <si>
    <t>PGE_NRF_953_0000170958</t>
  </si>
  <si>
    <t>CONVENIENCE STORE</t>
  </si>
  <si>
    <t>BAR/RESTAURANT</t>
  </si>
  <si>
    <t>PGE_NRF_953_0000261193</t>
  </si>
  <si>
    <t>GAS STATION AND CONVENIENCE STORE</t>
  </si>
  <si>
    <t>PGE_NRF_953_0000352984</t>
  </si>
  <si>
    <t>Tax Preparation and representation.</t>
  </si>
  <si>
    <t>This is a portable classroom.</t>
  </si>
  <si>
    <t>This is a classroom.</t>
  </si>
  <si>
    <t>This is the general office.</t>
  </si>
  <si>
    <t>This is the administration office.</t>
  </si>
  <si>
    <t>n</t>
  </si>
  <si>
    <t>This building includes the church, kitchen, gym, an office, a classroom, and a restroom.</t>
  </si>
  <si>
    <t>PGE_NRF_953_0000431348</t>
  </si>
  <si>
    <t>TATTOO DESIGN SHOP</t>
  </si>
  <si>
    <t>PGE_NRF_953_0000477884</t>
  </si>
  <si>
    <t>RETAIL FARM EQT SUPPLIES</t>
  </si>
  <si>
    <t>PGE_NRF_953_0000584993</t>
  </si>
  <si>
    <t>RETAIL PHARMACY</t>
  </si>
  <si>
    <t>PGE_NRF_953_0000752076</t>
  </si>
  <si>
    <t>ADMINISTRATIVE OFFICE</t>
  </si>
  <si>
    <t>OFFICES &amp; BREAK ROOM</t>
  </si>
  <si>
    <t>CC</t>
  </si>
  <si>
    <t>PROCESSING</t>
  </si>
  <si>
    <t>PGE_NRF_953_0000790918</t>
  </si>
  <si>
    <t>SUPPLEMENTS(NUTRITIONAL) RETAIL SMALL</t>
  </si>
  <si>
    <t>PGE_NRF_953_0000794830</t>
  </si>
  <si>
    <t>SUPERMARKET IN A STRIP MALL</t>
  </si>
  <si>
    <t>Grocery Store &amp; Market.</t>
  </si>
  <si>
    <t>PGE_NRF_953_0000838759</t>
  </si>
  <si>
    <t>AC</t>
  </si>
  <si>
    <t>RETAIL SALES SPACE/OFFICE, SERVICE SHOP.</t>
  </si>
  <si>
    <t>REPAIR SHOP.</t>
  </si>
  <si>
    <t>PGE_NRF_953_0000856899</t>
  </si>
  <si>
    <t>GENERAL OFFICES</t>
  </si>
  <si>
    <t>PRESCHOOL/CLASSROOMS</t>
  </si>
  <si>
    <t>WORSHIP CTR.</t>
  </si>
  <si>
    <t>CLASSROOMS/MTG AREAS</t>
  </si>
  <si>
    <t>YOUTH BUILDING/MULTI-PURPOSE</t>
  </si>
  <si>
    <t>YY</t>
  </si>
  <si>
    <t>EMPTY NOT USED</t>
  </si>
  <si>
    <t>EMPTY/NOT USED</t>
  </si>
  <si>
    <t>PGE_NRF_953_0001010217</t>
  </si>
  <si>
    <t>PART OF MULTI TENANT BLDG</t>
  </si>
  <si>
    <t>Physical Therapy Clinic.</t>
  </si>
  <si>
    <t>PGE_NRF_953_0001115873</t>
  </si>
  <si>
    <t>This is a car garage.</t>
  </si>
  <si>
    <t>PGE_NRF_953_0001191477</t>
  </si>
  <si>
    <t>THEY AUCTION OFF LIVE STOCK</t>
  </si>
  <si>
    <t>CLASSROOMS 13-17 WITH RESTROOMS</t>
  </si>
  <si>
    <t>CLASSROOMS 18-23</t>
  </si>
  <si>
    <t>SCHOOL OFFICES, STAFF LOUNGE, AND MULTI-PURPOSE ROOM/GYM</t>
  </si>
  <si>
    <t>KINDERGARTEN BUILDING</t>
  </si>
  <si>
    <t>CLASSROOMS 25-27</t>
  </si>
  <si>
    <t>CLASSROOM 4-7, AND COMPUTER LAB</t>
  </si>
  <si>
    <t>EDUCATION POD BUILDING - MIXED USE CLASSROOMS</t>
  </si>
  <si>
    <t>MULTI-PURPOSE ROOM AND SPECIAL NEEDS ROOMS</t>
  </si>
  <si>
    <t>MAINTENANCE WORKSHOP</t>
  </si>
  <si>
    <t>PGE_NRF_954_0000095678</t>
  </si>
  <si>
    <t>RESTAURANT</t>
  </si>
  <si>
    <t>PGE_NRF_954_0000129660</t>
  </si>
  <si>
    <t>OFFICE AND LIBRARY</t>
  </si>
  <si>
    <t>MULTIPURPOSE ROOM AND CLASSROOM</t>
  </si>
  <si>
    <t>PGE_NRF_954_0000242375</t>
  </si>
  <si>
    <t>A Restaurant with indoor and outdoor table service. The restaurant is inside an old train located inside the building.</t>
  </si>
  <si>
    <t>PGE_NRF_954_0000252703</t>
  </si>
  <si>
    <t>GROUP HOME, NURSING HOME.</t>
  </si>
  <si>
    <t>Sells antiques and other random items.</t>
  </si>
  <si>
    <t>PGE_NRF_954_0000381331</t>
  </si>
  <si>
    <t>A Restaurant that sells hamburgers, pizza, fish and chips.</t>
  </si>
  <si>
    <t>PGE_NRF_954_0000460571</t>
  </si>
  <si>
    <t>LIQUOR / GROCERY SALES</t>
  </si>
  <si>
    <t>PGE_NRF_954_0000465299</t>
  </si>
  <si>
    <t>Main Offices, Break Room and Classrooms.</t>
  </si>
  <si>
    <t>Library building with Restrooms.</t>
  </si>
  <si>
    <t>Classroom building with Copy Room</t>
  </si>
  <si>
    <t>Kindergarten and Speech Room.</t>
  </si>
  <si>
    <t>Computer Room.</t>
  </si>
  <si>
    <t>Bus barn, Storage and Workshop.</t>
  </si>
  <si>
    <t>MASTER METERED MULT-TENANT OFFICE.</t>
  </si>
  <si>
    <t>PGE_NRF_954_0000578518</t>
  </si>
  <si>
    <t>BA</t>
  </si>
  <si>
    <t>It is a Bank.</t>
  </si>
  <si>
    <t>It is a Fast Food Restaurant/Gift Shop.</t>
  </si>
  <si>
    <t>Rite Aid</t>
  </si>
  <si>
    <t>It is a "Lucky" supermarket</t>
  </si>
  <si>
    <t>Two Restaurants and a Health Club.</t>
  </si>
  <si>
    <t>PGE_NRF_954_0000627691</t>
  </si>
  <si>
    <t>BUILDING FOR MAINTENANCE PERSONNEL, STORAGE/WORK AREAS, A FEW OFFICES ETC,</t>
  </si>
  <si>
    <t>BUILDING WITH OFFICES, SOME CONSULTATION OFFICES FOR MENTAL HEALTH, CONFERENCE ROOMS ETC</t>
  </si>
  <si>
    <t>MEDICAL BUILDING WITH DENTAL AND OTHER GENERAL EXAM ROOMS</t>
  </si>
  <si>
    <t>PGE_NRF_954_0000660771</t>
  </si>
  <si>
    <t>LARGE FURNITURE STORE, SMALL OFFICE AND LARGE WAREHOUSE SPACE.</t>
  </si>
  <si>
    <t>PGE_NRF_954_0000668983</t>
  </si>
  <si>
    <t>MEDICAL BUILDING WITH EXAM ROOMS OFFICES ETC. LEED GDD CERTIFIED</t>
  </si>
  <si>
    <t>PGE_NRF_954_0000711964</t>
  </si>
  <si>
    <t>MAIN BLDG - CLASSROOMS REC CENTER OFFICES VACANT</t>
  </si>
  <si>
    <t>QUAD BUILDING - CLASSROOMS - VACANT</t>
  </si>
  <si>
    <t>GYM - LARGE GYM WITH LOCKER ROOMS</t>
  </si>
  <si>
    <t>STUDENT CENTER BLDG - LARGE HALL WITH KITCHEN</t>
  </si>
  <si>
    <t>OFFICES, CLASSROOMS, STORAGE</t>
  </si>
  <si>
    <t>PGE_NRF_954_0000731423</t>
  </si>
  <si>
    <t>BUILDING WITH CLASSROOMS, GYM, LIBRARY, AUDITORIUM AND ADMINISTRATIVE OFFICES</t>
  </si>
  <si>
    <t>MAJORITY OF THE BUILDING IS A CAFETERIA, BUT IT ALSO HAS A CLASSROOM</t>
  </si>
  <si>
    <t>Classrooms</t>
  </si>
  <si>
    <t>Classrooms.</t>
  </si>
  <si>
    <t>Classroom/Computer Room/Restroom/Library/Offices</t>
  </si>
  <si>
    <t>Gym/Restroom/Kitchen/Walk-In/Office</t>
  </si>
  <si>
    <t>Offices/Break Room/Restroom/Conference Room/Work Room</t>
  </si>
  <si>
    <t>Classroom</t>
  </si>
  <si>
    <t>PGE_NRF_954_0000808785</t>
  </si>
  <si>
    <t>BUILDING WITH OFFICES FOR ADMINISTRATIVE WORK</t>
  </si>
  <si>
    <t>LODGING BUILDINGS WITH ROOMS RESTROOMS AND SOME KITCHENS</t>
  </si>
  <si>
    <t>BIG DINING AREA SOMETIMES USED FOR CLASSES, WITH GIFT SHOP</t>
  </si>
  <si>
    <t>BUILDING WITH BANQUET ROOMS, KITCHEN, LOUNGE AND OFFICES</t>
  </si>
  <si>
    <t>MOSTLY UNCONDITIONED STORAGE, 1 ROOM ONLY USED ONCE A YEAR</t>
  </si>
  <si>
    <t>LODGING FOR INSTRUCTORS, WITH ROOMS, GYM, LIBRARY, KITCHEN</t>
  </si>
  <si>
    <t>PGE_NRF_954_0000854375</t>
  </si>
  <si>
    <t>HARDWARE RETAIL.</t>
  </si>
  <si>
    <t>PGE_NRF_954_0000891295</t>
  </si>
  <si>
    <t>COMPUTER NETWORKING OFFICE</t>
  </si>
  <si>
    <t>PGE_NRF_954_0000900386</t>
  </si>
  <si>
    <t>Sells and repairs computers</t>
  </si>
  <si>
    <t>PGE_NRF_954_0000942869</t>
  </si>
  <si>
    <t>GYM WITH DAYCARE</t>
  </si>
  <si>
    <t>PGE_NRF_954_0001011161</t>
  </si>
  <si>
    <t>Sandwich shop that toasts sandwiches.</t>
  </si>
  <si>
    <t>PGE_NRF_954_0001025504</t>
  </si>
  <si>
    <t>A BAR AND RESTAURANT WITH A BILLIARDS ROOM.</t>
  </si>
  <si>
    <t>Senior activity center. Events are held and meals are served.</t>
  </si>
  <si>
    <t>PGE_NRF_954_0001043527</t>
  </si>
  <si>
    <t>PET GROOMING AND RETAIL</t>
  </si>
  <si>
    <t>PGE_NRF_954_0001049096</t>
  </si>
  <si>
    <t>MMMT OFFICE BLDG</t>
  </si>
  <si>
    <t>PGE_NRF_954_0001080801</t>
  </si>
  <si>
    <t>OFFICE, CONFERENCE ROOM, LIBRARY.</t>
  </si>
  <si>
    <t>MOSTLY CLASSROOMS, A FEW OFFICES.</t>
  </si>
  <si>
    <t>BUILDING WITH GYMNASIUM, LOCKER ROOMS, KITCHEN, AND DINING AREA.</t>
  </si>
  <si>
    <t>CLASSROOMS AND A MECHANICAL ROOM.</t>
  </si>
  <si>
    <t>PGE_NRF_954_0001085310</t>
  </si>
  <si>
    <t>PGE_NRF_954_0001121959</t>
  </si>
  <si>
    <t>MOSTLY CLASSROOMS BUT ALSO A GYM, KITCHEN AND ADMIN OFFICES</t>
  </si>
  <si>
    <t>PGE_NRF_954_0001139186</t>
  </si>
  <si>
    <t>MOSTLY COMMERCIAL LAUNDRY AND OFFICES</t>
  </si>
  <si>
    <t>PGE_NRF_954_0001178273</t>
  </si>
  <si>
    <t>A GYM WITH FREE WEIGHTS AND WORKOUT MACHINES</t>
  </si>
  <si>
    <t>RECREATION CENTER</t>
  </si>
  <si>
    <t>PGE_NRF_954_0001207997</t>
  </si>
  <si>
    <t>Unconditioned public storage units.</t>
  </si>
  <si>
    <t>PGE_NRF_955_0000395254</t>
  </si>
  <si>
    <t>Grocery Store with a Deli - Also does some Catering.</t>
  </si>
  <si>
    <t>PGE_NRF_955_0000539303</t>
  </si>
  <si>
    <t>PUBLIC POOL, RECREATIONAL, COMPETITIVE SWIMMING, CLASSES, SPA OUTDOORS</t>
  </si>
  <si>
    <t>PGE_NRF_955_0000547021</t>
  </si>
  <si>
    <t>Single building. Geological business with lab equipment, testing equipment and therapists with offices for client consultation.</t>
  </si>
  <si>
    <t>PGE_NRF_955_0000638917</t>
  </si>
  <si>
    <t>This building has an open room with exercise equipment for circuit training and some computers.</t>
  </si>
  <si>
    <t>PGE_NRF_955_0000823202</t>
  </si>
  <si>
    <t>BUILDING WITH OFFICES, GYM, KITCHEN, AND STORAGE.</t>
  </si>
  <si>
    <t>MOSTLY CLASSROOMS, ALSO SOME STORAGE AND RESTROOMS.</t>
  </si>
  <si>
    <t>MOSTLY CLASSROOMS WITH A LIBRARY, STORAGE, AND RESTROOMS.</t>
  </si>
  <si>
    <t>PGE_NRF_955_0000824543</t>
  </si>
  <si>
    <t>PART OF BUILDING THAT IS A RESTAURANT, SERVES FOOD TO CUSTOMERS.</t>
  </si>
  <si>
    <t>PGE_NRF_955_0000833903</t>
  </si>
  <si>
    <t>BUILDING WITH CLASSROOMS, GYM, KITCHEN, AND OFFICES.</t>
  </si>
  <si>
    <t>CLASSROOMS USED FOR AFTER SCHOOL PURPOSES</t>
  </si>
  <si>
    <t>PORTABLE USED AS A LIBRARY</t>
  </si>
  <si>
    <t>BUILDING USED FOR STORAGE AND BUS BARN</t>
  </si>
  <si>
    <t>BUILDING USED FOR STORAGE</t>
  </si>
  <si>
    <t>PGE_NRF_955_0000907365</t>
  </si>
  <si>
    <t>PGE_NRF_955_0000990691</t>
  </si>
  <si>
    <t>AUTO REPAIR SHOP, SOME PAINTING BOOTHS AND ADMINISTRATIVE OFFICES</t>
  </si>
  <si>
    <t>PGE_NRF_955_0001014773</t>
  </si>
  <si>
    <t>BUILDING WITH MEDICAL OFFICES, ADMIN, OFFICES, CONFERENCE ROOM, BREAKROOM AND A SMALL GYM</t>
  </si>
  <si>
    <t>This is an office building for office work attached to a warehouse for storage and distribution.</t>
  </si>
  <si>
    <t>This is a warehouse for storage and distribution.</t>
  </si>
  <si>
    <t>PGE_NRF_955_0001123598</t>
  </si>
  <si>
    <t>GROCERY STORE WITH BAKERY DELI &amp; MEAT DEPARTMENT</t>
  </si>
  <si>
    <t>PGE_NRF_956_0000058601</t>
  </si>
  <si>
    <t>MEDICAL OFFICE</t>
  </si>
  <si>
    <t>PGE_NRF_956_0000145382</t>
  </si>
  <si>
    <t>ADMIN, OFFICE/LIBRARY</t>
  </si>
  <si>
    <t>MIXED USE MULTIPURPOSE KITCHEN AND OFFICE</t>
  </si>
  <si>
    <t>PORTABLE CLASS / RESTROOM</t>
  </si>
  <si>
    <t>PGE_NRF_956_0000198170</t>
  </si>
  <si>
    <t>Office restroom &amp; storage</t>
  </si>
  <si>
    <t>Storage</t>
  </si>
  <si>
    <t>PGE_NRF_956_0000285270</t>
  </si>
  <si>
    <t>PGE_NRF_956_0000313046</t>
  </si>
  <si>
    <t>ADMINISTRATION/OFFICES</t>
  </si>
  <si>
    <t>MULTIPURPOSE/KITCHEN/CAFETERIA</t>
  </si>
  <si>
    <t>PGE_NRF_956_0000339252</t>
  </si>
  <si>
    <t>Office and equipment room</t>
  </si>
  <si>
    <t>Storage and generator room</t>
  </si>
  <si>
    <t>WAREHOUSE THAT DOES COFFEE ROASTING AND OFFICES, BREAK ROOM ETC FOR OFFICE WORK.</t>
  </si>
  <si>
    <t>Office, shipping and QC Lab</t>
  </si>
  <si>
    <t>LA</t>
  </si>
  <si>
    <t>Large lab</t>
  </si>
  <si>
    <t>Labs</t>
  </si>
  <si>
    <t>Rarely accessed. Long term maintenance storage.</t>
  </si>
  <si>
    <t>Lab</t>
  </si>
  <si>
    <t>Lab and animal area</t>
  </si>
  <si>
    <t>Rabbit house</t>
  </si>
  <si>
    <t>New mouse and rat house</t>
  </si>
  <si>
    <t>PGE_NRF_956_0000436583</t>
  </si>
  <si>
    <t>STRIP MALL WITH VACANCIES</t>
  </si>
  <si>
    <t>Two-classroom school with computer lab office and kitchen.</t>
  </si>
  <si>
    <t>PGE_NRF_956_0000518087</t>
  </si>
  <si>
    <t>Mostly physical therapy clinics - gyms, dentists, etc. It is a physical therapy clinic with an 'Aquatic Therapy' pool.</t>
  </si>
  <si>
    <t>PGE_NRF_956_0000538913</t>
  </si>
  <si>
    <t>DISTRIBUTION WAREHOUSE WITH OFFICE SPACE, COLD STORAGE, AND DRY STORAGE.</t>
  </si>
  <si>
    <t>AUTO REPAIR WORKSHOP FOR TRUCKS COMING IN OR GOING.</t>
  </si>
  <si>
    <t>PGE_NRF_956_0000548735</t>
  </si>
  <si>
    <t>GROCERY STORE IN A SHOPPING STORE.</t>
  </si>
  <si>
    <t>PGE_NRF_956_0000568254</t>
  </si>
  <si>
    <t>ADMINISTRATION/OFFICE</t>
  </si>
  <si>
    <t>KITCHEN/MULTI-PURPOSE</t>
  </si>
  <si>
    <t>INDUSTRIAL ARTS SHOP CLASSROOM</t>
  </si>
  <si>
    <t>THIS IS A RETAIL STORE WITH A SMALL STORAGE AND WALK-IN.</t>
  </si>
  <si>
    <t>PGE_NRF_956_0000607991</t>
  </si>
  <si>
    <t>CONVALESCENT HOME</t>
  </si>
  <si>
    <t>LAUNDRY</t>
  </si>
  <si>
    <t>PGE_NRF_956_0000633795</t>
  </si>
  <si>
    <t>MEDICAL OFFICES/CLINICS.</t>
  </si>
  <si>
    <t>THIS BUILDING CONTAINS A WAREHOUSE USED MAINLY FOR STORAGE OF MEDICAL RECORDS AS WELL AS OFFICES FOR PAPERWORK.</t>
  </si>
  <si>
    <t>THIS IS AN R&amp;D LAB WITH OFFICES AND LABS IN A 2-STORY BUILDING.</t>
  </si>
  <si>
    <t>PGE_NRF_956_0000706648</t>
  </si>
  <si>
    <t>This is a graphic design center in a strip mall.</t>
  </si>
  <si>
    <t>PGE_NRF_956_0000719956</t>
  </si>
  <si>
    <t>ADMIN OFFICES HEALTH AND HUMAN SERVICES</t>
  </si>
  <si>
    <t>THIS BUILDING HAS A FEW CLASSROOMS AS WILL AS A KITCHEN AND SNACK SALES AREA.</t>
  </si>
  <si>
    <t>THIS BUILDING CONTAINS THE ADMINISTRATIVE OFFICE FOR THE SCHOOL.</t>
  </si>
  <si>
    <t>THIS BUILDING CONTAINS CLASSROOMS, RESTROOMS, AND STORAGE.</t>
  </si>
  <si>
    <t>THIS BUILDING IS A COMPUTER LAB IN A PORTABLE CLASSROOM.</t>
  </si>
  <si>
    <t>THIS IS A PORTABLE CLASSROOM.</t>
  </si>
  <si>
    <t>THIS IS A DAYCARE CENTER FOR CHILDREN.  IT IS NOT USED MUCH.</t>
  </si>
  <si>
    <t>THIS BUILDING CONTAINS CLASSROOMS FOR SCIENCE CLASSES.</t>
  </si>
  <si>
    <t>THIS IS A LIBRARY IN A PORTABLE BUILDING.</t>
  </si>
  <si>
    <t>THESE ARE SMALL, UNCONDITIONED STORAGE SHEDS</t>
  </si>
  <si>
    <t>THIS BUILDING CONTAINS UNCONDITIONED RESTROOMS.</t>
  </si>
  <si>
    <t>PGE_NRF_956_0000785328</t>
  </si>
  <si>
    <t>RESTAURANT WITH DINING ROOMS AND KITCHEN.</t>
  </si>
  <si>
    <t>PGE_NRF_956_0000816674</t>
  </si>
  <si>
    <t>ADMINISTRATIVE OFFICES FOR BEVERAGE COMPANY.</t>
  </si>
  <si>
    <t>PGE_NRF_956_0000869453</t>
  </si>
  <si>
    <t>ADMINISTRATIVE OFFICE, GYM, CAFETERIA, KITCHEN.</t>
  </si>
  <si>
    <t>LIBRARY, PORTABLE BUILDING.</t>
  </si>
  <si>
    <t>STAFF LOUNGE, PORTABLE.</t>
  </si>
  <si>
    <t>MAINTENANCE SHOP/OFFICE.</t>
  </si>
  <si>
    <t>THIS BUILDING CONTAINS THE MAIN OFFICE AREA, MANY OFFICES, TRAINING, CONFERENCE ROOM, ETC.</t>
  </si>
  <si>
    <t>THIS IS AN OFFICE BUILDING WITH A LARGE AREA FOR SHIPPING AND RECEIVING MAIL.</t>
  </si>
  <si>
    <t>THIS IS ANOTHER OFFICE BUILDING WITH A LARGE DINING AREA AND A KITCHEN/RESTAURANT FOR EMPLOYEES TO BUY FOOD.</t>
  </si>
  <si>
    <t>PGE_NRF_956_0000975983</t>
  </si>
  <si>
    <t>PGE_NRF_956_0001012093</t>
  </si>
  <si>
    <t>COUNTY ADMINISTRATIVE OFFICES.</t>
  </si>
  <si>
    <t>PGE_NRF_956_0001038187</t>
  </si>
  <si>
    <t>Insurance and real estate office.</t>
  </si>
  <si>
    <t>CONVENIENCE RETAIL STORE.</t>
  </si>
  <si>
    <t>PORTABLE STORAGE IN THE BACK OF BUILDING.</t>
  </si>
  <si>
    <t>PGE_NRF_956_0001055178</t>
  </si>
  <si>
    <t>LAW OFFICE AND LEGAL CONSULTING</t>
  </si>
  <si>
    <t>PGE_NRF_956_0001117629</t>
  </si>
  <si>
    <t>YOGURT PLACE</t>
  </si>
  <si>
    <t>Church, Gym, Pre-School &amp; after school activities.</t>
  </si>
  <si>
    <t>PGE_NRF_956_0001175333</t>
  </si>
  <si>
    <t>MEGA HOME FURNISHING STORE AND RESTAURANT.</t>
  </si>
  <si>
    <t>PGE_NRF_956_0001176800</t>
  </si>
  <si>
    <t>ADMINISTRATION, OFFICE.</t>
  </si>
  <si>
    <t>CLASSROOM, THEATER.</t>
  </si>
  <si>
    <t>CAFETERIA, GYM, LOCKER ROOM.</t>
  </si>
  <si>
    <t>INDUSTRIAL/TECH DEPARTMENT, WORKSHOP, AUTO &amp; METAL SHOP.</t>
  </si>
  <si>
    <t>PGE_NRF_956_0001186285</t>
  </si>
  <si>
    <t>RELIGIOUS WORKSHOP, CHURCH OFFICES, THRIFT STORE, PRIVATE OFFICES</t>
  </si>
  <si>
    <t>PGE_NRF_956_0001192309</t>
  </si>
  <si>
    <t>ADMINISTRATIVE OFFICE, MULTIPURPOSE, CAFETERIA, KITCHEN.</t>
  </si>
  <si>
    <t>LIBRARY, COMPUTER LAB.</t>
  </si>
  <si>
    <t>CLASSROOM (NOT BEING USED_.</t>
  </si>
  <si>
    <t>GYMNASIUM WITH LOCKER ROOMS.</t>
  </si>
  <si>
    <t>PGE_NRF_957_0000160741</t>
  </si>
  <si>
    <t>PC</t>
  </si>
  <si>
    <t>DIST. CENTER POST OFFICE</t>
  </si>
  <si>
    <t>PGE_NRF_957_0000180159</t>
  </si>
  <si>
    <t>THIS IS A SCHOOL WITH A GYM, CLASSROOMS, AN OFFICE, RESTROOMS, ETC.</t>
  </si>
  <si>
    <t>THIS IS A PARKING GARAGE FOR 2 SCHOOL BUSES.</t>
  </si>
  <si>
    <t>THIS IS A SMALL STORAGE SHED.</t>
  </si>
  <si>
    <t>PGE_NRF_957_0000570199</t>
  </si>
  <si>
    <t>This building is used for repairing jet skis and part storage.</t>
  </si>
  <si>
    <t>PGE_NRF_957_0000731507</t>
  </si>
  <si>
    <t>OFFICE/LIBRARY/STAFF ROOM</t>
  </si>
  <si>
    <t>GYMNASIUM/CAFETERIA</t>
  </si>
  <si>
    <t>PGE_NRF_957_0000863300</t>
  </si>
  <si>
    <t>BUILDING SUPPLY LUMBER/HARDWARE RETAIL</t>
  </si>
  <si>
    <t>PGE_NRF_957_0000928469</t>
  </si>
  <si>
    <t>THIS IS A JUICE BAR.</t>
  </si>
  <si>
    <t>PGE_NRF_957_0000993862</t>
  </si>
  <si>
    <t>THIS IS A CALIFORNIA INFORMATION CENTER.</t>
  </si>
  <si>
    <t>SALES BUILDING</t>
  </si>
  <si>
    <t>PARTS AND SERVICE</t>
  </si>
  <si>
    <t>PGE_NRF_957_0001372207</t>
  </si>
  <si>
    <t>THIS IS A CHIROPRACTIC OFFICE.</t>
  </si>
  <si>
    <t>PGE_NRF_959_0000048872</t>
  </si>
  <si>
    <t>HUNTING CABIN, SLEEPING QUARTERS.</t>
  </si>
  <si>
    <t>MAIN LODGE, KITCHEN, DINING AREA.</t>
  </si>
  <si>
    <t>SUPERMARKET WITH FRONT RETAIL SHOP, SMALL KITCHEN AND OFFICES IN THE BACK.</t>
  </si>
  <si>
    <t>PGE_NRF_959_0000106333</t>
  </si>
  <si>
    <t>24 HOUR CONVIENIENT STORE WITH A GAS STATION.</t>
  </si>
  <si>
    <t>PGE_NRF_959_0000129365</t>
  </si>
  <si>
    <t>Chiropractic Office specializing in Applied Kinesiology.</t>
  </si>
  <si>
    <t>PGE_NRF_959_0000202280</t>
  </si>
  <si>
    <t>RETAIL SPACE, PARTS DEPARTMENT, AND FARM EQUIPMENT REPAIR AREA.</t>
  </si>
  <si>
    <t>PGE_NRF_959_0000246832</t>
  </si>
  <si>
    <t>DENTAL CLINIC/OFFICE</t>
  </si>
  <si>
    <t>THIS IS THE COMPUTER REPAIR AREA WITH SOME OFFICES.</t>
  </si>
  <si>
    <t>THIS IS THE PARKING AREA FOR THE SCHOOL BUSSES.</t>
  </si>
  <si>
    <t>THIS BUILDING HAS CLASSROOMS, OFFICES, STORAGE, A GYM, A SNACK BAR, AND LOCKER ROOMS.</t>
  </si>
  <si>
    <t>THIS BUILDING HAS A LARGE GYM/MULTIPURPOSE AREA AS WELL AS A KITCHEN AND RESTROOMS.</t>
  </si>
  <si>
    <t>THIS BUILDING HAS A MUSIC ROOM WHERE BAND PRACTICES AND MUSICAL CLASSES ARE.</t>
  </si>
  <si>
    <t>THIS BUILDING HAS SMALL CLASSROOMS AND A COUNSELOR'S OFFICE.</t>
  </si>
  <si>
    <t>THE MAJORITY OF THIS BUILDING IS A LIBRARY, BUT IT ALSO CONTAINS OFFICES FOR FACULTY AND STAFF.</t>
  </si>
  <si>
    <t>THIS BUILDING IS MAINLY FOR CLASSROOMS, BUT IT ALSO HAS A COMPUTER ROOM AND OFFICES FOR FACULTY AND STAFF.</t>
  </si>
  <si>
    <t>THIS BULDING HAS A MULTIPURPOSE ROOM AS WELL AS A KITCHEN AND AN OFFICE.</t>
  </si>
  <si>
    <t>THIS BUILDING HAS CLASSROOMS AS WELL AS A LIBRARY AND BOTH PRIVATE AND OPEN OFFICES.</t>
  </si>
  <si>
    <t>THIS BUILDING IS FORMED OF PORTABLE CLASSROOMS.</t>
  </si>
  <si>
    <t>THESE ARE A BUNCH OF STORAGE SHEDS AND A FEW OPEN AREA AGRICULTURAL BUILDINGS.</t>
  </si>
  <si>
    <t>PGE_NRF_959_0000310993</t>
  </si>
  <si>
    <t>ADMINISTRATIVE OFFICES, EDUCATIONAL.</t>
  </si>
  <si>
    <t>PGE_NRF_959_0000363999</t>
  </si>
  <si>
    <t>DISTRICT ADMIN OFFICES WITH ADULT AND SPECIAL ED CLASSES</t>
  </si>
  <si>
    <t>PGE_NRF_959_0000412801</t>
  </si>
  <si>
    <t>Retail Area and Office</t>
  </si>
  <si>
    <t>THEY DO COSMETIC DENTISTRY AND ORAL HEALTH TREATMENTS.</t>
  </si>
  <si>
    <t>Physical therapy business.  People come to get evaluated and recover from injuries.</t>
  </si>
  <si>
    <t>PGE_NRF_959_0000554535</t>
  </si>
  <si>
    <t>RETAIL STORE THAT SELLS AUTO PARTS.</t>
  </si>
  <si>
    <t>PGE_NRF_959_0000559129</t>
  </si>
  <si>
    <t>THIS SITE BUYS AND SELLS ANTIQUES.</t>
  </si>
  <si>
    <t>PGE_NRF_959_0000560512</t>
  </si>
  <si>
    <t>A Storage Warehouse for decorative fake plants and accessories.</t>
  </si>
  <si>
    <t>PGE_NRF_959_0000620221</t>
  </si>
  <si>
    <t>ASSISTED LIVING FACILITY</t>
  </si>
  <si>
    <t>PGE_NRF_959_0000653262</t>
  </si>
  <si>
    <t>CLASSROOM, TEACHERS OFFICE.</t>
  </si>
  <si>
    <t>MULTI PURPOSE, CAFETERIA.</t>
  </si>
  <si>
    <t>SCHOOL ADMINISTRATION, LIBRARY, CLASSROOM.</t>
  </si>
  <si>
    <t>STORAGE, BUS BARN.</t>
  </si>
  <si>
    <t>PGE_NRF_959_0000659550</t>
  </si>
  <si>
    <t>AUDITORIUM AND KITCHEN WHERE THE STUDENTS EAT.</t>
  </si>
  <si>
    <t>CLASSROOMS AND COMPUTER LABS</t>
  </si>
  <si>
    <t>OFFICE/ADMIN BUILDING WITH A FEW CLASSROOMS ADDED ON.</t>
  </si>
  <si>
    <t>PGE_NRF_959_0000666331</t>
  </si>
  <si>
    <t>IT IS THE KITCHEN AND DINING ROOM.</t>
  </si>
  <si>
    <t>THIS IS FOR CLASSROOMS.</t>
  </si>
  <si>
    <t>CLASSROOM AND OFFICES.</t>
  </si>
  <si>
    <t>RESTROOM AND LOCKER ROOM.</t>
  </si>
  <si>
    <t>THEY SELL GROCERIES, LIQUOR, AND SOME FAST FOOD ITEMS.</t>
  </si>
  <si>
    <t>PGE_NRF_959_0000715846</t>
  </si>
  <si>
    <t>BUILDING A HAS A SMALL KITCHEN AND RESTROOM AND ALSO IS A CLASS ROOM.</t>
  </si>
  <si>
    <t>BUILDING B IS A PORTABLE CLASS ROOM.</t>
  </si>
  <si>
    <t>BUILDING C IS A PORTABLE CLASS ROOM.</t>
  </si>
  <si>
    <t>PGE_NRF_959_0000732940</t>
  </si>
  <si>
    <t>Gun shop that sells guns and accessories. Also gives gun safety classes and has a shooting range.</t>
  </si>
  <si>
    <t>NURSING HOME FOR THE HANDICAP</t>
  </si>
  <si>
    <t>PGE_NRF_959_0000750073</t>
  </si>
  <si>
    <t>DELI IN A SMALL STRIP MALL, PEOPLE COME TO HAVE LUNCH</t>
  </si>
  <si>
    <t>PGE_NRF_959_0000791728</t>
  </si>
  <si>
    <t>THEY SELL PAINTINGS AND MAKE CUSTOM FRAMES.</t>
  </si>
  <si>
    <t>PGE_NRF_959_0000814389</t>
  </si>
  <si>
    <t>THRIFT STORE AND HANDICAPPED PERSONS CENTER.</t>
  </si>
  <si>
    <t>PGE_NRF_959_0000839207</t>
  </si>
  <si>
    <t>RETAIL FLOORING/WAREHOUSE IN A STRIP MALL.</t>
  </si>
  <si>
    <t>PGE_NRF_959_0000850614</t>
  </si>
  <si>
    <t>FINANCIAL OFFICE - TAKE CALLS AND DO LEGAL WORK FOR CLIENTS</t>
  </si>
  <si>
    <t>PGE_NRF_959_0000860370</t>
  </si>
  <si>
    <t>This building has a lobby and sales floor for self storage.  This is where bills are payed and rentals are made.</t>
  </si>
  <si>
    <t>This building is used for self storage.</t>
  </si>
  <si>
    <t>Building that stores and sells Party supplies and equipment.</t>
  </si>
  <si>
    <t>PGE_NRF_959_0000946813</t>
  </si>
  <si>
    <t>FAST FOOD RESTAURANT</t>
  </si>
  <si>
    <t>PGE_NRF_959_0000976312</t>
  </si>
  <si>
    <t>INSURANCE OFFICE BUILDING</t>
  </si>
  <si>
    <t>THEY SELL GAMES - CLOTHING - YO YO'S AND THEY ARE A YO YO MUSEUM</t>
  </si>
  <si>
    <t>PGE_NRF_959_0000983294</t>
  </si>
  <si>
    <t>DRUG STORE IN STRIP MALL.</t>
  </si>
  <si>
    <t>IT IS THE ADMINISTRATIVE OFFICE, DRY FOOD WAREHOUSE, AND MAINTENANCE,</t>
  </si>
  <si>
    <t>IT IS THE KITCHEN WITH WALK-INS WHERE SITE PREPARES MEALS FOR THE SCHOOLS.</t>
  </si>
  <si>
    <t>THESE ARE 3 WALK-IN FREEZERS THAT ARE INDEPENDENT BUILDINGS.</t>
  </si>
  <si>
    <t>PGE_NRF_959_0001028258</t>
  </si>
  <si>
    <t>CONVIENENCE STORE WITH GAS STATION ATTACHED.</t>
  </si>
  <si>
    <t>PGE_NRF_959_0001120752</t>
  </si>
  <si>
    <t>MULTI TENNANT OFFICE</t>
  </si>
  <si>
    <t>MULTI TENANT OFFICE</t>
  </si>
  <si>
    <t>PGE_NRF_959_0001136024</t>
  </si>
  <si>
    <t>MIXED USE: OFFICE, CLASS, CAFETERIA, MULTIPURPOSE.</t>
  </si>
  <si>
    <t>LIBRARY, CLASSROOM.</t>
  </si>
  <si>
    <t>IT IS THE ADMINISTRATION/OFFICE FOR THE STORAGE/SHOP BUILDING.</t>
  </si>
  <si>
    <t>IT IS A STORAGE UNIT FOR THE PROPERTY OFFICE.</t>
  </si>
  <si>
    <t>PGE_NRF_959_0001160654</t>
  </si>
  <si>
    <t>FUNERAL HOME THAT HAS MEMORIAL SERVICES, CREMATIONS AND CASKET SALES</t>
  </si>
  <si>
    <t>Small strip mall - mainly Chiropractic business, but also two other Offices.</t>
  </si>
  <si>
    <t>PGE_NRF_959_0001200928</t>
  </si>
  <si>
    <t>OFFICE, CLASSROOM.</t>
  </si>
  <si>
    <t>DINING, KITCHEN.</t>
  </si>
  <si>
    <t>MEETING/RELIGIOUS WORSHIP.</t>
  </si>
  <si>
    <t>WORKSHOP.</t>
  </si>
  <si>
    <t>residential buildings</t>
  </si>
  <si>
    <t>THEY USE IT FOR FARM EQUIPMENT AND HOUSING THE LIVE STOCK</t>
  </si>
  <si>
    <t>PORTABLE CLASS ROOMS</t>
  </si>
  <si>
    <t>SHOP CLASS ROOMS</t>
  </si>
  <si>
    <t>IT’S THE CLASSROOM-GYM AND LOCKER ROOM</t>
  </si>
  <si>
    <t>KITCHEN AND DINING AREA</t>
  </si>
  <si>
    <t>PGE_NRF_960_0000168183</t>
  </si>
  <si>
    <t>FRONT OFFICE WITH ATTENDANCE, PRINCIPLE AND OTHER ADMIN OFFICES.</t>
  </si>
  <si>
    <t>KITCHEN WITH DINING AREA.</t>
  </si>
  <si>
    <t>LOCKER ROOMS.</t>
  </si>
  <si>
    <t>COMPUTER AIDED DESIGN AND REPAIR CLASSROOMS.</t>
  </si>
  <si>
    <t>TEACHER RESOURCE ROOM.</t>
  </si>
  <si>
    <t>PORTABLE, VACANT CLASSROOMS</t>
  </si>
  <si>
    <t>IT OFFICES</t>
  </si>
  <si>
    <t>BAND CLASSROOMS</t>
  </si>
  <si>
    <t>CHEMISTRY BUILDING</t>
  </si>
  <si>
    <t>GYMNASIUM AND LOCKER ROOM</t>
  </si>
  <si>
    <t>MULTIPURPOSE ROOM GYMNASIUM</t>
  </si>
  <si>
    <t>PREFORMING ARTS THEATER</t>
  </si>
  <si>
    <t>WOOD, AND METAL WORKING AREAS.</t>
  </si>
  <si>
    <t>PGE_NRF_960_0000615846</t>
  </si>
  <si>
    <t>PGE_NRF_960_0000661810</t>
  </si>
  <si>
    <t>INDOOR HIGH SCHOOL WITH GYM</t>
  </si>
  <si>
    <t>PGE_NRF_960_0000864903</t>
  </si>
  <si>
    <t>CLASSROOMS AND FRONT OFFICE</t>
  </si>
  <si>
    <t>STORAGE SHED WITH WALK IN COOLER INSIDE</t>
  </si>
  <si>
    <t>PGE_NRF_960_0000871517</t>
  </si>
  <si>
    <t>THEY SELL HARDWARE AND TOOLS AND DO SCREEN REPAIRS.</t>
  </si>
  <si>
    <t>PGE_NRF_960_0000947571</t>
  </si>
  <si>
    <t>THIS BUILDING IS FOR A CLASSROOM, A LIBRARY, AND ADMINISTRATIVE USE.</t>
  </si>
  <si>
    <t>THIS BUILDING IS FOR CLASSROOMS.</t>
  </si>
  <si>
    <t>THIS BUILDING CONTAINS A CLASSROOM AND RESTROOMS.</t>
  </si>
  <si>
    <t>THIS BUILDING IS FOR PORTABLE CLASSROOMS.</t>
  </si>
  <si>
    <t>THIS BUILDING IS A PORTABLE CLASSROOM.</t>
  </si>
  <si>
    <t>THIS BUILDING CONTAINS LOCKER ROOMS, THE KITCHEN, AND THE GYM.</t>
  </si>
  <si>
    <t>PGE_NRF_960_0000986012</t>
  </si>
  <si>
    <t>THIS SITE DOES REAL ESTATE TITLE RESEARCH FOR PROPERTIES.</t>
  </si>
  <si>
    <t>PGE_NRF_960_0001044495</t>
  </si>
  <si>
    <t>TRUCK REPAIR AND OFFICES</t>
  </si>
  <si>
    <t>UNCONDITIONED GENERAL STORAGE</t>
  </si>
  <si>
    <t>PUMP ROOM OR MECHANICAL ROOM</t>
  </si>
  <si>
    <t>UNCONDITIONED STORAGE ROOM, GENERAL STORAGE BUILDING</t>
  </si>
  <si>
    <t>GYM, EXERCISE ROOM</t>
  </si>
  <si>
    <t>REPAIR EQUIPMENT FOR FIRE FIGHTING</t>
  </si>
  <si>
    <t>UNCONDITIONED GENERAL STORAGE BUILDING</t>
  </si>
  <si>
    <t>REPAIR SHOP FOR TRUCKS</t>
  </si>
  <si>
    <t>DORMITORY HOUSING FOR FIRE CREWS</t>
  </si>
  <si>
    <t>THIS IS FOR MAIN OFFICE USE FOR RENTING STORAGE AREA.</t>
  </si>
  <si>
    <t>THIS IS THE MANAGER'S RESIDENTIAL HOME</t>
  </si>
  <si>
    <t>THESE BUILDINGS ARE USED FOR SELF-STORAGE.</t>
  </si>
  <si>
    <t>PGE_NRF_960_0001228587</t>
  </si>
  <si>
    <t>Gas Station Convenience Store</t>
  </si>
  <si>
    <t>SCE_NRF_900_0000013675</t>
  </si>
  <si>
    <t>WAREHOUSE PARTIALLY COOLED WHEN NEEDED AND OFFICE SPACES.</t>
  </si>
  <si>
    <t>TRUCK SHOP / MAINTENANCE BUILDING FOR THE WHOLE FACILITY.</t>
  </si>
  <si>
    <t>SMALL STORAGE SECTION AND OFFICES.</t>
  </si>
  <si>
    <t>SCE_NRF_900_0000165796</t>
  </si>
  <si>
    <t>Restaurant - Dinner only.</t>
  </si>
  <si>
    <t>Office for manufacturing on electrical power supplies</t>
  </si>
  <si>
    <t>Industrial electrical equipment manufacturing warehouse</t>
  </si>
  <si>
    <t>SCE_NRF_900_0000261695</t>
  </si>
  <si>
    <t>4 STORY SCHOOL, PLUS A UNDERGROUND KITCHEN/CAFETERIA, CLASSES, OFFICES, GYM, LIBRARY</t>
  </si>
  <si>
    <t>SCE_NRF_900_0000291543</t>
  </si>
  <si>
    <t>SCE_NRF_900_0000635447</t>
  </si>
  <si>
    <t>SCE_NRF_902_0000000516</t>
  </si>
  <si>
    <t>SUPERMARKET IN A SHOPPING CENTER</t>
  </si>
  <si>
    <t>CAFETERIA,KITCHEN, MULTIPURPOSE ROOM, STAGE LIBRARY AND CLASSROOMS</t>
  </si>
  <si>
    <t>MAINLY CLASSROOMS BUT ALSO SOME OFFICES FOR ADMINISTRATION</t>
  </si>
  <si>
    <t>ONLY CLASSROOMS, BUNGALO'S</t>
  </si>
  <si>
    <t>MOSTLY CLASSROOMS WITH 2 COUNSELING OFFICES</t>
  </si>
  <si>
    <t>CLASSROOMS, SOME STORAGE AND RESTROOMS</t>
  </si>
  <si>
    <t>BANGALO CLASSROOMS AND STORAGE</t>
  </si>
  <si>
    <t>STORAGE BUILDINGS</t>
  </si>
  <si>
    <t>SCE_NRF_902_0000005036</t>
  </si>
  <si>
    <t>AUTO REPAIR</t>
  </si>
  <si>
    <t>SCE_NRF_902_0000008666</t>
  </si>
  <si>
    <t>Large High Bay Warehouse with Admin Office building.</t>
  </si>
  <si>
    <t>SCE_NRF_902_0000019528</t>
  </si>
  <si>
    <t>CITY CENTRAL LIBRARY AND CIVIC MEETING FACILITY</t>
  </si>
  <si>
    <t>BUILDING WITH ADMINISTRATIVE OFFICES AND LIBRARY</t>
  </si>
  <si>
    <t>CLASSROOM BUILDINGS</t>
  </si>
  <si>
    <t>PARENT AND FAMILY CENTER</t>
  </si>
  <si>
    <t>PORTABLE RESTROOM BUILDING</t>
  </si>
  <si>
    <t>BUILDING WITH MULTIPURPOSE ROOM, STAGE, KITCHEN, DINING AREA AND PATIO</t>
  </si>
  <si>
    <t>STUDENT SERVICES BUILDING WITH OFFICES AND CAREER CENTER.</t>
  </si>
  <si>
    <t>ADMINISTRATION, STUDENT ACTIVITIES, AND DISTRICT ADMINISTRATION BUILDINGS (NOT SURVEYED).</t>
  </si>
  <si>
    <t>501-506 CLASSROOMS.</t>
  </si>
  <si>
    <t>801-806 CLASSROOMS.</t>
  </si>
  <si>
    <t>312-320 CLASSROOMS.</t>
  </si>
  <si>
    <t>301-311, 401-405, AND 701-706 CLASSROOMS (NOT SURVEYED).</t>
  </si>
  <si>
    <t>CLASSROOMS AND LIBRARY.</t>
  </si>
  <si>
    <t>LARGE GYMNASIUM.</t>
  </si>
  <si>
    <t>SMALL GYMNASIUM (NOT SURVEYED).</t>
  </si>
  <si>
    <t>MUSIC BUILDING AND MANUAL ART (NOT SURVEYED).</t>
  </si>
  <si>
    <t>ATHLETIC FIELD HOUSE WITH COACH OFFICES, GYM, AND TEAM ROOM.</t>
  </si>
  <si>
    <t>NORTH BLEACHERS, ATHLETIC STORAGE, AND SOUTH BLEACHERS (NOT SURVEYED).</t>
  </si>
  <si>
    <t>THESE ARE ALL THE BUILDINGS THAT ARE UNDER CONSTRUCTION.  THEY ARE GOING TO COMPLETELY MODEL THESE BUILDINGS, AND THE SURVEYOR WAS NOT AUTHORIZED TO ENTER THEM.</t>
  </si>
  <si>
    <t>WAREHOUSE AND MAINTENANCE SHOP BUILDINGS (NOT SURVEYED).</t>
  </si>
  <si>
    <t>SWIMMING POOL BUILDING (NOT SURVEYED).</t>
  </si>
  <si>
    <t>BUILDING WITH OFFICES FOR ADMINISTRATIONAL STAFF, A COMPUTER ROOM, LIBRARY,AND CLASSROOMS</t>
  </si>
  <si>
    <t>MAINLY CLASSROOMS, ALSO RESTROOMS AND STORAGE. 1 OFFICE</t>
  </si>
  <si>
    <t>BUILDING WITH CAFETERIA, KITCHEN, AND CLASSROOMS</t>
  </si>
  <si>
    <t>PORTABLES, CLASSROOMS AND 1 COPY ROOM</t>
  </si>
  <si>
    <t>SCE_NRF_902_0000084406</t>
  </si>
  <si>
    <t>SCREEN PRINTING.</t>
  </si>
  <si>
    <t>Hair salon for men and women</t>
  </si>
  <si>
    <t>TABLE SERVICE RESTAURANT WITH INSIDE &amp; OUTSIDE DINING AREA, 2 WALK-INS AND A SMALL BAR + KITCHEN</t>
  </si>
  <si>
    <t>SCE_NRF_902_0000101111</t>
  </si>
  <si>
    <t>PAINT SHOP PAINTING METAL PARTS.</t>
  </si>
  <si>
    <t>SCE_NRF_902_0000128579</t>
  </si>
  <si>
    <t>APARTMENT BUILDING LAUNDRY ROOM FOR MULTIFAMILY USE.</t>
  </si>
  <si>
    <t>MIXED USE MULTI OFFICE BLDG</t>
  </si>
  <si>
    <t>Womens Clothing Retail. Sells, fits and presses womens' suits.</t>
  </si>
  <si>
    <t>SCE_NRF_902_0000146423</t>
  </si>
  <si>
    <t>DENTAL CLINIC.</t>
  </si>
  <si>
    <t>SCE_NRF_902_0000154052</t>
  </si>
  <si>
    <t>FOOD PROCESSING AND WAREHOUSE</t>
  </si>
  <si>
    <t>SCE_NRF_902_0000163086</t>
  </si>
  <si>
    <t>PART OF A BUILDING WITH MULTIPLE STORES</t>
  </si>
  <si>
    <t>One of the suites in a Multi-Tenant Office Building.</t>
  </si>
  <si>
    <t>SCE_NRF_902_0000170802</t>
  </si>
  <si>
    <t>FINANCE/INSURANCE/MANAGEMENT TYPE OF OFFICES</t>
  </si>
  <si>
    <t>ADMINISTRATIVE OFFICES, GROUP ROOMS FOR PEOPLE TO GET RID OF THEI RADDITIONS AND SO ON.</t>
  </si>
  <si>
    <t>SCE_NRF_902_0000181710</t>
  </si>
  <si>
    <t>Kitchen and Bar for Food &amp; Drink service.</t>
  </si>
  <si>
    <t>SCE_NRF_902_0000184919</t>
  </si>
  <si>
    <t>PLASTIC INJECTION MOLDING COMPANY</t>
  </si>
  <si>
    <t>SCE_NRF_902_0000196224</t>
  </si>
  <si>
    <t>LIBRARY WITH ADMINISTRATIVE OFFICES, CLOSED AND OUTDOOR PARKING.</t>
  </si>
  <si>
    <t>OFFICES FOR DESK MANUFACTURING</t>
  </si>
  <si>
    <t>SCE_NRF_902_0000208409</t>
  </si>
  <si>
    <t>RESTAURANT BAR.</t>
  </si>
  <si>
    <t>BUILDING WITH CLASSROOMS AND A COMPUTER LAB</t>
  </si>
  <si>
    <t>PORTABLE RESTROOMS</t>
  </si>
  <si>
    <t>BUNGALO CLASSROOMS WITH COMP ROOM AND A BREAKROOM</t>
  </si>
  <si>
    <t>GYMNASIUM WITH LOCKER ROOMS, SOME CLASS ROOMS AND OFFICES.</t>
  </si>
  <si>
    <t>LARGER WORKSHOP CLASSROOMS LIKE WOODSHOP AND PRINTING AS WELL AS COUNSELING OFFICE</t>
  </si>
  <si>
    <t>2 STORY BUILDING WITH CLASSROOMS AND A HALLWAY</t>
  </si>
  <si>
    <t>2 STORY BUILDING ALL CLASSROOMS</t>
  </si>
  <si>
    <t>CAFETERIA WITH DINING AREA'S AND A KITCHEN</t>
  </si>
  <si>
    <t>AUDITORIUM BUILDING</t>
  </si>
  <si>
    <t>BLEACHER BUILDING WITH LOTS OF STORAGE FOR MAINTENANCE EQUIPMENT</t>
  </si>
  <si>
    <t>ADMIN BUILDING WITH OFFICES, LIBRARY, CLASSROOMS AND A COMPUTER LAB</t>
  </si>
  <si>
    <t>SCE_NRF_902_0000264804</t>
  </si>
  <si>
    <t>WAREHOUSE STORE WITH GROCERY AS WELL AS HOUSEHOLD GOODS.</t>
  </si>
  <si>
    <t>SCE_NRF_902_0000282895</t>
  </si>
  <si>
    <t>Eight unit apartment building with laundry room</t>
  </si>
  <si>
    <t>SCE_NRF_902_0000302995</t>
  </si>
  <si>
    <t>METAL,WAREHOUSE,STYLE BUILDING USED FOR STEEL MILLING AND STORAGE OF TUBULAR STEEL.</t>
  </si>
  <si>
    <t>SCE_NRF_902_0000303696</t>
  </si>
  <si>
    <t>THIS IS A DISTRIBUTION CENTER FOR PETROLEUM PRODUCTS.</t>
  </si>
  <si>
    <t>SCE_NRF_902_0000309909</t>
  </si>
  <si>
    <t>COIN LAUNDRY.</t>
  </si>
  <si>
    <t>SCE_NRF_902_0000313369</t>
  </si>
  <si>
    <t>MUSEUM AND EDUCATIONAL</t>
  </si>
  <si>
    <t>Church for religious worship</t>
  </si>
  <si>
    <t>Retail sales of high end kitchen and bath</t>
  </si>
  <si>
    <t>SCE_NRF_902_0000338041</t>
  </si>
  <si>
    <t>Marine hardware Retail Shop with Vacant Tenant.</t>
  </si>
  <si>
    <t>SCE_NRF_902_0000345735</t>
  </si>
  <si>
    <t>FORD DEALERSHIP.</t>
  </si>
  <si>
    <t>SCE_NRF_902_0000358085</t>
  </si>
  <si>
    <t>NURSING HOME</t>
  </si>
  <si>
    <t>SCE_NRF_902_0000362542</t>
  </si>
  <si>
    <t>Multi-tenant building with mixed usage and an underground garage.</t>
  </si>
  <si>
    <t>SCE_NRF_902_0000364646</t>
  </si>
  <si>
    <t>PLYWOOD RETAIL SPACE</t>
  </si>
  <si>
    <t>SUPERMARKET AND FOOD COURT WITH 6 RESTAURANTS AND 1 BOOKSTORE.</t>
  </si>
  <si>
    <t>SCE_NRF_902_0000376972</t>
  </si>
  <si>
    <t>MARKET AND DELI</t>
  </si>
  <si>
    <t>SCE_NRF_902_0000394444</t>
  </si>
  <si>
    <t>Hair and beauty salon</t>
  </si>
  <si>
    <t>SCE_NRF_902_0000427449</t>
  </si>
  <si>
    <t>THIS IS A MULTI-TENANT MIXED USE OFFICE BUILDING.</t>
  </si>
  <si>
    <t>OFFICES AND WAREHOUSE SECTION.</t>
  </si>
  <si>
    <t>SCE_NRF_902_0000474218</t>
  </si>
  <si>
    <t>THIS BUILDING IS MOSTLY CLASSROOMS, WITH SOME ADMIN OFFICES AND BREAKROOMS.</t>
  </si>
  <si>
    <t>SMALLER DINING AREA FOR FACULTY AND STAFF</t>
  </si>
  <si>
    <t>LARGE DINING AREA FOR STUDENTS WITH KITCHEN, OFFICE AND RESTROOMS</t>
  </si>
  <si>
    <t>WALK-IN FRIDGE AND FREEZER</t>
  </si>
  <si>
    <t>PORTABLE CLASSROOMS WITH SOME STORAGE AREA AND RESTROOMS</t>
  </si>
  <si>
    <t>SCE_NRF_902_0000474911</t>
  </si>
  <si>
    <t>Auto Repair Work Shop/Brakes.</t>
  </si>
  <si>
    <t>SCE_NRF_902_0000478291</t>
  </si>
  <si>
    <t>THIS IS A SMALL RETAIL STORE THAT SELLS MODEL TRAINS AND PARTS.</t>
  </si>
  <si>
    <t>SCE_NRF_902_0000497738</t>
  </si>
  <si>
    <t>CLASSROOMS COMPOSITE BLDG ID</t>
  </si>
  <si>
    <t>OFFICES FOR CAMPUS ENGINEERS</t>
  </si>
  <si>
    <t>PORTABLE BUILDING RESTROOMS</t>
  </si>
  <si>
    <t>SCE_NRF_902_0000499701</t>
  </si>
  <si>
    <t>SCE_NRF_902_0000517828</t>
  </si>
  <si>
    <t>WAREHOUSE/GROCERY STORE.</t>
  </si>
  <si>
    <t>SD</t>
  </si>
  <si>
    <t>WAREHOUSE.</t>
  </si>
  <si>
    <t>SCE_NRF_902_0000527265</t>
  </si>
  <si>
    <t>This is a clinic with multiple patient rooms and some offices as well as a waiting/reception area.</t>
  </si>
  <si>
    <t>SCE_NRF_902_0000542150</t>
  </si>
  <si>
    <t>Coin-Op laundry</t>
  </si>
  <si>
    <t>SCE_NRF_902_0000567049</t>
  </si>
  <si>
    <t>ACCOUNTING OFFICE IN A STRIP MALL WITH OFFICE AT THE FRONT AND STORAGE IN THE BACK.</t>
  </si>
  <si>
    <t>Offices for insurance sales</t>
  </si>
  <si>
    <t>SCE_NRF_902_0000652778</t>
  </si>
  <si>
    <t>THIS IS A CLINIC.</t>
  </si>
  <si>
    <t>Large High School campus.</t>
  </si>
  <si>
    <t>SCE_NRF_903_0000060623</t>
  </si>
  <si>
    <t>ADMIN - CLASSROOMS FOR SCHOOL CAMPUS</t>
  </si>
  <si>
    <t>PORTABLE CLASSROOMS FOR CAMPUS</t>
  </si>
  <si>
    <t>This is a consulting firm with mostly private offices, a small conference room, and a kitchen.</t>
  </si>
  <si>
    <t>SCE_NRF_903_0000403244</t>
  </si>
  <si>
    <t>MEDICAL SUPPLY RETAIL STORE &amp; WAREHOUSE WITH STORAGE + RETAIL DOWNSTAIRS AND PRIVATE OFFICE ON SECOND FLOOR</t>
  </si>
  <si>
    <t>SCE_NRF_903_0000625013</t>
  </si>
  <si>
    <t>Repair shop for automobiles.</t>
  </si>
  <si>
    <t>SCE_NRF_904_0000007668</t>
  </si>
  <si>
    <t>A 4 STORY BUILDING WITH MULTIPLE MEDICAL SUITES, AND A 4 STORY UNDERGROUND PARKING GARAGE.</t>
  </si>
  <si>
    <t>SCE_NRF_904_0000015827</t>
  </si>
  <si>
    <t>LARGE BUILDING MOSTLY FOR PARKING, BOTTOM LEVEL HAS BUSINESSES. THIS IS ONE OF THE BUSINESSES ON STREET LEVEL.</t>
  </si>
  <si>
    <t>ANIMAL SHELTER</t>
  </si>
  <si>
    <t>ANIMAL SHELTOR</t>
  </si>
  <si>
    <t>THIS IS A 4-STORY OFFICE BUILDING WITH A RETAIL STORE ON THE 1ST FLOOR, UNDERGROUND AND OUTSIDE PARKING, AND OFFICES ON THE 2ND TO 4TH FLOOR.</t>
  </si>
  <si>
    <t>SCE_NRF_904_0000214885</t>
  </si>
  <si>
    <t>WINE SHOP IN A SMALL STRIP MALL</t>
  </si>
  <si>
    <t>SCE_NRF_904_0000320109</t>
  </si>
  <si>
    <t>This is a portable office building located in the middle of a park.</t>
  </si>
  <si>
    <t>SCE_NRF_904_0000358862</t>
  </si>
  <si>
    <t>LAUNDRY AND DRY CLEANERS.</t>
  </si>
  <si>
    <t>SCE_NRF_904_0000368325</t>
  </si>
  <si>
    <t>BAR AND RESTAURANT IN A MULTI TENANT FACILITY.</t>
  </si>
  <si>
    <t>SCE_NRF_904_0000386227</t>
  </si>
  <si>
    <t>OFFICES,MEDICAL IMAGING ROOMS</t>
  </si>
  <si>
    <t>SCE_NRF_904_0000512954</t>
  </si>
  <si>
    <t>Nursing and rehabilitation center</t>
  </si>
  <si>
    <t>SCE_NRF_904_0000530274</t>
  </si>
  <si>
    <t>Retail Store that sells Ceramics and allows you to paint them.</t>
  </si>
  <si>
    <t>This is a post audio facility with four audio rooms and two small offices.</t>
  </si>
  <si>
    <t>SCE_NRF_904_0000613275</t>
  </si>
  <si>
    <t>10 Unit Apartment Building</t>
  </si>
  <si>
    <t>ADMINISTRATIVE OFFICES, MEDICAL EXAMINATION ROOMS AND LABORATORIES.</t>
  </si>
  <si>
    <t>SCE_NRF_905_0000017970</t>
  </si>
  <si>
    <t>MEDICAL OFFICES, SMALL CONVENIENCE STORE, AND PHARMACY.</t>
  </si>
  <si>
    <t>Offices for insurance company</t>
  </si>
  <si>
    <t>SCE_NRF_905_0000146459</t>
  </si>
  <si>
    <t>PET SHOP. BIRD BREEDING AND PET BOARDING.</t>
  </si>
  <si>
    <t>SCE_NRF_905_0000174118</t>
  </si>
  <si>
    <t>MEDICAL OFFICES AND IMAGING ROOMS.</t>
  </si>
  <si>
    <t>SCE_NRF_905_0000230292</t>
  </si>
  <si>
    <t>THIS IS A RETAIL STORE THAT SELLS AQUARIUMS, SUPPLIES, AND EXOTIC FISH.</t>
  </si>
  <si>
    <t>SCE_NRF_905_0000312770</t>
  </si>
  <si>
    <t>OFFICES- SHIPPING RECEIVING FOR WOMANS SHOW DISTRIBUTION</t>
  </si>
  <si>
    <t>SCE_NRF_905_0000334289</t>
  </si>
  <si>
    <t>ADMINISTRATION AND MANAGEMENT FOR TOYOTA CUSTOMER SERVICE.</t>
  </si>
  <si>
    <t>SCE_NRF_905_0000375091</t>
  </si>
  <si>
    <t>ADMINISTRATION AND MANAGEMENT FOR TOYOTA FINANCIAL.</t>
  </si>
  <si>
    <t>SCE_NRF_905_0000482222</t>
  </si>
  <si>
    <t>ADMINISTRATION &amp; PRODUCT DISPLAY.</t>
  </si>
  <si>
    <t>SCE_NRF_905_0000482460</t>
  </si>
  <si>
    <t>RETAIL STORE WITH RETAIL SHOWROOM AT THE FRONT AND STORAGE IN THE BACK.</t>
  </si>
  <si>
    <t>SCE_NRF_905_0000591928</t>
  </si>
  <si>
    <t>OFFICE SPACES</t>
  </si>
  <si>
    <t>SCE_NRF_905_0000600911</t>
  </si>
  <si>
    <t>Auto wash and detail center</t>
  </si>
  <si>
    <t>SCE_NRF_905_0000613951</t>
  </si>
  <si>
    <t>MEMBERSHIP ASSOCIATION.</t>
  </si>
  <si>
    <t>REFRIGERATED WAREHOUSE SPACE AND OFFICE</t>
  </si>
  <si>
    <t>BATTERY ROOM</t>
  </si>
  <si>
    <t>MAINTANENCE AREA</t>
  </si>
  <si>
    <t>SCE_NRF_906_0000006594</t>
  </si>
  <si>
    <t>ADMININSTRATIVE OFFICES, MANUFACTURING SECTIONS, SHIPPING SECTION.</t>
  </si>
  <si>
    <t>HOSPITAL WITH SURGERY ROOMS AND OFFICES, DINING AREA, PATIENT ROOMS,</t>
  </si>
  <si>
    <t>ADMINISTRATION &amp; DISPATCH OF DRIVERS, MAINTENANCE, AND OVERNIGHT PARKING OF SCHOOL DISTRICT BUSSES AND VEHICLES.</t>
  </si>
  <si>
    <t>SCE_NRF_906_0000064290</t>
  </si>
  <si>
    <t>This is a garden style two-story condominium with four suites, two parking garages, and a small laundry room.</t>
  </si>
  <si>
    <t>SCE_NRF_906_0000069007</t>
  </si>
  <si>
    <t>Garage Auto-Repair.</t>
  </si>
  <si>
    <t>This is the front building with the retail shop, three small general offices, and a small conference room.</t>
  </si>
  <si>
    <t>This building is for storage and packaging.</t>
  </si>
  <si>
    <t>SCE_NRF_906_0000090046</t>
  </si>
  <si>
    <t>ADMINISTRATIVE OFFICES FOR A LARGE WHOLESALE LUMBER DISTRIBUTION COMPANY.</t>
  </si>
  <si>
    <t>SCE_NRF_906_0000112118</t>
  </si>
  <si>
    <t>RETAIL PHARMACY AND HEALTH EQUIPMENT RENTAL.</t>
  </si>
  <si>
    <t>BANK - CREDIT UNION</t>
  </si>
  <si>
    <t>SCE_NRF_906_0000183193</t>
  </si>
  <si>
    <t>THEY PACKAGE AND SELL PRODUCE AND SHIP TO STORES.</t>
  </si>
  <si>
    <t>SCE_NRF_906_0000196573</t>
  </si>
  <si>
    <t>WAREHOUSE AND OFFICES.</t>
  </si>
  <si>
    <t>MANUFACTURING OF CABLE HOLDERS</t>
  </si>
  <si>
    <t>STORAGE AND LUNCH ROOM.</t>
  </si>
  <si>
    <t>WAREHOUSE AND 2 SMALL OFFICES AND STORAGE.</t>
  </si>
  <si>
    <t>OFFICES ONLY.</t>
  </si>
  <si>
    <t>MAINTENANCE OFFICE AND HIGH AND LOW BAY WORKSHOP STORAGE.</t>
  </si>
  <si>
    <t>SCE_NRF_906_0000225804</t>
  </si>
  <si>
    <t>OFFICES AND INDUSTRIAL MANUFACTURING OF ENVELOPE</t>
  </si>
  <si>
    <t>SCE_NRF_906_0000267003</t>
  </si>
  <si>
    <t>CLASSROOMS- MULTIPLE BUILDINGS ARE MERGED INTO ONE(A1 TO A7)</t>
  </si>
  <si>
    <t>MULTIPURPOSE</t>
  </si>
  <si>
    <t>LOCKERS</t>
  </si>
  <si>
    <t>LAB</t>
  </si>
  <si>
    <t>SCE_NRF_906_0000293221</t>
  </si>
  <si>
    <t>TILT-UP WAREHOUSE WITH SMALL OFFICE SPACE AND MULTIPLE TRUCK BAYS.</t>
  </si>
  <si>
    <t>ADMIN/SALES/TRAINING OFFICES WITH MAJORITY SQ/FT DEVOTED TO WAREHOUSE</t>
  </si>
  <si>
    <t>SCE_NRF_906_0000324679</t>
  </si>
  <si>
    <t>GAS STATION WITH CONVENIENCE STORE WITH A SELF CAR CARE</t>
  </si>
  <si>
    <t>SCE_NRF_906_0000326158</t>
  </si>
  <si>
    <t>ADMIN OFFICE BUILDING FOR TRUCK RETAIL AND SERVICE BUSINESS</t>
  </si>
  <si>
    <t>HIGH BAY LARGE TRUCK SERVICE BAYS, PARTS WAREHOUSE, AND PARTS AND SALES RETAIL</t>
  </si>
  <si>
    <t>TRUCK PAINTING FACILITY</t>
  </si>
  <si>
    <t>SCE_NRF_906_0000332605</t>
  </si>
  <si>
    <t>SHIPPING AND DISTRIBUTION CENTER WITH HIGH BAY WAREHOUSE AND SUPPLY OFFICES</t>
  </si>
  <si>
    <t>SCE_NRF_906_0000383914</t>
  </si>
  <si>
    <t>LIBRARY AND COMPUTER LAB</t>
  </si>
  <si>
    <t>LOCKER</t>
  </si>
  <si>
    <t>SCE_NRF_906_0000385019</t>
  </si>
  <si>
    <t>Travel agency in a stirp mall</t>
  </si>
  <si>
    <t>WAREHOUSE AND DISTRIBUTION CENTER.</t>
  </si>
  <si>
    <t>SCE_NRF_906_0000398814</t>
  </si>
  <si>
    <t>OFFICES WITH WAREHOUSE AND A SHOWROOM IN THE WAREHOUSE.</t>
  </si>
  <si>
    <t>THIS BUILDING HAS OFFICES, CLASSROOMS, A KITCHEN, AND A SANCTUARY FOR CHURCH.</t>
  </si>
  <si>
    <t>SCE_NRF_906_0000457607</t>
  </si>
  <si>
    <t>OFFICE AND WAREHOUSE FOR WHOLESALE SKYLIGHT DISTRIBUTION FIRM</t>
  </si>
  <si>
    <t>SCE_NRF_906_0000484021</t>
  </si>
  <si>
    <t>Offices - Shipping - Receiving for Clothing Company.</t>
  </si>
  <si>
    <t>SCE_NRF_906_0000547184</t>
  </si>
  <si>
    <t>PART OF A BUILDING WITH MOSTLY PRIVATE OFFICES</t>
  </si>
  <si>
    <t>SCE_NRF_906_0000616640</t>
  </si>
  <si>
    <t>New and Used Car Sales &amp; Repairs</t>
  </si>
  <si>
    <t>SCE_NRF_906_0001317058</t>
  </si>
  <si>
    <t>WIRELESS RETAIL - SELLS CALLING CARDS, PHONE ACCESSORIES, ETC</t>
  </si>
  <si>
    <t>SCE_NRF_906_0001328007</t>
  </si>
  <si>
    <t>MEDICARE OFFICE FOR SENIORS</t>
  </si>
  <si>
    <t>SCE_NRF_907_0000000504</t>
  </si>
  <si>
    <t>SUPERMARKET WITH RECYCLING CENTER OUTSIDE.</t>
  </si>
  <si>
    <t>SCE_NRF_907_0000009819</t>
  </si>
  <si>
    <t>CAR DEALERSHIP WITH SALES, SERVICE, AND PARTS DEPARTMENTS. THEYHAVE A LARGE PARKING LOT USED TO LIGHT AND DISPLAY INVENTORY.</t>
  </si>
  <si>
    <t>SCE_NRF_907_0000170930</t>
  </si>
  <si>
    <t>CHURCH - A PLACE TO WORSHIP</t>
  </si>
  <si>
    <t>SCE_NRF_907_0000174911</t>
  </si>
  <si>
    <t>LARGE UNCONDITIONED WAREHOUSE WITH CONDITIONED ADMIN OFFICES</t>
  </si>
  <si>
    <t>SCE_NRF_907_0000195388</t>
  </si>
  <si>
    <t>WHOLESALE UNCONDITIONED WAREHOUSE WITH RETAIL SALES.</t>
  </si>
  <si>
    <t>SCE_NRF_907_0000198480</t>
  </si>
  <si>
    <t>AUTO PARTS STORE.</t>
  </si>
  <si>
    <t>Admin and Distribution of publications</t>
  </si>
  <si>
    <t>SCE_NRF_907_0000283914</t>
  </si>
  <si>
    <t>Three unit apartment building</t>
  </si>
  <si>
    <t>SCE_NRF_907_0000334368</t>
  </si>
  <si>
    <t>Restaurant - Food from Phillipines.</t>
  </si>
  <si>
    <t>SCE_NRF_907_0000345104</t>
  </si>
  <si>
    <t>TILT-UP CONCRETE BUILDING USED FOR BUSINESS ADMINISTRATION: SHIPPING/REC OF AIR SYSTEM COMPONENTS.</t>
  </si>
  <si>
    <t>SCE_NRF_907_0000420750</t>
  </si>
  <si>
    <t>STAND-ALONE SMALL BUILDING.  THE WHOLE BUILDING IS THE PIZZA PLACE.</t>
  </si>
  <si>
    <t>SCE_NRF_907_0000421385</t>
  </si>
  <si>
    <t>This is a smoke shop in a strip mall.</t>
  </si>
  <si>
    <t>SCE_NRF_907_0000428420</t>
  </si>
  <si>
    <t>SCE_NRF_907_0000519979</t>
  </si>
  <si>
    <t>AUTO BODY REPAIR SHOP</t>
  </si>
  <si>
    <t>SCE_NRF_907_0000526915</t>
  </si>
  <si>
    <t>99c DISCOUNT STORE</t>
  </si>
  <si>
    <t>KITCHEN AND DINING FOR FAST FOOD RESTAURANT</t>
  </si>
  <si>
    <t>SCE_NRF_907_0000575367</t>
  </si>
  <si>
    <t>WAREHOUSE FOR DISTRIBUTION AND OFFICE FOR ADMINISTRATIVE WORK.</t>
  </si>
  <si>
    <t>SCE_NRF_907_0000582577</t>
  </si>
  <si>
    <t>OFFICES FOR A LARGE AUTO PARTS SUPPLIER.</t>
  </si>
  <si>
    <t>Sushi Restaurant</t>
  </si>
  <si>
    <t>SCE_NRF_907_0000624811</t>
  </si>
  <si>
    <t>SALES OF CELL PHONES</t>
  </si>
  <si>
    <t>This is an 8-story hotel with a restaurant and meeting rooms.</t>
  </si>
  <si>
    <t>SCE_NRF_907_0000640377</t>
  </si>
  <si>
    <t>SMALL RETAIL STORE IN MALL</t>
  </si>
  <si>
    <t>TWO BUILDING DENTAL OFFICE PLAZA COMPLEX WITH DENTAL TECHNOLOGY SCHOOL.</t>
  </si>
  <si>
    <t>SCE_NRF_908_0000050148</t>
  </si>
  <si>
    <t>POLICE DEPARTMENT BUILDING</t>
  </si>
  <si>
    <t>SCE_NRF_908_0000088316</t>
  </si>
  <si>
    <t>Preschool - typical use.</t>
  </si>
  <si>
    <t>SCE_NRF_908_0000155714</t>
  </si>
  <si>
    <t>CHURCH</t>
  </si>
  <si>
    <t>LIBRARY AND COMPUTER LAB.</t>
  </si>
  <si>
    <t>SCE_NRF_908_0000230726</t>
  </si>
  <si>
    <t>ADMINISTRATIVE OFFICES AND SMALL WAREHOUSE</t>
  </si>
  <si>
    <t>SCE_NRF_908_0000261734</t>
  </si>
  <si>
    <t>Part of strip mall.</t>
  </si>
  <si>
    <t>SCE_NRF_908_0000280816</t>
  </si>
  <si>
    <t>Urban shops/Residential above</t>
  </si>
  <si>
    <t>4-STORY BUILDING WITH EXERCISE AREA, OFFICES AND A SMALL BAR ON THE 4TH FLOOR</t>
  </si>
  <si>
    <t>FINANCING, OFFICE</t>
  </si>
  <si>
    <t>CAR SALES OFFICE</t>
  </si>
  <si>
    <t>SCE_NRF_908_0000336873</t>
  </si>
  <si>
    <t>TWO 14-STORY TOWER MULTI-TENANT BUILDING.</t>
  </si>
  <si>
    <t>SCE_NRF_908_0000337631</t>
  </si>
  <si>
    <t>CONVENIENCE STORE WITH SMALL WALK-IN, WHICH HAS BEEN USED AS STORAGE.</t>
  </si>
  <si>
    <t>Residential Nursing home.</t>
  </si>
  <si>
    <t>Auto repair shop</t>
  </si>
  <si>
    <t>SCE_NRF_908_0000390699</t>
  </si>
  <si>
    <t>CONVENIENCE STORE WITH RETAIL SHOP AT THE FRONT AND 2 STORAGES IN THE BACK</t>
  </si>
  <si>
    <t>SCE_NRF_908_0000395874</t>
  </si>
  <si>
    <t>SCE_NRF_908_0000401229</t>
  </si>
  <si>
    <t>Hotel rooms - Building 1</t>
  </si>
  <si>
    <t>Hotel rooms Building 2</t>
  </si>
  <si>
    <t>Hotel rooms Building 3</t>
  </si>
  <si>
    <t>w</t>
  </si>
  <si>
    <t>Hotel rooms Building 4</t>
  </si>
  <si>
    <t>Hotel main lobby/restaurant</t>
  </si>
  <si>
    <t>Fitness Center</t>
  </si>
  <si>
    <t>SCE_NRF_908_0000423662</t>
  </si>
  <si>
    <t>THIS IS A CIGAR SHOP AND LOUNGE.</t>
  </si>
  <si>
    <t>Coffee Shop - sells coffee and pastries.</t>
  </si>
  <si>
    <t>OFFICE AND EXAM ROOMS FOR OPTOMETRY.</t>
  </si>
  <si>
    <t>SCE_NRF_908_0000461586</t>
  </si>
  <si>
    <t>GROCERY/LIQUOR STORE.</t>
  </si>
  <si>
    <t>SCE_NRF_908_0000468913</t>
  </si>
  <si>
    <t>TABLE SERVICE RESTAURANT WITH INDOOR DINING AREA, SMALL KITCHEN + FOOD PREP AREA WITH 2 WALK-IN REFRIGERATORS</t>
  </si>
  <si>
    <t>SCE_NRF_908_0000487108</t>
  </si>
  <si>
    <t>Offices and Filming Stages.</t>
  </si>
  <si>
    <t>SCE_NRF_908_0000532143</t>
  </si>
  <si>
    <t>FAST-FOOD (PIZZA) TAKE-OUT RESTAURANT</t>
  </si>
  <si>
    <t>SUPERMARKET WITH BUTCHER SHOP AND BAKERY</t>
  </si>
  <si>
    <t>SCE_NRF_908_0000595094</t>
  </si>
  <si>
    <t>BARBER SHOP AND ATTACHED RESIDENTIAL.</t>
  </si>
  <si>
    <t>SCE_NRF_908_0000604688</t>
  </si>
  <si>
    <t>Retail shop, beauty shop, library, culture center</t>
  </si>
  <si>
    <t>SCE_NRF_908_0000625759</t>
  </si>
  <si>
    <t>MEDICAL OFFICES, ADMINISTRATIVE OFFICES, EXAM ROOMS.</t>
  </si>
  <si>
    <t>SCE_NRF_910_0000120117</t>
  </si>
  <si>
    <t>BUILDINGS WITH GRADE SCHOOL CLASSROOMS, LIBRARY, CAFETERIA, AND SUPPORTING OFFICES.</t>
  </si>
  <si>
    <t>CLASSROOMS FOR MIDDLE SCHOOL.</t>
  </si>
  <si>
    <t>CHURCH.</t>
  </si>
  <si>
    <t>ADMINISTRATIVE OFFICE FOR CHURCH.</t>
  </si>
  <si>
    <t>SCE_NRF_910_0000193731</t>
  </si>
  <si>
    <t>General Office for Trucking Company.</t>
  </si>
  <si>
    <t>SCE_NRF_910_0000243148</t>
  </si>
  <si>
    <t>SCE_NRF_910_0000331985</t>
  </si>
  <si>
    <t>STRIP MALL TYPE BUILDING WITH VARIOUS BUSINESSES IN IT.  THIS BUSINESS IS A LAUNDROMAT.</t>
  </si>
  <si>
    <t>SCE_NRF_910_0000349895</t>
  </si>
  <si>
    <t>Office, Warehouse, Printing service business.</t>
  </si>
  <si>
    <t>ADMIN OFFICE BUILDING FOR A SATALITE</t>
  </si>
  <si>
    <t>SCE_NRF_910_0000383618</t>
  </si>
  <si>
    <t>LARGE SPORTS RETAILER IN AN INDOOR SHOPPING MALL.</t>
  </si>
  <si>
    <t>SCE_NRF_910_0000411912</t>
  </si>
  <si>
    <t>PHARMACY AND COFFEE SHOP</t>
  </si>
  <si>
    <t>OFFICES WITH WAREHOUSE AND BUILD UP WALK-IN FREEZER AND COOLER.</t>
  </si>
  <si>
    <t>STAND ALONE ARCHITECTURAL OFFICE BUILDING AND GRAPHIC DESIGN.</t>
  </si>
  <si>
    <t>OFFICE AND CLASSROOMS FOR SCHOOL</t>
  </si>
  <si>
    <t>CLASSROOMS FOR SCHOOL CAMPUS MULTIPLE BLDGS</t>
  </si>
  <si>
    <t>OFFICE AND CONFERENCE ROOM FOR CAMPUS</t>
  </si>
  <si>
    <t>STORAGE AND RESTROOMS FOR CAMPUS</t>
  </si>
  <si>
    <t>SCE_NRF_911_0000242523</t>
  </si>
  <si>
    <t>INSURANCE OFFICE</t>
  </si>
  <si>
    <t>SCE_NRF_911_0000351902</t>
  </si>
  <si>
    <t>THIS IS A VARIETY STORE.</t>
  </si>
  <si>
    <t>SCE_NRF_913_0000000996</t>
  </si>
  <si>
    <t>CLASSROOMS, ADMINISTRATIVE OFFICE, RESTROOM.</t>
  </si>
  <si>
    <t>CLASSROOMS, RESTROOM.</t>
  </si>
  <si>
    <t>KITCHEN, DINING ROOM.</t>
  </si>
  <si>
    <t>CLASSROOMS, COMPUTER ROOM, LIBRARY, RESTROOMS, OFFICE.</t>
  </si>
  <si>
    <t>ADMINISTRATION/SALES/LOGISTICAL/SUPPORT FOR TRAVEL COORD AGENCY</t>
  </si>
  <si>
    <t>SCE_NRF_913_0000038857</t>
  </si>
  <si>
    <t>CHILD CARE FACILITY. ALSO HAS A LOCKER ROOM AND POOL LOBBY.</t>
  </si>
  <si>
    <t>FRONT OFFICE AND LIBRARY</t>
  </si>
  <si>
    <t>BANK OF CLASSROOMS</t>
  </si>
  <si>
    <t>CLASSROOMS AND STAFF LOUNGE.</t>
  </si>
  <si>
    <t>GYMNASIUM, LUNCH ROOM AND DORM ROOMS.</t>
  </si>
  <si>
    <t>PORTABLE CLASSROOM AND DANCE STUDIO</t>
  </si>
  <si>
    <t>SCE_NRF_913_0000137417</t>
  </si>
  <si>
    <t>FRONT OFFICE BUILDING, HAS PRINCIPLES AND NURSE'S OFFICE.</t>
  </si>
  <si>
    <t>CLASSROOMS WITH KINDERGARDEN THROUGH 6TH.</t>
  </si>
  <si>
    <t>MULTIPURPOSE ROOM AND KITCHEN.</t>
  </si>
  <si>
    <t>RESTROOMS.</t>
  </si>
  <si>
    <t>PRESCHOOL CLASSROOMS.</t>
  </si>
  <si>
    <t>BREAK ROOM FOR STAFF.</t>
  </si>
  <si>
    <t>PRESCHOOL/DAYCARE.</t>
  </si>
  <si>
    <t>SCE_NRF_913_0000225454</t>
  </si>
  <si>
    <t>THIS IS A CAR WASH THAT HAS A WAITING ROOM AND A SMALL RESTAURANT.</t>
  </si>
  <si>
    <t>RETAIL SALES OF HARDWARE HOMEWARE AND BUILDING MATERIALS</t>
  </si>
  <si>
    <t>SCE_NRF_913_0000352443</t>
  </si>
  <si>
    <t>THEY ARE A CAR AND TRUCK COLLISION REPAIR SHOP</t>
  </si>
  <si>
    <t>Corporate Administrative headquarters for a musical instrument retail chain.</t>
  </si>
  <si>
    <t>ADMINISTRATION AND TRAINING OF INSURANCE SALES, ADJUSTERS AND STAFF</t>
  </si>
  <si>
    <t>SCE_NRF_913_0000439248</t>
  </si>
  <si>
    <t>STRIPMALL COMPLEX SUPPORTING MULTIPLE RETAIL AND FOODSERVICE/HOSPITALITY BUSINESSES</t>
  </si>
  <si>
    <t>SCE_NRF_913_0000448350</t>
  </si>
  <si>
    <t>DISTRIBUTION / OFFICES / REPAIR SHOP / WAREHOUSE</t>
  </si>
  <si>
    <t>SCE_NRF_913_0000476704</t>
  </si>
  <si>
    <t>CLUBHOUSE AND VACANT ROOMS</t>
  </si>
  <si>
    <t>OFFICES FOR REAL ESTATE AND MANUFACTURED HOME SALES.</t>
  </si>
  <si>
    <t>SCE_NRF_913_0000497919</t>
  </si>
  <si>
    <t>RESTAURANT THAT SELLS BREAKFAST, LUNCH AND DINNER.</t>
  </si>
  <si>
    <t>SCE_NRF_913_0000516347</t>
  </si>
  <si>
    <t>WAREHOUSES THAT STORES THE PRODUCT THEY SELL AND IMPORT. SHIP ITEMS TO CUSTOMERS.</t>
  </si>
  <si>
    <t>SCE_NRF_913_0000520563</t>
  </si>
  <si>
    <t>OFFICE THAT STORES, SHIPS AND TESTS MEDICAL TESTING SUPPLIES</t>
  </si>
  <si>
    <t>NF</t>
  </si>
  <si>
    <t>SCE_NRF_913_0000533562</t>
  </si>
  <si>
    <t>It is a middle school.</t>
  </si>
  <si>
    <t>SCE_NRF_913_0000573570</t>
  </si>
  <si>
    <t>THIS IS A BAR AND TAVERN THAT BREWS BEER AND SERVES BOTH LUNCH AND DINNER.</t>
  </si>
  <si>
    <t>SCE_NRF_913_0000620300</t>
  </si>
  <si>
    <t>HB</t>
  </si>
  <si>
    <t>HOSPITAL WITH PATIENT ROOMS.</t>
  </si>
  <si>
    <t>Salon for hair services.</t>
  </si>
  <si>
    <t>SCE_NRF_917_0000000071</t>
  </si>
  <si>
    <t>CLASSROOMS, COMPUTER ROOMS, THRIFT STORE AND RESTROOMS</t>
  </si>
  <si>
    <t>FRONT OFFICE, ADMINISTRATION BUILDING</t>
  </si>
  <si>
    <t>MULTI-PURPOSE ROOM WITH KITCHEN AND A STAGE. USED FOR EATING, ASSEMBLIES AND OTHER ACTIVITIES.</t>
  </si>
  <si>
    <t>PORTABLE CLASS ROOM WITH CHILD CARE ON THE INSIDE</t>
  </si>
  <si>
    <t>SCE_NRF_917_0000000074</t>
  </si>
  <si>
    <t>OFFICE / ADMIN BUILDING</t>
  </si>
  <si>
    <t>CLASSROOMS AND MEDIA CENTER</t>
  </si>
  <si>
    <t>PORTABLE CLASSROOM WITH A LIBRARY</t>
  </si>
  <si>
    <t>MULTI-PURPOSE ROOM WITH A KITCHEN AND LOCKER ROOM ATTACHED</t>
  </si>
  <si>
    <t>SCE_NRF_917_0000007184</t>
  </si>
  <si>
    <t>FREEZER WAREHOUSE, STORES FROZEN GOODS AND HAS COOLED LOADING ZONE.</t>
  </si>
  <si>
    <t>REFRIGERATED WAREHOUSE, HAS COOLERS TO STORE PERISHABLE FOODS.</t>
  </si>
  <si>
    <t>STORAGE AND, DURING CERTAIN MONTHS, CHICKEN RAISING.</t>
  </si>
  <si>
    <t>REPAIR SHOP FOR SEMI-TRUCKS.</t>
  </si>
  <si>
    <t>SCE_NRF_917_0000012941</t>
  </si>
  <si>
    <t>MAIN SCHOOL BUILDING HOUSING ADMIN OFFICES/LIBRARY/AUDITORIUM/ AND CLASSROOM ACTIVITY SPACES.</t>
  </si>
  <si>
    <t>CAFETERIA KITCHEN AND FOOD SERVICE SUPPORT FUNCTIONS</t>
  </si>
  <si>
    <t>THREE CLASSROOMS - ATTACHED IN A SINGLE BUILDING STRUCTURE</t>
  </si>
  <si>
    <t>PRE-FABRICATED CONSTRUCTION CLASSROOMS</t>
  </si>
  <si>
    <t>MULTIPLE CLASSROOM BUILDINGS OF COMMON CONSTRUCTION TYPE</t>
  </si>
  <si>
    <t>MULTIPLE CLASSROOMS (X4) WITHIN A SINGLE BLDG STRUCTURE</t>
  </si>
  <si>
    <t>RESTROOM STRUCTURE WITH SEPARATE BOYS AND GIRLS ROOM FUNCTIONS</t>
  </si>
  <si>
    <t>SCE_NRF_917_0000013380</t>
  </si>
  <si>
    <t>FAST FOOD RESTAURANT WITH DRIVE-THRU AND DINING ROOM OPEN 24 HOURS</t>
  </si>
  <si>
    <t>SCE_NRF_917_0000013456</t>
  </si>
  <si>
    <t>A COLLECTION OF PORTABLE UNITS PERMENANTLY POSITIONED ON A MIDDLE SCHOOL CAMPUS.</t>
  </si>
  <si>
    <t>A COLLECTION OF PORTABLE UNITS ON A MIDDLE SCHOOL CAMPUS</t>
  </si>
  <si>
    <t>NEWLY CONSTRUCTED BUILDING ON A MIDDLE SCHOOL CAMPUS.</t>
  </si>
  <si>
    <t>SCE_NRF_917_0000023598</t>
  </si>
  <si>
    <t>WAREHOUSE WITH STORAGE AND OFFICE SPACE.</t>
  </si>
  <si>
    <t>SCE_NRF_917_0000039297</t>
  </si>
  <si>
    <t>KITCHEN, DINING ROOM, AND DRIVE-THROUGH FOR A FAST FOOD RESTAURANT.</t>
  </si>
  <si>
    <t>SCE_NRF_917_0000042663</t>
  </si>
  <si>
    <t>POST OFFICE</t>
  </si>
  <si>
    <t>SCE_NRF_917_0000046938</t>
  </si>
  <si>
    <t>CITY HALL OF UPLAND.</t>
  </si>
  <si>
    <t>OFFICE AND ADMINISTRATIVE BUILDING FOR THE SCHOOL.</t>
  </si>
  <si>
    <t>GENERAL CLASSROOMS AND ROP ROOMS.</t>
  </si>
  <si>
    <t>MULTIPURPOSE ROOM, KITCHEN, DINING, MUSIC CLASSROOMS.</t>
  </si>
  <si>
    <t>ROP CLASSROOMS, HOME EC ROOMS, COMPUTER LABS.</t>
  </si>
  <si>
    <t>LIBRARY WITH STORAGE AND COMPUTER ROOMS.</t>
  </si>
  <si>
    <t>GYM WITH LOCKER ROOMS.</t>
  </si>
  <si>
    <t>CLASSROOMS (PORTABLE).</t>
  </si>
  <si>
    <t>RESTROOMS, TICKET SALES, AND FOOD PREP.</t>
  </si>
  <si>
    <t>SCE_NRF_917_0000063156</t>
  </si>
  <si>
    <t>Convalescent home</t>
  </si>
  <si>
    <t>SCE_NRF_917_0000063391</t>
  </si>
  <si>
    <t>Auto repair shop for repair and restoration</t>
  </si>
  <si>
    <t>SCE_NRF_917_0000068366</t>
  </si>
  <si>
    <t>A PIZZA RESTAURANT WITH DINE IN OR TAKE OUT.</t>
  </si>
  <si>
    <t>They hold religious services and Bible school</t>
  </si>
  <si>
    <t>SCE_NRF_917_0000081622</t>
  </si>
  <si>
    <t>PAINT &amp; BODY SHOP OFFICE.</t>
  </si>
  <si>
    <t>PAINT BOOTH</t>
  </si>
  <si>
    <t>PARTS/STORAGE.</t>
  </si>
  <si>
    <t>LOCKER ROOM</t>
  </si>
  <si>
    <t>PARTS &amp; SERVICE.</t>
  </si>
  <si>
    <t>SHOW ROOM.</t>
  </si>
  <si>
    <t>SCE_NRF_917_0000096759</t>
  </si>
  <si>
    <t>CITY HALL ADMINISTRATIVE OFFICES AND CITY COUNCIL CHAMBERS.</t>
  </si>
  <si>
    <t>SCE_NRF_917_0000096886</t>
  </si>
  <si>
    <t>Industrial process - anodizing and chemical</t>
  </si>
  <si>
    <t>SCE_NRF_917_0000097183</t>
  </si>
  <si>
    <t>BUTCHER SHOP WITH MEAT PREP AND COLD STORAGE.</t>
  </si>
  <si>
    <t>SCE_NRF_917_0000097558</t>
  </si>
  <si>
    <t>CHIROPRACTORS OFFICE</t>
  </si>
  <si>
    <t>GAS STATION.</t>
  </si>
  <si>
    <t>SCE_NRF_917_0000118916</t>
  </si>
  <si>
    <t>Multi-tenant commercial and medical</t>
  </si>
  <si>
    <t>SCE_NRF_917_0000140135</t>
  </si>
  <si>
    <t>NURSING HOME FACILITY WITH FOOD SERVICE FACILITIES.</t>
  </si>
  <si>
    <t>ADMINISTRATIVE OFFICE BUILDING FOR A NURSING HOME FACILITY.</t>
  </si>
  <si>
    <t>SCE_NRF_917_0000157285</t>
  </si>
  <si>
    <t>WAREHOUSE BUILDING WITH WALK-IN REFRIGERATED STORAGE AND PURCHASING OFFICES ATTACHED.</t>
  </si>
  <si>
    <t>MAINTENANCE BUILDING WITH VEHICLE MAINTENANCE, PAINTSHOP, PRINTSHOP, ADMINISTRATIVE OFFICES, IT, AND STORAGE.</t>
  </si>
  <si>
    <t>MAINTENANCE WORKSHOP BUILDING FOR A SCHOOL DISTRICT.  INCLUDES: FOOD, WELDING, HVAC, CARPENTRY, AND PLUMBING.</t>
  </si>
  <si>
    <t>BUSINESS OFFICES FOR A SCHOOL DISTRICT.</t>
  </si>
  <si>
    <t>EDUCATION OFFICES FOR A SCHOOL DISTRICT.  THE BUILDING CONTAINS SEVERAL CONFERENCE ROOMS AND KITCHEN AND BREAK ROOM FOR NEIGHBORING OFFICE BUILDINGS.</t>
  </si>
  <si>
    <t>1957</t>
  </si>
  <si>
    <t>ADMINISTRATIVE OFFICES FOR A SCHOOL DISTRICT.</t>
  </si>
  <si>
    <t>ADMINISTRATIVE OFFICES FOR THE MAINTENANCE DEPARTMENT OF A SCHOOL DISTRICT.</t>
  </si>
  <si>
    <t>SCE_NRF_917_0000163329</t>
  </si>
  <si>
    <t>MEDICAL CLINIC WITH EXAM ROOMS, DOCTOR'S OFFICE, AND 24/7 URGENT CARE.</t>
  </si>
  <si>
    <t>SCE_NRF_917_0000165379</t>
  </si>
  <si>
    <t>AMBULANCE SERVICE CREW DISPATCH CENTER, TRAINING FOR NEW RECRUITS, AND ADMINISTRATIVE OFFICE BUILDING.</t>
  </si>
  <si>
    <t>STORAGE WAREHOUSE WITH SMALL WORKBENCHES THROUGHOUT THE BUILDING.</t>
  </si>
  <si>
    <t>MANUFACTURING FACILITY AND OFFICES.</t>
  </si>
  <si>
    <t>MANUFACTURING FACILITY WITH OFFICES.</t>
  </si>
  <si>
    <t>COMMON WORK AREA, MAINLY USED AS STORAGE AND OFFICES.</t>
  </si>
  <si>
    <t>SCE_NRF_917_0000198596</t>
  </si>
  <si>
    <t>HOSPITAL WITH EMERGENCY, RADIOLOGY, ICU AND MANY OTHER DEPARTMENTS AS WELL AS PATIENT ROOMS.</t>
  </si>
  <si>
    <t>SCE_NRF_917_0000212418</t>
  </si>
  <si>
    <t>OFFICE AND ADMIN</t>
  </si>
  <si>
    <t>POLICE DEPARTMENT</t>
  </si>
  <si>
    <t>CH</t>
  </si>
  <si>
    <t>COMMUNICATIONS BUILDING</t>
  </si>
  <si>
    <t>SCE_NRF_917_0000212605</t>
  </si>
  <si>
    <t>RESTAURANT THAT SERVES SANDWICHES, FRESH JUICE, AND SMOOTHIES.</t>
  </si>
  <si>
    <t>SCE_NRF_917_0000221972</t>
  </si>
  <si>
    <t>HEADQUARTERS FOR LA COUNTY SHERIFFS DEPARTMENT ADMINISTRATIVE BUILDING</t>
  </si>
  <si>
    <t>SCE_NRF_917_0000226356</t>
  </si>
  <si>
    <t>DISTRIBUTION CENTER FOR APPLIANCES, AND OTHER LARGE HOUSEHOLD ITEMS.</t>
  </si>
  <si>
    <t>SCE_NRF_917_0000230070</t>
  </si>
  <si>
    <t>FAMILY COUNSELLING SERVICES, OFFICES.</t>
  </si>
  <si>
    <t>Multiple classroom areas, preschool.</t>
  </si>
  <si>
    <t>Small building currently used for storage.</t>
  </si>
  <si>
    <t>SCE_NRF_917_0000238670</t>
  </si>
  <si>
    <t>GROCERY STORE WITH SMALL RESTAURANT ON THE INSIDE.</t>
  </si>
  <si>
    <t>OFFICES WITH WAREHOUSE SECTION. DISTRIBUTION CENTER.</t>
  </si>
  <si>
    <t>STORAGE ONLY.</t>
  </si>
  <si>
    <t>SCE_NRF_917_0000258603</t>
  </si>
  <si>
    <t>Fast Food</t>
  </si>
  <si>
    <t>MULTI-TENANT OFFICE BUILDING WITH DIFFERENT BUSINESSES.</t>
  </si>
  <si>
    <t>SCE_NRF_917_0000266839</t>
  </si>
  <si>
    <t>HALF RETAIL FLOOR AND HALF HIGH BAY SERVICE AREA AND STORAGE.</t>
  </si>
  <si>
    <t>SCE_NRF_917_0000267443</t>
  </si>
  <si>
    <t>SPECIALTY COFFEE SHOP AND PASTRIES.</t>
  </si>
  <si>
    <t>ADMINISTRATIVE OFFICES, HEALTH CARE, AND CLASSROOMS.</t>
  </si>
  <si>
    <t>LIBRARY AND CLASSROOMS.</t>
  </si>
  <si>
    <t>CLASSROOMS AND SOME SHOP CLASSES (MASONRY AND WOODWORKING).</t>
  </si>
  <si>
    <t>CAFETERIA, SCHOOL STORE, COMPUTER LABS, OFFICES, AND BOILER/CHILLER ROOMS.</t>
  </si>
  <si>
    <t>PA</t>
  </si>
  <si>
    <t>TWO SWIMMING POOLS AND A POOL MAINTENANCE FACILITY.</t>
  </si>
  <si>
    <t>HIGH BAY GYMNASIUM WITH 3 BASKETBALL COURTS.</t>
  </si>
  <si>
    <t>BOYS' AND GIRLS' LOCKER ROOMS, COACHES' OFFICES, RESTROOMS, AND TWO MECHANICAL ROOMS.</t>
  </si>
  <si>
    <t>FITNESS FACILITY.</t>
  </si>
  <si>
    <t>THEATER/AUDITORIUM AND VARIOUS ART CLASSES.</t>
  </si>
  <si>
    <t>SCE_NRF_917_0000292602</t>
  </si>
  <si>
    <t>SIX STORY BUILDING WITH FINISHED BASEMENT AND ELEVATOR. BUILDING IS LEASED BY STATE GOVERNMENT FOR SOCIAL SERVICES DEPARTMENT</t>
  </si>
  <si>
    <t>SCE_NRF_917_0000308498</t>
  </si>
  <si>
    <t>HOME IMPROVEMENT</t>
  </si>
  <si>
    <t>CLOTHING STORE, INSURANCE COMPANY, HAIR SALON</t>
  </si>
  <si>
    <t>SCE_NRF_917_0000319635</t>
  </si>
  <si>
    <t>This is a candy store.</t>
  </si>
  <si>
    <t>SCE_NRF_917_0000319663</t>
  </si>
  <si>
    <t>STORAGE AND DISTRIBUTION WAREHOUSE FOR ASSORTED MEDICAL SUPPLIES.</t>
  </si>
  <si>
    <t>SCE_NRF_917_0000325533</t>
  </si>
  <si>
    <t>ADMINISTRATIVE SCHOOL BUILDING WITH OFFICES, CLASSROOMS, AND LIBRARY.</t>
  </si>
  <si>
    <t>THEATRE, GYMNASIUM, AND SHOP CLASSES FOR A HIGHSCHOOL.</t>
  </si>
  <si>
    <t>BUILDING OF CLASSROOMS FOR A HIGHSCHOOL.</t>
  </si>
  <si>
    <t>BUILDING OF CLASSROOMS IN A HIGHSCHOOL.</t>
  </si>
  <si>
    <t>PORTABLE CLASSROOMS ON A HIGH SCHOOL CAMPUS.</t>
  </si>
  <si>
    <t>SMALLER STAND ALONE BUILDING HOUSEING THE POOL MECHANICAL SYSTEMS.</t>
  </si>
  <si>
    <t>KITCHEN,FOOD LINES, AND WALK-IN FREEZER, COOLERS.</t>
  </si>
  <si>
    <t>SCE_NRF_917_0000335519</t>
  </si>
  <si>
    <t>AUTO-REPAIR OF HIGH PERFORMANCE CARS</t>
  </si>
  <si>
    <t>OFFICE SECTION AND WAREHOUSE SECTION.</t>
  </si>
  <si>
    <t>PURE WAREHOUSE UNCONDITIONED OFFICE SECTION.  NOW USED AS STORAGE.</t>
  </si>
  <si>
    <t>MAINLY WAREHOUSE OFFICE SECTION IS SUBLEASED TO OTHER BUSINESS.</t>
  </si>
  <si>
    <t>SCE_NRF_917_0000339977</t>
  </si>
  <si>
    <t>OPEN AIR WAREHOUSE FOR HEAVY STEEL CONSTRUCTION MATERIAL</t>
  </si>
  <si>
    <t>SCE_NRF_917_0000346488</t>
  </si>
  <si>
    <t>STORAGE, DISTRIBUTION, AND MANAGEMENT FOR JANITORIAL SUPPLY COMPANY.</t>
  </si>
  <si>
    <t>A large Home Furnishing Retail Store with Warehouse, Show Rooms and Restaurant.</t>
  </si>
  <si>
    <t>SCE_NRF_917_0000362025</t>
  </si>
  <si>
    <t>BUFFET STYLE RESTAURANT COMPRISED OF ABOUT 40% KITCHEN AND 60% DINING ROOM</t>
  </si>
  <si>
    <t>Drive through sit-down fast food restaurant</t>
  </si>
  <si>
    <t>SCE_NRF_917_0000376169</t>
  </si>
  <si>
    <t>PORTABLE CLASSROOMS AND RESTROOMS</t>
  </si>
  <si>
    <t>PORTABLE CLASSROOMS WITH RESTROOMS</t>
  </si>
  <si>
    <t>LOCKER ROOM WITH PRIVATE OFFICE</t>
  </si>
  <si>
    <t>LABORATORY AND LECTURE CLASSROOM</t>
  </si>
  <si>
    <t>CLASSROOM AND COMPUTER LABS</t>
  </si>
  <si>
    <t>MUSIC CLASSROOM</t>
  </si>
  <si>
    <t>LIBRARY WITH RESTROOM AND CLASSROOM</t>
  </si>
  <si>
    <t>MULTI USE AREA WITH PRIVATE OFFICES, KITCHEN, DINING AREA</t>
  </si>
  <si>
    <t>SCE_NRF_917_0000389397</t>
  </si>
  <si>
    <t>HIGH BAY STORAGE FOR AUTOPAINT AND LOW BAY DISTRIBUTION OFFICE.</t>
  </si>
  <si>
    <t>SCE_NRF_917_0000390336</t>
  </si>
  <si>
    <t>THEY SELL GAS, FOOD, AND GROCERIES.</t>
  </si>
  <si>
    <t>BANK USED FOR CUSTOMER BANKING SERVICES.</t>
  </si>
  <si>
    <t>SCE_NRF_917_0000391075</t>
  </si>
  <si>
    <t>Home &amp; Business Cleaning.</t>
  </si>
  <si>
    <t>SCE_NRF_917_0000394148</t>
  </si>
  <si>
    <t>GAS STATION/CONVENENCE STORE</t>
  </si>
  <si>
    <t>SCE_NRF_917_0000402935</t>
  </si>
  <si>
    <t>Car and truck transmission repair and replacement</t>
  </si>
  <si>
    <t>SCE_NRF_917_0000418630</t>
  </si>
  <si>
    <t>Warehouse - Stores all manufactured items.</t>
  </si>
  <si>
    <t>Manufacturing Plant - manufactures chlorine and other chemicals.</t>
  </si>
  <si>
    <t>SCE_NRF_917_0000427269</t>
  </si>
  <si>
    <t>A OFFICE WITH DOCTORS AND NURSES WHO GO SEE SICK PATIENTS IN THEIR HOMES.</t>
  </si>
  <si>
    <t>SCE_NRF_917_0000430548</t>
  </si>
  <si>
    <t>RUBBERMANUFACTURING FACILITY WITH ADMINISTRATIVE OFFICES, WAREHOUSE STORAGE, AND SECOND STORY OWNER'S OPEN OFFICE.</t>
  </si>
  <si>
    <t>COMPUTER PARTS AND SERVICE, SALES FLOOR, AND SERVICE BAY.</t>
  </si>
  <si>
    <t>LOWER FLOOR EXAM ROOMS &amp; TESTS, UPPER LEVEL OFFICES, AND STORAGE.</t>
  </si>
  <si>
    <t>LARGE WAREHOUSE FOR PRODUCTION WORK AS WELL AS A SMALL OFFICE AREA.</t>
  </si>
  <si>
    <t>WAREHOUSE USED MAINLY FOR STORAGE.  CONDITIONED RESTROOMS AND STORAGE AREA WHERE THEY TAKE ADVERTISEMENT PHOTOS OF PRODUCTS.</t>
  </si>
  <si>
    <t>SCE_NRF_917_0000468667</t>
  </si>
  <si>
    <t>DENTIST OFFICE THAT DOES GENERAL CHECK-UPS AS WELL AS CLEANINGS</t>
  </si>
  <si>
    <t>Manufacturing of tools</t>
  </si>
  <si>
    <t>SCE_NRF_917_0000492972</t>
  </si>
  <si>
    <t>Gas Station with Convenience Store.</t>
  </si>
  <si>
    <t>A LARGE WAREHOUSE WITH ADMIN OFFICE, AND EMPLOYEE FACILITIES (BREAKROOM,RESTROOMS)</t>
  </si>
  <si>
    <t>A WAREHOUSE THAT DISTRIBUTES CAR PARTS AS WELL AS FIXES DINGS IN BUMPERS AND WHEELS.</t>
  </si>
  <si>
    <t>SCE_NRF_917_0000512236</t>
  </si>
  <si>
    <t>STORE, SELL STONE PRODUCTS</t>
  </si>
  <si>
    <t>SCE_NRF_917_0000524686</t>
  </si>
  <si>
    <t>One small testing lab 1070 of building. The remaining space is office and warehouse.</t>
  </si>
  <si>
    <t>SCE_NRF_917_0000527196</t>
  </si>
  <si>
    <t>BARBEQUE RESTAURANT WITH DINING ROOM, KITCHEN, BAR AREA, AND OUTDOOR SEATING.</t>
  </si>
  <si>
    <t>SCE_NRF_917_0000531608</t>
  </si>
  <si>
    <t>A PATIO FURNITURE STORE AND WAREHOUSE.</t>
  </si>
  <si>
    <t>SCE_NRF_917_0000531673</t>
  </si>
  <si>
    <t>Auto Body &amp; Paint Shop</t>
  </si>
  <si>
    <t>SCE_NRF_917_0000532809</t>
  </si>
  <si>
    <t>This is a food bank that provides food to the poor.</t>
  </si>
  <si>
    <t>SCE_NRF_917_0000540179</t>
  </si>
  <si>
    <t>MEDICAL OFFICES, DENTAL OFFICES, PHARMACY</t>
  </si>
  <si>
    <t>SCE_NRF_917_0000546916</t>
  </si>
  <si>
    <t>GAS STATION WITH CONVENIENCE STORE</t>
  </si>
  <si>
    <t>SCE_NRF_917_0000558994</t>
  </si>
  <si>
    <t>AN UNCONDITIONED WAREHOUSE AND OFFICE SPACE FOR A CLEANING BUSINESS.</t>
  </si>
  <si>
    <t>SCE_NRF_917_0000560091</t>
  </si>
  <si>
    <t>Packing of containers for Pictures and Documents.</t>
  </si>
  <si>
    <t>SCE_NRF_917_0000572456</t>
  </si>
  <si>
    <t>PREMISE BUILDING HOUSES A RETAIL SALES FLOOR, ADMIN OFFICES, PARTS WAREHOUSE, MECHANICAL AND BODY REPAIR SERVICES</t>
  </si>
  <si>
    <t>SCE_NRF_917_0000580097</t>
  </si>
  <si>
    <t>DISTRIBUTION AND STORAGE OF RAW HEALTH FOOD MATERIALS.</t>
  </si>
  <si>
    <t>SCE_NRF_917_0000580166</t>
  </si>
  <si>
    <t>BANK</t>
  </si>
  <si>
    <t>SCE_NRF_917_0000580644</t>
  </si>
  <si>
    <t>RETAIL STORE WITH OFFICE, STORAGE, AND A WORKSHOP</t>
  </si>
  <si>
    <t>SCE_NRF_917_0000589353</t>
  </si>
  <si>
    <t>SANDWICH SHOP IN A STRIP MALL.  MOSTLY COLD SANDWICHES WITH NO AREA FOR STORAGE.</t>
  </si>
  <si>
    <t>SCE_NRF_917_0000593849</t>
  </si>
  <si>
    <t>CAR DEALERSHIP WITH INDOOR HIGH BAY SHOWROOM, SUPPORT OFFICES, AND SERVICE BAY.</t>
  </si>
  <si>
    <t>Food Restaurant.</t>
  </si>
  <si>
    <t>SCE_NRF_917_0000595983</t>
  </si>
  <si>
    <t>This building is used for aeration controls.</t>
  </si>
  <si>
    <t>SCE_NRF_917_0000607285</t>
  </si>
  <si>
    <t>Supply Warehouse.</t>
  </si>
  <si>
    <t>SCE_NRF_917_0000627736</t>
  </si>
  <si>
    <t>Collectable Goods Warehouse.</t>
  </si>
  <si>
    <t>SCE_NRF_917_0000630738</t>
  </si>
  <si>
    <t>SCE_NRF_917_0000635457</t>
  </si>
  <si>
    <t>GROCERY STORE WITH BUTCHER, BAKERY, AND FRESH PRODUCE.</t>
  </si>
  <si>
    <t>SCE_NRF_917_0000643104</t>
  </si>
  <si>
    <t>WEIGHT LOSS CENTER. MEDICAL &amp; VITAMINS SPONSORED.</t>
  </si>
  <si>
    <t>SCE_NRF_917_0000650900</t>
  </si>
  <si>
    <t>HIGH BAY MANUFACTURING AND WAREHOUSE OFFICES AND WORKSHOP</t>
  </si>
  <si>
    <t>SCE_NRF_917_0001301036</t>
  </si>
  <si>
    <t>BOARD ROOM AND OFFICES</t>
  </si>
  <si>
    <t>SPECIAL ED OFFICES, TESTING OFFICES AND RECORDS</t>
  </si>
  <si>
    <t>WAREHOUSE WITH WALKINS</t>
  </si>
  <si>
    <t>TRANSPORTATION OFFICE WITH AUTO REPAIR SHOP</t>
  </si>
  <si>
    <t>GENERAL MAINTENANCE AND REPAIR SHOP</t>
  </si>
  <si>
    <t>COPY ROOM FOR DISTRICT COPIES</t>
  </si>
  <si>
    <t>SCE_NRF_917_0001327231</t>
  </si>
  <si>
    <t>THIS IS A VINTAGE CLOTHING STORE.</t>
  </si>
  <si>
    <t>SCE_NRF_918_0000271336</t>
  </si>
  <si>
    <t>FOOD DISTRIBUTION HEADQUARTERS,CONDITIONED WAREHOUSE,REFRIGERATED WAREHOUSE, AND OFFICES FOR SUPPORT STAFF.</t>
  </si>
  <si>
    <t>SCE_NRF_918_0000428382</t>
  </si>
  <si>
    <t>SELLS AND REPAIRS GOLF EQUIPMENT.</t>
  </si>
  <si>
    <t>MUSIC INSTRUMENTS &amp; LES SUN'S RETAIL SALES.</t>
  </si>
  <si>
    <t>MUSICAL INSTRUMENT LESSONS.</t>
  </si>
  <si>
    <t>DANCE THEATER.</t>
  </si>
  <si>
    <t>POTTERY SALES.</t>
  </si>
  <si>
    <t>SCE_NRF_918_0000537490</t>
  </si>
  <si>
    <t>FLORAL SHOP</t>
  </si>
  <si>
    <t>SCE_NRF_922_0000002665</t>
  </si>
  <si>
    <t>VONS GROCERY STORE PART OF A STRIP MALL</t>
  </si>
  <si>
    <t>CHURCH RELIGIOUS WORKSHOP</t>
  </si>
  <si>
    <t>SCE_NRF_922_0000155045</t>
  </si>
  <si>
    <t>They sell cars and car parts.</t>
  </si>
  <si>
    <t>They service and repair cars.</t>
  </si>
  <si>
    <t>SCE_NRF_922_0000199788</t>
  </si>
  <si>
    <t>RETAIL STORES LOCATED IN A STRIP MALL</t>
  </si>
  <si>
    <t>SCE_NRF_922_0000200803</t>
  </si>
  <si>
    <t>POOL HALL PART OF A STRIP MALL WITH OTHER SMALL BUSINESSES.</t>
  </si>
  <si>
    <t>ADMINISTRATIVE OFFICE, CLASSROOM, KITCHEN, LIBRARY, DINING.</t>
  </si>
  <si>
    <t>PORTABLES.</t>
  </si>
  <si>
    <t>SCE_NRF_922_0000220276</t>
  </si>
  <si>
    <t>TRAMWAY VALLEY STATION, SELLS TICKETS AND HAS RESTAURANT, WAITING AREA FOR GUESTS, OFFICES FOR WORKERS.</t>
  </si>
  <si>
    <t>MOUNTAIN LEVEL STATION WITH RESTAURANT DINING, BAR AREA, EXHIBIT, AND MOVIE AREAS.  CONNECTED TO VALLEY STATION BY TRAMWAY.</t>
  </si>
  <si>
    <t>RANGER BUILDING WHERE RANGERS LIVE AND PROVIDE GUESTS WITH WILDLIFE INFORMATION.</t>
  </si>
  <si>
    <t>RANGER SHED, USED ENTIRELY FOR STORAGE.</t>
  </si>
  <si>
    <t>SCE_NRF_922_0000242672</t>
  </si>
  <si>
    <t>Liquor store.</t>
  </si>
  <si>
    <t>SCE_NRF_922_0000253068</t>
  </si>
  <si>
    <t>RETAIL STORES AND FAST FOOD RESTAURANTS.</t>
  </si>
  <si>
    <t>SCE_NRF_922_0000260921</t>
  </si>
  <si>
    <t>SCE_NRF_922_0000267591</t>
  </si>
  <si>
    <t>ADMINISTRATIVE OFFICES</t>
  </si>
  <si>
    <t>SCE_NRF_922_0000314469</t>
  </si>
  <si>
    <t>SHOWROOM AND OFFICES FOR AUTO SALES, PARTS &amp; SERVICE FOR REPAIRS</t>
  </si>
  <si>
    <t>LARGE REPAIR &amp; PAINT AREA, SHOWROOM, OFFICES AND PARTS AREA</t>
  </si>
  <si>
    <t>SCE_NRF_922_0000322190</t>
  </si>
  <si>
    <t>They provide Small Mini-Storage units.</t>
  </si>
  <si>
    <t>They paint original abstract paintings &amp; sell them.</t>
  </si>
  <si>
    <t>SCE_NRF_922_0000402607</t>
  </si>
  <si>
    <t>ADMIN, CLASSROOM, BREAK, RESTROOM.</t>
  </si>
  <si>
    <t>K1-K2 CLASSROOM, RESTROOM.</t>
  </si>
  <si>
    <t>LIBRARY, CLASSROOM, RESTROOM.</t>
  </si>
  <si>
    <t>CLASSROOM, RESTROOM.</t>
  </si>
  <si>
    <t>DINING, KITCHEN, STORAGE, RESTROOM.</t>
  </si>
  <si>
    <t>STORAGE, RESTROOM.</t>
  </si>
  <si>
    <t>This is a retirement home.</t>
  </si>
  <si>
    <t>SCE_NRF_922_0000410748</t>
  </si>
  <si>
    <t>HOTEL FOR VACATION AND BUSINESS STAY.</t>
  </si>
  <si>
    <t>POOL CABANA WITH DRINKS AND TOWELS.</t>
  </si>
  <si>
    <t>ADMINISTRATIVE OFFICE SPACES.</t>
  </si>
  <si>
    <t>SCE_NRF_922_0000462431</t>
  </si>
  <si>
    <t>OFFICES WAREHOUSES</t>
  </si>
  <si>
    <t>SCE_NRF_922_0000463147</t>
  </si>
  <si>
    <t>SCE_NRF_922_0000524949</t>
  </si>
  <si>
    <t>They sell Car, Home, and Boat insurance.</t>
  </si>
  <si>
    <t>SCE_NRF_922_0000552284</t>
  </si>
  <si>
    <t>SHOES AND ACCESSORIES STORE.</t>
  </si>
  <si>
    <t>BOTTOM FLOOR AND BASEMENT OF 2 STORY BUILDING.  USED AS RESTAURANT AND RETAIL WINE SHOP.</t>
  </si>
  <si>
    <t>DONUT SHOP</t>
  </si>
  <si>
    <t>SCE_NRF_922_0001340710</t>
  </si>
  <si>
    <t>TABLE SERVICE RESTAURANT</t>
  </si>
  <si>
    <t>TAX SERVICE</t>
  </si>
  <si>
    <t>SCE_NRF_923_0000000127</t>
  </si>
  <si>
    <t>KITCHEN, BREAK, LIBRARY, OFFICES, CONFERENCE, MULTIPURPOSE.</t>
  </si>
  <si>
    <t>CLASSROOM, PORTABLE.</t>
  </si>
  <si>
    <t>SCE_NRF_923_0000000171</t>
  </si>
  <si>
    <t>A GROCERY STORE THAT WAS A BAKERY AND FRESH PRODUCE ALSO HAS BULK SECTION</t>
  </si>
  <si>
    <t>SCE_NRF_923_0000025604</t>
  </si>
  <si>
    <t>Elementary School.</t>
  </si>
  <si>
    <t>Portable Classrooms.</t>
  </si>
  <si>
    <t>SCE_NRF_923_0000028174</t>
  </si>
  <si>
    <t>ADMINASTRATION</t>
  </si>
  <si>
    <t>AUTO SHOP</t>
  </si>
  <si>
    <t>AUTOSHOP CLASS ROOM</t>
  </si>
  <si>
    <t>BOYS LOCKER ROOM</t>
  </si>
  <si>
    <t>POOLROOM</t>
  </si>
  <si>
    <t>KITCHEN,DINING,CLASSROOM</t>
  </si>
  <si>
    <t>WEIGHT ROOM,MAINTENANCE, CLASSROOM</t>
  </si>
  <si>
    <t>SCE_NRF_923_0000056799</t>
  </si>
  <si>
    <t>SCE_NRF_923_0000068949</t>
  </si>
  <si>
    <t>Repair shop and machine shop</t>
  </si>
  <si>
    <t>SCE_NRF_923_0000094340</t>
  </si>
  <si>
    <t>THIS BUILDING IS FOR AUTO PART SALES AND REPAIRS.</t>
  </si>
  <si>
    <t>SCE_NRF_923_0000143541</t>
  </si>
  <si>
    <t>Gas station/convenience store</t>
  </si>
  <si>
    <t>SCE_NRF_923_0000156987</t>
  </si>
  <si>
    <t>Medical offices, ophthalmologist</t>
  </si>
  <si>
    <t>SCE_NRF_923_0000210710</t>
  </si>
  <si>
    <t>BUILDING OF CLASSROOMS ON A HIGH SCHOOL CAMPUS.</t>
  </si>
  <si>
    <t>ADMINISTRATION BUILDING FOR A HIGHSCHOOL CAMPUS.</t>
  </si>
  <si>
    <t>HIGH SCHOOL GYMNASIUM BUILDING WITH LOCKER ROOMS, TEAM ROOMS, OFFICES, AND OFFICES AND HVAC MECHANICAL ROOMS.</t>
  </si>
  <si>
    <t>THEATRE, MUSIC AND PERFORMANCE CLASSROOMS FOR A HIGHSCHOOL.</t>
  </si>
  <si>
    <t>KITCHEN, CAFETERIA, AND STUDENT STORE FOR HIGHSCHOOL CAMPUS.</t>
  </si>
  <si>
    <t>LIBRARY FOR A HIGHSCHOOL</t>
  </si>
  <si>
    <t>A BUILDING OF CLASSROOMS FOR A HIGHSCHOOL</t>
  </si>
  <si>
    <t>PORTABLE CLASSROOMS ON A HIGHSCHOOL CAMPUS.</t>
  </si>
  <si>
    <t>SCE_NRF_923_0000260567</t>
  </si>
  <si>
    <t>Recycling of Metals.</t>
  </si>
  <si>
    <t>SCE_NRF_923_0000260787</t>
  </si>
  <si>
    <t>RETAIL STORE.</t>
  </si>
  <si>
    <t>OFFICE/STORAGE.</t>
  </si>
  <si>
    <t>SCE_NRF_923_0000265706</t>
  </si>
  <si>
    <t>ELEMENTARY SCHOOL</t>
  </si>
  <si>
    <t>CLASSROOM PORTABLES</t>
  </si>
  <si>
    <t>SCE_NRF_923_0000284782</t>
  </si>
  <si>
    <t>HOME IMPROVEMENT STORE</t>
  </si>
  <si>
    <t>SCE_NRF_923_0000339249</t>
  </si>
  <si>
    <t>FURNITURE STORE THAT SELLS COUCHES, TV's, DINING SETS, KITCHEN CABINETS AND PARTS.</t>
  </si>
  <si>
    <t>SCE_NRF_923_0000362851</t>
  </si>
  <si>
    <t>INDUSTRIAL WAREHOUSE BUILDING WITH 2 TENNANTS IN SEPARATE AREAS.</t>
  </si>
  <si>
    <t>SCE_NRF_923_0000366553</t>
  </si>
  <si>
    <t>ASSISTED LIVING FACILITY WHERE ELDERLY PEOPLE LIVE.</t>
  </si>
  <si>
    <t>SCE_NRF_923_0000386013</t>
  </si>
  <si>
    <t>DISTRIBUTION WAREHOUSE FOR TOOLS</t>
  </si>
  <si>
    <t>Hair and Nail Salon.</t>
  </si>
  <si>
    <t>SCE_NRF_923_0000409557</t>
  </si>
  <si>
    <t>ADMIN BLDG</t>
  </si>
  <si>
    <t>MULTIPURPOSE ROOM</t>
  </si>
  <si>
    <t>OFFICE, PARTS, REPAIR, SALES.</t>
  </si>
  <si>
    <t>SCE_NRF_923_0000421247</t>
  </si>
  <si>
    <t>FAST FOOD</t>
  </si>
  <si>
    <t>SCE_NRF_923_0000427726</t>
  </si>
  <si>
    <t>BIG RIG SALES AND SERVICE</t>
  </si>
  <si>
    <t>SCE_NRF_923_0000441022</t>
  </si>
  <si>
    <t>Alcoholic Anonymous - meeting place.</t>
  </si>
  <si>
    <t>INSURANCE OFFICE FOR CHURCHES.</t>
  </si>
  <si>
    <t>SCE_NRF_923_0000471739</t>
  </si>
  <si>
    <t>Saw Sharping.</t>
  </si>
  <si>
    <t>SCE_NRF_923_0000475490</t>
  </si>
  <si>
    <t>Washer dryer area of laundromat</t>
  </si>
  <si>
    <t>SCE_NRF_923_0000475988</t>
  </si>
  <si>
    <t>Custom Shirts and Hats; Retail store.</t>
  </si>
  <si>
    <t>SCE_NRF_923_0000486547</t>
  </si>
  <si>
    <t>Small coffee &amp; donut shop.</t>
  </si>
  <si>
    <t>SCE_NRF_923_0000519941</t>
  </si>
  <si>
    <t>THIS IS A JOINT KFC &amp; LONG JOHN SILVER'S THAT SERVES FAST FOOD.</t>
  </si>
  <si>
    <t>SCE_NRF_923_0000521263</t>
  </si>
  <si>
    <t>All you can eat buffet</t>
  </si>
  <si>
    <t>SCE_NRF_923_0000523507</t>
  </si>
  <si>
    <t>CLASSROOM/OFFICE/RESTROOM/STORAGE</t>
  </si>
  <si>
    <t>MULTI-PURPOSE ROOM</t>
  </si>
  <si>
    <t>LB</t>
  </si>
  <si>
    <t>LIBRARY,CLASSROOM,COMPUTER LAB</t>
  </si>
  <si>
    <t>THIS BUILDING IS USED FOR POSTAL SERVICES.</t>
  </si>
  <si>
    <t>SCE_NRF_923_0000530919</t>
  </si>
  <si>
    <t>RESTAURANT.</t>
  </si>
  <si>
    <t>SCE_NRF_923_0000532443</t>
  </si>
  <si>
    <t>This is a Denny's restaurant, and it is open 24 hours per day, every day.</t>
  </si>
  <si>
    <t>SCE_NRF_923_0000550057</t>
  </si>
  <si>
    <t>SCE_NRF_923_0000559285</t>
  </si>
  <si>
    <t>This site offers financial services.</t>
  </si>
  <si>
    <t>SCE_NRF_923_0000559474</t>
  </si>
  <si>
    <t>OFFICE WAREHOUSE</t>
  </si>
  <si>
    <t>SCE_NRF_923_0000573257</t>
  </si>
  <si>
    <t>THEY SELL FOOD - GROCERYS AND GAS.</t>
  </si>
  <si>
    <t>SCE_NRF_923_0000580951</t>
  </si>
  <si>
    <t>NEWS PAPER COMPANY</t>
  </si>
  <si>
    <t>SCE_NRF_923_0000590357</t>
  </si>
  <si>
    <t>AUTO REPAIR SHOP</t>
  </si>
  <si>
    <t>SCE_NRF_923_0000611611</t>
  </si>
  <si>
    <t>Retail sale of tobacco, cigarettes and smoking paraphernalia</t>
  </si>
  <si>
    <t>RETAIL,GAS, &amp; FOOD</t>
  </si>
  <si>
    <t>Nationwide sale and shipment of eggs</t>
  </si>
  <si>
    <t>SCE_NRF_923_0001333393</t>
  </si>
  <si>
    <t>This building is used for financial services.</t>
  </si>
  <si>
    <t>THIS IS A SUBWAY FAST FOOD FACILITY.</t>
  </si>
  <si>
    <t>SCE_NRF_924_0000067953</t>
  </si>
  <si>
    <t>CHURCH OFFICE</t>
  </si>
  <si>
    <t>DORMITORY/COMMON AREA</t>
  </si>
  <si>
    <t>SCE_NRF_924_0000077695</t>
  </si>
  <si>
    <t>THIS IS A PHARMACY.</t>
  </si>
  <si>
    <t>SCE_NRF_924_0000168226</t>
  </si>
  <si>
    <t>THIS IS A SPORTING GOODS STORE.</t>
  </si>
  <si>
    <t>SCE_NRF_924_0000223179</t>
  </si>
  <si>
    <t>Law Office/County Office.</t>
  </si>
  <si>
    <t>DENNY RESTAURANT</t>
  </si>
  <si>
    <t>SCE_NRF_924_0000475161</t>
  </si>
  <si>
    <t>GAS STATION, CONVENIENCE STORE AND A SMALL SUBWAY SANDWICH RESTAURANT</t>
  </si>
  <si>
    <t>Admin Office building, Training for new employees, Welfare Program offices.</t>
  </si>
  <si>
    <t>Large combination warehouse, Office field training areas, Food Bank, and 2-Refrigeration Rooms. The building is split and divided by a 35 ft. chain link fence.</t>
  </si>
  <si>
    <t>SCE_NRF_924_0000569648</t>
  </si>
  <si>
    <t>SOCIAL SERVICES.</t>
  </si>
  <si>
    <t>THIS IS AN OBGYN DOCTOR'S OFFICE.</t>
  </si>
  <si>
    <t>INDOOR AUTO SCRAP YARD</t>
  </si>
  <si>
    <t>SCE_NRF_925_0000009549</t>
  </si>
  <si>
    <t>STAND ALONE FAST FOOD RESTAURANT THAT SELLS KFC &amp; TACO BELL</t>
  </si>
  <si>
    <t>SCE_NRF_925_0000030655</t>
  </si>
  <si>
    <t>THIS IS THE ADMIN. BLDG OF AN ELEMENTARY SCHOOL</t>
  </si>
  <si>
    <t>THIS IS THE MULTI-PURPOSE ROOM AND KITCHEN FOR AN ELEMENTARY SCHOOL</t>
  </si>
  <si>
    <t>SPECIAL USE CLASSROOMS OF AN ELEMENTARY SCHOOL, SUCH AS LIBRARY, COMPUTER LAB, AND TESTING ROOMS.</t>
  </si>
  <si>
    <t>THESE BUILDINGS ARE MADE UP PRIMARILY OF CLASSROOMS FOR THE ELEMENTARY SCHOOL.</t>
  </si>
  <si>
    <t>PORTABLE CLASSROOMS OF AN ELEMENTARY SCHOOL.</t>
  </si>
  <si>
    <t>SCE_NRF_925_0000053924</t>
  </si>
  <si>
    <t>MULTI-PURPOSE ROOM, LIBRARY AND OFFICE BUILDING.</t>
  </si>
  <si>
    <t>RESTROOM.</t>
  </si>
  <si>
    <t>PRTABLE CLASSROOMS.</t>
  </si>
  <si>
    <t>SCE_NRF_925_0000063734</t>
  </si>
  <si>
    <t>ADMIN, OFFICES, COPY RM, RESTROOM, STORAGE, CLASSROOM, DINING, KITCHEN</t>
  </si>
  <si>
    <t>SCE_NRF_925_0000138108</t>
  </si>
  <si>
    <t>RETAIL BLDG WITH MANY RENTERS INCLUDING A LARGE MARKET NEXT DOOR TO THIS PHARMACY</t>
  </si>
  <si>
    <t>SCE_NRF_925_0000178955</t>
  </si>
  <si>
    <t>ADMIN</t>
  </si>
  <si>
    <t>CLASSROOM PORTABLE</t>
  </si>
  <si>
    <t>SCE_NRF_925_0000180044</t>
  </si>
  <si>
    <t>Pet store in a strip mall - Sells pet supplies, pets, and provides Pet Grooming services.</t>
  </si>
  <si>
    <t>SCE_NRF_925_0000206045</t>
  </si>
  <si>
    <t>Building used as the central location for Family Fun Center primarily seating/dining area with kitchen, ticket counter and games.</t>
  </si>
  <si>
    <t>SCE_NRF_925_0000230032</t>
  </si>
  <si>
    <t>Bar - tavern</t>
  </si>
  <si>
    <t>SCE_NRF_925_0000237624</t>
  </si>
  <si>
    <t>DRY WAREHOUSE WITH GOODS STORED AT ROOM TEMP.</t>
  </si>
  <si>
    <t>REFRIGERATED WAREHOUSE WITH SMALL OFFICE AREAS.</t>
  </si>
  <si>
    <t>TRUCK CHECK IN OFFICE</t>
  </si>
  <si>
    <t>SCE_NRF_925_0000256759</t>
  </si>
  <si>
    <t>MD</t>
  </si>
  <si>
    <t>ADMINISTRATIVE OFFICE WITH EMPLOYEE SHOP AND STORAGE SPACE AS WELL AS RESIDENT LAUNDRY, GAME, AND WORKOUT AREAS.</t>
  </si>
  <si>
    <t>CLUBHOUSE WITH KITCHENETTE AND RESTROOMS.</t>
  </si>
  <si>
    <t>SCE_NRF_925_0000271534</t>
  </si>
  <si>
    <t>BUILDING WITH ADMINISTRATIVE OFFICES FOR THE SCHOOL DISTRICT AND SOME SPECIALTY CLASSES DOWNSTAIRS.</t>
  </si>
  <si>
    <t>SCE_NRF_925_0000331623</t>
  </si>
  <si>
    <t>PORTAL PORTABLE CLASS ROOM</t>
  </si>
  <si>
    <t>CLASSROOM/RESTROOM/BREAKROOM</t>
  </si>
  <si>
    <t>OFFICE/LIBRARY/RESTROOM</t>
  </si>
  <si>
    <t>KITCHEN/DINING</t>
  </si>
  <si>
    <t>KITCHEN/STORAGE</t>
  </si>
  <si>
    <t>SCE_NRF_925_0000350687</t>
  </si>
  <si>
    <t>THIS IS A DELI IN A SMALL STRIP MALL THAT IS PART OF A LARGER SHOPPING AREA.</t>
  </si>
  <si>
    <t>SCE_NRF_925_0000364437</t>
  </si>
  <si>
    <t>Public storage conditioned, small office and a showroom.</t>
  </si>
  <si>
    <t>Storage units (2) smaller.</t>
  </si>
  <si>
    <t>Public storage, inner section of buildings.</t>
  </si>
  <si>
    <t>Public storage exterior section of buildings, left side.</t>
  </si>
  <si>
    <t>Public storage - exterior units, right side.</t>
  </si>
  <si>
    <t>SCE_NRF_925_0000378401</t>
  </si>
  <si>
    <t>THIS IS A BAKERY ATTACHED TO ANOTHER BUSINESS IN A SMALL STRIP MALL.</t>
  </si>
  <si>
    <t>SCE_NRF_925_0000399625</t>
  </si>
  <si>
    <t>A SMALL STORE THAT SELLS ASSORTED FOOD AND OTHER ITEMS.</t>
  </si>
  <si>
    <t>SCE_NRF_925_0000402977</t>
  </si>
  <si>
    <t>BREAKROOM</t>
  </si>
  <si>
    <t>SCE_NRF_925_0000431922</t>
  </si>
  <si>
    <t>Small Barber Shop in a strip mall.</t>
  </si>
  <si>
    <t>SCE_NRF_925_0000441501</t>
  </si>
  <si>
    <t>THIS IS THE MAIN BUILDING FOR THE DISTRICT OFFICES CAMPUS.</t>
  </si>
  <si>
    <t>THESE BUILDINGS ARE ADDITIONAL OFFICES FOR THE SCHOOL DISTRICT AND SITE, JUST BEHIND MAIN BUILDING.</t>
  </si>
  <si>
    <t>THIS IS A SECURITY OFFICE USED FOR MEETINGS APPROXIMATELY SIX TIMES ANNUALLY.</t>
  </si>
  <si>
    <t>SCE_NRF_925_0000460617</t>
  </si>
  <si>
    <t>This is a strip mall liquor store that sells alcohol, lottery tickets, etc.</t>
  </si>
  <si>
    <t>GAS STATION THAT ALSO SELLS FOOD AND BEVERAGE ITEMS.</t>
  </si>
  <si>
    <t>SCE_NRF_925_0000464699</t>
  </si>
  <si>
    <t>LARGE WAREHOUSE WITH SOME DROP CEILING SPACE, USED AS A RETAIL STORE OR MALL.</t>
  </si>
  <si>
    <t>SCE_NRF_925_0000476486</t>
  </si>
  <si>
    <t>THIS BUILDING IS USED FOR EDUCATIONAL AND VISITOR PURPOSES WITH DISPLAYS THROUGHOUT LARGE OPEN AREA.</t>
  </si>
  <si>
    <t>SCE_NRF_925_0000523109</t>
  </si>
  <si>
    <t>THIS IS A SMALL STORE THAT SELLS GARDEN DÉCOR THAT IS LOCATED IN A STRIP MALL.</t>
  </si>
  <si>
    <t>SCE_NRF_925_0000546940</t>
  </si>
  <si>
    <t>The site uses this building for buying, selling, cutting, and arranging flowers.</t>
  </si>
  <si>
    <t>SCE_NRF_925_0000594500</t>
  </si>
  <si>
    <t>THIS BUILDING IS PART OF A STRIP MALL AND IS USED FOR INK AND TONER CARTRIDGE REFILLS FOR CUSTOMERS.</t>
  </si>
  <si>
    <t>SCE_NRF_925_0000595585</t>
  </si>
  <si>
    <t>RETAIL STORE IN A STRIP MALL WITH OTHER RETAIL ON BOTH SIDES</t>
  </si>
  <si>
    <t>SCE_NRF_925_0000611465</t>
  </si>
  <si>
    <t>SMALL COMPANY SELLS POOL TILES AND RENTS TRUCKS. TWO OWNERS ARE THE ONLY EMPLOYEES.</t>
  </si>
  <si>
    <t>SCE_NRF_926_0000011577</t>
  </si>
  <si>
    <t>SMART AND FINAL GROCERY STORE</t>
  </si>
  <si>
    <t>SCE_NRF_926_0000015026</t>
  </si>
  <si>
    <t>HOUSING COMPLEX FOR RETIREES W/ DINING ROOM</t>
  </si>
  <si>
    <t>ASSISTED LIVING/MEDICAL CARE</t>
  </si>
  <si>
    <t>KITCHEN TABLES, OFFICE FOR RESTAURANT.</t>
  </si>
  <si>
    <t>SCE_NRF_926_0000032885</t>
  </si>
  <si>
    <t>LIBRARY AND CLASSROOM</t>
  </si>
  <si>
    <t>SCHOOL OFFICE</t>
  </si>
  <si>
    <t>CAFATERIA AND OTHER ACTIVITIES</t>
  </si>
  <si>
    <t>SCE_NRF_926_0000049225</t>
  </si>
  <si>
    <t>CLASSROOMS AND PREP ROOMS.</t>
  </si>
  <si>
    <t>TEEN CENTER AND AFTER-SCHOOL ROOM.</t>
  </si>
  <si>
    <t>LIBRARY, COMPUTER LAB, AND OFFICES.</t>
  </si>
  <si>
    <t>CLASSROOMS AND CONFERENCE ROOM.</t>
  </si>
  <si>
    <t>MULTIPURPOSE ROOM, KITCHEN, CLASSROOMS, AND ADMINISTRATION.</t>
  </si>
  <si>
    <t>FITNESS ROOM AND EQUIPMENT.</t>
  </si>
  <si>
    <t>OFFICES AND ROOMS FOR NURSING HOME</t>
  </si>
  <si>
    <t>Tables and Kitchen for Thai and Chinese Food.</t>
  </si>
  <si>
    <t>SCE_NRF_926_0000101925</t>
  </si>
  <si>
    <t>ADMINISTRATION BUILDING</t>
  </si>
  <si>
    <t>SCE_NRF_926_0000103021</t>
  </si>
  <si>
    <t>Real estate broker's office</t>
  </si>
  <si>
    <t>SHOWROOM AND MUSIC ROOMS FOR SALE AND LESSONS OF MUSICAL INSTRUMENTS</t>
  </si>
  <si>
    <t>Admin. Offices and training facility for a car company.</t>
  </si>
  <si>
    <t>SCE_NRF_926_0000173364</t>
  </si>
  <si>
    <t>PH03</t>
  </si>
  <si>
    <t>OFFICES, CLASSROOMS FOR SCHOOL CAMPUS.</t>
  </si>
  <si>
    <t>GYM AND LOCKER ROOMS FOR SCHOOL CAMPUS.</t>
  </si>
  <si>
    <t>PORTABLE CLASSROOMS FOR HIGH SCHOOL CAMPUS.</t>
  </si>
  <si>
    <t>SCE_NRF_926_0000183590</t>
  </si>
  <si>
    <t>OFFICE BUILDING FOR ADMINISTRATOIN, LAWYERS, MAINTENANCE, AND MORE.</t>
  </si>
  <si>
    <t>OFFICE WITH DEPARTMENTS SUCH AS MAINTENANCE, EDUCATION, AND MARKETING.</t>
  </si>
  <si>
    <t>OFFICE BUILDING WITH STORAGE, MEDIA, AND IT DEPARTMENT.</t>
  </si>
  <si>
    <t>MEETING ROOMS AND CONFERENCE ROOMS.</t>
  </si>
  <si>
    <t>SCE_NRF_926_0000186235</t>
  </si>
  <si>
    <t>SCE_NRF_926_0000217022</t>
  </si>
  <si>
    <t>HIGH BAY WAREHOUSE WITH OFFICE SPACE</t>
  </si>
  <si>
    <t>SCE_NRF_926_0000219171</t>
  </si>
  <si>
    <t>WAREHOUSE, RETAIL SHOWROOM, OFFICES</t>
  </si>
  <si>
    <t>SCE_NRF_926_0000231199</t>
  </si>
  <si>
    <t>Offices and shop for auto repair</t>
  </si>
  <si>
    <t>SCE_NRF_926_0000232386</t>
  </si>
  <si>
    <t>OFFICES FOR REAL ESTATE SALES AGENTS</t>
  </si>
  <si>
    <t>SCE_NRF_926_0000242511</t>
  </si>
  <si>
    <t>Office and Kitchen for Food Catering Business.</t>
  </si>
  <si>
    <t>SCE_NRF_926_0000246972</t>
  </si>
  <si>
    <t>This building is used for storage and a warehouse, and it is only used from noon to 2 pm.</t>
  </si>
  <si>
    <t>THIS IS A RESTAURANT, BAR, AND RETAIL STORE THAT PROVIDES FOOD AND DRINK AND SELLS CLOTHING.</t>
  </si>
  <si>
    <t>MAIN BUILDING FOR SCHOOL HOUSES ADMINISTRATION, NURSE, LIBRARY, LOUNGE, AND CLASSROOMS.</t>
  </si>
  <si>
    <t>PRIMARILY GYMNASIUM, BUT ALSO HOUSES KITCHEN, OFFICES, AND CLASSROOMS.</t>
  </si>
  <si>
    <t>KINDERGARTEN AND MAINTENANCE SHOP.</t>
  </si>
  <si>
    <t>Offices for Accounting firms.</t>
  </si>
  <si>
    <t>SCE_NRF_926_0000313165</t>
  </si>
  <si>
    <t>RETAIL AND PHARMACY</t>
  </si>
  <si>
    <t>Warehouse for Shoe sales - Men &amp; Women.</t>
  </si>
  <si>
    <t>SCE_NRF_926_0000327494</t>
  </si>
  <si>
    <t>THIS IS A LARGE RETAIL STORE THAT SELLS SHOES, PURSES, AND BELTS.</t>
  </si>
  <si>
    <t>SCE_NRF_926_0000331695</t>
  </si>
  <si>
    <t>DEPARTMENT STORE.</t>
  </si>
  <si>
    <t>SCE_NRF_926_0000342535</t>
  </si>
  <si>
    <t>Converted house to restaurant.</t>
  </si>
  <si>
    <t>SCE_NRF_926_0000351440</t>
  </si>
  <si>
    <t>OFFICE BUILDING WITH TRAINING FACILITIES, AND WAREHOUSE SPACE. WAREHOUSE IS LINKED TO A SHIPPING CENTER FOR A LARGE SHIPPING COMPANY</t>
  </si>
  <si>
    <t>ADMIN OFFICES FOR LARGE CAMERA MANUFACTURER</t>
  </si>
  <si>
    <t>GYM/FITNESS FACILITY FOR LARGE OFFICE BUILDINGS</t>
  </si>
  <si>
    <t>MIXED USE OFFICE BLDG</t>
  </si>
  <si>
    <t>OFFICES AND WAREHOUSE FOR SALES OF ELECTRIC SUPPLIES.</t>
  </si>
  <si>
    <t>SCE_NRF_926_0000405268</t>
  </si>
  <si>
    <t>A DENTIST OFFICE ON THE FIRST FLOOR AND DERMATOLOGY OFFICE ON THE SECOND.</t>
  </si>
  <si>
    <t>SCE_NRF_926_0000424483</t>
  </si>
  <si>
    <t>Restaurant catering service</t>
  </si>
  <si>
    <t>SCE_NRF_926_0000459737</t>
  </si>
  <si>
    <t>WAREHOUSE AND SOME OFFICES.</t>
  </si>
  <si>
    <t>This is a convenience store that sells fuel.</t>
  </si>
  <si>
    <t>SCE_NRF_926_0000463853</t>
  </si>
  <si>
    <t>Restaurant</t>
  </si>
  <si>
    <t>SCE_NRF_926_0000474587</t>
  </si>
  <si>
    <t>THIS IS AN ADMINISTRATIVE OFFICE BUILDING FOR COMMERCIAL CONSTRUCTION.</t>
  </si>
  <si>
    <t>SCE_NRF_926_0000477116</t>
  </si>
  <si>
    <t>A WAREHOUSE WITH SUPPORTING OFFICES.</t>
  </si>
  <si>
    <t>SCE_NRF_926_0000515508</t>
  </si>
  <si>
    <t>A RESTAURANT THAT SERVES ALL MEALS OF THE DAY.  SERVES HAMBURGERS, FRIES, AND OTHER FOODS.</t>
  </si>
  <si>
    <t>This is primarily a Warehouse for shipping and handling of products with some Office space.</t>
  </si>
  <si>
    <t>Design Office for LED Lighting</t>
  </si>
  <si>
    <t>THIS IS A GROCERY STORE WITH AN ATTACHED VEGETARIAN RESTAURANT.</t>
  </si>
  <si>
    <t>SCE_NRF_926_0000557695</t>
  </si>
  <si>
    <t>A TABLE SERVICE RESTAURANT WITH TO GO SERVICE AS WELL.</t>
  </si>
  <si>
    <t>SCE_NRF_926_0000570850</t>
  </si>
  <si>
    <t>A COMMERCIAL REAL ESTATE OFFICE THAT ALSO SELLS HAIR EXTENSIONS AND HAS A CAR SHOWROOM.</t>
  </si>
  <si>
    <t>SCE_NRF_926_0000574172</t>
  </si>
  <si>
    <t>Optometry Clinic</t>
  </si>
  <si>
    <t>SCE_NRF_926_0000578395</t>
  </si>
  <si>
    <t>Office for property management and real estate</t>
  </si>
  <si>
    <t>SCE_NRF_926_0000586015</t>
  </si>
  <si>
    <t>THIS IS A FAST FOOD RESTAURANT WITH A KITCHEN AND TABLES.</t>
  </si>
  <si>
    <t>OFFICE FOR BUSINESS SERVICES</t>
  </si>
  <si>
    <t>SCE_NRF_926_0000604048</t>
  </si>
  <si>
    <t>THIS BUILDING HAS AN ADMINISTRATIVE OFFICE AND COMMERCIAL PRINTING.</t>
  </si>
  <si>
    <t>MEDICAL LABORATORY THAT FOCUSES ON IDENTIFYING CANCERS.</t>
  </si>
  <si>
    <t>SCE_NRF_926_0000629950</t>
  </si>
  <si>
    <t>RECREATION CENTER.</t>
  </si>
  <si>
    <t>CLASSROOMS OFFICE FOR MUSIC LESSONS</t>
  </si>
  <si>
    <t>KICHEN AND SALES AREA FOR CUPCAKES.</t>
  </si>
  <si>
    <t>SCE_NRF_926_0001349270</t>
  </si>
  <si>
    <t>THIS IS A CONVENIENCE STORE THAT SELLS ALCOHOL AND SNACKS.</t>
  </si>
  <si>
    <t>SCE_NRF_927_0000000548</t>
  </si>
  <si>
    <t>SUPERMARKET HAS DELI MEAT PRODUCE AND BAKERY.</t>
  </si>
  <si>
    <t>OFFICES AND CLASSROOMS FOR CAMPUS.</t>
  </si>
  <si>
    <t>CLASSROOMS FOR ELEMENTARY SCHOOL.</t>
  </si>
  <si>
    <t>RENTAL OFFICE FOR APARTMENT BUILDING</t>
  </si>
  <si>
    <t>LAUNDRY ROOM FOR APARTMENT BUILDING</t>
  </si>
  <si>
    <t>SHOP STORAGE PARTS FOR MAINTENANCE OF APARTMENT BUILDING</t>
  </si>
  <si>
    <t>ADMIN-NURSE-SERVER ROOM FOR SCHOOL CAMPUS</t>
  </si>
  <si>
    <t>COUNSELOR KITCHEN CONFERENCE ROOM AND CLASS ROOM FOR CAMPUS</t>
  </si>
  <si>
    <t>COMPUTER ART HOME ECONOMICS SPECIAL ED FOR CAMPUS</t>
  </si>
  <si>
    <t>SCIENCE LABS</t>
  </si>
  <si>
    <t>WEIGHT ROOM LOCKER ROOM</t>
  </si>
  <si>
    <t>CLASS ROOMS FOR CAMPUS</t>
  </si>
  <si>
    <t>SCIENCE LAB</t>
  </si>
  <si>
    <t>LIBRARY CAFETERIA FOR CAMPUS</t>
  </si>
  <si>
    <t>MULTIPURPOSE CAFETERIA BAND</t>
  </si>
  <si>
    <t>BOYS GIRLS RESTROOM</t>
  </si>
  <si>
    <t>ADMIN AND NURSE OFFICE FOR SCHOOL</t>
  </si>
  <si>
    <t>CLASSROOMS AND TEACHERS LOUNGE COMPOSITE BLDG 10</t>
  </si>
  <si>
    <t>PORTABLE CLASSROOMS COMPOSITE BLDG 10</t>
  </si>
  <si>
    <t>SCE_NRF_927_0000065941</t>
  </si>
  <si>
    <t>SCE_NRF_927_0000072778</t>
  </si>
  <si>
    <t>FLORIST SHOP</t>
  </si>
  <si>
    <t>SCE_NRF_927_0000099625</t>
  </si>
  <si>
    <t>OFFICES FOR ARCHITECTURE COMPANY</t>
  </si>
  <si>
    <t>SCE_NRF_927_0000120993</t>
  </si>
  <si>
    <t>OFFICES AND REPAIR AREA FOR AUTO REPAIR SHOP</t>
  </si>
  <si>
    <t>SCE_NRF_927_0000121153</t>
  </si>
  <si>
    <t>WAREHOUSE BLDG USED FOR STORING FOOD AND PREPARING IT FOR DELIVERY; WITH SMALL OFFICE SPACE</t>
  </si>
  <si>
    <t>SHOWROOM OFFICES AND WAREHOUSE FOR PLUMBING SUPPLIES</t>
  </si>
  <si>
    <t>Offices for Real Estate Appraisals.</t>
  </si>
  <si>
    <t>Offices for Refugee Aid.</t>
  </si>
  <si>
    <t>SCE_NRF_927_0000314436</t>
  </si>
  <si>
    <t>OFFICES AND SHOP FOR INDUSTRIAL PLATING CO</t>
  </si>
  <si>
    <t>SCE_NRF_927_0000345725</t>
  </si>
  <si>
    <t>CONVENIENCE STORE USED FOR RETAIL SALES AND TRAINING OF EMPLOYEES.</t>
  </si>
  <si>
    <t>OFFICES AND WORKSHOP FOR LARGE LANDSCAPE BUSINESS.</t>
  </si>
  <si>
    <t>OFFICES AND REPAIR SHOP FOR CNC MACHINES.</t>
  </si>
  <si>
    <t>SCE_NRF_927_0000390392</t>
  </si>
  <si>
    <t>OFFICES FOR CONSTRUCTION INSPECTION SERVICES</t>
  </si>
  <si>
    <t>SCE_NRF_927_0000421622</t>
  </si>
  <si>
    <t>RETAIL SALES OF SWIMMING POOL SUPPLIES</t>
  </si>
  <si>
    <t>SCE_NRF_927_0000442016</t>
  </si>
  <si>
    <t>Warehouse club store with tire center, bakery, butcher shop and food court.</t>
  </si>
  <si>
    <t>CLASSROOMS - ACTIVITY AREA FOR YOUTH OF LARGE CHURCH</t>
  </si>
  <si>
    <t>SCE_NRF_927_0000445717</t>
  </si>
  <si>
    <t>HIGH SCHOOL WITH CLASSROOMS, OFFICES, AND DAY CARE.</t>
  </si>
  <si>
    <t>MIXED USE MULTI-TENANT OFFICE BUILDING.</t>
  </si>
  <si>
    <t>MIXED USE MULTI TENANT OFFICE</t>
  </si>
  <si>
    <t>SCE_NRF_927_0000482280</t>
  </si>
  <si>
    <t>POOLSIDE RESTROOM BUILDING</t>
  </si>
  <si>
    <t>STORAGE SHED</t>
  </si>
  <si>
    <t>KITCHEN-DINING FOR SIT DOWN RESTAURANT</t>
  </si>
  <si>
    <t>SCE_NRF_927_0000483707</t>
  </si>
  <si>
    <t>RETAIL WAREHOUSE WITH TIRE SHOP AND FOOD COURT.</t>
  </si>
  <si>
    <t>SCE_NRF_927_0000509355</t>
  </si>
  <si>
    <t>THIS IS A WAREHOUSE WITH OFFICE SPACE AND A RETAIL SHOWROOM</t>
  </si>
  <si>
    <t>SCE_NRF_927_0000511167</t>
  </si>
  <si>
    <t>THIS BUILDING IS A RESTAURANT WITH TABLE SERVICE.</t>
  </si>
  <si>
    <t>OFFICE BUILDING MMMT SITE.</t>
  </si>
  <si>
    <t>SCE_NRF_927_0000536532</t>
  </si>
  <si>
    <t>SALES FLOOR AND MANUFACTURING FOR FUR COATS</t>
  </si>
  <si>
    <t>SCE_NRF_927_0000563697</t>
  </si>
  <si>
    <t>FAST FOOD RESTAURANT WITH DINING ROOM AND KITCHEN.</t>
  </si>
  <si>
    <t>Offices for Orange County Housing Authority.</t>
  </si>
  <si>
    <t>SCE_NRF_927_0000600122</t>
  </si>
  <si>
    <t>Retail store with office in back.</t>
  </si>
  <si>
    <t>SCE_NRF_927_0000640989</t>
  </si>
  <si>
    <t>THIS IS A PRINTING COMPANY WITH THE MAJORITY OF THE BLDG BEING THE PRINT WAREHOUSE WITH SOME OFFICES IN THE FRONT</t>
  </si>
  <si>
    <t>SCE_NRF_927_0001339400</t>
  </si>
  <si>
    <t>Office and Sales floor for Income Tax and Party Supplies.</t>
  </si>
  <si>
    <t>This building has offices, classroom and kitchen; Religious workshops.</t>
  </si>
  <si>
    <t>This building has a family room, choir room and sanctuary.</t>
  </si>
  <si>
    <t>SCE_NRF_928_0000019585</t>
  </si>
  <si>
    <t>OFFICE BUILDING, MEDICAL.</t>
  </si>
  <si>
    <t>SCE_NRF_928_0000046503</t>
  </si>
  <si>
    <t>LOCKER ROOM, OFFICE, RESTROOM.</t>
  </si>
  <si>
    <t>CLASSROOM AND OFFICE.</t>
  </si>
  <si>
    <t>KITCHEN, DINING ROOM, BREAK ROOM.</t>
  </si>
  <si>
    <t>OFFICE, RESTROOM.</t>
  </si>
  <si>
    <t>LIBRARY, OFFICE.</t>
  </si>
  <si>
    <t>SCE_NRF_928_0000053000</t>
  </si>
  <si>
    <t>OFFICES AND INDUSTRIAL WORK AREA FOR PLATING AND ANODIZING METAL FINISHING.</t>
  </si>
  <si>
    <t>SCE_NRF_928_0000057827</t>
  </si>
  <si>
    <t>UNCONDITIONED HIGH BAY WAREHOUSE WITH CONDITIONED OFFICES.</t>
  </si>
  <si>
    <t>CLASSROOMS/LIBRARY/ADMIN. SHOP CLASS FUNCTIONS</t>
  </si>
  <si>
    <t>CLASSROOM FOR LECTURE AND INSTRUCTION</t>
  </si>
  <si>
    <t>PERFORMANCE ARTS INSTRUCTION AND PRESENTATION</t>
  </si>
  <si>
    <t>FOOD SERVICE - CAFETERIA KITCHEN AND DINING SPACE</t>
  </si>
  <si>
    <t>LOCKER ROOM(S)/WEIGHT ROOM/AUX-DANCE GYM</t>
  </si>
  <si>
    <t>SPORTS GYMNASIUM</t>
  </si>
  <si>
    <t>POOL MECHANICAL SYSTEMS BLDG (PUMPS - FILTERS- HEATER)</t>
  </si>
  <si>
    <t>BOYS/GIRLS POOL LOCKER ROOM(S)</t>
  </si>
  <si>
    <t>RETAIL SUPPLIES FOR ANIMALS - GROOMING.</t>
  </si>
  <si>
    <t>SCE_NRF_928_0000134298</t>
  </si>
  <si>
    <t>RESTAURANT WITH KITCHEN, DINING AREA, AND OFFICE.</t>
  </si>
  <si>
    <t>PUBLIC STORAGE UNITS.</t>
  </si>
  <si>
    <t>PUBLIC STORAGE UNITS AND MAIN OFFICE</t>
  </si>
  <si>
    <t>SCE_NRF_928_0000175287</t>
  </si>
  <si>
    <t>A STRIP MALL WITH GENERAL DIFFERENT TYPES OF RETAIL BUSINESS AND OFFICES.</t>
  </si>
  <si>
    <t>SCE_NRF_928_0000208505</t>
  </si>
  <si>
    <t>COMPUTER RETAIL AND STORAGE.</t>
  </si>
  <si>
    <t>SCE_NRF_928_0000208699</t>
  </si>
  <si>
    <t>THIS IS A DELI THAT SERVES LUNCH IN A STRIP MALL.</t>
  </si>
  <si>
    <t>SCE_NRF_928_0000220391</t>
  </si>
  <si>
    <t>Office - CPA Tax return corp. taxes</t>
  </si>
  <si>
    <t>This is a thrift store for a large school.</t>
  </si>
  <si>
    <t>CHURCH FOR WORSHIP ONLY.</t>
  </si>
  <si>
    <t>SCE_NRF_928_0000332425</t>
  </si>
  <si>
    <t>THIS IS A FOOD BROKER.</t>
  </si>
  <si>
    <t>SCE_NRF_928_0000355161</t>
  </si>
  <si>
    <t>BLENDING AND PACKAGING OF OIL PRODUCTS</t>
  </si>
  <si>
    <t>SCE_NRF_928_0000365289</t>
  </si>
  <si>
    <t>Office, Retail, Warehouse.</t>
  </si>
  <si>
    <t>SCE_NRF_928_0000375306</t>
  </si>
  <si>
    <t>OFFICE, CONFERENCE, RESTROOM, BREAK ROOM.</t>
  </si>
  <si>
    <t>KITCHEN AND DINING ROOM.</t>
  </si>
  <si>
    <t>LIBRARY, OFFICE, RESTROOM, COMPUTER ROOM.</t>
  </si>
  <si>
    <t>SCE_NRF_928_0000389674</t>
  </si>
  <si>
    <t>THIS BUILDING IS USED FOR FAST FOOD WITH DINE-IN AND A DRIVE-THROUGH.</t>
  </si>
  <si>
    <t>SCE_NRF_928_0000405571</t>
  </si>
  <si>
    <t>SHOWROOM FOR PAINT AND SUPPLIES</t>
  </si>
  <si>
    <t>EDUCATIONAL AND ADMINISTRATION BUILDING FOR CHURCH</t>
  </si>
  <si>
    <t>WORSHIP AREA WITH OFFICES AND OTHER ROOMS INCLUDED</t>
  </si>
  <si>
    <t>This building is a home converted into classrooms and a front office area.  Building contains a kitchen.</t>
  </si>
  <si>
    <t>This building contains classrooms/play rooms.</t>
  </si>
  <si>
    <t>This buildings contains classrooms and an attic for storage and meetings making up the second floor.</t>
  </si>
  <si>
    <t>This building has a classroom/play room.</t>
  </si>
  <si>
    <t>Offices for Insurance Sales.</t>
  </si>
  <si>
    <t>THIS BUILDING IS FOR A JAPANESE RESTAURANT AND SUSHI.</t>
  </si>
  <si>
    <t>SCE_NRF_928_0000494206</t>
  </si>
  <si>
    <t>AUTO REPAIR.</t>
  </si>
  <si>
    <t>Warehouse/manufacturing facility with offices.</t>
  </si>
  <si>
    <t>SCE_NRF_928_0000498714</t>
  </si>
  <si>
    <t>THIS IS A SHIRT PREPARATION PRODUCT WAREHOUSE.</t>
  </si>
  <si>
    <t>SCE_NRF_928_0000501672</t>
  </si>
  <si>
    <t>WHOLESALE DISTRIBUTION OF DISTRICT WORK.</t>
  </si>
  <si>
    <t>SCE_NRF_928_0000512688</t>
  </si>
  <si>
    <t>EXERCISE BASED HEALTH PROGRAMS AND ACTIVITIES INCLUDING EQUIPMENT AND INSTRUCTION</t>
  </si>
  <si>
    <t>AQUATIC CENTER</t>
  </si>
  <si>
    <t>OFFICES AND STORAGE FOR PEST CONTROL COMPANY.</t>
  </si>
  <si>
    <t>SCE_NRF_928_0000531247</t>
  </si>
  <si>
    <t>WEIGHT, WRESTLING, RESTROOM.</t>
  </si>
  <si>
    <t>LOCKER, GYM, RESTROOM, OFFICE.</t>
  </si>
  <si>
    <t>CLASSROOM, OFFICES.</t>
  </si>
  <si>
    <t>CLASSROOM, OFFICE, STORAGE.</t>
  </si>
  <si>
    <t>CLASSROOM, RESTROOM, ELEVATOR.</t>
  </si>
  <si>
    <t>KITCHEN, DINING ROOM, OFFICE.</t>
  </si>
  <si>
    <t>WAREHOUSE AND OFFICES OF LIGHTING INSTALLATION COMPANY</t>
  </si>
  <si>
    <t>General and medical offices</t>
  </si>
  <si>
    <t>THIS IS A BUILDING WITH ADMINISTRATIVE OFFIES AS WELL AS CLASSROOMS, A STORAGE WAREHOUSE, AND A THEATER.</t>
  </si>
  <si>
    <t>THIS BUILDING HAS MANY CLASSROOMS/AREAS TO PRACTICE THEATRICS AS WELL AS A LARGE STORAGE AREA.</t>
  </si>
  <si>
    <t>THIS IS A LARGE REHEARSAL AREA FOR PRACTICING AND COORDINATING DANCE ROUTINES.</t>
  </si>
  <si>
    <t>SCE_NRF_928_0000551851</t>
  </si>
  <si>
    <t>ALBERTSONS SUPERMARKET IN A STRIP MALL</t>
  </si>
  <si>
    <t>TILT UP CONSTRUCTION-WAREHOUSE TYPE BUILDING HOUSING ADMIN/SALES/SERVICE/ENGINEERING FUNCTIONS</t>
  </si>
  <si>
    <t>SCE_NRF_928_0000591899</t>
  </si>
  <si>
    <t>OFFICES AND WAREHOUSE FOR WHOLESALE TATTOO SUPPLY.</t>
  </si>
  <si>
    <t>STAND ALONE, MULTILEVEL INDIAN RESTAURANT WITH DINING AREAS, BAR, KITCHEN, ETC.</t>
  </si>
  <si>
    <t>SCE_NRF_928_0000621710</t>
  </si>
  <si>
    <t>KITCHEN, WITH DINING AREA.</t>
  </si>
  <si>
    <t>SCE_NRF_928_0001314987</t>
  </si>
  <si>
    <t>OFFICE SPACES IN A LARGE 1 FLOOR BUILDING.</t>
  </si>
  <si>
    <t>SCE_NRF_930_0000018467</t>
  </si>
  <si>
    <t>CLASSROOM BUILDING - 3 BLDGS COMBINED INTO 1</t>
  </si>
  <si>
    <t>PORTABLE CLASSROOMS COMBINED INTO ONE BUILDING</t>
  </si>
  <si>
    <t>OFFICE,GYM,DINING AND LIBRARY BUILDING</t>
  </si>
  <si>
    <t>SCE_NRF_930_0000032435</t>
  </si>
  <si>
    <t>BUILDING WITH A BUNCH OF CONFERENCE ROOMS AND OFFICES.</t>
  </si>
  <si>
    <t>IT OFFICES WITH SERVER ROOMS.</t>
  </si>
  <si>
    <t>PREMISE SUPPORTS POLICE DEPARTMENT LAW ENFORCEMENT AND CITY ADMINISTRATION OFFICES WITH CITY COUNCIL CHAMBER.</t>
  </si>
  <si>
    <t>B BUILDING HOUSES ADMINISTRATIVE OFFICES EXCLUSIVELY.</t>
  </si>
  <si>
    <t>SCE_NRF_930_0000043659</t>
  </si>
  <si>
    <t>OFFICE BUILDING WITH PRIMARILY OPEN OFFICES.</t>
  </si>
  <si>
    <t>SCE_NRF_930_0000045950</t>
  </si>
  <si>
    <t>CLASSROOM TWO BUILDING ARE MERGED TOGETHER INTO 1</t>
  </si>
  <si>
    <t>OFFICE AND DINING</t>
  </si>
  <si>
    <t>KINDERGARTEN TWO BUILDING ARE MERGED INTO 1</t>
  </si>
  <si>
    <t>SCE_NRF_930_0000045962</t>
  </si>
  <si>
    <t>CLASSROOM - MULTIPLE BUILDINGS COMBINED.</t>
  </si>
  <si>
    <t>KINDERGARTEN</t>
  </si>
  <si>
    <t>SCE_NRF_930_0000072573</t>
  </si>
  <si>
    <t>They cut and install custom glass. They also sell paint.</t>
  </si>
  <si>
    <t>SCE_NRF_930_0000082232</t>
  </si>
  <si>
    <t>New and Used Car Sales and Service in outside and lower part of the building. There are Offices upstairs. See Comments.</t>
  </si>
  <si>
    <t>Service Manager's Office.</t>
  </si>
  <si>
    <t>Drive Thru check-in booth. Area is no longer used.</t>
  </si>
  <si>
    <t>This building contains the main hotel lobby, the kitchen, the dining room, offices, the salon, and guest rooms.</t>
  </si>
  <si>
    <t>This building contains guest rooms.</t>
  </si>
  <si>
    <t>SCE_NRF_930_0000083341</t>
  </si>
  <si>
    <t>SCE_NRF_930_0000083546</t>
  </si>
  <si>
    <t>SINGLE RESIDENTIAL UNIT WITHIN MULTI-UNIT BUILDING USED AS ADMIN. AND MANAGEMENT/SALES OFFICE.</t>
  </si>
  <si>
    <t>LAUNDRY, COMMON AREA, RESTROOM, AND PREMISE MAINTANENCE WORKSHOP/UTILITY STORAGE.</t>
  </si>
  <si>
    <t>SCE_NRF_930_0000126997</t>
  </si>
  <si>
    <t>CONVELESCENT HOSPITAL WITH ASSISTED LIVING SUITES.</t>
  </si>
  <si>
    <t>GROUND FLOOR SUITE IN 2 STORY MULTI-UNIT STRIP MALL STYLE RETAIL PLAZA</t>
  </si>
  <si>
    <t>Large building for a Honda dealership. Has showroom, offices, repair centers and Parts Inventory.</t>
  </si>
  <si>
    <t>SCE_NRF_930_0000162308</t>
  </si>
  <si>
    <t>TILTUP CONSTRUCTION WITH ELECTRONICS TEST FACILITIES/GENERAL OFFICE LEASED SPACE/RECORDING STUDIO AND PERFORMANCE THEATER.</t>
  </si>
  <si>
    <t>SCE_NRF_930_0000168529</t>
  </si>
  <si>
    <t>District Office for schools</t>
  </si>
  <si>
    <t>SCE_NRF_930_0000182140</t>
  </si>
  <si>
    <t>RETAIL STORE THAT SELLS OFFICE EQUIPMENT AND FURNITURE.</t>
  </si>
  <si>
    <t>SCE_NRF_930_0000195417</t>
  </si>
  <si>
    <t>Retail sales for police and military supplies</t>
  </si>
  <si>
    <t>CHURCH MAIN SANCTUARY</t>
  </si>
  <si>
    <t>CLASSROOMS USED FOR SUNDAY SCHOOL AND AFTER SCHOOL PROGRAMS</t>
  </si>
  <si>
    <t>ADMINISTRATIVE OFFICES FOR CHURCH</t>
  </si>
  <si>
    <t>MEETING/BANQUET ROOM AND CLASSROOMS</t>
  </si>
  <si>
    <t>SCE_NRF_930_0000232535</t>
  </si>
  <si>
    <t>PLANNING AND DEVELOPMENT OFFICE</t>
  </si>
  <si>
    <t>SCE_NRF_930_0000249177</t>
  </si>
  <si>
    <t>Auto Repair Shop</t>
  </si>
  <si>
    <t>CAFETERIA-STYLE SOUP AND SALAD BAR RESTAURANT.</t>
  </si>
  <si>
    <t>SCE_NRF_930_0000292131</t>
  </si>
  <si>
    <t>Insurance brokers</t>
  </si>
  <si>
    <t>SCE_NRF_930_0000308093</t>
  </si>
  <si>
    <t>Office for insurance sales</t>
  </si>
  <si>
    <t>FULL SERVICE BUSINESS/SUPPORT/MAINTENANCE/ASSISTED LIVING RESIDENTIAL FACILITY.</t>
  </si>
  <si>
    <t>SCE_NRF_930_0000342173</t>
  </si>
  <si>
    <t>FLOWER SHOP THAT MAKES OWN ARRANGEMENTS</t>
  </si>
  <si>
    <t>SCE_NRF_930_0000414447</t>
  </si>
  <si>
    <t>TESTING AND DISTRIBUTING MEDICINE</t>
  </si>
  <si>
    <t>ADMIN/SHIPPING AND RECEIVING FOR WHOLESALE COMPUTER PARTS DISTRIBUTOR</t>
  </si>
  <si>
    <t>RETAIL FACILITY SPECIALIZING IN MEN'S CLOTHES/NOTIONS + FURNITURE</t>
  </si>
  <si>
    <t>SCE_NRF_930_0000466890</t>
  </si>
  <si>
    <t>OFFICE BUILDING WITH PRIMARILY OPEN OFFICES AND CONFERENCE ROOMS.</t>
  </si>
  <si>
    <t>SCE_NRF_930_0000496184</t>
  </si>
  <si>
    <t>IT IS A GAS STATION/SERVICE STATION.</t>
  </si>
  <si>
    <t>SALES OF BATTERIES AND POWER SUPPLIES</t>
  </si>
  <si>
    <t>SCE_NRF_930_0000507272</t>
  </si>
  <si>
    <t>GROCERY STORE IN A STRIP MALL</t>
  </si>
  <si>
    <t>SCE_NRF_930_0000515537</t>
  </si>
  <si>
    <t>PREMISE SERVES ADMIN OFFICE, MANUFACTURE AND TEST LAB NEEDS</t>
  </si>
  <si>
    <t>SCE_NRF_930_0000526912</t>
  </si>
  <si>
    <t>CONCRETE TILT-UP CONSTRUCTION SHELL HOUSES ADMIN/TESTING/AND LIGHTING MANUFACTURER PROCESSES.</t>
  </si>
  <si>
    <t>SCE_NRF_930_0000578781</t>
  </si>
  <si>
    <t>REALTORS ASSOCIATION OFFICE.</t>
  </si>
  <si>
    <t>STAND ALONG CONCRETE STRUCTURE OFFICE BUILDING HOUSING ADMINISTRATIVE OFFICES, TRAINING, AND MARKETING FUNCTIONS.</t>
  </si>
  <si>
    <t>SCE_NRF_930_0000592316</t>
  </si>
  <si>
    <t>APARTMENTS FOR LOW INCOME</t>
  </si>
  <si>
    <t>RETAIL JEWELRY SALES AND MODIFICATION/DESIGN/REPAIR</t>
  </si>
  <si>
    <t>Retail sales of jewelry and repair of jewelry</t>
  </si>
  <si>
    <t>SCE_NRF_930_0000640802</t>
  </si>
  <si>
    <t>It's a multi-tenant building. It has small retailers and a grocery store in it.</t>
  </si>
  <si>
    <t>SCE_NRF_930_0001303228</t>
  </si>
  <si>
    <t>ETHNIC GROCERY STORE ON CORNER.</t>
  </si>
  <si>
    <t>SCE_NRF_931_0000091264</t>
  </si>
  <si>
    <t>RETAIL SECTION, SELL HARDWARE SUPPLIES/EQUIPMENT</t>
  </si>
  <si>
    <t>WHERE SECRETARY WORKED, ORDERED SUPPLIES, 2 MOSTLY VACANT STORAGE AREAS.</t>
  </si>
  <si>
    <t>AREA TO CUT WOOD/METAL, MAKE SUPPLIES, AND STORAGE AREA.</t>
  </si>
  <si>
    <t>Sales of Food and Liquor.</t>
  </si>
  <si>
    <t>SCE_NRF_931_0000113569</t>
  </si>
  <si>
    <t>Old residential building that has been retrofitted onto an office. Used for counseling services.</t>
  </si>
  <si>
    <t>SCE_NRF_931_0000113584</t>
  </si>
  <si>
    <t>A SMALL CONVIENIENCE STORE</t>
  </si>
  <si>
    <t>SCE_NRF_931_0000135516</t>
  </si>
  <si>
    <t>RESIDENTIAL APARTMENT BUILDING WITH SHARED LAUNDRY ROOM</t>
  </si>
  <si>
    <t>CAR DEALERSHIP AND SERVICE CENTER.</t>
  </si>
  <si>
    <t>SCE_NRF_931_0000340385</t>
  </si>
  <si>
    <t>14-unit apartment building</t>
  </si>
  <si>
    <t>OFFICE SPACE IN THE FRONT WITH THE BACK USED FOR PACKAGING AND ROASTING COFFEE</t>
  </si>
  <si>
    <t>ADMINISTRATIVE AND MANAGEMENT FUNCTIONS FOR A UC SPONSORED FOREIGN EXCHANGE/OVERSEAS EDUCATION/STUDY PROGRAM.</t>
  </si>
  <si>
    <t>DOCTORS OFFICE THAT MAINTAINS HEARING AIDS.</t>
  </si>
  <si>
    <t>SCE_NRF_931_0000479497</t>
  </si>
  <si>
    <t>SCE_NRF_931_0000501526</t>
  </si>
  <si>
    <t>CHIROPRACTORS OFFICE WITH 2 DOCTORS IN BUILDING.</t>
  </si>
  <si>
    <t>SCE_NRF_931_0000535484</t>
  </si>
  <si>
    <t>THIS BUILDING IS A RETAIL STORE THAT SELLS AND REPAIRS HOUSEHOLD APPLIANCES.</t>
  </si>
  <si>
    <t>SCE_NRF_931_0000537635</t>
  </si>
  <si>
    <t>OFFICE BUILDING THAT HAS THE ADMIN TEAM INSIDE. ALSO HAS SMALL ELECTRONICS LAB.</t>
  </si>
  <si>
    <t>MACHINE SHOP AND ELECTRONICS LAB. HAS A FEW OFFICES AND A SERVER ROOM.</t>
  </si>
  <si>
    <t>SCE_NRF_931_0001340977</t>
  </si>
  <si>
    <t>GUEST ROOMS FOR SPA/RESORT COMPLEX</t>
  </si>
  <si>
    <t>SCE_NRF_932_0000005186</t>
  </si>
  <si>
    <t>SCE_NRF_932_0000008753</t>
  </si>
  <si>
    <t>CONVIENENCE STORE AND DELI</t>
  </si>
  <si>
    <t>SCE_NRF_932_0000011746</t>
  </si>
  <si>
    <t>CITY OF VISALIA MAIN MEDICAL BUILDING.</t>
  </si>
  <si>
    <t>SCE_NRF_932_0000011754</t>
  </si>
  <si>
    <t>SCE_NRF_932_0000029721</t>
  </si>
  <si>
    <t>BUILDING WITH OFFICES IN IT.</t>
  </si>
  <si>
    <t>PORTABLE BUILDING TO HOUSE SERVER ROOM, I.T. PERSONEL OFFICE AND STORAGE</t>
  </si>
  <si>
    <t>BUS REPAIR WORKSHOP</t>
  </si>
  <si>
    <t>BUS PARKING GARAGE</t>
  </si>
  <si>
    <t>WEREHOUSES CONNECTED TO KITCHEN ALSO CONTAINS WALKIN COOLERS/FREEZER</t>
  </si>
  <si>
    <t>WEREHOUSE,WORK AREA,OFFICE,STORAGE FOR MAINTENANCE DEPOT</t>
  </si>
  <si>
    <t>STORAGE OF SCHOOL ITEMS NOT USED</t>
  </si>
  <si>
    <t>Classrooms, Copy Room, Open Plan Office.</t>
  </si>
  <si>
    <t>Classroom and Restroom</t>
  </si>
  <si>
    <t>Classroom and Storage</t>
  </si>
  <si>
    <t>Classrooms and Computer Lab</t>
  </si>
  <si>
    <t>Gym - Play Basketball and hold school functions in building.</t>
  </si>
  <si>
    <t>Portable Classroom and Storage</t>
  </si>
  <si>
    <t>Kitchen, Dining Room.</t>
  </si>
  <si>
    <t>Classrooms, Library, Staff Break Room</t>
  </si>
  <si>
    <t>Portable Classrooms and Restrooms</t>
  </si>
  <si>
    <t>This is a church that offers Sunday school.</t>
  </si>
  <si>
    <t>SCE_NRF_932_0000054128</t>
  </si>
  <si>
    <t>SIZZLER RESTAURANT SERVING STEAKS AND SALAD BAR OFFERS CASHIER AND TABLE SERVICE.</t>
  </si>
  <si>
    <t>SCE_NRF_932_0000066948</t>
  </si>
  <si>
    <t>Kindergarten Classrooms.</t>
  </si>
  <si>
    <t>Kindergarten Classrooms</t>
  </si>
  <si>
    <t>Office and Library.</t>
  </si>
  <si>
    <t>Classroom and Restrooms (Grades 1-12)</t>
  </si>
  <si>
    <t>Classrooms and Restroom (Grade 7)</t>
  </si>
  <si>
    <t>Classrooms and Restroom (Grade 6)</t>
  </si>
  <si>
    <t>5th Grade Classrooms.</t>
  </si>
  <si>
    <t>Kitchen and Dining Room</t>
  </si>
  <si>
    <t>Portable Classroom (4th Grade and Special Ed.)</t>
  </si>
  <si>
    <t>8th Grade Classrooms.</t>
  </si>
  <si>
    <t>Classroom.</t>
  </si>
  <si>
    <t>8th and 9th Grade Classrooms, and Restrooms.</t>
  </si>
  <si>
    <t>SCE_NRF_932_0000072930</t>
  </si>
  <si>
    <t>They sell food, grocery, liquor and gas.</t>
  </si>
  <si>
    <t>SCE_NRF_932_0000073013</t>
  </si>
  <si>
    <t>This is the office for lawyer.</t>
  </si>
  <si>
    <t>SCE_NRF_932_0000092476</t>
  </si>
  <si>
    <t>CONVALESCENT HOSPITAL</t>
  </si>
  <si>
    <t>MAINTENANCE BLDG</t>
  </si>
  <si>
    <t>SCE_NRF_932_0000093820</t>
  </si>
  <si>
    <t>THIS IS A FURNITURE STORE.</t>
  </si>
  <si>
    <t>SCE_NRF_932_0000114798</t>
  </si>
  <si>
    <t>BOWLING ALLEY, BAR, DINNER</t>
  </si>
  <si>
    <t>SCE_NRF_932_0000115377</t>
  </si>
  <si>
    <t>SCE_NRF_932_0000115602</t>
  </si>
  <si>
    <t>BUILDING IS USED FOR IMMIGRATION SERVICES.</t>
  </si>
  <si>
    <t>SCE_NRF_932_0000142099</t>
  </si>
  <si>
    <t>SCHOOL MAIN OFFICE</t>
  </si>
  <si>
    <t>PARKING GARAGE AND WORKSHOP FOR BUSSES</t>
  </si>
  <si>
    <t>CLASSROOMS, AND A COPY ROOM</t>
  </si>
  <si>
    <t>OFFICES, WITH A WAREHOUSE</t>
  </si>
  <si>
    <t>SUPPLY STORAGE, POOL EQUIPMENT ATHLETIC EQUIPMENT</t>
  </si>
  <si>
    <t>SCE_NRF_932_0000157275</t>
  </si>
  <si>
    <t>THEY ARE A LEGAL SERVICE PROVIDER.</t>
  </si>
  <si>
    <t>SCE_NRF_932_0000168971</t>
  </si>
  <si>
    <t>MEDICAL SUPPLIES WAREHOUSE.</t>
  </si>
  <si>
    <t>PORTABLE PRESCHOOL CLASS</t>
  </si>
  <si>
    <t>STORAGE FOR OUTSIDE SPORTS EQUIPMENT</t>
  </si>
  <si>
    <t>AUDITORIUM/CAFETERIA</t>
  </si>
  <si>
    <t>OFFICES OPEN AND PRIVATE</t>
  </si>
  <si>
    <t>CLASSROOMS WITH RESTROOMS</t>
  </si>
  <si>
    <t>KINDERGARTEN CLASS</t>
  </si>
  <si>
    <t>10 PORTABLE CLASSROOM</t>
  </si>
  <si>
    <t>LIBRARY FOR STUDENTS</t>
  </si>
  <si>
    <t>OFFICES,STORAGE, BREAKROOM</t>
  </si>
  <si>
    <t>SCE_NRF_932_0000183885</t>
  </si>
  <si>
    <t>DENTAL OFFICES, EXAMS, SURGERY ROOMS</t>
  </si>
  <si>
    <t>They sell fast food burgers, hot dogs &amp; root beer floats.</t>
  </si>
  <si>
    <t>SCE_NRF_932_0000199416</t>
  </si>
  <si>
    <t>This building is used for lunch, and it has a meeting room for employees.</t>
  </si>
  <si>
    <t>SCE_NRF_932_0000213999</t>
  </si>
  <si>
    <t>OFFICES</t>
  </si>
  <si>
    <t>THIS BUILDING HAS A KITCHEN AND TABLES FOR RESTAURANT FOOD SERVICE.</t>
  </si>
  <si>
    <t>THIS BUILDING CONTAINS ADMINISTRATIVE OFFICES FOR EDUCATION, EMPLOYMENT, AND COMMUNITY SERVICES.</t>
  </si>
  <si>
    <t>SCE_NRF_932_0000233691</t>
  </si>
  <si>
    <t>OFFICE WITH CONFERENCE ROOM AND LAB</t>
  </si>
  <si>
    <t>GARAGE</t>
  </si>
  <si>
    <t>AUTO REPAIR WORKSHOP</t>
  </si>
  <si>
    <t>STORAGE AREAS WITH LOUNGE</t>
  </si>
  <si>
    <t>NEW LAB SPACE</t>
  </si>
  <si>
    <t>BUILDING USED BY SOCIAL WORKERS TO INTERVIEW AND TREAT TROUBLED CHILDREN--HIGHLY CONFIDENTIAL AREAS.</t>
  </si>
  <si>
    <t>SCE_NRF_932_0000251252</t>
  </si>
  <si>
    <t>IT'S A KITCHEN AND AUDITORIUM, AND IT IS USED FOR THE DINING ROOM.</t>
  </si>
  <si>
    <t>CLASSROOM, OFFICE, RESTROOM.</t>
  </si>
  <si>
    <t>CLASSROOM, RESTROOM, STORAGE ROOM.</t>
  </si>
  <si>
    <t>BUS REPAIR AREA.</t>
  </si>
  <si>
    <t>STORAGE AREA FOR BUILDING AND WORKSHOP.</t>
  </si>
  <si>
    <t>SALES OF FOOD AND FUEL</t>
  </si>
  <si>
    <t>REPAIR SHOP FOR BODY DAMAGE AND PAINTING CARS</t>
  </si>
  <si>
    <t>IT'S USED FOR STORAGE OF CAR PARTS.</t>
  </si>
  <si>
    <t>THIS IS A RESTAURANT THAT SERVES FOOD AND DRINKS.</t>
  </si>
  <si>
    <t>SCE_NRF_932_0000281170</t>
  </si>
  <si>
    <t>Pet supply and bee keeper supplies and pet sales</t>
  </si>
  <si>
    <t>SCE_NRF_932_0000384388</t>
  </si>
  <si>
    <t>MEDICAL OFFICES</t>
  </si>
  <si>
    <t>SCE_NRF_932_0000446722</t>
  </si>
  <si>
    <t>Medical Service and Care</t>
  </si>
  <si>
    <t>SCE_NRF_932_0000493506</t>
  </si>
  <si>
    <t>They do body and face laser treatment</t>
  </si>
  <si>
    <t>THIS IS A SHOP FOR THE SALES OF FLOWERS, PLANTS, GIFTS, AND LOCAL ART.</t>
  </si>
  <si>
    <t>Office/leasing</t>
  </si>
  <si>
    <t>Condition storage unit</t>
  </si>
  <si>
    <t>Storage unit unconditioned</t>
  </si>
  <si>
    <t>Storage units unconditioned</t>
  </si>
  <si>
    <t>SCE_NRF_932_0000585350</t>
  </si>
  <si>
    <t>They sell candy and make parts and gifts</t>
  </si>
  <si>
    <t>They sell wigs and breast prosthesis</t>
  </si>
  <si>
    <t>SCE_NRF_932_0000589536</t>
  </si>
  <si>
    <t>THIS IS A RETAIL STORE</t>
  </si>
  <si>
    <t>SCE_NRF_932_0000601532</t>
  </si>
  <si>
    <t>This is the location of the accounting offices for a health clinic.</t>
  </si>
  <si>
    <t>SCE_NRF_932_0000605146</t>
  </si>
  <si>
    <t>FISH RETAIL</t>
  </si>
  <si>
    <t>SCE_NRF_932_0000606155</t>
  </si>
  <si>
    <t>SCE_NRF_932_0000611768</t>
  </si>
  <si>
    <t>They are a bistro restaurant  - pasta, salads and wine.</t>
  </si>
  <si>
    <t>SCE_NRF_932_0000619722</t>
  </si>
  <si>
    <t>THIS IS A SITE USED FOR WOMEN'S HEALTH.</t>
  </si>
  <si>
    <t>SCE_NRF_932_0000636242</t>
  </si>
  <si>
    <t>THIS BUILDING CONTAINS OFFICES FOR INSURANCE SALES.</t>
  </si>
  <si>
    <t>SCE_NRF_935_0000008288</t>
  </si>
  <si>
    <t>WAREHOUSE BUILDING WITH A FEW OFFICES.</t>
  </si>
  <si>
    <t>CF</t>
  </si>
  <si>
    <t>ELEMENTARY SCHOOL WITH CLASSROOMS, A LIBRARY, A COMPUTER LAB AND VARIOUS OTHER ROOMS.</t>
  </si>
  <si>
    <t>SCE_NRF_935_0000032843</t>
  </si>
  <si>
    <t>CN</t>
  </si>
  <si>
    <t>COURTHOUSE WITH OFFICES, AND A SMALL JAIL ATTACHED.</t>
  </si>
  <si>
    <t>GENERAL OFFICE FOR SHERRIFS DEPARTMENT.</t>
  </si>
  <si>
    <t>CITY HALL</t>
  </si>
  <si>
    <t>SCE_NRF_935_0000038801</t>
  </si>
  <si>
    <t>PORTABLE CALSS ROOM AND REST ROOM</t>
  </si>
  <si>
    <t>OFFICE/GYM/KITCHEN/BREAKROOM/RESTROOM</t>
  </si>
  <si>
    <t>LOBBY AND WALK IN COOLERS</t>
  </si>
  <si>
    <t>COPY/WORK ROOM</t>
  </si>
  <si>
    <t>CLASS ROOMS AND REST ROOM</t>
  </si>
  <si>
    <t>CLASS ROOM</t>
  </si>
  <si>
    <t>CLASS ROOM/LIBRARY/RESTROOM</t>
  </si>
  <si>
    <t>CLASSROOMS PORTABLE AND RESTROOM</t>
  </si>
  <si>
    <t>SCHOOL WITH CLASSROOMS AND FRONT OFFICE.</t>
  </si>
  <si>
    <t>COMPUTER LAB</t>
  </si>
  <si>
    <t>KINDERGARDEN CLASSROOM.</t>
  </si>
  <si>
    <t>STORAGE ROOM.</t>
  </si>
  <si>
    <t>SCE_NRF_935_0000063994</t>
  </si>
  <si>
    <t>RETAIL, DINING, KITCHEN, WALK-IN.</t>
  </si>
  <si>
    <t>RETAIL.</t>
  </si>
  <si>
    <t>CANDY ROOM: WHERE THEY MAKE AND HAVE COLD STORAGE FOR CANDY.</t>
  </si>
  <si>
    <t>N, S</t>
  </si>
  <si>
    <t>SCE_NRF_935_0000072336</t>
  </si>
  <si>
    <t>IT IS THE CLUB HOUSE-KITCHEN DINING ROOM-BAR AND LOCKER ROOMS.</t>
  </si>
  <si>
    <t>IT IS THE PRO SHOP. THEY SELL GOLFING ITEMS AND REPAIR CLUBS.</t>
  </si>
  <si>
    <t>THEY USE IT AS A GENERAL STORAGE FOR GOLF CARTS.</t>
  </si>
  <si>
    <t>THEY REPAIR GOLF CARTS. -LAWN CARE EQUIPMENT.</t>
  </si>
  <si>
    <t>IT IS THE TENNIS PRO SHOP. THEY SELL TENNIS ITEM AND REPAIR EQUIPMENT</t>
  </si>
  <si>
    <t>THEY USE THE BUILDING AS A GOLF CART STORAGE AND RENT THEM TO THE MEMBERS.</t>
  </si>
  <si>
    <t>CHURCH SANCTUARY AND PRESCHOOL CLASSROOMS.</t>
  </si>
  <si>
    <t>PRESCHOOL CLASSROOM.</t>
  </si>
  <si>
    <t>SCE_NRF_935_0000082729</t>
  </si>
  <si>
    <t>Thrift store</t>
  </si>
  <si>
    <t>CHURCH WITH WORSHIP SERVICES ON WEDNESDAY AND SUNDAY.</t>
  </si>
  <si>
    <t>SCE_NRF_935_0000126590</t>
  </si>
  <si>
    <t>THIS BUILDING IS USED FOR STONE AND TILE SALES.</t>
  </si>
  <si>
    <t>SCE_NRF_935_0000146565</t>
  </si>
  <si>
    <t>SELF STORAGE ROOMS WITH THE FRONT OFFICE</t>
  </si>
  <si>
    <t>VARIOUS SIZED SELF STORAGE UNITS.</t>
  </si>
  <si>
    <t>VARIOUS SIZED SEFL STORAGE UNITS.</t>
  </si>
  <si>
    <t>SELF STORAGE UNITS.</t>
  </si>
  <si>
    <t>THIS IS A DENTAL OFFICE</t>
  </si>
  <si>
    <t>SCE_NRF_935_0000165945</t>
  </si>
  <si>
    <t>They sell John Deer Tractors and they repair tractors.</t>
  </si>
  <si>
    <t>Main Campus.</t>
  </si>
  <si>
    <t>Portable Classroom/Offices.</t>
  </si>
  <si>
    <t>SCE_NRF_935_0000188567</t>
  </si>
  <si>
    <t>ADMINISTRATIVE OFFICES, BREAK, DINING, LOBBY.</t>
  </si>
  <si>
    <t>RESTROOM BUILDING.</t>
  </si>
  <si>
    <t>SCE_NRF_935_0000188568</t>
  </si>
  <si>
    <t>CLASSROOM AND RESTROOM, 2 STORY BUILDING.</t>
  </si>
  <si>
    <t>BAND ROOM, CHOIR ROOM, THEATER.</t>
  </si>
  <si>
    <t>OFFICE AND RESTROOM.</t>
  </si>
  <si>
    <t>KITCHEN, DINING ROOM, CLASSROOM.</t>
  </si>
  <si>
    <t>CLASSROOM, LIBRARY.</t>
  </si>
  <si>
    <t>AUTO SHOP AND CLASSROOM.</t>
  </si>
  <si>
    <t>GYM AND LOCKER ROOM.</t>
  </si>
  <si>
    <t>SCE_NRF_935_0000250479</t>
  </si>
  <si>
    <t>THIS IS AN ACCOUNTANT OFFICE.</t>
  </si>
  <si>
    <t>SCE_NRF_935_0000252609</t>
  </si>
  <si>
    <t>They sell hardware and flooring and rent tools and equipment.</t>
  </si>
  <si>
    <t>SCE_NRF_935_0000277184</t>
  </si>
  <si>
    <t>Real estate office</t>
  </si>
  <si>
    <t>SCE_NRF_935_0000277869</t>
  </si>
  <si>
    <t>CHURCH OFFICES.</t>
  </si>
  <si>
    <t>SCE_NRF_935_0000318734</t>
  </si>
  <si>
    <t>School Building - Office, Classroom, Kitchen, Restroom.</t>
  </si>
  <si>
    <t>School Building - Portable Classrooms for 5th and 6th Grade.</t>
  </si>
  <si>
    <t>School Building - Classroom, Library, Restrooms.</t>
  </si>
  <si>
    <t>School Building - Portable Classroom.</t>
  </si>
  <si>
    <t>SCE_NRF_935_0000383587</t>
  </si>
  <si>
    <t>THEY ARE A SPORTS CENTER AND A COMMUNITY CENTER.</t>
  </si>
  <si>
    <t>SCE_NRF_935_0000384055</t>
  </si>
  <si>
    <t>THIS IS A REAL ESTATE OFFICE.</t>
  </si>
  <si>
    <t>SCE_NRF_935_0000393666</t>
  </si>
  <si>
    <t>FAST FOOD RESTAURANT WITH DINE IN, CARRY OUT AND DRIVE THRU.</t>
  </si>
  <si>
    <t>SCE_NRF_935_0000405448</t>
  </si>
  <si>
    <t>They sell Fabric, Sewing Products, and conduct Sewing Classes.</t>
  </si>
  <si>
    <t>SCE_NRF_935_0000414070</t>
  </si>
  <si>
    <t>Sell food and liquor</t>
  </si>
  <si>
    <t>CHURCH WITH SERVICES ON WEDNESDAY NIGHT AND SUNDAYS</t>
  </si>
  <si>
    <t>SCE_NRF_935_0000548593</t>
  </si>
  <si>
    <t>A CLOTHING GOODS STORE THAT IS ATTACHED TO A MALL.</t>
  </si>
  <si>
    <t>SCE_NRF_935_0000563377</t>
  </si>
  <si>
    <t>RETIREMENT FOR VETERANS WITH GENERAL HEALTH CARE.</t>
  </si>
  <si>
    <t>SCE_NRF_935_0000582459</t>
  </si>
  <si>
    <t>Dental Office</t>
  </si>
  <si>
    <t>SCE_NRF_935_0000615398</t>
  </si>
  <si>
    <t>They sell Car, Boat, RV Auto Insurance and Life Insurance.</t>
  </si>
  <si>
    <t>SCE_NRF_936_0000058540</t>
  </si>
  <si>
    <t>GYMNASIUM, CAFETERIA, BOWLING ALLEY, AND SHOP CLASSES.</t>
  </si>
  <si>
    <t>CLASSROOM, OFFICES, LIBRARIES.</t>
  </si>
  <si>
    <t>SDGE_NRF_919_0000017885</t>
  </si>
  <si>
    <t>OPEN UNCONDITIONED LUMBER WAREHOUSE WITH BREAK ROOM, LOCKERS, AND RESTROOM.</t>
  </si>
  <si>
    <t>OPEN UNCONDITIONED LUMBER WAREHOUSE.</t>
  </si>
  <si>
    <t>Repair shop for cars and trucks.</t>
  </si>
  <si>
    <t>SDGE_NRF_919_0000029619</t>
  </si>
  <si>
    <t>THIS IS A SUPERMARKET IN A STRIP MALL.  THE MAJORITY OF THE FLOOR IS SALES-SHOP WITH DISPLAY CASES AND WALK-INS.</t>
  </si>
  <si>
    <t>SDGE_NRF_919_0000040033</t>
  </si>
  <si>
    <t>Salon</t>
  </si>
  <si>
    <t>SDGE_NRF_919_0000057601</t>
  </si>
  <si>
    <t>OFFICES,HEALTH CENTER,MULTI-PURPOSE AREA,KITCHEN, AND LIBRARY.</t>
  </si>
  <si>
    <t>AW</t>
  </si>
  <si>
    <t>PORTABLE CLASSROOM WITH RESTROOMS</t>
  </si>
  <si>
    <t>CLASSROOMS AND RESTROOMS</t>
  </si>
  <si>
    <t>SDGE_NRF_919_0000069499</t>
  </si>
  <si>
    <t>CONDITIONED FRONT OFFICE AND LIVING SPACE FOR OWNER.</t>
  </si>
  <si>
    <t>UNCONDITIONED PUBLIC STORAGE UNITS.</t>
  </si>
  <si>
    <t>This is the main office for the whole school.</t>
  </si>
  <si>
    <t>This building contains classrooms and laboratories.</t>
  </si>
  <si>
    <t>This building contains classrooms and the library.</t>
  </si>
  <si>
    <t>This building contains the theater and the gym.</t>
  </si>
  <si>
    <t>This is a portable building with fitness equipment.</t>
  </si>
  <si>
    <t>SDGE_NRF_919_0000085615</t>
  </si>
  <si>
    <t>A COURT HOUSE ON THE TOP 3 FLOORS WITH A JAIL ON THE BOTTOM 2.</t>
  </si>
  <si>
    <t>CENTRAL PLANT, THE CHILLERS, AND BOILERS ARE HOUSED HERE AS WELL AS MAINTENANCE.</t>
  </si>
  <si>
    <t>SDGE_NRF_919_0000090710</t>
  </si>
  <si>
    <t>Doctor's office</t>
  </si>
  <si>
    <t>IT'S A RETAIL WELDING SUPPLY STORE.</t>
  </si>
  <si>
    <t>SDGE_NRF_919_0000090818</t>
  </si>
  <si>
    <t>RETAIL SHOP IN A STRIP MALL OFFERING MEXICN PARTY FAVORS.</t>
  </si>
  <si>
    <t>SDGE_NRF_919_0000093529</t>
  </si>
  <si>
    <t>THIS IS A PUB HOUSE WITH A SMALL KITCHEN.</t>
  </si>
  <si>
    <t>SDGE_NRF_919_0000094771</t>
  </si>
  <si>
    <t>A STRIP MALL WITH FOUR STORE FRONTS.</t>
  </si>
  <si>
    <t>FAST FOOD RESTAURANT WITH DRIVE THRU.</t>
  </si>
  <si>
    <t>SDGE_NRF_919_0000115758</t>
  </si>
  <si>
    <t>Beauty and hair salon that is part of a building that has four businesses</t>
  </si>
  <si>
    <t>SDGE_NRF_919_0000118583</t>
  </si>
  <si>
    <t>Medical and Detail Offices.</t>
  </si>
  <si>
    <t>Medical Offices with the middle of the building being vacant and gutted.</t>
  </si>
  <si>
    <t>Medical and Dental Offices</t>
  </si>
  <si>
    <t>HIGH RISE OFFICE BUILDING</t>
  </si>
  <si>
    <t>SDGE_NRF_919_0000138842</t>
  </si>
  <si>
    <t>THIS IS A PORTABLE BUILDING USED AS A MEDICAL OFFICE.</t>
  </si>
  <si>
    <t>SDGE_NRF_919_0000144693</t>
  </si>
  <si>
    <t>Liquor Store</t>
  </si>
  <si>
    <t>SDGE_NRF_919_0000146029</t>
  </si>
  <si>
    <t>Tutoring</t>
  </si>
  <si>
    <t>SDGE_NRF_919_0000156690</t>
  </si>
  <si>
    <t>MEDICAL OFFICES WITH EXAM ROOMS.</t>
  </si>
  <si>
    <t>SDGE_NRF_919_0000162421</t>
  </si>
  <si>
    <t>RESTAURANT WITH BAR AREA, KITCHEN, AND TABLE SERVICE DINING AREA.</t>
  </si>
  <si>
    <t>SDGE_NRF_919_0000163201</t>
  </si>
  <si>
    <t>Coin operated laundry facility</t>
  </si>
  <si>
    <t>SDGE_NRF_919_0000166245</t>
  </si>
  <si>
    <t>ME</t>
  </si>
  <si>
    <t>Condos/Residential with laundry storage and management office</t>
  </si>
  <si>
    <t>Condos/Residential Only</t>
  </si>
  <si>
    <t>SDGE_NRF_919_0000166281</t>
  </si>
  <si>
    <t>KITCHEN &amp; DINING ROOM FOR FAST FOOD RESTAURANT</t>
  </si>
  <si>
    <t>Contains retail area, storage and general offices.</t>
  </si>
  <si>
    <t>RV repair garage</t>
  </si>
  <si>
    <t>SDGE_NRF_919_0000177139</t>
  </si>
  <si>
    <t>HIGHBAY WAREHOUSE WITH ADMIN OFFICES</t>
  </si>
  <si>
    <t>Office</t>
  </si>
  <si>
    <t>SDGE_NRF_919_0000184022</t>
  </si>
  <si>
    <t>Retail store with small office in back</t>
  </si>
  <si>
    <t>Car wash with attached gas pumps and canopy</t>
  </si>
  <si>
    <t>New car dealership/showroom</t>
  </si>
  <si>
    <t>Body Shop</t>
  </si>
  <si>
    <t>Parts Shop</t>
  </si>
  <si>
    <t>Warehouse/repair</t>
  </si>
  <si>
    <t>SDGE_NRF_919_0000195725</t>
  </si>
  <si>
    <t>Building material warehouse</t>
  </si>
  <si>
    <t>SDGE_NRF_919_0000197176</t>
  </si>
  <si>
    <t>MAIN GYM AREA &amp; PRIVATE OFFICE ADMIN</t>
  </si>
  <si>
    <t>KID ZONE DAY CARE</t>
  </si>
  <si>
    <t>GYM/WEIGHTROOM</t>
  </si>
  <si>
    <t>COMMUNITY ROOM/OPEN GYM</t>
  </si>
  <si>
    <t>OLD "KID ZONE" (NOT USED)</t>
  </si>
  <si>
    <t>SDGE_NRF_919_0000205956</t>
  </si>
  <si>
    <t>Paint shop and front desk</t>
  </si>
  <si>
    <t>Paint Shop</t>
  </si>
  <si>
    <t>SDGE_NRF_919_0000206035</t>
  </si>
  <si>
    <t>Fitness gym/racquetball club</t>
  </si>
  <si>
    <t>SDGE_NRF_919_0001312601</t>
  </si>
  <si>
    <t>THIS IS COMMERCIAL BUILDING LOCATED IN A STRIP MALL THAT CONTAINS A VARIETY OF BUSINESSES.</t>
  </si>
  <si>
    <t>SDGE_NRF_920_0000007486</t>
  </si>
  <si>
    <t>FITNESS CENTER WITH EXERCISE ROOMS, MEETING ROOM. OFFICES, AND CHILD CARE.</t>
  </si>
  <si>
    <t>SDGE_NRF_920_0000012893</t>
  </si>
  <si>
    <t>AFTER AND BEFORE SCHOOL PROGRAM</t>
  </si>
  <si>
    <t>CLASSROOMS WITH ATTACHED RESTROOMS AND STORAGE CLOSETS</t>
  </si>
  <si>
    <t>MIDDLE SCHOOL</t>
  </si>
  <si>
    <t>ADMIN OFFICES WITH AUDITORUIM</t>
  </si>
  <si>
    <t>SDGE_NRF_920_0000013546</t>
  </si>
  <si>
    <t>Hair salon in strip mall</t>
  </si>
  <si>
    <t>MAIN BLDG. OF THE SCHOOL WITH CLASSROOMS, OFFICES, RESTROOMS, KITCHEN, AND MULTI PURPOSE ROOM.</t>
  </si>
  <si>
    <t>CLASSROOMS USED FOR SPECIALTY LEARNING</t>
  </si>
  <si>
    <t>THIS PORTABLE BLDG IS USED BY THE SCHOOL PSYCHIATRIST AND SPEECH THEROPISTS</t>
  </si>
  <si>
    <t>THIS BLDG IS A STAND ALONE PRESCHOOL WITH CLASSROOMS, RESTROOMS, AND OFFICES.</t>
  </si>
  <si>
    <t>THIS IS THE MULTIPURPOSE ROOM BUILDING WHICH ALSO HAS THE KITCHEN AND LIBRARY.</t>
  </si>
  <si>
    <t>THIS IS THE ADMINISTRATIVE BUILDING FOR THE SCHOOL.</t>
  </si>
  <si>
    <t>THESE ARE THE CLASSROOM BUILDINGS OF THE SCHOOL.</t>
  </si>
  <si>
    <t>SDGE_NRF_920_0000030990</t>
  </si>
  <si>
    <t>THIS IS THE KINDERGARTEN BLDG OF AN ELEMENTARY SCHOOL CAMPUS.</t>
  </si>
  <si>
    <t>THIS IS THE PRESCHOOL BLDG OF AN ELEMENTARY SCHOOL CAMPUS</t>
  </si>
  <si>
    <t>CLASSROOM BLDGS OF AN ELEMENTARY SCHOOL CAMPUS.</t>
  </si>
  <si>
    <t>THIS BLDG IS THE MULTI-PURPOSE ROOM AND KITCHEN FOR THE SCHOOL, IT ALSO HAS RESTROOMS AND STORAGE.</t>
  </si>
  <si>
    <t>THIS IS THE OFFICE/ADMIN BLDG FOR THE SCHOOL, IT ALSO HAS A TEXT BOOK ROOM AND STAFF LOUNGE.</t>
  </si>
  <si>
    <t>THESE ARE CLASSROOM BLDGS OF AN ELEMENTARY SCHOOL CAMPUS</t>
  </si>
  <si>
    <t>THESE ARE BLDGS USED BY THE AFTER SCHOOL PROGRAMS</t>
  </si>
  <si>
    <t>THIS BLDG IS THE RESTROOMS FOR THE PLAYGROUND AREA</t>
  </si>
  <si>
    <t>THESE ARE CLASSROOM BLDGS</t>
  </si>
  <si>
    <t>SENIOR LIVING COMMUNITY</t>
  </si>
  <si>
    <t>SDGE_NRF_920_0000033926</t>
  </si>
  <si>
    <t>RESTAURANT/ENTERTAINMENT MADE UP PRIMARILY OF DINING AND PLAY AREA WITH KITCHEN AND SMALL OFFICE</t>
  </si>
  <si>
    <t>SDGE_NRF_920_0000045698</t>
  </si>
  <si>
    <t>THIS BUILDING IS FOR ADULT CARE.  SITE IS USED FOR WATCHING MOVIES AND DOING ACTIVITIES AND HAS A NURSE STATION AND TRANSPORTATION SERVICES.</t>
  </si>
  <si>
    <t>SDGE_NRF_920_0000049313</t>
  </si>
  <si>
    <t>Administration Office for the Boys and Girls Club.</t>
  </si>
  <si>
    <t>Activity Space for children of the Boys and Girls Club.</t>
  </si>
  <si>
    <t>SDGE_NRF_920_0000058438</t>
  </si>
  <si>
    <t>THIS IS THE CLUBHOUSE BLDG OF AN APARTMENT COMPLEX, LARGE MEETING AREA, KITCHEN LAUNDRY ROOM, AND OFFICES.</t>
  </si>
  <si>
    <t>THIS IS THE RESTROOM BLDG FOR THE COMMON POOL AREA OF THE APARTMENT COMPLEX.</t>
  </si>
  <si>
    <t>THIS IS THE MECHANICAL ROOM FOR THE APARTMENT COMPLEX POOL</t>
  </si>
  <si>
    <t>SDGE_NRF_920_0000061510</t>
  </si>
  <si>
    <t>MIXED USE; OFFICE &amp; WORKSHOP. FIRST FLOOR IS WORKSHOP USED FOR FENCE FABRICATION, AND 2ND FLOOR IS OFFICE SPACE.</t>
  </si>
  <si>
    <t>Car Dealership</t>
  </si>
  <si>
    <t>Administration</t>
  </si>
  <si>
    <t>SDGE_NRF_920_0000062476</t>
  </si>
  <si>
    <t>Auto repair</t>
  </si>
  <si>
    <t>SDGE_NRF_920_0000062597</t>
  </si>
  <si>
    <t>Community education, computer classes, art and other activities.</t>
  </si>
  <si>
    <t>RETAIL WAREHOUSE WITH OUTDOOR GARDEN CENTER AND SOME OFFICES.</t>
  </si>
  <si>
    <t>SDGE_NRF_920_0000072945</t>
  </si>
  <si>
    <t>Aviation storage and business offices.</t>
  </si>
  <si>
    <t>SDGE_NRF_920_0000073178</t>
  </si>
  <si>
    <t>ADMINISTRATION, WHOLESALE &amp; RESTAURANT</t>
  </si>
  <si>
    <t>Hotel lodging with kitchen and restaurant</t>
  </si>
  <si>
    <t>SDGE_NRF_920_0000081370</t>
  </si>
  <si>
    <t>Thrift shop non-profit</t>
  </si>
  <si>
    <t>SDGE_NRF_920_0000081428</t>
  </si>
  <si>
    <t>This building is mostly unconditioned storage units but also has an office.</t>
  </si>
  <si>
    <t>Unconditioned public storage.</t>
  </si>
  <si>
    <t>Unconditioned storage units with 4 CFL lights on second floor.</t>
  </si>
  <si>
    <t>FAST FOOD RESTAURANT WITH OFFICES &amp; STORAGE</t>
  </si>
  <si>
    <t>SDGE_NRF_920_0000084853</t>
  </si>
  <si>
    <t>Car sales and offices</t>
  </si>
  <si>
    <t>Oil changes and tire sales, and financial offices.</t>
  </si>
  <si>
    <t>Repair shop</t>
  </si>
  <si>
    <t>SDGE_NRF_920_0000086026</t>
  </si>
  <si>
    <t>SDGE_NRF_920_0000089703</t>
  </si>
  <si>
    <t>SCHOOL DISTRICT ADMINISTRATION OFFICES.  THERE ARE EIGHT INDIVIDUAL SUITES FOR DIFFERENT DEPARTMENTS.</t>
  </si>
  <si>
    <t>MAINENANCE SHOP, PRINTING SHOP, AND UNCONDITIONED WAREHOUSE STORAGE FOR SCHOOL DISTRICT.</t>
  </si>
  <si>
    <t>SDGE_NRF_920_0000091087</t>
  </si>
  <si>
    <t>Resort</t>
  </si>
  <si>
    <t>SDGE_NRF_920_0000091665</t>
  </si>
  <si>
    <t>ADMIN OFFICES &amp; COMMERCIAL LAUNDRY</t>
  </si>
  <si>
    <t>SDGE_NRF_920_0000091875</t>
  </si>
  <si>
    <t>Entire Site / Lexus Sales and Service</t>
  </si>
  <si>
    <t>Education building and pre-school.</t>
  </si>
  <si>
    <t>Main church services held here.</t>
  </si>
  <si>
    <t>Small service chapel.</t>
  </si>
  <si>
    <t>Youth center - music, sports, video games, study</t>
  </si>
  <si>
    <t>Multi-use for meetings and group counseling.</t>
  </si>
  <si>
    <t>Administrative Offices</t>
  </si>
  <si>
    <t>SDGE_NRF_920_0000093360</t>
  </si>
  <si>
    <t>Car Wash</t>
  </si>
  <si>
    <t>Restaurant with small office and bakery next door</t>
  </si>
  <si>
    <t>SDGE_NRF_920_0000094625</t>
  </si>
  <si>
    <t>Auto auction building with administrative offices, call center, and auction show room.</t>
  </si>
  <si>
    <t>Auto body repair shops and offices.</t>
  </si>
  <si>
    <t>Warehouse used for auto detailing.</t>
  </si>
  <si>
    <t>Small security office with a large outdoor canopy.</t>
  </si>
  <si>
    <t>Building only has restrooms and is separate from all other buildings.</t>
  </si>
  <si>
    <t>Frozen yogurt and ice cream</t>
  </si>
  <si>
    <t>SDGE_NRF_920_0000107910</t>
  </si>
  <si>
    <t>Service for roads, streets and parks</t>
  </si>
  <si>
    <t>SDGE_NRF_920_0000108177</t>
  </si>
  <si>
    <t>OLD HOUSE CONVERTED INTO A DENTIST OFFICE WITH EXAM ROOMS, LOBBY AND OFFICE AREA</t>
  </si>
  <si>
    <t>FAST FOOD RESTAURANT.</t>
  </si>
  <si>
    <t>SDGE_NRF_920_0000110198</t>
  </si>
  <si>
    <t>OFFICE FOR RECEIVING- PURCHASING AND STORAGE WAREHOUSE</t>
  </si>
  <si>
    <t>Office, lab, production and storage of microwave communication parts</t>
  </si>
  <si>
    <t>SDGE_NRF_920_0000114979</t>
  </si>
  <si>
    <t>Manufacturers circuit boards for the military</t>
  </si>
  <si>
    <t>SDGE_NRF_920_0000115382</t>
  </si>
  <si>
    <t>THIS IS AN OLD RESTAURANT IN A SHOPPING AREA IN LA JOLLA.</t>
  </si>
  <si>
    <t>Office space</t>
  </si>
  <si>
    <t>SDGE_NRF_920_0000119433</t>
  </si>
  <si>
    <t>BUILDING OF RETAIL STORE FRONTS IN A SEMI RESIDENTIAL AREA.</t>
  </si>
  <si>
    <t>SDGE_NRF_920_0000122278</t>
  </si>
  <si>
    <t>Record Sales</t>
  </si>
  <si>
    <t>SDGE_NRF_920_0000130571</t>
  </si>
  <si>
    <t>GROCERY STORE AND RESTAURANT</t>
  </si>
  <si>
    <t>SDGE_NRF_920_0000134855</t>
  </si>
  <si>
    <t>RETAIL CLOTHING STORE WITH STOCK ROOM. A RETAIL STRIP MALL.</t>
  </si>
  <si>
    <t>SDGE_NRF_920_0000139529</t>
  </si>
  <si>
    <t>RETAIL STORE WITH INDOOR SHOOTING RANGE</t>
  </si>
  <si>
    <t>SDGE_NRF_920_0000147920</t>
  </si>
  <si>
    <t>RESORT/HOTEL PRIMARILY GUEST ROOMS WITH SOME RECREATION AND CHECK IN SPACE.</t>
  </si>
  <si>
    <t>SDGE_NRF_920_0000150216</t>
  </si>
  <si>
    <t>THRIFT STORE - THEY SELL CLOTHING, TOYS, POTS &amp; PANS, ETC.</t>
  </si>
  <si>
    <t>SDGE_NRF_920_0000151053</t>
  </si>
  <si>
    <t>MARKET WITH SALES FLOOR, STORAGE, AND WALK-IN COOLERS</t>
  </si>
  <si>
    <t>SDGE_NRF_920_0000151326</t>
  </si>
  <si>
    <t>A small fish market in a strip mall.</t>
  </si>
  <si>
    <t>SDGE_NRF_920_0000153569</t>
  </si>
  <si>
    <t>MULTI-PURPOSE ROOM KITCHEN AND LIBRARY</t>
  </si>
  <si>
    <t>SDGE_NRF_920_0000157293</t>
  </si>
  <si>
    <t>Hair salon that also sells high end hair care products. (SB - ggogle mapped it for correctiong BLDG Act Type Code - Not in a strip mall.</t>
  </si>
  <si>
    <t>SDGE_NRF_920_0000159193</t>
  </si>
  <si>
    <t>THIS IS PRIMARILY THE ADMIN BLDG FOR THE SCHOOL MADE UP OF OFFICES, COPY ROOM, LOUNGE, AND SOME CLASSES.</t>
  </si>
  <si>
    <t>THESE BLDGS ARE MADE UP PRIMARILY OF STUDENT CLASSROOM WITH A LIBRARY AND RESTROOMS</t>
  </si>
  <si>
    <t>THIS IS THE MULTI-PURPOSE ROOM BLDG WITH KITCHEN, CAFETERIA, AND SOME CLASSROOMS</t>
  </si>
  <si>
    <t>THIS IS A CLASSROOM BLDG THAT IS USED EXTENDED HOURS SO IT INCLUDES RESTROOMS</t>
  </si>
  <si>
    <t>A pawn shop that buys and sells gold, silver, tools and electronics.</t>
  </si>
  <si>
    <t>TWO STORY BUILDING WITH OFFICES AND AN ATTACHED HIGH BAY WORK SHOP. USED FOR PROPANE SUPPLY &amp; DISTRIBUTION.</t>
  </si>
  <si>
    <t>SDGE_NRF_920_0000161006</t>
  </si>
  <si>
    <t>SHOP FOR REPAIRING EQUIPMENT WITH A SHOWROOM, PARTS, AND OFFICES</t>
  </si>
  <si>
    <t>SDGE_NRF_920_0000162670</t>
  </si>
  <si>
    <t>Mexican food restaurant.</t>
  </si>
  <si>
    <t>SDGE_NRF_920_0000163954</t>
  </si>
  <si>
    <t>OUT PATIENT TREATMENT FACILITY MADE UP PRIMARILY OF PROCEDURE ROOMS AND PATIENT BED AREAS</t>
  </si>
  <si>
    <t>ADMIN OFFICES, PRINTSHOP, WAREHOUSE; LIBRARY MEETING ROOM</t>
  </si>
  <si>
    <t>SDGE_NRF_920_0000166659</t>
  </si>
  <si>
    <t>THIS IS THE AUDITORIUM FOR THE ELEMENTARY SCHOOL WHICH IS ALSO WHERE THE KITCHEN IS</t>
  </si>
  <si>
    <t>THIS IS THE ADMIN BLDG FOR THE SCHOOL AND IT ALSO HAS CLASSROOMS</t>
  </si>
  <si>
    <t>THESE ARE THE BLDGS MADE UP PRIMARILY OF CLASSROOMS</t>
  </si>
  <si>
    <t>THESE ARE PORTABLE CLASSROOMS</t>
  </si>
  <si>
    <t>Office and order area for customers</t>
  </si>
  <si>
    <t>Dentist Office</t>
  </si>
  <si>
    <t>SDGE_NRF_920_0000169446</t>
  </si>
  <si>
    <t>IT IS AN APARTMENT BUILDING THAT LEASES OUT THE BOTTOM FLOOR TO THE BAKERY &amp; OTHER BUSINESS.</t>
  </si>
  <si>
    <t>SDGE_NRF_920_0000169784</t>
  </si>
  <si>
    <t>KITCHEN AND BATH SHOWROOM WITH WAREHOUSE.</t>
  </si>
  <si>
    <t>SDGE_NRF_920_0000171777</t>
  </si>
  <si>
    <t>Screen shop, door repair, etc</t>
  </si>
  <si>
    <t>SDGE_NRF_920_0000177755</t>
  </si>
  <si>
    <t>THIS IS THE MAIN OFFICE AND ADMINISTRATIVE BUILDING FOR THE SCHOOL.</t>
  </si>
  <si>
    <t>THIS BUILDING HAS AN OFFICE, RESTROOMS FOR STAFF, AND A CONFERENCE ROOM.</t>
  </si>
  <si>
    <t>THIS IS THE CAFETERIA AND KITCHEN FOR THE SCHOOL.</t>
  </si>
  <si>
    <t>THESE BUILDINGS ARE MADE UP PRIMARILY OF CLASSROOMS.</t>
  </si>
  <si>
    <t>THESE ARE PRIMARILY CLASSROOMS FOR THE SCHOOL.</t>
  </si>
  <si>
    <t>SDGE_NRF_920_0000177820</t>
  </si>
  <si>
    <t>They do Physical Therapy and/or rehab on back, knee, spine</t>
  </si>
  <si>
    <t>SDGE_NRF_920_0000180630</t>
  </si>
  <si>
    <t>RESTAURANT/KITCHEN</t>
  </si>
  <si>
    <t>City owned office building with one of five offices occupied.</t>
  </si>
  <si>
    <t>SDGE_NRF_920_0000182572</t>
  </si>
  <si>
    <t>LARGE COUNTRY CLUB BUILDING WITH MULTI-USE INCLUDING RESTAURANT, RETAIL, OFFICES, AND FITNESS CENTER.</t>
  </si>
  <si>
    <t>SDGE_NRF_920_0000182665</t>
  </si>
  <si>
    <t>This building is part of a shopping center. Building has a kitchen used for making pizza.</t>
  </si>
  <si>
    <t>SDGE_NRF_920_0000184636</t>
  </si>
  <si>
    <t>SHOWROOM FOR CAR SALES WITH OFFICES AND A CUSTOMER LOUNGE FOR SERVICE DEPARTMENT</t>
  </si>
  <si>
    <t>PARTS DEPARTMENTS, WORK BAY AND CAR WASH</t>
  </si>
  <si>
    <t>SDGE_NRF_920_0000185166</t>
  </si>
  <si>
    <t>ADMINISTRATIVE OFFICES FOR THE COUNTY OF SAN DIEGO, HEALTH AND HUMAN SERVICES</t>
  </si>
  <si>
    <t>MEDICAL OFFICES FOR THE COUNTY OF SAN DIEGO, PUBLIC HEALTH</t>
  </si>
  <si>
    <t>ADMINISTRATIVE OFFICES FOR THE COUNTY OF SAN DIEGO, HEALTH AND HUMAN SERVICES.</t>
  </si>
  <si>
    <t>THIS IS A NURSING HOME.</t>
  </si>
  <si>
    <t>SDGE_NRF_920_0000187171</t>
  </si>
  <si>
    <t>SMALL GROCERY STORE.</t>
  </si>
  <si>
    <t>SDGE_NRF_920_0000190206</t>
  </si>
  <si>
    <t>Real estate, construction etc</t>
  </si>
  <si>
    <t>SDGE_NRF_920_0000190217</t>
  </si>
  <si>
    <t>ADMIN OFFICES MOSTLY MEDICAL.</t>
  </si>
  <si>
    <t>SDGE_NRF_920_0000190661</t>
  </si>
  <si>
    <t>THIS IS A SMALL CONVENIENCE STORE WITH MOST OF THE AREA BEING RETAIL SPACE</t>
  </si>
  <si>
    <t>SDGE_NRF_920_0000190838</t>
  </si>
  <si>
    <t>Patient rooms, activity room, dining rooms, family rooms, offices, kitchens.</t>
  </si>
  <si>
    <t>SDGE_NRF_920_0000191124</t>
  </si>
  <si>
    <t>CLASSROOMS,DINING AREA, KITCHEN</t>
  </si>
  <si>
    <t>CLASSROOMS, OFFICES</t>
  </si>
  <si>
    <t>CLASSROOMS,COMPUTER LABS</t>
  </si>
  <si>
    <t>JUST RESTROOMS</t>
  </si>
  <si>
    <t>CLASSROOMS AND STORAGE</t>
  </si>
  <si>
    <t>AUDITORIUM,STORAGE,RESTROOMS</t>
  </si>
  <si>
    <t>CLASSROOMS,OFFICES</t>
  </si>
  <si>
    <t>LIBRARY,WORKSHOP,CLASSROOMS</t>
  </si>
  <si>
    <t>ADMIN OFFICES</t>
  </si>
  <si>
    <t>SDGE_NRF_920_0000191893</t>
  </si>
  <si>
    <t>THIS IS A DOCTORS OFFICE MADE UP PRIMARILY OF EXAM ROOMS</t>
  </si>
  <si>
    <t>SDGE_NRF_920_0000194726</t>
  </si>
  <si>
    <t>THIS IS THE LIBRARY FOR THE SCHOOL WITH TWO LAB CLASSROOMS.</t>
  </si>
  <si>
    <t>THIS IS THE ADMINISTRATIVE BUILDING FOR THE SCHOOL, AND THERE ARE ALSO SOME CLASSROOMS.</t>
  </si>
  <si>
    <t>THESE BUILDINGS ARE MADE UP PRIMARILY OF CLASSROOMS FOR THE SCHOOL.</t>
  </si>
  <si>
    <t>THIS IS THE MULTI-PURPOSE ROOM FOR THE SCHOOL.</t>
  </si>
  <si>
    <t>THIS IS THE KITCHEN FOR THE SCHOOL.</t>
  </si>
  <si>
    <t>PROTABLE CLASSROOMS FOR THE SCHOOL.</t>
  </si>
  <si>
    <t>PROTABLE BUILDING USED ONLY AS A RESTROOM.</t>
  </si>
  <si>
    <t>SDGE_NRF_920_0000197536</t>
  </si>
  <si>
    <t>REPAIR FACILITY FOR SCREENS AND WINDOWS, OFFICES FOR SALES, SMALL STOREFRONT.</t>
  </si>
  <si>
    <t>FIRST FLOOR IS MOSTLY OFFICE SPACES AS WELL AS TWO CLASSROOMS. THERE IS A BIG EVENT ROOM IN THE BASEMENT AS WELL AS A SMALL KITCHEN.</t>
  </si>
  <si>
    <t>SMALL SNACK BAR.</t>
  </si>
  <si>
    <t>SDGE_NRF_920_0000200023</t>
  </si>
  <si>
    <t>Large sign, Banner Printing.</t>
  </si>
  <si>
    <t>SDGE_NRF_920_0000200336</t>
  </si>
  <si>
    <t>SMALL OFFICE BUILDING USED FOR RETIREMENT PLANNING.</t>
  </si>
  <si>
    <t>SDGE_NRF_920_0000201808</t>
  </si>
  <si>
    <t>Tire and battery sales. Basic auto repair.</t>
  </si>
  <si>
    <t>Industrial Laundry Facility</t>
  </si>
  <si>
    <t>SDGE_NRF_920_0000203035</t>
  </si>
  <si>
    <t>BUILDING WITH OFFICES, SALES FLOOR, AUTO REPAIR, AND PARTS STORAGE.</t>
  </si>
  <si>
    <t>SDGE_NRF_920_0000204306</t>
  </si>
  <si>
    <t>THIS BUILDING HAS A LARGE MEETING ROOM BUT IS ALSO WHERE THE ADMIN. OFFICES ARE LOCATED</t>
  </si>
  <si>
    <t>THIS IS A SMALL SHOP BLDG USED TO KEEP MAINTENANCE TOOLS</t>
  </si>
  <si>
    <t>THIS IS A PORTABLE CLASSROOM/COMPUTER LAB</t>
  </si>
  <si>
    <t>THIS BLDG IS A SMALL MEETING ROOM BLDG.</t>
  </si>
  <si>
    <t>THIS IS THE BLDG WITH HOUSING ROOMS, IT ALSO HAS LAUNDRY</t>
  </si>
  <si>
    <t>THIS IS PRIMARILY THE KITCHEN DINING AREA WIT HSOME AREAS FOR LIVING AND MEETINGS</t>
  </si>
  <si>
    <t>Production, storage, office, distribution</t>
  </si>
  <si>
    <t>Distribution, dry storage, office</t>
  </si>
  <si>
    <t>Building has general office workstations available for rent/lease. Office equipment is provided.</t>
  </si>
  <si>
    <t>SDGE_NRF_921_0000021063</t>
  </si>
  <si>
    <t>SDGE_NRF_921_0000021997</t>
  </si>
  <si>
    <t>THERE IS A AUTO REPAIR BUSINESS AND WATER STORE.</t>
  </si>
  <si>
    <t>SDGE_NRF_921_0000022978</t>
  </si>
  <si>
    <t>MEDICAL OFFICE WITHIN A COMPLEX</t>
  </si>
  <si>
    <t>SALES SHOWROOM FOR KITCHEN &amp; BATHROOMS WITH OFFICES</t>
  </si>
  <si>
    <t>Fast Food store front in a Metro Station.</t>
  </si>
  <si>
    <t>SDGE_NRF_921_0000030900</t>
  </si>
  <si>
    <t>HIGH RISE CONDO BUILDING MULTI-FAMILY COMMON AREAS.</t>
  </si>
  <si>
    <t>SDGE_NRF_921_0000032037</t>
  </si>
  <si>
    <t>Multi-family apartment building.</t>
  </si>
  <si>
    <t>SDGE_NRF_921_0000033114</t>
  </si>
  <si>
    <t>High rise apartment building for senior citizens.</t>
  </si>
  <si>
    <t>SDGE_NRF_921_0000034236</t>
  </si>
  <si>
    <t>RETAIL CAMERA SHOP WITH STORAGE, SALES FLOOR,SERVICE AREA, AND OFFICES FOR ADMIN.</t>
  </si>
  <si>
    <t>DENTAL OFFICES AND LEGAL ADMIN.</t>
  </si>
  <si>
    <t>SDGE_NRF_921_0000042648</t>
  </si>
  <si>
    <t>Small retail store that sells classic American shirts and souvenirs</t>
  </si>
  <si>
    <t>SDGE_NRF_921_0000042717</t>
  </si>
  <si>
    <t>BMW, Mercedes and Mini Cooper Auto Repair Garage</t>
  </si>
  <si>
    <t>SDGE_NRF_921_0000043985</t>
  </si>
  <si>
    <t>SUPERMARKET IN A STRIP MALL WITH SMALL KITCHEN.</t>
  </si>
  <si>
    <t>Offices for software design</t>
  </si>
  <si>
    <t>SDGE_NRF_921_0000052018</t>
  </si>
  <si>
    <t>Bar and food service.</t>
  </si>
  <si>
    <t>Open auditorium that gets rented out for different events.</t>
  </si>
  <si>
    <t>SDGE_NRF_921_0000057097</t>
  </si>
  <si>
    <t>Law School with Lecture halls and Study rooms.</t>
  </si>
  <si>
    <t>Professor's Office and Admin Offices for Law School.</t>
  </si>
  <si>
    <t>Library and Computer Labs.</t>
  </si>
  <si>
    <t>SDGE_NRF_921_0000058240</t>
  </si>
  <si>
    <t>SDGE_NRF_921_0000065733</t>
  </si>
  <si>
    <t>HOTEL WITH BARS, GYMS AND SUITES.</t>
  </si>
  <si>
    <t>SDGE_NRF_921_0000066616</t>
  </si>
  <si>
    <t>CHIROPRACTIC OFFICE WITH TREATMENT ROOMS.</t>
  </si>
  <si>
    <t>SDGE_NRF_921_0000070675</t>
  </si>
  <si>
    <t>THIS IS BUILDING IS FOR OFFICES AND LIGHT INDUSTRIAL USE AND IS LOCATED IN A MULTI-TENANT, MULTI-USE STRIP MALL.</t>
  </si>
  <si>
    <t>Administration - They schedule truck shippiong/repair of trailers.</t>
  </si>
  <si>
    <t>SDGE_NRF_921_0000075284</t>
  </si>
  <si>
    <t>RETAIL STORE ON GROUND FLOOR OF A LARGE, MIXED USE BUILDING</t>
  </si>
  <si>
    <t>THIS IS USED FOR TILT-UP LIGHT INDUSTRIAL WITH FREE STANDING OFFICE SUITE.</t>
  </si>
  <si>
    <t>Office/Staff rooms</t>
  </si>
  <si>
    <t>Classes</t>
  </si>
  <si>
    <t>Auditorium/Cafeteria</t>
  </si>
  <si>
    <t>Portable Classes</t>
  </si>
  <si>
    <t>Library</t>
  </si>
  <si>
    <t>This is an Office building with multiple outside entrance suites. This suite is used as a school for special needs.</t>
  </si>
  <si>
    <t>SDGE_NRF_921_0000090444</t>
  </si>
  <si>
    <t>HIGH BAY FOOD PROCESSING AND REFRIGERATED STORAGE WITH OFFICE UPSTAIRS.</t>
  </si>
  <si>
    <t>SDGE_NRF_921_0000091507</t>
  </si>
  <si>
    <t>Office/Staff Lounge.</t>
  </si>
  <si>
    <t>Cafeteria/Multi-Purpose Room.</t>
  </si>
  <si>
    <t>SDGE_NRF_921_0000092822</t>
  </si>
  <si>
    <t>HIGH RISE MMMT WITH VARIOUS BUSINESS INCLUDING OFFICES, CONVENIENCE, DELI, SCHOOL, GOVERNMENT SPACE.</t>
  </si>
  <si>
    <t>SDGE_NRF_921_0000096601</t>
  </si>
  <si>
    <t>Makes and sells frozen yogurt and cookies.</t>
  </si>
  <si>
    <t>Sandwich shop inside of a stripmall.</t>
  </si>
  <si>
    <t>SDGE_NRF_921_0000100449</t>
  </si>
  <si>
    <t>Part of first floor of large building used to sell tools, appliances, materials, hardware equipment.</t>
  </si>
  <si>
    <t>SDGE_NRF_921_0000102855</t>
  </si>
  <si>
    <t>THIS IS USED FOR RENTAL OFFICES AND THE COMMUNITY ROOM.</t>
  </si>
  <si>
    <t>THIS BUILDING IS FOR THE LAUNDRY FACILITY, POOL ROOM, AND RESTROOMS.</t>
  </si>
  <si>
    <t>This building has administrative offices, a showroom, a warehouse, and an assembly area.</t>
  </si>
  <si>
    <t>Large stand alone building located at an outside mall (Department Store).</t>
  </si>
  <si>
    <t>SDGE_NRF_921_0000107246</t>
  </si>
  <si>
    <t>Office building occupied by defense contracting companies</t>
  </si>
  <si>
    <t>SDGE_NRF_921_0000107655</t>
  </si>
  <si>
    <t>MULTI-TENANT RETAIL.</t>
  </si>
  <si>
    <t>SDGE_NRF_921_0000108662</t>
  </si>
  <si>
    <t>Light manufacturing and sales of awards and trophies in a multi-tenant facility with a laundromat, small retail, etc.</t>
  </si>
  <si>
    <t>Ethnic food market in strip mall.</t>
  </si>
  <si>
    <t>SDGE_NRF_921_0000115964</t>
  </si>
  <si>
    <t>Medical Building</t>
  </si>
  <si>
    <t>SDGE_NRF_921_0000116860</t>
  </si>
  <si>
    <t>Medical office</t>
  </si>
  <si>
    <t>SDGE_NRF_921_0000119238</t>
  </si>
  <si>
    <t>Movie theater</t>
  </si>
  <si>
    <t>SDGE_NRF_921_0000119359</t>
  </si>
  <si>
    <t>Residential Apartment building</t>
  </si>
  <si>
    <t>Residential Apartments with attached Carport</t>
  </si>
  <si>
    <t>Laundry &amp; Maintenance with attached Carports</t>
  </si>
  <si>
    <t>SDGE_NRF_921_0000119451</t>
  </si>
  <si>
    <t>THIS IS AN ADMNISTRATIVE OFFICE.</t>
  </si>
  <si>
    <t>SDGE_NRF_921_0000119662</t>
  </si>
  <si>
    <t>SDGE_NRF_921_0000122779</t>
  </si>
  <si>
    <t>Gas station/Convenience Store</t>
  </si>
  <si>
    <t>Storage for gas station</t>
  </si>
  <si>
    <t>SDGE_NRF_921_0000124648</t>
  </si>
  <si>
    <t>SDGE_NRF_921_0000130134</t>
  </si>
  <si>
    <t>THEY ARE THE MANAGEMENT FOR A LARGE RETAIL COMPLEX. THEY ARE IN CHARGE OF THE COMMON AREAS.</t>
  </si>
  <si>
    <t>SDGE_NRF_921_0000131128</t>
  </si>
  <si>
    <t>WOMENS CLOTHING RETAILER IN A LARGE SHOPPING MALL</t>
  </si>
  <si>
    <t>RESCUE MISSION WITH DORMS, KITCHEN, OFFICES, AND SPECIAL USE AREAS.</t>
  </si>
  <si>
    <t>Dental company; owns building on the third floor. Vacant space above and below them at the moment.</t>
  </si>
  <si>
    <t>SDGE_NRF_921_0000147944</t>
  </si>
  <si>
    <t>COIN LAUNDRY WITH CHANGE MACHINE AND WASHERS AND DRYERS</t>
  </si>
  <si>
    <t>SDGE_NRF_921_0000149906</t>
  </si>
  <si>
    <t>SDGE_NRF_921_0000151478</t>
  </si>
  <si>
    <t>RETAIL SALES WITH OFFICE SPACE AND SEWING WORKROOM IN THE BACK</t>
  </si>
  <si>
    <t>SDGE_NRF_921_0000152891</t>
  </si>
  <si>
    <t>Breakfast and lunch deli inside a corporate plaza.</t>
  </si>
  <si>
    <t>SDGE_NRF_921_0000152953</t>
  </si>
  <si>
    <t>Office for computer monitors, CPU's service repair.</t>
  </si>
  <si>
    <t>Sushi restaurant located in a Strip Mall.</t>
  </si>
  <si>
    <t>SDGE_NRF_921_0000154768</t>
  </si>
  <si>
    <t>SMALL RETAIL BOOK STORE WITH AN OFFICE</t>
  </si>
  <si>
    <t>THIS SITE IS FOR ADMINISTRATIVE OFFICES AND IS LOCATED IN A MULTI-TENANT BUILDING THAT CONTAINS PILATES AND ADMINISTRATIVE OFFICES.</t>
  </si>
  <si>
    <t>SDGE_NRF_921_0000162189</t>
  </si>
  <si>
    <t>Manufacturing warehouse</t>
  </si>
  <si>
    <t>ELECTRIC MOTOR MANUFACTURER.  FRONT HALF OF BUILDING IS OFFICE.  BACK HALF IS ASSEMBLY.</t>
  </si>
  <si>
    <t>NATURAL FOODS SUPERMARKET IN A STRIP MALL.</t>
  </si>
  <si>
    <t>SDGE_NRF_921_0000167307</t>
  </si>
  <si>
    <t>This building has a kitchen, a bar, and a dining area.</t>
  </si>
  <si>
    <t>SDGE_NRF_921_0000167367</t>
  </si>
  <si>
    <t>Rec and TV room, usually used for parties and watching TV.</t>
  </si>
  <si>
    <t>SDGE_NRF_921_0000168276</t>
  </si>
  <si>
    <t>LARGE MUSEUM WITH ADMINISTRATIVE OFFICES</t>
  </si>
  <si>
    <t>Sports bar and grill</t>
  </si>
  <si>
    <t>STEREO &amp; HOME THEATRE STORE</t>
  </si>
  <si>
    <t>SDGE_NRF_921_0000173342</t>
  </si>
  <si>
    <t>CONVENIENCE STORE AND GAS STATION</t>
  </si>
  <si>
    <t>SDGE_NRF_921_0000173534</t>
  </si>
  <si>
    <t>LAW OFFICE,PUB,MEDICAL OFFICE,PET CARE,TRAFFIC SCHOOL</t>
  </si>
  <si>
    <t>THIS BUILDING HAS OFFICES AND LIGHT MANUFACTURING.</t>
  </si>
  <si>
    <t>Large Community Center with offices, auditorium, kitchen, art gallery.</t>
  </si>
  <si>
    <t>This building is used for the showroom and sales of lighting fixtures.</t>
  </si>
  <si>
    <t>SDGE_NRF_921_0000180259</t>
  </si>
  <si>
    <t>CONDITIONED WAREHOUSE WITH OFFICES</t>
  </si>
  <si>
    <t>SDGE_NRF_921_0000181658</t>
  </si>
  <si>
    <t>Main Office/Showroom with attached Parts Department.</t>
  </si>
  <si>
    <t>Service, Reception, Drive Thru</t>
  </si>
  <si>
    <t>Service Bays</t>
  </si>
  <si>
    <t>Body &amp; Paint shop</t>
  </si>
  <si>
    <t>SDGE_NRF_921_0000181760</t>
  </si>
  <si>
    <t>OFFICE BUILDING WITH LABOR AND UNION TYPE BUSINESSES.</t>
  </si>
  <si>
    <t>SDGE_NRF_921_0000183350</t>
  </si>
  <si>
    <t>Small coffee/ice cream/gelato café</t>
  </si>
  <si>
    <t>Walkin ref shed</t>
  </si>
  <si>
    <t>LAB RESEARCH AND DEVELOPMENT BUILDING OFFICE SPACE AND LAB WORK</t>
  </si>
  <si>
    <t>SDGE_NRF_921_0000187481</t>
  </si>
  <si>
    <t>High rise condominium</t>
  </si>
  <si>
    <t>SDGE_NRF_921_0000188378</t>
  </si>
  <si>
    <t>Nursing home</t>
  </si>
  <si>
    <t>SDGE_NRF_921_0000189399</t>
  </si>
  <si>
    <t>BAKERY AND BAKED GOODS RETAIL</t>
  </si>
  <si>
    <t>SDGE_NRF_921_0000193128</t>
  </si>
  <si>
    <t>THIS IS THE MAIN BUILDING OF THIS THREE BUILDING APARTMENT COMPLEX.</t>
  </si>
  <si>
    <t>THESE ARE BUILDINGS PRIMARILY USED FOR RESIDENTS.</t>
  </si>
  <si>
    <t>SDGE_NRF_921_0000194033</t>
  </si>
  <si>
    <t>Distribution warehouse - part of a larger industrial building</t>
  </si>
  <si>
    <t>SDGE_NRF_921_0000194254</t>
  </si>
  <si>
    <t>ADMINISTRATIVE OFFICE BUILDING WITH CLASSROOMS, WORKSHOPS.</t>
  </si>
  <si>
    <t>Residential high rise</t>
  </si>
  <si>
    <t>SDGE_NRF_921_0000196256</t>
  </si>
  <si>
    <t>This building is used for a small office for accounting services.</t>
  </si>
  <si>
    <t>SDGE_NRF_921_0000196303</t>
  </si>
  <si>
    <t>Main retail area, stock rooms and walkin coolers.</t>
  </si>
  <si>
    <t>Rebab and meeting center "God's Garage"</t>
  </si>
  <si>
    <t>Chapel / Bookstore</t>
  </si>
  <si>
    <t>General Offices</t>
  </si>
  <si>
    <t>Sanctuary</t>
  </si>
  <si>
    <t>Gymnasium with attached classrooms and kitchen.</t>
  </si>
  <si>
    <t>Leasing office for the sites and dock area.</t>
  </si>
  <si>
    <t>Pizza restaurant</t>
  </si>
  <si>
    <t>General offices - yacht sales / cannery</t>
  </si>
  <si>
    <t>SDGE_NRF_921_0000198592</t>
  </si>
  <si>
    <t>Entire fitness center.</t>
  </si>
  <si>
    <t>SDGE_NRF_921_0000198598</t>
  </si>
  <si>
    <t>Frozen yogurt shop</t>
  </si>
  <si>
    <t>SDGE_NRF_921_0000198828</t>
  </si>
  <si>
    <t>TWO SIDE BY SIDE JOINED INDUSTRIAL SPACES WITH 80% KITCHEN, FRIDGE/FREEZER, STORAGE AND 20% OFFICES.</t>
  </si>
  <si>
    <t>SDGE_NRF_921_0000199567</t>
  </si>
  <si>
    <t>ADMIN AND SALE OFFICES ON SECOND FLOOR WALK-IN COOLERS AND SHIPPING OPEN ON FIRST FLOOR FOR MEDICAL SUPPLY DISTRIBUTION.</t>
  </si>
  <si>
    <t>ADMIN OFFICE BUILDING FOR 3 CONSTRUCTION RELATED BUSINESSES</t>
  </si>
  <si>
    <t>CLASSROOMS,RESTROOMS,HALLWAYS</t>
  </si>
  <si>
    <t>LIBRARY, MULTI-PURPOSE ROOM, KITCHEN, COMPUTER LAB, STORAGE</t>
  </si>
  <si>
    <t>ADMIN OFFICES, STAFF LOUNGE, RESTROOMS, HEALTH OFFICES</t>
  </si>
  <si>
    <t>CLASSROOM AND RESTROOM</t>
  </si>
  <si>
    <t>CLASSROOMS ONLY</t>
  </si>
  <si>
    <t>THIS IS A RETAIL BUILDING WITH A VARIETY OF TENANTS INCLUDING THIS RESTAURANT WITH KITCHEN AND DINING.</t>
  </si>
  <si>
    <t>ADMINISTRATIVE OFFICES, MAIN LOBBY, HEALTH ROOM.</t>
  </si>
  <si>
    <t>MULTIPURPOSE ROOM, KITCHEN, CLASSROOM.</t>
  </si>
  <si>
    <t>CLASSROOMS, BREAK ROOMS, RESTROOMS.</t>
  </si>
  <si>
    <t>KINDERGARDEN CLASSROOMS, RESTROOMS.</t>
  </si>
  <si>
    <t>SDGE_NRF_921_0000203051</t>
  </si>
  <si>
    <t>ADMINISTRATIVE BUILDING FOR A MEDICAL FACILITY.</t>
  </si>
  <si>
    <t>SDGE_NRF_921_0000203295</t>
  </si>
  <si>
    <t>INTERNET PROVIDER ADMIN. OFFICES.</t>
  </si>
  <si>
    <t>SDGE_NRF_921_0000204870</t>
  </si>
  <si>
    <t>Administration and management for fast track systems</t>
  </si>
  <si>
    <t>SDGE_NRF_921_0000205406</t>
  </si>
  <si>
    <t>GOVERNMENT BUILDING WITH THE MAJORITY BEING ADMIN OFFICES, BUT ALSO LAW INFORMENT COMMUNICATIONS CENTERS THAT RUN CONSTANTLY.</t>
  </si>
  <si>
    <t>SDGE_NRF_921_0000205504</t>
  </si>
  <si>
    <t>Admin Offices &amp; heavy machinery repair</t>
  </si>
  <si>
    <t>Offices and Parts Warehouse</t>
  </si>
  <si>
    <t>Rental offices and Repair shop</t>
  </si>
  <si>
    <t>SDGE_NRF_921_0000206489</t>
  </si>
  <si>
    <t>SMALL RETAIL/SERVICE WITH AUTO GARAGES</t>
  </si>
  <si>
    <t>OFFICE BUILDING WITH 3 SUITES. TWO OF THE 3 SUITES OCCUPIED BY PHARATEK</t>
  </si>
  <si>
    <t>THIS BUILDING HAS OFFICES, CLASSROOMS, AND A KITCHEN FOR SCHOOL CAMPUS.</t>
  </si>
  <si>
    <t>THIS IS A CLASSROOM FOR THE SCHOOL CAMPUS.</t>
  </si>
  <si>
    <t>THIS BUILDING HAS A GYM AND A CLASSROOM.</t>
  </si>
  <si>
    <t>THIS BUILDING HAS CLASSROOMS.</t>
  </si>
  <si>
    <t>THIS BUILDING HAS RESTROOMS AND LOCKER ROOMS.</t>
  </si>
  <si>
    <t>OFFICES FOR TAX AND FINANCIAL SERVICES</t>
  </si>
  <si>
    <t>Nursing home, offices, lobby, activities, dining, kitchen, residence rooms.</t>
  </si>
  <si>
    <t>KITCHEN TABLES FOR TABLE SERVICE RESTAURANT.</t>
  </si>
  <si>
    <t>SDGE_NRF_926_0000039439</t>
  </si>
  <si>
    <t>Storage Units</t>
  </si>
  <si>
    <t>Office and storage units (majority of space is storage)</t>
  </si>
  <si>
    <t>Storage Units Only</t>
  </si>
  <si>
    <t>SDGE_NRF_926_0000056237</t>
  </si>
  <si>
    <t>SHOWROOM FOR THE CONTRACTOR</t>
  </si>
  <si>
    <t>MEXICAN FOOD RESTAURANT - KITCHEN, CANTINA, DINING AREA, SPECIAL EVENT HOSTING</t>
  </si>
  <si>
    <t>THIS BUILDING IS FOR ADMINISTRATIVE OFFICES AND A WAREHOUSE FOR SURGICAL SUPPLIES.</t>
  </si>
  <si>
    <t>OFFICES AND EXAM ROOMS FOR DOCTORS OFFICE.</t>
  </si>
  <si>
    <t>SALES AND SHOWROOM</t>
  </si>
  <si>
    <t>SALES SHOWROOM DOORS WINDOWS STORAGE</t>
  </si>
  <si>
    <t>SAWING AND WOOD STORAGE</t>
  </si>
  <si>
    <t>OFFICE WOOD ORDERING PORTABLE</t>
  </si>
  <si>
    <t>OFFICE GUARD SHACK PORTABLE</t>
  </si>
  <si>
    <t>SDGE_NRF_926_0000182388</t>
  </si>
  <si>
    <t>Liquor store</t>
  </si>
  <si>
    <t>SDGE_NRF_926_0000202850</t>
  </si>
  <si>
    <t>Administrative building</t>
  </si>
  <si>
    <t>Vintage</t>
  </si>
  <si>
    <t>VintageYear</t>
  </si>
  <si>
    <t>Before 1978</t>
  </si>
  <si>
    <t>1978 - 1992</t>
  </si>
  <si>
    <t>1993 - 2001</t>
  </si>
  <si>
    <t>2002 - 2005</t>
  </si>
  <si>
    <t>2006 - 2009</t>
  </si>
  <si>
    <t>2010 - 2013</t>
  </si>
  <si>
    <t>2015 - 2016</t>
  </si>
  <si>
    <t>YrBlt</t>
  </si>
  <si>
    <t>Count</t>
  </si>
  <si>
    <t>65 to 135 kBtuh</t>
  </si>
  <si>
    <t>135 to &lt;240 kBtuh</t>
  </si>
  <si>
    <t>WgtCSS_kWh</t>
  </si>
  <si>
    <t>WgtCSS_SiteCount</t>
  </si>
  <si>
    <t>WgtCMST_TV_kWh</t>
  </si>
  <si>
    <t>WgtCMST_TV_SiteCount</t>
  </si>
  <si>
    <t>WgtCMST_LF_kWh</t>
  </si>
  <si>
    <t>WgtCMST_LF_SiteCount</t>
  </si>
  <si>
    <t>WgtCMST_HV_kWh</t>
  </si>
  <si>
    <t>WgtCMST_HV_SiteCount</t>
  </si>
  <si>
    <t>WgtCMST_EEadj_kWh</t>
  </si>
  <si>
    <t>WgtCMST_EEadj_SiteCount</t>
  </si>
  <si>
    <t>kWhSize_CIS</t>
  </si>
  <si>
    <t>kWhSize_Final</t>
  </si>
  <si>
    <t>AllUsage_CIS</t>
  </si>
  <si>
    <t>AllUsage_Final</t>
  </si>
  <si>
    <t>PGE_NRF_932_0000044006</t>
  </si>
  <si>
    <t>PGE_NRF_932_0000084496</t>
  </si>
  <si>
    <t>PGE_NRF_932_0000172862</t>
  </si>
  <si>
    <t>PGE_NRF_932_0000178574</t>
  </si>
  <si>
    <t>PGE_NRF_932_0000250291</t>
  </si>
  <si>
    <t>PGE_NRF_932_0000275220</t>
  </si>
  <si>
    <t>PGE_NRF_932_0000284424</t>
  </si>
  <si>
    <t>PGE_NRF_932_0000294564</t>
  </si>
  <si>
    <t>PGE_NRF_932_0000431544</t>
  </si>
  <si>
    <t>PGE_NRF_932_0000433815</t>
  </si>
  <si>
    <t>PGE_NRF_932_0000443274</t>
  </si>
  <si>
    <t>PGE_NRF_932_0000462070</t>
  </si>
  <si>
    <t>PGE_NRF_932_0000532699</t>
  </si>
  <si>
    <t>V</t>
  </si>
  <si>
    <t>PGE_NRF_932_0000623997</t>
  </si>
  <si>
    <t>PGE_NRF_932_0000625871</t>
  </si>
  <si>
    <t>PGE_NRF_932_0000639936</t>
  </si>
  <si>
    <t>PGE_NRF_932_0000649273</t>
  </si>
  <si>
    <t>PGE_NRF_932_0000671999</t>
  </si>
  <si>
    <t>PGE_NRF_932_0000761376</t>
  </si>
  <si>
    <t>PGE_NRF_932_0000808293</t>
  </si>
  <si>
    <t>PGE_NRF_932_0000862526</t>
  </si>
  <si>
    <t>PGE_NRF_932_0000869137</t>
  </si>
  <si>
    <t>PGE_NRF_932_0000973279</t>
  </si>
  <si>
    <t>PGE_NRF_932_0000997063</t>
  </si>
  <si>
    <t>PGE_NRF_932_0001008336</t>
  </si>
  <si>
    <t>PGE_NRF_932_0001011596</t>
  </si>
  <si>
    <t>PGE_NRF_932_0001070432</t>
  </si>
  <si>
    <t>PGE_NRF_932_0001074414</t>
  </si>
  <si>
    <t>PGE_NRF_932_0001097472</t>
  </si>
  <si>
    <t>PGE_NRF_932_0001126575</t>
  </si>
  <si>
    <t>PGE_NRF_932_0001159345</t>
  </si>
  <si>
    <t>PGE_NRF_932_0001223931</t>
  </si>
  <si>
    <t>PGE_NRF_932_0001229285</t>
  </si>
  <si>
    <t>PGE_NRF_932_0001236569</t>
  </si>
  <si>
    <t>PGE_NRF_932_0001239210</t>
  </si>
  <si>
    <t>PGE_NRF_933_0000038594</t>
  </si>
  <si>
    <t>PGE_NRF_933_0000058514</t>
  </si>
  <si>
    <t>PGE_NRF_933_0000063510</t>
  </si>
  <si>
    <t>PGE_NRF_933_0000087764</t>
  </si>
  <si>
    <t>PGE_NRF_933_0000121030</t>
  </si>
  <si>
    <t>PGE_NRF_933_0000131378</t>
  </si>
  <si>
    <t>PGE_NRF_933_0000131410</t>
  </si>
  <si>
    <t>PGE_NRF_933_0000200196</t>
  </si>
  <si>
    <t>PGE_NRF_933_0000295655</t>
  </si>
  <si>
    <t>PGE_NRF_933_0000339160</t>
  </si>
  <si>
    <t>PGE_NRF_933_0000341270</t>
  </si>
  <si>
    <t>PGE_NRF_933_0000348146</t>
  </si>
  <si>
    <t>PGE_NRF_933_0000361508</t>
  </si>
  <si>
    <t>PGE_NRF_933_0000368713</t>
  </si>
  <si>
    <t>PGE_NRF_933_0000373636</t>
  </si>
  <si>
    <t>PGE_NRF_933_0000379522</t>
  </si>
  <si>
    <t>PGE_NRF_933_0000397068</t>
  </si>
  <si>
    <t>PGE_NRF_933_0000398798</t>
  </si>
  <si>
    <t>PGE_NRF_933_0000431995</t>
  </si>
  <si>
    <t>PGE_NRF_933_0000432064</t>
  </si>
  <si>
    <t>PGE_NRF_933_0000443784</t>
  </si>
  <si>
    <t>PGE_NRF_933_0000454033</t>
  </si>
  <si>
    <t>PGE_NRF_933_0000497550</t>
  </si>
  <si>
    <t>PGE_NRF_933_0000513129</t>
  </si>
  <si>
    <t>PGE_NRF_933_0000516832</t>
  </si>
  <si>
    <t>PGE_NRF_933_0000565563</t>
  </si>
  <si>
    <t>PGE_NRF_933_0000566138</t>
  </si>
  <si>
    <t>PGE_NRF_933_0000592660</t>
  </si>
  <si>
    <t>PGE_NRF_933_0000610431</t>
  </si>
  <si>
    <t>PGE_NRF_933_0000613082</t>
  </si>
  <si>
    <t>PGE_NRF_933_0000627809</t>
  </si>
  <si>
    <t>PGE_NRF_933_0000635229</t>
  </si>
  <si>
    <t>PGE_NRF_933_0000644352</t>
  </si>
  <si>
    <t>PGE_NRF_933_0000651570</t>
  </si>
  <si>
    <t>PGE_NRF_933_0000675870</t>
  </si>
  <si>
    <t>PGE_NRF_933_0000686409</t>
  </si>
  <si>
    <t>PGE_NRF_933_0000689037</t>
  </si>
  <si>
    <t>PGE_NRF_933_0000746501</t>
  </si>
  <si>
    <t>PGE_NRF_933_0000750718</t>
  </si>
  <si>
    <t>PGE_NRF_933_0000764554</t>
  </si>
  <si>
    <t>PGE_NRF_933_0000797346</t>
  </si>
  <si>
    <t>PGE_NRF_933_0000814758</t>
  </si>
  <si>
    <t>PGE_NRF_933_0000816415</t>
  </si>
  <si>
    <t>PGE_NRF_933_0000832875</t>
  </si>
  <si>
    <t>PGE_NRF_933_0000840507</t>
  </si>
  <si>
    <t>PGE_NRF_933_0000845178</t>
  </si>
  <si>
    <t>PGE_NRF_933_0000845912</t>
  </si>
  <si>
    <t>PGE_NRF_933_0000865952</t>
  </si>
  <si>
    <t>PGE_NRF_933_0000886779</t>
  </si>
  <si>
    <t>PGE_NRF_933_0000886922</t>
  </si>
  <si>
    <t>PGE_NRF_933_0000893309</t>
  </si>
  <si>
    <t>PGE_NRF_933_0000893318</t>
  </si>
  <si>
    <t>PGE_NRF_933_0000902702</t>
  </si>
  <si>
    <t>PGE_NRF_933_0000916925</t>
  </si>
  <si>
    <t>PGE_NRF_933_0000946488</t>
  </si>
  <si>
    <t>PGE_NRF_933_0000957434</t>
  </si>
  <si>
    <t>PGE_NRF_933_0000968848</t>
  </si>
  <si>
    <t>PGE_NRF_933_0000976142</t>
  </si>
  <si>
    <t>PGE_NRF_933_0001007502</t>
  </si>
  <si>
    <t>PGE_NRF_933_0001018358</t>
  </si>
  <si>
    <t>PGE_NRF_933_0001025524</t>
  </si>
  <si>
    <t>PGE_NRF_933_0001028729</t>
  </si>
  <si>
    <t>PGE_NRF_933_0001033684</t>
  </si>
  <si>
    <t>PGE_NRF_933_0001052545</t>
  </si>
  <si>
    <t>PGE_NRF_933_0001054884</t>
  </si>
  <si>
    <t>PGE_NRF_933_0001055309</t>
  </si>
  <si>
    <t>PGE_NRF_933_0001086684</t>
  </si>
  <si>
    <t>PGE_NRF_933_0001086921</t>
  </si>
  <si>
    <t>PGE_NRF_933_0001093901</t>
  </si>
  <si>
    <t>PGE_NRF_933_0001094932</t>
  </si>
  <si>
    <t>PGE_NRF_933_0001103476</t>
  </si>
  <si>
    <t>PGE_NRF_933_0001109260</t>
  </si>
  <si>
    <t>PGE_NRF_933_0001116840</t>
  </si>
  <si>
    <t>PGE_NRF_933_0001130143</t>
  </si>
  <si>
    <t>PGE_NRF_933_0001142469</t>
  </si>
  <si>
    <t>PGE_NRF_933_0001158432</t>
  </si>
  <si>
    <t>PGE_NRF_933_0001165741</t>
  </si>
  <si>
    <t>PGE_NRF_933_0001167238</t>
  </si>
  <si>
    <t>PGE_NRF_933_0001175793</t>
  </si>
  <si>
    <t>PGE_NRF_933_0001181230</t>
  </si>
  <si>
    <t>PGE_NRF_933_0001182777</t>
  </si>
  <si>
    <t>PGE_NRF_933_0001194371</t>
  </si>
  <si>
    <t>PGE_NRF_933_0001203020</t>
  </si>
  <si>
    <t>PGE_NRF_933_0001204421</t>
  </si>
  <si>
    <t>PGE_NRF_933_0001205784</t>
  </si>
  <si>
    <t>PGE_NRF_933_0001211278</t>
  </si>
  <si>
    <t>PGE_NRF_933_0001221389</t>
  </si>
  <si>
    <t>PGE_NRF_933_0001231944</t>
  </si>
  <si>
    <t>PGE_NRF_933_0001366149</t>
  </si>
  <si>
    <t>PGE_NRF_934_0000030438</t>
  </si>
  <si>
    <t>PGE_NRF_934_0000042070</t>
  </si>
  <si>
    <t>PGE_NRF_934_0000045943</t>
  </si>
  <si>
    <t>PGE_NRF_934_0000060619</t>
  </si>
  <si>
    <t>PGE_NRF_934_0000093352</t>
  </si>
  <si>
    <t>PGE_NRF_934_0000096342</t>
  </si>
  <si>
    <t>PGE_NRF_934_0000099769</t>
  </si>
  <si>
    <t>PGE_NRF_934_0000101755</t>
  </si>
  <si>
    <t>PGE_NRF_934_0000113916</t>
  </si>
  <si>
    <t>PGE_NRF_934_0000138163</t>
  </si>
  <si>
    <t>PGE_NRF_934_0000139214</t>
  </si>
  <si>
    <t>PGE_NRF_934_0000148821</t>
  </si>
  <si>
    <t>PGE_NRF_934_0000149397</t>
  </si>
  <si>
    <t>PGE_NRF_934_0000164654</t>
  </si>
  <si>
    <t>PGE_NRF_934_0000190534</t>
  </si>
  <si>
    <t>PGE_NRF_934_0000201807</t>
  </si>
  <si>
    <t>PGE_NRF_934_0000211365</t>
  </si>
  <si>
    <t>PGE_NRF_934_0000214238</t>
  </si>
  <si>
    <t>PGE_NRF_934_0000229035</t>
  </si>
  <si>
    <t>PGE_NRF_934_0000249547</t>
  </si>
  <si>
    <t>PGE_NRF_934_0000274586</t>
  </si>
  <si>
    <t>PGE_NRF_934_0000299776</t>
  </si>
  <si>
    <t>PGE_NRF_934_0000306646</t>
  </si>
  <si>
    <t>PGE_NRF_934_0000329872</t>
  </si>
  <si>
    <t>PGE_NRF_934_0000340883</t>
  </si>
  <si>
    <t>PGE_NRF_934_0000347104</t>
  </si>
  <si>
    <t>PGE_NRF_934_0000352013</t>
  </si>
  <si>
    <t>PGE_NRF_934_0000358476</t>
  </si>
  <si>
    <t>PGE_NRF_934_0000360583</t>
  </si>
  <si>
    <t>PGE_NRF_934_0000361348</t>
  </si>
  <si>
    <t>PGE_NRF_934_0000384009</t>
  </si>
  <si>
    <t>PGE_NRF_934_0000401503</t>
  </si>
  <si>
    <t>PGE_NRF_934_0000419541</t>
  </si>
  <si>
    <t>PGE_NRF_934_0000442889</t>
  </si>
  <si>
    <t>PGE_NRF_934_0000461104</t>
  </si>
  <si>
    <t>PGE_NRF_934_0000509450</t>
  </si>
  <si>
    <t>PGE_NRF_934_0000524354</t>
  </si>
  <si>
    <t>PGE_NRF_934_0000529444</t>
  </si>
  <si>
    <t>PGE_NRF_934_0000560681</t>
  </si>
  <si>
    <t>PGE_NRF_934_0000591295</t>
  </si>
  <si>
    <t>PGE_NRF_934_0000598469</t>
  </si>
  <si>
    <t>PGE_NRF_934_0000599975</t>
  </si>
  <si>
    <t>PGE_NRF_934_0000619372</t>
  </si>
  <si>
    <t>PGE_NRF_934_0000620672</t>
  </si>
  <si>
    <t>PGE_NRF_934_0000631941</t>
  </si>
  <si>
    <t>PGE_NRF_934_0000639331</t>
  </si>
  <si>
    <t>PGE_NRF_934_0000640513</t>
  </si>
  <si>
    <t>PGE_NRF_934_0000650279</t>
  </si>
  <si>
    <t>PGE_NRF_934_0000667257</t>
  </si>
  <si>
    <t>PGE_NRF_934_0000668668</t>
  </si>
  <si>
    <t>PGE_NRF_934_0000672009</t>
  </si>
  <si>
    <t>PGE_NRF_934_0000692823</t>
  </si>
  <si>
    <t>PGE_NRF_934_0000703628</t>
  </si>
  <si>
    <t>PGE_NRF_934_0000717810</t>
  </si>
  <si>
    <t>PGE_NRF_934_0000727595</t>
  </si>
  <si>
    <t>PGE_NRF_934_0000729169</t>
  </si>
  <si>
    <t>PGE_NRF_934_0000730316</t>
  </si>
  <si>
    <t>PGE_NRF_934_0000745405</t>
  </si>
  <si>
    <t>PGE_NRF_934_0000753572</t>
  </si>
  <si>
    <t>PGE_NRF_934_0000773921</t>
  </si>
  <si>
    <t>PGE_NRF_934_0000783681</t>
  </si>
  <si>
    <t>PGE_NRF_934_0000790752</t>
  </si>
  <si>
    <t>PGE_NRF_934_0000816678</t>
  </si>
  <si>
    <t>PGE_NRF_934_0000820484</t>
  </si>
  <si>
    <t>PGE_NRF_934_0000824225</t>
  </si>
  <si>
    <t>PGE_NRF_934_0000838455</t>
  </si>
  <si>
    <t>PGE_NRF_934_0000848441</t>
  </si>
  <si>
    <t>PGE_NRF_934_0000848917</t>
  </si>
  <si>
    <t>PGE_NRF_934_0000863472</t>
  </si>
  <si>
    <t>PGE_NRF_934_0000871668</t>
  </si>
  <si>
    <t>PGE_NRF_934_0000873425</t>
  </si>
  <si>
    <t>PGE_NRF_934_0000880293</t>
  </si>
  <si>
    <t>PGE_NRF_934_0000889112</t>
  </si>
  <si>
    <t>PGE_NRF_934_0000913266</t>
  </si>
  <si>
    <t>PGE_NRF_934_0000928019</t>
  </si>
  <si>
    <t>PGE_NRF_934_0000938320</t>
  </si>
  <si>
    <t>PGE_NRF_934_0000938913</t>
  </si>
  <si>
    <t>PGE_NRF_934_0000944057</t>
  </si>
  <si>
    <t>PGE_NRF_934_0000949327</t>
  </si>
  <si>
    <t>PGE_NRF_934_0000950109</t>
  </si>
  <si>
    <t>PGE_NRF_934_0000964521</t>
  </si>
  <si>
    <t>PGE_NRF_934_0000975485</t>
  </si>
  <si>
    <t>PGE_NRF_934_0000980566</t>
  </si>
  <si>
    <t>PGE_NRF_934_0000982551</t>
  </si>
  <si>
    <t>PGE_NRF_934_0000985535</t>
  </si>
  <si>
    <t>PGE_NRF_934_0000986871</t>
  </si>
  <si>
    <t>PGE_NRF_934_0001000887</t>
  </si>
  <si>
    <t>PGE_NRF_934_0001011378</t>
  </si>
  <si>
    <t>PGE_NRF_934_0001012323</t>
  </si>
  <si>
    <t>PGE_NRF_934_0001019299</t>
  </si>
  <si>
    <t>PGE_NRF_934_0001027377</t>
  </si>
  <si>
    <t>PGE_NRF_934_0001043086</t>
  </si>
  <si>
    <t>PGE_NRF_934_0001047905</t>
  </si>
  <si>
    <t>PGE_NRF_934_0001062985</t>
  </si>
  <si>
    <t>PGE_NRF_934_0001070183</t>
  </si>
  <si>
    <t>PGE_NRF_934_0001070455</t>
  </si>
  <si>
    <t>PGE_NRF_934_0001073014</t>
  </si>
  <si>
    <t>PGE_NRF_934_0001079217</t>
  </si>
  <si>
    <t>PGE_NRF_934_0001094703</t>
  </si>
  <si>
    <t>PGE_NRF_934_0001101287</t>
  </si>
  <si>
    <t>PGE_NRF_934_0001103106</t>
  </si>
  <si>
    <t>PGE_NRF_934_0001103267</t>
  </si>
  <si>
    <t>PGE_NRF_934_0001103593</t>
  </si>
  <si>
    <t>PGE_NRF_934_0001136315</t>
  </si>
  <si>
    <t>PGE_NRF_934_0001148579</t>
  </si>
  <si>
    <t>PGE_NRF_934_0001151108</t>
  </si>
  <si>
    <t>PGE_NRF_934_0001153391</t>
  </si>
  <si>
    <t>PGE_NRF_934_0001153754</t>
  </si>
  <si>
    <t>PGE_NRF_934_0001170265</t>
  </si>
  <si>
    <t>PGE_NRF_934_0001171506</t>
  </si>
  <si>
    <t>PGE_NRF_934_0001173757</t>
  </si>
  <si>
    <t>PGE_NRF_934_0001190790</t>
  </si>
  <si>
    <t>PGE_NRF_935_0000187095</t>
  </si>
  <si>
    <t>PGE_NRF_935_0000389392</t>
  </si>
  <si>
    <t>PGE_NRF_935_0000620896</t>
  </si>
  <si>
    <t>PGE_NRF_935_0000649790</t>
  </si>
  <si>
    <t>PGE_NRF_935_0000670088</t>
  </si>
  <si>
    <t>PGE_NRF_935_0000728673</t>
  </si>
  <si>
    <t>PGE_NRF_935_0000952384</t>
  </si>
  <si>
    <t>PGE_NRF_935_0000991704</t>
  </si>
  <si>
    <t>PGE_NRF_935_0000993086</t>
  </si>
  <si>
    <t>PGE_NRF_935_0001135027</t>
  </si>
  <si>
    <t>PGE_NRF_936_0000004247</t>
  </si>
  <si>
    <t>PGE_NRF_936_0000006249</t>
  </si>
  <si>
    <t>PGE_NRF_936_0000012838</t>
  </si>
  <si>
    <t>PGE_NRF_936_0000080157</t>
  </si>
  <si>
    <t>PGE_NRF_936_0000088393</t>
  </si>
  <si>
    <t>PGE_NRF_936_0000094785</t>
  </si>
  <si>
    <t>PGE_NRF_936_0000141697</t>
  </si>
  <si>
    <t>PGE_NRF_936_0000144099</t>
  </si>
  <si>
    <t>PGE_NRF_936_0000155430</t>
  </si>
  <si>
    <t>PGE_NRF_936_0000159826</t>
  </si>
  <si>
    <t>PGE_NRF_936_0000163609</t>
  </si>
  <si>
    <t>PGE_NRF_936_0000190056</t>
  </si>
  <si>
    <t>PGE_NRF_936_0000193841</t>
  </si>
  <si>
    <t>PGE_NRF_936_0000224813</t>
  </si>
  <si>
    <t>PGE_NRF_936_0000238837</t>
  </si>
  <si>
    <t>PGE_NRF_936_0000251741</t>
  </si>
  <si>
    <t>PGE_NRF_936_0000280171</t>
  </si>
  <si>
    <t>PGE_NRF_936_0000284526</t>
  </si>
  <si>
    <t>PGE_NRF_936_0000292509</t>
  </si>
  <si>
    <t>PGE_NRF_936_0000303693</t>
  </si>
  <si>
    <t>PGE_NRF_936_0000343839</t>
  </si>
  <si>
    <t>PGE_NRF_936_0000372826</t>
  </si>
  <si>
    <t>PGE_NRF_936_0000382300</t>
  </si>
  <si>
    <t>PGE_NRF_936_0000410331</t>
  </si>
  <si>
    <t>PGE_NRF_936_0000447588</t>
  </si>
  <si>
    <t>PGE_NRF_936_0000473716</t>
  </si>
  <si>
    <t>PGE_NRF_936_0000543526</t>
  </si>
  <si>
    <t>PGE_NRF_936_0000556860</t>
  </si>
  <si>
    <t>PGE_NRF_936_0000644691</t>
  </si>
  <si>
    <t>PGE_NRF_936_0000645648</t>
  </si>
  <si>
    <t>PGE_NRF_936_0000664833</t>
  </si>
  <si>
    <t>PGE_NRF_936_0000665103</t>
  </si>
  <si>
    <t>PGE_NRF_936_0000666262</t>
  </si>
  <si>
    <t>PGE_NRF_936_0000672196</t>
  </si>
  <si>
    <t>PGE_NRF_936_0000694197</t>
  </si>
  <si>
    <t>PGE_NRF_936_0000698987</t>
  </si>
  <si>
    <t>PGE_NRF_936_0000715569</t>
  </si>
  <si>
    <t>PGE_NRF_936_0000720825</t>
  </si>
  <si>
    <t>PGE_NRF_936_0000725344</t>
  </si>
  <si>
    <t>PGE_NRF_936_0000732683</t>
  </si>
  <si>
    <t>PGE_NRF_936_0000732690</t>
  </si>
  <si>
    <t>PGE_NRF_936_0000732749</t>
  </si>
  <si>
    <t>PGE_NRF_936_0000747503</t>
  </si>
  <si>
    <t>PGE_NRF_936_0000747870</t>
  </si>
  <si>
    <t>PGE_NRF_936_0000812295</t>
  </si>
  <si>
    <t>PGE_NRF_936_0000818375</t>
  </si>
  <si>
    <t>PGE_NRF_936_0000826099</t>
  </si>
  <si>
    <t>PGE_NRF_936_0000832292</t>
  </si>
  <si>
    <t>PGE_NRF_936_0000852405</t>
  </si>
  <si>
    <t>PGE_NRF_936_0000860178</t>
  </si>
  <si>
    <t>PGE_NRF_936_0000869933</t>
  </si>
  <si>
    <t>PGE_NRF_936_0000876701</t>
  </si>
  <si>
    <t>PGE_NRF_936_0000880171</t>
  </si>
  <si>
    <t>PGE_NRF_936_0000884732</t>
  </si>
  <si>
    <t>PGE_NRF_936_0000886768</t>
  </si>
  <si>
    <t>PGE_NRF_936_0000899171</t>
  </si>
  <si>
    <t>PGE_NRF_936_0000905585</t>
  </si>
  <si>
    <t>PGE_NRF_936_0000916309</t>
  </si>
  <si>
    <t>PGE_NRF_936_0000931217</t>
  </si>
  <si>
    <t>PGE_NRF_936_0000947956</t>
  </si>
  <si>
    <t>PGE_NRF_936_0000957203</t>
  </si>
  <si>
    <t>PGE_NRF_936_0000967516</t>
  </si>
  <si>
    <t>PGE_NRF_936_0000978467</t>
  </si>
  <si>
    <t>PGE_NRF_936_0000982171</t>
  </si>
  <si>
    <t>PGE_NRF_936_0000987929</t>
  </si>
  <si>
    <t>PGE_NRF_936_0000989265</t>
  </si>
  <si>
    <t>PGE_NRF_936_0001008676</t>
  </si>
  <si>
    <t>PGE_NRF_936_0001012281</t>
  </si>
  <si>
    <t>PGE_NRF_936_0001040238</t>
  </si>
  <si>
    <t>PGE_NRF_936_0001050089</t>
  </si>
  <si>
    <t>PGE_NRF_936_0001061817</t>
  </si>
  <si>
    <t>PGE_NRF_936_0001070803</t>
  </si>
  <si>
    <t>PGE_NRF_936_0001072831</t>
  </si>
  <si>
    <t>PGE_NRF_936_0001081635</t>
  </si>
  <si>
    <t>PGE_NRF_936_0001110467</t>
  </si>
  <si>
    <t>PGE_NRF_936_0001111472</t>
  </si>
  <si>
    <t>PGE_NRF_936_0001118736</t>
  </si>
  <si>
    <t>PGE_NRF_936_0001130938</t>
  </si>
  <si>
    <t>PGE_NRF_936_0001132809</t>
  </si>
  <si>
    <t>PGE_NRF_936_0001133027</t>
  </si>
  <si>
    <t>PGE_NRF_936_0001135705</t>
  </si>
  <si>
    <t>PGE_NRF_936_0001144285</t>
  </si>
  <si>
    <t>PGE_NRF_936_0001153716</t>
  </si>
  <si>
    <t>PGE_NRF_936_0001174024</t>
  </si>
  <si>
    <t>PGE_NRF_936_0001186936</t>
  </si>
  <si>
    <t>PGE_NRF_936_0001191520</t>
  </si>
  <si>
    <t>PGE_NRF_936_0001207864</t>
  </si>
  <si>
    <t>PGE_NRF_936_0001229907</t>
  </si>
  <si>
    <t>PGE_NRF_936_0001231288</t>
  </si>
  <si>
    <t>PGE_NRF_936_0001239696</t>
  </si>
  <si>
    <t>PGE_NRF_937_0000037307</t>
  </si>
  <si>
    <t>PGE_NRF_937_0000040568</t>
  </si>
  <si>
    <t>PGE_NRF_937_0000052623</t>
  </si>
  <si>
    <t>PGE_NRF_937_0000052625</t>
  </si>
  <si>
    <t>PGE_NRF_937_0000057280</t>
  </si>
  <si>
    <t>PGE_NRF_937_0000085817</t>
  </si>
  <si>
    <t>PGE_NRF_937_0000107839</t>
  </si>
  <si>
    <t>PGE_NRF_937_0000122800</t>
  </si>
  <si>
    <t>PGE_NRF_937_0000187396</t>
  </si>
  <si>
    <t>PGE_NRF_937_0000202019</t>
  </si>
  <si>
    <t>PGE_NRF_937_0000212602</t>
  </si>
  <si>
    <t>PGE_NRF_937_0000213499</t>
  </si>
  <si>
    <t>PGE_NRF_937_0000221083</t>
  </si>
  <si>
    <t>PGE_NRF_937_0000233211</t>
  </si>
  <si>
    <t>PGE_NRF_937_0000254270</t>
  </si>
  <si>
    <t>PGE_NRF_937_0000280795</t>
  </si>
  <si>
    <t>PGE_NRF_937_0000341374</t>
  </si>
  <si>
    <t>PGE_NRF_937_0000400243</t>
  </si>
  <si>
    <t>PGE_NRF_937_0000420122</t>
  </si>
  <si>
    <t>PGE_NRF_937_0000420711</t>
  </si>
  <si>
    <t>PGE_NRF_937_0000445409</t>
  </si>
  <si>
    <t>PGE_NRF_937_0000459903</t>
  </si>
  <si>
    <t>PGE_NRF_937_0000464520</t>
  </si>
  <si>
    <t>PGE_NRF_937_0000465642</t>
  </si>
  <si>
    <t>PGE_NRF_937_0000476828</t>
  </si>
  <si>
    <t>PGE_NRF_937_0000483231</t>
  </si>
  <si>
    <t>PGE_NRF_937_0000489984</t>
  </si>
  <si>
    <t>PGE_NRF_937_0000494411</t>
  </si>
  <si>
    <t>PGE_NRF_937_0000508244</t>
  </si>
  <si>
    <t>PGE_NRF_937_0000535759</t>
  </si>
  <si>
    <t>PGE_NRF_937_0000548116</t>
  </si>
  <si>
    <t>PGE_NRF_937_0000558941</t>
  </si>
  <si>
    <t>PGE_NRF_937_0000563190</t>
  </si>
  <si>
    <t>PGE_NRF_937_0000597181</t>
  </si>
  <si>
    <t>PGE_NRF_937_0000607290</t>
  </si>
  <si>
    <t>PGE_NRF_937_0000609812</t>
  </si>
  <si>
    <t>PGE_NRF_937_0000609928</t>
  </si>
  <si>
    <t>PGE_NRF_937_0000646265</t>
  </si>
  <si>
    <t>PGE_NRF_937_0000649070</t>
  </si>
  <si>
    <t>PGE_NRF_937_0000649986</t>
  </si>
  <si>
    <t>PGE_NRF_937_0000655302</t>
  </si>
  <si>
    <t>PGE_NRF_937_0000660464</t>
  </si>
  <si>
    <t>PGE_NRF_937_0000730097</t>
  </si>
  <si>
    <t>PGE_NRF_937_0000731229</t>
  </si>
  <si>
    <t>PGE_NRF_937_0000738722</t>
  </si>
  <si>
    <t>PGE_NRF_937_0000759921</t>
  </si>
  <si>
    <t>PGE_NRF_937_0000760010</t>
  </si>
  <si>
    <t>PGE_NRF_937_0000764830</t>
  </si>
  <si>
    <t>PGE_NRF_937_0000764943</t>
  </si>
  <si>
    <t>PGE_NRF_937_0000771775</t>
  </si>
  <si>
    <t>PGE_NRF_937_0000803538</t>
  </si>
  <si>
    <t>PGE_NRF_937_0000805359</t>
  </si>
  <si>
    <t>PGE_NRF_937_0000836182</t>
  </si>
  <si>
    <t>PGE_NRF_937_0000839772</t>
  </si>
  <si>
    <t>PGE_NRF_937_0000845186</t>
  </si>
  <si>
    <t>PGE_NRF_937_0000848660</t>
  </si>
  <si>
    <t>PGE_NRF_937_0000861532</t>
  </si>
  <si>
    <t>PGE_NRF_937_0000888103</t>
  </si>
  <si>
    <t>PGE_NRF_937_0000898981</t>
  </si>
  <si>
    <t>PGE_NRF_937_0000902361</t>
  </si>
  <si>
    <t>PGE_NRF_937_0000907323</t>
  </si>
  <si>
    <t>PGE_NRF_937_0000912137</t>
  </si>
  <si>
    <t>PGE_NRF_937_0000913907</t>
  </si>
  <si>
    <t>PGE_NRF_937_0000918328</t>
  </si>
  <si>
    <t>PGE_NRF_937_0000931920</t>
  </si>
  <si>
    <t>PGE_NRF_937_0000938611</t>
  </si>
  <si>
    <t>PGE_NRF_937_0000948446</t>
  </si>
  <si>
    <t>PGE_NRF_937_0000953561</t>
  </si>
  <si>
    <t>PGE_NRF_937_0000954105</t>
  </si>
  <si>
    <t>PGE_NRF_937_0000957882</t>
  </si>
  <si>
    <t>PGE_NRF_937_0000971020</t>
  </si>
  <si>
    <t>PGE_NRF_937_0000972529</t>
  </si>
  <si>
    <t>PGE_NRF_937_0000973772</t>
  </si>
  <si>
    <t>PGE_NRF_937_0000978094</t>
  </si>
  <si>
    <t>PGE_NRF_937_0000983041</t>
  </si>
  <si>
    <t>PGE_NRF_937_0000993130</t>
  </si>
  <si>
    <t>PGE_NRF_937_0001009977</t>
  </si>
  <si>
    <t>PGE_NRF_937_0001010890</t>
  </si>
  <si>
    <t>PGE_NRF_937_0001018919</t>
  </si>
  <si>
    <t>PGE_NRF_937_0001021119</t>
  </si>
  <si>
    <t>PGE_NRF_937_0001037520</t>
  </si>
  <si>
    <t>PGE_NRF_937_0001041946</t>
  </si>
  <si>
    <t>PGE_NRF_937_0001049534</t>
  </si>
  <si>
    <t>PGE_NRF_937_0001052997</t>
  </si>
  <si>
    <t>PGE_NRF_937_0001058110</t>
  </si>
  <si>
    <t>PGE_NRF_937_0001067752</t>
  </si>
  <si>
    <t>PGE_NRF_937_0001072449</t>
  </si>
  <si>
    <t>PGE_NRF_937_0001075667</t>
  </si>
  <si>
    <t>PGE_NRF_937_0001077470</t>
  </si>
  <si>
    <t>PGE_NRF_937_0001089312</t>
  </si>
  <si>
    <t>PGE_NRF_937_0001090749</t>
  </si>
  <si>
    <t>PGE_NRF_937_0001093963</t>
  </si>
  <si>
    <t>PGE_NRF_937_0001099023</t>
  </si>
  <si>
    <t>PGE_NRF_937_0001114009</t>
  </si>
  <si>
    <t>PGE_NRF_937_0001127699</t>
  </si>
  <si>
    <t>PGE_NRF_937_0001149588</t>
  </si>
  <si>
    <t>PGE_NRF_937_0001160991</t>
  </si>
  <si>
    <t>PGE_NRF_937_0001180594</t>
  </si>
  <si>
    <t>PGE_NRF_937_0001183070</t>
  </si>
  <si>
    <t>PGE_NRF_937_0001183524</t>
  </si>
  <si>
    <t>PGE_NRF_937_0001186533</t>
  </si>
  <si>
    <t>PGE_NRF_937_0001192038</t>
  </si>
  <si>
    <t>PGE_NRF_937_0001194538</t>
  </si>
  <si>
    <t>PGE_NRF_937_0001197899</t>
  </si>
  <si>
    <t>PGE_NRF_937_0001198602</t>
  </si>
  <si>
    <t>PGE_NRF_937_0001209141</t>
  </si>
  <si>
    <t>PGE_NRF_937_0001211243</t>
  </si>
  <si>
    <t>PGE_NRF_937_0001214140</t>
  </si>
  <si>
    <t>PGE_NRF_937_0001214173</t>
  </si>
  <si>
    <t>PGE_NRF_937_0001220703</t>
  </si>
  <si>
    <t>PGE_NRF_937_0001229973</t>
  </si>
  <si>
    <t>PGE_NRF_937_0001300945</t>
  </si>
  <si>
    <t>PGE_NRF_939_0000000282</t>
  </si>
  <si>
    <t>PGE_NRF_939_0000005742</t>
  </si>
  <si>
    <t>PGE_NRF_939_0000016196</t>
  </si>
  <si>
    <t>PGE_NRF_939_0000141228</t>
  </si>
  <si>
    <t>PGE_NRF_939_0000197079</t>
  </si>
  <si>
    <t>PGE_NRF_939_0000241966</t>
  </si>
  <si>
    <t>PGE_NRF_939_0000261389</t>
  </si>
  <si>
    <t>PGE_NRF_939_0000283654</t>
  </si>
  <si>
    <t>PGE_NRF_939_0000350285</t>
  </si>
  <si>
    <t>PGE_NRF_939_0000416596</t>
  </si>
  <si>
    <t>PGE_NRF_939_0000428046</t>
  </si>
  <si>
    <t>PGE_NRF_939_0000458154</t>
  </si>
  <si>
    <t>PGE_NRF_939_0000493120</t>
  </si>
  <si>
    <t>PGE_NRF_939_0000498821</t>
  </si>
  <si>
    <t>PGE_NRF_939_0000500560</t>
  </si>
  <si>
    <t>PGE_NRF_939_0000532099</t>
  </si>
  <si>
    <t>PGE_NRF_939_0000589361</t>
  </si>
  <si>
    <t>PGE_NRF_939_0000596053</t>
  </si>
  <si>
    <t>PGE_NRF_939_0000598184</t>
  </si>
  <si>
    <t>PGE_NRF_939_0000600702</t>
  </si>
  <si>
    <t>PGE_NRF_939_0000619025</t>
  </si>
  <si>
    <t>PGE_NRF_939_0000643205</t>
  </si>
  <si>
    <t>PGE_NRF_939_0000722275</t>
  </si>
  <si>
    <t>PGE_NRF_939_0000729592</t>
  </si>
  <si>
    <t>PGE_NRF_939_0000753786</t>
  </si>
  <si>
    <t>PGE_NRF_939_0000754356</t>
  </si>
  <si>
    <t>PGE_NRF_939_0000801543</t>
  </si>
  <si>
    <t>PGE_NRF_939_0000806061</t>
  </si>
  <si>
    <t>PGE_NRF_939_0000897726</t>
  </si>
  <si>
    <t>PGE_NRF_939_0000897765</t>
  </si>
  <si>
    <t>PGE_NRF_939_0000897822</t>
  </si>
  <si>
    <t>PGE_NRF_939_0000908278</t>
  </si>
  <si>
    <t>PGE_NRF_939_0000918086</t>
  </si>
  <si>
    <t>PGE_NRF_939_0000927089</t>
  </si>
  <si>
    <t>PGE_NRF_939_0000940865</t>
  </si>
  <si>
    <t>PGE_NRF_939_0000947099</t>
  </si>
  <si>
    <t>PGE_NRF_939_0000966966</t>
  </si>
  <si>
    <t>PGE_NRF_939_0000970064</t>
  </si>
  <si>
    <t>PGE_NRF_939_0000970511</t>
  </si>
  <si>
    <t>PGE_NRF_939_0000980374</t>
  </si>
  <si>
    <t>PGE_NRF_939_0000996095</t>
  </si>
  <si>
    <t>PGE_NRF_939_0000999354</t>
  </si>
  <si>
    <t>PGE_NRF_939_0001016873</t>
  </si>
  <si>
    <t>PGE_NRF_939_0001038025</t>
  </si>
  <si>
    <t>PGE_NRF_939_0001047727</t>
  </si>
  <si>
    <t>PGE_NRF_939_0001055327</t>
  </si>
  <si>
    <t>PGE_NRF_939_0001074102</t>
  </si>
  <si>
    <t>PGE_NRF_939_0001077498</t>
  </si>
  <si>
    <t>PGE_NRF_939_0001085041</t>
  </si>
  <si>
    <t>PGE_NRF_939_0001118634</t>
  </si>
  <si>
    <t>PGE_NRF_939_0001128863</t>
  </si>
  <si>
    <t>PGE_NRF_939_0001181019</t>
  </si>
  <si>
    <t>PGE_NRF_939_0001186737</t>
  </si>
  <si>
    <t>PGE_NRF_939_0001187889</t>
  </si>
  <si>
    <t>PGE_NRF_939_0001188714</t>
  </si>
  <si>
    <t>PGE_NRF_939_0001189486</t>
  </si>
  <si>
    <t>PGE_NRF_939_0001191934</t>
  </si>
  <si>
    <t>PGE_NRF_939_0001192471</t>
  </si>
  <si>
    <t>PGE_NRF_939_0001208313</t>
  </si>
  <si>
    <t>PGE_NRF_939_0001208772</t>
  </si>
  <si>
    <t>PGE_NRF_939_0001213109</t>
  </si>
  <si>
    <t>PGE_NRF_939_0001219031</t>
  </si>
  <si>
    <t>PGE_NRF_939_0001232245</t>
  </si>
  <si>
    <t>PGE_NRF_939_0001232542</t>
  </si>
  <si>
    <t>PGE_NRF_939_0001235124</t>
  </si>
  <si>
    <t>PGE_NRF_940_0000017071</t>
  </si>
  <si>
    <t>PGE_NRF_940_0000020170</t>
  </si>
  <si>
    <t>PGE_NRF_940_0000035929</t>
  </si>
  <si>
    <t>PGE_NRF_940_0000041805</t>
  </si>
  <si>
    <t>PGE_NRF_940_0000050806</t>
  </si>
  <si>
    <t>PGE_NRF_940_0000127496</t>
  </si>
  <si>
    <t>PGE_NRF_940_0000134239</t>
  </si>
  <si>
    <t>PGE_NRF_940_0000172241</t>
  </si>
  <si>
    <t>PGE_NRF_940_0000172309</t>
  </si>
  <si>
    <t>PGE_NRF_940_0000195053</t>
  </si>
  <si>
    <t>PGE_NRF_940_0000199200</t>
  </si>
  <si>
    <t>PGE_NRF_940_0000205686</t>
  </si>
  <si>
    <t>PGE_NRF_940_0000221533</t>
  </si>
  <si>
    <t>PGE_NRF_940_0000230689</t>
  </si>
  <si>
    <t>PGE_NRF_940_0000233840</t>
  </si>
  <si>
    <t>PGE_NRF_940_0000254999</t>
  </si>
  <si>
    <t>PGE_NRF_940_0000259411</t>
  </si>
  <si>
    <t>PGE_NRF_940_0000264390</t>
  </si>
  <si>
    <t>PGE_NRF_940_0000264519</t>
  </si>
  <si>
    <t>PGE_NRF_940_0000272275</t>
  </si>
  <si>
    <t>PGE_NRF_940_0000288094</t>
  </si>
  <si>
    <t>PGE_NRF_940_0000297466</t>
  </si>
  <si>
    <t>PGE_NRF_940_0000298815</t>
  </si>
  <si>
    <t>PGE_NRF_940_0000304891</t>
  </si>
  <si>
    <t>PGE_NRF_940_0000306526</t>
  </si>
  <si>
    <t>PGE_NRF_940_0000317938</t>
  </si>
  <si>
    <t>PGE_NRF_940_0000328963</t>
  </si>
  <si>
    <t>PGE_NRF_940_0000367917</t>
  </si>
  <si>
    <t>PGE_NRF_940_0000379122</t>
  </si>
  <si>
    <t>PGE_NRF_940_0000401225</t>
  </si>
  <si>
    <t>PGE_NRF_940_0000409589</t>
  </si>
  <si>
    <t>PGE_NRF_940_0000420557</t>
  </si>
  <si>
    <t>PGE_NRF_940_0000442189</t>
  </si>
  <si>
    <t>PGE_NRF_940_0000446602</t>
  </si>
  <si>
    <t>PGE_NRF_940_0000451092</t>
  </si>
  <si>
    <t>PGE_NRF_940_0000466580</t>
  </si>
  <si>
    <t>PGE_NRF_940_0000471321</t>
  </si>
  <si>
    <t>PGE_NRF_940_0000484350</t>
  </si>
  <si>
    <t>PGE_NRF_940_0000488208</t>
  </si>
  <si>
    <t>PGE_NRF_940_0000488826</t>
  </si>
  <si>
    <t>PGE_NRF_940_0000514172</t>
  </si>
  <si>
    <t>PGE_NRF_940_0000515012</t>
  </si>
  <si>
    <t>PGE_NRF_940_0000526001</t>
  </si>
  <si>
    <t>PGE_NRF_940_0000528990</t>
  </si>
  <si>
    <t>PGE_NRF_940_0000534653</t>
  </si>
  <si>
    <t>PGE_NRF_940_0000536639</t>
  </si>
  <si>
    <t>PGE_NRF_940_0000550751</t>
  </si>
  <si>
    <t>PGE_NRF_940_0000562003</t>
  </si>
  <si>
    <t>PGE_NRF_940_0000564412</t>
  </si>
  <si>
    <t>PGE_NRF_940_0000567243</t>
  </si>
  <si>
    <t>PGE_NRF_940_0000582464</t>
  </si>
  <si>
    <t>PGE_NRF_940_0000584043</t>
  </si>
  <si>
    <t>PGE_NRF_940_0000584638</t>
  </si>
  <si>
    <t>PGE_NRF_940_0000586120</t>
  </si>
  <si>
    <t>PGE_NRF_940_0000593888</t>
  </si>
  <si>
    <t>PGE_NRF_940_0000594579</t>
  </si>
  <si>
    <t>PGE_NRF_940_0000612967</t>
  </si>
  <si>
    <t>PGE_NRF_940_0000614385</t>
  </si>
  <si>
    <t>PGE_NRF_940_0000616301</t>
  </si>
  <si>
    <t>PGE_NRF_940_0000622583</t>
  </si>
  <si>
    <t>PGE_NRF_940_0000638424</t>
  </si>
  <si>
    <t>PGE_NRF_940_0000640247</t>
  </si>
  <si>
    <t>PGE_NRF_940_0000663116</t>
  </si>
  <si>
    <t>PGE_NRF_940_0000674235</t>
  </si>
  <si>
    <t>PGE_NRF_940_0000698692</t>
  </si>
  <si>
    <t>PGE_NRF_940_0000708187</t>
  </si>
  <si>
    <t>PGE_NRF_940_0000711094</t>
  </si>
  <si>
    <t>PGE_NRF_940_0000741134</t>
  </si>
  <si>
    <t>PGE_NRF_940_0000743589</t>
  </si>
  <si>
    <t>PGE_NRF_940_0000746249</t>
  </si>
  <si>
    <t>PGE_NRF_940_0000751908</t>
  </si>
  <si>
    <t>PGE_NRF_940_0000755135</t>
  </si>
  <si>
    <t>PGE_NRF_940_0000761417</t>
  </si>
  <si>
    <t>PGE_NRF_940_0000799170</t>
  </si>
  <si>
    <t>PGE_NRF_940_0000808473</t>
  </si>
  <si>
    <t>PGE_NRF_940_0000810595</t>
  </si>
  <si>
    <t>PGE_NRF_940_0000818496</t>
  </si>
  <si>
    <t>PGE_NRF_940_0000834357</t>
  </si>
  <si>
    <t>PGE_NRF_940_0000841489</t>
  </si>
  <si>
    <t>PGE_NRF_940_0000843020</t>
  </si>
  <si>
    <t>PGE_NRF_940_0000875291</t>
  </si>
  <si>
    <t>PGE_NRF_940_0000882618</t>
  </si>
  <si>
    <t>PGE_NRF_940_0000892980</t>
  </si>
  <si>
    <t>PGE_NRF_940_0000894923</t>
  </si>
  <si>
    <t>PGE_NRF_940_0000907427</t>
  </si>
  <si>
    <t>PGE_NRF_940_0000916729</t>
  </si>
  <si>
    <t>PGE_NRF_940_0000916772</t>
  </si>
  <si>
    <t>PGE_NRF_940_0000917077</t>
  </si>
  <si>
    <t>PGE_NRF_940_0000921654</t>
  </si>
  <si>
    <t>PGE_NRF_940_0000923639</t>
  </si>
  <si>
    <t>PGE_NRF_940_0000933389</t>
  </si>
  <si>
    <t>PGE_NRF_940_0000944654</t>
  </si>
  <si>
    <t>PGE_NRF_940_0000953786</t>
  </si>
  <si>
    <t>PGE_NRF_940_0000961978</t>
  </si>
  <si>
    <t>PGE_NRF_940_0000985254</t>
  </si>
  <si>
    <t>PGE_NRF_940_0000986320</t>
  </si>
  <si>
    <t>PGE_NRF_940_0000995838</t>
  </si>
  <si>
    <t>PGE_NRF_940_0000996696</t>
  </si>
  <si>
    <t>PGE_NRF_940_0001001065</t>
  </si>
  <si>
    <t>PGE_NRF_940_0001002698</t>
  </si>
  <si>
    <t>PGE_NRF_940_0001004893</t>
  </si>
  <si>
    <t>PGE_NRF_940_0001016147</t>
  </si>
  <si>
    <t>PGE_NRF_940_0001023245</t>
  </si>
  <si>
    <t>PGE_NRF_940_0001025635</t>
  </si>
  <si>
    <t>PGE_NRF_940_0001029066</t>
  </si>
  <si>
    <t>PGE_NRF_940_0001034242</t>
  </si>
  <si>
    <t>PGE_NRF_940_0001039192</t>
  </si>
  <si>
    <t>PGE_NRF_940_0001051947</t>
  </si>
  <si>
    <t>PGE_NRF_940_0001052069</t>
  </si>
  <si>
    <t>PGE_NRF_940_0001055034</t>
  </si>
  <si>
    <t>PGE_NRF_940_0001056439</t>
  </si>
  <si>
    <t>PGE_NRF_940_0001075731</t>
  </si>
  <si>
    <t>PGE_NRF_940_0001081143</t>
  </si>
  <si>
    <t>PGE_NRF_940_0001090527</t>
  </si>
  <si>
    <t>PGE_NRF_940_0001092304</t>
  </si>
  <si>
    <t>PGE_NRF_940_0001093983</t>
  </si>
  <si>
    <t>PGE_NRF_940_0001124264</t>
  </si>
  <si>
    <t>PGE_NRF_940_0001125995</t>
  </si>
  <si>
    <t>PGE_NRF_940_0001129180</t>
  </si>
  <si>
    <t>PGE_NRF_940_0001129720</t>
  </si>
  <si>
    <t>PGE_NRF_940_0001131077</t>
  </si>
  <si>
    <t>PGE_NRF_940_0001131899</t>
  </si>
  <si>
    <t>PGE_NRF_940_0001140702</t>
  </si>
  <si>
    <t>PGE_NRF_940_0001143900</t>
  </si>
  <si>
    <t>PGE_NRF_940_0001147369</t>
  </si>
  <si>
    <t>PGE_NRF_940_0001153679</t>
  </si>
  <si>
    <t>PGE_NRF_940_0001156345</t>
  </si>
  <si>
    <t>PGE_NRF_940_0001158951</t>
  </si>
  <si>
    <t>PGE_NRF_940_0001160584</t>
  </si>
  <si>
    <t>PGE_NRF_940_0001162423</t>
  </si>
  <si>
    <t>PGE_NRF_940_0001166959</t>
  </si>
  <si>
    <t>PGE_NRF_940_0001167592</t>
  </si>
  <si>
    <t>PGE_NRF_940_0001173083</t>
  </si>
  <si>
    <t>PGE_NRF_940_0001189688</t>
  </si>
  <si>
    <t>PGE_NRF_940_0001190704</t>
  </si>
  <si>
    <t>PGE_NRF_940_0001193939</t>
  </si>
  <si>
    <t>PGE_NRF_940_0001202103</t>
  </si>
  <si>
    <t>PGE_NRF_940_0001203257</t>
  </si>
  <si>
    <t>PGE_NRF_940_0001213352</t>
  </si>
  <si>
    <t>PGE_NRF_940_0001224575</t>
  </si>
  <si>
    <t>PGE_NRF_940_0001229868</t>
  </si>
  <si>
    <t>PGE_NRF_940_0001234035</t>
  </si>
  <si>
    <t>PGE_NRF_940_0001234550</t>
  </si>
  <si>
    <t>PGE_NRF_940_0001237479</t>
  </si>
  <si>
    <t>PGE_NRF_940_0001384844</t>
  </si>
  <si>
    <t>PGE_NRF_941_0000010318</t>
  </si>
  <si>
    <t>PGE_NRF_941_0000042605</t>
  </si>
  <si>
    <t>PGE_NRF_941_0000068926</t>
  </si>
  <si>
    <t>PGE_NRF_941_0000122779</t>
  </si>
  <si>
    <t>PGE_NRF_941_0000128848</t>
  </si>
  <si>
    <t>PGE_NRF_941_0000133333</t>
  </si>
  <si>
    <t>PGE_NRF_941_0000165238</t>
  </si>
  <si>
    <t>PGE_NRF_941_0000172159</t>
  </si>
  <si>
    <t>PGE_NRF_941_0000184004</t>
  </si>
  <si>
    <t>PGE_NRF_941_0000185599</t>
  </si>
  <si>
    <t>PGE_NRF_941_0000189482</t>
  </si>
  <si>
    <t>PGE_NRF_941_0000197178</t>
  </si>
  <si>
    <t>PGE_NRF_941_0000220896</t>
  </si>
  <si>
    <t>PGE_NRF_941_0000225660</t>
  </si>
  <si>
    <t>PGE_NRF_941_0000225728</t>
  </si>
  <si>
    <t>PGE_NRF_941_0000230746</t>
  </si>
  <si>
    <t>PGE_NRF_941_0000236500</t>
  </si>
  <si>
    <t>PGE_NRF_941_0000240721</t>
  </si>
  <si>
    <t>PGE_NRF_941_0000261355</t>
  </si>
  <si>
    <t>PGE_NRF_941_0000268628</t>
  </si>
  <si>
    <t>PGE_NRF_941_0000300222</t>
  </si>
  <si>
    <t>PGE_NRF_941_0000312090</t>
  </si>
  <si>
    <t>PGE_NRF_941_0000312113</t>
  </si>
  <si>
    <t>PGE_NRF_941_0000317409</t>
  </si>
  <si>
    <t>PGE_NRF_941_0000339265</t>
  </si>
  <si>
    <t>PGE_NRF_941_0000350750</t>
  </si>
  <si>
    <t>PGE_NRF_941_0000358155</t>
  </si>
  <si>
    <t>PGE_NRF_941_0000363262</t>
  </si>
  <si>
    <t>PGE_NRF_941_0000375158</t>
  </si>
  <si>
    <t>PGE_NRF_941_0000386026</t>
  </si>
  <si>
    <t>PGE_NRF_941_0000393968</t>
  </si>
  <si>
    <t>PGE_NRF_941_0000395696</t>
  </si>
  <si>
    <t>PGE_NRF_941_0000406890</t>
  </si>
  <si>
    <t>PGE_NRF_941_0000419438</t>
  </si>
  <si>
    <t>PGE_NRF_941_0000423311</t>
  </si>
  <si>
    <t>PGE_NRF_941_0000426786</t>
  </si>
  <si>
    <t>PGE_NRF_941_0000431739</t>
  </si>
  <si>
    <t>PGE_NRF_941_0000438051</t>
  </si>
  <si>
    <t>PGE_NRF_941_0000441127</t>
  </si>
  <si>
    <t>PGE_NRF_941_0000481561</t>
  </si>
  <si>
    <t>PGE_NRF_941_0000483710</t>
  </si>
  <si>
    <t>PGE_NRF_941_0000484379</t>
  </si>
  <si>
    <t>PGE_NRF_941_0000486638</t>
  </si>
  <si>
    <t>PGE_NRF_941_0000490447</t>
  </si>
  <si>
    <t>PGE_NRF_941_0000503927</t>
  </si>
  <si>
    <t>PGE_NRF_941_0000505910</t>
  </si>
  <si>
    <t>PGE_NRF_941_0000507935</t>
  </si>
  <si>
    <t>PGE_NRF_941_0000524616</t>
  </si>
  <si>
    <t>PGE_NRF_941_0000528478</t>
  </si>
  <si>
    <t>PGE_NRF_941_0000535523</t>
  </si>
  <si>
    <t>PGE_NRF_941_0000542150</t>
  </si>
  <si>
    <t>PGE_NRF_941_0000545633</t>
  </si>
  <si>
    <t>PGE_NRF_941_0000549175</t>
  </si>
  <si>
    <t>PGE_NRF_941_0000549202</t>
  </si>
  <si>
    <t>PGE_NRF_941_0000567813</t>
  </si>
  <si>
    <t>PGE_NRF_941_0000599731</t>
  </si>
  <si>
    <t>PGE_NRF_941_0000601465</t>
  </si>
  <si>
    <t>PGE_NRF_941_0000605962</t>
  </si>
  <si>
    <t>PGE_NRF_941_0000608142</t>
  </si>
  <si>
    <t>PGE_NRF_941_0000612258</t>
  </si>
  <si>
    <t>PGE_NRF_941_0000612842</t>
  </si>
  <si>
    <t>PGE_NRF_941_0000616158</t>
  </si>
  <si>
    <t>PGE_NRF_941_0000619799</t>
  </si>
  <si>
    <t>PGE_NRF_941_0000629537</t>
  </si>
  <si>
    <t>PGE_NRF_941_0000640290</t>
  </si>
  <si>
    <t>PGE_NRF_941_0000644543</t>
  </si>
  <si>
    <t>PGE_NRF_941_0000644839</t>
  </si>
  <si>
    <t>PGE_NRF_941_0000647029</t>
  </si>
  <si>
    <t>PGE_NRF_941_0000652855</t>
  </si>
  <si>
    <t>PGE_NRF_941_0000676702</t>
  </si>
  <si>
    <t>PGE_NRF_941_0000687838</t>
  </si>
  <si>
    <t>PGE_NRF_941_0000691254</t>
  </si>
  <si>
    <t>PGE_NRF_941_0000692774</t>
  </si>
  <si>
    <t>PGE_NRF_941_0000706606</t>
  </si>
  <si>
    <t>PGE_NRF_941_0000711246</t>
  </si>
  <si>
    <t>PGE_NRF_941_0000712847</t>
  </si>
  <si>
    <t>PGE_NRF_941_0000717567</t>
  </si>
  <si>
    <t>PGE_NRF_941_0000720303</t>
  </si>
  <si>
    <t>PGE_NRF_941_0000722649</t>
  </si>
  <si>
    <t>PGE_NRF_941_0000723079</t>
  </si>
  <si>
    <t>PGE_NRF_941_0000733569</t>
  </si>
  <si>
    <t>PGE_NRF_941_0000736996</t>
  </si>
  <si>
    <t>PGE_NRF_941_0000737238</t>
  </si>
  <si>
    <t>PGE_NRF_941_0000737241</t>
  </si>
  <si>
    <t>PGE_NRF_941_0000773066</t>
  </si>
  <si>
    <t>PGE_NRF_941_0000789325</t>
  </si>
  <si>
    <t>PGE_NRF_941_0000793668</t>
  </si>
  <si>
    <t>PGE_NRF_941_0000803033</t>
  </si>
  <si>
    <t>PGE_NRF_941_0000803901</t>
  </si>
  <si>
    <t>PGE_NRF_941_0000810178</t>
  </si>
  <si>
    <t>PGE_NRF_941_0000813834</t>
  </si>
  <si>
    <t>PGE_NRF_941_0000814078</t>
  </si>
  <si>
    <t>PGE_NRF_941_0000819501</t>
  </si>
  <si>
    <t>PGE_NRF_941_0000826854</t>
  </si>
  <si>
    <t>PGE_NRF_941_0000830403</t>
  </si>
  <si>
    <t>PGE_NRF_941_0000832027</t>
  </si>
  <si>
    <t>PGE_NRF_941_0000834537</t>
  </si>
  <si>
    <t>PGE_NRF_941_0000837457</t>
  </si>
  <si>
    <t>PGE_NRF_941_0000841203</t>
  </si>
  <si>
    <t>PGE_NRF_941_0000843075</t>
  </si>
  <si>
    <t>PGE_NRF_941_0000855900</t>
  </si>
  <si>
    <t>PGE_NRF_941_0000861598</t>
  </si>
  <si>
    <t>PGE_NRF_941_0000862163</t>
  </si>
  <si>
    <t>PGE_NRF_941_0000863384</t>
  </si>
  <si>
    <t>PGE_NRF_941_0000867119</t>
  </si>
  <si>
    <t>PGE_NRF_941_0000875300</t>
  </si>
  <si>
    <t>PGE_NRF_941_0000876326</t>
  </si>
  <si>
    <t>PGE_NRF_941_0000876519</t>
  </si>
  <si>
    <t>PGE_NRF_941_0000880017</t>
  </si>
  <si>
    <t>PGE_NRF_941_0000885785</t>
  </si>
  <si>
    <t>PGE_NRF_941_0000894247</t>
  </si>
  <si>
    <t>PGE_NRF_941_0000906381</t>
  </si>
  <si>
    <t>PGE_NRF_941_0000911003</t>
  </si>
  <si>
    <t>PGE_NRF_941_0000911776</t>
  </si>
  <si>
    <t>PGE_NRF_941_0000915512</t>
  </si>
  <si>
    <t>PGE_NRF_941_0000918670</t>
  </si>
  <si>
    <t>PGE_NRF_941_0000925886</t>
  </si>
  <si>
    <t>PGE_NRF_941_0000929442</t>
  </si>
  <si>
    <t>PGE_NRF_941_0000933563</t>
  </si>
  <si>
    <t>PGE_NRF_941_0000950565</t>
  </si>
  <si>
    <t>PGE_NRF_941_0000959538</t>
  </si>
  <si>
    <t>PGE_NRF_941_0000960652</t>
  </si>
  <si>
    <t>PGE_NRF_941_0000970781</t>
  </si>
  <si>
    <t>PGE_NRF_941_0000973085</t>
  </si>
  <si>
    <t>PGE_NRF_941_0000989209</t>
  </si>
  <si>
    <t>PGE_NRF_941_0000990712</t>
  </si>
  <si>
    <t>PGE_NRF_941_0000995472</t>
  </si>
  <si>
    <t>PGE_NRF_941_0001018359</t>
  </si>
  <si>
    <t>PGE_NRF_941_0001021097</t>
  </si>
  <si>
    <t>PGE_NRF_941_0001027306</t>
  </si>
  <si>
    <t>PGE_NRF_941_0001032608</t>
  </si>
  <si>
    <t>PGE_NRF_941_0001032638</t>
  </si>
  <si>
    <t>PGE_NRF_941_0001037599</t>
  </si>
  <si>
    <t>PGE_NRF_941_0001037919</t>
  </si>
  <si>
    <t>PGE_NRF_941_0001039345</t>
  </si>
  <si>
    <t>PGE_NRF_941_0001048134</t>
  </si>
  <si>
    <t>PGE_NRF_941_0001049125</t>
  </si>
  <si>
    <t>PGE_NRF_941_0001059869</t>
  </si>
  <si>
    <t>PGE_NRF_941_0001063177</t>
  </si>
  <si>
    <t>PGE_NRF_941_0001064717</t>
  </si>
  <si>
    <t>PGE_NRF_941_0001069598</t>
  </si>
  <si>
    <t>PGE_NRF_941_0001073132</t>
  </si>
  <si>
    <t>PGE_NRF_941_0001074852</t>
  </si>
  <si>
    <t>PGE_NRF_941_0001081818</t>
  </si>
  <si>
    <t>PGE_NRF_941_0001083130</t>
  </si>
  <si>
    <t>PGE_NRF_941_0001093842</t>
  </si>
  <si>
    <t>PGE_NRF_941_0001097545</t>
  </si>
  <si>
    <t>PGE_NRF_941_0001099771</t>
  </si>
  <si>
    <t>PGE_NRF_941_0001101764</t>
  </si>
  <si>
    <t>PGE_NRF_941_0001104623</t>
  </si>
  <si>
    <t>PGE_NRF_941_0001107058</t>
  </si>
  <si>
    <t>PGE_NRF_941_0001109717</t>
  </si>
  <si>
    <t>PGE_NRF_941_0001115245</t>
  </si>
  <si>
    <t>PGE_NRF_941_0001117923</t>
  </si>
  <si>
    <t>PGE_NRF_941_0001120421</t>
  </si>
  <si>
    <t>PGE_NRF_941_0001121823</t>
  </si>
  <si>
    <t>PGE_NRF_941_0001121825</t>
  </si>
  <si>
    <t>PGE_NRF_941_0001128586</t>
  </si>
  <si>
    <t>PGE_NRF_941_0001132614</t>
  </si>
  <si>
    <t>PGE_NRF_941_0001136210</t>
  </si>
  <si>
    <t>PGE_NRF_941_0001140562</t>
  </si>
  <si>
    <t>PGE_NRF_941_0001145150</t>
  </si>
  <si>
    <t>PGE_NRF_941_0001154982</t>
  </si>
  <si>
    <t>PGE_NRF_941_0001157899</t>
  </si>
  <si>
    <t>PGE_NRF_941_0001161294</t>
  </si>
  <si>
    <t>PGE_NRF_941_0001170341</t>
  </si>
  <si>
    <t>PGE_NRF_941_0001174883</t>
  </si>
  <si>
    <t>PGE_NRF_941_0001176100</t>
  </si>
  <si>
    <t>PGE_NRF_941_0001177098</t>
  </si>
  <si>
    <t>PGE_NRF_941_0001178696</t>
  </si>
  <si>
    <t>PGE_NRF_941_0001184049</t>
  </si>
  <si>
    <t>PGE_NRF_941_0001188488</t>
  </si>
  <si>
    <t>PGE_NRF_941_0001188842</t>
  </si>
  <si>
    <t>PGE_NRF_941_0001191975</t>
  </si>
  <si>
    <t>PGE_NRF_941_0001197378</t>
  </si>
  <si>
    <t>PGE_NRF_941_0001208736</t>
  </si>
  <si>
    <t>PGE_NRF_941_0001213081</t>
  </si>
  <si>
    <t>PGE_NRF_941_0001215256</t>
  </si>
  <si>
    <t>PGE_NRF_941_0001217786</t>
  </si>
  <si>
    <t>PGE_NRF_941_0001218949</t>
  </si>
  <si>
    <t>PGE_NRF_941_0001224199</t>
  </si>
  <si>
    <t>PGE_NRF_941_0001230391</t>
  </si>
  <si>
    <t>PGE_NRF_941_0001233140</t>
  </si>
  <si>
    <t>PGE_NRF_943_0000174203</t>
  </si>
  <si>
    <t>PGE_NRF_943_0000238227</t>
  </si>
  <si>
    <t>PGE_NRF_943_0000481446</t>
  </si>
  <si>
    <t>PGE_NRF_944_0000018309</t>
  </si>
  <si>
    <t>PGE_NRF_944_0000047922</t>
  </si>
  <si>
    <t>PGE_NRF_944_0000055795</t>
  </si>
  <si>
    <t>PGE_NRF_944_0000184100</t>
  </si>
  <si>
    <t>PGE_NRF_944_0000496860</t>
  </si>
  <si>
    <t>PGE_NRF_944_0000529610</t>
  </si>
  <si>
    <t>PGE_NRF_944_0000655975</t>
  </si>
  <si>
    <t>PGE_NRF_944_0000660028</t>
  </si>
  <si>
    <t>PGE_NRF_944_0000681561</t>
  </si>
  <si>
    <t>PGE_NRF_944_0000749690</t>
  </si>
  <si>
    <t>PGE_NRF_944_0000750875</t>
  </si>
  <si>
    <t>PGE_NRF_944_0000819828</t>
  </si>
  <si>
    <t>PGE_NRF_944_0000829240</t>
  </si>
  <si>
    <t>PGE_NRF_944_0000850700</t>
  </si>
  <si>
    <t>PGE_NRF_944_0000866151</t>
  </si>
  <si>
    <t>PGE_NRF_944_0000911043</t>
  </si>
  <si>
    <t>PGE_NRF_944_0001000731</t>
  </si>
  <si>
    <t>PGE_NRF_944_0001030904</t>
  </si>
  <si>
    <t>PGE_NRF_944_0001072334</t>
  </si>
  <si>
    <t>PGE_NRF_944_0001079133</t>
  </si>
  <si>
    <t>PGE_NRF_944_0001104243</t>
  </si>
  <si>
    <t>PGE_NRF_944_0001129239</t>
  </si>
  <si>
    <t>PGE_NRF_944_0001131605</t>
  </si>
  <si>
    <t>PGE_NRF_944_0001156996</t>
  </si>
  <si>
    <t>PGE_NRF_944_0001171140</t>
  </si>
  <si>
    <t>PGE_NRF_945_0000001761</t>
  </si>
  <si>
    <t>PGE_NRF_945_0000005153</t>
  </si>
  <si>
    <t>PGE_NRF_945_0000006239</t>
  </si>
  <si>
    <t>PGE_NRF_945_0000009064</t>
  </si>
  <si>
    <t>PGE_NRF_945_0000022456</t>
  </si>
  <si>
    <t>PGE_NRF_945_0000024436</t>
  </si>
  <si>
    <t>PGE_NRF_945_0000025104</t>
  </si>
  <si>
    <t>PGE_NRF_945_0000026112</t>
  </si>
  <si>
    <t>PGE_NRF_945_0000041989</t>
  </si>
  <si>
    <t>PGE_NRF_945_0000042675</t>
  </si>
  <si>
    <t>PGE_NRF_945_0000043420</t>
  </si>
  <si>
    <t>PGE_NRF_945_0000044162</t>
  </si>
  <si>
    <t>PGE_NRF_945_0000051688</t>
  </si>
  <si>
    <t>PGE_NRF_945_0000056866</t>
  </si>
  <si>
    <t>PGE_NRF_945_0000057189</t>
  </si>
  <si>
    <t>PGE_NRF_945_0000074244</t>
  </si>
  <si>
    <t>PGE_NRF_945_0000074932</t>
  </si>
  <si>
    <t>PGE_NRF_945_0000102074</t>
  </si>
  <si>
    <t>PGE_NRF_945_0000102684</t>
  </si>
  <si>
    <t>PGE_NRF_945_0000107098</t>
  </si>
  <si>
    <t>PGE_NRF_945_0000112128</t>
  </si>
  <si>
    <t>PGE_NRF_945_0000133265</t>
  </si>
  <si>
    <t>PGE_NRF_945_0000133891</t>
  </si>
  <si>
    <t>PGE_NRF_945_0000134004</t>
  </si>
  <si>
    <t>PGE_NRF_945_0000142445</t>
  </si>
  <si>
    <t>PGE_NRF_945_0000143986</t>
  </si>
  <si>
    <t>PGE_NRF_945_0000146894</t>
  </si>
  <si>
    <t>PGE_NRF_945_0000151661</t>
  </si>
  <si>
    <t>PGE_NRF_945_0000152827</t>
  </si>
  <si>
    <t>PGE_NRF_945_0000159551</t>
  </si>
  <si>
    <t>PGE_NRF_945_0000163796</t>
  </si>
  <si>
    <t>PGE_NRF_945_0000167522</t>
  </si>
  <si>
    <t>PGE_NRF_945_0000168308</t>
  </si>
  <si>
    <t>PGE_NRF_945_0000185755</t>
  </si>
  <si>
    <t>PGE_NRF_945_0000212419</t>
  </si>
  <si>
    <t>PGE_NRF_945_0000224091</t>
  </si>
  <si>
    <t>PGE_NRF_945_0000225407</t>
  </si>
  <si>
    <t>PGE_NRF_945_0000227582</t>
  </si>
  <si>
    <t>PGE_NRF_945_0000228497</t>
  </si>
  <si>
    <t>PGE_NRF_945_0000243115</t>
  </si>
  <si>
    <t>PGE_NRF_945_0000243739</t>
  </si>
  <si>
    <t>PGE_NRF_945_0000244877</t>
  </si>
  <si>
    <t>PGE_NRF_945_0000247310</t>
  </si>
  <si>
    <t>PGE_NRF_945_0000254159</t>
  </si>
  <si>
    <t>PGE_NRF_945_0000264040</t>
  </si>
  <si>
    <t>PGE_NRF_945_0000269013</t>
  </si>
  <si>
    <t>PGE_NRF_945_0000273594</t>
  </si>
  <si>
    <t>PGE_NRF_945_0000274086</t>
  </si>
  <si>
    <t>PGE_NRF_945_0000282536</t>
  </si>
  <si>
    <t>PGE_NRF_945_0000289863</t>
  </si>
  <si>
    <t>PGE_NRF_945_0000306227</t>
  </si>
  <si>
    <t>PGE_NRF_945_0000306720</t>
  </si>
  <si>
    <t>PGE_NRF_945_0000307776</t>
  </si>
  <si>
    <t>PGE_NRF_945_0000313485</t>
  </si>
  <si>
    <t>PGE_NRF_945_0000314890</t>
  </si>
  <si>
    <t>PGE_NRF_945_0000333476</t>
  </si>
  <si>
    <t>PGE_NRF_945_0000339619</t>
  </si>
  <si>
    <t>PGE_NRF_945_0000344902</t>
  </si>
  <si>
    <t>PGE_NRF_945_0000348354</t>
  </si>
  <si>
    <t>PGE_NRF_945_0000350292</t>
  </si>
  <si>
    <t>PGE_NRF_945_0000365693</t>
  </si>
  <si>
    <t>PGE_NRF_945_0000365787</t>
  </si>
  <si>
    <t>PGE_NRF_945_0000366430</t>
  </si>
  <si>
    <t>PGE_NRF_945_0000368939</t>
  </si>
  <si>
    <t>PGE_NRF_945_0000369050</t>
  </si>
  <si>
    <t>PGE_NRF_945_0000370283</t>
  </si>
  <si>
    <t>PGE_NRF_945_0000373952</t>
  </si>
  <si>
    <t>PGE_NRF_945_0000377042</t>
  </si>
  <si>
    <t>PGE_NRF_945_0000384363</t>
  </si>
  <si>
    <t>PGE_NRF_945_0000384922</t>
  </si>
  <si>
    <t>PGE_NRF_945_0000387576</t>
  </si>
  <si>
    <t>PGE_NRF_945_0000390482</t>
  </si>
  <si>
    <t>PGE_NRF_945_0000390724</t>
  </si>
  <si>
    <t>PGE_NRF_945_0000398605</t>
  </si>
  <si>
    <t>PGE_NRF_945_0000403693</t>
  </si>
  <si>
    <t>PGE_NRF_945_0000407468</t>
  </si>
  <si>
    <t>PGE_NRF_945_0000408281</t>
  </si>
  <si>
    <t>PGE_NRF_945_0000447353</t>
  </si>
  <si>
    <t>PGE_NRF_945_0000448060</t>
  </si>
  <si>
    <t>PGE_NRF_945_0000454340</t>
  </si>
  <si>
    <t>PGE_NRF_945_0000457557</t>
  </si>
  <si>
    <t>PGE_NRF_945_0000458206</t>
  </si>
  <si>
    <t>PGE_NRF_945_0000460066</t>
  </si>
  <si>
    <t>PGE_NRF_945_0000461447</t>
  </si>
  <si>
    <t>PGE_NRF_945_0000475362</t>
  </si>
  <si>
    <t>PGE_NRF_945_0000475803</t>
  </si>
  <si>
    <t>PGE_NRF_945_0000478321</t>
  </si>
  <si>
    <t>PGE_NRF_945_0000478610</t>
  </si>
  <si>
    <t>PGE_NRF_945_0000480841</t>
  </si>
  <si>
    <t>PGE_NRF_945_0000486316</t>
  </si>
  <si>
    <t>PGE_NRF_945_0000501700</t>
  </si>
  <si>
    <t>PGE_NRF_945_0000504923</t>
  </si>
  <si>
    <t>PGE_NRF_945_0000521226</t>
  </si>
  <si>
    <t>PGE_NRF_945_0000524210</t>
  </si>
  <si>
    <t>PGE_NRF_945_0000529090</t>
  </si>
  <si>
    <t>PGE_NRF_945_0000534137</t>
  </si>
  <si>
    <t>PGE_NRF_945_0000536173</t>
  </si>
  <si>
    <t>PGE_NRF_945_0000543680</t>
  </si>
  <si>
    <t>PGE_NRF_945_0000548721</t>
  </si>
  <si>
    <t>PGE_NRF_945_0000550166</t>
  </si>
  <si>
    <t>PGE_NRF_945_0000552286</t>
  </si>
  <si>
    <t>PGE_NRF_945_0000552404</t>
  </si>
  <si>
    <t>PGE_NRF_945_0000552520</t>
  </si>
  <si>
    <t>PGE_NRF_945_0000555479</t>
  </si>
  <si>
    <t>PGE_NRF_945_0000557529</t>
  </si>
  <si>
    <t>PGE_NRF_945_0000561652</t>
  </si>
  <si>
    <t>PGE_NRF_945_0000562389</t>
  </si>
  <si>
    <t>PGE_NRF_945_0000575171</t>
  </si>
  <si>
    <t>PGE_NRF_945_0000583083</t>
  </si>
  <si>
    <t>PGE_NRF_945_0000583144</t>
  </si>
  <si>
    <t>PGE_NRF_945_0000589098</t>
  </si>
  <si>
    <t>PGE_NRF_945_0000607805</t>
  </si>
  <si>
    <t>PGE_NRF_945_0000610760</t>
  </si>
  <si>
    <t>PGE_NRF_945_0000610805</t>
  </si>
  <si>
    <t>PGE_NRF_945_0000611360</t>
  </si>
  <si>
    <t>PGE_NRF_945_0000614775</t>
  </si>
  <si>
    <t>PGE_NRF_945_0000615428</t>
  </si>
  <si>
    <t>PGE_NRF_945_0000621460</t>
  </si>
  <si>
    <t>PGE_NRF_945_0000625633</t>
  </si>
  <si>
    <t>PGE_NRF_945_0000626220</t>
  </si>
  <si>
    <t>PGE_NRF_945_0000629889</t>
  </si>
  <si>
    <t>PGE_NRF_945_0000630749</t>
  </si>
  <si>
    <t>PGE_NRF_945_0000638854</t>
  </si>
  <si>
    <t>PGE_NRF_945_0000648159</t>
  </si>
  <si>
    <t>PGE_NRF_945_0000648903</t>
  </si>
  <si>
    <t>PGE_NRF_945_0000651564</t>
  </si>
  <si>
    <t>PGE_NRF_945_0000655382</t>
  </si>
  <si>
    <t>PGE_NRF_945_0000655937</t>
  </si>
  <si>
    <t>PGE_NRF_945_0000657146</t>
  </si>
  <si>
    <t>PGE_NRF_945_0000658703</t>
  </si>
  <si>
    <t>PGE_NRF_945_0000665126</t>
  </si>
  <si>
    <t>PGE_NRF_945_0000667699</t>
  </si>
  <si>
    <t>PGE_NRF_945_0000669561</t>
  </si>
  <si>
    <t>PGE_NRF_945_0000674587</t>
  </si>
  <si>
    <t>PGE_NRF_945_0000683158</t>
  </si>
  <si>
    <t>PGE_NRF_945_0000687968</t>
  </si>
  <si>
    <t>PGE_NRF_945_0000688567</t>
  </si>
  <si>
    <t>PGE_NRF_945_0000689391</t>
  </si>
  <si>
    <t>PGE_NRF_945_0000699444</t>
  </si>
  <si>
    <t>PGE_NRF_945_0000702048</t>
  </si>
  <si>
    <t>PGE_NRF_945_0000702278</t>
  </si>
  <si>
    <t>PGE_NRF_945_0000707777</t>
  </si>
  <si>
    <t>PGE_NRF_945_0000710833</t>
  </si>
  <si>
    <t>PGE_NRF_945_0000717394</t>
  </si>
  <si>
    <t>PGE_NRF_945_0000718142</t>
  </si>
  <si>
    <t>PGE_NRF_945_0000720290</t>
  </si>
  <si>
    <t>PGE_NRF_945_0000723993</t>
  </si>
  <si>
    <t>PGE_NRF_945_0000730768</t>
  </si>
  <si>
    <t>PGE_NRF_945_0000736817</t>
  </si>
  <si>
    <t>PGE_NRF_945_0000738804</t>
  </si>
  <si>
    <t>PGE_NRF_945_0000748512</t>
  </si>
  <si>
    <t>PGE_NRF_945_0000749206</t>
  </si>
  <si>
    <t>PGE_NRF_945_0000753683</t>
  </si>
  <si>
    <t>PGE_NRF_945_0000754144</t>
  </si>
  <si>
    <t>PGE_NRF_945_0000754170</t>
  </si>
  <si>
    <t>PGE_NRF_945_0000756873</t>
  </si>
  <si>
    <t>PGE_NRF_945_0000768814</t>
  </si>
  <si>
    <t>PGE_NRF_945_0000769263</t>
  </si>
  <si>
    <t>PGE_NRF_945_0000775346</t>
  </si>
  <si>
    <t>PGE_NRF_945_0000779000</t>
  </si>
  <si>
    <t>PGE_NRF_945_0000781461</t>
  </si>
  <si>
    <t>PGE_NRF_945_0000782386</t>
  </si>
  <si>
    <t>PGE_NRF_945_0000782987</t>
  </si>
  <si>
    <t>PGE_NRF_945_0000785061</t>
  </si>
  <si>
    <t>PGE_NRF_945_0000785198</t>
  </si>
  <si>
    <t>PGE_NRF_945_0000785562</t>
  </si>
  <si>
    <t>PGE_NRF_945_0000788986</t>
  </si>
  <si>
    <t>PGE_NRF_945_0000792225</t>
  </si>
  <si>
    <t>PGE_NRF_945_0000795708</t>
  </si>
  <si>
    <t>PGE_NRF_945_0000796368</t>
  </si>
  <si>
    <t>PGE_NRF_945_0000799783</t>
  </si>
  <si>
    <t>PGE_NRF_945_0000804859</t>
  </si>
  <si>
    <t>PGE_NRF_945_0000805783</t>
  </si>
  <si>
    <t>PGE_NRF_945_0000816381</t>
  </si>
  <si>
    <t>PGE_NRF_945_0000816605</t>
  </si>
  <si>
    <t>PGE_NRF_945_0000821029</t>
  </si>
  <si>
    <t>PGE_NRF_945_0000823147</t>
  </si>
  <si>
    <t>PGE_NRF_945_0000828477</t>
  </si>
  <si>
    <t>PGE_NRF_945_0000831260</t>
  </si>
  <si>
    <t>PGE_NRF_945_0000833669</t>
  </si>
  <si>
    <t>PGE_NRF_945_0000834500</t>
  </si>
  <si>
    <t>PGE_NRF_945_0000838541</t>
  </si>
  <si>
    <t>PGE_NRF_945_0000838746</t>
  </si>
  <si>
    <t>PGE_NRF_945_0000838884</t>
  </si>
  <si>
    <t>PGE_NRF_945_0000839064</t>
  </si>
  <si>
    <t>PGE_NRF_945_0000844160</t>
  </si>
  <si>
    <t>PGE_NRF_945_0000845711</t>
  </si>
  <si>
    <t>PGE_NRF_945_0000850815</t>
  </si>
  <si>
    <t>PGE_NRF_945_0000851189</t>
  </si>
  <si>
    <t>PGE_NRF_945_0000852299</t>
  </si>
  <si>
    <t>PGE_NRF_945_0000852695</t>
  </si>
  <si>
    <t>PGE_NRF_945_0000854768</t>
  </si>
  <si>
    <t>PGE_NRF_945_0000856276</t>
  </si>
  <si>
    <t>PGE_NRF_945_0000856352</t>
  </si>
  <si>
    <t>PGE_NRF_945_0000856712</t>
  </si>
  <si>
    <t>PGE_NRF_945_0000864249</t>
  </si>
  <si>
    <t>PGE_NRF_945_0000864774</t>
  </si>
  <si>
    <t>PGE_NRF_945_0000865869</t>
  </si>
  <si>
    <t>PGE_NRF_945_0000865958</t>
  </si>
  <si>
    <t>PGE_NRF_945_0000867010</t>
  </si>
  <si>
    <t>PGE_NRF_945_0000873169</t>
  </si>
  <si>
    <t>PGE_NRF_945_0000875082</t>
  </si>
  <si>
    <t>PGE_NRF_945_0000876285</t>
  </si>
  <si>
    <t>PGE_NRF_945_0000877280</t>
  </si>
  <si>
    <t>PGE_NRF_945_0000878457</t>
  </si>
  <si>
    <t>PGE_NRF_945_0000878537</t>
  </si>
  <si>
    <t>PGE_NRF_945_0000886845</t>
  </si>
  <si>
    <t>PGE_NRF_945_0000888568</t>
  </si>
  <si>
    <t>PGE_NRF_945_0000889614</t>
  </si>
  <si>
    <t>PGE_NRF_945_0000890408</t>
  </si>
  <si>
    <t>PGE_NRF_945_0000892346</t>
  </si>
  <si>
    <t>PGE_NRF_945_0000893747</t>
  </si>
  <si>
    <t>PGE_NRF_945_0000896604</t>
  </si>
  <si>
    <t>PGE_NRF_945_0000900287</t>
  </si>
  <si>
    <t>PGE_NRF_945_0000902103</t>
  </si>
  <si>
    <t>PGE_NRF_945_0000905184</t>
  </si>
  <si>
    <t>PGE_NRF_945_0000909185</t>
  </si>
  <si>
    <t>PGE_NRF_945_0000911963</t>
  </si>
  <si>
    <t>PGE_NRF_945_0000912102</t>
  </si>
  <si>
    <t>PGE_NRF_945_0000912130</t>
  </si>
  <si>
    <t>PGE_NRF_945_0000914094</t>
  </si>
  <si>
    <t>PGE_NRF_945_0000914848</t>
  </si>
  <si>
    <t>PGE_NRF_945_0000917405</t>
  </si>
  <si>
    <t>PGE_NRF_945_0000918005</t>
  </si>
  <si>
    <t>PGE_NRF_945_0000921000</t>
  </si>
  <si>
    <t>PGE_NRF_945_0000922281</t>
  </si>
  <si>
    <t>PGE_NRF_945_0000923984</t>
  </si>
  <si>
    <t>PGE_NRF_945_0000928993</t>
  </si>
  <si>
    <t>PGE_NRF_945_0000943351</t>
  </si>
  <si>
    <t>PGE_NRF_945_0000944260</t>
  </si>
  <si>
    <t>PGE_NRF_945_0000946367</t>
  </si>
  <si>
    <t>PGE_NRF_945_0000952351</t>
  </si>
  <si>
    <t>PGE_NRF_945_0000952792</t>
  </si>
  <si>
    <t>PGE_NRF_945_0000957487</t>
  </si>
  <si>
    <t>PGE_NRF_945_0000961401</t>
  </si>
  <si>
    <t>PGE_NRF_945_0000967795</t>
  </si>
  <si>
    <t>PGE_NRF_945_0000968289</t>
  </si>
  <si>
    <t>PGE_NRF_945_0000970896</t>
  </si>
  <si>
    <t>PGE_NRF_945_0000974725</t>
  </si>
  <si>
    <t>PGE_NRF_945_0000976514</t>
  </si>
  <si>
    <t>PGE_NRF_945_0000980386</t>
  </si>
  <si>
    <t>PGE_NRF_945_0000982954</t>
  </si>
  <si>
    <t>PGE_NRF_945_0001009089</t>
  </si>
  <si>
    <t>PGE_NRF_945_0001010902</t>
  </si>
  <si>
    <t>PGE_NRF_945_0001012676</t>
  </si>
  <si>
    <t>PGE_NRF_945_0001013403</t>
  </si>
  <si>
    <t>PGE_NRF_945_0001015797</t>
  </si>
  <si>
    <t>PGE_NRF_945_0001022983</t>
  </si>
  <si>
    <t>PGE_NRF_945_0001024512</t>
  </si>
  <si>
    <t>PGE_NRF_945_0001027370</t>
  </si>
  <si>
    <t>PGE_NRF_945_0001029284</t>
  </si>
  <si>
    <t>PGE_NRF_945_0001032393</t>
  </si>
  <si>
    <t>PGE_NRF_945_0001033705</t>
  </si>
  <si>
    <t>PGE_NRF_945_0001035238</t>
  </si>
  <si>
    <t>PGE_NRF_945_0001037690</t>
  </si>
  <si>
    <t>PGE_NRF_945_0001040572</t>
  </si>
  <si>
    <t>PGE_NRF_945_0001040597</t>
  </si>
  <si>
    <t>PGE_NRF_945_0001045626</t>
  </si>
  <si>
    <t>PGE_NRF_945_0001046158</t>
  </si>
  <si>
    <t>PGE_NRF_945_0001046492</t>
  </si>
  <si>
    <t>PGE_NRF_945_0001049292</t>
  </si>
  <si>
    <t>PGE_NRF_945_0001051254</t>
  </si>
  <si>
    <t>PGE_NRF_945_0001052867</t>
  </si>
  <si>
    <t>PGE_NRF_945_0001053204</t>
  </si>
  <si>
    <t>PGE_NRF_945_0001057139</t>
  </si>
  <si>
    <t>PGE_NRF_945_0001065606</t>
  </si>
  <si>
    <t>PGE_NRF_945_0001065762</t>
  </si>
  <si>
    <t>PGE_NRF_945_0001067667</t>
  </si>
  <si>
    <t>PGE_NRF_945_0001068511</t>
  </si>
  <si>
    <t>PGE_NRF_945_0001068652</t>
  </si>
  <si>
    <t>PGE_NRF_945_0001070897</t>
  </si>
  <si>
    <t>PGE_NRF_945_0001071217</t>
  </si>
  <si>
    <t>PGE_NRF_945_0001072456</t>
  </si>
  <si>
    <t>PGE_NRF_945_0001075923</t>
  </si>
  <si>
    <t>PGE_NRF_945_0001076294</t>
  </si>
  <si>
    <t>PGE_NRF_945_0001078204</t>
  </si>
  <si>
    <t>PGE_NRF_945_0001079605</t>
  </si>
  <si>
    <t>PGE_NRF_945_0001080773</t>
  </si>
  <si>
    <t>PGE_NRF_945_0001085673</t>
  </si>
  <si>
    <t>PGE_NRF_945_0001087101</t>
  </si>
  <si>
    <t>PGE_NRF_945_0001092569</t>
  </si>
  <si>
    <t>PGE_NRF_945_0001094259</t>
  </si>
  <si>
    <t>PGE_NRF_945_0001094824</t>
  </si>
  <si>
    <t>PGE_NRF_945_0001097716</t>
  </si>
  <si>
    <t>PGE_NRF_945_0001102072</t>
  </si>
  <si>
    <t>PGE_NRF_945_0001104988</t>
  </si>
  <si>
    <t>PGE_NRF_945_0001105562</t>
  </si>
  <si>
    <t>PGE_NRF_945_0001109052</t>
  </si>
  <si>
    <t>PGE_NRF_945_0001116255</t>
  </si>
  <si>
    <t>PGE_NRF_945_0001116361</t>
  </si>
  <si>
    <t>PGE_NRF_945_0001118239</t>
  </si>
  <si>
    <t>PGE_NRF_945_0001118504</t>
  </si>
  <si>
    <t>PGE_NRF_945_0001119295</t>
  </si>
  <si>
    <t>PGE_NRF_945_0001123710</t>
  </si>
  <si>
    <t>PGE_NRF_945_0001124559</t>
  </si>
  <si>
    <t>PGE_NRF_945_0001127715</t>
  </si>
  <si>
    <t>PGE_NRF_945_0001131095</t>
  </si>
  <si>
    <t>PGE_NRF_945_0001131683</t>
  </si>
  <si>
    <t>PGE_NRF_945_0001135040</t>
  </si>
  <si>
    <t>PGE_NRF_945_0001138136</t>
  </si>
  <si>
    <t>PGE_NRF_945_0001140515</t>
  </si>
  <si>
    <t>PGE_NRF_945_0001141019</t>
  </si>
  <si>
    <t>PGE_NRF_945_0001141343</t>
  </si>
  <si>
    <t>PGE_NRF_945_0001143029</t>
  </si>
  <si>
    <t>PGE_NRF_945_0001145054</t>
  </si>
  <si>
    <t>PGE_NRF_945_0001146179</t>
  </si>
  <si>
    <t>PGE_NRF_945_0001149961</t>
  </si>
  <si>
    <t>PGE_NRF_945_0001156309</t>
  </si>
  <si>
    <t>PGE_NRF_945_0001158556</t>
  </si>
  <si>
    <t>PGE_NRF_945_0001160109</t>
  </si>
  <si>
    <t>PGE_NRF_945_0001167590</t>
  </si>
  <si>
    <t>PGE_NRF_945_0001169895</t>
  </si>
  <si>
    <t>PGE_NRF_945_0001171016</t>
  </si>
  <si>
    <t>PGE_NRF_945_0001171151</t>
  </si>
  <si>
    <t>PGE_NRF_945_0001171503</t>
  </si>
  <si>
    <t>PGE_NRF_945_0001173987</t>
  </si>
  <si>
    <t>PGE_NRF_945_0001177453</t>
  </si>
  <si>
    <t>PGE_NRF_945_0001178136</t>
  </si>
  <si>
    <t>PGE_NRF_945_0001180018</t>
  </si>
  <si>
    <t>PGE_NRF_945_0001184497</t>
  </si>
  <si>
    <t>PGE_NRF_945_0001185511</t>
  </si>
  <si>
    <t>PGE_NRF_945_0001186167</t>
  </si>
  <si>
    <t>PGE_NRF_945_0001190442</t>
  </si>
  <si>
    <t>PGE_NRF_945_0001193273</t>
  </si>
  <si>
    <t>PGE_NRF_945_0001200979</t>
  </si>
  <si>
    <t>PGE_NRF_945_0001203792</t>
  </si>
  <si>
    <t>PGE_NRF_945_0001204052</t>
  </si>
  <si>
    <t>PGE_NRF_945_0001204401</t>
  </si>
  <si>
    <t>PGE_NRF_945_0001208198</t>
  </si>
  <si>
    <t>PGE_NRF_945_0001211853</t>
  </si>
  <si>
    <t>PGE_NRF_945_0001213070</t>
  </si>
  <si>
    <t>PGE_NRF_945_0001214193</t>
  </si>
  <si>
    <t>PGE_NRF_945_0001215548</t>
  </si>
  <si>
    <t>PGE_NRF_945_0001215912</t>
  </si>
  <si>
    <t>PGE_NRF_945_0001219396</t>
  </si>
  <si>
    <t>PGE_NRF_945_0001220530</t>
  </si>
  <si>
    <t>PGE_NRF_945_0001221049</t>
  </si>
  <si>
    <t>PGE_NRF_945_0001222994</t>
  </si>
  <si>
    <t>PGE_NRF_945_0001224067</t>
  </si>
  <si>
    <t>PGE_NRF_945_0001225947</t>
  </si>
  <si>
    <t>PGE_NRF_945_0001233819</t>
  </si>
  <si>
    <t>PGE_NRF_945_0001235099</t>
  </si>
  <si>
    <t>PGE_NRF_945_0001237116</t>
  </si>
  <si>
    <t>PGE_NRF_945_0001239570</t>
  </si>
  <si>
    <t>PGE_NRF_945_0001314413</t>
  </si>
  <si>
    <t>PGE_NRF_946_0000077235</t>
  </si>
  <si>
    <t>PGE_NRF_946_0000081603</t>
  </si>
  <si>
    <t>PGE_NRF_946_0000086871</t>
  </si>
  <si>
    <t>PGE_NRF_946_0000140909</t>
  </si>
  <si>
    <t>PGE_NRF_946_0000162858</t>
  </si>
  <si>
    <t>PGE_NRF_946_0000176803</t>
  </si>
  <si>
    <t>PGE_NRF_946_0000182704</t>
  </si>
  <si>
    <t>PGE_NRF_946_0000193261</t>
  </si>
  <si>
    <t>PGE_NRF_946_0000215495</t>
  </si>
  <si>
    <t>PGE_NRF_946_0000246520</t>
  </si>
  <si>
    <t>PGE_NRF_946_0000258687</t>
  </si>
  <si>
    <t>PGE_NRF_946_0000271103</t>
  </si>
  <si>
    <t>PGE_NRF_946_0000309391</t>
  </si>
  <si>
    <t>PGE_NRF_946_0000314562</t>
  </si>
  <si>
    <t>PGE_NRF_946_0000345127</t>
  </si>
  <si>
    <t>PGE_NRF_946_0000345980</t>
  </si>
  <si>
    <t>PGE_NRF_946_0000417379</t>
  </si>
  <si>
    <t>PGE_NRF_946_0000417540</t>
  </si>
  <si>
    <t>PGE_NRF_946_0000427220</t>
  </si>
  <si>
    <t>PGE_NRF_946_0000471227</t>
  </si>
  <si>
    <t>PGE_NRF_946_0000501042</t>
  </si>
  <si>
    <t>PGE_NRF_946_0000602227</t>
  </si>
  <si>
    <t>PGE_NRF_946_0000614484</t>
  </si>
  <si>
    <t>PGE_NRF_946_0000626364</t>
  </si>
  <si>
    <t>PGE_NRF_946_0000665464</t>
  </si>
  <si>
    <t>PGE_NRF_946_0000718289</t>
  </si>
  <si>
    <t>PGE_NRF_946_0000749826</t>
  </si>
  <si>
    <t>PGE_NRF_946_0000750424</t>
  </si>
  <si>
    <t>PGE_NRF_946_0000752585</t>
  </si>
  <si>
    <t>PGE_NRF_946_0000787991</t>
  </si>
  <si>
    <t>PGE_NRF_946_0000820924</t>
  </si>
  <si>
    <t>PGE_NRF_946_0000832893</t>
  </si>
  <si>
    <t>PGE_NRF_946_0000836707</t>
  </si>
  <si>
    <t>PGE_NRF_946_0000859011</t>
  </si>
  <si>
    <t>PGE_NRF_946_0000861295</t>
  </si>
  <si>
    <t>PGE_NRF_946_0000881486</t>
  </si>
  <si>
    <t>PGE_NRF_946_0000882063</t>
  </si>
  <si>
    <t>PGE_NRF_946_0000888855</t>
  </si>
  <si>
    <t>PGE_NRF_946_0000889942</t>
  </si>
  <si>
    <t>PGE_NRF_946_0000938758</t>
  </si>
  <si>
    <t>PGE_NRF_946_0000946112</t>
  </si>
  <si>
    <t>PGE_NRF_946_0000954999</t>
  </si>
  <si>
    <t>PGE_NRF_946_0000958260</t>
  </si>
  <si>
    <t>PGE_NRF_946_0001014657</t>
  </si>
  <si>
    <t>PGE_NRF_946_0001020491</t>
  </si>
  <si>
    <t>PGE_NRF_946_0001024078</t>
  </si>
  <si>
    <t>PGE_NRF_946_0001050600</t>
  </si>
  <si>
    <t>PGE_NRF_946_0001059827</t>
  </si>
  <si>
    <t>PGE_NRF_946_0001060692</t>
  </si>
  <si>
    <t>PGE_NRF_946_0001060909</t>
  </si>
  <si>
    <t>PGE_NRF_946_0001063735</t>
  </si>
  <si>
    <t>PGE_NRF_946_0001072565</t>
  </si>
  <si>
    <t>PGE_NRF_946_0001100512</t>
  </si>
  <si>
    <t>PGE_NRF_946_0001110207</t>
  </si>
  <si>
    <t>PGE_NRF_946_0001135360</t>
  </si>
  <si>
    <t>PGE_NRF_946_0001153699</t>
  </si>
  <si>
    <t>PGE_NRF_946_0001163435</t>
  </si>
  <si>
    <t>PGE_NRF_946_0001178813</t>
  </si>
  <si>
    <t>PGE_NRF_946_0001188986</t>
  </si>
  <si>
    <t>PGE_NRF_946_0001191450</t>
  </si>
  <si>
    <t>PGE_NRF_946_0001195970</t>
  </si>
  <si>
    <t>PGE_NRF_946_0001206111</t>
  </si>
  <si>
    <t>PGE_NRF_946_0001228411</t>
  </si>
  <si>
    <t>PGE_NRF_947_0000000474</t>
  </si>
  <si>
    <t>PGE_NRF_947_0000040121</t>
  </si>
  <si>
    <t>PGE_NRF_947_0000041259</t>
  </si>
  <si>
    <t>PGE_NRF_947_0000226248</t>
  </si>
  <si>
    <t>PGE_NRF_947_0000242086</t>
  </si>
  <si>
    <t>PGE_NRF_947_0000342715</t>
  </si>
  <si>
    <t>PGE_NRF_947_0000354270</t>
  </si>
  <si>
    <t>PGE_NRF_947_0000438072</t>
  </si>
  <si>
    <t>PGE_NRF_947_0000484463</t>
  </si>
  <si>
    <t>PGE_NRF_947_0000496373</t>
  </si>
  <si>
    <t>PGE_NRF_947_0000628828</t>
  </si>
  <si>
    <t>PGE_NRF_947_0000743147</t>
  </si>
  <si>
    <t>PGE_NRF_947_0000756482</t>
  </si>
  <si>
    <t>PGE_NRF_947_0000784516</t>
  </si>
  <si>
    <t>PGE_NRF_947_0000806216</t>
  </si>
  <si>
    <t>PGE_NRF_947_0000808990</t>
  </si>
  <si>
    <t>PGE_NRF_947_0000936164</t>
  </si>
  <si>
    <t>PGE_NRF_947_0000993064</t>
  </si>
  <si>
    <t>PGE_NRF_947_0001012556</t>
  </si>
  <si>
    <t>PGE_NRF_947_0001031845</t>
  </si>
  <si>
    <t>PGE_NRF_947_0001095204</t>
  </si>
  <si>
    <t>PGE_NRF_947_0001095252</t>
  </si>
  <si>
    <t>PGE_NRF_947_0001100226</t>
  </si>
  <si>
    <t>PGE_NRF_947_0001105615</t>
  </si>
  <si>
    <t>PGE_NRF_947_0001106896</t>
  </si>
  <si>
    <t>PGE_NRF_947_0001144569</t>
  </si>
  <si>
    <t>PGE_NRF_947_0001202456</t>
  </si>
  <si>
    <t>PGE_NRF_947_0001235073</t>
  </si>
  <si>
    <t>PGE_NRF_947_0001379179</t>
  </si>
  <si>
    <t>PGE_NRF_948_0000046216</t>
  </si>
  <si>
    <t>PGE_NRF_948_0000134508</t>
  </si>
  <si>
    <t>PGE_NRF_948_0000178148</t>
  </si>
  <si>
    <t>PGE_NRF_948_0000183439</t>
  </si>
  <si>
    <t>PGE_NRF_948_0000293399</t>
  </si>
  <si>
    <t>PGE_NRF_948_0000323750</t>
  </si>
  <si>
    <t>PGE_NRF_948_0000331012</t>
  </si>
  <si>
    <t>PGE_NRF_948_0000411361</t>
  </si>
  <si>
    <t>PGE_NRF_948_0000456741</t>
  </si>
  <si>
    <t>PGE_NRF_948_0000516794</t>
  </si>
  <si>
    <t>PGE_NRF_948_0000559196</t>
  </si>
  <si>
    <t>PGE_NRF_948_0000560189</t>
  </si>
  <si>
    <t>PGE_NRF_948_0000661834</t>
  </si>
  <si>
    <t>PGE_NRF_948_0000785677</t>
  </si>
  <si>
    <t>PGE_NRF_948_0000840680</t>
  </si>
  <si>
    <t>PGE_NRF_948_0000948694</t>
  </si>
  <si>
    <t>PGE_NRF_948_0000977744</t>
  </si>
  <si>
    <t>PGE_NRF_948_0001051174</t>
  </si>
  <si>
    <t>PGE_NRF_948_0001068981</t>
  </si>
  <si>
    <t>PGE_NRF_948_0001074764</t>
  </si>
  <si>
    <t>PGE_NRF_948_0001093209</t>
  </si>
  <si>
    <t>PGE_NRF_948_0001122340</t>
  </si>
  <si>
    <t>PGE_NRF_949_0000007468</t>
  </si>
  <si>
    <t>PGE_NRF_949_0000049002</t>
  </si>
  <si>
    <t>PGE_NRF_949_0000095874</t>
  </si>
  <si>
    <t>PGE_NRF_949_0000096723</t>
  </si>
  <si>
    <t>PGE_NRF_949_0000135114</t>
  </si>
  <si>
    <t>PGE_NRF_949_0000136215</t>
  </si>
  <si>
    <t>PGE_NRF_949_0000143136</t>
  </si>
  <si>
    <t>PGE_NRF_949_0000154394</t>
  </si>
  <si>
    <t>PGE_NRF_949_0000215433</t>
  </si>
  <si>
    <t>PGE_NRF_949_0000237917</t>
  </si>
  <si>
    <t>PGE_NRF_949_0000241667</t>
  </si>
  <si>
    <t>PGE_NRF_949_0000243310</t>
  </si>
  <si>
    <t>PGE_NRF_949_0000243876</t>
  </si>
  <si>
    <t>PGE_NRF_949_0000248373</t>
  </si>
  <si>
    <t>PGE_NRF_949_0000297418</t>
  </si>
  <si>
    <t>PGE_NRF_949_0000299942</t>
  </si>
  <si>
    <t>PGE_NRF_949_0000351338</t>
  </si>
  <si>
    <t>PGE_NRF_949_0000352468</t>
  </si>
  <si>
    <t>PGE_NRF_949_0000360855</t>
  </si>
  <si>
    <t>PGE_NRF_949_0000393071</t>
  </si>
  <si>
    <t>PGE_NRF_949_0000404796</t>
  </si>
  <si>
    <t>PGE_NRF_949_0000411562</t>
  </si>
  <si>
    <t>PGE_NRF_949_0000462912</t>
  </si>
  <si>
    <t>PGE_NRF_949_0000496583</t>
  </si>
  <si>
    <t>PGE_NRF_949_0000505908</t>
  </si>
  <si>
    <t>PGE_NRF_949_0000508295</t>
  </si>
  <si>
    <t>PGE_NRF_949_0000525217</t>
  </si>
  <si>
    <t>PGE_NRF_949_0000529517</t>
  </si>
  <si>
    <t>PGE_NRF_949_0000531944</t>
  </si>
  <si>
    <t>PGE_NRF_949_0000551703</t>
  </si>
  <si>
    <t>PGE_NRF_949_0000559569</t>
  </si>
  <si>
    <t>PGE_NRF_949_0000603153</t>
  </si>
  <si>
    <t>PGE_NRF_949_0000612788</t>
  </si>
  <si>
    <t>PGE_NRF_949_0000638864</t>
  </si>
  <si>
    <t>PGE_NRF_949_0000642164</t>
  </si>
  <si>
    <t>PGE_NRF_949_0000650534</t>
  </si>
  <si>
    <t>PGE_NRF_949_0000667300</t>
  </si>
  <si>
    <t>PGE_NRF_949_0000679620</t>
  </si>
  <si>
    <t>PGE_NRF_949_0000685276</t>
  </si>
  <si>
    <t>PGE_NRF_949_0000711569</t>
  </si>
  <si>
    <t>PGE_NRF_949_0000718710</t>
  </si>
  <si>
    <t>PGE_NRF_949_0000723157</t>
  </si>
  <si>
    <t>PGE_NRF_949_0000725368</t>
  </si>
  <si>
    <t>PGE_NRF_949_0000734291</t>
  </si>
  <si>
    <t>PGE_NRF_949_0000738079</t>
  </si>
  <si>
    <t>PGE_NRF_949_0000739553</t>
  </si>
  <si>
    <t>PGE_NRF_949_0000741228</t>
  </si>
  <si>
    <t>PGE_NRF_949_0000744429</t>
  </si>
  <si>
    <t>PGE_NRF_949_0000744551</t>
  </si>
  <si>
    <t>PGE_NRF_949_0000765190</t>
  </si>
  <si>
    <t>PGE_NRF_949_0000783392</t>
  </si>
  <si>
    <t>PGE_NRF_949_0000783468</t>
  </si>
  <si>
    <t>PGE_NRF_949_0000787457</t>
  </si>
  <si>
    <t>PGE_NRF_949_0000799858</t>
  </si>
  <si>
    <t>PGE_NRF_949_0000805192</t>
  </si>
  <si>
    <t>PGE_NRF_949_0000816319</t>
  </si>
  <si>
    <t>PGE_NRF_949_0000816858</t>
  </si>
  <si>
    <t>PGE_NRF_949_0000817767</t>
  </si>
  <si>
    <t>PGE_NRF_949_0000817802</t>
  </si>
  <si>
    <t>PGE_NRF_949_0000830875</t>
  </si>
  <si>
    <t>PGE_NRF_949_0000831163</t>
  </si>
  <si>
    <t>PGE_NRF_949_0000835527</t>
  </si>
  <si>
    <t>PGE_NRF_949_0000842256</t>
  </si>
  <si>
    <t>PGE_NRF_949_0000859862</t>
  </si>
  <si>
    <t>PGE_NRF_949_0000883857</t>
  </si>
  <si>
    <t>PGE_NRF_949_0000902003</t>
  </si>
  <si>
    <t>PGE_NRF_949_0000905239</t>
  </si>
  <si>
    <t>PGE_NRF_949_0000913741</t>
  </si>
  <si>
    <t>PGE_NRF_949_0000913749</t>
  </si>
  <si>
    <t>PGE_NRF_949_0000917416</t>
  </si>
  <si>
    <t>PGE_NRF_949_0000924271</t>
  </si>
  <si>
    <t>PGE_NRF_949_0000936236</t>
  </si>
  <si>
    <t>PGE_NRF_949_0000950680</t>
  </si>
  <si>
    <t>PGE_NRF_949_0000963039</t>
  </si>
  <si>
    <t>PGE_NRF_949_0000970444</t>
  </si>
  <si>
    <t>PGE_NRF_949_0000971605</t>
  </si>
  <si>
    <t>PGE_NRF_949_0000999360</t>
  </si>
  <si>
    <t>PGE_NRF_949_0001007816</t>
  </si>
  <si>
    <t>PGE_NRF_949_0001016243</t>
  </si>
  <si>
    <t>PGE_NRF_949_0001023784</t>
  </si>
  <si>
    <t>PGE_NRF_949_0001030480</t>
  </si>
  <si>
    <t>PGE_NRF_949_0001074970</t>
  </si>
  <si>
    <t>PGE_NRF_949_0001085462</t>
  </si>
  <si>
    <t>PGE_NRF_949_0001095481</t>
  </si>
  <si>
    <t>PGE_NRF_949_0001095871</t>
  </si>
  <si>
    <t>PGE_NRF_949_0001110748</t>
  </si>
  <si>
    <t>PGE_NRF_949_0001129034</t>
  </si>
  <si>
    <t>PGE_NRF_949_0001154972</t>
  </si>
  <si>
    <t>PGE_NRF_949_0001178692</t>
  </si>
  <si>
    <t>PGE_NRF_949_0001184280</t>
  </si>
  <si>
    <t>PGE_NRF_949_0001215163</t>
  </si>
  <si>
    <t>PGE_NRF_949_0001218584</t>
  </si>
  <si>
    <t>PGE_NRF_949_0001219821</t>
  </si>
  <si>
    <t>PGE_NRF_950_0000004660</t>
  </si>
  <si>
    <t>PGE_NRF_950_0000012365</t>
  </si>
  <si>
    <t>PGE_NRF_950_0000031719</t>
  </si>
  <si>
    <t>PGE_NRF_950_0000037108</t>
  </si>
  <si>
    <t>PGE_NRF_950_0000043222</t>
  </si>
  <si>
    <t>PGE_NRF_950_0000051174</t>
  </si>
  <si>
    <t>PGE_NRF_950_0000072755</t>
  </si>
  <si>
    <t>PGE_NRF_950_0000084757</t>
  </si>
  <si>
    <t>PGE_NRF_950_0000117605</t>
  </si>
  <si>
    <t>PGE_NRF_950_0000174137</t>
  </si>
  <si>
    <t>PGE_NRF_950_0000180930</t>
  </si>
  <si>
    <t>PGE_NRF_950_0000184276</t>
  </si>
  <si>
    <t>PGE_NRF_950_0000185242</t>
  </si>
  <si>
    <t>PGE_NRF_950_0000190488</t>
  </si>
  <si>
    <t>PGE_NRF_950_0000194347</t>
  </si>
  <si>
    <t>PGE_NRF_950_0000195969</t>
  </si>
  <si>
    <t>PGE_NRF_950_0000199712</t>
  </si>
  <si>
    <t>PGE_NRF_950_0000209345</t>
  </si>
  <si>
    <t>PGE_NRF_950_0000211426</t>
  </si>
  <si>
    <t>PGE_NRF_950_0000211428</t>
  </si>
  <si>
    <t>PGE_NRF_950_0000212977</t>
  </si>
  <si>
    <t>PGE_NRF_950_0000216993</t>
  </si>
  <si>
    <t>PGE_NRF_950_0000217599</t>
  </si>
  <si>
    <t>PGE_NRF_950_0000222613</t>
  </si>
  <si>
    <t>PGE_NRF_950_0000235794</t>
  </si>
  <si>
    <t>PGE_NRF_950_0000254501</t>
  </si>
  <si>
    <t>PGE_NRF_950_0000259030</t>
  </si>
  <si>
    <t>PGE_NRF_950_0000279106</t>
  </si>
  <si>
    <t>PGE_NRF_950_0000282511</t>
  </si>
  <si>
    <t>PGE_NRF_950_0000307850</t>
  </si>
  <si>
    <t>PGE_NRF_950_0000318612</t>
  </si>
  <si>
    <t>PGE_NRF_950_0000319001</t>
  </si>
  <si>
    <t>PGE_NRF_950_0000323809</t>
  </si>
  <si>
    <t>PGE_NRF_950_0000328263</t>
  </si>
  <si>
    <t>PGE_NRF_950_0000333948</t>
  </si>
  <si>
    <t>PGE_NRF_950_0000334970</t>
  </si>
  <si>
    <t>PGE_NRF_950_0000344244</t>
  </si>
  <si>
    <t>PGE_NRF_950_0000359461</t>
  </si>
  <si>
    <t>PGE_NRF_950_0000367480</t>
  </si>
  <si>
    <t>PGE_NRF_950_0000373512</t>
  </si>
  <si>
    <t>PGE_NRF_950_0000391063</t>
  </si>
  <si>
    <t>PGE_NRF_950_0000392075</t>
  </si>
  <si>
    <t>PGE_NRF_950_0000397745</t>
  </si>
  <si>
    <t>PGE_NRF_950_0000404676</t>
  </si>
  <si>
    <t>PGE_NRF_950_0000405309</t>
  </si>
  <si>
    <t>PGE_NRF_950_0000410064</t>
  </si>
  <si>
    <t>PGE_NRF_950_0000416240</t>
  </si>
  <si>
    <t>PGE_NRF_950_0000420033</t>
  </si>
  <si>
    <t>PGE_NRF_950_0000437469</t>
  </si>
  <si>
    <t>PGE_NRF_950_0000439659</t>
  </si>
  <si>
    <t>PGE_NRF_950_0000445480</t>
  </si>
  <si>
    <t>PGE_NRF_950_0000451022</t>
  </si>
  <si>
    <t>PGE_NRF_950_0000454891</t>
  </si>
  <si>
    <t>PGE_NRF_950_0000456245</t>
  </si>
  <si>
    <t>PGE_NRF_950_0000465182</t>
  </si>
  <si>
    <t>PGE_NRF_950_0000465546</t>
  </si>
  <si>
    <t>PGE_NRF_950_0000475778</t>
  </si>
  <si>
    <t>PGE_NRF_950_0000483829</t>
  </si>
  <si>
    <t>PGE_NRF_950_0000487926</t>
  </si>
  <si>
    <t>PGE_NRF_950_0000535303</t>
  </si>
  <si>
    <t>PGE_NRF_950_0000539772</t>
  </si>
  <si>
    <t>PGE_NRF_950_0000539941</t>
  </si>
  <si>
    <t>PGE_NRF_950_0000545779</t>
  </si>
  <si>
    <t>PGE_NRF_950_0000551760</t>
  </si>
  <si>
    <t>PGE_NRF_950_0000581195</t>
  </si>
  <si>
    <t>PGE_NRF_950_0000582517</t>
  </si>
  <si>
    <t>PGE_NRF_950_0000593437</t>
  </si>
  <si>
    <t>PGE_NRF_950_0000598567</t>
  </si>
  <si>
    <t>PGE_NRF_950_0000610313</t>
  </si>
  <si>
    <t>PGE_NRF_950_0000612730</t>
  </si>
  <si>
    <t>PGE_NRF_950_0000613287</t>
  </si>
  <si>
    <t>PGE_NRF_950_0000619645</t>
  </si>
  <si>
    <t>PGE_NRF_950_0000626406</t>
  </si>
  <si>
    <t>PGE_NRF_950_0000627336</t>
  </si>
  <si>
    <t>PGE_NRF_950_0000698746</t>
  </si>
  <si>
    <t>PGE_NRF_950_0000700622</t>
  </si>
  <si>
    <t>PGE_NRF_950_0000734313</t>
  </si>
  <si>
    <t>PGE_NRF_950_0000742096</t>
  </si>
  <si>
    <t>PGE_NRF_950_0000746334</t>
  </si>
  <si>
    <t>PGE_NRF_950_0000750481</t>
  </si>
  <si>
    <t>PGE_NRF_950_0000750645</t>
  </si>
  <si>
    <t>PGE_NRF_950_0000752907</t>
  </si>
  <si>
    <t>PGE_NRF_950_0000775426</t>
  </si>
  <si>
    <t>PGE_NRF_950_0000793618</t>
  </si>
  <si>
    <t>PGE_NRF_950_0000807170</t>
  </si>
  <si>
    <t>PGE_NRF_950_0000807305</t>
  </si>
  <si>
    <t>PGE_NRF_950_0000808567</t>
  </si>
  <si>
    <t>PGE_NRF_950_0000808788</t>
  </si>
  <si>
    <t>PGE_NRF_950_0000812153</t>
  </si>
  <si>
    <t>PGE_NRF_950_0000831102</t>
  </si>
  <si>
    <t>PGE_NRF_950_0000851299</t>
  </si>
  <si>
    <t>PGE_NRF_950_0000856056</t>
  </si>
  <si>
    <t>PGE_NRF_950_0000856961</t>
  </si>
  <si>
    <t>PGE_NRF_950_0000860060</t>
  </si>
  <si>
    <t>PGE_NRF_950_0000868974</t>
  </si>
  <si>
    <t>PGE_NRF_950_0000875471</t>
  </si>
  <si>
    <t>PGE_NRF_950_0000884702</t>
  </si>
  <si>
    <t>PGE_NRF_950_0000902974</t>
  </si>
  <si>
    <t>PGE_NRF_950_0000906420</t>
  </si>
  <si>
    <t>PGE_NRF_950_0000926584</t>
  </si>
  <si>
    <t>PGE_NRF_950_0000954952</t>
  </si>
  <si>
    <t>PGE_NRF_950_0000965437</t>
  </si>
  <si>
    <t>PGE_NRF_950_0000973034</t>
  </si>
  <si>
    <t>PGE_NRF_950_0000973245</t>
  </si>
  <si>
    <t>PGE_NRF_950_0000974592</t>
  </si>
  <si>
    <t>PGE_NRF_950_0000977729</t>
  </si>
  <si>
    <t>PGE_NRF_950_0000978290</t>
  </si>
  <si>
    <t>PGE_NRF_950_0000986571</t>
  </si>
  <si>
    <t>PGE_NRF_950_0000987739</t>
  </si>
  <si>
    <t>PGE_NRF_950_0000990372</t>
  </si>
  <si>
    <t>PGE_NRF_950_0000992481</t>
  </si>
  <si>
    <t>PGE_NRF_950_0000994391</t>
  </si>
  <si>
    <t>PGE_NRF_950_0001003718</t>
  </si>
  <si>
    <t>PGE_NRF_950_0001008532</t>
  </si>
  <si>
    <t>PGE_NRF_950_0001017327</t>
  </si>
  <si>
    <t>PGE_NRF_950_0001021014</t>
  </si>
  <si>
    <t>PGE_NRF_950_0001021668</t>
  </si>
  <si>
    <t>PGE_NRF_950_0001024306</t>
  </si>
  <si>
    <t>PGE_NRF_950_0001025640</t>
  </si>
  <si>
    <t>PGE_NRF_950_0001028109</t>
  </si>
  <si>
    <t>PGE_NRF_950_0001028868</t>
  </si>
  <si>
    <t>PGE_NRF_950_0001033104</t>
  </si>
  <si>
    <t>PGE_NRF_950_0001041556</t>
  </si>
  <si>
    <t>PGE_NRF_950_0001047292</t>
  </si>
  <si>
    <t>PGE_NRF_950_0001052835</t>
  </si>
  <si>
    <t>PGE_NRF_950_0001062204</t>
  </si>
  <si>
    <t>PGE_NRF_950_0001068360</t>
  </si>
  <si>
    <t>PGE_NRF_950_0001070636</t>
  </si>
  <si>
    <t>PGE_NRF_950_0001071401</t>
  </si>
  <si>
    <t>PGE_NRF_950_0001083102</t>
  </si>
  <si>
    <t>PGE_NRF_950_0001084690</t>
  </si>
  <si>
    <t>PGE_NRF_950_0001088225</t>
  </si>
  <si>
    <t>PGE_NRF_950_0001092358</t>
  </si>
  <si>
    <t>PGE_NRF_950_0001106133</t>
  </si>
  <si>
    <t>PGE_NRF_950_0001109274</t>
  </si>
  <si>
    <t>PGE_NRF_950_0001109373</t>
  </si>
  <si>
    <t>PGE_NRF_950_0001111984</t>
  </si>
  <si>
    <t>PGE_NRF_950_0001118021</t>
  </si>
  <si>
    <t>PGE_NRF_950_0001121800</t>
  </si>
  <si>
    <t>PGE_NRF_950_0001127992</t>
  </si>
  <si>
    <t>PGE_NRF_950_0001138875</t>
  </si>
  <si>
    <t>PGE_NRF_950_0001163246</t>
  </si>
  <si>
    <t>PGE_NRF_950_0001168127</t>
  </si>
  <si>
    <t>PGE_NRF_950_0001179921</t>
  </si>
  <si>
    <t>PGE_NRF_950_0001193253</t>
  </si>
  <si>
    <t>PGE_NRF_950_0001198853</t>
  </si>
  <si>
    <t>PGE_NRF_950_0001205190</t>
  </si>
  <si>
    <t>PGE_NRF_950_0001205609</t>
  </si>
  <si>
    <t>PGE_NRF_950_0001210442</t>
  </si>
  <si>
    <t>PGE_NRF_950_0001217327</t>
  </si>
  <si>
    <t>PGE_NRF_950_0001217852</t>
  </si>
  <si>
    <t>PGE_NRF_950_0001220966</t>
  </si>
  <si>
    <t>PGE_NRF_950_0001223756</t>
  </si>
  <si>
    <t>PGE_NRF_950_0001229088</t>
  </si>
  <si>
    <t>PGE_NRF_950_0001229590</t>
  </si>
  <si>
    <t>PGE_NRF_950_0001238795</t>
  </si>
  <si>
    <t>PGE_NRF_950_0001320174</t>
  </si>
  <si>
    <t>PGE_NRF_951_0000014238</t>
  </si>
  <si>
    <t>PGE_NRF_951_0000016725</t>
  </si>
  <si>
    <t>PGE_NRF_951_0000036771</t>
  </si>
  <si>
    <t>PGE_NRF_951_0000083197</t>
  </si>
  <si>
    <t>PGE_NRF_951_0000105690</t>
  </si>
  <si>
    <t>PGE_NRF_951_0000149768</t>
  </si>
  <si>
    <t>PGE_NRF_951_0000159932</t>
  </si>
  <si>
    <t>PGE_NRF_951_0000184352</t>
  </si>
  <si>
    <t>PGE_NRF_951_0000212274</t>
  </si>
  <si>
    <t>PGE_NRF_951_0000213113</t>
  </si>
  <si>
    <t>PGE_NRF_951_0000214837</t>
  </si>
  <si>
    <t>PGE_NRF_951_0000243742</t>
  </si>
  <si>
    <t>PGE_NRF_951_0000258161</t>
  </si>
  <si>
    <t>PGE_NRF_951_0000280683</t>
  </si>
  <si>
    <t>PGE_NRF_951_0000288809</t>
  </si>
  <si>
    <t>PGE_NRF_951_0000295081</t>
  </si>
  <si>
    <t>PGE_NRF_951_0000305010</t>
  </si>
  <si>
    <t>PGE_NRF_951_0000306812</t>
  </si>
  <si>
    <t>PGE_NRF_951_0000323162</t>
  </si>
  <si>
    <t>PGE_NRF_951_0000338612</t>
  </si>
  <si>
    <t>PGE_NRF_951_0000364015</t>
  </si>
  <si>
    <t>PGE_NRF_951_0000371362</t>
  </si>
  <si>
    <t>PGE_NRF_951_0000376229</t>
  </si>
  <si>
    <t>PGE_NRF_951_0000393035</t>
  </si>
  <si>
    <t>PGE_NRF_951_0000395619</t>
  </si>
  <si>
    <t>PGE_NRF_951_0000396752</t>
  </si>
  <si>
    <t>PGE_NRF_951_0000414408</t>
  </si>
  <si>
    <t>PGE_NRF_951_0000420296</t>
  </si>
  <si>
    <t>PGE_NRF_951_0000438060</t>
  </si>
  <si>
    <t>PGE_NRF_951_0000463129</t>
  </si>
  <si>
    <t>PGE_NRF_951_0000483100</t>
  </si>
  <si>
    <t>PGE_NRF_951_0000532904</t>
  </si>
  <si>
    <t>PGE_NRF_951_0000533578</t>
  </si>
  <si>
    <t>PGE_NRF_951_0000536884</t>
  </si>
  <si>
    <t>PGE_NRF_951_0000558534</t>
  </si>
  <si>
    <t>PGE_NRF_951_0000572997</t>
  </si>
  <si>
    <t>PGE_NRF_951_0000614455</t>
  </si>
  <si>
    <t>PGE_NRF_951_0000622575</t>
  </si>
  <si>
    <t>PGE_NRF_951_0000645306</t>
  </si>
  <si>
    <t>PGE_NRF_951_0000653686</t>
  </si>
  <si>
    <t>PGE_NRF_951_0000658926</t>
  </si>
  <si>
    <t>PGE_NRF_951_0000669759</t>
  </si>
  <si>
    <t>PGE_NRF_951_0000670476</t>
  </si>
  <si>
    <t>PGE_NRF_951_0000705604</t>
  </si>
  <si>
    <t>PGE_NRF_951_0000756624</t>
  </si>
  <si>
    <t>PGE_NRF_951_0000766492</t>
  </si>
  <si>
    <t>PGE_NRF_951_0000796514</t>
  </si>
  <si>
    <t>PGE_NRF_951_0000822618</t>
  </si>
  <si>
    <t>PGE_NRF_951_0000824399</t>
  </si>
  <si>
    <t>PGE_NRF_951_0000843497</t>
  </si>
  <si>
    <t>PGE_NRF_951_0000847075</t>
  </si>
  <si>
    <t>PGE_NRF_951_0000865060</t>
  </si>
  <si>
    <t>PGE_NRF_951_0000870604</t>
  </si>
  <si>
    <t>PGE_NRF_951_0000877373</t>
  </si>
  <si>
    <t>PGE_NRF_951_0000880803</t>
  </si>
  <si>
    <t>PGE_NRF_951_0000885510</t>
  </si>
  <si>
    <t>PGE_NRF_951_0000886666</t>
  </si>
  <si>
    <t>PGE_NRF_951_0000887506</t>
  </si>
  <si>
    <t>PGE_NRF_951_0000887697</t>
  </si>
  <si>
    <t>PGE_NRF_951_0000906116</t>
  </si>
  <si>
    <t>PGE_NRF_951_0000907762</t>
  </si>
  <si>
    <t>PGE_NRF_951_0000911666</t>
  </si>
  <si>
    <t>PGE_NRF_951_0000930571</t>
  </si>
  <si>
    <t>PGE_NRF_951_0000935942</t>
  </si>
  <si>
    <t>PGE_NRF_951_0000939599</t>
  </si>
  <si>
    <t>PGE_NRF_951_0000958048</t>
  </si>
  <si>
    <t>PGE_NRF_951_0000961772</t>
  </si>
  <si>
    <t>PGE_NRF_951_0000963719</t>
  </si>
  <si>
    <t>PGE_NRF_951_0000973491</t>
  </si>
  <si>
    <t>PGE_NRF_951_0000978984</t>
  </si>
  <si>
    <t>PGE_NRF_951_0000995964</t>
  </si>
  <si>
    <t>PGE_NRF_951_0000996849</t>
  </si>
  <si>
    <t>PGE_NRF_951_0001000489</t>
  </si>
  <si>
    <t>PGE_NRF_951_0001042849</t>
  </si>
  <si>
    <t>PGE_NRF_951_0001055850</t>
  </si>
  <si>
    <t>PGE_NRF_951_0001072061</t>
  </si>
  <si>
    <t>PGE_NRF_951_0001073823</t>
  </si>
  <si>
    <t>PGE_NRF_951_0001079683</t>
  </si>
  <si>
    <t>PGE_NRF_951_0001093379</t>
  </si>
  <si>
    <t>PGE_NRF_951_0001100857</t>
  </si>
  <si>
    <t>PGE_NRF_951_0001107453</t>
  </si>
  <si>
    <t>PGE_NRF_951_0001112271</t>
  </si>
  <si>
    <t>PGE_NRF_951_0001115656</t>
  </si>
  <si>
    <t>PGE_NRF_951_0001117184</t>
  </si>
  <si>
    <t>PGE_NRF_951_0001122208</t>
  </si>
  <si>
    <t>PGE_NRF_951_0001124322</t>
  </si>
  <si>
    <t>PGE_NRF_951_0001129738</t>
  </si>
  <si>
    <t>PGE_NRF_951_0001152137</t>
  </si>
  <si>
    <t>PGE_NRF_951_0001170067</t>
  </si>
  <si>
    <t>PGE_NRF_951_0001173224</t>
  </si>
  <si>
    <t>PGE_NRF_951_0001173907</t>
  </si>
  <si>
    <t>PGE_NRF_951_0001175531</t>
  </si>
  <si>
    <t>PGE_NRF_951_0001179070</t>
  </si>
  <si>
    <t>PGE_NRF_951_0001187974</t>
  </si>
  <si>
    <t>PGE_NRF_951_0001190911</t>
  </si>
  <si>
    <t>PGE_NRF_951_0001195051</t>
  </si>
  <si>
    <t>PGE_NRF_951_0001201651</t>
  </si>
  <si>
    <t>PGE_NRF_951_0001204986</t>
  </si>
  <si>
    <t>PGE_NRF_951_0001212612</t>
  </si>
  <si>
    <t>PGE_NRF_951_0001238660</t>
  </si>
  <si>
    <t>PGE_NRF_952_0000007490</t>
  </si>
  <si>
    <t>PGE_NRF_952_0000028018</t>
  </si>
  <si>
    <t>PGE_NRF_952_0000061947</t>
  </si>
  <si>
    <t>PGE_NRF_952_0000088007</t>
  </si>
  <si>
    <t>PGE_NRF_952_0000098758</t>
  </si>
  <si>
    <t>PGE_NRF_952_0000118190</t>
  </si>
  <si>
    <t>PGE_NRF_952_0000176229</t>
  </si>
  <si>
    <t>PGE_NRF_952_0000178559</t>
  </si>
  <si>
    <t>PGE_NRF_952_0000207615</t>
  </si>
  <si>
    <t>PGE_NRF_952_0000227763</t>
  </si>
  <si>
    <t>PGE_NRF_952_0000246892</t>
  </si>
  <si>
    <t>PGE_NRF_952_0000322893</t>
  </si>
  <si>
    <t>PGE_NRF_952_0000335479</t>
  </si>
  <si>
    <t>PGE_NRF_952_0000344039</t>
  </si>
  <si>
    <t>PGE_NRF_952_0000348420</t>
  </si>
  <si>
    <t>PGE_NRF_952_0000355416</t>
  </si>
  <si>
    <t>PGE_NRF_952_0000392583</t>
  </si>
  <si>
    <t>PGE_NRF_952_0000399512</t>
  </si>
  <si>
    <t>PGE_NRF_952_0000445804</t>
  </si>
  <si>
    <t>PGE_NRF_952_0000453269</t>
  </si>
  <si>
    <t>PGE_NRF_952_0000463260</t>
  </si>
  <si>
    <t>PGE_NRF_952_0000472130</t>
  </si>
  <si>
    <t>PGE_NRF_952_0000523562</t>
  </si>
  <si>
    <t>PGE_NRF_952_0000531946</t>
  </si>
  <si>
    <t>PGE_NRF_952_0000558059</t>
  </si>
  <si>
    <t>PGE_NRF_952_0000563807</t>
  </si>
  <si>
    <t>PGE_NRF_952_0000587651</t>
  </si>
  <si>
    <t>PGE_NRF_952_0000599374</t>
  </si>
  <si>
    <t>PGE_NRF_952_0000601781</t>
  </si>
  <si>
    <t>PGE_NRF_952_0000613341</t>
  </si>
  <si>
    <t>PGE_NRF_952_0000626559</t>
  </si>
  <si>
    <t>PGE_NRF_952_0000654300</t>
  </si>
  <si>
    <t>PGE_NRF_952_0000659463</t>
  </si>
  <si>
    <t>PGE_NRF_952_0000716562</t>
  </si>
  <si>
    <t>PGE_NRF_952_0000733950</t>
  </si>
  <si>
    <t>PGE_NRF_952_0000737212</t>
  </si>
  <si>
    <t>PGE_NRF_952_0000745414</t>
  </si>
  <si>
    <t>PGE_NRF_952_0000772587</t>
  </si>
  <si>
    <t>PGE_NRF_952_0000775211</t>
  </si>
  <si>
    <t>PGE_NRF_952_0000788224</t>
  </si>
  <si>
    <t>PGE_NRF_952_0000837064</t>
  </si>
  <si>
    <t>PGE_NRF_952_0000837437</t>
  </si>
  <si>
    <t>PGE_NRF_952_0000842170</t>
  </si>
  <si>
    <t>PGE_NRF_952_0000879832</t>
  </si>
  <si>
    <t>PGE_NRF_952_0000886706</t>
  </si>
  <si>
    <t>PGE_NRF_952_0000888637</t>
  </si>
  <si>
    <t>PGE_NRF_952_0000893040</t>
  </si>
  <si>
    <t>PGE_NRF_952_0000897666</t>
  </si>
  <si>
    <t>PGE_NRF_952_0000902749</t>
  </si>
  <si>
    <t>PGE_NRF_952_0000925198</t>
  </si>
  <si>
    <t>PGE_NRF_952_0000968395</t>
  </si>
  <si>
    <t>PGE_NRF_952_0000977086</t>
  </si>
  <si>
    <t>PGE_NRF_952_0001007342</t>
  </si>
  <si>
    <t>PGE_NRF_952_0001012319</t>
  </si>
  <si>
    <t>PGE_NRF_952_0001031844</t>
  </si>
  <si>
    <t>PGE_NRF_952_0001041568</t>
  </si>
  <si>
    <t>PGE_NRF_952_0001053925</t>
  </si>
  <si>
    <t>PGE_NRF_952_0001066847</t>
  </si>
  <si>
    <t>PGE_NRF_952_0001092900</t>
  </si>
  <si>
    <t>PGE_NRF_952_0001101789</t>
  </si>
  <si>
    <t>PGE_NRF_952_0001104263</t>
  </si>
  <si>
    <t>PGE_NRF_952_0001107056</t>
  </si>
  <si>
    <t>PGE_NRF_952_0001142232</t>
  </si>
  <si>
    <t>PGE_NRF_952_0001142577</t>
  </si>
  <si>
    <t>PGE_NRF_952_0001148560</t>
  </si>
  <si>
    <t>PGE_NRF_952_0001176647</t>
  </si>
  <si>
    <t>PGE_NRF_952_0001203886</t>
  </si>
  <si>
    <t>PGE_NRF_952_0001205301</t>
  </si>
  <si>
    <t>PGE_NRF_952_0001206064</t>
  </si>
  <si>
    <t>PGE_NRF_952_0001209805</t>
  </si>
  <si>
    <t>PGE_NRF_952_0001209817</t>
  </si>
  <si>
    <t>PGE_NRF_952_0001220856</t>
  </si>
  <si>
    <t>PGE_NRF_952_0001221243</t>
  </si>
  <si>
    <t>PGE_NRF_953_0000001222</t>
  </si>
  <si>
    <t>PGE_NRF_953_0000040565</t>
  </si>
  <si>
    <t>PGE_NRF_953_0000049730</t>
  </si>
  <si>
    <t>PGE_NRF_953_0000059558</t>
  </si>
  <si>
    <t>PGE_NRF_953_0000069999</t>
  </si>
  <si>
    <t>PGE_NRF_953_0000073557</t>
  </si>
  <si>
    <t>PGE_NRF_953_0000075383</t>
  </si>
  <si>
    <t>PGE_NRF_953_0000104478</t>
  </si>
  <si>
    <t>PGE_NRF_953_0000124907</t>
  </si>
  <si>
    <t>PGE_NRF_953_0000139422</t>
  </si>
  <si>
    <t>PGE_NRF_953_0000174138</t>
  </si>
  <si>
    <t>PGE_NRF_953_0000205521</t>
  </si>
  <si>
    <t>PGE_NRF_953_0000206343</t>
  </si>
  <si>
    <t>PGE_NRF_953_0000215981</t>
  </si>
  <si>
    <t>PGE_NRF_953_0000220915</t>
  </si>
  <si>
    <t>PGE_NRF_953_0000225929</t>
  </si>
  <si>
    <t>PGE_NRF_953_0000227298</t>
  </si>
  <si>
    <t>PGE_NRF_953_0000232165</t>
  </si>
  <si>
    <t>PGE_NRF_953_0000265423</t>
  </si>
  <si>
    <t>PGE_NRF_953_0000266052</t>
  </si>
  <si>
    <t>PGE_NRF_953_0000271837</t>
  </si>
  <si>
    <t>PGE_NRF_953_0000285804</t>
  </si>
  <si>
    <t>PGE_NRF_953_0000315930</t>
  </si>
  <si>
    <t>PGE_NRF_953_0000324568</t>
  </si>
  <si>
    <t>PGE_NRF_953_0000350604</t>
  </si>
  <si>
    <t>PGE_NRF_953_0000357923</t>
  </si>
  <si>
    <t>PGE_NRF_953_0000358944</t>
  </si>
  <si>
    <t>PGE_NRF_953_0000361630</t>
  </si>
  <si>
    <t>PGE_NRF_953_0000369260</t>
  </si>
  <si>
    <t>PGE_NRF_953_0000387606</t>
  </si>
  <si>
    <t>PGE_NRF_953_0000393709</t>
  </si>
  <si>
    <t>PGE_NRF_953_0000440196</t>
  </si>
  <si>
    <t>PGE_NRF_953_0000460428</t>
  </si>
  <si>
    <t>PGE_NRF_953_0000464566</t>
  </si>
  <si>
    <t>PGE_NRF_953_0000481945</t>
  </si>
  <si>
    <t>PGE_NRF_953_0000487393</t>
  </si>
  <si>
    <t>PGE_NRF_953_0000492102</t>
  </si>
  <si>
    <t>PGE_NRF_953_0000494865</t>
  </si>
  <si>
    <t>PGE_NRF_953_0000513588</t>
  </si>
  <si>
    <t>PGE_NRF_953_0000522386</t>
  </si>
  <si>
    <t>PGE_NRF_953_0000523923</t>
  </si>
  <si>
    <t>PGE_NRF_953_0000527393</t>
  </si>
  <si>
    <t>PGE_NRF_953_0000552860</t>
  </si>
  <si>
    <t>PGE_NRF_953_0000557041</t>
  </si>
  <si>
    <t>PGE_NRF_953_0000582076</t>
  </si>
  <si>
    <t>PGE_NRF_953_0000609794</t>
  </si>
  <si>
    <t>PGE_NRF_953_0000615209</t>
  </si>
  <si>
    <t>PGE_NRF_953_0000625819</t>
  </si>
  <si>
    <t>PGE_NRF_953_0000631236</t>
  </si>
  <si>
    <t>PGE_NRF_953_0000636120</t>
  </si>
  <si>
    <t>PGE_NRF_953_0000641592</t>
  </si>
  <si>
    <t>PGE_NRF_953_0000672557</t>
  </si>
  <si>
    <t>PGE_NRF_953_0000680336</t>
  </si>
  <si>
    <t>PGE_NRF_953_0000688623</t>
  </si>
  <si>
    <t>PGE_NRF_953_0000689038</t>
  </si>
  <si>
    <t>PGE_NRF_953_0000692844</t>
  </si>
  <si>
    <t>PGE_NRF_953_0000697424</t>
  </si>
  <si>
    <t>PGE_NRF_953_0000704121</t>
  </si>
  <si>
    <t>PGE_NRF_953_0000745939</t>
  </si>
  <si>
    <t>PGE_NRF_953_0000851854</t>
  </si>
  <si>
    <t>PGE_NRF_953_0000861489</t>
  </si>
  <si>
    <t>PGE_NRF_953_0000870771</t>
  </si>
  <si>
    <t>PGE_NRF_953_0000880410</t>
  </si>
  <si>
    <t>PGE_NRF_953_0000891811</t>
  </si>
  <si>
    <t>PGE_NRF_953_0000895691</t>
  </si>
  <si>
    <t>PGE_NRF_953_0000917283</t>
  </si>
  <si>
    <t>PGE_NRF_953_0000923293</t>
  </si>
  <si>
    <t>PGE_NRF_953_0000940162</t>
  </si>
  <si>
    <t>PGE_NRF_953_0000959875</t>
  </si>
  <si>
    <t>PGE_NRF_953_0000968626</t>
  </si>
  <si>
    <t>PGE_NRF_953_0000969588</t>
  </si>
  <si>
    <t>PGE_NRF_953_0000975150</t>
  </si>
  <si>
    <t>PGE_NRF_953_0001002461</t>
  </si>
  <si>
    <t>PGE_NRF_953_0001047934</t>
  </si>
  <si>
    <t>PGE_NRF_953_0001052488</t>
  </si>
  <si>
    <t>PGE_NRF_953_0001055323</t>
  </si>
  <si>
    <t>PGE_NRF_953_0001061796</t>
  </si>
  <si>
    <t>PGE_NRF_953_0001068363</t>
  </si>
  <si>
    <t>PGE_NRF_953_0001068666</t>
  </si>
  <si>
    <t>PGE_NRF_953_0001073326</t>
  </si>
  <si>
    <t>PGE_NRF_953_0001093238</t>
  </si>
  <si>
    <t>PGE_NRF_953_0001101946</t>
  </si>
  <si>
    <t>PGE_NRF_953_0001112334</t>
  </si>
  <si>
    <t>PGE_NRF_953_0001116236</t>
  </si>
  <si>
    <t>PGE_NRF_953_0001117608</t>
  </si>
  <si>
    <t>PGE_NRF_953_0001123204</t>
  </si>
  <si>
    <t>PGE_NRF_953_0001142180</t>
  </si>
  <si>
    <t>PGE_NRF_953_0001146356</t>
  </si>
  <si>
    <t>PGE_NRF_953_0001149279</t>
  </si>
  <si>
    <t>PGE_NRF_953_0001151019</t>
  </si>
  <si>
    <t>PGE_NRF_953_0001155606</t>
  </si>
  <si>
    <t>PGE_NRF_953_0001158808</t>
  </si>
  <si>
    <t>PGE_NRF_953_0001188225</t>
  </si>
  <si>
    <t>PGE_NRF_953_0001188803</t>
  </si>
  <si>
    <t>PGE_NRF_953_0001189254</t>
  </si>
  <si>
    <t>PGE_NRF_953_0001190088</t>
  </si>
  <si>
    <t>PGE_NRF_953_0001200172</t>
  </si>
  <si>
    <t>PGE_NRF_953_0001211366</t>
  </si>
  <si>
    <t>PGE_NRF_953_0001217695</t>
  </si>
  <si>
    <t>PGE_NRF_953_0001238706</t>
  </si>
  <si>
    <t>PGE_NRF_953_0001238721</t>
  </si>
  <si>
    <t>PGE_NRF_954_0000006507</t>
  </si>
  <si>
    <t>PGE_NRF_954_0000040984</t>
  </si>
  <si>
    <t>PGE_NRF_954_0000051291</t>
  </si>
  <si>
    <t>PGE_NRF_954_0000056659</t>
  </si>
  <si>
    <t>PGE_NRF_954_0000069058</t>
  </si>
  <si>
    <t>PGE_NRF_954_0000075154</t>
  </si>
  <si>
    <t>PGE_NRF_954_0000080947</t>
  </si>
  <si>
    <t>PGE_NRF_954_0000088797</t>
  </si>
  <si>
    <t>PGE_NRF_954_0000089409</t>
  </si>
  <si>
    <t>PGE_NRF_954_0000100606</t>
  </si>
  <si>
    <t>PGE_NRF_954_0000115479</t>
  </si>
  <si>
    <t>PGE_NRF_954_0000131222</t>
  </si>
  <si>
    <t>PGE_NRF_954_0000151950</t>
  </si>
  <si>
    <t>PGE_NRF_954_0000168146</t>
  </si>
  <si>
    <t>PGE_NRF_954_0000177501</t>
  </si>
  <si>
    <t>PGE_NRF_954_0000203666</t>
  </si>
  <si>
    <t>PGE_NRF_954_0000205957</t>
  </si>
  <si>
    <t>PGE_NRF_954_0000225700</t>
  </si>
  <si>
    <t>PGE_NRF_954_0000226181</t>
  </si>
  <si>
    <t>PGE_NRF_954_0000253047</t>
  </si>
  <si>
    <t>PGE_NRF_954_0000273190</t>
  </si>
  <si>
    <t>PGE_NRF_954_0000283958</t>
  </si>
  <si>
    <t>PGE_NRF_954_0000311042</t>
  </si>
  <si>
    <t>PGE_NRF_954_0000314892</t>
  </si>
  <si>
    <t>PGE_NRF_954_0000316702</t>
  </si>
  <si>
    <t>PGE_NRF_954_0000319054</t>
  </si>
  <si>
    <t>PGE_NRF_954_0000331014</t>
  </si>
  <si>
    <t>PGE_NRF_954_0000333691</t>
  </si>
  <si>
    <t>PGE_NRF_954_0000368131</t>
  </si>
  <si>
    <t>PGE_NRF_954_0000371307</t>
  </si>
  <si>
    <t>PGE_NRF_954_0000418712</t>
  </si>
  <si>
    <t>PGE_NRF_954_0000443438</t>
  </si>
  <si>
    <t>PGE_NRF_954_0000455925</t>
  </si>
  <si>
    <t>PGE_NRF_954_0000479275</t>
  </si>
  <si>
    <t>PGE_NRF_954_0000502199</t>
  </si>
  <si>
    <t>PGE_NRF_954_0000507044</t>
  </si>
  <si>
    <t>PGE_NRF_954_0000524173</t>
  </si>
  <si>
    <t>PGE_NRF_954_0000531632</t>
  </si>
  <si>
    <t>PGE_NRF_954_0000531864</t>
  </si>
  <si>
    <t>PGE_NRF_954_0000535555</t>
  </si>
  <si>
    <t>PGE_NRF_954_0000535650</t>
  </si>
  <si>
    <t>PGE_NRF_954_0000565120</t>
  </si>
  <si>
    <t>PGE_NRF_954_0000578434</t>
  </si>
  <si>
    <t>PGE_NRF_954_0000578437</t>
  </si>
  <si>
    <t>PGE_NRF_954_0000582225</t>
  </si>
  <si>
    <t>PGE_NRF_954_0000588797</t>
  </si>
  <si>
    <t>PGE_NRF_954_0000610245</t>
  </si>
  <si>
    <t>PGE_NRF_954_0000612022</t>
  </si>
  <si>
    <t>PGE_NRF_954_0000617490</t>
  </si>
  <si>
    <t>PGE_NRF_954_0000617846</t>
  </si>
  <si>
    <t>PGE_NRF_954_0000635646</t>
  </si>
  <si>
    <t>PGE_NRF_954_0000644085</t>
  </si>
  <si>
    <t>PGE_NRF_954_0000666088</t>
  </si>
  <si>
    <t>PGE_NRF_954_0000673217</t>
  </si>
  <si>
    <t>PGE_NRF_954_0000673253</t>
  </si>
  <si>
    <t>PGE_NRF_954_0000682646</t>
  </si>
  <si>
    <t>PGE_NRF_954_0000683277</t>
  </si>
  <si>
    <t>PGE_NRF_954_0000691560</t>
  </si>
  <si>
    <t>PGE_NRF_954_0000695691</t>
  </si>
  <si>
    <t>PGE_NRF_954_0000703780</t>
  </si>
  <si>
    <t>PGE_NRF_954_0000715714</t>
  </si>
  <si>
    <t>PGE_NRF_954_0000762057</t>
  </si>
  <si>
    <t>PGE_NRF_954_0000784140</t>
  </si>
  <si>
    <t>PGE_NRF_954_0000787372</t>
  </si>
  <si>
    <t>PGE_NRF_954_0000790039</t>
  </si>
  <si>
    <t>PGE_NRF_954_0000802879</t>
  </si>
  <si>
    <t>PGE_NRF_954_0000815532</t>
  </si>
  <si>
    <t>PGE_NRF_954_0000834395</t>
  </si>
  <si>
    <t>PGE_NRF_954_0000856358</t>
  </si>
  <si>
    <t>PGE_NRF_954_0000859827</t>
  </si>
  <si>
    <t>PGE_NRF_954_0000863861</t>
  </si>
  <si>
    <t>PGE_NRF_954_0000872786</t>
  </si>
  <si>
    <t>PGE_NRF_954_0000872843</t>
  </si>
  <si>
    <t>PGE_NRF_954_0000877011</t>
  </si>
  <si>
    <t>PGE_NRF_954_0000888398</t>
  </si>
  <si>
    <t>PGE_NRF_954_0000893067</t>
  </si>
  <si>
    <t>PGE_NRF_954_0000895427</t>
  </si>
  <si>
    <t>PGE_NRF_954_0000928887</t>
  </si>
  <si>
    <t>PGE_NRF_954_0000930829</t>
  </si>
  <si>
    <t>PGE_NRF_954_0000936168</t>
  </si>
  <si>
    <t>PGE_NRF_954_0000940418</t>
  </si>
  <si>
    <t>PGE_NRF_954_0000941633</t>
  </si>
  <si>
    <t>PGE_NRF_954_0000985788</t>
  </si>
  <si>
    <t>PGE_NRF_954_0000986611</t>
  </si>
  <si>
    <t>PGE_NRF_954_0000986852</t>
  </si>
  <si>
    <t>PGE_NRF_954_0000989628</t>
  </si>
  <si>
    <t>PGE_NRF_954_0000990854</t>
  </si>
  <si>
    <t>PGE_NRF_954_0000991074</t>
  </si>
  <si>
    <t>PGE_NRF_954_0000993598</t>
  </si>
  <si>
    <t>PGE_NRF_954_0001003519</t>
  </si>
  <si>
    <t>PGE_NRF_954_0001012484</t>
  </si>
  <si>
    <t>PGE_NRF_954_0001028333</t>
  </si>
  <si>
    <t>PGE_NRF_954_0001028334</t>
  </si>
  <si>
    <t>PGE_NRF_954_0001028339</t>
  </si>
  <si>
    <t>PGE_NRF_954_0001029851</t>
  </si>
  <si>
    <t>PGE_NRF_954_0001038021</t>
  </si>
  <si>
    <t>PGE_NRF_954_0001046422</t>
  </si>
  <si>
    <t>PGE_NRF_954_0001059318</t>
  </si>
  <si>
    <t>PGE_NRF_954_0001069896</t>
  </si>
  <si>
    <t>PGE_NRF_954_0001080409</t>
  </si>
  <si>
    <t>PGE_NRF_954_0001090789</t>
  </si>
  <si>
    <t>PGE_NRF_954_0001100924</t>
  </si>
  <si>
    <t>PGE_NRF_954_0001105894</t>
  </si>
  <si>
    <t>PGE_NRF_954_0001107213</t>
  </si>
  <si>
    <t>PGE_NRF_954_0001112839</t>
  </si>
  <si>
    <t>PGE_NRF_954_0001119491</t>
  </si>
  <si>
    <t>PGE_NRF_954_0001120598</t>
  </si>
  <si>
    <t>PGE_NRF_954_0001131843</t>
  </si>
  <si>
    <t>PGE_NRF_954_0001131892</t>
  </si>
  <si>
    <t>PGE_NRF_954_0001132780</t>
  </si>
  <si>
    <t>PGE_NRF_954_0001134227</t>
  </si>
  <si>
    <t>PGE_NRF_954_0001141244</t>
  </si>
  <si>
    <t>PGE_NRF_954_0001141618</t>
  </si>
  <si>
    <t>PGE_NRF_954_0001142031</t>
  </si>
  <si>
    <t>PGE_NRF_954_0001149936</t>
  </si>
  <si>
    <t>PGE_NRF_954_0001152904</t>
  </si>
  <si>
    <t>PGE_NRF_954_0001160459</t>
  </si>
  <si>
    <t>PGE_NRF_954_0001175012</t>
  </si>
  <si>
    <t>PGE_NRF_954_0001176047</t>
  </si>
  <si>
    <t>PGE_NRF_954_0001192976</t>
  </si>
  <si>
    <t>PGE_NRF_954_0001210877</t>
  </si>
  <si>
    <t>PGE_NRF_954_0001212188</t>
  </si>
  <si>
    <t>PGE_NRF_954_0001213645</t>
  </si>
  <si>
    <t>PGE_NRF_954_0001223276</t>
  </si>
  <si>
    <t>PGE_NRF_954_0001225517</t>
  </si>
  <si>
    <t>PGE_NRF_954_0001227223</t>
  </si>
  <si>
    <t>PGE_NRF_954_0001229019</t>
  </si>
  <si>
    <t>PGE_NRF_955_0000017800</t>
  </si>
  <si>
    <t>PGE_NRF_955_0000159012</t>
  </si>
  <si>
    <t>PGE_NRF_955_0000183083</t>
  </si>
  <si>
    <t>PGE_NRF_955_0000186295</t>
  </si>
  <si>
    <t>PGE_NRF_955_0000218924</t>
  </si>
  <si>
    <t>PGE_NRF_955_0000231222</t>
  </si>
  <si>
    <t>PGE_NRF_955_0000234817</t>
  </si>
  <si>
    <t>PGE_NRF_955_0000262869</t>
  </si>
  <si>
    <t>PGE_NRF_955_0000265109</t>
  </si>
  <si>
    <t>PGE_NRF_955_0000276751</t>
  </si>
  <si>
    <t>PGE_NRF_955_0000282327</t>
  </si>
  <si>
    <t>PGE_NRF_955_0000286377</t>
  </si>
  <si>
    <t>PGE_NRF_955_0000296202</t>
  </si>
  <si>
    <t>PGE_NRF_955_0000315708</t>
  </si>
  <si>
    <t>PGE_NRF_955_0000347184</t>
  </si>
  <si>
    <t>PGE_NRF_955_0000348046</t>
  </si>
  <si>
    <t>PGE_NRF_955_0000382695</t>
  </si>
  <si>
    <t>PGE_NRF_955_0000500055</t>
  </si>
  <si>
    <t>PGE_NRF_955_0000511867</t>
  </si>
  <si>
    <t>PGE_NRF_955_0000536579</t>
  </si>
  <si>
    <t>PGE_NRF_955_0000580776</t>
  </si>
  <si>
    <t>PGE_NRF_955_0000624578</t>
  </si>
  <si>
    <t>PGE_NRF_955_0000653644</t>
  </si>
  <si>
    <t>PGE_NRF_955_0000686648</t>
  </si>
  <si>
    <t>PGE_NRF_955_0000702442</t>
  </si>
  <si>
    <t>PGE_NRF_955_0000782959</t>
  </si>
  <si>
    <t>PGE_NRF_955_0000790880</t>
  </si>
  <si>
    <t>PGE_NRF_955_0000840750</t>
  </si>
  <si>
    <t>PGE_NRF_955_0000843713</t>
  </si>
  <si>
    <t>PGE_NRF_955_0000864460</t>
  </si>
  <si>
    <t>PGE_NRF_955_0000873797</t>
  </si>
  <si>
    <t>PGE_NRF_955_0000925740</t>
  </si>
  <si>
    <t>PGE_NRF_955_0000949089</t>
  </si>
  <si>
    <t>PGE_NRF_955_0000956288</t>
  </si>
  <si>
    <t>PGE_NRF_955_0000975315</t>
  </si>
  <si>
    <t>PGE_NRF_955_0001005694</t>
  </si>
  <si>
    <t>PGE_NRF_955_0001006007</t>
  </si>
  <si>
    <t>PGE_NRF_955_0001007351</t>
  </si>
  <si>
    <t>PGE_NRF_955_0001012943</t>
  </si>
  <si>
    <t>PGE_NRF_955_0001016652</t>
  </si>
  <si>
    <t>PGE_NRF_955_0001025221</t>
  </si>
  <si>
    <t>PGE_NRF_955_0001047183</t>
  </si>
  <si>
    <t>PGE_NRF_955_0001093781</t>
  </si>
  <si>
    <t>PGE_NRF_955_0001116136</t>
  </si>
  <si>
    <t>PGE_NRF_955_0001128625</t>
  </si>
  <si>
    <t>PGE_NRF_955_0001143099</t>
  </si>
  <si>
    <t>PGE_NRF_955_0001145263</t>
  </si>
  <si>
    <t>PGE_NRF_955_0001153803</t>
  </si>
  <si>
    <t>PGE_NRF_955_0001214431</t>
  </si>
  <si>
    <t>PGE_NRF_955_0001235425</t>
  </si>
  <si>
    <t>PGE_NRF_956_0000000845</t>
  </si>
  <si>
    <t>PGE_NRF_956_0000011054</t>
  </si>
  <si>
    <t>PGE_NRF_956_0000027255</t>
  </si>
  <si>
    <t>PGE_NRF_956_0000058452</t>
  </si>
  <si>
    <t>PGE_NRF_956_0000086175</t>
  </si>
  <si>
    <t>PGE_NRF_956_0000091244</t>
  </si>
  <si>
    <t>PGE_NRF_956_0000093192</t>
  </si>
  <si>
    <t>PGE_NRF_956_0000108843</t>
  </si>
  <si>
    <t>PGE_NRF_956_0000110985</t>
  </si>
  <si>
    <t>PGE_NRF_956_0000140083</t>
  </si>
  <si>
    <t>PGE_NRF_956_0000146460</t>
  </si>
  <si>
    <t>PGE_NRF_956_0000152075</t>
  </si>
  <si>
    <t>PGE_NRF_956_0000158887</t>
  </si>
  <si>
    <t>PGE_NRF_956_0000167143</t>
  </si>
  <si>
    <t>PGE_NRF_956_0000172265</t>
  </si>
  <si>
    <t>PGE_NRF_956_0000228349</t>
  </si>
  <si>
    <t>PGE_NRF_956_0000241336</t>
  </si>
  <si>
    <t>PGE_NRF_956_0000241346</t>
  </si>
  <si>
    <t>PGE_NRF_956_0000245459</t>
  </si>
  <si>
    <t>PGE_NRF_956_0000246636</t>
  </si>
  <si>
    <t>PGE_NRF_956_0000295986</t>
  </si>
  <si>
    <t>PGE_NRF_956_0000309818</t>
  </si>
  <si>
    <t>PGE_NRF_956_0000317003</t>
  </si>
  <si>
    <t>PGE_NRF_956_0000346542</t>
  </si>
  <si>
    <t>PGE_NRF_956_0000346912</t>
  </si>
  <si>
    <t>PGE_NRF_956_0000351829</t>
  </si>
  <si>
    <t>PGE_NRF_956_0000361354</t>
  </si>
  <si>
    <t>PGE_NRF_956_0000370069</t>
  </si>
  <si>
    <t>PGE_NRF_956_0000372984</t>
  </si>
  <si>
    <t>PGE_NRF_956_0000375747</t>
  </si>
  <si>
    <t>PGE_NRF_956_0000387239</t>
  </si>
  <si>
    <t>PGE_NRF_956_0000389113</t>
  </si>
  <si>
    <t>PGE_NRF_956_0000426103</t>
  </si>
  <si>
    <t>PGE_NRF_956_0000442836</t>
  </si>
  <si>
    <t>PGE_NRF_956_0000444145</t>
  </si>
  <si>
    <t>PGE_NRF_956_0000446724</t>
  </si>
  <si>
    <t>PGE_NRF_956_0000457479</t>
  </si>
  <si>
    <t>PGE_NRF_956_0000486809</t>
  </si>
  <si>
    <t>PGE_NRF_956_0000488956</t>
  </si>
  <si>
    <t>PGE_NRF_956_0000504560</t>
  </si>
  <si>
    <t>PGE_NRF_956_0000505299</t>
  </si>
  <si>
    <t>PGE_NRF_956_0000509583</t>
  </si>
  <si>
    <t>PGE_NRF_956_0000511985</t>
  </si>
  <si>
    <t>PGE_NRF_956_0000529695</t>
  </si>
  <si>
    <t>PGE_NRF_956_0000530196</t>
  </si>
  <si>
    <t>PGE_NRF_956_0000541668</t>
  </si>
  <si>
    <t>PGE_NRF_956_0000545377</t>
  </si>
  <si>
    <t>PGE_NRF_956_0000553843</t>
  </si>
  <si>
    <t>PGE_NRF_956_0000556154</t>
  </si>
  <si>
    <t>PGE_NRF_956_0000564246</t>
  </si>
  <si>
    <t>PGE_NRF_956_0000594184</t>
  </si>
  <si>
    <t>PGE_NRF_956_0000601467</t>
  </si>
  <si>
    <t>PGE_NRF_956_0000636032</t>
  </si>
  <si>
    <t>PGE_NRF_956_0000692642</t>
  </si>
  <si>
    <t>PGE_NRF_956_0000701823</t>
  </si>
  <si>
    <t>PGE_NRF_956_0000719264</t>
  </si>
  <si>
    <t>PGE_NRF_956_0000740748</t>
  </si>
  <si>
    <t>PGE_NRF_956_0000748250</t>
  </si>
  <si>
    <t>PGE_NRF_956_0000751304</t>
  </si>
  <si>
    <t>PGE_NRF_956_0000763543</t>
  </si>
  <si>
    <t>PGE_NRF_956_0000782508</t>
  </si>
  <si>
    <t>PGE_NRF_956_0000793246</t>
  </si>
  <si>
    <t>PGE_NRF_956_0000799726</t>
  </si>
  <si>
    <t>PGE_NRF_956_0000806275</t>
  </si>
  <si>
    <t>PGE_NRF_956_0000806620</t>
  </si>
  <si>
    <t>PGE_NRF_956_0000816730</t>
  </si>
  <si>
    <t>PGE_NRF_956_0000826164</t>
  </si>
  <si>
    <t>PGE_NRF_956_0000836980</t>
  </si>
  <si>
    <t>PGE_NRF_956_0000842950</t>
  </si>
  <si>
    <t>PGE_NRF_956_0000845235</t>
  </si>
  <si>
    <t>PGE_NRF_956_0000854973</t>
  </si>
  <si>
    <t>PGE_NRF_956_0000879777</t>
  </si>
  <si>
    <t>PGE_NRF_956_0000885828</t>
  </si>
  <si>
    <t>PGE_NRF_956_0000894047</t>
  </si>
  <si>
    <t>PGE_NRF_956_0000914654</t>
  </si>
  <si>
    <t>PGE_NRF_956_0000920389</t>
  </si>
  <si>
    <t>PGE_NRF_956_0000926278</t>
  </si>
  <si>
    <t>PGE_NRF_956_0000934229</t>
  </si>
  <si>
    <t>PGE_NRF_956_0000937132</t>
  </si>
  <si>
    <t>PGE_NRF_956_0000938498</t>
  </si>
  <si>
    <t>PGE_NRF_956_0000939652</t>
  </si>
  <si>
    <t>PGE_NRF_956_0000946750</t>
  </si>
  <si>
    <t>PGE_NRF_956_0000949309</t>
  </si>
  <si>
    <t>PGE_NRF_956_0000949588</t>
  </si>
  <si>
    <t>PGE_NRF_956_0000950097</t>
  </si>
  <si>
    <t>PGE_NRF_956_0000960409</t>
  </si>
  <si>
    <t>PGE_NRF_956_0000972491</t>
  </si>
  <si>
    <t>PGE_NRF_956_0000981167</t>
  </si>
  <si>
    <t>PGE_NRF_956_0000996411</t>
  </si>
  <si>
    <t>PGE_NRF_956_0000997189</t>
  </si>
  <si>
    <t>PGE_NRF_956_0000999084</t>
  </si>
  <si>
    <t>PGE_NRF_956_0001007756</t>
  </si>
  <si>
    <t>PGE_NRF_956_0001017193</t>
  </si>
  <si>
    <t>PGE_NRF_956_0001020049</t>
  </si>
  <si>
    <t>PGE_NRF_956_0001021313</t>
  </si>
  <si>
    <t>PGE_NRF_956_0001025499</t>
  </si>
  <si>
    <t>PGE_NRF_956_0001032657</t>
  </si>
  <si>
    <t>PGE_NRF_956_0001038514</t>
  </si>
  <si>
    <t>PGE_NRF_956_0001045657</t>
  </si>
  <si>
    <t>PGE_NRF_956_0001047467</t>
  </si>
  <si>
    <t>PGE_NRF_956_0001059017</t>
  </si>
  <si>
    <t>PGE_NRF_956_0001067890</t>
  </si>
  <si>
    <t>PGE_NRF_956_0001068084</t>
  </si>
  <si>
    <t>PGE_NRF_956_0001070544</t>
  </si>
  <si>
    <t>PGE_NRF_956_0001070861</t>
  </si>
  <si>
    <t>PGE_NRF_956_0001078354</t>
  </si>
  <si>
    <t>PGE_NRF_956_0001078952</t>
  </si>
  <si>
    <t>PGE_NRF_956_0001089504</t>
  </si>
  <si>
    <t>PGE_NRF_956_0001095947</t>
  </si>
  <si>
    <t>PGE_NRF_956_0001097995</t>
  </si>
  <si>
    <t>PGE_NRF_956_0001104418</t>
  </si>
  <si>
    <t>PGE_NRF_956_0001111638</t>
  </si>
  <si>
    <t>PGE_NRF_956_0001115259</t>
  </si>
  <si>
    <t>PGE_NRF_956_0001129272</t>
  </si>
  <si>
    <t>PGE_NRF_956_0001129782</t>
  </si>
  <si>
    <t>PGE_NRF_956_0001132904</t>
  </si>
  <si>
    <t>PGE_NRF_956_0001135611</t>
  </si>
  <si>
    <t>PGE_NRF_956_0001137735</t>
  </si>
  <si>
    <t>PGE_NRF_956_0001141142</t>
  </si>
  <si>
    <t>PGE_NRF_956_0001145986</t>
  </si>
  <si>
    <t>PGE_NRF_956_0001153520</t>
  </si>
  <si>
    <t>PGE_NRF_956_0001158854</t>
  </si>
  <si>
    <t>PGE_NRF_956_0001169518</t>
  </si>
  <si>
    <t>PGE_NRF_956_0001173804</t>
  </si>
  <si>
    <t>PGE_NRF_956_0001175138</t>
  </si>
  <si>
    <t>PGE_NRF_956_0001185688</t>
  </si>
  <si>
    <t>PGE_NRF_956_0001204764</t>
  </si>
  <si>
    <t>PGE_NRF_956_0001207954</t>
  </si>
  <si>
    <t>PGE_NRF_956_0001228630</t>
  </si>
  <si>
    <t>PGE_NRF_956_0001230117</t>
  </si>
  <si>
    <t>PGE_NRF_957_0000112818</t>
  </si>
  <si>
    <t>PGE_NRF_957_0000193975</t>
  </si>
  <si>
    <t>PGE_NRF_957_0000343627</t>
  </si>
  <si>
    <t>PGE_NRF_957_0000357450</t>
  </si>
  <si>
    <t>PGE_NRF_957_0000439010</t>
  </si>
  <si>
    <t>PGE_NRF_957_0000499480</t>
  </si>
  <si>
    <t>PGE_NRF_957_0000517075</t>
  </si>
  <si>
    <t>PGE_NRF_957_0000529132</t>
  </si>
  <si>
    <t>PGE_NRF_957_0000573494</t>
  </si>
  <si>
    <t>PGE_NRF_957_0000592865</t>
  </si>
  <si>
    <t>PGE_NRF_957_0000672688</t>
  </si>
  <si>
    <t>PGE_NRF_957_0000719183</t>
  </si>
  <si>
    <t>PGE_NRF_957_0000784143</t>
  </si>
  <si>
    <t>PGE_NRF_957_0000810580</t>
  </si>
  <si>
    <t>PGE_NRF_957_0000829873</t>
  </si>
  <si>
    <t>PGE_NRF_957_0000879178</t>
  </si>
  <si>
    <t>PGE_NRF_957_0000925994</t>
  </si>
  <si>
    <t>PGE_NRF_957_0000928228</t>
  </si>
  <si>
    <t>PGE_NRF_957_0000934036</t>
  </si>
  <si>
    <t>PGE_NRF_957_0001066605</t>
  </si>
  <si>
    <t>PGE_NRF_957_0001091847</t>
  </si>
  <si>
    <t>PGE_NRF_957_0001113418</t>
  </si>
  <si>
    <t>PGE_NRF_957_0001138038</t>
  </si>
  <si>
    <t>PGE_NRF_957_0001186053</t>
  </si>
  <si>
    <t>PGE_NRF_958_0000287147</t>
  </si>
  <si>
    <t>PGE_NRF_958_0001005864</t>
  </si>
  <si>
    <t>PGE_NRF_958_0001209490</t>
  </si>
  <si>
    <t>PGE_NRF_959_0000002069</t>
  </si>
  <si>
    <t>PGE_NRF_959_0000017533</t>
  </si>
  <si>
    <t>PGE_NRF_959_0000060193</t>
  </si>
  <si>
    <t>PGE_NRF_959_0000068301</t>
  </si>
  <si>
    <t>PGE_NRF_959_0000086318</t>
  </si>
  <si>
    <t>PGE_NRF_959_0000113335</t>
  </si>
  <si>
    <t>PGE_NRF_959_0000115392</t>
  </si>
  <si>
    <t>PGE_NRF_959_0000125327</t>
  </si>
  <si>
    <t>PGE_NRF_959_0000179939</t>
  </si>
  <si>
    <t>PGE_NRF_959_0000224721</t>
  </si>
  <si>
    <t>PGE_NRF_959_0000234533</t>
  </si>
  <si>
    <t>PGE_NRF_959_0000240756</t>
  </si>
  <si>
    <t>PGE_NRF_959_0000262983</t>
  </si>
  <si>
    <t>PGE_NRF_959_0000265577</t>
  </si>
  <si>
    <t>PGE_NRF_959_0000271982</t>
  </si>
  <si>
    <t>PGE_NRF_959_0000281347</t>
  </si>
  <si>
    <t>PGE_NRF_959_0000302934</t>
  </si>
  <si>
    <t>PGE_NRF_959_0000328733</t>
  </si>
  <si>
    <t>PGE_NRF_959_0000339664</t>
  </si>
  <si>
    <t>PGE_NRF_959_0000345393</t>
  </si>
  <si>
    <t>PGE_NRF_959_0000345823</t>
  </si>
  <si>
    <t>PGE_NRF_959_0000349083</t>
  </si>
  <si>
    <t>PGE_NRF_959_0000365937</t>
  </si>
  <si>
    <t>PGE_NRF_959_0000371068</t>
  </si>
  <si>
    <t>PGE_NRF_959_0000371085</t>
  </si>
  <si>
    <t>PGE_NRF_959_0000371275</t>
  </si>
  <si>
    <t>PGE_NRF_959_0000374828</t>
  </si>
  <si>
    <t>PGE_NRF_959_0000378161</t>
  </si>
  <si>
    <t>PGE_NRF_959_0000379859</t>
  </si>
  <si>
    <t>PGE_NRF_959_0000385583</t>
  </si>
  <si>
    <t>PGE_NRF_959_0000390476</t>
  </si>
  <si>
    <t>PGE_NRF_959_0000394922</t>
  </si>
  <si>
    <t>PGE_NRF_959_0000427525</t>
  </si>
  <si>
    <t>PGE_NRF_959_0000444611</t>
  </si>
  <si>
    <t>PGE_NRF_959_0000463516</t>
  </si>
  <si>
    <t>PGE_NRF_959_0000469494</t>
  </si>
  <si>
    <t>PGE_NRF_959_0000500729</t>
  </si>
  <si>
    <t>PGE_NRF_959_0000505322</t>
  </si>
  <si>
    <t>PGE_NRF_959_0000505759</t>
  </si>
  <si>
    <t>PGE_NRF_959_0000513046</t>
  </si>
  <si>
    <t>PGE_NRF_959_0000529176</t>
  </si>
  <si>
    <t>PGE_NRF_959_0000535131</t>
  </si>
  <si>
    <t>PGE_NRF_959_0000541632</t>
  </si>
  <si>
    <t>PGE_NRF_959_0000592204</t>
  </si>
  <si>
    <t>PGE_NRF_959_0000592491</t>
  </si>
  <si>
    <t>PGE_NRF_959_0000594580</t>
  </si>
  <si>
    <t>PGE_NRF_959_0000595851</t>
  </si>
  <si>
    <t>PGE_NRF_959_0000605745</t>
  </si>
  <si>
    <t>PGE_NRF_959_0000606114</t>
  </si>
  <si>
    <t>PGE_NRF_959_0000641496</t>
  </si>
  <si>
    <t>PGE_NRF_959_0000644408</t>
  </si>
  <si>
    <t>PGE_NRF_959_0000645332</t>
  </si>
  <si>
    <t>PGE_NRF_959_0000648040</t>
  </si>
  <si>
    <t>PGE_NRF_959_0000649291</t>
  </si>
  <si>
    <t>PGE_NRF_959_0000650780</t>
  </si>
  <si>
    <t>PGE_NRF_959_0000662741</t>
  </si>
  <si>
    <t>PGE_NRF_959_0000663549</t>
  </si>
  <si>
    <t>PGE_NRF_959_0000664739</t>
  </si>
  <si>
    <t>PGE_NRF_959_0000687614</t>
  </si>
  <si>
    <t>PGE_NRF_959_0000694253</t>
  </si>
  <si>
    <t>PGE_NRF_959_0000696421</t>
  </si>
  <si>
    <t>PGE_NRF_959_0000697138</t>
  </si>
  <si>
    <t>PGE_NRF_959_0000707683</t>
  </si>
  <si>
    <t>PGE_NRF_959_0000718856</t>
  </si>
  <si>
    <t>PGE_NRF_959_0000734509</t>
  </si>
  <si>
    <t>PGE_NRF_959_0000744399</t>
  </si>
  <si>
    <t>PGE_NRF_959_0000783239</t>
  </si>
  <si>
    <t>PGE_NRF_959_0000790151</t>
  </si>
  <si>
    <t>PGE_NRF_959_0000792982</t>
  </si>
  <si>
    <t>PGE_NRF_959_0000838880</t>
  </si>
  <si>
    <t>PGE_NRF_959_0000840879</t>
  </si>
  <si>
    <t>PGE_NRF_959_0000870680</t>
  </si>
  <si>
    <t>PGE_NRF_959_0000871148</t>
  </si>
  <si>
    <t>PGE_NRF_959_0000872286</t>
  </si>
  <si>
    <t>PGE_NRF_959_0000872305</t>
  </si>
  <si>
    <t>PGE_NRF_959_0000879327</t>
  </si>
  <si>
    <t>PGE_NRF_959_0000879369</t>
  </si>
  <si>
    <t>PGE_NRF_959_0000906737</t>
  </si>
  <si>
    <t>PGE_NRF_959_0000914815</t>
  </si>
  <si>
    <t>PGE_NRF_959_0000916216</t>
  </si>
  <si>
    <t>PGE_NRF_959_0000916508</t>
  </si>
  <si>
    <t>PGE_NRF_959_0000927809</t>
  </si>
  <si>
    <t>PGE_NRF_959_0000928819</t>
  </si>
  <si>
    <t>PGE_NRF_959_0000930848</t>
  </si>
  <si>
    <t>PGE_NRF_959_0000932324</t>
  </si>
  <si>
    <t>PGE_NRF_959_0000938238</t>
  </si>
  <si>
    <t>PGE_NRF_959_0000946383</t>
  </si>
  <si>
    <t>PGE_NRF_959_0000950979</t>
  </si>
  <si>
    <t>PGE_NRF_959_0000969974</t>
  </si>
  <si>
    <t>PGE_NRF_959_0000971554</t>
  </si>
  <si>
    <t>PGE_NRF_959_0000978277</t>
  </si>
  <si>
    <t>PGE_NRF_959_0000986989</t>
  </si>
  <si>
    <t>PGE_NRF_959_0000992312</t>
  </si>
  <si>
    <t>PGE_NRF_959_0000996302</t>
  </si>
  <si>
    <t>PGE_NRF_959_0000998910</t>
  </si>
  <si>
    <t>PGE_NRF_959_0001004000</t>
  </si>
  <si>
    <t>PGE_NRF_959_0001008451</t>
  </si>
  <si>
    <t>PGE_NRF_959_0001012728</t>
  </si>
  <si>
    <t>PGE_NRF_959_0001015239</t>
  </si>
  <si>
    <t>PGE_NRF_959_0001023932</t>
  </si>
  <si>
    <t>PGE_NRF_959_0001026409</t>
  </si>
  <si>
    <t>PGE_NRF_959_0001037129</t>
  </si>
  <si>
    <t>PGE_NRF_959_0001047370</t>
  </si>
  <si>
    <t>PGE_NRF_959_0001053577</t>
  </si>
  <si>
    <t>PGE_NRF_959_0001076102</t>
  </si>
  <si>
    <t>PGE_NRF_959_0001098401</t>
  </si>
  <si>
    <t>PGE_NRF_959_0001122318</t>
  </si>
  <si>
    <t>PGE_NRF_959_0001124362</t>
  </si>
  <si>
    <t>PGE_NRF_959_0001126587</t>
  </si>
  <si>
    <t>PGE_NRF_959_0001128236</t>
  </si>
  <si>
    <t>PGE_NRF_959_0001130797</t>
  </si>
  <si>
    <t>PGE_NRF_959_0001130803</t>
  </si>
  <si>
    <t>PGE_NRF_959_0001131815</t>
  </si>
  <si>
    <t>PGE_NRF_959_0001134889</t>
  </si>
  <si>
    <t>PGE_NRF_959_0001138470</t>
  </si>
  <si>
    <t>PGE_NRF_959_0001161631</t>
  </si>
  <si>
    <t>PGE_NRF_959_0001165178</t>
  </si>
  <si>
    <t>PGE_NRF_959_0001176121</t>
  </si>
  <si>
    <t>PGE_NRF_959_0001185655</t>
  </si>
  <si>
    <t>PGE_NRF_959_0001187398</t>
  </si>
  <si>
    <t>PGE_NRF_959_0001199094</t>
  </si>
  <si>
    <t>PGE_NRF_959_0001200108</t>
  </si>
  <si>
    <t>PGE_NRF_959_0001201308</t>
  </si>
  <si>
    <t>PGE_NRF_959_0001208944</t>
  </si>
  <si>
    <t>PGE_NRF_959_0001209575</t>
  </si>
  <si>
    <t>PGE_NRF_959_0001211368</t>
  </si>
  <si>
    <t>PGE_NRF_959_0001220663</t>
  </si>
  <si>
    <t>PGE_NRF_959_0001237999</t>
  </si>
  <si>
    <t>PGE_NRF_959_0001405128</t>
  </si>
  <si>
    <t>PGE_NRF_960_0000078543</t>
  </si>
  <si>
    <t>PGE_NRF_960_0000159520</t>
  </si>
  <si>
    <t>PGE_NRF_960_0000162306</t>
  </si>
  <si>
    <t>PGE_NRF_960_0000170383</t>
  </si>
  <si>
    <t>PGE_NRF_960_0000462962</t>
  </si>
  <si>
    <t>PGE_NRF_960_0000473125</t>
  </si>
  <si>
    <t>PGE_NRF_960_0000480863</t>
  </si>
  <si>
    <t>PGE_NRF_960_0000492513</t>
  </si>
  <si>
    <t>PGE_NRF_960_0000501852</t>
  </si>
  <si>
    <t>PGE_NRF_960_0000602498</t>
  </si>
  <si>
    <t>PGE_NRF_960_0000708899</t>
  </si>
  <si>
    <t>PGE_NRF_960_0000726968</t>
  </si>
  <si>
    <t>PGE_NRF_960_0000767613</t>
  </si>
  <si>
    <t>PGE_NRF_960_0000777358</t>
  </si>
  <si>
    <t>PGE_NRF_960_0000788169</t>
  </si>
  <si>
    <t>PGE_NRF_960_0000791654</t>
  </si>
  <si>
    <t>PGE_NRF_960_0000793802</t>
  </si>
  <si>
    <t>PGE_NRF_960_0000841154</t>
  </si>
  <si>
    <t>PGE_NRF_960_0000858707</t>
  </si>
  <si>
    <t>PGE_NRF_960_0000876922</t>
  </si>
  <si>
    <t>PGE_NRF_960_0000902821</t>
  </si>
  <si>
    <t>PGE_NRF_960_0000921154</t>
  </si>
  <si>
    <t>PGE_NRF_960_0000948249</t>
  </si>
  <si>
    <t>PGE_NRF_960_0000950181</t>
  </si>
  <si>
    <t>PGE_NRF_960_0000998963</t>
  </si>
  <si>
    <t>PGE_NRF_960_0001016496</t>
  </si>
  <si>
    <t>PGE_NRF_960_0001065251</t>
  </si>
  <si>
    <t>PGE_NRF_960_0001084987</t>
  </si>
  <si>
    <t>PGE_NRF_960_0001100250</t>
  </si>
  <si>
    <t>PGE_NRF_960_0001105026</t>
  </si>
  <si>
    <t>PGE_NRF_960_0001115685</t>
  </si>
  <si>
    <t>PGE_NRF_960_0001219234</t>
  </si>
  <si>
    <t>SCE_NRF_900_0000010863</t>
  </si>
  <si>
    <t>SCE_NRF_900_0000032098</t>
  </si>
  <si>
    <t>SCE_NRF_900_0000062042</t>
  </si>
  <si>
    <t>SCE_NRF_900_0000065875</t>
  </si>
  <si>
    <t>SCE_NRF_900_0000066016</t>
  </si>
  <si>
    <t>SCE_NRF_900_0000073418</t>
  </si>
  <si>
    <t>SCE_NRF_900_0000085161</t>
  </si>
  <si>
    <t>SCE_NRF_900_0000085275</t>
  </si>
  <si>
    <t>SCE_NRF_900_0000085792</t>
  </si>
  <si>
    <t>SCE_NRF_900_0000096329</t>
  </si>
  <si>
    <t>SCE_NRF_900_0000096364</t>
  </si>
  <si>
    <t>SCE_NRF_900_0000106325</t>
  </si>
  <si>
    <t>SCE_NRF_900_0000107465</t>
  </si>
  <si>
    <t>SCE_NRF_900_0000118216</t>
  </si>
  <si>
    <t>SCE_NRF_900_0000123229</t>
  </si>
  <si>
    <t>SCE_NRF_900_0000129271</t>
  </si>
  <si>
    <t>SCE_NRF_900_0000129754</t>
  </si>
  <si>
    <t>SCE_NRF_900_0000139481</t>
  </si>
  <si>
    <t>SCE_NRF_900_0000142414</t>
  </si>
  <si>
    <t>SCE_NRF_900_0000155887</t>
  </si>
  <si>
    <t>SCE_NRF_900_0000165213</t>
  </si>
  <si>
    <t>SCE_NRF_900_0000180359</t>
  </si>
  <si>
    <t>SCE_NRF_900_0000186101</t>
  </si>
  <si>
    <t>SCE_NRF_900_0000196278</t>
  </si>
  <si>
    <t>SCE_NRF_900_0000212716</t>
  </si>
  <si>
    <t>SCE_NRF_900_0000225058</t>
  </si>
  <si>
    <t>SCE_NRF_900_0000229868</t>
  </si>
  <si>
    <t>SCE_NRF_900_0000241396</t>
  </si>
  <si>
    <t>SCE_NRF_900_0000249100</t>
  </si>
  <si>
    <t>SCE_NRF_900_0000253736</t>
  </si>
  <si>
    <t>SCE_NRF_900_0000263041</t>
  </si>
  <si>
    <t>SCE_NRF_900_0000265621</t>
  </si>
  <si>
    <t>SCE_NRF_900_0000277896</t>
  </si>
  <si>
    <t>SCE_NRF_900_0000277899</t>
  </si>
  <si>
    <t>SCE_NRF_900_0000285437</t>
  </si>
  <si>
    <t>SCE_NRF_900_0000285916</t>
  </si>
  <si>
    <t>SCE_NRF_900_0000296690</t>
  </si>
  <si>
    <t>SCE_NRF_900_0000328646</t>
  </si>
  <si>
    <t>SCE_NRF_900_0000342392</t>
  </si>
  <si>
    <t>SCE_NRF_900_0000373161</t>
  </si>
  <si>
    <t>SCE_NRF_900_0000385630</t>
  </si>
  <si>
    <t>SCE_NRF_900_0000385774</t>
  </si>
  <si>
    <t>SCE_NRF_900_0000397386</t>
  </si>
  <si>
    <t>SCE_NRF_900_0000402900</t>
  </si>
  <si>
    <t>SCE_NRF_900_0000407090</t>
  </si>
  <si>
    <t>SCE_NRF_900_0000413301</t>
  </si>
  <si>
    <t>SCE_NRF_900_0000429434</t>
  </si>
  <si>
    <t>SCE_NRF_900_0000434287</t>
  </si>
  <si>
    <t>SCE_NRF_900_0000443542</t>
  </si>
  <si>
    <t>SCE_NRF_900_0000509094</t>
  </si>
  <si>
    <t>SCE_NRF_900_0000535731</t>
  </si>
  <si>
    <t>SCE_NRF_900_0000536610</t>
  </si>
  <si>
    <t>SCE_NRF_900_0000539387</t>
  </si>
  <si>
    <t>SCE_NRF_900_0000540049</t>
  </si>
  <si>
    <t>SCE_NRF_900_0000544589</t>
  </si>
  <si>
    <t>SCE_NRF_900_0000557453</t>
  </si>
  <si>
    <t>SCE_NRF_900_0000558862</t>
  </si>
  <si>
    <t>SCE_NRF_900_0000569057</t>
  </si>
  <si>
    <t>SCE_NRF_900_0000573468</t>
  </si>
  <si>
    <t>SCE_NRF_900_0000577712</t>
  </si>
  <si>
    <t>SCE_NRF_900_0000581508</t>
  </si>
  <si>
    <t>SCE_NRF_900_0000584757</t>
  </si>
  <si>
    <t>SCE_NRF_900_0000597588</t>
  </si>
  <si>
    <t>SCE_NRF_900_0000637835</t>
  </si>
  <si>
    <t>SCE_NRF_900_0000644470</t>
  </si>
  <si>
    <t>SCE_NRF_900_0000650008</t>
  </si>
  <si>
    <t>SCE_NRF_900_0000651594</t>
  </si>
  <si>
    <t>SCE_NRF_900_0001304145</t>
  </si>
  <si>
    <t>SCE_NRF_900_0001348672</t>
  </si>
  <si>
    <t>SCE_NRF_902_0000000717</t>
  </si>
  <si>
    <t>SCE_NRF_902_0000001104</t>
  </si>
  <si>
    <t>SCE_NRF_902_0000002653</t>
  </si>
  <si>
    <t>SCE_NRF_902_0000006470</t>
  </si>
  <si>
    <t>SCE_NRF_902_0000007098</t>
  </si>
  <si>
    <t>SCE_NRF_902_0000007099</t>
  </si>
  <si>
    <t>SCE_NRF_902_0000011717</t>
  </si>
  <si>
    <t>SCE_NRF_902_0000012421</t>
  </si>
  <si>
    <t>SCE_NRF_902_0000012723</t>
  </si>
  <si>
    <t>SCE_NRF_902_0000013387</t>
  </si>
  <si>
    <t>SCE_NRF_902_0000013640</t>
  </si>
  <si>
    <t>SCE_NRF_902_0000015281</t>
  </si>
  <si>
    <t>SCE_NRF_902_0000017353</t>
  </si>
  <si>
    <t>SCE_NRF_902_0000018032</t>
  </si>
  <si>
    <t>SCE_NRF_902_0000019475</t>
  </si>
  <si>
    <t>SCE_NRF_902_0000025489</t>
  </si>
  <si>
    <t>SCE_NRF_902_0000028460</t>
  </si>
  <si>
    <t>SCE_NRF_902_0000034944</t>
  </si>
  <si>
    <t>SCE_NRF_902_0000036918</t>
  </si>
  <si>
    <t>SCE_NRF_902_0000047227</t>
  </si>
  <si>
    <t>SCE_NRF_902_0000049818</t>
  </si>
  <si>
    <t>SCE_NRF_902_0000050909</t>
  </si>
  <si>
    <t>SCE_NRF_902_0000063600</t>
  </si>
  <si>
    <t>SCE_NRF_902_0000065209</t>
  </si>
  <si>
    <t>SCE_NRF_902_0000065898</t>
  </si>
  <si>
    <t>SCE_NRF_902_0000067764</t>
  </si>
  <si>
    <t>SCE_NRF_902_0000068303</t>
  </si>
  <si>
    <t>SCE_NRF_902_0000070140</t>
  </si>
  <si>
    <t>SCE_NRF_902_0000071864</t>
  </si>
  <si>
    <t>SCE_NRF_902_0000078384</t>
  </si>
  <si>
    <t>SCE_NRF_902_0000078610</t>
  </si>
  <si>
    <t>SCE_NRF_902_0000078691</t>
  </si>
  <si>
    <t>SCE_NRF_902_0000078856</t>
  </si>
  <si>
    <t>SCE_NRF_902_0000079379</t>
  </si>
  <si>
    <t>SCE_NRF_902_0000084377</t>
  </si>
  <si>
    <t>SCE_NRF_902_0000084724</t>
  </si>
  <si>
    <t>SCE_NRF_902_0000084855</t>
  </si>
  <si>
    <t>SCE_NRF_902_0000085767</t>
  </si>
  <si>
    <t>SCE_NRF_902_0000087606</t>
  </si>
  <si>
    <t>SCE_NRF_902_0000087809</t>
  </si>
  <si>
    <t>SCE_NRF_902_0000088104</t>
  </si>
  <si>
    <t>SCE_NRF_902_0000089507</t>
  </si>
  <si>
    <t>SCE_NRF_902_0000089794</t>
  </si>
  <si>
    <t>SCE_NRF_902_0000100613</t>
  </si>
  <si>
    <t>SCE_NRF_902_0000100615</t>
  </si>
  <si>
    <t>SCE_NRF_902_0000101223</t>
  </si>
  <si>
    <t>SCE_NRF_902_0000101453</t>
  </si>
  <si>
    <t>SCE_NRF_902_0000106704</t>
  </si>
  <si>
    <t>SCE_NRF_902_0000107493</t>
  </si>
  <si>
    <t>SCE_NRF_902_0000108845</t>
  </si>
  <si>
    <t>SCE_NRF_902_0000108882</t>
  </si>
  <si>
    <t>SCE_NRF_902_0000109132</t>
  </si>
  <si>
    <t>SCE_NRF_902_0000111774</t>
  </si>
  <si>
    <t>SCE_NRF_902_0000123037</t>
  </si>
  <si>
    <t>SCE_NRF_902_0000129062</t>
  </si>
  <si>
    <t>SCE_NRF_902_0000129311</t>
  </si>
  <si>
    <t>SCE_NRF_902_0000130908</t>
  </si>
  <si>
    <t>SCE_NRF_902_0000131166</t>
  </si>
  <si>
    <t>SCE_NRF_902_0000133445</t>
  </si>
  <si>
    <t>SCE_NRF_902_0000139227</t>
  </si>
  <si>
    <t>SCE_NRF_902_0000140019</t>
  </si>
  <si>
    <t>SCE_NRF_902_0000142364</t>
  </si>
  <si>
    <t>SCE_NRF_902_0000145818</t>
  </si>
  <si>
    <t>SCE_NRF_902_0000152591</t>
  </si>
  <si>
    <t>SCE_NRF_902_0000161170</t>
  </si>
  <si>
    <t>SCE_NRF_902_0000162254</t>
  </si>
  <si>
    <t>SCE_NRF_902_0000164255</t>
  </si>
  <si>
    <t>SCE_NRF_902_0000171538</t>
  </si>
  <si>
    <t>SCE_NRF_902_0000174755</t>
  </si>
  <si>
    <t>SCE_NRF_902_0000175850</t>
  </si>
  <si>
    <t>SCE_NRF_902_0000178017</t>
  </si>
  <si>
    <t>SCE_NRF_902_0000178097</t>
  </si>
  <si>
    <t>SCE_NRF_902_0000183414</t>
  </si>
  <si>
    <t>SCE_NRF_902_0000184254</t>
  </si>
  <si>
    <t>SCE_NRF_902_0000185229</t>
  </si>
  <si>
    <t>SCE_NRF_902_0000185242</t>
  </si>
  <si>
    <t>SCE_NRF_902_0000188001</t>
  </si>
  <si>
    <t>SCE_NRF_902_0000193019</t>
  </si>
  <si>
    <t>SCE_NRF_902_0000193546</t>
  </si>
  <si>
    <t>SCE_NRF_902_0000194031</t>
  </si>
  <si>
    <t>SCE_NRF_902_0000195675</t>
  </si>
  <si>
    <t>SCE_NRF_902_0000196944</t>
  </si>
  <si>
    <t>SCE_NRF_902_0000197016</t>
  </si>
  <si>
    <t>SCE_NRF_902_0000198187</t>
  </si>
  <si>
    <t>SCE_NRF_902_0000201754</t>
  </si>
  <si>
    <t>SCE_NRF_902_0000202605</t>
  </si>
  <si>
    <t>SCE_NRF_902_0000204691</t>
  </si>
  <si>
    <t>SCE_NRF_902_0000205454</t>
  </si>
  <si>
    <t>SCE_NRF_902_0000207800</t>
  </si>
  <si>
    <t>SCE_NRF_902_0000208772</t>
  </si>
  <si>
    <t>SCE_NRF_902_0000210969</t>
  </si>
  <si>
    <t>SCE_NRF_902_0000212333</t>
  </si>
  <si>
    <t>SCE_NRF_902_0000214952</t>
  </si>
  <si>
    <t>SCE_NRF_902_0000215674</t>
  </si>
  <si>
    <t>SCE_NRF_902_0000217934</t>
  </si>
  <si>
    <t>SCE_NRF_902_0000220778</t>
  </si>
  <si>
    <t>SCE_NRF_902_0000225108</t>
  </si>
  <si>
    <t>SCE_NRF_902_0000227642</t>
  </si>
  <si>
    <t>SCE_NRF_902_0000231891</t>
  </si>
  <si>
    <t>SCE_NRF_902_0000232887</t>
  </si>
  <si>
    <t>SCE_NRF_902_0000233737</t>
  </si>
  <si>
    <t>SCE_NRF_902_0000234288</t>
  </si>
  <si>
    <t>SCE_NRF_902_0000236195</t>
  </si>
  <si>
    <t>SCE_NRF_902_0000236647</t>
  </si>
  <si>
    <t>SCE_NRF_902_0000238397</t>
  </si>
  <si>
    <t>SCE_NRF_902_0000238775</t>
  </si>
  <si>
    <t>SCE_NRF_902_0000240278</t>
  </si>
  <si>
    <t>SCE_NRF_902_0000241575</t>
  </si>
  <si>
    <t>SCE_NRF_902_0000241804</t>
  </si>
  <si>
    <t>SCE_NRF_902_0000242209</t>
  </si>
  <si>
    <t>SCE_NRF_902_0000243901</t>
  </si>
  <si>
    <t>SCE_NRF_902_0000252160</t>
  </si>
  <si>
    <t>SCE_NRF_902_0000258437</t>
  </si>
  <si>
    <t>SCE_NRF_902_0000258462</t>
  </si>
  <si>
    <t>SCE_NRF_902_0000267087</t>
  </si>
  <si>
    <t>SCE_NRF_902_0000267898</t>
  </si>
  <si>
    <t>SCE_NRF_902_0000268029</t>
  </si>
  <si>
    <t>SCE_NRF_902_0000269588</t>
  </si>
  <si>
    <t>SCE_NRF_902_0000271794</t>
  </si>
  <si>
    <t>SCE_NRF_902_0000274812</t>
  </si>
  <si>
    <t>SCE_NRF_902_0000279628</t>
  </si>
  <si>
    <t>SCE_NRF_902_0000280823</t>
  </si>
  <si>
    <t>SCE_NRF_902_0000281743</t>
  </si>
  <si>
    <t>SCE_NRF_902_0000284280</t>
  </si>
  <si>
    <t>SCE_NRF_902_0000290406</t>
  </si>
  <si>
    <t>SCE_NRF_902_0000297442</t>
  </si>
  <si>
    <t>SCE_NRF_902_0000298465</t>
  </si>
  <si>
    <t>SCE_NRF_902_0000299158</t>
  </si>
  <si>
    <t>SCE_NRF_902_0000299934</t>
  </si>
  <si>
    <t>SCE_NRF_902_0000299958</t>
  </si>
  <si>
    <t>SCE_NRF_902_0000300957</t>
  </si>
  <si>
    <t>SCE_NRF_902_0000310008</t>
  </si>
  <si>
    <t>SCE_NRF_902_0000314563</t>
  </si>
  <si>
    <t>SCE_NRF_902_0000317687</t>
  </si>
  <si>
    <t>SCE_NRF_902_0000321687</t>
  </si>
  <si>
    <t>SCE_NRF_902_0000324415</t>
  </si>
  <si>
    <t>SCE_NRF_902_0000326937</t>
  </si>
  <si>
    <t>SCE_NRF_902_0000332490</t>
  </si>
  <si>
    <t>SCE_NRF_902_0000340427</t>
  </si>
  <si>
    <t>SCE_NRF_902_0000342555</t>
  </si>
  <si>
    <t>SCE_NRF_902_0000346076</t>
  </si>
  <si>
    <t>SCE_NRF_902_0000352880</t>
  </si>
  <si>
    <t>SCE_NRF_902_0000353328</t>
  </si>
  <si>
    <t>SCE_NRF_902_0000354100</t>
  </si>
  <si>
    <t>SCE_NRF_902_0000360101</t>
  </si>
  <si>
    <t>SCE_NRF_902_0000365012</t>
  </si>
  <si>
    <t>SCE_NRF_902_0000367175</t>
  </si>
  <si>
    <t>SCE_NRF_902_0000367381</t>
  </si>
  <si>
    <t>SCE_NRF_902_0000368402</t>
  </si>
  <si>
    <t>SCE_NRF_902_0000372197</t>
  </si>
  <si>
    <t>SCE_NRF_902_0000372678</t>
  </si>
  <si>
    <t>SCE_NRF_902_0000389567</t>
  </si>
  <si>
    <t>SCE_NRF_902_0000405318</t>
  </si>
  <si>
    <t>SCE_NRF_902_0000407303</t>
  </si>
  <si>
    <t>SCE_NRF_902_0000408302</t>
  </si>
  <si>
    <t>SCE_NRF_902_0000411643</t>
  </si>
  <si>
    <t>SCE_NRF_902_0000417277</t>
  </si>
  <si>
    <t>SCE_NRF_902_0000423261</t>
  </si>
  <si>
    <t>SCE_NRF_902_0000424880</t>
  </si>
  <si>
    <t>SCE_NRF_902_0000425720</t>
  </si>
  <si>
    <t>SCE_NRF_902_0000430385</t>
  </si>
  <si>
    <t>SCE_NRF_902_0000430492</t>
  </si>
  <si>
    <t>SCE_NRF_902_0000433476</t>
  </si>
  <si>
    <t>SCE_NRF_902_0000434650</t>
  </si>
  <si>
    <t>SCE_NRF_902_0000438597</t>
  </si>
  <si>
    <t>SCE_NRF_902_0000440136</t>
  </si>
  <si>
    <t>SCE_NRF_902_0000442272</t>
  </si>
  <si>
    <t>SCE_NRF_902_0000444160</t>
  </si>
  <si>
    <t>SCE_NRF_902_0000458026</t>
  </si>
  <si>
    <t>SCE_NRF_902_0000459742</t>
  </si>
  <si>
    <t>SCE_NRF_902_0000460268</t>
  </si>
  <si>
    <t>SCE_NRF_902_0000460421</t>
  </si>
  <si>
    <t>SCE_NRF_902_0000461199</t>
  </si>
  <si>
    <t>SCE_NRF_902_0000471416</t>
  </si>
  <si>
    <t>SCE_NRF_902_0000472793</t>
  </si>
  <si>
    <t>SCE_NRF_902_0000474865</t>
  </si>
  <si>
    <t>SCE_NRF_902_0000484030</t>
  </si>
  <si>
    <t>SCE_NRF_902_0000485714</t>
  </si>
  <si>
    <t>SCE_NRF_902_0000489732</t>
  </si>
  <si>
    <t>SCE_NRF_902_0000495259</t>
  </si>
  <si>
    <t>SCE_NRF_902_0000497589</t>
  </si>
  <si>
    <t>SCE_NRF_902_0000500683</t>
  </si>
  <si>
    <t>SCE_NRF_902_0000501092</t>
  </si>
  <si>
    <t>SCE_NRF_902_0000501466</t>
  </si>
  <si>
    <t>SCE_NRF_902_0000504723</t>
  </si>
  <si>
    <t>SCE_NRF_902_0000507205</t>
  </si>
  <si>
    <t>SCE_NRF_902_0000513236</t>
  </si>
  <si>
    <t>SCE_NRF_902_0000524546</t>
  </si>
  <si>
    <t>SCE_NRF_902_0000525170</t>
  </si>
  <si>
    <t>SCE_NRF_902_0000527472</t>
  </si>
  <si>
    <t>SCE_NRF_902_0000529950</t>
  </si>
  <si>
    <t>SCE_NRF_902_0000535940</t>
  </si>
  <si>
    <t>SCE_NRF_902_0000543762</t>
  </si>
  <si>
    <t>SCE_NRF_902_0000551121</t>
  </si>
  <si>
    <t>SCE_NRF_902_0000555376</t>
  </si>
  <si>
    <t>SCE_NRF_902_0000560197</t>
  </si>
  <si>
    <t>SCE_NRF_902_0000564344</t>
  </si>
  <si>
    <t>SCE_NRF_902_0000571547</t>
  </si>
  <si>
    <t>SCE_NRF_902_0000586126</t>
  </si>
  <si>
    <t>SCE_NRF_902_0000590028</t>
  </si>
  <si>
    <t>SCE_NRF_902_0000590253</t>
  </si>
  <si>
    <t>SCE_NRF_902_0000591008</t>
  </si>
  <si>
    <t>SCE_NRF_902_0000593307</t>
  </si>
  <si>
    <t>SCE_NRF_902_0000597340</t>
  </si>
  <si>
    <t>SCE_NRF_902_0000597989</t>
  </si>
  <si>
    <t>SCE_NRF_902_0000598679</t>
  </si>
  <si>
    <t>SCE_NRF_902_0000600293</t>
  </si>
  <si>
    <t>SCE_NRF_902_0000600885</t>
  </si>
  <si>
    <t>SCE_NRF_902_0000608093</t>
  </si>
  <si>
    <t>SCE_NRF_902_0000612919</t>
  </si>
  <si>
    <t>SCE_NRF_902_0000614998</t>
  </si>
  <si>
    <t>SCE_NRF_902_0000615912</t>
  </si>
  <si>
    <t>SCE_NRF_902_0000621167</t>
  </si>
  <si>
    <t>SCE_NRF_902_0000621726</t>
  </si>
  <si>
    <t>SCE_NRF_902_0000621872</t>
  </si>
  <si>
    <t>SCE_NRF_902_0000624782</t>
  </si>
  <si>
    <t>SCE_NRF_902_0000626058</t>
  </si>
  <si>
    <t>SCE_NRF_902_0000626665</t>
  </si>
  <si>
    <t>SCE_NRF_902_0000630063</t>
  </si>
  <si>
    <t>SCE_NRF_902_0000631546</t>
  </si>
  <si>
    <t>SCE_NRF_902_0000634751</t>
  </si>
  <si>
    <t>SCE_NRF_902_0000636081</t>
  </si>
  <si>
    <t>SCE_NRF_902_0000636378</t>
  </si>
  <si>
    <t>SCE_NRF_902_0000637269</t>
  </si>
  <si>
    <t>SCE_NRF_902_0001318141</t>
  </si>
  <si>
    <t>SCE_NRF_902_0001321290</t>
  </si>
  <si>
    <t>SCE_NRF_902_0001344811</t>
  </si>
  <si>
    <t>SCE_NRF_903_0000015286</t>
  </si>
  <si>
    <t>SCE_NRF_903_0000055408</t>
  </si>
  <si>
    <t>SCE_NRF_903_0000105824</t>
  </si>
  <si>
    <t>SCE_NRF_903_0000105985</t>
  </si>
  <si>
    <t>SCE_NRF_903_0000106158</t>
  </si>
  <si>
    <t>SCE_NRF_903_0000127896</t>
  </si>
  <si>
    <t>SCE_NRF_903_0000146395</t>
  </si>
  <si>
    <t>SCE_NRF_903_0000230049</t>
  </si>
  <si>
    <t>SCE_NRF_903_0000250746</t>
  </si>
  <si>
    <t>SCE_NRF_903_0000284976</t>
  </si>
  <si>
    <t>SCE_NRF_903_0000350429</t>
  </si>
  <si>
    <t>SCE_NRF_903_0000357375</t>
  </si>
  <si>
    <t>SCE_NRF_903_0000397061</t>
  </si>
  <si>
    <t>SCE_NRF_903_0000441437</t>
  </si>
  <si>
    <t>SCE_NRF_903_0000518225</t>
  </si>
  <si>
    <t>SCE_NRF_903_0000536441</t>
  </si>
  <si>
    <t>SCE_NRF_903_0000556856</t>
  </si>
  <si>
    <t>SCE_NRF_903_0000566181</t>
  </si>
  <si>
    <t>SCE_NRF_903_0000573111</t>
  </si>
  <si>
    <t>SCE_NRF_903_0000617715</t>
  </si>
  <si>
    <t>SCE_NRF_903_0000643770</t>
  </si>
  <si>
    <t>SCE_NRF_904_0000046746</t>
  </si>
  <si>
    <t>SCE_NRF_904_0000059794</t>
  </si>
  <si>
    <t>SCE_NRF_904_0000084843</t>
  </si>
  <si>
    <t>SCE_NRF_904_0000085057</t>
  </si>
  <si>
    <t>SCE_NRF_904_0000085087</t>
  </si>
  <si>
    <t>SCE_NRF_904_0000085207</t>
  </si>
  <si>
    <t>SCE_NRF_904_0000085623</t>
  </si>
  <si>
    <t>SCE_NRF_904_0000085651</t>
  </si>
  <si>
    <t>SCE_NRF_904_0000085704</t>
  </si>
  <si>
    <t>SCE_NRF_904_0000107820</t>
  </si>
  <si>
    <t>SCE_NRF_904_0000129392</t>
  </si>
  <si>
    <t>SCE_NRF_904_0000129690</t>
  </si>
  <si>
    <t>SCE_NRF_904_0000129855</t>
  </si>
  <si>
    <t>SCE_NRF_904_0000140041</t>
  </si>
  <si>
    <t>SCE_NRF_904_0000159016</t>
  </si>
  <si>
    <t>SCE_NRF_904_0000167325</t>
  </si>
  <si>
    <t>SCE_NRF_904_0000173957</t>
  </si>
  <si>
    <t>SCE_NRF_904_0000177516</t>
  </si>
  <si>
    <t>SCE_NRF_904_0000185342</t>
  </si>
  <si>
    <t>SCE_NRF_904_0000189758</t>
  </si>
  <si>
    <t>SCE_NRF_904_0000192622</t>
  </si>
  <si>
    <t>SCE_NRF_904_0000200174</t>
  </si>
  <si>
    <t>SCE_NRF_904_0000221229</t>
  </si>
  <si>
    <t>SCE_NRF_904_0000221608</t>
  </si>
  <si>
    <t>SCE_NRF_904_0000228001</t>
  </si>
  <si>
    <t>SCE_NRF_904_0000230477</t>
  </si>
  <si>
    <t>SCE_NRF_904_0000235933</t>
  </si>
  <si>
    <t>SCE_NRF_904_0000236578</t>
  </si>
  <si>
    <t>SCE_NRF_904_0000244240</t>
  </si>
  <si>
    <t>SCE_NRF_904_0000247556</t>
  </si>
  <si>
    <t>SCE_NRF_904_0000258321</t>
  </si>
  <si>
    <t>SCE_NRF_904_0000287636</t>
  </si>
  <si>
    <t>SCE_NRF_904_0000298510</t>
  </si>
  <si>
    <t>SCE_NRF_904_0000310034</t>
  </si>
  <si>
    <t>SCE_NRF_904_0000344959</t>
  </si>
  <si>
    <t>SCE_NRF_904_0000354547</t>
  </si>
  <si>
    <t>SCE_NRF_904_0000364047</t>
  </si>
  <si>
    <t>SCE_NRF_904_0000368230</t>
  </si>
  <si>
    <t>SCE_NRF_904_0000387924</t>
  </si>
  <si>
    <t>SCE_NRF_904_0000393499</t>
  </si>
  <si>
    <t>SCE_NRF_904_0000404490</t>
  </si>
  <si>
    <t>SCE_NRF_904_0000427896</t>
  </si>
  <si>
    <t>SCE_NRF_904_0000455371</t>
  </si>
  <si>
    <t>SCE_NRF_904_0000473102</t>
  </si>
  <si>
    <t>SCE_NRF_904_0000514824</t>
  </si>
  <si>
    <t>SCE_NRF_904_0000580600</t>
  </si>
  <si>
    <t>SCE_NRF_904_0000593836</t>
  </si>
  <si>
    <t>SCE_NRF_904_0000633780</t>
  </si>
  <si>
    <t>SCE_NRF_904_0001343448</t>
  </si>
  <si>
    <t>SCE_NRF_905_0000001170</t>
  </si>
  <si>
    <t>SCE_NRF_905_0000015317</t>
  </si>
  <si>
    <t>SCE_NRF_905_0000037870</t>
  </si>
  <si>
    <t>SCE_NRF_905_0000048798</t>
  </si>
  <si>
    <t>SCE_NRF_905_0000052653</t>
  </si>
  <si>
    <t>SCE_NRF_905_0000062292</t>
  </si>
  <si>
    <t>SCE_NRF_905_0000087322</t>
  </si>
  <si>
    <t>SCE_NRF_905_0000108778</t>
  </si>
  <si>
    <t>SCE_NRF_905_0000109796</t>
  </si>
  <si>
    <t>SCE_NRF_905_0000130611</t>
  </si>
  <si>
    <t>SCE_NRF_905_0000131195</t>
  </si>
  <si>
    <t>SCE_NRF_905_0000131238</t>
  </si>
  <si>
    <t>SCE_NRF_905_0000140072</t>
  </si>
  <si>
    <t>SCE_NRF_905_0000142209</t>
  </si>
  <si>
    <t>SCE_NRF_905_0000196924</t>
  </si>
  <si>
    <t>SCE_NRF_905_0000206934</t>
  </si>
  <si>
    <t>SCE_NRF_905_0000222389</t>
  </si>
  <si>
    <t>SCE_NRF_905_0000231174</t>
  </si>
  <si>
    <t>SCE_NRF_905_0000247592</t>
  </si>
  <si>
    <t>SCE_NRF_905_0000248686</t>
  </si>
  <si>
    <t>SCE_NRF_905_0000259866</t>
  </si>
  <si>
    <t>SCE_NRF_905_0000266029</t>
  </si>
  <si>
    <t>SCE_NRF_905_0000308910</t>
  </si>
  <si>
    <t>SCE_NRF_905_0000329735</t>
  </si>
  <si>
    <t>SCE_NRF_905_0000345411</t>
  </si>
  <si>
    <t>SCE_NRF_905_0000368859</t>
  </si>
  <si>
    <t>SCE_NRF_905_0000381757</t>
  </si>
  <si>
    <t>SCE_NRF_905_0000382458</t>
  </si>
  <si>
    <t>SCE_NRF_905_0000390072</t>
  </si>
  <si>
    <t>SCE_NRF_905_0000395496</t>
  </si>
  <si>
    <t>SCE_NRF_905_0000413358</t>
  </si>
  <si>
    <t>SCE_NRF_905_0000426445</t>
  </si>
  <si>
    <t>SCE_NRF_905_0000473068</t>
  </si>
  <si>
    <t>SCE_NRF_905_0000484429</t>
  </si>
  <si>
    <t>SCE_NRF_905_0000487646</t>
  </si>
  <si>
    <t>SCE_NRF_905_0000510866</t>
  </si>
  <si>
    <t>SCE_NRF_905_0000529451</t>
  </si>
  <si>
    <t>SCE_NRF_905_0000530304</t>
  </si>
  <si>
    <t>SCE_NRF_905_0000567747</t>
  </si>
  <si>
    <t>SCE_NRF_905_0000599980</t>
  </si>
  <si>
    <t>SCE_NRF_905_0000602923</t>
  </si>
  <si>
    <t>SCE_NRF_905_0000645026</t>
  </si>
  <si>
    <t>SCE_NRF_905_0000650916</t>
  </si>
  <si>
    <t>SCE_NRF_905_0001345983</t>
  </si>
  <si>
    <t>SCE_NRF_906_0000001007</t>
  </si>
  <si>
    <t>SCE_NRF_906_0000003023</t>
  </si>
  <si>
    <t>SCE_NRF_906_0000007926</t>
  </si>
  <si>
    <t>SCE_NRF_906_0000008377</t>
  </si>
  <si>
    <t>SCE_NRF_906_0000008461</t>
  </si>
  <si>
    <t>SCE_NRF_906_0000012821</t>
  </si>
  <si>
    <t>SCE_NRF_906_0000014377</t>
  </si>
  <si>
    <t>SCE_NRF_906_0000024206</t>
  </si>
  <si>
    <t>SCE_NRF_906_0000027789</t>
  </si>
  <si>
    <t>SCE_NRF_906_0000032393</t>
  </si>
  <si>
    <t>SCE_NRF_906_0000038825</t>
  </si>
  <si>
    <t>SCE_NRF_906_0000042406</t>
  </si>
  <si>
    <t>SCE_NRF_906_0000048645</t>
  </si>
  <si>
    <t>SCE_NRF_906_0000058175</t>
  </si>
  <si>
    <t>SCE_NRF_906_0000060731</t>
  </si>
  <si>
    <t>SCE_NRF_906_0000063412</t>
  </si>
  <si>
    <t>SCE_NRF_906_0000064436</t>
  </si>
  <si>
    <t>SCE_NRF_906_0000065448</t>
  </si>
  <si>
    <t>SCE_NRF_906_0000073702</t>
  </si>
  <si>
    <t>SCE_NRF_906_0000073717</t>
  </si>
  <si>
    <t>SCE_NRF_906_0000073805</t>
  </si>
  <si>
    <t>SCE_NRF_906_0000089743</t>
  </si>
  <si>
    <t>SCE_NRF_906_0000089769</t>
  </si>
  <si>
    <t>SCE_NRF_906_0000089807</t>
  </si>
  <si>
    <t>SCE_NRF_906_0000091160</t>
  </si>
  <si>
    <t>SCE_NRF_906_0000091182</t>
  </si>
  <si>
    <t>SCE_NRF_906_0000111936</t>
  </si>
  <si>
    <t>SCE_NRF_906_0000111941</t>
  </si>
  <si>
    <t>SCE_NRF_906_0000112197</t>
  </si>
  <si>
    <t>SCE_NRF_906_0000112198</t>
  </si>
  <si>
    <t>SCE_NRF_906_0000112494</t>
  </si>
  <si>
    <t>SCE_NRF_906_0000133769</t>
  </si>
  <si>
    <t>SCE_NRF_906_0000133814</t>
  </si>
  <si>
    <t>SCE_NRF_906_0000133866</t>
  </si>
  <si>
    <t>SCE_NRF_906_0000133957</t>
  </si>
  <si>
    <t>SCE_NRF_906_0000142478</t>
  </si>
  <si>
    <t>SCE_NRF_906_0000153125</t>
  </si>
  <si>
    <t>SCE_NRF_906_0000156139</t>
  </si>
  <si>
    <t>SCE_NRF_906_0000157822</t>
  </si>
  <si>
    <t>SCE_NRF_906_0000166788</t>
  </si>
  <si>
    <t>SCE_NRF_906_0000170198</t>
  </si>
  <si>
    <t>SCE_NRF_906_0000170805</t>
  </si>
  <si>
    <t>SCE_NRF_906_0000172751</t>
  </si>
  <si>
    <t>SCE_NRF_906_0000172764</t>
  </si>
  <si>
    <t>SCE_NRF_906_0000172810</t>
  </si>
  <si>
    <t>SCE_NRF_906_0000174488</t>
  </si>
  <si>
    <t>SCE_NRF_906_0000174809</t>
  </si>
  <si>
    <t>SCE_NRF_906_0000174966</t>
  </si>
  <si>
    <t>SCE_NRF_906_0000177692</t>
  </si>
  <si>
    <t>SCE_NRF_906_0000180749</t>
  </si>
  <si>
    <t>SCE_NRF_906_0000182016</t>
  </si>
  <si>
    <t>SCE_NRF_906_0000197293</t>
  </si>
  <si>
    <t>SCE_NRF_906_0000201003</t>
  </si>
  <si>
    <t>SCE_NRF_906_0000202550</t>
  </si>
  <si>
    <t>SCE_NRF_906_0000205285</t>
  </si>
  <si>
    <t>SCE_NRF_906_0000207272</t>
  </si>
  <si>
    <t>SCE_NRF_906_0000214175</t>
  </si>
  <si>
    <t>SCE_NRF_906_0000216839</t>
  </si>
  <si>
    <t>SCE_NRF_906_0000219187</t>
  </si>
  <si>
    <t>SCE_NRF_906_0000221094</t>
  </si>
  <si>
    <t>SCE_NRF_906_0000221887</t>
  </si>
  <si>
    <t>SCE_NRF_906_0000227389</t>
  </si>
  <si>
    <t>SCE_NRF_906_0000231258</t>
  </si>
  <si>
    <t>SCE_NRF_906_0000236902</t>
  </si>
  <si>
    <t>SCE_NRF_906_0000238220</t>
  </si>
  <si>
    <t>SCE_NRF_906_0000239374</t>
  </si>
  <si>
    <t>SCE_NRF_906_0000245084</t>
  </si>
  <si>
    <t>SCE_NRF_906_0000246834</t>
  </si>
  <si>
    <t>SCE_NRF_906_0000247788</t>
  </si>
  <si>
    <t>SCE_NRF_906_0000250529</t>
  </si>
  <si>
    <t>SCE_NRF_906_0000256859</t>
  </si>
  <si>
    <t>SCE_NRF_906_0000258225</t>
  </si>
  <si>
    <t>SCE_NRF_906_0000270981</t>
  </si>
  <si>
    <t>SCE_NRF_906_0000271800</t>
  </si>
  <si>
    <t>SCE_NRF_906_0000272225</t>
  </si>
  <si>
    <t>SCE_NRF_906_0000274808</t>
  </si>
  <si>
    <t>SCE_NRF_906_0000283369</t>
  </si>
  <si>
    <t>SCE_NRF_906_0000284045</t>
  </si>
  <si>
    <t>SCE_NRF_906_0000289220</t>
  </si>
  <si>
    <t>SCE_NRF_906_0000295087</t>
  </si>
  <si>
    <t>SCE_NRF_906_0000301357</t>
  </si>
  <si>
    <t>SCE_NRF_906_0000301359</t>
  </si>
  <si>
    <t>SCE_NRF_906_0000303307</t>
  </si>
  <si>
    <t>SCE_NRF_906_0000304901</t>
  </si>
  <si>
    <t>SCE_NRF_906_0000312255</t>
  </si>
  <si>
    <t>SCE_NRF_906_0000315610</t>
  </si>
  <si>
    <t>SCE_NRF_906_0000318319</t>
  </si>
  <si>
    <t>SCE_NRF_906_0000323814</t>
  </si>
  <si>
    <t>SCE_NRF_906_0000324448</t>
  </si>
  <si>
    <t>SCE_NRF_906_0000324583</t>
  </si>
  <si>
    <t>SCE_NRF_906_0000324716</t>
  </si>
  <si>
    <t>SCE_NRF_906_0000326726</t>
  </si>
  <si>
    <t>SCE_NRF_906_0000327040</t>
  </si>
  <si>
    <t>SCE_NRF_906_0000330420</t>
  </si>
  <si>
    <t>SCE_NRF_906_0000337914</t>
  </si>
  <si>
    <t>SCE_NRF_906_0000341055</t>
  </si>
  <si>
    <t>SCE_NRF_906_0000341189</t>
  </si>
  <si>
    <t>SCE_NRF_906_0000345988</t>
  </si>
  <si>
    <t>SCE_NRF_906_0000358059</t>
  </si>
  <si>
    <t>SCE_NRF_906_0000358980</t>
  </si>
  <si>
    <t>SCE_NRF_906_0000373669</t>
  </si>
  <si>
    <t>SCE_NRF_906_0000374131</t>
  </si>
  <si>
    <t>SCE_NRF_906_0000375563</t>
  </si>
  <si>
    <t>SCE_NRF_906_0000375712</t>
  </si>
  <si>
    <t>SCE_NRF_906_0000378341</t>
  </si>
  <si>
    <t>SCE_NRF_906_0000383600</t>
  </si>
  <si>
    <t>SCE_NRF_906_0000384837</t>
  </si>
  <si>
    <t>SCE_NRF_906_0000386598</t>
  </si>
  <si>
    <t>SCE_NRF_906_0000391840</t>
  </si>
  <si>
    <t>SCE_NRF_906_0000393240</t>
  </si>
  <si>
    <t>SCE_NRF_906_0000396934</t>
  </si>
  <si>
    <t>SCE_NRF_906_0000406272</t>
  </si>
  <si>
    <t>SCE_NRF_906_0000415159</t>
  </si>
  <si>
    <t>SCE_NRF_906_0000421508</t>
  </si>
  <si>
    <t>SCE_NRF_906_0000422195</t>
  </si>
  <si>
    <t>SCE_NRF_906_0000428112</t>
  </si>
  <si>
    <t>SCE_NRF_906_0000436035</t>
  </si>
  <si>
    <t>SCE_NRF_906_0000438860</t>
  </si>
  <si>
    <t>SCE_NRF_906_0000441873</t>
  </si>
  <si>
    <t>SCE_NRF_906_0000459457</t>
  </si>
  <si>
    <t>SCE_NRF_906_0000464356</t>
  </si>
  <si>
    <t>SCE_NRF_906_0000470660</t>
  </si>
  <si>
    <t>SCE_NRF_906_0000471262</t>
  </si>
  <si>
    <t>SCE_NRF_906_0000481731</t>
  </si>
  <si>
    <t>SCE_NRF_906_0000495576</t>
  </si>
  <si>
    <t>SCE_NRF_906_0000499820</t>
  </si>
  <si>
    <t>SCE_NRF_906_0000502503</t>
  </si>
  <si>
    <t>SCE_NRF_906_0000504431</t>
  </si>
  <si>
    <t>SCE_NRF_906_0000508003</t>
  </si>
  <si>
    <t>SCE_NRF_906_0000508424</t>
  </si>
  <si>
    <t>SCE_NRF_906_0000508556</t>
  </si>
  <si>
    <t>SCE_NRF_906_0000511359</t>
  </si>
  <si>
    <t>SCE_NRF_906_0000516842</t>
  </si>
  <si>
    <t>SCE_NRF_906_0000517634</t>
  </si>
  <si>
    <t>SCE_NRF_906_0000521068</t>
  </si>
  <si>
    <t>SCE_NRF_906_0000528572</t>
  </si>
  <si>
    <t>SCE_NRF_906_0000528741</t>
  </si>
  <si>
    <t>SCE_NRF_906_0000550692</t>
  </si>
  <si>
    <t>SCE_NRF_906_0000552161</t>
  </si>
  <si>
    <t>SCE_NRF_906_0000556919</t>
  </si>
  <si>
    <t>SCE_NRF_906_0000562767</t>
  </si>
  <si>
    <t>SCE_NRF_906_0000566563</t>
  </si>
  <si>
    <t>SCE_NRF_906_0000568980</t>
  </si>
  <si>
    <t>SCE_NRF_906_0000571953</t>
  </si>
  <si>
    <t>SCE_NRF_906_0000581976</t>
  </si>
  <si>
    <t>SCE_NRF_906_0000584579</t>
  </si>
  <si>
    <t>SCE_NRF_906_0000591937</t>
  </si>
  <si>
    <t>SCE_NRF_906_0000599766</t>
  </si>
  <si>
    <t>SCE_NRF_906_0000611807</t>
  </si>
  <si>
    <t>SCE_NRF_906_0000616425</t>
  </si>
  <si>
    <t>SCE_NRF_906_0000620089</t>
  </si>
  <si>
    <t>SCE_NRF_906_0000625817</t>
  </si>
  <si>
    <t>SCE_NRF_906_0000631300</t>
  </si>
  <si>
    <t>SCE_NRF_906_0000640795</t>
  </si>
  <si>
    <t>SCE_NRF_906_0000644549</t>
  </si>
  <si>
    <t>SCE_NRF_906_0000648923</t>
  </si>
  <si>
    <t>SCE_NRF_906_0001302284</t>
  </si>
  <si>
    <t>SCE_NRF_906_0001320712</t>
  </si>
  <si>
    <t>SCE_NRF_906_0001322480</t>
  </si>
  <si>
    <t>SCE_NRF_907_0000000544</t>
  </si>
  <si>
    <t>SCE_NRF_907_0000001161</t>
  </si>
  <si>
    <t>SCE_NRF_907_0000004724</t>
  </si>
  <si>
    <t>SCE_NRF_907_0000007370</t>
  </si>
  <si>
    <t>SCE_NRF_907_0000010678</t>
  </si>
  <si>
    <t>SCE_NRF_907_0000012428</t>
  </si>
  <si>
    <t>SCE_NRF_907_0000014242</t>
  </si>
  <si>
    <t>SCE_NRF_907_0000014766</t>
  </si>
  <si>
    <t>SCE_NRF_907_0000018809</t>
  </si>
  <si>
    <t>SCE_NRF_907_0000025307</t>
  </si>
  <si>
    <t>SCE_NRF_907_0000028759</t>
  </si>
  <si>
    <t>SCE_NRF_907_0000032980</t>
  </si>
  <si>
    <t>SCE_NRF_907_0000032988</t>
  </si>
  <si>
    <t>SCE_NRF_907_0000065138</t>
  </si>
  <si>
    <t>SCE_NRF_907_0000065412</t>
  </si>
  <si>
    <t>SCE_NRF_907_0000065752</t>
  </si>
  <si>
    <t>SCE_NRF_907_0000066034</t>
  </si>
  <si>
    <t>SCE_NRF_907_0000066092</t>
  </si>
  <si>
    <t>SCE_NRF_907_0000072360</t>
  </si>
  <si>
    <t>SCE_NRF_907_0000073007</t>
  </si>
  <si>
    <t>SCE_NRF_907_0000079247</t>
  </si>
  <si>
    <t>SCE_NRF_907_0000080859</t>
  </si>
  <si>
    <t>SCE_NRF_907_0000088684</t>
  </si>
  <si>
    <t>SCE_NRF_907_0000088689</t>
  </si>
  <si>
    <t>SCE_NRF_907_0000089058</t>
  </si>
  <si>
    <t>SCE_NRF_907_0000089353</t>
  </si>
  <si>
    <t>SCE_NRF_907_0000101416</t>
  </si>
  <si>
    <t>SCE_NRF_907_0000102403</t>
  </si>
  <si>
    <t>SCE_NRF_907_0000102750</t>
  </si>
  <si>
    <t>SCE_NRF_907_0000116089</t>
  </si>
  <si>
    <t>SCE_NRF_907_0000122847</t>
  </si>
  <si>
    <t>SCE_NRF_907_0000123403</t>
  </si>
  <si>
    <t>SCE_NRF_907_0000132862</t>
  </si>
  <si>
    <t>SCE_NRF_907_0000132964</t>
  </si>
  <si>
    <t>SCE_NRF_907_0000153574</t>
  </si>
  <si>
    <t>SCE_NRF_907_0000154987</t>
  </si>
  <si>
    <t>SCE_NRF_907_0000155848</t>
  </si>
  <si>
    <t>SCE_NRF_907_0000164745</t>
  </si>
  <si>
    <t>SCE_NRF_907_0000170948</t>
  </si>
  <si>
    <t>SCE_NRF_907_0000183276</t>
  </si>
  <si>
    <t>SCE_NRF_907_0000191814</t>
  </si>
  <si>
    <t>SCE_NRF_907_0000195009</t>
  </si>
  <si>
    <t>SCE_NRF_907_0000203891</t>
  </si>
  <si>
    <t>SCE_NRF_907_0000214701</t>
  </si>
  <si>
    <t>SCE_NRF_907_0000221044</t>
  </si>
  <si>
    <t>SCE_NRF_907_0000221356</t>
  </si>
  <si>
    <t>SCE_NRF_907_0000224794</t>
  </si>
  <si>
    <t>SCE_NRF_907_0000232373</t>
  </si>
  <si>
    <t>SCE_NRF_907_0000233207</t>
  </si>
  <si>
    <t>SCE_NRF_907_0000247324</t>
  </si>
  <si>
    <t>SCE_NRF_907_0000255734</t>
  </si>
  <si>
    <t>SCE_NRF_907_0000259585</t>
  </si>
  <si>
    <t>SCE_NRF_907_0000263310</t>
  </si>
  <si>
    <t>SCE_NRF_907_0000264354</t>
  </si>
  <si>
    <t>SCE_NRF_907_0000275835</t>
  </si>
  <si>
    <t>SCE_NRF_907_0000275993</t>
  </si>
  <si>
    <t>SCE_NRF_907_0000286487</t>
  </si>
  <si>
    <t>SCE_NRF_907_0000303961</t>
  </si>
  <si>
    <t>SCE_NRF_907_0000305671</t>
  </si>
  <si>
    <t>SCE_NRF_907_0000308433</t>
  </si>
  <si>
    <t>SCE_NRF_907_0000318020</t>
  </si>
  <si>
    <t>SCE_NRF_907_0000320128</t>
  </si>
  <si>
    <t>SCE_NRF_907_0000322276</t>
  </si>
  <si>
    <t>SCE_NRF_907_0000328877</t>
  </si>
  <si>
    <t>SCE_NRF_907_0000338941</t>
  </si>
  <si>
    <t>SCE_NRF_907_0000339462</t>
  </si>
  <si>
    <t>SCE_NRF_907_0000351032</t>
  </si>
  <si>
    <t>SCE_NRF_907_0000352625</t>
  </si>
  <si>
    <t>SCE_NRF_907_0000360434</t>
  </si>
  <si>
    <t>SCE_NRF_907_0000370399</t>
  </si>
  <si>
    <t>SCE_NRF_907_0000372830</t>
  </si>
  <si>
    <t>SCE_NRF_907_0000392095</t>
  </si>
  <si>
    <t>SCE_NRF_907_0000408516</t>
  </si>
  <si>
    <t>SCE_NRF_907_0000409737</t>
  </si>
  <si>
    <t>SCE_NRF_907_0000415795</t>
  </si>
  <si>
    <t>SCE_NRF_907_0000418899</t>
  </si>
  <si>
    <t>SCE_NRF_907_0000430282</t>
  </si>
  <si>
    <t>SCE_NRF_907_0000438852</t>
  </si>
  <si>
    <t>SCE_NRF_907_0000441539</t>
  </si>
  <si>
    <t>SCE_NRF_907_0000461286</t>
  </si>
  <si>
    <t>SCE_NRF_907_0000467102</t>
  </si>
  <si>
    <t>SCE_NRF_907_0000470269</t>
  </si>
  <si>
    <t>SCE_NRF_907_0000473559</t>
  </si>
  <si>
    <t>SCE_NRF_907_0000477786</t>
  </si>
  <si>
    <t>SCE_NRF_907_0000490142</t>
  </si>
  <si>
    <t>SCE_NRF_907_0000492661</t>
  </si>
  <si>
    <t>SCE_NRF_907_0000498718</t>
  </si>
  <si>
    <t>SCE_NRF_907_0000503373</t>
  </si>
  <si>
    <t>SCE_NRF_907_0000503967</t>
  </si>
  <si>
    <t>SCE_NRF_907_0000511247</t>
  </si>
  <si>
    <t>SCE_NRF_907_0000522695</t>
  </si>
  <si>
    <t>SCE_NRF_907_0000525914</t>
  </si>
  <si>
    <t>SCE_NRF_907_0000526978</t>
  </si>
  <si>
    <t>SCE_NRF_907_0000527892</t>
  </si>
  <si>
    <t>SCE_NRF_907_0000531603</t>
  </si>
  <si>
    <t>SCE_NRF_907_0000532184</t>
  </si>
  <si>
    <t>SCE_NRF_907_0000532590</t>
  </si>
  <si>
    <t>SCE_NRF_907_0000533450</t>
  </si>
  <si>
    <t>SCE_NRF_907_0000534894</t>
  </si>
  <si>
    <t>SCE_NRF_907_0000542846</t>
  </si>
  <si>
    <t>SCE_NRF_907_0000551687</t>
  </si>
  <si>
    <t>SCE_NRF_907_0000557472</t>
  </si>
  <si>
    <t>SCE_NRF_907_0000559116</t>
  </si>
  <si>
    <t>SCE_NRF_907_0000559319</t>
  </si>
  <si>
    <t>SCE_NRF_907_0000565388</t>
  </si>
  <si>
    <t>SCE_NRF_907_0000572466</t>
  </si>
  <si>
    <t>SCE_NRF_907_0000582380</t>
  </si>
  <si>
    <t>SCE_NRF_907_0000583599</t>
  </si>
  <si>
    <t>SCE_NRF_907_0000599778</t>
  </si>
  <si>
    <t>SCE_NRF_907_0000605327</t>
  </si>
  <si>
    <t>SCE_NRF_907_0000620219</t>
  </si>
  <si>
    <t>SCE_NRF_907_0000627035</t>
  </si>
  <si>
    <t>SCE_NRF_907_0000630626</t>
  </si>
  <si>
    <t>SCE_NRF_907_0000635170</t>
  </si>
  <si>
    <t>SCE_NRF_907_0001323139</t>
  </si>
  <si>
    <t>SCE_NRF_907_0001335421</t>
  </si>
  <si>
    <t>SCE_NRF_908_0000000565</t>
  </si>
  <si>
    <t>SCE_NRF_908_0000007769</t>
  </si>
  <si>
    <t>SCE_NRF_908_0000009522</t>
  </si>
  <si>
    <t>SCE_NRF_908_0000011241</t>
  </si>
  <si>
    <t>SCE_NRF_908_0000013588</t>
  </si>
  <si>
    <t>SCE_NRF_908_0000015702</t>
  </si>
  <si>
    <t>SCE_NRF_908_0000019826</t>
  </si>
  <si>
    <t>SCE_NRF_908_0000035761</t>
  </si>
  <si>
    <t>SCE_NRF_908_0000065842</t>
  </si>
  <si>
    <t>SCE_NRF_908_0000088420</t>
  </si>
  <si>
    <t>SCE_NRF_908_0000088478</t>
  </si>
  <si>
    <t>SCE_NRF_908_0000088565</t>
  </si>
  <si>
    <t>SCE_NRF_908_0000088664</t>
  </si>
  <si>
    <t>SCE_NRF_908_0000089086</t>
  </si>
  <si>
    <t>SCE_NRF_908_0000089303</t>
  </si>
  <si>
    <t>SCE_NRF_908_0000110226</t>
  </si>
  <si>
    <t>SCE_NRF_908_0000110544</t>
  </si>
  <si>
    <t>SCE_NRF_908_0000110717</t>
  </si>
  <si>
    <t>SCE_NRF_908_0000111007</t>
  </si>
  <si>
    <t>SCE_NRF_908_0000111044</t>
  </si>
  <si>
    <t>SCE_NRF_908_0000111279</t>
  </si>
  <si>
    <t>SCE_NRF_908_0000132072</t>
  </si>
  <si>
    <t>SCE_NRF_908_0000132078</t>
  </si>
  <si>
    <t>SCE_NRF_908_0000132248</t>
  </si>
  <si>
    <t>SCE_NRF_908_0000132373</t>
  </si>
  <si>
    <t>SCE_NRF_908_0000132928</t>
  </si>
  <si>
    <t>SCE_NRF_908_0000132947</t>
  </si>
  <si>
    <t>SCE_NRF_908_0000133060</t>
  </si>
  <si>
    <t>SCE_NRF_908_0000143933</t>
  </si>
  <si>
    <t>SCE_NRF_908_0000157590</t>
  </si>
  <si>
    <t>SCE_NRF_908_0000163537</t>
  </si>
  <si>
    <t>SCE_NRF_908_0000168854</t>
  </si>
  <si>
    <t>SCE_NRF_908_0000175100</t>
  </si>
  <si>
    <t>SCE_NRF_908_0000187339</t>
  </si>
  <si>
    <t>SCE_NRF_908_0000189681</t>
  </si>
  <si>
    <t>SCE_NRF_908_0000201034</t>
  </si>
  <si>
    <t>SCE_NRF_908_0000209887</t>
  </si>
  <si>
    <t>SCE_NRF_908_0000212780</t>
  </si>
  <si>
    <t>SCE_NRF_908_0000212891</t>
  </si>
  <si>
    <t>SCE_NRF_908_0000216233</t>
  </si>
  <si>
    <t>SCE_NRF_908_0000222671</t>
  </si>
  <si>
    <t>SCE_NRF_908_0000227230</t>
  </si>
  <si>
    <t>SCE_NRF_908_0000227526</t>
  </si>
  <si>
    <t>SCE_NRF_908_0000232576</t>
  </si>
  <si>
    <t>SCE_NRF_908_0000234539</t>
  </si>
  <si>
    <t>SCE_NRF_908_0000237135</t>
  </si>
  <si>
    <t>SCE_NRF_908_0000243782</t>
  </si>
  <si>
    <t>SCE_NRF_908_0000246713</t>
  </si>
  <si>
    <t>SCE_NRF_908_0000249169</t>
  </si>
  <si>
    <t>SCE_NRF_908_0000254850</t>
  </si>
  <si>
    <t>SCE_NRF_908_0000261412</t>
  </si>
  <si>
    <t>SCE_NRF_908_0000290347</t>
  </si>
  <si>
    <t>SCE_NRF_908_0000297213</t>
  </si>
  <si>
    <t>SCE_NRF_908_0000309921</t>
  </si>
  <si>
    <t>SCE_NRF_908_0000310094</t>
  </si>
  <si>
    <t>SCE_NRF_908_0000326206</t>
  </si>
  <si>
    <t>SCE_NRF_908_0000329797</t>
  </si>
  <si>
    <t>SCE_NRF_908_0000349825</t>
  </si>
  <si>
    <t>SCE_NRF_908_0000350898</t>
  </si>
  <si>
    <t>SCE_NRF_908_0000358728</t>
  </si>
  <si>
    <t>SCE_NRF_908_0000370919</t>
  </si>
  <si>
    <t>SCE_NRF_908_0000371612</t>
  </si>
  <si>
    <t>SCE_NRF_908_0000382371</t>
  </si>
  <si>
    <t>SCE_NRF_908_0000413326</t>
  </si>
  <si>
    <t>SCE_NRF_908_0000427333</t>
  </si>
  <si>
    <t>SCE_NRF_908_0000428829</t>
  </si>
  <si>
    <t>SCE_NRF_908_0000439649</t>
  </si>
  <si>
    <t>SCE_NRF_908_0000439787</t>
  </si>
  <si>
    <t>SCE_NRF_908_0000442240</t>
  </si>
  <si>
    <t>SCE_NRF_908_0000475475</t>
  </si>
  <si>
    <t>SCE_NRF_908_0000478720</t>
  </si>
  <si>
    <t>SCE_NRF_908_0000493382</t>
  </si>
  <si>
    <t>SCE_NRF_908_0000504137</t>
  </si>
  <si>
    <t>SCE_NRF_908_0000507405</t>
  </si>
  <si>
    <t>SCE_NRF_908_0000511545</t>
  </si>
  <si>
    <t>SCE_NRF_908_0000518258</t>
  </si>
  <si>
    <t>SCE_NRF_908_0000543351</t>
  </si>
  <si>
    <t>SCE_NRF_908_0000554848</t>
  </si>
  <si>
    <t>SCE_NRF_908_0000555346</t>
  </si>
  <si>
    <t>SCE_NRF_908_0000618344</t>
  </si>
  <si>
    <t>SCE_NRF_908_0000626883</t>
  </si>
  <si>
    <t>SCE_NRF_908_0000635172</t>
  </si>
  <si>
    <t>SCE_NRF_908_0000641864</t>
  </si>
  <si>
    <t>SCE_NRF_908_0000644534</t>
  </si>
  <si>
    <t>SCE_NRF_908_0000648694</t>
  </si>
  <si>
    <t>SCE_NRF_908_0000654201</t>
  </si>
  <si>
    <t>SCE_NRF_910_0000002683</t>
  </si>
  <si>
    <t>SCE_NRF_910_0000030950</t>
  </si>
  <si>
    <t>SCE_NRF_910_0000053429</t>
  </si>
  <si>
    <t>SCE_NRF_910_0000068052</t>
  </si>
  <si>
    <t>SCE_NRF_910_0000072771</t>
  </si>
  <si>
    <t>SCE_NRF_910_0000075884</t>
  </si>
  <si>
    <t>SCE_NRF_910_0000075994</t>
  </si>
  <si>
    <t>SCE_NRF_910_0000076072</t>
  </si>
  <si>
    <t>SCE_NRF_910_0000076096</t>
  </si>
  <si>
    <t>SCE_NRF_910_0000076130</t>
  </si>
  <si>
    <t>SCE_NRF_910_0000076135</t>
  </si>
  <si>
    <t>SCE_NRF_910_0000120435</t>
  </si>
  <si>
    <t>SCE_NRF_910_0000120695</t>
  </si>
  <si>
    <t>SCE_NRF_910_0000169193</t>
  </si>
  <si>
    <t>SCE_NRF_910_0000170256</t>
  </si>
  <si>
    <t>SCE_NRF_910_0000174527</t>
  </si>
  <si>
    <t>SCE_NRF_910_0000181184</t>
  </si>
  <si>
    <t>SCE_NRF_910_0000207445</t>
  </si>
  <si>
    <t>SCE_NRF_910_0000210494</t>
  </si>
  <si>
    <t>SCE_NRF_910_0000231030</t>
  </si>
  <si>
    <t>SCE_NRF_910_0000240447</t>
  </si>
  <si>
    <t>SCE_NRF_910_0000251287</t>
  </si>
  <si>
    <t>SCE_NRF_910_0000251812</t>
  </si>
  <si>
    <t>SCE_NRF_910_0000266383</t>
  </si>
  <si>
    <t>SCE_NRF_910_0000273188</t>
  </si>
  <si>
    <t>SCE_NRF_910_0000274977</t>
  </si>
  <si>
    <t>SCE_NRF_910_0000277985</t>
  </si>
  <si>
    <t>SCE_NRF_910_0000287118</t>
  </si>
  <si>
    <t>SCE_NRF_910_0000296384</t>
  </si>
  <si>
    <t>SCE_NRF_910_0000309292</t>
  </si>
  <si>
    <t>SCE_NRF_910_0000312330</t>
  </si>
  <si>
    <t>SCE_NRF_910_0000324706</t>
  </si>
  <si>
    <t>SCE_NRF_910_0000340499</t>
  </si>
  <si>
    <t>SCE_NRF_910_0000343126</t>
  </si>
  <si>
    <t>SCE_NRF_910_0000344890</t>
  </si>
  <si>
    <t>SCE_NRF_910_0000346090</t>
  </si>
  <si>
    <t>SCE_NRF_910_0000356556</t>
  </si>
  <si>
    <t>SCE_NRF_910_0000396296</t>
  </si>
  <si>
    <t>SCE_NRF_910_0000407321</t>
  </si>
  <si>
    <t>SCE_NRF_910_0000452183</t>
  </si>
  <si>
    <t>SCE_NRF_910_0000462228</t>
  </si>
  <si>
    <t>SCE_NRF_910_0000479447</t>
  </si>
  <si>
    <t>SCE_NRF_910_0000480279</t>
  </si>
  <si>
    <t>SCE_NRF_910_0000483492</t>
  </si>
  <si>
    <t>SCE_NRF_910_0000484586</t>
  </si>
  <si>
    <t>SCE_NRF_910_0000527621</t>
  </si>
  <si>
    <t>SCE_NRF_910_0000536013</t>
  </si>
  <si>
    <t>SCE_NRF_910_0000539568</t>
  </si>
  <si>
    <t>SCE_NRF_910_0000539750</t>
  </si>
  <si>
    <t>SCE_NRF_910_0000546452</t>
  </si>
  <si>
    <t>SCE_NRF_910_0000546824</t>
  </si>
  <si>
    <t>SCE_NRF_910_0000590877</t>
  </si>
  <si>
    <t>SCE_NRF_910_0000592665</t>
  </si>
  <si>
    <t>SCE_NRF_910_0000607193</t>
  </si>
  <si>
    <t>SCE_NRF_910_0000631115</t>
  </si>
  <si>
    <t>SCE_NRF_910_0001320074</t>
  </si>
  <si>
    <t>SCE_NRF_911_0000042852</t>
  </si>
  <si>
    <t>SCE_NRF_911_0000098335</t>
  </si>
  <si>
    <t>SCE_NRF_911_0000146071</t>
  </si>
  <si>
    <t>SCE_NRF_911_0000250216</t>
  </si>
  <si>
    <t>SCE_NRF_911_0000301895</t>
  </si>
  <si>
    <t>SCE_NRF_911_0000382990</t>
  </si>
  <si>
    <t>SCE_NRF_911_0000427659</t>
  </si>
  <si>
    <t>SCE_NRF_912_0000170841</t>
  </si>
  <si>
    <t>SCE_NRF_913_0000002657</t>
  </si>
  <si>
    <t>SCE_NRF_913_0000002681</t>
  </si>
  <si>
    <t>SCE_NRF_913_0000007878</t>
  </si>
  <si>
    <t>SCE_NRF_913_0000012967</t>
  </si>
  <si>
    <t>SCE_NRF_913_0000012987</t>
  </si>
  <si>
    <t>SCE_NRF_913_0000015393</t>
  </si>
  <si>
    <t>SCE_NRF_913_0000026495</t>
  </si>
  <si>
    <t>SCE_NRF_913_0000032461</t>
  </si>
  <si>
    <t>SCE_NRF_913_0000039443</t>
  </si>
  <si>
    <t>SCE_NRF_913_0000053814</t>
  </si>
  <si>
    <t>SCE_NRF_913_0000061532</t>
  </si>
  <si>
    <t>SCE_NRF_913_0000082271</t>
  </si>
  <si>
    <t>SCE_NRF_913_0000082316</t>
  </si>
  <si>
    <t>SCE_NRF_913_0000082343</t>
  </si>
  <si>
    <t>SCE_NRF_913_0000093878</t>
  </si>
  <si>
    <t>SCE_NRF_913_0000093950</t>
  </si>
  <si>
    <t>SCE_NRF_913_0000104353</t>
  </si>
  <si>
    <t>SCE_NRF_913_0000116049</t>
  </si>
  <si>
    <t>SCE_NRF_913_0000126129</t>
  </si>
  <si>
    <t>SCE_NRF_913_0000141395</t>
  </si>
  <si>
    <t>SCE_NRF_913_0000143827</t>
  </si>
  <si>
    <t>SCE_NRF_913_0000150770</t>
  </si>
  <si>
    <t>SCE_NRF_913_0000156477</t>
  </si>
  <si>
    <t>SCE_NRF_913_0000156608</t>
  </si>
  <si>
    <t>SCE_NRF_913_0000159926</t>
  </si>
  <si>
    <t>SCE_NRF_913_0000166925</t>
  </si>
  <si>
    <t>SCE_NRF_913_0000171834</t>
  </si>
  <si>
    <t>SCE_NRF_913_0000182113</t>
  </si>
  <si>
    <t>SCE_NRF_913_0000189726</t>
  </si>
  <si>
    <t>SCE_NRF_913_0000193514</t>
  </si>
  <si>
    <t>SCE_NRF_913_0000203179</t>
  </si>
  <si>
    <t>SCE_NRF_913_0000211346</t>
  </si>
  <si>
    <t>SCE_NRF_913_0000215926</t>
  </si>
  <si>
    <t>SCE_NRF_913_0000226944</t>
  </si>
  <si>
    <t>SCE_NRF_913_0000232112</t>
  </si>
  <si>
    <t>SCE_NRF_913_0000233562</t>
  </si>
  <si>
    <t>SCE_NRF_913_0000239439</t>
  </si>
  <si>
    <t>SCE_NRF_913_0000239524</t>
  </si>
  <si>
    <t>SCE_NRF_913_0000241946</t>
  </si>
  <si>
    <t>SCE_NRF_913_0000247749</t>
  </si>
  <si>
    <t>SCE_NRF_913_0000252184</t>
  </si>
  <si>
    <t>SCE_NRF_913_0000267389</t>
  </si>
  <si>
    <t>SCE_NRF_913_0000268823</t>
  </si>
  <si>
    <t>SCE_NRF_913_0000271538</t>
  </si>
  <si>
    <t>SCE_NRF_913_0000276103</t>
  </si>
  <si>
    <t>SCE_NRF_913_0000280140</t>
  </si>
  <si>
    <t>SCE_NRF_913_0000292652</t>
  </si>
  <si>
    <t>SCE_NRF_913_0000297638</t>
  </si>
  <si>
    <t>SCE_NRF_913_0000299931</t>
  </si>
  <si>
    <t>SCE_NRF_913_0000308545</t>
  </si>
  <si>
    <t>SCE_NRF_913_0000310850</t>
  </si>
  <si>
    <t>SCE_NRF_913_0000313162</t>
  </si>
  <si>
    <t>SCE_NRF_913_0000316876</t>
  </si>
  <si>
    <t>SCE_NRF_913_0000319183</t>
  </si>
  <si>
    <t>SCE_NRF_913_0000333745</t>
  </si>
  <si>
    <t>SCE_NRF_913_0000341378</t>
  </si>
  <si>
    <t>SCE_NRF_913_0000347727</t>
  </si>
  <si>
    <t>SCE_NRF_913_0000355445</t>
  </si>
  <si>
    <t>SCE_NRF_913_0000356629</t>
  </si>
  <si>
    <t>SCE_NRF_913_0000365006</t>
  </si>
  <si>
    <t>SCE_NRF_913_0000376950</t>
  </si>
  <si>
    <t>SCE_NRF_913_0000386574</t>
  </si>
  <si>
    <t>SCE_NRF_913_0000390804</t>
  </si>
  <si>
    <t>SCE_NRF_913_0000395266</t>
  </si>
  <si>
    <t>SCE_NRF_913_0000398143</t>
  </si>
  <si>
    <t>SCE_NRF_913_0000402588</t>
  </si>
  <si>
    <t>SCE_NRF_913_0000408368</t>
  </si>
  <si>
    <t>SCE_NRF_913_0000423683</t>
  </si>
  <si>
    <t>SCE_NRF_913_0000424657</t>
  </si>
  <si>
    <t>SCE_NRF_913_0000426828</t>
  </si>
  <si>
    <t>SCE_NRF_913_0000442425</t>
  </si>
  <si>
    <t>SCE_NRF_913_0000456586</t>
  </si>
  <si>
    <t>SCE_NRF_913_0000457009</t>
  </si>
  <si>
    <t>SCE_NRF_913_0000465476</t>
  </si>
  <si>
    <t>SCE_NRF_913_0000470159</t>
  </si>
  <si>
    <t>SCE_NRF_913_0000471438</t>
  </si>
  <si>
    <t>SCE_NRF_913_0000472898</t>
  </si>
  <si>
    <t>SCE_NRF_913_0000474299</t>
  </si>
  <si>
    <t>SCE_NRF_913_0000485319</t>
  </si>
  <si>
    <t>SCE_NRF_913_0000488408</t>
  </si>
  <si>
    <t>SCE_NRF_913_0000490581</t>
  </si>
  <si>
    <t>SCE_NRF_913_0000492083</t>
  </si>
  <si>
    <t>SCE_NRF_913_0000494566</t>
  </si>
  <si>
    <t>SCE_NRF_913_0000522554</t>
  </si>
  <si>
    <t>SCE_NRF_913_0000522634</t>
  </si>
  <si>
    <t>SCE_NRF_913_0000527180</t>
  </si>
  <si>
    <t>SCE_NRF_913_0000528834</t>
  </si>
  <si>
    <t>SCE_NRF_913_0000543220</t>
  </si>
  <si>
    <t>SCE_NRF_913_0000545588</t>
  </si>
  <si>
    <t>SCE_NRF_913_0000556732</t>
  </si>
  <si>
    <t>SCE_NRF_913_0000565271</t>
  </si>
  <si>
    <t>SCE_NRF_913_0000569817</t>
  </si>
  <si>
    <t>SCE_NRF_913_0000570206</t>
  </si>
  <si>
    <t>SCE_NRF_913_0000572812</t>
  </si>
  <si>
    <t>SCE_NRF_913_0000576464</t>
  </si>
  <si>
    <t>SCE_NRF_913_0000580345</t>
  </si>
  <si>
    <t>SCE_NRF_913_0000588775</t>
  </si>
  <si>
    <t>SCE_NRF_913_0000590408</t>
  </si>
  <si>
    <t>SCE_NRF_913_0000592704</t>
  </si>
  <si>
    <t>SCE_NRF_913_0000598630</t>
  </si>
  <si>
    <t>SCE_NRF_913_0000608054</t>
  </si>
  <si>
    <t>SCE_NRF_913_0000615597</t>
  </si>
  <si>
    <t>SCE_NRF_913_0000623060</t>
  </si>
  <si>
    <t>SCE_NRF_913_0000627504</t>
  </si>
  <si>
    <t>SCE_NRF_913_0000640405</t>
  </si>
  <si>
    <t>SCE_NRF_913_0000643790</t>
  </si>
  <si>
    <t>SCE_NRF_913_0000645636</t>
  </si>
  <si>
    <t>SCE_NRF_913_0001301092</t>
  </si>
  <si>
    <t>SCE_NRF_913_0001308681</t>
  </si>
  <si>
    <t>SCE_NRF_913_0001310692</t>
  </si>
  <si>
    <t>SCE_NRF_913_0001321023</t>
  </si>
  <si>
    <t>SCE_NRF_917_0000000568</t>
  </si>
  <si>
    <t>SCE_NRF_917_0000005975</t>
  </si>
  <si>
    <t>SCE_NRF_917_0000006668</t>
  </si>
  <si>
    <t>SCE_NRF_917_0000008314</t>
  </si>
  <si>
    <t>SCE_NRF_917_0000008549</t>
  </si>
  <si>
    <t>SCE_NRF_917_0000009765</t>
  </si>
  <si>
    <t>SCE_NRF_917_0000011701</t>
  </si>
  <si>
    <t>SCE_NRF_917_0000011771</t>
  </si>
  <si>
    <t>SCE_NRF_917_0000012026</t>
  </si>
  <si>
    <t>SCE_NRF_917_0000012703</t>
  </si>
  <si>
    <t>SCE_NRF_917_0000013468</t>
  </si>
  <si>
    <t>SCE_NRF_917_0000013538</t>
  </si>
  <si>
    <t>SCE_NRF_917_0000013545</t>
  </si>
  <si>
    <t>SCE_NRF_917_0000013970</t>
  </si>
  <si>
    <t>SCE_NRF_917_0000013985</t>
  </si>
  <si>
    <t>SCE_NRF_917_0000014034</t>
  </si>
  <si>
    <t>SCE_NRF_917_0000014394</t>
  </si>
  <si>
    <t>SCE_NRF_917_0000015102</t>
  </si>
  <si>
    <t>SCE_NRF_917_0000015112</t>
  </si>
  <si>
    <t>SCE_NRF_917_0000015168</t>
  </si>
  <si>
    <t>SCE_NRF_917_0000019667</t>
  </si>
  <si>
    <t>SCE_NRF_917_0000020469</t>
  </si>
  <si>
    <t>SCE_NRF_917_0000022573</t>
  </si>
  <si>
    <t>SCE_NRF_917_0000024183</t>
  </si>
  <si>
    <t>SCE_NRF_917_0000026005</t>
  </si>
  <si>
    <t>SCE_NRF_917_0000027363</t>
  </si>
  <si>
    <t>SCE_NRF_917_0000027564</t>
  </si>
  <si>
    <t>SCE_NRF_917_0000028451</t>
  </si>
  <si>
    <t>SCE_NRF_917_0000029525</t>
  </si>
  <si>
    <t>SCE_NRF_917_0000031046</t>
  </si>
  <si>
    <t>SCE_NRF_917_0000033028</t>
  </si>
  <si>
    <t>SCE_NRF_917_0000033904</t>
  </si>
  <si>
    <t>SCE_NRF_917_0000035558</t>
  </si>
  <si>
    <t>SCE_NRF_917_0000036986</t>
  </si>
  <si>
    <t>SCE_NRF_917_0000039612</t>
  </si>
  <si>
    <t>SCE_NRF_917_0000042656</t>
  </si>
  <si>
    <t>SCE_NRF_917_0000048945</t>
  </si>
  <si>
    <t>SCE_NRF_917_0000050081</t>
  </si>
  <si>
    <t>SCE_NRF_917_0000051737</t>
  </si>
  <si>
    <t>SCE_NRF_917_0000054908</t>
  </si>
  <si>
    <t>SCE_NRF_917_0000055286</t>
  </si>
  <si>
    <t>SCE_NRF_917_0000056767</t>
  </si>
  <si>
    <t>SCE_NRF_917_0000057816</t>
  </si>
  <si>
    <t>SCE_NRF_917_0000058565</t>
  </si>
  <si>
    <t>SCE_NRF_917_0000061043</t>
  </si>
  <si>
    <t>SCE_NRF_917_0000061053</t>
  </si>
  <si>
    <t>SCE_NRF_917_0000062886</t>
  </si>
  <si>
    <t>SCE_NRF_917_0000064017</t>
  </si>
  <si>
    <t>SCE_NRF_917_0000066236</t>
  </si>
  <si>
    <t>SCE_NRF_917_0000066825</t>
  </si>
  <si>
    <t>SCE_NRF_917_0000068545</t>
  </si>
  <si>
    <t>SCE_NRF_917_0000068892</t>
  </si>
  <si>
    <t>SCE_NRF_917_0000069573</t>
  </si>
  <si>
    <t>SCE_NRF_917_0000074142</t>
  </si>
  <si>
    <t>SCE_NRF_917_0000074196</t>
  </si>
  <si>
    <t>SCE_NRF_917_0000074287</t>
  </si>
  <si>
    <t>SCE_NRF_917_0000074291</t>
  </si>
  <si>
    <t>SCE_NRF_917_0000074528</t>
  </si>
  <si>
    <t>SCE_NRF_917_0000074586</t>
  </si>
  <si>
    <t>SCE_NRF_917_0000074709</t>
  </si>
  <si>
    <t>SCE_NRF_917_0000074891</t>
  </si>
  <si>
    <t>SCE_NRF_917_0000074901</t>
  </si>
  <si>
    <t>SCE_NRF_917_0000074906</t>
  </si>
  <si>
    <t>SCE_NRF_917_0000075232</t>
  </si>
  <si>
    <t>SCE_NRF_917_0000081513</t>
  </si>
  <si>
    <t>SCE_NRF_917_0000096317</t>
  </si>
  <si>
    <t>SCE_NRF_917_0000097057</t>
  </si>
  <si>
    <t>SCE_NRF_917_0000097133</t>
  </si>
  <si>
    <t>SCE_NRF_917_0000097324</t>
  </si>
  <si>
    <t>SCE_NRF_917_0000097698</t>
  </si>
  <si>
    <t>SCE_NRF_917_0000097771</t>
  </si>
  <si>
    <t>SCE_NRF_917_0000097993</t>
  </si>
  <si>
    <t>SCE_NRF_917_0000098054</t>
  </si>
  <si>
    <t>SCE_NRF_917_0000103298</t>
  </si>
  <si>
    <t>SCE_NRF_917_0000103361</t>
  </si>
  <si>
    <t>SCE_NRF_917_0000103376</t>
  </si>
  <si>
    <t>SCE_NRF_917_0000103538</t>
  </si>
  <si>
    <t>SCE_NRF_917_0000117883</t>
  </si>
  <si>
    <t>SCE_NRF_917_0000118050</t>
  </si>
  <si>
    <t>SCE_NRF_917_0000118547</t>
  </si>
  <si>
    <t>SCE_NRF_917_0000118722</t>
  </si>
  <si>
    <t>SCE_NRF_917_0000118905</t>
  </si>
  <si>
    <t>SCE_NRF_917_0000119421</t>
  </si>
  <si>
    <t>SCE_NRF_917_0000119800</t>
  </si>
  <si>
    <t>SCE_NRF_917_0000119804</t>
  </si>
  <si>
    <t>SCE_NRF_917_0000120706</t>
  </si>
  <si>
    <t>SCE_NRF_917_0000125320</t>
  </si>
  <si>
    <t>SCE_NRF_917_0000125558</t>
  </si>
  <si>
    <t>SCE_NRF_917_0000125837</t>
  </si>
  <si>
    <t>SCE_NRF_917_0000142207</t>
  </si>
  <si>
    <t>SCE_NRF_917_0000142875</t>
  </si>
  <si>
    <t>SCE_NRF_917_0000143118</t>
  </si>
  <si>
    <t>SCE_NRF_917_0000144490</t>
  </si>
  <si>
    <t>SCE_NRF_917_0000145942</t>
  </si>
  <si>
    <t>SCE_NRF_917_0000147048</t>
  </si>
  <si>
    <t>SCE_NRF_917_0000147695</t>
  </si>
  <si>
    <t>SCE_NRF_917_0000148559</t>
  </si>
  <si>
    <t>SCE_NRF_917_0000148692</t>
  </si>
  <si>
    <t>SCE_NRF_917_0000150640</t>
  </si>
  <si>
    <t>SCE_NRF_917_0000151228</t>
  </si>
  <si>
    <t>SCE_NRF_917_0000153288</t>
  </si>
  <si>
    <t>SCE_NRF_917_0000153967</t>
  </si>
  <si>
    <t>SCE_NRF_917_0000155992</t>
  </si>
  <si>
    <t>SCE_NRF_917_0000156881</t>
  </si>
  <si>
    <t>SCE_NRF_917_0000159242</t>
  </si>
  <si>
    <t>SCE_NRF_917_0000162231</t>
  </si>
  <si>
    <t>SCE_NRF_917_0000166978</t>
  </si>
  <si>
    <t>SCE_NRF_917_0000168351</t>
  </si>
  <si>
    <t>SCE_NRF_917_0000169757</t>
  </si>
  <si>
    <t>SCE_NRF_917_0000170344</t>
  </si>
  <si>
    <t>SCE_NRF_917_0000172772</t>
  </si>
  <si>
    <t>SCE_NRF_917_0000175021</t>
  </si>
  <si>
    <t>SCE_NRF_917_0000178644</t>
  </si>
  <si>
    <t>SCE_NRF_917_0000181623</t>
  </si>
  <si>
    <t>SCE_NRF_917_0000182524</t>
  </si>
  <si>
    <t>SCE_NRF_917_0000183465</t>
  </si>
  <si>
    <t>SCE_NRF_917_0000185892</t>
  </si>
  <si>
    <t>SCE_NRF_917_0000187547</t>
  </si>
  <si>
    <t>SCE_NRF_917_0000189663</t>
  </si>
  <si>
    <t>SCE_NRF_917_0000190151</t>
  </si>
  <si>
    <t>SCE_NRF_917_0000191794</t>
  </si>
  <si>
    <t>SCE_NRF_917_0000191845</t>
  </si>
  <si>
    <t>SCE_NRF_917_0000192469</t>
  </si>
  <si>
    <t>SCE_NRF_917_0000196379</t>
  </si>
  <si>
    <t>SCE_NRF_917_0000198257</t>
  </si>
  <si>
    <t>SCE_NRF_917_0000198434</t>
  </si>
  <si>
    <t>SCE_NRF_917_0000198671</t>
  </si>
  <si>
    <t>SCE_NRF_917_0000198821</t>
  </si>
  <si>
    <t>SCE_NRF_917_0000198835</t>
  </si>
  <si>
    <t>SCE_NRF_917_0000198923</t>
  </si>
  <si>
    <t>SCE_NRF_917_0000199182</t>
  </si>
  <si>
    <t>SCE_NRF_917_0000199460</t>
  </si>
  <si>
    <t>SCE_NRF_917_0000199980</t>
  </si>
  <si>
    <t>SCE_NRF_917_0000201583</t>
  </si>
  <si>
    <t>SCE_NRF_917_0000201864</t>
  </si>
  <si>
    <t>SCE_NRF_917_0000202342</t>
  </si>
  <si>
    <t>SCE_NRF_917_0000202430</t>
  </si>
  <si>
    <t>SCE_NRF_917_0000203949</t>
  </si>
  <si>
    <t>SCE_NRF_917_0000204156</t>
  </si>
  <si>
    <t>SCE_NRF_917_0000205016</t>
  </si>
  <si>
    <t>SCE_NRF_917_0000207236</t>
  </si>
  <si>
    <t>SCE_NRF_917_0000207343</t>
  </si>
  <si>
    <t>SCE_NRF_917_0000207489</t>
  </si>
  <si>
    <t>SCE_NRF_917_0000208896</t>
  </si>
  <si>
    <t>SCE_NRF_917_0000209090</t>
  </si>
  <si>
    <t>SCE_NRF_917_0000210482</t>
  </si>
  <si>
    <t>SCE_NRF_917_0000211829</t>
  </si>
  <si>
    <t>SCE_NRF_917_0000211850</t>
  </si>
  <si>
    <t>SCE_NRF_917_0000212448</t>
  </si>
  <si>
    <t>SCE_NRF_917_0000215043</t>
  </si>
  <si>
    <t>SCE_NRF_917_0000215614</t>
  </si>
  <si>
    <t>SCE_NRF_917_0000217543</t>
  </si>
  <si>
    <t>SCE_NRF_917_0000217823</t>
  </si>
  <si>
    <t>SCE_NRF_917_0000219998</t>
  </si>
  <si>
    <t>SCE_NRF_917_0000220569</t>
  </si>
  <si>
    <t>SCE_NRF_917_0000222804</t>
  </si>
  <si>
    <t>SCE_NRF_917_0000223144</t>
  </si>
  <si>
    <t>SCE_NRF_917_0000224272</t>
  </si>
  <si>
    <t>SCE_NRF_917_0000225468</t>
  </si>
  <si>
    <t>SCE_NRF_917_0000228565</t>
  </si>
  <si>
    <t>SCE_NRF_917_0000229739</t>
  </si>
  <si>
    <t>SCE_NRF_917_0000229936</t>
  </si>
  <si>
    <t>SCE_NRF_917_0000233606</t>
  </si>
  <si>
    <t>SCE_NRF_917_0000233768</t>
  </si>
  <si>
    <t>SCE_NRF_917_0000233975</t>
  </si>
  <si>
    <t>SCE_NRF_917_0000234792</t>
  </si>
  <si>
    <t>SCE_NRF_917_0000234915</t>
  </si>
  <si>
    <t>SCE_NRF_917_0000235144</t>
  </si>
  <si>
    <t>SCE_NRF_917_0000236714</t>
  </si>
  <si>
    <t>SCE_NRF_917_0000237917</t>
  </si>
  <si>
    <t>SCE_NRF_917_0000238198</t>
  </si>
  <si>
    <t>SCE_NRF_917_0000239753</t>
  </si>
  <si>
    <t>SCE_NRF_917_0000241891</t>
  </si>
  <si>
    <t>SCE_NRF_917_0000243073</t>
  </si>
  <si>
    <t>SCE_NRF_917_0000243608</t>
  </si>
  <si>
    <t>SCE_NRF_917_0000247395</t>
  </si>
  <si>
    <t>SCE_NRF_917_0000247584</t>
  </si>
  <si>
    <t>SCE_NRF_917_0000250521</t>
  </si>
  <si>
    <t>SCE_NRF_917_0000252288</t>
  </si>
  <si>
    <t>SCE_NRF_917_0000252505</t>
  </si>
  <si>
    <t>SCE_NRF_917_0000252833</t>
  </si>
  <si>
    <t>SCE_NRF_917_0000254649</t>
  </si>
  <si>
    <t>SCE_NRF_917_0000255676</t>
  </si>
  <si>
    <t>SCE_NRF_917_0000256356</t>
  </si>
  <si>
    <t>SCE_NRF_917_0000256987</t>
  </si>
  <si>
    <t>SCE_NRF_917_0000257942</t>
  </si>
  <si>
    <t>SCE_NRF_917_0000264029</t>
  </si>
  <si>
    <t>SCE_NRF_917_0000265042</t>
  </si>
  <si>
    <t>SCE_NRF_917_0000265072</t>
  </si>
  <si>
    <t>SCE_NRF_917_0000266714</t>
  </si>
  <si>
    <t>SCE_NRF_917_0000267094</t>
  </si>
  <si>
    <t>SCE_NRF_917_0000268131</t>
  </si>
  <si>
    <t>SCE_NRF_917_0000268253</t>
  </si>
  <si>
    <t>SCE_NRF_917_0000270706</t>
  </si>
  <si>
    <t>SCE_NRF_917_0000271759</t>
  </si>
  <si>
    <t>SCE_NRF_917_0000274031</t>
  </si>
  <si>
    <t>SCE_NRF_917_0000275035</t>
  </si>
  <si>
    <t>SCE_NRF_917_0000276007</t>
  </si>
  <si>
    <t>SCE_NRF_917_0000276031</t>
  </si>
  <si>
    <t>SCE_NRF_917_0000276713</t>
  </si>
  <si>
    <t>SCE_NRF_917_0000276763</t>
  </si>
  <si>
    <t>SCE_NRF_917_0000278392</t>
  </si>
  <si>
    <t>SCE_NRF_917_0000281167</t>
  </si>
  <si>
    <t>SCE_NRF_917_0000283203</t>
  </si>
  <si>
    <t>SCE_NRF_917_0000283224</t>
  </si>
  <si>
    <t>SCE_NRF_917_0000284127</t>
  </si>
  <si>
    <t>SCE_NRF_917_0000286099</t>
  </si>
  <si>
    <t>SCE_NRF_917_0000287069</t>
  </si>
  <si>
    <t>SCE_NRF_917_0000287562</t>
  </si>
  <si>
    <t>SCE_NRF_917_0000288814</t>
  </si>
  <si>
    <t>SCE_NRF_917_0000288887</t>
  </si>
  <si>
    <t>SCE_NRF_917_0000289249</t>
  </si>
  <si>
    <t>SCE_NRF_917_0000289581</t>
  </si>
  <si>
    <t>SCE_NRF_917_0000291576</t>
  </si>
  <si>
    <t>SCE_NRF_917_0000291726</t>
  </si>
  <si>
    <t>SCE_NRF_917_0000292341</t>
  </si>
  <si>
    <t>SCE_NRF_917_0000292437</t>
  </si>
  <si>
    <t>SCE_NRF_917_0000293846</t>
  </si>
  <si>
    <t>SCE_NRF_917_0000296527</t>
  </si>
  <si>
    <t>SCE_NRF_917_0000298759</t>
  </si>
  <si>
    <t>SCE_NRF_917_0000300149</t>
  </si>
  <si>
    <t>SCE_NRF_917_0000301888</t>
  </si>
  <si>
    <t>SCE_NRF_917_0000303690</t>
  </si>
  <si>
    <t>SCE_NRF_917_0000304783</t>
  </si>
  <si>
    <t>SCE_NRF_917_0000305600</t>
  </si>
  <si>
    <t>SCE_NRF_917_0000306021</t>
  </si>
  <si>
    <t>SCE_NRF_917_0000307408</t>
  </si>
  <si>
    <t>SCE_NRF_917_0000309136</t>
  </si>
  <si>
    <t>SCE_NRF_917_0000311468</t>
  </si>
  <si>
    <t>SCE_NRF_917_0000312631</t>
  </si>
  <si>
    <t>SCE_NRF_917_0000314508</t>
  </si>
  <si>
    <t>SCE_NRF_917_0000321180</t>
  </si>
  <si>
    <t>SCE_NRF_917_0000321967</t>
  </si>
  <si>
    <t>SCE_NRF_917_0000323536</t>
  </si>
  <si>
    <t>SCE_NRF_917_0000324201</t>
  </si>
  <si>
    <t>SCE_NRF_917_0000324400</t>
  </si>
  <si>
    <t>SCE_NRF_917_0000325260</t>
  </si>
  <si>
    <t>SCE_NRF_917_0000327068</t>
  </si>
  <si>
    <t>SCE_NRF_917_0000327493</t>
  </si>
  <si>
    <t>SCE_NRF_917_0000327856</t>
  </si>
  <si>
    <t>SCE_NRF_917_0000330368</t>
  </si>
  <si>
    <t>SCE_NRF_917_0000331871</t>
  </si>
  <si>
    <t>SCE_NRF_917_0000335283</t>
  </si>
  <si>
    <t>SCE_NRF_917_0000337654</t>
  </si>
  <si>
    <t>SCE_NRF_917_0000340002</t>
  </si>
  <si>
    <t>SCE_NRF_917_0000344115</t>
  </si>
  <si>
    <t>SCE_NRF_917_0000348248</t>
  </si>
  <si>
    <t>SCE_NRF_917_0000348484</t>
  </si>
  <si>
    <t>SCE_NRF_917_0000348518</t>
  </si>
  <si>
    <t>SCE_NRF_917_0000348776</t>
  </si>
  <si>
    <t>SCE_NRF_917_0000349306</t>
  </si>
  <si>
    <t>SCE_NRF_917_0000350380</t>
  </si>
  <si>
    <t>SCE_NRF_917_0000351704</t>
  </si>
  <si>
    <t>SCE_NRF_917_0000353712</t>
  </si>
  <si>
    <t>SCE_NRF_917_0000354752</t>
  </si>
  <si>
    <t>SCE_NRF_917_0000354929</t>
  </si>
  <si>
    <t>SCE_NRF_917_0000355021</t>
  </si>
  <si>
    <t>SCE_NRF_917_0000355250</t>
  </si>
  <si>
    <t>SCE_NRF_917_0000355652</t>
  </si>
  <si>
    <t>SCE_NRF_917_0000358445</t>
  </si>
  <si>
    <t>SCE_NRF_917_0000358490</t>
  </si>
  <si>
    <t>SCE_NRF_917_0000359436</t>
  </si>
  <si>
    <t>SCE_NRF_917_0000359819</t>
  </si>
  <si>
    <t>SCE_NRF_917_0000361045</t>
  </si>
  <si>
    <t>SCE_NRF_917_0000361454</t>
  </si>
  <si>
    <t>SCE_NRF_917_0000365170</t>
  </si>
  <si>
    <t>SCE_NRF_917_0000365528</t>
  </si>
  <si>
    <t>SCE_NRF_917_0000365789</t>
  </si>
  <si>
    <t>SCE_NRF_917_0000366032</t>
  </si>
  <si>
    <t>SCE_NRF_917_0000371076</t>
  </si>
  <si>
    <t>SCE_NRF_917_0000371150</t>
  </si>
  <si>
    <t>SCE_NRF_917_0000371298</t>
  </si>
  <si>
    <t>SCE_NRF_917_0000377902</t>
  </si>
  <si>
    <t>SCE_NRF_917_0000377974</t>
  </si>
  <si>
    <t>SCE_NRF_917_0000378452</t>
  </si>
  <si>
    <t>SCE_NRF_917_0000379027</t>
  </si>
  <si>
    <t>SCE_NRF_917_0000379729</t>
  </si>
  <si>
    <t>SCE_NRF_917_0000381077</t>
  </si>
  <si>
    <t>SCE_NRF_917_0000381469</t>
  </si>
  <si>
    <t>SCE_NRF_917_0000381781</t>
  </si>
  <si>
    <t>SCE_NRF_917_0000382045</t>
  </si>
  <si>
    <t>SCE_NRF_917_0000382343</t>
  </si>
  <si>
    <t>SCE_NRF_917_0000382642</t>
  </si>
  <si>
    <t>SCE_NRF_917_0000383282</t>
  </si>
  <si>
    <t>SCE_NRF_917_0000388142</t>
  </si>
  <si>
    <t>SCE_NRF_917_0000389007</t>
  </si>
  <si>
    <t>SCE_NRF_917_0000389013</t>
  </si>
  <si>
    <t>SCE_NRF_917_0000389343</t>
  </si>
  <si>
    <t>SCE_NRF_917_0000392555</t>
  </si>
  <si>
    <t>SCE_NRF_917_0000393297</t>
  </si>
  <si>
    <t>SCE_NRF_917_0000393701</t>
  </si>
  <si>
    <t>SCE_NRF_917_0000394448</t>
  </si>
  <si>
    <t>SCE_NRF_917_0000396187</t>
  </si>
  <si>
    <t>SCE_NRF_917_0000405553</t>
  </si>
  <si>
    <t>SCE_NRF_917_0000407807</t>
  </si>
  <si>
    <t>SCE_NRF_917_0000408859</t>
  </si>
  <si>
    <t>SCE_NRF_917_0000409073</t>
  </si>
  <si>
    <t>SCE_NRF_917_0000410352</t>
  </si>
  <si>
    <t>SCE_NRF_917_0000410876</t>
  </si>
  <si>
    <t>SCE_NRF_917_0000410924</t>
  </si>
  <si>
    <t>SCE_NRF_917_0000413863</t>
  </si>
  <si>
    <t>SCE_NRF_917_0000413960</t>
  </si>
  <si>
    <t>SCE_NRF_917_0000415655</t>
  </si>
  <si>
    <t>SCE_NRF_917_0000417117</t>
  </si>
  <si>
    <t>SCE_NRF_917_0000419103</t>
  </si>
  <si>
    <t>SCE_NRF_917_0000420447</t>
  </si>
  <si>
    <t>SCE_NRF_917_0000420536</t>
  </si>
  <si>
    <t>SCE_NRF_917_0000420548</t>
  </si>
  <si>
    <t>SCE_NRF_917_0000422329</t>
  </si>
  <si>
    <t>SCE_NRF_917_0000424379</t>
  </si>
  <si>
    <t>SCE_NRF_917_0000424496</t>
  </si>
  <si>
    <t>SCE_NRF_917_0000426195</t>
  </si>
  <si>
    <t>SCE_NRF_917_0000429514</t>
  </si>
  <si>
    <t>SCE_NRF_917_0000431339</t>
  </si>
  <si>
    <t>SCE_NRF_917_0000432654</t>
  </si>
  <si>
    <t>SCE_NRF_917_0000432843</t>
  </si>
  <si>
    <t>SCE_NRF_917_0000432929</t>
  </si>
  <si>
    <t>SCE_NRF_917_0000433596</t>
  </si>
  <si>
    <t>SCE_NRF_917_0000438944</t>
  </si>
  <si>
    <t>SCE_NRF_917_0000439290</t>
  </si>
  <si>
    <t>SCE_NRF_917_0000442175</t>
  </si>
  <si>
    <t>SCE_NRF_917_0000444374</t>
  </si>
  <si>
    <t>SCE_NRF_917_0000447511</t>
  </si>
  <si>
    <t>SCE_NRF_917_0000447874</t>
  </si>
  <si>
    <t>SCE_NRF_917_0000452167</t>
  </si>
  <si>
    <t>SCE_NRF_917_0000457476</t>
  </si>
  <si>
    <t>SCE_NRF_917_0000457631</t>
  </si>
  <si>
    <t>SCE_NRF_917_0000458916</t>
  </si>
  <si>
    <t>SCE_NRF_917_0000460095</t>
  </si>
  <si>
    <t>SCE_NRF_917_0000464388</t>
  </si>
  <si>
    <t>SCE_NRF_917_0000464708</t>
  </si>
  <si>
    <t>SCE_NRF_917_0000464908</t>
  </si>
  <si>
    <t>SCE_NRF_917_0000466825</t>
  </si>
  <si>
    <t>SCE_NRF_917_0000467660</t>
  </si>
  <si>
    <t>SCE_NRF_917_0000468259</t>
  </si>
  <si>
    <t>SCE_NRF_917_0000469516</t>
  </si>
  <si>
    <t>SCE_NRF_917_0000470500</t>
  </si>
  <si>
    <t>SCE_NRF_917_0000471251</t>
  </si>
  <si>
    <t>SCE_NRF_917_0000474504</t>
  </si>
  <si>
    <t>SCE_NRF_917_0000475921</t>
  </si>
  <si>
    <t>SCE_NRF_917_0000479593</t>
  </si>
  <si>
    <t>SCE_NRF_917_0000479678</t>
  </si>
  <si>
    <t>SCE_NRF_917_0000481066</t>
  </si>
  <si>
    <t>SCE_NRF_917_0000481843</t>
  </si>
  <si>
    <t>SCE_NRF_917_0000482528</t>
  </si>
  <si>
    <t>SCE_NRF_917_0000483783</t>
  </si>
  <si>
    <t>SCE_NRF_917_0000486098</t>
  </si>
  <si>
    <t>SCE_NRF_917_0000487069</t>
  </si>
  <si>
    <t>SCE_NRF_917_0000487182</t>
  </si>
  <si>
    <t>SCE_NRF_917_0000487272</t>
  </si>
  <si>
    <t>SCE_NRF_917_0000492270</t>
  </si>
  <si>
    <t>SCE_NRF_917_0000492752</t>
  </si>
  <si>
    <t>SCE_NRF_917_0000493165</t>
  </si>
  <si>
    <t>SCE_NRF_917_0000493600</t>
  </si>
  <si>
    <t>SCE_NRF_917_0000493680</t>
  </si>
  <si>
    <t>SCE_NRF_917_0000497421</t>
  </si>
  <si>
    <t>SCE_NRF_917_0000498062</t>
  </si>
  <si>
    <t>SCE_NRF_917_0000500172</t>
  </si>
  <si>
    <t>SCE_NRF_917_0000501132</t>
  </si>
  <si>
    <t>SCE_NRF_917_0000502246</t>
  </si>
  <si>
    <t>SCE_NRF_917_0000502628</t>
  </si>
  <si>
    <t>SCE_NRF_917_0000502675</t>
  </si>
  <si>
    <t>SCE_NRF_917_0000503675</t>
  </si>
  <si>
    <t>SCE_NRF_917_0000504618</t>
  </si>
  <si>
    <t>SCE_NRF_917_0000506733</t>
  </si>
  <si>
    <t>SCE_NRF_917_0000507811</t>
  </si>
  <si>
    <t>SCE_NRF_917_0000507984</t>
  </si>
  <si>
    <t>SCE_NRF_917_0000515592</t>
  </si>
  <si>
    <t>SCE_NRF_917_0000518010</t>
  </si>
  <si>
    <t>SCE_NRF_917_0000519841</t>
  </si>
  <si>
    <t>SCE_NRF_917_0000526907</t>
  </si>
  <si>
    <t>SCE_NRF_917_0000527774</t>
  </si>
  <si>
    <t>SCE_NRF_917_0000528345</t>
  </si>
  <si>
    <t>SCE_NRF_917_0000531139</t>
  </si>
  <si>
    <t>SCE_NRF_917_0000531142</t>
  </si>
  <si>
    <t>SCE_NRF_917_0000531482</t>
  </si>
  <si>
    <t>SCE_NRF_917_0000532851</t>
  </si>
  <si>
    <t>SCE_NRF_917_0000533391</t>
  </si>
  <si>
    <t>SCE_NRF_917_0000535625</t>
  </si>
  <si>
    <t>SCE_NRF_917_0000535704</t>
  </si>
  <si>
    <t>SCE_NRF_917_0000536189</t>
  </si>
  <si>
    <t>SCE_NRF_917_0000538303</t>
  </si>
  <si>
    <t>SCE_NRF_917_0000539100</t>
  </si>
  <si>
    <t>SCE_NRF_917_0000544590</t>
  </si>
  <si>
    <t>SCE_NRF_917_0000546454</t>
  </si>
  <si>
    <t>SCE_NRF_917_0000547418</t>
  </si>
  <si>
    <t>SCE_NRF_917_0000547950</t>
  </si>
  <si>
    <t>SCE_NRF_917_0000548088</t>
  </si>
  <si>
    <t>SCE_NRF_917_0000548160</t>
  </si>
  <si>
    <t>SCE_NRF_917_0000551540</t>
  </si>
  <si>
    <t>SCE_NRF_917_0000551689</t>
  </si>
  <si>
    <t>SCE_NRF_917_0000552460</t>
  </si>
  <si>
    <t>SCE_NRF_917_0000552600</t>
  </si>
  <si>
    <t>SCE_NRF_917_0000553360</t>
  </si>
  <si>
    <t>SCE_NRF_917_0000554590</t>
  </si>
  <si>
    <t>SCE_NRF_917_0000554799</t>
  </si>
  <si>
    <t>SCE_NRF_917_0000555176</t>
  </si>
  <si>
    <t>SCE_NRF_917_0000555340</t>
  </si>
  <si>
    <t>SCE_NRF_917_0000556341</t>
  </si>
  <si>
    <t>SCE_NRF_917_0000557368</t>
  </si>
  <si>
    <t>SCE_NRF_917_0000561808</t>
  </si>
  <si>
    <t>SCE_NRF_917_0000566276</t>
  </si>
  <si>
    <t>SCE_NRF_917_0000566913</t>
  </si>
  <si>
    <t>SCE_NRF_917_0000567416</t>
  </si>
  <si>
    <t>SCE_NRF_917_0000568539</t>
  </si>
  <si>
    <t>SCE_NRF_917_0000568896</t>
  </si>
  <si>
    <t>SCE_NRF_917_0000570566</t>
  </si>
  <si>
    <t>SCE_NRF_917_0000573200</t>
  </si>
  <si>
    <t>SCE_NRF_917_0000575362</t>
  </si>
  <si>
    <t>SCE_NRF_917_0000575774</t>
  </si>
  <si>
    <t>SCE_NRF_917_0000576496</t>
  </si>
  <si>
    <t>SCE_NRF_917_0000576997</t>
  </si>
  <si>
    <t>SCE_NRF_917_0000580139</t>
  </si>
  <si>
    <t>SCE_NRF_917_0000581517</t>
  </si>
  <si>
    <t>SCE_NRF_917_0000582140</t>
  </si>
  <si>
    <t>SCE_NRF_917_0000582859</t>
  </si>
  <si>
    <t>SCE_NRF_917_0000584090</t>
  </si>
  <si>
    <t>SCE_NRF_917_0000585172</t>
  </si>
  <si>
    <t>SCE_NRF_917_0000585579</t>
  </si>
  <si>
    <t>SCE_NRF_917_0000585801</t>
  </si>
  <si>
    <t>SCE_NRF_917_0000588399</t>
  </si>
  <si>
    <t>SCE_NRF_917_0000590113</t>
  </si>
  <si>
    <t>SCE_NRF_917_0000590707</t>
  </si>
  <si>
    <t>SCE_NRF_917_0000596481</t>
  </si>
  <si>
    <t>SCE_NRF_917_0000596832</t>
  </si>
  <si>
    <t>SCE_NRF_917_0000599360</t>
  </si>
  <si>
    <t>SCE_NRF_917_0000599745</t>
  </si>
  <si>
    <t>SCE_NRF_917_0000600741</t>
  </si>
  <si>
    <t>SCE_NRF_917_0000604712</t>
  </si>
  <si>
    <t>SCE_NRF_917_0000605165</t>
  </si>
  <si>
    <t>SCE_NRF_917_0000606335</t>
  </si>
  <si>
    <t>SCE_NRF_917_0000608052</t>
  </si>
  <si>
    <t>SCE_NRF_917_0000612717</t>
  </si>
  <si>
    <t>SCE_NRF_917_0000614878</t>
  </si>
  <si>
    <t>SCE_NRF_917_0000616262</t>
  </si>
  <si>
    <t>SCE_NRF_917_0000616408</t>
  </si>
  <si>
    <t>SCE_NRF_917_0000616692</t>
  </si>
  <si>
    <t>SCE_NRF_917_0000619266</t>
  </si>
  <si>
    <t>SCE_NRF_917_0000620971</t>
  </si>
  <si>
    <t>SCE_NRF_917_0000621271</t>
  </si>
  <si>
    <t>SCE_NRF_917_0000623058</t>
  </si>
  <si>
    <t>SCE_NRF_917_0000623370</t>
  </si>
  <si>
    <t>SCE_NRF_917_0000624356</t>
  </si>
  <si>
    <t>SCE_NRF_917_0000625798</t>
  </si>
  <si>
    <t>SCE_NRF_917_0000626356</t>
  </si>
  <si>
    <t>SCE_NRF_917_0000627316</t>
  </si>
  <si>
    <t>SCE_NRF_917_0000629692</t>
  </si>
  <si>
    <t>SCE_NRF_917_0000630056</t>
  </si>
  <si>
    <t>SCE_NRF_917_0000631382</t>
  </si>
  <si>
    <t>SCE_NRF_917_0000632724</t>
  </si>
  <si>
    <t>SCE_NRF_917_0000636025</t>
  </si>
  <si>
    <t>SCE_NRF_917_0000637223</t>
  </si>
  <si>
    <t>SCE_NRF_917_0000638888</t>
  </si>
  <si>
    <t>SCE_NRF_917_0000639643</t>
  </si>
  <si>
    <t>SCE_NRF_917_0000643973</t>
  </si>
  <si>
    <t>SCE_NRF_917_0000644078</t>
  </si>
  <si>
    <t>SCE_NRF_917_0000644225</t>
  </si>
  <si>
    <t>SCE_NRF_917_0000648760</t>
  </si>
  <si>
    <t>SCE_NRF_917_0000650031</t>
  </si>
  <si>
    <t>SCE_NRF_917_0000651122</t>
  </si>
  <si>
    <t>SCE_NRF_917_0000652518</t>
  </si>
  <si>
    <t>SCE_NRF_917_0000652792</t>
  </si>
  <si>
    <t>SCE_NRF_917_0000653308</t>
  </si>
  <si>
    <t>SCE_NRF_917_0000655160</t>
  </si>
  <si>
    <t>SCE_NRF_917_0000655269</t>
  </si>
  <si>
    <t>SCE_NRF_917_0001301306</t>
  </si>
  <si>
    <t>SCE_NRF_917_0001310936</t>
  </si>
  <si>
    <t>SCE_NRF_917_0001324551</t>
  </si>
  <si>
    <t>SCE_NRF_917_0001325375</t>
  </si>
  <si>
    <t>SCE_NRF_917_0001325900</t>
  </si>
  <si>
    <t>SCE_NRF_917_0001331585</t>
  </si>
  <si>
    <t>SCE_NRF_917_0001332194</t>
  </si>
  <si>
    <t>SCE_NRF_917_0001334226</t>
  </si>
  <si>
    <t>SCE_NRF_917_0001341126</t>
  </si>
  <si>
    <t>SCE_NRF_917_0001346261</t>
  </si>
  <si>
    <t>SCE_NRF_918_0000003339</t>
  </si>
  <si>
    <t>SCE_NRF_918_0000096015</t>
  </si>
  <si>
    <t>SCE_NRF_918_0000096030</t>
  </si>
  <si>
    <t>SCE_NRF_918_0000154418</t>
  </si>
  <si>
    <t>SCE_NRF_918_0000165450</t>
  </si>
  <si>
    <t>SCE_NRF_918_0000188674</t>
  </si>
  <si>
    <t>SCE_NRF_918_0000209000</t>
  </si>
  <si>
    <t>SCE_NRF_918_0000264888</t>
  </si>
  <si>
    <t>SCE_NRF_918_0000323258</t>
  </si>
  <si>
    <t>SCE_NRF_918_0000379549</t>
  </si>
  <si>
    <t>SCE_NRF_918_0000386247</t>
  </si>
  <si>
    <t>SCE_NRF_918_0000390557</t>
  </si>
  <si>
    <t>SCE_NRF_918_0000411362</t>
  </si>
  <si>
    <t>SCE_NRF_918_0000435983</t>
  </si>
  <si>
    <t>SCE_NRF_918_0000484116</t>
  </si>
  <si>
    <t>SCE_NRF_918_0000563117</t>
  </si>
  <si>
    <t>SCE_NRF_918_0000568966</t>
  </si>
  <si>
    <t>SCE_NRF_918_0000585780</t>
  </si>
  <si>
    <t>SCE_NRF_918_0000588582</t>
  </si>
  <si>
    <t>SCE_NRF_918_0001309059</t>
  </si>
  <si>
    <t>SCE_NRF_922_0000001002</t>
  </si>
  <si>
    <t>SCE_NRF_922_0000007677</t>
  </si>
  <si>
    <t>SCE_NRF_922_0000009174</t>
  </si>
  <si>
    <t>SCE_NRF_922_0000042891</t>
  </si>
  <si>
    <t>SCE_NRF_922_0000049376</t>
  </si>
  <si>
    <t>SCE_NRF_922_0000053020</t>
  </si>
  <si>
    <t>SCE_NRF_922_0000058040</t>
  </si>
  <si>
    <t>SCE_NRF_922_0000069756</t>
  </si>
  <si>
    <t>SCE_NRF_922_0000094902</t>
  </si>
  <si>
    <t>SCE_NRF_922_0000095172</t>
  </si>
  <si>
    <t>SCE_NRF_922_0000095433</t>
  </si>
  <si>
    <t>SCE_NRF_922_0000095442</t>
  </si>
  <si>
    <t>SCE_NRF_922_0000095456</t>
  </si>
  <si>
    <t>SCE_NRF_922_0000116956</t>
  </si>
  <si>
    <t>SCE_NRF_922_0000117303</t>
  </si>
  <si>
    <t>SCE_NRF_922_0000117611</t>
  </si>
  <si>
    <t>SCE_NRF_922_0000128622</t>
  </si>
  <si>
    <t>SCE_NRF_922_0000144296</t>
  </si>
  <si>
    <t>SCE_NRF_922_0000151009</t>
  </si>
  <si>
    <t>SCE_NRF_922_0000154755</t>
  </si>
  <si>
    <t>SCE_NRF_922_0000154875</t>
  </si>
  <si>
    <t>SCE_NRF_922_0000158398</t>
  </si>
  <si>
    <t>SCE_NRF_922_0000161908</t>
  </si>
  <si>
    <t>SCE_NRF_922_0000163477</t>
  </si>
  <si>
    <t>SCE_NRF_922_0000167936</t>
  </si>
  <si>
    <t>SCE_NRF_922_0000176111</t>
  </si>
  <si>
    <t>SCE_NRF_922_0000181051</t>
  </si>
  <si>
    <t>SCE_NRF_922_0000187827</t>
  </si>
  <si>
    <t>SCE_NRF_922_0000188088</t>
  </si>
  <si>
    <t>SCE_NRF_922_0000198129</t>
  </si>
  <si>
    <t>SCE_NRF_922_0000200804</t>
  </si>
  <si>
    <t>SCE_NRF_922_0000210185</t>
  </si>
  <si>
    <t>SCE_NRF_922_0000223779</t>
  </si>
  <si>
    <t>SCE_NRF_922_0000224057</t>
  </si>
  <si>
    <t>SCE_NRF_922_0000228082</t>
  </si>
  <si>
    <t>SCE_NRF_922_0000257626</t>
  </si>
  <si>
    <t>SCE_NRF_922_0000258916</t>
  </si>
  <si>
    <t>SCE_NRF_922_0000259704</t>
  </si>
  <si>
    <t>SCE_NRF_922_0000269123</t>
  </si>
  <si>
    <t>SCE_NRF_922_0000270195</t>
  </si>
  <si>
    <t>SCE_NRF_922_0000279755</t>
  </si>
  <si>
    <t>SCE_NRF_922_0000283575</t>
  </si>
  <si>
    <t>SCE_NRF_922_0000286058</t>
  </si>
  <si>
    <t>SCE_NRF_922_0000292708</t>
  </si>
  <si>
    <t>SCE_NRF_922_0000300593</t>
  </si>
  <si>
    <t>SCE_NRF_922_0000301780</t>
  </si>
  <si>
    <t>SCE_NRF_922_0000307972</t>
  </si>
  <si>
    <t>SCE_NRF_922_0000341824</t>
  </si>
  <si>
    <t>SCE_NRF_922_0000345464</t>
  </si>
  <si>
    <t>SCE_NRF_922_0000345785</t>
  </si>
  <si>
    <t>SCE_NRF_922_0000350262</t>
  </si>
  <si>
    <t>SCE_NRF_922_0000363253</t>
  </si>
  <si>
    <t>SCE_NRF_922_0000374992</t>
  </si>
  <si>
    <t>SCE_NRF_922_0000376542</t>
  </si>
  <si>
    <t>SCE_NRF_922_0000387775</t>
  </si>
  <si>
    <t>SCE_NRF_922_0000388958</t>
  </si>
  <si>
    <t>SCE_NRF_922_0000407251</t>
  </si>
  <si>
    <t>SCE_NRF_922_0000415011</t>
  </si>
  <si>
    <t>SCE_NRF_922_0000421572</t>
  </si>
  <si>
    <t>SCE_NRF_922_0000422776</t>
  </si>
  <si>
    <t>SCE_NRF_922_0000427515</t>
  </si>
  <si>
    <t>SCE_NRF_922_0000430933</t>
  </si>
  <si>
    <t>SCE_NRF_922_0000432328</t>
  </si>
  <si>
    <t>SCE_NRF_922_0000436773</t>
  </si>
  <si>
    <t>SCE_NRF_922_0000440696</t>
  </si>
  <si>
    <t>SCE_NRF_922_0000470434</t>
  </si>
  <si>
    <t>SCE_NRF_922_0000486987</t>
  </si>
  <si>
    <t>SCE_NRF_922_0000492693</t>
  </si>
  <si>
    <t>SCE_NRF_922_0000507555</t>
  </si>
  <si>
    <t>SCE_NRF_922_0000513599</t>
  </si>
  <si>
    <t>SCE_NRF_922_0000516143</t>
  </si>
  <si>
    <t>SCE_NRF_922_0000528549</t>
  </si>
  <si>
    <t>SCE_NRF_922_0000532593</t>
  </si>
  <si>
    <t>SCE_NRF_922_0000532749</t>
  </si>
  <si>
    <t>SCE_NRF_922_0000537814</t>
  </si>
  <si>
    <t>SCE_NRF_922_0000561076</t>
  </si>
  <si>
    <t>SCE_NRF_922_0000573500</t>
  </si>
  <si>
    <t>SCE_NRF_922_0000578087</t>
  </si>
  <si>
    <t>SCE_NRF_922_0000581341</t>
  </si>
  <si>
    <t>SCE_NRF_922_0000581627</t>
  </si>
  <si>
    <t>SCE_NRF_922_0000581647</t>
  </si>
  <si>
    <t>SCE_NRF_922_0000583852</t>
  </si>
  <si>
    <t>SCE_NRF_922_0000613977</t>
  </si>
  <si>
    <t>SCE_NRF_922_0000618579</t>
  </si>
  <si>
    <t>SCE_NRF_922_0000625103</t>
  </si>
  <si>
    <t>SCE_NRF_922_0000626241</t>
  </si>
  <si>
    <t>SCE_NRF_922_0000626601</t>
  </si>
  <si>
    <t>SCE_NRF_922_0000630321</t>
  </si>
  <si>
    <t>SCE_NRF_922_0000631982</t>
  </si>
  <si>
    <t>SCE_NRF_922_0000632123</t>
  </si>
  <si>
    <t>SCE_NRF_922_0000637871</t>
  </si>
  <si>
    <t>SCE_NRF_922_0000645420</t>
  </si>
  <si>
    <t>SCE_NRF_922_0000645517</t>
  </si>
  <si>
    <t>SCE_NRF_922_0000647626</t>
  </si>
  <si>
    <t>SCE_NRF_922_0001346531</t>
  </si>
  <si>
    <t>SCE_NRF_923_0000000149</t>
  </si>
  <si>
    <t>SCE_NRF_923_0000000456</t>
  </si>
  <si>
    <t>SCE_NRF_923_0000001085</t>
  </si>
  <si>
    <t>SCE_NRF_923_0000004703</t>
  </si>
  <si>
    <t>SCE_NRF_923_0000007152</t>
  </si>
  <si>
    <t>SCE_NRF_923_0000007353</t>
  </si>
  <si>
    <t>SCE_NRF_923_0000012706</t>
  </si>
  <si>
    <t>SCE_NRF_923_0000015399</t>
  </si>
  <si>
    <t>SCE_NRF_923_0000016041</t>
  </si>
  <si>
    <t>SCE_NRF_923_0000018268</t>
  </si>
  <si>
    <t>SCE_NRF_923_0000020465</t>
  </si>
  <si>
    <t>SCE_NRF_923_0000023688</t>
  </si>
  <si>
    <t>SCE_NRF_923_0000027037</t>
  </si>
  <si>
    <t>SCE_NRF_923_0000028159</t>
  </si>
  <si>
    <t>SCE_NRF_923_0000033759</t>
  </si>
  <si>
    <t>SCE_NRF_923_0000034799</t>
  </si>
  <si>
    <t>SCE_NRF_923_0000042846</t>
  </si>
  <si>
    <t>SCE_NRF_923_0000052570</t>
  </si>
  <si>
    <t>SCE_NRF_923_0000061478</t>
  </si>
  <si>
    <t>SCE_NRF_923_0000064508</t>
  </si>
  <si>
    <t>SCE_NRF_923_0000071223</t>
  </si>
  <si>
    <t>SCE_NRF_923_0000071415</t>
  </si>
  <si>
    <t>SCE_NRF_923_0000077770</t>
  </si>
  <si>
    <t>SCE_NRF_923_0000077799</t>
  </si>
  <si>
    <t>SCE_NRF_923_0000078099</t>
  </si>
  <si>
    <t>SCE_NRF_923_0000100073</t>
  </si>
  <si>
    <t>SCE_NRF_923_0000100272</t>
  </si>
  <si>
    <t>SCE_NRF_923_0000100437</t>
  </si>
  <si>
    <t>SCE_NRF_923_0000105764</t>
  </si>
  <si>
    <t>SCE_NRF_923_0000116211</t>
  </si>
  <si>
    <t>SCE_NRF_923_0000116355</t>
  </si>
  <si>
    <t>SCE_NRF_923_0000122393</t>
  </si>
  <si>
    <t>SCE_NRF_923_0000122475</t>
  </si>
  <si>
    <t>SCE_NRF_923_0000122563</t>
  </si>
  <si>
    <t>SCE_NRF_923_0000122581</t>
  </si>
  <si>
    <t>SCE_NRF_923_0000139876</t>
  </si>
  <si>
    <t>SCE_NRF_923_0000144753</t>
  </si>
  <si>
    <t>SCE_NRF_923_0000146278</t>
  </si>
  <si>
    <t>SCE_NRF_923_0000147783</t>
  </si>
  <si>
    <t>SCE_NRF_923_0000151129</t>
  </si>
  <si>
    <t>SCE_NRF_923_0000153056</t>
  </si>
  <si>
    <t>SCE_NRF_923_0000155446</t>
  </si>
  <si>
    <t>SCE_NRF_923_0000156108</t>
  </si>
  <si>
    <t>SCE_NRF_923_0000157780</t>
  </si>
  <si>
    <t>SCE_NRF_923_0000160823</t>
  </si>
  <si>
    <t>SCE_NRF_923_0000162605</t>
  </si>
  <si>
    <t>SCE_NRF_923_0000166082</t>
  </si>
  <si>
    <t>SCE_NRF_923_0000167932</t>
  </si>
  <si>
    <t>SCE_NRF_923_0000186804</t>
  </si>
  <si>
    <t>SCE_NRF_923_0000188102</t>
  </si>
  <si>
    <t>SCE_NRF_923_0000188572</t>
  </si>
  <si>
    <t>SCE_NRF_923_0000189740</t>
  </si>
  <si>
    <t>SCE_NRF_923_0000190226</t>
  </si>
  <si>
    <t>SCE_NRF_923_0000190946</t>
  </si>
  <si>
    <t>SCE_NRF_923_0000191513</t>
  </si>
  <si>
    <t>SCE_NRF_923_0000191630</t>
  </si>
  <si>
    <t>SCE_NRF_923_0000192061</t>
  </si>
  <si>
    <t>SCE_NRF_923_0000193808</t>
  </si>
  <si>
    <t>SCE_NRF_923_0000194726</t>
  </si>
  <si>
    <t>SCE_NRF_923_0000196824</t>
  </si>
  <si>
    <t>SCE_NRF_923_0000200973</t>
  </si>
  <si>
    <t>SCE_NRF_923_0000212684</t>
  </si>
  <si>
    <t>SCE_NRF_923_0000212942</t>
  </si>
  <si>
    <t>SCE_NRF_923_0000215765</t>
  </si>
  <si>
    <t>SCE_NRF_923_0000218930</t>
  </si>
  <si>
    <t>SCE_NRF_923_0000218987</t>
  </si>
  <si>
    <t>SCE_NRF_923_0000219695</t>
  </si>
  <si>
    <t>SCE_NRF_923_0000220857</t>
  </si>
  <si>
    <t>SCE_NRF_923_0000229883</t>
  </si>
  <si>
    <t>SCE_NRF_923_0000230654</t>
  </si>
  <si>
    <t>SCE_NRF_923_0000230678</t>
  </si>
  <si>
    <t>SCE_NRF_923_0000232620</t>
  </si>
  <si>
    <t>SCE_NRF_923_0000232680</t>
  </si>
  <si>
    <t>SCE_NRF_923_0000235303</t>
  </si>
  <si>
    <t>SCE_NRF_923_0000236209</t>
  </si>
  <si>
    <t>SCE_NRF_923_0000237218</t>
  </si>
  <si>
    <t>SCE_NRF_923_0000239129</t>
  </si>
  <si>
    <t>SCE_NRF_923_0000241831</t>
  </si>
  <si>
    <t>SCE_NRF_923_0000244045</t>
  </si>
  <si>
    <t>SCE_NRF_923_0000246154</t>
  </si>
  <si>
    <t>SCE_NRF_923_0000246479</t>
  </si>
  <si>
    <t>SCE_NRF_923_0000250852</t>
  </si>
  <si>
    <t>SCE_NRF_923_0000257351</t>
  </si>
  <si>
    <t>SCE_NRF_923_0000258889</t>
  </si>
  <si>
    <t>SCE_NRF_923_0000263734</t>
  </si>
  <si>
    <t>SCE_NRF_923_0000267317</t>
  </si>
  <si>
    <t>SCE_NRF_923_0000270773</t>
  </si>
  <si>
    <t>SCE_NRF_923_0000272445</t>
  </si>
  <si>
    <t>SCE_NRF_923_0000272512</t>
  </si>
  <si>
    <t>SCE_NRF_923_0000273665</t>
  </si>
  <si>
    <t>SCE_NRF_923_0000275518</t>
  </si>
  <si>
    <t>SCE_NRF_923_0000284344</t>
  </si>
  <si>
    <t>SCE_NRF_923_0000289087</t>
  </si>
  <si>
    <t>SCE_NRF_923_0000294848</t>
  </si>
  <si>
    <t>SCE_NRF_923_0000308654</t>
  </si>
  <si>
    <t>SCE_NRF_923_0000309936</t>
  </si>
  <si>
    <t>SCE_NRF_923_0000313438</t>
  </si>
  <si>
    <t>SCE_NRF_923_0000317304</t>
  </si>
  <si>
    <t>SCE_NRF_923_0000317823</t>
  </si>
  <si>
    <t>SCE_NRF_923_0000319322</t>
  </si>
  <si>
    <t>SCE_NRF_923_0000335756</t>
  </si>
  <si>
    <t>SCE_NRF_923_0000342220</t>
  </si>
  <si>
    <t>SCE_NRF_923_0000343147</t>
  </si>
  <si>
    <t>SCE_NRF_923_0000344278</t>
  </si>
  <si>
    <t>SCE_NRF_923_0000344662</t>
  </si>
  <si>
    <t>SCE_NRF_923_0000345921</t>
  </si>
  <si>
    <t>SCE_NRF_923_0000346679</t>
  </si>
  <si>
    <t>SCE_NRF_923_0000348246</t>
  </si>
  <si>
    <t>SCE_NRF_923_0000352963</t>
  </si>
  <si>
    <t>SCE_NRF_923_0000354959</t>
  </si>
  <si>
    <t>SCE_NRF_923_0000361173</t>
  </si>
  <si>
    <t>SCE_NRF_923_0000364762</t>
  </si>
  <si>
    <t>SCE_NRF_923_0000366771</t>
  </si>
  <si>
    <t>SCE_NRF_923_0000370647</t>
  </si>
  <si>
    <t>SCE_NRF_923_0000371278</t>
  </si>
  <si>
    <t>SCE_NRF_923_0000373173</t>
  </si>
  <si>
    <t>SCE_NRF_923_0000377346</t>
  </si>
  <si>
    <t>SCE_NRF_923_0000386584</t>
  </si>
  <si>
    <t>SCE_NRF_923_0000393265</t>
  </si>
  <si>
    <t>SCE_NRF_923_0000395943</t>
  </si>
  <si>
    <t>SCE_NRF_923_0000397109</t>
  </si>
  <si>
    <t>SCE_NRF_923_0000402078</t>
  </si>
  <si>
    <t>SCE_NRF_923_0000405859</t>
  </si>
  <si>
    <t>SCE_NRF_923_0000412097</t>
  </si>
  <si>
    <t>SCE_NRF_923_0000414798</t>
  </si>
  <si>
    <t>SCE_NRF_923_0000423465</t>
  </si>
  <si>
    <t>SCE_NRF_923_0000426013</t>
  </si>
  <si>
    <t>SCE_NRF_923_0000426887</t>
  </si>
  <si>
    <t>SCE_NRF_923_0000429897</t>
  </si>
  <si>
    <t>SCE_NRF_923_0000439526</t>
  </si>
  <si>
    <t>SCE_NRF_923_0000439527</t>
  </si>
  <si>
    <t>SCE_NRF_923_0000446132</t>
  </si>
  <si>
    <t>SCE_NRF_923_0000452491</t>
  </si>
  <si>
    <t>SCE_NRF_923_0000457360</t>
  </si>
  <si>
    <t>SCE_NRF_923_0000458057</t>
  </si>
  <si>
    <t>SCE_NRF_923_0000463941</t>
  </si>
  <si>
    <t>SCE_NRF_923_0000464147</t>
  </si>
  <si>
    <t>SCE_NRF_923_0000465529</t>
  </si>
  <si>
    <t>SCE_NRF_923_0000466946</t>
  </si>
  <si>
    <t>SCE_NRF_923_0000468801</t>
  </si>
  <si>
    <t>SCE_NRF_923_0000476098</t>
  </si>
  <si>
    <t>SCE_NRF_923_0000478047</t>
  </si>
  <si>
    <t>SCE_NRF_923_0000479880</t>
  </si>
  <si>
    <t>SCE_NRF_923_0000482669</t>
  </si>
  <si>
    <t>SCE_NRF_923_0000491457</t>
  </si>
  <si>
    <t>SCE_NRF_923_0000492160</t>
  </si>
  <si>
    <t>SCE_NRF_923_0000492927</t>
  </si>
  <si>
    <t>SCE_NRF_923_0000492956</t>
  </si>
  <si>
    <t>SCE_NRF_923_0000498148</t>
  </si>
  <si>
    <t>SCE_NRF_923_0000502426</t>
  </si>
  <si>
    <t>SCE_NRF_923_0000503332</t>
  </si>
  <si>
    <t>SCE_NRF_923_0000529387</t>
  </si>
  <si>
    <t>SCE_NRF_923_0000529932</t>
  </si>
  <si>
    <t>SCE_NRF_923_0000533869</t>
  </si>
  <si>
    <t>SCE_NRF_923_0000544313</t>
  </si>
  <si>
    <t>SCE_NRF_923_0000549899</t>
  </si>
  <si>
    <t>SCE_NRF_923_0000555699</t>
  </si>
  <si>
    <t>SCE_NRF_923_0000555824</t>
  </si>
  <si>
    <t>SCE_NRF_923_0000556886</t>
  </si>
  <si>
    <t>SCE_NRF_923_0000558834</t>
  </si>
  <si>
    <t>SCE_NRF_923_0000563460</t>
  </si>
  <si>
    <t>SCE_NRF_923_0000573550</t>
  </si>
  <si>
    <t>SCE_NRF_923_0000587780</t>
  </si>
  <si>
    <t>SCE_NRF_923_0000588140</t>
  </si>
  <si>
    <t>SCE_NRF_923_0000588597</t>
  </si>
  <si>
    <t>SCE_NRF_923_0000595264</t>
  </si>
  <si>
    <t>SCE_NRF_923_0000598035</t>
  </si>
  <si>
    <t>SCE_NRF_923_0000608627</t>
  </si>
  <si>
    <t>SCE_NRF_923_0000612067</t>
  </si>
  <si>
    <t>SCE_NRF_923_0000613900</t>
  </si>
  <si>
    <t>SCE_NRF_923_0000614177</t>
  </si>
  <si>
    <t>SCE_NRF_923_0000614930</t>
  </si>
  <si>
    <t>SCE_NRF_923_0000626826</t>
  </si>
  <si>
    <t>SCE_NRF_923_0000626964</t>
  </si>
  <si>
    <t>SCE_NRF_923_0000628395</t>
  </si>
  <si>
    <t>SCE_NRF_923_0000635310</t>
  </si>
  <si>
    <t>SCE_NRF_923_0000646071</t>
  </si>
  <si>
    <t>SCE_NRF_923_0000649271</t>
  </si>
  <si>
    <t>SCE_NRF_923_0000652420</t>
  </si>
  <si>
    <t>SCE_NRF_923_0001301485</t>
  </si>
  <si>
    <t>SCE_NRF_923_0001306894</t>
  </si>
  <si>
    <t>SCE_NRF_923_0001316002</t>
  </si>
  <si>
    <t>SCE_NRF_923_0001343739</t>
  </si>
  <si>
    <t>SCE_NRF_923_0001351881</t>
  </si>
  <si>
    <t>SCE_NRF_924_0000010300</t>
  </si>
  <si>
    <t>SCE_NRF_924_0000011734</t>
  </si>
  <si>
    <t>SCE_NRF_924_0000015182</t>
  </si>
  <si>
    <t>SCE_NRF_924_0000042513</t>
  </si>
  <si>
    <t>SCE_NRF_924_0000042514</t>
  </si>
  <si>
    <t>SCE_NRF_924_0000062482</t>
  </si>
  <si>
    <t>SCE_NRF_924_0000100173</t>
  </si>
  <si>
    <t>SCE_NRF_924_0000100352</t>
  </si>
  <si>
    <t>SCE_NRF_924_0000122411</t>
  </si>
  <si>
    <t>SCE_NRF_924_0000174714</t>
  </si>
  <si>
    <t>SCE_NRF_924_0000183724</t>
  </si>
  <si>
    <t>SCE_NRF_924_0000184339</t>
  </si>
  <si>
    <t>SCE_NRF_924_0000198613</t>
  </si>
  <si>
    <t>SCE_NRF_924_0000200371</t>
  </si>
  <si>
    <t>SCE_NRF_924_0000210030</t>
  </si>
  <si>
    <t>SCE_NRF_924_0000214383</t>
  </si>
  <si>
    <t>SCE_NRF_924_0000226671</t>
  </si>
  <si>
    <t>SCE_NRF_924_0000242466</t>
  </si>
  <si>
    <t>SCE_NRF_924_0000285457</t>
  </si>
  <si>
    <t>SCE_NRF_924_0000289331</t>
  </si>
  <si>
    <t>SCE_NRF_924_0000291332</t>
  </si>
  <si>
    <t>SCE_NRF_924_0000315639</t>
  </si>
  <si>
    <t>SCE_NRF_924_0000323779</t>
  </si>
  <si>
    <t>SCE_NRF_924_0000328919</t>
  </si>
  <si>
    <t>SCE_NRF_924_0000344654</t>
  </si>
  <si>
    <t>SCE_NRF_924_0000353996</t>
  </si>
  <si>
    <t>SCE_NRF_924_0000354206</t>
  </si>
  <si>
    <t>SCE_NRF_924_0000364044</t>
  </si>
  <si>
    <t>SCE_NRF_924_0000367988</t>
  </si>
  <si>
    <t>SCE_NRF_924_0000401419</t>
  </si>
  <si>
    <t>SCE_NRF_924_0000419791</t>
  </si>
  <si>
    <t>SCE_NRF_924_0000435036</t>
  </si>
  <si>
    <t>SCE_NRF_924_0000444541</t>
  </si>
  <si>
    <t>SCE_NRF_924_0000484962</t>
  </si>
  <si>
    <t>SCE_NRF_924_0000485755</t>
  </si>
  <si>
    <t>SCE_NRF_924_0000512602</t>
  </si>
  <si>
    <t>SCE_NRF_924_0000528085</t>
  </si>
  <si>
    <t>SCE_NRF_924_0000532246</t>
  </si>
  <si>
    <t>SCE_NRF_924_0000544464</t>
  </si>
  <si>
    <t>SCE_NRF_924_0000544697</t>
  </si>
  <si>
    <t>SCE_NRF_924_0000559365</t>
  </si>
  <si>
    <t>SCE_NRF_924_0000570635</t>
  </si>
  <si>
    <t>SCE_NRF_924_0000573864</t>
  </si>
  <si>
    <t>SCE_NRF_924_0000612535</t>
  </si>
  <si>
    <t>SCE_NRF_924_0000630944</t>
  </si>
  <si>
    <t>SCE_NRF_924_0000638249</t>
  </si>
  <si>
    <t>SCE_NRF_924_0001335173</t>
  </si>
  <si>
    <t>SCE_NRF_925_0000003903</t>
  </si>
  <si>
    <t>SCE_NRF_925_0000014467</t>
  </si>
  <si>
    <t>SCE_NRF_925_0000016062</t>
  </si>
  <si>
    <t>SCE_NRF_925_0000026294</t>
  </si>
  <si>
    <t>SCE_NRF_925_0000033546</t>
  </si>
  <si>
    <t>SCE_NRF_925_0000040226</t>
  </si>
  <si>
    <t>SCE_NRF_925_0000049214</t>
  </si>
  <si>
    <t>SCE_NRF_925_0000061395</t>
  </si>
  <si>
    <t>SCE_NRF_925_0000082000</t>
  </si>
  <si>
    <t>SCE_NRF_925_0000094609</t>
  </si>
  <si>
    <t>SCE_NRF_925_0000116488</t>
  </si>
  <si>
    <t>SCE_NRF_925_0000116644</t>
  </si>
  <si>
    <t>SCE_NRF_925_0000138017</t>
  </si>
  <si>
    <t>SCE_NRF_925_0000145597</t>
  </si>
  <si>
    <t>SCE_NRF_925_0000147419</t>
  </si>
  <si>
    <t>SCE_NRF_925_0000150603</t>
  </si>
  <si>
    <t>SCE_NRF_925_0000153691</t>
  </si>
  <si>
    <t>SCE_NRF_925_0000154999</t>
  </si>
  <si>
    <t>SCE_NRF_925_0000165014</t>
  </si>
  <si>
    <t>SCE_NRF_925_0000165925</t>
  </si>
  <si>
    <t>SCE_NRF_925_0000174560</t>
  </si>
  <si>
    <t>SCE_NRF_925_0000177092</t>
  </si>
  <si>
    <t>SCE_NRF_925_0000177981</t>
  </si>
  <si>
    <t>SCE_NRF_925_0000178359</t>
  </si>
  <si>
    <t>SCE_NRF_925_0000178421</t>
  </si>
  <si>
    <t>SCE_NRF_925_0000178777</t>
  </si>
  <si>
    <t>SCE_NRF_925_0000181005</t>
  </si>
  <si>
    <t>SCE_NRF_925_0000185523</t>
  </si>
  <si>
    <t>SCE_NRF_925_0000186802</t>
  </si>
  <si>
    <t>SCE_NRF_925_0000188271</t>
  </si>
  <si>
    <t>SCE_NRF_925_0000192766</t>
  </si>
  <si>
    <t>SCE_NRF_925_0000194499</t>
  </si>
  <si>
    <t>SCE_NRF_925_0000196596</t>
  </si>
  <si>
    <t>SCE_NRF_925_0000201002</t>
  </si>
  <si>
    <t>SCE_NRF_925_0000206370</t>
  </si>
  <si>
    <t>SCE_NRF_925_0000209434</t>
  </si>
  <si>
    <t>SCE_NRF_925_0000210207</t>
  </si>
  <si>
    <t>SCE_NRF_925_0000215787</t>
  </si>
  <si>
    <t>SCE_NRF_925_0000216406</t>
  </si>
  <si>
    <t>SCE_NRF_925_0000231618</t>
  </si>
  <si>
    <t>SCE_NRF_925_0000233836</t>
  </si>
  <si>
    <t>SCE_NRF_925_0000235127</t>
  </si>
  <si>
    <t>SCE_NRF_925_0000237458</t>
  </si>
  <si>
    <t>SCE_NRF_925_0000251636</t>
  </si>
  <si>
    <t>SCE_NRF_925_0000255293</t>
  </si>
  <si>
    <t>SCE_NRF_925_0000255754</t>
  </si>
  <si>
    <t>SCE_NRF_925_0000262400</t>
  </si>
  <si>
    <t>SCE_NRF_925_0000268305</t>
  </si>
  <si>
    <t>SCE_NRF_925_0000271116</t>
  </si>
  <si>
    <t>SCE_NRF_925_0000274136</t>
  </si>
  <si>
    <t>SCE_NRF_925_0000276011</t>
  </si>
  <si>
    <t>SCE_NRF_925_0000276157</t>
  </si>
  <si>
    <t>SCE_NRF_925_0000278325</t>
  </si>
  <si>
    <t>SCE_NRF_925_0000285978</t>
  </si>
  <si>
    <t>SCE_NRF_925_0000291266</t>
  </si>
  <si>
    <t>SCE_NRF_925_0000305741</t>
  </si>
  <si>
    <t>SCE_NRF_925_0000307748</t>
  </si>
  <si>
    <t>SCE_NRF_925_0000309145</t>
  </si>
  <si>
    <t>SCE_NRF_925_0000312686</t>
  </si>
  <si>
    <t>SCE_NRF_925_0000313512</t>
  </si>
  <si>
    <t>SCE_NRF_925_0000316291</t>
  </si>
  <si>
    <t>SCE_NRF_925_0000322956</t>
  </si>
  <si>
    <t>SCE_NRF_925_0000329473</t>
  </si>
  <si>
    <t>SCE_NRF_925_0000333345</t>
  </si>
  <si>
    <t>SCE_NRF_925_0000334520</t>
  </si>
  <si>
    <t>SCE_NRF_925_0000346952</t>
  </si>
  <si>
    <t>SCE_NRF_925_0000353593</t>
  </si>
  <si>
    <t>SCE_NRF_925_0000358500</t>
  </si>
  <si>
    <t>SCE_NRF_925_0000359692</t>
  </si>
  <si>
    <t>SCE_NRF_925_0000362070</t>
  </si>
  <si>
    <t>SCE_NRF_925_0000367647</t>
  </si>
  <si>
    <t>SCE_NRF_925_0000370610</t>
  </si>
  <si>
    <t>SCE_NRF_925_0000379243</t>
  </si>
  <si>
    <t>SCE_NRF_925_0000379809</t>
  </si>
  <si>
    <t>SCE_NRF_925_0000382381</t>
  </si>
  <si>
    <t>SCE_NRF_925_0000382578</t>
  </si>
  <si>
    <t>SCE_NRF_925_0000388896</t>
  </si>
  <si>
    <t>SCE_NRF_925_0000392298</t>
  </si>
  <si>
    <t>SCE_NRF_925_0000399935</t>
  </si>
  <si>
    <t>SCE_NRF_925_0000404445</t>
  </si>
  <si>
    <t>SCE_NRF_925_0000413036</t>
  </si>
  <si>
    <t>SCE_NRF_925_0000420181</t>
  </si>
  <si>
    <t>SCE_NRF_925_0000421680</t>
  </si>
  <si>
    <t>SCE_NRF_925_0000430046</t>
  </si>
  <si>
    <t>SCE_NRF_925_0000431146</t>
  </si>
  <si>
    <t>SCE_NRF_925_0000446700</t>
  </si>
  <si>
    <t>SCE_NRF_925_0000447898</t>
  </si>
  <si>
    <t>SCE_NRF_925_0000449027</t>
  </si>
  <si>
    <t>SCE_NRF_925_0000450057</t>
  </si>
  <si>
    <t>SCE_NRF_925_0000452308</t>
  </si>
  <si>
    <t>SCE_NRF_925_0000457932</t>
  </si>
  <si>
    <t>SCE_NRF_925_0000458660</t>
  </si>
  <si>
    <t>SCE_NRF_925_0000460722</t>
  </si>
  <si>
    <t>SCE_NRF_925_0000461229</t>
  </si>
  <si>
    <t>SCE_NRF_925_0000461239</t>
  </si>
  <si>
    <t>SCE_NRF_925_0000463782</t>
  </si>
  <si>
    <t>SCE_NRF_925_0000466899</t>
  </si>
  <si>
    <t>SCE_NRF_925_0000471426</t>
  </si>
  <si>
    <t>SCE_NRF_925_0000473871</t>
  </si>
  <si>
    <t>SCE_NRF_925_0000475267</t>
  </si>
  <si>
    <t>SCE_NRF_925_0000477703</t>
  </si>
  <si>
    <t>SCE_NRF_925_0000478323</t>
  </si>
  <si>
    <t>SCE_NRF_925_0000478571</t>
  </si>
  <si>
    <t>SCE_NRF_925_0000480823</t>
  </si>
  <si>
    <t>SCE_NRF_925_0000484326</t>
  </si>
  <si>
    <t>SCE_NRF_925_0000485221</t>
  </si>
  <si>
    <t>SCE_NRF_925_0000488450</t>
  </si>
  <si>
    <t>SCE_NRF_925_0000491998</t>
  </si>
  <si>
    <t>SCE_NRF_925_0000497902</t>
  </si>
  <si>
    <t>SCE_NRF_925_0000499435</t>
  </si>
  <si>
    <t>SCE_NRF_925_0000501652</t>
  </si>
  <si>
    <t>SCE_NRF_925_0000501804</t>
  </si>
  <si>
    <t>SCE_NRF_925_0000502287</t>
  </si>
  <si>
    <t>SCE_NRF_925_0000506897</t>
  </si>
  <si>
    <t>SCE_NRF_925_0000507231</t>
  </si>
  <si>
    <t>SCE_NRF_925_0000507693</t>
  </si>
  <si>
    <t>SCE_NRF_925_0000512522</t>
  </si>
  <si>
    <t>SCE_NRF_925_0000516249</t>
  </si>
  <si>
    <t>SCE_NRF_925_0000517617</t>
  </si>
  <si>
    <t>SCE_NRF_925_0000518108</t>
  </si>
  <si>
    <t>SCE_NRF_925_0000518462</t>
  </si>
  <si>
    <t>SCE_NRF_925_0000521446</t>
  </si>
  <si>
    <t>SCE_NRF_925_0000528528</t>
  </si>
  <si>
    <t>SCE_NRF_925_0000529864</t>
  </si>
  <si>
    <t>SCE_NRF_925_0000531146</t>
  </si>
  <si>
    <t>SCE_NRF_925_0000540899</t>
  </si>
  <si>
    <t>SCE_NRF_925_0000546972</t>
  </si>
  <si>
    <t>SCE_NRF_925_0000577784</t>
  </si>
  <si>
    <t>SCE_NRF_925_0000578150</t>
  </si>
  <si>
    <t>SCE_NRF_925_0000593520</t>
  </si>
  <si>
    <t>SCE_NRF_925_0000598101</t>
  </si>
  <si>
    <t>SCE_NRF_925_0000599483</t>
  </si>
  <si>
    <t>SCE_NRF_925_0000602518</t>
  </si>
  <si>
    <t>SCE_NRF_925_0000604964</t>
  </si>
  <si>
    <t>SCE_NRF_925_0000610179</t>
  </si>
  <si>
    <t>SCE_NRF_925_0000612007</t>
  </si>
  <si>
    <t>SCE_NRF_925_0000615114</t>
  </si>
  <si>
    <t>SCE_NRF_925_0000627125</t>
  </si>
  <si>
    <t>SCE_NRF_925_0000634192</t>
  </si>
  <si>
    <t>SCE_NRF_925_0000641402</t>
  </si>
  <si>
    <t>SCE_NRF_925_0000650877</t>
  </si>
  <si>
    <t>SCE_NRF_925_0000652447</t>
  </si>
  <si>
    <t>SCE_NRF_925_0000655115</t>
  </si>
  <si>
    <t>SCE_NRF_925_0000655120</t>
  </si>
  <si>
    <t>SCE_NRF_925_0001309389</t>
  </si>
  <si>
    <t>SCE_NRF_925_0001317658</t>
  </si>
  <si>
    <t>SCE_NRF_925_0001323214</t>
  </si>
  <si>
    <t>SCE_NRF_925_0001336847</t>
  </si>
  <si>
    <t>SCE_NRF_925_0001351558</t>
  </si>
  <si>
    <t>SCE_NRF_926_0000000539</t>
  </si>
  <si>
    <t>SCE_NRF_926_0000012599</t>
  </si>
  <si>
    <t>SCE_NRF_926_0000012650</t>
  </si>
  <si>
    <t>SCE_NRF_926_0000013247</t>
  </si>
  <si>
    <t>SCE_NRF_926_0000013684</t>
  </si>
  <si>
    <t>SCE_NRF_926_0000017191</t>
  </si>
  <si>
    <t>SCE_NRF_926_0000018401</t>
  </si>
  <si>
    <t>SCE_NRF_926_0000020556</t>
  </si>
  <si>
    <t>SCE_NRF_926_0000022366</t>
  </si>
  <si>
    <t>SCE_NRF_926_0000028795</t>
  </si>
  <si>
    <t>SCE_NRF_926_0000030259</t>
  </si>
  <si>
    <t>SCE_NRF_926_0000048723</t>
  </si>
  <si>
    <t>SCE_NRF_926_0000055203</t>
  </si>
  <si>
    <t>SCE_NRF_926_0000055866</t>
  </si>
  <si>
    <t>SCE_NRF_926_0000057770</t>
  </si>
  <si>
    <t>SCE_NRF_926_0000059645</t>
  </si>
  <si>
    <t>SCE_NRF_926_0000064259</t>
  </si>
  <si>
    <t>SCE_NRF_926_0000065836</t>
  </si>
  <si>
    <t>SCE_NRF_926_0000070946</t>
  </si>
  <si>
    <t>SCE_NRF_926_0000079552</t>
  </si>
  <si>
    <t>SCE_NRF_926_0000079738</t>
  </si>
  <si>
    <t>SCE_NRF_926_0000079861</t>
  </si>
  <si>
    <t>SCE_NRF_926_0000079930</t>
  </si>
  <si>
    <t>SCE_NRF_926_0000080053</t>
  </si>
  <si>
    <t>SCE_NRF_926_0000080084</t>
  </si>
  <si>
    <t>SCE_NRF_926_0000080426</t>
  </si>
  <si>
    <t>SCE_NRF_926_0000080497</t>
  </si>
  <si>
    <t>SCE_NRF_926_0000080592</t>
  </si>
  <si>
    <t>SCE_NRF_926_0000080814</t>
  </si>
  <si>
    <t>SCE_NRF_926_0000086185</t>
  </si>
  <si>
    <t>SCE_NRF_926_0000086312</t>
  </si>
  <si>
    <t>SCE_NRF_926_0000086563</t>
  </si>
  <si>
    <t>SCE_NRF_926_0000086616</t>
  </si>
  <si>
    <t>SCE_NRF_926_0000101921</t>
  </si>
  <si>
    <t>SCE_NRF_926_0000102486</t>
  </si>
  <si>
    <t>SCE_NRF_926_0000102517</t>
  </si>
  <si>
    <t>SCE_NRF_926_0000108203</t>
  </si>
  <si>
    <t>SCE_NRF_926_0000108557</t>
  </si>
  <si>
    <t>SCE_NRF_926_0000108695</t>
  </si>
  <si>
    <t>SCE_NRF_926_0000123748</t>
  </si>
  <si>
    <t>SCE_NRF_926_0000124214</t>
  </si>
  <si>
    <t>SCE_NRF_926_0000124757</t>
  </si>
  <si>
    <t>SCE_NRF_926_0000125156</t>
  </si>
  <si>
    <t>SCE_NRF_926_0000125162</t>
  </si>
  <si>
    <t>SCE_NRF_926_0000130084</t>
  </si>
  <si>
    <t>SCE_NRF_926_0000130123</t>
  </si>
  <si>
    <t>SCE_NRF_926_0000151644</t>
  </si>
  <si>
    <t>SCE_NRF_926_0000153225</t>
  </si>
  <si>
    <t>SCE_NRF_926_0000162635</t>
  </si>
  <si>
    <t>SCE_NRF_926_0000165508</t>
  </si>
  <si>
    <t>SCE_NRF_926_0000167748</t>
  </si>
  <si>
    <t>SCE_NRF_926_0000174424</t>
  </si>
  <si>
    <t>SCE_NRF_926_0000176816</t>
  </si>
  <si>
    <t>SCE_NRF_926_0000178405</t>
  </si>
  <si>
    <t>SCE_NRF_926_0000183578</t>
  </si>
  <si>
    <t>SCE_NRF_926_0000183956</t>
  </si>
  <si>
    <t>SCE_NRF_926_0000190634</t>
  </si>
  <si>
    <t>SCE_NRF_926_0000192250</t>
  </si>
  <si>
    <t>SCE_NRF_926_0000192733</t>
  </si>
  <si>
    <t>SCE_NRF_926_0000193125</t>
  </si>
  <si>
    <t>SCE_NRF_926_0000194368</t>
  </si>
  <si>
    <t>SCE_NRF_926_0000200263</t>
  </si>
  <si>
    <t>SCE_NRF_926_0000203101</t>
  </si>
  <si>
    <t>SCE_NRF_926_0000206132</t>
  </si>
  <si>
    <t>SCE_NRF_926_0000208151</t>
  </si>
  <si>
    <t>SCE_NRF_926_0000212620</t>
  </si>
  <si>
    <t>SCE_NRF_926_0000213197</t>
  </si>
  <si>
    <t>SCE_NRF_926_0000216846</t>
  </si>
  <si>
    <t>SCE_NRF_926_0000218176</t>
  </si>
  <si>
    <t>SCE_NRF_926_0000219394</t>
  </si>
  <si>
    <t>SCE_NRF_926_0000219468</t>
  </si>
  <si>
    <t>SCE_NRF_926_0000219571</t>
  </si>
  <si>
    <t>SCE_NRF_926_0000220465</t>
  </si>
  <si>
    <t>SCE_NRF_926_0000220645</t>
  </si>
  <si>
    <t>SCE_NRF_926_0000220824</t>
  </si>
  <si>
    <t>SCE_NRF_926_0000223130</t>
  </si>
  <si>
    <t>SCE_NRF_926_0000226833</t>
  </si>
  <si>
    <t>SCE_NRF_926_0000229835</t>
  </si>
  <si>
    <t>SCE_NRF_926_0000230878</t>
  </si>
  <si>
    <t>SCE_NRF_926_0000232057</t>
  </si>
  <si>
    <t>SCE_NRF_926_0000235743</t>
  </si>
  <si>
    <t>SCE_NRF_926_0000236302</t>
  </si>
  <si>
    <t>SCE_NRF_926_0000236733</t>
  </si>
  <si>
    <t>SCE_NRF_926_0000242574</t>
  </si>
  <si>
    <t>SCE_NRF_926_0000244159</t>
  </si>
  <si>
    <t>SCE_NRF_926_0000245319</t>
  </si>
  <si>
    <t>SCE_NRF_926_0000245359</t>
  </si>
  <si>
    <t>SCE_NRF_926_0000246071</t>
  </si>
  <si>
    <t>SCE_NRF_926_0000248359</t>
  </si>
  <si>
    <t>SCE_NRF_926_0000248592</t>
  </si>
  <si>
    <t>SCE_NRF_926_0000252940</t>
  </si>
  <si>
    <t>SCE_NRF_926_0000254765</t>
  </si>
  <si>
    <t>SCE_NRF_926_0000255009</t>
  </si>
  <si>
    <t>SCE_NRF_926_0000255542</t>
  </si>
  <si>
    <t>SCE_NRF_926_0000258335</t>
  </si>
  <si>
    <t>SCE_NRF_926_0000259304</t>
  </si>
  <si>
    <t>SCE_NRF_926_0000261013</t>
  </si>
  <si>
    <t>SCE_NRF_926_0000262245</t>
  </si>
  <si>
    <t>SCE_NRF_926_0000263321</t>
  </si>
  <si>
    <t>SCE_NRF_926_0000263379</t>
  </si>
  <si>
    <t>SCE_NRF_926_0000264347</t>
  </si>
  <si>
    <t>SCE_NRF_926_0000266690</t>
  </si>
  <si>
    <t>SCE_NRF_926_0000266753</t>
  </si>
  <si>
    <t>SCE_NRF_926_0000267294</t>
  </si>
  <si>
    <t>SCE_NRF_926_0000269199</t>
  </si>
  <si>
    <t>SCE_NRF_926_0000270074</t>
  </si>
  <si>
    <t>SCE_NRF_926_0000270403</t>
  </si>
  <si>
    <t>SCE_NRF_926_0000270566</t>
  </si>
  <si>
    <t>SCE_NRF_926_0000271771</t>
  </si>
  <si>
    <t>SCE_NRF_926_0000274788</t>
  </si>
  <si>
    <t>SCE_NRF_926_0000276942</t>
  </si>
  <si>
    <t>SCE_NRF_926_0000282611</t>
  </si>
  <si>
    <t>SCE_NRF_926_0000289729</t>
  </si>
  <si>
    <t>SCE_NRF_926_0000290119</t>
  </si>
  <si>
    <t>SCE_NRF_926_0000290372</t>
  </si>
  <si>
    <t>SCE_NRF_926_0000291690</t>
  </si>
  <si>
    <t>SCE_NRF_926_0000293446</t>
  </si>
  <si>
    <t>SCE_NRF_926_0000294074</t>
  </si>
  <si>
    <t>SCE_NRF_926_0000295534</t>
  </si>
  <si>
    <t>SCE_NRF_926_0000295953</t>
  </si>
  <si>
    <t>SCE_NRF_926_0000296329</t>
  </si>
  <si>
    <t>SCE_NRF_926_0000299160</t>
  </si>
  <si>
    <t>SCE_NRF_926_0000299262</t>
  </si>
  <si>
    <t>SCE_NRF_926_0000301952</t>
  </si>
  <si>
    <t>SCE_NRF_926_0000308146</t>
  </si>
  <si>
    <t>SCE_NRF_926_0000312559</t>
  </si>
  <si>
    <t>SCE_NRF_926_0000312965</t>
  </si>
  <si>
    <t>SCE_NRF_926_0000313539</t>
  </si>
  <si>
    <t>SCE_NRF_926_0000315762</t>
  </si>
  <si>
    <t>SCE_NRF_926_0000316387</t>
  </si>
  <si>
    <t>SCE_NRF_926_0000317036</t>
  </si>
  <si>
    <t>SCE_NRF_926_0000319555</t>
  </si>
  <si>
    <t>SCE_NRF_926_0000322749</t>
  </si>
  <si>
    <t>SCE_NRF_926_0000325848</t>
  </si>
  <si>
    <t>SCE_NRF_926_0000333951</t>
  </si>
  <si>
    <t>SCE_NRF_926_0000338737</t>
  </si>
  <si>
    <t>SCE_NRF_926_0000338816</t>
  </si>
  <si>
    <t>SCE_NRF_926_0000346457</t>
  </si>
  <si>
    <t>SCE_NRF_926_0000348251</t>
  </si>
  <si>
    <t>SCE_NRF_926_0000352455</t>
  </si>
  <si>
    <t>SCE_NRF_926_0000354124</t>
  </si>
  <si>
    <t>SCE_NRF_926_0000354941</t>
  </si>
  <si>
    <t>SCE_NRF_926_0000355955</t>
  </si>
  <si>
    <t>SCE_NRF_926_0000361555</t>
  </si>
  <si>
    <t>SCE_NRF_926_0000362008</t>
  </si>
  <si>
    <t>SCE_NRF_926_0000363301</t>
  </si>
  <si>
    <t>SCE_NRF_926_0000364228</t>
  </si>
  <si>
    <t>SCE_NRF_926_0000365950</t>
  </si>
  <si>
    <t>SCE_NRF_926_0000375996</t>
  </si>
  <si>
    <t>SCE_NRF_926_0000376671</t>
  </si>
  <si>
    <t>SCE_NRF_926_0000378745</t>
  </si>
  <si>
    <t>SCE_NRF_926_0000381452</t>
  </si>
  <si>
    <t>SCE_NRF_926_0000382482</t>
  </si>
  <si>
    <t>SCE_NRF_926_0000384881</t>
  </si>
  <si>
    <t>SCE_NRF_926_0000386644</t>
  </si>
  <si>
    <t>SCE_NRF_926_0000387707</t>
  </si>
  <si>
    <t>SCE_NRF_926_0000390904</t>
  </si>
  <si>
    <t>SCE_NRF_926_0000393884</t>
  </si>
  <si>
    <t>SCE_NRF_926_0000395326</t>
  </si>
  <si>
    <t>SCE_NRF_926_0000396562</t>
  </si>
  <si>
    <t>SCE_NRF_926_0000396985</t>
  </si>
  <si>
    <t>SCE_NRF_926_0000398632</t>
  </si>
  <si>
    <t>SCE_NRF_926_0000399959</t>
  </si>
  <si>
    <t>SCE_NRF_926_0000400443</t>
  </si>
  <si>
    <t>SCE_NRF_926_0000406910</t>
  </si>
  <si>
    <t>SCE_NRF_926_0000413747</t>
  </si>
  <si>
    <t>SCE_NRF_926_0000417993</t>
  </si>
  <si>
    <t>SCE_NRF_926_0000418105</t>
  </si>
  <si>
    <t>SCE_NRF_926_0000423164</t>
  </si>
  <si>
    <t>SCE_NRF_926_0000426202</t>
  </si>
  <si>
    <t>SCE_NRF_926_0000428149</t>
  </si>
  <si>
    <t>SCE_NRF_926_0000439241</t>
  </si>
  <si>
    <t>SCE_NRF_926_0000440618</t>
  </si>
  <si>
    <t>SCE_NRF_926_0000444481</t>
  </si>
  <si>
    <t>SCE_NRF_926_0000444753</t>
  </si>
  <si>
    <t>SCE_NRF_926_0000445476</t>
  </si>
  <si>
    <t>SCE_NRF_926_0000450542</t>
  </si>
  <si>
    <t>SCE_NRF_926_0000457205</t>
  </si>
  <si>
    <t>SCE_NRF_926_0000460378</t>
  </si>
  <si>
    <t>SCE_NRF_926_0000461160</t>
  </si>
  <si>
    <t>SCE_NRF_926_0000462062</t>
  </si>
  <si>
    <t>SCE_NRF_926_0000463997</t>
  </si>
  <si>
    <t>SCE_NRF_926_0000464817</t>
  </si>
  <si>
    <t>SCE_NRF_926_0000468549</t>
  </si>
  <si>
    <t>SCE_NRF_926_0000469017</t>
  </si>
  <si>
    <t>SCE_NRF_926_0000470263</t>
  </si>
  <si>
    <t>SCE_NRF_926_0000475559</t>
  </si>
  <si>
    <t>SCE_NRF_926_0000475628</t>
  </si>
  <si>
    <t>SCE_NRF_926_0000477399</t>
  </si>
  <si>
    <t>SCE_NRF_926_0000479137</t>
  </si>
  <si>
    <t>SCE_NRF_926_0000479405</t>
  </si>
  <si>
    <t>SCE_NRF_926_0000479561</t>
  </si>
  <si>
    <t>SCE_NRF_926_0000481201</t>
  </si>
  <si>
    <t>SCE_NRF_926_0000485558</t>
  </si>
  <si>
    <t>SCE_NRF_926_0000486204</t>
  </si>
  <si>
    <t>SCE_NRF_926_0000488393</t>
  </si>
  <si>
    <t>SCE_NRF_926_0000490735</t>
  </si>
  <si>
    <t>SCE_NRF_926_0000492931</t>
  </si>
  <si>
    <t>SCE_NRF_926_0000494620</t>
  </si>
  <si>
    <t>SCE_NRF_926_0000497690</t>
  </si>
  <si>
    <t>SCE_NRF_926_0000502170</t>
  </si>
  <si>
    <t>SCE_NRF_926_0000504829</t>
  </si>
  <si>
    <t>SCE_NRF_926_0000507452</t>
  </si>
  <si>
    <t>SCE_NRF_926_0000507458</t>
  </si>
  <si>
    <t>SCE_NRF_926_0000507482</t>
  </si>
  <si>
    <t>SCE_NRF_926_0000511484</t>
  </si>
  <si>
    <t>SCE_NRF_926_0000511656</t>
  </si>
  <si>
    <t>SCE_NRF_926_0000524418</t>
  </si>
  <si>
    <t>SCE_NRF_926_0000524922</t>
  </si>
  <si>
    <t>SCE_NRF_926_0000526237</t>
  </si>
  <si>
    <t>SCE_NRF_926_0000526310</t>
  </si>
  <si>
    <t>SCE_NRF_926_0000528789</t>
  </si>
  <si>
    <t>SCE_NRF_926_0000530078</t>
  </si>
  <si>
    <t>SCE_NRF_926_0000531455</t>
  </si>
  <si>
    <t>SCE_NRF_926_0000531456</t>
  </si>
  <si>
    <t>SCE_NRF_926_0000532603</t>
  </si>
  <si>
    <t>SCE_NRF_926_0000533101</t>
  </si>
  <si>
    <t>SCE_NRF_926_0000534710</t>
  </si>
  <si>
    <t>SCE_NRF_926_0000534916</t>
  </si>
  <si>
    <t>SCE_NRF_926_0000539176</t>
  </si>
  <si>
    <t>SCE_NRF_926_0000540566</t>
  </si>
  <si>
    <t>SCE_NRF_926_0000544830</t>
  </si>
  <si>
    <t>SCE_NRF_926_0000547613</t>
  </si>
  <si>
    <t>SCE_NRF_926_0000550739</t>
  </si>
  <si>
    <t>SCE_NRF_926_0000555031</t>
  </si>
  <si>
    <t>SCE_NRF_926_0000556269</t>
  </si>
  <si>
    <t>SCE_NRF_926_0000558537</t>
  </si>
  <si>
    <t>SCE_NRF_926_0000570137</t>
  </si>
  <si>
    <t>SCE_NRF_926_0000574001</t>
  </si>
  <si>
    <t>SCE_NRF_926_0000578679</t>
  </si>
  <si>
    <t>SCE_NRF_926_0000582804</t>
  </si>
  <si>
    <t>SCE_NRF_926_0000583480</t>
  </si>
  <si>
    <t>SCE_NRF_926_0000586111</t>
  </si>
  <si>
    <t>SCE_NRF_926_0000593002</t>
  </si>
  <si>
    <t>SCE_NRF_926_0000593108</t>
  </si>
  <si>
    <t>SCE_NRF_926_0000594141</t>
  </si>
  <si>
    <t>SCE_NRF_926_0000594159</t>
  </si>
  <si>
    <t>SCE_NRF_926_0000595201</t>
  </si>
  <si>
    <t>SCE_NRF_926_0000597025</t>
  </si>
  <si>
    <t>SCE_NRF_926_0000601169</t>
  </si>
  <si>
    <t>SCE_NRF_926_0000603422</t>
  </si>
  <si>
    <t>SCE_NRF_926_0000604759</t>
  </si>
  <si>
    <t>SCE_NRF_926_0000606069</t>
  </si>
  <si>
    <t>SCE_NRF_926_0000608961</t>
  </si>
  <si>
    <t>SCE_NRF_926_0000610183</t>
  </si>
  <si>
    <t>SCE_NRF_926_0000613604</t>
  </si>
  <si>
    <t>SCE_NRF_926_0000620696</t>
  </si>
  <si>
    <t>SCE_NRF_926_0000622242</t>
  </si>
  <si>
    <t>SCE_NRF_926_0000623655</t>
  </si>
  <si>
    <t>SCE_NRF_926_0000628896</t>
  </si>
  <si>
    <t>SCE_NRF_926_0000628900</t>
  </si>
  <si>
    <t>SCE_NRF_926_0000631492</t>
  </si>
  <si>
    <t>SCE_NRF_926_0000636038</t>
  </si>
  <si>
    <t>SCE_NRF_926_0000639384</t>
  </si>
  <si>
    <t>SCE_NRF_926_0000645237</t>
  </si>
  <si>
    <t>SCE_NRF_926_0000645465</t>
  </si>
  <si>
    <t>SCE_NRF_926_0000652434</t>
  </si>
  <si>
    <t>SCE_NRF_926_0000653910</t>
  </si>
  <si>
    <t>SCE_NRF_926_0000655077</t>
  </si>
  <si>
    <t>SCE_NRF_926_0001303307</t>
  </si>
  <si>
    <t>SCE_NRF_926_0001306934</t>
  </si>
  <si>
    <t>SCE_NRF_926_0001308986</t>
  </si>
  <si>
    <t>SCE_NRF_926_0001310231</t>
  </si>
  <si>
    <t>SCE_NRF_926_0001313366</t>
  </si>
  <si>
    <t>SCE_NRF_926_0001324278</t>
  </si>
  <si>
    <t>SCE_NRF_926_0001325720</t>
  </si>
  <si>
    <t>SCE_NRF_926_0001341045</t>
  </si>
  <si>
    <t>SCE_NRF_927_0000009510</t>
  </si>
  <si>
    <t>SCE_NRF_927_0000014059</t>
  </si>
  <si>
    <t>SCE_NRF_927_0000015151</t>
  </si>
  <si>
    <t>SCE_NRF_927_0000017641</t>
  </si>
  <si>
    <t>SCE_NRF_927_0000019549</t>
  </si>
  <si>
    <t>SCE_NRF_927_0000025494</t>
  </si>
  <si>
    <t>SCE_NRF_927_0000027032</t>
  </si>
  <si>
    <t>SCE_NRF_927_0000033054</t>
  </si>
  <si>
    <t>SCE_NRF_927_0000040262</t>
  </si>
  <si>
    <t>SCE_NRF_927_0000048678</t>
  </si>
  <si>
    <t>SCE_NRF_927_0000058160</t>
  </si>
  <si>
    <t>SCE_NRF_927_0000077020</t>
  </si>
  <si>
    <t>SCE_NRF_927_0000077423</t>
  </si>
  <si>
    <t>SCE_NRF_927_0000077616</t>
  </si>
  <si>
    <t>SCE_NRF_927_0000098931</t>
  </si>
  <si>
    <t>SCE_NRF_927_0000098992</t>
  </si>
  <si>
    <t>SCE_NRF_927_0000099057</t>
  </si>
  <si>
    <t>SCE_NRF_927_0000099097</t>
  </si>
  <si>
    <t>SCE_NRF_927_0000121046</t>
  </si>
  <si>
    <t>SCE_NRF_927_0000121720</t>
  </si>
  <si>
    <t>SCE_NRF_927_0000121775</t>
  </si>
  <si>
    <t>SCE_NRF_927_0000139152</t>
  </si>
  <si>
    <t>SCE_NRF_927_0000149048</t>
  </si>
  <si>
    <t>SCE_NRF_927_0000162522</t>
  </si>
  <si>
    <t>SCE_NRF_927_0000167752</t>
  </si>
  <si>
    <t>SCE_NRF_927_0000169315</t>
  </si>
  <si>
    <t>SCE_NRF_927_0000177673</t>
  </si>
  <si>
    <t>SCE_NRF_927_0000182798</t>
  </si>
  <si>
    <t>SCE_NRF_927_0000191151</t>
  </si>
  <si>
    <t>SCE_NRF_927_0000192520</t>
  </si>
  <si>
    <t>SCE_NRF_927_0000193416</t>
  </si>
  <si>
    <t>SCE_NRF_927_0000195185</t>
  </si>
  <si>
    <t>SCE_NRF_927_0000199337</t>
  </si>
  <si>
    <t>SCE_NRF_927_0000204892</t>
  </si>
  <si>
    <t>SCE_NRF_927_0000205135</t>
  </si>
  <si>
    <t>SCE_NRF_927_0000209168</t>
  </si>
  <si>
    <t>SCE_NRF_927_0000211696</t>
  </si>
  <si>
    <t>SCE_NRF_927_0000216970</t>
  </si>
  <si>
    <t>SCE_NRF_927_0000220973</t>
  </si>
  <si>
    <t>SCE_NRF_927_0000221496</t>
  </si>
  <si>
    <t>SCE_NRF_927_0000225934</t>
  </si>
  <si>
    <t>SCE_NRF_927_0000226319</t>
  </si>
  <si>
    <t>SCE_NRF_927_0000232140</t>
  </si>
  <si>
    <t>SCE_NRF_927_0000234896</t>
  </si>
  <si>
    <t>SCE_NRF_927_0000241953</t>
  </si>
  <si>
    <t>SCE_NRF_927_0000243918</t>
  </si>
  <si>
    <t>SCE_NRF_927_0000266692</t>
  </si>
  <si>
    <t>SCE_NRF_927_0000292435</t>
  </si>
  <si>
    <t>SCE_NRF_927_0000292479</t>
  </si>
  <si>
    <t>SCE_NRF_927_0000293324</t>
  </si>
  <si>
    <t>SCE_NRF_927_0000298724</t>
  </si>
  <si>
    <t>SCE_NRF_927_0000304845</t>
  </si>
  <si>
    <t>SCE_NRF_927_0000304916</t>
  </si>
  <si>
    <t>SCE_NRF_927_0000309367</t>
  </si>
  <si>
    <t>SCE_NRF_927_0000309674</t>
  </si>
  <si>
    <t>SCE_NRF_927_0000311372</t>
  </si>
  <si>
    <t>SCE_NRF_927_0000318727</t>
  </si>
  <si>
    <t>SCE_NRF_927_0000320495</t>
  </si>
  <si>
    <t>SCE_NRF_927_0000336182</t>
  </si>
  <si>
    <t>SCE_NRF_927_0000337031</t>
  </si>
  <si>
    <t>SCE_NRF_927_0000343785</t>
  </si>
  <si>
    <t>SCE_NRF_927_0000356495</t>
  </si>
  <si>
    <t>SCE_NRF_927_0000356741</t>
  </si>
  <si>
    <t>SCE_NRF_927_0000361375</t>
  </si>
  <si>
    <t>SCE_NRF_927_0000367277</t>
  </si>
  <si>
    <t>SCE_NRF_927_0000368097</t>
  </si>
  <si>
    <t>SCE_NRF_927_0000375454</t>
  </si>
  <si>
    <t>SCE_NRF_927_0000383019</t>
  </si>
  <si>
    <t>SCE_NRF_927_0000385022</t>
  </si>
  <si>
    <t>SCE_NRF_927_0000400809</t>
  </si>
  <si>
    <t>SCE_NRF_927_0000421255</t>
  </si>
  <si>
    <t>SCE_NRF_927_0000429932</t>
  </si>
  <si>
    <t>SCE_NRF_927_0000430594</t>
  </si>
  <si>
    <t>SCE_NRF_927_0000446646</t>
  </si>
  <si>
    <t>SCE_NRF_927_0000457349</t>
  </si>
  <si>
    <t>SCE_NRF_927_0000464481</t>
  </si>
  <si>
    <t>SCE_NRF_927_0000469626</t>
  </si>
  <si>
    <t>SCE_NRF_927_0000471243</t>
  </si>
  <si>
    <t>SCE_NRF_927_0000479947</t>
  </si>
  <si>
    <t>SCE_NRF_927_0000479956</t>
  </si>
  <si>
    <t>SCE_NRF_927_0000480323</t>
  </si>
  <si>
    <t>SCE_NRF_927_0000488516</t>
  </si>
  <si>
    <t>SCE_NRF_927_0000502442</t>
  </si>
  <si>
    <t>SCE_NRF_927_0000504260</t>
  </si>
  <si>
    <t>SCE_NRF_927_0000507091</t>
  </si>
  <si>
    <t>SCE_NRF_927_0000509312</t>
  </si>
  <si>
    <t>SCE_NRF_927_0000539053</t>
  </si>
  <si>
    <t>SCE_NRF_927_0000539742</t>
  </si>
  <si>
    <t>SCE_NRF_927_0000544596</t>
  </si>
  <si>
    <t>SCE_NRF_927_0000559441</t>
  </si>
  <si>
    <t>SCE_NRF_927_0000566479</t>
  </si>
  <si>
    <t>SCE_NRF_927_0000569915</t>
  </si>
  <si>
    <t>SCE_NRF_927_0000577208</t>
  </si>
  <si>
    <t>SCE_NRF_927_0000582980</t>
  </si>
  <si>
    <t>SCE_NRF_927_0000584009</t>
  </si>
  <si>
    <t>SCE_NRF_927_0000584158</t>
  </si>
  <si>
    <t>SCE_NRF_927_0000585330</t>
  </si>
  <si>
    <t>SCE_NRF_927_0000593616</t>
  </si>
  <si>
    <t>SCE_NRF_927_0000596090</t>
  </si>
  <si>
    <t>SCE_NRF_927_0000598281</t>
  </si>
  <si>
    <t>SCE_NRF_927_0000608030</t>
  </si>
  <si>
    <t>SCE_NRF_927_0000617454</t>
  </si>
  <si>
    <t>SCE_NRF_927_0000624980</t>
  </si>
  <si>
    <t>SCE_NRF_927_0000627713</t>
  </si>
  <si>
    <t>SCE_NRF_927_0000637992</t>
  </si>
  <si>
    <t>SCE_NRF_927_0000638639</t>
  </si>
  <si>
    <t>SCE_NRF_927_0000640981</t>
  </si>
  <si>
    <t>SCE_NRF_927_0000647477</t>
  </si>
  <si>
    <t>SCE_NRF_927_0000655719</t>
  </si>
  <si>
    <t>SCE_NRF_927_0001314719</t>
  </si>
  <si>
    <t>SCE_NRF_927_0001341940</t>
  </si>
  <si>
    <t>SCE_NRF_928_0000000511</t>
  </si>
  <si>
    <t>SCE_NRF_928_0000001004</t>
  </si>
  <si>
    <t>SCE_NRF_928_0000013501</t>
  </si>
  <si>
    <t>SCE_NRF_928_0000014167</t>
  </si>
  <si>
    <t>SCE_NRF_928_0000014420</t>
  </si>
  <si>
    <t>SCE_NRF_928_0000019825</t>
  </si>
  <si>
    <t>SCE_NRF_928_0000021607</t>
  </si>
  <si>
    <t>SCE_NRF_928_0000039252</t>
  </si>
  <si>
    <t>SCE_NRF_928_0000042378</t>
  </si>
  <si>
    <t>SCE_NRF_928_0000048680</t>
  </si>
  <si>
    <t>SCE_NRF_928_0000051581</t>
  </si>
  <si>
    <t>SCE_NRF_928_0000061381</t>
  </si>
  <si>
    <t>SCE_NRF_928_0000063310</t>
  </si>
  <si>
    <t>SCE_NRF_928_0000063558</t>
  </si>
  <si>
    <t>SCE_NRF_928_0000063980</t>
  </si>
  <si>
    <t>SCE_NRF_928_0000071002</t>
  </si>
  <si>
    <t>SCE_NRF_928_0000076546</t>
  </si>
  <si>
    <t>SCE_NRF_928_0000077411</t>
  </si>
  <si>
    <t>SCE_NRF_928_0000090465</t>
  </si>
  <si>
    <t>SCE_NRF_928_0000090671</t>
  </si>
  <si>
    <t>SCE_NRF_928_0000090842</t>
  </si>
  <si>
    <t>SCE_NRF_928_0000098916</t>
  </si>
  <si>
    <t>SCE_NRF_928_0000099351</t>
  </si>
  <si>
    <t>SCE_NRF_928_0000099562</t>
  </si>
  <si>
    <t>SCE_NRF_928_0000099573</t>
  </si>
  <si>
    <t>SCE_NRF_928_0000099777</t>
  </si>
  <si>
    <t>SCE_NRF_928_0000099848</t>
  </si>
  <si>
    <t>SCE_NRF_928_0000103821</t>
  </si>
  <si>
    <t>SCE_NRF_928_0000112846</t>
  </si>
  <si>
    <t>SCE_NRF_928_0000112991</t>
  </si>
  <si>
    <t>SCE_NRF_928_0000120850</t>
  </si>
  <si>
    <t>SCE_NRF_928_0000121527</t>
  </si>
  <si>
    <t>SCE_NRF_928_0000122008</t>
  </si>
  <si>
    <t>SCE_NRF_928_0000125282</t>
  </si>
  <si>
    <t>SCE_NRF_928_0000134601</t>
  </si>
  <si>
    <t>SCE_NRF_928_0000134691</t>
  </si>
  <si>
    <t>SCE_NRF_928_0000152415</t>
  </si>
  <si>
    <t>SCE_NRF_928_0000153176</t>
  </si>
  <si>
    <t>SCE_NRF_928_0000156726</t>
  </si>
  <si>
    <t>SCE_NRF_928_0000157679</t>
  </si>
  <si>
    <t>SCE_NRF_928_0000159185</t>
  </si>
  <si>
    <t>SCE_NRF_928_0000165698</t>
  </si>
  <si>
    <t>SCE_NRF_928_0000168276</t>
  </si>
  <si>
    <t>SCE_NRF_928_0000173766</t>
  </si>
  <si>
    <t>SCE_NRF_928_0000180426</t>
  </si>
  <si>
    <t>SCE_NRF_928_0000182159</t>
  </si>
  <si>
    <t>SCE_NRF_928_0000182453</t>
  </si>
  <si>
    <t>SCE_NRF_928_0000182828</t>
  </si>
  <si>
    <t>SCE_NRF_928_0000183041</t>
  </si>
  <si>
    <t>SCE_NRF_928_0000186006</t>
  </si>
  <si>
    <t>SCE_NRF_928_0000189264</t>
  </si>
  <si>
    <t>SCE_NRF_928_0000190791</t>
  </si>
  <si>
    <t>SCE_NRF_928_0000192295</t>
  </si>
  <si>
    <t>SCE_NRF_928_0000192737</t>
  </si>
  <si>
    <t>SCE_NRF_928_0000194558</t>
  </si>
  <si>
    <t>SCE_NRF_928_0000194723</t>
  </si>
  <si>
    <t>SCE_NRF_928_0000198759</t>
  </si>
  <si>
    <t>SCE_NRF_928_0000201503</t>
  </si>
  <si>
    <t>SCE_NRF_928_0000203628</t>
  </si>
  <si>
    <t>SCE_NRF_928_0000203655</t>
  </si>
  <si>
    <t>SCE_NRF_928_0000204178</t>
  </si>
  <si>
    <t>SCE_NRF_928_0000205633</t>
  </si>
  <si>
    <t>SCE_NRF_928_0000208047</t>
  </si>
  <si>
    <t>SCE_NRF_928_0000213811</t>
  </si>
  <si>
    <t>SCE_NRF_928_0000218721</t>
  </si>
  <si>
    <t>SCE_NRF_928_0000225013</t>
  </si>
  <si>
    <t>SCE_NRF_928_0000225218</t>
  </si>
  <si>
    <t>SCE_NRF_928_0000242053</t>
  </si>
  <si>
    <t>SCE_NRF_928_0000242382</t>
  </si>
  <si>
    <t>SCE_NRF_928_0000244968</t>
  </si>
  <si>
    <t>SCE_NRF_928_0000249542</t>
  </si>
  <si>
    <t>SCE_NRF_928_0000249556</t>
  </si>
  <si>
    <t>SCE_NRF_928_0000250076</t>
  </si>
  <si>
    <t>SCE_NRF_928_0000251658</t>
  </si>
  <si>
    <t>SCE_NRF_928_0000253270</t>
  </si>
  <si>
    <t>SCE_NRF_928_0000253302</t>
  </si>
  <si>
    <t>SCE_NRF_928_0000263786</t>
  </si>
  <si>
    <t>SCE_NRF_928_0000264079</t>
  </si>
  <si>
    <t>SCE_NRF_928_0000264163</t>
  </si>
  <si>
    <t>SCE_NRF_928_0000265388</t>
  </si>
  <si>
    <t>SCE_NRF_928_0000266296</t>
  </si>
  <si>
    <t>SCE_NRF_928_0000267113</t>
  </si>
  <si>
    <t>SCE_NRF_928_0000272731</t>
  </si>
  <si>
    <t>SCE_NRF_928_0000274962</t>
  </si>
  <si>
    <t>SCE_NRF_928_0000276250</t>
  </si>
  <si>
    <t>SCE_NRF_928_0000276407</t>
  </si>
  <si>
    <t>SCE_NRF_928_0000276599</t>
  </si>
  <si>
    <t>SCE_NRF_928_0000279320</t>
  </si>
  <si>
    <t>SCE_NRF_928_0000281636</t>
  </si>
  <si>
    <t>SCE_NRF_928_0000283630</t>
  </si>
  <si>
    <t>SCE_NRF_928_0000286878</t>
  </si>
  <si>
    <t>SCE_NRF_928_0000287630</t>
  </si>
  <si>
    <t>SCE_NRF_928_0000287681</t>
  </si>
  <si>
    <t>SCE_NRF_928_0000288677</t>
  </si>
  <si>
    <t>SCE_NRF_928_0000290195</t>
  </si>
  <si>
    <t>SCE_NRF_928_0000291382</t>
  </si>
  <si>
    <t>SCE_NRF_928_0000296278</t>
  </si>
  <si>
    <t>SCE_NRF_928_0000297501</t>
  </si>
  <si>
    <t>SCE_NRF_928_0000298946</t>
  </si>
  <si>
    <t>SCE_NRF_928_0000302412</t>
  </si>
  <si>
    <t>SCE_NRF_928_0000309173</t>
  </si>
  <si>
    <t>SCE_NRF_928_0000309568</t>
  </si>
  <si>
    <t>SCE_NRF_928_0000325684</t>
  </si>
  <si>
    <t>SCE_NRF_928_0000326627</t>
  </si>
  <si>
    <t>SCE_NRF_928_0000328067</t>
  </si>
  <si>
    <t>SCE_NRF_928_0000340971</t>
  </si>
  <si>
    <t>SCE_NRF_928_0000348404</t>
  </si>
  <si>
    <t>SCE_NRF_928_0000352096</t>
  </si>
  <si>
    <t>SCE_NRF_928_0000356738</t>
  </si>
  <si>
    <t>SCE_NRF_928_0000362203</t>
  </si>
  <si>
    <t>SCE_NRF_928_0000362790</t>
  </si>
  <si>
    <t>SCE_NRF_928_0000364434</t>
  </si>
  <si>
    <t>SCE_NRF_928_0000368521</t>
  </si>
  <si>
    <t>SCE_NRF_928_0000371414</t>
  </si>
  <si>
    <t>SCE_NRF_928_0000375746</t>
  </si>
  <si>
    <t>SCE_NRF_928_0000376404</t>
  </si>
  <si>
    <t>SCE_NRF_928_0000397817</t>
  </si>
  <si>
    <t>SCE_NRF_928_0000398193</t>
  </si>
  <si>
    <t>SCE_NRF_928_0000404242</t>
  </si>
  <si>
    <t>SCE_NRF_928_0000409886</t>
  </si>
  <si>
    <t>SCE_NRF_928_0000412246</t>
  </si>
  <si>
    <t>SCE_NRF_928_0000424365</t>
  </si>
  <si>
    <t>SCE_NRF_928_0000427104</t>
  </si>
  <si>
    <t>SCE_NRF_928_0000428581</t>
  </si>
  <si>
    <t>SCE_NRF_928_0000431819</t>
  </si>
  <si>
    <t>SCE_NRF_928_0000442227</t>
  </si>
  <si>
    <t>SCE_NRF_928_0000457230</t>
  </si>
  <si>
    <t>SCE_NRF_928_0000459212</t>
  </si>
  <si>
    <t>SCE_NRF_928_0000461138</t>
  </si>
  <si>
    <t>SCE_NRF_928_0000472944</t>
  </si>
  <si>
    <t>SCE_NRF_928_0000478129</t>
  </si>
  <si>
    <t>SCE_NRF_928_0000481349</t>
  </si>
  <si>
    <t>SCE_NRF_928_0000482289</t>
  </si>
  <si>
    <t>SCE_NRF_928_0000485898</t>
  </si>
  <si>
    <t>SCE_NRF_928_0000495646</t>
  </si>
  <si>
    <t>SCE_NRF_928_0000499780</t>
  </si>
  <si>
    <t>SCE_NRF_928_0000502638</t>
  </si>
  <si>
    <t>SCE_NRF_928_0000506970</t>
  </si>
  <si>
    <t>SCE_NRF_928_0000507245</t>
  </si>
  <si>
    <t>SCE_NRF_928_0000510953</t>
  </si>
  <si>
    <t>SCE_NRF_928_0000534399</t>
  </si>
  <si>
    <t>SCE_NRF_928_0000536991</t>
  </si>
  <si>
    <t>SCE_NRF_928_0000538309</t>
  </si>
  <si>
    <t>SCE_NRF_928_0000542681</t>
  </si>
  <si>
    <t>SCE_NRF_928_0000545875</t>
  </si>
  <si>
    <t>SCE_NRF_928_0000547420</t>
  </si>
  <si>
    <t>SCE_NRF_928_0000549289</t>
  </si>
  <si>
    <t>SCE_NRF_928_0000549361</t>
  </si>
  <si>
    <t>SCE_NRF_928_0000550624</t>
  </si>
  <si>
    <t>SCE_NRF_928_0000552598</t>
  </si>
  <si>
    <t>SCE_NRF_928_0000556608</t>
  </si>
  <si>
    <t>SCE_NRF_928_0000569594</t>
  </si>
  <si>
    <t>SCE_NRF_928_0000572875</t>
  </si>
  <si>
    <t>SCE_NRF_928_0000573749</t>
  </si>
  <si>
    <t>SCE_NRF_928_0000578783</t>
  </si>
  <si>
    <t>SCE_NRF_928_0000579213</t>
  </si>
  <si>
    <t>SCE_NRF_928_0000582237</t>
  </si>
  <si>
    <t>SCE_NRF_928_0000585093</t>
  </si>
  <si>
    <t>SCE_NRF_928_0000587581</t>
  </si>
  <si>
    <t>SCE_NRF_928_0000587778</t>
  </si>
  <si>
    <t>SCE_NRF_928_0000602023</t>
  </si>
  <si>
    <t>SCE_NRF_928_0000602027</t>
  </si>
  <si>
    <t>SCE_NRF_928_0000606301</t>
  </si>
  <si>
    <t>SCE_NRF_928_0000609385</t>
  </si>
  <si>
    <t>SCE_NRF_928_0000612755</t>
  </si>
  <si>
    <t>SCE_NRF_928_0000615166</t>
  </si>
  <si>
    <t>SCE_NRF_928_0000617770</t>
  </si>
  <si>
    <t>SCE_NRF_928_0000625765</t>
  </si>
  <si>
    <t>SCE_NRF_928_0000628869</t>
  </si>
  <si>
    <t>SCE_NRF_928_0000639116</t>
  </si>
  <si>
    <t>SCE_NRF_928_0000639704</t>
  </si>
  <si>
    <t>SCE_NRF_928_0000639791</t>
  </si>
  <si>
    <t>SCE_NRF_928_0000640558</t>
  </si>
  <si>
    <t>SCE_NRF_928_0000656035</t>
  </si>
  <si>
    <t>SCE_NRF_928_0001300819</t>
  </si>
  <si>
    <t>SCE_NRF_928_0001333914</t>
  </si>
  <si>
    <t>SCE_NRF_928_0001334907</t>
  </si>
  <si>
    <t>SCE_NRF_928_0001340791</t>
  </si>
  <si>
    <t>SCE_NRF_928_0001349433</t>
  </si>
  <si>
    <t>SCE_NRF_928_0001357270</t>
  </si>
  <si>
    <t>SCE_NRF_928_0001363363</t>
  </si>
  <si>
    <t>SCE_NRF_930_0000002844</t>
  </si>
  <si>
    <t>SCE_NRF_930_0000005293</t>
  </si>
  <si>
    <t>SCE_NRF_930_0000006518</t>
  </si>
  <si>
    <t>SCE_NRF_930_0000007369</t>
  </si>
  <si>
    <t>SCE_NRF_930_0000007766</t>
  </si>
  <si>
    <t>SCE_NRF_930_0000009531</t>
  </si>
  <si>
    <t>SCE_NRF_930_0000012728</t>
  </si>
  <si>
    <t>SCE_NRF_930_0000015533</t>
  </si>
  <si>
    <t>SCE_NRF_930_0000030202</t>
  </si>
  <si>
    <t>SCE_NRF_930_0000044495</t>
  </si>
  <si>
    <t>SCE_NRF_930_0000051906</t>
  </si>
  <si>
    <t>SCE_NRF_930_0000060492</t>
  </si>
  <si>
    <t>SCE_NRF_930_0000064299</t>
  </si>
  <si>
    <t>SCE_NRF_930_0000066891</t>
  </si>
  <si>
    <t>SCE_NRF_930_0000072910</t>
  </si>
  <si>
    <t>SCE_NRF_930_0000082869</t>
  </si>
  <si>
    <t>SCE_NRF_930_0000083123</t>
  </si>
  <si>
    <t>SCE_NRF_930_0000083461</t>
  </si>
  <si>
    <t>SCE_NRF_930_0000083529</t>
  </si>
  <si>
    <t>SCE_NRF_930_0000083830</t>
  </si>
  <si>
    <t>SCE_NRF_930_0000083917</t>
  </si>
  <si>
    <t>SCE_NRF_930_0000083964</t>
  </si>
  <si>
    <t>SCE_NRF_930_0000092052</t>
  </si>
  <si>
    <t>SCE_NRF_930_0000104414</t>
  </si>
  <si>
    <t>SCE_NRF_930_0000105063</t>
  </si>
  <si>
    <t>SCE_NRF_930_0000105506</t>
  </si>
  <si>
    <t>SCE_NRF_930_0000105584</t>
  </si>
  <si>
    <t>SCE_NRF_930_0000113927</t>
  </si>
  <si>
    <t>SCE_NRF_930_0000126891</t>
  </si>
  <si>
    <t>SCE_NRF_930_0000126973</t>
  </si>
  <si>
    <t>SCE_NRF_930_0000135685</t>
  </si>
  <si>
    <t>SCE_NRF_930_0000143180</t>
  </si>
  <si>
    <t>SCE_NRF_930_0000144716</t>
  </si>
  <si>
    <t>SCE_NRF_930_0000144948</t>
  </si>
  <si>
    <t>SCE_NRF_930_0000146434</t>
  </si>
  <si>
    <t>SCE_NRF_930_0000146792</t>
  </si>
  <si>
    <t>SCE_NRF_930_0000157855</t>
  </si>
  <si>
    <t>SCE_NRF_930_0000159044</t>
  </si>
  <si>
    <t>SCE_NRF_930_0000162028</t>
  </si>
  <si>
    <t>SCE_NRF_930_0000169005</t>
  </si>
  <si>
    <t>SCE_NRF_930_0000174319</t>
  </si>
  <si>
    <t>SCE_NRF_930_0000174534</t>
  </si>
  <si>
    <t>SCE_NRF_930_0000187890</t>
  </si>
  <si>
    <t>SCE_NRF_930_0000188358</t>
  </si>
  <si>
    <t>SCE_NRF_930_0000188503</t>
  </si>
  <si>
    <t>SCE_NRF_930_0000189916</t>
  </si>
  <si>
    <t>SCE_NRF_930_0000205002</t>
  </si>
  <si>
    <t>SCE_NRF_930_0000206072</t>
  </si>
  <si>
    <t>SCE_NRF_930_0000206548</t>
  </si>
  <si>
    <t>SCE_NRF_930_0000207022</t>
  </si>
  <si>
    <t>SCE_NRF_930_0000209669</t>
  </si>
  <si>
    <t>SCE_NRF_930_0000225334</t>
  </si>
  <si>
    <t>SCE_NRF_930_0000226404</t>
  </si>
  <si>
    <t>SCE_NRF_930_0000227221</t>
  </si>
  <si>
    <t>SCE_NRF_930_0000227287</t>
  </si>
  <si>
    <t>SCE_NRF_930_0000230386</t>
  </si>
  <si>
    <t>SCE_NRF_930_0000235869</t>
  </si>
  <si>
    <t>SCE_NRF_930_0000236002</t>
  </si>
  <si>
    <t>SCE_NRF_930_0000239717</t>
  </si>
  <si>
    <t>SCE_NRF_930_0000239930</t>
  </si>
  <si>
    <t>SCE_NRF_930_0000249475</t>
  </si>
  <si>
    <t>SCE_NRF_930_0000251934</t>
  </si>
  <si>
    <t>SCE_NRF_930_0000257490</t>
  </si>
  <si>
    <t>SCE_NRF_930_0000262808</t>
  </si>
  <si>
    <t>SCE_NRF_930_0000263768</t>
  </si>
  <si>
    <t>SCE_NRF_930_0000269490</t>
  </si>
  <si>
    <t>SCE_NRF_930_0000274065</t>
  </si>
  <si>
    <t>SCE_NRF_930_0000274255</t>
  </si>
  <si>
    <t>SCE_NRF_930_0000276965</t>
  </si>
  <si>
    <t>SCE_NRF_930_0000286293</t>
  </si>
  <si>
    <t>SCE_NRF_930_0000288216</t>
  </si>
  <si>
    <t>SCE_NRF_930_0000294857</t>
  </si>
  <si>
    <t>SCE_NRF_930_0000295464</t>
  </si>
  <si>
    <t>SCE_NRF_930_0000303224</t>
  </si>
  <si>
    <t>SCE_NRF_930_0000306927</t>
  </si>
  <si>
    <t>SCE_NRF_930_0000308473</t>
  </si>
  <si>
    <t>SCE_NRF_930_0000309073</t>
  </si>
  <si>
    <t>SCE_NRF_930_0000309778</t>
  </si>
  <si>
    <t>SCE_NRF_930_0000312765</t>
  </si>
  <si>
    <t>SCE_NRF_930_0000316067</t>
  </si>
  <si>
    <t>SCE_NRF_930_0000321689</t>
  </si>
  <si>
    <t>SCE_NRF_930_0000325819</t>
  </si>
  <si>
    <t>SCE_NRF_930_0000345312</t>
  </si>
  <si>
    <t>SCE_NRF_930_0000345566</t>
  </si>
  <si>
    <t>SCE_NRF_930_0000348308</t>
  </si>
  <si>
    <t>SCE_NRF_930_0000350150</t>
  </si>
  <si>
    <t>SCE_NRF_930_0000354497</t>
  </si>
  <si>
    <t>SCE_NRF_930_0000357650</t>
  </si>
  <si>
    <t>SCE_NRF_930_0000358598</t>
  </si>
  <si>
    <t>SCE_NRF_930_0000360303</t>
  </si>
  <si>
    <t>SCE_NRF_930_0000362766</t>
  </si>
  <si>
    <t>SCE_NRF_930_0000363521</t>
  </si>
  <si>
    <t>SCE_NRF_930_0000364200</t>
  </si>
  <si>
    <t>SCE_NRF_930_0000370616</t>
  </si>
  <si>
    <t>SCE_NRF_930_0000378291</t>
  </si>
  <si>
    <t>SCE_NRF_930_0000385073</t>
  </si>
  <si>
    <t>SCE_NRF_930_0000386728</t>
  </si>
  <si>
    <t>SCE_NRF_930_0000386891</t>
  </si>
  <si>
    <t>SCE_NRF_930_0000388786</t>
  </si>
  <si>
    <t>SCE_NRF_930_0000389548</t>
  </si>
  <si>
    <t>SCE_NRF_930_0000390765</t>
  </si>
  <si>
    <t>SCE_NRF_930_0000392883</t>
  </si>
  <si>
    <t>SCE_NRF_930_0000396456</t>
  </si>
  <si>
    <t>SCE_NRF_930_0000398253</t>
  </si>
  <si>
    <t>SCE_NRF_930_0000400352</t>
  </si>
  <si>
    <t>SCE_NRF_930_0000402052</t>
  </si>
  <si>
    <t>SCE_NRF_930_0000406030</t>
  </si>
  <si>
    <t>SCE_NRF_930_0000408120</t>
  </si>
  <si>
    <t>SCE_NRF_930_0000410060</t>
  </si>
  <si>
    <t>SCE_NRF_930_0000411232</t>
  </si>
  <si>
    <t>SCE_NRF_930_0000412061</t>
  </si>
  <si>
    <t>SCE_NRF_930_0000423189</t>
  </si>
  <si>
    <t>SCE_NRF_930_0000425110</t>
  </si>
  <si>
    <t>SCE_NRF_930_0000427482</t>
  </si>
  <si>
    <t>SCE_NRF_930_0000428579</t>
  </si>
  <si>
    <t>SCE_NRF_930_0000428747</t>
  </si>
  <si>
    <t>SCE_NRF_930_0000448732</t>
  </si>
  <si>
    <t>SCE_NRF_930_0000452242</t>
  </si>
  <si>
    <t>SCE_NRF_930_0000458900</t>
  </si>
  <si>
    <t>SCE_NRF_930_0000460428</t>
  </si>
  <si>
    <t>SCE_NRF_930_0000465310</t>
  </si>
  <si>
    <t>SCE_NRF_930_0000466198</t>
  </si>
  <si>
    <t>SCE_NRF_930_0000479589</t>
  </si>
  <si>
    <t>SCE_NRF_930_0000479884</t>
  </si>
  <si>
    <t>SCE_NRF_930_0000481488</t>
  </si>
  <si>
    <t>SCE_NRF_930_0000481616</t>
  </si>
  <si>
    <t>SCE_NRF_930_0000487338</t>
  </si>
  <si>
    <t>SCE_NRF_930_0000487622</t>
  </si>
  <si>
    <t>SCE_NRF_930_0000495221</t>
  </si>
  <si>
    <t>SCE_NRF_930_0000496360</t>
  </si>
  <si>
    <t>SCE_NRF_930_0000498836</t>
  </si>
  <si>
    <t>SCE_NRF_930_0000498865</t>
  </si>
  <si>
    <t>SCE_NRF_930_0000500265</t>
  </si>
  <si>
    <t>SCE_NRF_930_0000500499</t>
  </si>
  <si>
    <t>SCE_NRF_930_0000502414</t>
  </si>
  <si>
    <t>SCE_NRF_930_0000505208</t>
  </si>
  <si>
    <t>SCE_NRF_930_0000507596</t>
  </si>
  <si>
    <t>SCE_NRF_930_0000508348</t>
  </si>
  <si>
    <t>SCE_NRF_930_0000511924</t>
  </si>
  <si>
    <t>SCE_NRF_930_0000518638</t>
  </si>
  <si>
    <t>SCE_NRF_930_0000521191</t>
  </si>
  <si>
    <t>SCE_NRF_930_0000523218</t>
  </si>
  <si>
    <t>SCE_NRF_930_0000535040</t>
  </si>
  <si>
    <t>SCE_NRF_930_0000535394</t>
  </si>
  <si>
    <t>SCE_NRF_930_0000541037</t>
  </si>
  <si>
    <t>SCE_NRF_930_0000541261</t>
  </si>
  <si>
    <t>SCE_NRF_930_0000546052</t>
  </si>
  <si>
    <t>SCE_NRF_930_0000547893</t>
  </si>
  <si>
    <t>SCE_NRF_930_0000556607</t>
  </si>
  <si>
    <t>SCE_NRF_930_0000560194</t>
  </si>
  <si>
    <t>SCE_NRF_930_0000563188</t>
  </si>
  <si>
    <t>SCE_NRF_930_0000571535</t>
  </si>
  <si>
    <t>SCE_NRF_930_0000576653</t>
  </si>
  <si>
    <t>SCE_NRF_930_0000597320</t>
  </si>
  <si>
    <t>SCE_NRF_930_0000603464</t>
  </si>
  <si>
    <t>SCE_NRF_930_0000613068</t>
  </si>
  <si>
    <t>SCE_NRF_930_0000616141</t>
  </si>
  <si>
    <t>SCE_NRF_930_0000617184</t>
  </si>
  <si>
    <t>SCE_NRF_930_0000618654</t>
  </si>
  <si>
    <t>SCE_NRF_930_0000618955</t>
  </si>
  <si>
    <t>SCE_NRF_930_0000627703</t>
  </si>
  <si>
    <t>SCE_NRF_930_0000633603</t>
  </si>
  <si>
    <t>SCE_NRF_930_0000648748</t>
  </si>
  <si>
    <t>SCE_NRF_930_0001319772</t>
  </si>
  <si>
    <t>SCE_NRF_930_0001354097</t>
  </si>
  <si>
    <t>SCE_NRF_930_0001354121</t>
  </si>
  <si>
    <t>SCE_NRF_930_0001354873</t>
  </si>
  <si>
    <t>SCE_NRF_931_0000012631</t>
  </si>
  <si>
    <t>SCE_NRF_931_0000019125</t>
  </si>
  <si>
    <t>SCE_NRF_931_0000021118</t>
  </si>
  <si>
    <t>SCE_NRF_931_0000048012</t>
  </si>
  <si>
    <t>SCE_NRF_931_0000051397</t>
  </si>
  <si>
    <t>SCE_NRF_931_0000053072</t>
  </si>
  <si>
    <t>SCE_NRF_931_0000057009</t>
  </si>
  <si>
    <t>SCE_NRF_931_0000091478</t>
  </si>
  <si>
    <t>SCE_NRF_931_0000091482</t>
  </si>
  <si>
    <t>SCE_NRF_931_0000092025</t>
  </si>
  <si>
    <t>SCE_NRF_931_0000092161</t>
  </si>
  <si>
    <t>SCE_NRF_931_0000113740</t>
  </si>
  <si>
    <t>SCE_NRF_931_0000113830</t>
  </si>
  <si>
    <t>SCE_NRF_931_0000113867</t>
  </si>
  <si>
    <t>SCE_NRF_931_0000114000</t>
  </si>
  <si>
    <t>SCE_NRF_931_0000114005</t>
  </si>
  <si>
    <t>SCE_NRF_931_0000114044</t>
  </si>
  <si>
    <t>SCE_NRF_931_0000114080</t>
  </si>
  <si>
    <t>SCE_NRF_931_0000114089</t>
  </si>
  <si>
    <t>SCE_NRF_931_0000135157</t>
  </si>
  <si>
    <t>SCE_NRF_931_0000135394</t>
  </si>
  <si>
    <t>SCE_NRF_931_0000144146</t>
  </si>
  <si>
    <t>SCE_NRF_931_0000149269</t>
  </si>
  <si>
    <t>SCE_NRF_931_0000150707</t>
  </si>
  <si>
    <t>SCE_NRF_931_0000158052</t>
  </si>
  <si>
    <t>SCE_NRF_931_0000168070</t>
  </si>
  <si>
    <t>SCE_NRF_931_0000181506</t>
  </si>
  <si>
    <t>SCE_NRF_931_0000188610</t>
  </si>
  <si>
    <t>SCE_NRF_931_0000204977</t>
  </si>
  <si>
    <t>SCE_NRF_931_0000219421</t>
  </si>
  <si>
    <t>SCE_NRF_931_0000223255</t>
  </si>
  <si>
    <t>SCE_NRF_931_0000232496</t>
  </si>
  <si>
    <t>SCE_NRF_931_0000233160</t>
  </si>
  <si>
    <t>SCE_NRF_931_0000235819</t>
  </si>
  <si>
    <t>SCE_NRF_931_0000240139</t>
  </si>
  <si>
    <t>SCE_NRF_931_0000249993</t>
  </si>
  <si>
    <t>SCE_NRF_931_0000250111</t>
  </si>
  <si>
    <t>SCE_NRF_931_0000258393</t>
  </si>
  <si>
    <t>SCE_NRF_931_0000260914</t>
  </si>
  <si>
    <t>SCE_NRF_931_0000284686</t>
  </si>
  <si>
    <t>SCE_NRF_931_0000285927</t>
  </si>
  <si>
    <t>SCE_NRF_931_0000286572</t>
  </si>
  <si>
    <t>SCE_NRF_931_0000288592</t>
  </si>
  <si>
    <t>SCE_NRF_931_0000289111</t>
  </si>
  <si>
    <t>SCE_NRF_931_0000301993</t>
  </si>
  <si>
    <t>SCE_NRF_931_0000302591</t>
  </si>
  <si>
    <t>SCE_NRF_931_0000331121</t>
  </si>
  <si>
    <t>SCE_NRF_931_0000349688</t>
  </si>
  <si>
    <t>SCE_NRF_931_0000384552</t>
  </si>
  <si>
    <t>SCE_NRF_931_0000405043</t>
  </si>
  <si>
    <t>SCE_NRF_931_0000417590</t>
  </si>
  <si>
    <t>SCE_NRF_931_0000427367</t>
  </si>
  <si>
    <t>SCE_NRF_931_0000463709</t>
  </si>
  <si>
    <t>SCE_NRF_931_0000471279</t>
  </si>
  <si>
    <t>SCE_NRF_931_0000472144</t>
  </si>
  <si>
    <t>SCE_NRF_931_0000486303</t>
  </si>
  <si>
    <t>SCE_NRF_931_0000487264</t>
  </si>
  <si>
    <t>SCE_NRF_931_0000507336</t>
  </si>
  <si>
    <t>SCE_NRF_931_0000521663</t>
  </si>
  <si>
    <t>SCE_NRF_931_0000522369</t>
  </si>
  <si>
    <t>SCE_NRF_931_0000578153</t>
  </si>
  <si>
    <t>SCE_NRF_931_0000584689</t>
  </si>
  <si>
    <t>SCE_NRF_931_0000585190</t>
  </si>
  <si>
    <t>SCE_NRF_931_0000615634</t>
  </si>
  <si>
    <t>SCE_NRF_931_0000647360</t>
  </si>
  <si>
    <t>SCE_NRF_931_0000654886</t>
  </si>
  <si>
    <t>SCE_NRF_931_0001319715</t>
  </si>
  <si>
    <t>SCE_NRF_932_0000007352</t>
  </si>
  <si>
    <t>SCE_NRF_932_0000009315</t>
  </si>
  <si>
    <t>SCE_NRF_932_0000011675</t>
  </si>
  <si>
    <t>SCE_NRF_932_0000020014</t>
  </si>
  <si>
    <t>SCE_NRF_932_0000022761</t>
  </si>
  <si>
    <t>SCE_NRF_932_0000029328</t>
  </si>
  <si>
    <t>SCE_NRF_932_0000031445</t>
  </si>
  <si>
    <t>SCE_NRF_932_0000032539</t>
  </si>
  <si>
    <t>SCE_NRF_932_0000033678</t>
  </si>
  <si>
    <t>SCE_NRF_932_0000055688</t>
  </si>
  <si>
    <t>SCE_NRF_932_0000062645</t>
  </si>
  <si>
    <t>SCE_NRF_932_0000066935</t>
  </si>
  <si>
    <t>SCE_NRF_932_0000067036</t>
  </si>
  <si>
    <t>SCE_NRF_932_0000068498</t>
  </si>
  <si>
    <t>SCE_NRF_932_0000069739</t>
  </si>
  <si>
    <t>SCE_NRF_932_0000092292</t>
  </si>
  <si>
    <t>SCE_NRF_932_0000092905</t>
  </si>
  <si>
    <t>SCE_NRF_932_0000093126</t>
  </si>
  <si>
    <t>SCE_NRF_932_0000093387</t>
  </si>
  <si>
    <t>SCE_NRF_932_0000093535</t>
  </si>
  <si>
    <t>SCE_NRF_932_0000093779</t>
  </si>
  <si>
    <t>SCE_NRF_932_0000093828</t>
  </si>
  <si>
    <t>SCE_NRF_932_0000114254</t>
  </si>
  <si>
    <t>SCE_NRF_932_0000114276</t>
  </si>
  <si>
    <t>SCE_NRF_932_0000114290</t>
  </si>
  <si>
    <t>SCE_NRF_932_0000114407</t>
  </si>
  <si>
    <t>SCE_NRF_932_0000114412</t>
  </si>
  <si>
    <t>SCE_NRF_932_0000114443</t>
  </si>
  <si>
    <t>SCE_NRF_932_0000114634</t>
  </si>
  <si>
    <t>SCE_NRF_932_0000115025</t>
  </si>
  <si>
    <t>SCE_NRF_932_0000115369</t>
  </si>
  <si>
    <t>SCE_NRF_932_0000115395</t>
  </si>
  <si>
    <t>SCE_NRF_932_0000115572</t>
  </si>
  <si>
    <t>SCE_NRF_932_0000115829</t>
  </si>
  <si>
    <t>SCE_NRF_932_0000115870</t>
  </si>
  <si>
    <t>SCE_NRF_932_0000136340</t>
  </si>
  <si>
    <t>SCE_NRF_932_0000136841</t>
  </si>
  <si>
    <t>SCE_NRF_932_0000137098</t>
  </si>
  <si>
    <t>SCE_NRF_932_0000137212</t>
  </si>
  <si>
    <t>SCE_NRF_932_0000137346</t>
  </si>
  <si>
    <t>SCE_NRF_932_0000147779</t>
  </si>
  <si>
    <t>SCE_NRF_932_0000157230</t>
  </si>
  <si>
    <t>SCE_NRF_932_0000157761</t>
  </si>
  <si>
    <t>SCE_NRF_932_0000164074</t>
  </si>
  <si>
    <t>SCE_NRF_932_0000165534</t>
  </si>
  <si>
    <t>SCE_NRF_932_0000165682</t>
  </si>
  <si>
    <t>SCE_NRF_932_0000165726</t>
  </si>
  <si>
    <t>SCE_NRF_932_0000166356</t>
  </si>
  <si>
    <t>SCE_NRF_932_0000166457</t>
  </si>
  <si>
    <t>SCE_NRF_932_0000168892</t>
  </si>
  <si>
    <t>SCE_NRF_932_0000170822</t>
  </si>
  <si>
    <t>SCE_NRF_932_0000172580</t>
  </si>
  <si>
    <t>SCE_NRF_932_0000173221</t>
  </si>
  <si>
    <t>SCE_NRF_932_0000186795</t>
  </si>
  <si>
    <t>SCE_NRF_932_0000196683</t>
  </si>
  <si>
    <t>SCE_NRF_932_0000216023</t>
  </si>
  <si>
    <t>SCE_NRF_932_0000216733</t>
  </si>
  <si>
    <t>SCE_NRF_932_0000216851</t>
  </si>
  <si>
    <t>SCE_NRF_932_0000216893</t>
  </si>
  <si>
    <t>SCE_NRF_932_0000227243</t>
  </si>
  <si>
    <t>SCE_NRF_932_0000231198</t>
  </si>
  <si>
    <t>SCE_NRF_932_0000252462</t>
  </si>
  <si>
    <t>SCE_NRF_932_0000258937</t>
  </si>
  <si>
    <t>SCE_NRF_932_0000263888</t>
  </si>
  <si>
    <t>SCE_NRF_932_0000267937</t>
  </si>
  <si>
    <t>SCE_NRF_932_0000267963</t>
  </si>
  <si>
    <t>SCE_NRF_932_0000270114</t>
  </si>
  <si>
    <t>SCE_NRF_932_0000271109</t>
  </si>
  <si>
    <t>SCE_NRF_932_0000274208</t>
  </si>
  <si>
    <t>SCE_NRF_932_0000278391</t>
  </si>
  <si>
    <t>SCE_NRF_932_0000282174</t>
  </si>
  <si>
    <t>SCE_NRF_932_0000283895</t>
  </si>
  <si>
    <t>SCE_NRF_932_0000291289</t>
  </si>
  <si>
    <t>SCE_NRF_932_0000298667</t>
  </si>
  <si>
    <t>SCE_NRF_932_0000299237</t>
  </si>
  <si>
    <t>SCE_NRF_932_0000300976</t>
  </si>
  <si>
    <t>SCE_NRF_932_0000307705</t>
  </si>
  <si>
    <t>SCE_NRF_932_0000309983</t>
  </si>
  <si>
    <t>SCE_NRF_932_0000311130</t>
  </si>
  <si>
    <t>SCE_NRF_932_0000317962</t>
  </si>
  <si>
    <t>SCE_NRF_932_0000323977</t>
  </si>
  <si>
    <t>SCE_NRF_932_0000351352</t>
  </si>
  <si>
    <t>SCE_NRF_932_0000353635</t>
  </si>
  <si>
    <t>SCE_NRF_932_0000354432</t>
  </si>
  <si>
    <t>SCE_NRF_932_0000356739</t>
  </si>
  <si>
    <t>SCE_NRF_932_0000357546</t>
  </si>
  <si>
    <t>SCE_NRF_932_0000360013</t>
  </si>
  <si>
    <t>SCE_NRF_932_0000363561</t>
  </si>
  <si>
    <t>SCE_NRF_932_0000366259</t>
  </si>
  <si>
    <t>SCE_NRF_932_0000387482</t>
  </si>
  <si>
    <t>SCE_NRF_932_0000389289</t>
  </si>
  <si>
    <t>SCE_NRF_932_0000399055</t>
  </si>
  <si>
    <t>SCE_NRF_932_0000405845</t>
  </si>
  <si>
    <t>SCE_NRF_932_0000413319</t>
  </si>
  <si>
    <t>SCE_NRF_932_0000414841</t>
  </si>
  <si>
    <t>SCE_NRF_932_0000416009</t>
  </si>
  <si>
    <t>SCE_NRF_932_0000417476</t>
  </si>
  <si>
    <t>SCE_NRF_932_0000419883</t>
  </si>
  <si>
    <t>SCE_NRF_932_0000420549</t>
  </si>
  <si>
    <t>SCE_NRF_932_0000420650</t>
  </si>
  <si>
    <t>SCE_NRF_932_0000430799</t>
  </si>
  <si>
    <t>SCE_NRF_932_0000433912</t>
  </si>
  <si>
    <t>SCE_NRF_932_0000435392</t>
  </si>
  <si>
    <t>SCE_NRF_932_0000437914</t>
  </si>
  <si>
    <t>SCE_NRF_932_0000444002</t>
  </si>
  <si>
    <t>SCE_NRF_932_0000448000</t>
  </si>
  <si>
    <t>SCE_NRF_932_0000463357</t>
  </si>
  <si>
    <t>SCE_NRF_932_0000475770</t>
  </si>
  <si>
    <t>SCE_NRF_932_0000480383</t>
  </si>
  <si>
    <t>SCE_NRF_932_0000480525</t>
  </si>
  <si>
    <t>SCE_NRF_932_0000492660</t>
  </si>
  <si>
    <t>SCE_NRF_932_0000493656</t>
  </si>
  <si>
    <t>SCE_NRF_932_0000507702</t>
  </si>
  <si>
    <t>SCE_NRF_932_0000508039</t>
  </si>
  <si>
    <t>SCE_NRF_932_0000514692</t>
  </si>
  <si>
    <t>SCE_NRF_932_0000516032</t>
  </si>
  <si>
    <t>SCE_NRF_932_0000521582</t>
  </si>
  <si>
    <t>SCE_NRF_932_0000523085</t>
  </si>
  <si>
    <t>SCE_NRF_932_0000536364</t>
  </si>
  <si>
    <t>SCE_NRF_932_0000538731</t>
  </si>
  <si>
    <t>SCE_NRF_932_0000543452</t>
  </si>
  <si>
    <t>SCE_NRF_932_0000546112</t>
  </si>
  <si>
    <t>SCE_NRF_932_0000550426</t>
  </si>
  <si>
    <t>SCE_NRF_932_0000559924</t>
  </si>
  <si>
    <t>SCE_NRF_932_0000563018</t>
  </si>
  <si>
    <t>SCE_NRF_932_0000565089</t>
  </si>
  <si>
    <t>SCE_NRF_932_0000566638</t>
  </si>
  <si>
    <t>SCE_NRF_932_0000580353</t>
  </si>
  <si>
    <t>SCE_NRF_932_0000585541</t>
  </si>
  <si>
    <t>SCE_NRF_932_0000594763</t>
  </si>
  <si>
    <t>SCE_NRF_932_0000595955</t>
  </si>
  <si>
    <t>SCE_NRF_932_0000598211</t>
  </si>
  <si>
    <t>SCE_NRF_932_0000598564</t>
  </si>
  <si>
    <t>SCE_NRF_932_0000613756</t>
  </si>
  <si>
    <t>SCE_NRF_932_0000618203</t>
  </si>
  <si>
    <t>SCE_NRF_932_0000619817</t>
  </si>
  <si>
    <t>SCE_NRF_932_0000623399</t>
  </si>
  <si>
    <t>SCE_NRF_932_0000634855</t>
  </si>
  <si>
    <t>SCE_NRF_932_0000636617</t>
  </si>
  <si>
    <t>SCE_NRF_932_0000648087</t>
  </si>
  <si>
    <t>SCE_NRF_932_0000648572</t>
  </si>
  <si>
    <t>SCE_NRF_932_0000652260</t>
  </si>
  <si>
    <t>SCE_NRF_932_0000655222</t>
  </si>
  <si>
    <t>SCE_NRF_932_0001308409</t>
  </si>
  <si>
    <t>SCE_NRF_932_0001313307</t>
  </si>
  <si>
    <t>SCE_NRF_932_0001325340</t>
  </si>
  <si>
    <t>SCE_NRF_932_0001343405</t>
  </si>
  <si>
    <t>SCE_NRF_935_0000009821</t>
  </si>
  <si>
    <t>SCE_NRF_935_0000019619</t>
  </si>
  <si>
    <t>SCE_NRF_935_0000020506</t>
  </si>
  <si>
    <t>SCE_NRF_935_0000024005</t>
  </si>
  <si>
    <t>SCE_NRF_935_0000030554</t>
  </si>
  <si>
    <t>SCE_NRF_935_0000032161</t>
  </si>
  <si>
    <t>SCE_NRF_935_0000032218</t>
  </si>
  <si>
    <t>SCE_NRF_935_0000039768</t>
  </si>
  <si>
    <t>SCE_NRF_935_0000056776</t>
  </si>
  <si>
    <t>SCE_NRF_935_0000095577</t>
  </si>
  <si>
    <t>SCE_NRF_935_0000095735</t>
  </si>
  <si>
    <t>SCE_NRF_935_0000117435</t>
  </si>
  <si>
    <t>SCE_NRF_935_0000138964</t>
  </si>
  <si>
    <t>SCE_NRF_935_0000139070</t>
  </si>
  <si>
    <t>SCE_NRF_935_0000141061</t>
  </si>
  <si>
    <t>SCE_NRF_935_0000141077</t>
  </si>
  <si>
    <t>SCE_NRF_935_0000160314</t>
  </si>
  <si>
    <t>SCE_NRF_935_0000161739</t>
  </si>
  <si>
    <t>SCE_NRF_935_0000166179</t>
  </si>
  <si>
    <t>SCE_NRF_935_0000168665</t>
  </si>
  <si>
    <t>SCE_NRF_935_0000173501</t>
  </si>
  <si>
    <t>SCE_NRF_935_0000173917</t>
  </si>
  <si>
    <t>SCE_NRF_935_0000180113</t>
  </si>
  <si>
    <t>SCE_NRF_935_0000180876</t>
  </si>
  <si>
    <t>SCE_NRF_935_0000183289</t>
  </si>
  <si>
    <t>SCE_NRF_935_0000184394</t>
  </si>
  <si>
    <t>SCE_NRF_935_0000194371</t>
  </si>
  <si>
    <t>SCE_NRF_935_0000201547</t>
  </si>
  <si>
    <t>SCE_NRF_935_0000218940</t>
  </si>
  <si>
    <t>SCE_NRF_935_0000219075</t>
  </si>
  <si>
    <t>SCE_NRF_935_0000224314</t>
  </si>
  <si>
    <t>SCE_NRF_935_0000226880</t>
  </si>
  <si>
    <t>SCE_NRF_935_0000231548</t>
  </si>
  <si>
    <t>SCE_NRF_935_0000238327</t>
  </si>
  <si>
    <t>SCE_NRF_935_0000246993</t>
  </si>
  <si>
    <t>SCE_NRF_935_0000248821</t>
  </si>
  <si>
    <t>SCE_NRF_935_0000282273</t>
  </si>
  <si>
    <t>SCE_NRF_935_0000287943</t>
  </si>
  <si>
    <t>SCE_NRF_935_0000294139</t>
  </si>
  <si>
    <t>SCE_NRF_935_0000314641</t>
  </si>
  <si>
    <t>SCE_NRF_935_0000320447</t>
  </si>
  <si>
    <t>SCE_NRF_935_0000323517</t>
  </si>
  <si>
    <t>SCE_NRF_935_0000338975</t>
  </si>
  <si>
    <t>SCE_NRF_935_0000350413</t>
  </si>
  <si>
    <t>SCE_NRF_935_0000351853</t>
  </si>
  <si>
    <t>SCE_NRF_935_0000357831</t>
  </si>
  <si>
    <t>SCE_NRF_935_0000377705</t>
  </si>
  <si>
    <t>SCE_NRF_935_0000377744</t>
  </si>
  <si>
    <t>SCE_NRF_935_0000384933</t>
  </si>
  <si>
    <t>SCE_NRF_935_0000385636</t>
  </si>
  <si>
    <t>SCE_NRF_935_0000388423</t>
  </si>
  <si>
    <t>SCE_NRF_935_0000391882</t>
  </si>
  <si>
    <t>SCE_NRF_935_0000392707</t>
  </si>
  <si>
    <t>SCE_NRF_935_0000395450</t>
  </si>
  <si>
    <t>SCE_NRF_935_0000397863</t>
  </si>
  <si>
    <t>SCE_NRF_935_0000405221</t>
  </si>
  <si>
    <t>SCE_NRF_935_0000409302</t>
  </si>
  <si>
    <t>SCE_NRF_935_0000417514</t>
  </si>
  <si>
    <t>SCE_NRF_935_0000418614</t>
  </si>
  <si>
    <t>SCE_NRF_935_0000423854</t>
  </si>
  <si>
    <t>SCE_NRF_935_0000426943</t>
  </si>
  <si>
    <t>SCE_NRF_935_0000440108</t>
  </si>
  <si>
    <t>SCE_NRF_935_0000440793</t>
  </si>
  <si>
    <t>SCE_NRF_935_0000443326</t>
  </si>
  <si>
    <t>SCE_NRF_935_0000461267</t>
  </si>
  <si>
    <t>SCE_NRF_935_0000468168</t>
  </si>
  <si>
    <t>SCE_NRF_935_0000483478</t>
  </si>
  <si>
    <t>SCE_NRF_935_0000485118</t>
  </si>
  <si>
    <t>SCE_NRF_935_0000498310</t>
  </si>
  <si>
    <t>SCE_NRF_935_0000498422</t>
  </si>
  <si>
    <t>SCE_NRF_935_0000506549</t>
  </si>
  <si>
    <t>SCE_NRF_935_0000511825</t>
  </si>
  <si>
    <t>SCE_NRF_935_0000515172</t>
  </si>
  <si>
    <t>SCE_NRF_935_0000518598</t>
  </si>
  <si>
    <t>SCE_NRF_935_0000530782</t>
  </si>
  <si>
    <t>SCE_NRF_935_0000531179</t>
  </si>
  <si>
    <t>SCE_NRF_935_0000532195</t>
  </si>
  <si>
    <t>SCE_NRF_935_0000568330</t>
  </si>
  <si>
    <t>SCE_NRF_935_0000572594</t>
  </si>
  <si>
    <t>SCE_NRF_935_0000585410</t>
  </si>
  <si>
    <t>SCE_NRF_935_0000592570</t>
  </si>
  <si>
    <t>SCE_NRF_935_0000599442</t>
  </si>
  <si>
    <t>SCE_NRF_935_0000610411</t>
  </si>
  <si>
    <t>SCE_NRF_935_0000624049</t>
  </si>
  <si>
    <t>SCE_NRF_935_0000624788</t>
  </si>
  <si>
    <t>SCE_NRF_935_0000635120</t>
  </si>
  <si>
    <t>SCE_NRF_935_0000636778</t>
  </si>
  <si>
    <t>SCE_NRF_935_0000646485</t>
  </si>
  <si>
    <t>SCE_NRF_935_0000654506</t>
  </si>
  <si>
    <t>SCE_NRF_935_0001330729</t>
  </si>
  <si>
    <t>SCE_NRF_935_0001356673</t>
  </si>
  <si>
    <t>SCE_NRF_936_0000344275</t>
  </si>
  <si>
    <t>SCE_NRF_936_0000498124</t>
  </si>
  <si>
    <t>SDGE_NRF_919_0000003648</t>
  </si>
  <si>
    <t>SDGE_NRF_919_0000008059</t>
  </si>
  <si>
    <t>SDGE_NRF_919_0000008235</t>
  </si>
  <si>
    <t>SDGE_NRF_919_0000018022</t>
  </si>
  <si>
    <t>SDGE_NRF_919_0000018996</t>
  </si>
  <si>
    <t>SDGE_NRF_919_0000020622</t>
  </si>
  <si>
    <t>SDGE_NRF_919_0000029123</t>
  </si>
  <si>
    <t>SDGE_NRF_919_0000036847</t>
  </si>
  <si>
    <t>SDGE_NRF_919_0000038310</t>
  </si>
  <si>
    <t>SDGE_NRF_919_0000041811</t>
  </si>
  <si>
    <t>SDGE_NRF_919_0000043164</t>
  </si>
  <si>
    <t>SDGE_NRF_919_0000044204</t>
  </si>
  <si>
    <t>SDGE_NRF_919_0000047561</t>
  </si>
  <si>
    <t>SDGE_NRF_919_0000049855</t>
  </si>
  <si>
    <t>SDGE_NRF_919_0000049974</t>
  </si>
  <si>
    <t>SDGE_NRF_919_0000054773</t>
  </si>
  <si>
    <t>SDGE_NRF_919_0000058944</t>
  </si>
  <si>
    <t>SDGE_NRF_919_0000063143</t>
  </si>
  <si>
    <t>SDGE_NRF_919_0000068329</t>
  </si>
  <si>
    <t>SDGE_NRF_919_0000068340</t>
  </si>
  <si>
    <t>SDGE_NRF_919_0000069127</t>
  </si>
  <si>
    <t>SDGE_NRF_919_0000069296</t>
  </si>
  <si>
    <t>SDGE_NRF_919_0000069684</t>
  </si>
  <si>
    <t>SDGE_NRF_919_0000070420</t>
  </si>
  <si>
    <t>SDGE_NRF_919_0000070532</t>
  </si>
  <si>
    <t>SDGE_NRF_919_0000072086</t>
  </si>
  <si>
    <t>SDGE_NRF_919_0000074181</t>
  </si>
  <si>
    <t>SDGE_NRF_919_0000075090</t>
  </si>
  <si>
    <t>SDGE_NRF_919_0000075123</t>
  </si>
  <si>
    <t>SDGE_NRF_919_0000080013</t>
  </si>
  <si>
    <t>SDGE_NRF_919_0000082169</t>
  </si>
  <si>
    <t>SDGE_NRF_919_0000083164</t>
  </si>
  <si>
    <t>SDGE_NRF_919_0000085790</t>
  </si>
  <si>
    <t>SDGE_NRF_919_0000085944</t>
  </si>
  <si>
    <t>SDGE_NRF_919_0000086508</t>
  </si>
  <si>
    <t>SDGE_NRF_919_0000086900</t>
  </si>
  <si>
    <t>SDGE_NRF_919_0000093590</t>
  </si>
  <si>
    <t>SDGE_NRF_919_0000093994</t>
  </si>
  <si>
    <t>SDGE_NRF_919_0000094191</t>
  </si>
  <si>
    <t>SDGE_NRF_919_0000094197</t>
  </si>
  <si>
    <t>SDGE_NRF_919_0000094387</t>
  </si>
  <si>
    <t>SDGE_NRF_919_0000094549</t>
  </si>
  <si>
    <t>SDGE_NRF_919_0000095529</t>
  </si>
  <si>
    <t>SDGE_NRF_919_0000095605</t>
  </si>
  <si>
    <t>SDGE_NRF_919_0000095700</t>
  </si>
  <si>
    <t>SDGE_NRF_919_0000096784</t>
  </si>
  <si>
    <t>SDGE_NRF_919_0000096862</t>
  </si>
  <si>
    <t>SDGE_NRF_919_0000097945</t>
  </si>
  <si>
    <t>SDGE_NRF_919_0000099368</t>
  </si>
  <si>
    <t>SDGE_NRF_919_0000100246</t>
  </si>
  <si>
    <t>SDGE_NRF_919_0000100337</t>
  </si>
  <si>
    <t>SDGE_NRF_919_0000105137</t>
  </si>
  <si>
    <t>SDGE_NRF_919_0000107266</t>
  </si>
  <si>
    <t>SDGE_NRF_919_0000107804</t>
  </si>
  <si>
    <t>SDGE_NRF_919_0000108798</t>
  </si>
  <si>
    <t>SDGE_NRF_919_0000109964</t>
  </si>
  <si>
    <t>SDGE_NRF_919_0000119351</t>
  </si>
  <si>
    <t>SDGE_NRF_919_0000119578</t>
  </si>
  <si>
    <t>SDGE_NRF_919_0000120807</t>
  </si>
  <si>
    <t>SDGE_NRF_919_0000120870</t>
  </si>
  <si>
    <t>SDGE_NRF_919_0000120912</t>
  </si>
  <si>
    <t>SDGE_NRF_919_0000123366</t>
  </si>
  <si>
    <t>SDGE_NRF_919_0000125214</t>
  </si>
  <si>
    <t>SDGE_NRF_919_0000125391</t>
  </si>
  <si>
    <t>SDGE_NRF_919_0000125444</t>
  </si>
  <si>
    <t>SDGE_NRF_919_0000125517</t>
  </si>
  <si>
    <t>SDGE_NRF_919_0000125923</t>
  </si>
  <si>
    <t>SDGE_NRF_919_0000127244</t>
  </si>
  <si>
    <t>SDGE_NRF_919_0000128821</t>
  </si>
  <si>
    <t>SDGE_NRF_919_0000135250</t>
  </si>
  <si>
    <t>SDGE_NRF_919_0000136788</t>
  </si>
  <si>
    <t>SDGE_NRF_919_0000141123</t>
  </si>
  <si>
    <t>SDGE_NRF_919_0000141913</t>
  </si>
  <si>
    <t>SDGE_NRF_919_0000142261</t>
  </si>
  <si>
    <t>SDGE_NRF_919_0000143920</t>
  </si>
  <si>
    <t>SDGE_NRF_919_0000144246</t>
  </si>
  <si>
    <t>SDGE_NRF_919_0000144914</t>
  </si>
  <si>
    <t>SDGE_NRF_919_0000145803</t>
  </si>
  <si>
    <t>SDGE_NRF_919_0000146064</t>
  </si>
  <si>
    <t>SDGE_NRF_919_0000147331</t>
  </si>
  <si>
    <t>SDGE_NRF_919_0000148322</t>
  </si>
  <si>
    <t>SDGE_NRF_919_0000150369</t>
  </si>
  <si>
    <t>SDGE_NRF_919_0000151842</t>
  </si>
  <si>
    <t>SDGE_NRF_919_0000160324</t>
  </si>
  <si>
    <t>SDGE_NRF_919_0000161277</t>
  </si>
  <si>
    <t>SDGE_NRF_919_0000161289</t>
  </si>
  <si>
    <t>SDGE_NRF_919_0000161780</t>
  </si>
  <si>
    <t>SDGE_NRF_919_0000161992</t>
  </si>
  <si>
    <t>SDGE_NRF_919_0000162377</t>
  </si>
  <si>
    <t>SDGE_NRF_919_0000162668</t>
  </si>
  <si>
    <t>SDGE_NRF_919_0000164179</t>
  </si>
  <si>
    <t>SDGE_NRF_919_0000167422</t>
  </si>
  <si>
    <t>SDGE_NRF_919_0000169097</t>
  </si>
  <si>
    <t>SDGE_NRF_919_0000169179</t>
  </si>
  <si>
    <t>SDGE_NRF_919_0000169195</t>
  </si>
  <si>
    <t>SDGE_NRF_919_0000169438</t>
  </si>
  <si>
    <t>SDGE_NRF_919_0000170643</t>
  </si>
  <si>
    <t>SDGE_NRF_919_0000171148</t>
  </si>
  <si>
    <t>SDGE_NRF_919_0000171228</t>
  </si>
  <si>
    <t>SDGE_NRF_919_0000171336</t>
  </si>
  <si>
    <t>SDGE_NRF_919_0000171338</t>
  </si>
  <si>
    <t>SDGE_NRF_919_0000171373</t>
  </si>
  <si>
    <t>SDGE_NRF_919_0000178413</t>
  </si>
  <si>
    <t>SDGE_NRF_919_0000184810</t>
  </si>
  <si>
    <t>SDGE_NRF_919_0000185926</t>
  </si>
  <si>
    <t>SDGE_NRF_919_0000187759</t>
  </si>
  <si>
    <t>SDGE_NRF_919_0000188590</t>
  </si>
  <si>
    <t>SDGE_NRF_919_0000191495</t>
  </si>
  <si>
    <t>SDGE_NRF_919_0000191657</t>
  </si>
  <si>
    <t>SDGE_NRF_919_0000192815</t>
  </si>
  <si>
    <t>SDGE_NRF_919_0000192833</t>
  </si>
  <si>
    <t>SDGE_NRF_919_0000194425</t>
  </si>
  <si>
    <t>SDGE_NRF_919_0000194527</t>
  </si>
  <si>
    <t>SDGE_NRF_919_0000195324</t>
  </si>
  <si>
    <t>SDGE_NRF_919_0000197026</t>
  </si>
  <si>
    <t>SDGE_NRF_919_0000197842</t>
  </si>
  <si>
    <t>SDGE_NRF_919_0000197927</t>
  </si>
  <si>
    <t>SDGE_NRF_919_0000198905</t>
  </si>
  <si>
    <t>SDGE_NRF_919_0000200471</t>
  </si>
  <si>
    <t>SDGE_NRF_919_0000201165</t>
  </si>
  <si>
    <t>SDGE_NRF_919_0000202216</t>
  </si>
  <si>
    <t>SDGE_NRF_919_0000203048</t>
  </si>
  <si>
    <t>SDGE_NRF_919_0000203901</t>
  </si>
  <si>
    <t>SDGE_NRF_919_0000204043</t>
  </si>
  <si>
    <t>SDGE_NRF_919_0000205639</t>
  </si>
  <si>
    <t>SDGE_NRF_919_0000205990</t>
  </si>
  <si>
    <t>SDGE_NRF_919_0000205999</t>
  </si>
  <si>
    <t>SDGE_NRF_919_0000206876</t>
  </si>
  <si>
    <t>SDGE_NRF_919_0000208081</t>
  </si>
  <si>
    <t>SDGE_NRF_919_0001318949</t>
  </si>
  <si>
    <t>SDGE_NRF_919_0001320028</t>
  </si>
  <si>
    <t>SDGE_NRF_920_0000005385</t>
  </si>
  <si>
    <t>SDGE_NRF_920_0000005788</t>
  </si>
  <si>
    <t>SDGE_NRF_920_0000006597</t>
  </si>
  <si>
    <t>SDGE_NRF_920_0000007019</t>
  </si>
  <si>
    <t>SDGE_NRF_920_0000007407</t>
  </si>
  <si>
    <t>SDGE_NRF_920_0000007964</t>
  </si>
  <si>
    <t>SDGE_NRF_920_0000008489</t>
  </si>
  <si>
    <t>SDGE_NRF_920_0000008503</t>
  </si>
  <si>
    <t>SDGE_NRF_920_0000008574</t>
  </si>
  <si>
    <t>SDGE_NRF_920_0000010048</t>
  </si>
  <si>
    <t>SDGE_NRF_920_0000010896</t>
  </si>
  <si>
    <t>SDGE_NRF_920_0000010997</t>
  </si>
  <si>
    <t>SDGE_NRF_920_0000011303</t>
  </si>
  <si>
    <t>SDGE_NRF_920_0000011607</t>
  </si>
  <si>
    <t>SDGE_NRF_920_0000012987</t>
  </si>
  <si>
    <t>SDGE_NRF_920_0000013375</t>
  </si>
  <si>
    <t>SDGE_NRF_920_0000013557</t>
  </si>
  <si>
    <t>SDGE_NRF_920_0000013844</t>
  </si>
  <si>
    <t>SDGE_NRF_920_0000015599</t>
  </si>
  <si>
    <t>SDGE_NRF_920_0000016538</t>
  </si>
  <si>
    <t>SDGE_NRF_920_0000016572</t>
  </si>
  <si>
    <t>SDGE_NRF_920_0000016596</t>
  </si>
  <si>
    <t>SDGE_NRF_920_0000016852</t>
  </si>
  <si>
    <t>SDGE_NRF_920_0000018076</t>
  </si>
  <si>
    <t>SDGE_NRF_920_0000018477</t>
  </si>
  <si>
    <t>SDGE_NRF_920_0000019392</t>
  </si>
  <si>
    <t>SDGE_NRF_920_0000020302</t>
  </si>
  <si>
    <t>SDGE_NRF_920_0000022728</t>
  </si>
  <si>
    <t>SDGE_NRF_920_0000023607</t>
  </si>
  <si>
    <t>SDGE_NRF_920_0000024176</t>
  </si>
  <si>
    <t>SDGE_NRF_920_0000026231</t>
  </si>
  <si>
    <t>SDGE_NRF_920_0000026246</t>
  </si>
  <si>
    <t>SDGE_NRF_920_0000026450</t>
  </si>
  <si>
    <t>SDGE_NRF_920_0000027873</t>
  </si>
  <si>
    <t>SDGE_NRF_920_0000029196</t>
  </si>
  <si>
    <t>SDGE_NRF_920_0000029257</t>
  </si>
  <si>
    <t>SDGE_NRF_920_0000029295</t>
  </si>
  <si>
    <t>SDGE_NRF_920_0000029372</t>
  </si>
  <si>
    <t>SDGE_NRF_920_0000029977</t>
  </si>
  <si>
    <t>SDGE_NRF_920_0000030647</t>
  </si>
  <si>
    <t>SDGE_NRF_920_0000031328</t>
  </si>
  <si>
    <t>SDGE_NRF_920_0000032811</t>
  </si>
  <si>
    <t>SDGE_NRF_920_0000033211</t>
  </si>
  <si>
    <t>SDGE_NRF_920_0000033690</t>
  </si>
  <si>
    <t>SDGE_NRF_920_0000034848</t>
  </si>
  <si>
    <t>SDGE_NRF_920_0000034991</t>
  </si>
  <si>
    <t>SDGE_NRF_920_0000035329</t>
  </si>
  <si>
    <t>SDGE_NRF_920_0000036175</t>
  </si>
  <si>
    <t>SDGE_NRF_920_0000036234</t>
  </si>
  <si>
    <t>SDGE_NRF_920_0000036825</t>
  </si>
  <si>
    <t>SDGE_NRF_920_0000037046</t>
  </si>
  <si>
    <t>SDGE_NRF_920_0000037131</t>
  </si>
  <si>
    <t>SDGE_NRF_920_0000037133</t>
  </si>
  <si>
    <t>SDGE_NRF_920_0000037278</t>
  </si>
  <si>
    <t>SDGE_NRF_920_0000039361</t>
  </si>
  <si>
    <t>SDGE_NRF_920_0000041034</t>
  </si>
  <si>
    <t>SDGE_NRF_920_0000042067</t>
  </si>
  <si>
    <t>SDGE_NRF_920_0000042141</t>
  </si>
  <si>
    <t>SDGE_NRF_920_0000043535</t>
  </si>
  <si>
    <t>SDGE_NRF_920_0000043965</t>
  </si>
  <si>
    <t>SDGE_NRF_920_0000044588</t>
  </si>
  <si>
    <t>SDGE_NRF_920_0000044815</t>
  </si>
  <si>
    <t>SDGE_NRF_920_0000045513</t>
  </si>
  <si>
    <t>SDGE_NRF_920_0000045826</t>
  </si>
  <si>
    <t>SDGE_NRF_920_0000045953</t>
  </si>
  <si>
    <t>SDGE_NRF_920_0000045962</t>
  </si>
  <si>
    <t>SDGE_NRF_920_0000045969</t>
  </si>
  <si>
    <t>SDGE_NRF_920_0000047093</t>
  </si>
  <si>
    <t>SDGE_NRF_920_0000047595</t>
  </si>
  <si>
    <t>SDGE_NRF_920_0000047904</t>
  </si>
  <si>
    <t>SDGE_NRF_920_0000048252</t>
  </si>
  <si>
    <t>SDGE_NRF_920_0000049319</t>
  </si>
  <si>
    <t>SDGE_NRF_920_0000050562</t>
  </si>
  <si>
    <t>SDGE_NRF_920_0000052423</t>
  </si>
  <si>
    <t>SDGE_NRF_920_0000052819</t>
  </si>
  <si>
    <t>SDGE_NRF_920_0000056454</t>
  </si>
  <si>
    <t>SDGE_NRF_920_0000056647</t>
  </si>
  <si>
    <t>SDGE_NRF_920_0000057026</t>
  </si>
  <si>
    <t>SDGE_NRF_920_0000057694</t>
  </si>
  <si>
    <t>SDGE_NRF_920_0000057886</t>
  </si>
  <si>
    <t>SDGE_NRF_920_0000057967</t>
  </si>
  <si>
    <t>SDGE_NRF_920_0000059120</t>
  </si>
  <si>
    <t>SDGE_NRF_920_0000059987</t>
  </si>
  <si>
    <t>SDGE_NRF_920_0000060167</t>
  </si>
  <si>
    <t>SDGE_NRF_920_0000060501</t>
  </si>
  <si>
    <t>SDGE_NRF_920_0000061513</t>
  </si>
  <si>
    <t>SDGE_NRF_920_0000061630</t>
  </si>
  <si>
    <t>SDGE_NRF_920_0000061974</t>
  </si>
  <si>
    <t>SDGE_NRF_920_0000062109</t>
  </si>
  <si>
    <t>SDGE_NRF_920_0000062452</t>
  </si>
  <si>
    <t>SDGE_NRF_920_0000062941</t>
  </si>
  <si>
    <t>SDGE_NRF_920_0000063722</t>
  </si>
  <si>
    <t>SDGE_NRF_920_0000063878</t>
  </si>
  <si>
    <t>SDGE_NRF_920_0000064141</t>
  </si>
  <si>
    <t>SDGE_NRF_920_0000064350</t>
  </si>
  <si>
    <t>SDGE_NRF_920_0000064555</t>
  </si>
  <si>
    <t>SDGE_NRF_920_0000066192</t>
  </si>
  <si>
    <t>SDGE_NRF_920_0000067318</t>
  </si>
  <si>
    <t>SDGE_NRF_920_0000068319</t>
  </si>
  <si>
    <t>SDGE_NRF_920_0000068847</t>
  </si>
  <si>
    <t>SDGE_NRF_920_0000069002</t>
  </si>
  <si>
    <t>SDGE_NRF_920_0000071685</t>
  </si>
  <si>
    <t>SDGE_NRF_920_0000072258</t>
  </si>
  <si>
    <t>SDGE_NRF_920_0000072918</t>
  </si>
  <si>
    <t>SDGE_NRF_920_0000073919</t>
  </si>
  <si>
    <t>SDGE_NRF_920_0000074534</t>
  </si>
  <si>
    <t>SDGE_NRF_920_0000074676</t>
  </si>
  <si>
    <t>SDGE_NRF_920_0000074684</t>
  </si>
  <si>
    <t>SDGE_NRF_920_0000075498</t>
  </si>
  <si>
    <t>SDGE_NRF_920_0000075547</t>
  </si>
  <si>
    <t>SDGE_NRF_920_0000075761</t>
  </si>
  <si>
    <t>SDGE_NRF_920_0000075821</t>
  </si>
  <si>
    <t>SDGE_NRF_920_0000075874</t>
  </si>
  <si>
    <t>SDGE_NRF_920_0000076563</t>
  </si>
  <si>
    <t>SDGE_NRF_920_0000078220</t>
  </si>
  <si>
    <t>SDGE_NRF_920_0000078230</t>
  </si>
  <si>
    <t>SDGE_NRF_920_0000078260</t>
  </si>
  <si>
    <t>SDGE_NRF_920_0000080496</t>
  </si>
  <si>
    <t>SDGE_NRF_920_0000081165</t>
  </si>
  <si>
    <t>SDGE_NRF_920_0000081294</t>
  </si>
  <si>
    <t>SDGE_NRF_920_0000081321</t>
  </si>
  <si>
    <t>SDGE_NRF_920_0000081775</t>
  </si>
  <si>
    <t>SDGE_NRF_920_0000082943</t>
  </si>
  <si>
    <t>SDGE_NRF_920_0000083291</t>
  </si>
  <si>
    <t>SDGE_NRF_920_0000084152</t>
  </si>
  <si>
    <t>SDGE_NRF_920_0000084154</t>
  </si>
  <si>
    <t>SDGE_NRF_920_0000084163</t>
  </si>
  <si>
    <t>SDGE_NRF_920_0000084300</t>
  </si>
  <si>
    <t>SDGE_NRF_920_0000084345</t>
  </si>
  <si>
    <t>SDGE_NRF_920_0000084360</t>
  </si>
  <si>
    <t>SDGE_NRF_920_0000084410</t>
  </si>
  <si>
    <t>SDGE_NRF_920_0000084483</t>
  </si>
  <si>
    <t>SDGE_NRF_920_0000085360</t>
  </si>
  <si>
    <t>SDGE_NRF_920_0000086172</t>
  </si>
  <si>
    <t>SDGE_NRF_920_0000087207</t>
  </si>
  <si>
    <t>SDGE_NRF_920_0000087574</t>
  </si>
  <si>
    <t>SDGE_NRF_920_0000088023</t>
  </si>
  <si>
    <t>SDGE_NRF_920_0000089277</t>
  </si>
  <si>
    <t>SDGE_NRF_920_0000089421</t>
  </si>
  <si>
    <t>SDGE_NRF_920_0000089458</t>
  </si>
  <si>
    <t>SDGE_NRF_920_0000089499</t>
  </si>
  <si>
    <t>SDGE_NRF_920_0000090213</t>
  </si>
  <si>
    <t>SDGE_NRF_920_0000091732</t>
  </si>
  <si>
    <t>SDGE_NRF_920_0000092280</t>
  </si>
  <si>
    <t>SDGE_NRF_920_0000093416</t>
  </si>
  <si>
    <t>SDGE_NRF_920_0000093849</t>
  </si>
  <si>
    <t>SDGE_NRF_920_0000094170</t>
  </si>
  <si>
    <t>SDGE_NRF_920_0000094808</t>
  </si>
  <si>
    <t>SDGE_NRF_920_0000094851</t>
  </si>
  <si>
    <t>SDGE_NRF_920_0000095079</t>
  </si>
  <si>
    <t>SDGE_NRF_920_0000095093</t>
  </si>
  <si>
    <t>SDGE_NRF_920_0000095101</t>
  </si>
  <si>
    <t>SDGE_NRF_920_0000095177</t>
  </si>
  <si>
    <t>SDGE_NRF_920_0000095178</t>
  </si>
  <si>
    <t>SDGE_NRF_920_0000095804</t>
  </si>
  <si>
    <t>SDGE_NRF_920_0000095957</t>
  </si>
  <si>
    <t>SDGE_NRF_920_0000096056</t>
  </si>
  <si>
    <t>SDGE_NRF_920_0000096069</t>
  </si>
  <si>
    <t>SDGE_NRF_920_0000097835</t>
  </si>
  <si>
    <t>SDGE_NRF_920_0000098052</t>
  </si>
  <si>
    <t>SDGE_NRF_920_0000098148</t>
  </si>
  <si>
    <t>SDGE_NRF_920_0000098304</t>
  </si>
  <si>
    <t>SDGE_NRF_920_0000098305</t>
  </si>
  <si>
    <t>SDGE_NRF_920_0000098497</t>
  </si>
  <si>
    <t>SDGE_NRF_920_0000103408</t>
  </si>
  <si>
    <t>SDGE_NRF_920_0000104725</t>
  </si>
  <si>
    <t>SDGE_NRF_920_0000104866</t>
  </si>
  <si>
    <t>SDGE_NRF_920_0000104920</t>
  </si>
  <si>
    <t>SDGE_NRF_920_0000104923</t>
  </si>
  <si>
    <t>SDGE_NRF_920_0000105020</t>
  </si>
  <si>
    <t>SDGE_NRF_920_0000105038</t>
  </si>
  <si>
    <t>SDGE_NRF_920_0000105389</t>
  </si>
  <si>
    <t>SDGE_NRF_920_0000105489</t>
  </si>
  <si>
    <t>SDGE_NRF_920_0000106254</t>
  </si>
  <si>
    <t>SDGE_NRF_920_0000106401</t>
  </si>
  <si>
    <t>SDGE_NRF_920_0000106789</t>
  </si>
  <si>
    <t>SDGE_NRF_920_0000106808</t>
  </si>
  <si>
    <t>SDGE_NRF_920_0000107175</t>
  </si>
  <si>
    <t>SDGE_NRF_920_0000107192</t>
  </si>
  <si>
    <t>SDGE_NRF_920_0000107274</t>
  </si>
  <si>
    <t>SDGE_NRF_920_0000107298</t>
  </si>
  <si>
    <t>SDGE_NRF_920_0000107900</t>
  </si>
  <si>
    <t>SDGE_NRF_920_0000109206</t>
  </si>
  <si>
    <t>SDGE_NRF_920_0000109399</t>
  </si>
  <si>
    <t>SDGE_NRF_920_0000109596</t>
  </si>
  <si>
    <t>SDGE_NRF_920_0000110288</t>
  </si>
  <si>
    <t>SDGE_NRF_920_0000110857</t>
  </si>
  <si>
    <t>SDGE_NRF_920_0000112043</t>
  </si>
  <si>
    <t>SDGE_NRF_920_0000112174</t>
  </si>
  <si>
    <t>SDGE_NRF_920_0000112697</t>
  </si>
  <si>
    <t>SDGE_NRF_920_0000114274</t>
  </si>
  <si>
    <t>SDGE_NRF_920_0000114580</t>
  </si>
  <si>
    <t>SDGE_NRF_920_0000114593</t>
  </si>
  <si>
    <t>SDGE_NRF_920_0000116374</t>
  </si>
  <si>
    <t>SDGE_NRF_920_0000116411</t>
  </si>
  <si>
    <t>SDGE_NRF_920_0000116807</t>
  </si>
  <si>
    <t>SDGE_NRF_920_0000117212</t>
  </si>
  <si>
    <t>SDGE_NRF_920_0000117253</t>
  </si>
  <si>
    <t>SDGE_NRF_920_0000117261</t>
  </si>
  <si>
    <t>SDGE_NRF_920_0000117341</t>
  </si>
  <si>
    <t>SDGE_NRF_920_0000117375</t>
  </si>
  <si>
    <t>SDGE_NRF_920_0000117733</t>
  </si>
  <si>
    <t>SDGE_NRF_920_0000118457</t>
  </si>
  <si>
    <t>SDGE_NRF_920_0000118556</t>
  </si>
  <si>
    <t>SDGE_NRF_920_0000119294</t>
  </si>
  <si>
    <t>SDGE_NRF_920_0000120060</t>
  </si>
  <si>
    <t>SDGE_NRF_920_0000120450</t>
  </si>
  <si>
    <t>SDGE_NRF_920_0000121198</t>
  </si>
  <si>
    <t>SDGE_NRF_920_0000122203</t>
  </si>
  <si>
    <t>SDGE_NRF_920_0000122842</t>
  </si>
  <si>
    <t>SDGE_NRF_920_0000124456</t>
  </si>
  <si>
    <t>SDGE_NRF_920_0000126771</t>
  </si>
  <si>
    <t>SDGE_NRF_920_0000126902</t>
  </si>
  <si>
    <t>SDGE_NRF_920_0000126906</t>
  </si>
  <si>
    <t>SDGE_NRF_920_0000128280</t>
  </si>
  <si>
    <t>SDGE_NRF_920_0000128587</t>
  </si>
  <si>
    <t>SDGE_NRF_920_0000130234</t>
  </si>
  <si>
    <t>SDGE_NRF_920_0000130876</t>
  </si>
  <si>
    <t>SDGE_NRF_920_0000131722</t>
  </si>
  <si>
    <t>SDGE_NRF_920_0000131994</t>
  </si>
  <si>
    <t>SDGE_NRF_920_0000132265</t>
  </si>
  <si>
    <t>SDGE_NRF_920_0000132292</t>
  </si>
  <si>
    <t>SDGE_NRF_920_0000132374</t>
  </si>
  <si>
    <t>SDGE_NRF_920_0000132400</t>
  </si>
  <si>
    <t>SDGE_NRF_920_0000133262</t>
  </si>
  <si>
    <t>SDGE_NRF_920_0000133514</t>
  </si>
  <si>
    <t>SDGE_NRF_920_0000134805</t>
  </si>
  <si>
    <t>SDGE_NRF_920_0000134835</t>
  </si>
  <si>
    <t>SDGE_NRF_920_0000135462</t>
  </si>
  <si>
    <t>SDGE_NRF_920_0000135559</t>
  </si>
  <si>
    <t>SDGE_NRF_920_0000135596</t>
  </si>
  <si>
    <t>SDGE_NRF_920_0000135693</t>
  </si>
  <si>
    <t>SDGE_NRF_920_0000136267</t>
  </si>
  <si>
    <t>SDGE_NRF_920_0000137813</t>
  </si>
  <si>
    <t>SDGE_NRF_920_0000137840</t>
  </si>
  <si>
    <t>SDGE_NRF_920_0000138807</t>
  </si>
  <si>
    <t>SDGE_NRF_920_0000139477</t>
  </si>
  <si>
    <t>SDGE_NRF_920_0000139495</t>
  </si>
  <si>
    <t>SDGE_NRF_920_0000139564</t>
  </si>
  <si>
    <t>SDGE_NRF_920_0000139587</t>
  </si>
  <si>
    <t>SDGE_NRF_920_0000139594</t>
  </si>
  <si>
    <t>SDGE_NRF_920_0000139627</t>
  </si>
  <si>
    <t>SDGE_NRF_920_0000139630</t>
  </si>
  <si>
    <t>SDGE_NRF_920_0000139720</t>
  </si>
  <si>
    <t>SDGE_NRF_920_0000139775</t>
  </si>
  <si>
    <t>SDGE_NRF_920_0000140014</t>
  </si>
  <si>
    <t>SDGE_NRF_920_0000140378</t>
  </si>
  <si>
    <t>SDGE_NRF_920_0000140599</t>
  </si>
  <si>
    <t>SDGE_NRF_920_0000141306</t>
  </si>
  <si>
    <t>SDGE_NRF_920_0000142666</t>
  </si>
  <si>
    <t>SDGE_NRF_920_0000142718</t>
  </si>
  <si>
    <t>SDGE_NRF_920_0000142822</t>
  </si>
  <si>
    <t>SDGE_NRF_920_0000143482</t>
  </si>
  <si>
    <t>SDGE_NRF_920_0000144118</t>
  </si>
  <si>
    <t>SDGE_NRF_920_0000144411</t>
  </si>
  <si>
    <t>SDGE_NRF_920_0000145328</t>
  </si>
  <si>
    <t>SDGE_NRF_920_0000146146</t>
  </si>
  <si>
    <t>SDGE_NRF_920_0000146298</t>
  </si>
  <si>
    <t>SDGE_NRF_920_0000146360</t>
  </si>
  <si>
    <t>SDGE_NRF_920_0000146402</t>
  </si>
  <si>
    <t>SDGE_NRF_920_0000146471</t>
  </si>
  <si>
    <t>SDGE_NRF_920_0000146727</t>
  </si>
  <si>
    <t>SDGE_NRF_920_0000146852</t>
  </si>
  <si>
    <t>SDGE_NRF_920_0000147677</t>
  </si>
  <si>
    <t>SDGE_NRF_920_0000147690</t>
  </si>
  <si>
    <t>SDGE_NRF_920_0000147739</t>
  </si>
  <si>
    <t>SDGE_NRF_920_0000147883</t>
  </si>
  <si>
    <t>SDGE_NRF_920_0000147963</t>
  </si>
  <si>
    <t>SDGE_NRF_920_0000148740</t>
  </si>
  <si>
    <t>SDGE_NRF_920_0000148929</t>
  </si>
  <si>
    <t>SDGE_NRF_920_0000149476</t>
  </si>
  <si>
    <t>SDGE_NRF_920_0000149946</t>
  </si>
  <si>
    <t>SDGE_NRF_920_0000149954</t>
  </si>
  <si>
    <t>SDGE_NRF_920_0000150130</t>
  </si>
  <si>
    <t>SDGE_NRF_920_0000150246</t>
  </si>
  <si>
    <t>SDGE_NRF_920_0000151056</t>
  </si>
  <si>
    <t>SDGE_NRF_920_0000151058</t>
  </si>
  <si>
    <t>SDGE_NRF_920_0000151244</t>
  </si>
  <si>
    <t>SDGE_NRF_920_0000151268</t>
  </si>
  <si>
    <t>SDGE_NRF_920_0000151541</t>
  </si>
  <si>
    <t>SDGE_NRF_920_0000152235</t>
  </si>
  <si>
    <t>SDGE_NRF_920_0000152249</t>
  </si>
  <si>
    <t>SDGE_NRF_920_0000152577</t>
  </si>
  <si>
    <t>SDGE_NRF_920_0000153856</t>
  </si>
  <si>
    <t>SDGE_NRF_920_0000153952</t>
  </si>
  <si>
    <t>SDGE_NRF_920_0000153958</t>
  </si>
  <si>
    <t>SDGE_NRF_920_0000155503</t>
  </si>
  <si>
    <t>SDGE_NRF_920_0000156788</t>
  </si>
  <si>
    <t>SDGE_NRF_920_0000157313</t>
  </si>
  <si>
    <t>SDGE_NRF_920_0000157437</t>
  </si>
  <si>
    <t>SDGE_NRF_920_0000157508</t>
  </si>
  <si>
    <t>SDGE_NRF_920_0000157641</t>
  </si>
  <si>
    <t>SDGE_NRF_920_0000158261</t>
  </si>
  <si>
    <t>SDGE_NRF_920_0000158435</t>
  </si>
  <si>
    <t>SDGE_NRF_920_0000159954</t>
  </si>
  <si>
    <t>SDGE_NRF_920_0000159968</t>
  </si>
  <si>
    <t>SDGE_NRF_920_0000160076</t>
  </si>
  <si>
    <t>SDGE_NRF_920_0000160359</t>
  </si>
  <si>
    <t>SDGE_NRF_920_0000160726</t>
  </si>
  <si>
    <t>SDGE_NRF_920_0000160870</t>
  </si>
  <si>
    <t>SDGE_NRF_920_0000160980</t>
  </si>
  <si>
    <t>SDGE_NRF_920_0000161028</t>
  </si>
  <si>
    <t>SDGE_NRF_920_0000161212</t>
  </si>
  <si>
    <t>SDGE_NRF_920_0000161391</t>
  </si>
  <si>
    <t>SDGE_NRF_920_0000161690</t>
  </si>
  <si>
    <t>SDGE_NRF_920_0000162182</t>
  </si>
  <si>
    <t>SDGE_NRF_920_0000162693</t>
  </si>
  <si>
    <t>SDGE_NRF_920_0000162732</t>
  </si>
  <si>
    <t>SDGE_NRF_920_0000163045</t>
  </si>
  <si>
    <t>SDGE_NRF_920_0000163591</t>
  </si>
  <si>
    <t>SDGE_NRF_920_0000164283</t>
  </si>
  <si>
    <t>SDGE_NRF_920_0000164314</t>
  </si>
  <si>
    <t>SDGE_NRF_920_0000164577</t>
  </si>
  <si>
    <t>SDGE_NRF_920_0000164677</t>
  </si>
  <si>
    <t>SDGE_NRF_920_0000164838</t>
  </si>
  <si>
    <t>SDGE_NRF_920_0000164863</t>
  </si>
  <si>
    <t>SDGE_NRF_920_0000164958</t>
  </si>
  <si>
    <t>SDGE_NRF_920_0000165068</t>
  </si>
  <si>
    <t>SDGE_NRF_920_0000165070</t>
  </si>
  <si>
    <t>SDGE_NRF_920_0000165586</t>
  </si>
  <si>
    <t>SDGE_NRF_920_0000165799</t>
  </si>
  <si>
    <t>SDGE_NRF_920_0000165817</t>
  </si>
  <si>
    <t>SDGE_NRF_920_0000166422</t>
  </si>
  <si>
    <t>SDGE_NRF_920_0000166637</t>
  </si>
  <si>
    <t>SDGE_NRF_920_0000166911</t>
  </si>
  <si>
    <t>SDGE_NRF_920_0000167013</t>
  </si>
  <si>
    <t>SDGE_NRF_920_0000167042</t>
  </si>
  <si>
    <t>SDGE_NRF_920_0000167701</t>
  </si>
  <si>
    <t>SDGE_NRF_920_0000167863</t>
  </si>
  <si>
    <t>SDGE_NRF_920_0000169369</t>
  </si>
  <si>
    <t>SDGE_NRF_920_0000170469</t>
  </si>
  <si>
    <t>SDGE_NRF_920_0000170481</t>
  </si>
  <si>
    <t>SDGE_NRF_920_0000170614</t>
  </si>
  <si>
    <t>SDGE_NRF_920_0000170789</t>
  </si>
  <si>
    <t>SDGE_NRF_920_0000170864</t>
  </si>
  <si>
    <t>SDGE_NRF_920_0000170916</t>
  </si>
  <si>
    <t>SDGE_NRF_920_0000171607</t>
  </si>
  <si>
    <t>SDGE_NRF_920_0000172070</t>
  </si>
  <si>
    <t>SDGE_NRF_920_0000172837</t>
  </si>
  <si>
    <t>SDGE_NRF_920_0000173805</t>
  </si>
  <si>
    <t>SDGE_NRF_920_0000173879</t>
  </si>
  <si>
    <t>SDGE_NRF_920_0000174000</t>
  </si>
  <si>
    <t>SDGE_NRF_920_0000175195</t>
  </si>
  <si>
    <t>SDGE_NRF_920_0000175234</t>
  </si>
  <si>
    <t>SDGE_NRF_920_0000175303</t>
  </si>
  <si>
    <t>SDGE_NRF_920_0000175419</t>
  </si>
  <si>
    <t>SDGE_NRF_920_0000175856</t>
  </si>
  <si>
    <t>SDGE_NRF_920_0000177332</t>
  </si>
  <si>
    <t>SDGE_NRF_920_0000177440</t>
  </si>
  <si>
    <t>SDGE_NRF_920_0000177794</t>
  </si>
  <si>
    <t>SDGE_NRF_920_0000177839</t>
  </si>
  <si>
    <t>SDGE_NRF_920_0000178651</t>
  </si>
  <si>
    <t>SDGE_NRF_920_0000179042</t>
  </si>
  <si>
    <t>SDGE_NRF_920_0000181300</t>
  </si>
  <si>
    <t>SDGE_NRF_920_0000182599</t>
  </si>
  <si>
    <t>SDGE_NRF_920_0000182744</t>
  </si>
  <si>
    <t>SDGE_NRF_920_0000182810</t>
  </si>
  <si>
    <t>SDGE_NRF_920_0000182938</t>
  </si>
  <si>
    <t>SDGE_NRF_920_0000183477</t>
  </si>
  <si>
    <t>SDGE_NRF_920_0000183595</t>
  </si>
  <si>
    <t>SDGE_NRF_920_0000183614</t>
  </si>
  <si>
    <t>SDGE_NRF_920_0000183694</t>
  </si>
  <si>
    <t>SDGE_NRF_920_0000184153</t>
  </si>
  <si>
    <t>SDGE_NRF_920_0000185003</t>
  </si>
  <si>
    <t>SDGE_NRF_920_0000185170</t>
  </si>
  <si>
    <t>SDGE_NRF_920_0000185261</t>
  </si>
  <si>
    <t>SDGE_NRF_920_0000185279</t>
  </si>
  <si>
    <t>SDGE_NRF_920_0000185341</t>
  </si>
  <si>
    <t>SDGE_NRF_920_0000185350</t>
  </si>
  <si>
    <t>SDGE_NRF_920_0000185876</t>
  </si>
  <si>
    <t>SDGE_NRF_920_0000186012</t>
  </si>
  <si>
    <t>SDGE_NRF_920_0000186241</t>
  </si>
  <si>
    <t>SDGE_NRF_920_0000186280</t>
  </si>
  <si>
    <t>SDGE_NRF_920_0000186311</t>
  </si>
  <si>
    <t>SDGE_NRF_920_0000186414</t>
  </si>
  <si>
    <t>SDGE_NRF_920_0000186442</t>
  </si>
  <si>
    <t>SDGE_NRF_920_0000186722</t>
  </si>
  <si>
    <t>SDGE_NRF_920_0000186804</t>
  </si>
  <si>
    <t>SDGE_NRF_920_0000187512</t>
  </si>
  <si>
    <t>SDGE_NRF_920_0000187573</t>
  </si>
  <si>
    <t>SDGE_NRF_920_0000187687</t>
  </si>
  <si>
    <t>SDGE_NRF_920_0000187919</t>
  </si>
  <si>
    <t>SDGE_NRF_920_0000188099</t>
  </si>
  <si>
    <t>SDGE_NRF_920_0000188470</t>
  </si>
  <si>
    <t>SDGE_NRF_920_0000188554</t>
  </si>
  <si>
    <t>SDGE_NRF_920_0000188558</t>
  </si>
  <si>
    <t>SDGE_NRF_920_0000188665</t>
  </si>
  <si>
    <t>SDGE_NRF_920_0000188744</t>
  </si>
  <si>
    <t>SDGE_NRF_920_0000189451</t>
  </si>
  <si>
    <t>SDGE_NRF_920_0000189463</t>
  </si>
  <si>
    <t>SDGE_NRF_920_0000189485</t>
  </si>
  <si>
    <t>SDGE_NRF_920_0000189634</t>
  </si>
  <si>
    <t>SDGE_NRF_920_0000189696</t>
  </si>
  <si>
    <t>SDGE_NRF_920_0000190093</t>
  </si>
  <si>
    <t>SDGE_NRF_920_0000190104</t>
  </si>
  <si>
    <t>SDGE_NRF_920_0000190148</t>
  </si>
  <si>
    <t>SDGE_NRF_920_0000190198</t>
  </si>
  <si>
    <t>SDGE_NRF_920_0000190231</t>
  </si>
  <si>
    <t>SDGE_NRF_920_0000190285</t>
  </si>
  <si>
    <t>SDGE_NRF_920_0000190397</t>
  </si>
  <si>
    <t>SDGE_NRF_920_0000190403</t>
  </si>
  <si>
    <t>SDGE_NRF_920_0000190438</t>
  </si>
  <si>
    <t>SDGE_NRF_920_0000190466</t>
  </si>
  <si>
    <t>SDGE_NRF_920_0000190917</t>
  </si>
  <si>
    <t>SDGE_NRF_920_0000191143</t>
  </si>
  <si>
    <t>SDGE_NRF_920_0000191170</t>
  </si>
  <si>
    <t>SDGE_NRF_920_0000191204</t>
  </si>
  <si>
    <t>SDGE_NRF_920_0000192194</t>
  </si>
  <si>
    <t>SDGE_NRF_920_0000192277</t>
  </si>
  <si>
    <t>SDGE_NRF_920_0000192483</t>
  </si>
  <si>
    <t>SDGE_NRF_920_0000193437</t>
  </si>
  <si>
    <t>SDGE_NRF_920_0000194280</t>
  </si>
  <si>
    <t>SDGE_NRF_920_0000194374</t>
  </si>
  <si>
    <t>SDGE_NRF_920_0000194983</t>
  </si>
  <si>
    <t>SDGE_NRF_920_0000195025</t>
  </si>
  <si>
    <t>SDGE_NRF_920_0000195075</t>
  </si>
  <si>
    <t>SDGE_NRF_920_0000195605</t>
  </si>
  <si>
    <t>SDGE_NRF_920_0000195731</t>
  </si>
  <si>
    <t>SDGE_NRF_920_0000195815</t>
  </si>
  <si>
    <t>SDGE_NRF_920_0000195900</t>
  </si>
  <si>
    <t>SDGE_NRF_920_0000196102</t>
  </si>
  <si>
    <t>SDGE_NRF_920_0000196866</t>
  </si>
  <si>
    <t>SDGE_NRF_920_0000196964</t>
  </si>
  <si>
    <t>SDGE_NRF_920_0000197001</t>
  </si>
  <si>
    <t>SDGE_NRF_920_0000197270</t>
  </si>
  <si>
    <t>SDGE_NRF_920_0000197555</t>
  </si>
  <si>
    <t>SDGE_NRF_920_0000197949</t>
  </si>
  <si>
    <t>SDGE_NRF_920_0000197952</t>
  </si>
  <si>
    <t>SDGE_NRF_920_0000198088</t>
  </si>
  <si>
    <t>SDGE_NRF_920_0000198472</t>
  </si>
  <si>
    <t>SDGE_NRF_920_0000199352</t>
  </si>
  <si>
    <t>SDGE_NRF_920_0000199476</t>
  </si>
  <si>
    <t>SDGE_NRF_920_0000199674</t>
  </si>
  <si>
    <t>SDGE_NRF_920_0000200027</t>
  </si>
  <si>
    <t>SDGE_NRF_920_0000200518</t>
  </si>
  <si>
    <t>SDGE_NRF_920_0000201063</t>
  </si>
  <si>
    <t>SDGE_NRF_920_0000201741</t>
  </si>
  <si>
    <t>SDGE_NRF_920_0000201788</t>
  </si>
  <si>
    <t>SDGE_NRF_920_0000201889</t>
  </si>
  <si>
    <t>SDGE_NRF_920_0000202516</t>
  </si>
  <si>
    <t>SDGE_NRF_920_0000202625</t>
  </si>
  <si>
    <t>SDGE_NRF_920_0000203464</t>
  </si>
  <si>
    <t>SDGE_NRF_920_0000204055</t>
  </si>
  <si>
    <t>SDGE_NRF_920_0000204078</t>
  </si>
  <si>
    <t>SDGE_NRF_920_0000204385</t>
  </si>
  <si>
    <t>SDGE_NRF_920_0000207292</t>
  </si>
  <si>
    <t>SDGE_NRF_920_0000207322</t>
  </si>
  <si>
    <t>SDGE_NRF_920_0000207499</t>
  </si>
  <si>
    <t>SDGE_NRF_920_0000207538</t>
  </si>
  <si>
    <t>SDGE_NRF_920_0000207738</t>
  </si>
  <si>
    <t>SDGE_NRF_920_0000207743</t>
  </si>
  <si>
    <t>SDGE_NRF_920_0000207782</t>
  </si>
  <si>
    <t>SDGE_NRF_920_0000207835</t>
  </si>
  <si>
    <t>SDGE_NRF_920_0000207877</t>
  </si>
  <si>
    <t>SDGE_NRF_920_0000207907</t>
  </si>
  <si>
    <t>SDGE_NRF_920_0000208174</t>
  </si>
  <si>
    <t>SDGE_NRF_920_0001311906</t>
  </si>
  <si>
    <t>SDGE_NRF_921_0000000039</t>
  </si>
  <si>
    <t>SDGE_NRF_921_0000000133</t>
  </si>
  <si>
    <t>SDGE_NRF_921_0000000438</t>
  </si>
  <si>
    <t>SDGE_NRF_921_0000001028</t>
  </si>
  <si>
    <t>SDGE_NRF_921_0000002725</t>
  </si>
  <si>
    <t>SDGE_NRF_921_0000002781</t>
  </si>
  <si>
    <t>SDGE_NRF_921_0000002980</t>
  </si>
  <si>
    <t>SDGE_NRF_921_0000004032</t>
  </si>
  <si>
    <t>SDGE_NRF_921_0000005037</t>
  </si>
  <si>
    <t>SDGE_NRF_921_0000006156</t>
  </si>
  <si>
    <t>SDGE_NRF_921_0000007784</t>
  </si>
  <si>
    <t>SDGE_NRF_921_0000008940</t>
  </si>
  <si>
    <t>SDGE_NRF_921_0000009039</t>
  </si>
  <si>
    <t>SDGE_NRF_921_0000010654</t>
  </si>
  <si>
    <t>SDGE_NRF_921_0000014495</t>
  </si>
  <si>
    <t>SDGE_NRF_921_0000014905</t>
  </si>
  <si>
    <t>SDGE_NRF_921_0000017170</t>
  </si>
  <si>
    <t>SDGE_NRF_921_0000017375</t>
  </si>
  <si>
    <t>SDGE_NRF_921_0000018893</t>
  </si>
  <si>
    <t>SDGE_NRF_921_0000018896</t>
  </si>
  <si>
    <t>SDGE_NRF_921_0000019644</t>
  </si>
  <si>
    <t>SDGE_NRF_921_0000019911</t>
  </si>
  <si>
    <t>SDGE_NRF_921_0000020951</t>
  </si>
  <si>
    <t>SDGE_NRF_921_0000022050</t>
  </si>
  <si>
    <t>SDGE_NRF_921_0000022153</t>
  </si>
  <si>
    <t>SDGE_NRF_921_0000022732</t>
  </si>
  <si>
    <t>SDGE_NRF_921_0000024394</t>
  </si>
  <si>
    <t>SDGE_NRF_921_0000024485</t>
  </si>
  <si>
    <t>SDGE_NRF_921_0000024962</t>
  </si>
  <si>
    <t>SDGE_NRF_921_0000026056</t>
  </si>
  <si>
    <t>SDGE_NRF_921_0000027895</t>
  </si>
  <si>
    <t>SDGE_NRF_921_0000027928</t>
  </si>
  <si>
    <t>SDGE_NRF_921_0000028275</t>
  </si>
  <si>
    <t>SDGE_NRF_921_0000028496</t>
  </si>
  <si>
    <t>SDGE_NRF_921_0000028583</t>
  </si>
  <si>
    <t>SDGE_NRF_921_0000028637</t>
  </si>
  <si>
    <t>SDGE_NRF_921_0000028727</t>
  </si>
  <si>
    <t>SDGE_NRF_921_0000030311</t>
  </si>
  <si>
    <t>SDGE_NRF_921_0000030369</t>
  </si>
  <si>
    <t>SDGE_NRF_921_0000030531</t>
  </si>
  <si>
    <t>SDGE_NRF_921_0000031828</t>
  </si>
  <si>
    <t>SDGE_NRF_921_0000031931</t>
  </si>
  <si>
    <t>SDGE_NRF_921_0000032074</t>
  </si>
  <si>
    <t>SDGE_NRF_921_0000032903</t>
  </si>
  <si>
    <t>SDGE_NRF_921_0000033121</t>
  </si>
  <si>
    <t>SDGE_NRF_921_0000035257</t>
  </si>
  <si>
    <t>SDGE_NRF_921_0000035443</t>
  </si>
  <si>
    <t>SDGE_NRF_921_0000035999</t>
  </si>
  <si>
    <t>SDGE_NRF_921_0000036001</t>
  </si>
  <si>
    <t>SDGE_NRF_921_0000037782</t>
  </si>
  <si>
    <t>SDGE_NRF_921_0000037940</t>
  </si>
  <si>
    <t>SDGE_NRF_921_0000038110</t>
  </si>
  <si>
    <t>SDGE_NRF_921_0000038704</t>
  </si>
  <si>
    <t>SDGE_NRF_921_0000040534</t>
  </si>
  <si>
    <t>SDGE_NRF_921_0000041139</t>
  </si>
  <si>
    <t>SDGE_NRF_921_0000041287</t>
  </si>
  <si>
    <t>SDGE_NRF_921_0000041949</t>
  </si>
  <si>
    <t>SDGE_NRF_921_0000042639</t>
  </si>
  <si>
    <t>SDGE_NRF_921_0000042748</t>
  </si>
  <si>
    <t>SDGE_NRF_921_0000043936</t>
  </si>
  <si>
    <t>SDGE_NRF_921_0000043947</t>
  </si>
  <si>
    <t>SDGE_NRF_921_0000044736</t>
  </si>
  <si>
    <t>SDGE_NRF_921_0000044995</t>
  </si>
  <si>
    <t>SDGE_NRF_921_0000045453</t>
  </si>
  <si>
    <t>SDGE_NRF_921_0000045477</t>
  </si>
  <si>
    <t>SDGE_NRF_921_0000046183</t>
  </si>
  <si>
    <t>SDGE_NRF_921_0000047190</t>
  </si>
  <si>
    <t>SDGE_NRF_921_0000048223</t>
  </si>
  <si>
    <t>SDGE_NRF_921_0000048430</t>
  </si>
  <si>
    <t>SDGE_NRF_921_0000048503</t>
  </si>
  <si>
    <t>SDGE_NRF_921_0000049104</t>
  </si>
  <si>
    <t>SDGE_NRF_921_0000049777</t>
  </si>
  <si>
    <t>SDGE_NRF_921_0000050816</t>
  </si>
  <si>
    <t>SDGE_NRF_921_0000052643</t>
  </si>
  <si>
    <t>SDGE_NRF_921_0000054011</t>
  </si>
  <si>
    <t>SDGE_NRF_921_0000054141</t>
  </si>
  <si>
    <t>SDGE_NRF_921_0000055296</t>
  </si>
  <si>
    <t>SDGE_NRF_921_0000055693</t>
  </si>
  <si>
    <t>SDGE_NRF_921_0000057346</t>
  </si>
  <si>
    <t>SDGE_NRF_921_0000057465</t>
  </si>
  <si>
    <t>SDGE_NRF_921_0000058297</t>
  </si>
  <si>
    <t>SDGE_NRF_921_0000058601</t>
  </si>
  <si>
    <t>SDGE_NRF_921_0000058692</t>
  </si>
  <si>
    <t>SDGE_NRF_921_0000061246</t>
  </si>
  <si>
    <t>SDGE_NRF_921_0000063289</t>
  </si>
  <si>
    <t>SDGE_NRF_921_0000063867</t>
  </si>
  <si>
    <t>SDGE_NRF_921_0000065059</t>
  </si>
  <si>
    <t>SDGE_NRF_921_0000066955</t>
  </si>
  <si>
    <t>SDGE_NRF_921_0000067575</t>
  </si>
  <si>
    <t>SDGE_NRF_921_0000067719</t>
  </si>
  <si>
    <t>SDGE_NRF_921_0000067785</t>
  </si>
  <si>
    <t>SDGE_NRF_921_0000068078</t>
  </si>
  <si>
    <t>SDGE_NRF_921_0000068153</t>
  </si>
  <si>
    <t>SDGE_NRF_921_0000068210</t>
  </si>
  <si>
    <t>SDGE_NRF_921_0000068697</t>
  </si>
  <si>
    <t>SDGE_NRF_921_0000069171</t>
  </si>
  <si>
    <t>SDGE_NRF_921_0000071049</t>
  </si>
  <si>
    <t>SDGE_NRF_921_0000072463</t>
  </si>
  <si>
    <t>SDGE_NRF_921_0000072512</t>
  </si>
  <si>
    <t>SDGE_NRF_921_0000073597</t>
  </si>
  <si>
    <t>SDGE_NRF_921_0000073816</t>
  </si>
  <si>
    <t>SDGE_NRF_921_0000074033</t>
  </si>
  <si>
    <t>SDGE_NRF_921_0000074230</t>
  </si>
  <si>
    <t>SDGE_NRF_921_0000074709</t>
  </si>
  <si>
    <t>SDGE_NRF_921_0000074811</t>
  </si>
  <si>
    <t>SDGE_NRF_921_0000075357</t>
  </si>
  <si>
    <t>SDGE_NRF_921_0000075955</t>
  </si>
  <si>
    <t>SDGE_NRF_921_0000077062</t>
  </si>
  <si>
    <t>SDGE_NRF_921_0000077099</t>
  </si>
  <si>
    <t>SDGE_NRF_921_0000077264</t>
  </si>
  <si>
    <t>SDGE_NRF_921_0000077293</t>
  </si>
  <si>
    <t>SDGE_NRF_921_0000077716</t>
  </si>
  <si>
    <t>SDGE_NRF_921_0000078546</t>
  </si>
  <si>
    <t>SDGE_NRF_921_0000079514</t>
  </si>
  <si>
    <t>SDGE_NRF_921_0000080445</t>
  </si>
  <si>
    <t>SDGE_NRF_921_0000080641</t>
  </si>
  <si>
    <t>SDGE_NRF_921_0000081034</t>
  </si>
  <si>
    <t>SDGE_NRF_921_0000081058</t>
  </si>
  <si>
    <t>SDGE_NRF_921_0000082301</t>
  </si>
  <si>
    <t>SDGE_NRF_921_0000083457</t>
  </si>
  <si>
    <t>SDGE_NRF_921_0000083499</t>
  </si>
  <si>
    <t>SDGE_NRF_921_0000084677</t>
  </si>
  <si>
    <t>SDGE_NRF_921_0000085315</t>
  </si>
  <si>
    <t>SDGE_NRF_921_0000086065</t>
  </si>
  <si>
    <t>SDGE_NRF_921_0000086399</t>
  </si>
  <si>
    <t>SDGE_NRF_921_0000087397</t>
  </si>
  <si>
    <t>SDGE_NRF_921_0000088028</t>
  </si>
  <si>
    <t>SDGE_NRF_921_0000088148</t>
  </si>
  <si>
    <t>SDGE_NRF_921_0000088369</t>
  </si>
  <si>
    <t>SDGE_NRF_921_0000088500</t>
  </si>
  <si>
    <t>SDGE_NRF_921_0000089035</t>
  </si>
  <si>
    <t>SDGE_NRF_921_0000089844</t>
  </si>
  <si>
    <t>SDGE_NRF_921_0000090075</t>
  </si>
  <si>
    <t>SDGE_NRF_921_0000090166</t>
  </si>
  <si>
    <t>SDGE_NRF_921_0000090358</t>
  </si>
  <si>
    <t>SDGE_NRF_921_0000090421</t>
  </si>
  <si>
    <t>SDGE_NRF_921_0000091479</t>
  </si>
  <si>
    <t>SDGE_NRF_921_0000091729</t>
  </si>
  <si>
    <t>SDGE_NRF_921_0000092582</t>
  </si>
  <si>
    <t>SDGE_NRF_921_0000092950</t>
  </si>
  <si>
    <t>SDGE_NRF_921_0000093236</t>
  </si>
  <si>
    <t>SDGE_NRF_921_0000094798</t>
  </si>
  <si>
    <t>SDGE_NRF_921_0000095143</t>
  </si>
  <si>
    <t>SDGE_NRF_921_0000095444</t>
  </si>
  <si>
    <t>SDGE_NRF_921_0000095527</t>
  </si>
  <si>
    <t>SDGE_NRF_921_0000096486</t>
  </si>
  <si>
    <t>SDGE_NRF_921_0000097581</t>
  </si>
  <si>
    <t>SDGE_NRF_921_0000097743</t>
  </si>
  <si>
    <t>SDGE_NRF_921_0000098463</t>
  </si>
  <si>
    <t>SDGE_NRF_921_0000098545</t>
  </si>
  <si>
    <t>SDGE_NRF_921_0000098775</t>
  </si>
  <si>
    <t>SDGE_NRF_921_0000098917</t>
  </si>
  <si>
    <t>SDGE_NRF_921_0000099582</t>
  </si>
  <si>
    <t>SDGE_NRF_921_0000100035</t>
  </si>
  <si>
    <t>SDGE_NRF_921_0000100484</t>
  </si>
  <si>
    <t>SDGE_NRF_921_0000100514</t>
  </si>
  <si>
    <t>SDGE_NRF_921_0000101072</t>
  </si>
  <si>
    <t>SDGE_NRF_921_0000101108</t>
  </si>
  <si>
    <t>SDGE_NRF_921_0000101176</t>
  </si>
  <si>
    <t>SDGE_NRF_921_0000101206</t>
  </si>
  <si>
    <t>SDGE_NRF_921_0000101387</t>
  </si>
  <si>
    <t>SDGE_NRF_921_0000102254</t>
  </si>
  <si>
    <t>SDGE_NRF_921_0000102262</t>
  </si>
  <si>
    <t>SDGE_NRF_921_0000102308</t>
  </si>
  <si>
    <t>SDGE_NRF_921_0000102584</t>
  </si>
  <si>
    <t>SDGE_NRF_921_0000102610</t>
  </si>
  <si>
    <t>SDGE_NRF_921_0000104069</t>
  </si>
  <si>
    <t>SDGE_NRF_921_0000104187</t>
  </si>
  <si>
    <t>SDGE_NRF_921_0000104384</t>
  </si>
  <si>
    <t>SDGE_NRF_921_0000104666</t>
  </si>
  <si>
    <t>SDGE_NRF_921_0000104673</t>
  </si>
  <si>
    <t>SDGE_NRF_921_0000104733</t>
  </si>
  <si>
    <t>SDGE_NRF_921_0000105809</t>
  </si>
  <si>
    <t>SDGE_NRF_921_0000105871</t>
  </si>
  <si>
    <t>SDGE_NRF_921_0000106187</t>
  </si>
  <si>
    <t>SDGE_NRF_921_0000107068</t>
  </si>
  <si>
    <t>SDGE_NRF_921_0000107441</t>
  </si>
  <si>
    <t>SDGE_NRF_921_0000107448</t>
  </si>
  <si>
    <t>SDGE_NRF_921_0000107558</t>
  </si>
  <si>
    <t>SDGE_NRF_921_0000108440</t>
  </si>
  <si>
    <t>SDGE_NRF_921_0000109469</t>
  </si>
  <si>
    <t>SDGE_NRF_921_0000109677</t>
  </si>
  <si>
    <t>SDGE_NRF_921_0000109713</t>
  </si>
  <si>
    <t>SDGE_NRF_921_0000110666</t>
  </si>
  <si>
    <t>SDGE_NRF_921_0000112884</t>
  </si>
  <si>
    <t>SDGE_NRF_921_0000114029</t>
  </si>
  <si>
    <t>SDGE_NRF_921_0000114958</t>
  </si>
  <si>
    <t>SDGE_NRF_921_0000115052</t>
  </si>
  <si>
    <t>SDGE_NRF_921_0000115271</t>
  </si>
  <si>
    <t>SDGE_NRF_921_0000116044</t>
  </si>
  <si>
    <t>SDGE_NRF_921_0000116273</t>
  </si>
  <si>
    <t>SDGE_NRF_921_0000116499</t>
  </si>
  <si>
    <t>SDGE_NRF_921_0000116623</t>
  </si>
  <si>
    <t>SDGE_NRF_921_0000116847</t>
  </si>
  <si>
    <t>SDGE_NRF_921_0000117014</t>
  </si>
  <si>
    <t>SDGE_NRF_921_0000118110</t>
  </si>
  <si>
    <t>SDGE_NRF_921_0000118324</t>
  </si>
  <si>
    <t>SDGE_NRF_921_0000118430</t>
  </si>
  <si>
    <t>SDGE_NRF_921_0000119472</t>
  </si>
  <si>
    <t>SDGE_NRF_921_0000119713</t>
  </si>
  <si>
    <t>SDGE_NRF_921_0000119811</t>
  </si>
  <si>
    <t>SDGE_NRF_921_0000120517</t>
  </si>
  <si>
    <t>SDGE_NRF_921_0000121478</t>
  </si>
  <si>
    <t>SDGE_NRF_921_0000122361</t>
  </si>
  <si>
    <t>SDGE_NRF_921_0000123753</t>
  </si>
  <si>
    <t>SDGE_NRF_921_0000124006</t>
  </si>
  <si>
    <t>SDGE_NRF_921_0000124163</t>
  </si>
  <si>
    <t>SDGE_NRF_921_0000125647</t>
  </si>
  <si>
    <t>SDGE_NRF_921_0000127511</t>
  </si>
  <si>
    <t>SDGE_NRF_921_0000127626</t>
  </si>
  <si>
    <t>SDGE_NRF_921_0000127663</t>
  </si>
  <si>
    <t>SDGE_NRF_921_0000127974</t>
  </si>
  <si>
    <t>SDGE_NRF_921_0000128007</t>
  </si>
  <si>
    <t>SDGE_NRF_921_0000128113</t>
  </si>
  <si>
    <t>SDGE_NRF_921_0000128148</t>
  </si>
  <si>
    <t>SDGE_NRF_921_0000128339</t>
  </si>
  <si>
    <t>SDGE_NRF_921_0000128510</t>
  </si>
  <si>
    <t>SDGE_NRF_921_0000128897</t>
  </si>
  <si>
    <t>SDGE_NRF_921_0000129030</t>
  </si>
  <si>
    <t>SDGE_NRF_921_0000129176</t>
  </si>
  <si>
    <t>SDGE_NRF_921_0000129213</t>
  </si>
  <si>
    <t>SDGE_NRF_921_0000129327</t>
  </si>
  <si>
    <t>SDGE_NRF_921_0000129494</t>
  </si>
  <si>
    <t>SDGE_NRF_921_0000129517</t>
  </si>
  <si>
    <t>SDGE_NRF_921_0000129845</t>
  </si>
  <si>
    <t>SDGE_NRF_921_0000129916</t>
  </si>
  <si>
    <t>SDGE_NRF_921_0000129949</t>
  </si>
  <si>
    <t>SDGE_NRF_921_0000129986</t>
  </si>
  <si>
    <t>SDGE_NRF_921_0000130023</t>
  </si>
  <si>
    <t>SDGE_NRF_921_0000130088</t>
  </si>
  <si>
    <t>SDGE_NRF_921_0000130129</t>
  </si>
  <si>
    <t>SDGE_NRF_921_0000130932</t>
  </si>
  <si>
    <t>SDGE_NRF_921_0000131307</t>
  </si>
  <si>
    <t>SDGE_NRF_921_0000131412</t>
  </si>
  <si>
    <t>SDGE_NRF_921_0000131504</t>
  </si>
  <si>
    <t>SDGE_NRF_921_0000132499</t>
  </si>
  <si>
    <t>SDGE_NRF_921_0000132618</t>
  </si>
  <si>
    <t>SDGE_NRF_921_0000132787</t>
  </si>
  <si>
    <t>SDGE_NRF_921_0000132928</t>
  </si>
  <si>
    <t>SDGE_NRF_921_0000133196</t>
  </si>
  <si>
    <t>SDGE_NRF_921_0000133843</t>
  </si>
  <si>
    <t>SDGE_NRF_921_0000133943</t>
  </si>
  <si>
    <t>SDGE_NRF_921_0000134347</t>
  </si>
  <si>
    <t>SDGE_NRF_921_0000134510</t>
  </si>
  <si>
    <t>SDGE_NRF_921_0000134863</t>
  </si>
  <si>
    <t>SDGE_NRF_921_0000134907</t>
  </si>
  <si>
    <t>SDGE_NRF_921_0000138364</t>
  </si>
  <si>
    <t>SDGE_NRF_921_0000139287</t>
  </si>
  <si>
    <t>SDGE_NRF_921_0000139359</t>
  </si>
  <si>
    <t>SDGE_NRF_921_0000139446</t>
  </si>
  <si>
    <t>SDGE_NRF_921_0000140450</t>
  </si>
  <si>
    <t>SDGE_NRF_921_0000141125</t>
  </si>
  <si>
    <t>SDGE_NRF_921_0000141210</t>
  </si>
  <si>
    <t>SDGE_NRF_921_0000141247</t>
  </si>
  <si>
    <t>SDGE_NRF_921_0000141514</t>
  </si>
  <si>
    <t>SDGE_NRF_921_0000141852</t>
  </si>
  <si>
    <t>SDGE_NRF_921_0000142501</t>
  </si>
  <si>
    <t>SDGE_NRF_921_0000142870</t>
  </si>
  <si>
    <t>SDGE_NRF_921_0000143054</t>
  </si>
  <si>
    <t>SDGE_NRF_921_0000143186</t>
  </si>
  <si>
    <t>SDGE_NRF_921_0000143382</t>
  </si>
  <si>
    <t>SDGE_NRF_921_0000144619</t>
  </si>
  <si>
    <t>SDGE_NRF_921_0000145029</t>
  </si>
  <si>
    <t>SDGE_NRF_921_0000145272</t>
  </si>
  <si>
    <t>SDGE_NRF_921_0000145872</t>
  </si>
  <si>
    <t>SDGE_NRF_921_0000146093</t>
  </si>
  <si>
    <t>SDGE_NRF_921_0000146934</t>
  </si>
  <si>
    <t>SDGE_NRF_921_0000147089</t>
  </si>
  <si>
    <t>SDGE_NRF_921_0000148006</t>
  </si>
  <si>
    <t>SDGE_NRF_921_0000148144</t>
  </si>
  <si>
    <t>SDGE_NRF_921_0000148245</t>
  </si>
  <si>
    <t>SDGE_NRF_921_0000149036</t>
  </si>
  <si>
    <t>SDGE_NRF_921_0000149098</t>
  </si>
  <si>
    <t>SDGE_NRF_921_0000149343</t>
  </si>
  <si>
    <t>SDGE_NRF_921_0000149562</t>
  </si>
  <si>
    <t>SDGE_NRF_921_0000149883</t>
  </si>
  <si>
    <t>SDGE_NRF_921_0000150256</t>
  </si>
  <si>
    <t>SDGE_NRF_921_0000150544</t>
  </si>
  <si>
    <t>SDGE_NRF_921_0000150839</t>
  </si>
  <si>
    <t>SDGE_NRF_921_0000151628</t>
  </si>
  <si>
    <t>SDGE_NRF_921_0000151668</t>
  </si>
  <si>
    <t>SDGE_NRF_921_0000151811</t>
  </si>
  <si>
    <t>SDGE_NRF_921_0000152604</t>
  </si>
  <si>
    <t>SDGE_NRF_921_0000153222</t>
  </si>
  <si>
    <t>SDGE_NRF_921_0000153833</t>
  </si>
  <si>
    <t>SDGE_NRF_921_0000154420</t>
  </si>
  <si>
    <t>SDGE_NRF_921_0000154554</t>
  </si>
  <si>
    <t>SDGE_NRF_921_0000154726</t>
  </si>
  <si>
    <t>SDGE_NRF_921_0000154800</t>
  </si>
  <si>
    <t>SDGE_NRF_921_0000154878</t>
  </si>
  <si>
    <t>SDGE_NRF_921_0000154910</t>
  </si>
  <si>
    <t>SDGE_NRF_921_0000155699</t>
  </si>
  <si>
    <t>SDGE_NRF_921_0000156119</t>
  </si>
  <si>
    <t>SDGE_NRF_921_0000156488</t>
  </si>
  <si>
    <t>SDGE_NRF_921_0000157037</t>
  </si>
  <si>
    <t>SDGE_NRF_921_0000157129</t>
  </si>
  <si>
    <t>SDGE_NRF_921_0000157733</t>
  </si>
  <si>
    <t>SDGE_NRF_921_0000158182</t>
  </si>
  <si>
    <t>SDGE_NRF_921_0000158397</t>
  </si>
  <si>
    <t>SDGE_NRF_921_0000159095</t>
  </si>
  <si>
    <t>SDGE_NRF_921_0000159863</t>
  </si>
  <si>
    <t>SDGE_NRF_921_0000160288</t>
  </si>
  <si>
    <t>SDGE_NRF_921_0000160880</t>
  </si>
  <si>
    <t>SDGE_NRF_921_0000161205</t>
  </si>
  <si>
    <t>SDGE_NRF_921_0000162810</t>
  </si>
  <si>
    <t>SDGE_NRF_921_0000162863</t>
  </si>
  <si>
    <t>SDGE_NRF_921_0000163692</t>
  </si>
  <si>
    <t>SDGE_NRF_921_0000163751</t>
  </si>
  <si>
    <t>SDGE_NRF_921_0000163761</t>
  </si>
  <si>
    <t>SDGE_NRF_921_0000164640</t>
  </si>
  <si>
    <t>SDGE_NRF_921_0000164676</t>
  </si>
  <si>
    <t>SDGE_NRF_921_0000165448</t>
  </si>
  <si>
    <t>SDGE_NRF_921_0000165544</t>
  </si>
  <si>
    <t>SDGE_NRF_921_0000165636</t>
  </si>
  <si>
    <t>SDGE_NRF_921_0000165781</t>
  </si>
  <si>
    <t>SDGE_NRF_921_0000166070</t>
  </si>
  <si>
    <t>SDGE_NRF_921_0000167539</t>
  </si>
  <si>
    <t>SDGE_NRF_921_0000168307</t>
  </si>
  <si>
    <t>SDGE_NRF_921_0000168597</t>
  </si>
  <si>
    <t>SDGE_NRF_921_0000168668</t>
  </si>
  <si>
    <t>SDGE_NRF_921_0000169167</t>
  </si>
  <si>
    <t>SDGE_NRF_921_0000169692</t>
  </si>
  <si>
    <t>SDGE_NRF_921_0000170107</t>
  </si>
  <si>
    <t>SDGE_NRF_921_0000170856</t>
  </si>
  <si>
    <t>SDGE_NRF_921_0000171145</t>
  </si>
  <si>
    <t>SDGE_NRF_921_0000172274</t>
  </si>
  <si>
    <t>SDGE_NRF_921_0000172314</t>
  </si>
  <si>
    <t>SDGE_NRF_921_0000172362</t>
  </si>
  <si>
    <t>SDGE_NRF_921_0000173237</t>
  </si>
  <si>
    <t>SDGE_NRF_921_0000173370</t>
  </si>
  <si>
    <t>SDGE_NRF_921_0000173444</t>
  </si>
  <si>
    <t>SDGE_NRF_921_0000173725</t>
  </si>
  <si>
    <t>SDGE_NRF_921_0000174691</t>
  </si>
  <si>
    <t>SDGE_NRF_921_0000174706</t>
  </si>
  <si>
    <t>SDGE_NRF_921_0000174759</t>
  </si>
  <si>
    <t>SDGE_NRF_921_0000175027</t>
  </si>
  <si>
    <t>SDGE_NRF_921_0000175179</t>
  </si>
  <si>
    <t>SDGE_NRF_921_0000175258</t>
  </si>
  <si>
    <t>SDGE_NRF_921_0000175680</t>
  </si>
  <si>
    <t>SDGE_NRF_921_0000176158</t>
  </si>
  <si>
    <t>SDGE_NRF_921_0000176640</t>
  </si>
  <si>
    <t>SDGE_NRF_921_0000177141</t>
  </si>
  <si>
    <t>SDGE_NRF_921_0000177913</t>
  </si>
  <si>
    <t>SDGE_NRF_921_0000178020</t>
  </si>
  <si>
    <t>SDGE_NRF_921_0000178104</t>
  </si>
  <si>
    <t>SDGE_NRF_921_0000178136</t>
  </si>
  <si>
    <t>SDGE_NRF_921_0000178650</t>
  </si>
  <si>
    <t>SDGE_NRF_921_0000179354</t>
  </si>
  <si>
    <t>SDGE_NRF_921_0000179368</t>
  </si>
  <si>
    <t>SDGE_NRF_921_0000179410</t>
  </si>
  <si>
    <t>SDGE_NRF_921_0000179646</t>
  </si>
  <si>
    <t>SDGE_NRF_921_0000179741</t>
  </si>
  <si>
    <t>SDGE_NRF_921_0000179788</t>
  </si>
  <si>
    <t>SDGE_NRF_921_0000179916</t>
  </si>
  <si>
    <t>SDGE_NRF_921_0000180151</t>
  </si>
  <si>
    <t>SDGE_NRF_921_0000180235</t>
  </si>
  <si>
    <t>SDGE_NRF_921_0000180287</t>
  </si>
  <si>
    <t>SDGE_NRF_921_0000180340</t>
  </si>
  <si>
    <t>SDGE_NRF_921_0000180555</t>
  </si>
  <si>
    <t>SDGE_NRF_921_0000180801</t>
  </si>
  <si>
    <t>SDGE_NRF_921_0000181742</t>
  </si>
  <si>
    <t>SDGE_NRF_921_0000181852</t>
  </si>
  <si>
    <t>SDGE_NRF_921_0000183101</t>
  </si>
  <si>
    <t>SDGE_NRF_921_0000183192</t>
  </si>
  <si>
    <t>SDGE_NRF_921_0000183271</t>
  </si>
  <si>
    <t>SDGE_NRF_921_0000183305</t>
  </si>
  <si>
    <t>SDGE_NRF_921_0000183501</t>
  </si>
  <si>
    <t>SDGE_NRF_921_0000184314</t>
  </si>
  <si>
    <t>SDGE_NRF_921_0000184367</t>
  </si>
  <si>
    <t>SDGE_NRF_921_0000184406</t>
  </si>
  <si>
    <t>SDGE_NRF_921_0000184444</t>
  </si>
  <si>
    <t>SDGE_NRF_921_0000184593</t>
  </si>
  <si>
    <t>SDGE_NRF_921_0000185732</t>
  </si>
  <si>
    <t>SDGE_NRF_921_0000185775</t>
  </si>
  <si>
    <t>SDGE_NRF_921_0000186009</t>
  </si>
  <si>
    <t>SDGE_NRF_921_0000186589</t>
  </si>
  <si>
    <t>SDGE_NRF_921_0000186647</t>
  </si>
  <si>
    <t>SDGE_NRF_921_0000186651</t>
  </si>
  <si>
    <t>SDGE_NRF_921_0000186691</t>
  </si>
  <si>
    <t>SDGE_NRF_921_0000186856</t>
  </si>
  <si>
    <t>SDGE_NRF_921_0000187293</t>
  </si>
  <si>
    <t>SDGE_NRF_921_0000187345</t>
  </si>
  <si>
    <t>SDGE_NRF_921_0000187500</t>
  </si>
  <si>
    <t>SDGE_NRF_921_0000188274</t>
  </si>
  <si>
    <t>SDGE_NRF_921_0000188319</t>
  </si>
  <si>
    <t>SDGE_NRF_921_0000189065</t>
  </si>
  <si>
    <t>SDGE_NRF_921_0000189224</t>
  </si>
  <si>
    <t>SDGE_NRF_921_0000189395</t>
  </si>
  <si>
    <t>SDGE_NRF_921_0000189555</t>
  </si>
  <si>
    <t>SDGE_NRF_921_0000190076</t>
  </si>
  <si>
    <t>SDGE_NRF_921_0000190939</t>
  </si>
  <si>
    <t>SDGE_NRF_921_0000191101</t>
  </si>
  <si>
    <t>SDGE_NRF_921_0000191347</t>
  </si>
  <si>
    <t>SDGE_NRF_921_0000191358</t>
  </si>
  <si>
    <t>SDGE_NRF_921_0000191774</t>
  </si>
  <si>
    <t>SDGE_NRF_921_0000191791</t>
  </si>
  <si>
    <t>SDGE_NRF_921_0000191809</t>
  </si>
  <si>
    <t>SDGE_NRF_921_0000192469</t>
  </si>
  <si>
    <t>SDGE_NRF_921_0000192482</t>
  </si>
  <si>
    <t>SDGE_NRF_921_0000192503</t>
  </si>
  <si>
    <t>SDGE_NRF_921_0000192564</t>
  </si>
  <si>
    <t>SDGE_NRF_921_0000192616</t>
  </si>
  <si>
    <t>SDGE_NRF_921_0000192743</t>
  </si>
  <si>
    <t>SDGE_NRF_921_0000193471</t>
  </si>
  <si>
    <t>SDGE_NRF_921_0000193632</t>
  </si>
  <si>
    <t>SDGE_NRF_921_0000193677</t>
  </si>
  <si>
    <t>SDGE_NRF_921_0000193808</t>
  </si>
  <si>
    <t>SDGE_NRF_921_0000193862</t>
  </si>
  <si>
    <t>SDGE_NRF_921_0000193871</t>
  </si>
  <si>
    <t>SDGE_NRF_921_0000193953</t>
  </si>
  <si>
    <t>SDGE_NRF_921_0000194024</t>
  </si>
  <si>
    <t>SDGE_NRF_921_0000194092</t>
  </si>
  <si>
    <t>SDGE_NRF_921_0000194514</t>
  </si>
  <si>
    <t>SDGE_NRF_921_0000195465</t>
  </si>
  <si>
    <t>SDGE_NRF_921_0000195490</t>
  </si>
  <si>
    <t>SDGE_NRF_921_0000195587</t>
  </si>
  <si>
    <t>SDGE_NRF_921_0000195624</t>
  </si>
  <si>
    <t>SDGE_NRF_921_0000195679</t>
  </si>
  <si>
    <t>SDGE_NRF_921_0000195694</t>
  </si>
  <si>
    <t>SDGE_NRF_921_0000196222</t>
  </si>
  <si>
    <t>SDGE_NRF_921_0000196341</t>
  </si>
  <si>
    <t>SDGE_NRF_921_0000196390</t>
  </si>
  <si>
    <t>SDGE_NRF_921_0000196726</t>
  </si>
  <si>
    <t>SDGE_NRF_921_0000197350</t>
  </si>
  <si>
    <t>SDGE_NRF_921_0000197595</t>
  </si>
  <si>
    <t>SDGE_NRF_921_0000198624</t>
  </si>
  <si>
    <t>SDGE_NRF_921_0000198644</t>
  </si>
  <si>
    <t>SDGE_NRF_921_0000199374</t>
  </si>
  <si>
    <t>SDGE_NRF_921_0000199432</t>
  </si>
  <si>
    <t>SDGE_NRF_921_0000199446</t>
  </si>
  <si>
    <t>SDGE_NRF_921_0000199448</t>
  </si>
  <si>
    <t>SDGE_NRF_921_0000199463</t>
  </si>
  <si>
    <t>SDGE_NRF_921_0000199564</t>
  </si>
  <si>
    <t>SDGE_NRF_921_0000199604</t>
  </si>
  <si>
    <t>SDGE_NRF_921_0000199874</t>
  </si>
  <si>
    <t>SDGE_NRF_921_0000199917</t>
  </si>
  <si>
    <t>SDGE_NRF_921_0000200360</t>
  </si>
  <si>
    <t>SDGE_NRF_921_0000200390</t>
  </si>
  <si>
    <t>SDGE_NRF_921_0000200871</t>
  </si>
  <si>
    <t>SDGE_NRF_921_0000200891</t>
  </si>
  <si>
    <t>SDGE_NRF_921_0000201182</t>
  </si>
  <si>
    <t>SDGE_NRF_921_0000201231</t>
  </si>
  <si>
    <t>SDGE_NRF_921_0000201424</t>
  </si>
  <si>
    <t>SDGE_NRF_921_0000201943</t>
  </si>
  <si>
    <t>SDGE_NRF_921_0000201970</t>
  </si>
  <si>
    <t>SDGE_NRF_921_0000202032</t>
  </si>
  <si>
    <t>SDGE_NRF_921_0000202282</t>
  </si>
  <si>
    <t>SDGE_NRF_921_0000202917</t>
  </si>
  <si>
    <t>SDGE_NRF_921_0000203238</t>
  </si>
  <si>
    <t>SDGE_NRF_921_0000203265</t>
  </si>
  <si>
    <t>SDGE_NRF_921_0000203315</t>
  </si>
  <si>
    <t>SDGE_NRF_921_0000203327</t>
  </si>
  <si>
    <t>SDGE_NRF_921_0000203616</t>
  </si>
  <si>
    <t>SDGE_NRF_921_0000203881</t>
  </si>
  <si>
    <t>SDGE_NRF_921_0000203942</t>
  </si>
  <si>
    <t>SDGE_NRF_921_0000204478</t>
  </si>
  <si>
    <t>SDGE_NRF_921_0000204760</t>
  </si>
  <si>
    <t>SDGE_NRF_921_0000204779</t>
  </si>
  <si>
    <t>SDGE_NRF_921_0000204809</t>
  </si>
  <si>
    <t>SDGE_NRF_921_0000204861</t>
  </si>
  <si>
    <t>SDGE_NRF_921_0000204883</t>
  </si>
  <si>
    <t>SDGE_NRF_921_0000204897</t>
  </si>
  <si>
    <t>SDGE_NRF_921_0000205008</t>
  </si>
  <si>
    <t>SDGE_NRF_921_0000205259</t>
  </si>
  <si>
    <t>SDGE_NRF_921_0000205372</t>
  </si>
  <si>
    <t>SDGE_NRF_921_0000205589</t>
  </si>
  <si>
    <t>SDGE_NRF_921_0000205610</t>
  </si>
  <si>
    <t>SDGE_NRF_921_0000205614</t>
  </si>
  <si>
    <t>SDGE_NRF_921_0000206611</t>
  </si>
  <si>
    <t>SDGE_NRF_921_0000206696</t>
  </si>
  <si>
    <t>SDGE_NRF_921_0000206760</t>
  </si>
  <si>
    <t>SDGE_NRF_921_0000206842</t>
  </si>
  <si>
    <t>SDGE_NRF_921_0000206996</t>
  </si>
  <si>
    <t>SDGE_NRF_921_0000207000</t>
  </si>
  <si>
    <t>SDGE_NRF_921_0000207585</t>
  </si>
  <si>
    <t>SDGE_NRF_921_0001305279</t>
  </si>
  <si>
    <t>SDGE_NRF_921_0001313458</t>
  </si>
  <si>
    <t>SDGE_NRF_921_0001317622</t>
  </si>
  <si>
    <t>SDGE_NRF_921_0001319297</t>
  </si>
  <si>
    <t>SDGE_NRF_921_0001320831</t>
  </si>
  <si>
    <t>SDGE_NRF_925_0000121558</t>
  </si>
  <si>
    <t>SDGE_NRF_926_0000001310</t>
  </si>
  <si>
    <t>SDGE_NRF_926_0000004090</t>
  </si>
  <si>
    <t>SDGE_NRF_926_0000005251</t>
  </si>
  <si>
    <t>SDGE_NRF_926_0000009282</t>
  </si>
  <si>
    <t>SDGE_NRF_926_0000012247</t>
  </si>
  <si>
    <t>SDGE_NRF_926_0000013245</t>
  </si>
  <si>
    <t>SDGE_NRF_926_0000015494</t>
  </si>
  <si>
    <t>SDGE_NRF_926_0000021530</t>
  </si>
  <si>
    <t>SDGE_NRF_926_0000026399</t>
  </si>
  <si>
    <t>SDGE_NRF_926_0000032472</t>
  </si>
  <si>
    <t>SDGE_NRF_926_0000032514</t>
  </si>
  <si>
    <t>SDGE_NRF_926_0000039408</t>
  </si>
  <si>
    <t>SDGE_NRF_926_0000039456</t>
  </si>
  <si>
    <t>SDGE_NRF_926_0000044629</t>
  </si>
  <si>
    <t>SDGE_NRF_926_0000050186</t>
  </si>
  <si>
    <t>SDGE_NRF_926_0000051600</t>
  </si>
  <si>
    <t>SDGE_NRF_926_0000052930</t>
  </si>
  <si>
    <t>SDGE_NRF_926_0000052957</t>
  </si>
  <si>
    <t>SDGE_NRF_926_0000057786</t>
  </si>
  <si>
    <t>SDGE_NRF_926_0000064717</t>
  </si>
  <si>
    <t>SDGE_NRF_926_0000066059</t>
  </si>
  <si>
    <t>SDGE_NRF_926_0000069960</t>
  </si>
  <si>
    <t>SDGE_NRF_926_0000072229</t>
  </si>
  <si>
    <t>SDGE_NRF_926_0000073761</t>
  </si>
  <si>
    <t>SDGE_NRF_926_0000074414</t>
  </si>
  <si>
    <t>SDGE_NRF_926_0000076725</t>
  </si>
  <si>
    <t>SDGE_NRF_926_0000076735</t>
  </si>
  <si>
    <t>SDGE_NRF_926_0000076760</t>
  </si>
  <si>
    <t>SDGE_NRF_926_0000076767</t>
  </si>
  <si>
    <t>SDGE_NRF_926_0000081124</t>
  </si>
  <si>
    <t>SDGE_NRF_926_0000081518</t>
  </si>
  <si>
    <t>SDGE_NRF_926_0000083045</t>
  </si>
  <si>
    <t>SDGE_NRF_926_0000085080</t>
  </si>
  <si>
    <t>SDGE_NRF_926_0000086049</t>
  </si>
  <si>
    <t>SDGE_NRF_926_0000086109</t>
  </si>
  <si>
    <t>SDGE_NRF_926_0000087059</t>
  </si>
  <si>
    <t>SDGE_NRF_926_0000087861</t>
  </si>
  <si>
    <t>SDGE_NRF_926_0000089785</t>
  </si>
  <si>
    <t>SDGE_NRF_926_0000091207</t>
  </si>
  <si>
    <t>SDGE_NRF_926_0000099476</t>
  </si>
  <si>
    <t>SDGE_NRF_926_0000108029</t>
  </si>
  <si>
    <t>SDGE_NRF_926_0000109188</t>
  </si>
  <si>
    <t>SDGE_NRF_926_0000110056</t>
  </si>
  <si>
    <t>SDGE_NRF_926_0000116967</t>
  </si>
  <si>
    <t>SDGE_NRF_926_0000122391</t>
  </si>
  <si>
    <t>SDGE_NRF_926_0000122466</t>
  </si>
  <si>
    <t>SDGE_NRF_926_0000122469</t>
  </si>
  <si>
    <t>SDGE_NRF_926_0000125875</t>
  </si>
  <si>
    <t>SDGE_NRF_926_0000125884</t>
  </si>
  <si>
    <t>SDGE_NRF_926_0000130635</t>
  </si>
  <si>
    <t>SDGE_NRF_926_0000137290</t>
  </si>
  <si>
    <t>SDGE_NRF_926_0000141475</t>
  </si>
  <si>
    <t>SDGE_NRF_926_0000141484</t>
  </si>
  <si>
    <t>SDGE_NRF_926_0000141530</t>
  </si>
  <si>
    <t>SDGE_NRF_926_0000141539</t>
  </si>
  <si>
    <t>SDGE_NRF_926_0000144869</t>
  </si>
  <si>
    <t>SDGE_NRF_926_0000145344</t>
  </si>
  <si>
    <t>SDGE_NRF_926_0000145390</t>
  </si>
  <si>
    <t>SDGE_NRF_926_0000153761</t>
  </si>
  <si>
    <t>SDGE_NRF_926_0000157046</t>
  </si>
  <si>
    <t>SDGE_NRF_926_0000160523</t>
  </si>
  <si>
    <t>SDGE_NRF_926_0000161619</t>
  </si>
  <si>
    <t>SDGE_NRF_926_0000166808</t>
  </si>
  <si>
    <t>SDGE_NRF_926_0000173005</t>
  </si>
  <si>
    <t>SDGE_NRF_926_0000173010</t>
  </si>
  <si>
    <t>SDGE_NRF_926_0000173841</t>
  </si>
  <si>
    <t>SDGE_NRF_926_0000175276</t>
  </si>
  <si>
    <t>SDGE_NRF_926_0000176391</t>
  </si>
  <si>
    <t>SDGE_NRF_926_0000177635</t>
  </si>
  <si>
    <t>SDGE_NRF_926_0000179012</t>
  </si>
  <si>
    <t>SDGE_NRF_926_0000181526</t>
  </si>
  <si>
    <t>SDGE_NRF_926_0000183931</t>
  </si>
  <si>
    <t>SDGE_NRF_926_0000183944</t>
  </si>
  <si>
    <t>SDGE_NRF_926_0000183954</t>
  </si>
  <si>
    <t>SDGE_NRF_926_0000185084</t>
  </si>
  <si>
    <t>SDGE_NRF_926_0000185609</t>
  </si>
  <si>
    <t>SDGE_NRF_926_0000186024</t>
  </si>
  <si>
    <t>SDGE_NRF_926_0000186031</t>
  </si>
  <si>
    <t>SDGE_NRF_926_0000189807</t>
  </si>
  <si>
    <t>SDGE_NRF_926_0000192109</t>
  </si>
  <si>
    <t>SDGE_NRF_926_0000192130</t>
  </si>
  <si>
    <t>SDGE_NRF_926_0000195155</t>
  </si>
  <si>
    <t>SDGE_NRF_926_0000198181</t>
  </si>
  <si>
    <t>SDGE_NRF_926_0000198243</t>
  </si>
  <si>
    <t>SDGE_NRF_926_0000198248</t>
  </si>
  <si>
    <t>SDGE_NRF_926_0000198250</t>
  </si>
  <si>
    <t>SDGE_NRF_926_0001310555</t>
  </si>
  <si>
    <t>SiteWt</t>
  </si>
  <si>
    <t>WtdEER</t>
  </si>
  <si>
    <t>Bldg Vintage</t>
  </si>
  <si>
    <t>64.5</t>
  </si>
  <si>
    <t>RKKA-A048DM08E</t>
  </si>
  <si>
    <t>485X-0601 00511AA</t>
  </si>
  <si>
    <t>D2NA060N092SD</t>
  </si>
  <si>
    <t>R4GD-X60K120X</t>
  </si>
  <si>
    <t>PGB060100-3</t>
  </si>
  <si>
    <t>RKNA-A060 CL10E</t>
  </si>
  <si>
    <t>DBYP-T060N110A</t>
  </si>
  <si>
    <t>DBYRT060N110A</t>
  </si>
  <si>
    <t>1980</t>
  </si>
  <si>
    <t>588APW060100AAAG</t>
  </si>
  <si>
    <t>1965</t>
  </si>
  <si>
    <t>Westinghouse</t>
  </si>
  <si>
    <t>IE060EBVOA</t>
  </si>
  <si>
    <t>Arcoaire</t>
  </si>
  <si>
    <t>PGA060G1HD</t>
  </si>
  <si>
    <t>YCD037C4LCDB</t>
  </si>
  <si>
    <t>YCD060A3L0AB</t>
  </si>
  <si>
    <t>TS060A4R0 A2F0000000</t>
  </si>
  <si>
    <t>BWB060C400GA</t>
  </si>
  <si>
    <t>38CKB060500</t>
  </si>
  <si>
    <t>113RNA060-F</t>
  </si>
  <si>
    <t>TCD060C400BD</t>
  </si>
  <si>
    <t>PA13NR060-J</t>
  </si>
  <si>
    <t>UNITARY PRODUCTS</t>
  </si>
  <si>
    <t>DJ060N08N2 AAA2A</t>
  </si>
  <si>
    <t>584AP0600806H</t>
  </si>
  <si>
    <t>581APV060074AAAA</t>
  </si>
  <si>
    <t>H1RA060825A</t>
  </si>
  <si>
    <t>7,8</t>
  </si>
  <si>
    <t>D6CG060N07925C</t>
  </si>
  <si>
    <t>TTA060C400A0</t>
  </si>
  <si>
    <t>D1NA060N06525B</t>
  </si>
  <si>
    <t>D3CE060A46A</t>
  </si>
  <si>
    <t>38TH060500DL</t>
  </si>
  <si>
    <t>541OK060</t>
  </si>
  <si>
    <t>YHC063A3ELA0R</t>
  </si>
  <si>
    <t>2TT0060A300AA</t>
  </si>
  <si>
    <t>538ANR060000BBAA</t>
  </si>
  <si>
    <t>384CC060320</t>
  </si>
  <si>
    <t>WSC060A3ROA1G</t>
  </si>
  <si>
    <t>1,3</t>
  </si>
  <si>
    <t>48SS-060080331AA</t>
  </si>
  <si>
    <t>38CKC060370</t>
  </si>
  <si>
    <t>YCC060FIMEBJ</t>
  </si>
  <si>
    <t>AAON</t>
  </si>
  <si>
    <t>RK-05-3-EO-221</t>
  </si>
  <si>
    <t>RK-05-3-EO-211</t>
  </si>
  <si>
    <t>2-9</t>
  </si>
  <si>
    <t>B3CH060AH6C</t>
  </si>
  <si>
    <t>YHC060A3RLA</t>
  </si>
  <si>
    <t>D2NA060N09025D</t>
  </si>
  <si>
    <t>B3HP060A46A</t>
  </si>
  <si>
    <t>48HJD006---531BW</t>
  </si>
  <si>
    <t>48TCDA06A2A5A0A0A0</t>
  </si>
  <si>
    <t>CPG0600904BXXXBA</t>
  </si>
  <si>
    <t>48HJD006G-641</t>
  </si>
  <si>
    <t>BPP</t>
  </si>
  <si>
    <t>588APW060120ABBG</t>
  </si>
  <si>
    <t>PGB060150-3</t>
  </si>
  <si>
    <t>PGB060125-3</t>
  </si>
  <si>
    <t>WSC060E4R0ADFH000A10000B0</t>
  </si>
  <si>
    <t>D7CG060N07925A</t>
  </si>
  <si>
    <t>48GXN060090501</t>
  </si>
  <si>
    <t>1983</t>
  </si>
  <si>
    <t>585EPW060125ABEG</t>
  </si>
  <si>
    <t>AUP60HPA10NB-1000CI</t>
  </si>
  <si>
    <t>WCD060C400BD</t>
  </si>
  <si>
    <t>582ANW060090NAAG</t>
  </si>
  <si>
    <t>48TJD005-501OE</t>
  </si>
  <si>
    <t>YCD060C3L0BD</t>
  </si>
  <si>
    <t>1,3,4,5,6</t>
  </si>
  <si>
    <t>YSC060A4ELA1ZD20</t>
  </si>
  <si>
    <t>48GSN060090601---</t>
  </si>
  <si>
    <t>FB4ANA060</t>
  </si>
  <si>
    <t>1982</t>
  </si>
  <si>
    <t>D2NP060N06525NXA</t>
  </si>
  <si>
    <t>B2H2060A46A</t>
  </si>
  <si>
    <t>50HJ006521</t>
  </si>
  <si>
    <t>AD060HO</t>
  </si>
  <si>
    <t>5670060RCU</t>
  </si>
  <si>
    <t>TSC060A4E0H2F</t>
  </si>
  <si>
    <t>48TJD006---601QE</t>
  </si>
  <si>
    <t>48TJ006---601AA</t>
  </si>
  <si>
    <t>YCD061C3LOOE</t>
  </si>
  <si>
    <t>BDP CARRIER</t>
  </si>
  <si>
    <t>585DP060125C</t>
  </si>
  <si>
    <t>YHC060E3FMA0X00A0A</t>
  </si>
  <si>
    <t>YHC060E3RLA11D0A0A1000AD</t>
  </si>
  <si>
    <t>48GSN04206051</t>
  </si>
  <si>
    <t>D1EG060N08225A</t>
  </si>
  <si>
    <t>D2NA060N06546C</t>
  </si>
  <si>
    <t>YHC060A3RLA16C2C0A202A300</t>
  </si>
  <si>
    <t>48GS-060115501</t>
  </si>
  <si>
    <t>UAMC-60-CE</t>
  </si>
  <si>
    <t>D4NZ060N09025NXA</t>
  </si>
  <si>
    <t>580DPU060074AAAA</t>
  </si>
  <si>
    <t>D3NZ060N09025NXA</t>
  </si>
  <si>
    <t>NORDYNR</t>
  </si>
  <si>
    <t>FSEBU-060K</t>
  </si>
  <si>
    <t>581BPU060071AK</t>
  </si>
  <si>
    <t>YCC0600F1MOBG</t>
  </si>
  <si>
    <t>YCY060G1M0AD</t>
  </si>
  <si>
    <t>YHC060A3ELA120002</t>
  </si>
  <si>
    <t>1966</t>
  </si>
  <si>
    <t>580FPV151224AAGA</t>
  </si>
  <si>
    <t>582APW060090AAAG</t>
  </si>
  <si>
    <t>DINH060N06525C</t>
  </si>
  <si>
    <t>YHC063A4RMAW00C</t>
  </si>
  <si>
    <t>Y5C060A4ELA1C000000000000</t>
  </si>
  <si>
    <t>RRNA-C060JK10X</t>
  </si>
  <si>
    <t>48ES060090501</t>
  </si>
  <si>
    <t>561CEX060000AAAA</t>
  </si>
  <si>
    <t>TWA060C300A2</t>
  </si>
  <si>
    <t>PGF060H100B</t>
  </si>
  <si>
    <t>48HJD006-541</t>
  </si>
  <si>
    <t>48HJD008-631</t>
  </si>
  <si>
    <t>48HJD006-631</t>
  </si>
  <si>
    <t>48HJD-008631</t>
  </si>
  <si>
    <t>GKC60-3</t>
  </si>
  <si>
    <t>GSC130-60-3 BS</t>
  </si>
  <si>
    <t>REEM</t>
  </si>
  <si>
    <t>RAFD060CRC</t>
  </si>
  <si>
    <t>RAKN060CMS</t>
  </si>
  <si>
    <t>YCC060F3MO8J</t>
  </si>
  <si>
    <t>661OJZZX060000AAAA</t>
  </si>
  <si>
    <t>561CPX06000A5AA</t>
  </si>
  <si>
    <t>ALLIED</t>
  </si>
  <si>
    <t>THR09052</t>
  </si>
  <si>
    <t>H526-60-24</t>
  </si>
  <si>
    <t>RM-3</t>
  </si>
  <si>
    <t>38EZA060---311---</t>
  </si>
  <si>
    <t>GCS20R-511-125-2P</t>
  </si>
  <si>
    <t>NORDYNE</t>
  </si>
  <si>
    <t>TSA06052Y</t>
  </si>
  <si>
    <t>58WAV111-20</t>
  </si>
  <si>
    <t>591AN060-A</t>
  </si>
  <si>
    <t>LGA060HS1Y</t>
  </si>
  <si>
    <t>582APW060115AAA6</t>
  </si>
  <si>
    <t>13GCSA-60-083X-230-1A</t>
  </si>
  <si>
    <t>583BNW060090AB--</t>
  </si>
  <si>
    <t>RHS060L0CA0AFAA</t>
  </si>
  <si>
    <t>693CP060-A</t>
  </si>
  <si>
    <t>N4H360GHB400</t>
  </si>
  <si>
    <t>548CPX060000AEAA</t>
  </si>
  <si>
    <t>XP060C00N2AAA2</t>
  </si>
  <si>
    <t>GPH1560M41AA</t>
  </si>
  <si>
    <t>TCH060S44S3A</t>
  </si>
  <si>
    <t>TCP060F400AC</t>
  </si>
  <si>
    <t>2TWA2060A4000AB</t>
  </si>
  <si>
    <t>38T2A060320</t>
  </si>
  <si>
    <t>B1HA060A25B</t>
  </si>
  <si>
    <t>50NQ060620</t>
  </si>
  <si>
    <t>38ARQ12-601</t>
  </si>
  <si>
    <t>38QRO48C611</t>
  </si>
  <si>
    <t>RPNO-058J</t>
  </si>
  <si>
    <t>48NLT060---3--BL</t>
  </si>
  <si>
    <t>PGA60B0903A</t>
  </si>
  <si>
    <t>B2H1060A06A</t>
  </si>
  <si>
    <t>PGD336060H001C1</t>
  </si>
  <si>
    <t>GPG1348090M41BA</t>
  </si>
  <si>
    <t>582ANW036060AAAF</t>
  </si>
  <si>
    <t>CSF104LZ</t>
  </si>
  <si>
    <t>YHC060E3RLA10H0C0A1A00000</t>
  </si>
  <si>
    <t>48SS-060080501</t>
  </si>
  <si>
    <t>ZF060T06T4EAC1-A</t>
  </si>
  <si>
    <t>Intentional Comfort</t>
  </si>
  <si>
    <t>N4A3606KC200</t>
  </si>
  <si>
    <t>48HJD006-621</t>
  </si>
  <si>
    <t>48KLA136---521CE</t>
  </si>
  <si>
    <t>50QJ006620</t>
  </si>
  <si>
    <t>4YCZ6060A4120BA</t>
  </si>
  <si>
    <t>LGA060HS4G</t>
  </si>
  <si>
    <t>WCC060F400BF</t>
  </si>
  <si>
    <t>PHF060K000E</t>
  </si>
  <si>
    <t>50LJQ006---541--</t>
  </si>
  <si>
    <t>G0537510</t>
  </si>
  <si>
    <t>PH10JA060000-B</t>
  </si>
  <si>
    <t>48HJE006</t>
  </si>
  <si>
    <t>50TFQ006-A-611--</t>
  </si>
  <si>
    <t>BEHH060A25B</t>
  </si>
  <si>
    <t>B1HH060A46B</t>
  </si>
  <si>
    <t>5813PV072072ADAA</t>
  </si>
  <si>
    <t>50TFQ006---6016A</t>
  </si>
  <si>
    <t>50HJQ006-521</t>
  </si>
  <si>
    <t>RJKA-A080JK</t>
  </si>
  <si>
    <t>YHC050A4EHA1MD2000000A000</t>
  </si>
  <si>
    <t>E1FD060846A</t>
  </si>
  <si>
    <t>48GSN06090501</t>
  </si>
  <si>
    <t>48G5N06009050</t>
  </si>
  <si>
    <t>583BNW02404NC</t>
  </si>
  <si>
    <t>2TWB30601000A</t>
  </si>
  <si>
    <t>B3CH060A25BC</t>
  </si>
  <si>
    <t>50QQ060540</t>
  </si>
  <si>
    <t>582AJW048090NAAG</t>
  </si>
  <si>
    <t>B3HP060A25A</t>
  </si>
  <si>
    <t>38HDC060621</t>
  </si>
  <si>
    <t>48L4006</t>
  </si>
  <si>
    <t>WH60Z-A05XX4XXX</t>
  </si>
  <si>
    <t>WH602-A10U44</t>
  </si>
  <si>
    <t>50TJ005---501GA</t>
  </si>
  <si>
    <t>DNP060N0652</t>
  </si>
  <si>
    <t>48GSN06000905</t>
  </si>
  <si>
    <t>YCD061C4L0BD</t>
  </si>
  <si>
    <t>585HC06010</t>
  </si>
  <si>
    <t>1963</t>
  </si>
  <si>
    <t>PHK060-3</t>
  </si>
  <si>
    <t>DAY+NIGHT</t>
  </si>
  <si>
    <t>655APX060000</t>
  </si>
  <si>
    <t>D3N2060N09025NXA</t>
  </si>
  <si>
    <t>38QRR060---6</t>
  </si>
  <si>
    <t>PGAA6001K3</t>
  </si>
  <si>
    <t>B3CH060H25C</t>
  </si>
  <si>
    <t>50ZH-060-611</t>
  </si>
  <si>
    <t>B1HA060A46B</t>
  </si>
  <si>
    <t>R22</t>
  </si>
  <si>
    <t>D2NA060N11025C</t>
  </si>
  <si>
    <t>D2NA06ON11025C</t>
  </si>
  <si>
    <t>D2NA060N110225C</t>
  </si>
  <si>
    <t>50HJQ006-621</t>
  </si>
  <si>
    <t>38QR060C-611</t>
  </si>
  <si>
    <t>38HDC060-621</t>
  </si>
  <si>
    <t>UPKA-061CAZ</t>
  </si>
  <si>
    <t>UPNE-060CAZ</t>
  </si>
  <si>
    <t>PH13NR060-C</t>
  </si>
  <si>
    <t>Comfortmaker</t>
  </si>
  <si>
    <t>PGD330060K001C1</t>
  </si>
  <si>
    <t>UKKA-A060JK10E</t>
  </si>
  <si>
    <t>113ANA060-G</t>
  </si>
  <si>
    <t>D1NH060NO9006C</t>
  </si>
  <si>
    <t>RKMA-A060CL10E</t>
  </si>
  <si>
    <t>GPG13600903AB</t>
  </si>
  <si>
    <t>DM060N082AAA1A</t>
  </si>
  <si>
    <t>PGA60BLL53C</t>
  </si>
  <si>
    <t>GAFFERS AND SATTLER</t>
  </si>
  <si>
    <t>CK160-3L</t>
  </si>
  <si>
    <t>D3CG060N082468</t>
  </si>
  <si>
    <t>YSC060A3RMA1200C00000300</t>
  </si>
  <si>
    <t>ARI</t>
  </si>
  <si>
    <t>GCGD6052151A</t>
  </si>
  <si>
    <t>YHC066E4RXA0E02B100000000</t>
  </si>
  <si>
    <t>YHC060E4RYA0E02B10000000</t>
  </si>
  <si>
    <t>RJKA-A060CM000</t>
  </si>
  <si>
    <t>A-6</t>
  </si>
  <si>
    <t>RRNA-B042JK08X</t>
  </si>
  <si>
    <t>GPH1360H21AB</t>
  </si>
  <si>
    <t>48HJD006-14471-1</t>
  </si>
  <si>
    <t>JANITROL</t>
  </si>
  <si>
    <t>661CP060-E</t>
  </si>
  <si>
    <t>561CP060-E</t>
  </si>
  <si>
    <t>2TWA3060A3000AA</t>
  </si>
  <si>
    <t>561CJ060-H</t>
  </si>
  <si>
    <t>113RPA060-D</t>
  </si>
  <si>
    <t>604BPX060000AB-</t>
  </si>
  <si>
    <t>38YCC060540</t>
  </si>
  <si>
    <t>DH060N08PZBMA3A</t>
  </si>
  <si>
    <t>YCD061C3L0BF</t>
  </si>
  <si>
    <t>D1HG060N07925MBB</t>
  </si>
  <si>
    <t>RKKA-A060DM10E</t>
  </si>
  <si>
    <t>50HJQ006---621--</t>
  </si>
  <si>
    <t>50JS-060---501--</t>
  </si>
  <si>
    <t>RJKA-A060JK000</t>
  </si>
  <si>
    <t>RJKA-A060CM</t>
  </si>
  <si>
    <t>YHC072A4RLA19D0000000000</t>
  </si>
  <si>
    <t>CLASSIC PLUS PR</t>
  </si>
  <si>
    <t>AVP60HPA10NB-1000 CI</t>
  </si>
  <si>
    <t>1-8</t>
  </si>
  <si>
    <t>RKKA-A060CM10E</t>
  </si>
  <si>
    <t>PHKJ060-1</t>
  </si>
  <si>
    <t>RJMA-A060CM</t>
  </si>
  <si>
    <t>59.1</t>
  </si>
  <si>
    <t>48TCLA06A2A5A0A0A0</t>
  </si>
  <si>
    <t>RM-A05-3-0-EA19-FJL</t>
  </si>
  <si>
    <t>48PGGC06-A-60-QW</t>
  </si>
  <si>
    <t>PHF060K000A</t>
  </si>
  <si>
    <t>RPND-0586</t>
  </si>
  <si>
    <t>4.8</t>
  </si>
  <si>
    <t>58APW03060NBAT</t>
  </si>
  <si>
    <t>50TFQ006-A-611</t>
  </si>
  <si>
    <t>48VLNA6009050</t>
  </si>
  <si>
    <t>56.6</t>
  </si>
  <si>
    <t>PGB036075-3A</t>
  </si>
  <si>
    <t>YC2050F1H0AC</t>
  </si>
  <si>
    <t>50HJQ008-601</t>
  </si>
  <si>
    <t>48GX-060090301</t>
  </si>
  <si>
    <t>50HJQ008</t>
  </si>
  <si>
    <t>50ZH-060-50</t>
  </si>
  <si>
    <t>53.5</t>
  </si>
  <si>
    <t>CHP16-653</t>
  </si>
  <si>
    <t>YCP030F1MOAB</t>
  </si>
  <si>
    <t>48PGLC05-A-50-BP</t>
  </si>
  <si>
    <t>40HJM004---641---</t>
  </si>
  <si>
    <t>48HJL005---651---</t>
  </si>
  <si>
    <t>48HJL007---651---</t>
  </si>
  <si>
    <t>48HJL005---641---</t>
  </si>
  <si>
    <t>48HJM004---641---</t>
  </si>
  <si>
    <t>48HJD007---641---</t>
  </si>
  <si>
    <t>CARRIER/BDP</t>
  </si>
  <si>
    <t>540A8050</t>
  </si>
  <si>
    <t>48LDT006310</t>
  </si>
  <si>
    <t>BARDS</t>
  </si>
  <si>
    <t>WH42ILA08XXXX</t>
  </si>
  <si>
    <t>48GX-060115301</t>
  </si>
  <si>
    <t>ACP048G1101021C</t>
  </si>
  <si>
    <t>561CJ048-A</t>
  </si>
  <si>
    <t>UKMA-A048 CK10E</t>
  </si>
  <si>
    <t>GPG-10800901A</t>
  </si>
  <si>
    <t>48SS-048080551AA</t>
  </si>
  <si>
    <t>YCD048C3L0BF</t>
  </si>
  <si>
    <t>BTD748A100B0</t>
  </si>
  <si>
    <t>TTA048C300A0</t>
  </si>
  <si>
    <t>113RNA048-D</t>
  </si>
  <si>
    <t>E2RA048525A</t>
  </si>
  <si>
    <t>213RNA048-C</t>
  </si>
  <si>
    <t>48TFE004-A-511</t>
  </si>
  <si>
    <t>48THD005-A-501</t>
  </si>
  <si>
    <t>48BL005</t>
  </si>
  <si>
    <t>YHJD4254754B</t>
  </si>
  <si>
    <t>25HBP342A320</t>
  </si>
  <si>
    <t>48HJL00511V651UJ14</t>
  </si>
  <si>
    <t>48HJD005---531--</t>
  </si>
  <si>
    <t>589APW048080ADBG</t>
  </si>
  <si>
    <t>YHC048A3ELA1PA00000000000</t>
  </si>
  <si>
    <t>48LJD005---531QE</t>
  </si>
  <si>
    <t>3,4</t>
  </si>
  <si>
    <t>D6CG048N06025C</t>
  </si>
  <si>
    <t>DM048N06N2AAA7</t>
  </si>
  <si>
    <t>DNA048N09046C</t>
  </si>
  <si>
    <t>38CKC048520</t>
  </si>
  <si>
    <t>56KJX0480000APAE</t>
  </si>
  <si>
    <t>561CJX0480000APAE</t>
  </si>
  <si>
    <t>WCC048F100BH</t>
  </si>
  <si>
    <t>--</t>
  </si>
  <si>
    <t>RK-04-3-EO-221</t>
  </si>
  <si>
    <t>RM-A04-3-0-BB01-222</t>
  </si>
  <si>
    <t>RK-04-EO-221</t>
  </si>
  <si>
    <t>YHC048E3CMA1300AOA100003</t>
  </si>
  <si>
    <t>S0D00446001-MN</t>
  </si>
  <si>
    <t>48TFR-005-501GA</t>
  </si>
  <si>
    <t>CA5548VHD2</t>
  </si>
  <si>
    <t>48TME004-A-601</t>
  </si>
  <si>
    <t>D2H6048N0604630E</t>
  </si>
  <si>
    <t>YC2050F1HOAG</t>
  </si>
  <si>
    <t>YC2050F1HOAC</t>
  </si>
  <si>
    <t>48HJM004---351--</t>
  </si>
  <si>
    <t>48DPD020260</t>
  </si>
  <si>
    <t>YHC048E3RLA0WD0A2A100000</t>
  </si>
  <si>
    <t>48TCEA05A2A2ASA0A0A0</t>
  </si>
  <si>
    <t>48DP500562A</t>
  </si>
  <si>
    <t>50HJQ006-601</t>
  </si>
  <si>
    <t>50YH048500</t>
  </si>
  <si>
    <t>2TWA0048A300AB</t>
  </si>
  <si>
    <t>TWA048C300A3</t>
  </si>
  <si>
    <t>40HS-48--521AA</t>
  </si>
  <si>
    <t>48HJD006---341--</t>
  </si>
  <si>
    <t>YCD04BC3L0BC</t>
  </si>
  <si>
    <t>48GSN024060301--</t>
  </si>
  <si>
    <t>1&amp;2</t>
  </si>
  <si>
    <t>YCC048F3H0BF</t>
  </si>
  <si>
    <t>574ANW048115NA--</t>
  </si>
  <si>
    <t>YHC048A4RCA</t>
  </si>
  <si>
    <t>WCD048400BL</t>
  </si>
  <si>
    <t>AD048HO</t>
  </si>
  <si>
    <t>PA13PR048-5</t>
  </si>
  <si>
    <t>D4CG048N06225B</t>
  </si>
  <si>
    <t>WH483-A04VP4XXX</t>
  </si>
  <si>
    <t>48TJD005-501GA</t>
  </si>
  <si>
    <t>48ESNA3606030--</t>
  </si>
  <si>
    <t>48HJD00511V651UJ25</t>
  </si>
  <si>
    <t>YCX049G1H0AB</t>
  </si>
  <si>
    <t>48DJD005630</t>
  </si>
  <si>
    <t>YHC048A3RLA13C2C0A202A300</t>
  </si>
  <si>
    <t>2TWA0048A3000AB</t>
  </si>
  <si>
    <t>48HJD006G-541HY</t>
  </si>
  <si>
    <t>D2NP048N09006A</t>
  </si>
  <si>
    <t>48FSNA6011530TP</t>
  </si>
  <si>
    <t>YCY048FIH0AA</t>
  </si>
  <si>
    <t>581BPV048071AL</t>
  </si>
  <si>
    <t>582APW048090AAAG</t>
  </si>
  <si>
    <t>RKKA-A048C108E</t>
  </si>
  <si>
    <t>48TJE004-661</t>
  </si>
  <si>
    <t>48TJD007-601</t>
  </si>
  <si>
    <t>DINH048N0652SC</t>
  </si>
  <si>
    <t>48TMD006-M-601HQ</t>
  </si>
  <si>
    <t>48TME007-M-601HQ</t>
  </si>
  <si>
    <t>48TMD008-M-601HQ</t>
  </si>
  <si>
    <t>48TME 004-M-601HQ</t>
  </si>
  <si>
    <t>YHC043A4RMA0Y00C</t>
  </si>
  <si>
    <t>WH421-A054P4XXX</t>
  </si>
  <si>
    <t>WH421-A05UP4XXX</t>
  </si>
  <si>
    <t>YSC048A4ELA18000000000000</t>
  </si>
  <si>
    <t>48TJD005-501A</t>
  </si>
  <si>
    <t>DJ048NO6P2JAA2C</t>
  </si>
  <si>
    <t>KEIL</t>
  </si>
  <si>
    <t>CH5560UKC1</t>
  </si>
  <si>
    <t>WH483-B09XX4XXX</t>
  </si>
  <si>
    <t>CRISPAIRE</t>
  </si>
  <si>
    <t>AVP48HPA05C-1000CI</t>
  </si>
  <si>
    <t>2TTB0048A1</t>
  </si>
  <si>
    <t>48HJD005-551</t>
  </si>
  <si>
    <t>25HNA648A300</t>
  </si>
  <si>
    <t>48HJD005-691</t>
  </si>
  <si>
    <t>48HJD005691</t>
  </si>
  <si>
    <t>48HID005-631</t>
  </si>
  <si>
    <t>GCS16-048-120-34</t>
  </si>
  <si>
    <t>48HJD0066-541</t>
  </si>
  <si>
    <t>48HJD0086-541</t>
  </si>
  <si>
    <t>38HDR048-511</t>
  </si>
  <si>
    <t>48HJD005-631</t>
  </si>
  <si>
    <t>48HJD-005-631</t>
  </si>
  <si>
    <t>P6B048100-3</t>
  </si>
  <si>
    <t>48HJD007---531--</t>
  </si>
  <si>
    <t>WH421-A10</t>
  </si>
  <si>
    <t>48HJD005-651</t>
  </si>
  <si>
    <t>48HJD007-651</t>
  </si>
  <si>
    <t>48HJD005651</t>
  </si>
  <si>
    <t>48HJD006561</t>
  </si>
  <si>
    <t>48HJD006651</t>
  </si>
  <si>
    <t>48HJE004-641</t>
  </si>
  <si>
    <t>48HJH004-641</t>
  </si>
  <si>
    <t>48HJD006-641</t>
  </si>
  <si>
    <t>585EPW048080ABEG</t>
  </si>
  <si>
    <t>588ANW048080AE6</t>
  </si>
  <si>
    <t>574DNWA48090NATP</t>
  </si>
  <si>
    <t>GCS16R-411-100-SP</t>
  </si>
  <si>
    <t>48HJG006541</t>
  </si>
  <si>
    <t>48HJD008-541</t>
  </si>
  <si>
    <t>48GX036060301AB</t>
  </si>
  <si>
    <t>48HJD005-521HE</t>
  </si>
  <si>
    <t>48HJD005-521LTK</t>
  </si>
  <si>
    <t>48HJD006-521HE</t>
  </si>
  <si>
    <t>48WHS-B09C</t>
  </si>
  <si>
    <t>48HJD006531</t>
  </si>
  <si>
    <t>D2E0036N04025BDD</t>
  </si>
  <si>
    <t>D2EG036N04025BDD</t>
  </si>
  <si>
    <t>48HJD006-531</t>
  </si>
  <si>
    <t>D2EGO036N04025BDD</t>
  </si>
  <si>
    <t>RRNA-B042CK08E</t>
  </si>
  <si>
    <t>N4H34GHE100</t>
  </si>
  <si>
    <t>50HJQ-007-621</t>
  </si>
  <si>
    <t>WSC048E4R0A007M</t>
  </si>
  <si>
    <t>UKKA-A048CK10X</t>
  </si>
  <si>
    <t>312JAV048090</t>
  </si>
  <si>
    <t>WPC048F400AC</t>
  </si>
  <si>
    <t>50HS-048---6M--</t>
  </si>
  <si>
    <t>601ANX048000AAAG</t>
  </si>
  <si>
    <t>American Standard</t>
  </si>
  <si>
    <t>2WCC3042A1000</t>
  </si>
  <si>
    <t xml:space="preserve"> 50JS048501</t>
  </si>
  <si>
    <t>RRGG-10N61JKR</t>
  </si>
  <si>
    <t>48GSN036060811</t>
  </si>
  <si>
    <t>48DC005</t>
  </si>
  <si>
    <t>RPND-048C</t>
  </si>
  <si>
    <t>RPNO-0480</t>
  </si>
  <si>
    <t>B2H2048A25A</t>
  </si>
  <si>
    <t>PHK048-1A</t>
  </si>
  <si>
    <t>1960</t>
  </si>
  <si>
    <t>PGAA48K1K1</t>
  </si>
  <si>
    <t>WSC048A4R0A22</t>
  </si>
  <si>
    <t>ZF048T06T4AAC1</t>
  </si>
  <si>
    <t>WCC048F400BB</t>
  </si>
  <si>
    <t>WCP048F400AC</t>
  </si>
  <si>
    <t>TTN048C100M3</t>
  </si>
  <si>
    <t>PA184048</t>
  </si>
  <si>
    <t>50QJ005600</t>
  </si>
  <si>
    <t>YHC048E4RLA12A2C0</t>
  </si>
  <si>
    <t>4YCZ6048A4096CA</t>
  </si>
  <si>
    <t>4YCZ6048A3096BA</t>
  </si>
  <si>
    <t>UNKA-A048DM10X</t>
  </si>
  <si>
    <t>48GXN036060601</t>
  </si>
  <si>
    <t>4WCC3048A3000AA</t>
  </si>
  <si>
    <t>48GSN036060571</t>
  </si>
  <si>
    <t>RQNL-B048CK</t>
  </si>
  <si>
    <t>48HJE005</t>
  </si>
  <si>
    <t>50TFQ005---6016A</t>
  </si>
  <si>
    <t>YHC048A4EHA1JD2000000A000</t>
  </si>
  <si>
    <t>48GPN030060521</t>
  </si>
  <si>
    <t>48HJM005</t>
  </si>
  <si>
    <t>2TWB30481000A</t>
  </si>
  <si>
    <t>THA03652BNIG</t>
  </si>
  <si>
    <t>5OTFQ005-A-611</t>
  </si>
  <si>
    <t>50HJQ005-511</t>
  </si>
  <si>
    <t>RRGG-07N48JKR</t>
  </si>
  <si>
    <t>TGA048S2BS1G</t>
  </si>
  <si>
    <t>TGA048S2BS16</t>
  </si>
  <si>
    <t>R6B048076</t>
  </si>
  <si>
    <t>WH483-A00UP4XXX</t>
  </si>
  <si>
    <t>48HJD008-641</t>
  </si>
  <si>
    <t>48HJD007-641</t>
  </si>
  <si>
    <t>38HDC048631</t>
  </si>
  <si>
    <t>CHP15-513-14</t>
  </si>
  <si>
    <t>48GSN048</t>
  </si>
  <si>
    <t>B1HH048A25B</t>
  </si>
  <si>
    <t>WH491-A05GP4XXX</t>
  </si>
  <si>
    <t>541DK048</t>
  </si>
  <si>
    <t>DAY + NIGHT</t>
  </si>
  <si>
    <t>486SN0480905</t>
  </si>
  <si>
    <t>48HJD005-621</t>
  </si>
  <si>
    <t>48HJD005</t>
  </si>
  <si>
    <t>WCH048A300</t>
  </si>
  <si>
    <t>38QRC048</t>
  </si>
  <si>
    <t>N2H048ALA2</t>
  </si>
  <si>
    <t>D1NA048N06525C</t>
  </si>
  <si>
    <t>48HJ007-531</t>
  </si>
  <si>
    <t>CARRER</t>
  </si>
  <si>
    <t>28ADC-671</t>
  </si>
  <si>
    <t>48HJL005-611</t>
  </si>
  <si>
    <t>LGA048H2BH3Y</t>
  </si>
  <si>
    <t>B1HH048A46A</t>
  </si>
  <si>
    <t>48LDT006-120</t>
  </si>
  <si>
    <t>RQKAAO48JK</t>
  </si>
  <si>
    <t>548CPX048000AEAA</t>
  </si>
  <si>
    <t>50HJQ005-631</t>
  </si>
  <si>
    <t>38QR048C-621</t>
  </si>
  <si>
    <t>UPKA-049CAZ</t>
  </si>
  <si>
    <t>48TJD007---621--</t>
  </si>
  <si>
    <t>48GX-042090301AD</t>
  </si>
  <si>
    <t>48SS-036060511AA</t>
  </si>
  <si>
    <t>WH241-A05UP4</t>
  </si>
  <si>
    <t>UKMA-A048CK10E</t>
  </si>
  <si>
    <t>48HJ006-641</t>
  </si>
  <si>
    <t>PGB048D1HE</t>
  </si>
  <si>
    <t>RRMA-A048CK10E</t>
  </si>
  <si>
    <t>GSC1303010A</t>
  </si>
  <si>
    <t>48HJD005551</t>
  </si>
  <si>
    <t>48HDT006</t>
  </si>
  <si>
    <t>4YCZ6048A3096AA</t>
  </si>
  <si>
    <t>580DPV048074ABAB</t>
  </si>
  <si>
    <t>CAC048HCA</t>
  </si>
  <si>
    <t>48HCDU08H6A0A0A0</t>
  </si>
  <si>
    <t>GOVENAIR</t>
  </si>
  <si>
    <t>TL30-3026</t>
  </si>
  <si>
    <t>GOVERNAIR</t>
  </si>
  <si>
    <t>CPLJ48-1A</t>
  </si>
  <si>
    <t>48HJM005651</t>
  </si>
  <si>
    <t>INTERTHERM</t>
  </si>
  <si>
    <t>PZY042KCRXA 08</t>
  </si>
  <si>
    <t>48GXN024040301AD</t>
  </si>
  <si>
    <t>Rudd</t>
  </si>
  <si>
    <t>Missing</t>
  </si>
  <si>
    <t>1956</t>
  </si>
  <si>
    <t>48KLA148-300BE</t>
  </si>
  <si>
    <t>48HJD005----531--</t>
  </si>
  <si>
    <t>ERHS0481BAB</t>
  </si>
  <si>
    <t>YHC048E4RXA0CHZB100000000</t>
  </si>
  <si>
    <t>50HJQ005-501</t>
  </si>
  <si>
    <t>RRNL-B04-8CK08E</t>
  </si>
  <si>
    <t>50ZH-048--511</t>
  </si>
  <si>
    <t>RCM-B048CK</t>
  </si>
  <si>
    <t>48HJL005-B551</t>
  </si>
  <si>
    <t>48HJD005-14471-1</t>
  </si>
  <si>
    <t>561CP048-G</t>
  </si>
  <si>
    <t>2TWA3048A3000AA</t>
  </si>
  <si>
    <t>PGME48H080E</t>
  </si>
  <si>
    <t>48TJD008--511GA</t>
  </si>
  <si>
    <t>E1RD048S46B</t>
  </si>
  <si>
    <t>544BPX048000AAAA</t>
  </si>
  <si>
    <t>YHC048A4RMA1M010000000000</t>
  </si>
  <si>
    <t>48HJL006-B541</t>
  </si>
  <si>
    <t>SOHX-048---S0VAA</t>
  </si>
  <si>
    <t>48SX-048100541AA</t>
  </si>
  <si>
    <t>38YCA048500</t>
  </si>
  <si>
    <t>3.7</t>
  </si>
  <si>
    <t>G26Q45-75-6</t>
  </si>
  <si>
    <t>N2A342AKA200</t>
  </si>
  <si>
    <t>37</t>
  </si>
  <si>
    <t>WH421-A05UP4XXY</t>
  </si>
  <si>
    <t>PU42EKS</t>
  </si>
  <si>
    <t>WH421A05VP4XXX</t>
  </si>
  <si>
    <t>39</t>
  </si>
  <si>
    <t>CAE042HAC</t>
  </si>
  <si>
    <t>YHC036E3RMA02D</t>
  </si>
  <si>
    <t>2TWA0042A3000AA</t>
  </si>
  <si>
    <t>GS3BA-042KA</t>
  </si>
  <si>
    <t>WH421A05UP4XXXQ</t>
  </si>
  <si>
    <t>48ESN042060501--</t>
  </si>
  <si>
    <t>H526-042-24</t>
  </si>
  <si>
    <t>PY1PNB042090AAAA</t>
  </si>
  <si>
    <t>BARA</t>
  </si>
  <si>
    <t>WH421A05XX4</t>
  </si>
  <si>
    <t>AVP42HPA08NB</t>
  </si>
  <si>
    <t>GSC130421AC</t>
  </si>
  <si>
    <t>W42H1-AD5VP4</t>
  </si>
  <si>
    <t>50JS-042-301</t>
  </si>
  <si>
    <t>RKKA A042 CMO8E</t>
  </si>
  <si>
    <t>RPNO-042C</t>
  </si>
  <si>
    <t>4TTM3042A1000AA</t>
  </si>
  <si>
    <t>4YCY4042B1096AA</t>
  </si>
  <si>
    <t>588ADW042060</t>
  </si>
  <si>
    <t>D2NA042N056</t>
  </si>
  <si>
    <t>B1HH042A25B</t>
  </si>
  <si>
    <t>48KL042511CE</t>
  </si>
  <si>
    <t>PGAD42E1HA</t>
  </si>
  <si>
    <t>48GSN042060501</t>
  </si>
  <si>
    <t>N2H042ALA2</t>
  </si>
  <si>
    <t>PGD324040K001C1</t>
  </si>
  <si>
    <t>J,A,C,L</t>
  </si>
  <si>
    <t>AVP42HPA10NBU-1000GI</t>
  </si>
  <si>
    <t>RRGF-07E42CKR</t>
  </si>
  <si>
    <t>Janitrol</t>
  </si>
  <si>
    <t>PH042-1B</t>
  </si>
  <si>
    <t>542GPX048000ABAF</t>
  </si>
  <si>
    <t>661CP042-F</t>
  </si>
  <si>
    <t>561CJX042-B</t>
  </si>
  <si>
    <t>PGAD42D1HC-----</t>
  </si>
  <si>
    <t>1989</t>
  </si>
  <si>
    <t>558B036</t>
  </si>
  <si>
    <t>GCS16H-261-50-3P</t>
  </si>
  <si>
    <t>4855-030040511AA</t>
  </si>
  <si>
    <t>48GS-018040301</t>
  </si>
  <si>
    <t>39.9</t>
  </si>
  <si>
    <t>48PGDC08-A-50</t>
  </si>
  <si>
    <t>D7CG036N04025MBB</t>
  </si>
  <si>
    <t>PHOENIX</t>
  </si>
  <si>
    <t>D8801</t>
  </si>
  <si>
    <t>RKMA-A060JL10E</t>
  </si>
  <si>
    <t>38CK13036500</t>
  </si>
  <si>
    <t>D1NA036N0S606C</t>
  </si>
  <si>
    <t>YCD036C4LOBE</t>
  </si>
  <si>
    <t>YCD036A4</t>
  </si>
  <si>
    <t>YCD036C3L0BE</t>
  </si>
  <si>
    <t>38HDF036-501</t>
  </si>
  <si>
    <t>38BNB036301</t>
  </si>
  <si>
    <t>EIRA036825A</t>
  </si>
  <si>
    <t>48TME004-A-501</t>
  </si>
  <si>
    <t>589APW036060ADBF</t>
  </si>
  <si>
    <t>WCC036F3008B</t>
  </si>
  <si>
    <t>HC4H336AKA100</t>
  </si>
  <si>
    <t>TTA036D300A0</t>
  </si>
  <si>
    <t>38HDR036-31</t>
  </si>
  <si>
    <t>38QN036510</t>
  </si>
  <si>
    <t>38CKC036340</t>
  </si>
  <si>
    <t>48GXN036090501</t>
  </si>
  <si>
    <t>RK-03-3-211</t>
  </si>
  <si>
    <t>RK-03-3-EO-211</t>
  </si>
  <si>
    <t>RM-0A03-0-BA01-212</t>
  </si>
  <si>
    <t>RK-03-EQ-211</t>
  </si>
  <si>
    <t>RK-03-EO-211</t>
  </si>
  <si>
    <t>48KLA036-521CE</t>
  </si>
  <si>
    <t>AMERICAN STD</t>
  </si>
  <si>
    <t>4WCC3036A7000AB</t>
  </si>
  <si>
    <t>38CK036630</t>
  </si>
  <si>
    <t>50EZA36</t>
  </si>
  <si>
    <t>38HDF036-30L</t>
  </si>
  <si>
    <t>38HDC024331</t>
  </si>
  <si>
    <t>WH361-A05XX4XXX</t>
  </si>
  <si>
    <t>CA5536VHD1</t>
  </si>
  <si>
    <t>WSC036A3RDA22</t>
  </si>
  <si>
    <t>50HS-036</t>
  </si>
  <si>
    <t>YCY03661HAAP</t>
  </si>
  <si>
    <t>YCY03661HDAD</t>
  </si>
  <si>
    <t>YCY036G1HDAD</t>
  </si>
  <si>
    <t>YCY0366-1HDAP</t>
  </si>
  <si>
    <t>YCY03661HDAR</t>
  </si>
  <si>
    <t>YCY036G1HDAP</t>
  </si>
  <si>
    <t>B3HP036A06A</t>
  </si>
  <si>
    <t>48GX-036060501CU</t>
  </si>
  <si>
    <t>W36L1-A10XX4XX</t>
  </si>
  <si>
    <t>D1NA036N03606C</t>
  </si>
  <si>
    <t>580DEV036074A3AA</t>
  </si>
  <si>
    <t>D3CG036N04125B</t>
  </si>
  <si>
    <t>CH3036VKA1</t>
  </si>
  <si>
    <t>CH3030VRA1</t>
  </si>
  <si>
    <t>2TWA3036A3000AA</t>
  </si>
  <si>
    <t>550AN036-6</t>
  </si>
  <si>
    <t>YCC036F14OBH</t>
  </si>
  <si>
    <t>YCD036C3LDBD</t>
  </si>
  <si>
    <t>582APW0306060AAAF</t>
  </si>
  <si>
    <t>561CJ03S-E</t>
  </si>
  <si>
    <t>GSD030501974</t>
  </si>
  <si>
    <t>D3YS036N04506B</t>
  </si>
  <si>
    <t>WH361A05XX4XXX</t>
  </si>
  <si>
    <t>YCD036C4L0BE</t>
  </si>
  <si>
    <t>48TJE004---611QE</t>
  </si>
  <si>
    <t>50QQ036541</t>
  </si>
  <si>
    <t>YHC036E3RLADVD0A0A1000000</t>
  </si>
  <si>
    <t>655ANX036000AABF</t>
  </si>
  <si>
    <t>4TTB3036D1000AA</t>
  </si>
  <si>
    <t>TTP030D100A0</t>
  </si>
  <si>
    <t>YCH036A3RLA112C2C0A202A300</t>
  </si>
  <si>
    <t>38CKC060670</t>
  </si>
  <si>
    <t>RRMA-A036CK08X</t>
  </si>
  <si>
    <t>35CFC01</t>
  </si>
  <si>
    <t>UAND036CM</t>
  </si>
  <si>
    <t>YCC036F1MOBJ</t>
  </si>
  <si>
    <t>YCC036F1MOBC</t>
  </si>
  <si>
    <t>YCC036F1M0BJ</t>
  </si>
  <si>
    <t>RRKA-A060CK105E</t>
  </si>
  <si>
    <t>582APW036060AAAF</t>
  </si>
  <si>
    <t>DINH036N0562SC</t>
  </si>
  <si>
    <t>YHC033A4RM0W00C</t>
  </si>
  <si>
    <t>YSCO36A4ELA16000000000000</t>
  </si>
  <si>
    <t>561CEX036000ACAA</t>
  </si>
  <si>
    <t>2TTB3036A1000CA</t>
  </si>
  <si>
    <t>38TKB036300</t>
  </si>
  <si>
    <t>N4A336GHB200</t>
  </si>
  <si>
    <t>38CK048620</t>
  </si>
  <si>
    <t>38CKC048620</t>
  </si>
  <si>
    <t>WA361-A10XX4XXX</t>
  </si>
  <si>
    <t>48HJE004-541</t>
  </si>
  <si>
    <t>588ANW036060AAAF</t>
  </si>
  <si>
    <t>48TFE004-601GA</t>
  </si>
  <si>
    <t>PU36EK2</t>
  </si>
  <si>
    <t>48TFE004-601</t>
  </si>
  <si>
    <t>WAS36M-A54</t>
  </si>
  <si>
    <t>WQ536N</t>
  </si>
  <si>
    <t>WQ5368</t>
  </si>
  <si>
    <t>N4H336GHE100</t>
  </si>
  <si>
    <t>24ABA360A0032D10</t>
  </si>
  <si>
    <t>GC529X-030-75-1PA</t>
  </si>
  <si>
    <t>38BR6024300</t>
  </si>
  <si>
    <t>TSA03652Y</t>
  </si>
  <si>
    <t>YCX024F1L0AC</t>
  </si>
  <si>
    <t>48K1038500CE</t>
  </si>
  <si>
    <t>48K1-038500CE</t>
  </si>
  <si>
    <t>c</t>
  </si>
  <si>
    <t>PGAC36DIHC</t>
  </si>
  <si>
    <t>WG481-ANBVX4XXX</t>
  </si>
  <si>
    <t>530FPV036074AA</t>
  </si>
  <si>
    <t>486X-036090501</t>
  </si>
  <si>
    <t>585CP036075</t>
  </si>
  <si>
    <t>CK36-1T</t>
  </si>
  <si>
    <t>693CP036-A</t>
  </si>
  <si>
    <t>RPKA-036JAS</t>
  </si>
  <si>
    <t>50JS-036-301</t>
  </si>
  <si>
    <t>Bard Manufacturing</t>
  </si>
  <si>
    <t>50HJQ005---501--</t>
  </si>
  <si>
    <t>WCP036F400BB</t>
  </si>
  <si>
    <t>KELVINATOR</t>
  </si>
  <si>
    <t>JT4BD-036</t>
  </si>
  <si>
    <t>PG8036075-1 REV A</t>
  </si>
  <si>
    <t>48GXN036060301--</t>
  </si>
  <si>
    <t>D2NA036N05625A</t>
  </si>
  <si>
    <t>D1NA036N05625C</t>
  </si>
  <si>
    <t>BDP/Carrier</t>
  </si>
  <si>
    <t>D3N2036N05625NXC</t>
  </si>
  <si>
    <t>2YCC3060A1096AA</t>
  </si>
  <si>
    <t>PAB036N1NA</t>
  </si>
  <si>
    <t>38QR036C511</t>
  </si>
  <si>
    <t>GSH130361BB</t>
  </si>
  <si>
    <t>RRNA-B036CK08E</t>
  </si>
  <si>
    <t>UPMD/036JAZ</t>
  </si>
  <si>
    <t>ZF036T06T4AAC1</t>
  </si>
  <si>
    <t>CRT60-1</t>
  </si>
  <si>
    <t>SPCG360451M</t>
  </si>
  <si>
    <t>2WCC3036A1000AA</t>
  </si>
  <si>
    <t>YCCD36F4H0BA</t>
  </si>
  <si>
    <t>WCC036F400BB</t>
  </si>
  <si>
    <t>ITN03600B4</t>
  </si>
  <si>
    <t>50QJ004600</t>
  </si>
  <si>
    <t>YHC036E4RLA14A2C0</t>
  </si>
  <si>
    <t>YHC036E4RLA15A2C0</t>
  </si>
  <si>
    <t>4YCZ6036A1096BA</t>
  </si>
  <si>
    <t>YCC036FIMOBF</t>
  </si>
  <si>
    <t>DINA036N056 25C</t>
  </si>
  <si>
    <t>RPND-036C</t>
  </si>
  <si>
    <t>4WCC3036A3000AB</t>
  </si>
  <si>
    <t>RQMA-A036JK</t>
  </si>
  <si>
    <t>50TFQ004---6016A</t>
  </si>
  <si>
    <t>38YCC036630</t>
  </si>
  <si>
    <t>38AQS008-601</t>
  </si>
  <si>
    <t>B1HH036A25B</t>
  </si>
  <si>
    <t>13ACD/036/230/O2</t>
  </si>
  <si>
    <t>YHC036A4EHA1MD2000000A000</t>
  </si>
  <si>
    <t>YCC036F400BB</t>
  </si>
  <si>
    <t>48HJM004</t>
  </si>
  <si>
    <t>48HJM006</t>
  </si>
  <si>
    <t>MITZ</t>
  </si>
  <si>
    <t>PUYA36NHAZ</t>
  </si>
  <si>
    <t>2TWB30301000A</t>
  </si>
  <si>
    <t>50OTFQ004-A-611</t>
  </si>
  <si>
    <t>TGA036S2BS1G</t>
  </si>
  <si>
    <t>ACP036G045102IC</t>
  </si>
  <si>
    <t>38QR030C321</t>
  </si>
  <si>
    <t>HCF030C321</t>
  </si>
  <si>
    <t>38QR036C621</t>
  </si>
  <si>
    <t>38HDC048-531</t>
  </si>
  <si>
    <t>B1HHO36A25B</t>
  </si>
  <si>
    <t>PGAD36D1HB</t>
  </si>
  <si>
    <t>541DK036</t>
  </si>
  <si>
    <t>50QQ036</t>
  </si>
  <si>
    <t>D2PS036A06B</t>
  </si>
  <si>
    <t>54BDEX036000AAAB</t>
  </si>
  <si>
    <t>B2CH036A06A</t>
  </si>
  <si>
    <t>WCC036F100BD</t>
  </si>
  <si>
    <t>WCX036A100BB</t>
  </si>
  <si>
    <t>WCH036C100BA</t>
  </si>
  <si>
    <t>WCH036A100AD</t>
  </si>
  <si>
    <t>WCC036F100BB</t>
  </si>
  <si>
    <t>D3N2036N05625NXB</t>
  </si>
  <si>
    <t>YHC036A4RLA29A2A0C1010607A</t>
  </si>
  <si>
    <t>N2H036ALA2</t>
  </si>
  <si>
    <t>D1NH036N05625C</t>
  </si>
  <si>
    <t>D1NA036N05606NXC</t>
  </si>
  <si>
    <t>WH483-A00VP4XX</t>
  </si>
  <si>
    <t>UNITED TECHNOLOGIES CARRIER</t>
  </si>
  <si>
    <t>B1HA036A46A</t>
  </si>
  <si>
    <t>WH483-A04UP4XXX</t>
  </si>
  <si>
    <t>B1HA036AD6B</t>
  </si>
  <si>
    <t>D1NA036N0722SC</t>
  </si>
  <si>
    <t>D2NA036N11025C</t>
  </si>
  <si>
    <t>D1NA036N07225C</t>
  </si>
  <si>
    <t>50HJQ004-621</t>
  </si>
  <si>
    <t>UPKA-035CAZ</t>
  </si>
  <si>
    <t>ARCOAIRE</t>
  </si>
  <si>
    <t>MAX PERFORMANCE 10</t>
  </si>
  <si>
    <t>FEDDERS</t>
  </si>
  <si>
    <t>H36-10031</t>
  </si>
  <si>
    <t>H36-100A</t>
  </si>
  <si>
    <t>EUBANK</t>
  </si>
  <si>
    <t>H36B00AFDS-NB</t>
  </si>
  <si>
    <t>SPCG360901A</t>
  </si>
  <si>
    <t>580DPV036074ABAA</t>
  </si>
  <si>
    <t>48WH6-A10C</t>
  </si>
  <si>
    <t>CZE03611B</t>
  </si>
  <si>
    <t>CPH036XXX3BXXXBA</t>
  </si>
  <si>
    <t>YCC030F1M0BB</t>
  </si>
  <si>
    <t>B3HP036A25A</t>
  </si>
  <si>
    <t>YHC036F4RYA0F02B10000000</t>
  </si>
  <si>
    <t>YHC036E4RYA0F02B10000000</t>
  </si>
  <si>
    <t>48HJE004-B641</t>
  </si>
  <si>
    <t>RRGF-07E36CKR</t>
  </si>
  <si>
    <t>PHB036-3</t>
  </si>
  <si>
    <t>38TUA036320</t>
  </si>
  <si>
    <t>BTHA036A06B</t>
  </si>
  <si>
    <t>1-3-4</t>
  </si>
  <si>
    <t>38CQ039510</t>
  </si>
  <si>
    <t>PH13NR036-K</t>
  </si>
  <si>
    <t>GPG13360903AB</t>
  </si>
  <si>
    <t>RRCC-05E36CKR</t>
  </si>
  <si>
    <t>PGME36H08E</t>
  </si>
  <si>
    <t>TZM-360-2A</t>
  </si>
  <si>
    <t>RPND-036</t>
  </si>
  <si>
    <t>S42D037HP</t>
  </si>
  <si>
    <t>4HP13L36P-ZA</t>
  </si>
  <si>
    <t>YHC036A4RMA1LD20000000000</t>
  </si>
  <si>
    <t>HW36CF05B1F01A</t>
  </si>
  <si>
    <t>48SX-036080521AA</t>
  </si>
  <si>
    <t>D1NA036N03625C</t>
  </si>
  <si>
    <t>35.8</t>
  </si>
  <si>
    <t>48PGDC04-A-60-QW</t>
  </si>
  <si>
    <t>YCP024F1L0AB</t>
  </si>
  <si>
    <t>50TFQ004-AS11--</t>
  </si>
  <si>
    <t>33</t>
  </si>
  <si>
    <t>CHA16-413-5Y</t>
  </si>
  <si>
    <t>AOU36CLX1</t>
  </si>
  <si>
    <t>32.8</t>
  </si>
  <si>
    <t>582ANW030040NAAD</t>
  </si>
  <si>
    <t>TTA030C300A0</t>
  </si>
  <si>
    <t>113ANA030</t>
  </si>
  <si>
    <t>PU30EK</t>
  </si>
  <si>
    <t>2WCC3030A1000AA</t>
  </si>
  <si>
    <t>D1PA030A06D</t>
  </si>
  <si>
    <t>B1HA030A06B</t>
  </si>
  <si>
    <t>50YH030500</t>
  </si>
  <si>
    <t>YCC030F1M0BG</t>
  </si>
  <si>
    <t>582ANW030040AAAD</t>
  </si>
  <si>
    <t>WH301-A05</t>
  </si>
  <si>
    <t>YCY030F1M0AC</t>
  </si>
  <si>
    <t>56ICJx030000ADAA</t>
  </si>
  <si>
    <t>RCE30A2B</t>
  </si>
  <si>
    <t>48SB-0300603-A</t>
  </si>
  <si>
    <t>4TCC3018A1000AA</t>
  </si>
  <si>
    <t>ZYCC3024A1040AA</t>
  </si>
  <si>
    <t>4YCC3030A1075AA</t>
  </si>
  <si>
    <t>GSH13048160</t>
  </si>
  <si>
    <t>WAG40C-454X</t>
  </si>
  <si>
    <t>50HS-030---301--</t>
  </si>
  <si>
    <t>50JS-030-301</t>
  </si>
  <si>
    <t>48GSN030040301--</t>
  </si>
  <si>
    <t>B2H2030A06A</t>
  </si>
  <si>
    <t>RQNA-3030JK000</t>
  </si>
  <si>
    <t>WCC030F100BB</t>
  </si>
  <si>
    <t>38BRCD030</t>
  </si>
  <si>
    <t>50NQ030310</t>
  </si>
  <si>
    <t>589ANW030040ACBD</t>
  </si>
  <si>
    <t>583ANW030040AAAD</t>
  </si>
  <si>
    <t>GSH130181CP</t>
  </si>
  <si>
    <t>PA10JA030-C</t>
  </si>
  <si>
    <t>540AJ030</t>
  </si>
  <si>
    <t>38YCC030520</t>
  </si>
  <si>
    <t>CA5530VKD2</t>
  </si>
  <si>
    <t>HC-80-3011C</t>
  </si>
  <si>
    <t>B1HA030A06A</t>
  </si>
  <si>
    <t>38QRR030-301</t>
  </si>
  <si>
    <t>50HS-30---511AA</t>
  </si>
  <si>
    <t>50JX-030-311</t>
  </si>
  <si>
    <t>38QR030C-321</t>
  </si>
  <si>
    <t>CHAMPION</t>
  </si>
  <si>
    <t>6500SD/N655</t>
  </si>
  <si>
    <t>50JX-030-501</t>
  </si>
  <si>
    <t>RRGG-05N30JKR</t>
  </si>
  <si>
    <t>Tempstar</t>
  </si>
  <si>
    <t>PGAA29C1K1</t>
  </si>
  <si>
    <t>661CJ030-A</t>
  </si>
  <si>
    <t>SOHV-030---301----</t>
  </si>
  <si>
    <t>50HS-030-311AB</t>
  </si>
  <si>
    <t>2.25</t>
  </si>
  <si>
    <t>2.1</t>
  </si>
  <si>
    <t>ADOBEAIR</t>
  </si>
  <si>
    <t>D2231A</t>
  </si>
  <si>
    <t>ARCTIC CIRCLE</t>
  </si>
  <si>
    <t>SD630G</t>
  </si>
  <si>
    <t>582ANW024060NAAD</t>
  </si>
  <si>
    <t>WH431-A05CX4XXX</t>
  </si>
  <si>
    <t>UPG</t>
  </si>
  <si>
    <t>B4HP024A06A</t>
  </si>
  <si>
    <t>SUNDIAL</t>
  </si>
  <si>
    <t>C2422</t>
  </si>
  <si>
    <t>RUDD</t>
  </si>
  <si>
    <t>13PJL24A01</t>
  </si>
  <si>
    <t>RK-02-3-EO-211</t>
  </si>
  <si>
    <t>RK-02-1-EO-211</t>
  </si>
  <si>
    <t>S55ANX024000ABAD</t>
  </si>
  <si>
    <t>B4HP024A06B</t>
  </si>
  <si>
    <t>D1NYO24N05606A</t>
  </si>
  <si>
    <t>D1NX024N05606A</t>
  </si>
  <si>
    <t>48GX-02404031CU</t>
  </si>
  <si>
    <t>213RNA024000BBAA</t>
  </si>
  <si>
    <t>38QN024310</t>
  </si>
  <si>
    <t>661CJ024-B</t>
  </si>
  <si>
    <t>582ANW024040AAAD</t>
  </si>
  <si>
    <t>MR24C3C</t>
  </si>
  <si>
    <t>EMI</t>
  </si>
  <si>
    <t>SHC24DF000A</t>
  </si>
  <si>
    <t>AIR COOLER</t>
  </si>
  <si>
    <t>65B19413</t>
  </si>
  <si>
    <t>BYC024HILNAA</t>
  </si>
  <si>
    <t>YCC024F1L0BG</t>
  </si>
  <si>
    <t>561CJX024000ACAA</t>
  </si>
  <si>
    <t>WCC024F100AB</t>
  </si>
  <si>
    <t>48S-0240403-A</t>
  </si>
  <si>
    <t>YCC024F-ILOB</t>
  </si>
  <si>
    <t>AOU24RML1</t>
  </si>
  <si>
    <t>H8801</t>
  </si>
  <si>
    <t>YCCO24F1LOBJ</t>
  </si>
  <si>
    <t>TWR024C100A0</t>
  </si>
  <si>
    <t>WH242-A04XP4XXX</t>
  </si>
  <si>
    <t>4YCY4024A1064AB</t>
  </si>
  <si>
    <t>25HNA624A300</t>
  </si>
  <si>
    <t>H529-024-3P</t>
  </si>
  <si>
    <t>486XN024040321</t>
  </si>
  <si>
    <t>TTR024C100AD</t>
  </si>
  <si>
    <t>561CJX024000ADA</t>
  </si>
  <si>
    <t>38CKC02430</t>
  </si>
  <si>
    <t>RM-2</t>
  </si>
  <si>
    <t>48GS-024040301</t>
  </si>
  <si>
    <t>5500DM</t>
  </si>
  <si>
    <t>693CN024-A</t>
  </si>
  <si>
    <t>38QRR024</t>
  </si>
  <si>
    <t>PA10JA024000ACAA</t>
  </si>
  <si>
    <t>13ACD-024</t>
  </si>
  <si>
    <t>38HDC024-341</t>
  </si>
  <si>
    <t>38T2A024320</t>
  </si>
  <si>
    <t>50JS-024-301</t>
  </si>
  <si>
    <t>1981</t>
  </si>
  <si>
    <t>54EJ024</t>
  </si>
  <si>
    <t>PH3GNAA24000AA</t>
  </si>
  <si>
    <t>50JS024301</t>
  </si>
  <si>
    <t>R-410A</t>
  </si>
  <si>
    <t>TTB018C100A2</t>
  </si>
  <si>
    <t>38QRR024-301</t>
  </si>
  <si>
    <t>AOU24RMLI</t>
  </si>
  <si>
    <t>38YCC024</t>
  </si>
  <si>
    <t>2WCC3024A1000AA</t>
  </si>
  <si>
    <t>WCC024F100BF</t>
  </si>
  <si>
    <t>50NQ024300</t>
  </si>
  <si>
    <t>B3HP024A06A</t>
  </si>
  <si>
    <t>COMFORT</t>
  </si>
  <si>
    <t>PHP10B24DA-4A</t>
  </si>
  <si>
    <t>RPNE-024JAZ</t>
  </si>
  <si>
    <t>PUH36EK</t>
  </si>
  <si>
    <t>GCS16-024-501P</t>
  </si>
  <si>
    <t>589ANW024040ACBD</t>
  </si>
  <si>
    <t>AERO COOL</t>
  </si>
  <si>
    <t>PD6802C</t>
  </si>
  <si>
    <t>2TWB30241000A</t>
  </si>
  <si>
    <t>American Std.</t>
  </si>
  <si>
    <t>YCCD24F120BJ</t>
  </si>
  <si>
    <t>DINAA024N03606NXC</t>
  </si>
  <si>
    <t>4855-024040301</t>
  </si>
  <si>
    <t>g</t>
  </si>
  <si>
    <t>6CGD24521</t>
  </si>
  <si>
    <t>38CK024340</t>
  </si>
  <si>
    <t>RM401A</t>
  </si>
  <si>
    <t>HW24CF0581F01A</t>
  </si>
  <si>
    <t>Adobe Air</t>
  </si>
  <si>
    <t>ED630J</t>
  </si>
  <si>
    <t>FrigKing</t>
  </si>
  <si>
    <t>FD650A</t>
  </si>
  <si>
    <t>T04812</t>
  </si>
  <si>
    <t>2.0</t>
  </si>
  <si>
    <t>R4GD-024K045C</t>
  </si>
  <si>
    <t>ARES</t>
  </si>
  <si>
    <t>SE-2EGIE</t>
  </si>
  <si>
    <t>URKA-A18JK</t>
  </si>
  <si>
    <t>574ANW024060NB</t>
  </si>
  <si>
    <t>48KLA124-300BE</t>
  </si>
  <si>
    <t>4YC4024A1064AA</t>
  </si>
  <si>
    <t>38HDF024-301</t>
  </si>
  <si>
    <t>RPNC-025J</t>
  </si>
  <si>
    <t>TWR024C100A5</t>
  </si>
  <si>
    <t>50YQ024310</t>
  </si>
  <si>
    <t>ADOBE AIR</t>
  </si>
  <si>
    <t>UD670H</t>
  </si>
  <si>
    <t>YCP024F1M0BB</t>
  </si>
  <si>
    <t>HDC24-1AB</t>
  </si>
  <si>
    <t>RG5183HDBA0AGAA</t>
  </si>
  <si>
    <t>RPNC-019J000</t>
  </si>
  <si>
    <t>BREEZE AIR</t>
  </si>
  <si>
    <t>38CK018340</t>
  </si>
  <si>
    <t>TRADEWIND</t>
  </si>
  <si>
    <t>TC451</t>
  </si>
  <si>
    <t>DAIKIN</t>
  </si>
  <si>
    <t>RX18FVJU</t>
  </si>
  <si>
    <t>B1HA018A06B</t>
  </si>
  <si>
    <t>HP18-413V-3Y</t>
  </si>
  <si>
    <t>4YCC3018A1040AB</t>
  </si>
  <si>
    <t>4WCC3018A1000AA</t>
  </si>
  <si>
    <t>PUYA18NHAZ</t>
  </si>
  <si>
    <t>50HS-018---301AB</t>
  </si>
  <si>
    <t>SSZ140181AG</t>
  </si>
  <si>
    <t>E2CS018A06A</t>
  </si>
  <si>
    <t>38HDC018-351</t>
  </si>
  <si>
    <t>48KLA118-300BE</t>
  </si>
  <si>
    <t>655ANX018000AACD</t>
  </si>
  <si>
    <t>RQKA-A018JK000</t>
  </si>
  <si>
    <t>NORTHSTAR INDUSTRIES</t>
  </si>
  <si>
    <t>RCS-S3000T</t>
  </si>
  <si>
    <t>AOU12CQ</t>
  </si>
  <si>
    <t>5500DD1N560</t>
  </si>
  <si>
    <t>AdobeAir</t>
  </si>
  <si>
    <t>MRC55WB</t>
  </si>
  <si>
    <t>ESSICK</t>
  </si>
  <si>
    <t>CA11/16000DLM</t>
  </si>
  <si>
    <t>CC1251</t>
  </si>
  <si>
    <t>SHC12D0000A</t>
  </si>
  <si>
    <t>5500/50/N555</t>
  </si>
  <si>
    <t>TD6800</t>
  </si>
  <si>
    <t>DM6800</t>
  </si>
  <si>
    <t>5500DD</t>
  </si>
  <si>
    <t>TC571L</t>
  </si>
  <si>
    <t>Champion</t>
  </si>
  <si>
    <t>15012W</t>
  </si>
  <si>
    <t>6500DD/N66D</t>
  </si>
  <si>
    <t>3080YAC106C</t>
  </si>
  <si>
    <t>48SDN030040511</t>
  </si>
  <si>
    <t>485X-060100511AA</t>
  </si>
  <si>
    <t>YCD037C4LC</t>
  </si>
  <si>
    <t>79</t>
  </si>
  <si>
    <t>TDD100C948D1</t>
  </si>
  <si>
    <t>YCH060C3LBBE</t>
  </si>
  <si>
    <t>50-72</t>
  </si>
  <si>
    <t>66</t>
  </si>
  <si>
    <t>585TX070-12</t>
  </si>
  <si>
    <t>48TCDA06A2A5A040A0</t>
  </si>
  <si>
    <t>140</t>
  </si>
  <si>
    <t>312JAV024070ACJA</t>
  </si>
  <si>
    <t>390AW060150</t>
  </si>
  <si>
    <t>104</t>
  </si>
  <si>
    <t>74.6</t>
  </si>
  <si>
    <t>CD5BXA0600000AAAA</t>
  </si>
  <si>
    <t>R6PH12</t>
  </si>
  <si>
    <t>NARJA</t>
  </si>
  <si>
    <t>R6PH12NARJA</t>
  </si>
  <si>
    <t>58RAV135-2</t>
  </si>
  <si>
    <t>THA09052</t>
  </si>
  <si>
    <t>132</t>
  </si>
  <si>
    <t>G50UN-60D-135</t>
  </si>
  <si>
    <t>G61MPV60C09007</t>
  </si>
  <si>
    <t>L6A060HS1Y</t>
  </si>
  <si>
    <t>38ARQ012---601--</t>
  </si>
  <si>
    <t>17.6</t>
  </si>
  <si>
    <t>HPFM60K000E</t>
  </si>
  <si>
    <t>62</t>
  </si>
  <si>
    <t>RJKA-A060JK</t>
  </si>
  <si>
    <t>130</t>
  </si>
  <si>
    <t>B3CH060A25DC</t>
  </si>
  <si>
    <t>98</t>
  </si>
  <si>
    <t>NKMA-A0848CK-108</t>
  </si>
  <si>
    <t>311JAV066110ADJA</t>
  </si>
  <si>
    <t>D2NP060N06525</t>
  </si>
  <si>
    <t>5ERU-C-3 B5</t>
  </si>
  <si>
    <t>GM581155CXA</t>
  </si>
  <si>
    <t>LY85115C20VH11C</t>
  </si>
  <si>
    <t>2NH045</t>
  </si>
  <si>
    <t>RXJJ</t>
  </si>
  <si>
    <t>HPFM60*000</t>
  </si>
  <si>
    <t>CRHeater010A00</t>
  </si>
  <si>
    <t>CPHeater029</t>
  </si>
  <si>
    <t>51.4</t>
  </si>
  <si>
    <t>WH42ILA08</t>
  </si>
  <si>
    <t>IWH42ILA08</t>
  </si>
  <si>
    <t>N2AHD74A06C</t>
  </si>
  <si>
    <t>TRAME</t>
  </si>
  <si>
    <t>60/48</t>
  </si>
  <si>
    <t>TWA045C300A3</t>
  </si>
  <si>
    <t>50HS-48---521AA</t>
  </si>
  <si>
    <t>100/123</t>
  </si>
  <si>
    <t>GD1100A020TM</t>
  </si>
  <si>
    <t>D3C6120N16525</t>
  </si>
  <si>
    <t>48NESNA3606030</t>
  </si>
  <si>
    <t>6.75</t>
  </si>
  <si>
    <t>TDD100C948F3</t>
  </si>
  <si>
    <t>FV4BNF005</t>
  </si>
  <si>
    <t>GCS16-048-120</t>
  </si>
  <si>
    <t>172</t>
  </si>
  <si>
    <t>2WCC3042A1000AA</t>
  </si>
  <si>
    <t>50JS048501</t>
  </si>
  <si>
    <t>RPND-042C</t>
  </si>
  <si>
    <t>14.1</t>
  </si>
  <si>
    <t>15.3</t>
  </si>
  <si>
    <t>900</t>
  </si>
  <si>
    <t>52</t>
  </si>
  <si>
    <t>R6B048075</t>
  </si>
  <si>
    <t>WH483-A00UP</t>
  </si>
  <si>
    <t>72000</t>
  </si>
  <si>
    <t>WCC048F3008</t>
  </si>
  <si>
    <t>RQKAA048JK</t>
  </si>
  <si>
    <t>ICB</t>
  </si>
  <si>
    <t>GCH90703BXAB</t>
  </si>
  <si>
    <t>NNE100J20A1</t>
  </si>
  <si>
    <t>44</t>
  </si>
  <si>
    <t>50A50-473</t>
  </si>
  <si>
    <t>64.8</t>
  </si>
  <si>
    <t>RXQJ</t>
  </si>
  <si>
    <t>48TJD008---511GA</t>
  </si>
  <si>
    <t>FC4CNF036000AAA</t>
  </si>
  <si>
    <t>3.75</t>
  </si>
  <si>
    <t>RKKA A042CMO8E</t>
  </si>
  <si>
    <t>MARRAIR</t>
  </si>
  <si>
    <t>AVP42HPA-10NBU-1000GI</t>
  </si>
  <si>
    <t>3/3.5 ERU-C-3</t>
  </si>
  <si>
    <t>40.0</t>
  </si>
  <si>
    <t>YC003L046BE</t>
  </si>
  <si>
    <t>CARIER</t>
  </si>
  <si>
    <t>80.4</t>
  </si>
  <si>
    <t>585TX110-22</t>
  </si>
  <si>
    <t>208</t>
  </si>
  <si>
    <t>CK3BXA036017AAAA</t>
  </si>
  <si>
    <t>48/60</t>
  </si>
  <si>
    <t>APOLLO HYDRO HEAT</t>
  </si>
  <si>
    <t>MA-4536</t>
  </si>
  <si>
    <t>312JAV024070ACTA</t>
  </si>
  <si>
    <t>KGATW0401H51</t>
  </si>
  <si>
    <t>58RAV-095-R</t>
  </si>
  <si>
    <t>RPKA-03JAS</t>
  </si>
  <si>
    <t>2Y0C3060A1096AA</t>
  </si>
  <si>
    <t>A36-00</t>
  </si>
  <si>
    <t>7200</t>
  </si>
  <si>
    <t>HCF0306321</t>
  </si>
  <si>
    <t>70000000</t>
  </si>
  <si>
    <t>4.7</t>
  </si>
  <si>
    <t>5.7</t>
  </si>
  <si>
    <t>F28EL/3WAY/TWIST</t>
  </si>
  <si>
    <t>80DPV036074ABAA</t>
  </si>
  <si>
    <t>NCP</t>
  </si>
  <si>
    <t>H8ML07SB12B1</t>
  </si>
  <si>
    <t>B1HA03606B</t>
  </si>
  <si>
    <t>40AQ036310</t>
  </si>
  <si>
    <t>RRCC05E36CKR</t>
  </si>
  <si>
    <t>PT9460-C212AP</t>
  </si>
  <si>
    <t>EDH05H1</t>
  </si>
  <si>
    <t>32.8/40</t>
  </si>
  <si>
    <t>60.5175</t>
  </si>
  <si>
    <t>384CC030521</t>
  </si>
  <si>
    <t>7.1</t>
  </si>
  <si>
    <t>IS</t>
  </si>
  <si>
    <t>58RAV-050-K</t>
  </si>
  <si>
    <t>5.4</t>
  </si>
  <si>
    <t>6.19</t>
  </si>
  <si>
    <t>373LAV024050</t>
  </si>
  <si>
    <t>3.74</t>
  </si>
  <si>
    <t>5BRAV-05-05</t>
  </si>
  <si>
    <t>0.8</t>
  </si>
  <si>
    <t>YCCD24FILOOJ</t>
  </si>
  <si>
    <t>2NH045-</t>
  </si>
  <si>
    <t>RXPJ</t>
  </si>
  <si>
    <t>21.6</t>
  </si>
  <si>
    <t>KPIS-413U-3Y</t>
  </si>
  <si>
    <t>3.22</t>
  </si>
  <si>
    <t>SHC120000CA</t>
  </si>
  <si>
    <t>P2MP012N048</t>
  </si>
  <si>
    <t>Num Units</t>
  </si>
  <si>
    <t>Age</t>
  </si>
  <si>
    <t>Age 2</t>
  </si>
  <si>
    <t>SEER</t>
  </si>
  <si>
    <t>All vintages</t>
  </si>
  <si>
    <t>Unit age range</t>
  </si>
  <si>
    <t>Bldg</t>
  </si>
  <si>
    <t>Split SZ &lt; 65 kBtuh</t>
  </si>
  <si>
    <t>Pkg SZ &lt; 65 kBtuh</t>
  </si>
  <si>
    <t>SEER * Cap</t>
  </si>
  <si>
    <t>Pre-2006</t>
  </si>
  <si>
    <t>Pre 2006</t>
  </si>
  <si>
    <t>Tot Cap</t>
  </si>
  <si>
    <t>Cap</t>
  </si>
  <si>
    <t>Capacity on this is probably incorrect: should be a small split unit</t>
  </si>
  <si>
    <t>VAV</t>
  </si>
  <si>
    <t>CV</t>
  </si>
  <si>
    <t>&gt;=760 kBtuh</t>
  </si>
  <si>
    <t>Year 2</t>
  </si>
  <si>
    <t>240 to &lt; 760 kBtuh</t>
  </si>
  <si>
    <t>min</t>
  </si>
  <si>
    <t>max</t>
  </si>
  <si>
    <t>Title 20-2016</t>
  </si>
  <si>
    <t>DEER 2015</t>
  </si>
  <si>
    <t>2006 to 09</t>
  </si>
  <si>
    <t>2010 to 2014</t>
  </si>
  <si>
    <t>2015-2017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</si>
</sst>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"/>
    <numFmt numFmtId="166" formatCode="#,##0.0\ 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</cellStyleXfs>
  <cellXfs count="13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/>
    </xf>
    <xf numFmtId="0" fontId="1" fillId="0" borderId="0" xfId="1" applyFont="1" applyFill="1" applyBorder="1" applyAlignment="1">
      <alignment wrapText="1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/>
    <xf numFmtId="0" fontId="1" fillId="0" borderId="2" xfId="3" applyFont="1" applyFill="1" applyBorder="1" applyAlignment="1">
      <alignment horizontal="right"/>
    </xf>
    <xf numFmtId="0" fontId="2" fillId="0" borderId="0" xfId="3" applyAlignment="1"/>
    <xf numFmtId="0" fontId="0" fillId="0" borderId="0" xfId="0" applyAlignment="1">
      <alignment horizontal="left"/>
    </xf>
    <xf numFmtId="0" fontId="0" fillId="0" borderId="4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3" fillId="2" borderId="1" xfId="4" applyFont="1" applyFill="1" applyBorder="1" applyAlignment="1">
      <alignment horizontal="center"/>
    </xf>
    <xf numFmtId="0" fontId="3" fillId="0" borderId="2" xfId="4" applyFont="1" applyFill="1" applyBorder="1" applyAlignment="1">
      <alignment wrapText="1"/>
    </xf>
    <xf numFmtId="0" fontId="4" fillId="0" borderId="0" xfId="4"/>
    <xf numFmtId="0" fontId="3" fillId="0" borderId="2" xfId="4" applyFont="1" applyFill="1" applyBorder="1" applyAlignment="1">
      <alignment horizontal="right" wrapText="1"/>
    </xf>
    <xf numFmtId="0" fontId="3" fillId="2" borderId="1" xfId="4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wrapText="1"/>
    </xf>
    <xf numFmtId="165" fontId="0" fillId="0" borderId="0" xfId="0" applyNumberFormat="1"/>
    <xf numFmtId="0" fontId="0" fillId="0" borderId="6" xfId="0" applyFill="1" applyBorder="1" applyAlignment="1">
      <alignment vertical="center" wrapText="1"/>
    </xf>
    <xf numFmtId="0" fontId="0" fillId="3" borderId="0" xfId="0" applyFill="1"/>
    <xf numFmtId="0" fontId="1" fillId="4" borderId="1" xfId="1" applyFont="1" applyFill="1" applyBorder="1" applyAlignment="1">
      <alignment horizontal="center"/>
    </xf>
    <xf numFmtId="0" fontId="1" fillId="0" borderId="0" xfId="2" applyFont="1" applyFill="1" applyBorder="1" applyAlignment="1">
      <alignment wrapText="1"/>
    </xf>
    <xf numFmtId="0" fontId="1" fillId="0" borderId="2" xfId="5" applyFont="1" applyFill="1" applyBorder="1" applyAlignment="1">
      <alignment wrapText="1"/>
    </xf>
    <xf numFmtId="0" fontId="1" fillId="0" borderId="2" xfId="5" applyFont="1" applyFill="1" applyBorder="1" applyAlignment="1">
      <alignment horizontal="right" wrapText="1"/>
    </xf>
    <xf numFmtId="0" fontId="1" fillId="2" borderId="1" xfId="5" applyFont="1" applyFill="1" applyBorder="1" applyAlignment="1">
      <alignment horizontal="center"/>
    </xf>
    <xf numFmtId="0" fontId="1" fillId="0" borderId="0" xfId="5" applyFont="1" applyFill="1" applyBorder="1" applyAlignment="1">
      <alignment wrapText="1"/>
    </xf>
    <xf numFmtId="0" fontId="1" fillId="4" borderId="1" xfId="2" applyFont="1" applyFill="1" applyBorder="1" applyAlignment="1">
      <alignment horizontal="center" vertical="center" wrapText="1"/>
    </xf>
    <xf numFmtId="166" fontId="0" fillId="0" borderId="0" xfId="0" applyNumberFormat="1"/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1" fillId="0" borderId="2" xfId="1" applyNumberFormat="1" applyFont="1" applyFill="1" applyBorder="1" applyAlignment="1">
      <alignment wrapText="1"/>
    </xf>
    <xf numFmtId="0" fontId="1" fillId="3" borderId="2" xfId="5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1" fillId="5" borderId="2" xfId="1" applyFont="1" applyFill="1" applyBorder="1" applyAlignment="1">
      <alignment wrapText="1"/>
    </xf>
    <xf numFmtId="0" fontId="1" fillId="5" borderId="0" xfId="5" applyFont="1" applyFill="1" applyBorder="1" applyAlignment="1">
      <alignment wrapText="1"/>
    </xf>
    <xf numFmtId="0" fontId="1" fillId="5" borderId="0" xfId="1" applyFont="1" applyFill="1" applyBorder="1" applyAlignment="1">
      <alignment wrapText="1"/>
    </xf>
    <xf numFmtId="0" fontId="6" fillId="0" borderId="2" xfId="1" applyFont="1" applyFill="1" applyBorder="1" applyAlignment="1">
      <alignment wrapText="1"/>
    </xf>
    <xf numFmtId="0" fontId="0" fillId="0" borderId="0" xfId="0" applyFill="1" applyBorder="1"/>
    <xf numFmtId="0" fontId="0" fillId="0" borderId="13" xfId="0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3" borderId="2" xfId="1" applyFont="1" applyFill="1" applyBorder="1" applyAlignment="1">
      <alignment wrapText="1"/>
    </xf>
    <xf numFmtId="0" fontId="1" fillId="3" borderId="0" xfId="5" applyFont="1" applyFill="1" applyBorder="1" applyAlignment="1">
      <alignment wrapText="1"/>
    </xf>
    <xf numFmtId="0" fontId="1" fillId="3" borderId="0" xfId="2" applyFont="1" applyFill="1" applyBorder="1" applyAlignment="1">
      <alignment wrapText="1"/>
    </xf>
    <xf numFmtId="0" fontId="1" fillId="3" borderId="0" xfId="1" applyFont="1" applyFill="1" applyBorder="1" applyAlignment="1">
      <alignment wrapText="1"/>
    </xf>
    <xf numFmtId="0" fontId="1" fillId="6" borderId="2" xfId="1" applyFont="1" applyFill="1" applyBorder="1" applyAlignment="1">
      <alignment wrapText="1"/>
    </xf>
    <xf numFmtId="0" fontId="1" fillId="7" borderId="0" xfId="5" applyFont="1" applyFill="1" applyBorder="1" applyAlignment="1">
      <alignment wrapText="1"/>
    </xf>
    <xf numFmtId="0" fontId="1" fillId="7" borderId="0" xfId="2" applyFont="1" applyFill="1" applyBorder="1" applyAlignment="1">
      <alignment wrapText="1"/>
    </xf>
    <xf numFmtId="0" fontId="1" fillId="7" borderId="0" xfId="1" applyFont="1" applyFill="1" applyBorder="1" applyAlignment="1">
      <alignment wrapText="1"/>
    </xf>
    <xf numFmtId="0" fontId="0" fillId="7" borderId="0" xfId="0" applyFill="1"/>
    <xf numFmtId="0" fontId="1" fillId="7" borderId="2" xfId="1" applyFont="1" applyFill="1" applyBorder="1" applyAlignment="1">
      <alignment wrapText="1"/>
    </xf>
    <xf numFmtId="0" fontId="0" fillId="8" borderId="13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13" xfId="0" applyFill="1" applyBorder="1"/>
    <xf numFmtId="164" fontId="0" fillId="0" borderId="13" xfId="0" applyNumberFormat="1" applyFill="1" applyBorder="1" applyAlignment="1">
      <alignment horizont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/>
    <xf numFmtId="164" fontId="0" fillId="0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0" borderId="18" xfId="0" applyFill="1" applyBorder="1"/>
    <xf numFmtId="164" fontId="0" fillId="0" borderId="18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0" xfId="0" applyFill="1" applyAlignment="1">
      <alignment horizontal="right"/>
    </xf>
    <xf numFmtId="9" fontId="0" fillId="0" borderId="0" xfId="0" applyNumberFormat="1" applyFill="1"/>
    <xf numFmtId="0" fontId="0" fillId="0" borderId="8" xfId="0" applyBorder="1"/>
    <xf numFmtId="0" fontId="0" fillId="0" borderId="20" xfId="0" applyBorder="1"/>
    <xf numFmtId="0" fontId="0" fillId="0" borderId="5" xfId="0" applyBorder="1"/>
    <xf numFmtId="0" fontId="0" fillId="0" borderId="21" xfId="0" applyFill="1" applyBorder="1" applyAlignment="1">
      <alignment horizontal="left"/>
    </xf>
    <xf numFmtId="0" fontId="0" fillId="0" borderId="21" xfId="0" applyFill="1" applyBorder="1"/>
    <xf numFmtId="164" fontId="0" fillId="0" borderId="21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Fill="1" applyBorder="1" applyAlignment="1">
      <alignment horizontal="left"/>
    </xf>
    <xf numFmtId="165" fontId="0" fillId="0" borderId="17" xfId="0" applyNumberFormat="1" applyFill="1" applyBorder="1"/>
    <xf numFmtId="0" fontId="0" fillId="0" borderId="24" xfId="0" applyFill="1" applyBorder="1" applyAlignment="1">
      <alignment horizontal="center"/>
    </xf>
    <xf numFmtId="165" fontId="0" fillId="0" borderId="17" xfId="0" applyNumberForma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Fill="1" applyBorder="1" applyAlignment="1">
      <alignment horizontal="left"/>
    </xf>
    <xf numFmtId="165" fontId="0" fillId="0" borderId="19" xfId="0" applyNumberFormat="1" applyFill="1" applyBorder="1"/>
    <xf numFmtId="0" fontId="0" fillId="0" borderId="26" xfId="0" applyFill="1" applyBorder="1" applyAlignment="1">
      <alignment horizontal="center"/>
    </xf>
    <xf numFmtId="165" fontId="0" fillId="0" borderId="19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0" fontId="0" fillId="0" borderId="17" xfId="0" applyFill="1" applyBorder="1"/>
    <xf numFmtId="0" fontId="0" fillId="0" borderId="17" xfId="0" applyBorder="1"/>
    <xf numFmtId="0" fontId="0" fillId="0" borderId="26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19" xfId="0" applyFill="1" applyBorder="1"/>
    <xf numFmtId="0" fontId="0" fillId="0" borderId="18" xfId="0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/>
    <xf numFmtId="0" fontId="0" fillId="0" borderId="18" xfId="0" applyBorder="1" applyAlignment="1">
      <alignment vertical="center" wrapText="1"/>
    </xf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6">
    <cellStyle name="Normal" xfId="0" builtinId="0"/>
    <cellStyle name="Normal_BldgInfo" xfId="3"/>
    <cellStyle name="Normal_Sheet_2" xfId="2"/>
    <cellStyle name="Normal_Sheet_3" xfId="1"/>
    <cellStyle name="Normal_Sheet5" xfId="5"/>
    <cellStyle name="Normal_SiteWeights" xfId="4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X28"/>
  <sheetViews>
    <sheetView showGridLines="0" tabSelected="1" zoomScaleNormal="100" workbookViewId="0">
      <selection activeCell="G20" sqref="G20"/>
    </sheetView>
  </sheetViews>
  <sheetFormatPr defaultRowHeight="15" outlineLevelCol="1" x14ac:dyDescent="0.25"/>
  <cols>
    <col min="1" max="1" width="4" customWidth="1"/>
    <col min="2" max="2" width="3.42578125" customWidth="1"/>
    <col min="3" max="4" width="6" customWidth="1"/>
    <col min="5" max="5" width="12.85546875" customWidth="1"/>
    <col min="6" max="7" width="6.7109375" customWidth="1"/>
    <col min="8" max="8" width="6.7109375" hidden="1" customWidth="1" outlineLevel="1"/>
    <col min="9" max="9" width="6.7109375" customWidth="1" collapsed="1"/>
    <col min="10" max="10" width="6.7109375" customWidth="1"/>
    <col min="11" max="11" width="6.7109375" hidden="1" customWidth="1" outlineLevel="1"/>
    <col min="12" max="12" width="6.7109375" customWidth="1" collapsed="1"/>
    <col min="13" max="13" width="6.7109375" customWidth="1"/>
    <col min="14" max="14" width="6.7109375" hidden="1" customWidth="1" outlineLevel="1"/>
    <col min="15" max="15" width="6.7109375" customWidth="1" collapsed="1"/>
    <col min="16" max="16" width="6.7109375" customWidth="1"/>
    <col min="17" max="17" width="6.7109375" hidden="1" customWidth="1" outlineLevel="1"/>
    <col min="18" max="18" width="6.7109375" customWidth="1" collapsed="1"/>
    <col min="19" max="19" width="6.7109375" customWidth="1"/>
    <col min="20" max="20" width="6.7109375" hidden="1" customWidth="1" outlineLevel="1"/>
    <col min="21" max="21" width="6.7109375" customWidth="1" collapsed="1"/>
    <col min="22" max="22" width="6" customWidth="1"/>
    <col min="23" max="23" width="7.28515625" hidden="1" customWidth="1" outlineLevel="1"/>
    <col min="24" max="24" width="9.140625" collapsed="1"/>
    <col min="29" max="29" width="7.140625" customWidth="1"/>
  </cols>
  <sheetData>
    <row r="1" spans="2:24" x14ac:dyDescent="0.25">
      <c r="F1" s="70" t="s">
        <v>128</v>
      </c>
      <c r="G1" s="70" t="s">
        <v>128</v>
      </c>
      <c r="H1" s="50"/>
      <c r="I1" s="70" t="s">
        <v>55</v>
      </c>
      <c r="J1" s="70" t="str">
        <f>I1</f>
        <v>PSZ</v>
      </c>
      <c r="K1" s="39"/>
    </row>
    <row r="2" spans="2:24" x14ac:dyDescent="0.25">
      <c r="F2" s="39"/>
      <c r="G2" s="39"/>
      <c r="H2" s="39"/>
      <c r="I2" s="39"/>
      <c r="J2" s="39"/>
      <c r="K2" s="39"/>
    </row>
    <row r="3" spans="2:24" ht="15.75" thickBot="1" x14ac:dyDescent="0.3">
      <c r="B3" s="13"/>
      <c r="C3" s="13"/>
      <c r="D3" s="13"/>
      <c r="E3" s="37"/>
      <c r="F3" s="45"/>
      <c r="G3" s="38"/>
      <c r="H3" s="50"/>
      <c r="I3" s="45"/>
      <c r="J3" s="38"/>
      <c r="K3" s="50"/>
      <c r="L3" s="15"/>
      <c r="M3" s="12"/>
      <c r="N3" s="13"/>
      <c r="O3" s="45"/>
      <c r="P3" s="38"/>
      <c r="Q3" s="50"/>
      <c r="R3" s="45"/>
      <c r="S3" s="38"/>
      <c r="T3" s="45"/>
      <c r="U3" s="45"/>
      <c r="V3" s="38"/>
      <c r="W3" s="45"/>
      <c r="X3" s="12"/>
    </row>
    <row r="4" spans="2:24" ht="31.5" customHeight="1" thickBot="1" x14ac:dyDescent="0.3">
      <c r="C4" s="129" t="s">
        <v>12823</v>
      </c>
      <c r="D4" s="130"/>
      <c r="E4" s="127" t="s">
        <v>12824</v>
      </c>
      <c r="F4" s="131" t="s">
        <v>12825</v>
      </c>
      <c r="G4" s="132"/>
      <c r="H4" s="117"/>
      <c r="I4" s="131" t="s">
        <v>12826</v>
      </c>
      <c r="J4" s="133"/>
      <c r="K4" s="117"/>
      <c r="L4" s="134" t="s">
        <v>5163</v>
      </c>
      <c r="M4" s="135"/>
      <c r="N4" s="118"/>
      <c r="O4" s="134" t="s">
        <v>5164</v>
      </c>
      <c r="P4" s="136"/>
      <c r="Q4" s="118"/>
      <c r="R4" s="134" t="s">
        <v>12837</v>
      </c>
      <c r="S4" s="135"/>
      <c r="T4" s="118"/>
      <c r="U4" s="134" t="s">
        <v>12835</v>
      </c>
      <c r="V4" s="136"/>
      <c r="W4" s="42"/>
    </row>
    <row r="5" spans="2:24" ht="15.75" thickBot="1" x14ac:dyDescent="0.3">
      <c r="B5" s="58" t="s">
        <v>187</v>
      </c>
      <c r="C5" s="57" t="s">
        <v>12838</v>
      </c>
      <c r="D5" s="56" t="s">
        <v>12839</v>
      </c>
      <c r="E5" s="128" t="s">
        <v>5152</v>
      </c>
      <c r="F5" s="119" t="s">
        <v>5162</v>
      </c>
      <c r="G5" s="120" t="s">
        <v>12821</v>
      </c>
      <c r="H5" s="121" t="s">
        <v>12831</v>
      </c>
      <c r="I5" s="122" t="s">
        <v>5162</v>
      </c>
      <c r="J5" s="122" t="s">
        <v>12821</v>
      </c>
      <c r="K5" s="121" t="s">
        <v>12831</v>
      </c>
      <c r="L5" s="123" t="s">
        <v>5162</v>
      </c>
      <c r="M5" s="124" t="s">
        <v>1440</v>
      </c>
      <c r="N5" s="125" t="s">
        <v>12831</v>
      </c>
      <c r="O5" s="123" t="s">
        <v>5162</v>
      </c>
      <c r="P5" s="124" t="s">
        <v>1440</v>
      </c>
      <c r="Q5" s="125" t="s">
        <v>12831</v>
      </c>
      <c r="R5" s="126" t="s">
        <v>5162</v>
      </c>
      <c r="S5" s="126" t="s">
        <v>1440</v>
      </c>
      <c r="T5" s="125" t="s">
        <v>12831</v>
      </c>
      <c r="U5" s="123" t="s">
        <v>5162</v>
      </c>
      <c r="V5" s="124" t="s">
        <v>1440</v>
      </c>
      <c r="W5" s="42" t="s">
        <v>12831</v>
      </c>
      <c r="X5" s="12"/>
    </row>
    <row r="6" spans="2:24" x14ac:dyDescent="0.25">
      <c r="B6" s="101">
        <v>1</v>
      </c>
      <c r="C6" s="102">
        <v>-99</v>
      </c>
      <c r="D6" s="103">
        <v>99</v>
      </c>
      <c r="E6" s="104" t="s">
        <v>12822</v>
      </c>
      <c r="F6" s="106">
        <f t="array" ref="F6">SUM(IF((F$1=SEER!$L$4:$L$1640)*(SEER!$AK$4:$AK$1640&gt;=$C6)*(SEER!$AK$4:$AK$1640&lt;=$D6),1,0))</f>
        <v>350</v>
      </c>
      <c r="G6" s="115">
        <f t="array" ref="G6">SUM(IF((G$1=SEER!$L$4:$L$1640)*(SEER!$AK$4:$AK$1640&gt;=$C6)*(SEER!$AK$4:$AK$1640&lt;=$D6),SEER!$AO$4:$AO$1640))/H6</f>
        <v>11.95825952881359</v>
      </c>
      <c r="H6" s="105">
        <f t="array" ref="H6">SUM(IF((G$1=SEER!$L$4:$L$1640)*(SEER!$AK$4:$AK$1640&gt;=$C6)*(SEER!$AK$4:$AK$1640&lt;=$D6),SEER!$AN$4:$AN$1640))</f>
        <v>10895.9</v>
      </c>
      <c r="I6" s="76">
        <f t="array" ref="I6">SUM(IF((I$1=SEER!$L$4:$L$1640)*(SEER!$AK$4:$AK$1640&gt;=$C6)*(SEER!$AK$4:$AK$1640&lt;=$D6),1,0))</f>
        <v>1287</v>
      </c>
      <c r="J6" s="75">
        <f t="array" ref="J6">SUM(IF((J$1=SEER!$L$4:$L$1640)*(SEER!$AK$4:$AK$1640&gt;=$C6)*(SEER!$AK$4:$AK$1640&lt;=$D6),SEER!$AO$4:$AO$1640))/K6</f>
        <v>12.356910624621587</v>
      </c>
      <c r="K6" s="105">
        <f t="array" ref="K6">SUM(IF((J$1=SEER!$L$4:$L$1640)*(SEER!$AK$4:$AK$1640&gt;=$C6)*(SEER!$AK$4:$AK$1640&lt;=$D6),SEER!$AN$4:$AN$1640))</f>
        <v>21966.9</v>
      </c>
      <c r="L6" s="106">
        <f t="array" ref="L6">SUM(IF((EER_Sm!$AK$2:$AK$73&gt;=$C6)*(EER_Sm!$AK$2:$AK$73&lt;=$D6)*(EER_Sm!$AN$2:$AN$73&gt;0),1,0))</f>
        <v>66</v>
      </c>
      <c r="M6" s="115">
        <f t="array" ref="M6">SUM(IF((EER_Sm!$AK$2:$AK$73&gt;=$C6)*(EER_Sm!$AK$2:$AK$73&lt;=$D6),EER_Sm!$AO$2:$AO$73))/N6</f>
        <v>10.204057157438122</v>
      </c>
      <c r="N6" s="107">
        <f t="array" ref="N6">SUM(IF((EER_Sm!$AK$2:$AK$73&gt;=$C6)*(EER_Sm!$AK$2:$AK$73&lt;=$D6),EER_Sm!$AN$2:$AN$73))</f>
        <v>15676</v>
      </c>
      <c r="O6" s="106">
        <f t="array" ref="O6">SUM(IF((EER_Med!$AK$2:$AK$38&gt;=$C6)*(EER_Med!$AK$2:$AK$38&lt;=$D6)*(EER_Med!$AN$2:$AN$38&gt;0),1,0))</f>
        <v>33</v>
      </c>
      <c r="P6" s="115">
        <f t="array" ref="P6">SUM(IF((EER_Med!$AK$2:$AK$38&gt;=$C6)*(EER_Med!$AK$2:$AK$38&lt;=$D6),EER_Med!$AO$2:$AO$38))/Q6</f>
        <v>10.039602637949747</v>
      </c>
      <c r="Q6" s="107">
        <f t="array" ref="Q6">SUM(IF((EER_Med!$AK$2:$AK$38&gt;=$C6)*(EER_Med!$AK$2:$AK$38&lt;=$D6),EER_Med!$AN$2:$AN$38))</f>
        <v>11979</v>
      </c>
      <c r="R6" s="76">
        <f t="array" ref="R6">SUM(IF((EER_Lg!$AK$3:$AK$15&gt;=$C6)*(EER_Lg!$AK$3:$AK$15&lt;=$D6)*(EER_Lg!$AN$3:$AN$15&gt;0),1,0))</f>
        <v>12</v>
      </c>
      <c r="S6" s="75">
        <f t="array" ref="S6">SUM(IF((EER_Lg!$AK$3:$AK$15&gt;=$C6)*(EER_Lg!$AK$3:$AK$15&lt;=$D6),EER_Lg!$AO$3:$AO$15))/T6</f>
        <v>10.400653747373337</v>
      </c>
      <c r="T6" s="107">
        <f t="array" ref="T6">SUM(IF((EER_Lg!$AK$3:$AK$15&gt;=$C6)*(EER_Lg!$AK$3:$AK$15&lt;=$D6),EER_Lg!$AN$3:$AN$15))</f>
        <v>17132</v>
      </c>
      <c r="U6" s="106">
        <f t="array" ref="U6">SUM(IF((EER_gt760!$AK$3:$AK$16&gt;=$C6)*(EER_gt760!$AK$3:$AK$16&lt;=$D6)*(EER_gt760!$AN$3:$AN$16&gt;0),1,0))</f>
        <v>3</v>
      </c>
      <c r="V6" s="115">
        <f t="array" ref="V6">SUM(IF((EER_gt760!$AK$3:$AK$16&gt;=$C6)*(EER_gt760!$AK$3:$AK$16&lt;=$D6),EER_gt760!$AO$3:$AO$16))/W6</f>
        <v>10.12505863250947</v>
      </c>
      <c r="W6" s="107">
        <f t="array" ref="W6">SUM(IF((EER_gt760!$AK$3:$AK$16&gt;=$C6)*(EER_gt760!$AK$3:$AK$16&lt;=$D6),EER_gt760!$AN$3:$AN$16))</f>
        <v>6651.6</v>
      </c>
      <c r="X6" s="12"/>
    </row>
    <row r="7" spans="2:24" ht="15.75" thickBot="1" x14ac:dyDescent="0.3">
      <c r="B7" s="108">
        <v>3</v>
      </c>
      <c r="C7" s="109">
        <v>5</v>
      </c>
      <c r="D7" s="110">
        <v>99</v>
      </c>
      <c r="E7" s="111" t="s">
        <v>12828</v>
      </c>
      <c r="F7" s="113">
        <f t="array" ref="F7">SUM(IF((SEER!$AR$4:$AR$1640&gt;0)*(SEER!$AR$4:$AR$1640&lt;2006)*(F$1=SEER!$L$4:$L$1640)*(SEER!$AK$4:$AK$1640&gt;=$C7)*(SEER!$AK$4:$AK$1640&lt;=$D7),1,0))</f>
        <v>47</v>
      </c>
      <c r="G7" s="116">
        <f t="array" ref="G7">SUM(IF((SEER!$AR$4:$AR$1640&gt;0)*(SEER!$AR$4:$AR$1640&lt;2006)*(G$1=SEER!$L$4:$L$1640)*(SEER!$AK$4:$AK$1640&gt;=$C7)*(SEER!$AK$4:$AK$1640&lt;=$D7),SEER!$AO$4:$AO$1640))/H7</f>
        <v>11.526347551776164</v>
      </c>
      <c r="H7" s="112">
        <f t="array" ref="H7">SUM(IF((SEER!$AR$4:$AR$1640&gt;0)*(SEER!$AR$4:$AR$1640&lt;2006)*(G$1=SEER!$L$4:$L$1640)*(SEER!$AK$4:$AK$1640&gt;=$C7)*(SEER!$AK$4:$AK$1640&lt;=$D7),SEER!$AN$4:$AN$1640))</f>
        <v>7291</v>
      </c>
      <c r="I7" s="82">
        <f t="array" ref="I7">SUM(IF((SEER!$AR$4:$AR$1640&gt;0)*(SEER!$AR$4:$AR$1640&lt;2006)*(I$1=SEER!$L$4:$L$1640)*(SEER!$AK$4:$AK$1640&gt;=$C7)*(SEER!$AK$4:$AK$1640&lt;=$D7),1,0))</f>
        <v>85</v>
      </c>
      <c r="J7" s="81">
        <f t="array" ref="J7">SUM(IF((SEER!$AR$4:$AR$1640&gt;0)*(SEER!$AR$4:$AR$1640&lt;2006)*(J$1=SEER!$L$4:$L$1640)*(SEER!$AK$4:$AK$1640&gt;=$C7)*(SEER!$AK$4:$AK$1640&lt;=$D7),SEER!$AO$4:$AO$1640))/K7</f>
        <v>11.600949697349199</v>
      </c>
      <c r="K7" s="112">
        <f t="array" ref="K7">SUM(IF((SEER!$AR$4:$AR$1640&gt;0)*(SEER!$AR$4:$AR$1640&lt;2006)*(J$1=SEER!$L$4:$L$1640)*(SEER!$AK$4:$AK$1640&gt;=$C7)*(SEER!$AK$4:$AK$1640&lt;=$D7),SEER!$AN$4:$AN$1640))</f>
        <v>7665.6</v>
      </c>
      <c r="L7" s="113">
        <f t="array" ref="L7">SUM(IF((EER_Sm!$AR$2:$AR$73&gt;0)*(EER_Sm!$AR$2:$AR$73&lt;2006)*(EER_Sm!$AK$2:$AK$73&gt;=C7)*(EER_Sm!$AK$2:$AK$73&lt;=D7)*(EER_Sm!$AN$2:$AN$73&gt;0),1,0))</f>
        <v>19</v>
      </c>
      <c r="M7" s="116">
        <f t="array" ref="M7">SUM(IF((EER_Sm!$AR$2:$AR$73&gt;0)*(EER_Sm!$AR$2:$AR$73&lt;2006)*(EER_Sm!$AK$2:$AK$73&gt;=$C7)*(EER_Sm!$AK$2:$AK$73&lt;=$D7),EER_Sm!$AO$2:$AO$73))/N7</f>
        <v>9.9989347536617839</v>
      </c>
      <c r="N7" s="114">
        <f t="array" ref="N7">SUM(IF((EER_Sm!$AR$2:$AR$73&gt;0)*(EER_Sm!$AR$2:$AR$73&lt;2006)*(EER_Sm!$AK$2:$AK$73&gt;=$C7)*(EER_Sm!$AK$2:$AK$73&lt;=$D7),EER_Sm!$AN$2:$AN$73))</f>
        <v>3004</v>
      </c>
      <c r="O7" s="113">
        <f t="array" ref="O7">SUM(IF((EER_Med!$AR$2:$AR$38&gt;0)*(EER_Med!$AR$2:$AR$38&lt;2006)*(EER_Med!$AK$2:$AK$38&gt;=$C7)*(EER_Med!$AK$2:$AK$38&lt;=$D7)*(EER_Med!$AN$2:$AN$38&gt;0),1,0))</f>
        <v>12</v>
      </c>
      <c r="P7" s="116">
        <f t="array" ref="P7">SUM(IF((EER_Med!$AR$2:$AR$38&gt;0)*(EER_Med!$AR$2:$AR$38&lt;2006)*(EER_Med!$AK$2:$AK$38&gt;=$C7)*(EER_Med!$AK$2:$AK$38&lt;=$D7),EER_Med!$AO$2:$AO$38))/Q7</f>
        <v>9.6539960238568572</v>
      </c>
      <c r="Q7" s="114">
        <f t="array" ref="Q7">SUM(IF((EER_Med!$AR$2:$AR$38&gt;0)*(EER_Med!$AR$2:$AR$38&lt;2006)*(EER_Med!$AK$2:$AK$38&gt;=$C7)*(EER_Med!$AK$2:$AK$38&lt;=$D7),EER_Med!$AN$2:$AN$38))</f>
        <v>5030</v>
      </c>
      <c r="R7" s="82">
        <f t="array" ref="R7">SUM(IF((EER_Lg!$AR$3:$AR$15&lt;2006)*(EER_Lg!$AK$3:$AK$15&gt;=$C7)*(EER_Lg!$AK$3:$AK$15&lt;=$D7)*(EER_Lg!$AN$3:$AN$15&gt;0),1,0))</f>
        <v>4</v>
      </c>
      <c r="S7" s="81">
        <f t="array" ref="S7">SUM(IF((EER_Lg!$AR$3:$AR$15&lt;2006)*(EER_Lg!$AK$3:$AK$15&gt;=$C7)*(EER_Lg!$AK$3:$AK$15&lt;=$D7),EER_Lg!$AO$3:$AO$15))/T7</f>
        <v>10.505095541401275</v>
      </c>
      <c r="T7" s="114">
        <f t="array" ref="T7">SUM(IF((EER_Lg!$AR$3:$AR$15&lt;2006)*(EER_Lg!$AK$3:$AK$15&gt;=$C7)*(EER_Lg!$AK$3:$AK$15&lt;=$D7),EER_Lg!$AN$3:$AN$15))</f>
        <v>9420</v>
      </c>
      <c r="U7" s="113">
        <f t="array" ref="U7">SUM(IF((EER_gt760!$AR$3:$AR$16&lt;2006)*(EER_gt760!$AK$3:$AK$16&gt;=$C7)*(EER_gt760!$AK$3:$AK$16&lt;=$D7)*(EER_gt760!$AN$3:$AN$16&gt;0),1,0))</f>
        <v>1</v>
      </c>
      <c r="V7" s="116">
        <f t="array" ref="V7">SUM(IF((EER_gt760!$AR$3:$AR$16&lt;2006)*(EER_gt760!$AK$3:$AK$16&gt;=$C7)*(EER_gt760!$AK$3:$AK$16&lt;=$D7),EER_gt760!$AO$3:$AO$16))/W7</f>
        <v>10.1</v>
      </c>
      <c r="W7" s="114">
        <f t="array" ref="W7">SUM(IF((EER_gt760!$AR$3:$AR$16&lt;2006)*(EER_gt760!$AK$3:$AK$16&gt;=$C7)*(EER_gt760!$AK$3:$AK$16&lt;=$D7),EER_gt760!$AN$3:$AN$16))</f>
        <v>3840</v>
      </c>
      <c r="X7" s="12"/>
    </row>
    <row r="9" spans="2:24" ht="15.75" thickBot="1" x14ac:dyDescent="0.3">
      <c r="F9" s="39"/>
      <c r="G9" s="39"/>
      <c r="H9" s="39"/>
      <c r="I9" s="39"/>
      <c r="J9" s="39"/>
      <c r="K9" s="39"/>
      <c r="O9" s="39"/>
      <c r="P9" s="39"/>
      <c r="Q9" s="39"/>
      <c r="R9" s="39" t="s">
        <v>12834</v>
      </c>
      <c r="S9" s="39" t="s">
        <v>12833</v>
      </c>
      <c r="U9" s="39"/>
      <c r="V9" s="39" t="s">
        <v>12834</v>
      </c>
      <c r="W9" s="39"/>
      <c r="X9" s="39" t="s">
        <v>12833</v>
      </c>
    </row>
    <row r="10" spans="2:24" x14ac:dyDescent="0.25">
      <c r="C10" s="11" t="s">
        <v>12841</v>
      </c>
      <c r="D10" s="90"/>
      <c r="E10" s="73" t="s">
        <v>12828</v>
      </c>
      <c r="F10" s="74"/>
      <c r="G10" s="75">
        <v>10</v>
      </c>
      <c r="H10" s="76"/>
      <c r="I10" s="76"/>
      <c r="J10" s="76">
        <v>9.6999999999999993</v>
      </c>
      <c r="K10" s="76"/>
      <c r="L10" s="77"/>
      <c r="M10" s="77">
        <v>10.1</v>
      </c>
      <c r="N10" s="77"/>
      <c r="O10" s="76"/>
      <c r="P10" s="76">
        <v>9.5</v>
      </c>
      <c r="Q10" s="76"/>
      <c r="R10" s="76">
        <v>9.3000000000000007</v>
      </c>
      <c r="S10" s="78">
        <v>9.5</v>
      </c>
      <c r="U10" s="76"/>
      <c r="V10" s="76">
        <v>9</v>
      </c>
      <c r="W10" s="85"/>
      <c r="X10" s="78">
        <v>9.1999999999999993</v>
      </c>
    </row>
    <row r="11" spans="2:24" x14ac:dyDescent="0.25">
      <c r="C11" s="91"/>
      <c r="D11" s="13"/>
      <c r="E11" s="92" t="s">
        <v>12842</v>
      </c>
      <c r="F11" s="93"/>
      <c r="G11" s="94">
        <v>13</v>
      </c>
      <c r="H11" s="95"/>
      <c r="I11" s="95"/>
      <c r="J11" s="94">
        <v>13</v>
      </c>
      <c r="K11" s="95"/>
      <c r="L11" s="96"/>
      <c r="M11" s="96">
        <v>10.1</v>
      </c>
      <c r="N11" s="96"/>
      <c r="O11" s="95"/>
      <c r="P11" s="95">
        <v>9.5</v>
      </c>
      <c r="Q11" s="95"/>
      <c r="R11" s="95">
        <v>9.3000000000000007</v>
      </c>
      <c r="S11" s="97">
        <v>9.5</v>
      </c>
      <c r="U11" s="95"/>
      <c r="V11" s="95">
        <v>9</v>
      </c>
      <c r="W11" s="98"/>
      <c r="X11" s="97">
        <v>9.1999999999999993</v>
      </c>
    </row>
    <row r="12" spans="2:24" x14ac:dyDescent="0.25">
      <c r="C12" s="91"/>
      <c r="D12" s="13"/>
      <c r="E12" s="92" t="s">
        <v>12843</v>
      </c>
      <c r="F12" s="93"/>
      <c r="G12" s="94">
        <v>13</v>
      </c>
      <c r="H12" s="95"/>
      <c r="I12" s="95"/>
      <c r="J12" s="94">
        <v>13</v>
      </c>
      <c r="K12" s="95"/>
      <c r="L12" s="96"/>
      <c r="M12" s="99">
        <v>11</v>
      </c>
      <c r="N12" s="96"/>
      <c r="O12" s="95"/>
      <c r="P12" s="95">
        <v>10.8</v>
      </c>
      <c r="Q12" s="95"/>
      <c r="R12" s="95">
        <v>9.8000000000000007</v>
      </c>
      <c r="S12" s="97">
        <v>10</v>
      </c>
      <c r="U12" s="95"/>
      <c r="V12" s="95">
        <v>9.5</v>
      </c>
      <c r="W12" s="98"/>
      <c r="X12" s="97">
        <v>9.6999999999999993</v>
      </c>
    </row>
    <row r="13" spans="2:24" ht="15.75" thickBot="1" x14ac:dyDescent="0.3">
      <c r="C13" s="14"/>
      <c r="D13" s="89"/>
      <c r="E13" s="79" t="s">
        <v>12844</v>
      </c>
      <c r="F13" s="80"/>
      <c r="G13" s="81">
        <v>14</v>
      </c>
      <c r="H13" s="82"/>
      <c r="I13" s="82"/>
      <c r="J13" s="81">
        <v>14</v>
      </c>
      <c r="K13" s="82"/>
      <c r="L13" s="83"/>
      <c r="M13" s="100">
        <v>11</v>
      </c>
      <c r="N13" s="83"/>
      <c r="O13" s="82"/>
      <c r="P13" s="82">
        <v>10.8</v>
      </c>
      <c r="Q13" s="82"/>
      <c r="R13" s="82">
        <v>9.8000000000000007</v>
      </c>
      <c r="S13" s="84">
        <v>10</v>
      </c>
      <c r="U13" s="82"/>
      <c r="V13" s="82">
        <v>9.5</v>
      </c>
      <c r="W13" s="86"/>
      <c r="X13" s="84">
        <v>9.6999999999999993</v>
      </c>
    </row>
    <row r="14" spans="2:24" ht="15.75" thickBot="1" x14ac:dyDescent="0.3">
      <c r="C14" s="40" t="s">
        <v>12840</v>
      </c>
      <c r="D14" s="41"/>
      <c r="E14" s="51"/>
      <c r="F14" s="71"/>
      <c r="G14" s="72">
        <v>14</v>
      </c>
      <c r="H14" s="53"/>
      <c r="I14" s="53"/>
      <c r="J14" s="72">
        <v>14</v>
      </c>
      <c r="K14" s="53"/>
      <c r="L14" s="52"/>
      <c r="M14" s="55">
        <v>11</v>
      </c>
      <c r="N14" s="52"/>
      <c r="O14" s="53"/>
      <c r="P14" s="53">
        <v>10.8</v>
      </c>
      <c r="Q14" s="53"/>
      <c r="R14" s="53">
        <v>9.8000000000000007</v>
      </c>
      <c r="S14" s="54">
        <v>10</v>
      </c>
      <c r="U14" s="53"/>
      <c r="V14" s="53">
        <f>V11</f>
        <v>9</v>
      </c>
      <c r="W14" s="69"/>
      <c r="X14" s="54">
        <v>9.6999999999999993</v>
      </c>
    </row>
    <row r="15" spans="2:24" x14ac:dyDescent="0.25">
      <c r="E15" s="37"/>
      <c r="F15" s="39"/>
      <c r="G15" s="39"/>
      <c r="H15" s="39"/>
      <c r="I15" s="39"/>
      <c r="J15" s="39"/>
      <c r="K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2:24" x14ac:dyDescent="0.25">
      <c r="F16" s="39"/>
      <c r="G16" s="39"/>
      <c r="H16" s="39"/>
      <c r="I16" s="39"/>
      <c r="J16" s="39"/>
      <c r="K16" s="39"/>
      <c r="O16" s="39"/>
      <c r="P16" s="39"/>
      <c r="Q16" s="39"/>
      <c r="R16" s="87"/>
      <c r="S16" s="88"/>
      <c r="T16" s="88"/>
      <c r="V16" s="39"/>
      <c r="W16" s="39"/>
    </row>
    <row r="17" spans="5:23" x14ac:dyDescent="0.25">
      <c r="F17" s="39"/>
      <c r="G17" s="39"/>
      <c r="H17" s="39"/>
      <c r="I17" s="39"/>
      <c r="J17" s="39"/>
      <c r="K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5:23" x14ac:dyDescent="0.25">
      <c r="F18" s="39"/>
      <c r="G18" s="39"/>
      <c r="H18" s="39"/>
      <c r="I18" s="39"/>
      <c r="J18" s="39"/>
      <c r="K18" s="39"/>
    </row>
    <row r="19" spans="5:23" x14ac:dyDescent="0.25">
      <c r="F19" s="39"/>
      <c r="G19" s="39"/>
      <c r="H19" s="39"/>
      <c r="I19" s="39"/>
      <c r="J19" s="39"/>
      <c r="K19" s="39"/>
    </row>
    <row r="20" spans="5:23" x14ac:dyDescent="0.25">
      <c r="E20" s="10"/>
    </row>
    <row r="21" spans="5:23" x14ac:dyDescent="0.25">
      <c r="E21" s="10"/>
    </row>
    <row r="23" spans="5:23" x14ac:dyDescent="0.25">
      <c r="E23" s="10"/>
    </row>
    <row r="24" spans="5:23" x14ac:dyDescent="0.25">
      <c r="E24" s="10"/>
    </row>
    <row r="25" spans="5:23" x14ac:dyDescent="0.25">
      <c r="E25" s="10"/>
    </row>
    <row r="26" spans="5:23" x14ac:dyDescent="0.25">
      <c r="E26" s="10"/>
    </row>
    <row r="27" spans="5:23" x14ac:dyDescent="0.25">
      <c r="E27" s="10"/>
    </row>
    <row r="28" spans="5:23" x14ac:dyDescent="0.25">
      <c r="E28" s="10"/>
    </row>
  </sheetData>
  <sortState ref="O19:P23">
    <sortCondition ref="O18"/>
  </sortState>
  <mergeCells count="7">
    <mergeCell ref="R4:S4"/>
    <mergeCell ref="U4:V4"/>
    <mergeCell ref="C4:D4"/>
    <mergeCell ref="F4:G4"/>
    <mergeCell ref="I4:J4"/>
    <mergeCell ref="L4:M4"/>
    <mergeCell ref="O4:P4"/>
  </mergeCells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F1640"/>
  <sheetViews>
    <sheetView topLeftCell="AH3" zoomScale="80" zoomScaleNormal="80" workbookViewId="0">
      <pane ySplit="960" activePane="bottomLeft"/>
      <selection activeCell="AS3" sqref="AS1:AS1048576"/>
      <selection pane="bottomLeft" activeCell="BB1" sqref="BB1"/>
    </sheetView>
  </sheetViews>
  <sheetFormatPr defaultRowHeight="15" x14ac:dyDescent="0.25"/>
  <cols>
    <col min="17" max="17" width="9.140625" customWidth="1"/>
    <col min="18" max="30" width="9.140625" hidden="1" customWidth="1"/>
    <col min="43" max="43" width="12.7109375" customWidth="1"/>
  </cols>
  <sheetData>
    <row r="1" spans="1:58" x14ac:dyDescent="0.25">
      <c r="M1">
        <f t="array" ref="M1">MAX(VALUE(M4:M1640))</f>
        <v>106</v>
      </c>
      <c r="P1" t="e">
        <f t="array" ref="P1">MAX(IF(AU1631&gt;0,VALUE(P4:P1640),0))</f>
        <v>#VALUE!</v>
      </c>
      <c r="AJ1">
        <f>SUM(AJ4:AJ1640)</f>
        <v>782</v>
      </c>
      <c r="AM1">
        <f>SUM(AM4:AM1640)</f>
        <v>430200.94999999763</v>
      </c>
      <c r="AN1">
        <f>SUM(AN4:AN1640)</f>
        <v>32862.800000000003</v>
      </c>
      <c r="AP1">
        <f>SUM(AP4:AP1640)</f>
        <v>401739.0199999999</v>
      </c>
      <c r="AR1">
        <f>MAX(AR4:AR444)</f>
        <v>2010</v>
      </c>
    </row>
    <row r="2" spans="1:58" x14ac:dyDescent="0.25">
      <c r="AJ2">
        <f>AJ1*AN2</f>
        <v>59.736524524179096</v>
      </c>
      <c r="AL2" s="36"/>
      <c r="AM2">
        <f>AM1/AJ1</f>
        <v>550.12909207160817</v>
      </c>
      <c r="AN2">
        <f>AN1/AM1</f>
        <v>7.6389417550101146E-2</v>
      </c>
      <c r="AP2" s="36">
        <f>AP1/AN1</f>
        <v>12.224734958676676</v>
      </c>
    </row>
    <row r="3" spans="1:58" ht="3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29" t="s">
        <v>68</v>
      </c>
      <c r="AF3" s="4" t="s">
        <v>30</v>
      </c>
      <c r="AG3" s="4" t="s">
        <v>31</v>
      </c>
      <c r="AH3" s="4" t="s">
        <v>32</v>
      </c>
      <c r="AI3" s="4" t="s">
        <v>33</v>
      </c>
      <c r="AJ3" s="35" t="s">
        <v>12818</v>
      </c>
      <c r="AK3" s="35" t="s">
        <v>12819</v>
      </c>
      <c r="AL3" s="25" t="s">
        <v>12820</v>
      </c>
      <c r="AM3" s="25" t="s">
        <v>11632</v>
      </c>
      <c r="AN3" s="25" t="s">
        <v>12830</v>
      </c>
      <c r="AO3" s="25" t="s">
        <v>12827</v>
      </c>
      <c r="AP3" s="25" t="s">
        <v>12829</v>
      </c>
      <c r="AQ3" s="25" t="s">
        <v>5152</v>
      </c>
      <c r="AR3" s="25" t="s">
        <v>5161</v>
      </c>
      <c r="AS3" s="25" t="s">
        <v>12821</v>
      </c>
      <c r="AT3" s="33" t="s">
        <v>35</v>
      </c>
      <c r="AU3" s="33" t="s">
        <v>36</v>
      </c>
      <c r="AV3" s="33" t="s">
        <v>37</v>
      </c>
      <c r="AW3" s="33" t="s">
        <v>38</v>
      </c>
      <c r="AX3" s="33" t="s">
        <v>39</v>
      </c>
      <c r="AY3" s="33" t="s">
        <v>40</v>
      </c>
      <c r="AZ3" s="33" t="s">
        <v>41</v>
      </c>
      <c r="BA3" s="33" t="s">
        <v>42</v>
      </c>
      <c r="BB3" s="33" t="s">
        <v>43</v>
      </c>
      <c r="BC3" s="33" t="s">
        <v>44</v>
      </c>
      <c r="BD3" s="33" t="s">
        <v>45</v>
      </c>
      <c r="BE3" s="33" t="s">
        <v>46</v>
      </c>
      <c r="BF3" s="33" t="s">
        <v>47</v>
      </c>
    </row>
    <row r="4" spans="1:58" ht="45" x14ac:dyDescent="0.25">
      <c r="A4" s="31" t="s">
        <v>431</v>
      </c>
      <c r="B4" s="31" t="s">
        <v>49</v>
      </c>
      <c r="C4" s="32">
        <v>12</v>
      </c>
      <c r="D4" s="31" t="s">
        <v>50</v>
      </c>
      <c r="E4" s="31" t="s">
        <v>71</v>
      </c>
      <c r="F4" s="31" t="s">
        <v>96</v>
      </c>
      <c r="G4" s="31" t="s">
        <v>50</v>
      </c>
      <c r="H4" s="31" t="s">
        <v>50</v>
      </c>
      <c r="I4" s="31" t="s">
        <v>53</v>
      </c>
      <c r="J4" s="31" t="s">
        <v>54</v>
      </c>
      <c r="K4" s="31" t="s">
        <v>54</v>
      </c>
      <c r="L4" s="31" t="s">
        <v>55</v>
      </c>
      <c r="M4" s="31" t="s">
        <v>72</v>
      </c>
      <c r="N4" s="31" t="s">
        <v>50</v>
      </c>
      <c r="O4" s="31" t="s">
        <v>57</v>
      </c>
      <c r="P4" s="31" t="s">
        <v>113</v>
      </c>
      <c r="Q4" s="31" t="s">
        <v>50</v>
      </c>
      <c r="R4" s="31" t="s">
        <v>74</v>
      </c>
      <c r="S4" s="31" t="s">
        <v>59</v>
      </c>
      <c r="T4" s="31" t="s">
        <v>60</v>
      </c>
      <c r="U4" s="31" t="s">
        <v>60</v>
      </c>
      <c r="V4" s="31" t="s">
        <v>86</v>
      </c>
      <c r="W4" s="31" t="s">
        <v>50</v>
      </c>
      <c r="X4" s="31" t="s">
        <v>50</v>
      </c>
      <c r="Y4" s="31" t="s">
        <v>54</v>
      </c>
      <c r="Z4" s="31" t="s">
        <v>62</v>
      </c>
      <c r="AA4" s="31" t="s">
        <v>50</v>
      </c>
      <c r="AB4" s="31" t="s">
        <v>50</v>
      </c>
      <c r="AC4" s="31" t="s">
        <v>87</v>
      </c>
      <c r="AD4" s="31" t="s">
        <v>72</v>
      </c>
      <c r="AE4" s="2">
        <f t="shared" ref="AE4:AE67" si="0">IF(AG4="k",VALUE(AF4),IF(AG4="T",AF4*12,IF(TRIM(AF4)="","NA",AF4)))</f>
        <v>64.5</v>
      </c>
      <c r="AF4" s="31" t="s">
        <v>11635</v>
      </c>
      <c r="AG4" s="31" t="s">
        <v>76</v>
      </c>
      <c r="AH4" s="31" t="s">
        <v>924</v>
      </c>
      <c r="AI4" s="31" t="s">
        <v>11636</v>
      </c>
      <c r="AJ4" s="31">
        <f t="shared" ref="AJ4:AJ67" si="1">IF(AS4&gt;0,VALUE(M4),0)</f>
        <v>0</v>
      </c>
      <c r="AK4" s="34">
        <f t="shared" ref="AK4:AK67" si="2">IF(AS4&gt;0,IF(P4&lt;&gt;"",2013-VALUE(P4),IF(Q4&lt;&gt;"",2013-VALUE(Q4),-99)),-99)</f>
        <v>-99</v>
      </c>
      <c r="AL4" s="30">
        <f t="shared" ref="AL4:AL67" si="3">IF(OR((2013-AR4)=AK4,AK4=-99),-99,AK4)</f>
        <v>-99</v>
      </c>
      <c r="AM4" s="5">
        <f t="shared" ref="AM4" si="4">VLOOKUP(A4,tblSiteWeights,4,FALSE)</f>
        <v>158.74</v>
      </c>
      <c r="AN4" s="5">
        <f>IF(AND(AS4&gt;0,AM4&gt;0),M4*AE4,0)</f>
        <v>0</v>
      </c>
      <c r="AO4" s="30">
        <f>AN4*AS4</f>
        <v>0</v>
      </c>
      <c r="AP4" s="30"/>
      <c r="AQ4" t="str">
        <f t="shared" ref="AQ4:AQ67" si="5">IF(OR(ISERROR(AR4),AR4=0),0,VLOOKUP(AR4,tblVintages,2,TRUE))</f>
        <v>Before 1978</v>
      </c>
      <c r="AR4" s="2">
        <f t="shared" ref="AR4:AR67" si="6">VLOOKUP(A4,tblBldgInfo,7,FALSE)</f>
        <v>1972</v>
      </c>
      <c r="AS4" s="2">
        <f>IF(OR(AM4=0,AU4=""),-99,VALUE(AU4))</f>
        <v>-99</v>
      </c>
      <c r="AT4" s="31" t="s">
        <v>50</v>
      </c>
      <c r="AU4" s="31" t="s">
        <v>50</v>
      </c>
      <c r="AV4" s="31" t="s">
        <v>66</v>
      </c>
      <c r="AW4" s="31" t="s">
        <v>57</v>
      </c>
      <c r="AX4" s="31" t="s">
        <v>50</v>
      </c>
      <c r="AY4" s="31" t="s">
        <v>50</v>
      </c>
      <c r="AZ4" s="31" t="s">
        <v>50</v>
      </c>
      <c r="BA4" s="31" t="s">
        <v>50</v>
      </c>
      <c r="BB4" s="31" t="s">
        <v>50</v>
      </c>
      <c r="BC4" s="31" t="s">
        <v>50</v>
      </c>
      <c r="BD4" s="31" t="s">
        <v>50</v>
      </c>
      <c r="BE4" s="31" t="s">
        <v>50</v>
      </c>
      <c r="BF4" s="31" t="s">
        <v>50</v>
      </c>
    </row>
    <row r="5" spans="1:58" ht="45" x14ac:dyDescent="0.25">
      <c r="A5" s="31" t="s">
        <v>3786</v>
      </c>
      <c r="B5" s="31" t="s">
        <v>49</v>
      </c>
      <c r="C5" s="32">
        <v>4</v>
      </c>
      <c r="D5" s="31" t="s">
        <v>50</v>
      </c>
      <c r="E5" s="31" t="s">
        <v>84</v>
      </c>
      <c r="F5" s="31" t="s">
        <v>85</v>
      </c>
      <c r="G5" s="31" t="s">
        <v>70</v>
      </c>
      <c r="H5" s="31" t="s">
        <v>71</v>
      </c>
      <c r="I5" s="31" t="s">
        <v>59</v>
      </c>
      <c r="J5" s="31" t="s">
        <v>54</v>
      </c>
      <c r="K5" s="31" t="s">
        <v>54</v>
      </c>
      <c r="L5" s="31" t="s">
        <v>55</v>
      </c>
      <c r="M5" s="31" t="s">
        <v>72</v>
      </c>
      <c r="N5" s="31" t="s">
        <v>56</v>
      </c>
      <c r="O5" s="31" t="s">
        <v>60</v>
      </c>
      <c r="P5" s="31" t="s">
        <v>107</v>
      </c>
      <c r="Q5" s="31" t="s">
        <v>50</v>
      </c>
      <c r="R5" s="31" t="s">
        <v>58</v>
      </c>
      <c r="S5" s="31" t="s">
        <v>59</v>
      </c>
      <c r="T5" s="31" t="s">
        <v>60</v>
      </c>
      <c r="U5" s="31" t="s">
        <v>60</v>
      </c>
      <c r="V5" s="31" t="s">
        <v>50</v>
      </c>
      <c r="W5" s="31" t="s">
        <v>50</v>
      </c>
      <c r="X5" s="31" t="s">
        <v>50</v>
      </c>
      <c r="Y5" s="31" t="s">
        <v>61</v>
      </c>
      <c r="Z5" s="31" t="s">
        <v>62</v>
      </c>
      <c r="AA5" s="31" t="s">
        <v>50</v>
      </c>
      <c r="AB5" s="31" t="s">
        <v>50</v>
      </c>
      <c r="AC5" s="31" t="s">
        <v>87</v>
      </c>
      <c r="AD5" s="31" t="s">
        <v>72</v>
      </c>
      <c r="AE5" s="2">
        <f t="shared" si="0"/>
        <v>64</v>
      </c>
      <c r="AF5" s="31" t="s">
        <v>864</v>
      </c>
      <c r="AG5" s="31" t="s">
        <v>76</v>
      </c>
      <c r="AH5" s="31" t="s">
        <v>144</v>
      </c>
      <c r="AI5" s="31" t="s">
        <v>863</v>
      </c>
      <c r="AJ5" s="31">
        <f t="shared" si="1"/>
        <v>0</v>
      </c>
      <c r="AK5" s="34">
        <f t="shared" si="2"/>
        <v>-99</v>
      </c>
      <c r="AL5" s="30">
        <f t="shared" si="3"/>
        <v>-99</v>
      </c>
      <c r="AM5" s="5">
        <f t="shared" ref="AM5:AM68" si="7">VLOOKUP(A5,tblSiteWeights,4,FALSE)</f>
        <v>35.11</v>
      </c>
      <c r="AN5" s="5">
        <f t="shared" ref="AN5:AN68" si="8">IF(AND(AS5&gt;0,AM5&gt;0),M5*AE5,0)</f>
        <v>0</v>
      </c>
      <c r="AO5" s="30">
        <f t="shared" ref="AO5:AO68" si="9">AN5*AS5</f>
        <v>0</v>
      </c>
      <c r="AP5" s="30">
        <f t="shared" ref="AP5:AP67" si="10">AN5*AS5</f>
        <v>0</v>
      </c>
      <c r="AQ5" t="str">
        <f t="shared" si="5"/>
        <v>Before 1978</v>
      </c>
      <c r="AR5" s="2">
        <f t="shared" si="6"/>
        <v>1960</v>
      </c>
      <c r="AS5" s="2">
        <f t="shared" ref="AS5:AS68" si="11">IF(OR(AM5=0,AU5=""),-99,VALUE(AU5))</f>
        <v>-99</v>
      </c>
      <c r="AT5" s="31" t="s">
        <v>50</v>
      </c>
      <c r="AU5" s="31" t="s">
        <v>50</v>
      </c>
      <c r="AV5" s="31" t="s">
        <v>66</v>
      </c>
      <c r="AW5" s="31" t="s">
        <v>57</v>
      </c>
      <c r="AX5" s="31" t="s">
        <v>50</v>
      </c>
      <c r="AY5" s="31" t="s">
        <v>50</v>
      </c>
      <c r="AZ5" s="31" t="s">
        <v>144</v>
      </c>
      <c r="BA5" s="31" t="s">
        <v>863</v>
      </c>
      <c r="BB5" s="31" t="s">
        <v>50</v>
      </c>
      <c r="BC5" s="31" t="s">
        <v>50</v>
      </c>
      <c r="BD5" s="31" t="s">
        <v>50</v>
      </c>
      <c r="BE5" s="31" t="s">
        <v>50</v>
      </c>
      <c r="BF5" s="31" t="s">
        <v>50</v>
      </c>
    </row>
    <row r="6" spans="1:58" ht="45" x14ac:dyDescent="0.25">
      <c r="A6" s="31" t="s">
        <v>278</v>
      </c>
      <c r="B6" s="31" t="s">
        <v>49</v>
      </c>
      <c r="C6" s="32">
        <v>3</v>
      </c>
      <c r="D6" s="31" t="s">
        <v>50</v>
      </c>
      <c r="E6" s="31" t="s">
        <v>84</v>
      </c>
      <c r="F6" s="31" t="s">
        <v>85</v>
      </c>
      <c r="G6" s="31" t="s">
        <v>96</v>
      </c>
      <c r="H6" s="31" t="s">
        <v>194</v>
      </c>
      <c r="I6" s="31" t="s">
        <v>53</v>
      </c>
      <c r="J6" s="31" t="s">
        <v>54</v>
      </c>
      <c r="K6" s="31" t="s">
        <v>60</v>
      </c>
      <c r="L6" s="31" t="s">
        <v>55</v>
      </c>
      <c r="M6" s="31" t="s">
        <v>51</v>
      </c>
      <c r="N6" s="31" t="s">
        <v>50</v>
      </c>
      <c r="O6" s="31" t="s">
        <v>66</v>
      </c>
      <c r="P6" s="31" t="s">
        <v>50</v>
      </c>
      <c r="Q6" s="31" t="s">
        <v>50</v>
      </c>
      <c r="R6" s="31" t="s">
        <v>74</v>
      </c>
      <c r="S6" s="31" t="s">
        <v>58</v>
      </c>
      <c r="T6" s="31" t="s">
        <v>60</v>
      </c>
      <c r="U6" s="31" t="s">
        <v>60</v>
      </c>
      <c r="V6" s="31" t="s">
        <v>86</v>
      </c>
      <c r="W6" s="31" t="s">
        <v>50</v>
      </c>
      <c r="X6" s="31" t="s">
        <v>50</v>
      </c>
      <c r="Y6" s="31" t="s">
        <v>61</v>
      </c>
      <c r="Z6" s="31" t="s">
        <v>62</v>
      </c>
      <c r="AA6" s="31" t="s">
        <v>50</v>
      </c>
      <c r="AB6" s="31" t="s">
        <v>50</v>
      </c>
      <c r="AC6" s="31" t="s">
        <v>50</v>
      </c>
      <c r="AD6" s="31" t="s">
        <v>72</v>
      </c>
      <c r="AE6" s="2">
        <f t="shared" si="0"/>
        <v>62.4</v>
      </c>
      <c r="AF6" s="31" t="s">
        <v>1000</v>
      </c>
      <c r="AG6" s="31" t="s">
        <v>76</v>
      </c>
      <c r="AH6" s="31" t="s">
        <v>144</v>
      </c>
      <c r="AI6" s="31" t="s">
        <v>1001</v>
      </c>
      <c r="AJ6" s="31">
        <f t="shared" si="1"/>
        <v>2</v>
      </c>
      <c r="AK6" s="34">
        <f t="shared" si="2"/>
        <v>-99</v>
      </c>
      <c r="AL6" s="30">
        <f t="shared" si="3"/>
        <v>-99</v>
      </c>
      <c r="AM6" s="5">
        <f t="shared" si="7"/>
        <v>53.66</v>
      </c>
      <c r="AN6" s="5">
        <f t="shared" si="8"/>
        <v>124.8</v>
      </c>
      <c r="AO6" s="30">
        <f t="shared" si="9"/>
        <v>1622.3999999999999</v>
      </c>
      <c r="AP6" s="30">
        <f t="shared" si="10"/>
        <v>1622.3999999999999</v>
      </c>
      <c r="AQ6" t="str">
        <f t="shared" si="5"/>
        <v>Before 1978</v>
      </c>
      <c r="AR6" s="2">
        <f t="shared" si="6"/>
        <v>1960</v>
      </c>
      <c r="AS6" s="2">
        <f t="shared" si="11"/>
        <v>13</v>
      </c>
      <c r="AT6" s="31" t="s">
        <v>50</v>
      </c>
      <c r="AU6" s="31" t="s">
        <v>100</v>
      </c>
      <c r="AV6" s="31" t="s">
        <v>66</v>
      </c>
      <c r="AW6" s="31" t="s">
        <v>57</v>
      </c>
      <c r="AX6" s="31" t="s">
        <v>267</v>
      </c>
      <c r="AY6" s="31" t="s">
        <v>68</v>
      </c>
      <c r="AZ6" s="31" t="s">
        <v>144</v>
      </c>
      <c r="BA6" s="31" t="s">
        <v>1001</v>
      </c>
      <c r="BB6" s="31" t="s">
        <v>233</v>
      </c>
      <c r="BC6" s="31" t="s">
        <v>53</v>
      </c>
      <c r="BD6" s="31" t="s">
        <v>50</v>
      </c>
      <c r="BE6" s="31" t="s">
        <v>50</v>
      </c>
      <c r="BF6" s="31" t="s">
        <v>50</v>
      </c>
    </row>
    <row r="7" spans="1:58" ht="45" x14ac:dyDescent="0.25">
      <c r="A7" s="31" t="s">
        <v>433</v>
      </c>
      <c r="B7" s="31" t="s">
        <v>49</v>
      </c>
      <c r="C7" s="32">
        <v>4</v>
      </c>
      <c r="D7" s="31" t="s">
        <v>50</v>
      </c>
      <c r="E7" s="31" t="s">
        <v>70</v>
      </c>
      <c r="F7" s="31" t="s">
        <v>71</v>
      </c>
      <c r="G7" s="31" t="s">
        <v>50</v>
      </c>
      <c r="H7" s="31" t="s">
        <v>50</v>
      </c>
      <c r="I7" s="31" t="s">
        <v>53</v>
      </c>
      <c r="J7" s="31" t="s">
        <v>54</v>
      </c>
      <c r="K7" s="31" t="s">
        <v>54</v>
      </c>
      <c r="L7" s="31" t="s">
        <v>55</v>
      </c>
      <c r="M7" s="31" t="s">
        <v>72</v>
      </c>
      <c r="N7" s="31" t="s">
        <v>50</v>
      </c>
      <c r="O7" s="31" t="s">
        <v>57</v>
      </c>
      <c r="P7" s="31" t="s">
        <v>50</v>
      </c>
      <c r="Q7" s="31" t="s">
        <v>50</v>
      </c>
      <c r="R7" s="31" t="s">
        <v>74</v>
      </c>
      <c r="S7" s="31" t="s">
        <v>59</v>
      </c>
      <c r="T7" s="31" t="s">
        <v>60</v>
      </c>
      <c r="U7" s="31" t="s">
        <v>60</v>
      </c>
      <c r="V7" s="31" t="s">
        <v>66</v>
      </c>
      <c r="W7" s="31" t="s">
        <v>50</v>
      </c>
      <c r="X7" s="31" t="s">
        <v>50</v>
      </c>
      <c r="Y7" s="31" t="s">
        <v>50</v>
      </c>
      <c r="Z7" s="31" t="s">
        <v>62</v>
      </c>
      <c r="AA7" s="31" t="s">
        <v>50</v>
      </c>
      <c r="AB7" s="31" t="s">
        <v>50</v>
      </c>
      <c r="AC7" s="31" t="s">
        <v>87</v>
      </c>
      <c r="AD7" s="31" t="s">
        <v>72</v>
      </c>
      <c r="AE7" s="2">
        <f t="shared" si="0"/>
        <v>61</v>
      </c>
      <c r="AF7" s="31" t="s">
        <v>434</v>
      </c>
      <c r="AG7" s="31" t="s">
        <v>76</v>
      </c>
      <c r="AH7" s="31" t="s">
        <v>152</v>
      </c>
      <c r="AI7" s="31" t="s">
        <v>435</v>
      </c>
      <c r="AJ7" s="31">
        <f t="shared" si="1"/>
        <v>0</v>
      </c>
      <c r="AK7" s="34">
        <f t="shared" si="2"/>
        <v>-99</v>
      </c>
      <c r="AL7" s="30">
        <f t="shared" si="3"/>
        <v>-99</v>
      </c>
      <c r="AM7" s="5">
        <f t="shared" si="7"/>
        <v>91.68</v>
      </c>
      <c r="AN7" s="5">
        <f t="shared" si="8"/>
        <v>0</v>
      </c>
      <c r="AO7" s="30">
        <f t="shared" si="9"/>
        <v>0</v>
      </c>
      <c r="AP7" s="30">
        <f t="shared" si="10"/>
        <v>0</v>
      </c>
      <c r="AQ7" t="str">
        <f t="shared" si="5"/>
        <v>Before 1978</v>
      </c>
      <c r="AR7" s="2">
        <f t="shared" si="6"/>
        <v>1973</v>
      </c>
      <c r="AS7" s="2">
        <f t="shared" si="11"/>
        <v>-99</v>
      </c>
      <c r="AT7" s="31" t="s">
        <v>99</v>
      </c>
      <c r="AU7" s="31" t="s">
        <v>50</v>
      </c>
      <c r="AV7" s="31" t="s">
        <v>66</v>
      </c>
      <c r="AW7" s="31" t="s">
        <v>57</v>
      </c>
      <c r="AX7" s="31" t="s">
        <v>267</v>
      </c>
      <c r="AY7" s="31" t="s">
        <v>68</v>
      </c>
      <c r="AZ7" s="31" t="s">
        <v>152</v>
      </c>
      <c r="BA7" s="31" t="s">
        <v>435</v>
      </c>
      <c r="BB7" s="31" t="s">
        <v>399</v>
      </c>
      <c r="BC7" s="31" t="s">
        <v>129</v>
      </c>
      <c r="BD7" s="31" t="s">
        <v>50</v>
      </c>
      <c r="BE7" s="31" t="s">
        <v>50</v>
      </c>
      <c r="BF7" s="31" t="s">
        <v>50</v>
      </c>
    </row>
    <row r="8" spans="1:58" ht="45" x14ac:dyDescent="0.25">
      <c r="A8" s="31" t="s">
        <v>906</v>
      </c>
      <c r="B8" s="31" t="s">
        <v>49</v>
      </c>
      <c r="C8" s="32">
        <v>1</v>
      </c>
      <c r="D8" s="31" t="s">
        <v>50</v>
      </c>
      <c r="E8" s="31" t="s">
        <v>72</v>
      </c>
      <c r="F8" s="31" t="s">
        <v>51</v>
      </c>
      <c r="G8" s="31" t="s">
        <v>50</v>
      </c>
      <c r="H8" s="31" t="s">
        <v>50</v>
      </c>
      <c r="I8" s="31" t="s">
        <v>53</v>
      </c>
      <c r="J8" s="31" t="s">
        <v>54</v>
      </c>
      <c r="K8" s="31" t="s">
        <v>54</v>
      </c>
      <c r="L8" s="31" t="s">
        <v>55</v>
      </c>
      <c r="M8" s="31" t="s">
        <v>84</v>
      </c>
      <c r="N8" s="31" t="s">
        <v>60</v>
      </c>
      <c r="O8" s="31" t="s">
        <v>60</v>
      </c>
      <c r="P8" s="31" t="s">
        <v>50</v>
      </c>
      <c r="Q8" s="31" t="s">
        <v>73</v>
      </c>
      <c r="R8" s="31" t="s">
        <v>58</v>
      </c>
      <c r="S8" s="31" t="s">
        <v>59</v>
      </c>
      <c r="T8" s="31" t="s">
        <v>60</v>
      </c>
      <c r="U8" s="31" t="s">
        <v>60</v>
      </c>
      <c r="V8" s="31" t="s">
        <v>66</v>
      </c>
      <c r="W8" s="31" t="s">
        <v>50</v>
      </c>
      <c r="X8" s="31" t="s">
        <v>50</v>
      </c>
      <c r="Y8" s="31" t="s">
        <v>61</v>
      </c>
      <c r="Z8" s="31" t="s">
        <v>62</v>
      </c>
      <c r="AA8" s="31" t="s">
        <v>50</v>
      </c>
      <c r="AB8" s="31" t="s">
        <v>50</v>
      </c>
      <c r="AC8" s="31" t="s">
        <v>63</v>
      </c>
      <c r="AD8" s="31" t="s">
        <v>72</v>
      </c>
      <c r="AE8" s="2">
        <f t="shared" si="0"/>
        <v>60</v>
      </c>
      <c r="AF8" s="31" t="s">
        <v>85</v>
      </c>
      <c r="AG8" s="31" t="s">
        <v>129</v>
      </c>
      <c r="AH8" s="31" t="s">
        <v>152</v>
      </c>
      <c r="AI8" s="31" t="s">
        <v>907</v>
      </c>
      <c r="AJ8" s="31">
        <f t="shared" si="1"/>
        <v>0</v>
      </c>
      <c r="AK8" s="34">
        <f t="shared" si="2"/>
        <v>-99</v>
      </c>
      <c r="AL8" s="30">
        <f t="shared" si="3"/>
        <v>-99</v>
      </c>
      <c r="AM8" s="5">
        <f t="shared" si="7"/>
        <v>0</v>
      </c>
      <c r="AN8" s="5">
        <f t="shared" si="8"/>
        <v>0</v>
      </c>
      <c r="AO8" s="30">
        <f t="shared" si="9"/>
        <v>0</v>
      </c>
      <c r="AP8" s="30">
        <f t="shared" si="10"/>
        <v>0</v>
      </c>
      <c r="AQ8" t="str">
        <f t="shared" si="5"/>
        <v>1978 - 1992</v>
      </c>
      <c r="AR8" s="2">
        <f t="shared" si="6"/>
        <v>1992</v>
      </c>
      <c r="AS8" s="2">
        <f t="shared" si="11"/>
        <v>-99</v>
      </c>
      <c r="AT8" s="31" t="s">
        <v>50</v>
      </c>
      <c r="AU8" s="31" t="s">
        <v>908</v>
      </c>
      <c r="AV8" s="31" t="s">
        <v>66</v>
      </c>
      <c r="AW8" s="31" t="s">
        <v>57</v>
      </c>
      <c r="AX8" s="31" t="s">
        <v>267</v>
      </c>
      <c r="AY8" s="31" t="s">
        <v>68</v>
      </c>
      <c r="AZ8" s="31" t="s">
        <v>152</v>
      </c>
      <c r="BA8" s="31" t="s">
        <v>907</v>
      </c>
      <c r="BB8" s="31" t="s">
        <v>67</v>
      </c>
      <c r="BC8" s="31" t="s">
        <v>53</v>
      </c>
      <c r="BD8" s="31" t="s">
        <v>50</v>
      </c>
      <c r="BE8" s="31" t="s">
        <v>50</v>
      </c>
      <c r="BF8" s="31" t="s">
        <v>50</v>
      </c>
    </row>
    <row r="9" spans="1:58" ht="45" x14ac:dyDescent="0.25">
      <c r="A9" s="31" t="s">
        <v>1579</v>
      </c>
      <c r="B9" s="31" t="s">
        <v>49</v>
      </c>
      <c r="C9" s="32">
        <v>5</v>
      </c>
      <c r="D9" s="31" t="s">
        <v>50</v>
      </c>
      <c r="E9" s="31" t="s">
        <v>52</v>
      </c>
      <c r="F9" s="31" t="s">
        <v>84</v>
      </c>
      <c r="G9" s="31" t="s">
        <v>71</v>
      </c>
      <c r="H9" s="31" t="s">
        <v>96</v>
      </c>
      <c r="I9" s="31" t="s">
        <v>139</v>
      </c>
      <c r="J9" s="31" t="s">
        <v>54</v>
      </c>
      <c r="K9" s="31" t="s">
        <v>54</v>
      </c>
      <c r="L9" s="31" t="s">
        <v>55</v>
      </c>
      <c r="M9" s="31" t="s">
        <v>52</v>
      </c>
      <c r="N9" s="31" t="s">
        <v>50</v>
      </c>
      <c r="O9" s="31" t="s">
        <v>57</v>
      </c>
      <c r="P9" s="31" t="s">
        <v>258</v>
      </c>
      <c r="Q9" s="31" t="s">
        <v>50</v>
      </c>
      <c r="R9" s="31" t="s">
        <v>74</v>
      </c>
      <c r="S9" s="31" t="s">
        <v>59</v>
      </c>
      <c r="T9" s="31" t="s">
        <v>60</v>
      </c>
      <c r="U9" s="31" t="s">
        <v>54</v>
      </c>
      <c r="V9" s="31" t="s">
        <v>66</v>
      </c>
      <c r="W9" s="31" t="s">
        <v>50</v>
      </c>
      <c r="X9" s="31" t="s">
        <v>50</v>
      </c>
      <c r="Y9" s="31" t="s">
        <v>50</v>
      </c>
      <c r="Z9" s="31" t="s">
        <v>62</v>
      </c>
      <c r="AA9" s="31" t="s">
        <v>50</v>
      </c>
      <c r="AB9" s="31" t="s">
        <v>50</v>
      </c>
      <c r="AC9" s="31" t="s">
        <v>87</v>
      </c>
      <c r="AD9" s="31" t="s">
        <v>72</v>
      </c>
      <c r="AE9" s="2">
        <f t="shared" si="0"/>
        <v>60</v>
      </c>
      <c r="AF9" s="31" t="s">
        <v>85</v>
      </c>
      <c r="AG9" s="31" t="s">
        <v>129</v>
      </c>
      <c r="AH9" s="31" t="s">
        <v>152</v>
      </c>
      <c r="AI9" s="31" t="s">
        <v>11637</v>
      </c>
      <c r="AJ9" s="31">
        <f t="shared" si="1"/>
        <v>0</v>
      </c>
      <c r="AK9" s="34">
        <f t="shared" si="2"/>
        <v>-99</v>
      </c>
      <c r="AL9" s="30">
        <f t="shared" si="3"/>
        <v>-99</v>
      </c>
      <c r="AM9" s="5">
        <f t="shared" si="7"/>
        <v>32.549999999999997</v>
      </c>
      <c r="AN9" s="5">
        <f t="shared" si="8"/>
        <v>0</v>
      </c>
      <c r="AO9" s="30">
        <f t="shared" si="9"/>
        <v>0</v>
      </c>
      <c r="AP9" s="30">
        <f t="shared" si="10"/>
        <v>0</v>
      </c>
      <c r="AQ9" t="str">
        <f t="shared" si="5"/>
        <v>Before 1978</v>
      </c>
      <c r="AR9" s="2">
        <f t="shared" si="6"/>
        <v>1950</v>
      </c>
      <c r="AS9" s="2">
        <f t="shared" si="11"/>
        <v>-99</v>
      </c>
      <c r="AT9" s="31" t="s">
        <v>50</v>
      </c>
      <c r="AU9" s="31" t="s">
        <v>50</v>
      </c>
      <c r="AV9" s="31" t="s">
        <v>66</v>
      </c>
      <c r="AW9" s="31" t="s">
        <v>57</v>
      </c>
      <c r="AX9" s="31" t="s">
        <v>1243</v>
      </c>
      <c r="AY9" s="31" t="s">
        <v>68</v>
      </c>
      <c r="AZ9" s="31" t="s">
        <v>152</v>
      </c>
      <c r="BA9" s="31" t="s">
        <v>12682</v>
      </c>
      <c r="BB9" s="31" t="s">
        <v>50</v>
      </c>
      <c r="BC9" s="31" t="s">
        <v>50</v>
      </c>
      <c r="BD9" s="31" t="s">
        <v>50</v>
      </c>
      <c r="BE9" s="31" t="s">
        <v>50</v>
      </c>
      <c r="BF9" s="31" t="s">
        <v>50</v>
      </c>
    </row>
    <row r="10" spans="1:58" ht="45" x14ac:dyDescent="0.25">
      <c r="A10" s="31" t="s">
        <v>1634</v>
      </c>
      <c r="B10" s="31" t="s">
        <v>49</v>
      </c>
      <c r="C10" s="32">
        <v>1</v>
      </c>
      <c r="D10" s="31" t="s">
        <v>50</v>
      </c>
      <c r="E10" s="31" t="s">
        <v>85</v>
      </c>
      <c r="F10" s="31" t="s">
        <v>70</v>
      </c>
      <c r="G10" s="31" t="s">
        <v>50</v>
      </c>
      <c r="H10" s="31" t="s">
        <v>50</v>
      </c>
      <c r="I10" s="31" t="s">
        <v>53</v>
      </c>
      <c r="J10" s="31" t="s">
        <v>54</v>
      </c>
      <c r="K10" s="31" t="s">
        <v>54</v>
      </c>
      <c r="L10" s="31" t="s">
        <v>55</v>
      </c>
      <c r="M10" s="31" t="s">
        <v>72</v>
      </c>
      <c r="N10" s="31" t="s">
        <v>50</v>
      </c>
      <c r="O10" s="31" t="s">
        <v>57</v>
      </c>
      <c r="P10" s="31" t="s">
        <v>50</v>
      </c>
      <c r="Q10" s="31" t="s">
        <v>588</v>
      </c>
      <c r="R10" s="31" t="s">
        <v>129</v>
      </c>
      <c r="S10" s="31" t="s">
        <v>59</v>
      </c>
      <c r="T10" s="31" t="s">
        <v>50</v>
      </c>
      <c r="U10" s="31" t="s">
        <v>50</v>
      </c>
      <c r="V10" s="31" t="s">
        <v>60</v>
      </c>
      <c r="W10" s="31" t="s">
        <v>50</v>
      </c>
      <c r="X10" s="31" t="s">
        <v>50</v>
      </c>
      <c r="Y10" s="31" t="s">
        <v>50</v>
      </c>
      <c r="Z10" s="31" t="s">
        <v>62</v>
      </c>
      <c r="AA10" s="31" t="s">
        <v>50</v>
      </c>
      <c r="AB10" s="31" t="s">
        <v>50</v>
      </c>
      <c r="AC10" s="31" t="s">
        <v>87</v>
      </c>
      <c r="AD10" s="31" t="s">
        <v>72</v>
      </c>
      <c r="AE10" s="2">
        <f t="shared" si="0"/>
        <v>60</v>
      </c>
      <c r="AF10" s="31" t="s">
        <v>85</v>
      </c>
      <c r="AG10" s="31" t="s">
        <v>129</v>
      </c>
      <c r="AH10" s="31" t="s">
        <v>77</v>
      </c>
      <c r="AI10" s="31" t="s">
        <v>11638</v>
      </c>
      <c r="AJ10" s="31">
        <f t="shared" si="1"/>
        <v>0</v>
      </c>
      <c r="AK10" s="34">
        <f t="shared" si="2"/>
        <v>-99</v>
      </c>
      <c r="AL10" s="30">
        <f t="shared" si="3"/>
        <v>-99</v>
      </c>
      <c r="AM10" s="5">
        <f t="shared" si="7"/>
        <v>1418.81</v>
      </c>
      <c r="AN10" s="5">
        <f t="shared" si="8"/>
        <v>0</v>
      </c>
      <c r="AO10" s="30">
        <f t="shared" si="9"/>
        <v>0</v>
      </c>
      <c r="AP10" s="30">
        <f t="shared" si="10"/>
        <v>0</v>
      </c>
      <c r="AQ10" t="str">
        <f t="shared" si="5"/>
        <v>2006 - 2009</v>
      </c>
      <c r="AR10" s="2">
        <f t="shared" si="6"/>
        <v>2007</v>
      </c>
      <c r="AS10" s="2">
        <f t="shared" si="11"/>
        <v>-99</v>
      </c>
      <c r="AT10" s="31" t="s">
        <v>50</v>
      </c>
      <c r="AU10" s="31" t="s">
        <v>50</v>
      </c>
      <c r="AV10" s="31" t="s">
        <v>66</v>
      </c>
      <c r="AW10" s="31" t="s">
        <v>57</v>
      </c>
      <c r="AX10" s="31" t="s">
        <v>562</v>
      </c>
      <c r="AY10" s="31" t="s">
        <v>68</v>
      </c>
      <c r="AZ10" s="31" t="s">
        <v>77</v>
      </c>
      <c r="BA10" s="31" t="s">
        <v>11638</v>
      </c>
      <c r="BB10" s="31" t="s">
        <v>50</v>
      </c>
      <c r="BC10" s="31" t="s">
        <v>50</v>
      </c>
      <c r="BD10" s="31" t="s">
        <v>50</v>
      </c>
      <c r="BE10" s="31" t="s">
        <v>50</v>
      </c>
      <c r="BF10" s="31" t="s">
        <v>50</v>
      </c>
    </row>
    <row r="11" spans="1:58" ht="45" x14ac:dyDescent="0.25">
      <c r="A11" s="31" t="s">
        <v>1634</v>
      </c>
      <c r="B11" s="31" t="s">
        <v>49</v>
      </c>
      <c r="C11" s="32">
        <v>2</v>
      </c>
      <c r="D11" s="31" t="s">
        <v>50</v>
      </c>
      <c r="E11" s="31" t="s">
        <v>85</v>
      </c>
      <c r="F11" s="31" t="s">
        <v>70</v>
      </c>
      <c r="G11" s="31" t="s">
        <v>50</v>
      </c>
      <c r="H11" s="31" t="s">
        <v>50</v>
      </c>
      <c r="I11" s="31" t="s">
        <v>53</v>
      </c>
      <c r="J11" s="31" t="s">
        <v>54</v>
      </c>
      <c r="K11" s="31" t="s">
        <v>54</v>
      </c>
      <c r="L11" s="31" t="s">
        <v>55</v>
      </c>
      <c r="M11" s="31" t="s">
        <v>72</v>
      </c>
      <c r="N11" s="31" t="s">
        <v>50</v>
      </c>
      <c r="O11" s="31" t="s">
        <v>57</v>
      </c>
      <c r="P11" s="31" t="s">
        <v>50</v>
      </c>
      <c r="Q11" s="31" t="s">
        <v>588</v>
      </c>
      <c r="R11" s="31" t="s">
        <v>129</v>
      </c>
      <c r="S11" s="31" t="s">
        <v>59</v>
      </c>
      <c r="T11" s="31" t="s">
        <v>50</v>
      </c>
      <c r="U11" s="31" t="s">
        <v>50</v>
      </c>
      <c r="V11" s="31" t="s">
        <v>60</v>
      </c>
      <c r="W11" s="31" t="s">
        <v>50</v>
      </c>
      <c r="X11" s="31" t="s">
        <v>50</v>
      </c>
      <c r="Y11" s="31" t="s">
        <v>50</v>
      </c>
      <c r="Z11" s="31" t="s">
        <v>62</v>
      </c>
      <c r="AA11" s="31" t="s">
        <v>50</v>
      </c>
      <c r="AB11" s="31" t="s">
        <v>50</v>
      </c>
      <c r="AC11" s="31" t="s">
        <v>87</v>
      </c>
      <c r="AD11" s="31" t="s">
        <v>50</v>
      </c>
      <c r="AE11" s="2">
        <f t="shared" si="0"/>
        <v>60</v>
      </c>
      <c r="AF11" s="31" t="s">
        <v>85</v>
      </c>
      <c r="AG11" s="31" t="s">
        <v>129</v>
      </c>
      <c r="AH11" s="31" t="s">
        <v>50</v>
      </c>
      <c r="AI11" s="31" t="s">
        <v>11639</v>
      </c>
      <c r="AJ11" s="31">
        <f t="shared" si="1"/>
        <v>0</v>
      </c>
      <c r="AK11" s="34">
        <f t="shared" si="2"/>
        <v>-99</v>
      </c>
      <c r="AL11" s="30">
        <f t="shared" si="3"/>
        <v>-99</v>
      </c>
      <c r="AM11" s="5">
        <f t="shared" si="7"/>
        <v>1418.81</v>
      </c>
      <c r="AN11" s="5">
        <f t="shared" si="8"/>
        <v>0</v>
      </c>
      <c r="AO11" s="30">
        <f t="shared" si="9"/>
        <v>0</v>
      </c>
      <c r="AP11" s="30">
        <f t="shared" si="10"/>
        <v>0</v>
      </c>
      <c r="AQ11" t="str">
        <f t="shared" si="5"/>
        <v>2006 - 2009</v>
      </c>
      <c r="AR11" s="2">
        <f t="shared" si="6"/>
        <v>2007</v>
      </c>
      <c r="AS11" s="2">
        <f t="shared" si="11"/>
        <v>-99</v>
      </c>
      <c r="AT11" s="31" t="s">
        <v>50</v>
      </c>
      <c r="AU11" s="31" t="s">
        <v>50</v>
      </c>
      <c r="AV11" s="31" t="s">
        <v>66</v>
      </c>
      <c r="AW11" s="31" t="s">
        <v>57</v>
      </c>
      <c r="AX11" s="31" t="s">
        <v>108</v>
      </c>
      <c r="AY11" s="31" t="s">
        <v>68</v>
      </c>
      <c r="AZ11" s="31" t="s">
        <v>50</v>
      </c>
      <c r="BA11" s="31" t="s">
        <v>11639</v>
      </c>
      <c r="BB11" s="31" t="s">
        <v>50</v>
      </c>
      <c r="BC11" s="31" t="s">
        <v>50</v>
      </c>
      <c r="BD11" s="31" t="s">
        <v>50</v>
      </c>
      <c r="BE11" s="31" t="s">
        <v>50</v>
      </c>
      <c r="BF11" s="31" t="s">
        <v>50</v>
      </c>
    </row>
    <row r="12" spans="1:58" ht="45" x14ac:dyDescent="0.25">
      <c r="A12" s="31" t="s">
        <v>909</v>
      </c>
      <c r="B12" s="31" t="s">
        <v>49</v>
      </c>
      <c r="C12" s="32">
        <v>1</v>
      </c>
      <c r="D12" s="31" t="s">
        <v>50</v>
      </c>
      <c r="E12" s="31" t="s">
        <v>70</v>
      </c>
      <c r="F12" s="31" t="s">
        <v>71</v>
      </c>
      <c r="G12" s="31" t="s">
        <v>50</v>
      </c>
      <c r="H12" s="31" t="s">
        <v>50</v>
      </c>
      <c r="I12" s="31" t="s">
        <v>53</v>
      </c>
      <c r="J12" s="31" t="s">
        <v>54</v>
      </c>
      <c r="K12" s="31" t="s">
        <v>54</v>
      </c>
      <c r="L12" s="31" t="s">
        <v>128</v>
      </c>
      <c r="M12" s="31" t="s">
        <v>51</v>
      </c>
      <c r="N12" s="31" t="s">
        <v>60</v>
      </c>
      <c r="O12" s="31" t="s">
        <v>60</v>
      </c>
      <c r="P12" s="31" t="s">
        <v>50</v>
      </c>
      <c r="Q12" s="31" t="s">
        <v>115</v>
      </c>
      <c r="R12" s="31" t="s">
        <v>74</v>
      </c>
      <c r="S12" s="31" t="s">
        <v>59</v>
      </c>
      <c r="T12" s="31" t="s">
        <v>60</v>
      </c>
      <c r="U12" s="31" t="s">
        <v>60</v>
      </c>
      <c r="V12" s="31" t="s">
        <v>60</v>
      </c>
      <c r="W12" s="31" t="s">
        <v>50</v>
      </c>
      <c r="X12" s="31" t="s">
        <v>50</v>
      </c>
      <c r="Y12" s="31" t="s">
        <v>50</v>
      </c>
      <c r="Z12" s="31" t="s">
        <v>62</v>
      </c>
      <c r="AA12" s="31" t="s">
        <v>50</v>
      </c>
      <c r="AB12" s="31" t="s">
        <v>50</v>
      </c>
      <c r="AC12" s="31" t="s">
        <v>87</v>
      </c>
      <c r="AD12" s="31" t="s">
        <v>72</v>
      </c>
      <c r="AE12" s="2">
        <f t="shared" si="0"/>
        <v>60</v>
      </c>
      <c r="AF12" s="31" t="s">
        <v>85</v>
      </c>
      <c r="AG12" s="31" t="s">
        <v>129</v>
      </c>
      <c r="AH12" s="31" t="s">
        <v>77</v>
      </c>
      <c r="AI12" s="31" t="s">
        <v>910</v>
      </c>
      <c r="AJ12" s="31">
        <f t="shared" si="1"/>
        <v>2</v>
      </c>
      <c r="AK12" s="34">
        <f t="shared" si="2"/>
        <v>4</v>
      </c>
      <c r="AL12" s="30">
        <f t="shared" si="3"/>
        <v>-99</v>
      </c>
      <c r="AM12" s="5">
        <f t="shared" si="7"/>
        <v>109.68</v>
      </c>
      <c r="AN12" s="5">
        <f t="shared" si="8"/>
        <v>120</v>
      </c>
      <c r="AO12" s="30">
        <f t="shared" si="9"/>
        <v>1560</v>
      </c>
      <c r="AP12" s="30">
        <f t="shared" si="10"/>
        <v>1560</v>
      </c>
      <c r="AQ12" t="str">
        <f t="shared" si="5"/>
        <v>2006 - 2009</v>
      </c>
      <c r="AR12" s="2">
        <f t="shared" si="6"/>
        <v>2009</v>
      </c>
      <c r="AS12" s="2">
        <f t="shared" si="11"/>
        <v>13</v>
      </c>
      <c r="AT12" s="31" t="s">
        <v>50</v>
      </c>
      <c r="AU12" s="31" t="s">
        <v>100</v>
      </c>
      <c r="AV12" s="31" t="s">
        <v>141</v>
      </c>
      <c r="AW12" s="31" t="s">
        <v>86</v>
      </c>
      <c r="AX12" s="31" t="s">
        <v>50</v>
      </c>
      <c r="AY12" s="31" t="s">
        <v>50</v>
      </c>
      <c r="AZ12" s="31" t="s">
        <v>77</v>
      </c>
      <c r="BA12" s="31" t="s">
        <v>911</v>
      </c>
      <c r="BB12" s="31" t="s">
        <v>50</v>
      </c>
      <c r="BC12" s="31" t="s">
        <v>50</v>
      </c>
      <c r="BD12" s="31" t="s">
        <v>50</v>
      </c>
      <c r="BE12" s="31" t="s">
        <v>50</v>
      </c>
      <c r="BF12" s="31" t="s">
        <v>50</v>
      </c>
    </row>
    <row r="13" spans="1:58" ht="45" x14ac:dyDescent="0.25">
      <c r="A13" s="31" t="s">
        <v>916</v>
      </c>
      <c r="B13" s="31" t="s">
        <v>49</v>
      </c>
      <c r="C13" s="32">
        <v>1</v>
      </c>
      <c r="D13" s="31" t="s">
        <v>50</v>
      </c>
      <c r="E13" s="31" t="s">
        <v>85</v>
      </c>
      <c r="F13" s="31" t="s">
        <v>70</v>
      </c>
      <c r="G13" s="31" t="s">
        <v>50</v>
      </c>
      <c r="H13" s="31" t="s">
        <v>50</v>
      </c>
      <c r="I13" s="31" t="s">
        <v>53</v>
      </c>
      <c r="J13" s="31" t="s">
        <v>54</v>
      </c>
      <c r="K13" s="31" t="s">
        <v>54</v>
      </c>
      <c r="L13" s="31" t="s">
        <v>55</v>
      </c>
      <c r="M13" s="31" t="s">
        <v>71</v>
      </c>
      <c r="N13" s="31" t="s">
        <v>50</v>
      </c>
      <c r="O13" s="31" t="s">
        <v>60</v>
      </c>
      <c r="P13" s="31" t="s">
        <v>115</v>
      </c>
      <c r="Q13" s="31" t="s">
        <v>50</v>
      </c>
      <c r="R13" s="31" t="s">
        <v>58</v>
      </c>
      <c r="S13" s="31" t="s">
        <v>53</v>
      </c>
      <c r="T13" s="31" t="s">
        <v>60</v>
      </c>
      <c r="U13" s="31" t="s">
        <v>60</v>
      </c>
      <c r="V13" s="31" t="s">
        <v>60</v>
      </c>
      <c r="W13" s="31" t="s">
        <v>50</v>
      </c>
      <c r="X13" s="31" t="s">
        <v>50</v>
      </c>
      <c r="Y13" s="31" t="s">
        <v>50</v>
      </c>
      <c r="Z13" s="31" t="s">
        <v>62</v>
      </c>
      <c r="AA13" s="31" t="s">
        <v>50</v>
      </c>
      <c r="AB13" s="31" t="s">
        <v>50</v>
      </c>
      <c r="AC13" s="31" t="s">
        <v>63</v>
      </c>
      <c r="AD13" s="31" t="s">
        <v>72</v>
      </c>
      <c r="AE13" s="2">
        <f t="shared" si="0"/>
        <v>60</v>
      </c>
      <c r="AF13" s="31" t="s">
        <v>85</v>
      </c>
      <c r="AG13" s="31" t="s">
        <v>129</v>
      </c>
      <c r="AH13" s="31" t="s">
        <v>152</v>
      </c>
      <c r="AI13" s="31" t="s">
        <v>917</v>
      </c>
      <c r="AJ13" s="31">
        <f t="shared" si="1"/>
        <v>7</v>
      </c>
      <c r="AK13" s="34">
        <f t="shared" si="2"/>
        <v>4</v>
      </c>
      <c r="AL13" s="30">
        <f t="shared" si="3"/>
        <v>-99</v>
      </c>
      <c r="AM13" s="5">
        <f t="shared" si="7"/>
        <v>132.84</v>
      </c>
      <c r="AN13" s="5">
        <f t="shared" si="8"/>
        <v>420</v>
      </c>
      <c r="AO13" s="30">
        <f t="shared" si="9"/>
        <v>5460</v>
      </c>
      <c r="AP13" s="30">
        <f t="shared" si="10"/>
        <v>5460</v>
      </c>
      <c r="AQ13" t="str">
        <f t="shared" si="5"/>
        <v>2006 - 2009</v>
      </c>
      <c r="AR13" s="2">
        <f t="shared" si="6"/>
        <v>2009</v>
      </c>
      <c r="AS13" s="2">
        <f t="shared" si="11"/>
        <v>13</v>
      </c>
      <c r="AT13" s="31" t="s">
        <v>50</v>
      </c>
      <c r="AU13" s="31" t="s">
        <v>100</v>
      </c>
      <c r="AV13" s="31" t="s">
        <v>66</v>
      </c>
      <c r="AW13" s="31" t="s">
        <v>57</v>
      </c>
      <c r="AX13" s="31" t="s">
        <v>277</v>
      </c>
      <c r="AY13" s="31" t="s">
        <v>68</v>
      </c>
      <c r="AZ13" s="31" t="s">
        <v>152</v>
      </c>
      <c r="BA13" s="31" t="s">
        <v>917</v>
      </c>
      <c r="BB13" s="31" t="s">
        <v>335</v>
      </c>
      <c r="BC13" s="31" t="s">
        <v>53</v>
      </c>
      <c r="BD13" s="31" t="s">
        <v>50</v>
      </c>
      <c r="BE13" s="31" t="s">
        <v>50</v>
      </c>
      <c r="BF13" s="31" t="s">
        <v>50</v>
      </c>
    </row>
    <row r="14" spans="1:58" ht="45" x14ac:dyDescent="0.25">
      <c r="A14" s="31" t="s">
        <v>1708</v>
      </c>
      <c r="B14" s="31" t="s">
        <v>49</v>
      </c>
      <c r="C14" s="32">
        <v>3</v>
      </c>
      <c r="D14" s="31" t="s">
        <v>50</v>
      </c>
      <c r="E14" s="31" t="s">
        <v>85</v>
      </c>
      <c r="F14" s="31" t="s">
        <v>70</v>
      </c>
      <c r="G14" s="31" t="s">
        <v>50</v>
      </c>
      <c r="H14" s="31" t="s">
        <v>50</v>
      </c>
      <c r="I14" s="31" t="s">
        <v>59</v>
      </c>
      <c r="J14" s="31" t="s">
        <v>54</v>
      </c>
      <c r="K14" s="31" t="s">
        <v>54</v>
      </c>
      <c r="L14" s="31" t="s">
        <v>55</v>
      </c>
      <c r="M14" s="31" t="s">
        <v>52</v>
      </c>
      <c r="N14" s="31" t="s">
        <v>50</v>
      </c>
      <c r="O14" s="31" t="s">
        <v>57</v>
      </c>
      <c r="P14" s="31" t="s">
        <v>320</v>
      </c>
      <c r="Q14" s="31" t="s">
        <v>50</v>
      </c>
      <c r="R14" s="31" t="s">
        <v>74</v>
      </c>
      <c r="S14" s="31" t="s">
        <v>53</v>
      </c>
      <c r="T14" s="31" t="s">
        <v>60</v>
      </c>
      <c r="U14" s="31" t="s">
        <v>60</v>
      </c>
      <c r="V14" s="31" t="s">
        <v>66</v>
      </c>
      <c r="W14" s="31" t="s">
        <v>50</v>
      </c>
      <c r="X14" s="31" t="s">
        <v>116</v>
      </c>
      <c r="Y14" s="31" t="s">
        <v>60</v>
      </c>
      <c r="Z14" s="31" t="s">
        <v>62</v>
      </c>
      <c r="AA14" s="31" t="s">
        <v>50</v>
      </c>
      <c r="AB14" s="31" t="s">
        <v>50</v>
      </c>
      <c r="AC14" s="31" t="s">
        <v>87</v>
      </c>
      <c r="AD14" s="31" t="s">
        <v>72</v>
      </c>
      <c r="AE14" s="2">
        <f t="shared" si="0"/>
        <v>60</v>
      </c>
      <c r="AF14" s="31" t="s">
        <v>85</v>
      </c>
      <c r="AG14" s="31" t="s">
        <v>129</v>
      </c>
      <c r="AH14" s="31" t="s">
        <v>379</v>
      </c>
      <c r="AI14" s="31" t="s">
        <v>11640</v>
      </c>
      <c r="AJ14" s="31">
        <f t="shared" si="1"/>
        <v>0</v>
      </c>
      <c r="AK14" s="34">
        <f t="shared" si="2"/>
        <v>-99</v>
      </c>
      <c r="AL14" s="30">
        <f t="shared" si="3"/>
        <v>-99</v>
      </c>
      <c r="AM14" s="5">
        <f t="shared" si="7"/>
        <v>68.55</v>
      </c>
      <c r="AN14" s="5">
        <f t="shared" si="8"/>
        <v>0</v>
      </c>
      <c r="AO14" s="30">
        <f t="shared" si="9"/>
        <v>0</v>
      </c>
      <c r="AP14" s="30">
        <f t="shared" si="10"/>
        <v>0</v>
      </c>
      <c r="AQ14" t="str">
        <f t="shared" si="5"/>
        <v>1978 - 1992</v>
      </c>
      <c r="AR14" s="2">
        <f t="shared" si="6"/>
        <v>1986</v>
      </c>
      <c r="AS14" s="2">
        <f t="shared" si="11"/>
        <v>-99</v>
      </c>
      <c r="AT14" s="31" t="s">
        <v>50</v>
      </c>
      <c r="AU14" s="31" t="s">
        <v>50</v>
      </c>
      <c r="AV14" s="31" t="s">
        <v>66</v>
      </c>
      <c r="AW14" s="31" t="s">
        <v>57</v>
      </c>
      <c r="AX14" s="31" t="s">
        <v>847</v>
      </c>
      <c r="AY14" s="31" t="s">
        <v>68</v>
      </c>
      <c r="AZ14" s="31" t="s">
        <v>379</v>
      </c>
      <c r="BA14" s="31" t="s">
        <v>11640</v>
      </c>
      <c r="BB14" s="31" t="s">
        <v>50</v>
      </c>
      <c r="BC14" s="31" t="s">
        <v>50</v>
      </c>
      <c r="BD14" s="31" t="s">
        <v>50</v>
      </c>
      <c r="BE14" s="31" t="s">
        <v>50</v>
      </c>
      <c r="BF14" s="31" t="s">
        <v>50</v>
      </c>
    </row>
    <row r="15" spans="1:58" ht="45" x14ac:dyDescent="0.25">
      <c r="A15" s="31" t="s">
        <v>1708</v>
      </c>
      <c r="B15" s="31" t="s">
        <v>49</v>
      </c>
      <c r="C15" s="32">
        <v>4</v>
      </c>
      <c r="D15" s="31" t="s">
        <v>50</v>
      </c>
      <c r="E15" s="31" t="s">
        <v>85</v>
      </c>
      <c r="F15" s="31" t="s">
        <v>70</v>
      </c>
      <c r="G15" s="31" t="s">
        <v>50</v>
      </c>
      <c r="H15" s="31" t="s">
        <v>50</v>
      </c>
      <c r="I15" s="31" t="s">
        <v>304</v>
      </c>
      <c r="J15" s="31" t="s">
        <v>54</v>
      </c>
      <c r="K15" s="31" t="s">
        <v>54</v>
      </c>
      <c r="L15" s="31" t="s">
        <v>55</v>
      </c>
      <c r="M15" s="31" t="s">
        <v>52</v>
      </c>
      <c r="N15" s="31" t="s">
        <v>50</v>
      </c>
      <c r="O15" s="31" t="s">
        <v>57</v>
      </c>
      <c r="P15" s="31" t="s">
        <v>320</v>
      </c>
      <c r="Q15" s="31" t="s">
        <v>50</v>
      </c>
      <c r="R15" s="31" t="s">
        <v>74</v>
      </c>
      <c r="S15" s="31" t="s">
        <v>53</v>
      </c>
      <c r="T15" s="31" t="s">
        <v>60</v>
      </c>
      <c r="U15" s="31" t="s">
        <v>60</v>
      </c>
      <c r="V15" s="31" t="s">
        <v>66</v>
      </c>
      <c r="W15" s="31" t="s">
        <v>50</v>
      </c>
      <c r="X15" s="31" t="s">
        <v>92</v>
      </c>
      <c r="Y15" s="31" t="s">
        <v>60</v>
      </c>
      <c r="Z15" s="31" t="s">
        <v>62</v>
      </c>
      <c r="AA15" s="31" t="s">
        <v>50</v>
      </c>
      <c r="AB15" s="31" t="s">
        <v>50</v>
      </c>
      <c r="AC15" s="31" t="s">
        <v>87</v>
      </c>
      <c r="AD15" s="31" t="s">
        <v>72</v>
      </c>
      <c r="AE15" s="2">
        <f t="shared" si="0"/>
        <v>60</v>
      </c>
      <c r="AF15" s="31" t="s">
        <v>85</v>
      </c>
      <c r="AG15" s="31" t="s">
        <v>129</v>
      </c>
      <c r="AH15" s="31" t="s">
        <v>379</v>
      </c>
      <c r="AI15" s="31" t="s">
        <v>11640</v>
      </c>
      <c r="AJ15" s="31">
        <f t="shared" si="1"/>
        <v>0</v>
      </c>
      <c r="AK15" s="34">
        <f t="shared" si="2"/>
        <v>-99</v>
      </c>
      <c r="AL15" s="30">
        <f t="shared" si="3"/>
        <v>-99</v>
      </c>
      <c r="AM15" s="5">
        <f t="shared" si="7"/>
        <v>68.55</v>
      </c>
      <c r="AN15" s="5">
        <f t="shared" si="8"/>
        <v>0</v>
      </c>
      <c r="AO15" s="30">
        <f t="shared" si="9"/>
        <v>0</v>
      </c>
      <c r="AP15" s="30">
        <f t="shared" si="10"/>
        <v>0</v>
      </c>
      <c r="AQ15" t="str">
        <f t="shared" si="5"/>
        <v>1978 - 1992</v>
      </c>
      <c r="AR15" s="2">
        <f t="shared" si="6"/>
        <v>1986</v>
      </c>
      <c r="AS15" s="2">
        <f t="shared" si="11"/>
        <v>-99</v>
      </c>
      <c r="AT15" s="31" t="s">
        <v>50</v>
      </c>
      <c r="AU15" s="31" t="s">
        <v>50</v>
      </c>
      <c r="AV15" s="31" t="s">
        <v>66</v>
      </c>
      <c r="AW15" s="31" t="s">
        <v>57</v>
      </c>
      <c r="AX15" s="31" t="s">
        <v>847</v>
      </c>
      <c r="AY15" s="31" t="s">
        <v>68</v>
      </c>
      <c r="AZ15" s="31" t="s">
        <v>379</v>
      </c>
      <c r="BA15" s="31" t="s">
        <v>11640</v>
      </c>
      <c r="BB15" s="31" t="s">
        <v>50</v>
      </c>
      <c r="BC15" s="31" t="s">
        <v>50</v>
      </c>
      <c r="BD15" s="31" t="s">
        <v>50</v>
      </c>
      <c r="BE15" s="31" t="s">
        <v>50</v>
      </c>
      <c r="BF15" s="31" t="s">
        <v>50</v>
      </c>
    </row>
    <row r="16" spans="1:58" ht="45" x14ac:dyDescent="0.25">
      <c r="A16" s="31" t="s">
        <v>1708</v>
      </c>
      <c r="B16" s="31" t="s">
        <v>49</v>
      </c>
      <c r="C16" s="32">
        <v>5</v>
      </c>
      <c r="D16" s="31" t="s">
        <v>50</v>
      </c>
      <c r="E16" s="31" t="s">
        <v>85</v>
      </c>
      <c r="F16" s="31" t="s">
        <v>70</v>
      </c>
      <c r="G16" s="31" t="s">
        <v>50</v>
      </c>
      <c r="H16" s="31" t="s">
        <v>50</v>
      </c>
      <c r="I16" s="31" t="s">
        <v>86</v>
      </c>
      <c r="J16" s="31" t="s">
        <v>54</v>
      </c>
      <c r="K16" s="31" t="s">
        <v>54</v>
      </c>
      <c r="L16" s="31" t="s">
        <v>55</v>
      </c>
      <c r="M16" s="31" t="s">
        <v>52</v>
      </c>
      <c r="N16" s="31" t="s">
        <v>60</v>
      </c>
      <c r="O16" s="31" t="s">
        <v>60</v>
      </c>
      <c r="P16" s="31" t="s">
        <v>123</v>
      </c>
      <c r="Q16" s="31" t="s">
        <v>50</v>
      </c>
      <c r="R16" s="31" t="s">
        <v>74</v>
      </c>
      <c r="S16" s="31" t="s">
        <v>53</v>
      </c>
      <c r="T16" s="31" t="s">
        <v>60</v>
      </c>
      <c r="U16" s="31" t="s">
        <v>60</v>
      </c>
      <c r="V16" s="31" t="s">
        <v>66</v>
      </c>
      <c r="W16" s="31" t="s">
        <v>50</v>
      </c>
      <c r="X16" s="31" t="s">
        <v>92</v>
      </c>
      <c r="Y16" s="31" t="s">
        <v>60</v>
      </c>
      <c r="Z16" s="31" t="s">
        <v>62</v>
      </c>
      <c r="AA16" s="31" t="s">
        <v>50</v>
      </c>
      <c r="AB16" s="31" t="s">
        <v>50</v>
      </c>
      <c r="AC16" s="31" t="s">
        <v>87</v>
      </c>
      <c r="AD16" s="31" t="s">
        <v>72</v>
      </c>
      <c r="AE16" s="2">
        <f t="shared" si="0"/>
        <v>60</v>
      </c>
      <c r="AF16" s="31" t="s">
        <v>85</v>
      </c>
      <c r="AG16" s="31" t="s">
        <v>129</v>
      </c>
      <c r="AH16" s="31" t="s">
        <v>924</v>
      </c>
      <c r="AI16" s="31" t="s">
        <v>11641</v>
      </c>
      <c r="AJ16" s="31">
        <f t="shared" si="1"/>
        <v>0</v>
      </c>
      <c r="AK16" s="34">
        <f t="shared" si="2"/>
        <v>-99</v>
      </c>
      <c r="AL16" s="30">
        <f t="shared" si="3"/>
        <v>-99</v>
      </c>
      <c r="AM16" s="5">
        <f t="shared" si="7"/>
        <v>68.55</v>
      </c>
      <c r="AN16" s="5">
        <f t="shared" si="8"/>
        <v>0</v>
      </c>
      <c r="AO16" s="30">
        <f t="shared" si="9"/>
        <v>0</v>
      </c>
      <c r="AP16" s="30">
        <f t="shared" si="10"/>
        <v>0</v>
      </c>
      <c r="AQ16" t="str">
        <f t="shared" si="5"/>
        <v>1978 - 1992</v>
      </c>
      <c r="AR16" s="2">
        <f t="shared" si="6"/>
        <v>1986</v>
      </c>
      <c r="AS16" s="2">
        <f t="shared" si="11"/>
        <v>-99</v>
      </c>
      <c r="AT16" s="31" t="s">
        <v>50</v>
      </c>
      <c r="AU16" s="31" t="s">
        <v>50</v>
      </c>
      <c r="AV16" s="31" t="s">
        <v>66</v>
      </c>
      <c r="AW16" s="31" t="s">
        <v>57</v>
      </c>
      <c r="AX16" s="31" t="s">
        <v>93</v>
      </c>
      <c r="AY16" s="31" t="s">
        <v>68</v>
      </c>
      <c r="AZ16" s="31" t="s">
        <v>924</v>
      </c>
      <c r="BA16" s="31" t="s">
        <v>11641</v>
      </c>
      <c r="BB16" s="31" t="s">
        <v>50</v>
      </c>
      <c r="BC16" s="31" t="s">
        <v>50</v>
      </c>
      <c r="BD16" s="31" t="s">
        <v>50</v>
      </c>
      <c r="BE16" s="31" t="s">
        <v>50</v>
      </c>
      <c r="BF16" s="31" t="s">
        <v>50</v>
      </c>
    </row>
    <row r="17" spans="1:58" ht="45" x14ac:dyDescent="0.25">
      <c r="A17" s="31" t="s">
        <v>1708</v>
      </c>
      <c r="B17" s="31" t="s">
        <v>49</v>
      </c>
      <c r="C17" s="32">
        <v>6</v>
      </c>
      <c r="D17" s="31" t="s">
        <v>50</v>
      </c>
      <c r="E17" s="31" t="s">
        <v>85</v>
      </c>
      <c r="F17" s="31" t="s">
        <v>70</v>
      </c>
      <c r="G17" s="31" t="s">
        <v>50</v>
      </c>
      <c r="H17" s="31" t="s">
        <v>50</v>
      </c>
      <c r="I17" s="31" t="s">
        <v>66</v>
      </c>
      <c r="J17" s="31" t="s">
        <v>54</v>
      </c>
      <c r="K17" s="31" t="s">
        <v>54</v>
      </c>
      <c r="L17" s="31" t="s">
        <v>55</v>
      </c>
      <c r="M17" s="31" t="s">
        <v>84</v>
      </c>
      <c r="N17" s="31" t="s">
        <v>60</v>
      </c>
      <c r="O17" s="31" t="s">
        <v>60</v>
      </c>
      <c r="P17" s="31" t="s">
        <v>123</v>
      </c>
      <c r="Q17" s="31" t="s">
        <v>50</v>
      </c>
      <c r="R17" s="31" t="s">
        <v>74</v>
      </c>
      <c r="S17" s="31" t="s">
        <v>53</v>
      </c>
      <c r="T17" s="31" t="s">
        <v>60</v>
      </c>
      <c r="U17" s="31" t="s">
        <v>60</v>
      </c>
      <c r="V17" s="31" t="s">
        <v>66</v>
      </c>
      <c r="W17" s="31" t="s">
        <v>50</v>
      </c>
      <c r="X17" s="31" t="s">
        <v>116</v>
      </c>
      <c r="Y17" s="31" t="s">
        <v>60</v>
      </c>
      <c r="Z17" s="31" t="s">
        <v>62</v>
      </c>
      <c r="AA17" s="31" t="s">
        <v>50</v>
      </c>
      <c r="AB17" s="31" t="s">
        <v>50</v>
      </c>
      <c r="AC17" s="31" t="s">
        <v>87</v>
      </c>
      <c r="AD17" s="31" t="s">
        <v>72</v>
      </c>
      <c r="AE17" s="2">
        <f t="shared" si="0"/>
        <v>60</v>
      </c>
      <c r="AF17" s="31" t="s">
        <v>85</v>
      </c>
      <c r="AG17" s="31" t="s">
        <v>129</v>
      </c>
      <c r="AH17" s="31" t="s">
        <v>924</v>
      </c>
      <c r="AI17" s="31" t="s">
        <v>11641</v>
      </c>
      <c r="AJ17" s="31">
        <f t="shared" si="1"/>
        <v>0</v>
      </c>
      <c r="AK17" s="34">
        <f t="shared" si="2"/>
        <v>-99</v>
      </c>
      <c r="AL17" s="30">
        <f t="shared" si="3"/>
        <v>-99</v>
      </c>
      <c r="AM17" s="5">
        <f t="shared" si="7"/>
        <v>68.55</v>
      </c>
      <c r="AN17" s="5">
        <f t="shared" si="8"/>
        <v>0</v>
      </c>
      <c r="AO17" s="30">
        <f t="shared" si="9"/>
        <v>0</v>
      </c>
      <c r="AP17" s="30">
        <f t="shared" si="10"/>
        <v>0</v>
      </c>
      <c r="AQ17" t="str">
        <f t="shared" si="5"/>
        <v>1978 - 1992</v>
      </c>
      <c r="AR17" s="2">
        <f t="shared" si="6"/>
        <v>1986</v>
      </c>
      <c r="AS17" s="2">
        <f t="shared" si="11"/>
        <v>-99</v>
      </c>
      <c r="AT17" s="31" t="s">
        <v>50</v>
      </c>
      <c r="AU17" s="31" t="s">
        <v>50</v>
      </c>
      <c r="AV17" s="31" t="s">
        <v>66</v>
      </c>
      <c r="AW17" s="31" t="s">
        <v>57</v>
      </c>
      <c r="AX17" s="31" t="s">
        <v>93</v>
      </c>
      <c r="AY17" s="31" t="s">
        <v>68</v>
      </c>
      <c r="AZ17" s="31" t="s">
        <v>924</v>
      </c>
      <c r="BA17" s="31" t="s">
        <v>11641</v>
      </c>
      <c r="BB17" s="31" t="s">
        <v>50</v>
      </c>
      <c r="BC17" s="31" t="s">
        <v>50</v>
      </c>
      <c r="BD17" s="31" t="s">
        <v>50</v>
      </c>
      <c r="BE17" s="31" t="s">
        <v>50</v>
      </c>
      <c r="BF17" s="31" t="s">
        <v>50</v>
      </c>
    </row>
    <row r="18" spans="1:58" ht="45" x14ac:dyDescent="0.25">
      <c r="A18" s="31" t="s">
        <v>1728</v>
      </c>
      <c r="B18" s="31" t="s">
        <v>49</v>
      </c>
      <c r="C18" s="32">
        <v>1</v>
      </c>
      <c r="D18" s="31" t="s">
        <v>50</v>
      </c>
      <c r="E18" s="31" t="s">
        <v>70</v>
      </c>
      <c r="F18" s="31" t="s">
        <v>71</v>
      </c>
      <c r="G18" s="31" t="s">
        <v>50</v>
      </c>
      <c r="H18" s="31" t="s">
        <v>50</v>
      </c>
      <c r="I18" s="31" t="s">
        <v>53</v>
      </c>
      <c r="J18" s="31" t="s">
        <v>54</v>
      </c>
      <c r="K18" s="31" t="s">
        <v>54</v>
      </c>
      <c r="L18" s="31" t="s">
        <v>55</v>
      </c>
      <c r="M18" s="31" t="s">
        <v>70</v>
      </c>
      <c r="N18" s="31" t="s">
        <v>50</v>
      </c>
      <c r="O18" s="31" t="s">
        <v>57</v>
      </c>
      <c r="P18" s="31" t="s">
        <v>50</v>
      </c>
      <c r="Q18" s="31" t="s">
        <v>143</v>
      </c>
      <c r="R18" s="31" t="s">
        <v>58</v>
      </c>
      <c r="S18" s="31" t="s">
        <v>53</v>
      </c>
      <c r="T18" s="31" t="s">
        <v>60</v>
      </c>
      <c r="U18" s="31" t="s">
        <v>60</v>
      </c>
      <c r="V18" s="31" t="s">
        <v>66</v>
      </c>
      <c r="W18" s="31" t="s">
        <v>50</v>
      </c>
      <c r="X18" s="31" t="s">
        <v>161</v>
      </c>
      <c r="Y18" s="31" t="s">
        <v>50</v>
      </c>
      <c r="Z18" s="31" t="s">
        <v>62</v>
      </c>
      <c r="AA18" s="31" t="s">
        <v>50</v>
      </c>
      <c r="AB18" s="31" t="s">
        <v>50</v>
      </c>
      <c r="AC18" s="31" t="s">
        <v>87</v>
      </c>
      <c r="AD18" s="31" t="s">
        <v>72</v>
      </c>
      <c r="AE18" s="2">
        <f t="shared" si="0"/>
        <v>60</v>
      </c>
      <c r="AF18" s="31" t="s">
        <v>85</v>
      </c>
      <c r="AG18" s="31" t="s">
        <v>129</v>
      </c>
      <c r="AH18" s="31" t="s">
        <v>456</v>
      </c>
      <c r="AI18" s="31" t="s">
        <v>11642</v>
      </c>
      <c r="AJ18" s="31">
        <f t="shared" si="1"/>
        <v>0</v>
      </c>
      <c r="AK18" s="34">
        <f t="shared" si="2"/>
        <v>-99</v>
      </c>
      <c r="AL18" s="30">
        <f t="shared" si="3"/>
        <v>-99</v>
      </c>
      <c r="AM18" s="5">
        <f t="shared" si="7"/>
        <v>296.2</v>
      </c>
      <c r="AN18" s="5">
        <f t="shared" si="8"/>
        <v>0</v>
      </c>
      <c r="AO18" s="30">
        <f t="shared" si="9"/>
        <v>0</v>
      </c>
      <c r="AP18" s="30">
        <f t="shared" si="10"/>
        <v>0</v>
      </c>
      <c r="AQ18" t="str">
        <f t="shared" si="5"/>
        <v>2006 - 2009</v>
      </c>
      <c r="AR18" s="2">
        <f t="shared" si="6"/>
        <v>2006</v>
      </c>
      <c r="AS18" s="2">
        <f t="shared" si="11"/>
        <v>-99</v>
      </c>
      <c r="AT18" s="31" t="s">
        <v>50</v>
      </c>
      <c r="AU18" s="31" t="s">
        <v>50</v>
      </c>
      <c r="AV18" s="31" t="s">
        <v>66</v>
      </c>
      <c r="AW18" s="31" t="s">
        <v>57</v>
      </c>
      <c r="AX18" s="31" t="s">
        <v>50</v>
      </c>
      <c r="AY18" s="31" t="s">
        <v>50</v>
      </c>
      <c r="AZ18" s="31" t="s">
        <v>456</v>
      </c>
      <c r="BA18" s="31" t="s">
        <v>11642</v>
      </c>
      <c r="BB18" s="31" t="s">
        <v>50</v>
      </c>
      <c r="BC18" s="31" t="s">
        <v>50</v>
      </c>
      <c r="BD18" s="31" t="s">
        <v>50</v>
      </c>
      <c r="BE18" s="31" t="s">
        <v>50</v>
      </c>
      <c r="BF18" s="31" t="s">
        <v>50</v>
      </c>
    </row>
    <row r="19" spans="1:58" ht="45" x14ac:dyDescent="0.25">
      <c r="A19" s="31" t="s">
        <v>1728</v>
      </c>
      <c r="B19" s="31" t="s">
        <v>49</v>
      </c>
      <c r="C19" s="32">
        <v>2</v>
      </c>
      <c r="D19" s="31" t="s">
        <v>50</v>
      </c>
      <c r="E19" s="31" t="s">
        <v>70</v>
      </c>
      <c r="F19" s="31" t="s">
        <v>71</v>
      </c>
      <c r="G19" s="31" t="s">
        <v>50</v>
      </c>
      <c r="H19" s="31" t="s">
        <v>50</v>
      </c>
      <c r="I19" s="31" t="s">
        <v>97</v>
      </c>
      <c r="J19" s="31" t="s">
        <v>54</v>
      </c>
      <c r="K19" s="31" t="s">
        <v>54</v>
      </c>
      <c r="L19" s="31" t="s">
        <v>55</v>
      </c>
      <c r="M19" s="31" t="s">
        <v>70</v>
      </c>
      <c r="N19" s="31" t="s">
        <v>50</v>
      </c>
      <c r="O19" s="31" t="s">
        <v>57</v>
      </c>
      <c r="P19" s="31" t="s">
        <v>50</v>
      </c>
      <c r="Q19" s="31" t="s">
        <v>143</v>
      </c>
      <c r="R19" s="31" t="s">
        <v>58</v>
      </c>
      <c r="S19" s="31" t="s">
        <v>53</v>
      </c>
      <c r="T19" s="31" t="s">
        <v>60</v>
      </c>
      <c r="U19" s="31" t="s">
        <v>60</v>
      </c>
      <c r="V19" s="31" t="s">
        <v>66</v>
      </c>
      <c r="W19" s="31" t="s">
        <v>50</v>
      </c>
      <c r="X19" s="31" t="s">
        <v>161</v>
      </c>
      <c r="Y19" s="31" t="s">
        <v>50</v>
      </c>
      <c r="Z19" s="31" t="s">
        <v>62</v>
      </c>
      <c r="AA19" s="31" t="s">
        <v>50</v>
      </c>
      <c r="AB19" s="31" t="s">
        <v>50</v>
      </c>
      <c r="AC19" s="31" t="s">
        <v>87</v>
      </c>
      <c r="AD19" s="31" t="s">
        <v>72</v>
      </c>
      <c r="AE19" s="2">
        <f t="shared" si="0"/>
        <v>60</v>
      </c>
      <c r="AF19" s="31" t="s">
        <v>85</v>
      </c>
      <c r="AG19" s="31" t="s">
        <v>129</v>
      </c>
      <c r="AH19" s="31" t="s">
        <v>456</v>
      </c>
      <c r="AI19" s="31" t="s">
        <v>11643</v>
      </c>
      <c r="AJ19" s="31">
        <f t="shared" si="1"/>
        <v>0</v>
      </c>
      <c r="AK19" s="34">
        <f t="shared" si="2"/>
        <v>-99</v>
      </c>
      <c r="AL19" s="30">
        <f t="shared" si="3"/>
        <v>-99</v>
      </c>
      <c r="AM19" s="5">
        <f t="shared" si="7"/>
        <v>296.2</v>
      </c>
      <c r="AN19" s="5">
        <f t="shared" si="8"/>
        <v>0</v>
      </c>
      <c r="AO19" s="30">
        <f t="shared" si="9"/>
        <v>0</v>
      </c>
      <c r="AP19" s="30">
        <f t="shared" si="10"/>
        <v>0</v>
      </c>
      <c r="AQ19" t="str">
        <f t="shared" si="5"/>
        <v>2006 - 2009</v>
      </c>
      <c r="AR19" s="2">
        <f t="shared" si="6"/>
        <v>2006</v>
      </c>
      <c r="AS19" s="2">
        <f t="shared" si="11"/>
        <v>-99</v>
      </c>
      <c r="AT19" s="31" t="s">
        <v>50</v>
      </c>
      <c r="AU19" s="31" t="s">
        <v>50</v>
      </c>
      <c r="AV19" s="31" t="s">
        <v>66</v>
      </c>
      <c r="AW19" s="31" t="s">
        <v>57</v>
      </c>
      <c r="AX19" s="31" t="s">
        <v>50</v>
      </c>
      <c r="AY19" s="31" t="s">
        <v>50</v>
      </c>
      <c r="AZ19" s="31" t="s">
        <v>456</v>
      </c>
      <c r="BA19" s="31" t="s">
        <v>11642</v>
      </c>
      <c r="BB19" s="31" t="s">
        <v>50</v>
      </c>
      <c r="BC19" s="31" t="s">
        <v>50</v>
      </c>
      <c r="BD19" s="31" t="s">
        <v>50</v>
      </c>
      <c r="BE19" s="31" t="s">
        <v>50</v>
      </c>
      <c r="BF19" s="31" t="s">
        <v>50</v>
      </c>
    </row>
    <row r="20" spans="1:58" ht="45" x14ac:dyDescent="0.25">
      <c r="A20" s="31" t="s">
        <v>1758</v>
      </c>
      <c r="B20" s="31" t="s">
        <v>49</v>
      </c>
      <c r="C20" s="32">
        <v>2</v>
      </c>
      <c r="D20" s="31" t="s">
        <v>50</v>
      </c>
      <c r="E20" s="31" t="s">
        <v>52</v>
      </c>
      <c r="F20" s="31" t="s">
        <v>84</v>
      </c>
      <c r="G20" s="31" t="s">
        <v>50</v>
      </c>
      <c r="H20" s="31" t="s">
        <v>50</v>
      </c>
      <c r="I20" s="31" t="s">
        <v>53</v>
      </c>
      <c r="J20" s="31" t="s">
        <v>54</v>
      </c>
      <c r="K20" s="31" t="s">
        <v>60</v>
      </c>
      <c r="L20" s="31" t="s">
        <v>55</v>
      </c>
      <c r="M20" s="31" t="s">
        <v>52</v>
      </c>
      <c r="N20" s="31" t="s">
        <v>50</v>
      </c>
      <c r="O20" s="31" t="s">
        <v>66</v>
      </c>
      <c r="P20" s="31" t="s">
        <v>50</v>
      </c>
      <c r="Q20" s="31" t="s">
        <v>11644</v>
      </c>
      <c r="R20" s="31" t="s">
        <v>58</v>
      </c>
      <c r="S20" s="31" t="s">
        <v>53</v>
      </c>
      <c r="T20" s="31" t="s">
        <v>60</v>
      </c>
      <c r="U20" s="31" t="s">
        <v>60</v>
      </c>
      <c r="V20" s="31" t="s">
        <v>66</v>
      </c>
      <c r="W20" s="31" t="s">
        <v>50</v>
      </c>
      <c r="X20" s="31" t="s">
        <v>161</v>
      </c>
      <c r="Y20" s="31" t="s">
        <v>60</v>
      </c>
      <c r="Z20" s="31" t="s">
        <v>62</v>
      </c>
      <c r="AA20" s="31" t="s">
        <v>50</v>
      </c>
      <c r="AB20" s="31" t="s">
        <v>50</v>
      </c>
      <c r="AC20" s="31" t="s">
        <v>87</v>
      </c>
      <c r="AD20" s="31" t="s">
        <v>72</v>
      </c>
      <c r="AE20" s="2">
        <f t="shared" si="0"/>
        <v>60</v>
      </c>
      <c r="AF20" s="31" t="s">
        <v>85</v>
      </c>
      <c r="AG20" s="31" t="s">
        <v>129</v>
      </c>
      <c r="AH20" s="31" t="s">
        <v>269</v>
      </c>
      <c r="AI20" s="31" t="s">
        <v>11645</v>
      </c>
      <c r="AJ20" s="31">
        <f t="shared" si="1"/>
        <v>0</v>
      </c>
      <c r="AK20" s="34">
        <f t="shared" si="2"/>
        <v>-99</v>
      </c>
      <c r="AL20" s="30">
        <f t="shared" si="3"/>
        <v>-99</v>
      </c>
      <c r="AM20" s="5">
        <f t="shared" si="7"/>
        <v>508.84</v>
      </c>
      <c r="AN20" s="5">
        <f t="shared" si="8"/>
        <v>0</v>
      </c>
      <c r="AO20" s="30">
        <f t="shared" si="9"/>
        <v>0</v>
      </c>
      <c r="AP20" s="30">
        <f t="shared" si="10"/>
        <v>0</v>
      </c>
      <c r="AQ20" t="str">
        <f t="shared" si="5"/>
        <v>1978 - 1992</v>
      </c>
      <c r="AR20" s="2">
        <f t="shared" si="6"/>
        <v>1980</v>
      </c>
      <c r="AS20" s="2">
        <f t="shared" si="11"/>
        <v>-99</v>
      </c>
      <c r="AT20" s="31" t="s">
        <v>50</v>
      </c>
      <c r="AU20" s="31" t="s">
        <v>50</v>
      </c>
      <c r="AV20" s="31" t="s">
        <v>66</v>
      </c>
      <c r="AW20" s="31" t="s">
        <v>57</v>
      </c>
      <c r="AX20" s="31" t="s">
        <v>93</v>
      </c>
      <c r="AY20" s="31" t="s">
        <v>68</v>
      </c>
      <c r="AZ20" s="31" t="s">
        <v>269</v>
      </c>
      <c r="BA20" s="31" t="s">
        <v>50</v>
      </c>
      <c r="BB20" s="31" t="s">
        <v>50</v>
      </c>
      <c r="BC20" s="31" t="s">
        <v>50</v>
      </c>
      <c r="BD20" s="31" t="s">
        <v>50</v>
      </c>
      <c r="BE20" s="31" t="s">
        <v>50</v>
      </c>
      <c r="BF20" s="31" t="s">
        <v>50</v>
      </c>
    </row>
    <row r="21" spans="1:58" ht="45" x14ac:dyDescent="0.25">
      <c r="A21" s="31" t="s">
        <v>127</v>
      </c>
      <c r="B21" s="31" t="s">
        <v>49</v>
      </c>
      <c r="C21" s="32">
        <v>2</v>
      </c>
      <c r="D21" s="31" t="s">
        <v>50</v>
      </c>
      <c r="E21" s="31" t="s">
        <v>51</v>
      </c>
      <c r="F21" s="31" t="s">
        <v>52</v>
      </c>
      <c r="G21" s="31" t="s">
        <v>50</v>
      </c>
      <c r="H21" s="31" t="s">
        <v>50</v>
      </c>
      <c r="I21" s="31" t="s">
        <v>53</v>
      </c>
      <c r="J21" s="31" t="s">
        <v>54</v>
      </c>
      <c r="K21" s="31" t="s">
        <v>54</v>
      </c>
      <c r="L21" s="31" t="s">
        <v>55</v>
      </c>
      <c r="M21" s="31" t="s">
        <v>51</v>
      </c>
      <c r="N21" s="31" t="s">
        <v>50</v>
      </c>
      <c r="O21" s="31" t="s">
        <v>57</v>
      </c>
      <c r="P21" s="31" t="s">
        <v>50</v>
      </c>
      <c r="Q21" s="31" t="s">
        <v>123</v>
      </c>
      <c r="R21" s="31" t="s">
        <v>58</v>
      </c>
      <c r="S21" s="31" t="s">
        <v>53</v>
      </c>
      <c r="T21" s="31" t="s">
        <v>60</v>
      </c>
      <c r="U21" s="31" t="s">
        <v>60</v>
      </c>
      <c r="V21" s="31" t="s">
        <v>60</v>
      </c>
      <c r="W21" s="31" t="s">
        <v>50</v>
      </c>
      <c r="X21" s="31" t="s">
        <v>50</v>
      </c>
      <c r="Y21" s="31" t="s">
        <v>50</v>
      </c>
      <c r="Z21" s="31" t="s">
        <v>62</v>
      </c>
      <c r="AA21" s="31" t="s">
        <v>50</v>
      </c>
      <c r="AB21" s="31" t="s">
        <v>50</v>
      </c>
      <c r="AC21" s="31" t="s">
        <v>87</v>
      </c>
      <c r="AD21" s="31" t="s">
        <v>72</v>
      </c>
      <c r="AE21" s="2">
        <f t="shared" si="0"/>
        <v>60</v>
      </c>
      <c r="AF21" s="31" t="s">
        <v>85</v>
      </c>
      <c r="AG21" s="31" t="s">
        <v>129</v>
      </c>
      <c r="AH21" s="31" t="s">
        <v>77</v>
      </c>
      <c r="AI21" s="31" t="s">
        <v>921</v>
      </c>
      <c r="AJ21" s="31">
        <f t="shared" si="1"/>
        <v>2</v>
      </c>
      <c r="AK21" s="34">
        <f t="shared" si="2"/>
        <v>5</v>
      </c>
      <c r="AL21" s="30">
        <f t="shared" si="3"/>
        <v>5</v>
      </c>
      <c r="AM21" s="5">
        <f t="shared" si="7"/>
        <v>32.82</v>
      </c>
      <c r="AN21" s="5">
        <f t="shared" si="8"/>
        <v>120</v>
      </c>
      <c r="AO21" s="30">
        <f t="shared" si="9"/>
        <v>1200</v>
      </c>
      <c r="AP21" s="30">
        <f t="shared" si="10"/>
        <v>1200</v>
      </c>
      <c r="AQ21" t="str">
        <f t="shared" si="5"/>
        <v>1978 - 1992</v>
      </c>
      <c r="AR21" s="2">
        <f t="shared" si="6"/>
        <v>1983</v>
      </c>
      <c r="AS21" s="2">
        <f t="shared" si="11"/>
        <v>10</v>
      </c>
      <c r="AT21" s="31" t="s">
        <v>50</v>
      </c>
      <c r="AU21" s="31" t="s">
        <v>92</v>
      </c>
      <c r="AV21" s="31" t="s">
        <v>66</v>
      </c>
      <c r="AW21" s="31" t="s">
        <v>57</v>
      </c>
      <c r="AX21" s="31" t="s">
        <v>67</v>
      </c>
      <c r="AY21" s="31" t="s">
        <v>68</v>
      </c>
      <c r="AZ21" s="31" t="s">
        <v>77</v>
      </c>
      <c r="BA21" s="31" t="s">
        <v>921</v>
      </c>
      <c r="BB21" s="31" t="s">
        <v>50</v>
      </c>
      <c r="BC21" s="31" t="s">
        <v>50</v>
      </c>
      <c r="BD21" s="31" t="s">
        <v>50</v>
      </c>
      <c r="BE21" s="31" t="s">
        <v>50</v>
      </c>
      <c r="BF21" s="31" t="s">
        <v>50</v>
      </c>
    </row>
    <row r="22" spans="1:58" ht="45" x14ac:dyDescent="0.25">
      <c r="A22" s="31" t="s">
        <v>127</v>
      </c>
      <c r="B22" s="31" t="s">
        <v>49</v>
      </c>
      <c r="C22" s="32">
        <v>3</v>
      </c>
      <c r="D22" s="31" t="s">
        <v>50</v>
      </c>
      <c r="E22" s="31" t="s">
        <v>51</v>
      </c>
      <c r="F22" s="31" t="s">
        <v>52</v>
      </c>
      <c r="G22" s="31" t="s">
        <v>50</v>
      </c>
      <c r="H22" s="31" t="s">
        <v>50</v>
      </c>
      <c r="I22" s="31" t="s">
        <v>53</v>
      </c>
      <c r="J22" s="31" t="s">
        <v>54</v>
      </c>
      <c r="K22" s="31" t="s">
        <v>54</v>
      </c>
      <c r="L22" s="31" t="s">
        <v>55</v>
      </c>
      <c r="M22" s="31" t="s">
        <v>72</v>
      </c>
      <c r="N22" s="31" t="s">
        <v>56</v>
      </c>
      <c r="O22" s="31" t="s">
        <v>60</v>
      </c>
      <c r="P22" s="31" t="s">
        <v>50</v>
      </c>
      <c r="Q22" s="31" t="s">
        <v>98</v>
      </c>
      <c r="R22" s="31" t="s">
        <v>58</v>
      </c>
      <c r="S22" s="31" t="s">
        <v>53</v>
      </c>
      <c r="T22" s="31" t="s">
        <v>60</v>
      </c>
      <c r="U22" s="31" t="s">
        <v>60</v>
      </c>
      <c r="V22" s="31" t="s">
        <v>60</v>
      </c>
      <c r="W22" s="31" t="s">
        <v>50</v>
      </c>
      <c r="X22" s="31" t="s">
        <v>50</v>
      </c>
      <c r="Y22" s="31" t="s">
        <v>50</v>
      </c>
      <c r="Z22" s="31" t="s">
        <v>62</v>
      </c>
      <c r="AA22" s="31" t="s">
        <v>50</v>
      </c>
      <c r="AB22" s="31" t="s">
        <v>50</v>
      </c>
      <c r="AC22" s="31" t="s">
        <v>63</v>
      </c>
      <c r="AD22" s="31" t="s">
        <v>72</v>
      </c>
      <c r="AE22" s="2">
        <f t="shared" si="0"/>
        <v>60</v>
      </c>
      <c r="AF22" s="31" t="s">
        <v>85</v>
      </c>
      <c r="AG22" s="31" t="s">
        <v>129</v>
      </c>
      <c r="AH22" s="31" t="s">
        <v>77</v>
      </c>
      <c r="AI22" s="31" t="s">
        <v>922</v>
      </c>
      <c r="AJ22" s="31">
        <f t="shared" si="1"/>
        <v>1</v>
      </c>
      <c r="AK22" s="34">
        <f t="shared" si="2"/>
        <v>2</v>
      </c>
      <c r="AL22" s="30">
        <f t="shared" si="3"/>
        <v>2</v>
      </c>
      <c r="AM22" s="5">
        <f t="shared" si="7"/>
        <v>32.82</v>
      </c>
      <c r="AN22" s="5">
        <f t="shared" si="8"/>
        <v>60</v>
      </c>
      <c r="AO22" s="30">
        <f t="shared" si="9"/>
        <v>780</v>
      </c>
      <c r="AP22" s="30">
        <f t="shared" si="10"/>
        <v>780</v>
      </c>
      <c r="AQ22" t="str">
        <f t="shared" si="5"/>
        <v>1978 - 1992</v>
      </c>
      <c r="AR22" s="2">
        <f t="shared" si="6"/>
        <v>1983</v>
      </c>
      <c r="AS22" s="2">
        <f t="shared" si="11"/>
        <v>13</v>
      </c>
      <c r="AT22" s="31" t="s">
        <v>50</v>
      </c>
      <c r="AU22" s="31" t="s">
        <v>100</v>
      </c>
      <c r="AV22" s="31" t="s">
        <v>66</v>
      </c>
      <c r="AW22" s="31" t="s">
        <v>57</v>
      </c>
      <c r="AX22" s="31" t="s">
        <v>562</v>
      </c>
      <c r="AY22" s="31" t="s">
        <v>68</v>
      </c>
      <c r="AZ22" s="31" t="s">
        <v>77</v>
      </c>
      <c r="BA22" s="31" t="s">
        <v>922</v>
      </c>
      <c r="BB22" s="31" t="s">
        <v>50</v>
      </c>
      <c r="BC22" s="31" t="s">
        <v>50</v>
      </c>
      <c r="BD22" s="31" t="s">
        <v>50</v>
      </c>
      <c r="BE22" s="31" t="s">
        <v>50</v>
      </c>
      <c r="BF22" s="31" t="s">
        <v>50</v>
      </c>
    </row>
    <row r="23" spans="1:58" ht="45" x14ac:dyDescent="0.25">
      <c r="A23" s="31" t="s">
        <v>1776</v>
      </c>
      <c r="B23" s="31" t="s">
        <v>49</v>
      </c>
      <c r="C23" s="32">
        <v>1</v>
      </c>
      <c r="D23" s="31" t="s">
        <v>50</v>
      </c>
      <c r="E23" s="31" t="s">
        <v>84</v>
      </c>
      <c r="F23" s="31" t="s">
        <v>85</v>
      </c>
      <c r="G23" s="31" t="s">
        <v>50</v>
      </c>
      <c r="H23" s="31" t="s">
        <v>50</v>
      </c>
      <c r="I23" s="31" t="s">
        <v>53</v>
      </c>
      <c r="J23" s="31" t="s">
        <v>54</v>
      </c>
      <c r="K23" s="31" t="s">
        <v>54</v>
      </c>
      <c r="L23" s="31" t="s">
        <v>55</v>
      </c>
      <c r="M23" s="31" t="s">
        <v>72</v>
      </c>
      <c r="N23" s="31" t="s">
        <v>50</v>
      </c>
      <c r="O23" s="31" t="s">
        <v>66</v>
      </c>
      <c r="P23" s="31" t="s">
        <v>50</v>
      </c>
      <c r="Q23" s="31" t="s">
        <v>11646</v>
      </c>
      <c r="R23" s="31" t="s">
        <v>58</v>
      </c>
      <c r="S23" s="31" t="s">
        <v>53</v>
      </c>
      <c r="T23" s="31" t="s">
        <v>60</v>
      </c>
      <c r="U23" s="31" t="s">
        <v>60</v>
      </c>
      <c r="V23" s="31" t="s">
        <v>66</v>
      </c>
      <c r="W23" s="31" t="s">
        <v>50</v>
      </c>
      <c r="X23" s="31" t="s">
        <v>161</v>
      </c>
      <c r="Y23" s="31" t="s">
        <v>60</v>
      </c>
      <c r="Z23" s="31" t="s">
        <v>62</v>
      </c>
      <c r="AA23" s="31" t="s">
        <v>50</v>
      </c>
      <c r="AB23" s="31" t="s">
        <v>50</v>
      </c>
      <c r="AC23" s="31" t="s">
        <v>87</v>
      </c>
      <c r="AD23" s="31" t="s">
        <v>72</v>
      </c>
      <c r="AE23" s="2">
        <f t="shared" si="0"/>
        <v>60</v>
      </c>
      <c r="AF23" s="31" t="s">
        <v>85</v>
      </c>
      <c r="AG23" s="31" t="s">
        <v>129</v>
      </c>
      <c r="AH23" s="31" t="s">
        <v>11647</v>
      </c>
      <c r="AI23" s="31" t="s">
        <v>11648</v>
      </c>
      <c r="AJ23" s="31">
        <f t="shared" si="1"/>
        <v>0</v>
      </c>
      <c r="AK23" s="34">
        <f t="shared" si="2"/>
        <v>-99</v>
      </c>
      <c r="AL23" s="30">
        <f t="shared" si="3"/>
        <v>-99</v>
      </c>
      <c r="AM23" s="5">
        <f t="shared" si="7"/>
        <v>716.84</v>
      </c>
      <c r="AN23" s="5">
        <f t="shared" si="8"/>
        <v>0</v>
      </c>
      <c r="AO23" s="30">
        <f t="shared" si="9"/>
        <v>0</v>
      </c>
      <c r="AP23" s="30">
        <f t="shared" si="10"/>
        <v>0</v>
      </c>
      <c r="AQ23" t="str">
        <f t="shared" si="5"/>
        <v>Before 1978</v>
      </c>
      <c r="AR23" s="2">
        <f t="shared" si="6"/>
        <v>1965</v>
      </c>
      <c r="AS23" s="2">
        <f t="shared" si="11"/>
        <v>-99</v>
      </c>
      <c r="AT23" s="31" t="s">
        <v>50</v>
      </c>
      <c r="AU23" s="31" t="s">
        <v>50</v>
      </c>
      <c r="AV23" s="31" t="s">
        <v>66</v>
      </c>
      <c r="AW23" s="31" t="s">
        <v>57</v>
      </c>
      <c r="AX23" s="31" t="s">
        <v>93</v>
      </c>
      <c r="AY23" s="31" t="s">
        <v>68</v>
      </c>
      <c r="AZ23" s="31" t="s">
        <v>11647</v>
      </c>
      <c r="BA23" s="31" t="s">
        <v>50</v>
      </c>
      <c r="BB23" s="31" t="s">
        <v>50</v>
      </c>
      <c r="BC23" s="31" t="s">
        <v>50</v>
      </c>
      <c r="BD23" s="31" t="s">
        <v>50</v>
      </c>
      <c r="BE23" s="31" t="s">
        <v>50</v>
      </c>
      <c r="BF23" s="31" t="s">
        <v>50</v>
      </c>
    </row>
    <row r="24" spans="1:58" ht="45" x14ac:dyDescent="0.25">
      <c r="A24" s="31" t="s">
        <v>1776</v>
      </c>
      <c r="B24" s="31" t="s">
        <v>49</v>
      </c>
      <c r="C24" s="32">
        <v>2</v>
      </c>
      <c r="D24" s="31" t="s">
        <v>50</v>
      </c>
      <c r="E24" s="31" t="s">
        <v>84</v>
      </c>
      <c r="F24" s="31" t="s">
        <v>85</v>
      </c>
      <c r="G24" s="31" t="s">
        <v>50</v>
      </c>
      <c r="H24" s="31" t="s">
        <v>50</v>
      </c>
      <c r="I24" s="31" t="s">
        <v>53</v>
      </c>
      <c r="J24" s="31" t="s">
        <v>54</v>
      </c>
      <c r="K24" s="31" t="s">
        <v>54</v>
      </c>
      <c r="L24" s="31" t="s">
        <v>55</v>
      </c>
      <c r="M24" s="31" t="s">
        <v>72</v>
      </c>
      <c r="N24" s="31" t="s">
        <v>50</v>
      </c>
      <c r="O24" s="31" t="s">
        <v>66</v>
      </c>
      <c r="P24" s="31" t="s">
        <v>50</v>
      </c>
      <c r="Q24" s="31" t="s">
        <v>11646</v>
      </c>
      <c r="R24" s="31" t="s">
        <v>58</v>
      </c>
      <c r="S24" s="31" t="s">
        <v>53</v>
      </c>
      <c r="T24" s="31" t="s">
        <v>60</v>
      </c>
      <c r="U24" s="31" t="s">
        <v>60</v>
      </c>
      <c r="V24" s="31" t="s">
        <v>66</v>
      </c>
      <c r="W24" s="31" t="s">
        <v>50</v>
      </c>
      <c r="X24" s="31" t="s">
        <v>161</v>
      </c>
      <c r="Y24" s="31" t="s">
        <v>60</v>
      </c>
      <c r="Z24" s="31" t="s">
        <v>62</v>
      </c>
      <c r="AA24" s="31" t="s">
        <v>50</v>
      </c>
      <c r="AB24" s="31" t="s">
        <v>50</v>
      </c>
      <c r="AC24" s="31" t="s">
        <v>87</v>
      </c>
      <c r="AD24" s="31" t="s">
        <v>72</v>
      </c>
      <c r="AE24" s="2">
        <f t="shared" si="0"/>
        <v>60</v>
      </c>
      <c r="AF24" s="31" t="s">
        <v>85</v>
      </c>
      <c r="AG24" s="31" t="s">
        <v>129</v>
      </c>
      <c r="AH24" s="31" t="s">
        <v>11649</v>
      </c>
      <c r="AI24" s="31" t="s">
        <v>11650</v>
      </c>
      <c r="AJ24" s="31">
        <f t="shared" si="1"/>
        <v>0</v>
      </c>
      <c r="AK24" s="34">
        <f t="shared" si="2"/>
        <v>-99</v>
      </c>
      <c r="AL24" s="30">
        <f t="shared" si="3"/>
        <v>-99</v>
      </c>
      <c r="AM24" s="5">
        <f t="shared" si="7"/>
        <v>716.84</v>
      </c>
      <c r="AN24" s="5">
        <f t="shared" si="8"/>
        <v>0</v>
      </c>
      <c r="AO24" s="30">
        <f t="shared" si="9"/>
        <v>0</v>
      </c>
      <c r="AP24" s="30">
        <f t="shared" si="10"/>
        <v>0</v>
      </c>
      <c r="AQ24" t="str">
        <f t="shared" si="5"/>
        <v>Before 1978</v>
      </c>
      <c r="AR24" s="2">
        <f t="shared" si="6"/>
        <v>1965</v>
      </c>
      <c r="AS24" s="2">
        <f t="shared" si="11"/>
        <v>-99</v>
      </c>
      <c r="AT24" s="31" t="s">
        <v>50</v>
      </c>
      <c r="AU24" s="31" t="s">
        <v>50</v>
      </c>
      <c r="AV24" s="31" t="s">
        <v>66</v>
      </c>
      <c r="AW24" s="31" t="s">
        <v>57</v>
      </c>
      <c r="AX24" s="31" t="s">
        <v>93</v>
      </c>
      <c r="AY24" s="31" t="s">
        <v>68</v>
      </c>
      <c r="AZ24" s="31" t="s">
        <v>11649</v>
      </c>
      <c r="BA24" s="31" t="s">
        <v>50</v>
      </c>
      <c r="BB24" s="31" t="s">
        <v>50</v>
      </c>
      <c r="BC24" s="31" t="s">
        <v>50</v>
      </c>
      <c r="BD24" s="31" t="s">
        <v>50</v>
      </c>
      <c r="BE24" s="31" t="s">
        <v>50</v>
      </c>
      <c r="BF24" s="31" t="s">
        <v>50</v>
      </c>
    </row>
    <row r="25" spans="1:58" ht="45" x14ac:dyDescent="0.25">
      <c r="A25" s="31" t="s">
        <v>134</v>
      </c>
      <c r="B25" s="31" t="s">
        <v>49</v>
      </c>
      <c r="C25" s="32">
        <v>1</v>
      </c>
      <c r="D25" s="31" t="s">
        <v>50</v>
      </c>
      <c r="E25" s="31" t="s">
        <v>84</v>
      </c>
      <c r="F25" s="31" t="s">
        <v>85</v>
      </c>
      <c r="G25" s="31" t="s">
        <v>50</v>
      </c>
      <c r="H25" s="31" t="s">
        <v>50</v>
      </c>
      <c r="I25" s="31" t="s">
        <v>53</v>
      </c>
      <c r="J25" s="31" t="s">
        <v>54</v>
      </c>
      <c r="K25" s="31" t="s">
        <v>54</v>
      </c>
      <c r="L25" s="31" t="s">
        <v>55</v>
      </c>
      <c r="M25" s="31" t="s">
        <v>72</v>
      </c>
      <c r="N25" s="31" t="s">
        <v>50</v>
      </c>
      <c r="O25" s="31" t="s">
        <v>57</v>
      </c>
      <c r="P25" s="31" t="s">
        <v>135</v>
      </c>
      <c r="Q25" s="31" t="s">
        <v>50</v>
      </c>
      <c r="R25" s="31" t="s">
        <v>58</v>
      </c>
      <c r="S25" s="31" t="s">
        <v>53</v>
      </c>
      <c r="T25" s="31" t="s">
        <v>60</v>
      </c>
      <c r="U25" s="31" t="s">
        <v>60</v>
      </c>
      <c r="V25" s="31" t="s">
        <v>60</v>
      </c>
      <c r="W25" s="31" t="s">
        <v>50</v>
      </c>
      <c r="X25" s="31" t="s">
        <v>50</v>
      </c>
      <c r="Y25" s="31" t="s">
        <v>50</v>
      </c>
      <c r="Z25" s="31" t="s">
        <v>62</v>
      </c>
      <c r="AA25" s="31" t="s">
        <v>50</v>
      </c>
      <c r="AB25" s="31" t="s">
        <v>50</v>
      </c>
      <c r="AC25" s="31" t="s">
        <v>87</v>
      </c>
      <c r="AD25" s="31" t="s">
        <v>72</v>
      </c>
      <c r="AE25" s="2">
        <f t="shared" si="0"/>
        <v>60</v>
      </c>
      <c r="AF25" s="31" t="s">
        <v>85</v>
      </c>
      <c r="AG25" s="31" t="s">
        <v>129</v>
      </c>
      <c r="AH25" s="31" t="s">
        <v>136</v>
      </c>
      <c r="AI25" s="31" t="s">
        <v>137</v>
      </c>
      <c r="AJ25" s="31">
        <f t="shared" si="1"/>
        <v>0</v>
      </c>
      <c r="AK25" s="34">
        <f t="shared" si="2"/>
        <v>-99</v>
      </c>
      <c r="AL25" s="30">
        <f t="shared" si="3"/>
        <v>-99</v>
      </c>
      <c r="AM25" s="5">
        <f t="shared" si="7"/>
        <v>93.5</v>
      </c>
      <c r="AN25" s="5">
        <f t="shared" si="8"/>
        <v>0</v>
      </c>
      <c r="AO25" s="30">
        <f t="shared" si="9"/>
        <v>0</v>
      </c>
      <c r="AP25" s="30">
        <f t="shared" si="10"/>
        <v>0</v>
      </c>
      <c r="AQ25" t="str">
        <f t="shared" si="5"/>
        <v>1978 - 1992</v>
      </c>
      <c r="AR25" s="2">
        <f t="shared" si="6"/>
        <v>1981</v>
      </c>
      <c r="AS25" s="2">
        <f t="shared" si="11"/>
        <v>-99</v>
      </c>
      <c r="AT25" s="31" t="s">
        <v>99</v>
      </c>
      <c r="AU25" s="31" t="s">
        <v>50</v>
      </c>
      <c r="AV25" s="31" t="s">
        <v>66</v>
      </c>
      <c r="AW25" s="31" t="s">
        <v>57</v>
      </c>
      <c r="AX25" s="31" t="s">
        <v>111</v>
      </c>
      <c r="AY25" s="31" t="s">
        <v>68</v>
      </c>
      <c r="AZ25" s="31" t="s">
        <v>136</v>
      </c>
      <c r="BA25" s="31" t="s">
        <v>137</v>
      </c>
      <c r="BB25" s="31" t="s">
        <v>50</v>
      </c>
      <c r="BC25" s="31" t="s">
        <v>50</v>
      </c>
      <c r="BD25" s="31" t="s">
        <v>50</v>
      </c>
      <c r="BE25" s="31" t="s">
        <v>50</v>
      </c>
      <c r="BF25" s="31" t="s">
        <v>50</v>
      </c>
    </row>
    <row r="26" spans="1:58" ht="45" x14ac:dyDescent="0.25">
      <c r="A26" s="31" t="s">
        <v>926</v>
      </c>
      <c r="B26" s="31" t="s">
        <v>49</v>
      </c>
      <c r="C26" s="32">
        <v>1</v>
      </c>
      <c r="D26" s="31" t="s">
        <v>50</v>
      </c>
      <c r="E26" s="31" t="s">
        <v>72</v>
      </c>
      <c r="F26" s="31" t="s">
        <v>51</v>
      </c>
      <c r="G26" s="31" t="s">
        <v>50</v>
      </c>
      <c r="H26" s="31" t="s">
        <v>50</v>
      </c>
      <c r="I26" s="31" t="s">
        <v>53</v>
      </c>
      <c r="J26" s="31" t="s">
        <v>54</v>
      </c>
      <c r="K26" s="31" t="s">
        <v>54</v>
      </c>
      <c r="L26" s="31" t="s">
        <v>55</v>
      </c>
      <c r="M26" s="31" t="s">
        <v>72</v>
      </c>
      <c r="N26" s="31" t="s">
        <v>50</v>
      </c>
      <c r="O26" s="31" t="s">
        <v>57</v>
      </c>
      <c r="P26" s="31" t="s">
        <v>50</v>
      </c>
      <c r="Q26" s="31" t="s">
        <v>50</v>
      </c>
      <c r="R26" s="31" t="s">
        <v>74</v>
      </c>
      <c r="S26" s="31" t="s">
        <v>59</v>
      </c>
      <c r="T26" s="31" t="s">
        <v>60</v>
      </c>
      <c r="U26" s="31" t="s">
        <v>60</v>
      </c>
      <c r="V26" s="31" t="s">
        <v>60</v>
      </c>
      <c r="W26" s="31" t="s">
        <v>50</v>
      </c>
      <c r="X26" s="31" t="s">
        <v>50</v>
      </c>
      <c r="Y26" s="31" t="s">
        <v>50</v>
      </c>
      <c r="Z26" s="31" t="s">
        <v>62</v>
      </c>
      <c r="AA26" s="31" t="s">
        <v>50</v>
      </c>
      <c r="AB26" s="31" t="s">
        <v>50</v>
      </c>
      <c r="AC26" s="31" t="s">
        <v>87</v>
      </c>
      <c r="AD26" s="31" t="s">
        <v>72</v>
      </c>
      <c r="AE26" s="2">
        <f t="shared" si="0"/>
        <v>60</v>
      </c>
      <c r="AF26" s="31" t="s">
        <v>85</v>
      </c>
      <c r="AG26" s="31" t="s">
        <v>129</v>
      </c>
      <c r="AH26" s="31" t="s">
        <v>594</v>
      </c>
      <c r="AI26" s="31" t="s">
        <v>927</v>
      </c>
      <c r="AJ26" s="31">
        <f t="shared" si="1"/>
        <v>1</v>
      </c>
      <c r="AK26" s="34">
        <f t="shared" si="2"/>
        <v>-99</v>
      </c>
      <c r="AL26" s="30">
        <f t="shared" si="3"/>
        <v>-99</v>
      </c>
      <c r="AM26" s="5">
        <f t="shared" si="7"/>
        <v>508.84</v>
      </c>
      <c r="AN26" s="5">
        <f t="shared" si="8"/>
        <v>60</v>
      </c>
      <c r="AO26" s="30">
        <f t="shared" si="9"/>
        <v>780</v>
      </c>
      <c r="AP26" s="30">
        <f t="shared" si="10"/>
        <v>780</v>
      </c>
      <c r="AQ26" t="str">
        <f t="shared" si="5"/>
        <v>Before 1978</v>
      </c>
      <c r="AR26" s="2">
        <f t="shared" si="6"/>
        <v>1950</v>
      </c>
      <c r="AS26" s="2">
        <f t="shared" si="11"/>
        <v>13</v>
      </c>
      <c r="AT26" s="31" t="s">
        <v>50</v>
      </c>
      <c r="AU26" s="31" t="s">
        <v>100</v>
      </c>
      <c r="AV26" s="31" t="s">
        <v>66</v>
      </c>
      <c r="AW26" s="31" t="s">
        <v>57</v>
      </c>
      <c r="AX26" s="31" t="s">
        <v>277</v>
      </c>
      <c r="AY26" s="31" t="s">
        <v>68</v>
      </c>
      <c r="AZ26" s="31" t="s">
        <v>594</v>
      </c>
      <c r="BA26" s="31" t="s">
        <v>927</v>
      </c>
      <c r="BB26" s="31" t="s">
        <v>335</v>
      </c>
      <c r="BC26" s="31" t="s">
        <v>53</v>
      </c>
      <c r="BD26" s="31" t="s">
        <v>50</v>
      </c>
      <c r="BE26" s="31" t="s">
        <v>50</v>
      </c>
      <c r="BF26" s="31" t="s">
        <v>50</v>
      </c>
    </row>
    <row r="27" spans="1:58" ht="45" x14ac:dyDescent="0.25">
      <c r="A27" s="31" t="s">
        <v>1808</v>
      </c>
      <c r="B27" s="31" t="s">
        <v>49</v>
      </c>
      <c r="C27" s="32">
        <v>4</v>
      </c>
      <c r="D27" s="31" t="s">
        <v>50</v>
      </c>
      <c r="E27" s="31" t="s">
        <v>85</v>
      </c>
      <c r="F27" s="31" t="s">
        <v>70</v>
      </c>
      <c r="G27" s="31" t="s">
        <v>50</v>
      </c>
      <c r="H27" s="31" t="s">
        <v>50</v>
      </c>
      <c r="I27" s="31" t="s">
        <v>53</v>
      </c>
      <c r="J27" s="31" t="s">
        <v>54</v>
      </c>
      <c r="K27" s="31" t="s">
        <v>54</v>
      </c>
      <c r="L27" s="31" t="s">
        <v>55</v>
      </c>
      <c r="M27" s="31" t="s">
        <v>51</v>
      </c>
      <c r="N27" s="31" t="s">
        <v>50</v>
      </c>
      <c r="O27" s="31" t="s">
        <v>57</v>
      </c>
      <c r="P27" s="31" t="s">
        <v>50</v>
      </c>
      <c r="Q27" s="31" t="s">
        <v>498</v>
      </c>
      <c r="R27" s="31" t="s">
        <v>74</v>
      </c>
      <c r="S27" s="31" t="s">
        <v>53</v>
      </c>
      <c r="T27" s="31" t="s">
        <v>60</v>
      </c>
      <c r="U27" s="31" t="s">
        <v>60</v>
      </c>
      <c r="V27" s="31" t="s">
        <v>66</v>
      </c>
      <c r="W27" s="31" t="s">
        <v>50</v>
      </c>
      <c r="X27" s="31" t="s">
        <v>161</v>
      </c>
      <c r="Y27" s="31" t="s">
        <v>60</v>
      </c>
      <c r="Z27" s="31" t="s">
        <v>62</v>
      </c>
      <c r="AA27" s="31" t="s">
        <v>50</v>
      </c>
      <c r="AB27" s="31" t="s">
        <v>50</v>
      </c>
      <c r="AC27" s="31" t="s">
        <v>87</v>
      </c>
      <c r="AD27" s="31" t="s">
        <v>72</v>
      </c>
      <c r="AE27" s="2">
        <f t="shared" si="0"/>
        <v>60</v>
      </c>
      <c r="AF27" s="31" t="s">
        <v>85</v>
      </c>
      <c r="AG27" s="31" t="s">
        <v>129</v>
      </c>
      <c r="AH27" s="31" t="s">
        <v>144</v>
      </c>
      <c r="AI27" s="31" t="s">
        <v>11651</v>
      </c>
      <c r="AJ27" s="31">
        <f t="shared" si="1"/>
        <v>0</v>
      </c>
      <c r="AK27" s="34">
        <f t="shared" si="2"/>
        <v>-99</v>
      </c>
      <c r="AL27" s="30">
        <f t="shared" si="3"/>
        <v>-99</v>
      </c>
      <c r="AM27" s="5">
        <f t="shared" si="7"/>
        <v>69.5</v>
      </c>
      <c r="AN27" s="5">
        <f t="shared" si="8"/>
        <v>0</v>
      </c>
      <c r="AO27" s="30">
        <f t="shared" si="9"/>
        <v>0</v>
      </c>
      <c r="AP27" s="30">
        <f t="shared" si="10"/>
        <v>0</v>
      </c>
      <c r="AQ27" t="str">
        <f t="shared" si="5"/>
        <v>1978 - 1992</v>
      </c>
      <c r="AR27" s="2">
        <f t="shared" si="6"/>
        <v>1990</v>
      </c>
      <c r="AS27" s="2">
        <f t="shared" si="11"/>
        <v>-99</v>
      </c>
      <c r="AT27" s="31" t="s">
        <v>50</v>
      </c>
      <c r="AU27" s="31" t="s">
        <v>50</v>
      </c>
      <c r="AV27" s="31" t="s">
        <v>66</v>
      </c>
      <c r="AW27" s="31" t="s">
        <v>57</v>
      </c>
      <c r="AX27" s="31" t="s">
        <v>244</v>
      </c>
      <c r="AY27" s="31" t="s">
        <v>68</v>
      </c>
      <c r="AZ27" s="31" t="s">
        <v>144</v>
      </c>
      <c r="BA27" s="31" t="s">
        <v>12683</v>
      </c>
      <c r="BB27" s="31" t="s">
        <v>50</v>
      </c>
      <c r="BC27" s="31" t="s">
        <v>50</v>
      </c>
      <c r="BD27" s="31" t="s">
        <v>50</v>
      </c>
      <c r="BE27" s="31" t="s">
        <v>50</v>
      </c>
      <c r="BF27" s="31" t="s">
        <v>50</v>
      </c>
    </row>
    <row r="28" spans="1:58" ht="45" x14ac:dyDescent="0.25">
      <c r="A28" s="31" t="s">
        <v>931</v>
      </c>
      <c r="B28" s="31" t="s">
        <v>49</v>
      </c>
      <c r="C28" s="32">
        <v>2</v>
      </c>
      <c r="D28" s="31" t="s">
        <v>50</v>
      </c>
      <c r="E28" s="31" t="s">
        <v>84</v>
      </c>
      <c r="F28" s="31" t="s">
        <v>85</v>
      </c>
      <c r="G28" s="31" t="s">
        <v>50</v>
      </c>
      <c r="H28" s="31" t="s">
        <v>50</v>
      </c>
      <c r="I28" s="31" t="s">
        <v>53</v>
      </c>
      <c r="J28" s="31" t="s">
        <v>54</v>
      </c>
      <c r="K28" s="31" t="s">
        <v>54</v>
      </c>
      <c r="L28" s="31" t="s">
        <v>55</v>
      </c>
      <c r="M28" s="31" t="s">
        <v>51</v>
      </c>
      <c r="N28" s="31" t="s">
        <v>50</v>
      </c>
      <c r="O28" s="31" t="s">
        <v>66</v>
      </c>
      <c r="P28" s="31" t="s">
        <v>752</v>
      </c>
      <c r="Q28" s="31" t="s">
        <v>50</v>
      </c>
      <c r="R28" s="31" t="s">
        <v>74</v>
      </c>
      <c r="S28" s="31" t="s">
        <v>58</v>
      </c>
      <c r="T28" s="31" t="s">
        <v>60</v>
      </c>
      <c r="U28" s="31" t="s">
        <v>60</v>
      </c>
      <c r="V28" s="31" t="s">
        <v>86</v>
      </c>
      <c r="W28" s="31" t="s">
        <v>50</v>
      </c>
      <c r="X28" s="31" t="s">
        <v>101</v>
      </c>
      <c r="Y28" s="31" t="s">
        <v>54</v>
      </c>
      <c r="Z28" s="31" t="s">
        <v>62</v>
      </c>
      <c r="AA28" s="31" t="s">
        <v>50</v>
      </c>
      <c r="AB28" s="31" t="s">
        <v>50</v>
      </c>
      <c r="AC28" s="31" t="s">
        <v>87</v>
      </c>
      <c r="AD28" s="31" t="s">
        <v>72</v>
      </c>
      <c r="AE28" s="2">
        <f t="shared" si="0"/>
        <v>60</v>
      </c>
      <c r="AF28" s="31" t="s">
        <v>85</v>
      </c>
      <c r="AG28" s="31" t="s">
        <v>129</v>
      </c>
      <c r="AH28" s="31" t="s">
        <v>144</v>
      </c>
      <c r="AI28" s="31" t="s">
        <v>11652</v>
      </c>
      <c r="AJ28" s="31">
        <f t="shared" si="1"/>
        <v>0</v>
      </c>
      <c r="AK28" s="34">
        <f t="shared" si="2"/>
        <v>-99</v>
      </c>
      <c r="AL28" s="30">
        <f t="shared" si="3"/>
        <v>-99</v>
      </c>
      <c r="AM28" s="5">
        <f t="shared" si="7"/>
        <v>73.92</v>
      </c>
      <c r="AN28" s="5">
        <f t="shared" si="8"/>
        <v>0</v>
      </c>
      <c r="AO28" s="30">
        <f t="shared" si="9"/>
        <v>0</v>
      </c>
      <c r="AP28" s="30">
        <f t="shared" si="10"/>
        <v>0</v>
      </c>
      <c r="AQ28" t="str">
        <f t="shared" si="5"/>
        <v>Before 1978</v>
      </c>
      <c r="AR28" s="2">
        <f t="shared" si="6"/>
        <v>1955</v>
      </c>
      <c r="AS28" s="2">
        <f t="shared" si="11"/>
        <v>-99</v>
      </c>
      <c r="AT28" s="31" t="s">
        <v>50</v>
      </c>
      <c r="AU28" s="31" t="s">
        <v>50</v>
      </c>
      <c r="AV28" s="31" t="s">
        <v>66</v>
      </c>
      <c r="AW28" s="31" t="s">
        <v>57</v>
      </c>
      <c r="AX28" s="31" t="s">
        <v>277</v>
      </c>
      <c r="AY28" s="31" t="s">
        <v>68</v>
      </c>
      <c r="AZ28" s="31" t="s">
        <v>144</v>
      </c>
      <c r="BA28" s="31" t="s">
        <v>11652</v>
      </c>
      <c r="BB28" s="31" t="s">
        <v>12684</v>
      </c>
      <c r="BC28" s="31" t="s">
        <v>129</v>
      </c>
      <c r="BD28" s="31" t="s">
        <v>50</v>
      </c>
      <c r="BE28" s="31" t="s">
        <v>50</v>
      </c>
      <c r="BF28" s="31" t="s">
        <v>50</v>
      </c>
    </row>
    <row r="29" spans="1:58" ht="60" x14ac:dyDescent="0.25">
      <c r="A29" s="31" t="s">
        <v>1861</v>
      </c>
      <c r="B29" s="31" t="s">
        <v>49</v>
      </c>
      <c r="C29" s="32">
        <v>1</v>
      </c>
      <c r="D29" s="31" t="s">
        <v>50</v>
      </c>
      <c r="E29" s="31" t="s">
        <v>70</v>
      </c>
      <c r="F29" s="31" t="s">
        <v>71</v>
      </c>
      <c r="G29" s="31" t="s">
        <v>50</v>
      </c>
      <c r="H29" s="31" t="s">
        <v>50</v>
      </c>
      <c r="I29" s="31" t="s">
        <v>53</v>
      </c>
      <c r="J29" s="31" t="s">
        <v>54</v>
      </c>
      <c r="K29" s="31" t="s">
        <v>54</v>
      </c>
      <c r="L29" s="31" t="s">
        <v>55</v>
      </c>
      <c r="M29" s="31" t="s">
        <v>72</v>
      </c>
      <c r="N29" s="31" t="s">
        <v>50</v>
      </c>
      <c r="O29" s="31" t="s">
        <v>57</v>
      </c>
      <c r="P29" s="31" t="s">
        <v>50</v>
      </c>
      <c r="Q29" s="31" t="s">
        <v>50</v>
      </c>
      <c r="R29" s="31" t="s">
        <v>58</v>
      </c>
      <c r="S29" s="31" t="s">
        <v>59</v>
      </c>
      <c r="T29" s="31" t="s">
        <v>60</v>
      </c>
      <c r="U29" s="31" t="s">
        <v>50</v>
      </c>
      <c r="V29" s="31" t="s">
        <v>60</v>
      </c>
      <c r="W29" s="31" t="s">
        <v>50</v>
      </c>
      <c r="X29" s="31" t="s">
        <v>50</v>
      </c>
      <c r="Y29" s="31" t="s">
        <v>50</v>
      </c>
      <c r="Z29" s="31" t="s">
        <v>62</v>
      </c>
      <c r="AA29" s="31" t="s">
        <v>50</v>
      </c>
      <c r="AB29" s="31" t="s">
        <v>50</v>
      </c>
      <c r="AC29" s="31" t="s">
        <v>87</v>
      </c>
      <c r="AD29" s="31" t="s">
        <v>72</v>
      </c>
      <c r="AE29" s="2">
        <f t="shared" si="0"/>
        <v>60</v>
      </c>
      <c r="AF29" s="31" t="s">
        <v>85</v>
      </c>
      <c r="AG29" s="31" t="s">
        <v>129</v>
      </c>
      <c r="AH29" s="31" t="s">
        <v>144</v>
      </c>
      <c r="AI29" s="31" t="s">
        <v>11653</v>
      </c>
      <c r="AJ29" s="31">
        <f t="shared" si="1"/>
        <v>0</v>
      </c>
      <c r="AK29" s="34">
        <f t="shared" si="2"/>
        <v>-99</v>
      </c>
      <c r="AL29" s="30">
        <f t="shared" si="3"/>
        <v>-99</v>
      </c>
      <c r="AM29" s="5">
        <f t="shared" si="7"/>
        <v>73.92</v>
      </c>
      <c r="AN29" s="5">
        <f t="shared" si="8"/>
        <v>0</v>
      </c>
      <c r="AO29" s="30">
        <f t="shared" si="9"/>
        <v>0</v>
      </c>
      <c r="AP29" s="30">
        <f t="shared" si="10"/>
        <v>0</v>
      </c>
      <c r="AQ29" t="str">
        <f t="shared" si="5"/>
        <v>1978 - 1992</v>
      </c>
      <c r="AR29" s="2">
        <f t="shared" si="6"/>
        <v>1985</v>
      </c>
      <c r="AS29" s="2">
        <f t="shared" si="11"/>
        <v>-99</v>
      </c>
      <c r="AT29" s="31" t="s">
        <v>50</v>
      </c>
      <c r="AU29" s="31" t="s">
        <v>50</v>
      </c>
      <c r="AV29" s="31" t="s">
        <v>60</v>
      </c>
      <c r="AW29" s="31" t="s">
        <v>50</v>
      </c>
      <c r="AX29" s="31" t="s">
        <v>50</v>
      </c>
      <c r="AY29" s="31" t="s">
        <v>50</v>
      </c>
      <c r="AZ29" s="31" t="s">
        <v>50</v>
      </c>
      <c r="BA29" s="31" t="s">
        <v>50</v>
      </c>
      <c r="BB29" s="31" t="s">
        <v>50</v>
      </c>
      <c r="BC29" s="31" t="s">
        <v>50</v>
      </c>
      <c r="BD29" s="31" t="s">
        <v>50</v>
      </c>
      <c r="BE29" s="31" t="s">
        <v>50</v>
      </c>
      <c r="BF29" s="31" t="s">
        <v>50</v>
      </c>
    </row>
    <row r="30" spans="1:58" ht="45" x14ac:dyDescent="0.25">
      <c r="A30" s="31" t="s">
        <v>1861</v>
      </c>
      <c r="B30" s="31" t="s">
        <v>49</v>
      </c>
      <c r="C30" s="32">
        <v>11</v>
      </c>
      <c r="D30" s="31" t="s">
        <v>50</v>
      </c>
      <c r="E30" s="31" t="s">
        <v>70</v>
      </c>
      <c r="F30" s="31" t="s">
        <v>71</v>
      </c>
      <c r="G30" s="31" t="s">
        <v>50</v>
      </c>
      <c r="H30" s="31" t="s">
        <v>50</v>
      </c>
      <c r="I30" s="31" t="s">
        <v>53</v>
      </c>
      <c r="J30" s="31" t="s">
        <v>50</v>
      </c>
      <c r="K30" s="31" t="s">
        <v>54</v>
      </c>
      <c r="L30" s="31" t="s">
        <v>55</v>
      </c>
      <c r="M30" s="31" t="s">
        <v>51</v>
      </c>
      <c r="N30" s="31" t="s">
        <v>50</v>
      </c>
      <c r="O30" s="31" t="s">
        <v>66</v>
      </c>
      <c r="P30" s="31" t="s">
        <v>50</v>
      </c>
      <c r="Q30" s="31" t="s">
        <v>50</v>
      </c>
      <c r="R30" s="31" t="s">
        <v>58</v>
      </c>
      <c r="S30" s="31" t="s">
        <v>50</v>
      </c>
      <c r="T30" s="31" t="s">
        <v>60</v>
      </c>
      <c r="U30" s="31" t="s">
        <v>60</v>
      </c>
      <c r="V30" s="31" t="s">
        <v>60</v>
      </c>
      <c r="W30" s="31" t="s">
        <v>50</v>
      </c>
      <c r="X30" s="31" t="s">
        <v>50</v>
      </c>
      <c r="Y30" s="31" t="s">
        <v>50</v>
      </c>
      <c r="Z30" s="31" t="s">
        <v>62</v>
      </c>
      <c r="AA30" s="31" t="s">
        <v>50</v>
      </c>
      <c r="AB30" s="31" t="s">
        <v>50</v>
      </c>
      <c r="AC30" s="31" t="s">
        <v>87</v>
      </c>
      <c r="AD30" s="31" t="s">
        <v>50</v>
      </c>
      <c r="AE30" s="2">
        <f t="shared" si="0"/>
        <v>60</v>
      </c>
      <c r="AF30" s="31" t="s">
        <v>85</v>
      </c>
      <c r="AG30" s="31" t="s">
        <v>129</v>
      </c>
      <c r="AH30" s="31" t="s">
        <v>144</v>
      </c>
      <c r="AI30" s="31" t="s">
        <v>11654</v>
      </c>
      <c r="AJ30" s="31">
        <f t="shared" si="1"/>
        <v>0</v>
      </c>
      <c r="AK30" s="34">
        <f t="shared" si="2"/>
        <v>-99</v>
      </c>
      <c r="AL30" s="30">
        <f t="shared" si="3"/>
        <v>-99</v>
      </c>
      <c r="AM30" s="5">
        <f t="shared" si="7"/>
        <v>73.92</v>
      </c>
      <c r="AN30" s="5">
        <f t="shared" si="8"/>
        <v>0</v>
      </c>
      <c r="AO30" s="30">
        <f t="shared" si="9"/>
        <v>0</v>
      </c>
      <c r="AP30" s="30">
        <f t="shared" si="10"/>
        <v>0</v>
      </c>
      <c r="AQ30" t="str">
        <f t="shared" si="5"/>
        <v>1978 - 1992</v>
      </c>
      <c r="AR30" s="2">
        <f t="shared" si="6"/>
        <v>1985</v>
      </c>
      <c r="AS30" s="2">
        <f t="shared" si="11"/>
        <v>-99</v>
      </c>
      <c r="AT30" s="31" t="s">
        <v>50</v>
      </c>
      <c r="AU30" s="31" t="s">
        <v>50</v>
      </c>
      <c r="AV30" s="31" t="s">
        <v>60</v>
      </c>
      <c r="AW30" s="31" t="s">
        <v>50</v>
      </c>
      <c r="AX30" s="31" t="s">
        <v>50</v>
      </c>
      <c r="AY30" s="31" t="s">
        <v>50</v>
      </c>
      <c r="AZ30" s="31" t="s">
        <v>50</v>
      </c>
      <c r="BA30" s="31" t="s">
        <v>50</v>
      </c>
      <c r="BB30" s="31" t="s">
        <v>50</v>
      </c>
      <c r="BC30" s="31" t="s">
        <v>50</v>
      </c>
      <c r="BD30" s="31" t="s">
        <v>50</v>
      </c>
      <c r="BE30" s="31" t="s">
        <v>50</v>
      </c>
      <c r="BF30" s="31" t="s">
        <v>50</v>
      </c>
    </row>
    <row r="31" spans="1:58" ht="45" x14ac:dyDescent="0.25">
      <c r="A31" s="31" t="s">
        <v>1872</v>
      </c>
      <c r="B31" s="31" t="s">
        <v>49</v>
      </c>
      <c r="C31" s="32">
        <v>1</v>
      </c>
      <c r="D31" s="31" t="s">
        <v>50</v>
      </c>
      <c r="E31" s="31" t="s">
        <v>70</v>
      </c>
      <c r="F31" s="31" t="s">
        <v>71</v>
      </c>
      <c r="G31" s="31" t="s">
        <v>70</v>
      </c>
      <c r="H31" s="31" t="s">
        <v>71</v>
      </c>
      <c r="I31" s="31" t="s">
        <v>53</v>
      </c>
      <c r="J31" s="31" t="s">
        <v>54</v>
      </c>
      <c r="K31" s="31" t="s">
        <v>50</v>
      </c>
      <c r="L31" s="31" t="s">
        <v>128</v>
      </c>
      <c r="M31" s="31" t="s">
        <v>51</v>
      </c>
      <c r="N31" s="31" t="s">
        <v>50</v>
      </c>
      <c r="O31" s="31" t="s">
        <v>57</v>
      </c>
      <c r="P31" s="31" t="s">
        <v>50</v>
      </c>
      <c r="Q31" s="31" t="s">
        <v>368</v>
      </c>
      <c r="R31" s="31" t="s">
        <v>58</v>
      </c>
      <c r="S31" s="31" t="s">
        <v>59</v>
      </c>
      <c r="T31" s="31" t="s">
        <v>60</v>
      </c>
      <c r="U31" s="31" t="s">
        <v>60</v>
      </c>
      <c r="V31" s="31" t="s">
        <v>60</v>
      </c>
      <c r="W31" s="31" t="s">
        <v>50</v>
      </c>
      <c r="X31" s="31" t="s">
        <v>50</v>
      </c>
      <c r="Y31" s="31" t="s">
        <v>50</v>
      </c>
      <c r="Z31" s="31" t="s">
        <v>62</v>
      </c>
      <c r="AA31" s="31" t="s">
        <v>50</v>
      </c>
      <c r="AB31" s="31" t="s">
        <v>50</v>
      </c>
      <c r="AC31" s="31" t="s">
        <v>87</v>
      </c>
      <c r="AD31" s="31" t="s">
        <v>72</v>
      </c>
      <c r="AE31" s="2">
        <f t="shared" si="0"/>
        <v>60</v>
      </c>
      <c r="AF31" s="31" t="s">
        <v>85</v>
      </c>
      <c r="AG31" s="31" t="s">
        <v>129</v>
      </c>
      <c r="AH31" s="31" t="s">
        <v>152</v>
      </c>
      <c r="AI31" s="31" t="s">
        <v>11655</v>
      </c>
      <c r="AJ31" s="31">
        <f t="shared" si="1"/>
        <v>0</v>
      </c>
      <c r="AK31" s="34">
        <f t="shared" si="2"/>
        <v>-99</v>
      </c>
      <c r="AL31" s="30">
        <f t="shared" si="3"/>
        <v>-99</v>
      </c>
      <c r="AM31" s="5">
        <f t="shared" si="7"/>
        <v>69.5</v>
      </c>
      <c r="AN31" s="5">
        <f t="shared" si="8"/>
        <v>0</v>
      </c>
      <c r="AO31" s="30">
        <f t="shared" si="9"/>
        <v>0</v>
      </c>
      <c r="AP31" s="30">
        <f t="shared" si="10"/>
        <v>0</v>
      </c>
      <c r="AQ31" t="str">
        <f t="shared" si="5"/>
        <v>Before 1978</v>
      </c>
      <c r="AR31" s="2">
        <f t="shared" si="6"/>
        <v>1960</v>
      </c>
      <c r="AS31" s="2">
        <f t="shared" si="11"/>
        <v>-99</v>
      </c>
      <c r="AT31" s="31" t="s">
        <v>50</v>
      </c>
      <c r="AU31" s="31" t="s">
        <v>50</v>
      </c>
      <c r="AV31" s="31" t="s">
        <v>66</v>
      </c>
      <c r="AW31" s="31" t="s">
        <v>57</v>
      </c>
      <c r="AX31" s="31" t="s">
        <v>93</v>
      </c>
      <c r="AY31" s="31" t="s">
        <v>68</v>
      </c>
      <c r="AZ31" s="31" t="s">
        <v>144</v>
      </c>
      <c r="BA31" s="31" t="s">
        <v>12685</v>
      </c>
      <c r="BB31" s="31" t="s">
        <v>50</v>
      </c>
      <c r="BC31" s="31" t="s">
        <v>50</v>
      </c>
      <c r="BD31" s="31" t="s">
        <v>50</v>
      </c>
      <c r="BE31" s="31" t="s">
        <v>50</v>
      </c>
      <c r="BF31" s="31" t="s">
        <v>50</v>
      </c>
    </row>
    <row r="32" spans="1:58" ht="45" x14ac:dyDescent="0.25">
      <c r="A32" s="31" t="s">
        <v>1872</v>
      </c>
      <c r="B32" s="31" t="s">
        <v>49</v>
      </c>
      <c r="C32" s="32">
        <v>3</v>
      </c>
      <c r="D32" s="31" t="s">
        <v>50</v>
      </c>
      <c r="E32" s="31" t="s">
        <v>70</v>
      </c>
      <c r="F32" s="31" t="s">
        <v>50</v>
      </c>
      <c r="G32" s="31" t="s">
        <v>70</v>
      </c>
      <c r="H32" s="31" t="s">
        <v>50</v>
      </c>
      <c r="I32" s="31" t="s">
        <v>59</v>
      </c>
      <c r="J32" s="31" t="s">
        <v>54</v>
      </c>
      <c r="K32" s="31" t="s">
        <v>54</v>
      </c>
      <c r="L32" s="31" t="s">
        <v>128</v>
      </c>
      <c r="M32" s="31" t="s">
        <v>72</v>
      </c>
      <c r="N32" s="31" t="s">
        <v>50</v>
      </c>
      <c r="O32" s="31" t="s">
        <v>50</v>
      </c>
      <c r="P32" s="31" t="s">
        <v>588</v>
      </c>
      <c r="Q32" s="31" t="s">
        <v>50</v>
      </c>
      <c r="R32" s="31" t="s">
        <v>58</v>
      </c>
      <c r="S32" s="31" t="s">
        <v>59</v>
      </c>
      <c r="T32" s="31" t="s">
        <v>60</v>
      </c>
      <c r="U32" s="31" t="s">
        <v>60</v>
      </c>
      <c r="V32" s="31" t="s">
        <v>60</v>
      </c>
      <c r="W32" s="31" t="s">
        <v>50</v>
      </c>
      <c r="X32" s="31" t="s">
        <v>50</v>
      </c>
      <c r="Y32" s="31" t="s">
        <v>50</v>
      </c>
      <c r="Z32" s="31" t="s">
        <v>62</v>
      </c>
      <c r="AA32" s="31" t="s">
        <v>50</v>
      </c>
      <c r="AB32" s="31" t="s">
        <v>50</v>
      </c>
      <c r="AC32" s="31" t="s">
        <v>87</v>
      </c>
      <c r="AD32" s="31" t="s">
        <v>72</v>
      </c>
      <c r="AE32" s="2">
        <f t="shared" si="0"/>
        <v>60</v>
      </c>
      <c r="AF32" s="31" t="s">
        <v>85</v>
      </c>
      <c r="AG32" s="31" t="s">
        <v>129</v>
      </c>
      <c r="AH32" s="31" t="s">
        <v>136</v>
      </c>
      <c r="AI32" s="31" t="s">
        <v>11656</v>
      </c>
      <c r="AJ32" s="31">
        <f t="shared" si="1"/>
        <v>0</v>
      </c>
      <c r="AK32" s="34">
        <f t="shared" si="2"/>
        <v>-99</v>
      </c>
      <c r="AL32" s="30">
        <f t="shared" si="3"/>
        <v>-99</v>
      </c>
      <c r="AM32" s="5">
        <f t="shared" si="7"/>
        <v>69.5</v>
      </c>
      <c r="AN32" s="5">
        <f t="shared" si="8"/>
        <v>0</v>
      </c>
      <c r="AO32" s="30">
        <f t="shared" si="9"/>
        <v>0</v>
      </c>
      <c r="AP32" s="30">
        <f t="shared" si="10"/>
        <v>0</v>
      </c>
      <c r="AQ32" t="str">
        <f t="shared" si="5"/>
        <v>Before 1978</v>
      </c>
      <c r="AR32" s="2">
        <f t="shared" si="6"/>
        <v>1960</v>
      </c>
      <c r="AS32" s="2">
        <f t="shared" si="11"/>
        <v>-99</v>
      </c>
      <c r="AT32" s="31" t="s">
        <v>50</v>
      </c>
      <c r="AU32" s="31" t="s">
        <v>50</v>
      </c>
      <c r="AV32" s="31" t="s">
        <v>60</v>
      </c>
      <c r="AW32" s="31" t="s">
        <v>50</v>
      </c>
      <c r="AX32" s="31" t="s">
        <v>50</v>
      </c>
      <c r="AY32" s="31" t="s">
        <v>50</v>
      </c>
      <c r="AZ32" s="31" t="s">
        <v>50</v>
      </c>
      <c r="BA32" s="31" t="s">
        <v>50</v>
      </c>
      <c r="BB32" s="31" t="s">
        <v>50</v>
      </c>
      <c r="BC32" s="31" t="s">
        <v>50</v>
      </c>
      <c r="BD32" s="31" t="s">
        <v>50</v>
      </c>
      <c r="BE32" s="31" t="s">
        <v>50</v>
      </c>
      <c r="BF32" s="31" t="s">
        <v>50</v>
      </c>
    </row>
    <row r="33" spans="1:58" ht="45" x14ac:dyDescent="0.25">
      <c r="A33" s="31" t="s">
        <v>1881</v>
      </c>
      <c r="B33" s="31" t="s">
        <v>49</v>
      </c>
      <c r="C33" s="32">
        <v>2</v>
      </c>
      <c r="D33" s="31" t="s">
        <v>50</v>
      </c>
      <c r="E33" s="31" t="s">
        <v>72</v>
      </c>
      <c r="F33" s="31" t="s">
        <v>50</v>
      </c>
      <c r="G33" s="31" t="s">
        <v>50</v>
      </c>
      <c r="H33" s="31" t="s">
        <v>50</v>
      </c>
      <c r="I33" s="31" t="s">
        <v>53</v>
      </c>
      <c r="J33" s="31" t="s">
        <v>54</v>
      </c>
      <c r="K33" s="31" t="s">
        <v>54</v>
      </c>
      <c r="L33" s="31" t="s">
        <v>55</v>
      </c>
      <c r="M33" s="31" t="s">
        <v>72</v>
      </c>
      <c r="N33" s="31" t="s">
        <v>50</v>
      </c>
      <c r="O33" s="31" t="s">
        <v>74</v>
      </c>
      <c r="P33" s="31" t="s">
        <v>300</v>
      </c>
      <c r="Q33" s="31" t="s">
        <v>50</v>
      </c>
      <c r="R33" s="31" t="s">
        <v>86</v>
      </c>
      <c r="S33" s="31" t="s">
        <v>59</v>
      </c>
      <c r="T33" s="31" t="s">
        <v>50</v>
      </c>
      <c r="U33" s="31" t="s">
        <v>50</v>
      </c>
      <c r="V33" s="31" t="s">
        <v>66</v>
      </c>
      <c r="W33" s="31" t="s">
        <v>50</v>
      </c>
      <c r="X33" s="31" t="s">
        <v>50</v>
      </c>
      <c r="Y33" s="31" t="s">
        <v>50</v>
      </c>
      <c r="Z33" s="31" t="s">
        <v>62</v>
      </c>
      <c r="AA33" s="31" t="s">
        <v>50</v>
      </c>
      <c r="AB33" s="31" t="s">
        <v>50</v>
      </c>
      <c r="AC33" s="31" t="s">
        <v>87</v>
      </c>
      <c r="AD33" s="31" t="s">
        <v>72</v>
      </c>
      <c r="AE33" s="2">
        <f t="shared" si="0"/>
        <v>60</v>
      </c>
      <c r="AF33" s="31" t="s">
        <v>85</v>
      </c>
      <c r="AG33" s="31" t="s">
        <v>129</v>
      </c>
      <c r="AH33" s="31" t="s">
        <v>144</v>
      </c>
      <c r="AI33" s="31" t="s">
        <v>11657</v>
      </c>
      <c r="AJ33" s="31">
        <f t="shared" si="1"/>
        <v>0</v>
      </c>
      <c r="AK33" s="34">
        <f t="shared" si="2"/>
        <v>-99</v>
      </c>
      <c r="AL33" s="30">
        <f t="shared" si="3"/>
        <v>-99</v>
      </c>
      <c r="AM33" s="5">
        <f t="shared" si="7"/>
        <v>43.71</v>
      </c>
      <c r="AN33" s="5">
        <f t="shared" si="8"/>
        <v>0</v>
      </c>
      <c r="AO33" s="30">
        <f t="shared" si="9"/>
        <v>0</v>
      </c>
      <c r="AP33" s="30">
        <f t="shared" si="10"/>
        <v>0</v>
      </c>
      <c r="AQ33" t="str">
        <f t="shared" si="5"/>
        <v>1993 - 2001</v>
      </c>
      <c r="AR33" s="2">
        <f t="shared" si="6"/>
        <v>1998</v>
      </c>
      <c r="AS33" s="2">
        <f t="shared" si="11"/>
        <v>-99</v>
      </c>
      <c r="AT33" s="31" t="s">
        <v>50</v>
      </c>
      <c r="AU33" s="31" t="s">
        <v>50</v>
      </c>
      <c r="AV33" s="31" t="s">
        <v>60</v>
      </c>
      <c r="AW33" s="31" t="s">
        <v>50</v>
      </c>
      <c r="AX33" s="31" t="s">
        <v>50</v>
      </c>
      <c r="AY33" s="31" t="s">
        <v>50</v>
      </c>
      <c r="AZ33" s="31" t="s">
        <v>50</v>
      </c>
      <c r="BA33" s="31" t="s">
        <v>50</v>
      </c>
      <c r="BB33" s="31" t="s">
        <v>50</v>
      </c>
      <c r="BC33" s="31" t="s">
        <v>50</v>
      </c>
      <c r="BD33" s="31" t="s">
        <v>50</v>
      </c>
      <c r="BE33" s="31" t="s">
        <v>50</v>
      </c>
      <c r="BF33" s="31" t="s">
        <v>50</v>
      </c>
    </row>
    <row r="34" spans="1:58" ht="45" x14ac:dyDescent="0.25">
      <c r="A34" s="31" t="s">
        <v>935</v>
      </c>
      <c r="B34" s="31" t="s">
        <v>49</v>
      </c>
      <c r="C34" s="32">
        <v>1</v>
      </c>
      <c r="D34" s="31" t="s">
        <v>50</v>
      </c>
      <c r="E34" s="31" t="s">
        <v>85</v>
      </c>
      <c r="F34" s="31" t="s">
        <v>84</v>
      </c>
      <c r="G34" s="31" t="s">
        <v>50</v>
      </c>
      <c r="H34" s="31" t="s">
        <v>50</v>
      </c>
      <c r="I34" s="31" t="s">
        <v>53</v>
      </c>
      <c r="J34" s="31" t="s">
        <v>54</v>
      </c>
      <c r="K34" s="31" t="s">
        <v>54</v>
      </c>
      <c r="L34" s="31" t="s">
        <v>128</v>
      </c>
      <c r="M34" s="31" t="s">
        <v>72</v>
      </c>
      <c r="N34" s="31" t="s">
        <v>50</v>
      </c>
      <c r="O34" s="31" t="s">
        <v>57</v>
      </c>
      <c r="P34" s="31" t="s">
        <v>50</v>
      </c>
      <c r="Q34" s="31" t="s">
        <v>50</v>
      </c>
      <c r="R34" s="31" t="s">
        <v>58</v>
      </c>
      <c r="S34" s="31" t="s">
        <v>59</v>
      </c>
      <c r="T34" s="31" t="s">
        <v>60</v>
      </c>
      <c r="U34" s="31" t="s">
        <v>60</v>
      </c>
      <c r="V34" s="31" t="s">
        <v>50</v>
      </c>
      <c r="W34" s="31" t="s">
        <v>50</v>
      </c>
      <c r="X34" s="31" t="s">
        <v>50</v>
      </c>
      <c r="Y34" s="31" t="s">
        <v>50</v>
      </c>
      <c r="Z34" s="31" t="s">
        <v>62</v>
      </c>
      <c r="AA34" s="31" t="s">
        <v>50</v>
      </c>
      <c r="AB34" s="31" t="s">
        <v>50</v>
      </c>
      <c r="AC34" s="31" t="s">
        <v>87</v>
      </c>
      <c r="AD34" s="31" t="s">
        <v>72</v>
      </c>
      <c r="AE34" s="2">
        <f t="shared" si="0"/>
        <v>60</v>
      </c>
      <c r="AF34" s="31" t="s">
        <v>85</v>
      </c>
      <c r="AG34" s="31" t="s">
        <v>129</v>
      </c>
      <c r="AH34" s="31" t="s">
        <v>796</v>
      </c>
      <c r="AI34" s="31" t="s">
        <v>936</v>
      </c>
      <c r="AJ34" s="31">
        <f t="shared" si="1"/>
        <v>1</v>
      </c>
      <c r="AK34" s="34">
        <f t="shared" si="2"/>
        <v>-99</v>
      </c>
      <c r="AL34" s="30">
        <f t="shared" si="3"/>
        <v>-99</v>
      </c>
      <c r="AM34" s="5">
        <f t="shared" si="7"/>
        <v>508.84</v>
      </c>
      <c r="AN34" s="5">
        <f t="shared" si="8"/>
        <v>60</v>
      </c>
      <c r="AO34" s="30">
        <f t="shared" si="9"/>
        <v>720</v>
      </c>
      <c r="AP34" s="30">
        <f t="shared" si="10"/>
        <v>720</v>
      </c>
      <c r="AQ34" t="str">
        <f t="shared" si="5"/>
        <v>Before 1978</v>
      </c>
      <c r="AR34" s="2">
        <f t="shared" si="6"/>
        <v>1900</v>
      </c>
      <c r="AS34" s="2">
        <f t="shared" si="11"/>
        <v>12</v>
      </c>
      <c r="AT34" s="31" t="s">
        <v>50</v>
      </c>
      <c r="AU34" s="31" t="s">
        <v>102</v>
      </c>
      <c r="AV34" s="31" t="s">
        <v>66</v>
      </c>
      <c r="AW34" s="31" t="s">
        <v>57</v>
      </c>
      <c r="AX34" s="31" t="s">
        <v>146</v>
      </c>
      <c r="AY34" s="31" t="s">
        <v>68</v>
      </c>
      <c r="AZ34" s="31" t="s">
        <v>796</v>
      </c>
      <c r="BA34" s="31" t="s">
        <v>937</v>
      </c>
      <c r="BB34" s="31" t="s">
        <v>67</v>
      </c>
      <c r="BC34" s="31" t="s">
        <v>53</v>
      </c>
      <c r="BD34" s="31" t="s">
        <v>50</v>
      </c>
      <c r="BE34" s="31" t="s">
        <v>50</v>
      </c>
      <c r="BF34" s="31" t="s">
        <v>50</v>
      </c>
    </row>
    <row r="35" spans="1:58" ht="45" x14ac:dyDescent="0.25">
      <c r="A35" s="31" t="s">
        <v>1911</v>
      </c>
      <c r="B35" s="31" t="s">
        <v>49</v>
      </c>
      <c r="C35" s="32">
        <v>2</v>
      </c>
      <c r="D35" s="31" t="s">
        <v>50</v>
      </c>
      <c r="E35" s="31" t="s">
        <v>72</v>
      </c>
      <c r="F35" s="31" t="s">
        <v>50</v>
      </c>
      <c r="G35" s="31" t="s">
        <v>50</v>
      </c>
      <c r="H35" s="31" t="s">
        <v>50</v>
      </c>
      <c r="I35" s="31" t="s">
        <v>53</v>
      </c>
      <c r="J35" s="31" t="s">
        <v>54</v>
      </c>
      <c r="K35" s="31" t="s">
        <v>54</v>
      </c>
      <c r="L35" s="31" t="s">
        <v>128</v>
      </c>
      <c r="M35" s="31" t="s">
        <v>72</v>
      </c>
      <c r="N35" s="31" t="s">
        <v>60</v>
      </c>
      <c r="O35" s="31" t="s">
        <v>60</v>
      </c>
      <c r="P35" s="31" t="s">
        <v>98</v>
      </c>
      <c r="Q35" s="31" t="s">
        <v>50</v>
      </c>
      <c r="R35" s="31" t="s">
        <v>74</v>
      </c>
      <c r="S35" s="31" t="s">
        <v>58</v>
      </c>
      <c r="T35" s="31" t="s">
        <v>60</v>
      </c>
      <c r="U35" s="31" t="s">
        <v>60</v>
      </c>
      <c r="V35" s="31" t="s">
        <v>60</v>
      </c>
      <c r="W35" s="31" t="s">
        <v>50</v>
      </c>
      <c r="X35" s="31" t="s">
        <v>50</v>
      </c>
      <c r="Y35" s="31" t="s">
        <v>50</v>
      </c>
      <c r="Z35" s="31" t="s">
        <v>62</v>
      </c>
      <c r="AA35" s="31" t="s">
        <v>50</v>
      </c>
      <c r="AB35" s="31" t="s">
        <v>50</v>
      </c>
      <c r="AC35" s="31" t="s">
        <v>87</v>
      </c>
      <c r="AD35" s="31" t="s">
        <v>72</v>
      </c>
      <c r="AE35" s="2">
        <f t="shared" si="0"/>
        <v>60</v>
      </c>
      <c r="AF35" s="31" t="s">
        <v>85</v>
      </c>
      <c r="AG35" s="31" t="s">
        <v>129</v>
      </c>
      <c r="AH35" s="31" t="s">
        <v>372</v>
      </c>
      <c r="AI35" s="31" t="s">
        <v>11658</v>
      </c>
      <c r="AJ35" s="31">
        <f t="shared" si="1"/>
        <v>0</v>
      </c>
      <c r="AK35" s="34">
        <f t="shared" si="2"/>
        <v>-99</v>
      </c>
      <c r="AL35" s="30">
        <f t="shared" si="3"/>
        <v>-99</v>
      </c>
      <c r="AM35" s="5">
        <f t="shared" si="7"/>
        <v>737.16</v>
      </c>
      <c r="AN35" s="5">
        <f t="shared" si="8"/>
        <v>0</v>
      </c>
      <c r="AO35" s="30">
        <f t="shared" si="9"/>
        <v>0</v>
      </c>
      <c r="AP35" s="30">
        <f t="shared" si="10"/>
        <v>0</v>
      </c>
      <c r="AQ35" t="str">
        <f t="shared" si="5"/>
        <v>1993 - 2001</v>
      </c>
      <c r="AR35" s="2">
        <f t="shared" si="6"/>
        <v>2000</v>
      </c>
      <c r="AS35" s="2">
        <f t="shared" si="11"/>
        <v>-99</v>
      </c>
      <c r="AT35" s="31" t="s">
        <v>50</v>
      </c>
      <c r="AU35" s="31" t="s">
        <v>50</v>
      </c>
      <c r="AV35" s="31" t="s">
        <v>60</v>
      </c>
      <c r="AW35" s="31" t="s">
        <v>50</v>
      </c>
      <c r="AX35" s="31" t="s">
        <v>50</v>
      </c>
      <c r="AY35" s="31" t="s">
        <v>50</v>
      </c>
      <c r="AZ35" s="31" t="s">
        <v>50</v>
      </c>
      <c r="BA35" s="31" t="s">
        <v>50</v>
      </c>
      <c r="BB35" s="31" t="s">
        <v>50</v>
      </c>
      <c r="BC35" s="31" t="s">
        <v>50</v>
      </c>
      <c r="BD35" s="31" t="s">
        <v>50</v>
      </c>
      <c r="BE35" s="31" t="s">
        <v>50</v>
      </c>
      <c r="BF35" s="31" t="s">
        <v>50</v>
      </c>
    </row>
    <row r="36" spans="1:58" ht="45" x14ac:dyDescent="0.25">
      <c r="A36" s="31" t="s">
        <v>1917</v>
      </c>
      <c r="B36" s="31" t="s">
        <v>49</v>
      </c>
      <c r="C36" s="32">
        <v>1</v>
      </c>
      <c r="D36" s="31" t="s">
        <v>50</v>
      </c>
      <c r="E36" s="31" t="s">
        <v>72</v>
      </c>
      <c r="F36" s="31" t="s">
        <v>51</v>
      </c>
      <c r="G36" s="31" t="s">
        <v>50</v>
      </c>
      <c r="H36" s="31" t="s">
        <v>50</v>
      </c>
      <c r="I36" s="31" t="s">
        <v>53</v>
      </c>
      <c r="J36" s="31" t="s">
        <v>54</v>
      </c>
      <c r="K36" s="31" t="s">
        <v>54</v>
      </c>
      <c r="L36" s="31" t="s">
        <v>55</v>
      </c>
      <c r="M36" s="31" t="s">
        <v>51</v>
      </c>
      <c r="N36" s="31" t="s">
        <v>50</v>
      </c>
      <c r="O36" s="31" t="s">
        <v>57</v>
      </c>
      <c r="P36" s="31" t="s">
        <v>50</v>
      </c>
      <c r="Q36" s="31" t="s">
        <v>50</v>
      </c>
      <c r="R36" s="31" t="s">
        <v>74</v>
      </c>
      <c r="S36" s="31" t="s">
        <v>58</v>
      </c>
      <c r="T36" s="31" t="s">
        <v>60</v>
      </c>
      <c r="U36" s="31" t="s">
        <v>60</v>
      </c>
      <c r="V36" s="31" t="s">
        <v>66</v>
      </c>
      <c r="W36" s="31" t="s">
        <v>50</v>
      </c>
      <c r="X36" s="31" t="s">
        <v>50</v>
      </c>
      <c r="Y36" s="31" t="s">
        <v>50</v>
      </c>
      <c r="Z36" s="31" t="s">
        <v>62</v>
      </c>
      <c r="AA36" s="31" t="s">
        <v>50</v>
      </c>
      <c r="AB36" s="31" t="s">
        <v>50</v>
      </c>
      <c r="AC36" s="31" t="s">
        <v>87</v>
      </c>
      <c r="AD36" s="31" t="s">
        <v>72</v>
      </c>
      <c r="AE36" s="2">
        <f t="shared" si="0"/>
        <v>60</v>
      </c>
      <c r="AF36" s="31" t="s">
        <v>85</v>
      </c>
      <c r="AG36" s="31" t="s">
        <v>129</v>
      </c>
      <c r="AH36" s="31" t="s">
        <v>11659</v>
      </c>
      <c r="AI36" s="31" t="s">
        <v>11660</v>
      </c>
      <c r="AJ36" s="31">
        <f t="shared" si="1"/>
        <v>0</v>
      </c>
      <c r="AK36" s="34">
        <f t="shared" si="2"/>
        <v>-99</v>
      </c>
      <c r="AL36" s="30">
        <f t="shared" si="3"/>
        <v>-99</v>
      </c>
      <c r="AM36" s="5">
        <f t="shared" si="7"/>
        <v>69.099999999999994</v>
      </c>
      <c r="AN36" s="5">
        <f t="shared" si="8"/>
        <v>0</v>
      </c>
      <c r="AO36" s="30">
        <f t="shared" si="9"/>
        <v>0</v>
      </c>
      <c r="AP36" s="30">
        <f t="shared" si="10"/>
        <v>0</v>
      </c>
      <c r="AQ36" t="str">
        <f t="shared" si="5"/>
        <v>Before 1978</v>
      </c>
      <c r="AR36" s="2">
        <f t="shared" si="6"/>
        <v>1970</v>
      </c>
      <c r="AS36" s="2">
        <f t="shared" si="11"/>
        <v>-99</v>
      </c>
      <c r="AT36" s="31" t="s">
        <v>50</v>
      </c>
      <c r="AU36" s="31" t="s">
        <v>50</v>
      </c>
      <c r="AV36" s="31" t="s">
        <v>66</v>
      </c>
      <c r="AW36" s="31" t="s">
        <v>57</v>
      </c>
      <c r="AX36" s="31" t="s">
        <v>93</v>
      </c>
      <c r="AY36" s="31" t="s">
        <v>68</v>
      </c>
      <c r="AZ36" s="31" t="s">
        <v>12540</v>
      </c>
      <c r="BA36" s="31" t="s">
        <v>50</v>
      </c>
      <c r="BB36" s="31" t="s">
        <v>50</v>
      </c>
      <c r="BC36" s="31" t="s">
        <v>50</v>
      </c>
      <c r="BD36" s="31" t="s">
        <v>50</v>
      </c>
      <c r="BE36" s="31" t="s">
        <v>50</v>
      </c>
      <c r="BF36" s="31" t="s">
        <v>50</v>
      </c>
    </row>
    <row r="37" spans="1:58" ht="45" x14ac:dyDescent="0.25">
      <c r="A37" s="31" t="s">
        <v>1917</v>
      </c>
      <c r="B37" s="31" t="s">
        <v>49</v>
      </c>
      <c r="C37" s="32">
        <v>2</v>
      </c>
      <c r="D37" s="31" t="s">
        <v>50</v>
      </c>
      <c r="E37" s="31" t="s">
        <v>72</v>
      </c>
      <c r="F37" s="31" t="s">
        <v>51</v>
      </c>
      <c r="G37" s="31" t="s">
        <v>50</v>
      </c>
      <c r="H37" s="31" t="s">
        <v>50</v>
      </c>
      <c r="I37" s="31" t="s">
        <v>53</v>
      </c>
      <c r="J37" s="31" t="s">
        <v>54</v>
      </c>
      <c r="K37" s="31" t="s">
        <v>60</v>
      </c>
      <c r="L37" s="31" t="s">
        <v>55</v>
      </c>
      <c r="M37" s="31" t="s">
        <v>72</v>
      </c>
      <c r="N37" s="31" t="s">
        <v>50</v>
      </c>
      <c r="O37" s="31" t="s">
        <v>74</v>
      </c>
      <c r="P37" s="31" t="s">
        <v>50</v>
      </c>
      <c r="Q37" s="31" t="s">
        <v>50</v>
      </c>
      <c r="R37" s="31" t="s">
        <v>74</v>
      </c>
      <c r="S37" s="31" t="s">
        <v>58</v>
      </c>
      <c r="T37" s="31" t="s">
        <v>60</v>
      </c>
      <c r="U37" s="31" t="s">
        <v>60</v>
      </c>
      <c r="V37" s="31" t="s">
        <v>66</v>
      </c>
      <c r="W37" s="31" t="s">
        <v>50</v>
      </c>
      <c r="X37" s="31" t="s">
        <v>50</v>
      </c>
      <c r="Y37" s="31" t="s">
        <v>50</v>
      </c>
      <c r="Z37" s="31" t="s">
        <v>62</v>
      </c>
      <c r="AA37" s="31" t="s">
        <v>50</v>
      </c>
      <c r="AB37" s="31" t="s">
        <v>50</v>
      </c>
      <c r="AC37" s="31" t="s">
        <v>87</v>
      </c>
      <c r="AD37" s="31" t="s">
        <v>72</v>
      </c>
      <c r="AE37" s="2">
        <f t="shared" si="0"/>
        <v>60</v>
      </c>
      <c r="AF37" s="31" t="s">
        <v>85</v>
      </c>
      <c r="AG37" s="31" t="s">
        <v>129</v>
      </c>
      <c r="AH37" s="31" t="s">
        <v>372</v>
      </c>
      <c r="AI37" s="31" t="s">
        <v>11661</v>
      </c>
      <c r="AJ37" s="31">
        <f t="shared" si="1"/>
        <v>0</v>
      </c>
      <c r="AK37" s="34">
        <f t="shared" si="2"/>
        <v>-99</v>
      </c>
      <c r="AL37" s="30">
        <f t="shared" si="3"/>
        <v>-99</v>
      </c>
      <c r="AM37" s="5">
        <f t="shared" si="7"/>
        <v>69.099999999999994</v>
      </c>
      <c r="AN37" s="5">
        <f t="shared" si="8"/>
        <v>0</v>
      </c>
      <c r="AO37" s="30">
        <f t="shared" si="9"/>
        <v>0</v>
      </c>
      <c r="AP37" s="30">
        <f t="shared" si="10"/>
        <v>0</v>
      </c>
      <c r="AQ37" t="str">
        <f t="shared" si="5"/>
        <v>Before 1978</v>
      </c>
      <c r="AR37" s="2">
        <f t="shared" si="6"/>
        <v>1970</v>
      </c>
      <c r="AS37" s="2">
        <f t="shared" si="11"/>
        <v>-99</v>
      </c>
      <c r="AT37" s="31" t="s">
        <v>50</v>
      </c>
      <c r="AU37" s="31" t="s">
        <v>50</v>
      </c>
      <c r="AV37" s="31" t="s">
        <v>66</v>
      </c>
      <c r="AW37" s="31" t="s">
        <v>57</v>
      </c>
      <c r="AX37" s="31" t="s">
        <v>50</v>
      </c>
      <c r="AY37" s="31" t="s">
        <v>50</v>
      </c>
      <c r="AZ37" s="31" t="s">
        <v>372</v>
      </c>
      <c r="BA37" s="31" t="s">
        <v>50</v>
      </c>
      <c r="BB37" s="31" t="s">
        <v>50</v>
      </c>
      <c r="BC37" s="31" t="s">
        <v>50</v>
      </c>
      <c r="BD37" s="31" t="s">
        <v>50</v>
      </c>
      <c r="BE37" s="31" t="s">
        <v>50</v>
      </c>
      <c r="BF37" s="31" t="s">
        <v>50</v>
      </c>
    </row>
    <row r="38" spans="1:58" ht="45" x14ac:dyDescent="0.25">
      <c r="A38" s="31" t="s">
        <v>1917</v>
      </c>
      <c r="B38" s="31" t="s">
        <v>49</v>
      </c>
      <c r="C38" s="32">
        <v>10</v>
      </c>
      <c r="D38" s="31" t="s">
        <v>50</v>
      </c>
      <c r="E38" s="31" t="s">
        <v>72</v>
      </c>
      <c r="F38" s="31" t="s">
        <v>51</v>
      </c>
      <c r="G38" s="31" t="s">
        <v>50</v>
      </c>
      <c r="H38" s="31" t="s">
        <v>50</v>
      </c>
      <c r="I38" s="31" t="s">
        <v>53</v>
      </c>
      <c r="J38" s="31" t="s">
        <v>54</v>
      </c>
      <c r="K38" s="31" t="s">
        <v>54</v>
      </c>
      <c r="L38" s="31" t="s">
        <v>55</v>
      </c>
      <c r="M38" s="31" t="s">
        <v>51</v>
      </c>
      <c r="N38" s="31" t="s">
        <v>50</v>
      </c>
      <c r="O38" s="31" t="s">
        <v>66</v>
      </c>
      <c r="P38" s="31" t="s">
        <v>258</v>
      </c>
      <c r="Q38" s="31" t="s">
        <v>50</v>
      </c>
      <c r="R38" s="31" t="s">
        <v>74</v>
      </c>
      <c r="S38" s="31" t="s">
        <v>58</v>
      </c>
      <c r="T38" s="31" t="s">
        <v>60</v>
      </c>
      <c r="U38" s="31" t="s">
        <v>60</v>
      </c>
      <c r="V38" s="31" t="s">
        <v>66</v>
      </c>
      <c r="W38" s="31" t="s">
        <v>50</v>
      </c>
      <c r="X38" s="31" t="s">
        <v>50</v>
      </c>
      <c r="Y38" s="31" t="s">
        <v>50</v>
      </c>
      <c r="Z38" s="31" t="s">
        <v>62</v>
      </c>
      <c r="AA38" s="31" t="s">
        <v>50</v>
      </c>
      <c r="AB38" s="31" t="s">
        <v>50</v>
      </c>
      <c r="AC38" s="31" t="s">
        <v>87</v>
      </c>
      <c r="AD38" s="31" t="s">
        <v>72</v>
      </c>
      <c r="AE38" s="2">
        <f t="shared" si="0"/>
        <v>60</v>
      </c>
      <c r="AF38" s="31" t="s">
        <v>85</v>
      </c>
      <c r="AG38" s="31" t="s">
        <v>129</v>
      </c>
      <c r="AH38" s="31" t="s">
        <v>269</v>
      </c>
      <c r="AI38" s="31" t="s">
        <v>11662</v>
      </c>
      <c r="AJ38" s="31">
        <f t="shared" si="1"/>
        <v>0</v>
      </c>
      <c r="AK38" s="34">
        <f t="shared" si="2"/>
        <v>-99</v>
      </c>
      <c r="AL38" s="30">
        <f t="shared" si="3"/>
        <v>-99</v>
      </c>
      <c r="AM38" s="5">
        <f t="shared" si="7"/>
        <v>69.099999999999994</v>
      </c>
      <c r="AN38" s="5">
        <f t="shared" si="8"/>
        <v>0</v>
      </c>
      <c r="AO38" s="30">
        <f t="shared" si="9"/>
        <v>0</v>
      </c>
      <c r="AP38" s="30">
        <f t="shared" si="10"/>
        <v>0</v>
      </c>
      <c r="AQ38" t="str">
        <f t="shared" si="5"/>
        <v>Before 1978</v>
      </c>
      <c r="AR38" s="2">
        <f t="shared" si="6"/>
        <v>1970</v>
      </c>
      <c r="AS38" s="2">
        <f t="shared" si="11"/>
        <v>-99</v>
      </c>
      <c r="AT38" s="31" t="s">
        <v>50</v>
      </c>
      <c r="AU38" s="31" t="s">
        <v>50</v>
      </c>
      <c r="AV38" s="31" t="s">
        <v>66</v>
      </c>
      <c r="AW38" s="31" t="s">
        <v>57</v>
      </c>
      <c r="AX38" s="31" t="s">
        <v>439</v>
      </c>
      <c r="AY38" s="31" t="s">
        <v>68</v>
      </c>
      <c r="AZ38" s="31" t="s">
        <v>269</v>
      </c>
      <c r="BA38" s="31" t="s">
        <v>50</v>
      </c>
      <c r="BB38" s="31" t="s">
        <v>233</v>
      </c>
      <c r="BC38" s="31" t="s">
        <v>129</v>
      </c>
      <c r="BD38" s="31" t="s">
        <v>50</v>
      </c>
      <c r="BE38" s="31" t="s">
        <v>50</v>
      </c>
      <c r="BF38" s="31" t="s">
        <v>50</v>
      </c>
    </row>
    <row r="39" spans="1:58" ht="45" x14ac:dyDescent="0.25">
      <c r="A39" s="31" t="s">
        <v>1917</v>
      </c>
      <c r="B39" s="31" t="s">
        <v>49</v>
      </c>
      <c r="C39" s="32">
        <v>17</v>
      </c>
      <c r="D39" s="31" t="s">
        <v>50</v>
      </c>
      <c r="E39" s="31" t="s">
        <v>50</v>
      </c>
      <c r="F39" s="31" t="s">
        <v>50</v>
      </c>
      <c r="G39" s="31" t="s">
        <v>50</v>
      </c>
      <c r="H39" s="31" t="s">
        <v>50</v>
      </c>
      <c r="I39" s="31" t="s">
        <v>53</v>
      </c>
      <c r="J39" s="31" t="s">
        <v>60</v>
      </c>
      <c r="K39" s="31" t="s">
        <v>54</v>
      </c>
      <c r="L39" s="31" t="s">
        <v>128</v>
      </c>
      <c r="M39" s="31" t="s">
        <v>72</v>
      </c>
      <c r="N39" s="31" t="s">
        <v>50</v>
      </c>
      <c r="O39" s="31" t="s">
        <v>66</v>
      </c>
      <c r="P39" s="31" t="s">
        <v>50</v>
      </c>
      <c r="Q39" s="31" t="s">
        <v>50</v>
      </c>
      <c r="R39" s="31" t="s">
        <v>74</v>
      </c>
      <c r="S39" s="31" t="s">
        <v>58</v>
      </c>
      <c r="T39" s="31" t="s">
        <v>60</v>
      </c>
      <c r="U39" s="31" t="s">
        <v>60</v>
      </c>
      <c r="V39" s="31" t="s">
        <v>60</v>
      </c>
      <c r="W39" s="31" t="s">
        <v>50</v>
      </c>
      <c r="X39" s="31" t="s">
        <v>50</v>
      </c>
      <c r="Y39" s="31" t="s">
        <v>50</v>
      </c>
      <c r="Z39" s="31" t="s">
        <v>62</v>
      </c>
      <c r="AA39" s="31" t="s">
        <v>50</v>
      </c>
      <c r="AB39" s="31" t="s">
        <v>50</v>
      </c>
      <c r="AC39" s="31" t="s">
        <v>87</v>
      </c>
      <c r="AD39" s="31" t="s">
        <v>72</v>
      </c>
      <c r="AE39" s="2">
        <f t="shared" si="0"/>
        <v>60</v>
      </c>
      <c r="AF39" s="31" t="s">
        <v>85</v>
      </c>
      <c r="AG39" s="31" t="s">
        <v>129</v>
      </c>
      <c r="AH39" s="31" t="s">
        <v>77</v>
      </c>
      <c r="AI39" s="31" t="s">
        <v>11663</v>
      </c>
      <c r="AJ39" s="31">
        <f t="shared" si="1"/>
        <v>0</v>
      </c>
      <c r="AK39" s="34">
        <f t="shared" si="2"/>
        <v>-99</v>
      </c>
      <c r="AL39" s="30">
        <f t="shared" si="3"/>
        <v>-99</v>
      </c>
      <c r="AM39" s="5">
        <f t="shared" si="7"/>
        <v>69.099999999999994</v>
      </c>
      <c r="AN39" s="5">
        <f t="shared" si="8"/>
        <v>0</v>
      </c>
      <c r="AO39" s="30">
        <f t="shared" si="9"/>
        <v>0</v>
      </c>
      <c r="AP39" s="30">
        <f t="shared" si="10"/>
        <v>0</v>
      </c>
      <c r="AQ39" t="str">
        <f t="shared" si="5"/>
        <v>Before 1978</v>
      </c>
      <c r="AR39" s="2">
        <f t="shared" si="6"/>
        <v>1970</v>
      </c>
      <c r="AS39" s="2">
        <f t="shared" si="11"/>
        <v>-99</v>
      </c>
      <c r="AT39" s="31" t="s">
        <v>50</v>
      </c>
      <c r="AU39" s="31" t="s">
        <v>50</v>
      </c>
      <c r="AV39" s="31" t="s">
        <v>60</v>
      </c>
      <c r="AW39" s="31" t="s">
        <v>50</v>
      </c>
      <c r="AX39" s="31" t="s">
        <v>50</v>
      </c>
      <c r="AY39" s="31" t="s">
        <v>50</v>
      </c>
      <c r="AZ39" s="31" t="s">
        <v>50</v>
      </c>
      <c r="BA39" s="31" t="s">
        <v>50</v>
      </c>
      <c r="BB39" s="31" t="s">
        <v>50</v>
      </c>
      <c r="BC39" s="31" t="s">
        <v>50</v>
      </c>
      <c r="BD39" s="31" t="s">
        <v>50</v>
      </c>
      <c r="BE39" s="31" t="s">
        <v>50</v>
      </c>
      <c r="BF39" s="31" t="s">
        <v>50</v>
      </c>
    </row>
    <row r="40" spans="1:58" ht="45" x14ac:dyDescent="0.25">
      <c r="A40" s="31" t="s">
        <v>938</v>
      </c>
      <c r="B40" s="31" t="s">
        <v>49</v>
      </c>
      <c r="C40" s="32">
        <v>3</v>
      </c>
      <c r="D40" s="31" t="s">
        <v>50</v>
      </c>
      <c r="E40" s="31" t="s">
        <v>72</v>
      </c>
      <c r="F40" s="31" t="s">
        <v>51</v>
      </c>
      <c r="G40" s="31" t="s">
        <v>50</v>
      </c>
      <c r="H40" s="31" t="s">
        <v>50</v>
      </c>
      <c r="I40" s="31" t="s">
        <v>11664</v>
      </c>
      <c r="J40" s="31" t="s">
        <v>54</v>
      </c>
      <c r="K40" s="31" t="s">
        <v>60</v>
      </c>
      <c r="L40" s="31" t="s">
        <v>55</v>
      </c>
      <c r="M40" s="31" t="s">
        <v>72</v>
      </c>
      <c r="N40" s="31" t="s">
        <v>50</v>
      </c>
      <c r="O40" s="31" t="s">
        <v>66</v>
      </c>
      <c r="P40" s="31" t="s">
        <v>50</v>
      </c>
      <c r="Q40" s="31" t="s">
        <v>950</v>
      </c>
      <c r="R40" s="31" t="s">
        <v>74</v>
      </c>
      <c r="S40" s="31" t="s">
        <v>59</v>
      </c>
      <c r="T40" s="31" t="s">
        <v>60</v>
      </c>
      <c r="U40" s="31" t="s">
        <v>60</v>
      </c>
      <c r="V40" s="31" t="s">
        <v>60</v>
      </c>
      <c r="W40" s="31" t="s">
        <v>50</v>
      </c>
      <c r="X40" s="31" t="s">
        <v>50</v>
      </c>
      <c r="Y40" s="31" t="s">
        <v>50</v>
      </c>
      <c r="Z40" s="31" t="s">
        <v>62</v>
      </c>
      <c r="AA40" s="31" t="s">
        <v>50</v>
      </c>
      <c r="AB40" s="31" t="s">
        <v>50</v>
      </c>
      <c r="AC40" s="31" t="s">
        <v>87</v>
      </c>
      <c r="AD40" s="31" t="s">
        <v>72</v>
      </c>
      <c r="AE40" s="2">
        <f t="shared" si="0"/>
        <v>60</v>
      </c>
      <c r="AF40" s="31" t="s">
        <v>85</v>
      </c>
      <c r="AG40" s="31" t="s">
        <v>129</v>
      </c>
      <c r="AH40" s="31" t="s">
        <v>77</v>
      </c>
      <c r="AI40" s="31" t="s">
        <v>11665</v>
      </c>
      <c r="AJ40" s="31">
        <f t="shared" si="1"/>
        <v>0</v>
      </c>
      <c r="AK40" s="34">
        <f t="shared" si="2"/>
        <v>-99</v>
      </c>
      <c r="AL40" s="30">
        <f t="shared" si="3"/>
        <v>-99</v>
      </c>
      <c r="AM40" s="5">
        <f t="shared" si="7"/>
        <v>424.58</v>
      </c>
      <c r="AN40" s="5">
        <f t="shared" si="8"/>
        <v>0</v>
      </c>
      <c r="AO40" s="30">
        <f t="shared" si="9"/>
        <v>0</v>
      </c>
      <c r="AP40" s="30">
        <f t="shared" si="10"/>
        <v>0</v>
      </c>
      <c r="AQ40" t="str">
        <f t="shared" si="5"/>
        <v>1978 - 1992</v>
      </c>
      <c r="AR40" s="2">
        <f t="shared" si="6"/>
        <v>1982</v>
      </c>
      <c r="AS40" s="2">
        <f t="shared" si="11"/>
        <v>-99</v>
      </c>
      <c r="AT40" s="31" t="s">
        <v>50</v>
      </c>
      <c r="AU40" s="31" t="s">
        <v>50</v>
      </c>
      <c r="AV40" s="31" t="s">
        <v>66</v>
      </c>
      <c r="AW40" s="31" t="s">
        <v>57</v>
      </c>
      <c r="AX40" s="31" t="s">
        <v>12684</v>
      </c>
      <c r="AY40" s="31" t="s">
        <v>68</v>
      </c>
      <c r="AZ40" s="31" t="s">
        <v>77</v>
      </c>
      <c r="BA40" s="31" t="s">
        <v>11665</v>
      </c>
      <c r="BB40" s="31" t="s">
        <v>50</v>
      </c>
      <c r="BC40" s="31" t="s">
        <v>50</v>
      </c>
      <c r="BD40" s="31" t="s">
        <v>50</v>
      </c>
      <c r="BE40" s="31" t="s">
        <v>50</v>
      </c>
      <c r="BF40" s="31" t="s">
        <v>50</v>
      </c>
    </row>
    <row r="41" spans="1:58" ht="45" x14ac:dyDescent="0.25">
      <c r="A41" s="31" t="s">
        <v>938</v>
      </c>
      <c r="B41" s="31" t="s">
        <v>49</v>
      </c>
      <c r="C41" s="32">
        <v>7</v>
      </c>
      <c r="D41" s="31" t="s">
        <v>50</v>
      </c>
      <c r="E41" s="31" t="s">
        <v>72</v>
      </c>
      <c r="F41" s="31" t="s">
        <v>51</v>
      </c>
      <c r="G41" s="31" t="s">
        <v>50</v>
      </c>
      <c r="H41" s="31" t="s">
        <v>50</v>
      </c>
      <c r="I41" s="31" t="s">
        <v>945</v>
      </c>
      <c r="J41" s="31" t="s">
        <v>54</v>
      </c>
      <c r="K41" s="31" t="s">
        <v>60</v>
      </c>
      <c r="L41" s="31" t="s">
        <v>55</v>
      </c>
      <c r="M41" s="31" t="s">
        <v>72</v>
      </c>
      <c r="N41" s="31" t="s">
        <v>50</v>
      </c>
      <c r="O41" s="31" t="s">
        <v>66</v>
      </c>
      <c r="P41" s="31" t="s">
        <v>205</v>
      </c>
      <c r="Q41" s="31" t="s">
        <v>205</v>
      </c>
      <c r="R41" s="31" t="s">
        <v>74</v>
      </c>
      <c r="S41" s="31" t="s">
        <v>59</v>
      </c>
      <c r="T41" s="31" t="s">
        <v>60</v>
      </c>
      <c r="U41" s="31" t="s">
        <v>60</v>
      </c>
      <c r="V41" s="31" t="s">
        <v>60</v>
      </c>
      <c r="W41" s="31" t="s">
        <v>50</v>
      </c>
      <c r="X41" s="31" t="s">
        <v>50</v>
      </c>
      <c r="Y41" s="31" t="s">
        <v>50</v>
      </c>
      <c r="Z41" s="31" t="s">
        <v>62</v>
      </c>
      <c r="AA41" s="31" t="s">
        <v>50</v>
      </c>
      <c r="AB41" s="31" t="s">
        <v>50</v>
      </c>
      <c r="AC41" s="31" t="s">
        <v>87</v>
      </c>
      <c r="AD41" s="31" t="s">
        <v>72</v>
      </c>
      <c r="AE41" s="2">
        <f t="shared" si="0"/>
        <v>60</v>
      </c>
      <c r="AF41" s="31" t="s">
        <v>85</v>
      </c>
      <c r="AG41" s="31" t="s">
        <v>129</v>
      </c>
      <c r="AH41" s="31" t="s">
        <v>77</v>
      </c>
      <c r="AI41" s="31" t="s">
        <v>946</v>
      </c>
      <c r="AJ41" s="31">
        <f t="shared" si="1"/>
        <v>1</v>
      </c>
      <c r="AK41" s="34">
        <f t="shared" si="2"/>
        <v>8</v>
      </c>
      <c r="AL41" s="30">
        <f t="shared" si="3"/>
        <v>8</v>
      </c>
      <c r="AM41" s="5">
        <f t="shared" si="7"/>
        <v>424.58</v>
      </c>
      <c r="AN41" s="5">
        <f t="shared" si="8"/>
        <v>60</v>
      </c>
      <c r="AO41" s="30">
        <f t="shared" si="9"/>
        <v>600</v>
      </c>
      <c r="AP41" s="30">
        <f t="shared" si="10"/>
        <v>600</v>
      </c>
      <c r="AQ41" t="str">
        <f t="shared" si="5"/>
        <v>1978 - 1992</v>
      </c>
      <c r="AR41" s="2">
        <f t="shared" si="6"/>
        <v>1982</v>
      </c>
      <c r="AS41" s="2">
        <f t="shared" si="11"/>
        <v>10</v>
      </c>
      <c r="AT41" s="31" t="s">
        <v>50</v>
      </c>
      <c r="AU41" s="31" t="s">
        <v>92</v>
      </c>
      <c r="AV41" s="31" t="s">
        <v>66</v>
      </c>
      <c r="AW41" s="31" t="s">
        <v>57</v>
      </c>
      <c r="AX41" s="31" t="s">
        <v>450</v>
      </c>
      <c r="AY41" s="31" t="s">
        <v>68</v>
      </c>
      <c r="AZ41" s="31" t="s">
        <v>77</v>
      </c>
      <c r="BA41" s="31" t="s">
        <v>946</v>
      </c>
      <c r="BB41" s="31" t="s">
        <v>50</v>
      </c>
      <c r="BC41" s="31" t="s">
        <v>50</v>
      </c>
      <c r="BD41" s="31" t="s">
        <v>50</v>
      </c>
      <c r="BE41" s="31" t="s">
        <v>50</v>
      </c>
      <c r="BF41" s="31" t="s">
        <v>50</v>
      </c>
    </row>
    <row r="42" spans="1:58" ht="45" x14ac:dyDescent="0.25">
      <c r="A42" s="31" t="s">
        <v>1922</v>
      </c>
      <c r="B42" s="31" t="s">
        <v>49</v>
      </c>
      <c r="C42" s="32">
        <v>7</v>
      </c>
      <c r="D42" s="31" t="s">
        <v>50</v>
      </c>
      <c r="E42" s="31" t="s">
        <v>51</v>
      </c>
      <c r="F42" s="31" t="s">
        <v>52</v>
      </c>
      <c r="G42" s="31" t="s">
        <v>85</v>
      </c>
      <c r="H42" s="31" t="s">
        <v>84</v>
      </c>
      <c r="I42" s="31" t="s">
        <v>53</v>
      </c>
      <c r="J42" s="31" t="s">
        <v>54</v>
      </c>
      <c r="K42" s="31" t="s">
        <v>54</v>
      </c>
      <c r="L42" s="31" t="s">
        <v>55</v>
      </c>
      <c r="M42" s="31" t="s">
        <v>52</v>
      </c>
      <c r="N42" s="31" t="s">
        <v>50</v>
      </c>
      <c r="O42" s="31" t="s">
        <v>57</v>
      </c>
      <c r="P42" s="31" t="s">
        <v>160</v>
      </c>
      <c r="Q42" s="31" t="s">
        <v>50</v>
      </c>
      <c r="R42" s="31" t="s">
        <v>74</v>
      </c>
      <c r="S42" s="31" t="s">
        <v>59</v>
      </c>
      <c r="T42" s="31" t="s">
        <v>60</v>
      </c>
      <c r="U42" s="31" t="s">
        <v>60</v>
      </c>
      <c r="V42" s="31" t="s">
        <v>66</v>
      </c>
      <c r="W42" s="31" t="s">
        <v>50</v>
      </c>
      <c r="X42" s="31" t="s">
        <v>50</v>
      </c>
      <c r="Y42" s="31" t="s">
        <v>50</v>
      </c>
      <c r="Z42" s="31" t="s">
        <v>62</v>
      </c>
      <c r="AA42" s="31" t="s">
        <v>50</v>
      </c>
      <c r="AB42" s="31" t="s">
        <v>50</v>
      </c>
      <c r="AC42" s="31" t="s">
        <v>87</v>
      </c>
      <c r="AD42" s="31" t="s">
        <v>72</v>
      </c>
      <c r="AE42" s="2">
        <f t="shared" si="0"/>
        <v>60</v>
      </c>
      <c r="AF42" s="31" t="s">
        <v>85</v>
      </c>
      <c r="AG42" s="31" t="s">
        <v>129</v>
      </c>
      <c r="AH42" s="31" t="s">
        <v>144</v>
      </c>
      <c r="AI42" s="31" t="s">
        <v>50</v>
      </c>
      <c r="AJ42" s="31">
        <f t="shared" si="1"/>
        <v>0</v>
      </c>
      <c r="AK42" s="34">
        <f t="shared" si="2"/>
        <v>-99</v>
      </c>
      <c r="AL42" s="30">
        <f t="shared" si="3"/>
        <v>-99</v>
      </c>
      <c r="AM42" s="5">
        <f t="shared" si="7"/>
        <v>112.76</v>
      </c>
      <c r="AN42" s="5">
        <f t="shared" si="8"/>
        <v>0</v>
      </c>
      <c r="AO42" s="30">
        <f t="shared" si="9"/>
        <v>0</v>
      </c>
      <c r="AP42" s="30">
        <f t="shared" si="10"/>
        <v>0</v>
      </c>
      <c r="AQ42" t="str">
        <f t="shared" si="5"/>
        <v>Before 1978</v>
      </c>
      <c r="AR42" s="2">
        <f t="shared" si="6"/>
        <v>1967</v>
      </c>
      <c r="AS42" s="2">
        <f t="shared" si="11"/>
        <v>-99</v>
      </c>
      <c r="AT42" s="31" t="s">
        <v>50</v>
      </c>
      <c r="AU42" s="31" t="s">
        <v>50</v>
      </c>
      <c r="AV42" s="31" t="s">
        <v>66</v>
      </c>
      <c r="AW42" s="31" t="s">
        <v>57</v>
      </c>
      <c r="AX42" s="31" t="s">
        <v>277</v>
      </c>
      <c r="AY42" s="31" t="s">
        <v>68</v>
      </c>
      <c r="AZ42" s="31" t="s">
        <v>144</v>
      </c>
      <c r="BA42" s="31" t="s">
        <v>12686</v>
      </c>
      <c r="BB42" s="31" t="s">
        <v>50</v>
      </c>
      <c r="BC42" s="31" t="s">
        <v>50</v>
      </c>
      <c r="BD42" s="31" t="s">
        <v>50</v>
      </c>
      <c r="BE42" s="31" t="s">
        <v>50</v>
      </c>
      <c r="BF42" s="31" t="s">
        <v>50</v>
      </c>
    </row>
    <row r="43" spans="1:58" ht="45" x14ac:dyDescent="0.25">
      <c r="A43" s="31" t="s">
        <v>1929</v>
      </c>
      <c r="B43" s="31" t="s">
        <v>49</v>
      </c>
      <c r="C43" s="32">
        <v>7</v>
      </c>
      <c r="D43" s="31" t="s">
        <v>50</v>
      </c>
      <c r="E43" s="31" t="s">
        <v>489</v>
      </c>
      <c r="F43" s="31" t="s">
        <v>50</v>
      </c>
      <c r="G43" s="31" t="s">
        <v>50</v>
      </c>
      <c r="H43" s="31" t="s">
        <v>50</v>
      </c>
      <c r="I43" s="31" t="s">
        <v>53</v>
      </c>
      <c r="J43" s="31" t="s">
        <v>54</v>
      </c>
      <c r="K43" s="31" t="s">
        <v>54</v>
      </c>
      <c r="L43" s="31" t="s">
        <v>128</v>
      </c>
      <c r="M43" s="31" t="s">
        <v>72</v>
      </c>
      <c r="N43" s="31" t="s">
        <v>50</v>
      </c>
      <c r="O43" s="31" t="s">
        <v>57</v>
      </c>
      <c r="P43" s="31" t="s">
        <v>258</v>
      </c>
      <c r="Q43" s="31" t="s">
        <v>50</v>
      </c>
      <c r="R43" s="31" t="s">
        <v>58</v>
      </c>
      <c r="S43" s="31" t="s">
        <v>58</v>
      </c>
      <c r="T43" s="31" t="s">
        <v>60</v>
      </c>
      <c r="U43" s="31" t="s">
        <v>60</v>
      </c>
      <c r="V43" s="31" t="s">
        <v>60</v>
      </c>
      <c r="W43" s="31" t="s">
        <v>50</v>
      </c>
      <c r="X43" s="31" t="s">
        <v>50</v>
      </c>
      <c r="Y43" s="31" t="s">
        <v>50</v>
      </c>
      <c r="Z43" s="31" t="s">
        <v>62</v>
      </c>
      <c r="AA43" s="31" t="s">
        <v>50</v>
      </c>
      <c r="AB43" s="31" t="s">
        <v>50</v>
      </c>
      <c r="AC43" s="31" t="s">
        <v>87</v>
      </c>
      <c r="AD43" s="31" t="s">
        <v>72</v>
      </c>
      <c r="AE43" s="2">
        <f t="shared" si="0"/>
        <v>60</v>
      </c>
      <c r="AF43" s="31" t="s">
        <v>85</v>
      </c>
      <c r="AG43" s="31" t="s">
        <v>129</v>
      </c>
      <c r="AH43" s="31" t="s">
        <v>144</v>
      </c>
      <c r="AI43" s="31" t="s">
        <v>11666</v>
      </c>
      <c r="AJ43" s="31">
        <f t="shared" si="1"/>
        <v>0</v>
      </c>
      <c r="AK43" s="34">
        <f t="shared" si="2"/>
        <v>-99</v>
      </c>
      <c r="AL43" s="30">
        <f t="shared" si="3"/>
        <v>-99</v>
      </c>
      <c r="AM43" s="5">
        <f t="shared" si="7"/>
        <v>36.380000000000003</v>
      </c>
      <c r="AN43" s="5">
        <f t="shared" si="8"/>
        <v>0</v>
      </c>
      <c r="AO43" s="30">
        <f t="shared" si="9"/>
        <v>0</v>
      </c>
      <c r="AP43" s="30">
        <f t="shared" si="10"/>
        <v>0</v>
      </c>
      <c r="AQ43" t="str">
        <f t="shared" si="5"/>
        <v>1978 - 1992</v>
      </c>
      <c r="AR43" s="2">
        <f t="shared" si="6"/>
        <v>1989</v>
      </c>
      <c r="AS43" s="2">
        <f t="shared" si="11"/>
        <v>-99</v>
      </c>
      <c r="AT43" s="31" t="s">
        <v>50</v>
      </c>
      <c r="AU43" s="31" t="s">
        <v>50</v>
      </c>
      <c r="AV43" s="31" t="s">
        <v>60</v>
      </c>
      <c r="AW43" s="31" t="s">
        <v>50</v>
      </c>
      <c r="AX43" s="31" t="s">
        <v>50</v>
      </c>
      <c r="AY43" s="31" t="s">
        <v>50</v>
      </c>
      <c r="AZ43" s="31" t="s">
        <v>50</v>
      </c>
      <c r="BA43" s="31" t="s">
        <v>50</v>
      </c>
      <c r="BB43" s="31" t="s">
        <v>50</v>
      </c>
      <c r="BC43" s="31" t="s">
        <v>50</v>
      </c>
      <c r="BD43" s="31" t="s">
        <v>50</v>
      </c>
      <c r="BE43" s="31" t="s">
        <v>50</v>
      </c>
      <c r="BF43" s="31" t="s">
        <v>50</v>
      </c>
    </row>
    <row r="44" spans="1:58" ht="45" x14ac:dyDescent="0.25">
      <c r="A44" s="31" t="s">
        <v>1940</v>
      </c>
      <c r="B44" s="31" t="s">
        <v>49</v>
      </c>
      <c r="C44" s="32">
        <v>1</v>
      </c>
      <c r="D44" s="31" t="s">
        <v>50</v>
      </c>
      <c r="E44" s="31" t="s">
        <v>72</v>
      </c>
      <c r="F44" s="31" t="s">
        <v>51</v>
      </c>
      <c r="G44" s="31" t="s">
        <v>50</v>
      </c>
      <c r="H44" s="31" t="s">
        <v>50</v>
      </c>
      <c r="I44" s="31" t="s">
        <v>53</v>
      </c>
      <c r="J44" s="31" t="s">
        <v>54</v>
      </c>
      <c r="K44" s="31" t="s">
        <v>54</v>
      </c>
      <c r="L44" s="31" t="s">
        <v>55</v>
      </c>
      <c r="M44" s="31" t="s">
        <v>51</v>
      </c>
      <c r="N44" s="31" t="s">
        <v>50</v>
      </c>
      <c r="O44" s="31" t="s">
        <v>66</v>
      </c>
      <c r="P44" s="31" t="s">
        <v>160</v>
      </c>
      <c r="Q44" s="31" t="s">
        <v>50</v>
      </c>
      <c r="R44" s="31" t="s">
        <v>74</v>
      </c>
      <c r="S44" s="31" t="s">
        <v>58</v>
      </c>
      <c r="T44" s="31" t="s">
        <v>60</v>
      </c>
      <c r="U44" s="31" t="s">
        <v>60</v>
      </c>
      <c r="V44" s="31" t="s">
        <v>66</v>
      </c>
      <c r="W44" s="31" t="s">
        <v>50</v>
      </c>
      <c r="X44" s="31" t="s">
        <v>50</v>
      </c>
      <c r="Y44" s="31" t="s">
        <v>50</v>
      </c>
      <c r="Z44" s="31" t="s">
        <v>62</v>
      </c>
      <c r="AA44" s="31" t="s">
        <v>50</v>
      </c>
      <c r="AB44" s="31" t="s">
        <v>50</v>
      </c>
      <c r="AC44" s="31" t="s">
        <v>87</v>
      </c>
      <c r="AD44" s="31" t="s">
        <v>72</v>
      </c>
      <c r="AE44" s="2">
        <f t="shared" si="0"/>
        <v>60</v>
      </c>
      <c r="AF44" s="31" t="s">
        <v>85</v>
      </c>
      <c r="AG44" s="31" t="s">
        <v>129</v>
      </c>
      <c r="AH44" s="31" t="s">
        <v>77</v>
      </c>
      <c r="AI44" s="31" t="s">
        <v>11667</v>
      </c>
      <c r="AJ44" s="31">
        <f t="shared" si="1"/>
        <v>0</v>
      </c>
      <c r="AK44" s="34">
        <f t="shared" si="2"/>
        <v>-99</v>
      </c>
      <c r="AL44" s="30">
        <f t="shared" si="3"/>
        <v>-99</v>
      </c>
      <c r="AM44" s="5">
        <f t="shared" si="7"/>
        <v>38.619999999999997</v>
      </c>
      <c r="AN44" s="5">
        <f t="shared" si="8"/>
        <v>0</v>
      </c>
      <c r="AO44" s="30">
        <f t="shared" si="9"/>
        <v>0</v>
      </c>
      <c r="AP44" s="30">
        <f t="shared" si="10"/>
        <v>0</v>
      </c>
      <c r="AQ44" t="str">
        <f t="shared" si="5"/>
        <v>1978 - 1992</v>
      </c>
      <c r="AR44" s="2">
        <f t="shared" si="6"/>
        <v>1978</v>
      </c>
      <c r="AS44" s="2">
        <f t="shared" si="11"/>
        <v>-99</v>
      </c>
      <c r="AT44" s="31" t="s">
        <v>50</v>
      </c>
      <c r="AU44" s="31" t="s">
        <v>50</v>
      </c>
      <c r="AV44" s="31" t="s">
        <v>66</v>
      </c>
      <c r="AW44" s="31" t="s">
        <v>57</v>
      </c>
      <c r="AX44" s="31" t="s">
        <v>67</v>
      </c>
      <c r="AY44" s="31" t="s">
        <v>68</v>
      </c>
      <c r="AZ44" s="31" t="s">
        <v>50</v>
      </c>
      <c r="BA44" s="31" t="s">
        <v>50</v>
      </c>
      <c r="BB44" s="31" t="s">
        <v>50</v>
      </c>
      <c r="BC44" s="31" t="s">
        <v>50</v>
      </c>
      <c r="BD44" s="31" t="s">
        <v>50</v>
      </c>
      <c r="BE44" s="31" t="s">
        <v>50</v>
      </c>
      <c r="BF44" s="31" t="s">
        <v>50</v>
      </c>
    </row>
    <row r="45" spans="1:58" ht="45" x14ac:dyDescent="0.25">
      <c r="A45" s="31" t="s">
        <v>1940</v>
      </c>
      <c r="B45" s="31" t="s">
        <v>49</v>
      </c>
      <c r="C45" s="32">
        <v>3</v>
      </c>
      <c r="D45" s="31" t="s">
        <v>50</v>
      </c>
      <c r="E45" s="31" t="s">
        <v>72</v>
      </c>
      <c r="F45" s="31" t="s">
        <v>50</v>
      </c>
      <c r="G45" s="31" t="s">
        <v>50</v>
      </c>
      <c r="H45" s="31" t="s">
        <v>50</v>
      </c>
      <c r="I45" s="31" t="s">
        <v>53</v>
      </c>
      <c r="J45" s="31" t="s">
        <v>54</v>
      </c>
      <c r="K45" s="31" t="s">
        <v>54</v>
      </c>
      <c r="L45" s="31" t="s">
        <v>55</v>
      </c>
      <c r="M45" s="31" t="s">
        <v>72</v>
      </c>
      <c r="N45" s="31" t="s">
        <v>50</v>
      </c>
      <c r="O45" s="31" t="s">
        <v>66</v>
      </c>
      <c r="P45" s="31" t="s">
        <v>898</v>
      </c>
      <c r="Q45" s="31" t="s">
        <v>50</v>
      </c>
      <c r="R45" s="31" t="s">
        <v>74</v>
      </c>
      <c r="S45" s="31" t="s">
        <v>58</v>
      </c>
      <c r="T45" s="31" t="s">
        <v>60</v>
      </c>
      <c r="U45" s="31" t="s">
        <v>60</v>
      </c>
      <c r="V45" s="31" t="s">
        <v>86</v>
      </c>
      <c r="W45" s="31" t="s">
        <v>50</v>
      </c>
      <c r="X45" s="31" t="s">
        <v>50</v>
      </c>
      <c r="Y45" s="31" t="s">
        <v>54</v>
      </c>
      <c r="Z45" s="31" t="s">
        <v>62</v>
      </c>
      <c r="AA45" s="31" t="s">
        <v>50</v>
      </c>
      <c r="AB45" s="31" t="s">
        <v>50</v>
      </c>
      <c r="AC45" s="31" t="s">
        <v>87</v>
      </c>
      <c r="AD45" s="31" t="s">
        <v>72</v>
      </c>
      <c r="AE45" s="2">
        <f t="shared" si="0"/>
        <v>60</v>
      </c>
      <c r="AF45" s="31" t="s">
        <v>85</v>
      </c>
      <c r="AG45" s="31" t="s">
        <v>129</v>
      </c>
      <c r="AH45" s="31" t="s">
        <v>77</v>
      </c>
      <c r="AI45" s="31" t="s">
        <v>11668</v>
      </c>
      <c r="AJ45" s="31">
        <f t="shared" si="1"/>
        <v>0</v>
      </c>
      <c r="AK45" s="34">
        <f t="shared" si="2"/>
        <v>-99</v>
      </c>
      <c r="AL45" s="30">
        <f t="shared" si="3"/>
        <v>-99</v>
      </c>
      <c r="AM45" s="5">
        <f t="shared" si="7"/>
        <v>38.619999999999997</v>
      </c>
      <c r="AN45" s="5">
        <f t="shared" si="8"/>
        <v>0</v>
      </c>
      <c r="AO45" s="30">
        <f t="shared" si="9"/>
        <v>0</v>
      </c>
      <c r="AP45" s="30">
        <f t="shared" si="10"/>
        <v>0</v>
      </c>
      <c r="AQ45" t="str">
        <f t="shared" si="5"/>
        <v>1978 - 1992</v>
      </c>
      <c r="AR45" s="2">
        <f t="shared" si="6"/>
        <v>1978</v>
      </c>
      <c r="AS45" s="2">
        <f t="shared" si="11"/>
        <v>-99</v>
      </c>
      <c r="AT45" s="31" t="s">
        <v>50</v>
      </c>
      <c r="AU45" s="31" t="s">
        <v>50</v>
      </c>
      <c r="AV45" s="31" t="s">
        <v>60</v>
      </c>
      <c r="AW45" s="31" t="s">
        <v>50</v>
      </c>
      <c r="AX45" s="31" t="s">
        <v>50</v>
      </c>
      <c r="AY45" s="31" t="s">
        <v>50</v>
      </c>
      <c r="AZ45" s="31" t="s">
        <v>50</v>
      </c>
      <c r="BA45" s="31" t="s">
        <v>50</v>
      </c>
      <c r="BB45" s="31" t="s">
        <v>50</v>
      </c>
      <c r="BC45" s="31" t="s">
        <v>50</v>
      </c>
      <c r="BD45" s="31" t="s">
        <v>50</v>
      </c>
      <c r="BE45" s="31" t="s">
        <v>50</v>
      </c>
      <c r="BF45" s="31" t="s">
        <v>50</v>
      </c>
    </row>
    <row r="46" spans="1:58" ht="45" x14ac:dyDescent="0.25">
      <c r="A46" s="31" t="s">
        <v>1949</v>
      </c>
      <c r="B46" s="31" t="s">
        <v>49</v>
      </c>
      <c r="C46" s="32">
        <v>1</v>
      </c>
      <c r="D46" s="31" t="s">
        <v>50</v>
      </c>
      <c r="E46" s="31" t="s">
        <v>52</v>
      </c>
      <c r="F46" s="31" t="s">
        <v>50</v>
      </c>
      <c r="G46" s="31" t="s">
        <v>50</v>
      </c>
      <c r="H46" s="31" t="s">
        <v>50</v>
      </c>
      <c r="I46" s="31" t="s">
        <v>53</v>
      </c>
      <c r="J46" s="31" t="s">
        <v>54</v>
      </c>
      <c r="K46" s="31" t="s">
        <v>54</v>
      </c>
      <c r="L46" s="31" t="s">
        <v>55</v>
      </c>
      <c r="M46" s="31" t="s">
        <v>52</v>
      </c>
      <c r="N46" s="31" t="s">
        <v>50</v>
      </c>
      <c r="O46" s="31" t="s">
        <v>57</v>
      </c>
      <c r="P46" s="31" t="s">
        <v>50</v>
      </c>
      <c r="Q46" s="31" t="s">
        <v>50</v>
      </c>
      <c r="R46" s="31" t="s">
        <v>58</v>
      </c>
      <c r="S46" s="31" t="s">
        <v>58</v>
      </c>
      <c r="T46" s="31" t="s">
        <v>60</v>
      </c>
      <c r="U46" s="31" t="s">
        <v>54</v>
      </c>
      <c r="V46" s="31" t="s">
        <v>86</v>
      </c>
      <c r="W46" s="31" t="s">
        <v>50</v>
      </c>
      <c r="X46" s="31" t="s">
        <v>50</v>
      </c>
      <c r="Y46" s="31" t="s">
        <v>50</v>
      </c>
      <c r="Z46" s="31" t="s">
        <v>62</v>
      </c>
      <c r="AA46" s="31" t="s">
        <v>50</v>
      </c>
      <c r="AB46" s="31" t="s">
        <v>50</v>
      </c>
      <c r="AC46" s="31" t="s">
        <v>87</v>
      </c>
      <c r="AD46" s="31" t="s">
        <v>72</v>
      </c>
      <c r="AE46" s="2">
        <f t="shared" si="0"/>
        <v>60</v>
      </c>
      <c r="AF46" s="31" t="s">
        <v>85</v>
      </c>
      <c r="AG46" s="31" t="s">
        <v>129</v>
      </c>
      <c r="AH46" s="31" t="s">
        <v>152</v>
      </c>
      <c r="AI46" s="31" t="s">
        <v>11669</v>
      </c>
      <c r="AJ46" s="31">
        <f t="shared" si="1"/>
        <v>0</v>
      </c>
      <c r="AK46" s="34">
        <f t="shared" si="2"/>
        <v>-99</v>
      </c>
      <c r="AL46" s="30">
        <f t="shared" si="3"/>
        <v>-99</v>
      </c>
      <c r="AM46" s="5">
        <f t="shared" si="7"/>
        <v>361.77</v>
      </c>
      <c r="AN46" s="5">
        <f t="shared" si="8"/>
        <v>0</v>
      </c>
      <c r="AO46" s="30">
        <f t="shared" si="9"/>
        <v>0</v>
      </c>
      <c r="AP46" s="30">
        <f t="shared" si="10"/>
        <v>0</v>
      </c>
      <c r="AQ46" t="str">
        <f t="shared" si="5"/>
        <v>1978 - 1992</v>
      </c>
      <c r="AR46" s="2">
        <f t="shared" si="6"/>
        <v>1990</v>
      </c>
      <c r="AS46" s="2">
        <f t="shared" si="11"/>
        <v>-99</v>
      </c>
      <c r="AT46" s="31" t="s">
        <v>50</v>
      </c>
      <c r="AU46" s="31" t="s">
        <v>50</v>
      </c>
      <c r="AV46" s="31" t="s">
        <v>60</v>
      </c>
      <c r="AW46" s="31" t="s">
        <v>50</v>
      </c>
      <c r="AX46" s="31" t="s">
        <v>50</v>
      </c>
      <c r="AY46" s="31" t="s">
        <v>50</v>
      </c>
      <c r="AZ46" s="31" t="s">
        <v>50</v>
      </c>
      <c r="BA46" s="31" t="s">
        <v>50</v>
      </c>
      <c r="BB46" s="31" t="s">
        <v>50</v>
      </c>
      <c r="BC46" s="31" t="s">
        <v>50</v>
      </c>
      <c r="BD46" s="31" t="s">
        <v>50</v>
      </c>
      <c r="BE46" s="31" t="s">
        <v>50</v>
      </c>
      <c r="BF46" s="31" t="s">
        <v>50</v>
      </c>
    </row>
    <row r="47" spans="1:58" ht="45" x14ac:dyDescent="0.25">
      <c r="A47" s="31" t="s">
        <v>1959</v>
      </c>
      <c r="B47" s="31" t="s">
        <v>49</v>
      </c>
      <c r="C47" s="32">
        <v>1</v>
      </c>
      <c r="D47" s="31" t="s">
        <v>50</v>
      </c>
      <c r="E47" s="31" t="s">
        <v>72</v>
      </c>
      <c r="F47" s="31" t="s">
        <v>50</v>
      </c>
      <c r="G47" s="31" t="s">
        <v>50</v>
      </c>
      <c r="H47" s="31" t="s">
        <v>50</v>
      </c>
      <c r="I47" s="31" t="s">
        <v>53</v>
      </c>
      <c r="J47" s="31" t="s">
        <v>54</v>
      </c>
      <c r="K47" s="31" t="s">
        <v>54</v>
      </c>
      <c r="L47" s="31" t="s">
        <v>128</v>
      </c>
      <c r="M47" s="31" t="s">
        <v>72</v>
      </c>
      <c r="N47" s="31" t="s">
        <v>50</v>
      </c>
      <c r="O47" s="31" t="s">
        <v>66</v>
      </c>
      <c r="P47" s="31" t="s">
        <v>50</v>
      </c>
      <c r="Q47" s="31" t="s">
        <v>50</v>
      </c>
      <c r="R47" s="31" t="s">
        <v>74</v>
      </c>
      <c r="S47" s="31" t="s">
        <v>58</v>
      </c>
      <c r="T47" s="31" t="s">
        <v>60</v>
      </c>
      <c r="U47" s="31" t="s">
        <v>60</v>
      </c>
      <c r="V47" s="31" t="s">
        <v>60</v>
      </c>
      <c r="W47" s="31" t="s">
        <v>50</v>
      </c>
      <c r="X47" s="31" t="s">
        <v>50</v>
      </c>
      <c r="Y47" s="31" t="s">
        <v>50</v>
      </c>
      <c r="Z47" s="31" t="s">
        <v>62</v>
      </c>
      <c r="AA47" s="31" t="s">
        <v>50</v>
      </c>
      <c r="AB47" s="31" t="s">
        <v>50</v>
      </c>
      <c r="AC47" s="31" t="s">
        <v>87</v>
      </c>
      <c r="AD47" s="31" t="s">
        <v>72</v>
      </c>
      <c r="AE47" s="2">
        <f t="shared" si="0"/>
        <v>60</v>
      </c>
      <c r="AF47" s="31" t="s">
        <v>85</v>
      </c>
      <c r="AG47" s="31" t="s">
        <v>129</v>
      </c>
      <c r="AH47" s="31" t="s">
        <v>269</v>
      </c>
      <c r="AI47" s="31" t="s">
        <v>11670</v>
      </c>
      <c r="AJ47" s="31">
        <f t="shared" si="1"/>
        <v>0</v>
      </c>
      <c r="AK47" s="34">
        <f t="shared" si="2"/>
        <v>-99</v>
      </c>
      <c r="AL47" s="30">
        <f t="shared" si="3"/>
        <v>-99</v>
      </c>
      <c r="AM47" s="5">
        <f t="shared" si="7"/>
        <v>19.62</v>
      </c>
      <c r="AN47" s="5">
        <f t="shared" si="8"/>
        <v>0</v>
      </c>
      <c r="AO47" s="30">
        <f t="shared" si="9"/>
        <v>0</v>
      </c>
      <c r="AP47" s="30">
        <f t="shared" si="10"/>
        <v>0</v>
      </c>
      <c r="AQ47" t="str">
        <f t="shared" si="5"/>
        <v>Before 1978</v>
      </c>
      <c r="AR47" s="2">
        <f t="shared" si="6"/>
        <v>1922</v>
      </c>
      <c r="AS47" s="2">
        <f t="shared" si="11"/>
        <v>-99</v>
      </c>
      <c r="AT47" s="31" t="s">
        <v>50</v>
      </c>
      <c r="AU47" s="31" t="s">
        <v>50</v>
      </c>
      <c r="AV47" s="31" t="s">
        <v>60</v>
      </c>
      <c r="AW47" s="31" t="s">
        <v>50</v>
      </c>
      <c r="AX47" s="31" t="s">
        <v>50</v>
      </c>
      <c r="AY47" s="31" t="s">
        <v>50</v>
      </c>
      <c r="AZ47" s="31" t="s">
        <v>50</v>
      </c>
      <c r="BA47" s="31" t="s">
        <v>50</v>
      </c>
      <c r="BB47" s="31" t="s">
        <v>50</v>
      </c>
      <c r="BC47" s="31" t="s">
        <v>50</v>
      </c>
      <c r="BD47" s="31" t="s">
        <v>50</v>
      </c>
      <c r="BE47" s="31" t="s">
        <v>50</v>
      </c>
      <c r="BF47" s="31" t="s">
        <v>50</v>
      </c>
    </row>
    <row r="48" spans="1:58" ht="45" x14ac:dyDescent="0.25">
      <c r="A48" s="31" t="s">
        <v>1959</v>
      </c>
      <c r="B48" s="31" t="s">
        <v>49</v>
      </c>
      <c r="C48" s="32">
        <v>6</v>
      </c>
      <c r="D48" s="31" t="s">
        <v>50</v>
      </c>
      <c r="E48" s="31" t="s">
        <v>72</v>
      </c>
      <c r="F48" s="31" t="s">
        <v>51</v>
      </c>
      <c r="G48" s="31" t="s">
        <v>50</v>
      </c>
      <c r="H48" s="31" t="s">
        <v>50</v>
      </c>
      <c r="I48" s="31" t="s">
        <v>53</v>
      </c>
      <c r="J48" s="31" t="s">
        <v>54</v>
      </c>
      <c r="K48" s="31" t="s">
        <v>54</v>
      </c>
      <c r="L48" s="31" t="s">
        <v>55</v>
      </c>
      <c r="M48" s="31" t="s">
        <v>72</v>
      </c>
      <c r="N48" s="31" t="s">
        <v>50</v>
      </c>
      <c r="O48" s="31" t="s">
        <v>57</v>
      </c>
      <c r="P48" s="31" t="s">
        <v>143</v>
      </c>
      <c r="Q48" s="31" t="s">
        <v>50</v>
      </c>
      <c r="R48" s="31" t="s">
        <v>74</v>
      </c>
      <c r="S48" s="31" t="s">
        <v>58</v>
      </c>
      <c r="T48" s="31" t="s">
        <v>60</v>
      </c>
      <c r="U48" s="31" t="s">
        <v>60</v>
      </c>
      <c r="V48" s="31" t="s">
        <v>60</v>
      </c>
      <c r="W48" s="31" t="s">
        <v>50</v>
      </c>
      <c r="X48" s="31" t="s">
        <v>50</v>
      </c>
      <c r="Y48" s="31" t="s">
        <v>60</v>
      </c>
      <c r="Z48" s="31" t="s">
        <v>62</v>
      </c>
      <c r="AA48" s="31" t="s">
        <v>50</v>
      </c>
      <c r="AB48" s="31" t="s">
        <v>50</v>
      </c>
      <c r="AC48" s="31" t="s">
        <v>87</v>
      </c>
      <c r="AD48" s="31" t="s">
        <v>72</v>
      </c>
      <c r="AE48" s="2">
        <f t="shared" si="0"/>
        <v>60</v>
      </c>
      <c r="AF48" s="31" t="s">
        <v>85</v>
      </c>
      <c r="AG48" s="31" t="s">
        <v>129</v>
      </c>
      <c r="AH48" s="31" t="s">
        <v>144</v>
      </c>
      <c r="AI48" s="31" t="s">
        <v>11671</v>
      </c>
      <c r="AJ48" s="31">
        <f t="shared" si="1"/>
        <v>0</v>
      </c>
      <c r="AK48" s="34">
        <f t="shared" si="2"/>
        <v>-99</v>
      </c>
      <c r="AL48" s="30">
        <f t="shared" si="3"/>
        <v>-99</v>
      </c>
      <c r="AM48" s="5">
        <f t="shared" si="7"/>
        <v>19.62</v>
      </c>
      <c r="AN48" s="5">
        <f t="shared" si="8"/>
        <v>0</v>
      </c>
      <c r="AO48" s="30">
        <f t="shared" si="9"/>
        <v>0</v>
      </c>
      <c r="AP48" s="30">
        <f t="shared" si="10"/>
        <v>0</v>
      </c>
      <c r="AQ48" t="str">
        <f t="shared" si="5"/>
        <v>Before 1978</v>
      </c>
      <c r="AR48" s="2">
        <f t="shared" si="6"/>
        <v>1922</v>
      </c>
      <c r="AS48" s="2">
        <f t="shared" si="11"/>
        <v>-99</v>
      </c>
      <c r="AT48" s="31" t="s">
        <v>50</v>
      </c>
      <c r="AU48" s="31" t="s">
        <v>50</v>
      </c>
      <c r="AV48" s="31" t="s">
        <v>66</v>
      </c>
      <c r="AW48" s="31" t="s">
        <v>57</v>
      </c>
      <c r="AX48" s="31" t="s">
        <v>267</v>
      </c>
      <c r="AY48" s="31" t="s">
        <v>68</v>
      </c>
      <c r="AZ48" s="31" t="s">
        <v>366</v>
      </c>
      <c r="BA48" s="31" t="s">
        <v>50</v>
      </c>
      <c r="BB48" s="31" t="s">
        <v>67</v>
      </c>
      <c r="BC48" s="31" t="s">
        <v>129</v>
      </c>
      <c r="BD48" s="31" t="s">
        <v>50</v>
      </c>
      <c r="BE48" s="31" t="s">
        <v>50</v>
      </c>
      <c r="BF48" s="31" t="s">
        <v>50</v>
      </c>
    </row>
    <row r="49" spans="1:58" ht="45" x14ac:dyDescent="0.25">
      <c r="A49" s="31" t="s">
        <v>1970</v>
      </c>
      <c r="B49" s="31" t="s">
        <v>49</v>
      </c>
      <c r="C49" s="32">
        <v>1</v>
      </c>
      <c r="D49" s="31" t="s">
        <v>50</v>
      </c>
      <c r="E49" s="31" t="s">
        <v>85</v>
      </c>
      <c r="F49" s="31" t="s">
        <v>70</v>
      </c>
      <c r="G49" s="31" t="s">
        <v>50</v>
      </c>
      <c r="H49" s="31" t="s">
        <v>50</v>
      </c>
      <c r="I49" s="31" t="s">
        <v>53</v>
      </c>
      <c r="J49" s="31" t="s">
        <v>54</v>
      </c>
      <c r="K49" s="31" t="s">
        <v>54</v>
      </c>
      <c r="L49" s="31" t="s">
        <v>55</v>
      </c>
      <c r="M49" s="31" t="s">
        <v>51</v>
      </c>
      <c r="N49" s="31" t="s">
        <v>50</v>
      </c>
      <c r="O49" s="31" t="s">
        <v>57</v>
      </c>
      <c r="P49" s="31" t="s">
        <v>50</v>
      </c>
      <c r="Q49" s="31" t="s">
        <v>50</v>
      </c>
      <c r="R49" s="31" t="s">
        <v>74</v>
      </c>
      <c r="S49" s="31" t="s">
        <v>59</v>
      </c>
      <c r="T49" s="31" t="s">
        <v>60</v>
      </c>
      <c r="U49" s="31" t="s">
        <v>60</v>
      </c>
      <c r="V49" s="31" t="s">
        <v>86</v>
      </c>
      <c r="W49" s="31" t="s">
        <v>50</v>
      </c>
      <c r="X49" s="31" t="s">
        <v>50</v>
      </c>
      <c r="Y49" s="31" t="s">
        <v>54</v>
      </c>
      <c r="Z49" s="31" t="s">
        <v>62</v>
      </c>
      <c r="AA49" s="31" t="s">
        <v>50</v>
      </c>
      <c r="AB49" s="31" t="s">
        <v>50</v>
      </c>
      <c r="AC49" s="31" t="s">
        <v>87</v>
      </c>
      <c r="AD49" s="31" t="s">
        <v>72</v>
      </c>
      <c r="AE49" s="2">
        <f t="shared" si="0"/>
        <v>60</v>
      </c>
      <c r="AF49" s="31" t="s">
        <v>85</v>
      </c>
      <c r="AG49" s="31" t="s">
        <v>129</v>
      </c>
      <c r="AH49" s="31" t="s">
        <v>152</v>
      </c>
      <c r="AI49" s="31" t="s">
        <v>344</v>
      </c>
      <c r="AJ49" s="31">
        <f t="shared" si="1"/>
        <v>0</v>
      </c>
      <c r="AK49" s="34">
        <f t="shared" si="2"/>
        <v>-99</v>
      </c>
      <c r="AL49" s="30">
        <f t="shared" si="3"/>
        <v>-99</v>
      </c>
      <c r="AM49" s="5">
        <f t="shared" si="7"/>
        <v>93.5</v>
      </c>
      <c r="AN49" s="5">
        <f t="shared" si="8"/>
        <v>0</v>
      </c>
      <c r="AO49" s="30">
        <f t="shared" si="9"/>
        <v>0</v>
      </c>
      <c r="AP49" s="30">
        <f t="shared" si="10"/>
        <v>0</v>
      </c>
      <c r="AQ49" t="str">
        <f t="shared" si="5"/>
        <v>Before 1978</v>
      </c>
      <c r="AR49" s="2">
        <f t="shared" si="6"/>
        <v>1940</v>
      </c>
      <c r="AS49" s="2">
        <f t="shared" si="11"/>
        <v>-99</v>
      </c>
      <c r="AT49" s="31" t="s">
        <v>50</v>
      </c>
      <c r="AU49" s="31" t="s">
        <v>50</v>
      </c>
      <c r="AV49" s="31" t="s">
        <v>66</v>
      </c>
      <c r="AW49" s="31" t="s">
        <v>57</v>
      </c>
      <c r="AX49" s="31" t="s">
        <v>12687</v>
      </c>
      <c r="AY49" s="31" t="s">
        <v>68</v>
      </c>
      <c r="AZ49" s="31" t="s">
        <v>152</v>
      </c>
      <c r="BA49" s="31" t="s">
        <v>344</v>
      </c>
      <c r="BB49" s="31" t="s">
        <v>154</v>
      </c>
      <c r="BC49" s="31" t="s">
        <v>129</v>
      </c>
      <c r="BD49" s="31" t="s">
        <v>50</v>
      </c>
      <c r="BE49" s="31" t="s">
        <v>50</v>
      </c>
      <c r="BF49" s="31" t="s">
        <v>50</v>
      </c>
    </row>
    <row r="50" spans="1:58" ht="45" x14ac:dyDescent="0.25">
      <c r="A50" s="31" t="s">
        <v>954</v>
      </c>
      <c r="B50" s="31" t="s">
        <v>49</v>
      </c>
      <c r="C50" s="32">
        <v>3</v>
      </c>
      <c r="D50" s="31" t="s">
        <v>50</v>
      </c>
      <c r="E50" s="31" t="s">
        <v>72</v>
      </c>
      <c r="F50" s="31" t="s">
        <v>51</v>
      </c>
      <c r="G50" s="31" t="s">
        <v>50</v>
      </c>
      <c r="H50" s="31" t="s">
        <v>50</v>
      </c>
      <c r="I50" s="31" t="s">
        <v>97</v>
      </c>
      <c r="J50" s="31" t="s">
        <v>54</v>
      </c>
      <c r="K50" s="31" t="s">
        <v>54</v>
      </c>
      <c r="L50" s="31" t="s">
        <v>55</v>
      </c>
      <c r="M50" s="31" t="s">
        <v>72</v>
      </c>
      <c r="N50" s="31" t="s">
        <v>50</v>
      </c>
      <c r="O50" s="31" t="s">
        <v>57</v>
      </c>
      <c r="P50" s="31" t="s">
        <v>215</v>
      </c>
      <c r="Q50" s="31" t="s">
        <v>50</v>
      </c>
      <c r="R50" s="31" t="s">
        <v>74</v>
      </c>
      <c r="S50" s="31" t="s">
        <v>58</v>
      </c>
      <c r="T50" s="31" t="s">
        <v>60</v>
      </c>
      <c r="U50" s="31" t="s">
        <v>60</v>
      </c>
      <c r="V50" s="31" t="s">
        <v>60</v>
      </c>
      <c r="W50" s="31" t="s">
        <v>50</v>
      </c>
      <c r="X50" s="31" t="s">
        <v>50</v>
      </c>
      <c r="Y50" s="31" t="s">
        <v>50</v>
      </c>
      <c r="Z50" s="31" t="s">
        <v>62</v>
      </c>
      <c r="AA50" s="31" t="s">
        <v>50</v>
      </c>
      <c r="AB50" s="31" t="s">
        <v>50</v>
      </c>
      <c r="AC50" s="31" t="s">
        <v>87</v>
      </c>
      <c r="AD50" s="31" t="s">
        <v>72</v>
      </c>
      <c r="AE50" s="2">
        <f t="shared" si="0"/>
        <v>60</v>
      </c>
      <c r="AF50" s="31" t="s">
        <v>85</v>
      </c>
      <c r="AG50" s="31" t="s">
        <v>129</v>
      </c>
      <c r="AH50" s="31" t="s">
        <v>152</v>
      </c>
      <c r="AI50" s="31" t="s">
        <v>957</v>
      </c>
      <c r="AJ50" s="31">
        <f t="shared" si="1"/>
        <v>1</v>
      </c>
      <c r="AK50" s="34">
        <f t="shared" si="2"/>
        <v>11</v>
      </c>
      <c r="AL50" s="30">
        <f t="shared" si="3"/>
        <v>11</v>
      </c>
      <c r="AM50" s="5">
        <f t="shared" si="7"/>
        <v>361.77</v>
      </c>
      <c r="AN50" s="5">
        <f t="shared" si="8"/>
        <v>60</v>
      </c>
      <c r="AO50" s="30">
        <f t="shared" si="9"/>
        <v>780</v>
      </c>
      <c r="AP50" s="30">
        <f t="shared" si="10"/>
        <v>780</v>
      </c>
      <c r="AQ50" t="str">
        <f t="shared" si="5"/>
        <v>Before 1978</v>
      </c>
      <c r="AR50" s="2">
        <f t="shared" si="6"/>
        <v>1910</v>
      </c>
      <c r="AS50" s="2">
        <f t="shared" si="11"/>
        <v>13</v>
      </c>
      <c r="AT50" s="31" t="s">
        <v>50</v>
      </c>
      <c r="AU50" s="31" t="s">
        <v>100</v>
      </c>
      <c r="AV50" s="31" t="s">
        <v>66</v>
      </c>
      <c r="AW50" s="31" t="s">
        <v>57</v>
      </c>
      <c r="AX50" s="31" t="s">
        <v>244</v>
      </c>
      <c r="AY50" s="31" t="s">
        <v>68</v>
      </c>
      <c r="AZ50" s="31" t="s">
        <v>50</v>
      </c>
      <c r="BA50" s="31" t="s">
        <v>50</v>
      </c>
      <c r="BB50" s="31" t="s">
        <v>67</v>
      </c>
      <c r="BC50" s="31" t="s">
        <v>53</v>
      </c>
      <c r="BD50" s="31" t="s">
        <v>50</v>
      </c>
      <c r="BE50" s="31" t="s">
        <v>50</v>
      </c>
      <c r="BF50" s="31" t="s">
        <v>50</v>
      </c>
    </row>
    <row r="51" spans="1:58" ht="45" x14ac:dyDescent="0.25">
      <c r="A51" s="31" t="s">
        <v>2025</v>
      </c>
      <c r="B51" s="31" t="s">
        <v>49</v>
      </c>
      <c r="C51" s="32">
        <v>2</v>
      </c>
      <c r="D51" s="31" t="s">
        <v>50</v>
      </c>
      <c r="E51" s="31" t="s">
        <v>70</v>
      </c>
      <c r="F51" s="31" t="s">
        <v>50</v>
      </c>
      <c r="G51" s="31" t="s">
        <v>50</v>
      </c>
      <c r="H51" s="31" t="s">
        <v>50</v>
      </c>
      <c r="I51" s="31" t="s">
        <v>116</v>
      </c>
      <c r="J51" s="31" t="s">
        <v>54</v>
      </c>
      <c r="K51" s="31" t="s">
        <v>54</v>
      </c>
      <c r="L51" s="31" t="s">
        <v>128</v>
      </c>
      <c r="M51" s="31" t="s">
        <v>72</v>
      </c>
      <c r="N51" s="31" t="s">
        <v>50</v>
      </c>
      <c r="O51" s="31" t="s">
        <v>50</v>
      </c>
      <c r="P51" s="31" t="s">
        <v>143</v>
      </c>
      <c r="Q51" s="31" t="s">
        <v>50</v>
      </c>
      <c r="R51" s="31" t="s">
        <v>74</v>
      </c>
      <c r="S51" s="31" t="s">
        <v>53</v>
      </c>
      <c r="T51" s="31" t="s">
        <v>60</v>
      </c>
      <c r="U51" s="31" t="s">
        <v>60</v>
      </c>
      <c r="V51" s="31" t="s">
        <v>60</v>
      </c>
      <c r="W51" s="31" t="s">
        <v>50</v>
      </c>
      <c r="X51" s="31" t="s">
        <v>50</v>
      </c>
      <c r="Y51" s="31" t="s">
        <v>50</v>
      </c>
      <c r="Z51" s="31" t="s">
        <v>62</v>
      </c>
      <c r="AA51" s="31" t="s">
        <v>50</v>
      </c>
      <c r="AB51" s="31" t="s">
        <v>50</v>
      </c>
      <c r="AC51" s="31" t="s">
        <v>87</v>
      </c>
      <c r="AD51" s="31" t="s">
        <v>72</v>
      </c>
      <c r="AE51" s="2">
        <f t="shared" si="0"/>
        <v>60</v>
      </c>
      <c r="AF51" s="31" t="s">
        <v>85</v>
      </c>
      <c r="AG51" s="31" t="s">
        <v>129</v>
      </c>
      <c r="AH51" s="31" t="s">
        <v>144</v>
      </c>
      <c r="AI51" s="31" t="s">
        <v>11672</v>
      </c>
      <c r="AJ51" s="31">
        <f t="shared" si="1"/>
        <v>0</v>
      </c>
      <c r="AK51" s="34">
        <f t="shared" si="2"/>
        <v>-99</v>
      </c>
      <c r="AL51" s="30">
        <f t="shared" si="3"/>
        <v>-99</v>
      </c>
      <c r="AM51" s="5">
        <f t="shared" si="7"/>
        <v>74.44</v>
      </c>
      <c r="AN51" s="5">
        <f t="shared" si="8"/>
        <v>0</v>
      </c>
      <c r="AO51" s="30">
        <f t="shared" si="9"/>
        <v>0</v>
      </c>
      <c r="AP51" s="30">
        <f t="shared" si="10"/>
        <v>0</v>
      </c>
      <c r="AQ51" t="str">
        <f t="shared" si="5"/>
        <v>Before 1978</v>
      </c>
      <c r="AR51" s="2">
        <f t="shared" si="6"/>
        <v>1960</v>
      </c>
      <c r="AS51" s="2">
        <f t="shared" si="11"/>
        <v>-99</v>
      </c>
      <c r="AT51" s="31" t="s">
        <v>50</v>
      </c>
      <c r="AU51" s="31" t="s">
        <v>50</v>
      </c>
      <c r="AV51" s="31" t="s">
        <v>60</v>
      </c>
      <c r="AW51" s="31" t="s">
        <v>50</v>
      </c>
      <c r="AX51" s="31" t="s">
        <v>50</v>
      </c>
      <c r="AY51" s="31" t="s">
        <v>50</v>
      </c>
      <c r="AZ51" s="31" t="s">
        <v>50</v>
      </c>
      <c r="BA51" s="31" t="s">
        <v>50</v>
      </c>
      <c r="BB51" s="31" t="s">
        <v>50</v>
      </c>
      <c r="BC51" s="31" t="s">
        <v>50</v>
      </c>
      <c r="BD51" s="31" t="s">
        <v>50</v>
      </c>
      <c r="BE51" s="31" t="s">
        <v>50</v>
      </c>
      <c r="BF51" s="31" t="s">
        <v>50</v>
      </c>
    </row>
    <row r="52" spans="1:58" ht="45" x14ac:dyDescent="0.25">
      <c r="A52" s="31" t="s">
        <v>2027</v>
      </c>
      <c r="B52" s="31" t="s">
        <v>49</v>
      </c>
      <c r="C52" s="32">
        <v>4</v>
      </c>
      <c r="D52" s="31" t="s">
        <v>50</v>
      </c>
      <c r="E52" s="31" t="s">
        <v>51</v>
      </c>
      <c r="F52" s="31" t="s">
        <v>52</v>
      </c>
      <c r="G52" s="31" t="s">
        <v>50</v>
      </c>
      <c r="H52" s="31" t="s">
        <v>50</v>
      </c>
      <c r="I52" s="31" t="s">
        <v>53</v>
      </c>
      <c r="J52" s="31" t="s">
        <v>54</v>
      </c>
      <c r="K52" s="31" t="s">
        <v>54</v>
      </c>
      <c r="L52" s="31" t="s">
        <v>128</v>
      </c>
      <c r="M52" s="31" t="s">
        <v>72</v>
      </c>
      <c r="N52" s="31" t="s">
        <v>50</v>
      </c>
      <c r="O52" s="31" t="s">
        <v>57</v>
      </c>
      <c r="P52" s="31" t="s">
        <v>588</v>
      </c>
      <c r="Q52" s="31" t="s">
        <v>50</v>
      </c>
      <c r="R52" s="31" t="s">
        <v>74</v>
      </c>
      <c r="S52" s="31" t="s">
        <v>58</v>
      </c>
      <c r="T52" s="31" t="s">
        <v>60</v>
      </c>
      <c r="U52" s="31" t="s">
        <v>60</v>
      </c>
      <c r="V52" s="31" t="s">
        <v>50</v>
      </c>
      <c r="W52" s="31" t="s">
        <v>50</v>
      </c>
      <c r="X52" s="31" t="s">
        <v>50</v>
      </c>
      <c r="Y52" s="31" t="s">
        <v>50</v>
      </c>
      <c r="Z52" s="31" t="s">
        <v>62</v>
      </c>
      <c r="AA52" s="31" t="s">
        <v>50</v>
      </c>
      <c r="AB52" s="31" t="s">
        <v>50</v>
      </c>
      <c r="AC52" s="31" t="s">
        <v>63</v>
      </c>
      <c r="AD52" s="31" t="s">
        <v>72</v>
      </c>
      <c r="AE52" s="2">
        <f t="shared" si="0"/>
        <v>60</v>
      </c>
      <c r="AF52" s="31" t="s">
        <v>85</v>
      </c>
      <c r="AG52" s="31" t="s">
        <v>129</v>
      </c>
      <c r="AH52" s="31" t="s">
        <v>136</v>
      </c>
      <c r="AI52" s="31" t="s">
        <v>11673</v>
      </c>
      <c r="AJ52" s="31">
        <f t="shared" si="1"/>
        <v>0</v>
      </c>
      <c r="AK52" s="34">
        <f t="shared" si="2"/>
        <v>-99</v>
      </c>
      <c r="AL52" s="30">
        <f t="shared" si="3"/>
        <v>-99</v>
      </c>
      <c r="AM52" s="5">
        <f t="shared" si="7"/>
        <v>73.92</v>
      </c>
      <c r="AN52" s="5">
        <f t="shared" si="8"/>
        <v>0</v>
      </c>
      <c r="AO52" s="30">
        <f t="shared" si="9"/>
        <v>0</v>
      </c>
      <c r="AP52" s="30">
        <f t="shared" si="10"/>
        <v>0</v>
      </c>
      <c r="AQ52" t="str">
        <f t="shared" si="5"/>
        <v>Before 1978</v>
      </c>
      <c r="AR52" s="2">
        <f t="shared" si="6"/>
        <v>1942</v>
      </c>
      <c r="AS52" s="2">
        <f t="shared" si="11"/>
        <v>-99</v>
      </c>
      <c r="AT52" s="31" t="s">
        <v>50</v>
      </c>
      <c r="AU52" s="31" t="s">
        <v>50</v>
      </c>
      <c r="AV52" s="31" t="s">
        <v>141</v>
      </c>
      <c r="AW52" s="31" t="s">
        <v>86</v>
      </c>
      <c r="AX52" s="31" t="s">
        <v>50</v>
      </c>
      <c r="AY52" s="31" t="s">
        <v>50</v>
      </c>
      <c r="AZ52" s="31" t="s">
        <v>136</v>
      </c>
      <c r="BA52" s="31" t="s">
        <v>11673</v>
      </c>
      <c r="BB52" s="31" t="s">
        <v>50</v>
      </c>
      <c r="BC52" s="31" t="s">
        <v>50</v>
      </c>
      <c r="BD52" s="31" t="s">
        <v>50</v>
      </c>
      <c r="BE52" s="31" t="s">
        <v>50</v>
      </c>
      <c r="BF52" s="31" t="s">
        <v>50</v>
      </c>
    </row>
    <row r="53" spans="1:58" ht="45" x14ac:dyDescent="0.25">
      <c r="A53" s="31" t="s">
        <v>2048</v>
      </c>
      <c r="B53" s="31" t="s">
        <v>49</v>
      </c>
      <c r="C53" s="32">
        <v>1</v>
      </c>
      <c r="D53" s="31" t="s">
        <v>50</v>
      </c>
      <c r="E53" s="31" t="s">
        <v>51</v>
      </c>
      <c r="F53" s="31" t="s">
        <v>50</v>
      </c>
      <c r="G53" s="31" t="s">
        <v>50</v>
      </c>
      <c r="H53" s="31" t="s">
        <v>50</v>
      </c>
      <c r="I53" s="31" t="s">
        <v>53</v>
      </c>
      <c r="J53" s="31" t="s">
        <v>54</v>
      </c>
      <c r="K53" s="31" t="s">
        <v>54</v>
      </c>
      <c r="L53" s="31" t="s">
        <v>128</v>
      </c>
      <c r="M53" s="31" t="s">
        <v>72</v>
      </c>
      <c r="N53" s="31" t="s">
        <v>50</v>
      </c>
      <c r="O53" s="31" t="s">
        <v>57</v>
      </c>
      <c r="P53" s="31" t="s">
        <v>215</v>
      </c>
      <c r="Q53" s="31" t="s">
        <v>50</v>
      </c>
      <c r="R53" s="31" t="s">
        <v>74</v>
      </c>
      <c r="S53" s="31" t="s">
        <v>59</v>
      </c>
      <c r="T53" s="31" t="s">
        <v>60</v>
      </c>
      <c r="U53" s="31" t="s">
        <v>60</v>
      </c>
      <c r="V53" s="31" t="s">
        <v>60</v>
      </c>
      <c r="W53" s="31" t="s">
        <v>50</v>
      </c>
      <c r="X53" s="31" t="s">
        <v>50</v>
      </c>
      <c r="Y53" s="31" t="s">
        <v>50</v>
      </c>
      <c r="Z53" s="31" t="s">
        <v>62</v>
      </c>
      <c r="AA53" s="31" t="s">
        <v>50</v>
      </c>
      <c r="AB53" s="31" t="s">
        <v>50</v>
      </c>
      <c r="AC53" s="31" t="s">
        <v>87</v>
      </c>
      <c r="AD53" s="31" t="s">
        <v>72</v>
      </c>
      <c r="AE53" s="2">
        <f t="shared" si="0"/>
        <v>60</v>
      </c>
      <c r="AF53" s="31" t="s">
        <v>85</v>
      </c>
      <c r="AG53" s="31" t="s">
        <v>129</v>
      </c>
      <c r="AH53" s="31" t="s">
        <v>152</v>
      </c>
      <c r="AI53" s="31" t="s">
        <v>11674</v>
      </c>
      <c r="AJ53" s="31">
        <f t="shared" si="1"/>
        <v>0</v>
      </c>
      <c r="AK53" s="34">
        <f t="shared" si="2"/>
        <v>-99</v>
      </c>
      <c r="AL53" s="30">
        <f t="shared" si="3"/>
        <v>-99</v>
      </c>
      <c r="AM53" s="5">
        <f t="shared" si="7"/>
        <v>868.05</v>
      </c>
      <c r="AN53" s="5">
        <f t="shared" si="8"/>
        <v>0</v>
      </c>
      <c r="AO53" s="30">
        <f t="shared" si="9"/>
        <v>0</v>
      </c>
      <c r="AP53" s="30">
        <f t="shared" si="10"/>
        <v>0</v>
      </c>
      <c r="AQ53" t="str">
        <f t="shared" si="5"/>
        <v>Before 1978</v>
      </c>
      <c r="AR53" s="2">
        <f t="shared" si="6"/>
        <v>1940</v>
      </c>
      <c r="AS53" s="2">
        <f t="shared" si="11"/>
        <v>-99</v>
      </c>
      <c r="AT53" s="31" t="s">
        <v>50</v>
      </c>
      <c r="AU53" s="31" t="s">
        <v>50</v>
      </c>
      <c r="AV53" s="31" t="s">
        <v>141</v>
      </c>
      <c r="AW53" s="31" t="s">
        <v>86</v>
      </c>
      <c r="AX53" s="31" t="s">
        <v>50</v>
      </c>
      <c r="AY53" s="31" t="s">
        <v>50</v>
      </c>
      <c r="AZ53" s="31" t="s">
        <v>50</v>
      </c>
      <c r="BA53" s="31" t="s">
        <v>50</v>
      </c>
      <c r="BB53" s="31" t="s">
        <v>50</v>
      </c>
      <c r="BC53" s="31" t="s">
        <v>50</v>
      </c>
      <c r="BD53" s="31" t="s">
        <v>50</v>
      </c>
      <c r="BE53" s="31" t="s">
        <v>50</v>
      </c>
      <c r="BF53" s="31" t="s">
        <v>50</v>
      </c>
    </row>
    <row r="54" spans="1:58" ht="45" x14ac:dyDescent="0.25">
      <c r="A54" s="31" t="s">
        <v>2060</v>
      </c>
      <c r="B54" s="31" t="s">
        <v>49</v>
      </c>
      <c r="C54" s="32">
        <v>2</v>
      </c>
      <c r="D54" s="31" t="s">
        <v>50</v>
      </c>
      <c r="E54" s="31" t="s">
        <v>85</v>
      </c>
      <c r="F54" s="31" t="s">
        <v>70</v>
      </c>
      <c r="G54" s="31" t="s">
        <v>50</v>
      </c>
      <c r="H54" s="31" t="s">
        <v>50</v>
      </c>
      <c r="I54" s="31" t="s">
        <v>53</v>
      </c>
      <c r="J54" s="31" t="s">
        <v>54</v>
      </c>
      <c r="K54" s="31" t="s">
        <v>54</v>
      </c>
      <c r="L54" s="31" t="s">
        <v>55</v>
      </c>
      <c r="M54" s="31" t="s">
        <v>51</v>
      </c>
      <c r="N54" s="31" t="s">
        <v>50</v>
      </c>
      <c r="O54" s="31" t="s">
        <v>57</v>
      </c>
      <c r="P54" s="31" t="s">
        <v>205</v>
      </c>
      <c r="Q54" s="31" t="s">
        <v>50</v>
      </c>
      <c r="R54" s="31" t="s">
        <v>129</v>
      </c>
      <c r="S54" s="31" t="s">
        <v>59</v>
      </c>
      <c r="T54" s="31" t="s">
        <v>50</v>
      </c>
      <c r="U54" s="31" t="s">
        <v>50</v>
      </c>
      <c r="V54" s="31" t="s">
        <v>50</v>
      </c>
      <c r="W54" s="31" t="s">
        <v>50</v>
      </c>
      <c r="X54" s="31" t="s">
        <v>50</v>
      </c>
      <c r="Y54" s="31" t="s">
        <v>50</v>
      </c>
      <c r="Z54" s="31" t="s">
        <v>62</v>
      </c>
      <c r="AA54" s="31" t="s">
        <v>50</v>
      </c>
      <c r="AB54" s="31" t="s">
        <v>50</v>
      </c>
      <c r="AC54" s="31" t="s">
        <v>87</v>
      </c>
      <c r="AD54" s="31" t="s">
        <v>72</v>
      </c>
      <c r="AE54" s="2">
        <f t="shared" si="0"/>
        <v>60</v>
      </c>
      <c r="AF54" s="31" t="s">
        <v>85</v>
      </c>
      <c r="AG54" s="31" t="s">
        <v>129</v>
      </c>
      <c r="AH54" s="31" t="s">
        <v>144</v>
      </c>
      <c r="AI54" s="31" t="s">
        <v>11675</v>
      </c>
      <c r="AJ54" s="31">
        <f t="shared" si="1"/>
        <v>0</v>
      </c>
      <c r="AK54" s="34">
        <f t="shared" si="2"/>
        <v>-99</v>
      </c>
      <c r="AL54" s="30">
        <f t="shared" si="3"/>
        <v>-99</v>
      </c>
      <c r="AM54" s="5">
        <f t="shared" si="7"/>
        <v>7.68</v>
      </c>
      <c r="AN54" s="5">
        <f t="shared" si="8"/>
        <v>0</v>
      </c>
      <c r="AO54" s="30">
        <f t="shared" si="9"/>
        <v>0</v>
      </c>
      <c r="AP54" s="30">
        <f t="shared" si="10"/>
        <v>0</v>
      </c>
      <c r="AQ54" t="str">
        <f t="shared" si="5"/>
        <v>Before 1978</v>
      </c>
      <c r="AR54" s="2">
        <f t="shared" si="6"/>
        <v>1949</v>
      </c>
      <c r="AS54" s="2">
        <f t="shared" si="11"/>
        <v>-99</v>
      </c>
      <c r="AT54" s="31" t="s">
        <v>50</v>
      </c>
      <c r="AU54" s="31" t="s">
        <v>50</v>
      </c>
      <c r="AV54" s="31" t="s">
        <v>141</v>
      </c>
      <c r="AW54" s="31" t="s">
        <v>86</v>
      </c>
      <c r="AX54" s="31" t="s">
        <v>50</v>
      </c>
      <c r="AY54" s="31" t="s">
        <v>50</v>
      </c>
      <c r="AZ54" s="31" t="s">
        <v>144</v>
      </c>
      <c r="BA54" s="31" t="s">
        <v>11675</v>
      </c>
      <c r="BB54" s="31" t="s">
        <v>50</v>
      </c>
      <c r="BC54" s="31" t="s">
        <v>50</v>
      </c>
      <c r="BD54" s="31" t="s">
        <v>50</v>
      </c>
      <c r="BE54" s="31" t="s">
        <v>50</v>
      </c>
      <c r="BF54" s="31" t="s">
        <v>50</v>
      </c>
    </row>
    <row r="55" spans="1:58" ht="45" x14ac:dyDescent="0.25">
      <c r="A55" s="31" t="s">
        <v>2082</v>
      </c>
      <c r="B55" s="31" t="s">
        <v>49</v>
      </c>
      <c r="C55" s="32">
        <v>1</v>
      </c>
      <c r="D55" s="31" t="s">
        <v>50</v>
      </c>
      <c r="E55" s="31" t="s">
        <v>72</v>
      </c>
      <c r="F55" s="31" t="s">
        <v>51</v>
      </c>
      <c r="G55" s="31" t="s">
        <v>50</v>
      </c>
      <c r="H55" s="31" t="s">
        <v>50</v>
      </c>
      <c r="I55" s="31" t="s">
        <v>11676</v>
      </c>
      <c r="J55" s="31" t="s">
        <v>54</v>
      </c>
      <c r="K55" s="31" t="s">
        <v>54</v>
      </c>
      <c r="L55" s="31" t="s">
        <v>55</v>
      </c>
      <c r="M55" s="31" t="s">
        <v>72</v>
      </c>
      <c r="N55" s="31" t="s">
        <v>50</v>
      </c>
      <c r="O55" s="31" t="s">
        <v>57</v>
      </c>
      <c r="P55" s="31" t="s">
        <v>320</v>
      </c>
      <c r="Q55" s="31" t="s">
        <v>50</v>
      </c>
      <c r="R55" s="31" t="s">
        <v>58</v>
      </c>
      <c r="S55" s="31" t="s">
        <v>59</v>
      </c>
      <c r="T55" s="31" t="s">
        <v>60</v>
      </c>
      <c r="U55" s="31" t="s">
        <v>60</v>
      </c>
      <c r="V55" s="31" t="s">
        <v>60</v>
      </c>
      <c r="W55" s="31" t="s">
        <v>50</v>
      </c>
      <c r="X55" s="31" t="s">
        <v>50</v>
      </c>
      <c r="Y55" s="31" t="s">
        <v>50</v>
      </c>
      <c r="Z55" s="31" t="s">
        <v>62</v>
      </c>
      <c r="AA55" s="31" t="s">
        <v>50</v>
      </c>
      <c r="AB55" s="31" t="s">
        <v>50</v>
      </c>
      <c r="AC55" s="31" t="s">
        <v>87</v>
      </c>
      <c r="AD55" s="31" t="s">
        <v>72</v>
      </c>
      <c r="AE55" s="2">
        <f t="shared" si="0"/>
        <v>60</v>
      </c>
      <c r="AF55" s="31" t="s">
        <v>85</v>
      </c>
      <c r="AG55" s="31" t="s">
        <v>129</v>
      </c>
      <c r="AH55" s="31" t="s">
        <v>152</v>
      </c>
      <c r="AI55" s="31" t="s">
        <v>11677</v>
      </c>
      <c r="AJ55" s="31">
        <f t="shared" si="1"/>
        <v>0</v>
      </c>
      <c r="AK55" s="34">
        <f t="shared" si="2"/>
        <v>-99</v>
      </c>
      <c r="AL55" s="30">
        <f t="shared" si="3"/>
        <v>-99</v>
      </c>
      <c r="AM55" s="5">
        <f t="shared" si="7"/>
        <v>508.84</v>
      </c>
      <c r="AN55" s="5">
        <f t="shared" si="8"/>
        <v>0</v>
      </c>
      <c r="AO55" s="30">
        <f t="shared" si="9"/>
        <v>0</v>
      </c>
      <c r="AP55" s="30">
        <f t="shared" si="10"/>
        <v>0</v>
      </c>
      <c r="AQ55" t="str">
        <f t="shared" si="5"/>
        <v>Before 1978</v>
      </c>
      <c r="AR55" s="2">
        <f t="shared" si="6"/>
        <v>1876</v>
      </c>
      <c r="AS55" s="2">
        <f t="shared" si="11"/>
        <v>-99</v>
      </c>
      <c r="AT55" s="31" t="s">
        <v>50</v>
      </c>
      <c r="AU55" s="31" t="s">
        <v>50</v>
      </c>
      <c r="AV55" s="31" t="s">
        <v>66</v>
      </c>
      <c r="AW55" s="31" t="s">
        <v>57</v>
      </c>
      <c r="AX55" s="31" t="s">
        <v>67</v>
      </c>
      <c r="AY55" s="31" t="s">
        <v>68</v>
      </c>
      <c r="AZ55" s="31" t="s">
        <v>152</v>
      </c>
      <c r="BA55" s="31" t="s">
        <v>11677</v>
      </c>
      <c r="BB55" s="31" t="s">
        <v>233</v>
      </c>
      <c r="BC55" s="31" t="s">
        <v>53</v>
      </c>
      <c r="BD55" s="31" t="s">
        <v>50</v>
      </c>
      <c r="BE55" s="31" t="s">
        <v>50</v>
      </c>
      <c r="BF55" s="31" t="s">
        <v>50</v>
      </c>
    </row>
    <row r="56" spans="1:58" ht="45" x14ac:dyDescent="0.25">
      <c r="A56" s="31" t="s">
        <v>960</v>
      </c>
      <c r="B56" s="31" t="s">
        <v>49</v>
      </c>
      <c r="C56" s="32">
        <v>1</v>
      </c>
      <c r="D56" s="31" t="s">
        <v>50</v>
      </c>
      <c r="E56" s="31" t="s">
        <v>51</v>
      </c>
      <c r="F56" s="31" t="s">
        <v>50</v>
      </c>
      <c r="G56" s="31" t="s">
        <v>50</v>
      </c>
      <c r="H56" s="31" t="s">
        <v>50</v>
      </c>
      <c r="I56" s="31" t="s">
        <v>84</v>
      </c>
      <c r="J56" s="31" t="s">
        <v>54</v>
      </c>
      <c r="K56" s="31" t="s">
        <v>54</v>
      </c>
      <c r="L56" s="31" t="s">
        <v>55</v>
      </c>
      <c r="M56" s="31" t="s">
        <v>72</v>
      </c>
      <c r="N56" s="31" t="s">
        <v>56</v>
      </c>
      <c r="O56" s="31" t="s">
        <v>60</v>
      </c>
      <c r="P56" s="31" t="s">
        <v>98</v>
      </c>
      <c r="Q56" s="31" t="s">
        <v>50</v>
      </c>
      <c r="R56" s="31" t="s">
        <v>58</v>
      </c>
      <c r="S56" s="31" t="s">
        <v>59</v>
      </c>
      <c r="T56" s="31" t="s">
        <v>60</v>
      </c>
      <c r="U56" s="31" t="s">
        <v>60</v>
      </c>
      <c r="V56" s="31" t="s">
        <v>60</v>
      </c>
      <c r="W56" s="31" t="s">
        <v>50</v>
      </c>
      <c r="X56" s="31" t="s">
        <v>50</v>
      </c>
      <c r="Y56" s="31" t="s">
        <v>50</v>
      </c>
      <c r="Z56" s="31" t="s">
        <v>62</v>
      </c>
      <c r="AA56" s="31" t="s">
        <v>50</v>
      </c>
      <c r="AB56" s="31" t="s">
        <v>50</v>
      </c>
      <c r="AC56" s="31" t="s">
        <v>63</v>
      </c>
      <c r="AD56" s="31" t="s">
        <v>72</v>
      </c>
      <c r="AE56" s="2">
        <f t="shared" si="0"/>
        <v>60</v>
      </c>
      <c r="AF56" s="31" t="s">
        <v>85</v>
      </c>
      <c r="AG56" s="31" t="s">
        <v>129</v>
      </c>
      <c r="AH56" s="31" t="s">
        <v>136</v>
      </c>
      <c r="AI56" s="31" t="s">
        <v>961</v>
      </c>
      <c r="AJ56" s="31">
        <f t="shared" si="1"/>
        <v>0</v>
      </c>
      <c r="AK56" s="34">
        <f t="shared" si="2"/>
        <v>-99</v>
      </c>
      <c r="AL56" s="30">
        <f t="shared" si="3"/>
        <v>-99</v>
      </c>
      <c r="AM56" s="5">
        <f t="shared" si="7"/>
        <v>0</v>
      </c>
      <c r="AN56" s="5">
        <f t="shared" si="8"/>
        <v>0</v>
      </c>
      <c r="AO56" s="30">
        <f t="shared" si="9"/>
        <v>0</v>
      </c>
      <c r="AP56" s="30">
        <f t="shared" si="10"/>
        <v>0</v>
      </c>
      <c r="AQ56" t="str">
        <f t="shared" si="5"/>
        <v>2002 - 2005</v>
      </c>
      <c r="AR56" s="2">
        <f t="shared" si="6"/>
        <v>2003</v>
      </c>
      <c r="AS56" s="2">
        <f t="shared" si="11"/>
        <v>-99</v>
      </c>
      <c r="AT56" s="31" t="s">
        <v>50</v>
      </c>
      <c r="AU56" s="31" t="s">
        <v>100</v>
      </c>
      <c r="AV56" s="31" t="s">
        <v>60</v>
      </c>
      <c r="AW56" s="31" t="s">
        <v>50</v>
      </c>
      <c r="AX56" s="31" t="s">
        <v>50</v>
      </c>
      <c r="AY56" s="31" t="s">
        <v>50</v>
      </c>
      <c r="AZ56" s="31" t="s">
        <v>50</v>
      </c>
      <c r="BA56" s="31" t="s">
        <v>50</v>
      </c>
      <c r="BB56" s="31" t="s">
        <v>50</v>
      </c>
      <c r="BC56" s="31" t="s">
        <v>50</v>
      </c>
      <c r="BD56" s="31" t="s">
        <v>50</v>
      </c>
      <c r="BE56" s="31" t="s">
        <v>50</v>
      </c>
      <c r="BF56" s="31" t="s">
        <v>50</v>
      </c>
    </row>
    <row r="57" spans="1:58" ht="45" x14ac:dyDescent="0.25">
      <c r="A57" s="31" t="s">
        <v>167</v>
      </c>
      <c r="B57" s="31" t="s">
        <v>49</v>
      </c>
      <c r="C57" s="32">
        <v>2</v>
      </c>
      <c r="D57" s="31" t="s">
        <v>50</v>
      </c>
      <c r="E57" s="31" t="s">
        <v>72</v>
      </c>
      <c r="F57" s="31" t="s">
        <v>51</v>
      </c>
      <c r="G57" s="31" t="s">
        <v>50</v>
      </c>
      <c r="H57" s="31" t="s">
        <v>50</v>
      </c>
      <c r="I57" s="31" t="s">
        <v>53</v>
      </c>
      <c r="J57" s="31" t="s">
        <v>54</v>
      </c>
      <c r="K57" s="31" t="s">
        <v>54</v>
      </c>
      <c r="L57" s="31" t="s">
        <v>128</v>
      </c>
      <c r="M57" s="31" t="s">
        <v>72</v>
      </c>
      <c r="N57" s="31" t="s">
        <v>50</v>
      </c>
      <c r="O57" s="31" t="s">
        <v>57</v>
      </c>
      <c r="P57" s="31" t="s">
        <v>113</v>
      </c>
      <c r="Q57" s="31" t="s">
        <v>50</v>
      </c>
      <c r="R57" s="31" t="s">
        <v>74</v>
      </c>
      <c r="S57" s="31" t="s">
        <v>59</v>
      </c>
      <c r="T57" s="31" t="s">
        <v>60</v>
      </c>
      <c r="U57" s="31" t="s">
        <v>60</v>
      </c>
      <c r="V57" s="31" t="s">
        <v>60</v>
      </c>
      <c r="W57" s="31" t="s">
        <v>50</v>
      </c>
      <c r="X57" s="31" t="s">
        <v>50</v>
      </c>
      <c r="Y57" s="31" t="s">
        <v>50</v>
      </c>
      <c r="Z57" s="31" t="s">
        <v>62</v>
      </c>
      <c r="AA57" s="31" t="s">
        <v>50</v>
      </c>
      <c r="AB57" s="31" t="s">
        <v>50</v>
      </c>
      <c r="AC57" s="31" t="s">
        <v>87</v>
      </c>
      <c r="AD57" s="31" t="s">
        <v>72</v>
      </c>
      <c r="AE57" s="2">
        <f t="shared" si="0"/>
        <v>60</v>
      </c>
      <c r="AF57" s="31" t="s">
        <v>85</v>
      </c>
      <c r="AG57" s="31" t="s">
        <v>129</v>
      </c>
      <c r="AH57" s="31" t="s">
        <v>231</v>
      </c>
      <c r="AI57" s="31" t="s">
        <v>11678</v>
      </c>
      <c r="AJ57" s="31">
        <f t="shared" si="1"/>
        <v>0</v>
      </c>
      <c r="AK57" s="34">
        <f t="shared" si="2"/>
        <v>-99</v>
      </c>
      <c r="AL57" s="30">
        <f t="shared" si="3"/>
        <v>-99</v>
      </c>
      <c r="AM57" s="5">
        <f t="shared" si="7"/>
        <v>737.16</v>
      </c>
      <c r="AN57" s="5">
        <f t="shared" si="8"/>
        <v>0</v>
      </c>
      <c r="AO57" s="30">
        <f t="shared" si="9"/>
        <v>0</v>
      </c>
      <c r="AP57" s="30">
        <f t="shared" si="10"/>
        <v>0</v>
      </c>
      <c r="AQ57">
        <f t="shared" si="5"/>
        <v>0</v>
      </c>
      <c r="AR57" s="2">
        <f t="shared" si="6"/>
        <v>0</v>
      </c>
      <c r="AS57" s="2">
        <f t="shared" si="11"/>
        <v>-99</v>
      </c>
      <c r="AT57" s="31" t="s">
        <v>50</v>
      </c>
      <c r="AU57" s="31" t="s">
        <v>50</v>
      </c>
      <c r="AV57" s="31" t="s">
        <v>66</v>
      </c>
      <c r="AW57" s="31" t="s">
        <v>57</v>
      </c>
      <c r="AX57" s="31" t="s">
        <v>12688</v>
      </c>
      <c r="AY57" s="31" t="s">
        <v>171</v>
      </c>
      <c r="AZ57" s="31" t="s">
        <v>231</v>
      </c>
      <c r="BA57" s="31" t="s">
        <v>12689</v>
      </c>
      <c r="BB57" s="31" t="s">
        <v>50</v>
      </c>
      <c r="BC57" s="31" t="s">
        <v>50</v>
      </c>
      <c r="BD57" s="31" t="s">
        <v>50</v>
      </c>
      <c r="BE57" s="31" t="s">
        <v>50</v>
      </c>
      <c r="BF57" s="31" t="s">
        <v>50</v>
      </c>
    </row>
    <row r="58" spans="1:58" ht="45" x14ac:dyDescent="0.25">
      <c r="A58" s="31" t="s">
        <v>2114</v>
      </c>
      <c r="B58" s="31" t="s">
        <v>49</v>
      </c>
      <c r="C58" s="32">
        <v>1</v>
      </c>
      <c r="D58" s="31" t="s">
        <v>50</v>
      </c>
      <c r="E58" s="31" t="s">
        <v>85</v>
      </c>
      <c r="F58" s="31" t="s">
        <v>70</v>
      </c>
      <c r="G58" s="31" t="s">
        <v>50</v>
      </c>
      <c r="H58" s="31" t="s">
        <v>50</v>
      </c>
      <c r="I58" s="31" t="s">
        <v>53</v>
      </c>
      <c r="J58" s="31" t="s">
        <v>54</v>
      </c>
      <c r="K58" s="31" t="s">
        <v>54</v>
      </c>
      <c r="L58" s="31" t="s">
        <v>55</v>
      </c>
      <c r="M58" s="31" t="s">
        <v>72</v>
      </c>
      <c r="N58" s="31" t="s">
        <v>50</v>
      </c>
      <c r="O58" s="31" t="s">
        <v>57</v>
      </c>
      <c r="P58" s="31" t="s">
        <v>205</v>
      </c>
      <c r="Q58" s="31" t="s">
        <v>50</v>
      </c>
      <c r="R58" s="31" t="s">
        <v>129</v>
      </c>
      <c r="S58" s="31" t="s">
        <v>59</v>
      </c>
      <c r="T58" s="31" t="s">
        <v>50</v>
      </c>
      <c r="U58" s="31" t="s">
        <v>50</v>
      </c>
      <c r="V58" s="31" t="s">
        <v>50</v>
      </c>
      <c r="W58" s="31" t="s">
        <v>50</v>
      </c>
      <c r="X58" s="31" t="s">
        <v>50</v>
      </c>
      <c r="Y58" s="31" t="s">
        <v>50</v>
      </c>
      <c r="Z58" s="31" t="s">
        <v>62</v>
      </c>
      <c r="AA58" s="31" t="s">
        <v>50</v>
      </c>
      <c r="AB58" s="31" t="s">
        <v>50</v>
      </c>
      <c r="AC58" s="31" t="s">
        <v>87</v>
      </c>
      <c r="AD58" s="31" t="s">
        <v>72</v>
      </c>
      <c r="AE58" s="2">
        <f t="shared" si="0"/>
        <v>60</v>
      </c>
      <c r="AF58" s="31" t="s">
        <v>85</v>
      </c>
      <c r="AG58" s="31" t="s">
        <v>129</v>
      </c>
      <c r="AH58" s="31" t="s">
        <v>144</v>
      </c>
      <c r="AI58" s="31" t="s">
        <v>11679</v>
      </c>
      <c r="AJ58" s="31">
        <f t="shared" si="1"/>
        <v>0</v>
      </c>
      <c r="AK58" s="34">
        <f t="shared" si="2"/>
        <v>-99</v>
      </c>
      <c r="AL58" s="30">
        <f t="shared" si="3"/>
        <v>-99</v>
      </c>
      <c r="AM58" s="5">
        <f t="shared" si="7"/>
        <v>248.64</v>
      </c>
      <c r="AN58" s="5">
        <f t="shared" si="8"/>
        <v>0</v>
      </c>
      <c r="AO58" s="30">
        <f t="shared" si="9"/>
        <v>0</v>
      </c>
      <c r="AP58" s="30">
        <f t="shared" si="10"/>
        <v>0</v>
      </c>
      <c r="AQ58" t="str">
        <f t="shared" si="5"/>
        <v>Before 1978</v>
      </c>
      <c r="AR58" s="2">
        <f t="shared" si="6"/>
        <v>1965</v>
      </c>
      <c r="AS58" s="2">
        <f t="shared" si="11"/>
        <v>-99</v>
      </c>
      <c r="AT58" s="31" t="s">
        <v>50</v>
      </c>
      <c r="AU58" s="31" t="s">
        <v>50</v>
      </c>
      <c r="AV58" s="31" t="s">
        <v>66</v>
      </c>
      <c r="AW58" s="31" t="s">
        <v>57</v>
      </c>
      <c r="AX58" s="31" t="s">
        <v>93</v>
      </c>
      <c r="AY58" s="31" t="s">
        <v>68</v>
      </c>
      <c r="AZ58" s="31" t="s">
        <v>144</v>
      </c>
      <c r="BA58" s="31" t="s">
        <v>11679</v>
      </c>
      <c r="BB58" s="31" t="s">
        <v>50</v>
      </c>
      <c r="BC58" s="31" t="s">
        <v>50</v>
      </c>
      <c r="BD58" s="31" t="s">
        <v>50</v>
      </c>
      <c r="BE58" s="31" t="s">
        <v>50</v>
      </c>
      <c r="BF58" s="31" t="s">
        <v>50</v>
      </c>
    </row>
    <row r="59" spans="1:58" ht="45" x14ac:dyDescent="0.25">
      <c r="A59" s="31" t="s">
        <v>2122</v>
      </c>
      <c r="B59" s="31" t="s">
        <v>49</v>
      </c>
      <c r="C59" s="32">
        <v>4</v>
      </c>
      <c r="D59" s="31" t="s">
        <v>53</v>
      </c>
      <c r="E59" s="31" t="s">
        <v>71</v>
      </c>
      <c r="F59" s="31" t="s">
        <v>96</v>
      </c>
      <c r="G59" s="31" t="s">
        <v>50</v>
      </c>
      <c r="H59" s="31" t="s">
        <v>50</v>
      </c>
      <c r="I59" s="31" t="s">
        <v>50</v>
      </c>
      <c r="J59" s="31" t="s">
        <v>50</v>
      </c>
      <c r="K59" s="31" t="s">
        <v>50</v>
      </c>
      <c r="L59" s="31" t="s">
        <v>55</v>
      </c>
      <c r="M59" s="31" t="s">
        <v>84</v>
      </c>
      <c r="N59" s="31" t="s">
        <v>50</v>
      </c>
      <c r="O59" s="31" t="s">
        <v>50</v>
      </c>
      <c r="P59" s="31" t="s">
        <v>50</v>
      </c>
      <c r="Q59" s="31" t="s">
        <v>50</v>
      </c>
      <c r="R59" s="31" t="s">
        <v>129</v>
      </c>
      <c r="S59" s="31" t="s">
        <v>59</v>
      </c>
      <c r="T59" s="31" t="s">
        <v>50</v>
      </c>
      <c r="U59" s="31" t="s">
        <v>50</v>
      </c>
      <c r="V59" s="31" t="s">
        <v>50</v>
      </c>
      <c r="W59" s="31" t="s">
        <v>50</v>
      </c>
      <c r="X59" s="31" t="s">
        <v>50</v>
      </c>
      <c r="Y59" s="31" t="s">
        <v>50</v>
      </c>
      <c r="Z59" s="31" t="s">
        <v>62</v>
      </c>
      <c r="AA59" s="31" t="s">
        <v>50</v>
      </c>
      <c r="AB59" s="31" t="s">
        <v>50</v>
      </c>
      <c r="AC59" s="31" t="s">
        <v>87</v>
      </c>
      <c r="AD59" s="31" t="s">
        <v>72</v>
      </c>
      <c r="AE59" s="2">
        <f t="shared" si="0"/>
        <v>60</v>
      </c>
      <c r="AF59" s="31" t="s">
        <v>85</v>
      </c>
      <c r="AG59" s="31" t="s">
        <v>129</v>
      </c>
      <c r="AH59" s="31" t="s">
        <v>11680</v>
      </c>
      <c r="AI59" s="31" t="s">
        <v>11681</v>
      </c>
      <c r="AJ59" s="31">
        <f t="shared" si="1"/>
        <v>0</v>
      </c>
      <c r="AK59" s="34">
        <f t="shared" si="2"/>
        <v>-99</v>
      </c>
      <c r="AL59" s="30">
        <f t="shared" si="3"/>
        <v>-99</v>
      </c>
      <c r="AM59" s="5">
        <f t="shared" si="7"/>
        <v>74.44</v>
      </c>
      <c r="AN59" s="5">
        <f t="shared" si="8"/>
        <v>0</v>
      </c>
      <c r="AO59" s="30">
        <f t="shared" si="9"/>
        <v>0</v>
      </c>
      <c r="AP59" s="30">
        <f t="shared" si="10"/>
        <v>0</v>
      </c>
      <c r="AQ59" t="str">
        <f t="shared" si="5"/>
        <v>1993 - 2001</v>
      </c>
      <c r="AR59" s="2">
        <f t="shared" si="6"/>
        <v>1993</v>
      </c>
      <c r="AS59" s="2">
        <f t="shared" si="11"/>
        <v>-99</v>
      </c>
      <c r="AT59" s="31" t="s">
        <v>50</v>
      </c>
      <c r="AU59" s="31" t="s">
        <v>50</v>
      </c>
      <c r="AV59" s="31" t="s">
        <v>66</v>
      </c>
      <c r="AW59" s="31" t="s">
        <v>57</v>
      </c>
      <c r="AX59" s="31" t="s">
        <v>50</v>
      </c>
      <c r="AY59" s="31" t="s">
        <v>50</v>
      </c>
      <c r="AZ59" s="31" t="s">
        <v>50</v>
      </c>
      <c r="BA59" s="31" t="s">
        <v>50</v>
      </c>
      <c r="BB59" s="31" t="s">
        <v>50</v>
      </c>
      <c r="BC59" s="31" t="s">
        <v>50</v>
      </c>
      <c r="BD59" s="31" t="s">
        <v>50</v>
      </c>
      <c r="BE59" s="31" t="s">
        <v>50</v>
      </c>
      <c r="BF59" s="31" t="s">
        <v>50</v>
      </c>
    </row>
    <row r="60" spans="1:58" ht="45" x14ac:dyDescent="0.25">
      <c r="A60" s="31" t="s">
        <v>2122</v>
      </c>
      <c r="B60" s="31" t="s">
        <v>49</v>
      </c>
      <c r="C60" s="32">
        <v>11</v>
      </c>
      <c r="D60" s="31" t="s">
        <v>53</v>
      </c>
      <c r="E60" s="31" t="s">
        <v>71</v>
      </c>
      <c r="F60" s="31" t="s">
        <v>96</v>
      </c>
      <c r="G60" s="31" t="s">
        <v>50</v>
      </c>
      <c r="H60" s="31" t="s">
        <v>50</v>
      </c>
      <c r="I60" s="31" t="s">
        <v>50</v>
      </c>
      <c r="J60" s="31" t="s">
        <v>50</v>
      </c>
      <c r="K60" s="31" t="s">
        <v>50</v>
      </c>
      <c r="L60" s="31" t="s">
        <v>55</v>
      </c>
      <c r="M60" s="31" t="s">
        <v>72</v>
      </c>
      <c r="N60" s="31" t="s">
        <v>50</v>
      </c>
      <c r="O60" s="31" t="s">
        <v>50</v>
      </c>
      <c r="P60" s="31" t="s">
        <v>50</v>
      </c>
      <c r="Q60" s="31" t="s">
        <v>50</v>
      </c>
      <c r="R60" s="31" t="s">
        <v>129</v>
      </c>
      <c r="S60" s="31" t="s">
        <v>59</v>
      </c>
      <c r="T60" s="31" t="s">
        <v>50</v>
      </c>
      <c r="U60" s="31" t="s">
        <v>50</v>
      </c>
      <c r="V60" s="31" t="s">
        <v>50</v>
      </c>
      <c r="W60" s="31" t="s">
        <v>50</v>
      </c>
      <c r="X60" s="31" t="s">
        <v>50</v>
      </c>
      <c r="Y60" s="31" t="s">
        <v>50</v>
      </c>
      <c r="Z60" s="31" t="s">
        <v>62</v>
      </c>
      <c r="AA60" s="31" t="s">
        <v>50</v>
      </c>
      <c r="AB60" s="31" t="s">
        <v>50</v>
      </c>
      <c r="AC60" s="31" t="s">
        <v>87</v>
      </c>
      <c r="AD60" s="31" t="s">
        <v>72</v>
      </c>
      <c r="AE60" s="2">
        <f t="shared" si="0"/>
        <v>60</v>
      </c>
      <c r="AF60" s="31" t="s">
        <v>85</v>
      </c>
      <c r="AG60" s="31" t="s">
        <v>129</v>
      </c>
      <c r="AH60" s="31" t="s">
        <v>11680</v>
      </c>
      <c r="AI60" s="31" t="s">
        <v>11682</v>
      </c>
      <c r="AJ60" s="31">
        <f t="shared" si="1"/>
        <v>0</v>
      </c>
      <c r="AK60" s="34">
        <f t="shared" si="2"/>
        <v>-99</v>
      </c>
      <c r="AL60" s="30">
        <f t="shared" si="3"/>
        <v>-99</v>
      </c>
      <c r="AM60" s="5">
        <f t="shared" si="7"/>
        <v>74.44</v>
      </c>
      <c r="AN60" s="5">
        <f t="shared" si="8"/>
        <v>0</v>
      </c>
      <c r="AO60" s="30">
        <f t="shared" si="9"/>
        <v>0</v>
      </c>
      <c r="AP60" s="30">
        <f t="shared" si="10"/>
        <v>0</v>
      </c>
      <c r="AQ60" t="str">
        <f t="shared" si="5"/>
        <v>1993 - 2001</v>
      </c>
      <c r="AR60" s="2">
        <f t="shared" si="6"/>
        <v>1993</v>
      </c>
      <c r="AS60" s="2">
        <f t="shared" si="11"/>
        <v>-99</v>
      </c>
      <c r="AT60" s="31" t="s">
        <v>50</v>
      </c>
      <c r="AU60" s="31" t="s">
        <v>50</v>
      </c>
      <c r="AV60" s="31" t="s">
        <v>66</v>
      </c>
      <c r="AW60" s="31" t="s">
        <v>57</v>
      </c>
      <c r="AX60" s="31" t="s">
        <v>50</v>
      </c>
      <c r="AY60" s="31" t="s">
        <v>50</v>
      </c>
      <c r="AZ60" s="31" t="s">
        <v>50</v>
      </c>
      <c r="BA60" s="31" t="s">
        <v>50</v>
      </c>
      <c r="BB60" s="31" t="s">
        <v>50</v>
      </c>
      <c r="BC60" s="31" t="s">
        <v>50</v>
      </c>
      <c r="BD60" s="31" t="s">
        <v>50</v>
      </c>
      <c r="BE60" s="31" t="s">
        <v>50</v>
      </c>
      <c r="BF60" s="31" t="s">
        <v>50</v>
      </c>
    </row>
    <row r="61" spans="1:58" ht="45" x14ac:dyDescent="0.25">
      <c r="A61" s="31" t="s">
        <v>2122</v>
      </c>
      <c r="B61" s="31" t="s">
        <v>49</v>
      </c>
      <c r="C61" s="32">
        <v>17</v>
      </c>
      <c r="D61" s="31" t="s">
        <v>97</v>
      </c>
      <c r="E61" s="31" t="s">
        <v>71</v>
      </c>
      <c r="F61" s="31" t="s">
        <v>96</v>
      </c>
      <c r="G61" s="31" t="s">
        <v>50</v>
      </c>
      <c r="H61" s="31" t="s">
        <v>50</v>
      </c>
      <c r="I61" s="31" t="s">
        <v>50</v>
      </c>
      <c r="J61" s="31" t="s">
        <v>50</v>
      </c>
      <c r="K61" s="31" t="s">
        <v>50</v>
      </c>
      <c r="L61" s="31" t="s">
        <v>55</v>
      </c>
      <c r="M61" s="31" t="s">
        <v>70</v>
      </c>
      <c r="N61" s="31" t="s">
        <v>50</v>
      </c>
      <c r="O61" s="31" t="s">
        <v>50</v>
      </c>
      <c r="P61" s="31" t="s">
        <v>50</v>
      </c>
      <c r="Q61" s="31" t="s">
        <v>50</v>
      </c>
      <c r="R61" s="31" t="s">
        <v>129</v>
      </c>
      <c r="S61" s="31" t="s">
        <v>59</v>
      </c>
      <c r="T61" s="31" t="s">
        <v>50</v>
      </c>
      <c r="U61" s="31" t="s">
        <v>50</v>
      </c>
      <c r="V61" s="31" t="s">
        <v>50</v>
      </c>
      <c r="W61" s="31" t="s">
        <v>50</v>
      </c>
      <c r="X61" s="31" t="s">
        <v>50</v>
      </c>
      <c r="Y61" s="31" t="s">
        <v>50</v>
      </c>
      <c r="Z61" s="31" t="s">
        <v>62</v>
      </c>
      <c r="AA61" s="31" t="s">
        <v>50</v>
      </c>
      <c r="AB61" s="31" t="s">
        <v>50</v>
      </c>
      <c r="AC61" s="31" t="s">
        <v>87</v>
      </c>
      <c r="AD61" s="31" t="s">
        <v>72</v>
      </c>
      <c r="AE61" s="2">
        <f t="shared" si="0"/>
        <v>60</v>
      </c>
      <c r="AF61" s="31" t="s">
        <v>85</v>
      </c>
      <c r="AG61" s="31" t="s">
        <v>129</v>
      </c>
      <c r="AH61" s="31" t="s">
        <v>11680</v>
      </c>
      <c r="AI61" s="31" t="s">
        <v>11681</v>
      </c>
      <c r="AJ61" s="31">
        <f t="shared" si="1"/>
        <v>0</v>
      </c>
      <c r="AK61" s="34">
        <f t="shared" si="2"/>
        <v>-99</v>
      </c>
      <c r="AL61" s="30">
        <f t="shared" si="3"/>
        <v>-99</v>
      </c>
      <c r="AM61" s="5">
        <f t="shared" si="7"/>
        <v>74.44</v>
      </c>
      <c r="AN61" s="5">
        <f t="shared" si="8"/>
        <v>0</v>
      </c>
      <c r="AO61" s="30">
        <f t="shared" si="9"/>
        <v>0</v>
      </c>
      <c r="AP61" s="30">
        <f t="shared" si="10"/>
        <v>0</v>
      </c>
      <c r="AQ61" t="str">
        <f t="shared" si="5"/>
        <v>1993 - 2001</v>
      </c>
      <c r="AR61" s="2">
        <f t="shared" si="6"/>
        <v>1993</v>
      </c>
      <c r="AS61" s="2">
        <f t="shared" si="11"/>
        <v>-99</v>
      </c>
      <c r="AT61" s="31" t="s">
        <v>50</v>
      </c>
      <c r="AU61" s="31" t="s">
        <v>50</v>
      </c>
      <c r="AV61" s="31" t="s">
        <v>66</v>
      </c>
      <c r="AW61" s="31" t="s">
        <v>57</v>
      </c>
      <c r="AX61" s="31" t="s">
        <v>50</v>
      </c>
      <c r="AY61" s="31" t="s">
        <v>50</v>
      </c>
      <c r="AZ61" s="31" t="s">
        <v>50</v>
      </c>
      <c r="BA61" s="31" t="s">
        <v>50</v>
      </c>
      <c r="BB61" s="31" t="s">
        <v>50</v>
      </c>
      <c r="BC61" s="31" t="s">
        <v>50</v>
      </c>
      <c r="BD61" s="31" t="s">
        <v>50</v>
      </c>
      <c r="BE61" s="31" t="s">
        <v>50</v>
      </c>
      <c r="BF61" s="31" t="s">
        <v>50</v>
      </c>
    </row>
    <row r="62" spans="1:58" ht="45" x14ac:dyDescent="0.25">
      <c r="A62" s="31" t="s">
        <v>2141</v>
      </c>
      <c r="B62" s="31" t="s">
        <v>49</v>
      </c>
      <c r="C62" s="32">
        <v>2</v>
      </c>
      <c r="D62" s="31" t="s">
        <v>50</v>
      </c>
      <c r="E62" s="31" t="s">
        <v>72</v>
      </c>
      <c r="F62" s="31" t="s">
        <v>51</v>
      </c>
      <c r="G62" s="31" t="s">
        <v>52</v>
      </c>
      <c r="H62" s="31" t="s">
        <v>84</v>
      </c>
      <c r="I62" s="31" t="s">
        <v>11683</v>
      </c>
      <c r="J62" s="31" t="s">
        <v>54</v>
      </c>
      <c r="K62" s="31" t="s">
        <v>54</v>
      </c>
      <c r="L62" s="31" t="s">
        <v>55</v>
      </c>
      <c r="M62" s="31" t="s">
        <v>84</v>
      </c>
      <c r="N62" s="31" t="s">
        <v>50</v>
      </c>
      <c r="O62" s="31" t="s">
        <v>66</v>
      </c>
      <c r="P62" s="31" t="s">
        <v>50</v>
      </c>
      <c r="Q62" s="31" t="s">
        <v>135</v>
      </c>
      <c r="R62" s="31" t="s">
        <v>74</v>
      </c>
      <c r="S62" s="31" t="s">
        <v>59</v>
      </c>
      <c r="T62" s="31" t="s">
        <v>60</v>
      </c>
      <c r="U62" s="31" t="s">
        <v>60</v>
      </c>
      <c r="V62" s="31" t="s">
        <v>66</v>
      </c>
      <c r="W62" s="31" t="s">
        <v>50</v>
      </c>
      <c r="X62" s="31" t="s">
        <v>50</v>
      </c>
      <c r="Y62" s="31" t="s">
        <v>50</v>
      </c>
      <c r="Z62" s="31" t="s">
        <v>62</v>
      </c>
      <c r="AA62" s="31" t="s">
        <v>50</v>
      </c>
      <c r="AB62" s="31" t="s">
        <v>50</v>
      </c>
      <c r="AC62" s="31" t="s">
        <v>87</v>
      </c>
      <c r="AD62" s="31" t="s">
        <v>72</v>
      </c>
      <c r="AE62" s="2">
        <f t="shared" si="0"/>
        <v>60</v>
      </c>
      <c r="AF62" s="31" t="s">
        <v>85</v>
      </c>
      <c r="AG62" s="31" t="s">
        <v>129</v>
      </c>
      <c r="AH62" s="31" t="s">
        <v>11659</v>
      </c>
      <c r="AI62" s="31" t="s">
        <v>11684</v>
      </c>
      <c r="AJ62" s="31">
        <f t="shared" si="1"/>
        <v>0</v>
      </c>
      <c r="AK62" s="34">
        <f t="shared" si="2"/>
        <v>-99</v>
      </c>
      <c r="AL62" s="30">
        <f t="shared" si="3"/>
        <v>-99</v>
      </c>
      <c r="AM62" s="5">
        <f t="shared" si="7"/>
        <v>63</v>
      </c>
      <c r="AN62" s="5">
        <f t="shared" si="8"/>
        <v>0</v>
      </c>
      <c r="AO62" s="30">
        <f t="shared" si="9"/>
        <v>0</v>
      </c>
      <c r="AP62" s="30">
        <f t="shared" si="10"/>
        <v>0</v>
      </c>
      <c r="AQ62" t="str">
        <f t="shared" si="5"/>
        <v>1993 - 2001</v>
      </c>
      <c r="AR62" s="2">
        <f t="shared" si="6"/>
        <v>1999</v>
      </c>
      <c r="AS62" s="2">
        <f t="shared" si="11"/>
        <v>-99</v>
      </c>
      <c r="AT62" s="31" t="s">
        <v>50</v>
      </c>
      <c r="AU62" s="31" t="s">
        <v>50</v>
      </c>
      <c r="AV62" s="31" t="s">
        <v>141</v>
      </c>
      <c r="AW62" s="31" t="s">
        <v>86</v>
      </c>
      <c r="AX62" s="31" t="s">
        <v>50</v>
      </c>
      <c r="AY62" s="31" t="s">
        <v>50</v>
      </c>
      <c r="AZ62" s="31" t="s">
        <v>11659</v>
      </c>
      <c r="BA62" s="31" t="s">
        <v>11684</v>
      </c>
      <c r="BB62" s="31" t="s">
        <v>50</v>
      </c>
      <c r="BC62" s="31" t="s">
        <v>50</v>
      </c>
      <c r="BD62" s="31" t="s">
        <v>86</v>
      </c>
      <c r="BE62" s="31" t="s">
        <v>50</v>
      </c>
      <c r="BF62" s="31" t="s">
        <v>50</v>
      </c>
    </row>
    <row r="63" spans="1:58" ht="45" x14ac:dyDescent="0.25">
      <c r="A63" s="31" t="s">
        <v>963</v>
      </c>
      <c r="B63" s="31" t="s">
        <v>49</v>
      </c>
      <c r="C63" s="32">
        <v>1</v>
      </c>
      <c r="D63" s="31" t="s">
        <v>50</v>
      </c>
      <c r="E63" s="31" t="s">
        <v>85</v>
      </c>
      <c r="F63" s="31" t="s">
        <v>70</v>
      </c>
      <c r="G63" s="31" t="s">
        <v>50</v>
      </c>
      <c r="H63" s="31" t="s">
        <v>50</v>
      </c>
      <c r="I63" s="31" t="s">
        <v>72</v>
      </c>
      <c r="J63" s="31" t="s">
        <v>54</v>
      </c>
      <c r="K63" s="31" t="s">
        <v>54</v>
      </c>
      <c r="L63" s="31" t="s">
        <v>55</v>
      </c>
      <c r="M63" s="31" t="s">
        <v>72</v>
      </c>
      <c r="N63" s="31" t="s">
        <v>56</v>
      </c>
      <c r="O63" s="31" t="s">
        <v>57</v>
      </c>
      <c r="P63" s="31" t="s">
        <v>50</v>
      </c>
      <c r="Q63" s="31" t="s">
        <v>98</v>
      </c>
      <c r="R63" s="31" t="s">
        <v>58</v>
      </c>
      <c r="S63" s="31" t="s">
        <v>59</v>
      </c>
      <c r="T63" s="31" t="s">
        <v>60</v>
      </c>
      <c r="U63" s="31" t="s">
        <v>60</v>
      </c>
      <c r="V63" s="31" t="s">
        <v>60</v>
      </c>
      <c r="W63" s="31" t="s">
        <v>50</v>
      </c>
      <c r="X63" s="31" t="s">
        <v>50</v>
      </c>
      <c r="Y63" s="31" t="s">
        <v>50</v>
      </c>
      <c r="Z63" s="31" t="s">
        <v>62</v>
      </c>
      <c r="AA63" s="31" t="s">
        <v>50</v>
      </c>
      <c r="AB63" s="31" t="s">
        <v>50</v>
      </c>
      <c r="AC63" s="31" t="s">
        <v>87</v>
      </c>
      <c r="AD63" s="31" t="s">
        <v>72</v>
      </c>
      <c r="AE63" s="2">
        <f t="shared" si="0"/>
        <v>60</v>
      </c>
      <c r="AF63" s="31" t="s">
        <v>85</v>
      </c>
      <c r="AG63" s="31" t="s">
        <v>129</v>
      </c>
      <c r="AH63" s="31" t="s">
        <v>594</v>
      </c>
      <c r="AI63" s="31" t="s">
        <v>964</v>
      </c>
      <c r="AJ63" s="31">
        <f t="shared" si="1"/>
        <v>1</v>
      </c>
      <c r="AK63" s="34">
        <f t="shared" si="2"/>
        <v>2</v>
      </c>
      <c r="AL63" s="30">
        <f t="shared" si="3"/>
        <v>2</v>
      </c>
      <c r="AM63" s="5">
        <f t="shared" si="7"/>
        <v>308.64999999999998</v>
      </c>
      <c r="AN63" s="5">
        <f t="shared" si="8"/>
        <v>60</v>
      </c>
      <c r="AO63" s="30">
        <f t="shared" si="9"/>
        <v>780</v>
      </c>
      <c r="AP63" s="30">
        <f t="shared" si="10"/>
        <v>780</v>
      </c>
      <c r="AQ63" t="str">
        <f t="shared" si="5"/>
        <v>1978 - 1992</v>
      </c>
      <c r="AR63" s="2">
        <f t="shared" si="6"/>
        <v>1992</v>
      </c>
      <c r="AS63" s="2">
        <f t="shared" si="11"/>
        <v>13</v>
      </c>
      <c r="AT63" s="31" t="s">
        <v>50</v>
      </c>
      <c r="AU63" s="31" t="s">
        <v>100</v>
      </c>
      <c r="AV63" s="31" t="s">
        <v>66</v>
      </c>
      <c r="AW63" s="31" t="s">
        <v>57</v>
      </c>
      <c r="AX63" s="31" t="s">
        <v>277</v>
      </c>
      <c r="AY63" s="31" t="s">
        <v>68</v>
      </c>
      <c r="AZ63" s="31" t="s">
        <v>594</v>
      </c>
      <c r="BA63" s="31" t="s">
        <v>965</v>
      </c>
      <c r="BB63" s="31" t="s">
        <v>67</v>
      </c>
      <c r="BC63" s="31" t="s">
        <v>53</v>
      </c>
      <c r="BD63" s="31" t="s">
        <v>50</v>
      </c>
      <c r="BE63" s="31" t="s">
        <v>50</v>
      </c>
      <c r="BF63" s="31" t="s">
        <v>50</v>
      </c>
    </row>
    <row r="64" spans="1:58" ht="45" x14ac:dyDescent="0.25">
      <c r="A64" s="31" t="s">
        <v>963</v>
      </c>
      <c r="B64" s="31" t="s">
        <v>49</v>
      </c>
      <c r="C64" s="32">
        <v>2</v>
      </c>
      <c r="D64" s="31" t="s">
        <v>50</v>
      </c>
      <c r="E64" s="31" t="s">
        <v>85</v>
      </c>
      <c r="F64" s="31" t="s">
        <v>50</v>
      </c>
      <c r="G64" s="31" t="s">
        <v>50</v>
      </c>
      <c r="H64" s="31" t="s">
        <v>50</v>
      </c>
      <c r="I64" s="31" t="s">
        <v>51</v>
      </c>
      <c r="J64" s="31" t="s">
        <v>54</v>
      </c>
      <c r="K64" s="31" t="s">
        <v>54</v>
      </c>
      <c r="L64" s="31" t="s">
        <v>55</v>
      </c>
      <c r="M64" s="31" t="s">
        <v>72</v>
      </c>
      <c r="N64" s="31" t="s">
        <v>56</v>
      </c>
      <c r="O64" s="31" t="s">
        <v>57</v>
      </c>
      <c r="P64" s="31" t="s">
        <v>50</v>
      </c>
      <c r="Q64" s="31" t="s">
        <v>98</v>
      </c>
      <c r="R64" s="31" t="s">
        <v>58</v>
      </c>
      <c r="S64" s="31" t="s">
        <v>59</v>
      </c>
      <c r="T64" s="31" t="s">
        <v>60</v>
      </c>
      <c r="U64" s="31" t="s">
        <v>60</v>
      </c>
      <c r="V64" s="31" t="s">
        <v>60</v>
      </c>
      <c r="W64" s="31" t="s">
        <v>50</v>
      </c>
      <c r="X64" s="31" t="s">
        <v>50</v>
      </c>
      <c r="Y64" s="31" t="s">
        <v>50</v>
      </c>
      <c r="Z64" s="31" t="s">
        <v>62</v>
      </c>
      <c r="AA64" s="31" t="s">
        <v>50</v>
      </c>
      <c r="AB64" s="31" t="s">
        <v>50</v>
      </c>
      <c r="AC64" s="31" t="s">
        <v>87</v>
      </c>
      <c r="AD64" s="31" t="s">
        <v>72</v>
      </c>
      <c r="AE64" s="2">
        <f t="shared" si="0"/>
        <v>60</v>
      </c>
      <c r="AF64" s="31" t="s">
        <v>85</v>
      </c>
      <c r="AG64" s="31" t="s">
        <v>129</v>
      </c>
      <c r="AH64" s="31" t="s">
        <v>594</v>
      </c>
      <c r="AI64" s="31" t="s">
        <v>964</v>
      </c>
      <c r="AJ64" s="31">
        <f t="shared" si="1"/>
        <v>1</v>
      </c>
      <c r="AK64" s="34">
        <f t="shared" si="2"/>
        <v>2</v>
      </c>
      <c r="AL64" s="30">
        <f t="shared" si="3"/>
        <v>2</v>
      </c>
      <c r="AM64" s="5">
        <f t="shared" si="7"/>
        <v>308.64999999999998</v>
      </c>
      <c r="AN64" s="5">
        <f t="shared" si="8"/>
        <v>60</v>
      </c>
      <c r="AO64" s="30">
        <f t="shared" si="9"/>
        <v>780</v>
      </c>
      <c r="AP64" s="30">
        <f t="shared" si="10"/>
        <v>780</v>
      </c>
      <c r="AQ64" t="str">
        <f t="shared" si="5"/>
        <v>1978 - 1992</v>
      </c>
      <c r="AR64" s="2">
        <f t="shared" si="6"/>
        <v>1992</v>
      </c>
      <c r="AS64" s="2">
        <f t="shared" si="11"/>
        <v>13</v>
      </c>
      <c r="AT64" s="31" t="s">
        <v>50</v>
      </c>
      <c r="AU64" s="31" t="s">
        <v>100</v>
      </c>
      <c r="AV64" s="31" t="s">
        <v>60</v>
      </c>
      <c r="AW64" s="31" t="s">
        <v>50</v>
      </c>
      <c r="AX64" s="31" t="s">
        <v>50</v>
      </c>
      <c r="AY64" s="31" t="s">
        <v>50</v>
      </c>
      <c r="AZ64" s="31" t="s">
        <v>50</v>
      </c>
      <c r="BA64" s="31" t="s">
        <v>50</v>
      </c>
      <c r="BB64" s="31" t="s">
        <v>50</v>
      </c>
      <c r="BC64" s="31" t="s">
        <v>50</v>
      </c>
      <c r="BD64" s="31" t="s">
        <v>50</v>
      </c>
      <c r="BE64" s="31" t="s">
        <v>50</v>
      </c>
      <c r="BF64" s="31" t="s">
        <v>50</v>
      </c>
    </row>
    <row r="65" spans="1:58" ht="45" x14ac:dyDescent="0.25">
      <c r="A65" s="31" t="s">
        <v>966</v>
      </c>
      <c r="B65" s="31" t="s">
        <v>49</v>
      </c>
      <c r="C65" s="32">
        <v>1</v>
      </c>
      <c r="D65" s="31" t="s">
        <v>50</v>
      </c>
      <c r="E65" s="31" t="s">
        <v>84</v>
      </c>
      <c r="F65" s="31" t="s">
        <v>85</v>
      </c>
      <c r="G65" s="31" t="s">
        <v>50</v>
      </c>
      <c r="H65" s="31" t="s">
        <v>50</v>
      </c>
      <c r="I65" s="31" t="s">
        <v>53</v>
      </c>
      <c r="J65" s="31" t="s">
        <v>54</v>
      </c>
      <c r="K65" s="31" t="s">
        <v>54</v>
      </c>
      <c r="L65" s="31" t="s">
        <v>55</v>
      </c>
      <c r="M65" s="31" t="s">
        <v>72</v>
      </c>
      <c r="N65" s="31" t="s">
        <v>50</v>
      </c>
      <c r="O65" s="31" t="s">
        <v>57</v>
      </c>
      <c r="P65" s="31" t="s">
        <v>50</v>
      </c>
      <c r="Q65" s="31" t="s">
        <v>123</v>
      </c>
      <c r="R65" s="31" t="s">
        <v>129</v>
      </c>
      <c r="S65" s="31" t="s">
        <v>58</v>
      </c>
      <c r="T65" s="31" t="s">
        <v>50</v>
      </c>
      <c r="U65" s="31" t="s">
        <v>50</v>
      </c>
      <c r="V65" s="31" t="s">
        <v>50</v>
      </c>
      <c r="W65" s="31" t="s">
        <v>50</v>
      </c>
      <c r="X65" s="31" t="s">
        <v>50</v>
      </c>
      <c r="Y65" s="31" t="s">
        <v>50</v>
      </c>
      <c r="Z65" s="31" t="s">
        <v>62</v>
      </c>
      <c r="AA65" s="31" t="s">
        <v>50</v>
      </c>
      <c r="AB65" s="31" t="s">
        <v>50</v>
      </c>
      <c r="AC65" s="31" t="s">
        <v>87</v>
      </c>
      <c r="AD65" s="31" t="s">
        <v>72</v>
      </c>
      <c r="AE65" s="2">
        <f t="shared" si="0"/>
        <v>60</v>
      </c>
      <c r="AF65" s="31" t="s">
        <v>85</v>
      </c>
      <c r="AG65" s="31" t="s">
        <v>129</v>
      </c>
      <c r="AH65" s="31" t="s">
        <v>225</v>
      </c>
      <c r="AI65" s="31" t="s">
        <v>967</v>
      </c>
      <c r="AJ65" s="31">
        <f t="shared" si="1"/>
        <v>1</v>
      </c>
      <c r="AK65" s="34">
        <f t="shared" si="2"/>
        <v>5</v>
      </c>
      <c r="AL65" s="30">
        <f t="shared" si="3"/>
        <v>5</v>
      </c>
      <c r="AM65" s="5">
        <f t="shared" si="7"/>
        <v>737.16</v>
      </c>
      <c r="AN65" s="5">
        <f t="shared" si="8"/>
        <v>60</v>
      </c>
      <c r="AO65" s="30">
        <f t="shared" si="9"/>
        <v>780</v>
      </c>
      <c r="AP65" s="30">
        <f t="shared" si="10"/>
        <v>780</v>
      </c>
      <c r="AQ65" t="str">
        <f t="shared" si="5"/>
        <v>Before 1978</v>
      </c>
      <c r="AR65" s="2">
        <f t="shared" si="6"/>
        <v>1970</v>
      </c>
      <c r="AS65" s="2">
        <f t="shared" si="11"/>
        <v>13</v>
      </c>
      <c r="AT65" s="31" t="s">
        <v>50</v>
      </c>
      <c r="AU65" s="31" t="s">
        <v>100</v>
      </c>
      <c r="AV65" s="31" t="s">
        <v>66</v>
      </c>
      <c r="AW65" s="31" t="s">
        <v>57</v>
      </c>
      <c r="AX65" s="31" t="s">
        <v>267</v>
      </c>
      <c r="AY65" s="31" t="s">
        <v>68</v>
      </c>
      <c r="AZ65" s="31" t="s">
        <v>225</v>
      </c>
      <c r="BA65" s="31" t="s">
        <v>967</v>
      </c>
      <c r="BB65" s="31" t="s">
        <v>50</v>
      </c>
      <c r="BC65" s="31" t="s">
        <v>50</v>
      </c>
      <c r="BD65" s="31" t="s">
        <v>50</v>
      </c>
      <c r="BE65" s="31" t="s">
        <v>50</v>
      </c>
      <c r="BF65" s="31" t="s">
        <v>50</v>
      </c>
    </row>
    <row r="66" spans="1:58" ht="45" x14ac:dyDescent="0.25">
      <c r="A66" s="31" t="s">
        <v>2180</v>
      </c>
      <c r="B66" s="31" t="s">
        <v>198</v>
      </c>
      <c r="C66" s="32">
        <v>1</v>
      </c>
      <c r="D66" s="31" t="s">
        <v>50</v>
      </c>
      <c r="E66" s="31" t="s">
        <v>85</v>
      </c>
      <c r="F66" s="31" t="s">
        <v>70</v>
      </c>
      <c r="G66" s="31" t="s">
        <v>50</v>
      </c>
      <c r="H66" s="31" t="s">
        <v>50</v>
      </c>
      <c r="I66" s="31" t="s">
        <v>53</v>
      </c>
      <c r="J66" s="31" t="s">
        <v>54</v>
      </c>
      <c r="K66" s="31" t="s">
        <v>54</v>
      </c>
      <c r="L66" s="31" t="s">
        <v>55</v>
      </c>
      <c r="M66" s="31" t="s">
        <v>72</v>
      </c>
      <c r="N66" s="31" t="s">
        <v>50</v>
      </c>
      <c r="O66" s="31" t="s">
        <v>57</v>
      </c>
      <c r="P66" s="31" t="s">
        <v>409</v>
      </c>
      <c r="Q66" s="31" t="s">
        <v>50</v>
      </c>
      <c r="R66" s="31" t="s">
        <v>58</v>
      </c>
      <c r="S66" s="31" t="s">
        <v>59</v>
      </c>
      <c r="T66" s="31" t="s">
        <v>60</v>
      </c>
      <c r="U66" s="31" t="s">
        <v>60</v>
      </c>
      <c r="V66" s="31" t="s">
        <v>66</v>
      </c>
      <c r="W66" s="31" t="s">
        <v>50</v>
      </c>
      <c r="X66" s="31" t="s">
        <v>161</v>
      </c>
      <c r="Y66" s="31" t="s">
        <v>50</v>
      </c>
      <c r="Z66" s="31" t="s">
        <v>62</v>
      </c>
      <c r="AA66" s="31" t="s">
        <v>50</v>
      </c>
      <c r="AB66" s="31" t="s">
        <v>50</v>
      </c>
      <c r="AC66" s="31" t="s">
        <v>87</v>
      </c>
      <c r="AD66" s="31" t="s">
        <v>72</v>
      </c>
      <c r="AE66" s="2">
        <f t="shared" si="0"/>
        <v>60</v>
      </c>
      <c r="AF66" s="31" t="s">
        <v>85</v>
      </c>
      <c r="AG66" s="31" t="s">
        <v>129</v>
      </c>
      <c r="AH66" s="31" t="s">
        <v>144</v>
      </c>
      <c r="AI66" s="31" t="s">
        <v>11685</v>
      </c>
      <c r="AJ66" s="31">
        <f t="shared" si="1"/>
        <v>0</v>
      </c>
      <c r="AK66" s="34">
        <f t="shared" si="2"/>
        <v>-99</v>
      </c>
      <c r="AL66" s="30">
        <f t="shared" si="3"/>
        <v>-99</v>
      </c>
      <c r="AM66" s="5">
        <f t="shared" si="7"/>
        <v>226.44</v>
      </c>
      <c r="AN66" s="5">
        <f t="shared" si="8"/>
        <v>0</v>
      </c>
      <c r="AO66" s="30">
        <f t="shared" si="9"/>
        <v>0</v>
      </c>
      <c r="AP66" s="30">
        <f t="shared" si="10"/>
        <v>0</v>
      </c>
      <c r="AQ66" t="str">
        <f t="shared" si="5"/>
        <v>Before 1978</v>
      </c>
      <c r="AR66" s="2">
        <f t="shared" si="6"/>
        <v>1975</v>
      </c>
      <c r="AS66" s="2">
        <f t="shared" si="11"/>
        <v>-99</v>
      </c>
      <c r="AT66" s="31" t="s">
        <v>50</v>
      </c>
      <c r="AU66" s="31" t="s">
        <v>50</v>
      </c>
      <c r="AV66" s="31" t="s">
        <v>66</v>
      </c>
      <c r="AW66" s="31" t="s">
        <v>57</v>
      </c>
      <c r="AX66" s="31" t="s">
        <v>267</v>
      </c>
      <c r="AY66" s="31" t="s">
        <v>68</v>
      </c>
      <c r="AZ66" s="31" t="s">
        <v>144</v>
      </c>
      <c r="BA66" s="31" t="s">
        <v>11685</v>
      </c>
      <c r="BB66" s="31" t="s">
        <v>50</v>
      </c>
      <c r="BC66" s="31" t="s">
        <v>50</v>
      </c>
      <c r="BD66" s="31" t="s">
        <v>50</v>
      </c>
      <c r="BE66" s="31" t="s">
        <v>50</v>
      </c>
      <c r="BF66" s="31" t="s">
        <v>50</v>
      </c>
    </row>
    <row r="67" spans="1:58" ht="45" x14ac:dyDescent="0.25">
      <c r="A67" s="31" t="s">
        <v>207</v>
      </c>
      <c r="B67" s="31" t="s">
        <v>49</v>
      </c>
      <c r="C67" s="32">
        <v>4</v>
      </c>
      <c r="D67" s="31" t="s">
        <v>50</v>
      </c>
      <c r="E67" s="31" t="s">
        <v>51</v>
      </c>
      <c r="F67" s="31" t="s">
        <v>52</v>
      </c>
      <c r="G67" s="31" t="s">
        <v>50</v>
      </c>
      <c r="H67" s="31" t="s">
        <v>50</v>
      </c>
      <c r="I67" s="31" t="s">
        <v>53</v>
      </c>
      <c r="J67" s="31" t="s">
        <v>54</v>
      </c>
      <c r="K67" s="31" t="s">
        <v>54</v>
      </c>
      <c r="L67" s="31" t="s">
        <v>55</v>
      </c>
      <c r="M67" s="31" t="s">
        <v>72</v>
      </c>
      <c r="N67" s="31" t="s">
        <v>56</v>
      </c>
      <c r="O67" s="31" t="s">
        <v>57</v>
      </c>
      <c r="P67" s="31" t="s">
        <v>50</v>
      </c>
      <c r="Q67" s="31" t="s">
        <v>115</v>
      </c>
      <c r="R67" s="31" t="s">
        <v>74</v>
      </c>
      <c r="S67" s="31" t="s">
        <v>59</v>
      </c>
      <c r="T67" s="31" t="s">
        <v>60</v>
      </c>
      <c r="U67" s="31" t="s">
        <v>60</v>
      </c>
      <c r="V67" s="31" t="s">
        <v>60</v>
      </c>
      <c r="W67" s="31" t="s">
        <v>50</v>
      </c>
      <c r="X67" s="31" t="s">
        <v>50</v>
      </c>
      <c r="Y67" s="31" t="s">
        <v>50</v>
      </c>
      <c r="Z67" s="31" t="s">
        <v>62</v>
      </c>
      <c r="AA67" s="31" t="s">
        <v>50</v>
      </c>
      <c r="AB67" s="31" t="s">
        <v>50</v>
      </c>
      <c r="AC67" s="31" t="s">
        <v>87</v>
      </c>
      <c r="AD67" s="31" t="s">
        <v>72</v>
      </c>
      <c r="AE67" s="2">
        <f t="shared" si="0"/>
        <v>60</v>
      </c>
      <c r="AF67" s="31" t="s">
        <v>267</v>
      </c>
      <c r="AG67" s="31" t="s">
        <v>76</v>
      </c>
      <c r="AH67" s="31" t="s">
        <v>77</v>
      </c>
      <c r="AI67" s="31" t="s">
        <v>11686</v>
      </c>
      <c r="AJ67" s="31">
        <f t="shared" si="1"/>
        <v>0</v>
      </c>
      <c r="AK67" s="34">
        <f t="shared" si="2"/>
        <v>-99</v>
      </c>
      <c r="AL67" s="30">
        <f t="shared" si="3"/>
        <v>-99</v>
      </c>
      <c r="AM67" s="5">
        <f t="shared" si="7"/>
        <v>0</v>
      </c>
      <c r="AN67" s="5">
        <f t="shared" si="8"/>
        <v>0</v>
      </c>
      <c r="AO67" s="30">
        <f t="shared" si="9"/>
        <v>0</v>
      </c>
      <c r="AP67" s="30">
        <f t="shared" si="10"/>
        <v>0</v>
      </c>
      <c r="AQ67" t="str">
        <f t="shared" si="5"/>
        <v>Before 1978</v>
      </c>
      <c r="AR67" s="2">
        <f t="shared" si="6"/>
        <v>1974</v>
      </c>
      <c r="AS67" s="2">
        <f t="shared" si="11"/>
        <v>-99</v>
      </c>
      <c r="AT67" s="31" t="s">
        <v>50</v>
      </c>
      <c r="AU67" s="31" t="s">
        <v>50</v>
      </c>
      <c r="AV67" s="31" t="s">
        <v>66</v>
      </c>
      <c r="AW67" s="31" t="s">
        <v>57</v>
      </c>
      <c r="AX67" s="31" t="s">
        <v>562</v>
      </c>
      <c r="AY67" s="31" t="s">
        <v>68</v>
      </c>
      <c r="AZ67" s="31" t="s">
        <v>50</v>
      </c>
      <c r="BA67" s="31" t="s">
        <v>50</v>
      </c>
      <c r="BB67" s="31" t="s">
        <v>67</v>
      </c>
      <c r="BC67" s="31" t="s">
        <v>53</v>
      </c>
      <c r="BD67" s="31" t="s">
        <v>50</v>
      </c>
      <c r="BE67" s="31" t="s">
        <v>50</v>
      </c>
      <c r="BF67" s="31" t="s">
        <v>50</v>
      </c>
    </row>
    <row r="68" spans="1:58" ht="45" x14ac:dyDescent="0.25">
      <c r="A68" s="31" t="s">
        <v>207</v>
      </c>
      <c r="B68" s="31" t="s">
        <v>49</v>
      </c>
      <c r="C68" s="32">
        <v>6</v>
      </c>
      <c r="D68" s="31" t="s">
        <v>50</v>
      </c>
      <c r="E68" s="31" t="s">
        <v>51</v>
      </c>
      <c r="F68" s="31" t="s">
        <v>52</v>
      </c>
      <c r="G68" s="31" t="s">
        <v>50</v>
      </c>
      <c r="H68" s="31" t="s">
        <v>50</v>
      </c>
      <c r="I68" s="31" t="s">
        <v>53</v>
      </c>
      <c r="J68" s="31" t="s">
        <v>54</v>
      </c>
      <c r="K68" s="31" t="s">
        <v>54</v>
      </c>
      <c r="L68" s="31" t="s">
        <v>55</v>
      </c>
      <c r="M68" s="31" t="s">
        <v>72</v>
      </c>
      <c r="N68" s="31" t="s">
        <v>56</v>
      </c>
      <c r="O68" s="31" t="s">
        <v>57</v>
      </c>
      <c r="P68" s="31" t="s">
        <v>50</v>
      </c>
      <c r="Q68" s="31" t="s">
        <v>115</v>
      </c>
      <c r="R68" s="31" t="s">
        <v>74</v>
      </c>
      <c r="S68" s="31" t="s">
        <v>59</v>
      </c>
      <c r="T68" s="31" t="s">
        <v>60</v>
      </c>
      <c r="U68" s="31" t="s">
        <v>60</v>
      </c>
      <c r="V68" s="31" t="s">
        <v>60</v>
      </c>
      <c r="W68" s="31" t="s">
        <v>50</v>
      </c>
      <c r="X68" s="31" t="s">
        <v>50</v>
      </c>
      <c r="Y68" s="31" t="s">
        <v>50</v>
      </c>
      <c r="Z68" s="31" t="s">
        <v>62</v>
      </c>
      <c r="AA68" s="31" t="s">
        <v>50</v>
      </c>
      <c r="AB68" s="31" t="s">
        <v>50</v>
      </c>
      <c r="AC68" s="31" t="s">
        <v>87</v>
      </c>
      <c r="AD68" s="31" t="s">
        <v>72</v>
      </c>
      <c r="AE68" s="2">
        <f t="shared" ref="AE68:AE131" si="12">IF(AG68="k",VALUE(AF68),IF(AG68="T",AF68*12,IF(TRIM(AF68)="","NA",AF68)))</f>
        <v>60</v>
      </c>
      <c r="AF68" s="31" t="s">
        <v>267</v>
      </c>
      <c r="AG68" s="31" t="s">
        <v>76</v>
      </c>
      <c r="AH68" s="31" t="s">
        <v>77</v>
      </c>
      <c r="AI68" s="31" t="s">
        <v>11687</v>
      </c>
      <c r="AJ68" s="31">
        <f t="shared" ref="AJ68:AJ131" si="13">IF(AS68&gt;0,VALUE(M68),0)</f>
        <v>0</v>
      </c>
      <c r="AK68" s="34">
        <f t="shared" ref="AK68:AK131" si="14">IF(AS68&gt;0,IF(P68&lt;&gt;"",2013-VALUE(P68),IF(Q68&lt;&gt;"",2013-VALUE(Q68),-99)),-99)</f>
        <v>-99</v>
      </c>
      <c r="AL68" s="30">
        <f t="shared" ref="AL68:AL131" si="15">IF(OR((2013-AR68)=AK68,AK68=-99),-99,AK68)</f>
        <v>-99</v>
      </c>
      <c r="AM68" s="5">
        <f t="shared" si="7"/>
        <v>0</v>
      </c>
      <c r="AN68" s="5">
        <f t="shared" si="8"/>
        <v>0</v>
      </c>
      <c r="AO68" s="30">
        <f t="shared" si="9"/>
        <v>0</v>
      </c>
      <c r="AP68" s="30">
        <f t="shared" ref="AP68:AP131" si="16">AN68*AS68</f>
        <v>0</v>
      </c>
      <c r="AQ68" t="str">
        <f t="shared" ref="AQ68:AQ131" si="17">IF(OR(ISERROR(AR68),AR68=0),0,VLOOKUP(AR68,tblVintages,2,TRUE))</f>
        <v>Before 1978</v>
      </c>
      <c r="AR68" s="2">
        <f t="shared" ref="AR68:AR131" si="18">VLOOKUP(A68,tblBldgInfo,7,FALSE)</f>
        <v>1974</v>
      </c>
      <c r="AS68" s="2">
        <f t="shared" si="11"/>
        <v>-99</v>
      </c>
      <c r="AT68" s="31" t="s">
        <v>50</v>
      </c>
      <c r="AU68" s="31" t="s">
        <v>50</v>
      </c>
      <c r="AV68" s="31" t="s">
        <v>141</v>
      </c>
      <c r="AW68" s="31" t="s">
        <v>86</v>
      </c>
      <c r="AX68" s="31" t="s">
        <v>50</v>
      </c>
      <c r="AY68" s="31" t="s">
        <v>50</v>
      </c>
      <c r="AZ68" s="31" t="s">
        <v>50</v>
      </c>
      <c r="BA68" s="31" t="s">
        <v>50</v>
      </c>
      <c r="BB68" s="31" t="s">
        <v>50</v>
      </c>
      <c r="BC68" s="31" t="s">
        <v>53</v>
      </c>
      <c r="BD68" s="31" t="s">
        <v>50</v>
      </c>
      <c r="BE68" s="31" t="s">
        <v>50</v>
      </c>
      <c r="BF68" s="31" t="s">
        <v>50</v>
      </c>
    </row>
    <row r="69" spans="1:58" ht="45" x14ac:dyDescent="0.25">
      <c r="A69" s="31" t="s">
        <v>972</v>
      </c>
      <c r="B69" s="31" t="s">
        <v>49</v>
      </c>
      <c r="C69" s="32">
        <v>6</v>
      </c>
      <c r="D69" s="31" t="s">
        <v>50</v>
      </c>
      <c r="E69" s="31" t="s">
        <v>99</v>
      </c>
      <c r="F69" s="31" t="s">
        <v>102</v>
      </c>
      <c r="G69" s="31" t="s">
        <v>50</v>
      </c>
      <c r="H69" s="31" t="s">
        <v>50</v>
      </c>
      <c r="I69" s="31" t="s">
        <v>53</v>
      </c>
      <c r="J69" s="31" t="s">
        <v>54</v>
      </c>
      <c r="K69" s="31" t="s">
        <v>54</v>
      </c>
      <c r="L69" s="31" t="s">
        <v>55</v>
      </c>
      <c r="M69" s="31" t="s">
        <v>72</v>
      </c>
      <c r="N69" s="31" t="s">
        <v>50</v>
      </c>
      <c r="O69" s="31" t="s">
        <v>57</v>
      </c>
      <c r="P69" s="31" t="s">
        <v>50</v>
      </c>
      <c r="Q69" s="31" t="s">
        <v>50</v>
      </c>
      <c r="R69" s="31" t="s">
        <v>74</v>
      </c>
      <c r="S69" s="31" t="s">
        <v>59</v>
      </c>
      <c r="T69" s="31" t="s">
        <v>60</v>
      </c>
      <c r="U69" s="31" t="s">
        <v>60</v>
      </c>
      <c r="V69" s="31" t="s">
        <v>60</v>
      </c>
      <c r="W69" s="31" t="s">
        <v>50</v>
      </c>
      <c r="X69" s="31" t="s">
        <v>50</v>
      </c>
      <c r="Y69" s="31" t="s">
        <v>50</v>
      </c>
      <c r="Z69" s="31" t="s">
        <v>62</v>
      </c>
      <c r="AA69" s="31" t="s">
        <v>50</v>
      </c>
      <c r="AB69" s="31" t="s">
        <v>50</v>
      </c>
      <c r="AC69" s="31" t="s">
        <v>87</v>
      </c>
      <c r="AD69" s="31" t="s">
        <v>72</v>
      </c>
      <c r="AE69" s="2">
        <f t="shared" si="12"/>
        <v>60</v>
      </c>
      <c r="AF69" s="31" t="s">
        <v>85</v>
      </c>
      <c r="AG69" s="31" t="s">
        <v>129</v>
      </c>
      <c r="AH69" s="31" t="s">
        <v>152</v>
      </c>
      <c r="AI69" s="31" t="s">
        <v>11688</v>
      </c>
      <c r="AJ69" s="31">
        <f t="shared" si="13"/>
        <v>0</v>
      </c>
      <c r="AK69" s="34">
        <f t="shared" si="14"/>
        <v>-99</v>
      </c>
      <c r="AL69" s="30">
        <f t="shared" si="15"/>
        <v>-99</v>
      </c>
      <c r="AM69" s="5">
        <f t="shared" ref="AM69:AM132" si="19">VLOOKUP(A69,tblSiteWeights,4,FALSE)</f>
        <v>106.34</v>
      </c>
      <c r="AN69" s="5">
        <f t="shared" ref="AN69:AN132" si="20">IF(AND(AS69&gt;0,AM69&gt;0),M69*AE69,0)</f>
        <v>0</v>
      </c>
      <c r="AO69" s="30">
        <f t="shared" ref="AO69:AO132" si="21">AN69*AS69</f>
        <v>0</v>
      </c>
      <c r="AP69" s="30">
        <f t="shared" si="16"/>
        <v>0</v>
      </c>
      <c r="AQ69" t="str">
        <f t="shared" si="17"/>
        <v>1993 - 2001</v>
      </c>
      <c r="AR69" s="2">
        <f t="shared" si="18"/>
        <v>1995</v>
      </c>
      <c r="AS69" s="2">
        <f t="shared" ref="AS69:AS132" si="22">IF(OR(AM69=0,AU69=""),-99,VALUE(AU69))</f>
        <v>-99</v>
      </c>
      <c r="AT69" s="31" t="s">
        <v>50</v>
      </c>
      <c r="AU69" s="31" t="s">
        <v>50</v>
      </c>
      <c r="AV69" s="31" t="s">
        <v>66</v>
      </c>
      <c r="AW69" s="31" t="s">
        <v>57</v>
      </c>
      <c r="AX69" s="31" t="s">
        <v>218</v>
      </c>
      <c r="AY69" s="31" t="s">
        <v>68</v>
      </c>
      <c r="AZ69" s="31" t="s">
        <v>152</v>
      </c>
      <c r="BA69" s="31" t="s">
        <v>11688</v>
      </c>
      <c r="BB69" s="31" t="s">
        <v>154</v>
      </c>
      <c r="BC69" s="31" t="s">
        <v>129</v>
      </c>
      <c r="BD69" s="31" t="s">
        <v>50</v>
      </c>
      <c r="BE69" s="31" t="s">
        <v>50</v>
      </c>
      <c r="BF69" s="31" t="s">
        <v>50</v>
      </c>
    </row>
    <row r="70" spans="1:58" ht="45" x14ac:dyDescent="0.25">
      <c r="A70" s="31" t="s">
        <v>220</v>
      </c>
      <c r="B70" s="31" t="s">
        <v>49</v>
      </c>
      <c r="C70" s="32">
        <v>5</v>
      </c>
      <c r="D70" s="31" t="s">
        <v>50</v>
      </c>
      <c r="E70" s="31" t="s">
        <v>72</v>
      </c>
      <c r="F70" s="31" t="s">
        <v>51</v>
      </c>
      <c r="G70" s="31" t="s">
        <v>50</v>
      </c>
      <c r="H70" s="31" t="s">
        <v>50</v>
      </c>
      <c r="I70" s="31" t="s">
        <v>53</v>
      </c>
      <c r="J70" s="31" t="s">
        <v>54</v>
      </c>
      <c r="K70" s="31" t="s">
        <v>54</v>
      </c>
      <c r="L70" s="31" t="s">
        <v>55</v>
      </c>
      <c r="M70" s="31" t="s">
        <v>72</v>
      </c>
      <c r="N70" s="31" t="s">
        <v>50</v>
      </c>
      <c r="O70" s="31" t="s">
        <v>66</v>
      </c>
      <c r="P70" s="31" t="s">
        <v>50</v>
      </c>
      <c r="Q70" s="31" t="s">
        <v>50</v>
      </c>
      <c r="R70" s="31" t="s">
        <v>74</v>
      </c>
      <c r="S70" s="31" t="s">
        <v>59</v>
      </c>
      <c r="T70" s="31" t="s">
        <v>60</v>
      </c>
      <c r="U70" s="31" t="s">
        <v>60</v>
      </c>
      <c r="V70" s="31" t="s">
        <v>60</v>
      </c>
      <c r="W70" s="31" t="s">
        <v>50</v>
      </c>
      <c r="X70" s="31" t="s">
        <v>366</v>
      </c>
      <c r="Y70" s="31" t="s">
        <v>50</v>
      </c>
      <c r="Z70" s="31" t="s">
        <v>62</v>
      </c>
      <c r="AA70" s="31" t="s">
        <v>50</v>
      </c>
      <c r="AB70" s="31" t="s">
        <v>50</v>
      </c>
      <c r="AC70" s="31" t="s">
        <v>87</v>
      </c>
      <c r="AD70" s="31" t="s">
        <v>72</v>
      </c>
      <c r="AE70" s="2">
        <f t="shared" si="12"/>
        <v>60</v>
      </c>
      <c r="AF70" s="31" t="s">
        <v>85</v>
      </c>
      <c r="AG70" s="31" t="s">
        <v>129</v>
      </c>
      <c r="AH70" s="31" t="s">
        <v>77</v>
      </c>
      <c r="AI70" s="31" t="s">
        <v>921</v>
      </c>
      <c r="AJ70" s="31">
        <f t="shared" si="13"/>
        <v>0</v>
      </c>
      <c r="AK70" s="34">
        <f t="shared" si="14"/>
        <v>-99</v>
      </c>
      <c r="AL70" s="30">
        <f t="shared" si="15"/>
        <v>-99</v>
      </c>
      <c r="AM70" s="5">
        <f t="shared" si="19"/>
        <v>19.62</v>
      </c>
      <c r="AN70" s="5">
        <f t="shared" si="20"/>
        <v>0</v>
      </c>
      <c r="AO70" s="30">
        <f t="shared" si="21"/>
        <v>0</v>
      </c>
      <c r="AP70" s="30">
        <f t="shared" si="16"/>
        <v>0</v>
      </c>
      <c r="AQ70" t="str">
        <f t="shared" si="17"/>
        <v>1978 - 1992</v>
      </c>
      <c r="AR70" s="2">
        <f t="shared" si="18"/>
        <v>1980</v>
      </c>
      <c r="AS70" s="2">
        <f t="shared" si="22"/>
        <v>-99</v>
      </c>
      <c r="AT70" s="31" t="s">
        <v>50</v>
      </c>
      <c r="AU70" s="31" t="s">
        <v>50</v>
      </c>
      <c r="AV70" s="31" t="s">
        <v>66</v>
      </c>
      <c r="AW70" s="31" t="s">
        <v>57</v>
      </c>
      <c r="AX70" s="31" t="s">
        <v>67</v>
      </c>
      <c r="AY70" s="31" t="s">
        <v>68</v>
      </c>
      <c r="AZ70" s="31" t="s">
        <v>77</v>
      </c>
      <c r="BA70" s="31" t="s">
        <v>921</v>
      </c>
      <c r="BB70" s="31" t="s">
        <v>67</v>
      </c>
      <c r="BC70" s="31" t="s">
        <v>53</v>
      </c>
      <c r="BD70" s="31" t="s">
        <v>50</v>
      </c>
      <c r="BE70" s="31" t="s">
        <v>50</v>
      </c>
      <c r="BF70" s="31" t="s">
        <v>50</v>
      </c>
    </row>
    <row r="71" spans="1:58" ht="45" x14ac:dyDescent="0.25">
      <c r="A71" s="31" t="s">
        <v>223</v>
      </c>
      <c r="B71" s="31" t="s">
        <v>49</v>
      </c>
      <c r="C71" s="32">
        <v>2</v>
      </c>
      <c r="D71" s="31" t="s">
        <v>50</v>
      </c>
      <c r="E71" s="31" t="s">
        <v>84</v>
      </c>
      <c r="F71" s="31" t="s">
        <v>85</v>
      </c>
      <c r="G71" s="31" t="s">
        <v>50</v>
      </c>
      <c r="H71" s="31" t="s">
        <v>50</v>
      </c>
      <c r="I71" s="31" t="s">
        <v>84</v>
      </c>
      <c r="J71" s="31" t="s">
        <v>54</v>
      </c>
      <c r="K71" s="31" t="s">
        <v>54</v>
      </c>
      <c r="L71" s="31" t="s">
        <v>55</v>
      </c>
      <c r="M71" s="31" t="s">
        <v>52</v>
      </c>
      <c r="N71" s="31" t="s">
        <v>56</v>
      </c>
      <c r="O71" s="31" t="s">
        <v>60</v>
      </c>
      <c r="P71" s="31" t="s">
        <v>107</v>
      </c>
      <c r="Q71" s="31" t="s">
        <v>50</v>
      </c>
      <c r="R71" s="31" t="s">
        <v>74</v>
      </c>
      <c r="S71" s="31" t="s">
        <v>59</v>
      </c>
      <c r="T71" s="31" t="s">
        <v>60</v>
      </c>
      <c r="U71" s="31" t="s">
        <v>60</v>
      </c>
      <c r="V71" s="31" t="s">
        <v>66</v>
      </c>
      <c r="W71" s="31" t="s">
        <v>50</v>
      </c>
      <c r="X71" s="31" t="s">
        <v>50</v>
      </c>
      <c r="Y71" s="31" t="s">
        <v>50</v>
      </c>
      <c r="Z71" s="31" t="s">
        <v>62</v>
      </c>
      <c r="AA71" s="31" t="s">
        <v>50</v>
      </c>
      <c r="AB71" s="31" t="s">
        <v>50</v>
      </c>
      <c r="AC71" s="31" t="s">
        <v>63</v>
      </c>
      <c r="AD71" s="31" t="s">
        <v>72</v>
      </c>
      <c r="AE71" s="2">
        <f t="shared" si="12"/>
        <v>60</v>
      </c>
      <c r="AF71" s="31" t="s">
        <v>85</v>
      </c>
      <c r="AG71" s="31" t="s">
        <v>129</v>
      </c>
      <c r="AH71" s="31" t="s">
        <v>231</v>
      </c>
      <c r="AI71" s="31" t="s">
        <v>11689</v>
      </c>
      <c r="AJ71" s="31">
        <f t="shared" si="13"/>
        <v>0</v>
      </c>
      <c r="AK71" s="34">
        <f t="shared" si="14"/>
        <v>-99</v>
      </c>
      <c r="AL71" s="30">
        <f t="shared" si="15"/>
        <v>-99</v>
      </c>
      <c r="AM71" s="5">
        <f t="shared" si="19"/>
        <v>15.03</v>
      </c>
      <c r="AN71" s="5">
        <f t="shared" si="20"/>
        <v>0</v>
      </c>
      <c r="AO71" s="30">
        <f t="shared" si="21"/>
        <v>0</v>
      </c>
      <c r="AP71" s="30">
        <f t="shared" si="16"/>
        <v>0</v>
      </c>
      <c r="AQ71" t="str">
        <f t="shared" si="17"/>
        <v>1978 - 1992</v>
      </c>
      <c r="AR71" s="2">
        <f t="shared" si="18"/>
        <v>1981</v>
      </c>
      <c r="AS71" s="2">
        <f t="shared" si="22"/>
        <v>-99</v>
      </c>
      <c r="AT71" s="31" t="s">
        <v>50</v>
      </c>
      <c r="AU71" s="31" t="s">
        <v>50</v>
      </c>
      <c r="AV71" s="31" t="s">
        <v>66</v>
      </c>
      <c r="AW71" s="31" t="s">
        <v>57</v>
      </c>
      <c r="AX71" s="31" t="s">
        <v>218</v>
      </c>
      <c r="AY71" s="31" t="s">
        <v>68</v>
      </c>
      <c r="AZ71" s="31" t="s">
        <v>231</v>
      </c>
      <c r="BA71" s="31" t="s">
        <v>12690</v>
      </c>
      <c r="BB71" s="31" t="s">
        <v>154</v>
      </c>
      <c r="BC71" s="31" t="s">
        <v>53</v>
      </c>
      <c r="BD71" s="31" t="s">
        <v>50</v>
      </c>
      <c r="BE71" s="31" t="s">
        <v>50</v>
      </c>
      <c r="BF71" s="31" t="s">
        <v>50</v>
      </c>
    </row>
    <row r="72" spans="1:58" ht="45" x14ac:dyDescent="0.25">
      <c r="A72" s="31" t="s">
        <v>977</v>
      </c>
      <c r="B72" s="31" t="s">
        <v>49</v>
      </c>
      <c r="C72" s="32">
        <v>1</v>
      </c>
      <c r="D72" s="31" t="s">
        <v>50</v>
      </c>
      <c r="E72" s="31" t="s">
        <v>92</v>
      </c>
      <c r="F72" s="31" t="s">
        <v>99</v>
      </c>
      <c r="G72" s="31" t="s">
        <v>50</v>
      </c>
      <c r="H72" s="31" t="s">
        <v>50</v>
      </c>
      <c r="I72" s="31" t="s">
        <v>53</v>
      </c>
      <c r="J72" s="31" t="s">
        <v>54</v>
      </c>
      <c r="K72" s="31" t="s">
        <v>54</v>
      </c>
      <c r="L72" s="31" t="s">
        <v>55</v>
      </c>
      <c r="M72" s="31" t="s">
        <v>72</v>
      </c>
      <c r="N72" s="31" t="s">
        <v>56</v>
      </c>
      <c r="O72" s="31" t="s">
        <v>60</v>
      </c>
      <c r="P72" s="31" t="s">
        <v>98</v>
      </c>
      <c r="Q72" s="31" t="s">
        <v>50</v>
      </c>
      <c r="R72" s="31" t="s">
        <v>86</v>
      </c>
      <c r="S72" s="31" t="s">
        <v>58</v>
      </c>
      <c r="T72" s="31" t="s">
        <v>60</v>
      </c>
      <c r="U72" s="31" t="s">
        <v>60</v>
      </c>
      <c r="V72" s="31" t="s">
        <v>86</v>
      </c>
      <c r="W72" s="31" t="s">
        <v>50</v>
      </c>
      <c r="X72" s="31" t="s">
        <v>50</v>
      </c>
      <c r="Y72" s="31" t="s">
        <v>54</v>
      </c>
      <c r="Z72" s="31" t="s">
        <v>62</v>
      </c>
      <c r="AA72" s="31" t="s">
        <v>50</v>
      </c>
      <c r="AB72" s="31" t="s">
        <v>50</v>
      </c>
      <c r="AC72" s="31" t="s">
        <v>63</v>
      </c>
      <c r="AD72" s="31" t="s">
        <v>72</v>
      </c>
      <c r="AE72" s="2">
        <f t="shared" si="12"/>
        <v>60</v>
      </c>
      <c r="AF72" s="31" t="s">
        <v>85</v>
      </c>
      <c r="AG72" s="31" t="s">
        <v>129</v>
      </c>
      <c r="AH72" s="31" t="s">
        <v>379</v>
      </c>
      <c r="AI72" s="31" t="s">
        <v>11690</v>
      </c>
      <c r="AJ72" s="31">
        <f t="shared" si="13"/>
        <v>0</v>
      </c>
      <c r="AK72" s="34">
        <f t="shared" si="14"/>
        <v>-99</v>
      </c>
      <c r="AL72" s="30">
        <f t="shared" si="15"/>
        <v>-99</v>
      </c>
      <c r="AM72" s="5">
        <f t="shared" si="19"/>
        <v>53.66</v>
      </c>
      <c r="AN72" s="5">
        <f t="shared" si="20"/>
        <v>0</v>
      </c>
      <c r="AO72" s="30">
        <f t="shared" si="21"/>
        <v>0</v>
      </c>
      <c r="AP72" s="30">
        <f t="shared" si="16"/>
        <v>0</v>
      </c>
      <c r="AQ72" t="str">
        <f t="shared" si="17"/>
        <v>1993 - 2001</v>
      </c>
      <c r="AR72" s="2">
        <f t="shared" si="18"/>
        <v>1997</v>
      </c>
      <c r="AS72" s="2">
        <f t="shared" si="22"/>
        <v>-99</v>
      </c>
      <c r="AT72" s="31" t="s">
        <v>50</v>
      </c>
      <c r="AU72" s="31" t="s">
        <v>50</v>
      </c>
      <c r="AV72" s="31" t="s">
        <v>66</v>
      </c>
      <c r="AW72" s="31" t="s">
        <v>57</v>
      </c>
      <c r="AX72" s="31" t="s">
        <v>847</v>
      </c>
      <c r="AY72" s="31" t="s">
        <v>68</v>
      </c>
      <c r="AZ72" s="31" t="s">
        <v>50</v>
      </c>
      <c r="BA72" s="31" t="s">
        <v>50</v>
      </c>
      <c r="BB72" s="31" t="s">
        <v>67</v>
      </c>
      <c r="BC72" s="31" t="s">
        <v>129</v>
      </c>
      <c r="BD72" s="31" t="s">
        <v>50</v>
      </c>
      <c r="BE72" s="31" t="s">
        <v>50</v>
      </c>
      <c r="BF72" s="31" t="s">
        <v>50</v>
      </c>
    </row>
    <row r="73" spans="1:58" ht="45" x14ac:dyDescent="0.25">
      <c r="A73" s="31" t="s">
        <v>977</v>
      </c>
      <c r="B73" s="31" t="s">
        <v>49</v>
      </c>
      <c r="C73" s="32">
        <v>2</v>
      </c>
      <c r="D73" s="31" t="s">
        <v>50</v>
      </c>
      <c r="E73" s="31" t="s">
        <v>92</v>
      </c>
      <c r="F73" s="31" t="s">
        <v>99</v>
      </c>
      <c r="G73" s="31" t="s">
        <v>50</v>
      </c>
      <c r="H73" s="31" t="s">
        <v>50</v>
      </c>
      <c r="I73" s="31" t="s">
        <v>53</v>
      </c>
      <c r="J73" s="31" t="s">
        <v>54</v>
      </c>
      <c r="K73" s="31" t="s">
        <v>54</v>
      </c>
      <c r="L73" s="31" t="s">
        <v>55</v>
      </c>
      <c r="M73" s="31" t="s">
        <v>72</v>
      </c>
      <c r="N73" s="31" t="s">
        <v>56</v>
      </c>
      <c r="O73" s="31" t="s">
        <v>60</v>
      </c>
      <c r="P73" s="31" t="s">
        <v>98</v>
      </c>
      <c r="Q73" s="31" t="s">
        <v>50</v>
      </c>
      <c r="R73" s="31" t="s">
        <v>86</v>
      </c>
      <c r="S73" s="31" t="s">
        <v>58</v>
      </c>
      <c r="T73" s="31" t="s">
        <v>60</v>
      </c>
      <c r="U73" s="31" t="s">
        <v>60</v>
      </c>
      <c r="V73" s="31" t="s">
        <v>86</v>
      </c>
      <c r="W73" s="31" t="s">
        <v>50</v>
      </c>
      <c r="X73" s="31" t="s">
        <v>50</v>
      </c>
      <c r="Y73" s="31" t="s">
        <v>54</v>
      </c>
      <c r="Z73" s="31" t="s">
        <v>62</v>
      </c>
      <c r="AA73" s="31" t="s">
        <v>50</v>
      </c>
      <c r="AB73" s="31" t="s">
        <v>50</v>
      </c>
      <c r="AC73" s="31" t="s">
        <v>63</v>
      </c>
      <c r="AD73" s="31" t="s">
        <v>72</v>
      </c>
      <c r="AE73" s="2">
        <f t="shared" si="12"/>
        <v>60</v>
      </c>
      <c r="AF73" s="31" t="s">
        <v>85</v>
      </c>
      <c r="AG73" s="31" t="s">
        <v>129</v>
      </c>
      <c r="AH73" s="31" t="s">
        <v>64</v>
      </c>
      <c r="AI73" s="31" t="s">
        <v>978</v>
      </c>
      <c r="AJ73" s="31">
        <f t="shared" si="13"/>
        <v>1</v>
      </c>
      <c r="AK73" s="34">
        <f t="shared" si="14"/>
        <v>2</v>
      </c>
      <c r="AL73" s="30">
        <f t="shared" si="15"/>
        <v>2</v>
      </c>
      <c r="AM73" s="5">
        <f t="shared" si="19"/>
        <v>53.66</v>
      </c>
      <c r="AN73" s="5">
        <f t="shared" si="20"/>
        <v>60</v>
      </c>
      <c r="AO73" s="30">
        <f t="shared" si="21"/>
        <v>780</v>
      </c>
      <c r="AP73" s="30">
        <f t="shared" si="16"/>
        <v>780</v>
      </c>
      <c r="AQ73" t="str">
        <f t="shared" si="17"/>
        <v>1993 - 2001</v>
      </c>
      <c r="AR73" s="2">
        <f t="shared" si="18"/>
        <v>1997</v>
      </c>
      <c r="AS73" s="2">
        <f t="shared" si="22"/>
        <v>13</v>
      </c>
      <c r="AT73" s="31" t="s">
        <v>50</v>
      </c>
      <c r="AU73" s="31" t="s">
        <v>100</v>
      </c>
      <c r="AV73" s="31" t="s">
        <v>66</v>
      </c>
      <c r="AW73" s="31" t="s">
        <v>57</v>
      </c>
      <c r="AX73" s="31" t="s">
        <v>267</v>
      </c>
      <c r="AY73" s="31" t="s">
        <v>68</v>
      </c>
      <c r="AZ73" s="31" t="s">
        <v>50</v>
      </c>
      <c r="BA73" s="31" t="s">
        <v>50</v>
      </c>
      <c r="BB73" s="31" t="s">
        <v>233</v>
      </c>
      <c r="BC73" s="31" t="s">
        <v>129</v>
      </c>
      <c r="BD73" s="31" t="s">
        <v>50</v>
      </c>
      <c r="BE73" s="31" t="s">
        <v>50</v>
      </c>
      <c r="BF73" s="31" t="s">
        <v>50</v>
      </c>
    </row>
    <row r="74" spans="1:58" ht="45" x14ac:dyDescent="0.25">
      <c r="A74" s="31" t="s">
        <v>2237</v>
      </c>
      <c r="B74" s="31" t="s">
        <v>49</v>
      </c>
      <c r="C74" s="32">
        <v>2</v>
      </c>
      <c r="D74" s="31" t="s">
        <v>50</v>
      </c>
      <c r="E74" s="31" t="s">
        <v>85</v>
      </c>
      <c r="F74" s="31" t="s">
        <v>70</v>
      </c>
      <c r="G74" s="31" t="s">
        <v>71</v>
      </c>
      <c r="H74" s="31" t="s">
        <v>96</v>
      </c>
      <c r="I74" s="31" t="s">
        <v>139</v>
      </c>
      <c r="J74" s="31" t="s">
        <v>54</v>
      </c>
      <c r="K74" s="31" t="s">
        <v>54</v>
      </c>
      <c r="L74" s="31" t="s">
        <v>55</v>
      </c>
      <c r="M74" s="31" t="s">
        <v>567</v>
      </c>
      <c r="N74" s="31" t="s">
        <v>50</v>
      </c>
      <c r="O74" s="31" t="s">
        <v>66</v>
      </c>
      <c r="P74" s="31" t="s">
        <v>50</v>
      </c>
      <c r="Q74" s="31" t="s">
        <v>50</v>
      </c>
      <c r="R74" s="31" t="s">
        <v>86</v>
      </c>
      <c r="S74" s="31" t="s">
        <v>59</v>
      </c>
      <c r="T74" s="31" t="s">
        <v>60</v>
      </c>
      <c r="U74" s="31" t="s">
        <v>60</v>
      </c>
      <c r="V74" s="31" t="s">
        <v>86</v>
      </c>
      <c r="W74" s="31" t="s">
        <v>50</v>
      </c>
      <c r="X74" s="31" t="s">
        <v>50</v>
      </c>
      <c r="Y74" s="31" t="s">
        <v>54</v>
      </c>
      <c r="Z74" s="31" t="s">
        <v>62</v>
      </c>
      <c r="AA74" s="31" t="s">
        <v>50</v>
      </c>
      <c r="AB74" s="31" t="s">
        <v>50</v>
      </c>
      <c r="AC74" s="31" t="s">
        <v>87</v>
      </c>
      <c r="AD74" s="31" t="s">
        <v>72</v>
      </c>
      <c r="AE74" s="2">
        <f t="shared" si="12"/>
        <v>60</v>
      </c>
      <c r="AF74" s="31" t="s">
        <v>85</v>
      </c>
      <c r="AG74" s="31" t="s">
        <v>129</v>
      </c>
      <c r="AH74" s="31" t="s">
        <v>152</v>
      </c>
      <c r="AI74" s="31" t="s">
        <v>11691</v>
      </c>
      <c r="AJ74" s="31">
        <f t="shared" si="13"/>
        <v>0</v>
      </c>
      <c r="AK74" s="34">
        <f t="shared" si="14"/>
        <v>-99</v>
      </c>
      <c r="AL74" s="30">
        <f t="shared" si="15"/>
        <v>-99</v>
      </c>
      <c r="AM74" s="5">
        <f t="shared" si="19"/>
        <v>13.5</v>
      </c>
      <c r="AN74" s="5">
        <f t="shared" si="20"/>
        <v>0</v>
      </c>
      <c r="AO74" s="30">
        <f t="shared" si="21"/>
        <v>0</v>
      </c>
      <c r="AP74" s="30">
        <f t="shared" si="16"/>
        <v>0</v>
      </c>
      <c r="AQ74" t="str">
        <f t="shared" si="17"/>
        <v>Before 1978</v>
      </c>
      <c r="AR74" s="2">
        <f t="shared" si="18"/>
        <v>1922</v>
      </c>
      <c r="AS74" s="2">
        <f t="shared" si="22"/>
        <v>-99</v>
      </c>
      <c r="AT74" s="31" t="s">
        <v>50</v>
      </c>
      <c r="AU74" s="31" t="s">
        <v>50</v>
      </c>
      <c r="AV74" s="31" t="s">
        <v>66</v>
      </c>
      <c r="AW74" s="31" t="s">
        <v>57</v>
      </c>
      <c r="AX74" s="31" t="s">
        <v>218</v>
      </c>
      <c r="AY74" s="31" t="s">
        <v>68</v>
      </c>
      <c r="AZ74" s="31" t="s">
        <v>152</v>
      </c>
      <c r="BA74" s="31" t="s">
        <v>11691</v>
      </c>
      <c r="BB74" s="31" t="s">
        <v>50</v>
      </c>
      <c r="BC74" s="31" t="s">
        <v>50</v>
      </c>
      <c r="BD74" s="31" t="s">
        <v>50</v>
      </c>
      <c r="BE74" s="31" t="s">
        <v>50</v>
      </c>
      <c r="BF74" s="31" t="s">
        <v>50</v>
      </c>
    </row>
    <row r="75" spans="1:58" ht="45" x14ac:dyDescent="0.25">
      <c r="A75" s="31" t="s">
        <v>985</v>
      </c>
      <c r="B75" s="31" t="s">
        <v>49</v>
      </c>
      <c r="C75" s="32">
        <v>1</v>
      </c>
      <c r="D75" s="31" t="s">
        <v>50</v>
      </c>
      <c r="E75" s="31" t="s">
        <v>72</v>
      </c>
      <c r="F75" s="31" t="s">
        <v>51</v>
      </c>
      <c r="G75" s="31" t="s">
        <v>50</v>
      </c>
      <c r="H75" s="31" t="s">
        <v>50</v>
      </c>
      <c r="I75" s="31" t="s">
        <v>53</v>
      </c>
      <c r="J75" s="31" t="s">
        <v>54</v>
      </c>
      <c r="K75" s="31" t="s">
        <v>54</v>
      </c>
      <c r="L75" s="31" t="s">
        <v>55</v>
      </c>
      <c r="M75" s="31" t="s">
        <v>72</v>
      </c>
      <c r="N75" s="31" t="s">
        <v>50</v>
      </c>
      <c r="O75" s="31" t="s">
        <v>66</v>
      </c>
      <c r="P75" s="31" t="s">
        <v>258</v>
      </c>
      <c r="Q75" s="31" t="s">
        <v>50</v>
      </c>
      <c r="R75" s="31" t="s">
        <v>74</v>
      </c>
      <c r="S75" s="31" t="s">
        <v>58</v>
      </c>
      <c r="T75" s="31" t="s">
        <v>60</v>
      </c>
      <c r="U75" s="31" t="s">
        <v>60</v>
      </c>
      <c r="V75" s="31" t="s">
        <v>66</v>
      </c>
      <c r="W75" s="31" t="s">
        <v>50</v>
      </c>
      <c r="X75" s="31" t="s">
        <v>50</v>
      </c>
      <c r="Y75" s="31" t="s">
        <v>50</v>
      </c>
      <c r="Z75" s="31" t="s">
        <v>62</v>
      </c>
      <c r="AA75" s="31" t="s">
        <v>50</v>
      </c>
      <c r="AB75" s="31" t="s">
        <v>50</v>
      </c>
      <c r="AC75" s="31" t="s">
        <v>87</v>
      </c>
      <c r="AD75" s="31" t="s">
        <v>72</v>
      </c>
      <c r="AE75" s="2">
        <f t="shared" si="12"/>
        <v>60</v>
      </c>
      <c r="AF75" s="31" t="s">
        <v>85</v>
      </c>
      <c r="AG75" s="31" t="s">
        <v>129</v>
      </c>
      <c r="AH75" s="31" t="s">
        <v>11692</v>
      </c>
      <c r="AI75" s="31" t="s">
        <v>11693</v>
      </c>
      <c r="AJ75" s="31">
        <f t="shared" si="13"/>
        <v>0</v>
      </c>
      <c r="AK75" s="34">
        <f t="shared" si="14"/>
        <v>-99</v>
      </c>
      <c r="AL75" s="30">
        <f t="shared" si="15"/>
        <v>-99</v>
      </c>
      <c r="AM75" s="5">
        <f t="shared" si="19"/>
        <v>32.82</v>
      </c>
      <c r="AN75" s="5">
        <f t="shared" si="20"/>
        <v>0</v>
      </c>
      <c r="AO75" s="30">
        <f t="shared" si="21"/>
        <v>0</v>
      </c>
      <c r="AP75" s="30">
        <f t="shared" si="16"/>
        <v>0</v>
      </c>
      <c r="AQ75">
        <f t="shared" si="17"/>
        <v>0</v>
      </c>
      <c r="AR75" s="2">
        <f t="shared" si="18"/>
        <v>0</v>
      </c>
      <c r="AS75" s="2">
        <f t="shared" si="22"/>
        <v>-99</v>
      </c>
      <c r="AT75" s="31" t="s">
        <v>50</v>
      </c>
      <c r="AU75" s="31" t="s">
        <v>50</v>
      </c>
      <c r="AV75" s="31" t="s">
        <v>66</v>
      </c>
      <c r="AW75" s="31" t="s">
        <v>57</v>
      </c>
      <c r="AX75" s="31" t="s">
        <v>108</v>
      </c>
      <c r="AY75" s="31" t="s">
        <v>68</v>
      </c>
      <c r="AZ75" s="31" t="s">
        <v>50</v>
      </c>
      <c r="BA75" s="31" t="s">
        <v>50</v>
      </c>
      <c r="BB75" s="31" t="s">
        <v>233</v>
      </c>
      <c r="BC75" s="31" t="s">
        <v>129</v>
      </c>
      <c r="BD75" s="31" t="s">
        <v>50</v>
      </c>
      <c r="BE75" s="31" t="s">
        <v>50</v>
      </c>
      <c r="BF75" s="31" t="s">
        <v>50</v>
      </c>
    </row>
    <row r="76" spans="1:58" ht="45" x14ac:dyDescent="0.25">
      <c r="A76" s="31" t="s">
        <v>246</v>
      </c>
      <c r="B76" s="31" t="s">
        <v>49</v>
      </c>
      <c r="C76" s="32">
        <v>3</v>
      </c>
      <c r="D76" s="31" t="s">
        <v>50</v>
      </c>
      <c r="E76" s="31" t="s">
        <v>72</v>
      </c>
      <c r="F76" s="31" t="s">
        <v>51</v>
      </c>
      <c r="G76" s="31" t="s">
        <v>50</v>
      </c>
      <c r="H76" s="31" t="s">
        <v>50</v>
      </c>
      <c r="I76" s="31" t="s">
        <v>53</v>
      </c>
      <c r="J76" s="31" t="s">
        <v>54</v>
      </c>
      <c r="K76" s="31" t="s">
        <v>54</v>
      </c>
      <c r="L76" s="31" t="s">
        <v>55</v>
      </c>
      <c r="M76" s="31" t="s">
        <v>72</v>
      </c>
      <c r="N76" s="31" t="s">
        <v>60</v>
      </c>
      <c r="O76" s="31" t="s">
        <v>57</v>
      </c>
      <c r="P76" s="31" t="s">
        <v>215</v>
      </c>
      <c r="Q76" s="31" t="s">
        <v>50</v>
      </c>
      <c r="R76" s="31" t="s">
        <v>129</v>
      </c>
      <c r="S76" s="31" t="s">
        <v>58</v>
      </c>
      <c r="T76" s="31" t="s">
        <v>60</v>
      </c>
      <c r="U76" s="31" t="s">
        <v>60</v>
      </c>
      <c r="V76" s="31" t="s">
        <v>60</v>
      </c>
      <c r="W76" s="31" t="s">
        <v>50</v>
      </c>
      <c r="X76" s="31" t="s">
        <v>50</v>
      </c>
      <c r="Y76" s="31" t="s">
        <v>50</v>
      </c>
      <c r="Z76" s="31" t="s">
        <v>62</v>
      </c>
      <c r="AA76" s="31" t="s">
        <v>86</v>
      </c>
      <c r="AB76" s="31" t="s">
        <v>187</v>
      </c>
      <c r="AC76" s="31" t="s">
        <v>87</v>
      </c>
      <c r="AD76" s="31" t="s">
        <v>72</v>
      </c>
      <c r="AE76" s="2">
        <f t="shared" si="12"/>
        <v>60</v>
      </c>
      <c r="AF76" s="31" t="s">
        <v>85</v>
      </c>
      <c r="AG76" s="31" t="s">
        <v>129</v>
      </c>
      <c r="AH76" s="31" t="s">
        <v>144</v>
      </c>
      <c r="AI76" s="31" t="s">
        <v>987</v>
      </c>
      <c r="AJ76" s="31">
        <f t="shared" si="13"/>
        <v>1</v>
      </c>
      <c r="AK76" s="34">
        <f t="shared" si="14"/>
        <v>11</v>
      </c>
      <c r="AL76" s="30">
        <f t="shared" si="15"/>
        <v>11</v>
      </c>
      <c r="AM76" s="5">
        <f t="shared" si="19"/>
        <v>73.92</v>
      </c>
      <c r="AN76" s="5">
        <f t="shared" si="20"/>
        <v>60</v>
      </c>
      <c r="AO76" s="30">
        <f t="shared" si="21"/>
        <v>720</v>
      </c>
      <c r="AP76" s="30">
        <f t="shared" si="16"/>
        <v>720</v>
      </c>
      <c r="AQ76" t="str">
        <f t="shared" si="17"/>
        <v>Before 1978</v>
      </c>
      <c r="AR76" s="2">
        <f t="shared" si="18"/>
        <v>1970</v>
      </c>
      <c r="AS76" s="2">
        <f t="shared" si="22"/>
        <v>12</v>
      </c>
      <c r="AT76" s="31" t="s">
        <v>50</v>
      </c>
      <c r="AU76" s="31" t="s">
        <v>102</v>
      </c>
      <c r="AV76" s="31" t="s">
        <v>141</v>
      </c>
      <c r="AW76" s="31" t="s">
        <v>86</v>
      </c>
      <c r="AX76" s="31" t="s">
        <v>267</v>
      </c>
      <c r="AY76" s="31" t="s">
        <v>68</v>
      </c>
      <c r="AZ76" s="31" t="s">
        <v>144</v>
      </c>
      <c r="BA76" s="31" t="s">
        <v>987</v>
      </c>
      <c r="BB76" s="31" t="s">
        <v>50</v>
      </c>
      <c r="BC76" s="31" t="s">
        <v>50</v>
      </c>
      <c r="BD76" s="31" t="s">
        <v>50</v>
      </c>
      <c r="BE76" s="31" t="s">
        <v>50</v>
      </c>
      <c r="BF76" s="31" t="s">
        <v>50</v>
      </c>
    </row>
    <row r="77" spans="1:58" ht="45" x14ac:dyDescent="0.25">
      <c r="A77" s="31" t="s">
        <v>246</v>
      </c>
      <c r="B77" s="31" t="s">
        <v>49</v>
      </c>
      <c r="C77" s="32">
        <v>4</v>
      </c>
      <c r="D77" s="31" t="s">
        <v>50</v>
      </c>
      <c r="E77" s="31" t="s">
        <v>72</v>
      </c>
      <c r="F77" s="31" t="s">
        <v>50</v>
      </c>
      <c r="G77" s="31" t="s">
        <v>50</v>
      </c>
      <c r="H77" s="31" t="s">
        <v>50</v>
      </c>
      <c r="I77" s="31" t="s">
        <v>97</v>
      </c>
      <c r="J77" s="31" t="s">
        <v>54</v>
      </c>
      <c r="K77" s="31" t="s">
        <v>54</v>
      </c>
      <c r="L77" s="31" t="s">
        <v>128</v>
      </c>
      <c r="M77" s="31" t="s">
        <v>72</v>
      </c>
      <c r="N77" s="31" t="s">
        <v>60</v>
      </c>
      <c r="O77" s="31" t="s">
        <v>57</v>
      </c>
      <c r="P77" s="31" t="s">
        <v>50</v>
      </c>
      <c r="Q77" s="31" t="s">
        <v>50</v>
      </c>
      <c r="R77" s="31" t="s">
        <v>129</v>
      </c>
      <c r="S77" s="31" t="s">
        <v>58</v>
      </c>
      <c r="T77" s="31" t="s">
        <v>60</v>
      </c>
      <c r="U77" s="31" t="s">
        <v>54</v>
      </c>
      <c r="V77" s="31" t="s">
        <v>86</v>
      </c>
      <c r="W77" s="31" t="s">
        <v>50</v>
      </c>
      <c r="X77" s="31" t="s">
        <v>50</v>
      </c>
      <c r="Y77" s="31" t="s">
        <v>54</v>
      </c>
      <c r="Z77" s="31" t="s">
        <v>62</v>
      </c>
      <c r="AA77" s="31" t="s">
        <v>86</v>
      </c>
      <c r="AB77" s="31" t="s">
        <v>187</v>
      </c>
      <c r="AC77" s="31" t="s">
        <v>87</v>
      </c>
      <c r="AD77" s="31" t="s">
        <v>52</v>
      </c>
      <c r="AE77" s="2">
        <f t="shared" si="12"/>
        <v>60</v>
      </c>
      <c r="AF77" s="31" t="s">
        <v>85</v>
      </c>
      <c r="AG77" s="31" t="s">
        <v>129</v>
      </c>
      <c r="AH77" s="31" t="s">
        <v>251</v>
      </c>
      <c r="AI77" s="31" t="s">
        <v>252</v>
      </c>
      <c r="AJ77" s="31">
        <f t="shared" si="13"/>
        <v>0</v>
      </c>
      <c r="AK77" s="34">
        <f t="shared" si="14"/>
        <v>-99</v>
      </c>
      <c r="AL77" s="30">
        <f t="shared" si="15"/>
        <v>-99</v>
      </c>
      <c r="AM77" s="5">
        <f t="shared" si="19"/>
        <v>73.92</v>
      </c>
      <c r="AN77" s="5">
        <f t="shared" si="20"/>
        <v>0</v>
      </c>
      <c r="AO77" s="30">
        <f t="shared" si="21"/>
        <v>0</v>
      </c>
      <c r="AP77" s="30">
        <f t="shared" si="16"/>
        <v>0</v>
      </c>
      <c r="AQ77" t="str">
        <f t="shared" si="17"/>
        <v>Before 1978</v>
      </c>
      <c r="AR77" s="2">
        <f t="shared" si="18"/>
        <v>1970</v>
      </c>
      <c r="AS77" s="2">
        <f t="shared" si="22"/>
        <v>-99</v>
      </c>
      <c r="AT77" s="31" t="s">
        <v>253</v>
      </c>
      <c r="AU77" s="31" t="s">
        <v>50</v>
      </c>
      <c r="AV77" s="31" t="s">
        <v>60</v>
      </c>
      <c r="AW77" s="31" t="s">
        <v>50</v>
      </c>
      <c r="AX77" s="31" t="s">
        <v>50</v>
      </c>
      <c r="AY77" s="31" t="s">
        <v>50</v>
      </c>
      <c r="AZ77" s="31" t="s">
        <v>50</v>
      </c>
      <c r="BA77" s="31" t="s">
        <v>50</v>
      </c>
      <c r="BB77" s="31" t="s">
        <v>50</v>
      </c>
      <c r="BC77" s="31" t="s">
        <v>50</v>
      </c>
      <c r="BD77" s="31" t="s">
        <v>50</v>
      </c>
      <c r="BE77" s="31" t="s">
        <v>50</v>
      </c>
      <c r="BF77" s="31" t="s">
        <v>50</v>
      </c>
    </row>
    <row r="78" spans="1:58" ht="45" x14ac:dyDescent="0.25">
      <c r="A78" s="31" t="s">
        <v>246</v>
      </c>
      <c r="B78" s="31" t="s">
        <v>49</v>
      </c>
      <c r="C78" s="32">
        <v>5</v>
      </c>
      <c r="D78" s="31" t="s">
        <v>50</v>
      </c>
      <c r="E78" s="31" t="s">
        <v>72</v>
      </c>
      <c r="F78" s="31" t="s">
        <v>50</v>
      </c>
      <c r="G78" s="31" t="s">
        <v>50</v>
      </c>
      <c r="H78" s="31" t="s">
        <v>50</v>
      </c>
      <c r="I78" s="31" t="s">
        <v>59</v>
      </c>
      <c r="J78" s="31" t="s">
        <v>54</v>
      </c>
      <c r="K78" s="31" t="s">
        <v>54</v>
      </c>
      <c r="L78" s="31" t="s">
        <v>128</v>
      </c>
      <c r="M78" s="31" t="s">
        <v>72</v>
      </c>
      <c r="N78" s="31" t="s">
        <v>60</v>
      </c>
      <c r="O78" s="31" t="s">
        <v>57</v>
      </c>
      <c r="P78" s="31" t="s">
        <v>50</v>
      </c>
      <c r="Q78" s="31" t="s">
        <v>50</v>
      </c>
      <c r="R78" s="31" t="s">
        <v>129</v>
      </c>
      <c r="S78" s="31" t="s">
        <v>58</v>
      </c>
      <c r="T78" s="31" t="s">
        <v>60</v>
      </c>
      <c r="U78" s="31" t="s">
        <v>54</v>
      </c>
      <c r="V78" s="31" t="s">
        <v>86</v>
      </c>
      <c r="W78" s="31" t="s">
        <v>50</v>
      </c>
      <c r="X78" s="31" t="s">
        <v>50</v>
      </c>
      <c r="Y78" s="31" t="s">
        <v>54</v>
      </c>
      <c r="Z78" s="31" t="s">
        <v>62</v>
      </c>
      <c r="AA78" s="31" t="s">
        <v>86</v>
      </c>
      <c r="AB78" s="31" t="s">
        <v>187</v>
      </c>
      <c r="AC78" s="31" t="s">
        <v>87</v>
      </c>
      <c r="AD78" s="31" t="s">
        <v>52</v>
      </c>
      <c r="AE78" s="2">
        <f t="shared" si="12"/>
        <v>60</v>
      </c>
      <c r="AF78" s="31" t="s">
        <v>85</v>
      </c>
      <c r="AG78" s="31" t="s">
        <v>129</v>
      </c>
      <c r="AH78" s="31" t="s">
        <v>251</v>
      </c>
      <c r="AI78" s="31" t="s">
        <v>252</v>
      </c>
      <c r="AJ78" s="31">
        <f t="shared" si="13"/>
        <v>0</v>
      </c>
      <c r="AK78" s="34">
        <f t="shared" si="14"/>
        <v>-99</v>
      </c>
      <c r="AL78" s="30">
        <f t="shared" si="15"/>
        <v>-99</v>
      </c>
      <c r="AM78" s="5">
        <f t="shared" si="19"/>
        <v>73.92</v>
      </c>
      <c r="AN78" s="5">
        <f t="shared" si="20"/>
        <v>0</v>
      </c>
      <c r="AO78" s="30">
        <f t="shared" si="21"/>
        <v>0</v>
      </c>
      <c r="AP78" s="30">
        <f t="shared" si="16"/>
        <v>0</v>
      </c>
      <c r="AQ78" t="str">
        <f t="shared" si="17"/>
        <v>Before 1978</v>
      </c>
      <c r="AR78" s="2">
        <f t="shared" si="18"/>
        <v>1970</v>
      </c>
      <c r="AS78" s="2">
        <f t="shared" si="22"/>
        <v>-99</v>
      </c>
      <c r="AT78" s="31" t="s">
        <v>253</v>
      </c>
      <c r="AU78" s="31" t="s">
        <v>50</v>
      </c>
      <c r="AV78" s="31" t="s">
        <v>60</v>
      </c>
      <c r="AW78" s="31" t="s">
        <v>50</v>
      </c>
      <c r="AX78" s="31" t="s">
        <v>50</v>
      </c>
      <c r="AY78" s="31" t="s">
        <v>50</v>
      </c>
      <c r="AZ78" s="31" t="s">
        <v>50</v>
      </c>
      <c r="BA78" s="31" t="s">
        <v>50</v>
      </c>
      <c r="BB78" s="31" t="s">
        <v>50</v>
      </c>
      <c r="BC78" s="31" t="s">
        <v>50</v>
      </c>
      <c r="BD78" s="31" t="s">
        <v>50</v>
      </c>
      <c r="BE78" s="31" t="s">
        <v>50</v>
      </c>
      <c r="BF78" s="31" t="s">
        <v>50</v>
      </c>
    </row>
    <row r="79" spans="1:58" ht="45" x14ac:dyDescent="0.25">
      <c r="A79" s="31" t="s">
        <v>2281</v>
      </c>
      <c r="B79" s="31" t="s">
        <v>49</v>
      </c>
      <c r="C79" s="32">
        <v>3</v>
      </c>
      <c r="D79" s="31" t="s">
        <v>50</v>
      </c>
      <c r="E79" s="31" t="s">
        <v>96</v>
      </c>
      <c r="F79" s="31" t="s">
        <v>194</v>
      </c>
      <c r="G79" s="31" t="s">
        <v>50</v>
      </c>
      <c r="H79" s="31" t="s">
        <v>50</v>
      </c>
      <c r="I79" s="31" t="s">
        <v>53</v>
      </c>
      <c r="J79" s="31" t="s">
        <v>54</v>
      </c>
      <c r="K79" s="31" t="s">
        <v>54</v>
      </c>
      <c r="L79" s="31" t="s">
        <v>55</v>
      </c>
      <c r="M79" s="31" t="s">
        <v>51</v>
      </c>
      <c r="N79" s="31" t="s">
        <v>50</v>
      </c>
      <c r="O79" s="31" t="s">
        <v>57</v>
      </c>
      <c r="P79" s="31" t="s">
        <v>113</v>
      </c>
      <c r="Q79" s="31" t="s">
        <v>50</v>
      </c>
      <c r="R79" s="31" t="s">
        <v>74</v>
      </c>
      <c r="S79" s="31" t="s">
        <v>59</v>
      </c>
      <c r="T79" s="31" t="s">
        <v>60</v>
      </c>
      <c r="U79" s="31" t="s">
        <v>60</v>
      </c>
      <c r="V79" s="31" t="s">
        <v>66</v>
      </c>
      <c r="W79" s="31" t="s">
        <v>50</v>
      </c>
      <c r="X79" s="31" t="s">
        <v>50</v>
      </c>
      <c r="Y79" s="31" t="s">
        <v>50</v>
      </c>
      <c r="Z79" s="31" t="s">
        <v>62</v>
      </c>
      <c r="AA79" s="31" t="s">
        <v>50</v>
      </c>
      <c r="AB79" s="31" t="s">
        <v>50</v>
      </c>
      <c r="AC79" s="31" t="s">
        <v>87</v>
      </c>
      <c r="AD79" s="31" t="s">
        <v>72</v>
      </c>
      <c r="AE79" s="2">
        <f t="shared" si="12"/>
        <v>60</v>
      </c>
      <c r="AF79" s="31" t="s">
        <v>85</v>
      </c>
      <c r="AG79" s="31" t="s">
        <v>129</v>
      </c>
      <c r="AH79" s="31" t="s">
        <v>379</v>
      </c>
      <c r="AI79" s="31" t="s">
        <v>11694</v>
      </c>
      <c r="AJ79" s="31">
        <f t="shared" si="13"/>
        <v>0</v>
      </c>
      <c r="AK79" s="34">
        <f t="shared" si="14"/>
        <v>-99</v>
      </c>
      <c r="AL79" s="30">
        <f t="shared" si="15"/>
        <v>-99</v>
      </c>
      <c r="AM79" s="5">
        <f t="shared" si="19"/>
        <v>17.64</v>
      </c>
      <c r="AN79" s="5">
        <f t="shared" si="20"/>
        <v>0</v>
      </c>
      <c r="AO79" s="30">
        <f t="shared" si="21"/>
        <v>0</v>
      </c>
      <c r="AP79" s="30">
        <f t="shared" si="16"/>
        <v>0</v>
      </c>
      <c r="AQ79" t="str">
        <f t="shared" si="17"/>
        <v>Before 1978</v>
      </c>
      <c r="AR79" s="2">
        <f t="shared" si="18"/>
        <v>1928</v>
      </c>
      <c r="AS79" s="2">
        <f t="shared" si="22"/>
        <v>-99</v>
      </c>
      <c r="AT79" s="31" t="s">
        <v>50</v>
      </c>
      <c r="AU79" s="31" t="s">
        <v>50</v>
      </c>
      <c r="AV79" s="31" t="s">
        <v>66</v>
      </c>
      <c r="AW79" s="31" t="s">
        <v>57</v>
      </c>
      <c r="AX79" s="31" t="s">
        <v>12691</v>
      </c>
      <c r="AY79" s="31" t="s">
        <v>68</v>
      </c>
      <c r="AZ79" s="31" t="s">
        <v>379</v>
      </c>
      <c r="BA79" s="31" t="s">
        <v>11694</v>
      </c>
      <c r="BB79" s="31" t="s">
        <v>67</v>
      </c>
      <c r="BC79" s="31" t="s">
        <v>53</v>
      </c>
      <c r="BD79" s="31" t="s">
        <v>50</v>
      </c>
      <c r="BE79" s="31" t="s">
        <v>50</v>
      </c>
      <c r="BF79" s="31" t="s">
        <v>50</v>
      </c>
    </row>
    <row r="80" spans="1:58" ht="45" x14ac:dyDescent="0.25">
      <c r="A80" s="31" t="s">
        <v>2281</v>
      </c>
      <c r="B80" s="31" t="s">
        <v>49</v>
      </c>
      <c r="C80" s="32">
        <v>5</v>
      </c>
      <c r="D80" s="31" t="s">
        <v>50</v>
      </c>
      <c r="E80" s="31" t="s">
        <v>96</v>
      </c>
      <c r="F80" s="31" t="s">
        <v>194</v>
      </c>
      <c r="G80" s="31" t="s">
        <v>50</v>
      </c>
      <c r="H80" s="31" t="s">
        <v>50</v>
      </c>
      <c r="I80" s="31" t="s">
        <v>53</v>
      </c>
      <c r="J80" s="31" t="s">
        <v>54</v>
      </c>
      <c r="K80" s="31" t="s">
        <v>54</v>
      </c>
      <c r="L80" s="31" t="s">
        <v>55</v>
      </c>
      <c r="M80" s="31" t="s">
        <v>72</v>
      </c>
      <c r="N80" s="31" t="s">
        <v>50</v>
      </c>
      <c r="O80" s="31" t="s">
        <v>57</v>
      </c>
      <c r="P80" s="31" t="s">
        <v>113</v>
      </c>
      <c r="Q80" s="31" t="s">
        <v>50</v>
      </c>
      <c r="R80" s="31" t="s">
        <v>74</v>
      </c>
      <c r="S80" s="31" t="s">
        <v>59</v>
      </c>
      <c r="T80" s="31" t="s">
        <v>60</v>
      </c>
      <c r="U80" s="31" t="s">
        <v>60</v>
      </c>
      <c r="V80" s="31" t="s">
        <v>66</v>
      </c>
      <c r="W80" s="31" t="s">
        <v>50</v>
      </c>
      <c r="X80" s="31" t="s">
        <v>50</v>
      </c>
      <c r="Y80" s="31" t="s">
        <v>50</v>
      </c>
      <c r="Z80" s="31" t="s">
        <v>62</v>
      </c>
      <c r="AA80" s="31" t="s">
        <v>50</v>
      </c>
      <c r="AB80" s="31" t="s">
        <v>50</v>
      </c>
      <c r="AC80" s="31" t="s">
        <v>87</v>
      </c>
      <c r="AD80" s="31" t="s">
        <v>72</v>
      </c>
      <c r="AE80" s="2">
        <f t="shared" si="12"/>
        <v>60</v>
      </c>
      <c r="AF80" s="31" t="s">
        <v>85</v>
      </c>
      <c r="AG80" s="31" t="s">
        <v>129</v>
      </c>
      <c r="AH80" s="31" t="s">
        <v>379</v>
      </c>
      <c r="AI80" s="31" t="s">
        <v>11640</v>
      </c>
      <c r="AJ80" s="31">
        <f t="shared" si="13"/>
        <v>0</v>
      </c>
      <c r="AK80" s="34">
        <f t="shared" si="14"/>
        <v>-99</v>
      </c>
      <c r="AL80" s="30">
        <f t="shared" si="15"/>
        <v>-99</v>
      </c>
      <c r="AM80" s="5">
        <f t="shared" si="19"/>
        <v>17.64</v>
      </c>
      <c r="AN80" s="5">
        <f t="shared" si="20"/>
        <v>0</v>
      </c>
      <c r="AO80" s="30">
        <f t="shared" si="21"/>
        <v>0</v>
      </c>
      <c r="AP80" s="30">
        <f t="shared" si="16"/>
        <v>0</v>
      </c>
      <c r="AQ80" t="str">
        <f t="shared" si="17"/>
        <v>Before 1978</v>
      </c>
      <c r="AR80" s="2">
        <f t="shared" si="18"/>
        <v>1928</v>
      </c>
      <c r="AS80" s="2">
        <f t="shared" si="22"/>
        <v>-99</v>
      </c>
      <c r="AT80" s="31" t="s">
        <v>50</v>
      </c>
      <c r="AU80" s="31" t="s">
        <v>50</v>
      </c>
      <c r="AV80" s="31" t="s">
        <v>66</v>
      </c>
      <c r="AW80" s="31" t="s">
        <v>57</v>
      </c>
      <c r="AX80" s="31" t="s">
        <v>847</v>
      </c>
      <c r="AY80" s="31" t="s">
        <v>68</v>
      </c>
      <c r="AZ80" s="31" t="s">
        <v>379</v>
      </c>
      <c r="BA80" s="31" t="s">
        <v>11640</v>
      </c>
      <c r="BB80" s="31" t="s">
        <v>67</v>
      </c>
      <c r="BC80" s="31" t="s">
        <v>53</v>
      </c>
      <c r="BD80" s="31" t="s">
        <v>50</v>
      </c>
      <c r="BE80" s="31" t="s">
        <v>50</v>
      </c>
      <c r="BF80" s="31" t="s">
        <v>50</v>
      </c>
    </row>
    <row r="81" spans="1:58" ht="45" x14ac:dyDescent="0.25">
      <c r="A81" s="31" t="s">
        <v>2281</v>
      </c>
      <c r="B81" s="31" t="s">
        <v>49</v>
      </c>
      <c r="C81" s="32">
        <v>8</v>
      </c>
      <c r="D81" s="31" t="s">
        <v>50</v>
      </c>
      <c r="E81" s="31" t="s">
        <v>96</v>
      </c>
      <c r="F81" s="31" t="s">
        <v>194</v>
      </c>
      <c r="G81" s="31" t="s">
        <v>50</v>
      </c>
      <c r="H81" s="31" t="s">
        <v>50</v>
      </c>
      <c r="I81" s="31" t="s">
        <v>53</v>
      </c>
      <c r="J81" s="31" t="s">
        <v>54</v>
      </c>
      <c r="K81" s="31" t="s">
        <v>54</v>
      </c>
      <c r="L81" s="31" t="s">
        <v>55</v>
      </c>
      <c r="M81" s="31" t="s">
        <v>72</v>
      </c>
      <c r="N81" s="31" t="s">
        <v>50</v>
      </c>
      <c r="O81" s="31" t="s">
        <v>57</v>
      </c>
      <c r="P81" s="31" t="s">
        <v>113</v>
      </c>
      <c r="Q81" s="31" t="s">
        <v>50</v>
      </c>
      <c r="R81" s="31" t="s">
        <v>74</v>
      </c>
      <c r="S81" s="31" t="s">
        <v>59</v>
      </c>
      <c r="T81" s="31" t="s">
        <v>60</v>
      </c>
      <c r="U81" s="31" t="s">
        <v>60</v>
      </c>
      <c r="V81" s="31" t="s">
        <v>66</v>
      </c>
      <c r="W81" s="31" t="s">
        <v>50</v>
      </c>
      <c r="X81" s="31" t="s">
        <v>50</v>
      </c>
      <c r="Y81" s="31" t="s">
        <v>50</v>
      </c>
      <c r="Z81" s="31" t="s">
        <v>62</v>
      </c>
      <c r="AA81" s="31" t="s">
        <v>50</v>
      </c>
      <c r="AB81" s="31" t="s">
        <v>50</v>
      </c>
      <c r="AC81" s="31" t="s">
        <v>87</v>
      </c>
      <c r="AD81" s="31" t="s">
        <v>72</v>
      </c>
      <c r="AE81" s="2">
        <f t="shared" si="12"/>
        <v>60</v>
      </c>
      <c r="AF81" s="31" t="s">
        <v>85</v>
      </c>
      <c r="AG81" s="31" t="s">
        <v>129</v>
      </c>
      <c r="AH81" s="31" t="s">
        <v>379</v>
      </c>
      <c r="AI81" s="31" t="s">
        <v>11695</v>
      </c>
      <c r="AJ81" s="31">
        <f t="shared" si="13"/>
        <v>0</v>
      </c>
      <c r="AK81" s="34">
        <f t="shared" si="14"/>
        <v>-99</v>
      </c>
      <c r="AL81" s="30">
        <f t="shared" si="15"/>
        <v>-99</v>
      </c>
      <c r="AM81" s="5">
        <f t="shared" si="19"/>
        <v>17.64</v>
      </c>
      <c r="AN81" s="5">
        <f t="shared" si="20"/>
        <v>0</v>
      </c>
      <c r="AO81" s="30">
        <f t="shared" si="21"/>
        <v>0</v>
      </c>
      <c r="AP81" s="30">
        <f t="shared" si="16"/>
        <v>0</v>
      </c>
      <c r="AQ81" t="str">
        <f t="shared" si="17"/>
        <v>Before 1978</v>
      </c>
      <c r="AR81" s="2">
        <f t="shared" si="18"/>
        <v>1928</v>
      </c>
      <c r="AS81" s="2">
        <f t="shared" si="22"/>
        <v>-99</v>
      </c>
      <c r="AT81" s="31" t="s">
        <v>50</v>
      </c>
      <c r="AU81" s="31" t="s">
        <v>50</v>
      </c>
      <c r="AV81" s="31" t="s">
        <v>66</v>
      </c>
      <c r="AW81" s="31" t="s">
        <v>57</v>
      </c>
      <c r="AX81" s="31" t="s">
        <v>195</v>
      </c>
      <c r="AY81" s="31" t="s">
        <v>68</v>
      </c>
      <c r="AZ81" s="31" t="s">
        <v>379</v>
      </c>
      <c r="BA81" s="31" t="s">
        <v>11695</v>
      </c>
      <c r="BB81" s="31" t="s">
        <v>233</v>
      </c>
      <c r="BC81" s="31" t="s">
        <v>53</v>
      </c>
      <c r="BD81" s="31" t="s">
        <v>50</v>
      </c>
      <c r="BE81" s="31" t="s">
        <v>50</v>
      </c>
      <c r="BF81" s="31" t="s">
        <v>50</v>
      </c>
    </row>
    <row r="82" spans="1:58" ht="60" x14ac:dyDescent="0.25">
      <c r="A82" s="31" t="s">
        <v>2287</v>
      </c>
      <c r="B82" s="31" t="s">
        <v>49</v>
      </c>
      <c r="C82" s="32">
        <v>3</v>
      </c>
      <c r="D82" s="31" t="s">
        <v>50</v>
      </c>
      <c r="E82" s="31" t="s">
        <v>71</v>
      </c>
      <c r="F82" s="31" t="s">
        <v>96</v>
      </c>
      <c r="G82" s="31" t="s">
        <v>50</v>
      </c>
      <c r="H82" s="31" t="s">
        <v>50</v>
      </c>
      <c r="I82" s="31" t="s">
        <v>53</v>
      </c>
      <c r="J82" s="31" t="s">
        <v>54</v>
      </c>
      <c r="K82" s="31" t="s">
        <v>54</v>
      </c>
      <c r="L82" s="31" t="s">
        <v>55</v>
      </c>
      <c r="M82" s="31" t="s">
        <v>72</v>
      </c>
      <c r="N82" s="31" t="s">
        <v>50</v>
      </c>
      <c r="O82" s="31" t="s">
        <v>57</v>
      </c>
      <c r="P82" s="31" t="s">
        <v>123</v>
      </c>
      <c r="Q82" s="31" t="s">
        <v>50</v>
      </c>
      <c r="R82" s="31" t="s">
        <v>86</v>
      </c>
      <c r="S82" s="31" t="s">
        <v>59</v>
      </c>
      <c r="T82" s="31" t="s">
        <v>60</v>
      </c>
      <c r="U82" s="31" t="s">
        <v>60</v>
      </c>
      <c r="V82" s="31" t="s">
        <v>60</v>
      </c>
      <c r="W82" s="31" t="s">
        <v>50</v>
      </c>
      <c r="X82" s="31" t="s">
        <v>50</v>
      </c>
      <c r="Y82" s="31" t="s">
        <v>60</v>
      </c>
      <c r="Z82" s="31" t="s">
        <v>62</v>
      </c>
      <c r="AA82" s="31" t="s">
        <v>50</v>
      </c>
      <c r="AB82" s="31" t="s">
        <v>50</v>
      </c>
      <c r="AC82" s="31" t="s">
        <v>87</v>
      </c>
      <c r="AD82" s="31" t="s">
        <v>72</v>
      </c>
      <c r="AE82" s="2">
        <f t="shared" si="12"/>
        <v>60</v>
      </c>
      <c r="AF82" s="31" t="s">
        <v>85</v>
      </c>
      <c r="AG82" s="31" t="s">
        <v>129</v>
      </c>
      <c r="AH82" s="31" t="s">
        <v>144</v>
      </c>
      <c r="AI82" s="31" t="s">
        <v>11696</v>
      </c>
      <c r="AJ82" s="31">
        <f t="shared" si="13"/>
        <v>0</v>
      </c>
      <c r="AK82" s="34">
        <f t="shared" si="14"/>
        <v>-99</v>
      </c>
      <c r="AL82" s="30">
        <f t="shared" si="15"/>
        <v>-99</v>
      </c>
      <c r="AM82" s="5">
        <f t="shared" si="19"/>
        <v>6.26</v>
      </c>
      <c r="AN82" s="5">
        <f t="shared" si="20"/>
        <v>0</v>
      </c>
      <c r="AO82" s="30">
        <f t="shared" si="21"/>
        <v>0</v>
      </c>
      <c r="AP82" s="30">
        <f t="shared" si="16"/>
        <v>0</v>
      </c>
      <c r="AQ82" t="str">
        <f t="shared" si="17"/>
        <v>2006 - 2009</v>
      </c>
      <c r="AR82" s="2">
        <f t="shared" si="18"/>
        <v>2009</v>
      </c>
      <c r="AS82" s="2">
        <f t="shared" si="22"/>
        <v>-99</v>
      </c>
      <c r="AT82" s="31" t="s">
        <v>50</v>
      </c>
      <c r="AU82" s="31" t="s">
        <v>50</v>
      </c>
      <c r="AV82" s="31" t="s">
        <v>141</v>
      </c>
      <c r="AW82" s="31" t="s">
        <v>86</v>
      </c>
      <c r="AX82" s="31" t="s">
        <v>486</v>
      </c>
      <c r="AY82" s="31" t="s">
        <v>179</v>
      </c>
      <c r="AZ82" s="31" t="s">
        <v>144</v>
      </c>
      <c r="BA82" s="31" t="s">
        <v>11696</v>
      </c>
      <c r="BB82" s="31" t="s">
        <v>50</v>
      </c>
      <c r="BC82" s="31" t="s">
        <v>50</v>
      </c>
      <c r="BD82" s="31" t="s">
        <v>50</v>
      </c>
      <c r="BE82" s="31" t="s">
        <v>50</v>
      </c>
      <c r="BF82" s="31" t="s">
        <v>50</v>
      </c>
    </row>
    <row r="83" spans="1:58" ht="45" x14ac:dyDescent="0.25">
      <c r="A83" s="31" t="s">
        <v>2290</v>
      </c>
      <c r="B83" s="31" t="s">
        <v>49</v>
      </c>
      <c r="C83" s="32">
        <v>1</v>
      </c>
      <c r="D83" s="31" t="s">
        <v>50</v>
      </c>
      <c r="E83" s="31" t="s">
        <v>72</v>
      </c>
      <c r="F83" s="31" t="s">
        <v>51</v>
      </c>
      <c r="G83" s="31" t="s">
        <v>50</v>
      </c>
      <c r="H83" s="31" t="s">
        <v>50</v>
      </c>
      <c r="I83" s="31" t="s">
        <v>53</v>
      </c>
      <c r="J83" s="31" t="s">
        <v>54</v>
      </c>
      <c r="K83" s="31" t="s">
        <v>54</v>
      </c>
      <c r="L83" s="31" t="s">
        <v>55</v>
      </c>
      <c r="M83" s="31" t="s">
        <v>52</v>
      </c>
      <c r="N83" s="31" t="s">
        <v>50</v>
      </c>
      <c r="O83" s="31" t="s">
        <v>66</v>
      </c>
      <c r="P83" s="31" t="s">
        <v>50</v>
      </c>
      <c r="Q83" s="31" t="s">
        <v>50</v>
      </c>
      <c r="R83" s="31" t="s">
        <v>74</v>
      </c>
      <c r="S83" s="31" t="s">
        <v>59</v>
      </c>
      <c r="T83" s="31" t="s">
        <v>60</v>
      </c>
      <c r="U83" s="31" t="s">
        <v>60</v>
      </c>
      <c r="V83" s="31" t="s">
        <v>66</v>
      </c>
      <c r="W83" s="31" t="s">
        <v>50</v>
      </c>
      <c r="X83" s="31" t="s">
        <v>50</v>
      </c>
      <c r="Y83" s="31" t="s">
        <v>50</v>
      </c>
      <c r="Z83" s="31" t="s">
        <v>62</v>
      </c>
      <c r="AA83" s="31" t="s">
        <v>50</v>
      </c>
      <c r="AB83" s="31" t="s">
        <v>50</v>
      </c>
      <c r="AC83" s="31" t="s">
        <v>87</v>
      </c>
      <c r="AD83" s="31" t="s">
        <v>72</v>
      </c>
      <c r="AE83" s="2">
        <f t="shared" si="12"/>
        <v>60</v>
      </c>
      <c r="AF83" s="31" t="s">
        <v>85</v>
      </c>
      <c r="AG83" s="31" t="s">
        <v>129</v>
      </c>
      <c r="AH83" s="31" t="s">
        <v>77</v>
      </c>
      <c r="AI83" s="31" t="s">
        <v>11697</v>
      </c>
      <c r="AJ83" s="31">
        <f t="shared" si="13"/>
        <v>0</v>
      </c>
      <c r="AK83" s="34">
        <f t="shared" si="14"/>
        <v>-99</v>
      </c>
      <c r="AL83" s="30">
        <f t="shared" si="15"/>
        <v>-99</v>
      </c>
      <c r="AM83" s="5">
        <f t="shared" si="19"/>
        <v>597.37</v>
      </c>
      <c r="AN83" s="5">
        <f t="shared" si="20"/>
        <v>0</v>
      </c>
      <c r="AO83" s="30">
        <f t="shared" si="21"/>
        <v>0</v>
      </c>
      <c r="AP83" s="30">
        <f t="shared" si="16"/>
        <v>0</v>
      </c>
      <c r="AQ83" t="str">
        <f t="shared" si="17"/>
        <v>Before 1978</v>
      </c>
      <c r="AR83" s="2">
        <f t="shared" si="18"/>
        <v>1972</v>
      </c>
      <c r="AS83" s="2">
        <f t="shared" si="22"/>
        <v>-99</v>
      </c>
      <c r="AT83" s="31" t="s">
        <v>50</v>
      </c>
      <c r="AU83" s="31" t="s">
        <v>50</v>
      </c>
      <c r="AV83" s="31" t="s">
        <v>66</v>
      </c>
      <c r="AW83" s="31" t="s">
        <v>57</v>
      </c>
      <c r="AX83" s="31" t="s">
        <v>93</v>
      </c>
      <c r="AY83" s="31" t="s">
        <v>68</v>
      </c>
      <c r="AZ83" s="31" t="s">
        <v>77</v>
      </c>
      <c r="BA83" s="31" t="s">
        <v>11697</v>
      </c>
      <c r="BB83" s="31" t="s">
        <v>50</v>
      </c>
      <c r="BC83" s="31" t="s">
        <v>50</v>
      </c>
      <c r="BD83" s="31" t="s">
        <v>50</v>
      </c>
      <c r="BE83" s="31" t="s">
        <v>50</v>
      </c>
      <c r="BF83" s="31" t="s">
        <v>50</v>
      </c>
    </row>
    <row r="84" spans="1:58" ht="45" x14ac:dyDescent="0.25">
      <c r="A84" s="31" t="s">
        <v>2290</v>
      </c>
      <c r="B84" s="31" t="s">
        <v>49</v>
      </c>
      <c r="C84" s="32">
        <v>3</v>
      </c>
      <c r="D84" s="31" t="s">
        <v>50</v>
      </c>
      <c r="E84" s="31" t="s">
        <v>72</v>
      </c>
      <c r="F84" s="31" t="s">
        <v>51</v>
      </c>
      <c r="G84" s="31" t="s">
        <v>50</v>
      </c>
      <c r="H84" s="31" t="s">
        <v>50</v>
      </c>
      <c r="I84" s="31" t="s">
        <v>53</v>
      </c>
      <c r="J84" s="31" t="s">
        <v>54</v>
      </c>
      <c r="K84" s="31" t="s">
        <v>54</v>
      </c>
      <c r="L84" s="31" t="s">
        <v>55</v>
      </c>
      <c r="M84" s="31" t="s">
        <v>51</v>
      </c>
      <c r="N84" s="31" t="s">
        <v>50</v>
      </c>
      <c r="O84" s="31" t="s">
        <v>66</v>
      </c>
      <c r="P84" s="31" t="s">
        <v>215</v>
      </c>
      <c r="Q84" s="31" t="s">
        <v>50</v>
      </c>
      <c r="R84" s="31" t="s">
        <v>74</v>
      </c>
      <c r="S84" s="31" t="s">
        <v>59</v>
      </c>
      <c r="T84" s="31" t="s">
        <v>60</v>
      </c>
      <c r="U84" s="31" t="s">
        <v>60</v>
      </c>
      <c r="V84" s="31" t="s">
        <v>60</v>
      </c>
      <c r="W84" s="31" t="s">
        <v>50</v>
      </c>
      <c r="X84" s="31" t="s">
        <v>50</v>
      </c>
      <c r="Y84" s="31" t="s">
        <v>50</v>
      </c>
      <c r="Z84" s="31" t="s">
        <v>62</v>
      </c>
      <c r="AA84" s="31" t="s">
        <v>50</v>
      </c>
      <c r="AB84" s="31" t="s">
        <v>50</v>
      </c>
      <c r="AC84" s="31" t="s">
        <v>87</v>
      </c>
      <c r="AD84" s="31" t="s">
        <v>72</v>
      </c>
      <c r="AE84" s="2">
        <f t="shared" si="12"/>
        <v>60</v>
      </c>
      <c r="AF84" s="31" t="s">
        <v>85</v>
      </c>
      <c r="AG84" s="31" t="s">
        <v>129</v>
      </c>
      <c r="AH84" s="31" t="s">
        <v>152</v>
      </c>
      <c r="AI84" s="31" t="s">
        <v>11698</v>
      </c>
      <c r="AJ84" s="31">
        <f t="shared" si="13"/>
        <v>0</v>
      </c>
      <c r="AK84" s="34">
        <f t="shared" si="14"/>
        <v>-99</v>
      </c>
      <c r="AL84" s="30">
        <f t="shared" si="15"/>
        <v>-99</v>
      </c>
      <c r="AM84" s="5">
        <f t="shared" si="19"/>
        <v>597.37</v>
      </c>
      <c r="AN84" s="5">
        <f t="shared" si="20"/>
        <v>0</v>
      </c>
      <c r="AO84" s="30">
        <f t="shared" si="21"/>
        <v>0</v>
      </c>
      <c r="AP84" s="30">
        <f t="shared" si="16"/>
        <v>0</v>
      </c>
      <c r="AQ84" t="str">
        <f t="shared" si="17"/>
        <v>Before 1978</v>
      </c>
      <c r="AR84" s="2">
        <f t="shared" si="18"/>
        <v>1972</v>
      </c>
      <c r="AS84" s="2">
        <f t="shared" si="22"/>
        <v>-99</v>
      </c>
      <c r="AT84" s="31" t="s">
        <v>50</v>
      </c>
      <c r="AU84" s="31" t="s">
        <v>50</v>
      </c>
      <c r="AV84" s="31" t="s">
        <v>66</v>
      </c>
      <c r="AW84" s="31" t="s">
        <v>57</v>
      </c>
      <c r="AX84" s="31" t="s">
        <v>277</v>
      </c>
      <c r="AY84" s="31" t="s">
        <v>68</v>
      </c>
      <c r="AZ84" s="31" t="s">
        <v>152</v>
      </c>
      <c r="BA84" s="31" t="s">
        <v>11698</v>
      </c>
      <c r="BB84" s="31" t="s">
        <v>67</v>
      </c>
      <c r="BC84" s="31" t="s">
        <v>53</v>
      </c>
      <c r="BD84" s="31" t="s">
        <v>50</v>
      </c>
      <c r="BE84" s="31" t="s">
        <v>50</v>
      </c>
      <c r="BF84" s="31" t="s">
        <v>50</v>
      </c>
    </row>
    <row r="85" spans="1:58" ht="45" x14ac:dyDescent="0.25">
      <c r="A85" s="31" t="s">
        <v>2290</v>
      </c>
      <c r="B85" s="31" t="s">
        <v>49</v>
      </c>
      <c r="C85" s="32">
        <v>5</v>
      </c>
      <c r="D85" s="31" t="s">
        <v>50</v>
      </c>
      <c r="E85" s="31" t="s">
        <v>72</v>
      </c>
      <c r="F85" s="31" t="s">
        <v>51</v>
      </c>
      <c r="G85" s="31" t="s">
        <v>50</v>
      </c>
      <c r="H85" s="31" t="s">
        <v>50</v>
      </c>
      <c r="I85" s="31" t="s">
        <v>53</v>
      </c>
      <c r="J85" s="31" t="s">
        <v>54</v>
      </c>
      <c r="K85" s="31" t="s">
        <v>54</v>
      </c>
      <c r="L85" s="31" t="s">
        <v>55</v>
      </c>
      <c r="M85" s="31" t="s">
        <v>72</v>
      </c>
      <c r="N85" s="31" t="s">
        <v>50</v>
      </c>
      <c r="O85" s="31" t="s">
        <v>66</v>
      </c>
      <c r="P85" s="31" t="s">
        <v>241</v>
      </c>
      <c r="Q85" s="31" t="s">
        <v>50</v>
      </c>
      <c r="R85" s="31" t="s">
        <v>74</v>
      </c>
      <c r="S85" s="31" t="s">
        <v>59</v>
      </c>
      <c r="T85" s="31" t="s">
        <v>60</v>
      </c>
      <c r="U85" s="31" t="s">
        <v>60</v>
      </c>
      <c r="V85" s="31" t="s">
        <v>66</v>
      </c>
      <c r="W85" s="31" t="s">
        <v>50</v>
      </c>
      <c r="X85" s="31" t="s">
        <v>50</v>
      </c>
      <c r="Y85" s="31" t="s">
        <v>50</v>
      </c>
      <c r="Z85" s="31" t="s">
        <v>62</v>
      </c>
      <c r="AA85" s="31" t="s">
        <v>50</v>
      </c>
      <c r="AB85" s="31" t="s">
        <v>50</v>
      </c>
      <c r="AC85" s="31" t="s">
        <v>87</v>
      </c>
      <c r="AD85" s="31" t="s">
        <v>72</v>
      </c>
      <c r="AE85" s="2">
        <f t="shared" si="12"/>
        <v>60</v>
      </c>
      <c r="AF85" s="31" t="s">
        <v>85</v>
      </c>
      <c r="AG85" s="31" t="s">
        <v>129</v>
      </c>
      <c r="AH85" s="31" t="s">
        <v>269</v>
      </c>
      <c r="AI85" s="31" t="s">
        <v>11645</v>
      </c>
      <c r="AJ85" s="31">
        <f t="shared" si="13"/>
        <v>0</v>
      </c>
      <c r="AK85" s="34">
        <f t="shared" si="14"/>
        <v>-99</v>
      </c>
      <c r="AL85" s="30">
        <f t="shared" si="15"/>
        <v>-99</v>
      </c>
      <c r="AM85" s="5">
        <f t="shared" si="19"/>
        <v>597.37</v>
      </c>
      <c r="AN85" s="5">
        <f t="shared" si="20"/>
        <v>0</v>
      </c>
      <c r="AO85" s="30">
        <f t="shared" si="21"/>
        <v>0</v>
      </c>
      <c r="AP85" s="30">
        <f t="shared" si="16"/>
        <v>0</v>
      </c>
      <c r="AQ85" t="str">
        <f t="shared" si="17"/>
        <v>Before 1978</v>
      </c>
      <c r="AR85" s="2">
        <f t="shared" si="18"/>
        <v>1972</v>
      </c>
      <c r="AS85" s="2">
        <f t="shared" si="22"/>
        <v>-99</v>
      </c>
      <c r="AT85" s="31" t="s">
        <v>50</v>
      </c>
      <c r="AU85" s="31" t="s">
        <v>50</v>
      </c>
      <c r="AV85" s="31" t="s">
        <v>66</v>
      </c>
      <c r="AW85" s="31" t="s">
        <v>57</v>
      </c>
      <c r="AX85" s="31" t="s">
        <v>93</v>
      </c>
      <c r="AY85" s="31" t="s">
        <v>68</v>
      </c>
      <c r="AZ85" s="31" t="s">
        <v>269</v>
      </c>
      <c r="BA85" s="31" t="s">
        <v>11645</v>
      </c>
      <c r="BB85" s="31" t="s">
        <v>50</v>
      </c>
      <c r="BC85" s="31" t="s">
        <v>50</v>
      </c>
      <c r="BD85" s="31" t="s">
        <v>50</v>
      </c>
      <c r="BE85" s="31" t="s">
        <v>50</v>
      </c>
      <c r="BF85" s="31" t="s">
        <v>50</v>
      </c>
    </row>
    <row r="86" spans="1:58" ht="45" x14ac:dyDescent="0.25">
      <c r="A86" s="31" t="s">
        <v>2290</v>
      </c>
      <c r="B86" s="31" t="s">
        <v>49</v>
      </c>
      <c r="C86" s="32">
        <v>6</v>
      </c>
      <c r="D86" s="31" t="s">
        <v>50</v>
      </c>
      <c r="E86" s="31" t="s">
        <v>72</v>
      </c>
      <c r="F86" s="31" t="s">
        <v>51</v>
      </c>
      <c r="G86" s="31" t="s">
        <v>50</v>
      </c>
      <c r="H86" s="31" t="s">
        <v>50</v>
      </c>
      <c r="I86" s="31" t="s">
        <v>53</v>
      </c>
      <c r="J86" s="31" t="s">
        <v>54</v>
      </c>
      <c r="K86" s="31" t="s">
        <v>54</v>
      </c>
      <c r="L86" s="31" t="s">
        <v>55</v>
      </c>
      <c r="M86" s="31" t="s">
        <v>51</v>
      </c>
      <c r="N86" s="31" t="s">
        <v>50</v>
      </c>
      <c r="O86" s="31" t="s">
        <v>66</v>
      </c>
      <c r="P86" s="31" t="s">
        <v>11699</v>
      </c>
      <c r="Q86" s="31" t="s">
        <v>50</v>
      </c>
      <c r="R86" s="31" t="s">
        <v>74</v>
      </c>
      <c r="S86" s="31" t="s">
        <v>59</v>
      </c>
      <c r="T86" s="31" t="s">
        <v>60</v>
      </c>
      <c r="U86" s="31" t="s">
        <v>60</v>
      </c>
      <c r="V86" s="31" t="s">
        <v>66</v>
      </c>
      <c r="W86" s="31" t="s">
        <v>50</v>
      </c>
      <c r="X86" s="31" t="s">
        <v>50</v>
      </c>
      <c r="Y86" s="31" t="s">
        <v>50</v>
      </c>
      <c r="Z86" s="31" t="s">
        <v>62</v>
      </c>
      <c r="AA86" s="31" t="s">
        <v>50</v>
      </c>
      <c r="AB86" s="31" t="s">
        <v>50</v>
      </c>
      <c r="AC86" s="31" t="s">
        <v>87</v>
      </c>
      <c r="AD86" s="31" t="s">
        <v>72</v>
      </c>
      <c r="AE86" s="2">
        <f t="shared" si="12"/>
        <v>60</v>
      </c>
      <c r="AF86" s="31" t="s">
        <v>85</v>
      </c>
      <c r="AG86" s="31" t="s">
        <v>129</v>
      </c>
      <c r="AH86" s="31" t="s">
        <v>269</v>
      </c>
      <c r="AI86" s="31" t="s">
        <v>11700</v>
      </c>
      <c r="AJ86" s="31">
        <f t="shared" si="13"/>
        <v>0</v>
      </c>
      <c r="AK86" s="34">
        <f t="shared" si="14"/>
        <v>-99</v>
      </c>
      <c r="AL86" s="30">
        <f t="shared" si="15"/>
        <v>-99</v>
      </c>
      <c r="AM86" s="5">
        <f t="shared" si="19"/>
        <v>597.37</v>
      </c>
      <c r="AN86" s="5">
        <f t="shared" si="20"/>
        <v>0</v>
      </c>
      <c r="AO86" s="30">
        <f t="shared" si="21"/>
        <v>0</v>
      </c>
      <c r="AP86" s="30">
        <f t="shared" si="16"/>
        <v>0</v>
      </c>
      <c r="AQ86" t="str">
        <f t="shared" si="17"/>
        <v>Before 1978</v>
      </c>
      <c r="AR86" s="2">
        <f t="shared" si="18"/>
        <v>1972</v>
      </c>
      <c r="AS86" s="2">
        <f t="shared" si="22"/>
        <v>-99</v>
      </c>
      <c r="AT86" s="31" t="s">
        <v>50</v>
      </c>
      <c r="AU86" s="31" t="s">
        <v>50</v>
      </c>
      <c r="AV86" s="31" t="s">
        <v>66</v>
      </c>
      <c r="AW86" s="31" t="s">
        <v>57</v>
      </c>
      <c r="AX86" s="31" t="s">
        <v>151</v>
      </c>
      <c r="AY86" s="31" t="s">
        <v>68</v>
      </c>
      <c r="AZ86" s="31" t="s">
        <v>269</v>
      </c>
      <c r="BA86" s="31" t="s">
        <v>11700</v>
      </c>
      <c r="BB86" s="31" t="s">
        <v>50</v>
      </c>
      <c r="BC86" s="31" t="s">
        <v>50</v>
      </c>
      <c r="BD86" s="31" t="s">
        <v>50</v>
      </c>
      <c r="BE86" s="31" t="s">
        <v>50</v>
      </c>
      <c r="BF86" s="31" t="s">
        <v>50</v>
      </c>
    </row>
    <row r="87" spans="1:58" ht="45" x14ac:dyDescent="0.25">
      <c r="A87" s="31" t="s">
        <v>2297</v>
      </c>
      <c r="B87" s="31" t="s">
        <v>49</v>
      </c>
      <c r="C87" s="32">
        <v>1</v>
      </c>
      <c r="D87" s="31" t="s">
        <v>50</v>
      </c>
      <c r="E87" s="31" t="s">
        <v>96</v>
      </c>
      <c r="F87" s="31" t="s">
        <v>194</v>
      </c>
      <c r="G87" s="31" t="s">
        <v>102</v>
      </c>
      <c r="H87" s="31" t="s">
        <v>99</v>
      </c>
      <c r="I87" s="31" t="s">
        <v>86</v>
      </c>
      <c r="J87" s="31" t="s">
        <v>54</v>
      </c>
      <c r="K87" s="31" t="s">
        <v>54</v>
      </c>
      <c r="L87" s="31" t="s">
        <v>55</v>
      </c>
      <c r="M87" s="31" t="s">
        <v>570</v>
      </c>
      <c r="N87" s="31" t="s">
        <v>50</v>
      </c>
      <c r="O87" s="31" t="s">
        <v>57</v>
      </c>
      <c r="P87" s="31" t="s">
        <v>50</v>
      </c>
      <c r="Q87" s="31" t="s">
        <v>50</v>
      </c>
      <c r="R87" s="31" t="s">
        <v>129</v>
      </c>
      <c r="S87" s="31" t="s">
        <v>59</v>
      </c>
      <c r="T87" s="31" t="s">
        <v>50</v>
      </c>
      <c r="U87" s="31" t="s">
        <v>50</v>
      </c>
      <c r="V87" s="31" t="s">
        <v>50</v>
      </c>
      <c r="W87" s="31" t="s">
        <v>50</v>
      </c>
      <c r="X87" s="31" t="s">
        <v>50</v>
      </c>
      <c r="Y87" s="31" t="s">
        <v>50</v>
      </c>
      <c r="Z87" s="31" t="s">
        <v>62</v>
      </c>
      <c r="AA87" s="31" t="s">
        <v>50</v>
      </c>
      <c r="AB87" s="31" t="s">
        <v>50</v>
      </c>
      <c r="AC87" s="31" t="s">
        <v>87</v>
      </c>
      <c r="AD87" s="31" t="s">
        <v>72</v>
      </c>
      <c r="AE87" s="2">
        <f t="shared" si="12"/>
        <v>60</v>
      </c>
      <c r="AF87" s="31" t="s">
        <v>85</v>
      </c>
      <c r="AG87" s="31" t="s">
        <v>129</v>
      </c>
      <c r="AH87" s="31" t="s">
        <v>761</v>
      </c>
      <c r="AI87" s="31" t="s">
        <v>11701</v>
      </c>
      <c r="AJ87" s="31">
        <f t="shared" si="13"/>
        <v>0</v>
      </c>
      <c r="AK87" s="34">
        <f t="shared" si="14"/>
        <v>-99</v>
      </c>
      <c r="AL87" s="30">
        <f t="shared" si="15"/>
        <v>-99</v>
      </c>
      <c r="AM87" s="5">
        <f t="shared" si="19"/>
        <v>13.5</v>
      </c>
      <c r="AN87" s="5">
        <f t="shared" si="20"/>
        <v>0</v>
      </c>
      <c r="AO87" s="30">
        <f t="shared" si="21"/>
        <v>0</v>
      </c>
      <c r="AP87" s="30">
        <f t="shared" si="16"/>
        <v>0</v>
      </c>
      <c r="AQ87" t="str">
        <f t="shared" si="17"/>
        <v>Before 1978</v>
      </c>
      <c r="AR87" s="2">
        <f t="shared" si="18"/>
        <v>1920</v>
      </c>
      <c r="AS87" s="2">
        <f t="shared" si="22"/>
        <v>-99</v>
      </c>
      <c r="AT87" s="31" t="s">
        <v>50</v>
      </c>
      <c r="AU87" s="31" t="s">
        <v>50</v>
      </c>
      <c r="AV87" s="31" t="s">
        <v>141</v>
      </c>
      <c r="AW87" s="31" t="s">
        <v>86</v>
      </c>
      <c r="AX87" s="31" t="s">
        <v>85</v>
      </c>
      <c r="AY87" s="31" t="s">
        <v>179</v>
      </c>
      <c r="AZ87" s="31" t="s">
        <v>761</v>
      </c>
      <c r="BA87" s="31" t="s">
        <v>11701</v>
      </c>
      <c r="BB87" s="31" t="s">
        <v>50</v>
      </c>
      <c r="BC87" s="31" t="s">
        <v>50</v>
      </c>
      <c r="BD87" s="31" t="s">
        <v>50</v>
      </c>
      <c r="BE87" s="31" t="s">
        <v>50</v>
      </c>
      <c r="BF87" s="31" t="s">
        <v>50</v>
      </c>
    </row>
    <row r="88" spans="1:58" ht="45" x14ac:dyDescent="0.25">
      <c r="A88" s="31" t="s">
        <v>2308</v>
      </c>
      <c r="B88" s="31" t="s">
        <v>49</v>
      </c>
      <c r="C88" s="32">
        <v>3</v>
      </c>
      <c r="D88" s="31" t="s">
        <v>50</v>
      </c>
      <c r="E88" s="31" t="s">
        <v>52</v>
      </c>
      <c r="F88" s="31" t="s">
        <v>50</v>
      </c>
      <c r="G88" s="31" t="s">
        <v>50</v>
      </c>
      <c r="H88" s="31" t="s">
        <v>50</v>
      </c>
      <c r="I88" s="31" t="s">
        <v>570</v>
      </c>
      <c r="J88" s="31" t="s">
        <v>54</v>
      </c>
      <c r="K88" s="31" t="s">
        <v>54</v>
      </c>
      <c r="L88" s="31" t="s">
        <v>55</v>
      </c>
      <c r="M88" s="31" t="s">
        <v>72</v>
      </c>
      <c r="N88" s="31" t="s">
        <v>50</v>
      </c>
      <c r="O88" s="31" t="s">
        <v>57</v>
      </c>
      <c r="P88" s="31" t="s">
        <v>300</v>
      </c>
      <c r="Q88" s="31" t="s">
        <v>50</v>
      </c>
      <c r="R88" s="31" t="s">
        <v>86</v>
      </c>
      <c r="S88" s="31" t="s">
        <v>59</v>
      </c>
      <c r="T88" s="31" t="s">
        <v>60</v>
      </c>
      <c r="U88" s="31" t="s">
        <v>60</v>
      </c>
      <c r="V88" s="31" t="s">
        <v>60</v>
      </c>
      <c r="W88" s="31" t="s">
        <v>50</v>
      </c>
      <c r="X88" s="31" t="s">
        <v>50</v>
      </c>
      <c r="Y88" s="31" t="s">
        <v>50</v>
      </c>
      <c r="Z88" s="31" t="s">
        <v>62</v>
      </c>
      <c r="AA88" s="31" t="s">
        <v>50</v>
      </c>
      <c r="AB88" s="31" t="s">
        <v>50</v>
      </c>
      <c r="AC88" s="31" t="s">
        <v>87</v>
      </c>
      <c r="AD88" s="31" t="s">
        <v>72</v>
      </c>
      <c r="AE88" s="2">
        <f t="shared" si="12"/>
        <v>60</v>
      </c>
      <c r="AF88" s="31" t="s">
        <v>85</v>
      </c>
      <c r="AG88" s="31" t="s">
        <v>129</v>
      </c>
      <c r="AH88" s="31" t="s">
        <v>144</v>
      </c>
      <c r="AI88" s="31" t="s">
        <v>11657</v>
      </c>
      <c r="AJ88" s="31">
        <f t="shared" si="13"/>
        <v>0</v>
      </c>
      <c r="AK88" s="34">
        <f t="shared" si="14"/>
        <v>-99</v>
      </c>
      <c r="AL88" s="30">
        <f t="shared" si="15"/>
        <v>-99</v>
      </c>
      <c r="AM88" s="5">
        <f t="shared" si="19"/>
        <v>69.5</v>
      </c>
      <c r="AN88" s="5">
        <f t="shared" si="20"/>
        <v>0</v>
      </c>
      <c r="AO88" s="30">
        <f t="shared" si="21"/>
        <v>0</v>
      </c>
      <c r="AP88" s="30">
        <f t="shared" si="16"/>
        <v>0</v>
      </c>
      <c r="AQ88" t="str">
        <f t="shared" si="17"/>
        <v>1993 - 2001</v>
      </c>
      <c r="AR88" s="2">
        <f t="shared" si="18"/>
        <v>1999</v>
      </c>
      <c r="AS88" s="2">
        <f t="shared" si="22"/>
        <v>-99</v>
      </c>
      <c r="AT88" s="31" t="s">
        <v>50</v>
      </c>
      <c r="AU88" s="31" t="s">
        <v>50</v>
      </c>
      <c r="AV88" s="31" t="s">
        <v>60</v>
      </c>
      <c r="AW88" s="31" t="s">
        <v>50</v>
      </c>
      <c r="AX88" s="31" t="s">
        <v>50</v>
      </c>
      <c r="AY88" s="31" t="s">
        <v>50</v>
      </c>
      <c r="AZ88" s="31" t="s">
        <v>50</v>
      </c>
      <c r="BA88" s="31" t="s">
        <v>50</v>
      </c>
      <c r="BB88" s="31" t="s">
        <v>50</v>
      </c>
      <c r="BC88" s="31" t="s">
        <v>50</v>
      </c>
      <c r="BD88" s="31" t="s">
        <v>50</v>
      </c>
      <c r="BE88" s="31" t="s">
        <v>50</v>
      </c>
      <c r="BF88" s="31" t="s">
        <v>50</v>
      </c>
    </row>
    <row r="89" spans="1:58" ht="45" x14ac:dyDescent="0.25">
      <c r="A89" s="31" t="s">
        <v>2308</v>
      </c>
      <c r="B89" s="31" t="s">
        <v>49</v>
      </c>
      <c r="C89" s="32">
        <v>4</v>
      </c>
      <c r="D89" s="31" t="s">
        <v>50</v>
      </c>
      <c r="E89" s="31" t="s">
        <v>52</v>
      </c>
      <c r="F89" s="31" t="s">
        <v>84</v>
      </c>
      <c r="G89" s="31" t="s">
        <v>50</v>
      </c>
      <c r="H89" s="31" t="s">
        <v>50</v>
      </c>
      <c r="I89" s="31" t="s">
        <v>53</v>
      </c>
      <c r="J89" s="31" t="s">
        <v>54</v>
      </c>
      <c r="K89" s="31" t="s">
        <v>54</v>
      </c>
      <c r="L89" s="31" t="s">
        <v>55</v>
      </c>
      <c r="M89" s="31" t="s">
        <v>72</v>
      </c>
      <c r="N89" s="31" t="s">
        <v>50</v>
      </c>
      <c r="O89" s="31" t="s">
        <v>57</v>
      </c>
      <c r="P89" s="31" t="s">
        <v>300</v>
      </c>
      <c r="Q89" s="31" t="s">
        <v>50</v>
      </c>
      <c r="R89" s="31" t="s">
        <v>86</v>
      </c>
      <c r="S89" s="31" t="s">
        <v>59</v>
      </c>
      <c r="T89" s="31" t="s">
        <v>60</v>
      </c>
      <c r="U89" s="31" t="s">
        <v>60</v>
      </c>
      <c r="V89" s="31" t="s">
        <v>60</v>
      </c>
      <c r="W89" s="31" t="s">
        <v>50</v>
      </c>
      <c r="X89" s="31" t="s">
        <v>50</v>
      </c>
      <c r="Y89" s="31" t="s">
        <v>50</v>
      </c>
      <c r="Z89" s="31" t="s">
        <v>62</v>
      </c>
      <c r="AA89" s="31" t="s">
        <v>50</v>
      </c>
      <c r="AB89" s="31" t="s">
        <v>50</v>
      </c>
      <c r="AC89" s="31" t="s">
        <v>87</v>
      </c>
      <c r="AD89" s="31" t="s">
        <v>72</v>
      </c>
      <c r="AE89" s="2">
        <f t="shared" si="12"/>
        <v>60</v>
      </c>
      <c r="AF89" s="31" t="s">
        <v>85</v>
      </c>
      <c r="AG89" s="31" t="s">
        <v>129</v>
      </c>
      <c r="AH89" s="31" t="s">
        <v>144</v>
      </c>
      <c r="AI89" s="31" t="s">
        <v>11702</v>
      </c>
      <c r="AJ89" s="31">
        <f t="shared" si="13"/>
        <v>0</v>
      </c>
      <c r="AK89" s="34">
        <f t="shared" si="14"/>
        <v>-99</v>
      </c>
      <c r="AL89" s="30">
        <f t="shared" si="15"/>
        <v>-99</v>
      </c>
      <c r="AM89" s="5">
        <f t="shared" si="19"/>
        <v>69.5</v>
      </c>
      <c r="AN89" s="5">
        <f t="shared" si="20"/>
        <v>0</v>
      </c>
      <c r="AO89" s="30">
        <f t="shared" si="21"/>
        <v>0</v>
      </c>
      <c r="AP89" s="30">
        <f t="shared" si="16"/>
        <v>0</v>
      </c>
      <c r="AQ89" t="str">
        <f t="shared" si="17"/>
        <v>1993 - 2001</v>
      </c>
      <c r="AR89" s="2">
        <f t="shared" si="18"/>
        <v>1999</v>
      </c>
      <c r="AS89" s="2">
        <f t="shared" si="22"/>
        <v>-99</v>
      </c>
      <c r="AT89" s="31" t="s">
        <v>50</v>
      </c>
      <c r="AU89" s="31" t="s">
        <v>50</v>
      </c>
      <c r="AV89" s="31" t="s">
        <v>141</v>
      </c>
      <c r="AW89" s="31" t="s">
        <v>86</v>
      </c>
      <c r="AX89" s="31" t="s">
        <v>50</v>
      </c>
      <c r="AY89" s="31" t="s">
        <v>50</v>
      </c>
      <c r="AZ89" s="31" t="s">
        <v>50</v>
      </c>
      <c r="BA89" s="31" t="s">
        <v>50</v>
      </c>
      <c r="BB89" s="31" t="s">
        <v>50</v>
      </c>
      <c r="BC89" s="31" t="s">
        <v>50</v>
      </c>
      <c r="BD89" s="31" t="s">
        <v>50</v>
      </c>
      <c r="BE89" s="31" t="s">
        <v>50</v>
      </c>
      <c r="BF89" s="31" t="s">
        <v>50</v>
      </c>
    </row>
    <row r="90" spans="1:58" ht="45" x14ac:dyDescent="0.25">
      <c r="A90" s="31" t="s">
        <v>2316</v>
      </c>
      <c r="B90" s="31" t="s">
        <v>49</v>
      </c>
      <c r="C90" s="32">
        <v>1</v>
      </c>
      <c r="D90" s="31" t="s">
        <v>50</v>
      </c>
      <c r="E90" s="31" t="s">
        <v>96</v>
      </c>
      <c r="F90" s="31" t="s">
        <v>194</v>
      </c>
      <c r="G90" s="31" t="s">
        <v>99</v>
      </c>
      <c r="H90" s="31" t="s">
        <v>92</v>
      </c>
      <c r="I90" s="31" t="s">
        <v>97</v>
      </c>
      <c r="J90" s="31" t="s">
        <v>54</v>
      </c>
      <c r="K90" s="31" t="s">
        <v>54</v>
      </c>
      <c r="L90" s="31" t="s">
        <v>55</v>
      </c>
      <c r="M90" s="31" t="s">
        <v>72</v>
      </c>
      <c r="N90" s="31" t="s">
        <v>60</v>
      </c>
      <c r="O90" s="31" t="s">
        <v>66</v>
      </c>
      <c r="P90" s="31" t="s">
        <v>50</v>
      </c>
      <c r="Q90" s="31" t="s">
        <v>50</v>
      </c>
      <c r="R90" s="31" t="s">
        <v>74</v>
      </c>
      <c r="S90" s="31" t="s">
        <v>59</v>
      </c>
      <c r="T90" s="31" t="s">
        <v>60</v>
      </c>
      <c r="U90" s="31" t="s">
        <v>60</v>
      </c>
      <c r="V90" s="31" t="s">
        <v>60</v>
      </c>
      <c r="W90" s="31" t="s">
        <v>50</v>
      </c>
      <c r="X90" s="31" t="s">
        <v>50</v>
      </c>
      <c r="Y90" s="31" t="s">
        <v>60</v>
      </c>
      <c r="Z90" s="31" t="s">
        <v>62</v>
      </c>
      <c r="AA90" s="31" t="s">
        <v>50</v>
      </c>
      <c r="AB90" s="31" t="s">
        <v>50</v>
      </c>
      <c r="AC90" s="31" t="s">
        <v>50</v>
      </c>
      <c r="AD90" s="31" t="s">
        <v>72</v>
      </c>
      <c r="AE90" s="2">
        <f t="shared" si="12"/>
        <v>60</v>
      </c>
      <c r="AF90" s="31" t="s">
        <v>85</v>
      </c>
      <c r="AG90" s="31" t="s">
        <v>129</v>
      </c>
      <c r="AH90" s="31" t="s">
        <v>136</v>
      </c>
      <c r="AI90" s="31" t="s">
        <v>11703</v>
      </c>
      <c r="AJ90" s="31">
        <f t="shared" si="13"/>
        <v>0</v>
      </c>
      <c r="AK90" s="34">
        <f t="shared" si="14"/>
        <v>-99</v>
      </c>
      <c r="AL90" s="30">
        <f t="shared" si="15"/>
        <v>-99</v>
      </c>
      <c r="AM90" s="5">
        <f t="shared" si="19"/>
        <v>141.5</v>
      </c>
      <c r="AN90" s="5">
        <f t="shared" si="20"/>
        <v>0</v>
      </c>
      <c r="AO90" s="30">
        <f t="shared" si="21"/>
        <v>0</v>
      </c>
      <c r="AP90" s="30">
        <f t="shared" si="16"/>
        <v>0</v>
      </c>
      <c r="AQ90" t="str">
        <f t="shared" si="17"/>
        <v>Before 1978</v>
      </c>
      <c r="AR90" s="2">
        <f t="shared" si="18"/>
        <v>1950</v>
      </c>
      <c r="AS90" s="2">
        <f t="shared" si="22"/>
        <v>-99</v>
      </c>
      <c r="AT90" s="31" t="s">
        <v>50</v>
      </c>
      <c r="AU90" s="31" t="s">
        <v>50</v>
      </c>
      <c r="AV90" s="31" t="s">
        <v>66</v>
      </c>
      <c r="AW90" s="31" t="s">
        <v>57</v>
      </c>
      <c r="AX90" s="31" t="s">
        <v>50</v>
      </c>
      <c r="AY90" s="31" t="s">
        <v>50</v>
      </c>
      <c r="AZ90" s="31" t="s">
        <v>50</v>
      </c>
      <c r="BA90" s="31" t="s">
        <v>50</v>
      </c>
      <c r="BB90" s="31" t="s">
        <v>50</v>
      </c>
      <c r="BC90" s="31" t="s">
        <v>50</v>
      </c>
      <c r="BD90" s="31" t="s">
        <v>50</v>
      </c>
      <c r="BE90" s="31" t="s">
        <v>50</v>
      </c>
      <c r="BF90" s="31" t="s">
        <v>50</v>
      </c>
    </row>
    <row r="91" spans="1:58" ht="45" x14ac:dyDescent="0.25">
      <c r="A91" s="31" t="s">
        <v>2324</v>
      </c>
      <c r="B91" s="31" t="s">
        <v>49</v>
      </c>
      <c r="C91" s="32">
        <v>2</v>
      </c>
      <c r="D91" s="31" t="s">
        <v>50</v>
      </c>
      <c r="E91" s="31" t="s">
        <v>84</v>
      </c>
      <c r="F91" s="31" t="s">
        <v>85</v>
      </c>
      <c r="G91" s="31" t="s">
        <v>50</v>
      </c>
      <c r="H91" s="31" t="s">
        <v>50</v>
      </c>
      <c r="I91" s="31" t="s">
        <v>53</v>
      </c>
      <c r="J91" s="31" t="s">
        <v>54</v>
      </c>
      <c r="K91" s="31" t="s">
        <v>54</v>
      </c>
      <c r="L91" s="31" t="s">
        <v>55</v>
      </c>
      <c r="M91" s="31" t="s">
        <v>51</v>
      </c>
      <c r="N91" s="31" t="s">
        <v>50</v>
      </c>
      <c r="O91" s="31" t="s">
        <v>57</v>
      </c>
      <c r="P91" s="31" t="s">
        <v>50</v>
      </c>
      <c r="Q91" s="31" t="s">
        <v>50</v>
      </c>
      <c r="R91" s="31" t="s">
        <v>86</v>
      </c>
      <c r="S91" s="31" t="s">
        <v>59</v>
      </c>
      <c r="T91" s="31" t="s">
        <v>60</v>
      </c>
      <c r="U91" s="31" t="s">
        <v>60</v>
      </c>
      <c r="V91" s="31" t="s">
        <v>86</v>
      </c>
      <c r="W91" s="31" t="s">
        <v>50</v>
      </c>
      <c r="X91" s="31" t="s">
        <v>50</v>
      </c>
      <c r="Y91" s="31" t="s">
        <v>54</v>
      </c>
      <c r="Z91" s="31" t="s">
        <v>62</v>
      </c>
      <c r="AA91" s="31" t="s">
        <v>50</v>
      </c>
      <c r="AB91" s="31" t="s">
        <v>50</v>
      </c>
      <c r="AC91" s="31" t="s">
        <v>87</v>
      </c>
      <c r="AD91" s="31" t="s">
        <v>72</v>
      </c>
      <c r="AE91" s="2">
        <f t="shared" si="12"/>
        <v>60</v>
      </c>
      <c r="AF91" s="31" t="s">
        <v>85</v>
      </c>
      <c r="AG91" s="31" t="s">
        <v>129</v>
      </c>
      <c r="AH91" s="31" t="s">
        <v>152</v>
      </c>
      <c r="AI91" s="31" t="s">
        <v>11704</v>
      </c>
      <c r="AJ91" s="31">
        <f t="shared" si="13"/>
        <v>0</v>
      </c>
      <c r="AK91" s="34">
        <f t="shared" si="14"/>
        <v>-99</v>
      </c>
      <c r="AL91" s="30">
        <f t="shared" si="15"/>
        <v>-99</v>
      </c>
      <c r="AM91" s="5">
        <f t="shared" si="19"/>
        <v>38.619999999999997</v>
      </c>
      <c r="AN91" s="5">
        <f t="shared" si="20"/>
        <v>0</v>
      </c>
      <c r="AO91" s="30">
        <f t="shared" si="21"/>
        <v>0</v>
      </c>
      <c r="AP91" s="30">
        <f t="shared" si="16"/>
        <v>0</v>
      </c>
      <c r="AQ91" t="str">
        <f t="shared" si="17"/>
        <v>Before 1978</v>
      </c>
      <c r="AR91" s="2">
        <f t="shared" si="18"/>
        <v>1977</v>
      </c>
      <c r="AS91" s="2">
        <f t="shared" si="22"/>
        <v>-99</v>
      </c>
      <c r="AT91" s="31" t="s">
        <v>50</v>
      </c>
      <c r="AU91" s="31" t="s">
        <v>50</v>
      </c>
      <c r="AV91" s="31" t="s">
        <v>66</v>
      </c>
      <c r="AW91" s="31" t="s">
        <v>57</v>
      </c>
      <c r="AX91" s="31" t="s">
        <v>439</v>
      </c>
      <c r="AY91" s="31" t="s">
        <v>68</v>
      </c>
      <c r="AZ91" s="31" t="s">
        <v>152</v>
      </c>
      <c r="BA91" s="31" t="s">
        <v>11704</v>
      </c>
      <c r="BB91" s="31" t="s">
        <v>67</v>
      </c>
      <c r="BC91" s="31" t="s">
        <v>129</v>
      </c>
      <c r="BD91" s="31" t="s">
        <v>50</v>
      </c>
      <c r="BE91" s="31" t="s">
        <v>50</v>
      </c>
      <c r="BF91" s="31" t="s">
        <v>50</v>
      </c>
    </row>
    <row r="92" spans="1:58" ht="45" x14ac:dyDescent="0.25">
      <c r="A92" s="31" t="s">
        <v>2324</v>
      </c>
      <c r="B92" s="31" t="s">
        <v>49</v>
      </c>
      <c r="C92" s="32">
        <v>4</v>
      </c>
      <c r="D92" s="31" t="s">
        <v>50</v>
      </c>
      <c r="E92" s="31" t="s">
        <v>84</v>
      </c>
      <c r="F92" s="31" t="s">
        <v>85</v>
      </c>
      <c r="G92" s="31" t="s">
        <v>50</v>
      </c>
      <c r="H92" s="31" t="s">
        <v>50</v>
      </c>
      <c r="I92" s="31" t="s">
        <v>53</v>
      </c>
      <c r="J92" s="31" t="s">
        <v>54</v>
      </c>
      <c r="K92" s="31" t="s">
        <v>54</v>
      </c>
      <c r="L92" s="31" t="s">
        <v>55</v>
      </c>
      <c r="M92" s="31" t="s">
        <v>72</v>
      </c>
      <c r="N92" s="31" t="s">
        <v>50</v>
      </c>
      <c r="O92" s="31" t="s">
        <v>57</v>
      </c>
      <c r="P92" s="31" t="s">
        <v>50</v>
      </c>
      <c r="Q92" s="31" t="s">
        <v>50</v>
      </c>
      <c r="R92" s="31" t="s">
        <v>86</v>
      </c>
      <c r="S92" s="31" t="s">
        <v>59</v>
      </c>
      <c r="T92" s="31" t="s">
        <v>60</v>
      </c>
      <c r="U92" s="31" t="s">
        <v>60</v>
      </c>
      <c r="V92" s="31" t="s">
        <v>86</v>
      </c>
      <c r="W92" s="31" t="s">
        <v>50</v>
      </c>
      <c r="X92" s="31" t="s">
        <v>50</v>
      </c>
      <c r="Y92" s="31" t="s">
        <v>50</v>
      </c>
      <c r="Z92" s="31" t="s">
        <v>62</v>
      </c>
      <c r="AA92" s="31" t="s">
        <v>50</v>
      </c>
      <c r="AB92" s="31" t="s">
        <v>50</v>
      </c>
      <c r="AC92" s="31" t="s">
        <v>63</v>
      </c>
      <c r="AD92" s="31" t="s">
        <v>72</v>
      </c>
      <c r="AE92" s="2">
        <f t="shared" si="12"/>
        <v>60</v>
      </c>
      <c r="AF92" s="31" t="s">
        <v>85</v>
      </c>
      <c r="AG92" s="31" t="s">
        <v>129</v>
      </c>
      <c r="AH92" s="31" t="s">
        <v>152</v>
      </c>
      <c r="AI92" s="31" t="s">
        <v>520</v>
      </c>
      <c r="AJ92" s="31">
        <f t="shared" si="13"/>
        <v>0</v>
      </c>
      <c r="AK92" s="34">
        <f t="shared" si="14"/>
        <v>-99</v>
      </c>
      <c r="AL92" s="30">
        <f t="shared" si="15"/>
        <v>-99</v>
      </c>
      <c r="AM92" s="5">
        <f t="shared" si="19"/>
        <v>38.619999999999997</v>
      </c>
      <c r="AN92" s="5">
        <f t="shared" si="20"/>
        <v>0</v>
      </c>
      <c r="AO92" s="30">
        <f t="shared" si="21"/>
        <v>0</v>
      </c>
      <c r="AP92" s="30">
        <f t="shared" si="16"/>
        <v>0</v>
      </c>
      <c r="AQ92" t="str">
        <f t="shared" si="17"/>
        <v>Before 1978</v>
      </c>
      <c r="AR92" s="2">
        <f t="shared" si="18"/>
        <v>1977</v>
      </c>
      <c r="AS92" s="2">
        <f t="shared" si="22"/>
        <v>-99</v>
      </c>
      <c r="AT92" s="31" t="s">
        <v>50</v>
      </c>
      <c r="AU92" s="31" t="s">
        <v>50</v>
      </c>
      <c r="AV92" s="31" t="s">
        <v>66</v>
      </c>
      <c r="AW92" s="31" t="s">
        <v>57</v>
      </c>
      <c r="AX92" s="31" t="s">
        <v>277</v>
      </c>
      <c r="AY92" s="31" t="s">
        <v>68</v>
      </c>
      <c r="AZ92" s="31" t="s">
        <v>152</v>
      </c>
      <c r="BA92" s="31" t="s">
        <v>520</v>
      </c>
      <c r="BB92" s="31" t="s">
        <v>325</v>
      </c>
      <c r="BC92" s="31" t="s">
        <v>129</v>
      </c>
      <c r="BD92" s="31" t="s">
        <v>50</v>
      </c>
      <c r="BE92" s="31" t="s">
        <v>50</v>
      </c>
      <c r="BF92" s="31" t="s">
        <v>50</v>
      </c>
    </row>
    <row r="93" spans="1:58" ht="45" x14ac:dyDescent="0.25">
      <c r="A93" s="31" t="s">
        <v>2324</v>
      </c>
      <c r="B93" s="31" t="s">
        <v>49</v>
      </c>
      <c r="C93" s="32">
        <v>8</v>
      </c>
      <c r="D93" s="31" t="s">
        <v>50</v>
      </c>
      <c r="E93" s="31" t="s">
        <v>84</v>
      </c>
      <c r="F93" s="31" t="s">
        <v>85</v>
      </c>
      <c r="G93" s="31" t="s">
        <v>50</v>
      </c>
      <c r="H93" s="31" t="s">
        <v>50</v>
      </c>
      <c r="I93" s="31" t="s">
        <v>53</v>
      </c>
      <c r="J93" s="31" t="s">
        <v>54</v>
      </c>
      <c r="K93" s="31" t="s">
        <v>54</v>
      </c>
      <c r="L93" s="31" t="s">
        <v>55</v>
      </c>
      <c r="M93" s="31" t="s">
        <v>72</v>
      </c>
      <c r="N93" s="31" t="s">
        <v>50</v>
      </c>
      <c r="O93" s="31" t="s">
        <v>57</v>
      </c>
      <c r="P93" s="31" t="s">
        <v>368</v>
      </c>
      <c r="Q93" s="31" t="s">
        <v>50</v>
      </c>
      <c r="R93" s="31" t="s">
        <v>86</v>
      </c>
      <c r="S93" s="31" t="s">
        <v>59</v>
      </c>
      <c r="T93" s="31" t="s">
        <v>60</v>
      </c>
      <c r="U93" s="31" t="s">
        <v>60</v>
      </c>
      <c r="V93" s="31" t="s">
        <v>86</v>
      </c>
      <c r="W93" s="31" t="s">
        <v>50</v>
      </c>
      <c r="X93" s="31" t="s">
        <v>50</v>
      </c>
      <c r="Y93" s="31" t="s">
        <v>54</v>
      </c>
      <c r="Z93" s="31" t="s">
        <v>62</v>
      </c>
      <c r="AA93" s="31" t="s">
        <v>50</v>
      </c>
      <c r="AB93" s="31" t="s">
        <v>50</v>
      </c>
      <c r="AC93" s="31" t="s">
        <v>87</v>
      </c>
      <c r="AD93" s="31" t="s">
        <v>72</v>
      </c>
      <c r="AE93" s="2">
        <f t="shared" si="12"/>
        <v>60</v>
      </c>
      <c r="AF93" s="31" t="s">
        <v>85</v>
      </c>
      <c r="AG93" s="31" t="s">
        <v>129</v>
      </c>
      <c r="AH93" s="31" t="s">
        <v>144</v>
      </c>
      <c r="AI93" s="31" t="s">
        <v>11705</v>
      </c>
      <c r="AJ93" s="31">
        <f t="shared" si="13"/>
        <v>0</v>
      </c>
      <c r="AK93" s="34">
        <f t="shared" si="14"/>
        <v>-99</v>
      </c>
      <c r="AL93" s="30">
        <f t="shared" si="15"/>
        <v>-99</v>
      </c>
      <c r="AM93" s="5">
        <f t="shared" si="19"/>
        <v>38.619999999999997</v>
      </c>
      <c r="AN93" s="5">
        <f t="shared" si="20"/>
        <v>0</v>
      </c>
      <c r="AO93" s="30">
        <f t="shared" si="21"/>
        <v>0</v>
      </c>
      <c r="AP93" s="30">
        <f t="shared" si="16"/>
        <v>0</v>
      </c>
      <c r="AQ93" t="str">
        <f t="shared" si="17"/>
        <v>Before 1978</v>
      </c>
      <c r="AR93" s="2">
        <f t="shared" si="18"/>
        <v>1977</v>
      </c>
      <c r="AS93" s="2">
        <f t="shared" si="22"/>
        <v>-99</v>
      </c>
      <c r="AT93" s="31" t="s">
        <v>50</v>
      </c>
      <c r="AU93" s="31" t="s">
        <v>50</v>
      </c>
      <c r="AV93" s="31" t="s">
        <v>66</v>
      </c>
      <c r="AW93" s="31" t="s">
        <v>57</v>
      </c>
      <c r="AX93" s="31" t="s">
        <v>277</v>
      </c>
      <c r="AY93" s="31" t="s">
        <v>68</v>
      </c>
      <c r="AZ93" s="31" t="s">
        <v>144</v>
      </c>
      <c r="BA93" s="31" t="s">
        <v>11705</v>
      </c>
      <c r="BB93" s="31" t="s">
        <v>50</v>
      </c>
      <c r="BC93" s="31" t="s">
        <v>50</v>
      </c>
      <c r="BD93" s="31" t="s">
        <v>50</v>
      </c>
      <c r="BE93" s="31" t="s">
        <v>50</v>
      </c>
      <c r="BF93" s="31" t="s">
        <v>50</v>
      </c>
    </row>
    <row r="94" spans="1:58" ht="45" x14ac:dyDescent="0.25">
      <c r="A94" s="31" t="s">
        <v>2344</v>
      </c>
      <c r="B94" s="31" t="s">
        <v>49</v>
      </c>
      <c r="C94" s="32">
        <v>3</v>
      </c>
      <c r="D94" s="31" t="s">
        <v>50</v>
      </c>
      <c r="E94" s="31" t="s">
        <v>51</v>
      </c>
      <c r="F94" s="31" t="s">
        <v>72</v>
      </c>
      <c r="G94" s="31" t="s">
        <v>50</v>
      </c>
      <c r="H94" s="31" t="s">
        <v>50</v>
      </c>
      <c r="I94" s="31" t="s">
        <v>11706</v>
      </c>
      <c r="J94" s="31" t="s">
        <v>54</v>
      </c>
      <c r="K94" s="31" t="s">
        <v>54</v>
      </c>
      <c r="L94" s="31" t="s">
        <v>128</v>
      </c>
      <c r="M94" s="31" t="s">
        <v>72</v>
      </c>
      <c r="N94" s="31" t="s">
        <v>50</v>
      </c>
      <c r="O94" s="31" t="s">
        <v>66</v>
      </c>
      <c r="P94" s="31" t="s">
        <v>320</v>
      </c>
      <c r="Q94" s="31" t="s">
        <v>50</v>
      </c>
      <c r="R94" s="31" t="s">
        <v>74</v>
      </c>
      <c r="S94" s="31" t="s">
        <v>59</v>
      </c>
      <c r="T94" s="31" t="s">
        <v>60</v>
      </c>
      <c r="U94" s="31" t="s">
        <v>60</v>
      </c>
      <c r="V94" s="31" t="s">
        <v>60</v>
      </c>
      <c r="W94" s="31" t="s">
        <v>50</v>
      </c>
      <c r="X94" s="31" t="s">
        <v>50</v>
      </c>
      <c r="Y94" s="31" t="s">
        <v>50</v>
      </c>
      <c r="Z94" s="31" t="s">
        <v>62</v>
      </c>
      <c r="AA94" s="31" t="s">
        <v>50</v>
      </c>
      <c r="AB94" s="31" t="s">
        <v>50</v>
      </c>
      <c r="AC94" s="31" t="s">
        <v>87</v>
      </c>
      <c r="AD94" s="31" t="s">
        <v>72</v>
      </c>
      <c r="AE94" s="2">
        <f t="shared" si="12"/>
        <v>60</v>
      </c>
      <c r="AF94" s="31" t="s">
        <v>85</v>
      </c>
      <c r="AG94" s="31" t="s">
        <v>129</v>
      </c>
      <c r="AH94" s="31" t="s">
        <v>594</v>
      </c>
      <c r="AI94" s="31" t="s">
        <v>998</v>
      </c>
      <c r="AJ94" s="31">
        <f t="shared" si="13"/>
        <v>0</v>
      </c>
      <c r="AK94" s="34">
        <f t="shared" si="14"/>
        <v>-99</v>
      </c>
      <c r="AL94" s="30">
        <f t="shared" si="15"/>
        <v>-99</v>
      </c>
      <c r="AM94" s="5">
        <f t="shared" si="19"/>
        <v>316.85000000000002</v>
      </c>
      <c r="AN94" s="5">
        <f t="shared" si="20"/>
        <v>0</v>
      </c>
      <c r="AO94" s="30">
        <f t="shared" si="21"/>
        <v>0</v>
      </c>
      <c r="AP94" s="30">
        <f t="shared" si="16"/>
        <v>0</v>
      </c>
      <c r="AQ94" t="str">
        <f t="shared" si="17"/>
        <v>1978 - 1992</v>
      </c>
      <c r="AR94" s="2">
        <f t="shared" si="18"/>
        <v>1979</v>
      </c>
      <c r="AS94" s="2">
        <f t="shared" si="22"/>
        <v>-99</v>
      </c>
      <c r="AT94" s="31" t="s">
        <v>50</v>
      </c>
      <c r="AU94" s="31" t="s">
        <v>50</v>
      </c>
      <c r="AV94" s="31" t="s">
        <v>66</v>
      </c>
      <c r="AW94" s="31" t="s">
        <v>204</v>
      </c>
      <c r="AX94" s="31" t="s">
        <v>50</v>
      </c>
      <c r="AY94" s="31" t="s">
        <v>50</v>
      </c>
      <c r="AZ94" s="31" t="s">
        <v>50</v>
      </c>
      <c r="BA94" s="31" t="s">
        <v>50</v>
      </c>
      <c r="BB94" s="31" t="s">
        <v>50</v>
      </c>
      <c r="BC94" s="31" t="s">
        <v>50</v>
      </c>
      <c r="BD94" s="31" t="s">
        <v>50</v>
      </c>
      <c r="BE94" s="31" t="s">
        <v>50</v>
      </c>
      <c r="BF94" s="31" t="s">
        <v>50</v>
      </c>
    </row>
    <row r="95" spans="1:58" ht="45" x14ac:dyDescent="0.25">
      <c r="A95" s="31" t="s">
        <v>2357</v>
      </c>
      <c r="B95" s="31" t="s">
        <v>49</v>
      </c>
      <c r="C95" s="32">
        <v>3</v>
      </c>
      <c r="D95" s="31" t="s">
        <v>50</v>
      </c>
      <c r="E95" s="31" t="s">
        <v>70</v>
      </c>
      <c r="F95" s="31" t="s">
        <v>71</v>
      </c>
      <c r="G95" s="31" t="s">
        <v>50</v>
      </c>
      <c r="H95" s="31" t="s">
        <v>50</v>
      </c>
      <c r="I95" s="31" t="s">
        <v>53</v>
      </c>
      <c r="J95" s="31" t="s">
        <v>54</v>
      </c>
      <c r="K95" s="31" t="s">
        <v>54</v>
      </c>
      <c r="L95" s="31" t="s">
        <v>55</v>
      </c>
      <c r="M95" s="31" t="s">
        <v>52</v>
      </c>
      <c r="N95" s="31" t="s">
        <v>50</v>
      </c>
      <c r="O95" s="31" t="s">
        <v>57</v>
      </c>
      <c r="P95" s="31" t="s">
        <v>205</v>
      </c>
      <c r="Q95" s="31" t="s">
        <v>50</v>
      </c>
      <c r="R95" s="31" t="s">
        <v>74</v>
      </c>
      <c r="S95" s="31" t="s">
        <v>58</v>
      </c>
      <c r="T95" s="31" t="s">
        <v>60</v>
      </c>
      <c r="U95" s="31" t="s">
        <v>60</v>
      </c>
      <c r="V95" s="31" t="s">
        <v>86</v>
      </c>
      <c r="W95" s="31" t="s">
        <v>50</v>
      </c>
      <c r="X95" s="31" t="s">
        <v>50</v>
      </c>
      <c r="Y95" s="31" t="s">
        <v>54</v>
      </c>
      <c r="Z95" s="31" t="s">
        <v>62</v>
      </c>
      <c r="AA95" s="31" t="s">
        <v>50</v>
      </c>
      <c r="AB95" s="31" t="s">
        <v>50</v>
      </c>
      <c r="AC95" s="31" t="s">
        <v>87</v>
      </c>
      <c r="AD95" s="31" t="s">
        <v>72</v>
      </c>
      <c r="AE95" s="2">
        <f t="shared" si="12"/>
        <v>60</v>
      </c>
      <c r="AF95" s="31" t="s">
        <v>85</v>
      </c>
      <c r="AG95" s="31" t="s">
        <v>129</v>
      </c>
      <c r="AH95" s="31" t="s">
        <v>144</v>
      </c>
      <c r="AI95" s="31" t="s">
        <v>11707</v>
      </c>
      <c r="AJ95" s="31">
        <f t="shared" si="13"/>
        <v>0</v>
      </c>
      <c r="AK95" s="34">
        <f t="shared" si="14"/>
        <v>-99</v>
      </c>
      <c r="AL95" s="30">
        <f t="shared" si="15"/>
        <v>-99</v>
      </c>
      <c r="AM95" s="5">
        <f t="shared" si="19"/>
        <v>53.66</v>
      </c>
      <c r="AN95" s="5">
        <f t="shared" si="20"/>
        <v>0</v>
      </c>
      <c r="AO95" s="30">
        <f t="shared" si="21"/>
        <v>0</v>
      </c>
      <c r="AP95" s="30">
        <f t="shared" si="16"/>
        <v>0</v>
      </c>
      <c r="AQ95" t="str">
        <f t="shared" si="17"/>
        <v>1978 - 1992</v>
      </c>
      <c r="AR95" s="2">
        <f t="shared" si="18"/>
        <v>1987</v>
      </c>
      <c r="AS95" s="2">
        <f t="shared" si="22"/>
        <v>-99</v>
      </c>
      <c r="AT95" s="31" t="s">
        <v>50</v>
      </c>
      <c r="AU95" s="31" t="s">
        <v>50</v>
      </c>
      <c r="AV95" s="31" t="s">
        <v>66</v>
      </c>
      <c r="AW95" s="31" t="s">
        <v>57</v>
      </c>
      <c r="AX95" s="31" t="s">
        <v>267</v>
      </c>
      <c r="AY95" s="31" t="s">
        <v>68</v>
      </c>
      <c r="AZ95" s="31" t="s">
        <v>144</v>
      </c>
      <c r="BA95" s="31" t="s">
        <v>11707</v>
      </c>
      <c r="BB95" s="31" t="s">
        <v>67</v>
      </c>
      <c r="BC95" s="31" t="s">
        <v>129</v>
      </c>
      <c r="BD95" s="31" t="s">
        <v>50</v>
      </c>
      <c r="BE95" s="31" t="s">
        <v>50</v>
      </c>
      <c r="BF95" s="31" t="s">
        <v>50</v>
      </c>
    </row>
    <row r="96" spans="1:58" ht="45" x14ac:dyDescent="0.25">
      <c r="A96" s="31" t="s">
        <v>2357</v>
      </c>
      <c r="B96" s="31" t="s">
        <v>49</v>
      </c>
      <c r="C96" s="32">
        <v>7</v>
      </c>
      <c r="D96" s="31" t="s">
        <v>50</v>
      </c>
      <c r="E96" s="31" t="s">
        <v>70</v>
      </c>
      <c r="F96" s="31" t="s">
        <v>71</v>
      </c>
      <c r="G96" s="31" t="s">
        <v>50</v>
      </c>
      <c r="H96" s="31" t="s">
        <v>50</v>
      </c>
      <c r="I96" s="31" t="s">
        <v>53</v>
      </c>
      <c r="J96" s="31" t="s">
        <v>54</v>
      </c>
      <c r="K96" s="31" t="s">
        <v>54</v>
      </c>
      <c r="L96" s="31" t="s">
        <v>55</v>
      </c>
      <c r="M96" s="31" t="s">
        <v>84</v>
      </c>
      <c r="N96" s="31" t="s">
        <v>50</v>
      </c>
      <c r="O96" s="31" t="s">
        <v>57</v>
      </c>
      <c r="P96" s="31" t="s">
        <v>113</v>
      </c>
      <c r="Q96" s="31" t="s">
        <v>50</v>
      </c>
      <c r="R96" s="31" t="s">
        <v>74</v>
      </c>
      <c r="S96" s="31" t="s">
        <v>58</v>
      </c>
      <c r="T96" s="31" t="s">
        <v>60</v>
      </c>
      <c r="U96" s="31" t="s">
        <v>60</v>
      </c>
      <c r="V96" s="31" t="s">
        <v>86</v>
      </c>
      <c r="W96" s="31" t="s">
        <v>50</v>
      </c>
      <c r="X96" s="31" t="s">
        <v>50</v>
      </c>
      <c r="Y96" s="31" t="s">
        <v>54</v>
      </c>
      <c r="Z96" s="31" t="s">
        <v>62</v>
      </c>
      <c r="AA96" s="31" t="s">
        <v>50</v>
      </c>
      <c r="AB96" s="31" t="s">
        <v>50</v>
      </c>
      <c r="AC96" s="31" t="s">
        <v>87</v>
      </c>
      <c r="AD96" s="31" t="s">
        <v>72</v>
      </c>
      <c r="AE96" s="2">
        <f t="shared" si="12"/>
        <v>60</v>
      </c>
      <c r="AF96" s="31" t="s">
        <v>85</v>
      </c>
      <c r="AG96" s="31" t="s">
        <v>129</v>
      </c>
      <c r="AH96" s="31" t="s">
        <v>152</v>
      </c>
      <c r="AI96" s="31" t="s">
        <v>11708</v>
      </c>
      <c r="AJ96" s="31">
        <f t="shared" si="13"/>
        <v>0</v>
      </c>
      <c r="AK96" s="34">
        <f t="shared" si="14"/>
        <v>-99</v>
      </c>
      <c r="AL96" s="30">
        <f t="shared" si="15"/>
        <v>-99</v>
      </c>
      <c r="AM96" s="5">
        <f t="shared" si="19"/>
        <v>53.66</v>
      </c>
      <c r="AN96" s="5">
        <f t="shared" si="20"/>
        <v>0</v>
      </c>
      <c r="AO96" s="30">
        <f t="shared" si="21"/>
        <v>0</v>
      </c>
      <c r="AP96" s="30">
        <f t="shared" si="16"/>
        <v>0</v>
      </c>
      <c r="AQ96" t="str">
        <f t="shared" si="17"/>
        <v>1978 - 1992</v>
      </c>
      <c r="AR96" s="2">
        <f t="shared" si="18"/>
        <v>1987</v>
      </c>
      <c r="AS96" s="2">
        <f t="shared" si="22"/>
        <v>-99</v>
      </c>
      <c r="AT96" s="31" t="s">
        <v>50</v>
      </c>
      <c r="AU96" s="31" t="s">
        <v>50</v>
      </c>
      <c r="AV96" s="31" t="s">
        <v>66</v>
      </c>
      <c r="AW96" s="31" t="s">
        <v>57</v>
      </c>
      <c r="AX96" s="31" t="s">
        <v>277</v>
      </c>
      <c r="AY96" s="31" t="s">
        <v>68</v>
      </c>
      <c r="AZ96" s="31" t="s">
        <v>152</v>
      </c>
      <c r="BA96" s="31" t="s">
        <v>11708</v>
      </c>
      <c r="BB96" s="31" t="s">
        <v>1099</v>
      </c>
      <c r="BC96" s="31" t="s">
        <v>129</v>
      </c>
      <c r="BD96" s="31" t="s">
        <v>50</v>
      </c>
      <c r="BE96" s="31" t="s">
        <v>50</v>
      </c>
      <c r="BF96" s="31" t="s">
        <v>50</v>
      </c>
    </row>
    <row r="97" spans="1:58" ht="45" x14ac:dyDescent="0.25">
      <c r="A97" s="31" t="s">
        <v>2371</v>
      </c>
      <c r="B97" s="31" t="s">
        <v>49</v>
      </c>
      <c r="C97" s="32">
        <v>1</v>
      </c>
      <c r="D97" s="31" t="s">
        <v>50</v>
      </c>
      <c r="E97" s="31" t="s">
        <v>85</v>
      </c>
      <c r="F97" s="31" t="s">
        <v>71</v>
      </c>
      <c r="G97" s="31" t="s">
        <v>50</v>
      </c>
      <c r="H97" s="31" t="s">
        <v>50</v>
      </c>
      <c r="I97" s="31" t="s">
        <v>53</v>
      </c>
      <c r="J97" s="31" t="s">
        <v>60</v>
      </c>
      <c r="K97" s="31" t="s">
        <v>54</v>
      </c>
      <c r="L97" s="31" t="s">
        <v>55</v>
      </c>
      <c r="M97" s="31" t="s">
        <v>72</v>
      </c>
      <c r="N97" s="31" t="s">
        <v>50</v>
      </c>
      <c r="O97" s="31" t="s">
        <v>66</v>
      </c>
      <c r="P97" s="31" t="s">
        <v>50</v>
      </c>
      <c r="Q97" s="31" t="s">
        <v>50</v>
      </c>
      <c r="R97" s="31" t="s">
        <v>74</v>
      </c>
      <c r="S97" s="31" t="s">
        <v>58</v>
      </c>
      <c r="T97" s="31" t="s">
        <v>50</v>
      </c>
      <c r="U97" s="31" t="s">
        <v>50</v>
      </c>
      <c r="V97" s="31" t="s">
        <v>60</v>
      </c>
      <c r="W97" s="31" t="s">
        <v>50</v>
      </c>
      <c r="X97" s="31" t="s">
        <v>50</v>
      </c>
      <c r="Y97" s="31" t="s">
        <v>50</v>
      </c>
      <c r="Z97" s="31" t="s">
        <v>62</v>
      </c>
      <c r="AA97" s="31" t="s">
        <v>50</v>
      </c>
      <c r="AB97" s="31" t="s">
        <v>50</v>
      </c>
      <c r="AC97" s="31" t="s">
        <v>87</v>
      </c>
      <c r="AD97" s="31" t="s">
        <v>72</v>
      </c>
      <c r="AE97" s="2">
        <f t="shared" si="12"/>
        <v>60</v>
      </c>
      <c r="AF97" s="31" t="s">
        <v>267</v>
      </c>
      <c r="AG97" s="31" t="s">
        <v>76</v>
      </c>
      <c r="AH97" s="31" t="s">
        <v>152</v>
      </c>
      <c r="AI97" s="31" t="s">
        <v>11709</v>
      </c>
      <c r="AJ97" s="31">
        <f t="shared" si="13"/>
        <v>0</v>
      </c>
      <c r="AK97" s="34">
        <f t="shared" si="14"/>
        <v>-99</v>
      </c>
      <c r="AL97" s="30">
        <f t="shared" si="15"/>
        <v>-99</v>
      </c>
      <c r="AM97" s="5">
        <f t="shared" si="19"/>
        <v>1007.33</v>
      </c>
      <c r="AN97" s="5">
        <f t="shared" si="20"/>
        <v>0</v>
      </c>
      <c r="AO97" s="30">
        <f t="shared" si="21"/>
        <v>0</v>
      </c>
      <c r="AP97" s="30">
        <f t="shared" si="16"/>
        <v>0</v>
      </c>
      <c r="AQ97">
        <f t="shared" si="17"/>
        <v>0</v>
      </c>
      <c r="AR97" s="2">
        <f t="shared" si="18"/>
        <v>0</v>
      </c>
      <c r="AS97" s="2">
        <f t="shared" si="22"/>
        <v>-99</v>
      </c>
      <c r="AT97" s="31" t="s">
        <v>50</v>
      </c>
      <c r="AU97" s="31" t="s">
        <v>50</v>
      </c>
      <c r="AV97" s="31" t="s">
        <v>141</v>
      </c>
      <c r="AW97" s="31" t="s">
        <v>86</v>
      </c>
      <c r="AX97" s="31" t="s">
        <v>267</v>
      </c>
      <c r="AY97" s="31" t="s">
        <v>68</v>
      </c>
      <c r="AZ97" s="31" t="s">
        <v>152</v>
      </c>
      <c r="BA97" s="31" t="s">
        <v>11709</v>
      </c>
      <c r="BB97" s="31" t="s">
        <v>50</v>
      </c>
      <c r="BC97" s="31" t="s">
        <v>50</v>
      </c>
      <c r="BD97" s="31" t="s">
        <v>50</v>
      </c>
      <c r="BE97" s="31" t="s">
        <v>50</v>
      </c>
      <c r="BF97" s="31" t="s">
        <v>50</v>
      </c>
    </row>
    <row r="98" spans="1:58" ht="45" x14ac:dyDescent="0.25">
      <c r="A98" s="31" t="s">
        <v>268</v>
      </c>
      <c r="B98" s="31" t="s">
        <v>49</v>
      </c>
      <c r="C98" s="32">
        <v>6</v>
      </c>
      <c r="D98" s="31" t="s">
        <v>50</v>
      </c>
      <c r="E98" s="31" t="s">
        <v>72</v>
      </c>
      <c r="F98" s="31" t="s">
        <v>50</v>
      </c>
      <c r="G98" s="31" t="s">
        <v>50</v>
      </c>
      <c r="H98" s="31" t="s">
        <v>50</v>
      </c>
      <c r="I98" s="31" t="s">
        <v>53</v>
      </c>
      <c r="J98" s="31" t="s">
        <v>54</v>
      </c>
      <c r="K98" s="31" t="s">
        <v>54</v>
      </c>
      <c r="L98" s="31" t="s">
        <v>128</v>
      </c>
      <c r="M98" s="31" t="s">
        <v>72</v>
      </c>
      <c r="N98" s="31" t="s">
        <v>50</v>
      </c>
      <c r="O98" s="31" t="s">
        <v>57</v>
      </c>
      <c r="P98" s="31" t="s">
        <v>50</v>
      </c>
      <c r="Q98" s="31" t="s">
        <v>50</v>
      </c>
      <c r="R98" s="31" t="s">
        <v>86</v>
      </c>
      <c r="S98" s="31" t="s">
        <v>59</v>
      </c>
      <c r="T98" s="31" t="s">
        <v>60</v>
      </c>
      <c r="U98" s="31" t="s">
        <v>60</v>
      </c>
      <c r="V98" s="31" t="s">
        <v>60</v>
      </c>
      <c r="W98" s="31" t="s">
        <v>50</v>
      </c>
      <c r="X98" s="31" t="s">
        <v>50</v>
      </c>
      <c r="Y98" s="31" t="s">
        <v>50</v>
      </c>
      <c r="Z98" s="31" t="s">
        <v>62</v>
      </c>
      <c r="AA98" s="31" t="s">
        <v>50</v>
      </c>
      <c r="AB98" s="31" t="s">
        <v>50</v>
      </c>
      <c r="AC98" s="31" t="s">
        <v>87</v>
      </c>
      <c r="AD98" s="31" t="s">
        <v>72</v>
      </c>
      <c r="AE98" s="2">
        <f t="shared" si="12"/>
        <v>60</v>
      </c>
      <c r="AF98" s="31" t="s">
        <v>85</v>
      </c>
      <c r="AG98" s="31" t="s">
        <v>129</v>
      </c>
      <c r="AH98" s="31" t="s">
        <v>136</v>
      </c>
      <c r="AI98" s="31" t="s">
        <v>998</v>
      </c>
      <c r="AJ98" s="31">
        <f t="shared" si="13"/>
        <v>1</v>
      </c>
      <c r="AK98" s="34">
        <f t="shared" si="14"/>
        <v>-99</v>
      </c>
      <c r="AL98" s="30">
        <f t="shared" si="15"/>
        <v>-99</v>
      </c>
      <c r="AM98" s="5">
        <f t="shared" si="19"/>
        <v>73.92</v>
      </c>
      <c r="AN98" s="5">
        <f t="shared" si="20"/>
        <v>60</v>
      </c>
      <c r="AO98" s="30">
        <f t="shared" si="21"/>
        <v>600</v>
      </c>
      <c r="AP98" s="30">
        <f t="shared" si="16"/>
        <v>600</v>
      </c>
      <c r="AQ98" t="str">
        <f t="shared" si="17"/>
        <v>Before 1978</v>
      </c>
      <c r="AR98" s="2">
        <f t="shared" si="18"/>
        <v>1943</v>
      </c>
      <c r="AS98" s="2">
        <f t="shared" si="22"/>
        <v>10</v>
      </c>
      <c r="AT98" s="31" t="s">
        <v>50</v>
      </c>
      <c r="AU98" s="31" t="s">
        <v>92</v>
      </c>
      <c r="AV98" s="31" t="s">
        <v>60</v>
      </c>
      <c r="AW98" s="31" t="s">
        <v>50</v>
      </c>
      <c r="AX98" s="31" t="s">
        <v>50</v>
      </c>
      <c r="AY98" s="31" t="s">
        <v>50</v>
      </c>
      <c r="AZ98" s="31" t="s">
        <v>50</v>
      </c>
      <c r="BA98" s="31" t="s">
        <v>50</v>
      </c>
      <c r="BB98" s="31" t="s">
        <v>50</v>
      </c>
      <c r="BC98" s="31" t="s">
        <v>50</v>
      </c>
      <c r="BD98" s="31" t="s">
        <v>50</v>
      </c>
      <c r="BE98" s="31" t="s">
        <v>50</v>
      </c>
      <c r="BF98" s="31" t="s">
        <v>50</v>
      </c>
    </row>
    <row r="99" spans="1:58" ht="45" x14ac:dyDescent="0.25">
      <c r="A99" s="31" t="s">
        <v>2385</v>
      </c>
      <c r="B99" s="31" t="s">
        <v>49</v>
      </c>
      <c r="C99" s="32">
        <v>2</v>
      </c>
      <c r="D99" s="31" t="s">
        <v>50</v>
      </c>
      <c r="E99" s="31" t="s">
        <v>84</v>
      </c>
      <c r="F99" s="31" t="s">
        <v>85</v>
      </c>
      <c r="G99" s="31" t="s">
        <v>50</v>
      </c>
      <c r="H99" s="31" t="s">
        <v>50</v>
      </c>
      <c r="I99" s="31" t="s">
        <v>97</v>
      </c>
      <c r="J99" s="31" t="s">
        <v>54</v>
      </c>
      <c r="K99" s="31" t="s">
        <v>54</v>
      </c>
      <c r="L99" s="31" t="s">
        <v>128</v>
      </c>
      <c r="M99" s="31" t="s">
        <v>72</v>
      </c>
      <c r="N99" s="31" t="s">
        <v>50</v>
      </c>
      <c r="O99" s="31" t="s">
        <v>66</v>
      </c>
      <c r="P99" s="31" t="s">
        <v>50</v>
      </c>
      <c r="Q99" s="31" t="s">
        <v>11710</v>
      </c>
      <c r="R99" s="31" t="s">
        <v>74</v>
      </c>
      <c r="S99" s="31" t="s">
        <v>59</v>
      </c>
      <c r="T99" s="31" t="s">
        <v>60</v>
      </c>
      <c r="U99" s="31" t="s">
        <v>60</v>
      </c>
      <c r="V99" s="31" t="s">
        <v>60</v>
      </c>
      <c r="W99" s="31" t="s">
        <v>50</v>
      </c>
      <c r="X99" s="31" t="s">
        <v>50</v>
      </c>
      <c r="Y99" s="31" t="s">
        <v>60</v>
      </c>
      <c r="Z99" s="31" t="s">
        <v>62</v>
      </c>
      <c r="AA99" s="31" t="s">
        <v>50</v>
      </c>
      <c r="AB99" s="31" t="s">
        <v>50</v>
      </c>
      <c r="AC99" s="31" t="s">
        <v>87</v>
      </c>
      <c r="AD99" s="31" t="s">
        <v>72</v>
      </c>
      <c r="AE99" s="2">
        <f t="shared" si="12"/>
        <v>60</v>
      </c>
      <c r="AF99" s="31" t="s">
        <v>85</v>
      </c>
      <c r="AG99" s="31" t="s">
        <v>129</v>
      </c>
      <c r="AH99" s="31" t="s">
        <v>152</v>
      </c>
      <c r="AI99" s="31" t="s">
        <v>998</v>
      </c>
      <c r="AJ99" s="31">
        <f t="shared" si="13"/>
        <v>0</v>
      </c>
      <c r="AK99" s="34">
        <f t="shared" si="14"/>
        <v>-99</v>
      </c>
      <c r="AL99" s="30">
        <f t="shared" si="15"/>
        <v>-99</v>
      </c>
      <c r="AM99" s="5">
        <f t="shared" si="19"/>
        <v>141.5</v>
      </c>
      <c r="AN99" s="5">
        <f t="shared" si="20"/>
        <v>0</v>
      </c>
      <c r="AO99" s="30">
        <f t="shared" si="21"/>
        <v>0</v>
      </c>
      <c r="AP99" s="30">
        <f t="shared" si="16"/>
        <v>0</v>
      </c>
      <c r="AQ99" t="str">
        <f t="shared" si="17"/>
        <v>1978 - 1992</v>
      </c>
      <c r="AR99" s="2">
        <f t="shared" si="18"/>
        <v>1982</v>
      </c>
      <c r="AS99" s="2">
        <f t="shared" si="22"/>
        <v>-99</v>
      </c>
      <c r="AT99" s="31" t="s">
        <v>50</v>
      </c>
      <c r="AU99" s="31" t="s">
        <v>50</v>
      </c>
      <c r="AV99" s="31" t="s">
        <v>66</v>
      </c>
      <c r="AW99" s="31" t="s">
        <v>57</v>
      </c>
      <c r="AX99" s="31" t="s">
        <v>67</v>
      </c>
      <c r="AY99" s="31" t="s">
        <v>68</v>
      </c>
      <c r="AZ99" s="31" t="s">
        <v>136</v>
      </c>
      <c r="BA99" s="31" t="s">
        <v>12692</v>
      </c>
      <c r="BB99" s="31" t="s">
        <v>50</v>
      </c>
      <c r="BC99" s="31" t="s">
        <v>50</v>
      </c>
      <c r="BD99" s="31" t="s">
        <v>50</v>
      </c>
      <c r="BE99" s="31" t="s">
        <v>50</v>
      </c>
      <c r="BF99" s="31" t="s">
        <v>50</v>
      </c>
    </row>
    <row r="100" spans="1:58" ht="45" x14ac:dyDescent="0.25">
      <c r="A100" s="31" t="s">
        <v>278</v>
      </c>
      <c r="B100" s="31" t="s">
        <v>49</v>
      </c>
      <c r="C100" s="32">
        <v>9</v>
      </c>
      <c r="D100" s="31" t="s">
        <v>50</v>
      </c>
      <c r="E100" s="31" t="s">
        <v>84</v>
      </c>
      <c r="F100" s="31" t="s">
        <v>50</v>
      </c>
      <c r="G100" s="31" t="s">
        <v>96</v>
      </c>
      <c r="H100" s="31" t="s">
        <v>50</v>
      </c>
      <c r="I100" s="31" t="s">
        <v>194</v>
      </c>
      <c r="J100" s="31" t="s">
        <v>54</v>
      </c>
      <c r="K100" s="31" t="s">
        <v>60</v>
      </c>
      <c r="L100" s="31" t="s">
        <v>128</v>
      </c>
      <c r="M100" s="31" t="s">
        <v>52</v>
      </c>
      <c r="N100" s="31" t="s">
        <v>50</v>
      </c>
      <c r="O100" s="31" t="s">
        <v>66</v>
      </c>
      <c r="P100" s="31" t="s">
        <v>50</v>
      </c>
      <c r="Q100" s="31" t="s">
        <v>50</v>
      </c>
      <c r="R100" s="31" t="s">
        <v>74</v>
      </c>
      <c r="S100" s="31" t="s">
        <v>58</v>
      </c>
      <c r="T100" s="31" t="s">
        <v>60</v>
      </c>
      <c r="U100" s="31" t="s">
        <v>60</v>
      </c>
      <c r="V100" s="31" t="s">
        <v>50</v>
      </c>
      <c r="W100" s="31" t="s">
        <v>50</v>
      </c>
      <c r="X100" s="31" t="s">
        <v>50</v>
      </c>
      <c r="Y100" s="31" t="s">
        <v>61</v>
      </c>
      <c r="Z100" s="31" t="s">
        <v>62</v>
      </c>
      <c r="AA100" s="31" t="s">
        <v>86</v>
      </c>
      <c r="AB100" s="31" t="s">
        <v>50</v>
      </c>
      <c r="AC100" s="31" t="s">
        <v>87</v>
      </c>
      <c r="AD100" s="31" t="s">
        <v>72</v>
      </c>
      <c r="AE100" s="2">
        <f t="shared" si="12"/>
        <v>60</v>
      </c>
      <c r="AF100" s="31" t="s">
        <v>85</v>
      </c>
      <c r="AG100" s="31" t="s">
        <v>129</v>
      </c>
      <c r="AH100" s="31" t="s">
        <v>77</v>
      </c>
      <c r="AI100" s="31" t="s">
        <v>50</v>
      </c>
      <c r="AJ100" s="31">
        <f t="shared" si="13"/>
        <v>0</v>
      </c>
      <c r="AK100" s="34">
        <f t="shared" si="14"/>
        <v>-99</v>
      </c>
      <c r="AL100" s="30">
        <f t="shared" si="15"/>
        <v>-99</v>
      </c>
      <c r="AM100" s="5">
        <f t="shared" si="19"/>
        <v>53.66</v>
      </c>
      <c r="AN100" s="5">
        <f t="shared" si="20"/>
        <v>0</v>
      </c>
      <c r="AO100" s="30">
        <f t="shared" si="21"/>
        <v>0</v>
      </c>
      <c r="AP100" s="30">
        <f t="shared" si="16"/>
        <v>0</v>
      </c>
      <c r="AQ100" t="str">
        <f t="shared" si="17"/>
        <v>Before 1978</v>
      </c>
      <c r="AR100" s="2">
        <f t="shared" si="18"/>
        <v>1960</v>
      </c>
      <c r="AS100" s="2">
        <f t="shared" si="22"/>
        <v>-99</v>
      </c>
      <c r="AT100" s="31" t="s">
        <v>50</v>
      </c>
      <c r="AU100" s="31" t="s">
        <v>50</v>
      </c>
      <c r="AV100" s="31" t="s">
        <v>60</v>
      </c>
      <c r="AW100" s="31" t="s">
        <v>50</v>
      </c>
      <c r="AX100" s="31" t="s">
        <v>50</v>
      </c>
      <c r="AY100" s="31" t="s">
        <v>50</v>
      </c>
      <c r="AZ100" s="31" t="s">
        <v>50</v>
      </c>
      <c r="BA100" s="31" t="s">
        <v>50</v>
      </c>
      <c r="BB100" s="31" t="s">
        <v>50</v>
      </c>
      <c r="BC100" s="31" t="s">
        <v>50</v>
      </c>
      <c r="BD100" s="31" t="s">
        <v>50</v>
      </c>
      <c r="BE100" s="31" t="s">
        <v>50</v>
      </c>
      <c r="BF100" s="31" t="s">
        <v>50</v>
      </c>
    </row>
    <row r="101" spans="1:58" ht="45" x14ac:dyDescent="0.25">
      <c r="A101" s="31" t="s">
        <v>2411</v>
      </c>
      <c r="B101" s="31" t="s">
        <v>49</v>
      </c>
      <c r="C101" s="32">
        <v>1</v>
      </c>
      <c r="D101" s="31" t="s">
        <v>50</v>
      </c>
      <c r="E101" s="31" t="s">
        <v>84</v>
      </c>
      <c r="F101" s="31" t="s">
        <v>85</v>
      </c>
      <c r="G101" s="31" t="s">
        <v>50</v>
      </c>
      <c r="H101" s="31" t="s">
        <v>50</v>
      </c>
      <c r="I101" s="31" t="s">
        <v>53</v>
      </c>
      <c r="J101" s="31" t="s">
        <v>54</v>
      </c>
      <c r="K101" s="31" t="s">
        <v>54</v>
      </c>
      <c r="L101" s="31" t="s">
        <v>55</v>
      </c>
      <c r="M101" s="31" t="s">
        <v>52</v>
      </c>
      <c r="N101" s="31" t="s">
        <v>56</v>
      </c>
      <c r="O101" s="31" t="s">
        <v>57</v>
      </c>
      <c r="P101" s="31" t="s">
        <v>50</v>
      </c>
      <c r="Q101" s="31" t="s">
        <v>588</v>
      </c>
      <c r="R101" s="31" t="s">
        <v>74</v>
      </c>
      <c r="S101" s="31" t="s">
        <v>53</v>
      </c>
      <c r="T101" s="31" t="s">
        <v>60</v>
      </c>
      <c r="U101" s="31" t="s">
        <v>60</v>
      </c>
      <c r="V101" s="31" t="s">
        <v>66</v>
      </c>
      <c r="W101" s="31" t="s">
        <v>50</v>
      </c>
      <c r="X101" s="31" t="s">
        <v>161</v>
      </c>
      <c r="Y101" s="31" t="s">
        <v>61</v>
      </c>
      <c r="Z101" s="31" t="s">
        <v>62</v>
      </c>
      <c r="AA101" s="31" t="s">
        <v>50</v>
      </c>
      <c r="AB101" s="31" t="s">
        <v>50</v>
      </c>
      <c r="AC101" s="31" t="s">
        <v>87</v>
      </c>
      <c r="AD101" s="31" t="s">
        <v>72</v>
      </c>
      <c r="AE101" s="2">
        <f t="shared" si="12"/>
        <v>60</v>
      </c>
      <c r="AF101" s="31" t="s">
        <v>85</v>
      </c>
      <c r="AG101" s="31" t="s">
        <v>129</v>
      </c>
      <c r="AH101" s="31" t="s">
        <v>77</v>
      </c>
      <c r="AI101" s="31" t="s">
        <v>11711</v>
      </c>
      <c r="AJ101" s="31">
        <f t="shared" si="13"/>
        <v>0</v>
      </c>
      <c r="AK101" s="34">
        <f t="shared" si="14"/>
        <v>-99</v>
      </c>
      <c r="AL101" s="30">
        <f t="shared" si="15"/>
        <v>-99</v>
      </c>
      <c r="AM101" s="5">
        <f t="shared" si="19"/>
        <v>308.64999999999998</v>
      </c>
      <c r="AN101" s="5">
        <f t="shared" si="20"/>
        <v>0</v>
      </c>
      <c r="AO101" s="30">
        <f t="shared" si="21"/>
        <v>0</v>
      </c>
      <c r="AP101" s="30">
        <f t="shared" si="16"/>
        <v>0</v>
      </c>
      <c r="AQ101" t="str">
        <f t="shared" si="17"/>
        <v>1978 - 1992</v>
      </c>
      <c r="AR101" s="2">
        <f t="shared" si="18"/>
        <v>1986</v>
      </c>
      <c r="AS101" s="2">
        <f t="shared" si="22"/>
        <v>-99</v>
      </c>
      <c r="AT101" s="31" t="s">
        <v>50</v>
      </c>
      <c r="AU101" s="31" t="s">
        <v>50</v>
      </c>
      <c r="AV101" s="31" t="s">
        <v>66</v>
      </c>
      <c r="AW101" s="31" t="s">
        <v>57</v>
      </c>
      <c r="AX101" s="31" t="s">
        <v>93</v>
      </c>
      <c r="AY101" s="31" t="s">
        <v>68</v>
      </c>
      <c r="AZ101" s="31" t="s">
        <v>77</v>
      </c>
      <c r="BA101" s="31" t="s">
        <v>11711</v>
      </c>
      <c r="BB101" s="31" t="s">
        <v>50</v>
      </c>
      <c r="BC101" s="31" t="s">
        <v>50</v>
      </c>
      <c r="BD101" s="31" t="s">
        <v>50</v>
      </c>
      <c r="BE101" s="31" t="s">
        <v>50</v>
      </c>
      <c r="BF101" s="31" t="s">
        <v>50</v>
      </c>
    </row>
    <row r="102" spans="1:58" ht="45" x14ac:dyDescent="0.25">
      <c r="A102" s="31" t="s">
        <v>2419</v>
      </c>
      <c r="B102" s="31" t="s">
        <v>49</v>
      </c>
      <c r="C102" s="32">
        <v>1</v>
      </c>
      <c r="D102" s="31" t="s">
        <v>50</v>
      </c>
      <c r="E102" s="31" t="s">
        <v>85</v>
      </c>
      <c r="F102" s="31" t="s">
        <v>70</v>
      </c>
      <c r="G102" s="31" t="s">
        <v>50</v>
      </c>
      <c r="H102" s="31" t="s">
        <v>50</v>
      </c>
      <c r="I102" s="31" t="s">
        <v>53</v>
      </c>
      <c r="J102" s="31" t="s">
        <v>54</v>
      </c>
      <c r="K102" s="31" t="s">
        <v>54</v>
      </c>
      <c r="L102" s="31" t="s">
        <v>55</v>
      </c>
      <c r="M102" s="31" t="s">
        <v>72</v>
      </c>
      <c r="N102" s="31" t="s">
        <v>56</v>
      </c>
      <c r="O102" s="31" t="s">
        <v>60</v>
      </c>
      <c r="P102" s="31" t="s">
        <v>98</v>
      </c>
      <c r="Q102" s="31" t="s">
        <v>50</v>
      </c>
      <c r="R102" s="31" t="s">
        <v>58</v>
      </c>
      <c r="S102" s="31" t="s">
        <v>59</v>
      </c>
      <c r="T102" s="31" t="s">
        <v>60</v>
      </c>
      <c r="U102" s="31" t="s">
        <v>60</v>
      </c>
      <c r="V102" s="31" t="s">
        <v>66</v>
      </c>
      <c r="W102" s="31" t="s">
        <v>50</v>
      </c>
      <c r="X102" s="31" t="s">
        <v>161</v>
      </c>
      <c r="Y102" s="31" t="s">
        <v>60</v>
      </c>
      <c r="Z102" s="31" t="s">
        <v>62</v>
      </c>
      <c r="AA102" s="31" t="s">
        <v>50</v>
      </c>
      <c r="AB102" s="31" t="s">
        <v>50</v>
      </c>
      <c r="AC102" s="31" t="s">
        <v>63</v>
      </c>
      <c r="AD102" s="31" t="s">
        <v>72</v>
      </c>
      <c r="AE102" s="2">
        <f t="shared" si="12"/>
        <v>60</v>
      </c>
      <c r="AF102" s="31" t="s">
        <v>85</v>
      </c>
      <c r="AG102" s="31" t="s">
        <v>129</v>
      </c>
      <c r="AH102" s="31" t="s">
        <v>77</v>
      </c>
      <c r="AI102" s="31" t="s">
        <v>11712</v>
      </c>
      <c r="AJ102" s="31">
        <f t="shared" si="13"/>
        <v>0</v>
      </c>
      <c r="AK102" s="34">
        <f t="shared" si="14"/>
        <v>-99</v>
      </c>
      <c r="AL102" s="30">
        <f t="shared" si="15"/>
        <v>-99</v>
      </c>
      <c r="AM102" s="5">
        <f t="shared" si="19"/>
        <v>195.11</v>
      </c>
      <c r="AN102" s="5">
        <f t="shared" si="20"/>
        <v>0</v>
      </c>
      <c r="AO102" s="30">
        <f t="shared" si="21"/>
        <v>0</v>
      </c>
      <c r="AP102" s="30">
        <f t="shared" si="16"/>
        <v>0</v>
      </c>
      <c r="AQ102" t="str">
        <f t="shared" si="17"/>
        <v>1978 - 1992</v>
      </c>
      <c r="AR102" s="2">
        <f t="shared" si="18"/>
        <v>1984</v>
      </c>
      <c r="AS102" s="2">
        <f t="shared" si="22"/>
        <v>-99</v>
      </c>
      <c r="AT102" s="31" t="s">
        <v>50</v>
      </c>
      <c r="AU102" s="31" t="s">
        <v>50</v>
      </c>
      <c r="AV102" s="31" t="s">
        <v>141</v>
      </c>
      <c r="AW102" s="31" t="s">
        <v>86</v>
      </c>
      <c r="AX102" s="31" t="s">
        <v>50</v>
      </c>
      <c r="AY102" s="31" t="s">
        <v>50</v>
      </c>
      <c r="AZ102" s="31" t="s">
        <v>77</v>
      </c>
      <c r="BA102" s="31" t="s">
        <v>11712</v>
      </c>
      <c r="BB102" s="31" t="s">
        <v>50</v>
      </c>
      <c r="BC102" s="31" t="s">
        <v>50</v>
      </c>
      <c r="BD102" s="31" t="s">
        <v>50</v>
      </c>
      <c r="BE102" s="31" t="s">
        <v>50</v>
      </c>
      <c r="BF102" s="31" t="s">
        <v>50</v>
      </c>
    </row>
    <row r="103" spans="1:58" ht="45" x14ac:dyDescent="0.25">
      <c r="A103" s="31" t="s">
        <v>2419</v>
      </c>
      <c r="B103" s="31" t="s">
        <v>49</v>
      </c>
      <c r="C103" s="32">
        <v>8</v>
      </c>
      <c r="D103" s="31" t="s">
        <v>50</v>
      </c>
      <c r="E103" s="31" t="s">
        <v>85</v>
      </c>
      <c r="F103" s="31" t="s">
        <v>70</v>
      </c>
      <c r="G103" s="31" t="s">
        <v>50</v>
      </c>
      <c r="H103" s="31" t="s">
        <v>50</v>
      </c>
      <c r="I103" s="31" t="s">
        <v>53</v>
      </c>
      <c r="J103" s="31" t="s">
        <v>54</v>
      </c>
      <c r="K103" s="31" t="s">
        <v>54</v>
      </c>
      <c r="L103" s="31" t="s">
        <v>55</v>
      </c>
      <c r="M103" s="31" t="s">
        <v>72</v>
      </c>
      <c r="N103" s="31" t="s">
        <v>50</v>
      </c>
      <c r="O103" s="31" t="s">
        <v>57</v>
      </c>
      <c r="P103" s="31" t="s">
        <v>50</v>
      </c>
      <c r="Q103" s="31" t="s">
        <v>165</v>
      </c>
      <c r="R103" s="31" t="s">
        <v>58</v>
      </c>
      <c r="S103" s="31" t="s">
        <v>59</v>
      </c>
      <c r="T103" s="31" t="s">
        <v>60</v>
      </c>
      <c r="U103" s="31" t="s">
        <v>60</v>
      </c>
      <c r="V103" s="31" t="s">
        <v>66</v>
      </c>
      <c r="W103" s="31" t="s">
        <v>50</v>
      </c>
      <c r="X103" s="31" t="s">
        <v>161</v>
      </c>
      <c r="Y103" s="31" t="s">
        <v>61</v>
      </c>
      <c r="Z103" s="31" t="s">
        <v>62</v>
      </c>
      <c r="AA103" s="31" t="s">
        <v>50</v>
      </c>
      <c r="AB103" s="31" t="s">
        <v>50</v>
      </c>
      <c r="AC103" s="31" t="s">
        <v>87</v>
      </c>
      <c r="AD103" s="31" t="s">
        <v>72</v>
      </c>
      <c r="AE103" s="2">
        <f t="shared" si="12"/>
        <v>60</v>
      </c>
      <c r="AF103" s="31" t="s">
        <v>85</v>
      </c>
      <c r="AG103" s="31" t="s">
        <v>129</v>
      </c>
      <c r="AH103" s="31" t="s">
        <v>152</v>
      </c>
      <c r="AI103" s="31" t="s">
        <v>11713</v>
      </c>
      <c r="AJ103" s="31">
        <f t="shared" si="13"/>
        <v>0</v>
      </c>
      <c r="AK103" s="34">
        <f t="shared" si="14"/>
        <v>-99</v>
      </c>
      <c r="AL103" s="30">
        <f t="shared" si="15"/>
        <v>-99</v>
      </c>
      <c r="AM103" s="5">
        <f t="shared" si="19"/>
        <v>195.11</v>
      </c>
      <c r="AN103" s="5">
        <f t="shared" si="20"/>
        <v>0</v>
      </c>
      <c r="AO103" s="30">
        <f t="shared" si="21"/>
        <v>0</v>
      </c>
      <c r="AP103" s="30">
        <f t="shared" si="16"/>
        <v>0</v>
      </c>
      <c r="AQ103" t="str">
        <f t="shared" si="17"/>
        <v>1978 - 1992</v>
      </c>
      <c r="AR103" s="2">
        <f t="shared" si="18"/>
        <v>1984</v>
      </c>
      <c r="AS103" s="2">
        <f t="shared" si="22"/>
        <v>-99</v>
      </c>
      <c r="AT103" s="31" t="s">
        <v>50</v>
      </c>
      <c r="AU103" s="31" t="s">
        <v>50</v>
      </c>
      <c r="AV103" s="31" t="s">
        <v>141</v>
      </c>
      <c r="AW103" s="31" t="s">
        <v>86</v>
      </c>
      <c r="AX103" s="31" t="s">
        <v>50</v>
      </c>
      <c r="AY103" s="31" t="s">
        <v>50</v>
      </c>
      <c r="AZ103" s="31" t="s">
        <v>152</v>
      </c>
      <c r="BA103" s="31" t="s">
        <v>11713</v>
      </c>
      <c r="BB103" s="31" t="s">
        <v>50</v>
      </c>
      <c r="BC103" s="31" t="s">
        <v>50</v>
      </c>
      <c r="BD103" s="31" t="s">
        <v>50</v>
      </c>
      <c r="BE103" s="31" t="s">
        <v>50</v>
      </c>
      <c r="BF103" s="31" t="s">
        <v>50</v>
      </c>
    </row>
    <row r="104" spans="1:58" ht="45" x14ac:dyDescent="0.25">
      <c r="A104" s="31" t="s">
        <v>1002</v>
      </c>
      <c r="B104" s="31" t="s">
        <v>49</v>
      </c>
      <c r="C104" s="32">
        <v>3</v>
      </c>
      <c r="D104" s="31" t="s">
        <v>50</v>
      </c>
      <c r="E104" s="31" t="s">
        <v>85</v>
      </c>
      <c r="F104" s="31" t="s">
        <v>70</v>
      </c>
      <c r="G104" s="31" t="s">
        <v>71</v>
      </c>
      <c r="H104" s="31" t="s">
        <v>96</v>
      </c>
      <c r="I104" s="31" t="s">
        <v>53</v>
      </c>
      <c r="J104" s="31" t="s">
        <v>54</v>
      </c>
      <c r="K104" s="31" t="s">
        <v>54</v>
      </c>
      <c r="L104" s="31" t="s">
        <v>128</v>
      </c>
      <c r="M104" s="31" t="s">
        <v>72</v>
      </c>
      <c r="N104" s="31" t="s">
        <v>50</v>
      </c>
      <c r="O104" s="31" t="s">
        <v>57</v>
      </c>
      <c r="P104" s="31" t="s">
        <v>50</v>
      </c>
      <c r="Q104" s="31" t="s">
        <v>241</v>
      </c>
      <c r="R104" s="31" t="s">
        <v>58</v>
      </c>
      <c r="S104" s="31" t="s">
        <v>59</v>
      </c>
      <c r="T104" s="31" t="s">
        <v>60</v>
      </c>
      <c r="U104" s="31" t="s">
        <v>60</v>
      </c>
      <c r="V104" s="31" t="s">
        <v>60</v>
      </c>
      <c r="W104" s="31" t="s">
        <v>50</v>
      </c>
      <c r="X104" s="31" t="s">
        <v>50</v>
      </c>
      <c r="Y104" s="31" t="s">
        <v>50</v>
      </c>
      <c r="Z104" s="31" t="s">
        <v>62</v>
      </c>
      <c r="AA104" s="31" t="s">
        <v>50</v>
      </c>
      <c r="AB104" s="31" t="s">
        <v>50</v>
      </c>
      <c r="AC104" s="31" t="s">
        <v>87</v>
      </c>
      <c r="AD104" s="31" t="s">
        <v>72</v>
      </c>
      <c r="AE104" s="2">
        <f t="shared" si="12"/>
        <v>60</v>
      </c>
      <c r="AF104" s="31" t="s">
        <v>85</v>
      </c>
      <c r="AG104" s="31" t="s">
        <v>129</v>
      </c>
      <c r="AH104" s="31" t="s">
        <v>64</v>
      </c>
      <c r="AI104" s="31" t="s">
        <v>11714</v>
      </c>
      <c r="AJ104" s="31">
        <f t="shared" si="13"/>
        <v>0</v>
      </c>
      <c r="AK104" s="34">
        <f t="shared" si="14"/>
        <v>-99</v>
      </c>
      <c r="AL104" s="30">
        <f t="shared" si="15"/>
        <v>-99</v>
      </c>
      <c r="AM104" s="5">
        <f t="shared" si="19"/>
        <v>39.96</v>
      </c>
      <c r="AN104" s="5">
        <f t="shared" si="20"/>
        <v>0</v>
      </c>
      <c r="AO104" s="30">
        <f t="shared" si="21"/>
        <v>0</v>
      </c>
      <c r="AP104" s="30">
        <f t="shared" si="16"/>
        <v>0</v>
      </c>
      <c r="AQ104" t="str">
        <f t="shared" si="17"/>
        <v>1993 - 2001</v>
      </c>
      <c r="AR104" s="2">
        <f t="shared" si="18"/>
        <v>1993</v>
      </c>
      <c r="AS104" s="2">
        <f t="shared" si="22"/>
        <v>-99</v>
      </c>
      <c r="AT104" s="31" t="s">
        <v>50</v>
      </c>
      <c r="AU104" s="31" t="s">
        <v>50</v>
      </c>
      <c r="AV104" s="31" t="s">
        <v>66</v>
      </c>
      <c r="AW104" s="31" t="s">
        <v>57</v>
      </c>
      <c r="AX104" s="31" t="s">
        <v>93</v>
      </c>
      <c r="AY104" s="31" t="s">
        <v>68</v>
      </c>
      <c r="AZ104" s="31" t="s">
        <v>1004</v>
      </c>
      <c r="BA104" s="31" t="s">
        <v>1005</v>
      </c>
      <c r="BB104" s="31" t="s">
        <v>50</v>
      </c>
      <c r="BC104" s="31" t="s">
        <v>50</v>
      </c>
      <c r="BD104" s="31" t="s">
        <v>50</v>
      </c>
      <c r="BE104" s="31" t="s">
        <v>50</v>
      </c>
      <c r="BF104" s="31" t="s">
        <v>50</v>
      </c>
    </row>
    <row r="105" spans="1:58" ht="45" x14ac:dyDescent="0.25">
      <c r="A105" s="31" t="s">
        <v>2431</v>
      </c>
      <c r="B105" s="31" t="s">
        <v>49</v>
      </c>
      <c r="C105" s="32">
        <v>1</v>
      </c>
      <c r="D105" s="31" t="s">
        <v>50</v>
      </c>
      <c r="E105" s="31" t="s">
        <v>84</v>
      </c>
      <c r="F105" s="31" t="s">
        <v>85</v>
      </c>
      <c r="G105" s="31" t="s">
        <v>50</v>
      </c>
      <c r="H105" s="31" t="s">
        <v>50</v>
      </c>
      <c r="I105" s="31" t="s">
        <v>53</v>
      </c>
      <c r="J105" s="31" t="s">
        <v>54</v>
      </c>
      <c r="K105" s="31" t="s">
        <v>54</v>
      </c>
      <c r="L105" s="31" t="s">
        <v>128</v>
      </c>
      <c r="M105" s="31" t="s">
        <v>72</v>
      </c>
      <c r="N105" s="31" t="s">
        <v>50</v>
      </c>
      <c r="O105" s="31" t="s">
        <v>66</v>
      </c>
      <c r="P105" s="31" t="s">
        <v>50</v>
      </c>
      <c r="Q105" s="31" t="s">
        <v>662</v>
      </c>
      <c r="R105" s="31" t="s">
        <v>58</v>
      </c>
      <c r="S105" s="31" t="s">
        <v>59</v>
      </c>
      <c r="T105" s="31" t="s">
        <v>60</v>
      </c>
      <c r="U105" s="31" t="s">
        <v>60</v>
      </c>
      <c r="V105" s="31" t="s">
        <v>60</v>
      </c>
      <c r="W105" s="31" t="s">
        <v>50</v>
      </c>
      <c r="X105" s="31" t="s">
        <v>50</v>
      </c>
      <c r="Y105" s="31" t="s">
        <v>50</v>
      </c>
      <c r="Z105" s="31" t="s">
        <v>62</v>
      </c>
      <c r="AA105" s="31" t="s">
        <v>50</v>
      </c>
      <c r="AB105" s="31" t="s">
        <v>50</v>
      </c>
      <c r="AC105" s="31" t="s">
        <v>87</v>
      </c>
      <c r="AD105" s="31" t="s">
        <v>72</v>
      </c>
      <c r="AE105" s="2">
        <f t="shared" si="12"/>
        <v>60</v>
      </c>
      <c r="AF105" s="31" t="s">
        <v>85</v>
      </c>
      <c r="AG105" s="31" t="s">
        <v>129</v>
      </c>
      <c r="AH105" s="31" t="s">
        <v>372</v>
      </c>
      <c r="AI105" s="31" t="s">
        <v>11715</v>
      </c>
      <c r="AJ105" s="31">
        <f t="shared" si="13"/>
        <v>0</v>
      </c>
      <c r="AK105" s="34">
        <f t="shared" si="14"/>
        <v>-99</v>
      </c>
      <c r="AL105" s="30">
        <f t="shared" si="15"/>
        <v>-99</v>
      </c>
      <c r="AM105" s="5">
        <f t="shared" si="19"/>
        <v>508.84</v>
      </c>
      <c r="AN105" s="5">
        <f t="shared" si="20"/>
        <v>0</v>
      </c>
      <c r="AO105" s="30">
        <f t="shared" si="21"/>
        <v>0</v>
      </c>
      <c r="AP105" s="30">
        <f t="shared" si="16"/>
        <v>0</v>
      </c>
      <c r="AQ105" t="str">
        <f t="shared" si="17"/>
        <v>1978 - 1992</v>
      </c>
      <c r="AR105" s="2">
        <f t="shared" si="18"/>
        <v>1978</v>
      </c>
      <c r="AS105" s="2">
        <f t="shared" si="22"/>
        <v>-99</v>
      </c>
      <c r="AT105" s="31" t="s">
        <v>50</v>
      </c>
      <c r="AU105" s="31" t="s">
        <v>50</v>
      </c>
      <c r="AV105" s="31" t="s">
        <v>66</v>
      </c>
      <c r="AW105" s="31" t="s">
        <v>57</v>
      </c>
      <c r="AX105" s="31" t="s">
        <v>244</v>
      </c>
      <c r="AY105" s="31" t="s">
        <v>68</v>
      </c>
      <c r="AZ105" s="31" t="s">
        <v>594</v>
      </c>
      <c r="BA105" s="31" t="s">
        <v>12693</v>
      </c>
      <c r="BB105" s="31" t="s">
        <v>50</v>
      </c>
      <c r="BC105" s="31" t="s">
        <v>50</v>
      </c>
      <c r="BD105" s="31" t="s">
        <v>50</v>
      </c>
      <c r="BE105" s="31" t="s">
        <v>50</v>
      </c>
      <c r="BF105" s="31" t="s">
        <v>50</v>
      </c>
    </row>
    <row r="106" spans="1:58" ht="45" x14ac:dyDescent="0.25">
      <c r="A106" s="31" t="s">
        <v>2442</v>
      </c>
      <c r="B106" s="31" t="s">
        <v>49</v>
      </c>
      <c r="C106" s="32">
        <v>1</v>
      </c>
      <c r="D106" s="31" t="s">
        <v>50</v>
      </c>
      <c r="E106" s="31" t="s">
        <v>72</v>
      </c>
      <c r="F106" s="31" t="s">
        <v>52</v>
      </c>
      <c r="G106" s="31" t="s">
        <v>50</v>
      </c>
      <c r="H106" s="31" t="s">
        <v>50</v>
      </c>
      <c r="I106" s="31" t="s">
        <v>53</v>
      </c>
      <c r="J106" s="31" t="s">
        <v>54</v>
      </c>
      <c r="K106" s="31" t="s">
        <v>54</v>
      </c>
      <c r="L106" s="31" t="s">
        <v>55</v>
      </c>
      <c r="M106" s="31" t="s">
        <v>72</v>
      </c>
      <c r="N106" s="31" t="s">
        <v>56</v>
      </c>
      <c r="O106" s="31" t="s">
        <v>60</v>
      </c>
      <c r="P106" s="31" t="s">
        <v>588</v>
      </c>
      <c r="Q106" s="31" t="s">
        <v>50</v>
      </c>
      <c r="R106" s="31" t="s">
        <v>53</v>
      </c>
      <c r="S106" s="31" t="s">
        <v>59</v>
      </c>
      <c r="T106" s="31" t="s">
        <v>60</v>
      </c>
      <c r="U106" s="31" t="s">
        <v>60</v>
      </c>
      <c r="V106" s="31" t="s">
        <v>60</v>
      </c>
      <c r="W106" s="31" t="s">
        <v>50</v>
      </c>
      <c r="X106" s="31" t="s">
        <v>50</v>
      </c>
      <c r="Y106" s="31" t="s">
        <v>50</v>
      </c>
      <c r="Z106" s="31" t="s">
        <v>62</v>
      </c>
      <c r="AA106" s="31" t="s">
        <v>50</v>
      </c>
      <c r="AB106" s="31" t="s">
        <v>50</v>
      </c>
      <c r="AC106" s="31" t="s">
        <v>87</v>
      </c>
      <c r="AD106" s="31" t="s">
        <v>72</v>
      </c>
      <c r="AE106" s="2">
        <f t="shared" si="12"/>
        <v>60</v>
      </c>
      <c r="AF106" s="31" t="s">
        <v>85</v>
      </c>
      <c r="AG106" s="31" t="s">
        <v>129</v>
      </c>
      <c r="AH106" s="31" t="s">
        <v>1014</v>
      </c>
      <c r="AI106" s="31" t="s">
        <v>11716</v>
      </c>
      <c r="AJ106" s="31">
        <f t="shared" si="13"/>
        <v>0</v>
      </c>
      <c r="AK106" s="34">
        <f t="shared" si="14"/>
        <v>-99</v>
      </c>
      <c r="AL106" s="30">
        <f t="shared" si="15"/>
        <v>-99</v>
      </c>
      <c r="AM106" s="5">
        <f t="shared" si="19"/>
        <v>0</v>
      </c>
      <c r="AN106" s="5">
        <f t="shared" si="20"/>
        <v>0</v>
      </c>
      <c r="AO106" s="30">
        <f t="shared" si="21"/>
        <v>0</v>
      </c>
      <c r="AP106" s="30">
        <f t="shared" si="16"/>
        <v>0</v>
      </c>
      <c r="AQ106" t="str">
        <f t="shared" si="17"/>
        <v>1978 - 1992</v>
      </c>
      <c r="AR106" s="2">
        <f t="shared" si="18"/>
        <v>1984</v>
      </c>
      <c r="AS106" s="2">
        <f t="shared" si="22"/>
        <v>-99</v>
      </c>
      <c r="AT106" s="31" t="s">
        <v>50</v>
      </c>
      <c r="AU106" s="31" t="s">
        <v>50</v>
      </c>
      <c r="AV106" s="31" t="s">
        <v>141</v>
      </c>
      <c r="AW106" s="31" t="s">
        <v>86</v>
      </c>
      <c r="AX106" s="31" t="s">
        <v>50</v>
      </c>
      <c r="AY106" s="31" t="s">
        <v>50</v>
      </c>
      <c r="AZ106" s="31" t="s">
        <v>144</v>
      </c>
      <c r="BA106" s="31" t="s">
        <v>11716</v>
      </c>
      <c r="BB106" s="31" t="s">
        <v>50</v>
      </c>
      <c r="BC106" s="31" t="s">
        <v>50</v>
      </c>
      <c r="BD106" s="31" t="s">
        <v>50</v>
      </c>
      <c r="BE106" s="31" t="s">
        <v>50</v>
      </c>
      <c r="BF106" s="31" t="s">
        <v>50</v>
      </c>
    </row>
    <row r="107" spans="1:58" ht="45" x14ac:dyDescent="0.25">
      <c r="A107" s="31" t="s">
        <v>2450</v>
      </c>
      <c r="B107" s="31" t="s">
        <v>49</v>
      </c>
      <c r="C107" s="32">
        <v>2</v>
      </c>
      <c r="D107" s="31" t="s">
        <v>50</v>
      </c>
      <c r="E107" s="31" t="s">
        <v>84</v>
      </c>
      <c r="F107" s="31" t="s">
        <v>85</v>
      </c>
      <c r="G107" s="31" t="s">
        <v>50</v>
      </c>
      <c r="H107" s="31" t="s">
        <v>50</v>
      </c>
      <c r="I107" s="31" t="s">
        <v>53</v>
      </c>
      <c r="J107" s="31" t="s">
        <v>54</v>
      </c>
      <c r="K107" s="31" t="s">
        <v>54</v>
      </c>
      <c r="L107" s="31" t="s">
        <v>128</v>
      </c>
      <c r="M107" s="31" t="s">
        <v>72</v>
      </c>
      <c r="N107" s="31" t="s">
        <v>50</v>
      </c>
      <c r="O107" s="31" t="s">
        <v>66</v>
      </c>
      <c r="P107" s="31" t="s">
        <v>752</v>
      </c>
      <c r="Q107" s="31" t="s">
        <v>50</v>
      </c>
      <c r="R107" s="31" t="s">
        <v>58</v>
      </c>
      <c r="S107" s="31" t="s">
        <v>59</v>
      </c>
      <c r="T107" s="31" t="s">
        <v>60</v>
      </c>
      <c r="U107" s="31" t="s">
        <v>60</v>
      </c>
      <c r="V107" s="31" t="s">
        <v>60</v>
      </c>
      <c r="W107" s="31" t="s">
        <v>50</v>
      </c>
      <c r="X107" s="31" t="s">
        <v>50</v>
      </c>
      <c r="Y107" s="31" t="s">
        <v>60</v>
      </c>
      <c r="Z107" s="31" t="s">
        <v>62</v>
      </c>
      <c r="AA107" s="31" t="s">
        <v>50</v>
      </c>
      <c r="AB107" s="31" t="s">
        <v>50</v>
      </c>
      <c r="AC107" s="31" t="s">
        <v>87</v>
      </c>
      <c r="AD107" s="31" t="s">
        <v>72</v>
      </c>
      <c r="AE107" s="2">
        <f t="shared" si="12"/>
        <v>60</v>
      </c>
      <c r="AF107" s="31" t="s">
        <v>85</v>
      </c>
      <c r="AG107" s="31" t="s">
        <v>129</v>
      </c>
      <c r="AH107" s="31" t="s">
        <v>144</v>
      </c>
      <c r="AI107" s="31" t="s">
        <v>50</v>
      </c>
      <c r="AJ107" s="31">
        <f t="shared" si="13"/>
        <v>0</v>
      </c>
      <c r="AK107" s="34">
        <f t="shared" si="14"/>
        <v>-99</v>
      </c>
      <c r="AL107" s="30">
        <f t="shared" si="15"/>
        <v>-99</v>
      </c>
      <c r="AM107" s="5">
        <f t="shared" si="19"/>
        <v>316.85000000000002</v>
      </c>
      <c r="AN107" s="5">
        <f t="shared" si="20"/>
        <v>0</v>
      </c>
      <c r="AO107" s="30">
        <f t="shared" si="21"/>
        <v>0</v>
      </c>
      <c r="AP107" s="30">
        <f t="shared" si="16"/>
        <v>0</v>
      </c>
      <c r="AQ107" t="str">
        <f t="shared" si="17"/>
        <v>Before 1978</v>
      </c>
      <c r="AR107" s="2">
        <f t="shared" si="18"/>
        <v>1970</v>
      </c>
      <c r="AS107" s="2">
        <f t="shared" si="22"/>
        <v>-99</v>
      </c>
      <c r="AT107" s="31" t="s">
        <v>50</v>
      </c>
      <c r="AU107" s="31" t="s">
        <v>50</v>
      </c>
      <c r="AV107" s="31" t="s">
        <v>141</v>
      </c>
      <c r="AW107" s="31" t="s">
        <v>86</v>
      </c>
      <c r="AX107" s="31" t="s">
        <v>194</v>
      </c>
      <c r="AY107" s="31" t="s">
        <v>179</v>
      </c>
      <c r="AZ107" s="31" t="s">
        <v>144</v>
      </c>
      <c r="BA107" s="31" t="s">
        <v>50</v>
      </c>
      <c r="BB107" s="31" t="s">
        <v>50</v>
      </c>
      <c r="BC107" s="31" t="s">
        <v>50</v>
      </c>
      <c r="BD107" s="31" t="s">
        <v>50</v>
      </c>
      <c r="BE107" s="31" t="s">
        <v>50</v>
      </c>
      <c r="BF107" s="31" t="s">
        <v>50</v>
      </c>
    </row>
    <row r="108" spans="1:58" ht="45" x14ac:dyDescent="0.25">
      <c r="A108" s="31" t="s">
        <v>2458</v>
      </c>
      <c r="B108" s="31" t="s">
        <v>49</v>
      </c>
      <c r="C108" s="32">
        <v>2</v>
      </c>
      <c r="D108" s="31" t="s">
        <v>50</v>
      </c>
      <c r="E108" s="31" t="s">
        <v>51</v>
      </c>
      <c r="F108" s="31" t="s">
        <v>52</v>
      </c>
      <c r="G108" s="31" t="s">
        <v>50</v>
      </c>
      <c r="H108" s="31" t="s">
        <v>50</v>
      </c>
      <c r="I108" s="31" t="s">
        <v>53</v>
      </c>
      <c r="J108" s="31" t="s">
        <v>54</v>
      </c>
      <c r="K108" s="31" t="s">
        <v>54</v>
      </c>
      <c r="L108" s="31" t="s">
        <v>55</v>
      </c>
      <c r="M108" s="31" t="s">
        <v>72</v>
      </c>
      <c r="N108" s="31" t="s">
        <v>50</v>
      </c>
      <c r="O108" s="31" t="s">
        <v>57</v>
      </c>
      <c r="P108" s="31" t="s">
        <v>50</v>
      </c>
      <c r="Q108" s="31" t="s">
        <v>50</v>
      </c>
      <c r="R108" s="31" t="s">
        <v>74</v>
      </c>
      <c r="S108" s="31" t="s">
        <v>50</v>
      </c>
      <c r="T108" s="31" t="s">
        <v>50</v>
      </c>
      <c r="U108" s="31" t="s">
        <v>50</v>
      </c>
      <c r="V108" s="31" t="s">
        <v>86</v>
      </c>
      <c r="W108" s="31" t="s">
        <v>50</v>
      </c>
      <c r="X108" s="31" t="s">
        <v>50</v>
      </c>
      <c r="Y108" s="31" t="s">
        <v>54</v>
      </c>
      <c r="Z108" s="31" t="s">
        <v>62</v>
      </c>
      <c r="AA108" s="31" t="s">
        <v>50</v>
      </c>
      <c r="AB108" s="31" t="s">
        <v>50</v>
      </c>
      <c r="AC108" s="31" t="s">
        <v>87</v>
      </c>
      <c r="AD108" s="31" t="s">
        <v>72</v>
      </c>
      <c r="AE108" s="2">
        <f t="shared" si="12"/>
        <v>60</v>
      </c>
      <c r="AF108" s="31" t="s">
        <v>85</v>
      </c>
      <c r="AG108" s="31" t="s">
        <v>129</v>
      </c>
      <c r="AH108" s="31" t="s">
        <v>152</v>
      </c>
      <c r="AI108" s="31" t="s">
        <v>11717</v>
      </c>
      <c r="AJ108" s="31">
        <f t="shared" si="13"/>
        <v>0</v>
      </c>
      <c r="AK108" s="34">
        <f t="shared" si="14"/>
        <v>-99</v>
      </c>
      <c r="AL108" s="30">
        <f t="shared" si="15"/>
        <v>-99</v>
      </c>
      <c r="AM108" s="5">
        <f t="shared" si="19"/>
        <v>66.53</v>
      </c>
      <c r="AN108" s="5">
        <f t="shared" si="20"/>
        <v>0</v>
      </c>
      <c r="AO108" s="30">
        <f t="shared" si="21"/>
        <v>0</v>
      </c>
      <c r="AP108" s="30">
        <f t="shared" si="16"/>
        <v>0</v>
      </c>
      <c r="AQ108">
        <f t="shared" si="17"/>
        <v>0</v>
      </c>
      <c r="AR108" s="2">
        <f t="shared" si="18"/>
        <v>0</v>
      </c>
      <c r="AS108" s="2">
        <f t="shared" si="22"/>
        <v>-99</v>
      </c>
      <c r="AT108" s="31" t="s">
        <v>50</v>
      </c>
      <c r="AU108" s="31" t="s">
        <v>50</v>
      </c>
      <c r="AV108" s="31" t="s">
        <v>66</v>
      </c>
      <c r="AW108" s="31" t="s">
        <v>57</v>
      </c>
      <c r="AX108" s="31" t="s">
        <v>50</v>
      </c>
      <c r="AY108" s="31" t="s">
        <v>50</v>
      </c>
      <c r="AZ108" s="31" t="s">
        <v>152</v>
      </c>
      <c r="BA108" s="31" t="s">
        <v>11717</v>
      </c>
      <c r="BB108" s="31" t="s">
        <v>67</v>
      </c>
      <c r="BC108" s="31" t="s">
        <v>129</v>
      </c>
      <c r="BD108" s="31" t="s">
        <v>50</v>
      </c>
      <c r="BE108" s="31" t="s">
        <v>50</v>
      </c>
      <c r="BF108" s="31" t="s">
        <v>50</v>
      </c>
    </row>
    <row r="109" spans="1:58" ht="45" x14ac:dyDescent="0.25">
      <c r="A109" s="31" t="s">
        <v>2458</v>
      </c>
      <c r="B109" s="31" t="s">
        <v>49</v>
      </c>
      <c r="C109" s="32">
        <v>9</v>
      </c>
      <c r="D109" s="31" t="s">
        <v>50</v>
      </c>
      <c r="E109" s="31" t="s">
        <v>51</v>
      </c>
      <c r="F109" s="31" t="s">
        <v>52</v>
      </c>
      <c r="G109" s="31" t="s">
        <v>50</v>
      </c>
      <c r="H109" s="31" t="s">
        <v>50</v>
      </c>
      <c r="I109" s="31" t="s">
        <v>53</v>
      </c>
      <c r="J109" s="31" t="s">
        <v>54</v>
      </c>
      <c r="K109" s="31" t="s">
        <v>54</v>
      </c>
      <c r="L109" s="31" t="s">
        <v>55</v>
      </c>
      <c r="M109" s="31" t="s">
        <v>72</v>
      </c>
      <c r="N109" s="31" t="s">
        <v>50</v>
      </c>
      <c r="O109" s="31" t="s">
        <v>57</v>
      </c>
      <c r="P109" s="31" t="s">
        <v>50</v>
      </c>
      <c r="Q109" s="31" t="s">
        <v>50</v>
      </c>
      <c r="R109" s="31" t="s">
        <v>74</v>
      </c>
      <c r="S109" s="31" t="s">
        <v>50</v>
      </c>
      <c r="T109" s="31" t="s">
        <v>50</v>
      </c>
      <c r="U109" s="31" t="s">
        <v>50</v>
      </c>
      <c r="V109" s="31" t="s">
        <v>86</v>
      </c>
      <c r="W109" s="31" t="s">
        <v>50</v>
      </c>
      <c r="X109" s="31" t="s">
        <v>50</v>
      </c>
      <c r="Y109" s="31" t="s">
        <v>54</v>
      </c>
      <c r="Z109" s="31" t="s">
        <v>62</v>
      </c>
      <c r="AA109" s="31" t="s">
        <v>50</v>
      </c>
      <c r="AB109" s="31" t="s">
        <v>50</v>
      </c>
      <c r="AC109" s="31" t="s">
        <v>87</v>
      </c>
      <c r="AD109" s="31" t="s">
        <v>72</v>
      </c>
      <c r="AE109" s="2">
        <f t="shared" si="12"/>
        <v>60</v>
      </c>
      <c r="AF109" s="31" t="s">
        <v>85</v>
      </c>
      <c r="AG109" s="31" t="s">
        <v>129</v>
      </c>
      <c r="AH109" s="31" t="s">
        <v>152</v>
      </c>
      <c r="AI109" s="31" t="s">
        <v>11718</v>
      </c>
      <c r="AJ109" s="31">
        <f t="shared" si="13"/>
        <v>0</v>
      </c>
      <c r="AK109" s="34">
        <f t="shared" si="14"/>
        <v>-99</v>
      </c>
      <c r="AL109" s="30">
        <f t="shared" si="15"/>
        <v>-99</v>
      </c>
      <c r="AM109" s="5">
        <f t="shared" si="19"/>
        <v>66.53</v>
      </c>
      <c r="AN109" s="5">
        <f t="shared" si="20"/>
        <v>0</v>
      </c>
      <c r="AO109" s="30">
        <f t="shared" si="21"/>
        <v>0</v>
      </c>
      <c r="AP109" s="30">
        <f t="shared" si="16"/>
        <v>0</v>
      </c>
      <c r="AQ109">
        <f t="shared" si="17"/>
        <v>0</v>
      </c>
      <c r="AR109" s="2">
        <f t="shared" si="18"/>
        <v>0</v>
      </c>
      <c r="AS109" s="2">
        <f t="shared" si="22"/>
        <v>-99</v>
      </c>
      <c r="AT109" s="31" t="s">
        <v>50</v>
      </c>
      <c r="AU109" s="31" t="s">
        <v>50</v>
      </c>
      <c r="AV109" s="31" t="s">
        <v>66</v>
      </c>
      <c r="AW109" s="31" t="s">
        <v>57</v>
      </c>
      <c r="AX109" s="31" t="s">
        <v>439</v>
      </c>
      <c r="AY109" s="31" t="s">
        <v>68</v>
      </c>
      <c r="AZ109" s="31" t="s">
        <v>152</v>
      </c>
      <c r="BA109" s="31" t="s">
        <v>11718</v>
      </c>
      <c r="BB109" s="31" t="s">
        <v>67</v>
      </c>
      <c r="BC109" s="31" t="s">
        <v>129</v>
      </c>
      <c r="BD109" s="31" t="s">
        <v>50</v>
      </c>
      <c r="BE109" s="31" t="s">
        <v>50</v>
      </c>
      <c r="BF109" s="31" t="s">
        <v>50</v>
      </c>
    </row>
    <row r="110" spans="1:58" ht="45" x14ac:dyDescent="0.25">
      <c r="A110" s="31" t="s">
        <v>1006</v>
      </c>
      <c r="B110" s="31" t="s">
        <v>49</v>
      </c>
      <c r="C110" s="32">
        <v>2</v>
      </c>
      <c r="D110" s="31" t="s">
        <v>50</v>
      </c>
      <c r="E110" s="31" t="s">
        <v>51</v>
      </c>
      <c r="F110" s="31" t="s">
        <v>52</v>
      </c>
      <c r="G110" s="31" t="s">
        <v>50</v>
      </c>
      <c r="H110" s="31" t="s">
        <v>50</v>
      </c>
      <c r="I110" s="31" t="s">
        <v>53</v>
      </c>
      <c r="J110" s="31" t="s">
        <v>54</v>
      </c>
      <c r="K110" s="31" t="s">
        <v>54</v>
      </c>
      <c r="L110" s="31" t="s">
        <v>128</v>
      </c>
      <c r="M110" s="31" t="s">
        <v>51</v>
      </c>
      <c r="N110" s="31" t="s">
        <v>50</v>
      </c>
      <c r="O110" s="31" t="s">
        <v>57</v>
      </c>
      <c r="P110" s="31" t="s">
        <v>50</v>
      </c>
      <c r="Q110" s="31" t="s">
        <v>50</v>
      </c>
      <c r="R110" s="31" t="s">
        <v>58</v>
      </c>
      <c r="S110" s="31" t="s">
        <v>59</v>
      </c>
      <c r="T110" s="31" t="s">
        <v>60</v>
      </c>
      <c r="U110" s="31" t="s">
        <v>60</v>
      </c>
      <c r="V110" s="31" t="s">
        <v>60</v>
      </c>
      <c r="W110" s="31" t="s">
        <v>50</v>
      </c>
      <c r="X110" s="31" t="s">
        <v>50</v>
      </c>
      <c r="Y110" s="31" t="s">
        <v>50</v>
      </c>
      <c r="Z110" s="31" t="s">
        <v>62</v>
      </c>
      <c r="AA110" s="31" t="s">
        <v>50</v>
      </c>
      <c r="AB110" s="31" t="s">
        <v>50</v>
      </c>
      <c r="AC110" s="31" t="s">
        <v>63</v>
      </c>
      <c r="AD110" s="31" t="s">
        <v>72</v>
      </c>
      <c r="AE110" s="2">
        <f t="shared" si="12"/>
        <v>60</v>
      </c>
      <c r="AF110" s="31" t="s">
        <v>85</v>
      </c>
      <c r="AG110" s="31" t="s">
        <v>129</v>
      </c>
      <c r="AH110" s="31" t="s">
        <v>379</v>
      </c>
      <c r="AI110" s="31" t="s">
        <v>1007</v>
      </c>
      <c r="AJ110" s="31">
        <f t="shared" si="13"/>
        <v>2</v>
      </c>
      <c r="AK110" s="34">
        <f t="shared" si="14"/>
        <v>-99</v>
      </c>
      <c r="AL110" s="30">
        <f t="shared" si="15"/>
        <v>-99</v>
      </c>
      <c r="AM110" s="5">
        <f t="shared" si="19"/>
        <v>53.66</v>
      </c>
      <c r="AN110" s="5">
        <f t="shared" si="20"/>
        <v>120</v>
      </c>
      <c r="AO110" s="30">
        <f t="shared" si="21"/>
        <v>1560</v>
      </c>
      <c r="AP110" s="30">
        <f t="shared" si="16"/>
        <v>1560</v>
      </c>
      <c r="AQ110" t="str">
        <f t="shared" si="17"/>
        <v>1978 - 1992</v>
      </c>
      <c r="AR110" s="2">
        <f t="shared" si="18"/>
        <v>1978</v>
      </c>
      <c r="AS110" s="2">
        <f t="shared" si="22"/>
        <v>13</v>
      </c>
      <c r="AT110" s="31" t="s">
        <v>50</v>
      </c>
      <c r="AU110" s="31" t="s">
        <v>100</v>
      </c>
      <c r="AV110" s="31" t="s">
        <v>66</v>
      </c>
      <c r="AW110" s="31" t="s">
        <v>57</v>
      </c>
      <c r="AX110" s="31" t="s">
        <v>50</v>
      </c>
      <c r="AY110" s="31" t="s">
        <v>50</v>
      </c>
      <c r="AZ110" s="31" t="s">
        <v>50</v>
      </c>
      <c r="BA110" s="31" t="s">
        <v>50</v>
      </c>
      <c r="BB110" s="31" t="s">
        <v>50</v>
      </c>
      <c r="BC110" s="31" t="s">
        <v>50</v>
      </c>
      <c r="BD110" s="31" t="s">
        <v>50</v>
      </c>
      <c r="BE110" s="31" t="s">
        <v>50</v>
      </c>
      <c r="BF110" s="31" t="s">
        <v>50</v>
      </c>
    </row>
    <row r="111" spans="1:58" ht="45" x14ac:dyDescent="0.25">
      <c r="A111" s="31" t="s">
        <v>2472</v>
      </c>
      <c r="B111" s="31" t="s">
        <v>198</v>
      </c>
      <c r="C111" s="32">
        <v>1</v>
      </c>
      <c r="D111" s="31" t="s">
        <v>50</v>
      </c>
      <c r="E111" s="31" t="s">
        <v>85</v>
      </c>
      <c r="F111" s="31" t="s">
        <v>70</v>
      </c>
      <c r="G111" s="31" t="s">
        <v>50</v>
      </c>
      <c r="H111" s="31" t="s">
        <v>50</v>
      </c>
      <c r="I111" s="31" t="s">
        <v>53</v>
      </c>
      <c r="J111" s="31" t="s">
        <v>54</v>
      </c>
      <c r="K111" s="31" t="s">
        <v>54</v>
      </c>
      <c r="L111" s="31" t="s">
        <v>55</v>
      </c>
      <c r="M111" s="31" t="s">
        <v>72</v>
      </c>
      <c r="N111" s="31" t="s">
        <v>50</v>
      </c>
      <c r="O111" s="31" t="s">
        <v>57</v>
      </c>
      <c r="P111" s="31" t="s">
        <v>320</v>
      </c>
      <c r="Q111" s="31" t="s">
        <v>50</v>
      </c>
      <c r="R111" s="31" t="s">
        <v>86</v>
      </c>
      <c r="S111" s="31" t="s">
        <v>59</v>
      </c>
      <c r="T111" s="31" t="s">
        <v>60</v>
      </c>
      <c r="U111" s="31" t="s">
        <v>54</v>
      </c>
      <c r="V111" s="31" t="s">
        <v>66</v>
      </c>
      <c r="W111" s="31" t="s">
        <v>50</v>
      </c>
      <c r="X111" s="31" t="s">
        <v>161</v>
      </c>
      <c r="Y111" s="31" t="s">
        <v>61</v>
      </c>
      <c r="Z111" s="31" t="s">
        <v>62</v>
      </c>
      <c r="AA111" s="31" t="s">
        <v>50</v>
      </c>
      <c r="AB111" s="31" t="s">
        <v>50</v>
      </c>
      <c r="AC111" s="31" t="s">
        <v>87</v>
      </c>
      <c r="AD111" s="31" t="s">
        <v>72</v>
      </c>
      <c r="AE111" s="2">
        <f t="shared" si="12"/>
        <v>60</v>
      </c>
      <c r="AF111" s="31" t="s">
        <v>85</v>
      </c>
      <c r="AG111" s="31" t="s">
        <v>129</v>
      </c>
      <c r="AH111" s="31" t="s">
        <v>144</v>
      </c>
      <c r="AI111" s="31" t="s">
        <v>11719</v>
      </c>
      <c r="AJ111" s="31">
        <f t="shared" si="13"/>
        <v>0</v>
      </c>
      <c r="AK111" s="34">
        <f t="shared" si="14"/>
        <v>-99</v>
      </c>
      <c r="AL111" s="30">
        <f t="shared" si="15"/>
        <v>-99</v>
      </c>
      <c r="AM111" s="5">
        <f t="shared" si="19"/>
        <v>110.21</v>
      </c>
      <c r="AN111" s="5">
        <f t="shared" si="20"/>
        <v>0</v>
      </c>
      <c r="AO111" s="30">
        <f t="shared" si="21"/>
        <v>0</v>
      </c>
      <c r="AP111" s="30">
        <f t="shared" si="16"/>
        <v>0</v>
      </c>
      <c r="AQ111" t="str">
        <f t="shared" si="17"/>
        <v>1978 - 1992</v>
      </c>
      <c r="AR111" s="2">
        <f t="shared" si="18"/>
        <v>1982</v>
      </c>
      <c r="AS111" s="2">
        <f t="shared" si="22"/>
        <v>-99</v>
      </c>
      <c r="AT111" s="31" t="s">
        <v>50</v>
      </c>
      <c r="AU111" s="31" t="s">
        <v>50</v>
      </c>
      <c r="AV111" s="31" t="s">
        <v>66</v>
      </c>
      <c r="AW111" s="31" t="s">
        <v>57</v>
      </c>
      <c r="AX111" s="31" t="s">
        <v>50</v>
      </c>
      <c r="AY111" s="31" t="s">
        <v>50</v>
      </c>
      <c r="AZ111" s="31" t="s">
        <v>144</v>
      </c>
      <c r="BA111" s="31" t="s">
        <v>11719</v>
      </c>
      <c r="BB111" s="31" t="s">
        <v>50</v>
      </c>
      <c r="BC111" s="31" t="s">
        <v>50</v>
      </c>
      <c r="BD111" s="31" t="s">
        <v>50</v>
      </c>
      <c r="BE111" s="31" t="s">
        <v>50</v>
      </c>
      <c r="BF111" s="31" t="s">
        <v>50</v>
      </c>
    </row>
    <row r="112" spans="1:58" ht="45" x14ac:dyDescent="0.25">
      <c r="A112" s="31" t="s">
        <v>2472</v>
      </c>
      <c r="B112" s="31" t="s">
        <v>198</v>
      </c>
      <c r="C112" s="32">
        <v>4</v>
      </c>
      <c r="D112" s="31" t="s">
        <v>50</v>
      </c>
      <c r="E112" s="31" t="s">
        <v>85</v>
      </c>
      <c r="F112" s="31" t="s">
        <v>70</v>
      </c>
      <c r="G112" s="31" t="s">
        <v>50</v>
      </c>
      <c r="H112" s="31" t="s">
        <v>50</v>
      </c>
      <c r="I112" s="31" t="s">
        <v>53</v>
      </c>
      <c r="J112" s="31" t="s">
        <v>54</v>
      </c>
      <c r="K112" s="31" t="s">
        <v>54</v>
      </c>
      <c r="L112" s="31" t="s">
        <v>55</v>
      </c>
      <c r="M112" s="31" t="s">
        <v>72</v>
      </c>
      <c r="N112" s="31" t="s">
        <v>50</v>
      </c>
      <c r="O112" s="31" t="s">
        <v>57</v>
      </c>
      <c r="P112" s="31" t="s">
        <v>662</v>
      </c>
      <c r="Q112" s="31" t="s">
        <v>50</v>
      </c>
      <c r="R112" s="31" t="s">
        <v>86</v>
      </c>
      <c r="S112" s="31" t="s">
        <v>59</v>
      </c>
      <c r="T112" s="31" t="s">
        <v>60</v>
      </c>
      <c r="U112" s="31" t="s">
        <v>54</v>
      </c>
      <c r="V112" s="31" t="s">
        <v>66</v>
      </c>
      <c r="W112" s="31" t="s">
        <v>50</v>
      </c>
      <c r="X112" s="31" t="s">
        <v>161</v>
      </c>
      <c r="Y112" s="31" t="s">
        <v>61</v>
      </c>
      <c r="Z112" s="31" t="s">
        <v>62</v>
      </c>
      <c r="AA112" s="31" t="s">
        <v>50</v>
      </c>
      <c r="AB112" s="31" t="s">
        <v>50</v>
      </c>
      <c r="AC112" s="31" t="s">
        <v>87</v>
      </c>
      <c r="AD112" s="31" t="s">
        <v>72</v>
      </c>
      <c r="AE112" s="2">
        <f t="shared" si="12"/>
        <v>60</v>
      </c>
      <c r="AF112" s="31" t="s">
        <v>85</v>
      </c>
      <c r="AG112" s="31" t="s">
        <v>129</v>
      </c>
      <c r="AH112" s="31" t="s">
        <v>11720</v>
      </c>
      <c r="AI112" s="31" t="s">
        <v>11721</v>
      </c>
      <c r="AJ112" s="31">
        <f t="shared" si="13"/>
        <v>0</v>
      </c>
      <c r="AK112" s="34">
        <f t="shared" si="14"/>
        <v>-99</v>
      </c>
      <c r="AL112" s="30">
        <f t="shared" si="15"/>
        <v>-99</v>
      </c>
      <c r="AM112" s="5">
        <f t="shared" si="19"/>
        <v>110.21</v>
      </c>
      <c r="AN112" s="5">
        <f t="shared" si="20"/>
        <v>0</v>
      </c>
      <c r="AO112" s="30">
        <f t="shared" si="21"/>
        <v>0</v>
      </c>
      <c r="AP112" s="30">
        <f t="shared" si="16"/>
        <v>0</v>
      </c>
      <c r="AQ112" t="str">
        <f t="shared" si="17"/>
        <v>1978 - 1992</v>
      </c>
      <c r="AR112" s="2">
        <f t="shared" si="18"/>
        <v>1982</v>
      </c>
      <c r="AS112" s="2">
        <f t="shared" si="22"/>
        <v>-99</v>
      </c>
      <c r="AT112" s="31" t="s">
        <v>50</v>
      </c>
      <c r="AU112" s="31" t="s">
        <v>50</v>
      </c>
      <c r="AV112" s="31" t="s">
        <v>66</v>
      </c>
      <c r="AW112" s="31" t="s">
        <v>57</v>
      </c>
      <c r="AX112" s="31" t="s">
        <v>50</v>
      </c>
      <c r="AY112" s="31" t="s">
        <v>50</v>
      </c>
      <c r="AZ112" s="31" t="s">
        <v>50</v>
      </c>
      <c r="BA112" s="31" t="s">
        <v>11721</v>
      </c>
      <c r="BB112" s="31" t="s">
        <v>50</v>
      </c>
      <c r="BC112" s="31" t="s">
        <v>50</v>
      </c>
      <c r="BD112" s="31" t="s">
        <v>50</v>
      </c>
      <c r="BE112" s="31" t="s">
        <v>50</v>
      </c>
      <c r="BF112" s="31" t="s">
        <v>50</v>
      </c>
    </row>
    <row r="113" spans="1:58" ht="45" x14ac:dyDescent="0.25">
      <c r="A113" s="31" t="s">
        <v>2475</v>
      </c>
      <c r="B113" s="31" t="s">
        <v>49</v>
      </c>
      <c r="C113" s="32">
        <v>2</v>
      </c>
      <c r="D113" s="31" t="s">
        <v>50</v>
      </c>
      <c r="E113" s="31" t="s">
        <v>84</v>
      </c>
      <c r="F113" s="31" t="s">
        <v>50</v>
      </c>
      <c r="G113" s="31" t="s">
        <v>50</v>
      </c>
      <c r="H113" s="31" t="s">
        <v>50</v>
      </c>
      <c r="I113" s="31" t="s">
        <v>53</v>
      </c>
      <c r="J113" s="31" t="s">
        <v>54</v>
      </c>
      <c r="K113" s="31" t="s">
        <v>60</v>
      </c>
      <c r="L113" s="31" t="s">
        <v>55</v>
      </c>
      <c r="M113" s="31" t="s">
        <v>51</v>
      </c>
      <c r="N113" s="31" t="s">
        <v>50</v>
      </c>
      <c r="O113" s="31" t="s">
        <v>66</v>
      </c>
      <c r="P113" s="31" t="s">
        <v>50</v>
      </c>
      <c r="Q113" s="31" t="s">
        <v>50</v>
      </c>
      <c r="R113" s="31" t="s">
        <v>58</v>
      </c>
      <c r="S113" s="31" t="s">
        <v>58</v>
      </c>
      <c r="T113" s="31" t="s">
        <v>60</v>
      </c>
      <c r="U113" s="31" t="s">
        <v>60</v>
      </c>
      <c r="V113" s="31" t="s">
        <v>66</v>
      </c>
      <c r="W113" s="31" t="s">
        <v>50</v>
      </c>
      <c r="X113" s="31" t="s">
        <v>50</v>
      </c>
      <c r="Y113" s="31" t="s">
        <v>61</v>
      </c>
      <c r="Z113" s="31" t="s">
        <v>62</v>
      </c>
      <c r="AA113" s="31" t="s">
        <v>50</v>
      </c>
      <c r="AB113" s="31" t="s">
        <v>50</v>
      </c>
      <c r="AC113" s="31" t="s">
        <v>87</v>
      </c>
      <c r="AD113" s="31" t="s">
        <v>72</v>
      </c>
      <c r="AE113" s="2">
        <f t="shared" si="12"/>
        <v>60</v>
      </c>
      <c r="AF113" s="31" t="s">
        <v>85</v>
      </c>
      <c r="AG113" s="31" t="s">
        <v>129</v>
      </c>
      <c r="AH113" s="31" t="s">
        <v>50</v>
      </c>
      <c r="AI113" s="31" t="s">
        <v>50</v>
      </c>
      <c r="AJ113" s="31">
        <f t="shared" si="13"/>
        <v>0</v>
      </c>
      <c r="AK113" s="34">
        <f t="shared" si="14"/>
        <v>-99</v>
      </c>
      <c r="AL113" s="30">
        <f t="shared" si="15"/>
        <v>-99</v>
      </c>
      <c r="AM113" s="5">
        <f t="shared" si="19"/>
        <v>0</v>
      </c>
      <c r="AN113" s="5">
        <f t="shared" si="20"/>
        <v>0</v>
      </c>
      <c r="AO113" s="30">
        <f t="shared" si="21"/>
        <v>0</v>
      </c>
      <c r="AP113" s="30">
        <f t="shared" si="16"/>
        <v>0</v>
      </c>
      <c r="AQ113" t="str">
        <f t="shared" si="17"/>
        <v>Before 1978</v>
      </c>
      <c r="AR113" s="2">
        <f t="shared" si="18"/>
        <v>1955</v>
      </c>
      <c r="AS113" s="2">
        <f t="shared" si="22"/>
        <v>-99</v>
      </c>
      <c r="AT113" s="31" t="s">
        <v>50</v>
      </c>
      <c r="AU113" s="31" t="s">
        <v>50</v>
      </c>
      <c r="AV113" s="31" t="s">
        <v>60</v>
      </c>
      <c r="AW113" s="31" t="s">
        <v>50</v>
      </c>
      <c r="AX113" s="31" t="s">
        <v>50</v>
      </c>
      <c r="AY113" s="31" t="s">
        <v>50</v>
      </c>
      <c r="AZ113" s="31" t="s">
        <v>50</v>
      </c>
      <c r="BA113" s="31" t="s">
        <v>50</v>
      </c>
      <c r="BB113" s="31" t="s">
        <v>50</v>
      </c>
      <c r="BC113" s="31" t="s">
        <v>50</v>
      </c>
      <c r="BD113" s="31" t="s">
        <v>50</v>
      </c>
      <c r="BE113" s="31" t="s">
        <v>50</v>
      </c>
      <c r="BF113" s="31" t="s">
        <v>50</v>
      </c>
    </row>
    <row r="114" spans="1:58" ht="45" x14ac:dyDescent="0.25">
      <c r="A114" s="31" t="s">
        <v>293</v>
      </c>
      <c r="B114" s="31" t="s">
        <v>198</v>
      </c>
      <c r="C114" s="32">
        <v>1</v>
      </c>
      <c r="D114" s="31" t="s">
        <v>50</v>
      </c>
      <c r="E114" s="31" t="s">
        <v>85</v>
      </c>
      <c r="F114" s="31" t="s">
        <v>70</v>
      </c>
      <c r="G114" s="31" t="s">
        <v>50</v>
      </c>
      <c r="H114" s="31" t="s">
        <v>50</v>
      </c>
      <c r="I114" s="31" t="s">
        <v>53</v>
      </c>
      <c r="J114" s="31" t="s">
        <v>54</v>
      </c>
      <c r="K114" s="31" t="s">
        <v>54</v>
      </c>
      <c r="L114" s="31" t="s">
        <v>55</v>
      </c>
      <c r="M114" s="31" t="s">
        <v>51</v>
      </c>
      <c r="N114" s="31" t="s">
        <v>56</v>
      </c>
      <c r="O114" s="31" t="s">
        <v>60</v>
      </c>
      <c r="P114" s="31" t="s">
        <v>107</v>
      </c>
      <c r="Q114" s="31" t="s">
        <v>50</v>
      </c>
      <c r="R114" s="31" t="s">
        <v>86</v>
      </c>
      <c r="S114" s="31" t="s">
        <v>53</v>
      </c>
      <c r="T114" s="31" t="s">
        <v>60</v>
      </c>
      <c r="U114" s="31" t="s">
        <v>54</v>
      </c>
      <c r="V114" s="31" t="s">
        <v>66</v>
      </c>
      <c r="W114" s="31" t="s">
        <v>50</v>
      </c>
      <c r="X114" s="31" t="s">
        <v>161</v>
      </c>
      <c r="Y114" s="31" t="s">
        <v>61</v>
      </c>
      <c r="Z114" s="31" t="s">
        <v>62</v>
      </c>
      <c r="AA114" s="31" t="s">
        <v>50</v>
      </c>
      <c r="AB114" s="31" t="s">
        <v>50</v>
      </c>
      <c r="AC114" s="31" t="s">
        <v>87</v>
      </c>
      <c r="AD114" s="31" t="s">
        <v>72</v>
      </c>
      <c r="AE114" s="2">
        <f t="shared" si="12"/>
        <v>60</v>
      </c>
      <c r="AF114" s="31" t="s">
        <v>85</v>
      </c>
      <c r="AG114" s="31" t="s">
        <v>129</v>
      </c>
      <c r="AH114" s="31" t="s">
        <v>144</v>
      </c>
      <c r="AI114" s="31" t="s">
        <v>11722</v>
      </c>
      <c r="AJ114" s="31">
        <f t="shared" si="13"/>
        <v>0</v>
      </c>
      <c r="AK114" s="34">
        <f t="shared" si="14"/>
        <v>-99</v>
      </c>
      <c r="AL114" s="30">
        <f t="shared" si="15"/>
        <v>-99</v>
      </c>
      <c r="AM114" s="5">
        <f t="shared" si="19"/>
        <v>110.21</v>
      </c>
      <c r="AN114" s="5">
        <f t="shared" si="20"/>
        <v>0</v>
      </c>
      <c r="AO114" s="30">
        <f t="shared" si="21"/>
        <v>0</v>
      </c>
      <c r="AP114" s="30">
        <f t="shared" si="16"/>
        <v>0</v>
      </c>
      <c r="AQ114" t="str">
        <f t="shared" si="17"/>
        <v>1978 - 1992</v>
      </c>
      <c r="AR114" s="2">
        <f t="shared" si="18"/>
        <v>1990</v>
      </c>
      <c r="AS114" s="2">
        <f t="shared" si="22"/>
        <v>-99</v>
      </c>
      <c r="AT114" s="31" t="s">
        <v>50</v>
      </c>
      <c r="AU114" s="31" t="s">
        <v>50</v>
      </c>
      <c r="AV114" s="31" t="s">
        <v>66</v>
      </c>
      <c r="AW114" s="31" t="s">
        <v>57</v>
      </c>
      <c r="AX114" s="31" t="s">
        <v>12694</v>
      </c>
      <c r="AY114" s="31" t="s">
        <v>68</v>
      </c>
      <c r="AZ114" s="31" t="s">
        <v>144</v>
      </c>
      <c r="BA114" s="31" t="s">
        <v>11722</v>
      </c>
      <c r="BB114" s="31" t="s">
        <v>50</v>
      </c>
      <c r="BC114" s="31" t="s">
        <v>50</v>
      </c>
      <c r="BD114" s="31" t="s">
        <v>50</v>
      </c>
      <c r="BE114" s="31" t="s">
        <v>50</v>
      </c>
      <c r="BF114" s="31" t="s">
        <v>50</v>
      </c>
    </row>
    <row r="115" spans="1:58" ht="60" x14ac:dyDescent="0.25">
      <c r="A115" s="31" t="s">
        <v>2490</v>
      </c>
      <c r="B115" s="31" t="s">
        <v>198</v>
      </c>
      <c r="C115" s="32">
        <v>4</v>
      </c>
      <c r="D115" s="31" t="s">
        <v>50</v>
      </c>
      <c r="E115" s="31" t="s">
        <v>85</v>
      </c>
      <c r="F115" s="31" t="s">
        <v>70</v>
      </c>
      <c r="G115" s="31" t="s">
        <v>50</v>
      </c>
      <c r="H115" s="31" t="s">
        <v>50</v>
      </c>
      <c r="I115" s="31" t="s">
        <v>53</v>
      </c>
      <c r="J115" s="31" t="s">
        <v>54</v>
      </c>
      <c r="K115" s="31" t="s">
        <v>54</v>
      </c>
      <c r="L115" s="31" t="s">
        <v>55</v>
      </c>
      <c r="M115" s="31" t="s">
        <v>72</v>
      </c>
      <c r="N115" s="31" t="s">
        <v>56</v>
      </c>
      <c r="O115" s="31" t="s">
        <v>60</v>
      </c>
      <c r="P115" s="31" t="s">
        <v>98</v>
      </c>
      <c r="Q115" s="31" t="s">
        <v>50</v>
      </c>
      <c r="R115" s="31" t="s">
        <v>86</v>
      </c>
      <c r="S115" s="31" t="s">
        <v>59</v>
      </c>
      <c r="T115" s="31" t="s">
        <v>60</v>
      </c>
      <c r="U115" s="31" t="s">
        <v>54</v>
      </c>
      <c r="V115" s="31" t="s">
        <v>86</v>
      </c>
      <c r="W115" s="31" t="s">
        <v>50</v>
      </c>
      <c r="X115" s="31" t="s">
        <v>161</v>
      </c>
      <c r="Y115" s="31" t="s">
        <v>54</v>
      </c>
      <c r="Z115" s="31" t="s">
        <v>62</v>
      </c>
      <c r="AA115" s="31" t="s">
        <v>50</v>
      </c>
      <c r="AB115" s="31" t="s">
        <v>50</v>
      </c>
      <c r="AC115" s="31" t="s">
        <v>87</v>
      </c>
      <c r="AD115" s="31" t="s">
        <v>72</v>
      </c>
      <c r="AE115" s="2">
        <f t="shared" si="12"/>
        <v>60</v>
      </c>
      <c r="AF115" s="31" t="s">
        <v>85</v>
      </c>
      <c r="AG115" s="31" t="s">
        <v>129</v>
      </c>
      <c r="AH115" s="31" t="s">
        <v>144</v>
      </c>
      <c r="AI115" s="31" t="s">
        <v>11723</v>
      </c>
      <c r="AJ115" s="31">
        <f t="shared" si="13"/>
        <v>0</v>
      </c>
      <c r="AK115" s="34">
        <f t="shared" si="14"/>
        <v>-99</v>
      </c>
      <c r="AL115" s="30">
        <f t="shared" si="15"/>
        <v>-99</v>
      </c>
      <c r="AM115" s="5">
        <f t="shared" si="19"/>
        <v>110.21</v>
      </c>
      <c r="AN115" s="5">
        <f t="shared" si="20"/>
        <v>0</v>
      </c>
      <c r="AO115" s="30">
        <f t="shared" si="21"/>
        <v>0</v>
      </c>
      <c r="AP115" s="30">
        <f t="shared" si="16"/>
        <v>0</v>
      </c>
      <c r="AQ115" t="str">
        <f t="shared" si="17"/>
        <v>Before 1978</v>
      </c>
      <c r="AR115" s="2">
        <f t="shared" si="18"/>
        <v>19</v>
      </c>
      <c r="AS115" s="2">
        <f t="shared" si="22"/>
        <v>-99</v>
      </c>
      <c r="AT115" s="31" t="s">
        <v>50</v>
      </c>
      <c r="AU115" s="31" t="s">
        <v>50</v>
      </c>
      <c r="AV115" s="31" t="s">
        <v>66</v>
      </c>
      <c r="AW115" s="31" t="s">
        <v>57</v>
      </c>
      <c r="AX115" s="31" t="s">
        <v>267</v>
      </c>
      <c r="AY115" s="31" t="s">
        <v>68</v>
      </c>
      <c r="AZ115" s="31" t="s">
        <v>144</v>
      </c>
      <c r="BA115" s="31" t="s">
        <v>11723</v>
      </c>
      <c r="BB115" s="31" t="s">
        <v>50</v>
      </c>
      <c r="BC115" s="31" t="s">
        <v>50</v>
      </c>
      <c r="BD115" s="31" t="s">
        <v>50</v>
      </c>
      <c r="BE115" s="31" t="s">
        <v>50</v>
      </c>
      <c r="BF115" s="31" t="s">
        <v>50</v>
      </c>
    </row>
    <row r="116" spans="1:58" ht="45" x14ac:dyDescent="0.25">
      <c r="A116" s="31" t="s">
        <v>2491</v>
      </c>
      <c r="B116" s="31" t="s">
        <v>49</v>
      </c>
      <c r="C116" s="32">
        <v>3</v>
      </c>
      <c r="D116" s="31" t="s">
        <v>50</v>
      </c>
      <c r="E116" s="31" t="s">
        <v>70</v>
      </c>
      <c r="F116" s="31" t="s">
        <v>85</v>
      </c>
      <c r="G116" s="31" t="s">
        <v>50</v>
      </c>
      <c r="H116" s="31" t="s">
        <v>50</v>
      </c>
      <c r="I116" s="31" t="s">
        <v>53</v>
      </c>
      <c r="J116" s="31" t="s">
        <v>54</v>
      </c>
      <c r="K116" s="31" t="s">
        <v>60</v>
      </c>
      <c r="L116" s="31" t="s">
        <v>55</v>
      </c>
      <c r="M116" s="31" t="s">
        <v>72</v>
      </c>
      <c r="N116" s="31" t="s">
        <v>50</v>
      </c>
      <c r="O116" s="31" t="s">
        <v>66</v>
      </c>
      <c r="P116" s="31" t="s">
        <v>50</v>
      </c>
      <c r="Q116" s="31" t="s">
        <v>50</v>
      </c>
      <c r="R116" s="31" t="s">
        <v>74</v>
      </c>
      <c r="S116" s="31" t="s">
        <v>58</v>
      </c>
      <c r="T116" s="31" t="s">
        <v>54</v>
      </c>
      <c r="U116" s="31" t="s">
        <v>54</v>
      </c>
      <c r="V116" s="31" t="s">
        <v>86</v>
      </c>
      <c r="W116" s="31" t="s">
        <v>50</v>
      </c>
      <c r="X116" s="31" t="s">
        <v>50</v>
      </c>
      <c r="Y116" s="31" t="s">
        <v>54</v>
      </c>
      <c r="Z116" s="31" t="s">
        <v>62</v>
      </c>
      <c r="AA116" s="31" t="s">
        <v>50</v>
      </c>
      <c r="AB116" s="31" t="s">
        <v>50</v>
      </c>
      <c r="AC116" s="31" t="s">
        <v>87</v>
      </c>
      <c r="AD116" s="31" t="s">
        <v>72</v>
      </c>
      <c r="AE116" s="2">
        <f t="shared" si="12"/>
        <v>60</v>
      </c>
      <c r="AF116" s="31" t="s">
        <v>267</v>
      </c>
      <c r="AG116" s="31" t="s">
        <v>76</v>
      </c>
      <c r="AH116" s="31" t="s">
        <v>152</v>
      </c>
      <c r="AI116" s="31" t="s">
        <v>11724</v>
      </c>
      <c r="AJ116" s="31">
        <f t="shared" si="13"/>
        <v>0</v>
      </c>
      <c r="AK116" s="34">
        <f t="shared" si="14"/>
        <v>-99</v>
      </c>
      <c r="AL116" s="30">
        <f t="shared" si="15"/>
        <v>-99</v>
      </c>
      <c r="AM116" s="5">
        <f t="shared" si="19"/>
        <v>24.74</v>
      </c>
      <c r="AN116" s="5">
        <f t="shared" si="20"/>
        <v>0</v>
      </c>
      <c r="AO116" s="30">
        <f t="shared" si="21"/>
        <v>0</v>
      </c>
      <c r="AP116" s="30">
        <f t="shared" si="16"/>
        <v>0</v>
      </c>
      <c r="AQ116" t="str">
        <f t="shared" si="17"/>
        <v>Before 1978</v>
      </c>
      <c r="AR116" s="2">
        <f t="shared" si="18"/>
        <v>1973</v>
      </c>
      <c r="AS116" s="2">
        <f t="shared" si="22"/>
        <v>-99</v>
      </c>
      <c r="AT116" s="31" t="s">
        <v>50</v>
      </c>
      <c r="AU116" s="31" t="s">
        <v>50</v>
      </c>
      <c r="AV116" s="31" t="s">
        <v>66</v>
      </c>
      <c r="AW116" s="31" t="s">
        <v>57</v>
      </c>
      <c r="AX116" s="31" t="s">
        <v>267</v>
      </c>
      <c r="AY116" s="31" t="s">
        <v>68</v>
      </c>
      <c r="AZ116" s="31" t="s">
        <v>152</v>
      </c>
      <c r="BA116" s="31" t="s">
        <v>11724</v>
      </c>
      <c r="BB116" s="31" t="s">
        <v>50</v>
      </c>
      <c r="BC116" s="31" t="s">
        <v>50</v>
      </c>
      <c r="BD116" s="31" t="s">
        <v>50</v>
      </c>
      <c r="BE116" s="31" t="s">
        <v>50</v>
      </c>
      <c r="BF116" s="31" t="s">
        <v>50</v>
      </c>
    </row>
    <row r="117" spans="1:58" ht="45" x14ac:dyDescent="0.25">
      <c r="A117" s="31" t="s">
        <v>2506</v>
      </c>
      <c r="B117" s="31" t="s">
        <v>49</v>
      </c>
      <c r="C117" s="32">
        <v>1</v>
      </c>
      <c r="D117" s="31" t="s">
        <v>50</v>
      </c>
      <c r="E117" s="31" t="s">
        <v>51</v>
      </c>
      <c r="F117" s="31" t="s">
        <v>52</v>
      </c>
      <c r="G117" s="31" t="s">
        <v>50</v>
      </c>
      <c r="H117" s="31" t="s">
        <v>50</v>
      </c>
      <c r="I117" s="31" t="s">
        <v>53</v>
      </c>
      <c r="J117" s="31" t="s">
        <v>54</v>
      </c>
      <c r="K117" s="31" t="s">
        <v>54</v>
      </c>
      <c r="L117" s="31" t="s">
        <v>55</v>
      </c>
      <c r="M117" s="31" t="s">
        <v>85</v>
      </c>
      <c r="N117" s="31" t="s">
        <v>50</v>
      </c>
      <c r="O117" s="31" t="s">
        <v>74</v>
      </c>
      <c r="P117" s="31" t="s">
        <v>241</v>
      </c>
      <c r="Q117" s="31" t="s">
        <v>50</v>
      </c>
      <c r="R117" s="31" t="s">
        <v>74</v>
      </c>
      <c r="S117" s="31" t="s">
        <v>58</v>
      </c>
      <c r="T117" s="31" t="s">
        <v>60</v>
      </c>
      <c r="U117" s="31" t="s">
        <v>60</v>
      </c>
      <c r="V117" s="31" t="s">
        <v>66</v>
      </c>
      <c r="W117" s="31" t="s">
        <v>50</v>
      </c>
      <c r="X117" s="31" t="s">
        <v>50</v>
      </c>
      <c r="Y117" s="31" t="s">
        <v>50</v>
      </c>
      <c r="Z117" s="31" t="s">
        <v>62</v>
      </c>
      <c r="AA117" s="31" t="s">
        <v>50</v>
      </c>
      <c r="AB117" s="31" t="s">
        <v>50</v>
      </c>
      <c r="AC117" s="31" t="s">
        <v>87</v>
      </c>
      <c r="AD117" s="31" t="s">
        <v>72</v>
      </c>
      <c r="AE117" s="2">
        <f t="shared" si="12"/>
        <v>60</v>
      </c>
      <c r="AF117" s="31" t="s">
        <v>85</v>
      </c>
      <c r="AG117" s="31" t="s">
        <v>129</v>
      </c>
      <c r="AH117" s="31" t="s">
        <v>77</v>
      </c>
      <c r="AI117" s="31" t="s">
        <v>11725</v>
      </c>
      <c r="AJ117" s="31">
        <f t="shared" si="13"/>
        <v>0</v>
      </c>
      <c r="AK117" s="34">
        <f t="shared" si="14"/>
        <v>-99</v>
      </c>
      <c r="AL117" s="30">
        <f t="shared" si="15"/>
        <v>-99</v>
      </c>
      <c r="AM117" s="5">
        <f t="shared" si="19"/>
        <v>24.06</v>
      </c>
      <c r="AN117" s="5">
        <f t="shared" si="20"/>
        <v>0</v>
      </c>
      <c r="AO117" s="30">
        <f t="shared" si="21"/>
        <v>0</v>
      </c>
      <c r="AP117" s="30">
        <f t="shared" si="16"/>
        <v>0</v>
      </c>
      <c r="AQ117" t="str">
        <f t="shared" si="17"/>
        <v>Before 1978</v>
      </c>
      <c r="AR117" s="2">
        <f t="shared" si="18"/>
        <v>1973</v>
      </c>
      <c r="AS117" s="2">
        <f t="shared" si="22"/>
        <v>-99</v>
      </c>
      <c r="AT117" s="31" t="s">
        <v>50</v>
      </c>
      <c r="AU117" s="31" t="s">
        <v>50</v>
      </c>
      <c r="AV117" s="31" t="s">
        <v>66</v>
      </c>
      <c r="AW117" s="31" t="s">
        <v>57</v>
      </c>
      <c r="AX117" s="31" t="s">
        <v>93</v>
      </c>
      <c r="AY117" s="31" t="s">
        <v>68</v>
      </c>
      <c r="AZ117" s="31" t="s">
        <v>50</v>
      </c>
      <c r="BA117" s="31" t="s">
        <v>50</v>
      </c>
      <c r="BB117" s="31" t="s">
        <v>67</v>
      </c>
      <c r="BC117" s="31" t="s">
        <v>129</v>
      </c>
      <c r="BD117" s="31" t="s">
        <v>50</v>
      </c>
      <c r="BE117" s="31" t="s">
        <v>50</v>
      </c>
      <c r="BF117" s="31" t="s">
        <v>50</v>
      </c>
    </row>
    <row r="118" spans="1:58" ht="45" x14ac:dyDescent="0.25">
      <c r="A118" s="31" t="s">
        <v>299</v>
      </c>
      <c r="B118" s="31" t="s">
        <v>49</v>
      </c>
      <c r="C118" s="32">
        <v>5</v>
      </c>
      <c r="D118" s="31" t="s">
        <v>50</v>
      </c>
      <c r="E118" s="31" t="s">
        <v>70</v>
      </c>
      <c r="F118" s="31" t="s">
        <v>71</v>
      </c>
      <c r="G118" s="31" t="s">
        <v>50</v>
      </c>
      <c r="H118" s="31" t="s">
        <v>50</v>
      </c>
      <c r="I118" s="31" t="s">
        <v>53</v>
      </c>
      <c r="J118" s="31" t="s">
        <v>54</v>
      </c>
      <c r="K118" s="31" t="s">
        <v>54</v>
      </c>
      <c r="L118" s="31" t="s">
        <v>55</v>
      </c>
      <c r="M118" s="31" t="s">
        <v>72</v>
      </c>
      <c r="N118" s="31" t="s">
        <v>50</v>
      </c>
      <c r="O118" s="31" t="s">
        <v>57</v>
      </c>
      <c r="P118" s="31" t="s">
        <v>50</v>
      </c>
      <c r="Q118" s="31" t="s">
        <v>300</v>
      </c>
      <c r="R118" s="31" t="s">
        <v>129</v>
      </c>
      <c r="S118" s="31" t="s">
        <v>59</v>
      </c>
      <c r="T118" s="31" t="s">
        <v>50</v>
      </c>
      <c r="U118" s="31" t="s">
        <v>50</v>
      </c>
      <c r="V118" s="31" t="s">
        <v>50</v>
      </c>
      <c r="W118" s="31" t="s">
        <v>50</v>
      </c>
      <c r="X118" s="31" t="s">
        <v>50</v>
      </c>
      <c r="Y118" s="31" t="s">
        <v>50</v>
      </c>
      <c r="Z118" s="31" t="s">
        <v>62</v>
      </c>
      <c r="AA118" s="31" t="s">
        <v>50</v>
      </c>
      <c r="AB118" s="31" t="s">
        <v>50</v>
      </c>
      <c r="AC118" s="31" t="s">
        <v>87</v>
      </c>
      <c r="AD118" s="31" t="s">
        <v>50</v>
      </c>
      <c r="AE118" s="2">
        <f t="shared" si="12"/>
        <v>60</v>
      </c>
      <c r="AF118" s="31" t="s">
        <v>85</v>
      </c>
      <c r="AG118" s="31" t="s">
        <v>129</v>
      </c>
      <c r="AH118" s="31" t="s">
        <v>144</v>
      </c>
      <c r="AI118" s="31" t="s">
        <v>309</v>
      </c>
      <c r="AJ118" s="31">
        <f t="shared" si="13"/>
        <v>1</v>
      </c>
      <c r="AK118" s="34">
        <f t="shared" si="14"/>
        <v>13</v>
      </c>
      <c r="AL118" s="30">
        <f t="shared" si="15"/>
        <v>13</v>
      </c>
      <c r="AM118" s="5">
        <f t="shared" si="19"/>
        <v>92.58</v>
      </c>
      <c r="AN118" s="5">
        <f t="shared" si="20"/>
        <v>60</v>
      </c>
      <c r="AO118" s="30">
        <f t="shared" si="21"/>
        <v>600</v>
      </c>
      <c r="AP118" s="30">
        <f t="shared" si="16"/>
        <v>600</v>
      </c>
      <c r="AQ118" t="str">
        <f t="shared" si="17"/>
        <v>Before 1978</v>
      </c>
      <c r="AR118" s="2">
        <f t="shared" si="18"/>
        <v>1966</v>
      </c>
      <c r="AS118" s="2">
        <f t="shared" si="22"/>
        <v>10</v>
      </c>
      <c r="AT118" s="31" t="s">
        <v>310</v>
      </c>
      <c r="AU118" s="31" t="s">
        <v>92</v>
      </c>
      <c r="AV118" s="31" t="s">
        <v>66</v>
      </c>
      <c r="AW118" s="31" t="s">
        <v>57</v>
      </c>
      <c r="AX118" s="31" t="s">
        <v>267</v>
      </c>
      <c r="AY118" s="31" t="s">
        <v>68</v>
      </c>
      <c r="AZ118" s="31" t="s">
        <v>144</v>
      </c>
      <c r="BA118" s="31" t="s">
        <v>309</v>
      </c>
      <c r="BB118" s="31" t="s">
        <v>50</v>
      </c>
      <c r="BC118" s="31" t="s">
        <v>50</v>
      </c>
      <c r="BD118" s="31" t="s">
        <v>50</v>
      </c>
      <c r="BE118" s="31" t="s">
        <v>50</v>
      </c>
      <c r="BF118" s="31" t="s">
        <v>50</v>
      </c>
    </row>
    <row r="119" spans="1:58" ht="45" x14ac:dyDescent="0.25">
      <c r="A119" s="31" t="s">
        <v>2516</v>
      </c>
      <c r="B119" s="31" t="s">
        <v>49</v>
      </c>
      <c r="C119" s="32">
        <v>1</v>
      </c>
      <c r="D119" s="31" t="s">
        <v>50</v>
      </c>
      <c r="E119" s="31" t="s">
        <v>84</v>
      </c>
      <c r="F119" s="31" t="s">
        <v>85</v>
      </c>
      <c r="G119" s="31" t="s">
        <v>50</v>
      </c>
      <c r="H119" s="31" t="s">
        <v>50</v>
      </c>
      <c r="I119" s="31" t="s">
        <v>53</v>
      </c>
      <c r="J119" s="31" t="s">
        <v>54</v>
      </c>
      <c r="K119" s="31" t="s">
        <v>54</v>
      </c>
      <c r="L119" s="31" t="s">
        <v>55</v>
      </c>
      <c r="M119" s="31" t="s">
        <v>72</v>
      </c>
      <c r="N119" s="31" t="s">
        <v>50</v>
      </c>
      <c r="O119" s="31" t="s">
        <v>57</v>
      </c>
      <c r="P119" s="31" t="s">
        <v>50</v>
      </c>
      <c r="Q119" s="31" t="s">
        <v>165</v>
      </c>
      <c r="R119" s="31" t="s">
        <v>86</v>
      </c>
      <c r="S119" s="31" t="s">
        <v>59</v>
      </c>
      <c r="T119" s="31" t="s">
        <v>60</v>
      </c>
      <c r="U119" s="31" t="s">
        <v>60</v>
      </c>
      <c r="V119" s="31" t="s">
        <v>66</v>
      </c>
      <c r="W119" s="31" t="s">
        <v>50</v>
      </c>
      <c r="X119" s="31" t="s">
        <v>161</v>
      </c>
      <c r="Y119" s="31" t="s">
        <v>61</v>
      </c>
      <c r="Z119" s="31" t="s">
        <v>62</v>
      </c>
      <c r="AA119" s="31" t="s">
        <v>50</v>
      </c>
      <c r="AB119" s="31" t="s">
        <v>50</v>
      </c>
      <c r="AC119" s="31" t="s">
        <v>87</v>
      </c>
      <c r="AD119" s="31" t="s">
        <v>72</v>
      </c>
      <c r="AE119" s="2">
        <f t="shared" si="12"/>
        <v>60</v>
      </c>
      <c r="AF119" s="31" t="s">
        <v>85</v>
      </c>
      <c r="AG119" s="31" t="s">
        <v>129</v>
      </c>
      <c r="AH119" s="31" t="s">
        <v>77</v>
      </c>
      <c r="AI119" s="31" t="s">
        <v>11726</v>
      </c>
      <c r="AJ119" s="31">
        <f t="shared" si="13"/>
        <v>0</v>
      </c>
      <c r="AK119" s="34">
        <f t="shared" si="14"/>
        <v>-99</v>
      </c>
      <c r="AL119" s="30">
        <f t="shared" si="15"/>
        <v>-99</v>
      </c>
      <c r="AM119" s="5">
        <f t="shared" si="19"/>
        <v>48.17</v>
      </c>
      <c r="AN119" s="5">
        <f t="shared" si="20"/>
        <v>0</v>
      </c>
      <c r="AO119" s="30">
        <f t="shared" si="21"/>
        <v>0</v>
      </c>
      <c r="AP119" s="30">
        <f t="shared" si="16"/>
        <v>0</v>
      </c>
      <c r="AQ119" t="str">
        <f t="shared" si="17"/>
        <v>1978 - 1992</v>
      </c>
      <c r="AR119" s="2">
        <f t="shared" si="18"/>
        <v>1985</v>
      </c>
      <c r="AS119" s="2">
        <f t="shared" si="22"/>
        <v>-99</v>
      </c>
      <c r="AT119" s="31" t="s">
        <v>50</v>
      </c>
      <c r="AU119" s="31" t="s">
        <v>50</v>
      </c>
      <c r="AV119" s="31" t="s">
        <v>66</v>
      </c>
      <c r="AW119" s="31" t="s">
        <v>57</v>
      </c>
      <c r="AX119" s="31" t="s">
        <v>450</v>
      </c>
      <c r="AY119" s="31" t="s">
        <v>68</v>
      </c>
      <c r="AZ119" s="31" t="s">
        <v>77</v>
      </c>
      <c r="BA119" s="31" t="s">
        <v>11726</v>
      </c>
      <c r="BB119" s="31" t="s">
        <v>50</v>
      </c>
      <c r="BC119" s="31" t="s">
        <v>50</v>
      </c>
      <c r="BD119" s="31" t="s">
        <v>50</v>
      </c>
      <c r="BE119" s="31" t="s">
        <v>50</v>
      </c>
      <c r="BF119" s="31" t="s">
        <v>50</v>
      </c>
    </row>
    <row r="120" spans="1:58" ht="60" x14ac:dyDescent="0.25">
      <c r="A120" s="31" t="s">
        <v>1015</v>
      </c>
      <c r="B120" s="31" t="s">
        <v>49</v>
      </c>
      <c r="C120" s="32">
        <v>11</v>
      </c>
      <c r="D120" s="31" t="s">
        <v>50</v>
      </c>
      <c r="E120" s="31" t="s">
        <v>99</v>
      </c>
      <c r="F120" s="31" t="s">
        <v>102</v>
      </c>
      <c r="G120" s="31" t="s">
        <v>50</v>
      </c>
      <c r="H120" s="31" t="s">
        <v>50</v>
      </c>
      <c r="I120" s="31" t="s">
        <v>53</v>
      </c>
      <c r="J120" s="31" t="s">
        <v>54</v>
      </c>
      <c r="K120" s="31" t="s">
        <v>54</v>
      </c>
      <c r="L120" s="31" t="s">
        <v>55</v>
      </c>
      <c r="M120" s="31" t="s">
        <v>72</v>
      </c>
      <c r="N120" s="31" t="s">
        <v>50</v>
      </c>
      <c r="O120" s="31" t="s">
        <v>66</v>
      </c>
      <c r="P120" s="31" t="s">
        <v>409</v>
      </c>
      <c r="Q120" s="31" t="s">
        <v>50</v>
      </c>
      <c r="R120" s="31" t="s">
        <v>74</v>
      </c>
      <c r="S120" s="31" t="s">
        <v>59</v>
      </c>
      <c r="T120" s="31" t="s">
        <v>50</v>
      </c>
      <c r="U120" s="31" t="s">
        <v>50</v>
      </c>
      <c r="V120" s="31" t="s">
        <v>60</v>
      </c>
      <c r="W120" s="31" t="s">
        <v>50</v>
      </c>
      <c r="X120" s="31" t="s">
        <v>50</v>
      </c>
      <c r="Y120" s="31" t="s">
        <v>50</v>
      </c>
      <c r="Z120" s="31" t="s">
        <v>62</v>
      </c>
      <c r="AA120" s="31" t="s">
        <v>50</v>
      </c>
      <c r="AB120" s="31" t="s">
        <v>50</v>
      </c>
      <c r="AC120" s="31" t="s">
        <v>87</v>
      </c>
      <c r="AD120" s="31" t="s">
        <v>72</v>
      </c>
      <c r="AE120" s="2">
        <f t="shared" si="12"/>
        <v>60</v>
      </c>
      <c r="AF120" s="31" t="s">
        <v>85</v>
      </c>
      <c r="AG120" s="31" t="s">
        <v>129</v>
      </c>
      <c r="AH120" s="31" t="s">
        <v>144</v>
      </c>
      <c r="AI120" s="31" t="s">
        <v>11727</v>
      </c>
      <c r="AJ120" s="31">
        <f t="shared" si="13"/>
        <v>0</v>
      </c>
      <c r="AK120" s="34">
        <f t="shared" si="14"/>
        <v>-99</v>
      </c>
      <c r="AL120" s="30">
        <f t="shared" si="15"/>
        <v>-99</v>
      </c>
      <c r="AM120" s="5">
        <f t="shared" si="19"/>
        <v>19.62</v>
      </c>
      <c r="AN120" s="5">
        <f t="shared" si="20"/>
        <v>0</v>
      </c>
      <c r="AO120" s="30">
        <f t="shared" si="21"/>
        <v>0</v>
      </c>
      <c r="AP120" s="30">
        <f t="shared" si="16"/>
        <v>0</v>
      </c>
      <c r="AQ120" t="str">
        <f t="shared" si="17"/>
        <v>Before 1978</v>
      </c>
      <c r="AR120" s="2">
        <f t="shared" si="18"/>
        <v>1920</v>
      </c>
      <c r="AS120" s="2">
        <f t="shared" si="22"/>
        <v>-99</v>
      </c>
      <c r="AT120" s="31" t="s">
        <v>50</v>
      </c>
      <c r="AU120" s="31" t="s">
        <v>50</v>
      </c>
      <c r="AV120" s="31" t="s">
        <v>66</v>
      </c>
      <c r="AW120" s="31" t="s">
        <v>57</v>
      </c>
      <c r="AX120" s="31" t="s">
        <v>267</v>
      </c>
      <c r="AY120" s="31" t="s">
        <v>68</v>
      </c>
      <c r="AZ120" s="31" t="s">
        <v>144</v>
      </c>
      <c r="BA120" s="31" t="s">
        <v>11727</v>
      </c>
      <c r="BB120" s="31" t="s">
        <v>50</v>
      </c>
      <c r="BC120" s="31" t="s">
        <v>50</v>
      </c>
      <c r="BD120" s="31" t="s">
        <v>50</v>
      </c>
      <c r="BE120" s="31" t="s">
        <v>50</v>
      </c>
      <c r="BF120" s="31" t="s">
        <v>50</v>
      </c>
    </row>
    <row r="121" spans="1:58" ht="45" x14ac:dyDescent="0.25">
      <c r="A121" s="31" t="s">
        <v>1015</v>
      </c>
      <c r="B121" s="31" t="s">
        <v>49</v>
      </c>
      <c r="C121" s="32">
        <v>18</v>
      </c>
      <c r="D121" s="31" t="s">
        <v>50</v>
      </c>
      <c r="E121" s="31" t="s">
        <v>99</v>
      </c>
      <c r="F121" s="31" t="s">
        <v>102</v>
      </c>
      <c r="G121" s="31" t="s">
        <v>50</v>
      </c>
      <c r="H121" s="31" t="s">
        <v>50</v>
      </c>
      <c r="I121" s="31" t="s">
        <v>53</v>
      </c>
      <c r="J121" s="31" t="s">
        <v>54</v>
      </c>
      <c r="K121" s="31" t="s">
        <v>60</v>
      </c>
      <c r="L121" s="31" t="s">
        <v>128</v>
      </c>
      <c r="M121" s="31" t="s">
        <v>52</v>
      </c>
      <c r="N121" s="31" t="s">
        <v>50</v>
      </c>
      <c r="O121" s="31" t="s">
        <v>57</v>
      </c>
      <c r="P121" s="31" t="s">
        <v>409</v>
      </c>
      <c r="Q121" s="31" t="s">
        <v>50</v>
      </c>
      <c r="R121" s="31" t="s">
        <v>74</v>
      </c>
      <c r="S121" s="31" t="s">
        <v>59</v>
      </c>
      <c r="T121" s="31" t="s">
        <v>60</v>
      </c>
      <c r="U121" s="31" t="s">
        <v>60</v>
      </c>
      <c r="V121" s="31" t="s">
        <v>60</v>
      </c>
      <c r="W121" s="31" t="s">
        <v>50</v>
      </c>
      <c r="X121" s="31" t="s">
        <v>50</v>
      </c>
      <c r="Y121" s="31" t="s">
        <v>50</v>
      </c>
      <c r="Z121" s="31" t="s">
        <v>62</v>
      </c>
      <c r="AA121" s="31" t="s">
        <v>50</v>
      </c>
      <c r="AB121" s="31" t="s">
        <v>50</v>
      </c>
      <c r="AC121" s="31" t="s">
        <v>87</v>
      </c>
      <c r="AD121" s="31" t="s">
        <v>72</v>
      </c>
      <c r="AE121" s="2">
        <f t="shared" si="12"/>
        <v>60</v>
      </c>
      <c r="AF121" s="31" t="s">
        <v>267</v>
      </c>
      <c r="AG121" s="31" t="s">
        <v>76</v>
      </c>
      <c r="AH121" s="31" t="s">
        <v>144</v>
      </c>
      <c r="AI121" s="31" t="s">
        <v>1017</v>
      </c>
      <c r="AJ121" s="31">
        <f t="shared" si="13"/>
        <v>3</v>
      </c>
      <c r="AK121" s="34">
        <f t="shared" si="14"/>
        <v>10</v>
      </c>
      <c r="AL121" s="30">
        <f t="shared" si="15"/>
        <v>10</v>
      </c>
      <c r="AM121" s="5">
        <f t="shared" si="19"/>
        <v>19.62</v>
      </c>
      <c r="AN121" s="5">
        <f t="shared" si="20"/>
        <v>180</v>
      </c>
      <c r="AO121" s="30">
        <f t="shared" si="21"/>
        <v>1800</v>
      </c>
      <c r="AP121" s="30">
        <f t="shared" si="16"/>
        <v>1800</v>
      </c>
      <c r="AQ121" t="str">
        <f t="shared" si="17"/>
        <v>Before 1978</v>
      </c>
      <c r="AR121" s="2">
        <f t="shared" si="18"/>
        <v>1920</v>
      </c>
      <c r="AS121" s="2">
        <f t="shared" si="22"/>
        <v>10</v>
      </c>
      <c r="AT121" s="31" t="s">
        <v>50</v>
      </c>
      <c r="AU121" s="31" t="s">
        <v>92</v>
      </c>
      <c r="AV121" s="31" t="s">
        <v>141</v>
      </c>
      <c r="AW121" s="31" t="s">
        <v>86</v>
      </c>
      <c r="AX121" s="31" t="s">
        <v>50</v>
      </c>
      <c r="AY121" s="31" t="s">
        <v>50</v>
      </c>
      <c r="AZ121" s="31" t="s">
        <v>50</v>
      </c>
      <c r="BA121" s="31" t="s">
        <v>50</v>
      </c>
      <c r="BB121" s="31" t="s">
        <v>50</v>
      </c>
      <c r="BC121" s="31" t="s">
        <v>50</v>
      </c>
      <c r="BD121" s="31" t="s">
        <v>50</v>
      </c>
      <c r="BE121" s="31" t="s">
        <v>50</v>
      </c>
      <c r="BF121" s="31" t="s">
        <v>50</v>
      </c>
    </row>
    <row r="122" spans="1:58" ht="45" x14ac:dyDescent="0.25">
      <c r="A122" s="31" t="s">
        <v>2534</v>
      </c>
      <c r="B122" s="31" t="s">
        <v>49</v>
      </c>
      <c r="C122" s="32">
        <v>3</v>
      </c>
      <c r="D122" s="31" t="s">
        <v>50</v>
      </c>
      <c r="E122" s="31" t="s">
        <v>85</v>
      </c>
      <c r="F122" s="31" t="s">
        <v>70</v>
      </c>
      <c r="G122" s="31" t="s">
        <v>96</v>
      </c>
      <c r="H122" s="31" t="s">
        <v>194</v>
      </c>
      <c r="I122" s="31" t="s">
        <v>53</v>
      </c>
      <c r="J122" s="31" t="s">
        <v>50</v>
      </c>
      <c r="K122" s="31" t="s">
        <v>50</v>
      </c>
      <c r="L122" s="31" t="s">
        <v>55</v>
      </c>
      <c r="M122" s="31" t="s">
        <v>52</v>
      </c>
      <c r="N122" s="31" t="s">
        <v>50</v>
      </c>
      <c r="O122" s="31" t="s">
        <v>57</v>
      </c>
      <c r="P122" s="31" t="s">
        <v>50</v>
      </c>
      <c r="Q122" s="31" t="s">
        <v>50</v>
      </c>
      <c r="R122" s="31" t="s">
        <v>129</v>
      </c>
      <c r="S122" s="31" t="s">
        <v>59</v>
      </c>
      <c r="T122" s="31" t="s">
        <v>50</v>
      </c>
      <c r="U122" s="31" t="s">
        <v>50</v>
      </c>
      <c r="V122" s="31" t="s">
        <v>50</v>
      </c>
      <c r="W122" s="31" t="s">
        <v>50</v>
      </c>
      <c r="X122" s="31" t="s">
        <v>50</v>
      </c>
      <c r="Y122" s="31" t="s">
        <v>50</v>
      </c>
      <c r="Z122" s="31" t="s">
        <v>62</v>
      </c>
      <c r="AA122" s="31" t="s">
        <v>50</v>
      </c>
      <c r="AB122" s="31" t="s">
        <v>50</v>
      </c>
      <c r="AC122" s="31" t="s">
        <v>87</v>
      </c>
      <c r="AD122" s="31" t="s">
        <v>72</v>
      </c>
      <c r="AE122" s="2">
        <f t="shared" si="12"/>
        <v>60</v>
      </c>
      <c r="AF122" s="31" t="s">
        <v>85</v>
      </c>
      <c r="AG122" s="31" t="s">
        <v>129</v>
      </c>
      <c r="AH122" s="31" t="s">
        <v>152</v>
      </c>
      <c r="AI122" s="31" t="s">
        <v>11728</v>
      </c>
      <c r="AJ122" s="31">
        <f t="shared" si="13"/>
        <v>0</v>
      </c>
      <c r="AK122" s="34">
        <f t="shared" si="14"/>
        <v>-99</v>
      </c>
      <c r="AL122" s="30">
        <f t="shared" si="15"/>
        <v>-99</v>
      </c>
      <c r="AM122" s="5">
        <f t="shared" si="19"/>
        <v>361.77</v>
      </c>
      <c r="AN122" s="5">
        <f t="shared" si="20"/>
        <v>0</v>
      </c>
      <c r="AO122" s="30">
        <f t="shared" si="21"/>
        <v>0</v>
      </c>
      <c r="AP122" s="30">
        <f t="shared" si="16"/>
        <v>0</v>
      </c>
      <c r="AQ122" t="str">
        <f t="shared" si="17"/>
        <v>1978 - 1992</v>
      </c>
      <c r="AR122" s="2">
        <f t="shared" si="18"/>
        <v>1985</v>
      </c>
      <c r="AS122" s="2">
        <f t="shared" si="22"/>
        <v>-99</v>
      </c>
      <c r="AT122" s="31" t="s">
        <v>50</v>
      </c>
      <c r="AU122" s="31" t="s">
        <v>50</v>
      </c>
      <c r="AV122" s="31" t="s">
        <v>66</v>
      </c>
      <c r="AW122" s="31" t="s">
        <v>57</v>
      </c>
      <c r="AX122" s="31" t="s">
        <v>195</v>
      </c>
      <c r="AY122" s="31" t="s">
        <v>68</v>
      </c>
      <c r="AZ122" s="31" t="s">
        <v>152</v>
      </c>
      <c r="BA122" s="31" t="s">
        <v>11728</v>
      </c>
      <c r="BB122" s="31" t="s">
        <v>50</v>
      </c>
      <c r="BC122" s="31" t="s">
        <v>50</v>
      </c>
      <c r="BD122" s="31" t="s">
        <v>50</v>
      </c>
      <c r="BE122" s="31" t="s">
        <v>50</v>
      </c>
      <c r="BF122" s="31" t="s">
        <v>50</v>
      </c>
    </row>
    <row r="123" spans="1:58" ht="45" x14ac:dyDescent="0.25">
      <c r="A123" s="31" t="s">
        <v>2541</v>
      </c>
      <c r="B123" s="31" t="s">
        <v>49</v>
      </c>
      <c r="C123" s="32">
        <v>11</v>
      </c>
      <c r="D123" s="31" t="s">
        <v>50</v>
      </c>
      <c r="E123" s="31" t="s">
        <v>96</v>
      </c>
      <c r="F123" s="31" t="s">
        <v>50</v>
      </c>
      <c r="G123" s="31" t="s">
        <v>50</v>
      </c>
      <c r="H123" s="31" t="s">
        <v>50</v>
      </c>
      <c r="I123" s="31" t="s">
        <v>53</v>
      </c>
      <c r="J123" s="31" t="s">
        <v>54</v>
      </c>
      <c r="K123" s="31" t="s">
        <v>54</v>
      </c>
      <c r="L123" s="31" t="s">
        <v>128</v>
      </c>
      <c r="M123" s="31" t="s">
        <v>51</v>
      </c>
      <c r="N123" s="31" t="s">
        <v>50</v>
      </c>
      <c r="O123" s="31" t="s">
        <v>57</v>
      </c>
      <c r="P123" s="31" t="s">
        <v>205</v>
      </c>
      <c r="Q123" s="31" t="s">
        <v>50</v>
      </c>
      <c r="R123" s="31" t="s">
        <v>129</v>
      </c>
      <c r="S123" s="31" t="s">
        <v>59</v>
      </c>
      <c r="T123" s="31" t="s">
        <v>50</v>
      </c>
      <c r="U123" s="31" t="s">
        <v>50</v>
      </c>
      <c r="V123" s="31" t="s">
        <v>50</v>
      </c>
      <c r="W123" s="31" t="s">
        <v>50</v>
      </c>
      <c r="X123" s="31" t="s">
        <v>50</v>
      </c>
      <c r="Y123" s="31" t="s">
        <v>50</v>
      </c>
      <c r="Z123" s="31" t="s">
        <v>62</v>
      </c>
      <c r="AA123" s="31" t="s">
        <v>50</v>
      </c>
      <c r="AB123" s="31" t="s">
        <v>50</v>
      </c>
      <c r="AC123" s="31" t="s">
        <v>87</v>
      </c>
      <c r="AD123" s="31" t="s">
        <v>72</v>
      </c>
      <c r="AE123" s="2">
        <f t="shared" si="12"/>
        <v>60</v>
      </c>
      <c r="AF123" s="31" t="s">
        <v>85</v>
      </c>
      <c r="AG123" s="31" t="s">
        <v>129</v>
      </c>
      <c r="AH123" s="31" t="s">
        <v>1084</v>
      </c>
      <c r="AI123" s="31" t="s">
        <v>11729</v>
      </c>
      <c r="AJ123" s="31">
        <f t="shared" si="13"/>
        <v>0</v>
      </c>
      <c r="AK123" s="34">
        <f t="shared" si="14"/>
        <v>-99</v>
      </c>
      <c r="AL123" s="30">
        <f t="shared" si="15"/>
        <v>-99</v>
      </c>
      <c r="AM123" s="5">
        <f t="shared" si="19"/>
        <v>38.72</v>
      </c>
      <c r="AN123" s="5">
        <f t="shared" si="20"/>
        <v>0</v>
      </c>
      <c r="AO123" s="30">
        <f t="shared" si="21"/>
        <v>0</v>
      </c>
      <c r="AP123" s="30">
        <f t="shared" si="16"/>
        <v>0</v>
      </c>
      <c r="AQ123" t="str">
        <f t="shared" si="17"/>
        <v>Before 1978</v>
      </c>
      <c r="AR123" s="2">
        <f t="shared" si="18"/>
        <v>1953</v>
      </c>
      <c r="AS123" s="2">
        <f t="shared" si="22"/>
        <v>-99</v>
      </c>
      <c r="AT123" s="31" t="s">
        <v>50</v>
      </c>
      <c r="AU123" s="31" t="s">
        <v>50</v>
      </c>
      <c r="AV123" s="31" t="s">
        <v>60</v>
      </c>
      <c r="AW123" s="31" t="s">
        <v>50</v>
      </c>
      <c r="AX123" s="31" t="s">
        <v>50</v>
      </c>
      <c r="AY123" s="31" t="s">
        <v>50</v>
      </c>
      <c r="AZ123" s="31" t="s">
        <v>50</v>
      </c>
      <c r="BA123" s="31" t="s">
        <v>50</v>
      </c>
      <c r="BB123" s="31" t="s">
        <v>50</v>
      </c>
      <c r="BC123" s="31" t="s">
        <v>50</v>
      </c>
      <c r="BD123" s="31" t="s">
        <v>50</v>
      </c>
      <c r="BE123" s="31" t="s">
        <v>50</v>
      </c>
      <c r="BF123" s="31" t="s">
        <v>50</v>
      </c>
    </row>
    <row r="124" spans="1:58" ht="45" x14ac:dyDescent="0.25">
      <c r="A124" s="31" t="s">
        <v>2545</v>
      </c>
      <c r="B124" s="31" t="s">
        <v>49</v>
      </c>
      <c r="C124" s="32">
        <v>1</v>
      </c>
      <c r="D124" s="31" t="s">
        <v>50</v>
      </c>
      <c r="E124" s="31" t="s">
        <v>70</v>
      </c>
      <c r="F124" s="31" t="s">
        <v>71</v>
      </c>
      <c r="G124" s="31" t="s">
        <v>50</v>
      </c>
      <c r="H124" s="31" t="s">
        <v>50</v>
      </c>
      <c r="I124" s="31" t="s">
        <v>53</v>
      </c>
      <c r="J124" s="31" t="s">
        <v>54</v>
      </c>
      <c r="K124" s="31" t="s">
        <v>54</v>
      </c>
      <c r="L124" s="31" t="s">
        <v>55</v>
      </c>
      <c r="M124" s="31" t="s">
        <v>72</v>
      </c>
      <c r="N124" s="31" t="s">
        <v>50</v>
      </c>
      <c r="O124" s="31" t="s">
        <v>57</v>
      </c>
      <c r="P124" s="31" t="s">
        <v>50</v>
      </c>
      <c r="Q124" s="31" t="s">
        <v>50</v>
      </c>
      <c r="R124" s="31" t="s">
        <v>129</v>
      </c>
      <c r="S124" s="31" t="s">
        <v>59</v>
      </c>
      <c r="T124" s="31" t="s">
        <v>50</v>
      </c>
      <c r="U124" s="31" t="s">
        <v>50</v>
      </c>
      <c r="V124" s="31" t="s">
        <v>50</v>
      </c>
      <c r="W124" s="31" t="s">
        <v>50</v>
      </c>
      <c r="X124" s="31" t="s">
        <v>50</v>
      </c>
      <c r="Y124" s="31" t="s">
        <v>50</v>
      </c>
      <c r="Z124" s="31" t="s">
        <v>62</v>
      </c>
      <c r="AA124" s="31" t="s">
        <v>50</v>
      </c>
      <c r="AB124" s="31" t="s">
        <v>50</v>
      </c>
      <c r="AC124" s="31" t="s">
        <v>63</v>
      </c>
      <c r="AD124" s="31" t="s">
        <v>72</v>
      </c>
      <c r="AE124" s="2">
        <f t="shared" si="12"/>
        <v>60</v>
      </c>
      <c r="AF124" s="31" t="s">
        <v>85</v>
      </c>
      <c r="AG124" s="31" t="s">
        <v>129</v>
      </c>
      <c r="AH124" s="31" t="s">
        <v>77</v>
      </c>
      <c r="AI124" s="31" t="s">
        <v>11730</v>
      </c>
      <c r="AJ124" s="31">
        <f t="shared" si="13"/>
        <v>0</v>
      </c>
      <c r="AK124" s="34">
        <f t="shared" si="14"/>
        <v>-99</v>
      </c>
      <c r="AL124" s="30">
        <f t="shared" si="15"/>
        <v>-99</v>
      </c>
      <c r="AM124" s="5">
        <f t="shared" si="19"/>
        <v>508.84</v>
      </c>
      <c r="AN124" s="5">
        <f t="shared" si="20"/>
        <v>0</v>
      </c>
      <c r="AO124" s="30">
        <f t="shared" si="21"/>
        <v>0</v>
      </c>
      <c r="AP124" s="30">
        <f t="shared" si="16"/>
        <v>0</v>
      </c>
      <c r="AQ124" t="str">
        <f t="shared" si="17"/>
        <v>Before 1978</v>
      </c>
      <c r="AR124" s="2">
        <f t="shared" si="18"/>
        <v>1974</v>
      </c>
      <c r="AS124" s="2">
        <f t="shared" si="22"/>
        <v>-99</v>
      </c>
      <c r="AT124" s="31" t="s">
        <v>50</v>
      </c>
      <c r="AU124" s="31" t="s">
        <v>50</v>
      </c>
      <c r="AV124" s="31" t="s">
        <v>66</v>
      </c>
      <c r="AW124" s="31" t="s">
        <v>57</v>
      </c>
      <c r="AX124" s="31" t="s">
        <v>562</v>
      </c>
      <c r="AY124" s="31" t="s">
        <v>68</v>
      </c>
      <c r="AZ124" s="31" t="s">
        <v>77</v>
      </c>
      <c r="BA124" s="31" t="s">
        <v>11730</v>
      </c>
      <c r="BB124" s="31" t="s">
        <v>50</v>
      </c>
      <c r="BC124" s="31" t="s">
        <v>50</v>
      </c>
      <c r="BD124" s="31" t="s">
        <v>50</v>
      </c>
      <c r="BE124" s="31" t="s">
        <v>50</v>
      </c>
      <c r="BF124" s="31" t="s">
        <v>50</v>
      </c>
    </row>
    <row r="125" spans="1:58" ht="45" x14ac:dyDescent="0.25">
      <c r="A125" s="31" t="s">
        <v>2545</v>
      </c>
      <c r="B125" s="31" t="s">
        <v>49</v>
      </c>
      <c r="C125" s="32">
        <v>2</v>
      </c>
      <c r="D125" s="31" t="s">
        <v>50</v>
      </c>
      <c r="E125" s="31" t="s">
        <v>70</v>
      </c>
      <c r="F125" s="31" t="s">
        <v>71</v>
      </c>
      <c r="G125" s="31" t="s">
        <v>50</v>
      </c>
      <c r="H125" s="31" t="s">
        <v>50</v>
      </c>
      <c r="I125" s="31" t="s">
        <v>53</v>
      </c>
      <c r="J125" s="31" t="s">
        <v>54</v>
      </c>
      <c r="K125" s="31" t="s">
        <v>54</v>
      </c>
      <c r="L125" s="31" t="s">
        <v>55</v>
      </c>
      <c r="M125" s="31" t="s">
        <v>51</v>
      </c>
      <c r="N125" s="31" t="s">
        <v>50</v>
      </c>
      <c r="O125" s="31" t="s">
        <v>66</v>
      </c>
      <c r="P125" s="31" t="s">
        <v>50</v>
      </c>
      <c r="Q125" s="31" t="s">
        <v>50</v>
      </c>
      <c r="R125" s="31" t="s">
        <v>129</v>
      </c>
      <c r="S125" s="31" t="s">
        <v>59</v>
      </c>
      <c r="T125" s="31" t="s">
        <v>50</v>
      </c>
      <c r="U125" s="31" t="s">
        <v>50</v>
      </c>
      <c r="V125" s="31" t="s">
        <v>50</v>
      </c>
      <c r="W125" s="31" t="s">
        <v>50</v>
      </c>
      <c r="X125" s="31" t="s">
        <v>50</v>
      </c>
      <c r="Y125" s="31" t="s">
        <v>50</v>
      </c>
      <c r="Z125" s="31" t="s">
        <v>62</v>
      </c>
      <c r="AA125" s="31" t="s">
        <v>50</v>
      </c>
      <c r="AB125" s="31" t="s">
        <v>50</v>
      </c>
      <c r="AC125" s="31" t="s">
        <v>50</v>
      </c>
      <c r="AD125" s="31" t="s">
        <v>50</v>
      </c>
      <c r="AE125" s="2">
        <f t="shared" si="12"/>
        <v>60</v>
      </c>
      <c r="AF125" s="31" t="s">
        <v>85</v>
      </c>
      <c r="AG125" s="31" t="s">
        <v>129</v>
      </c>
      <c r="AH125" s="31" t="s">
        <v>136</v>
      </c>
      <c r="AI125" s="31" t="s">
        <v>11731</v>
      </c>
      <c r="AJ125" s="31">
        <f t="shared" si="13"/>
        <v>0</v>
      </c>
      <c r="AK125" s="34">
        <f t="shared" si="14"/>
        <v>-99</v>
      </c>
      <c r="AL125" s="30">
        <f t="shared" si="15"/>
        <v>-99</v>
      </c>
      <c r="AM125" s="5">
        <f t="shared" si="19"/>
        <v>508.84</v>
      </c>
      <c r="AN125" s="5">
        <f t="shared" si="20"/>
        <v>0</v>
      </c>
      <c r="AO125" s="30">
        <f t="shared" si="21"/>
        <v>0</v>
      </c>
      <c r="AP125" s="30">
        <f t="shared" si="16"/>
        <v>0</v>
      </c>
      <c r="AQ125" t="str">
        <f t="shared" si="17"/>
        <v>Before 1978</v>
      </c>
      <c r="AR125" s="2">
        <f t="shared" si="18"/>
        <v>1974</v>
      </c>
      <c r="AS125" s="2">
        <f t="shared" si="22"/>
        <v>-99</v>
      </c>
      <c r="AT125" s="31" t="s">
        <v>50</v>
      </c>
      <c r="AU125" s="31" t="s">
        <v>50</v>
      </c>
      <c r="AV125" s="31" t="s">
        <v>66</v>
      </c>
      <c r="AW125" s="31" t="s">
        <v>57</v>
      </c>
      <c r="AX125" s="31" t="s">
        <v>12695</v>
      </c>
      <c r="AY125" s="31" t="s">
        <v>68</v>
      </c>
      <c r="AZ125" s="31" t="s">
        <v>136</v>
      </c>
      <c r="BA125" s="31" t="s">
        <v>11731</v>
      </c>
      <c r="BB125" s="31" t="s">
        <v>50</v>
      </c>
      <c r="BC125" s="31" t="s">
        <v>50</v>
      </c>
      <c r="BD125" s="31" t="s">
        <v>50</v>
      </c>
      <c r="BE125" s="31" t="s">
        <v>50</v>
      </c>
      <c r="BF125" s="31" t="s">
        <v>50</v>
      </c>
    </row>
    <row r="126" spans="1:58" ht="45" x14ac:dyDescent="0.25">
      <c r="A126" s="31" t="s">
        <v>2547</v>
      </c>
      <c r="B126" s="31" t="s">
        <v>49</v>
      </c>
      <c r="C126" s="32">
        <v>1</v>
      </c>
      <c r="D126" s="31" t="s">
        <v>50</v>
      </c>
      <c r="E126" s="31" t="s">
        <v>70</v>
      </c>
      <c r="F126" s="31" t="s">
        <v>85</v>
      </c>
      <c r="G126" s="31" t="s">
        <v>50</v>
      </c>
      <c r="H126" s="31" t="s">
        <v>50</v>
      </c>
      <c r="I126" s="31" t="s">
        <v>59</v>
      </c>
      <c r="J126" s="31" t="s">
        <v>54</v>
      </c>
      <c r="K126" s="31" t="s">
        <v>54</v>
      </c>
      <c r="L126" s="31" t="s">
        <v>55</v>
      </c>
      <c r="M126" s="31" t="s">
        <v>51</v>
      </c>
      <c r="N126" s="31" t="s">
        <v>50</v>
      </c>
      <c r="O126" s="31" t="s">
        <v>57</v>
      </c>
      <c r="P126" s="31" t="s">
        <v>50</v>
      </c>
      <c r="Q126" s="31" t="s">
        <v>50</v>
      </c>
      <c r="R126" s="31" t="s">
        <v>129</v>
      </c>
      <c r="S126" s="31" t="s">
        <v>59</v>
      </c>
      <c r="T126" s="31" t="s">
        <v>50</v>
      </c>
      <c r="U126" s="31" t="s">
        <v>50</v>
      </c>
      <c r="V126" s="31" t="s">
        <v>50</v>
      </c>
      <c r="W126" s="31" t="s">
        <v>50</v>
      </c>
      <c r="X126" s="31" t="s">
        <v>50</v>
      </c>
      <c r="Y126" s="31" t="s">
        <v>50</v>
      </c>
      <c r="Z126" s="31" t="s">
        <v>62</v>
      </c>
      <c r="AA126" s="31" t="s">
        <v>50</v>
      </c>
      <c r="AB126" s="31" t="s">
        <v>50</v>
      </c>
      <c r="AC126" s="31" t="s">
        <v>63</v>
      </c>
      <c r="AD126" s="31" t="s">
        <v>72</v>
      </c>
      <c r="AE126" s="2">
        <f t="shared" si="12"/>
        <v>60</v>
      </c>
      <c r="AF126" s="31" t="s">
        <v>85</v>
      </c>
      <c r="AG126" s="31" t="s">
        <v>129</v>
      </c>
      <c r="AH126" s="31" t="s">
        <v>77</v>
      </c>
      <c r="AI126" s="31" t="s">
        <v>11732</v>
      </c>
      <c r="AJ126" s="31">
        <f t="shared" si="13"/>
        <v>0</v>
      </c>
      <c r="AK126" s="34">
        <f t="shared" si="14"/>
        <v>-99</v>
      </c>
      <c r="AL126" s="30">
        <f t="shared" si="15"/>
        <v>-99</v>
      </c>
      <c r="AM126" s="5">
        <f t="shared" si="19"/>
        <v>69.5</v>
      </c>
      <c r="AN126" s="5">
        <f t="shared" si="20"/>
        <v>0</v>
      </c>
      <c r="AO126" s="30">
        <f t="shared" si="21"/>
        <v>0</v>
      </c>
      <c r="AP126" s="30">
        <f t="shared" si="16"/>
        <v>0</v>
      </c>
      <c r="AQ126" t="str">
        <f t="shared" si="17"/>
        <v>Before 1978</v>
      </c>
      <c r="AR126" s="2">
        <f t="shared" si="18"/>
        <v>1970</v>
      </c>
      <c r="AS126" s="2">
        <f t="shared" si="22"/>
        <v>-99</v>
      </c>
      <c r="AT126" s="31" t="s">
        <v>50</v>
      </c>
      <c r="AU126" s="31" t="s">
        <v>50</v>
      </c>
      <c r="AV126" s="31" t="s">
        <v>66</v>
      </c>
      <c r="AW126" s="31" t="s">
        <v>57</v>
      </c>
      <c r="AX126" s="31" t="s">
        <v>565</v>
      </c>
      <c r="AY126" s="31" t="s">
        <v>68</v>
      </c>
      <c r="AZ126" s="31" t="s">
        <v>77</v>
      </c>
      <c r="BA126" s="31" t="s">
        <v>11732</v>
      </c>
      <c r="BB126" s="31" t="s">
        <v>50</v>
      </c>
      <c r="BC126" s="31" t="s">
        <v>50</v>
      </c>
      <c r="BD126" s="31" t="s">
        <v>50</v>
      </c>
      <c r="BE126" s="31" t="s">
        <v>50</v>
      </c>
      <c r="BF126" s="31" t="s">
        <v>50</v>
      </c>
    </row>
    <row r="127" spans="1:58" ht="45" x14ac:dyDescent="0.25">
      <c r="A127" s="31" t="s">
        <v>2547</v>
      </c>
      <c r="B127" s="31" t="s">
        <v>49</v>
      </c>
      <c r="C127" s="32">
        <v>5</v>
      </c>
      <c r="D127" s="31" t="s">
        <v>50</v>
      </c>
      <c r="E127" s="31" t="s">
        <v>70</v>
      </c>
      <c r="F127" s="31" t="s">
        <v>50</v>
      </c>
      <c r="G127" s="31" t="s">
        <v>50</v>
      </c>
      <c r="H127" s="31" t="s">
        <v>50</v>
      </c>
      <c r="I127" s="31" t="s">
        <v>97</v>
      </c>
      <c r="J127" s="31" t="s">
        <v>54</v>
      </c>
      <c r="K127" s="31" t="s">
        <v>54</v>
      </c>
      <c r="L127" s="31" t="s">
        <v>128</v>
      </c>
      <c r="M127" s="31" t="s">
        <v>72</v>
      </c>
      <c r="N127" s="31" t="s">
        <v>50</v>
      </c>
      <c r="O127" s="31" t="s">
        <v>57</v>
      </c>
      <c r="P127" s="31" t="s">
        <v>50</v>
      </c>
      <c r="Q127" s="31" t="s">
        <v>50</v>
      </c>
      <c r="R127" s="31" t="s">
        <v>129</v>
      </c>
      <c r="S127" s="31" t="s">
        <v>59</v>
      </c>
      <c r="T127" s="31" t="s">
        <v>50</v>
      </c>
      <c r="U127" s="31" t="s">
        <v>50</v>
      </c>
      <c r="V127" s="31" t="s">
        <v>50</v>
      </c>
      <c r="W127" s="31" t="s">
        <v>50</v>
      </c>
      <c r="X127" s="31" t="s">
        <v>50</v>
      </c>
      <c r="Y127" s="31" t="s">
        <v>50</v>
      </c>
      <c r="Z127" s="31" t="s">
        <v>62</v>
      </c>
      <c r="AA127" s="31" t="s">
        <v>50</v>
      </c>
      <c r="AB127" s="31" t="s">
        <v>50</v>
      </c>
      <c r="AC127" s="31" t="s">
        <v>87</v>
      </c>
      <c r="AD127" s="31" t="s">
        <v>72</v>
      </c>
      <c r="AE127" s="2">
        <f t="shared" si="12"/>
        <v>60</v>
      </c>
      <c r="AF127" s="31" t="s">
        <v>85</v>
      </c>
      <c r="AG127" s="31" t="s">
        <v>129</v>
      </c>
      <c r="AH127" s="31" t="s">
        <v>11733</v>
      </c>
      <c r="AI127" s="31" t="s">
        <v>11734</v>
      </c>
      <c r="AJ127" s="31">
        <f t="shared" si="13"/>
        <v>0</v>
      </c>
      <c r="AK127" s="34">
        <f t="shared" si="14"/>
        <v>-99</v>
      </c>
      <c r="AL127" s="30">
        <f t="shared" si="15"/>
        <v>-99</v>
      </c>
      <c r="AM127" s="5">
        <f t="shared" si="19"/>
        <v>69.5</v>
      </c>
      <c r="AN127" s="5">
        <f t="shared" si="20"/>
        <v>0</v>
      </c>
      <c r="AO127" s="30">
        <f t="shared" si="21"/>
        <v>0</v>
      </c>
      <c r="AP127" s="30">
        <f t="shared" si="16"/>
        <v>0</v>
      </c>
      <c r="AQ127" t="str">
        <f t="shared" si="17"/>
        <v>Before 1978</v>
      </c>
      <c r="AR127" s="2">
        <f t="shared" si="18"/>
        <v>1970</v>
      </c>
      <c r="AS127" s="2">
        <f t="shared" si="22"/>
        <v>-99</v>
      </c>
      <c r="AT127" s="31" t="s">
        <v>50</v>
      </c>
      <c r="AU127" s="31" t="s">
        <v>50</v>
      </c>
      <c r="AV127" s="31" t="s">
        <v>60</v>
      </c>
      <c r="AW127" s="31" t="s">
        <v>50</v>
      </c>
      <c r="AX127" s="31" t="s">
        <v>50</v>
      </c>
      <c r="AY127" s="31" t="s">
        <v>50</v>
      </c>
      <c r="AZ127" s="31" t="s">
        <v>50</v>
      </c>
      <c r="BA127" s="31" t="s">
        <v>50</v>
      </c>
      <c r="BB127" s="31" t="s">
        <v>50</v>
      </c>
      <c r="BC127" s="31" t="s">
        <v>50</v>
      </c>
      <c r="BD127" s="31" t="s">
        <v>50</v>
      </c>
      <c r="BE127" s="31" t="s">
        <v>50</v>
      </c>
      <c r="BF127" s="31" t="s">
        <v>50</v>
      </c>
    </row>
    <row r="128" spans="1:58" ht="45" x14ac:dyDescent="0.25">
      <c r="A128" s="31" t="s">
        <v>2547</v>
      </c>
      <c r="B128" s="31" t="s">
        <v>49</v>
      </c>
      <c r="C128" s="32">
        <v>8</v>
      </c>
      <c r="D128" s="31" t="s">
        <v>50</v>
      </c>
      <c r="E128" s="31" t="s">
        <v>70</v>
      </c>
      <c r="F128" s="31" t="s">
        <v>85</v>
      </c>
      <c r="G128" s="31" t="s">
        <v>50</v>
      </c>
      <c r="H128" s="31" t="s">
        <v>50</v>
      </c>
      <c r="I128" s="31" t="s">
        <v>97</v>
      </c>
      <c r="J128" s="31" t="s">
        <v>54</v>
      </c>
      <c r="K128" s="31" t="s">
        <v>54</v>
      </c>
      <c r="L128" s="31" t="s">
        <v>55</v>
      </c>
      <c r="M128" s="31" t="s">
        <v>52</v>
      </c>
      <c r="N128" s="31" t="s">
        <v>50</v>
      </c>
      <c r="O128" s="31" t="s">
        <v>57</v>
      </c>
      <c r="P128" s="31" t="s">
        <v>50</v>
      </c>
      <c r="Q128" s="31" t="s">
        <v>50</v>
      </c>
      <c r="R128" s="31" t="s">
        <v>129</v>
      </c>
      <c r="S128" s="31" t="s">
        <v>59</v>
      </c>
      <c r="T128" s="31" t="s">
        <v>50</v>
      </c>
      <c r="U128" s="31" t="s">
        <v>50</v>
      </c>
      <c r="V128" s="31" t="s">
        <v>50</v>
      </c>
      <c r="W128" s="31" t="s">
        <v>50</v>
      </c>
      <c r="X128" s="31" t="s">
        <v>50</v>
      </c>
      <c r="Y128" s="31" t="s">
        <v>50</v>
      </c>
      <c r="Z128" s="31" t="s">
        <v>62</v>
      </c>
      <c r="AA128" s="31" t="s">
        <v>50</v>
      </c>
      <c r="AB128" s="31" t="s">
        <v>50</v>
      </c>
      <c r="AC128" s="31" t="s">
        <v>87</v>
      </c>
      <c r="AD128" s="31" t="s">
        <v>72</v>
      </c>
      <c r="AE128" s="2">
        <f t="shared" si="12"/>
        <v>60</v>
      </c>
      <c r="AF128" s="31" t="s">
        <v>85</v>
      </c>
      <c r="AG128" s="31" t="s">
        <v>129</v>
      </c>
      <c r="AH128" s="31" t="s">
        <v>136</v>
      </c>
      <c r="AI128" s="31" t="s">
        <v>11735</v>
      </c>
      <c r="AJ128" s="31">
        <f t="shared" si="13"/>
        <v>0</v>
      </c>
      <c r="AK128" s="34">
        <f t="shared" si="14"/>
        <v>-99</v>
      </c>
      <c r="AL128" s="30">
        <f t="shared" si="15"/>
        <v>-99</v>
      </c>
      <c r="AM128" s="5">
        <f t="shared" si="19"/>
        <v>69.5</v>
      </c>
      <c r="AN128" s="5">
        <f t="shared" si="20"/>
        <v>0</v>
      </c>
      <c r="AO128" s="30">
        <f t="shared" si="21"/>
        <v>0</v>
      </c>
      <c r="AP128" s="30">
        <f t="shared" si="16"/>
        <v>0</v>
      </c>
      <c r="AQ128" t="str">
        <f t="shared" si="17"/>
        <v>Before 1978</v>
      </c>
      <c r="AR128" s="2">
        <f t="shared" si="18"/>
        <v>1970</v>
      </c>
      <c r="AS128" s="2">
        <f t="shared" si="22"/>
        <v>-99</v>
      </c>
      <c r="AT128" s="31" t="s">
        <v>50</v>
      </c>
      <c r="AU128" s="31" t="s">
        <v>50</v>
      </c>
      <c r="AV128" s="31" t="s">
        <v>66</v>
      </c>
      <c r="AW128" s="31" t="s">
        <v>57</v>
      </c>
      <c r="AX128" s="31" t="s">
        <v>218</v>
      </c>
      <c r="AY128" s="31" t="s">
        <v>68</v>
      </c>
      <c r="AZ128" s="31" t="s">
        <v>136</v>
      </c>
      <c r="BA128" s="31" t="s">
        <v>11735</v>
      </c>
      <c r="BB128" s="31" t="s">
        <v>50</v>
      </c>
      <c r="BC128" s="31" t="s">
        <v>50</v>
      </c>
      <c r="BD128" s="31" t="s">
        <v>50</v>
      </c>
      <c r="BE128" s="31" t="s">
        <v>50</v>
      </c>
      <c r="BF128" s="31" t="s">
        <v>50</v>
      </c>
    </row>
    <row r="129" spans="1:58" ht="45" x14ac:dyDescent="0.25">
      <c r="A129" s="31" t="s">
        <v>2547</v>
      </c>
      <c r="B129" s="31" t="s">
        <v>49</v>
      </c>
      <c r="C129" s="32">
        <v>9</v>
      </c>
      <c r="D129" s="31" t="s">
        <v>50</v>
      </c>
      <c r="E129" s="31" t="s">
        <v>70</v>
      </c>
      <c r="F129" s="31" t="s">
        <v>85</v>
      </c>
      <c r="G129" s="31" t="s">
        <v>50</v>
      </c>
      <c r="H129" s="31" t="s">
        <v>50</v>
      </c>
      <c r="I129" s="31" t="s">
        <v>97</v>
      </c>
      <c r="J129" s="31" t="s">
        <v>54</v>
      </c>
      <c r="K129" s="31" t="s">
        <v>54</v>
      </c>
      <c r="L129" s="31" t="s">
        <v>55</v>
      </c>
      <c r="M129" s="31" t="s">
        <v>72</v>
      </c>
      <c r="N129" s="31" t="s">
        <v>50</v>
      </c>
      <c r="O129" s="31" t="s">
        <v>57</v>
      </c>
      <c r="P129" s="31" t="s">
        <v>300</v>
      </c>
      <c r="Q129" s="31" t="s">
        <v>50</v>
      </c>
      <c r="R129" s="31" t="s">
        <v>129</v>
      </c>
      <c r="S129" s="31" t="s">
        <v>59</v>
      </c>
      <c r="T129" s="31" t="s">
        <v>50</v>
      </c>
      <c r="U129" s="31" t="s">
        <v>50</v>
      </c>
      <c r="V129" s="31" t="s">
        <v>50</v>
      </c>
      <c r="W129" s="31" t="s">
        <v>50</v>
      </c>
      <c r="X129" s="31" t="s">
        <v>50</v>
      </c>
      <c r="Y129" s="31" t="s">
        <v>50</v>
      </c>
      <c r="Z129" s="31" t="s">
        <v>62</v>
      </c>
      <c r="AA129" s="31" t="s">
        <v>50</v>
      </c>
      <c r="AB129" s="31" t="s">
        <v>50</v>
      </c>
      <c r="AC129" s="31" t="s">
        <v>87</v>
      </c>
      <c r="AD129" s="31" t="s">
        <v>72</v>
      </c>
      <c r="AE129" s="2">
        <f t="shared" si="12"/>
        <v>60</v>
      </c>
      <c r="AF129" s="31" t="s">
        <v>85</v>
      </c>
      <c r="AG129" s="31" t="s">
        <v>129</v>
      </c>
      <c r="AH129" s="31" t="s">
        <v>144</v>
      </c>
      <c r="AI129" s="31" t="s">
        <v>11736</v>
      </c>
      <c r="AJ129" s="31">
        <f t="shared" si="13"/>
        <v>0</v>
      </c>
      <c r="AK129" s="34">
        <f t="shared" si="14"/>
        <v>-99</v>
      </c>
      <c r="AL129" s="30">
        <f t="shared" si="15"/>
        <v>-99</v>
      </c>
      <c r="AM129" s="5">
        <f t="shared" si="19"/>
        <v>69.5</v>
      </c>
      <c r="AN129" s="5">
        <f t="shared" si="20"/>
        <v>0</v>
      </c>
      <c r="AO129" s="30">
        <f t="shared" si="21"/>
        <v>0</v>
      </c>
      <c r="AP129" s="30">
        <f t="shared" si="16"/>
        <v>0</v>
      </c>
      <c r="AQ129" t="str">
        <f t="shared" si="17"/>
        <v>Before 1978</v>
      </c>
      <c r="AR129" s="2">
        <f t="shared" si="18"/>
        <v>1970</v>
      </c>
      <c r="AS129" s="2">
        <f t="shared" si="22"/>
        <v>-99</v>
      </c>
      <c r="AT129" s="31" t="s">
        <v>50</v>
      </c>
      <c r="AU129" s="31" t="s">
        <v>50</v>
      </c>
      <c r="AV129" s="31" t="s">
        <v>66</v>
      </c>
      <c r="AW129" s="31" t="s">
        <v>57</v>
      </c>
      <c r="AX129" s="31" t="s">
        <v>93</v>
      </c>
      <c r="AY129" s="31" t="s">
        <v>68</v>
      </c>
      <c r="AZ129" s="31" t="s">
        <v>144</v>
      </c>
      <c r="BA129" s="31" t="s">
        <v>11736</v>
      </c>
      <c r="BB129" s="31" t="s">
        <v>50</v>
      </c>
      <c r="BC129" s="31" t="s">
        <v>50</v>
      </c>
      <c r="BD129" s="31" t="s">
        <v>50</v>
      </c>
      <c r="BE129" s="31" t="s">
        <v>50</v>
      </c>
      <c r="BF129" s="31" t="s">
        <v>50</v>
      </c>
    </row>
    <row r="130" spans="1:58" ht="45" x14ac:dyDescent="0.25">
      <c r="A130" s="31" t="s">
        <v>2547</v>
      </c>
      <c r="B130" s="31" t="s">
        <v>49</v>
      </c>
      <c r="C130" s="32">
        <v>13</v>
      </c>
      <c r="D130" s="31" t="s">
        <v>50</v>
      </c>
      <c r="E130" s="31" t="s">
        <v>70</v>
      </c>
      <c r="F130" s="31" t="s">
        <v>85</v>
      </c>
      <c r="G130" s="31" t="s">
        <v>50</v>
      </c>
      <c r="H130" s="31" t="s">
        <v>50</v>
      </c>
      <c r="I130" s="31" t="s">
        <v>53</v>
      </c>
      <c r="J130" s="31" t="s">
        <v>54</v>
      </c>
      <c r="K130" s="31" t="s">
        <v>54</v>
      </c>
      <c r="L130" s="31" t="s">
        <v>55</v>
      </c>
      <c r="M130" s="31" t="s">
        <v>51</v>
      </c>
      <c r="N130" s="31" t="s">
        <v>50</v>
      </c>
      <c r="O130" s="31" t="s">
        <v>57</v>
      </c>
      <c r="P130" s="31" t="s">
        <v>205</v>
      </c>
      <c r="Q130" s="31" t="s">
        <v>50</v>
      </c>
      <c r="R130" s="31" t="s">
        <v>129</v>
      </c>
      <c r="S130" s="31" t="s">
        <v>59</v>
      </c>
      <c r="T130" s="31" t="s">
        <v>50</v>
      </c>
      <c r="U130" s="31" t="s">
        <v>50</v>
      </c>
      <c r="V130" s="31" t="s">
        <v>50</v>
      </c>
      <c r="W130" s="31" t="s">
        <v>50</v>
      </c>
      <c r="X130" s="31" t="s">
        <v>50</v>
      </c>
      <c r="Y130" s="31" t="s">
        <v>50</v>
      </c>
      <c r="Z130" s="31" t="s">
        <v>62</v>
      </c>
      <c r="AA130" s="31" t="s">
        <v>50</v>
      </c>
      <c r="AB130" s="31" t="s">
        <v>50</v>
      </c>
      <c r="AC130" s="31" t="s">
        <v>87</v>
      </c>
      <c r="AD130" s="31" t="s">
        <v>72</v>
      </c>
      <c r="AE130" s="2">
        <f t="shared" si="12"/>
        <v>60</v>
      </c>
      <c r="AF130" s="31" t="s">
        <v>85</v>
      </c>
      <c r="AG130" s="31" t="s">
        <v>129</v>
      </c>
      <c r="AH130" s="31" t="s">
        <v>144</v>
      </c>
      <c r="AI130" s="31" t="s">
        <v>11737</v>
      </c>
      <c r="AJ130" s="31">
        <f t="shared" si="13"/>
        <v>0</v>
      </c>
      <c r="AK130" s="34">
        <f t="shared" si="14"/>
        <v>-99</v>
      </c>
      <c r="AL130" s="30">
        <f t="shared" si="15"/>
        <v>-99</v>
      </c>
      <c r="AM130" s="5">
        <f t="shared" si="19"/>
        <v>69.5</v>
      </c>
      <c r="AN130" s="5">
        <f t="shared" si="20"/>
        <v>0</v>
      </c>
      <c r="AO130" s="30">
        <f t="shared" si="21"/>
        <v>0</v>
      </c>
      <c r="AP130" s="30">
        <f t="shared" si="16"/>
        <v>0</v>
      </c>
      <c r="AQ130" t="str">
        <f t="shared" si="17"/>
        <v>Before 1978</v>
      </c>
      <c r="AR130" s="2">
        <f t="shared" si="18"/>
        <v>1970</v>
      </c>
      <c r="AS130" s="2">
        <f t="shared" si="22"/>
        <v>-99</v>
      </c>
      <c r="AT130" s="31" t="s">
        <v>50</v>
      </c>
      <c r="AU130" s="31" t="s">
        <v>50</v>
      </c>
      <c r="AV130" s="31" t="s">
        <v>66</v>
      </c>
      <c r="AW130" s="31" t="s">
        <v>57</v>
      </c>
      <c r="AX130" s="31" t="s">
        <v>277</v>
      </c>
      <c r="AY130" s="31" t="s">
        <v>68</v>
      </c>
      <c r="AZ130" s="31" t="s">
        <v>144</v>
      </c>
      <c r="BA130" s="31" t="s">
        <v>11737</v>
      </c>
      <c r="BB130" s="31" t="s">
        <v>50</v>
      </c>
      <c r="BC130" s="31" t="s">
        <v>50</v>
      </c>
      <c r="BD130" s="31" t="s">
        <v>50</v>
      </c>
      <c r="BE130" s="31" t="s">
        <v>50</v>
      </c>
      <c r="BF130" s="31" t="s">
        <v>50</v>
      </c>
    </row>
    <row r="131" spans="1:58" ht="45" x14ac:dyDescent="0.25">
      <c r="A131" s="31" t="s">
        <v>2547</v>
      </c>
      <c r="B131" s="31" t="s">
        <v>49</v>
      </c>
      <c r="C131" s="32">
        <v>14</v>
      </c>
      <c r="D131" s="31" t="s">
        <v>50</v>
      </c>
      <c r="E131" s="31" t="s">
        <v>70</v>
      </c>
      <c r="F131" s="31" t="s">
        <v>85</v>
      </c>
      <c r="G131" s="31" t="s">
        <v>50</v>
      </c>
      <c r="H131" s="31" t="s">
        <v>50</v>
      </c>
      <c r="I131" s="31" t="s">
        <v>53</v>
      </c>
      <c r="J131" s="31" t="s">
        <v>54</v>
      </c>
      <c r="K131" s="31" t="s">
        <v>54</v>
      </c>
      <c r="L131" s="31" t="s">
        <v>55</v>
      </c>
      <c r="M131" s="31" t="s">
        <v>51</v>
      </c>
      <c r="N131" s="31" t="s">
        <v>50</v>
      </c>
      <c r="O131" s="31" t="s">
        <v>57</v>
      </c>
      <c r="P131" s="31" t="s">
        <v>205</v>
      </c>
      <c r="Q131" s="31" t="s">
        <v>50</v>
      </c>
      <c r="R131" s="31" t="s">
        <v>129</v>
      </c>
      <c r="S131" s="31" t="s">
        <v>59</v>
      </c>
      <c r="T131" s="31" t="s">
        <v>50</v>
      </c>
      <c r="U131" s="31" t="s">
        <v>50</v>
      </c>
      <c r="V131" s="31" t="s">
        <v>50</v>
      </c>
      <c r="W131" s="31" t="s">
        <v>50</v>
      </c>
      <c r="X131" s="31" t="s">
        <v>50</v>
      </c>
      <c r="Y131" s="31" t="s">
        <v>50</v>
      </c>
      <c r="Z131" s="31" t="s">
        <v>62</v>
      </c>
      <c r="AA131" s="31" t="s">
        <v>50</v>
      </c>
      <c r="AB131" s="31" t="s">
        <v>50</v>
      </c>
      <c r="AC131" s="31" t="s">
        <v>87</v>
      </c>
      <c r="AD131" s="31" t="s">
        <v>72</v>
      </c>
      <c r="AE131" s="2">
        <f t="shared" si="12"/>
        <v>60</v>
      </c>
      <c r="AF131" s="31" t="s">
        <v>85</v>
      </c>
      <c r="AG131" s="31" t="s">
        <v>129</v>
      </c>
      <c r="AH131" s="31" t="s">
        <v>144</v>
      </c>
      <c r="AI131" s="31" t="s">
        <v>11738</v>
      </c>
      <c r="AJ131" s="31">
        <f t="shared" si="13"/>
        <v>0</v>
      </c>
      <c r="AK131" s="34">
        <f t="shared" si="14"/>
        <v>-99</v>
      </c>
      <c r="AL131" s="30">
        <f t="shared" si="15"/>
        <v>-99</v>
      </c>
      <c r="AM131" s="5">
        <f t="shared" si="19"/>
        <v>69.5</v>
      </c>
      <c r="AN131" s="5">
        <f t="shared" si="20"/>
        <v>0</v>
      </c>
      <c r="AO131" s="30">
        <f t="shared" si="21"/>
        <v>0</v>
      </c>
      <c r="AP131" s="30">
        <f t="shared" si="16"/>
        <v>0</v>
      </c>
      <c r="AQ131" t="str">
        <f t="shared" si="17"/>
        <v>Before 1978</v>
      </c>
      <c r="AR131" s="2">
        <f t="shared" si="18"/>
        <v>1970</v>
      </c>
      <c r="AS131" s="2">
        <f t="shared" si="22"/>
        <v>-99</v>
      </c>
      <c r="AT131" s="31" t="s">
        <v>50</v>
      </c>
      <c r="AU131" s="31" t="s">
        <v>50</v>
      </c>
      <c r="AV131" s="31" t="s">
        <v>66</v>
      </c>
      <c r="AW131" s="31" t="s">
        <v>57</v>
      </c>
      <c r="AX131" s="31" t="s">
        <v>267</v>
      </c>
      <c r="AY131" s="31" t="s">
        <v>68</v>
      </c>
      <c r="AZ131" s="31" t="s">
        <v>144</v>
      </c>
      <c r="BA131" s="31" t="s">
        <v>11738</v>
      </c>
      <c r="BB131" s="31" t="s">
        <v>50</v>
      </c>
      <c r="BC131" s="31" t="s">
        <v>50</v>
      </c>
      <c r="BD131" s="31" t="s">
        <v>50</v>
      </c>
      <c r="BE131" s="31" t="s">
        <v>50</v>
      </c>
      <c r="BF131" s="31" t="s">
        <v>50</v>
      </c>
    </row>
    <row r="132" spans="1:58" ht="45" x14ac:dyDescent="0.25">
      <c r="A132" s="31" t="s">
        <v>2558</v>
      </c>
      <c r="B132" s="31" t="s">
        <v>49</v>
      </c>
      <c r="C132" s="32">
        <v>1</v>
      </c>
      <c r="D132" s="31" t="s">
        <v>50</v>
      </c>
      <c r="E132" s="31" t="s">
        <v>84</v>
      </c>
      <c r="F132" s="31" t="s">
        <v>85</v>
      </c>
      <c r="G132" s="31" t="s">
        <v>50</v>
      </c>
      <c r="H132" s="31" t="s">
        <v>50</v>
      </c>
      <c r="I132" s="31" t="s">
        <v>53</v>
      </c>
      <c r="J132" s="31" t="s">
        <v>54</v>
      </c>
      <c r="K132" s="31" t="s">
        <v>54</v>
      </c>
      <c r="L132" s="31" t="s">
        <v>55</v>
      </c>
      <c r="M132" s="31" t="s">
        <v>72</v>
      </c>
      <c r="N132" s="31" t="s">
        <v>50</v>
      </c>
      <c r="O132" s="31" t="s">
        <v>57</v>
      </c>
      <c r="P132" s="31" t="s">
        <v>50</v>
      </c>
      <c r="Q132" s="31" t="s">
        <v>11739</v>
      </c>
      <c r="R132" s="31" t="s">
        <v>58</v>
      </c>
      <c r="S132" s="31" t="s">
        <v>53</v>
      </c>
      <c r="T132" s="31" t="s">
        <v>60</v>
      </c>
      <c r="U132" s="31" t="s">
        <v>60</v>
      </c>
      <c r="V132" s="31" t="s">
        <v>66</v>
      </c>
      <c r="W132" s="31" t="s">
        <v>50</v>
      </c>
      <c r="X132" s="31" t="s">
        <v>161</v>
      </c>
      <c r="Y132" s="31" t="s">
        <v>60</v>
      </c>
      <c r="Z132" s="31" t="s">
        <v>62</v>
      </c>
      <c r="AA132" s="31" t="s">
        <v>50</v>
      </c>
      <c r="AB132" s="31" t="s">
        <v>50</v>
      </c>
      <c r="AC132" s="31" t="s">
        <v>87</v>
      </c>
      <c r="AD132" s="31" t="s">
        <v>72</v>
      </c>
      <c r="AE132" s="2">
        <f t="shared" ref="AE132:AE195" si="23">IF(AG132="k",VALUE(AF132),IF(AG132="T",AF132*12,IF(TRIM(AF132)="","NA",AF132)))</f>
        <v>60</v>
      </c>
      <c r="AF132" s="31" t="s">
        <v>85</v>
      </c>
      <c r="AG132" s="31" t="s">
        <v>129</v>
      </c>
      <c r="AH132" s="31" t="s">
        <v>275</v>
      </c>
      <c r="AI132" s="31" t="s">
        <v>11740</v>
      </c>
      <c r="AJ132" s="31">
        <f t="shared" ref="AJ132:AJ195" si="24">IF(AS132&gt;0,VALUE(M132),0)</f>
        <v>0</v>
      </c>
      <c r="AK132" s="34">
        <f t="shared" ref="AK132:AK195" si="25">IF(AS132&gt;0,IF(P132&lt;&gt;"",2013-VALUE(P132),IF(Q132&lt;&gt;"",2013-VALUE(Q132),-99)),-99)</f>
        <v>-99</v>
      </c>
      <c r="AL132" s="30">
        <f t="shared" ref="AL132:AL195" si="26">IF(OR((2013-AR132)=AK132,AK132=-99),-99,AK132)</f>
        <v>-99</v>
      </c>
      <c r="AM132" s="5">
        <f t="shared" si="19"/>
        <v>350.06</v>
      </c>
      <c r="AN132" s="5">
        <f t="shared" si="20"/>
        <v>0</v>
      </c>
      <c r="AO132" s="30">
        <f t="shared" si="21"/>
        <v>0</v>
      </c>
      <c r="AP132" s="30">
        <f t="shared" ref="AP132:AP195" si="27">AN132*AS132</f>
        <v>0</v>
      </c>
      <c r="AQ132" t="str">
        <f t="shared" ref="AQ132:AQ195" si="28">IF(OR(ISERROR(AR132),AR132=0),0,VLOOKUP(AR132,tblVintages,2,TRUE))</f>
        <v>Before 1978</v>
      </c>
      <c r="AR132" s="2">
        <f t="shared" ref="AR132:AR195" si="29">VLOOKUP(A132,tblBldgInfo,7,FALSE)</f>
        <v>1966</v>
      </c>
      <c r="AS132" s="2">
        <f t="shared" si="22"/>
        <v>-99</v>
      </c>
      <c r="AT132" s="31" t="s">
        <v>50</v>
      </c>
      <c r="AU132" s="31" t="s">
        <v>50</v>
      </c>
      <c r="AV132" s="31" t="s">
        <v>66</v>
      </c>
      <c r="AW132" s="31" t="s">
        <v>57</v>
      </c>
      <c r="AX132" s="31" t="s">
        <v>111</v>
      </c>
      <c r="AY132" s="31" t="s">
        <v>68</v>
      </c>
      <c r="AZ132" s="31" t="s">
        <v>275</v>
      </c>
      <c r="BA132" s="31" t="s">
        <v>11740</v>
      </c>
      <c r="BB132" s="31" t="s">
        <v>50</v>
      </c>
      <c r="BC132" s="31" t="s">
        <v>50</v>
      </c>
      <c r="BD132" s="31" t="s">
        <v>50</v>
      </c>
      <c r="BE132" s="31" t="s">
        <v>50</v>
      </c>
      <c r="BF132" s="31" t="s">
        <v>50</v>
      </c>
    </row>
    <row r="133" spans="1:58" ht="45" x14ac:dyDescent="0.25">
      <c r="A133" s="31" t="s">
        <v>2560</v>
      </c>
      <c r="B133" s="31" t="s">
        <v>49</v>
      </c>
      <c r="C133" s="32">
        <v>3</v>
      </c>
      <c r="D133" s="31" t="s">
        <v>50</v>
      </c>
      <c r="E133" s="31" t="s">
        <v>52</v>
      </c>
      <c r="F133" s="31" t="s">
        <v>84</v>
      </c>
      <c r="G133" s="31" t="s">
        <v>50</v>
      </c>
      <c r="H133" s="31" t="s">
        <v>50</v>
      </c>
      <c r="I133" s="31" t="s">
        <v>53</v>
      </c>
      <c r="J133" s="31" t="s">
        <v>54</v>
      </c>
      <c r="K133" s="31" t="s">
        <v>54</v>
      </c>
      <c r="L133" s="31" t="s">
        <v>55</v>
      </c>
      <c r="M133" s="31" t="s">
        <v>72</v>
      </c>
      <c r="N133" s="31" t="s">
        <v>50</v>
      </c>
      <c r="O133" s="31" t="s">
        <v>57</v>
      </c>
      <c r="P133" s="31" t="s">
        <v>50</v>
      </c>
      <c r="Q133" s="31" t="s">
        <v>898</v>
      </c>
      <c r="R133" s="31" t="s">
        <v>58</v>
      </c>
      <c r="S133" s="31" t="s">
        <v>53</v>
      </c>
      <c r="T133" s="31" t="s">
        <v>60</v>
      </c>
      <c r="U133" s="31" t="s">
        <v>60</v>
      </c>
      <c r="V133" s="31" t="s">
        <v>66</v>
      </c>
      <c r="W133" s="31" t="s">
        <v>50</v>
      </c>
      <c r="X133" s="31" t="s">
        <v>116</v>
      </c>
      <c r="Y133" s="31" t="s">
        <v>50</v>
      </c>
      <c r="Z133" s="31" t="s">
        <v>62</v>
      </c>
      <c r="AA133" s="31" t="s">
        <v>50</v>
      </c>
      <c r="AB133" s="31" t="s">
        <v>50</v>
      </c>
      <c r="AC133" s="31" t="s">
        <v>87</v>
      </c>
      <c r="AD133" s="31" t="s">
        <v>72</v>
      </c>
      <c r="AE133" s="2">
        <f t="shared" si="23"/>
        <v>60</v>
      </c>
      <c r="AF133" s="31" t="s">
        <v>85</v>
      </c>
      <c r="AG133" s="31" t="s">
        <v>129</v>
      </c>
      <c r="AH133" s="31" t="s">
        <v>136</v>
      </c>
      <c r="AI133" s="31" t="s">
        <v>11741</v>
      </c>
      <c r="AJ133" s="31">
        <f t="shared" si="24"/>
        <v>0</v>
      </c>
      <c r="AK133" s="34">
        <f t="shared" si="25"/>
        <v>-99</v>
      </c>
      <c r="AL133" s="30">
        <f t="shared" si="26"/>
        <v>-99</v>
      </c>
      <c r="AM133" s="5">
        <f t="shared" ref="AM133:AM196" si="30">VLOOKUP(A133,tblSiteWeights,4,FALSE)</f>
        <v>308.64999999999998</v>
      </c>
      <c r="AN133" s="5">
        <f t="shared" ref="AN133:AN196" si="31">IF(AND(AS133&gt;0,AM133&gt;0),M133*AE133,0)</f>
        <v>0</v>
      </c>
      <c r="AO133" s="30">
        <f t="shared" ref="AO133:AO196" si="32">AN133*AS133</f>
        <v>0</v>
      </c>
      <c r="AP133" s="30">
        <f t="shared" si="27"/>
        <v>0</v>
      </c>
      <c r="AQ133" t="str">
        <f t="shared" si="28"/>
        <v>1978 - 1992</v>
      </c>
      <c r="AR133" s="2">
        <f t="shared" si="29"/>
        <v>1992</v>
      </c>
      <c r="AS133" s="2">
        <f t="shared" ref="AS133:AS196" si="33">IF(OR(AM133=0,AU133=""),-99,VALUE(AU133))</f>
        <v>-99</v>
      </c>
      <c r="AT133" s="31" t="s">
        <v>50</v>
      </c>
      <c r="AU133" s="31" t="s">
        <v>50</v>
      </c>
      <c r="AV133" s="31" t="s">
        <v>66</v>
      </c>
      <c r="AW133" s="31" t="s">
        <v>57</v>
      </c>
      <c r="AX133" s="31" t="s">
        <v>277</v>
      </c>
      <c r="AY133" s="31" t="s">
        <v>68</v>
      </c>
      <c r="AZ133" s="31" t="s">
        <v>136</v>
      </c>
      <c r="BA133" s="31" t="s">
        <v>11741</v>
      </c>
      <c r="BB133" s="31" t="s">
        <v>50</v>
      </c>
      <c r="BC133" s="31" t="s">
        <v>50</v>
      </c>
      <c r="BD133" s="31" t="s">
        <v>50</v>
      </c>
      <c r="BE133" s="31" t="s">
        <v>50</v>
      </c>
      <c r="BF133" s="31" t="s">
        <v>50</v>
      </c>
    </row>
    <row r="134" spans="1:58" ht="45" x14ac:dyDescent="0.25">
      <c r="A134" s="31" t="s">
        <v>2570</v>
      </c>
      <c r="B134" s="31" t="s">
        <v>49</v>
      </c>
      <c r="C134" s="32">
        <v>3</v>
      </c>
      <c r="D134" s="31" t="s">
        <v>50</v>
      </c>
      <c r="E134" s="31" t="s">
        <v>194</v>
      </c>
      <c r="F134" s="31" t="s">
        <v>92</v>
      </c>
      <c r="G134" s="31" t="s">
        <v>50</v>
      </c>
      <c r="H134" s="31" t="s">
        <v>50</v>
      </c>
      <c r="I134" s="31" t="s">
        <v>53</v>
      </c>
      <c r="J134" s="31" t="s">
        <v>54</v>
      </c>
      <c r="K134" s="31" t="s">
        <v>54</v>
      </c>
      <c r="L134" s="31" t="s">
        <v>55</v>
      </c>
      <c r="M134" s="31" t="s">
        <v>72</v>
      </c>
      <c r="N134" s="31" t="s">
        <v>50</v>
      </c>
      <c r="O134" s="31" t="s">
        <v>57</v>
      </c>
      <c r="P134" s="31" t="s">
        <v>50</v>
      </c>
      <c r="Q134" s="31" t="s">
        <v>50</v>
      </c>
      <c r="R134" s="31" t="s">
        <v>129</v>
      </c>
      <c r="S134" s="31" t="s">
        <v>59</v>
      </c>
      <c r="T134" s="31" t="s">
        <v>50</v>
      </c>
      <c r="U134" s="31" t="s">
        <v>50</v>
      </c>
      <c r="V134" s="31" t="s">
        <v>50</v>
      </c>
      <c r="W134" s="31" t="s">
        <v>50</v>
      </c>
      <c r="X134" s="31" t="s">
        <v>50</v>
      </c>
      <c r="Y134" s="31" t="s">
        <v>50</v>
      </c>
      <c r="Z134" s="31" t="s">
        <v>62</v>
      </c>
      <c r="AA134" s="31" t="s">
        <v>50</v>
      </c>
      <c r="AB134" s="31" t="s">
        <v>50</v>
      </c>
      <c r="AC134" s="31" t="s">
        <v>87</v>
      </c>
      <c r="AD134" s="31" t="s">
        <v>72</v>
      </c>
      <c r="AE134" s="2">
        <f t="shared" si="23"/>
        <v>60</v>
      </c>
      <c r="AF134" s="31" t="s">
        <v>85</v>
      </c>
      <c r="AG134" s="31" t="s">
        <v>129</v>
      </c>
      <c r="AH134" s="31" t="s">
        <v>77</v>
      </c>
      <c r="AI134" s="31" t="s">
        <v>11742</v>
      </c>
      <c r="AJ134" s="31">
        <f t="shared" si="24"/>
        <v>0</v>
      </c>
      <c r="AK134" s="34">
        <f t="shared" si="25"/>
        <v>-99</v>
      </c>
      <c r="AL134" s="30">
        <f t="shared" si="26"/>
        <v>-99</v>
      </c>
      <c r="AM134" s="5">
        <f t="shared" si="30"/>
        <v>132.84</v>
      </c>
      <c r="AN134" s="5">
        <f t="shared" si="31"/>
        <v>0</v>
      </c>
      <c r="AO134" s="30">
        <f t="shared" si="32"/>
        <v>0</v>
      </c>
      <c r="AP134" s="30">
        <f t="shared" si="27"/>
        <v>0</v>
      </c>
      <c r="AQ134" t="str">
        <f t="shared" si="28"/>
        <v>2002 - 2005</v>
      </c>
      <c r="AR134" s="2">
        <f t="shared" si="29"/>
        <v>2003</v>
      </c>
      <c r="AS134" s="2">
        <f t="shared" si="33"/>
        <v>-99</v>
      </c>
      <c r="AT134" s="31" t="s">
        <v>50</v>
      </c>
      <c r="AU134" s="31" t="s">
        <v>50</v>
      </c>
      <c r="AV134" s="31" t="s">
        <v>66</v>
      </c>
      <c r="AW134" s="31" t="s">
        <v>57</v>
      </c>
      <c r="AX134" s="31" t="s">
        <v>67</v>
      </c>
      <c r="AY134" s="31" t="s">
        <v>68</v>
      </c>
      <c r="AZ134" s="31" t="s">
        <v>77</v>
      </c>
      <c r="BA134" s="31" t="s">
        <v>11742</v>
      </c>
      <c r="BB134" s="31" t="s">
        <v>50</v>
      </c>
      <c r="BC134" s="31" t="s">
        <v>50</v>
      </c>
      <c r="BD134" s="31" t="s">
        <v>50</v>
      </c>
      <c r="BE134" s="31" t="s">
        <v>50</v>
      </c>
      <c r="BF134" s="31" t="s">
        <v>50</v>
      </c>
    </row>
    <row r="135" spans="1:58" ht="45" x14ac:dyDescent="0.25">
      <c r="A135" s="31" t="s">
        <v>2586</v>
      </c>
      <c r="B135" s="31" t="s">
        <v>49</v>
      </c>
      <c r="C135" s="32">
        <v>3</v>
      </c>
      <c r="D135" s="31" t="s">
        <v>50</v>
      </c>
      <c r="E135" s="31" t="s">
        <v>92</v>
      </c>
      <c r="F135" s="31" t="s">
        <v>99</v>
      </c>
      <c r="G135" s="31" t="s">
        <v>102</v>
      </c>
      <c r="H135" s="31" t="s">
        <v>100</v>
      </c>
      <c r="I135" s="31" t="s">
        <v>53</v>
      </c>
      <c r="J135" s="31" t="s">
        <v>54</v>
      </c>
      <c r="K135" s="31" t="s">
        <v>54</v>
      </c>
      <c r="L135" s="31" t="s">
        <v>55</v>
      </c>
      <c r="M135" s="31" t="s">
        <v>52</v>
      </c>
      <c r="N135" s="31" t="s">
        <v>50</v>
      </c>
      <c r="O135" s="31" t="s">
        <v>57</v>
      </c>
      <c r="P135" s="31" t="s">
        <v>50</v>
      </c>
      <c r="Q135" s="31" t="s">
        <v>143</v>
      </c>
      <c r="R135" s="31" t="s">
        <v>129</v>
      </c>
      <c r="S135" s="31" t="s">
        <v>59</v>
      </c>
      <c r="T135" s="31" t="s">
        <v>50</v>
      </c>
      <c r="U135" s="31" t="s">
        <v>50</v>
      </c>
      <c r="V135" s="31" t="s">
        <v>50</v>
      </c>
      <c r="W135" s="31" t="s">
        <v>50</v>
      </c>
      <c r="X135" s="31" t="s">
        <v>50</v>
      </c>
      <c r="Y135" s="31" t="s">
        <v>50</v>
      </c>
      <c r="Z135" s="31" t="s">
        <v>62</v>
      </c>
      <c r="AA135" s="31" t="s">
        <v>50</v>
      </c>
      <c r="AB135" s="31" t="s">
        <v>50</v>
      </c>
      <c r="AC135" s="31" t="s">
        <v>87</v>
      </c>
      <c r="AD135" s="31" t="s">
        <v>72</v>
      </c>
      <c r="AE135" s="2">
        <f t="shared" si="23"/>
        <v>60</v>
      </c>
      <c r="AF135" s="31" t="s">
        <v>85</v>
      </c>
      <c r="AG135" s="31" t="s">
        <v>129</v>
      </c>
      <c r="AH135" s="31" t="s">
        <v>144</v>
      </c>
      <c r="AI135" s="31" t="s">
        <v>11743</v>
      </c>
      <c r="AJ135" s="31">
        <f t="shared" si="24"/>
        <v>0</v>
      </c>
      <c r="AK135" s="34">
        <f t="shared" si="25"/>
        <v>-99</v>
      </c>
      <c r="AL135" s="30">
        <f t="shared" si="26"/>
        <v>-99</v>
      </c>
      <c r="AM135" s="5">
        <f t="shared" si="30"/>
        <v>32.549999999999997</v>
      </c>
      <c r="AN135" s="5">
        <f t="shared" si="31"/>
        <v>0</v>
      </c>
      <c r="AO135" s="30">
        <f t="shared" si="32"/>
        <v>0</v>
      </c>
      <c r="AP135" s="30">
        <f t="shared" si="27"/>
        <v>0</v>
      </c>
      <c r="AQ135" t="str">
        <f t="shared" si="28"/>
        <v>2006 - 2009</v>
      </c>
      <c r="AR135" s="2">
        <f t="shared" si="29"/>
        <v>2006</v>
      </c>
      <c r="AS135" s="2">
        <f t="shared" si="33"/>
        <v>-99</v>
      </c>
      <c r="AT135" s="31" t="s">
        <v>50</v>
      </c>
      <c r="AU135" s="31" t="s">
        <v>50</v>
      </c>
      <c r="AV135" s="31" t="s">
        <v>66</v>
      </c>
      <c r="AW135" s="31" t="s">
        <v>57</v>
      </c>
      <c r="AX135" s="31" t="s">
        <v>67</v>
      </c>
      <c r="AY135" s="31" t="s">
        <v>68</v>
      </c>
      <c r="AZ135" s="31" t="s">
        <v>144</v>
      </c>
      <c r="BA135" s="31" t="s">
        <v>11743</v>
      </c>
      <c r="BB135" s="31" t="s">
        <v>50</v>
      </c>
      <c r="BC135" s="31" t="s">
        <v>50</v>
      </c>
      <c r="BD135" s="31" t="s">
        <v>50</v>
      </c>
      <c r="BE135" s="31" t="s">
        <v>50</v>
      </c>
      <c r="BF135" s="31" t="s">
        <v>50</v>
      </c>
    </row>
    <row r="136" spans="1:58" ht="60" x14ac:dyDescent="0.25">
      <c r="A136" s="31" t="s">
        <v>2591</v>
      </c>
      <c r="B136" s="31" t="s">
        <v>49</v>
      </c>
      <c r="C136" s="32">
        <v>2</v>
      </c>
      <c r="D136" s="31" t="s">
        <v>50</v>
      </c>
      <c r="E136" s="31" t="s">
        <v>96</v>
      </c>
      <c r="F136" s="31" t="s">
        <v>194</v>
      </c>
      <c r="G136" s="31" t="s">
        <v>50</v>
      </c>
      <c r="H136" s="31" t="s">
        <v>50</v>
      </c>
      <c r="I136" s="31" t="s">
        <v>53</v>
      </c>
      <c r="J136" s="31" t="s">
        <v>54</v>
      </c>
      <c r="K136" s="31" t="s">
        <v>54</v>
      </c>
      <c r="L136" s="31" t="s">
        <v>55</v>
      </c>
      <c r="M136" s="31" t="s">
        <v>51</v>
      </c>
      <c r="N136" s="31" t="s">
        <v>50</v>
      </c>
      <c r="O136" s="31" t="s">
        <v>57</v>
      </c>
      <c r="P136" s="31" t="s">
        <v>113</v>
      </c>
      <c r="Q136" s="31" t="s">
        <v>50</v>
      </c>
      <c r="R136" s="31" t="s">
        <v>129</v>
      </c>
      <c r="S136" s="31" t="s">
        <v>59</v>
      </c>
      <c r="T136" s="31" t="s">
        <v>50</v>
      </c>
      <c r="U136" s="31" t="s">
        <v>50</v>
      </c>
      <c r="V136" s="31" t="s">
        <v>50</v>
      </c>
      <c r="W136" s="31" t="s">
        <v>50</v>
      </c>
      <c r="X136" s="31" t="s">
        <v>50</v>
      </c>
      <c r="Y136" s="31" t="s">
        <v>50</v>
      </c>
      <c r="Z136" s="31" t="s">
        <v>62</v>
      </c>
      <c r="AA136" s="31" t="s">
        <v>50</v>
      </c>
      <c r="AB136" s="31" t="s">
        <v>50</v>
      </c>
      <c r="AC136" s="31" t="s">
        <v>50</v>
      </c>
      <c r="AD136" s="31" t="s">
        <v>72</v>
      </c>
      <c r="AE136" s="2">
        <f t="shared" si="23"/>
        <v>60</v>
      </c>
      <c r="AF136" s="31" t="s">
        <v>85</v>
      </c>
      <c r="AG136" s="31" t="s">
        <v>129</v>
      </c>
      <c r="AH136" s="31" t="s">
        <v>144</v>
      </c>
      <c r="AI136" s="31" t="s">
        <v>11744</v>
      </c>
      <c r="AJ136" s="31">
        <f t="shared" si="24"/>
        <v>0</v>
      </c>
      <c r="AK136" s="34">
        <f t="shared" si="25"/>
        <v>-99</v>
      </c>
      <c r="AL136" s="30">
        <f t="shared" si="26"/>
        <v>-99</v>
      </c>
      <c r="AM136" s="5">
        <f t="shared" si="30"/>
        <v>361.77</v>
      </c>
      <c r="AN136" s="5">
        <f t="shared" si="31"/>
        <v>0</v>
      </c>
      <c r="AO136" s="30">
        <f t="shared" si="32"/>
        <v>0</v>
      </c>
      <c r="AP136" s="30">
        <f t="shared" si="27"/>
        <v>0</v>
      </c>
      <c r="AQ136" t="str">
        <f t="shared" si="28"/>
        <v>2002 - 2005</v>
      </c>
      <c r="AR136" s="2">
        <f t="shared" si="29"/>
        <v>2004</v>
      </c>
      <c r="AS136" s="2">
        <f t="shared" si="33"/>
        <v>-99</v>
      </c>
      <c r="AT136" s="31" t="s">
        <v>50</v>
      </c>
      <c r="AU136" s="31" t="s">
        <v>50</v>
      </c>
      <c r="AV136" s="31" t="s">
        <v>66</v>
      </c>
      <c r="AW136" s="31" t="s">
        <v>57</v>
      </c>
      <c r="AX136" s="31" t="s">
        <v>267</v>
      </c>
      <c r="AY136" s="31" t="s">
        <v>68</v>
      </c>
      <c r="AZ136" s="31" t="s">
        <v>144</v>
      </c>
      <c r="BA136" s="31" t="s">
        <v>50</v>
      </c>
      <c r="BB136" s="31" t="s">
        <v>50</v>
      </c>
      <c r="BC136" s="31" t="s">
        <v>50</v>
      </c>
      <c r="BD136" s="31" t="s">
        <v>50</v>
      </c>
      <c r="BE136" s="31" t="s">
        <v>50</v>
      </c>
      <c r="BF136" s="31" t="s">
        <v>50</v>
      </c>
    </row>
    <row r="137" spans="1:58" ht="45" x14ac:dyDescent="0.25">
      <c r="A137" s="31" t="s">
        <v>319</v>
      </c>
      <c r="B137" s="31" t="s">
        <v>49</v>
      </c>
      <c r="C137" s="32">
        <v>4</v>
      </c>
      <c r="D137" s="31" t="s">
        <v>50</v>
      </c>
      <c r="E137" s="31" t="s">
        <v>84</v>
      </c>
      <c r="F137" s="31" t="s">
        <v>85</v>
      </c>
      <c r="G137" s="31" t="s">
        <v>50</v>
      </c>
      <c r="H137" s="31" t="s">
        <v>50</v>
      </c>
      <c r="I137" s="31" t="s">
        <v>304</v>
      </c>
      <c r="J137" s="31" t="s">
        <v>54</v>
      </c>
      <c r="K137" s="31" t="s">
        <v>54</v>
      </c>
      <c r="L137" s="31" t="s">
        <v>55</v>
      </c>
      <c r="M137" s="31" t="s">
        <v>51</v>
      </c>
      <c r="N137" s="31" t="s">
        <v>56</v>
      </c>
      <c r="O137" s="31" t="s">
        <v>60</v>
      </c>
      <c r="P137" s="31" t="s">
        <v>123</v>
      </c>
      <c r="Q137" s="31" t="s">
        <v>115</v>
      </c>
      <c r="R137" s="31" t="s">
        <v>58</v>
      </c>
      <c r="S137" s="31" t="s">
        <v>53</v>
      </c>
      <c r="T137" s="31" t="s">
        <v>60</v>
      </c>
      <c r="U137" s="31" t="s">
        <v>60</v>
      </c>
      <c r="V137" s="31" t="s">
        <v>86</v>
      </c>
      <c r="W137" s="31" t="s">
        <v>50</v>
      </c>
      <c r="X137" s="31" t="s">
        <v>85</v>
      </c>
      <c r="Y137" s="31" t="s">
        <v>54</v>
      </c>
      <c r="Z137" s="31" t="s">
        <v>62</v>
      </c>
      <c r="AA137" s="31" t="s">
        <v>50</v>
      </c>
      <c r="AB137" s="31" t="s">
        <v>50</v>
      </c>
      <c r="AC137" s="31" t="s">
        <v>87</v>
      </c>
      <c r="AD137" s="31" t="s">
        <v>72</v>
      </c>
      <c r="AE137" s="2">
        <f t="shared" si="23"/>
        <v>60</v>
      </c>
      <c r="AF137" s="31" t="s">
        <v>85</v>
      </c>
      <c r="AG137" s="31" t="s">
        <v>129</v>
      </c>
      <c r="AH137" s="31" t="s">
        <v>796</v>
      </c>
      <c r="AI137" s="31" t="s">
        <v>11745</v>
      </c>
      <c r="AJ137" s="31">
        <f t="shared" si="24"/>
        <v>0</v>
      </c>
      <c r="AK137" s="34">
        <f t="shared" si="25"/>
        <v>-99</v>
      </c>
      <c r="AL137" s="30">
        <f t="shared" si="26"/>
        <v>-99</v>
      </c>
      <c r="AM137" s="5">
        <f t="shared" si="30"/>
        <v>296.2</v>
      </c>
      <c r="AN137" s="5">
        <f t="shared" si="31"/>
        <v>0</v>
      </c>
      <c r="AO137" s="30">
        <f t="shared" si="32"/>
        <v>0</v>
      </c>
      <c r="AP137" s="30">
        <f t="shared" si="27"/>
        <v>0</v>
      </c>
      <c r="AQ137" t="str">
        <f t="shared" si="28"/>
        <v>1993 - 2001</v>
      </c>
      <c r="AR137" s="2">
        <f t="shared" si="29"/>
        <v>1997</v>
      </c>
      <c r="AS137" s="2">
        <f t="shared" si="33"/>
        <v>-99</v>
      </c>
      <c r="AT137" s="31" t="s">
        <v>50</v>
      </c>
      <c r="AU137" s="31" t="s">
        <v>50</v>
      </c>
      <c r="AV137" s="31" t="s">
        <v>66</v>
      </c>
      <c r="AW137" s="31" t="s">
        <v>57</v>
      </c>
      <c r="AX137" s="31" t="s">
        <v>93</v>
      </c>
      <c r="AY137" s="31" t="s">
        <v>68</v>
      </c>
      <c r="AZ137" s="31" t="s">
        <v>796</v>
      </c>
      <c r="BA137" s="31" t="s">
        <v>11745</v>
      </c>
      <c r="BB137" s="31" t="s">
        <v>50</v>
      </c>
      <c r="BC137" s="31" t="s">
        <v>50</v>
      </c>
      <c r="BD137" s="31" t="s">
        <v>50</v>
      </c>
      <c r="BE137" s="31" t="s">
        <v>50</v>
      </c>
      <c r="BF137" s="31" t="s">
        <v>50</v>
      </c>
    </row>
    <row r="138" spans="1:58" ht="45" x14ac:dyDescent="0.25">
      <c r="A138" s="31" t="s">
        <v>319</v>
      </c>
      <c r="B138" s="31" t="s">
        <v>49</v>
      </c>
      <c r="C138" s="32">
        <v>9</v>
      </c>
      <c r="D138" s="31" t="s">
        <v>50</v>
      </c>
      <c r="E138" s="31" t="s">
        <v>84</v>
      </c>
      <c r="F138" s="31" t="s">
        <v>85</v>
      </c>
      <c r="G138" s="31" t="s">
        <v>50</v>
      </c>
      <c r="H138" s="31" t="s">
        <v>50</v>
      </c>
      <c r="I138" s="31" t="s">
        <v>66</v>
      </c>
      <c r="J138" s="31" t="s">
        <v>54</v>
      </c>
      <c r="K138" s="31" t="s">
        <v>54</v>
      </c>
      <c r="L138" s="31" t="s">
        <v>55</v>
      </c>
      <c r="M138" s="31" t="s">
        <v>72</v>
      </c>
      <c r="N138" s="31" t="s">
        <v>56</v>
      </c>
      <c r="O138" s="31" t="s">
        <v>60</v>
      </c>
      <c r="P138" s="31" t="s">
        <v>50</v>
      </c>
      <c r="Q138" s="31" t="s">
        <v>115</v>
      </c>
      <c r="R138" s="31" t="s">
        <v>58</v>
      </c>
      <c r="S138" s="31" t="s">
        <v>53</v>
      </c>
      <c r="T138" s="31" t="s">
        <v>60</v>
      </c>
      <c r="U138" s="31" t="s">
        <v>60</v>
      </c>
      <c r="V138" s="31" t="s">
        <v>86</v>
      </c>
      <c r="W138" s="31" t="s">
        <v>50</v>
      </c>
      <c r="X138" s="31" t="s">
        <v>50</v>
      </c>
      <c r="Y138" s="31" t="s">
        <v>54</v>
      </c>
      <c r="Z138" s="31" t="s">
        <v>62</v>
      </c>
      <c r="AA138" s="31" t="s">
        <v>50</v>
      </c>
      <c r="AB138" s="31" t="s">
        <v>50</v>
      </c>
      <c r="AC138" s="31" t="s">
        <v>87</v>
      </c>
      <c r="AD138" s="31" t="s">
        <v>72</v>
      </c>
      <c r="AE138" s="2">
        <f t="shared" si="23"/>
        <v>60</v>
      </c>
      <c r="AF138" s="31" t="s">
        <v>85</v>
      </c>
      <c r="AG138" s="31" t="s">
        <v>129</v>
      </c>
      <c r="AH138" s="31" t="s">
        <v>796</v>
      </c>
      <c r="AI138" s="31" t="s">
        <v>11745</v>
      </c>
      <c r="AJ138" s="31">
        <f t="shared" si="24"/>
        <v>0</v>
      </c>
      <c r="AK138" s="34">
        <f t="shared" si="25"/>
        <v>-99</v>
      </c>
      <c r="AL138" s="30">
        <f t="shared" si="26"/>
        <v>-99</v>
      </c>
      <c r="AM138" s="5">
        <f t="shared" si="30"/>
        <v>296.2</v>
      </c>
      <c r="AN138" s="5">
        <f t="shared" si="31"/>
        <v>0</v>
      </c>
      <c r="AO138" s="30">
        <f t="shared" si="32"/>
        <v>0</v>
      </c>
      <c r="AP138" s="30">
        <f t="shared" si="27"/>
        <v>0</v>
      </c>
      <c r="AQ138" t="str">
        <f t="shared" si="28"/>
        <v>1993 - 2001</v>
      </c>
      <c r="AR138" s="2">
        <f t="shared" si="29"/>
        <v>1997</v>
      </c>
      <c r="AS138" s="2">
        <f t="shared" si="33"/>
        <v>-99</v>
      </c>
      <c r="AT138" s="31" t="s">
        <v>50</v>
      </c>
      <c r="AU138" s="31" t="s">
        <v>50</v>
      </c>
      <c r="AV138" s="31" t="s">
        <v>66</v>
      </c>
      <c r="AW138" s="31" t="s">
        <v>57</v>
      </c>
      <c r="AX138" s="31" t="s">
        <v>93</v>
      </c>
      <c r="AY138" s="31" t="s">
        <v>68</v>
      </c>
      <c r="AZ138" s="31" t="s">
        <v>796</v>
      </c>
      <c r="BA138" s="31" t="s">
        <v>11745</v>
      </c>
      <c r="BB138" s="31" t="s">
        <v>50</v>
      </c>
      <c r="BC138" s="31" t="s">
        <v>50</v>
      </c>
      <c r="BD138" s="31" t="s">
        <v>50</v>
      </c>
      <c r="BE138" s="31" t="s">
        <v>50</v>
      </c>
      <c r="BF138" s="31" t="s">
        <v>50</v>
      </c>
    </row>
    <row r="139" spans="1:58" ht="45" x14ac:dyDescent="0.25">
      <c r="A139" s="31" t="s">
        <v>2609</v>
      </c>
      <c r="B139" s="31" t="s">
        <v>49</v>
      </c>
      <c r="C139" s="32">
        <v>2</v>
      </c>
      <c r="D139" s="31" t="s">
        <v>50</v>
      </c>
      <c r="E139" s="31" t="s">
        <v>85</v>
      </c>
      <c r="F139" s="31" t="s">
        <v>70</v>
      </c>
      <c r="G139" s="31" t="s">
        <v>50</v>
      </c>
      <c r="H139" s="31" t="s">
        <v>50</v>
      </c>
      <c r="I139" s="31" t="s">
        <v>53</v>
      </c>
      <c r="J139" s="31" t="s">
        <v>54</v>
      </c>
      <c r="K139" s="31" t="s">
        <v>60</v>
      </c>
      <c r="L139" s="31" t="s">
        <v>55</v>
      </c>
      <c r="M139" s="31" t="s">
        <v>72</v>
      </c>
      <c r="N139" s="31" t="s">
        <v>50</v>
      </c>
      <c r="O139" s="31" t="s">
        <v>57</v>
      </c>
      <c r="P139" s="31" t="s">
        <v>50</v>
      </c>
      <c r="Q139" s="31" t="s">
        <v>50</v>
      </c>
      <c r="R139" s="31" t="s">
        <v>129</v>
      </c>
      <c r="S139" s="31" t="s">
        <v>59</v>
      </c>
      <c r="T139" s="31" t="s">
        <v>50</v>
      </c>
      <c r="U139" s="31" t="s">
        <v>50</v>
      </c>
      <c r="V139" s="31" t="s">
        <v>50</v>
      </c>
      <c r="W139" s="31" t="s">
        <v>50</v>
      </c>
      <c r="X139" s="31" t="s">
        <v>50</v>
      </c>
      <c r="Y139" s="31" t="s">
        <v>50</v>
      </c>
      <c r="Z139" s="31" t="s">
        <v>62</v>
      </c>
      <c r="AA139" s="31" t="s">
        <v>50</v>
      </c>
      <c r="AB139" s="31" t="s">
        <v>50</v>
      </c>
      <c r="AC139" s="31" t="s">
        <v>87</v>
      </c>
      <c r="AD139" s="31" t="s">
        <v>72</v>
      </c>
      <c r="AE139" s="2">
        <f t="shared" si="23"/>
        <v>60</v>
      </c>
      <c r="AF139" s="31" t="s">
        <v>85</v>
      </c>
      <c r="AG139" s="31" t="s">
        <v>129</v>
      </c>
      <c r="AH139" s="31" t="s">
        <v>152</v>
      </c>
      <c r="AI139" s="31" t="s">
        <v>11746</v>
      </c>
      <c r="AJ139" s="31">
        <f t="shared" si="24"/>
        <v>0</v>
      </c>
      <c r="AK139" s="34">
        <f t="shared" si="25"/>
        <v>-99</v>
      </c>
      <c r="AL139" s="30">
        <f t="shared" si="26"/>
        <v>-99</v>
      </c>
      <c r="AM139" s="5">
        <f t="shared" si="30"/>
        <v>744.55</v>
      </c>
      <c r="AN139" s="5">
        <f t="shared" si="31"/>
        <v>0</v>
      </c>
      <c r="AO139" s="30">
        <f t="shared" si="32"/>
        <v>0</v>
      </c>
      <c r="AP139" s="30">
        <f t="shared" si="27"/>
        <v>0</v>
      </c>
      <c r="AQ139" t="str">
        <f t="shared" si="28"/>
        <v>Before 1978</v>
      </c>
      <c r="AR139" s="2">
        <f t="shared" si="29"/>
        <v>1974</v>
      </c>
      <c r="AS139" s="2">
        <f t="shared" si="33"/>
        <v>-99</v>
      </c>
      <c r="AT139" s="31" t="s">
        <v>50</v>
      </c>
      <c r="AU139" s="31" t="s">
        <v>50</v>
      </c>
      <c r="AV139" s="31" t="s">
        <v>66</v>
      </c>
      <c r="AW139" s="31" t="s">
        <v>57</v>
      </c>
      <c r="AX139" s="31" t="s">
        <v>277</v>
      </c>
      <c r="AY139" s="31" t="s">
        <v>68</v>
      </c>
      <c r="AZ139" s="31" t="s">
        <v>152</v>
      </c>
      <c r="BA139" s="31" t="s">
        <v>11746</v>
      </c>
      <c r="BB139" s="31" t="s">
        <v>50</v>
      </c>
      <c r="BC139" s="31" t="s">
        <v>50</v>
      </c>
      <c r="BD139" s="31" t="s">
        <v>50</v>
      </c>
      <c r="BE139" s="31" t="s">
        <v>50</v>
      </c>
      <c r="BF139" s="31" t="s">
        <v>50</v>
      </c>
    </row>
    <row r="140" spans="1:58" ht="45" x14ac:dyDescent="0.25">
      <c r="A140" s="31" t="s">
        <v>2623</v>
      </c>
      <c r="B140" s="31" t="s">
        <v>49</v>
      </c>
      <c r="C140" s="32">
        <v>1</v>
      </c>
      <c r="D140" s="31" t="s">
        <v>50</v>
      </c>
      <c r="E140" s="31" t="s">
        <v>71</v>
      </c>
      <c r="F140" s="31" t="s">
        <v>96</v>
      </c>
      <c r="G140" s="31" t="s">
        <v>50</v>
      </c>
      <c r="H140" s="31" t="s">
        <v>50</v>
      </c>
      <c r="I140" s="31" t="s">
        <v>53</v>
      </c>
      <c r="J140" s="31" t="s">
        <v>54</v>
      </c>
      <c r="K140" s="31" t="s">
        <v>54</v>
      </c>
      <c r="L140" s="31" t="s">
        <v>128</v>
      </c>
      <c r="M140" s="31" t="s">
        <v>72</v>
      </c>
      <c r="N140" s="31" t="s">
        <v>50</v>
      </c>
      <c r="O140" s="31" t="s">
        <v>57</v>
      </c>
      <c r="P140" s="31" t="s">
        <v>50</v>
      </c>
      <c r="Q140" s="31" t="s">
        <v>50</v>
      </c>
      <c r="R140" s="31" t="s">
        <v>129</v>
      </c>
      <c r="S140" s="31" t="s">
        <v>59</v>
      </c>
      <c r="T140" s="31" t="s">
        <v>50</v>
      </c>
      <c r="U140" s="31" t="s">
        <v>50</v>
      </c>
      <c r="V140" s="31" t="s">
        <v>50</v>
      </c>
      <c r="W140" s="31" t="s">
        <v>50</v>
      </c>
      <c r="X140" s="31" t="s">
        <v>50</v>
      </c>
      <c r="Y140" s="31" t="s">
        <v>50</v>
      </c>
      <c r="Z140" s="31" t="s">
        <v>62</v>
      </c>
      <c r="AA140" s="31" t="s">
        <v>50</v>
      </c>
      <c r="AB140" s="31" t="s">
        <v>50</v>
      </c>
      <c r="AC140" s="31" t="s">
        <v>87</v>
      </c>
      <c r="AD140" s="31" t="s">
        <v>50</v>
      </c>
      <c r="AE140" s="2">
        <f t="shared" si="23"/>
        <v>60</v>
      </c>
      <c r="AF140" s="31" t="s">
        <v>85</v>
      </c>
      <c r="AG140" s="31" t="s">
        <v>129</v>
      </c>
      <c r="AH140" s="31" t="s">
        <v>269</v>
      </c>
      <c r="AI140" s="31" t="s">
        <v>11747</v>
      </c>
      <c r="AJ140" s="31">
        <f t="shared" si="24"/>
        <v>0</v>
      </c>
      <c r="AK140" s="34">
        <f t="shared" si="25"/>
        <v>-99</v>
      </c>
      <c r="AL140" s="30">
        <f t="shared" si="26"/>
        <v>-99</v>
      </c>
      <c r="AM140" s="5">
        <f t="shared" si="30"/>
        <v>110.21</v>
      </c>
      <c r="AN140" s="5">
        <f t="shared" si="31"/>
        <v>0</v>
      </c>
      <c r="AO140" s="30">
        <f t="shared" si="32"/>
        <v>0</v>
      </c>
      <c r="AP140" s="30">
        <f t="shared" si="27"/>
        <v>0</v>
      </c>
      <c r="AQ140">
        <f t="shared" si="28"/>
        <v>0</v>
      </c>
      <c r="AR140" s="2">
        <f t="shared" si="29"/>
        <v>0</v>
      </c>
      <c r="AS140" s="2">
        <f t="shared" si="33"/>
        <v>-99</v>
      </c>
      <c r="AT140" s="31" t="s">
        <v>50</v>
      </c>
      <c r="AU140" s="31" t="s">
        <v>50</v>
      </c>
      <c r="AV140" s="31" t="s">
        <v>66</v>
      </c>
      <c r="AW140" s="31" t="s">
        <v>57</v>
      </c>
      <c r="AX140" s="31" t="s">
        <v>50</v>
      </c>
      <c r="AY140" s="31" t="s">
        <v>50</v>
      </c>
      <c r="AZ140" s="31" t="s">
        <v>594</v>
      </c>
      <c r="BA140" s="31" t="s">
        <v>12696</v>
      </c>
      <c r="BB140" s="31" t="s">
        <v>50</v>
      </c>
      <c r="BC140" s="31" t="s">
        <v>50</v>
      </c>
      <c r="BD140" s="31" t="s">
        <v>50</v>
      </c>
      <c r="BE140" s="31" t="s">
        <v>50</v>
      </c>
      <c r="BF140" s="31" t="s">
        <v>50</v>
      </c>
    </row>
    <row r="141" spans="1:58" ht="45" x14ac:dyDescent="0.25">
      <c r="A141" s="31" t="s">
        <v>2641</v>
      </c>
      <c r="B141" s="31" t="s">
        <v>49</v>
      </c>
      <c r="C141" s="32">
        <v>2</v>
      </c>
      <c r="D141" s="31" t="s">
        <v>50</v>
      </c>
      <c r="E141" s="31" t="s">
        <v>84</v>
      </c>
      <c r="F141" s="31" t="s">
        <v>85</v>
      </c>
      <c r="G141" s="31" t="s">
        <v>50</v>
      </c>
      <c r="H141" s="31" t="s">
        <v>50</v>
      </c>
      <c r="I141" s="31" t="s">
        <v>53</v>
      </c>
      <c r="J141" s="31" t="s">
        <v>54</v>
      </c>
      <c r="K141" s="31" t="s">
        <v>54</v>
      </c>
      <c r="L141" s="31" t="s">
        <v>128</v>
      </c>
      <c r="M141" s="31" t="s">
        <v>72</v>
      </c>
      <c r="N141" s="31" t="s">
        <v>50</v>
      </c>
      <c r="O141" s="31" t="s">
        <v>66</v>
      </c>
      <c r="P141" s="31" t="s">
        <v>50</v>
      </c>
      <c r="Q141" s="31" t="s">
        <v>898</v>
      </c>
      <c r="R141" s="31" t="s">
        <v>58</v>
      </c>
      <c r="S141" s="31" t="s">
        <v>59</v>
      </c>
      <c r="T141" s="31" t="s">
        <v>60</v>
      </c>
      <c r="U141" s="31" t="s">
        <v>60</v>
      </c>
      <c r="V141" s="31" t="s">
        <v>60</v>
      </c>
      <c r="W141" s="31" t="s">
        <v>50</v>
      </c>
      <c r="X141" s="31" t="s">
        <v>50</v>
      </c>
      <c r="Y141" s="31" t="s">
        <v>60</v>
      </c>
      <c r="Z141" s="31" t="s">
        <v>62</v>
      </c>
      <c r="AA141" s="31" t="s">
        <v>50</v>
      </c>
      <c r="AB141" s="31" t="s">
        <v>50</v>
      </c>
      <c r="AC141" s="31" t="s">
        <v>87</v>
      </c>
      <c r="AD141" s="31" t="s">
        <v>72</v>
      </c>
      <c r="AE141" s="2">
        <f t="shared" si="23"/>
        <v>60</v>
      </c>
      <c r="AF141" s="31" t="s">
        <v>85</v>
      </c>
      <c r="AG141" s="31" t="s">
        <v>129</v>
      </c>
      <c r="AH141" s="31" t="s">
        <v>144</v>
      </c>
      <c r="AI141" s="31" t="s">
        <v>11748</v>
      </c>
      <c r="AJ141" s="31">
        <f t="shared" si="24"/>
        <v>0</v>
      </c>
      <c r="AK141" s="34">
        <f t="shared" si="25"/>
        <v>-99</v>
      </c>
      <c r="AL141" s="30">
        <f t="shared" si="26"/>
        <v>-99</v>
      </c>
      <c r="AM141" s="5">
        <f t="shared" si="30"/>
        <v>301.36</v>
      </c>
      <c r="AN141" s="5">
        <f t="shared" si="31"/>
        <v>0</v>
      </c>
      <c r="AO141" s="30">
        <f t="shared" si="32"/>
        <v>0</v>
      </c>
      <c r="AP141" s="30">
        <f t="shared" si="27"/>
        <v>0</v>
      </c>
      <c r="AQ141" t="str">
        <f t="shared" si="28"/>
        <v>1978 - 1992</v>
      </c>
      <c r="AR141" s="2">
        <f t="shared" si="29"/>
        <v>1992</v>
      </c>
      <c r="AS141" s="2">
        <f t="shared" si="33"/>
        <v>-99</v>
      </c>
      <c r="AT141" s="31" t="s">
        <v>50</v>
      </c>
      <c r="AU141" s="31" t="s">
        <v>50</v>
      </c>
      <c r="AV141" s="31" t="s">
        <v>141</v>
      </c>
      <c r="AW141" s="31" t="s">
        <v>86</v>
      </c>
      <c r="AX141" s="31" t="s">
        <v>71</v>
      </c>
      <c r="AY141" s="31" t="s">
        <v>179</v>
      </c>
      <c r="AZ141" s="31" t="s">
        <v>144</v>
      </c>
      <c r="BA141" s="31" t="s">
        <v>11748</v>
      </c>
      <c r="BB141" s="31" t="s">
        <v>50</v>
      </c>
      <c r="BC141" s="31" t="s">
        <v>50</v>
      </c>
      <c r="BD141" s="31" t="s">
        <v>50</v>
      </c>
      <c r="BE141" s="31" t="s">
        <v>50</v>
      </c>
      <c r="BF141" s="31" t="s">
        <v>50</v>
      </c>
    </row>
    <row r="142" spans="1:58" ht="45" x14ac:dyDescent="0.25">
      <c r="A142" s="31" t="s">
        <v>2664</v>
      </c>
      <c r="B142" s="31" t="s">
        <v>49</v>
      </c>
      <c r="C142" s="32">
        <v>1</v>
      </c>
      <c r="D142" s="31" t="s">
        <v>50</v>
      </c>
      <c r="E142" s="31" t="s">
        <v>72</v>
      </c>
      <c r="F142" s="31" t="s">
        <v>52</v>
      </c>
      <c r="G142" s="31" t="s">
        <v>50</v>
      </c>
      <c r="H142" s="31" t="s">
        <v>50</v>
      </c>
      <c r="I142" s="31" t="s">
        <v>72</v>
      </c>
      <c r="J142" s="31" t="s">
        <v>54</v>
      </c>
      <c r="K142" s="31" t="s">
        <v>54</v>
      </c>
      <c r="L142" s="31" t="s">
        <v>55</v>
      </c>
      <c r="M142" s="31" t="s">
        <v>72</v>
      </c>
      <c r="N142" s="31" t="s">
        <v>50</v>
      </c>
      <c r="O142" s="31" t="s">
        <v>66</v>
      </c>
      <c r="P142" s="31" t="s">
        <v>359</v>
      </c>
      <c r="Q142" s="31" t="s">
        <v>50</v>
      </c>
      <c r="R142" s="31" t="s">
        <v>74</v>
      </c>
      <c r="S142" s="31" t="s">
        <v>59</v>
      </c>
      <c r="T142" s="31" t="s">
        <v>60</v>
      </c>
      <c r="U142" s="31" t="s">
        <v>60</v>
      </c>
      <c r="V142" s="31" t="s">
        <v>60</v>
      </c>
      <c r="W142" s="31" t="s">
        <v>50</v>
      </c>
      <c r="X142" s="31" t="s">
        <v>50</v>
      </c>
      <c r="Y142" s="31" t="s">
        <v>50</v>
      </c>
      <c r="Z142" s="31" t="s">
        <v>62</v>
      </c>
      <c r="AA142" s="31" t="s">
        <v>50</v>
      </c>
      <c r="AB142" s="31" t="s">
        <v>50</v>
      </c>
      <c r="AC142" s="31" t="s">
        <v>87</v>
      </c>
      <c r="AD142" s="31" t="s">
        <v>72</v>
      </c>
      <c r="AE142" s="2">
        <f t="shared" si="23"/>
        <v>60</v>
      </c>
      <c r="AF142" s="31" t="s">
        <v>85</v>
      </c>
      <c r="AG142" s="31" t="s">
        <v>129</v>
      </c>
      <c r="AH142" s="31" t="s">
        <v>1322</v>
      </c>
      <c r="AI142" s="31" t="s">
        <v>11749</v>
      </c>
      <c r="AJ142" s="31">
        <f t="shared" si="24"/>
        <v>0</v>
      </c>
      <c r="AK142" s="34">
        <f t="shared" si="25"/>
        <v>-99</v>
      </c>
      <c r="AL142" s="30">
        <f t="shared" si="26"/>
        <v>-99</v>
      </c>
      <c r="AM142" s="5">
        <f t="shared" si="30"/>
        <v>292.94</v>
      </c>
      <c r="AN142" s="5">
        <f t="shared" si="31"/>
        <v>0</v>
      </c>
      <c r="AO142" s="30">
        <f t="shared" si="32"/>
        <v>0</v>
      </c>
      <c r="AP142" s="30">
        <f t="shared" si="27"/>
        <v>0</v>
      </c>
      <c r="AQ142" t="str">
        <f t="shared" si="28"/>
        <v>Before 1978</v>
      </c>
      <c r="AR142" s="2">
        <f t="shared" si="29"/>
        <v>1960</v>
      </c>
      <c r="AS142" s="2">
        <f t="shared" si="33"/>
        <v>-99</v>
      </c>
      <c r="AT142" s="31" t="s">
        <v>50</v>
      </c>
      <c r="AU142" s="31" t="s">
        <v>50</v>
      </c>
      <c r="AV142" s="31" t="s">
        <v>66</v>
      </c>
      <c r="AW142" s="31" t="s">
        <v>57</v>
      </c>
      <c r="AX142" s="31" t="s">
        <v>93</v>
      </c>
      <c r="AY142" s="31" t="s">
        <v>68</v>
      </c>
      <c r="AZ142" s="31" t="s">
        <v>1322</v>
      </c>
      <c r="BA142" s="31" t="s">
        <v>11749</v>
      </c>
      <c r="BB142" s="31" t="s">
        <v>67</v>
      </c>
      <c r="BC142" s="31" t="s">
        <v>53</v>
      </c>
      <c r="BD142" s="31" t="s">
        <v>50</v>
      </c>
      <c r="BE142" s="31" t="s">
        <v>50</v>
      </c>
      <c r="BF142" s="31" t="s">
        <v>50</v>
      </c>
    </row>
    <row r="143" spans="1:58" ht="45" x14ac:dyDescent="0.25">
      <c r="A143" s="31" t="s">
        <v>333</v>
      </c>
      <c r="B143" s="31" t="s">
        <v>49</v>
      </c>
      <c r="C143" s="32">
        <v>3</v>
      </c>
      <c r="D143" s="31" t="s">
        <v>50</v>
      </c>
      <c r="E143" s="31" t="s">
        <v>84</v>
      </c>
      <c r="F143" s="31" t="s">
        <v>85</v>
      </c>
      <c r="G143" s="31" t="s">
        <v>50</v>
      </c>
      <c r="H143" s="31" t="s">
        <v>50</v>
      </c>
      <c r="I143" s="31" t="s">
        <v>53</v>
      </c>
      <c r="J143" s="31" t="s">
        <v>54</v>
      </c>
      <c r="K143" s="31" t="s">
        <v>54</v>
      </c>
      <c r="L143" s="31" t="s">
        <v>55</v>
      </c>
      <c r="M143" s="31" t="s">
        <v>72</v>
      </c>
      <c r="N143" s="31" t="s">
        <v>60</v>
      </c>
      <c r="O143" s="31" t="s">
        <v>57</v>
      </c>
      <c r="P143" s="31" t="s">
        <v>50</v>
      </c>
      <c r="Q143" s="31" t="s">
        <v>50</v>
      </c>
      <c r="R143" s="31" t="s">
        <v>74</v>
      </c>
      <c r="S143" s="31" t="s">
        <v>59</v>
      </c>
      <c r="T143" s="31" t="s">
        <v>60</v>
      </c>
      <c r="U143" s="31" t="s">
        <v>60</v>
      </c>
      <c r="V143" s="31" t="s">
        <v>66</v>
      </c>
      <c r="W143" s="31" t="s">
        <v>50</v>
      </c>
      <c r="X143" s="31" t="s">
        <v>75</v>
      </c>
      <c r="Y143" s="31" t="s">
        <v>50</v>
      </c>
      <c r="Z143" s="31" t="s">
        <v>62</v>
      </c>
      <c r="AA143" s="31" t="s">
        <v>50</v>
      </c>
      <c r="AB143" s="31" t="s">
        <v>50</v>
      </c>
      <c r="AC143" s="31" t="s">
        <v>63</v>
      </c>
      <c r="AD143" s="31" t="s">
        <v>72</v>
      </c>
      <c r="AE143" s="2">
        <f t="shared" si="23"/>
        <v>60</v>
      </c>
      <c r="AF143" s="31" t="s">
        <v>85</v>
      </c>
      <c r="AG143" s="31" t="s">
        <v>129</v>
      </c>
      <c r="AH143" s="31" t="s">
        <v>251</v>
      </c>
      <c r="AI143" s="31" t="s">
        <v>334</v>
      </c>
      <c r="AJ143" s="31">
        <f t="shared" si="24"/>
        <v>1</v>
      </c>
      <c r="AK143" s="34">
        <f t="shared" si="25"/>
        <v>-99</v>
      </c>
      <c r="AL143" s="30">
        <f t="shared" si="26"/>
        <v>-99</v>
      </c>
      <c r="AM143" s="5">
        <f t="shared" si="30"/>
        <v>69.5</v>
      </c>
      <c r="AN143" s="5">
        <f t="shared" si="31"/>
        <v>60</v>
      </c>
      <c r="AO143" s="30">
        <f t="shared" si="32"/>
        <v>630</v>
      </c>
      <c r="AP143" s="30">
        <f t="shared" si="27"/>
        <v>630</v>
      </c>
      <c r="AQ143" t="str">
        <f t="shared" si="28"/>
        <v>Before 1978</v>
      </c>
      <c r="AR143" s="2">
        <f t="shared" si="29"/>
        <v>1973</v>
      </c>
      <c r="AS143" s="2">
        <f t="shared" si="33"/>
        <v>10.5</v>
      </c>
      <c r="AT143" s="31" t="s">
        <v>294</v>
      </c>
      <c r="AU143" s="31" t="s">
        <v>210</v>
      </c>
      <c r="AV143" s="31" t="s">
        <v>66</v>
      </c>
      <c r="AW143" s="31" t="s">
        <v>57</v>
      </c>
      <c r="AX143" s="31" t="s">
        <v>335</v>
      </c>
      <c r="AY143" s="31" t="s">
        <v>68</v>
      </c>
      <c r="AZ143" s="31" t="s">
        <v>251</v>
      </c>
      <c r="BA143" s="31" t="s">
        <v>334</v>
      </c>
      <c r="BB143" s="31" t="s">
        <v>67</v>
      </c>
      <c r="BC143" s="31" t="s">
        <v>53</v>
      </c>
      <c r="BD143" s="31" t="s">
        <v>50</v>
      </c>
      <c r="BE143" s="31" t="s">
        <v>50</v>
      </c>
      <c r="BF143" s="31" t="s">
        <v>50</v>
      </c>
    </row>
    <row r="144" spans="1:58" ht="45" x14ac:dyDescent="0.25">
      <c r="A144" s="31" t="s">
        <v>333</v>
      </c>
      <c r="B144" s="31" t="s">
        <v>49</v>
      </c>
      <c r="C144" s="32">
        <v>6</v>
      </c>
      <c r="D144" s="31" t="s">
        <v>50</v>
      </c>
      <c r="E144" s="31" t="s">
        <v>84</v>
      </c>
      <c r="F144" s="31" t="s">
        <v>85</v>
      </c>
      <c r="G144" s="31" t="s">
        <v>50</v>
      </c>
      <c r="H144" s="31" t="s">
        <v>50</v>
      </c>
      <c r="I144" s="31" t="s">
        <v>53</v>
      </c>
      <c r="J144" s="31" t="s">
        <v>54</v>
      </c>
      <c r="K144" s="31" t="s">
        <v>54</v>
      </c>
      <c r="L144" s="31" t="s">
        <v>55</v>
      </c>
      <c r="M144" s="31" t="s">
        <v>85</v>
      </c>
      <c r="N144" s="31" t="s">
        <v>60</v>
      </c>
      <c r="O144" s="31" t="s">
        <v>57</v>
      </c>
      <c r="P144" s="31" t="s">
        <v>50</v>
      </c>
      <c r="Q144" s="31" t="s">
        <v>143</v>
      </c>
      <c r="R144" s="31" t="s">
        <v>74</v>
      </c>
      <c r="S144" s="31" t="s">
        <v>59</v>
      </c>
      <c r="T144" s="31" t="s">
        <v>60</v>
      </c>
      <c r="U144" s="31" t="s">
        <v>60</v>
      </c>
      <c r="V144" s="31" t="s">
        <v>66</v>
      </c>
      <c r="W144" s="31" t="s">
        <v>50</v>
      </c>
      <c r="X144" s="31" t="s">
        <v>337</v>
      </c>
      <c r="Y144" s="31" t="s">
        <v>50</v>
      </c>
      <c r="Z144" s="31" t="s">
        <v>62</v>
      </c>
      <c r="AA144" s="31" t="s">
        <v>50</v>
      </c>
      <c r="AB144" s="31" t="s">
        <v>50</v>
      </c>
      <c r="AC144" s="31" t="s">
        <v>87</v>
      </c>
      <c r="AD144" s="31" t="s">
        <v>72</v>
      </c>
      <c r="AE144" s="2">
        <f t="shared" si="23"/>
        <v>60</v>
      </c>
      <c r="AF144" s="31" t="s">
        <v>85</v>
      </c>
      <c r="AG144" s="31" t="s">
        <v>129</v>
      </c>
      <c r="AH144" s="31" t="s">
        <v>152</v>
      </c>
      <c r="AI144" s="31" t="s">
        <v>11750</v>
      </c>
      <c r="AJ144" s="31">
        <f t="shared" si="24"/>
        <v>0</v>
      </c>
      <c r="AK144" s="34">
        <f t="shared" si="25"/>
        <v>-99</v>
      </c>
      <c r="AL144" s="30">
        <f t="shared" si="26"/>
        <v>-99</v>
      </c>
      <c r="AM144" s="5">
        <f t="shared" si="30"/>
        <v>69.5</v>
      </c>
      <c r="AN144" s="5">
        <f t="shared" si="31"/>
        <v>0</v>
      </c>
      <c r="AO144" s="30">
        <f t="shared" si="32"/>
        <v>0</v>
      </c>
      <c r="AP144" s="30">
        <f t="shared" si="27"/>
        <v>0</v>
      </c>
      <c r="AQ144" t="str">
        <f t="shared" si="28"/>
        <v>Before 1978</v>
      </c>
      <c r="AR144" s="2">
        <f t="shared" si="29"/>
        <v>1973</v>
      </c>
      <c r="AS144" s="2">
        <f t="shared" si="33"/>
        <v>-99</v>
      </c>
      <c r="AT144" s="31" t="s">
        <v>50</v>
      </c>
      <c r="AU144" s="31" t="s">
        <v>50</v>
      </c>
      <c r="AV144" s="31" t="s">
        <v>66</v>
      </c>
      <c r="AW144" s="31" t="s">
        <v>57</v>
      </c>
      <c r="AX144" s="31" t="s">
        <v>218</v>
      </c>
      <c r="AY144" s="31" t="s">
        <v>68</v>
      </c>
      <c r="AZ144" s="31" t="s">
        <v>152</v>
      </c>
      <c r="BA144" s="31" t="s">
        <v>11750</v>
      </c>
      <c r="BB144" s="31" t="s">
        <v>345</v>
      </c>
      <c r="BC144" s="31" t="s">
        <v>129</v>
      </c>
      <c r="BD144" s="31" t="s">
        <v>50</v>
      </c>
      <c r="BE144" s="31" t="s">
        <v>50</v>
      </c>
      <c r="BF144" s="31" t="s">
        <v>50</v>
      </c>
    </row>
    <row r="145" spans="1:58" ht="45" x14ac:dyDescent="0.25">
      <c r="A145" s="31" t="s">
        <v>2808</v>
      </c>
      <c r="B145" s="31" t="s">
        <v>49</v>
      </c>
      <c r="C145" s="32">
        <v>6</v>
      </c>
      <c r="D145" s="31" t="s">
        <v>50</v>
      </c>
      <c r="E145" s="31" t="s">
        <v>92</v>
      </c>
      <c r="F145" s="31" t="s">
        <v>99</v>
      </c>
      <c r="G145" s="31" t="s">
        <v>102</v>
      </c>
      <c r="H145" s="31" t="s">
        <v>100</v>
      </c>
      <c r="I145" s="31" t="s">
        <v>304</v>
      </c>
      <c r="J145" s="31" t="s">
        <v>54</v>
      </c>
      <c r="K145" s="31" t="s">
        <v>54</v>
      </c>
      <c r="L145" s="31" t="s">
        <v>55</v>
      </c>
      <c r="M145" s="31" t="s">
        <v>84</v>
      </c>
      <c r="N145" s="31" t="s">
        <v>50</v>
      </c>
      <c r="O145" s="31" t="s">
        <v>57</v>
      </c>
      <c r="P145" s="31" t="s">
        <v>50</v>
      </c>
      <c r="Q145" s="31" t="s">
        <v>320</v>
      </c>
      <c r="R145" s="31" t="s">
        <v>129</v>
      </c>
      <c r="S145" s="31" t="s">
        <v>59</v>
      </c>
      <c r="T145" s="31" t="s">
        <v>50</v>
      </c>
      <c r="U145" s="31" t="s">
        <v>50</v>
      </c>
      <c r="V145" s="31" t="s">
        <v>50</v>
      </c>
      <c r="W145" s="31" t="s">
        <v>50</v>
      </c>
      <c r="X145" s="31" t="s">
        <v>50</v>
      </c>
      <c r="Y145" s="31" t="s">
        <v>50</v>
      </c>
      <c r="Z145" s="31" t="s">
        <v>62</v>
      </c>
      <c r="AA145" s="31" t="s">
        <v>50</v>
      </c>
      <c r="AB145" s="31" t="s">
        <v>50</v>
      </c>
      <c r="AC145" s="31" t="s">
        <v>87</v>
      </c>
      <c r="AD145" s="31" t="s">
        <v>51</v>
      </c>
      <c r="AE145" s="2">
        <f t="shared" si="23"/>
        <v>60</v>
      </c>
      <c r="AF145" s="31" t="s">
        <v>85</v>
      </c>
      <c r="AG145" s="31" t="s">
        <v>129</v>
      </c>
      <c r="AH145" s="31" t="s">
        <v>152</v>
      </c>
      <c r="AI145" s="31" t="s">
        <v>11751</v>
      </c>
      <c r="AJ145" s="31">
        <f t="shared" si="24"/>
        <v>0</v>
      </c>
      <c r="AK145" s="34">
        <f t="shared" si="25"/>
        <v>-99</v>
      </c>
      <c r="AL145" s="30">
        <f t="shared" si="26"/>
        <v>-99</v>
      </c>
      <c r="AM145" s="5">
        <f t="shared" si="30"/>
        <v>32.549999999999997</v>
      </c>
      <c r="AN145" s="5">
        <f t="shared" si="31"/>
        <v>0</v>
      </c>
      <c r="AO145" s="30">
        <f t="shared" si="32"/>
        <v>0</v>
      </c>
      <c r="AP145" s="30">
        <f t="shared" si="27"/>
        <v>0</v>
      </c>
      <c r="AQ145" t="str">
        <f t="shared" si="28"/>
        <v>Before 1978</v>
      </c>
      <c r="AR145" s="2">
        <f t="shared" si="29"/>
        <v>1960</v>
      </c>
      <c r="AS145" s="2">
        <f t="shared" si="33"/>
        <v>-99</v>
      </c>
      <c r="AT145" s="31" t="s">
        <v>50</v>
      </c>
      <c r="AU145" s="31" t="s">
        <v>50</v>
      </c>
      <c r="AV145" s="31" t="s">
        <v>66</v>
      </c>
      <c r="AW145" s="31" t="s">
        <v>57</v>
      </c>
      <c r="AX145" s="31" t="s">
        <v>277</v>
      </c>
      <c r="AY145" s="31" t="s">
        <v>68</v>
      </c>
      <c r="AZ145" s="31" t="s">
        <v>152</v>
      </c>
      <c r="BA145" s="31" t="s">
        <v>11751</v>
      </c>
      <c r="BB145" s="31" t="s">
        <v>50</v>
      </c>
      <c r="BC145" s="31" t="s">
        <v>50</v>
      </c>
      <c r="BD145" s="31" t="s">
        <v>50</v>
      </c>
      <c r="BE145" s="31" t="s">
        <v>50</v>
      </c>
      <c r="BF145" s="31" t="s">
        <v>50</v>
      </c>
    </row>
    <row r="146" spans="1:58" ht="45" x14ac:dyDescent="0.25">
      <c r="A146" s="31" t="s">
        <v>2808</v>
      </c>
      <c r="B146" s="31" t="s">
        <v>49</v>
      </c>
      <c r="C146" s="32">
        <v>10</v>
      </c>
      <c r="D146" s="31" t="s">
        <v>50</v>
      </c>
      <c r="E146" s="31" t="s">
        <v>92</v>
      </c>
      <c r="F146" s="31" t="s">
        <v>99</v>
      </c>
      <c r="G146" s="31" t="s">
        <v>102</v>
      </c>
      <c r="H146" s="31" t="s">
        <v>100</v>
      </c>
      <c r="I146" s="31" t="s">
        <v>66</v>
      </c>
      <c r="J146" s="31" t="s">
        <v>54</v>
      </c>
      <c r="K146" s="31" t="s">
        <v>54</v>
      </c>
      <c r="L146" s="31" t="s">
        <v>55</v>
      </c>
      <c r="M146" s="31" t="s">
        <v>51</v>
      </c>
      <c r="N146" s="31" t="s">
        <v>50</v>
      </c>
      <c r="O146" s="31" t="s">
        <v>57</v>
      </c>
      <c r="P146" s="31" t="s">
        <v>50</v>
      </c>
      <c r="Q146" s="31" t="s">
        <v>320</v>
      </c>
      <c r="R146" s="31" t="s">
        <v>129</v>
      </c>
      <c r="S146" s="31" t="s">
        <v>59</v>
      </c>
      <c r="T146" s="31" t="s">
        <v>50</v>
      </c>
      <c r="U146" s="31" t="s">
        <v>50</v>
      </c>
      <c r="V146" s="31" t="s">
        <v>50</v>
      </c>
      <c r="W146" s="31" t="s">
        <v>50</v>
      </c>
      <c r="X146" s="31" t="s">
        <v>50</v>
      </c>
      <c r="Y146" s="31" t="s">
        <v>50</v>
      </c>
      <c r="Z146" s="31" t="s">
        <v>62</v>
      </c>
      <c r="AA146" s="31" t="s">
        <v>50</v>
      </c>
      <c r="AB146" s="31" t="s">
        <v>50</v>
      </c>
      <c r="AC146" s="31" t="s">
        <v>87</v>
      </c>
      <c r="AD146" s="31" t="s">
        <v>72</v>
      </c>
      <c r="AE146" s="2">
        <f t="shared" si="23"/>
        <v>60</v>
      </c>
      <c r="AF146" s="31" t="s">
        <v>85</v>
      </c>
      <c r="AG146" s="31" t="s">
        <v>129</v>
      </c>
      <c r="AH146" s="31" t="s">
        <v>152</v>
      </c>
      <c r="AI146" s="31" t="s">
        <v>11752</v>
      </c>
      <c r="AJ146" s="31">
        <f t="shared" si="24"/>
        <v>0</v>
      </c>
      <c r="AK146" s="34">
        <f t="shared" si="25"/>
        <v>-99</v>
      </c>
      <c r="AL146" s="30">
        <f t="shared" si="26"/>
        <v>-99</v>
      </c>
      <c r="AM146" s="5">
        <f t="shared" si="30"/>
        <v>32.549999999999997</v>
      </c>
      <c r="AN146" s="5">
        <f t="shared" si="31"/>
        <v>0</v>
      </c>
      <c r="AO146" s="30">
        <f t="shared" si="32"/>
        <v>0</v>
      </c>
      <c r="AP146" s="30">
        <f t="shared" si="27"/>
        <v>0</v>
      </c>
      <c r="AQ146" t="str">
        <f t="shared" si="28"/>
        <v>Before 1978</v>
      </c>
      <c r="AR146" s="2">
        <f t="shared" si="29"/>
        <v>1960</v>
      </c>
      <c r="AS146" s="2">
        <f t="shared" si="33"/>
        <v>-99</v>
      </c>
      <c r="AT146" s="31" t="s">
        <v>50</v>
      </c>
      <c r="AU146" s="31" t="s">
        <v>50</v>
      </c>
      <c r="AV146" s="31" t="s">
        <v>66</v>
      </c>
      <c r="AW146" s="31" t="s">
        <v>57</v>
      </c>
      <c r="AX146" s="31" t="s">
        <v>439</v>
      </c>
      <c r="AY146" s="31" t="s">
        <v>68</v>
      </c>
      <c r="AZ146" s="31" t="s">
        <v>152</v>
      </c>
      <c r="BA146" s="31" t="s">
        <v>11752</v>
      </c>
      <c r="BB146" s="31" t="s">
        <v>50</v>
      </c>
      <c r="BC146" s="31" t="s">
        <v>50</v>
      </c>
      <c r="BD146" s="31" t="s">
        <v>50</v>
      </c>
      <c r="BE146" s="31" t="s">
        <v>50</v>
      </c>
      <c r="BF146" s="31" t="s">
        <v>50</v>
      </c>
    </row>
    <row r="147" spans="1:58" ht="45" x14ac:dyDescent="0.25">
      <c r="A147" s="31" t="s">
        <v>2808</v>
      </c>
      <c r="B147" s="31" t="s">
        <v>49</v>
      </c>
      <c r="C147" s="32">
        <v>16</v>
      </c>
      <c r="D147" s="31" t="s">
        <v>50</v>
      </c>
      <c r="E147" s="31" t="s">
        <v>92</v>
      </c>
      <c r="F147" s="31" t="s">
        <v>99</v>
      </c>
      <c r="G147" s="31" t="s">
        <v>102</v>
      </c>
      <c r="H147" s="31" t="s">
        <v>100</v>
      </c>
      <c r="I147" s="31" t="s">
        <v>996</v>
      </c>
      <c r="J147" s="31" t="s">
        <v>54</v>
      </c>
      <c r="K147" s="31" t="s">
        <v>54</v>
      </c>
      <c r="L147" s="31" t="s">
        <v>55</v>
      </c>
      <c r="M147" s="31" t="s">
        <v>51</v>
      </c>
      <c r="N147" s="31" t="s">
        <v>50</v>
      </c>
      <c r="O147" s="31" t="s">
        <v>57</v>
      </c>
      <c r="P147" s="31" t="s">
        <v>50</v>
      </c>
      <c r="Q147" s="31" t="s">
        <v>320</v>
      </c>
      <c r="R147" s="31" t="s">
        <v>129</v>
      </c>
      <c r="S147" s="31" t="s">
        <v>59</v>
      </c>
      <c r="T147" s="31" t="s">
        <v>50</v>
      </c>
      <c r="U147" s="31" t="s">
        <v>50</v>
      </c>
      <c r="V147" s="31" t="s">
        <v>50</v>
      </c>
      <c r="W147" s="31" t="s">
        <v>50</v>
      </c>
      <c r="X147" s="31" t="s">
        <v>50</v>
      </c>
      <c r="Y147" s="31" t="s">
        <v>50</v>
      </c>
      <c r="Z147" s="31" t="s">
        <v>62</v>
      </c>
      <c r="AA147" s="31" t="s">
        <v>50</v>
      </c>
      <c r="AB147" s="31" t="s">
        <v>50</v>
      </c>
      <c r="AC147" s="31" t="s">
        <v>87</v>
      </c>
      <c r="AD147" s="31" t="s">
        <v>51</v>
      </c>
      <c r="AE147" s="2">
        <f t="shared" si="23"/>
        <v>60</v>
      </c>
      <c r="AF147" s="31" t="s">
        <v>85</v>
      </c>
      <c r="AG147" s="31" t="s">
        <v>129</v>
      </c>
      <c r="AH147" s="31" t="s">
        <v>152</v>
      </c>
      <c r="AI147" s="31" t="s">
        <v>11753</v>
      </c>
      <c r="AJ147" s="31">
        <f t="shared" si="24"/>
        <v>0</v>
      </c>
      <c r="AK147" s="34">
        <f t="shared" si="25"/>
        <v>-99</v>
      </c>
      <c r="AL147" s="30">
        <f t="shared" si="26"/>
        <v>-99</v>
      </c>
      <c r="AM147" s="5">
        <f t="shared" si="30"/>
        <v>32.549999999999997</v>
      </c>
      <c r="AN147" s="5">
        <f t="shared" si="31"/>
        <v>0</v>
      </c>
      <c r="AO147" s="30">
        <f t="shared" si="32"/>
        <v>0</v>
      </c>
      <c r="AP147" s="30">
        <f t="shared" si="27"/>
        <v>0</v>
      </c>
      <c r="AQ147" t="str">
        <f t="shared" si="28"/>
        <v>Before 1978</v>
      </c>
      <c r="AR147" s="2">
        <f t="shared" si="29"/>
        <v>1960</v>
      </c>
      <c r="AS147" s="2">
        <f t="shared" si="33"/>
        <v>-99</v>
      </c>
      <c r="AT147" s="31" t="s">
        <v>50</v>
      </c>
      <c r="AU147" s="31" t="s">
        <v>50</v>
      </c>
      <c r="AV147" s="31" t="s">
        <v>66</v>
      </c>
      <c r="AW147" s="31" t="s">
        <v>57</v>
      </c>
      <c r="AX147" s="31" t="s">
        <v>277</v>
      </c>
      <c r="AY147" s="31" t="s">
        <v>68</v>
      </c>
      <c r="AZ147" s="31" t="s">
        <v>152</v>
      </c>
      <c r="BA147" s="31" t="s">
        <v>11753</v>
      </c>
      <c r="BB147" s="31" t="s">
        <v>50</v>
      </c>
      <c r="BC147" s="31" t="s">
        <v>50</v>
      </c>
      <c r="BD147" s="31" t="s">
        <v>50</v>
      </c>
      <c r="BE147" s="31" t="s">
        <v>50</v>
      </c>
      <c r="BF147" s="31" t="s">
        <v>50</v>
      </c>
    </row>
    <row r="148" spans="1:58" ht="45" x14ac:dyDescent="0.25">
      <c r="A148" s="31" t="s">
        <v>2813</v>
      </c>
      <c r="B148" s="31" t="s">
        <v>49</v>
      </c>
      <c r="C148" s="32">
        <v>2</v>
      </c>
      <c r="D148" s="31" t="s">
        <v>50</v>
      </c>
      <c r="E148" s="31" t="s">
        <v>96</v>
      </c>
      <c r="F148" s="31" t="s">
        <v>194</v>
      </c>
      <c r="G148" s="31" t="s">
        <v>50</v>
      </c>
      <c r="H148" s="31" t="s">
        <v>50</v>
      </c>
      <c r="I148" s="31" t="s">
        <v>53</v>
      </c>
      <c r="J148" s="31" t="s">
        <v>54</v>
      </c>
      <c r="K148" s="31" t="s">
        <v>54</v>
      </c>
      <c r="L148" s="31" t="s">
        <v>128</v>
      </c>
      <c r="M148" s="31" t="s">
        <v>84</v>
      </c>
      <c r="N148" s="31" t="s">
        <v>50</v>
      </c>
      <c r="O148" s="31" t="s">
        <v>57</v>
      </c>
      <c r="P148" s="31" t="s">
        <v>50</v>
      </c>
      <c r="Q148" s="31" t="s">
        <v>50</v>
      </c>
      <c r="R148" s="31" t="s">
        <v>129</v>
      </c>
      <c r="S148" s="31" t="s">
        <v>59</v>
      </c>
      <c r="T148" s="31" t="s">
        <v>50</v>
      </c>
      <c r="U148" s="31" t="s">
        <v>50</v>
      </c>
      <c r="V148" s="31" t="s">
        <v>50</v>
      </c>
      <c r="W148" s="31" t="s">
        <v>50</v>
      </c>
      <c r="X148" s="31" t="s">
        <v>50</v>
      </c>
      <c r="Y148" s="31" t="s">
        <v>50</v>
      </c>
      <c r="Z148" s="31" t="s">
        <v>62</v>
      </c>
      <c r="AA148" s="31" t="s">
        <v>50</v>
      </c>
      <c r="AB148" s="31" t="s">
        <v>50</v>
      </c>
      <c r="AC148" s="31" t="s">
        <v>87</v>
      </c>
      <c r="AD148" s="31" t="s">
        <v>72</v>
      </c>
      <c r="AE148" s="2">
        <f t="shared" si="23"/>
        <v>60</v>
      </c>
      <c r="AF148" s="31" t="s">
        <v>85</v>
      </c>
      <c r="AG148" s="31" t="s">
        <v>129</v>
      </c>
      <c r="AH148" s="31" t="s">
        <v>379</v>
      </c>
      <c r="AI148" s="31" t="s">
        <v>11754</v>
      </c>
      <c r="AJ148" s="31">
        <f t="shared" si="24"/>
        <v>0</v>
      </c>
      <c r="AK148" s="34">
        <f t="shared" si="25"/>
        <v>-99</v>
      </c>
      <c r="AL148" s="30">
        <f t="shared" si="26"/>
        <v>-99</v>
      </c>
      <c r="AM148" s="5">
        <f t="shared" si="30"/>
        <v>33.67</v>
      </c>
      <c r="AN148" s="5">
        <f t="shared" si="31"/>
        <v>0</v>
      </c>
      <c r="AO148" s="30">
        <f t="shared" si="32"/>
        <v>0</v>
      </c>
      <c r="AP148" s="30">
        <f t="shared" si="27"/>
        <v>0</v>
      </c>
      <c r="AQ148" t="str">
        <f t="shared" si="28"/>
        <v>Before 1978</v>
      </c>
      <c r="AR148" s="2">
        <f t="shared" si="29"/>
        <v>1965</v>
      </c>
      <c r="AS148" s="2">
        <f t="shared" si="33"/>
        <v>-99</v>
      </c>
      <c r="AT148" s="31" t="s">
        <v>50</v>
      </c>
      <c r="AU148" s="31" t="s">
        <v>50</v>
      </c>
      <c r="AV148" s="31" t="s">
        <v>66</v>
      </c>
      <c r="AW148" s="31" t="s">
        <v>57</v>
      </c>
      <c r="AX148" s="31" t="s">
        <v>847</v>
      </c>
      <c r="AY148" s="31" t="s">
        <v>68</v>
      </c>
      <c r="AZ148" s="31" t="s">
        <v>379</v>
      </c>
      <c r="BA148" s="31" t="s">
        <v>11754</v>
      </c>
      <c r="BB148" s="31" t="s">
        <v>50</v>
      </c>
      <c r="BC148" s="31" t="s">
        <v>50</v>
      </c>
      <c r="BD148" s="31" t="s">
        <v>50</v>
      </c>
      <c r="BE148" s="31" t="s">
        <v>50</v>
      </c>
      <c r="BF148" s="31" t="s">
        <v>50</v>
      </c>
    </row>
    <row r="149" spans="1:58" ht="45" x14ac:dyDescent="0.25">
      <c r="A149" s="31" t="s">
        <v>2813</v>
      </c>
      <c r="B149" s="31" t="s">
        <v>49</v>
      </c>
      <c r="C149" s="32">
        <v>3</v>
      </c>
      <c r="D149" s="31" t="s">
        <v>50</v>
      </c>
      <c r="E149" s="31" t="s">
        <v>96</v>
      </c>
      <c r="F149" s="31" t="s">
        <v>50</v>
      </c>
      <c r="G149" s="31" t="s">
        <v>50</v>
      </c>
      <c r="H149" s="31" t="s">
        <v>50</v>
      </c>
      <c r="I149" s="31" t="s">
        <v>53</v>
      </c>
      <c r="J149" s="31" t="s">
        <v>54</v>
      </c>
      <c r="K149" s="31" t="s">
        <v>54</v>
      </c>
      <c r="L149" s="31" t="s">
        <v>128</v>
      </c>
      <c r="M149" s="31" t="s">
        <v>84</v>
      </c>
      <c r="N149" s="31" t="s">
        <v>56</v>
      </c>
      <c r="O149" s="31" t="s">
        <v>60</v>
      </c>
      <c r="P149" s="31" t="s">
        <v>50</v>
      </c>
      <c r="Q149" s="31" t="s">
        <v>73</v>
      </c>
      <c r="R149" s="31" t="s">
        <v>129</v>
      </c>
      <c r="S149" s="31" t="s">
        <v>59</v>
      </c>
      <c r="T149" s="31" t="s">
        <v>50</v>
      </c>
      <c r="U149" s="31" t="s">
        <v>50</v>
      </c>
      <c r="V149" s="31" t="s">
        <v>50</v>
      </c>
      <c r="W149" s="31" t="s">
        <v>50</v>
      </c>
      <c r="X149" s="31" t="s">
        <v>50</v>
      </c>
      <c r="Y149" s="31" t="s">
        <v>50</v>
      </c>
      <c r="Z149" s="31" t="s">
        <v>62</v>
      </c>
      <c r="AA149" s="31" t="s">
        <v>50</v>
      </c>
      <c r="AB149" s="31" t="s">
        <v>50</v>
      </c>
      <c r="AC149" s="31" t="s">
        <v>87</v>
      </c>
      <c r="AD149" s="31" t="s">
        <v>72</v>
      </c>
      <c r="AE149" s="2">
        <f t="shared" si="23"/>
        <v>60</v>
      </c>
      <c r="AF149" s="31" t="s">
        <v>85</v>
      </c>
      <c r="AG149" s="31" t="s">
        <v>129</v>
      </c>
      <c r="AH149" s="31" t="s">
        <v>379</v>
      </c>
      <c r="AI149" s="31" t="s">
        <v>11755</v>
      </c>
      <c r="AJ149" s="31">
        <f t="shared" si="24"/>
        <v>0</v>
      </c>
      <c r="AK149" s="34">
        <f t="shared" si="25"/>
        <v>-99</v>
      </c>
      <c r="AL149" s="30">
        <f t="shared" si="26"/>
        <v>-99</v>
      </c>
      <c r="AM149" s="5">
        <f t="shared" si="30"/>
        <v>33.67</v>
      </c>
      <c r="AN149" s="5">
        <f t="shared" si="31"/>
        <v>0</v>
      </c>
      <c r="AO149" s="30">
        <f t="shared" si="32"/>
        <v>0</v>
      </c>
      <c r="AP149" s="30">
        <f t="shared" si="27"/>
        <v>0</v>
      </c>
      <c r="AQ149" t="str">
        <f t="shared" si="28"/>
        <v>Before 1978</v>
      </c>
      <c r="AR149" s="2">
        <f t="shared" si="29"/>
        <v>1965</v>
      </c>
      <c r="AS149" s="2">
        <f t="shared" si="33"/>
        <v>-99</v>
      </c>
      <c r="AT149" s="31" t="s">
        <v>50</v>
      </c>
      <c r="AU149" s="31" t="s">
        <v>50</v>
      </c>
      <c r="AV149" s="31" t="s">
        <v>60</v>
      </c>
      <c r="AW149" s="31" t="s">
        <v>50</v>
      </c>
      <c r="AX149" s="31" t="s">
        <v>50</v>
      </c>
      <c r="AY149" s="31" t="s">
        <v>50</v>
      </c>
      <c r="AZ149" s="31" t="s">
        <v>50</v>
      </c>
      <c r="BA149" s="31" t="s">
        <v>50</v>
      </c>
      <c r="BB149" s="31" t="s">
        <v>50</v>
      </c>
      <c r="BC149" s="31" t="s">
        <v>50</v>
      </c>
      <c r="BD149" s="31" t="s">
        <v>50</v>
      </c>
      <c r="BE149" s="31" t="s">
        <v>50</v>
      </c>
      <c r="BF149" s="31" t="s">
        <v>50</v>
      </c>
    </row>
    <row r="150" spans="1:58" ht="45" x14ac:dyDescent="0.25">
      <c r="A150" s="31" t="s">
        <v>2813</v>
      </c>
      <c r="B150" s="31" t="s">
        <v>49</v>
      </c>
      <c r="C150" s="32">
        <v>4</v>
      </c>
      <c r="D150" s="31" t="s">
        <v>50</v>
      </c>
      <c r="E150" s="31" t="s">
        <v>96</v>
      </c>
      <c r="F150" s="31" t="s">
        <v>194</v>
      </c>
      <c r="G150" s="31" t="s">
        <v>50</v>
      </c>
      <c r="H150" s="31" t="s">
        <v>50</v>
      </c>
      <c r="I150" s="31" t="s">
        <v>53</v>
      </c>
      <c r="J150" s="31" t="s">
        <v>54</v>
      </c>
      <c r="K150" s="31" t="s">
        <v>54</v>
      </c>
      <c r="L150" s="31" t="s">
        <v>128</v>
      </c>
      <c r="M150" s="31" t="s">
        <v>52</v>
      </c>
      <c r="N150" s="31" t="s">
        <v>50</v>
      </c>
      <c r="O150" s="31" t="s">
        <v>57</v>
      </c>
      <c r="P150" s="31" t="s">
        <v>50</v>
      </c>
      <c r="Q150" s="31" t="s">
        <v>50</v>
      </c>
      <c r="R150" s="31" t="s">
        <v>129</v>
      </c>
      <c r="S150" s="31" t="s">
        <v>59</v>
      </c>
      <c r="T150" s="31" t="s">
        <v>50</v>
      </c>
      <c r="U150" s="31" t="s">
        <v>50</v>
      </c>
      <c r="V150" s="31" t="s">
        <v>50</v>
      </c>
      <c r="W150" s="31" t="s">
        <v>50</v>
      </c>
      <c r="X150" s="31" t="s">
        <v>50</v>
      </c>
      <c r="Y150" s="31" t="s">
        <v>50</v>
      </c>
      <c r="Z150" s="31" t="s">
        <v>62</v>
      </c>
      <c r="AA150" s="31" t="s">
        <v>50</v>
      </c>
      <c r="AB150" s="31" t="s">
        <v>50</v>
      </c>
      <c r="AC150" s="31" t="s">
        <v>87</v>
      </c>
      <c r="AD150" s="31" t="s">
        <v>72</v>
      </c>
      <c r="AE150" s="2">
        <f t="shared" si="23"/>
        <v>60</v>
      </c>
      <c r="AF150" s="31" t="s">
        <v>85</v>
      </c>
      <c r="AG150" s="31" t="s">
        <v>129</v>
      </c>
      <c r="AH150" s="31" t="s">
        <v>11756</v>
      </c>
      <c r="AI150" s="31" t="s">
        <v>11757</v>
      </c>
      <c r="AJ150" s="31">
        <f t="shared" si="24"/>
        <v>0</v>
      </c>
      <c r="AK150" s="34">
        <f t="shared" si="25"/>
        <v>-99</v>
      </c>
      <c r="AL150" s="30">
        <f t="shared" si="26"/>
        <v>-99</v>
      </c>
      <c r="AM150" s="5">
        <f t="shared" si="30"/>
        <v>33.67</v>
      </c>
      <c r="AN150" s="5">
        <f t="shared" si="31"/>
        <v>0</v>
      </c>
      <c r="AO150" s="30">
        <f t="shared" si="32"/>
        <v>0</v>
      </c>
      <c r="AP150" s="30">
        <f t="shared" si="27"/>
        <v>0</v>
      </c>
      <c r="AQ150" t="str">
        <f t="shared" si="28"/>
        <v>Before 1978</v>
      </c>
      <c r="AR150" s="2">
        <f t="shared" si="29"/>
        <v>1965</v>
      </c>
      <c r="AS150" s="2">
        <f t="shared" si="33"/>
        <v>-99</v>
      </c>
      <c r="AT150" s="31" t="s">
        <v>50</v>
      </c>
      <c r="AU150" s="31" t="s">
        <v>50</v>
      </c>
      <c r="AV150" s="31" t="s">
        <v>66</v>
      </c>
      <c r="AW150" s="31" t="s">
        <v>57</v>
      </c>
      <c r="AX150" s="31" t="s">
        <v>102</v>
      </c>
      <c r="AY150" s="31" t="s">
        <v>68</v>
      </c>
      <c r="AZ150" s="31" t="s">
        <v>50</v>
      </c>
      <c r="BA150" s="31" t="s">
        <v>12697</v>
      </c>
      <c r="BB150" s="31" t="s">
        <v>12698</v>
      </c>
      <c r="BC150" s="31" t="s">
        <v>50</v>
      </c>
      <c r="BD150" s="31" t="s">
        <v>50</v>
      </c>
      <c r="BE150" s="31" t="s">
        <v>50</v>
      </c>
      <c r="BF150" s="31" t="s">
        <v>50</v>
      </c>
    </row>
    <row r="151" spans="1:58" ht="45" x14ac:dyDescent="0.25">
      <c r="A151" s="31" t="s">
        <v>2813</v>
      </c>
      <c r="B151" s="31" t="s">
        <v>49</v>
      </c>
      <c r="C151" s="32">
        <v>5</v>
      </c>
      <c r="D151" s="31" t="s">
        <v>50</v>
      </c>
      <c r="E151" s="31" t="s">
        <v>96</v>
      </c>
      <c r="F151" s="31" t="s">
        <v>194</v>
      </c>
      <c r="G151" s="31" t="s">
        <v>50</v>
      </c>
      <c r="H151" s="31" t="s">
        <v>50</v>
      </c>
      <c r="I151" s="31" t="s">
        <v>53</v>
      </c>
      <c r="J151" s="31" t="s">
        <v>54</v>
      </c>
      <c r="K151" s="31" t="s">
        <v>54</v>
      </c>
      <c r="L151" s="31" t="s">
        <v>128</v>
      </c>
      <c r="M151" s="31" t="s">
        <v>72</v>
      </c>
      <c r="N151" s="31" t="s">
        <v>50</v>
      </c>
      <c r="O151" s="31" t="s">
        <v>57</v>
      </c>
      <c r="P151" s="31" t="s">
        <v>50</v>
      </c>
      <c r="Q151" s="31" t="s">
        <v>50</v>
      </c>
      <c r="R151" s="31" t="s">
        <v>129</v>
      </c>
      <c r="S151" s="31" t="s">
        <v>59</v>
      </c>
      <c r="T151" s="31" t="s">
        <v>50</v>
      </c>
      <c r="U151" s="31" t="s">
        <v>50</v>
      </c>
      <c r="V151" s="31" t="s">
        <v>50</v>
      </c>
      <c r="W151" s="31" t="s">
        <v>50</v>
      </c>
      <c r="X151" s="31" t="s">
        <v>50</v>
      </c>
      <c r="Y151" s="31" t="s">
        <v>50</v>
      </c>
      <c r="Z151" s="31" t="s">
        <v>62</v>
      </c>
      <c r="AA151" s="31" t="s">
        <v>50</v>
      </c>
      <c r="AB151" s="31" t="s">
        <v>50</v>
      </c>
      <c r="AC151" s="31" t="s">
        <v>87</v>
      </c>
      <c r="AD151" s="31" t="s">
        <v>72</v>
      </c>
      <c r="AE151" s="2">
        <f t="shared" si="23"/>
        <v>60</v>
      </c>
      <c r="AF151" s="31" t="s">
        <v>85</v>
      </c>
      <c r="AG151" s="31" t="s">
        <v>129</v>
      </c>
      <c r="AH151" s="31" t="s">
        <v>11756</v>
      </c>
      <c r="AI151" s="31" t="s">
        <v>11758</v>
      </c>
      <c r="AJ151" s="31">
        <f t="shared" si="24"/>
        <v>0</v>
      </c>
      <c r="AK151" s="34">
        <f t="shared" si="25"/>
        <v>-99</v>
      </c>
      <c r="AL151" s="30">
        <f t="shared" si="26"/>
        <v>-99</v>
      </c>
      <c r="AM151" s="5">
        <f t="shared" si="30"/>
        <v>33.67</v>
      </c>
      <c r="AN151" s="5">
        <f t="shared" si="31"/>
        <v>0</v>
      </c>
      <c r="AO151" s="30">
        <f t="shared" si="32"/>
        <v>0</v>
      </c>
      <c r="AP151" s="30">
        <f t="shared" si="27"/>
        <v>0</v>
      </c>
      <c r="AQ151" t="str">
        <f t="shared" si="28"/>
        <v>Before 1978</v>
      </c>
      <c r="AR151" s="2">
        <f t="shared" si="29"/>
        <v>1965</v>
      </c>
      <c r="AS151" s="2">
        <f t="shared" si="33"/>
        <v>-99</v>
      </c>
      <c r="AT151" s="31" t="s">
        <v>50</v>
      </c>
      <c r="AU151" s="31" t="s">
        <v>50</v>
      </c>
      <c r="AV151" s="31" t="s">
        <v>66</v>
      </c>
      <c r="AW151" s="31" t="s">
        <v>57</v>
      </c>
      <c r="AX151" s="31" t="s">
        <v>102</v>
      </c>
      <c r="AY151" s="31" t="s">
        <v>68</v>
      </c>
      <c r="AZ151" s="31" t="s">
        <v>50</v>
      </c>
      <c r="BA151" s="31" t="s">
        <v>12699</v>
      </c>
      <c r="BB151" s="31" t="s">
        <v>50</v>
      </c>
      <c r="BC151" s="31" t="s">
        <v>50</v>
      </c>
      <c r="BD151" s="31" t="s">
        <v>50</v>
      </c>
      <c r="BE151" s="31" t="s">
        <v>50</v>
      </c>
      <c r="BF151" s="31" t="s">
        <v>50</v>
      </c>
    </row>
    <row r="152" spans="1:58" ht="45" x14ac:dyDescent="0.25">
      <c r="A152" s="31" t="s">
        <v>2813</v>
      </c>
      <c r="B152" s="31" t="s">
        <v>49</v>
      </c>
      <c r="C152" s="32">
        <v>6</v>
      </c>
      <c r="D152" s="31" t="s">
        <v>50</v>
      </c>
      <c r="E152" s="31" t="s">
        <v>96</v>
      </c>
      <c r="F152" s="31" t="s">
        <v>194</v>
      </c>
      <c r="G152" s="31" t="s">
        <v>50</v>
      </c>
      <c r="H152" s="31" t="s">
        <v>50</v>
      </c>
      <c r="I152" s="31" t="s">
        <v>53</v>
      </c>
      <c r="J152" s="31" t="s">
        <v>54</v>
      </c>
      <c r="K152" s="31" t="s">
        <v>54</v>
      </c>
      <c r="L152" s="31" t="s">
        <v>55</v>
      </c>
      <c r="M152" s="31" t="s">
        <v>72</v>
      </c>
      <c r="N152" s="31" t="s">
        <v>50</v>
      </c>
      <c r="O152" s="31" t="s">
        <v>57</v>
      </c>
      <c r="P152" s="31" t="s">
        <v>50</v>
      </c>
      <c r="Q152" s="31" t="s">
        <v>50</v>
      </c>
      <c r="R152" s="31" t="s">
        <v>129</v>
      </c>
      <c r="S152" s="31" t="s">
        <v>59</v>
      </c>
      <c r="T152" s="31" t="s">
        <v>50</v>
      </c>
      <c r="U152" s="31" t="s">
        <v>50</v>
      </c>
      <c r="V152" s="31" t="s">
        <v>50</v>
      </c>
      <c r="W152" s="31" t="s">
        <v>50</v>
      </c>
      <c r="X152" s="31" t="s">
        <v>50</v>
      </c>
      <c r="Y152" s="31" t="s">
        <v>50</v>
      </c>
      <c r="Z152" s="31" t="s">
        <v>62</v>
      </c>
      <c r="AA152" s="31" t="s">
        <v>50</v>
      </c>
      <c r="AB152" s="31" t="s">
        <v>50</v>
      </c>
      <c r="AC152" s="31" t="s">
        <v>87</v>
      </c>
      <c r="AD152" s="31" t="s">
        <v>72</v>
      </c>
      <c r="AE152" s="2">
        <f t="shared" si="23"/>
        <v>60</v>
      </c>
      <c r="AF152" s="31" t="s">
        <v>85</v>
      </c>
      <c r="AG152" s="31" t="s">
        <v>129</v>
      </c>
      <c r="AH152" s="31" t="s">
        <v>144</v>
      </c>
      <c r="AI152" s="31" t="s">
        <v>11759</v>
      </c>
      <c r="AJ152" s="31">
        <f t="shared" si="24"/>
        <v>0</v>
      </c>
      <c r="AK152" s="34">
        <f t="shared" si="25"/>
        <v>-99</v>
      </c>
      <c r="AL152" s="30">
        <f t="shared" si="26"/>
        <v>-99</v>
      </c>
      <c r="AM152" s="5">
        <f t="shared" si="30"/>
        <v>33.67</v>
      </c>
      <c r="AN152" s="5">
        <f t="shared" si="31"/>
        <v>0</v>
      </c>
      <c r="AO152" s="30">
        <f t="shared" si="32"/>
        <v>0</v>
      </c>
      <c r="AP152" s="30">
        <f t="shared" si="27"/>
        <v>0</v>
      </c>
      <c r="AQ152" t="str">
        <f t="shared" si="28"/>
        <v>Before 1978</v>
      </c>
      <c r="AR152" s="2">
        <f t="shared" si="29"/>
        <v>1965</v>
      </c>
      <c r="AS152" s="2">
        <f t="shared" si="33"/>
        <v>-99</v>
      </c>
      <c r="AT152" s="31" t="s">
        <v>50</v>
      </c>
      <c r="AU152" s="31" t="s">
        <v>50</v>
      </c>
      <c r="AV152" s="31" t="s">
        <v>66</v>
      </c>
      <c r="AW152" s="31" t="s">
        <v>57</v>
      </c>
      <c r="AX152" s="31" t="s">
        <v>371</v>
      </c>
      <c r="AY152" s="31" t="s">
        <v>68</v>
      </c>
      <c r="AZ152" s="31" t="s">
        <v>144</v>
      </c>
      <c r="BA152" s="31" t="s">
        <v>11759</v>
      </c>
      <c r="BB152" s="31" t="s">
        <v>50</v>
      </c>
      <c r="BC152" s="31" t="s">
        <v>50</v>
      </c>
      <c r="BD152" s="31" t="s">
        <v>50</v>
      </c>
      <c r="BE152" s="31" t="s">
        <v>50</v>
      </c>
      <c r="BF152" s="31" t="s">
        <v>50</v>
      </c>
    </row>
    <row r="153" spans="1:58" ht="45" x14ac:dyDescent="0.25">
      <c r="A153" s="31" t="s">
        <v>1032</v>
      </c>
      <c r="B153" s="31" t="s">
        <v>49</v>
      </c>
      <c r="C153" s="32">
        <v>3</v>
      </c>
      <c r="D153" s="31" t="s">
        <v>50</v>
      </c>
      <c r="E153" s="31" t="s">
        <v>84</v>
      </c>
      <c r="F153" s="31" t="s">
        <v>85</v>
      </c>
      <c r="G153" s="31" t="s">
        <v>70</v>
      </c>
      <c r="H153" s="31" t="s">
        <v>71</v>
      </c>
      <c r="I153" s="31" t="s">
        <v>50</v>
      </c>
      <c r="J153" s="31" t="s">
        <v>54</v>
      </c>
      <c r="K153" s="31" t="s">
        <v>60</v>
      </c>
      <c r="L153" s="31" t="s">
        <v>128</v>
      </c>
      <c r="M153" s="31" t="s">
        <v>72</v>
      </c>
      <c r="N153" s="31" t="s">
        <v>50</v>
      </c>
      <c r="O153" s="31" t="s">
        <v>50</v>
      </c>
      <c r="P153" s="31" t="s">
        <v>50</v>
      </c>
      <c r="Q153" s="31" t="s">
        <v>50</v>
      </c>
      <c r="R153" s="31" t="s">
        <v>74</v>
      </c>
      <c r="S153" s="31" t="s">
        <v>59</v>
      </c>
      <c r="T153" s="31" t="s">
        <v>60</v>
      </c>
      <c r="U153" s="31" t="s">
        <v>60</v>
      </c>
      <c r="V153" s="31" t="s">
        <v>60</v>
      </c>
      <c r="W153" s="31" t="s">
        <v>50</v>
      </c>
      <c r="X153" s="31" t="s">
        <v>50</v>
      </c>
      <c r="Y153" s="31" t="s">
        <v>50</v>
      </c>
      <c r="Z153" s="31" t="s">
        <v>62</v>
      </c>
      <c r="AA153" s="31" t="s">
        <v>50</v>
      </c>
      <c r="AB153" s="31" t="s">
        <v>50</v>
      </c>
      <c r="AC153" s="31" t="s">
        <v>190</v>
      </c>
      <c r="AD153" s="31" t="s">
        <v>72</v>
      </c>
      <c r="AE153" s="2">
        <f t="shared" si="23"/>
        <v>60</v>
      </c>
      <c r="AF153" s="31" t="s">
        <v>85</v>
      </c>
      <c r="AG153" s="31" t="s">
        <v>129</v>
      </c>
      <c r="AH153" s="31" t="s">
        <v>136</v>
      </c>
      <c r="AI153" s="31" t="s">
        <v>11760</v>
      </c>
      <c r="AJ153" s="31">
        <f t="shared" si="24"/>
        <v>0</v>
      </c>
      <c r="AK153" s="34">
        <f t="shared" si="25"/>
        <v>-99</v>
      </c>
      <c r="AL153" s="30">
        <f t="shared" si="26"/>
        <v>-99</v>
      </c>
      <c r="AM153" s="5">
        <f t="shared" si="30"/>
        <v>211.1</v>
      </c>
      <c r="AN153" s="5">
        <f t="shared" si="31"/>
        <v>0</v>
      </c>
      <c r="AO153" s="30">
        <f t="shared" si="32"/>
        <v>0</v>
      </c>
      <c r="AP153" s="30">
        <f t="shared" si="27"/>
        <v>0</v>
      </c>
      <c r="AQ153" t="str">
        <f t="shared" si="28"/>
        <v>Before 1978</v>
      </c>
      <c r="AR153" s="2">
        <f t="shared" si="29"/>
        <v>1974</v>
      </c>
      <c r="AS153" s="2">
        <f t="shared" si="33"/>
        <v>-99</v>
      </c>
      <c r="AT153" s="31" t="s">
        <v>50</v>
      </c>
      <c r="AU153" s="31" t="s">
        <v>50</v>
      </c>
      <c r="AV153" s="31" t="s">
        <v>141</v>
      </c>
      <c r="AW153" s="31" t="s">
        <v>86</v>
      </c>
      <c r="AX153" s="31" t="s">
        <v>50</v>
      </c>
      <c r="AY153" s="31" t="s">
        <v>50</v>
      </c>
      <c r="AZ153" s="31" t="s">
        <v>50</v>
      </c>
      <c r="BA153" s="31" t="s">
        <v>50</v>
      </c>
      <c r="BB153" s="31" t="s">
        <v>50</v>
      </c>
      <c r="BC153" s="31" t="s">
        <v>50</v>
      </c>
      <c r="BD153" s="31" t="s">
        <v>50</v>
      </c>
      <c r="BE153" s="31" t="s">
        <v>50</v>
      </c>
      <c r="BF153" s="31" t="s">
        <v>50</v>
      </c>
    </row>
    <row r="154" spans="1:58" ht="45" x14ac:dyDescent="0.25">
      <c r="A154" s="31" t="s">
        <v>343</v>
      </c>
      <c r="B154" s="31" t="s">
        <v>49</v>
      </c>
      <c r="C154" s="32">
        <v>1</v>
      </c>
      <c r="D154" s="31" t="s">
        <v>50</v>
      </c>
      <c r="E154" s="31" t="s">
        <v>84</v>
      </c>
      <c r="F154" s="31" t="s">
        <v>85</v>
      </c>
      <c r="G154" s="31" t="s">
        <v>50</v>
      </c>
      <c r="H154" s="31" t="s">
        <v>50</v>
      </c>
      <c r="I154" s="31" t="s">
        <v>53</v>
      </c>
      <c r="J154" s="31" t="s">
        <v>54</v>
      </c>
      <c r="K154" s="31" t="s">
        <v>54</v>
      </c>
      <c r="L154" s="31" t="s">
        <v>128</v>
      </c>
      <c r="M154" s="31" t="s">
        <v>85</v>
      </c>
      <c r="N154" s="31" t="s">
        <v>50</v>
      </c>
      <c r="O154" s="31" t="s">
        <v>57</v>
      </c>
      <c r="P154" s="31" t="s">
        <v>50</v>
      </c>
      <c r="Q154" s="31" t="s">
        <v>143</v>
      </c>
      <c r="R154" s="31" t="s">
        <v>74</v>
      </c>
      <c r="S154" s="31" t="s">
        <v>59</v>
      </c>
      <c r="T154" s="31" t="s">
        <v>60</v>
      </c>
      <c r="U154" s="31" t="s">
        <v>60</v>
      </c>
      <c r="V154" s="31" t="s">
        <v>60</v>
      </c>
      <c r="W154" s="31" t="s">
        <v>50</v>
      </c>
      <c r="X154" s="31" t="s">
        <v>50</v>
      </c>
      <c r="Y154" s="31" t="s">
        <v>50</v>
      </c>
      <c r="Z154" s="31" t="s">
        <v>62</v>
      </c>
      <c r="AA154" s="31" t="s">
        <v>50</v>
      </c>
      <c r="AB154" s="31" t="s">
        <v>50</v>
      </c>
      <c r="AC154" s="31" t="s">
        <v>63</v>
      </c>
      <c r="AD154" s="31" t="s">
        <v>72</v>
      </c>
      <c r="AE154" s="2">
        <f t="shared" si="23"/>
        <v>60</v>
      </c>
      <c r="AF154" s="31" t="s">
        <v>85</v>
      </c>
      <c r="AG154" s="31" t="s">
        <v>129</v>
      </c>
      <c r="AH154" s="31" t="s">
        <v>152</v>
      </c>
      <c r="AI154" s="31" t="s">
        <v>1037</v>
      </c>
      <c r="AJ154" s="31">
        <f t="shared" si="24"/>
        <v>5</v>
      </c>
      <c r="AK154" s="34">
        <f t="shared" si="25"/>
        <v>7</v>
      </c>
      <c r="AL154" s="30">
        <f t="shared" si="26"/>
        <v>7</v>
      </c>
      <c r="AM154" s="5">
        <f t="shared" si="30"/>
        <v>69.099999999999994</v>
      </c>
      <c r="AN154" s="5">
        <f t="shared" si="31"/>
        <v>300</v>
      </c>
      <c r="AO154" s="30">
        <f t="shared" si="32"/>
        <v>3900</v>
      </c>
      <c r="AP154" s="30">
        <f t="shared" si="27"/>
        <v>3900</v>
      </c>
      <c r="AQ154" t="str">
        <f t="shared" si="28"/>
        <v>2002 - 2005</v>
      </c>
      <c r="AR154" s="2">
        <f t="shared" si="29"/>
        <v>2005</v>
      </c>
      <c r="AS154" s="2">
        <f t="shared" si="33"/>
        <v>13</v>
      </c>
      <c r="AT154" s="31" t="s">
        <v>50</v>
      </c>
      <c r="AU154" s="31" t="s">
        <v>100</v>
      </c>
      <c r="AV154" s="31" t="s">
        <v>141</v>
      </c>
      <c r="AW154" s="31" t="s">
        <v>86</v>
      </c>
      <c r="AX154" s="31" t="s">
        <v>50</v>
      </c>
      <c r="AY154" s="31" t="s">
        <v>50</v>
      </c>
      <c r="AZ154" s="31" t="s">
        <v>50</v>
      </c>
      <c r="BA154" s="31" t="s">
        <v>50</v>
      </c>
      <c r="BB154" s="31" t="s">
        <v>50</v>
      </c>
      <c r="BC154" s="31" t="s">
        <v>50</v>
      </c>
      <c r="BD154" s="31" t="s">
        <v>50</v>
      </c>
      <c r="BE154" s="31" t="s">
        <v>50</v>
      </c>
      <c r="BF154" s="31" t="s">
        <v>50</v>
      </c>
    </row>
    <row r="155" spans="1:58" ht="45" x14ac:dyDescent="0.25">
      <c r="A155" s="31" t="s">
        <v>343</v>
      </c>
      <c r="B155" s="31" t="s">
        <v>49</v>
      </c>
      <c r="C155" s="32">
        <v>2</v>
      </c>
      <c r="D155" s="31" t="s">
        <v>50</v>
      </c>
      <c r="E155" s="31" t="s">
        <v>84</v>
      </c>
      <c r="F155" s="31" t="s">
        <v>85</v>
      </c>
      <c r="G155" s="31" t="s">
        <v>50</v>
      </c>
      <c r="H155" s="31" t="s">
        <v>50</v>
      </c>
      <c r="I155" s="31" t="s">
        <v>53</v>
      </c>
      <c r="J155" s="31" t="s">
        <v>54</v>
      </c>
      <c r="K155" s="31" t="s">
        <v>54</v>
      </c>
      <c r="L155" s="31" t="s">
        <v>55</v>
      </c>
      <c r="M155" s="31" t="s">
        <v>52</v>
      </c>
      <c r="N155" s="31" t="s">
        <v>50</v>
      </c>
      <c r="O155" s="31" t="s">
        <v>50</v>
      </c>
      <c r="P155" s="31" t="s">
        <v>50</v>
      </c>
      <c r="Q155" s="31" t="s">
        <v>143</v>
      </c>
      <c r="R155" s="31" t="s">
        <v>74</v>
      </c>
      <c r="S155" s="31" t="s">
        <v>59</v>
      </c>
      <c r="T155" s="31" t="s">
        <v>60</v>
      </c>
      <c r="U155" s="31" t="s">
        <v>60</v>
      </c>
      <c r="V155" s="31" t="s">
        <v>66</v>
      </c>
      <c r="W155" s="31" t="s">
        <v>50</v>
      </c>
      <c r="X155" s="31" t="s">
        <v>93</v>
      </c>
      <c r="Y155" s="31" t="s">
        <v>54</v>
      </c>
      <c r="Z155" s="31" t="s">
        <v>62</v>
      </c>
      <c r="AA155" s="31" t="s">
        <v>50</v>
      </c>
      <c r="AB155" s="31" t="s">
        <v>50</v>
      </c>
      <c r="AC155" s="31" t="s">
        <v>87</v>
      </c>
      <c r="AD155" s="31" t="s">
        <v>72</v>
      </c>
      <c r="AE155" s="2">
        <f t="shared" si="23"/>
        <v>60</v>
      </c>
      <c r="AF155" s="31" t="s">
        <v>85</v>
      </c>
      <c r="AG155" s="31" t="s">
        <v>129</v>
      </c>
      <c r="AH155" s="31" t="s">
        <v>152</v>
      </c>
      <c r="AI155" s="31" t="s">
        <v>344</v>
      </c>
      <c r="AJ155" s="31">
        <f t="shared" si="24"/>
        <v>3</v>
      </c>
      <c r="AK155" s="34">
        <f t="shared" si="25"/>
        <v>7</v>
      </c>
      <c r="AL155" s="30">
        <f t="shared" si="26"/>
        <v>7</v>
      </c>
      <c r="AM155" s="5">
        <f t="shared" si="30"/>
        <v>69.099999999999994</v>
      </c>
      <c r="AN155" s="5">
        <f t="shared" si="31"/>
        <v>180</v>
      </c>
      <c r="AO155" s="30">
        <f t="shared" si="32"/>
        <v>2340</v>
      </c>
      <c r="AP155" s="30">
        <f t="shared" si="27"/>
        <v>2340</v>
      </c>
      <c r="AQ155" t="str">
        <f t="shared" si="28"/>
        <v>2002 - 2005</v>
      </c>
      <c r="AR155" s="2">
        <f t="shared" si="29"/>
        <v>2005</v>
      </c>
      <c r="AS155" s="2">
        <f t="shared" si="33"/>
        <v>13</v>
      </c>
      <c r="AT155" s="31" t="s">
        <v>99</v>
      </c>
      <c r="AU155" s="31" t="s">
        <v>100</v>
      </c>
      <c r="AV155" s="31" t="s">
        <v>66</v>
      </c>
      <c r="AW155" s="31" t="s">
        <v>57</v>
      </c>
      <c r="AX155" s="31" t="s">
        <v>218</v>
      </c>
      <c r="AY155" s="31" t="s">
        <v>68</v>
      </c>
      <c r="AZ155" s="31" t="s">
        <v>152</v>
      </c>
      <c r="BA155" s="31" t="s">
        <v>344</v>
      </c>
      <c r="BB155" s="31" t="s">
        <v>345</v>
      </c>
      <c r="BC155" s="31" t="s">
        <v>129</v>
      </c>
      <c r="BD155" s="31" t="s">
        <v>50</v>
      </c>
      <c r="BE155" s="31" t="s">
        <v>50</v>
      </c>
      <c r="BF155" s="31" t="s">
        <v>50</v>
      </c>
    </row>
    <row r="156" spans="1:58" ht="45" x14ac:dyDescent="0.25">
      <c r="A156" s="31" t="s">
        <v>2822</v>
      </c>
      <c r="B156" s="31" t="s">
        <v>49</v>
      </c>
      <c r="C156" s="32">
        <v>2</v>
      </c>
      <c r="D156" s="31" t="s">
        <v>50</v>
      </c>
      <c r="E156" s="31" t="s">
        <v>71</v>
      </c>
      <c r="F156" s="31" t="s">
        <v>50</v>
      </c>
      <c r="G156" s="31" t="s">
        <v>50</v>
      </c>
      <c r="H156" s="31" t="s">
        <v>50</v>
      </c>
      <c r="I156" s="31" t="s">
        <v>53</v>
      </c>
      <c r="J156" s="31" t="s">
        <v>54</v>
      </c>
      <c r="K156" s="31" t="s">
        <v>54</v>
      </c>
      <c r="L156" s="31" t="s">
        <v>128</v>
      </c>
      <c r="M156" s="31" t="s">
        <v>51</v>
      </c>
      <c r="N156" s="31" t="s">
        <v>50</v>
      </c>
      <c r="O156" s="31" t="s">
        <v>57</v>
      </c>
      <c r="P156" s="31" t="s">
        <v>50</v>
      </c>
      <c r="Q156" s="31" t="s">
        <v>50</v>
      </c>
      <c r="R156" s="31" t="s">
        <v>129</v>
      </c>
      <c r="S156" s="31" t="s">
        <v>59</v>
      </c>
      <c r="T156" s="31" t="s">
        <v>50</v>
      </c>
      <c r="U156" s="31" t="s">
        <v>50</v>
      </c>
      <c r="V156" s="31" t="s">
        <v>50</v>
      </c>
      <c r="W156" s="31" t="s">
        <v>50</v>
      </c>
      <c r="X156" s="31" t="s">
        <v>50</v>
      </c>
      <c r="Y156" s="31" t="s">
        <v>50</v>
      </c>
      <c r="Z156" s="31" t="s">
        <v>62</v>
      </c>
      <c r="AA156" s="31" t="s">
        <v>50</v>
      </c>
      <c r="AB156" s="31" t="s">
        <v>50</v>
      </c>
      <c r="AC156" s="31" t="s">
        <v>87</v>
      </c>
      <c r="AD156" s="31" t="s">
        <v>72</v>
      </c>
      <c r="AE156" s="2">
        <f t="shared" si="23"/>
        <v>60</v>
      </c>
      <c r="AF156" s="31" t="s">
        <v>85</v>
      </c>
      <c r="AG156" s="31" t="s">
        <v>129</v>
      </c>
      <c r="AH156" s="31" t="s">
        <v>152</v>
      </c>
      <c r="AI156" s="31" t="s">
        <v>11761</v>
      </c>
      <c r="AJ156" s="31">
        <f t="shared" si="24"/>
        <v>0</v>
      </c>
      <c r="AK156" s="34">
        <f t="shared" si="25"/>
        <v>-99</v>
      </c>
      <c r="AL156" s="30">
        <f t="shared" si="26"/>
        <v>-99</v>
      </c>
      <c r="AM156" s="5">
        <f t="shared" si="30"/>
        <v>396.79</v>
      </c>
      <c r="AN156" s="5">
        <f t="shared" si="31"/>
        <v>0</v>
      </c>
      <c r="AO156" s="30">
        <f t="shared" si="32"/>
        <v>0</v>
      </c>
      <c r="AP156" s="30">
        <f t="shared" si="27"/>
        <v>0</v>
      </c>
      <c r="AQ156" t="str">
        <f t="shared" si="28"/>
        <v>1993 - 2001</v>
      </c>
      <c r="AR156" s="2">
        <f t="shared" si="29"/>
        <v>2000</v>
      </c>
      <c r="AS156" s="2">
        <f t="shared" si="33"/>
        <v>-99</v>
      </c>
      <c r="AT156" s="31" t="s">
        <v>50</v>
      </c>
      <c r="AU156" s="31" t="s">
        <v>50</v>
      </c>
      <c r="AV156" s="31" t="s">
        <v>60</v>
      </c>
      <c r="AW156" s="31" t="s">
        <v>50</v>
      </c>
      <c r="AX156" s="31" t="s">
        <v>50</v>
      </c>
      <c r="AY156" s="31" t="s">
        <v>50</v>
      </c>
      <c r="AZ156" s="31" t="s">
        <v>50</v>
      </c>
      <c r="BA156" s="31" t="s">
        <v>50</v>
      </c>
      <c r="BB156" s="31" t="s">
        <v>50</v>
      </c>
      <c r="BC156" s="31" t="s">
        <v>50</v>
      </c>
      <c r="BD156" s="31" t="s">
        <v>50</v>
      </c>
      <c r="BE156" s="31" t="s">
        <v>50</v>
      </c>
      <c r="BF156" s="31" t="s">
        <v>50</v>
      </c>
    </row>
    <row r="157" spans="1:58" ht="45" x14ac:dyDescent="0.25">
      <c r="A157" s="31" t="s">
        <v>2822</v>
      </c>
      <c r="B157" s="31" t="s">
        <v>49</v>
      </c>
      <c r="C157" s="32">
        <v>4</v>
      </c>
      <c r="D157" s="31" t="s">
        <v>50</v>
      </c>
      <c r="E157" s="31" t="s">
        <v>71</v>
      </c>
      <c r="F157" s="31" t="s">
        <v>96</v>
      </c>
      <c r="G157" s="31" t="s">
        <v>50</v>
      </c>
      <c r="H157" s="31" t="s">
        <v>50</v>
      </c>
      <c r="I157" s="31" t="s">
        <v>53</v>
      </c>
      <c r="J157" s="31" t="s">
        <v>54</v>
      </c>
      <c r="K157" s="31" t="s">
        <v>54</v>
      </c>
      <c r="L157" s="31" t="s">
        <v>128</v>
      </c>
      <c r="M157" s="31" t="s">
        <v>84</v>
      </c>
      <c r="N157" s="31" t="s">
        <v>50</v>
      </c>
      <c r="O157" s="31" t="s">
        <v>57</v>
      </c>
      <c r="P157" s="31" t="s">
        <v>50</v>
      </c>
      <c r="Q157" s="31" t="s">
        <v>50</v>
      </c>
      <c r="R157" s="31" t="s">
        <v>129</v>
      </c>
      <c r="S157" s="31" t="s">
        <v>59</v>
      </c>
      <c r="T157" s="31" t="s">
        <v>50</v>
      </c>
      <c r="U157" s="31" t="s">
        <v>50</v>
      </c>
      <c r="V157" s="31" t="s">
        <v>50</v>
      </c>
      <c r="W157" s="31" t="s">
        <v>50</v>
      </c>
      <c r="X157" s="31" t="s">
        <v>50</v>
      </c>
      <c r="Y157" s="31" t="s">
        <v>50</v>
      </c>
      <c r="Z157" s="31" t="s">
        <v>62</v>
      </c>
      <c r="AA157" s="31" t="s">
        <v>50</v>
      </c>
      <c r="AB157" s="31" t="s">
        <v>50</v>
      </c>
      <c r="AC157" s="31" t="s">
        <v>87</v>
      </c>
      <c r="AD157" s="31" t="s">
        <v>72</v>
      </c>
      <c r="AE157" s="2">
        <f t="shared" si="23"/>
        <v>60</v>
      </c>
      <c r="AF157" s="31" t="s">
        <v>85</v>
      </c>
      <c r="AG157" s="31" t="s">
        <v>129</v>
      </c>
      <c r="AH157" s="31" t="s">
        <v>50</v>
      </c>
      <c r="AI157" s="31" t="s">
        <v>50</v>
      </c>
      <c r="AJ157" s="31">
        <f t="shared" si="24"/>
        <v>0</v>
      </c>
      <c r="AK157" s="34">
        <f t="shared" si="25"/>
        <v>-99</v>
      </c>
      <c r="AL157" s="30">
        <f t="shared" si="26"/>
        <v>-99</v>
      </c>
      <c r="AM157" s="5">
        <f t="shared" si="30"/>
        <v>396.79</v>
      </c>
      <c r="AN157" s="5">
        <f t="shared" si="31"/>
        <v>0</v>
      </c>
      <c r="AO157" s="30">
        <f t="shared" si="32"/>
        <v>0</v>
      </c>
      <c r="AP157" s="30">
        <f t="shared" si="27"/>
        <v>0</v>
      </c>
      <c r="AQ157" t="str">
        <f t="shared" si="28"/>
        <v>1993 - 2001</v>
      </c>
      <c r="AR157" s="2">
        <f t="shared" si="29"/>
        <v>2000</v>
      </c>
      <c r="AS157" s="2">
        <f t="shared" si="33"/>
        <v>-99</v>
      </c>
      <c r="AT157" s="31" t="s">
        <v>50</v>
      </c>
      <c r="AU157" s="31" t="s">
        <v>50</v>
      </c>
      <c r="AV157" s="31" t="s">
        <v>66</v>
      </c>
      <c r="AW157" s="31" t="s">
        <v>57</v>
      </c>
      <c r="AX157" s="31" t="s">
        <v>576</v>
      </c>
      <c r="AY157" s="31" t="s">
        <v>68</v>
      </c>
      <c r="AZ157" s="31" t="s">
        <v>152</v>
      </c>
      <c r="BA157" s="31" t="s">
        <v>12700</v>
      </c>
      <c r="BB157" s="31" t="s">
        <v>50</v>
      </c>
      <c r="BC157" s="31" t="s">
        <v>50</v>
      </c>
      <c r="BD157" s="31" t="s">
        <v>50</v>
      </c>
      <c r="BE157" s="31" t="s">
        <v>50</v>
      </c>
      <c r="BF157" s="31" t="s">
        <v>50</v>
      </c>
    </row>
    <row r="158" spans="1:58" ht="45" x14ac:dyDescent="0.25">
      <c r="A158" s="31" t="s">
        <v>2836</v>
      </c>
      <c r="B158" s="31" t="s">
        <v>49</v>
      </c>
      <c r="C158" s="32">
        <v>2</v>
      </c>
      <c r="D158" s="31" t="s">
        <v>50</v>
      </c>
      <c r="E158" s="31" t="s">
        <v>194</v>
      </c>
      <c r="F158" s="31" t="s">
        <v>92</v>
      </c>
      <c r="G158" s="31" t="s">
        <v>50</v>
      </c>
      <c r="H158" s="31" t="s">
        <v>50</v>
      </c>
      <c r="I158" s="31" t="s">
        <v>53</v>
      </c>
      <c r="J158" s="31" t="s">
        <v>54</v>
      </c>
      <c r="K158" s="31" t="s">
        <v>60</v>
      </c>
      <c r="L158" s="31" t="s">
        <v>55</v>
      </c>
      <c r="M158" s="31" t="s">
        <v>72</v>
      </c>
      <c r="N158" s="31" t="s">
        <v>50</v>
      </c>
      <c r="O158" s="31" t="s">
        <v>57</v>
      </c>
      <c r="P158" s="31" t="s">
        <v>50</v>
      </c>
      <c r="Q158" s="31" t="s">
        <v>50</v>
      </c>
      <c r="R158" s="31" t="s">
        <v>129</v>
      </c>
      <c r="S158" s="31" t="s">
        <v>59</v>
      </c>
      <c r="T158" s="31" t="s">
        <v>50</v>
      </c>
      <c r="U158" s="31" t="s">
        <v>50</v>
      </c>
      <c r="V158" s="31" t="s">
        <v>60</v>
      </c>
      <c r="W158" s="31" t="s">
        <v>50</v>
      </c>
      <c r="X158" s="31" t="s">
        <v>50</v>
      </c>
      <c r="Y158" s="31" t="s">
        <v>50</v>
      </c>
      <c r="Z158" s="31" t="s">
        <v>62</v>
      </c>
      <c r="AA158" s="31" t="s">
        <v>50</v>
      </c>
      <c r="AB158" s="31" t="s">
        <v>50</v>
      </c>
      <c r="AC158" s="31" t="s">
        <v>50</v>
      </c>
      <c r="AD158" s="31" t="s">
        <v>50</v>
      </c>
      <c r="AE158" s="2">
        <f t="shared" si="23"/>
        <v>60</v>
      </c>
      <c r="AF158" s="31" t="s">
        <v>85</v>
      </c>
      <c r="AG158" s="31" t="s">
        <v>129</v>
      </c>
      <c r="AH158" s="31" t="s">
        <v>11762</v>
      </c>
      <c r="AI158" s="31" t="s">
        <v>11763</v>
      </c>
      <c r="AJ158" s="31">
        <f t="shared" si="24"/>
        <v>0</v>
      </c>
      <c r="AK158" s="34">
        <f t="shared" si="25"/>
        <v>-99</v>
      </c>
      <c r="AL158" s="30">
        <f t="shared" si="26"/>
        <v>-99</v>
      </c>
      <c r="AM158" s="5">
        <f t="shared" si="30"/>
        <v>54.06</v>
      </c>
      <c r="AN158" s="5">
        <f t="shared" si="31"/>
        <v>0</v>
      </c>
      <c r="AO158" s="30">
        <f t="shared" si="32"/>
        <v>0</v>
      </c>
      <c r="AP158" s="30">
        <f t="shared" si="27"/>
        <v>0</v>
      </c>
      <c r="AQ158">
        <f t="shared" si="28"/>
        <v>0</v>
      </c>
      <c r="AR158" s="2">
        <f t="shared" si="29"/>
        <v>0</v>
      </c>
      <c r="AS158" s="2">
        <f t="shared" si="33"/>
        <v>-99</v>
      </c>
      <c r="AT158" s="31" t="s">
        <v>50</v>
      </c>
      <c r="AU158" s="31" t="s">
        <v>50</v>
      </c>
      <c r="AV158" s="31" t="s">
        <v>141</v>
      </c>
      <c r="AW158" s="31" t="s">
        <v>86</v>
      </c>
      <c r="AX158" s="31" t="s">
        <v>50</v>
      </c>
      <c r="AY158" s="31" t="s">
        <v>50</v>
      </c>
      <c r="AZ158" s="31" t="s">
        <v>11762</v>
      </c>
      <c r="BA158" s="31" t="s">
        <v>12701</v>
      </c>
      <c r="BB158" s="31" t="s">
        <v>50</v>
      </c>
      <c r="BC158" s="31" t="s">
        <v>50</v>
      </c>
      <c r="BD158" s="31" t="s">
        <v>50</v>
      </c>
      <c r="BE158" s="31" t="s">
        <v>50</v>
      </c>
      <c r="BF158" s="31" t="s">
        <v>50</v>
      </c>
    </row>
    <row r="159" spans="1:58" ht="45" x14ac:dyDescent="0.25">
      <c r="A159" s="31" t="s">
        <v>2838</v>
      </c>
      <c r="B159" s="31" t="s">
        <v>49</v>
      </c>
      <c r="C159" s="32">
        <v>2</v>
      </c>
      <c r="D159" s="31" t="s">
        <v>50</v>
      </c>
      <c r="E159" s="31" t="s">
        <v>96</v>
      </c>
      <c r="F159" s="31" t="s">
        <v>194</v>
      </c>
      <c r="G159" s="31" t="s">
        <v>92</v>
      </c>
      <c r="H159" s="31" t="s">
        <v>99</v>
      </c>
      <c r="I159" s="31" t="s">
        <v>97</v>
      </c>
      <c r="J159" s="31" t="s">
        <v>54</v>
      </c>
      <c r="K159" s="31" t="s">
        <v>54</v>
      </c>
      <c r="L159" s="31" t="s">
        <v>128</v>
      </c>
      <c r="M159" s="31" t="s">
        <v>51</v>
      </c>
      <c r="N159" s="31" t="s">
        <v>50</v>
      </c>
      <c r="O159" s="31" t="s">
        <v>57</v>
      </c>
      <c r="P159" s="31" t="s">
        <v>50</v>
      </c>
      <c r="Q159" s="31" t="s">
        <v>215</v>
      </c>
      <c r="R159" s="31" t="s">
        <v>129</v>
      </c>
      <c r="S159" s="31" t="s">
        <v>59</v>
      </c>
      <c r="T159" s="31" t="s">
        <v>50</v>
      </c>
      <c r="U159" s="31" t="s">
        <v>50</v>
      </c>
      <c r="V159" s="31" t="s">
        <v>50</v>
      </c>
      <c r="W159" s="31" t="s">
        <v>50</v>
      </c>
      <c r="X159" s="31" t="s">
        <v>50</v>
      </c>
      <c r="Y159" s="31" t="s">
        <v>50</v>
      </c>
      <c r="Z159" s="31" t="s">
        <v>62</v>
      </c>
      <c r="AA159" s="31" t="s">
        <v>50</v>
      </c>
      <c r="AB159" s="31" t="s">
        <v>50</v>
      </c>
      <c r="AC159" s="31" t="s">
        <v>50</v>
      </c>
      <c r="AD159" s="31" t="s">
        <v>50</v>
      </c>
      <c r="AE159" s="2">
        <f t="shared" si="23"/>
        <v>60</v>
      </c>
      <c r="AF159" s="31" t="s">
        <v>85</v>
      </c>
      <c r="AG159" s="31" t="s">
        <v>129</v>
      </c>
      <c r="AH159" s="31" t="s">
        <v>251</v>
      </c>
      <c r="AI159" s="31" t="s">
        <v>50</v>
      </c>
      <c r="AJ159" s="31">
        <f t="shared" si="24"/>
        <v>0</v>
      </c>
      <c r="AK159" s="34">
        <f t="shared" si="25"/>
        <v>-99</v>
      </c>
      <c r="AL159" s="30">
        <f t="shared" si="26"/>
        <v>-99</v>
      </c>
      <c r="AM159" s="5">
        <f t="shared" si="30"/>
        <v>141.5</v>
      </c>
      <c r="AN159" s="5">
        <f t="shared" si="31"/>
        <v>0</v>
      </c>
      <c r="AO159" s="30">
        <f t="shared" si="32"/>
        <v>0</v>
      </c>
      <c r="AP159" s="30">
        <f t="shared" si="27"/>
        <v>0</v>
      </c>
      <c r="AQ159" t="str">
        <f t="shared" si="28"/>
        <v>Before 1978</v>
      </c>
      <c r="AR159" s="2">
        <f t="shared" si="29"/>
        <v>1950</v>
      </c>
      <c r="AS159" s="2">
        <f t="shared" si="33"/>
        <v>-99</v>
      </c>
      <c r="AT159" s="31" t="s">
        <v>50</v>
      </c>
      <c r="AU159" s="31" t="s">
        <v>50</v>
      </c>
      <c r="AV159" s="31" t="s">
        <v>66</v>
      </c>
      <c r="AW159" s="31" t="s">
        <v>57</v>
      </c>
      <c r="AX159" s="31" t="s">
        <v>12702</v>
      </c>
      <c r="AY159" s="31" t="s">
        <v>68</v>
      </c>
      <c r="AZ159" s="31" t="s">
        <v>251</v>
      </c>
      <c r="BA159" s="31" t="s">
        <v>12703</v>
      </c>
      <c r="BB159" s="31" t="s">
        <v>50</v>
      </c>
      <c r="BC159" s="31" t="s">
        <v>50</v>
      </c>
      <c r="BD159" s="31" t="s">
        <v>50</v>
      </c>
      <c r="BE159" s="31" t="s">
        <v>50</v>
      </c>
      <c r="BF159" s="31" t="s">
        <v>50</v>
      </c>
    </row>
    <row r="160" spans="1:58" ht="45" x14ac:dyDescent="0.25">
      <c r="A160" s="31" t="s">
        <v>2838</v>
      </c>
      <c r="B160" s="31" t="s">
        <v>49</v>
      </c>
      <c r="C160" s="32">
        <v>3</v>
      </c>
      <c r="D160" s="31" t="s">
        <v>50</v>
      </c>
      <c r="E160" s="31" t="s">
        <v>96</v>
      </c>
      <c r="F160" s="31" t="s">
        <v>194</v>
      </c>
      <c r="G160" s="31" t="s">
        <v>92</v>
      </c>
      <c r="H160" s="31" t="s">
        <v>99</v>
      </c>
      <c r="I160" s="31" t="s">
        <v>59</v>
      </c>
      <c r="J160" s="31" t="s">
        <v>54</v>
      </c>
      <c r="K160" s="31" t="s">
        <v>54</v>
      </c>
      <c r="L160" s="31" t="s">
        <v>55</v>
      </c>
      <c r="M160" s="31" t="s">
        <v>72</v>
      </c>
      <c r="N160" s="31" t="s">
        <v>50</v>
      </c>
      <c r="O160" s="31" t="s">
        <v>57</v>
      </c>
      <c r="P160" s="31" t="s">
        <v>50</v>
      </c>
      <c r="Q160" s="31" t="s">
        <v>215</v>
      </c>
      <c r="R160" s="31" t="s">
        <v>129</v>
      </c>
      <c r="S160" s="31" t="s">
        <v>59</v>
      </c>
      <c r="T160" s="31" t="s">
        <v>50</v>
      </c>
      <c r="U160" s="31" t="s">
        <v>50</v>
      </c>
      <c r="V160" s="31" t="s">
        <v>50</v>
      </c>
      <c r="W160" s="31" t="s">
        <v>50</v>
      </c>
      <c r="X160" s="31" t="s">
        <v>50</v>
      </c>
      <c r="Y160" s="31" t="s">
        <v>50</v>
      </c>
      <c r="Z160" s="31" t="s">
        <v>62</v>
      </c>
      <c r="AA160" s="31" t="s">
        <v>50</v>
      </c>
      <c r="AB160" s="31" t="s">
        <v>50</v>
      </c>
      <c r="AC160" s="31" t="s">
        <v>50</v>
      </c>
      <c r="AD160" s="31" t="s">
        <v>50</v>
      </c>
      <c r="AE160" s="2">
        <f t="shared" si="23"/>
        <v>60</v>
      </c>
      <c r="AF160" s="31" t="s">
        <v>85</v>
      </c>
      <c r="AG160" s="31" t="s">
        <v>129</v>
      </c>
      <c r="AH160" s="31" t="s">
        <v>251</v>
      </c>
      <c r="AI160" s="31" t="s">
        <v>11764</v>
      </c>
      <c r="AJ160" s="31">
        <f t="shared" si="24"/>
        <v>0</v>
      </c>
      <c r="AK160" s="34">
        <f t="shared" si="25"/>
        <v>-99</v>
      </c>
      <c r="AL160" s="30">
        <f t="shared" si="26"/>
        <v>-99</v>
      </c>
      <c r="AM160" s="5">
        <f t="shared" si="30"/>
        <v>141.5</v>
      </c>
      <c r="AN160" s="5">
        <f t="shared" si="31"/>
        <v>0</v>
      </c>
      <c r="AO160" s="30">
        <f t="shared" si="32"/>
        <v>0</v>
      </c>
      <c r="AP160" s="30">
        <f t="shared" si="27"/>
        <v>0</v>
      </c>
      <c r="AQ160" t="str">
        <f t="shared" si="28"/>
        <v>Before 1978</v>
      </c>
      <c r="AR160" s="2">
        <f t="shared" si="29"/>
        <v>1950</v>
      </c>
      <c r="AS160" s="2">
        <f t="shared" si="33"/>
        <v>-99</v>
      </c>
      <c r="AT160" s="31" t="s">
        <v>50</v>
      </c>
      <c r="AU160" s="31" t="s">
        <v>50</v>
      </c>
      <c r="AV160" s="31" t="s">
        <v>66</v>
      </c>
      <c r="AW160" s="31" t="s">
        <v>57</v>
      </c>
      <c r="AX160" s="31" t="s">
        <v>50</v>
      </c>
      <c r="AY160" s="31" t="s">
        <v>50</v>
      </c>
      <c r="AZ160" s="31" t="s">
        <v>251</v>
      </c>
      <c r="BA160" s="31" t="s">
        <v>11764</v>
      </c>
      <c r="BB160" s="31" t="s">
        <v>50</v>
      </c>
      <c r="BC160" s="31" t="s">
        <v>50</v>
      </c>
      <c r="BD160" s="31" t="s">
        <v>50</v>
      </c>
      <c r="BE160" s="31" t="s">
        <v>50</v>
      </c>
      <c r="BF160" s="31" t="s">
        <v>50</v>
      </c>
    </row>
    <row r="161" spans="1:58" ht="45" x14ac:dyDescent="0.25">
      <c r="A161" s="31" t="s">
        <v>2858</v>
      </c>
      <c r="B161" s="31" t="s">
        <v>49</v>
      </c>
      <c r="C161" s="32">
        <v>5</v>
      </c>
      <c r="D161" s="31" t="s">
        <v>50</v>
      </c>
      <c r="E161" s="31" t="s">
        <v>92</v>
      </c>
      <c r="F161" s="31" t="s">
        <v>99</v>
      </c>
      <c r="G161" s="31" t="s">
        <v>50</v>
      </c>
      <c r="H161" s="31" t="s">
        <v>50</v>
      </c>
      <c r="I161" s="31" t="s">
        <v>53</v>
      </c>
      <c r="J161" s="31" t="s">
        <v>54</v>
      </c>
      <c r="K161" s="31" t="s">
        <v>60</v>
      </c>
      <c r="L161" s="31" t="s">
        <v>55</v>
      </c>
      <c r="M161" s="31" t="s">
        <v>84</v>
      </c>
      <c r="N161" s="31" t="s">
        <v>50</v>
      </c>
      <c r="O161" s="31" t="s">
        <v>57</v>
      </c>
      <c r="P161" s="31" t="s">
        <v>50</v>
      </c>
      <c r="Q161" s="31" t="s">
        <v>143</v>
      </c>
      <c r="R161" s="31" t="s">
        <v>86</v>
      </c>
      <c r="S161" s="31" t="s">
        <v>59</v>
      </c>
      <c r="T161" s="31" t="s">
        <v>50</v>
      </c>
      <c r="U161" s="31" t="s">
        <v>50</v>
      </c>
      <c r="V161" s="31" t="s">
        <v>50</v>
      </c>
      <c r="W161" s="31" t="s">
        <v>50</v>
      </c>
      <c r="X161" s="31" t="s">
        <v>50</v>
      </c>
      <c r="Y161" s="31" t="s">
        <v>50</v>
      </c>
      <c r="Z161" s="31" t="s">
        <v>62</v>
      </c>
      <c r="AA161" s="31" t="s">
        <v>50</v>
      </c>
      <c r="AB161" s="31" t="s">
        <v>50</v>
      </c>
      <c r="AC161" s="31" t="s">
        <v>50</v>
      </c>
      <c r="AD161" s="31" t="s">
        <v>50</v>
      </c>
      <c r="AE161" s="2">
        <f t="shared" si="23"/>
        <v>60</v>
      </c>
      <c r="AF161" s="31" t="s">
        <v>85</v>
      </c>
      <c r="AG161" s="31" t="s">
        <v>129</v>
      </c>
      <c r="AH161" s="31" t="s">
        <v>11680</v>
      </c>
      <c r="AI161" s="31" t="s">
        <v>11765</v>
      </c>
      <c r="AJ161" s="31">
        <f t="shared" si="24"/>
        <v>0</v>
      </c>
      <c r="AK161" s="34">
        <f t="shared" si="25"/>
        <v>-99</v>
      </c>
      <c r="AL161" s="30">
        <f t="shared" si="26"/>
        <v>-99</v>
      </c>
      <c r="AM161" s="5">
        <f t="shared" si="30"/>
        <v>34.79</v>
      </c>
      <c r="AN161" s="5">
        <f t="shared" si="31"/>
        <v>0</v>
      </c>
      <c r="AO161" s="30">
        <f t="shared" si="32"/>
        <v>0</v>
      </c>
      <c r="AP161" s="30">
        <f t="shared" si="27"/>
        <v>0</v>
      </c>
      <c r="AQ161" t="str">
        <f t="shared" si="28"/>
        <v>2006 - 2009</v>
      </c>
      <c r="AR161" s="2">
        <f t="shared" si="29"/>
        <v>2006</v>
      </c>
      <c r="AS161" s="2">
        <f t="shared" si="33"/>
        <v>-99</v>
      </c>
      <c r="AT161" s="31" t="s">
        <v>50</v>
      </c>
      <c r="AU161" s="31" t="s">
        <v>50</v>
      </c>
      <c r="AV161" s="31" t="s">
        <v>66</v>
      </c>
      <c r="AW161" s="31" t="s">
        <v>57</v>
      </c>
      <c r="AX161" s="31" t="s">
        <v>277</v>
      </c>
      <c r="AY161" s="31" t="s">
        <v>68</v>
      </c>
      <c r="AZ161" s="31" t="s">
        <v>11680</v>
      </c>
      <c r="BA161" s="31" t="s">
        <v>11765</v>
      </c>
      <c r="BB161" s="31" t="s">
        <v>233</v>
      </c>
      <c r="BC161" s="31" t="s">
        <v>53</v>
      </c>
      <c r="BD161" s="31" t="s">
        <v>50</v>
      </c>
      <c r="BE161" s="31" t="s">
        <v>50</v>
      </c>
      <c r="BF161" s="31" t="s">
        <v>50</v>
      </c>
    </row>
    <row r="162" spans="1:58" ht="45" x14ac:dyDescent="0.25">
      <c r="A162" s="31" t="s">
        <v>1041</v>
      </c>
      <c r="B162" s="31" t="s">
        <v>49</v>
      </c>
      <c r="C162" s="32">
        <v>3</v>
      </c>
      <c r="D162" s="31" t="s">
        <v>50</v>
      </c>
      <c r="E162" s="31" t="s">
        <v>85</v>
      </c>
      <c r="F162" s="31" t="s">
        <v>70</v>
      </c>
      <c r="G162" s="31" t="s">
        <v>50</v>
      </c>
      <c r="H162" s="31" t="s">
        <v>50</v>
      </c>
      <c r="I162" s="31" t="s">
        <v>53</v>
      </c>
      <c r="J162" s="31" t="s">
        <v>54</v>
      </c>
      <c r="K162" s="31" t="s">
        <v>54</v>
      </c>
      <c r="L162" s="31" t="s">
        <v>128</v>
      </c>
      <c r="M162" s="31" t="s">
        <v>72</v>
      </c>
      <c r="N162" s="31" t="s">
        <v>50</v>
      </c>
      <c r="O162" s="31" t="s">
        <v>57</v>
      </c>
      <c r="P162" s="31" t="s">
        <v>50</v>
      </c>
      <c r="Q162" s="31" t="s">
        <v>588</v>
      </c>
      <c r="R162" s="31" t="s">
        <v>86</v>
      </c>
      <c r="S162" s="31" t="s">
        <v>60</v>
      </c>
      <c r="T162" s="31" t="s">
        <v>60</v>
      </c>
      <c r="U162" s="31" t="s">
        <v>60</v>
      </c>
      <c r="V162" s="31" t="s">
        <v>60</v>
      </c>
      <c r="W162" s="31" t="s">
        <v>50</v>
      </c>
      <c r="X162" s="31" t="s">
        <v>50</v>
      </c>
      <c r="Y162" s="31" t="s">
        <v>50</v>
      </c>
      <c r="Z162" s="31" t="s">
        <v>62</v>
      </c>
      <c r="AA162" s="31" t="s">
        <v>50</v>
      </c>
      <c r="AB162" s="31" t="s">
        <v>50</v>
      </c>
      <c r="AC162" s="31" t="s">
        <v>63</v>
      </c>
      <c r="AD162" s="31" t="s">
        <v>72</v>
      </c>
      <c r="AE162" s="2">
        <f t="shared" si="23"/>
        <v>60</v>
      </c>
      <c r="AF162" s="31" t="s">
        <v>85</v>
      </c>
      <c r="AG162" s="31" t="s">
        <v>129</v>
      </c>
      <c r="AH162" s="31" t="s">
        <v>152</v>
      </c>
      <c r="AI162" s="31" t="s">
        <v>1042</v>
      </c>
      <c r="AJ162" s="31">
        <f t="shared" si="24"/>
        <v>1</v>
      </c>
      <c r="AK162" s="34">
        <f t="shared" si="25"/>
        <v>6</v>
      </c>
      <c r="AL162" s="30">
        <f t="shared" si="26"/>
        <v>-99</v>
      </c>
      <c r="AM162" s="5">
        <f t="shared" si="30"/>
        <v>40.58</v>
      </c>
      <c r="AN162" s="5">
        <f t="shared" si="31"/>
        <v>60</v>
      </c>
      <c r="AO162" s="30">
        <f t="shared" si="32"/>
        <v>900</v>
      </c>
      <c r="AP162" s="30">
        <f t="shared" si="27"/>
        <v>900</v>
      </c>
      <c r="AQ162" t="str">
        <f t="shared" si="28"/>
        <v>2006 - 2009</v>
      </c>
      <c r="AR162" s="2">
        <f t="shared" si="29"/>
        <v>2007</v>
      </c>
      <c r="AS162" s="2">
        <f t="shared" si="33"/>
        <v>15</v>
      </c>
      <c r="AT162" s="31" t="s">
        <v>50</v>
      </c>
      <c r="AU162" s="31" t="s">
        <v>116</v>
      </c>
      <c r="AV162" s="31" t="s">
        <v>66</v>
      </c>
      <c r="AW162" s="31" t="s">
        <v>57</v>
      </c>
      <c r="AX162" s="31" t="s">
        <v>267</v>
      </c>
      <c r="AY162" s="31" t="s">
        <v>68</v>
      </c>
      <c r="AZ162" s="31" t="s">
        <v>77</v>
      </c>
      <c r="BA162" s="31" t="s">
        <v>1043</v>
      </c>
      <c r="BB162" s="31" t="s">
        <v>1044</v>
      </c>
      <c r="BC162" s="31" t="s">
        <v>53</v>
      </c>
      <c r="BD162" s="31" t="s">
        <v>50</v>
      </c>
      <c r="BE162" s="31" t="s">
        <v>50</v>
      </c>
      <c r="BF162" s="31" t="s">
        <v>50</v>
      </c>
    </row>
    <row r="163" spans="1:58" ht="45" x14ac:dyDescent="0.25">
      <c r="A163" s="31" t="s">
        <v>2918</v>
      </c>
      <c r="B163" s="31" t="s">
        <v>49</v>
      </c>
      <c r="C163" s="32">
        <v>7</v>
      </c>
      <c r="D163" s="31" t="s">
        <v>50</v>
      </c>
      <c r="E163" s="31" t="s">
        <v>96</v>
      </c>
      <c r="F163" s="31" t="s">
        <v>50</v>
      </c>
      <c r="G163" s="31" t="s">
        <v>50</v>
      </c>
      <c r="H163" s="31" t="s">
        <v>50</v>
      </c>
      <c r="I163" s="31" t="s">
        <v>53</v>
      </c>
      <c r="J163" s="31" t="s">
        <v>54</v>
      </c>
      <c r="K163" s="31" t="s">
        <v>54</v>
      </c>
      <c r="L163" s="31" t="s">
        <v>55</v>
      </c>
      <c r="M163" s="31" t="s">
        <v>72</v>
      </c>
      <c r="N163" s="31" t="s">
        <v>56</v>
      </c>
      <c r="O163" s="31" t="s">
        <v>60</v>
      </c>
      <c r="P163" s="31" t="s">
        <v>50</v>
      </c>
      <c r="Q163" s="31" t="s">
        <v>107</v>
      </c>
      <c r="R163" s="31" t="s">
        <v>129</v>
      </c>
      <c r="S163" s="31" t="s">
        <v>59</v>
      </c>
      <c r="T163" s="31" t="s">
        <v>50</v>
      </c>
      <c r="U163" s="31" t="s">
        <v>50</v>
      </c>
      <c r="V163" s="31" t="s">
        <v>50</v>
      </c>
      <c r="W163" s="31" t="s">
        <v>50</v>
      </c>
      <c r="X163" s="31" t="s">
        <v>50</v>
      </c>
      <c r="Y163" s="31" t="s">
        <v>50</v>
      </c>
      <c r="Z163" s="31" t="s">
        <v>62</v>
      </c>
      <c r="AA163" s="31" t="s">
        <v>50</v>
      </c>
      <c r="AB163" s="31" t="s">
        <v>50</v>
      </c>
      <c r="AC163" s="31" t="s">
        <v>63</v>
      </c>
      <c r="AD163" s="31" t="s">
        <v>50</v>
      </c>
      <c r="AE163" s="2">
        <f t="shared" si="23"/>
        <v>60</v>
      </c>
      <c r="AF163" s="31" t="s">
        <v>85</v>
      </c>
      <c r="AG163" s="31" t="s">
        <v>129</v>
      </c>
      <c r="AH163" s="31" t="s">
        <v>152</v>
      </c>
      <c r="AI163" s="31" t="s">
        <v>11766</v>
      </c>
      <c r="AJ163" s="31">
        <f t="shared" si="24"/>
        <v>0</v>
      </c>
      <c r="AK163" s="34">
        <f t="shared" si="25"/>
        <v>-99</v>
      </c>
      <c r="AL163" s="30">
        <f t="shared" si="26"/>
        <v>-99</v>
      </c>
      <c r="AM163" s="5">
        <f t="shared" si="30"/>
        <v>38.619999999999997</v>
      </c>
      <c r="AN163" s="5">
        <f t="shared" si="31"/>
        <v>0</v>
      </c>
      <c r="AO163" s="30">
        <f t="shared" si="32"/>
        <v>0</v>
      </c>
      <c r="AP163" s="30">
        <f t="shared" si="27"/>
        <v>0</v>
      </c>
      <c r="AQ163" t="str">
        <f t="shared" si="28"/>
        <v>Before 1978</v>
      </c>
      <c r="AR163" s="2">
        <f t="shared" si="29"/>
        <v>1949</v>
      </c>
      <c r="AS163" s="2">
        <f t="shared" si="33"/>
        <v>-99</v>
      </c>
      <c r="AT163" s="31" t="s">
        <v>50</v>
      </c>
      <c r="AU163" s="31" t="s">
        <v>50</v>
      </c>
      <c r="AV163" s="31" t="s">
        <v>60</v>
      </c>
      <c r="AW163" s="31" t="s">
        <v>50</v>
      </c>
      <c r="AX163" s="31" t="s">
        <v>50</v>
      </c>
      <c r="AY163" s="31" t="s">
        <v>50</v>
      </c>
      <c r="AZ163" s="31" t="s">
        <v>50</v>
      </c>
      <c r="BA163" s="31" t="s">
        <v>50</v>
      </c>
      <c r="BB163" s="31" t="s">
        <v>50</v>
      </c>
      <c r="BC163" s="31" t="s">
        <v>50</v>
      </c>
      <c r="BD163" s="31" t="s">
        <v>50</v>
      </c>
      <c r="BE163" s="31" t="s">
        <v>50</v>
      </c>
      <c r="BF163" s="31" t="s">
        <v>50</v>
      </c>
    </row>
    <row r="164" spans="1:58" ht="45" x14ac:dyDescent="0.25">
      <c r="A164" s="31" t="s">
        <v>2920</v>
      </c>
      <c r="B164" s="31" t="s">
        <v>49</v>
      </c>
      <c r="C164" s="32">
        <v>3</v>
      </c>
      <c r="D164" s="31" t="s">
        <v>50</v>
      </c>
      <c r="E164" s="31" t="s">
        <v>194</v>
      </c>
      <c r="F164" s="31" t="s">
        <v>92</v>
      </c>
      <c r="G164" s="31" t="s">
        <v>50</v>
      </c>
      <c r="H164" s="31" t="s">
        <v>50</v>
      </c>
      <c r="I164" s="31" t="s">
        <v>53</v>
      </c>
      <c r="J164" s="31" t="s">
        <v>54</v>
      </c>
      <c r="K164" s="31" t="s">
        <v>54</v>
      </c>
      <c r="L164" s="31" t="s">
        <v>55</v>
      </c>
      <c r="M164" s="31" t="s">
        <v>52</v>
      </c>
      <c r="N164" s="31" t="s">
        <v>50</v>
      </c>
      <c r="O164" s="31" t="s">
        <v>66</v>
      </c>
      <c r="P164" s="31" t="s">
        <v>50</v>
      </c>
      <c r="Q164" s="31" t="s">
        <v>50</v>
      </c>
      <c r="R164" s="31" t="s">
        <v>129</v>
      </c>
      <c r="S164" s="31" t="s">
        <v>59</v>
      </c>
      <c r="T164" s="31" t="s">
        <v>60</v>
      </c>
      <c r="U164" s="31" t="s">
        <v>60</v>
      </c>
      <c r="V164" s="31" t="s">
        <v>60</v>
      </c>
      <c r="W164" s="31" t="s">
        <v>50</v>
      </c>
      <c r="X164" s="31" t="s">
        <v>50</v>
      </c>
      <c r="Y164" s="31" t="s">
        <v>50</v>
      </c>
      <c r="Z164" s="31" t="s">
        <v>62</v>
      </c>
      <c r="AA164" s="31" t="s">
        <v>50</v>
      </c>
      <c r="AB164" s="31" t="s">
        <v>50</v>
      </c>
      <c r="AC164" s="31" t="s">
        <v>50</v>
      </c>
      <c r="AD164" s="31" t="s">
        <v>72</v>
      </c>
      <c r="AE164" s="2">
        <f t="shared" si="23"/>
        <v>60</v>
      </c>
      <c r="AF164" s="31" t="s">
        <v>85</v>
      </c>
      <c r="AG164" s="31" t="s">
        <v>129</v>
      </c>
      <c r="AH164" s="31" t="s">
        <v>251</v>
      </c>
      <c r="AI164" s="31" t="s">
        <v>11767</v>
      </c>
      <c r="AJ164" s="31">
        <f t="shared" si="24"/>
        <v>0</v>
      </c>
      <c r="AK164" s="34">
        <f t="shared" si="25"/>
        <v>-99</v>
      </c>
      <c r="AL164" s="30">
        <f t="shared" si="26"/>
        <v>-99</v>
      </c>
      <c r="AM164" s="5">
        <f t="shared" si="30"/>
        <v>133.01</v>
      </c>
      <c r="AN164" s="5">
        <f t="shared" si="31"/>
        <v>0</v>
      </c>
      <c r="AO164" s="30">
        <f t="shared" si="32"/>
        <v>0</v>
      </c>
      <c r="AP164" s="30">
        <f t="shared" si="27"/>
        <v>0</v>
      </c>
      <c r="AQ164" t="str">
        <f t="shared" si="28"/>
        <v>Before 1978</v>
      </c>
      <c r="AR164" s="2">
        <f t="shared" si="29"/>
        <v>1906</v>
      </c>
      <c r="AS164" s="2">
        <f t="shared" si="33"/>
        <v>-99</v>
      </c>
      <c r="AT164" s="31" t="s">
        <v>50</v>
      </c>
      <c r="AU164" s="31" t="s">
        <v>50</v>
      </c>
      <c r="AV164" s="31" t="s">
        <v>66</v>
      </c>
      <c r="AW164" s="31" t="s">
        <v>57</v>
      </c>
      <c r="AX164" s="31" t="s">
        <v>146</v>
      </c>
      <c r="AY164" s="31" t="s">
        <v>68</v>
      </c>
      <c r="AZ164" s="31" t="s">
        <v>251</v>
      </c>
      <c r="BA164" s="31" t="s">
        <v>11767</v>
      </c>
      <c r="BB164" s="31" t="s">
        <v>50</v>
      </c>
      <c r="BC164" s="31" t="s">
        <v>50</v>
      </c>
      <c r="BD164" s="31" t="s">
        <v>50</v>
      </c>
      <c r="BE164" s="31" t="s">
        <v>50</v>
      </c>
      <c r="BF164" s="31" t="s">
        <v>50</v>
      </c>
    </row>
    <row r="165" spans="1:58" ht="45" x14ac:dyDescent="0.25">
      <c r="A165" s="31" t="s">
        <v>2932</v>
      </c>
      <c r="B165" s="31" t="s">
        <v>49</v>
      </c>
      <c r="C165" s="32">
        <v>8</v>
      </c>
      <c r="D165" s="31" t="s">
        <v>50</v>
      </c>
      <c r="E165" s="31" t="s">
        <v>71</v>
      </c>
      <c r="F165" s="31" t="s">
        <v>96</v>
      </c>
      <c r="G165" s="31" t="s">
        <v>50</v>
      </c>
      <c r="H165" s="31" t="s">
        <v>50</v>
      </c>
      <c r="I165" s="31" t="s">
        <v>53</v>
      </c>
      <c r="J165" s="31" t="s">
        <v>54</v>
      </c>
      <c r="K165" s="31" t="s">
        <v>54</v>
      </c>
      <c r="L165" s="31" t="s">
        <v>128</v>
      </c>
      <c r="M165" s="31" t="s">
        <v>72</v>
      </c>
      <c r="N165" s="31" t="s">
        <v>50</v>
      </c>
      <c r="O165" s="31" t="s">
        <v>57</v>
      </c>
      <c r="P165" s="31" t="s">
        <v>50</v>
      </c>
      <c r="Q165" s="31" t="s">
        <v>50</v>
      </c>
      <c r="R165" s="31" t="s">
        <v>74</v>
      </c>
      <c r="S165" s="31" t="s">
        <v>59</v>
      </c>
      <c r="T165" s="31" t="s">
        <v>60</v>
      </c>
      <c r="U165" s="31" t="s">
        <v>60</v>
      </c>
      <c r="V165" s="31" t="s">
        <v>60</v>
      </c>
      <c r="W165" s="31" t="s">
        <v>50</v>
      </c>
      <c r="X165" s="31" t="s">
        <v>50</v>
      </c>
      <c r="Y165" s="31" t="s">
        <v>50</v>
      </c>
      <c r="Z165" s="31" t="s">
        <v>62</v>
      </c>
      <c r="AA165" s="31" t="s">
        <v>50</v>
      </c>
      <c r="AB165" s="31" t="s">
        <v>50</v>
      </c>
      <c r="AC165" s="31" t="s">
        <v>87</v>
      </c>
      <c r="AD165" s="31" t="s">
        <v>72</v>
      </c>
      <c r="AE165" s="2">
        <f t="shared" si="23"/>
        <v>60</v>
      </c>
      <c r="AF165" s="31" t="s">
        <v>85</v>
      </c>
      <c r="AG165" s="31" t="s">
        <v>129</v>
      </c>
      <c r="AH165" s="31" t="s">
        <v>11768</v>
      </c>
      <c r="AI165" s="31" t="s">
        <v>50</v>
      </c>
      <c r="AJ165" s="31">
        <f t="shared" si="24"/>
        <v>0</v>
      </c>
      <c r="AK165" s="34">
        <f t="shared" si="25"/>
        <v>-99</v>
      </c>
      <c r="AL165" s="30">
        <f t="shared" si="26"/>
        <v>-99</v>
      </c>
      <c r="AM165" s="5">
        <f t="shared" si="30"/>
        <v>33.67</v>
      </c>
      <c r="AN165" s="5">
        <f t="shared" si="31"/>
        <v>0</v>
      </c>
      <c r="AO165" s="30">
        <f t="shared" si="32"/>
        <v>0</v>
      </c>
      <c r="AP165" s="30">
        <f t="shared" si="27"/>
        <v>0</v>
      </c>
      <c r="AQ165" t="str">
        <f t="shared" si="28"/>
        <v>1993 - 2001</v>
      </c>
      <c r="AR165" s="2">
        <f t="shared" si="29"/>
        <v>1993</v>
      </c>
      <c r="AS165" s="2">
        <f t="shared" si="33"/>
        <v>-99</v>
      </c>
      <c r="AT165" s="31" t="s">
        <v>50</v>
      </c>
      <c r="AU165" s="31" t="s">
        <v>50</v>
      </c>
      <c r="AV165" s="31" t="s">
        <v>66</v>
      </c>
      <c r="AW165" s="31" t="s">
        <v>57</v>
      </c>
      <c r="AX165" s="31" t="s">
        <v>50</v>
      </c>
      <c r="AY165" s="31" t="s">
        <v>50</v>
      </c>
      <c r="AZ165" s="31" t="s">
        <v>152</v>
      </c>
      <c r="BA165" s="31" t="s">
        <v>50</v>
      </c>
      <c r="BB165" s="31" t="s">
        <v>50</v>
      </c>
      <c r="BC165" s="31" t="s">
        <v>50</v>
      </c>
      <c r="BD165" s="31" t="s">
        <v>50</v>
      </c>
      <c r="BE165" s="31" t="s">
        <v>50</v>
      </c>
      <c r="BF165" s="31" t="s">
        <v>50</v>
      </c>
    </row>
    <row r="166" spans="1:58" ht="45" x14ac:dyDescent="0.25">
      <c r="A166" s="31" t="s">
        <v>2939</v>
      </c>
      <c r="B166" s="31" t="s">
        <v>49</v>
      </c>
      <c r="C166" s="32">
        <v>10</v>
      </c>
      <c r="D166" s="31" t="s">
        <v>50</v>
      </c>
      <c r="E166" s="31" t="s">
        <v>96</v>
      </c>
      <c r="F166" s="31" t="s">
        <v>194</v>
      </c>
      <c r="G166" s="31" t="s">
        <v>92</v>
      </c>
      <c r="H166" s="31" t="s">
        <v>99</v>
      </c>
      <c r="I166" s="31" t="s">
        <v>59</v>
      </c>
      <c r="J166" s="31" t="s">
        <v>54</v>
      </c>
      <c r="K166" s="31" t="s">
        <v>54</v>
      </c>
      <c r="L166" s="31" t="s">
        <v>128</v>
      </c>
      <c r="M166" s="31" t="s">
        <v>72</v>
      </c>
      <c r="N166" s="31" t="s">
        <v>50</v>
      </c>
      <c r="O166" s="31" t="s">
        <v>57</v>
      </c>
      <c r="P166" s="31" t="s">
        <v>143</v>
      </c>
      <c r="Q166" s="31" t="s">
        <v>50</v>
      </c>
      <c r="R166" s="31" t="s">
        <v>86</v>
      </c>
      <c r="S166" s="31" t="s">
        <v>59</v>
      </c>
      <c r="T166" s="31" t="s">
        <v>60</v>
      </c>
      <c r="U166" s="31" t="s">
        <v>60</v>
      </c>
      <c r="V166" s="31" t="s">
        <v>60</v>
      </c>
      <c r="W166" s="31" t="s">
        <v>50</v>
      </c>
      <c r="X166" s="31" t="s">
        <v>50</v>
      </c>
      <c r="Y166" s="31" t="s">
        <v>50</v>
      </c>
      <c r="Z166" s="31" t="s">
        <v>62</v>
      </c>
      <c r="AA166" s="31" t="s">
        <v>50</v>
      </c>
      <c r="AB166" s="31" t="s">
        <v>50</v>
      </c>
      <c r="AC166" s="31" t="s">
        <v>50</v>
      </c>
      <c r="AD166" s="31" t="s">
        <v>72</v>
      </c>
      <c r="AE166" s="2">
        <f t="shared" si="23"/>
        <v>60</v>
      </c>
      <c r="AF166" s="31" t="s">
        <v>85</v>
      </c>
      <c r="AG166" s="31" t="s">
        <v>129</v>
      </c>
      <c r="AH166" s="31" t="s">
        <v>251</v>
      </c>
      <c r="AI166" s="31" t="s">
        <v>11769</v>
      </c>
      <c r="AJ166" s="31">
        <f t="shared" si="24"/>
        <v>0</v>
      </c>
      <c r="AK166" s="34">
        <f t="shared" si="25"/>
        <v>-99</v>
      </c>
      <c r="AL166" s="30">
        <f t="shared" si="26"/>
        <v>-99</v>
      </c>
      <c r="AM166" s="5">
        <f t="shared" si="30"/>
        <v>141.5</v>
      </c>
      <c r="AN166" s="5">
        <f t="shared" si="31"/>
        <v>0</v>
      </c>
      <c r="AO166" s="30">
        <f t="shared" si="32"/>
        <v>0</v>
      </c>
      <c r="AP166" s="30">
        <f t="shared" si="27"/>
        <v>0</v>
      </c>
      <c r="AQ166" t="str">
        <f t="shared" si="28"/>
        <v>Before 1978</v>
      </c>
      <c r="AR166" s="2">
        <f t="shared" si="29"/>
        <v>1965</v>
      </c>
      <c r="AS166" s="2">
        <f t="shared" si="33"/>
        <v>-99</v>
      </c>
      <c r="AT166" s="31" t="s">
        <v>50</v>
      </c>
      <c r="AU166" s="31" t="s">
        <v>50</v>
      </c>
      <c r="AV166" s="31" t="s">
        <v>66</v>
      </c>
      <c r="AW166" s="31" t="s">
        <v>57</v>
      </c>
      <c r="AX166" s="31" t="s">
        <v>50</v>
      </c>
      <c r="AY166" s="31" t="s">
        <v>50</v>
      </c>
      <c r="AZ166" s="31" t="s">
        <v>251</v>
      </c>
      <c r="BA166" s="31" t="s">
        <v>12704</v>
      </c>
      <c r="BB166" s="31" t="s">
        <v>50</v>
      </c>
      <c r="BC166" s="31" t="s">
        <v>50</v>
      </c>
      <c r="BD166" s="31" t="s">
        <v>50</v>
      </c>
      <c r="BE166" s="31" t="s">
        <v>50</v>
      </c>
      <c r="BF166" s="31" t="s">
        <v>50</v>
      </c>
    </row>
    <row r="167" spans="1:58" ht="45" x14ac:dyDescent="0.25">
      <c r="A167" s="31" t="s">
        <v>1060</v>
      </c>
      <c r="B167" s="31" t="s">
        <v>49</v>
      </c>
      <c r="C167" s="32">
        <v>1</v>
      </c>
      <c r="D167" s="31" t="s">
        <v>50</v>
      </c>
      <c r="E167" s="31" t="s">
        <v>84</v>
      </c>
      <c r="F167" s="31" t="s">
        <v>85</v>
      </c>
      <c r="G167" s="31" t="s">
        <v>50</v>
      </c>
      <c r="H167" s="31" t="s">
        <v>50</v>
      </c>
      <c r="I167" s="31" t="s">
        <v>53</v>
      </c>
      <c r="J167" s="31" t="s">
        <v>54</v>
      </c>
      <c r="K167" s="31" t="s">
        <v>54</v>
      </c>
      <c r="L167" s="31" t="s">
        <v>128</v>
      </c>
      <c r="M167" s="31" t="s">
        <v>72</v>
      </c>
      <c r="N167" s="31" t="s">
        <v>50</v>
      </c>
      <c r="O167" s="31" t="s">
        <v>66</v>
      </c>
      <c r="P167" s="31" t="s">
        <v>50</v>
      </c>
      <c r="Q167" s="31" t="s">
        <v>135</v>
      </c>
      <c r="R167" s="31" t="s">
        <v>74</v>
      </c>
      <c r="S167" s="31" t="s">
        <v>59</v>
      </c>
      <c r="T167" s="31" t="s">
        <v>60</v>
      </c>
      <c r="U167" s="31" t="s">
        <v>60</v>
      </c>
      <c r="V167" s="31" t="s">
        <v>60</v>
      </c>
      <c r="W167" s="31" t="s">
        <v>50</v>
      </c>
      <c r="X167" s="31" t="s">
        <v>50</v>
      </c>
      <c r="Y167" s="31" t="s">
        <v>50</v>
      </c>
      <c r="Z167" s="31" t="s">
        <v>62</v>
      </c>
      <c r="AA167" s="31" t="s">
        <v>50</v>
      </c>
      <c r="AB167" s="31" t="s">
        <v>50</v>
      </c>
      <c r="AC167" s="31" t="s">
        <v>87</v>
      </c>
      <c r="AD167" s="31" t="s">
        <v>72</v>
      </c>
      <c r="AE167" s="2">
        <f t="shared" si="23"/>
        <v>60</v>
      </c>
      <c r="AF167" s="31" t="s">
        <v>85</v>
      </c>
      <c r="AG167" s="31" t="s">
        <v>129</v>
      </c>
      <c r="AH167" s="31" t="s">
        <v>372</v>
      </c>
      <c r="AI167" s="31" t="s">
        <v>1061</v>
      </c>
      <c r="AJ167" s="31">
        <f t="shared" si="24"/>
        <v>1</v>
      </c>
      <c r="AK167" s="34">
        <f t="shared" si="25"/>
        <v>14</v>
      </c>
      <c r="AL167" s="30">
        <f t="shared" si="26"/>
        <v>-99</v>
      </c>
      <c r="AM167" s="5">
        <f t="shared" si="30"/>
        <v>948.09</v>
      </c>
      <c r="AN167" s="5">
        <f t="shared" si="31"/>
        <v>60</v>
      </c>
      <c r="AO167" s="30">
        <f t="shared" si="32"/>
        <v>780</v>
      </c>
      <c r="AP167" s="30">
        <f t="shared" si="27"/>
        <v>780</v>
      </c>
      <c r="AQ167" t="str">
        <f t="shared" si="28"/>
        <v>1993 - 2001</v>
      </c>
      <c r="AR167" s="2">
        <f t="shared" si="29"/>
        <v>1999</v>
      </c>
      <c r="AS167" s="2">
        <f t="shared" si="33"/>
        <v>13</v>
      </c>
      <c r="AT167" s="31" t="s">
        <v>50</v>
      </c>
      <c r="AU167" s="31" t="s">
        <v>100</v>
      </c>
      <c r="AV167" s="31" t="s">
        <v>66</v>
      </c>
      <c r="AW167" s="31" t="s">
        <v>57</v>
      </c>
      <c r="AX167" s="31" t="s">
        <v>277</v>
      </c>
      <c r="AY167" s="31" t="s">
        <v>68</v>
      </c>
      <c r="AZ167" s="31" t="s">
        <v>372</v>
      </c>
      <c r="BA167" s="31" t="s">
        <v>1061</v>
      </c>
      <c r="BB167" s="31" t="s">
        <v>50</v>
      </c>
      <c r="BC167" s="31" t="s">
        <v>50</v>
      </c>
      <c r="BD167" s="31" t="s">
        <v>50</v>
      </c>
      <c r="BE167" s="31" t="s">
        <v>50</v>
      </c>
      <c r="BF167" s="31" t="s">
        <v>50</v>
      </c>
    </row>
    <row r="168" spans="1:58" ht="45" x14ac:dyDescent="0.25">
      <c r="A168" s="31" t="s">
        <v>2958</v>
      </c>
      <c r="B168" s="31" t="s">
        <v>49</v>
      </c>
      <c r="C168" s="32">
        <v>1</v>
      </c>
      <c r="D168" s="31" t="s">
        <v>50</v>
      </c>
      <c r="E168" s="31" t="s">
        <v>84</v>
      </c>
      <c r="F168" s="31" t="s">
        <v>85</v>
      </c>
      <c r="G168" s="31" t="s">
        <v>50</v>
      </c>
      <c r="H168" s="31" t="s">
        <v>50</v>
      </c>
      <c r="I168" s="31" t="s">
        <v>53</v>
      </c>
      <c r="J168" s="31" t="s">
        <v>54</v>
      </c>
      <c r="K168" s="31" t="s">
        <v>54</v>
      </c>
      <c r="L168" s="31" t="s">
        <v>55</v>
      </c>
      <c r="M168" s="31" t="s">
        <v>72</v>
      </c>
      <c r="N168" s="31" t="s">
        <v>50</v>
      </c>
      <c r="O168" s="31" t="s">
        <v>66</v>
      </c>
      <c r="P168" s="31" t="s">
        <v>50</v>
      </c>
      <c r="Q168" s="31" t="s">
        <v>898</v>
      </c>
      <c r="R168" s="31" t="s">
        <v>53</v>
      </c>
      <c r="S168" s="31" t="s">
        <v>53</v>
      </c>
      <c r="T168" s="31" t="s">
        <v>60</v>
      </c>
      <c r="U168" s="31" t="s">
        <v>60</v>
      </c>
      <c r="V168" s="31" t="s">
        <v>66</v>
      </c>
      <c r="W168" s="31" t="s">
        <v>50</v>
      </c>
      <c r="X168" s="31" t="s">
        <v>337</v>
      </c>
      <c r="Y168" s="31" t="s">
        <v>60</v>
      </c>
      <c r="Z168" s="31" t="s">
        <v>62</v>
      </c>
      <c r="AA168" s="31" t="s">
        <v>50</v>
      </c>
      <c r="AB168" s="31" t="s">
        <v>50</v>
      </c>
      <c r="AC168" s="31" t="s">
        <v>87</v>
      </c>
      <c r="AD168" s="31" t="s">
        <v>72</v>
      </c>
      <c r="AE168" s="2">
        <f t="shared" si="23"/>
        <v>60</v>
      </c>
      <c r="AF168" s="31" t="s">
        <v>85</v>
      </c>
      <c r="AG168" s="31" t="s">
        <v>129</v>
      </c>
      <c r="AH168" s="31" t="s">
        <v>152</v>
      </c>
      <c r="AI168" s="31" t="s">
        <v>11770</v>
      </c>
      <c r="AJ168" s="31">
        <f t="shared" si="24"/>
        <v>0</v>
      </c>
      <c r="AK168" s="34">
        <f t="shared" si="25"/>
        <v>-99</v>
      </c>
      <c r="AL168" s="30">
        <f t="shared" si="26"/>
        <v>-99</v>
      </c>
      <c r="AM168" s="5">
        <f t="shared" si="30"/>
        <v>1007.33</v>
      </c>
      <c r="AN168" s="5">
        <f t="shared" si="31"/>
        <v>0</v>
      </c>
      <c r="AO168" s="30">
        <f t="shared" si="32"/>
        <v>0</v>
      </c>
      <c r="AP168" s="30">
        <f t="shared" si="27"/>
        <v>0</v>
      </c>
      <c r="AQ168" t="str">
        <f t="shared" si="28"/>
        <v>Before 1978</v>
      </c>
      <c r="AR168" s="2">
        <f t="shared" si="29"/>
        <v>1949</v>
      </c>
      <c r="AS168" s="2">
        <f t="shared" si="33"/>
        <v>-99</v>
      </c>
      <c r="AT168" s="31" t="s">
        <v>50</v>
      </c>
      <c r="AU168" s="31" t="s">
        <v>50</v>
      </c>
      <c r="AV168" s="31" t="s">
        <v>66</v>
      </c>
      <c r="AW168" s="31" t="s">
        <v>57</v>
      </c>
      <c r="AX168" s="31" t="s">
        <v>880</v>
      </c>
      <c r="AY168" s="31" t="s">
        <v>68</v>
      </c>
      <c r="AZ168" s="31" t="s">
        <v>152</v>
      </c>
      <c r="BA168" s="31" t="s">
        <v>11770</v>
      </c>
      <c r="BB168" s="31" t="s">
        <v>50</v>
      </c>
      <c r="BC168" s="31" t="s">
        <v>50</v>
      </c>
      <c r="BD168" s="31" t="s">
        <v>50</v>
      </c>
      <c r="BE168" s="31" t="s">
        <v>50</v>
      </c>
      <c r="BF168" s="31" t="s">
        <v>50</v>
      </c>
    </row>
    <row r="169" spans="1:58" ht="45" x14ac:dyDescent="0.25">
      <c r="A169" s="31" t="s">
        <v>2960</v>
      </c>
      <c r="B169" s="31" t="s">
        <v>49</v>
      </c>
      <c r="C169" s="32">
        <v>4</v>
      </c>
      <c r="D169" s="31" t="s">
        <v>50</v>
      </c>
      <c r="E169" s="31" t="s">
        <v>70</v>
      </c>
      <c r="F169" s="31" t="s">
        <v>50</v>
      </c>
      <c r="G169" s="31" t="s">
        <v>50</v>
      </c>
      <c r="H169" s="31" t="s">
        <v>50</v>
      </c>
      <c r="I169" s="31" t="s">
        <v>53</v>
      </c>
      <c r="J169" s="31" t="s">
        <v>54</v>
      </c>
      <c r="K169" s="31" t="s">
        <v>54</v>
      </c>
      <c r="L169" s="31" t="s">
        <v>128</v>
      </c>
      <c r="M169" s="31" t="s">
        <v>51</v>
      </c>
      <c r="N169" s="31" t="s">
        <v>50</v>
      </c>
      <c r="O169" s="31" t="s">
        <v>57</v>
      </c>
      <c r="P169" s="31" t="s">
        <v>50</v>
      </c>
      <c r="Q169" s="31" t="s">
        <v>50</v>
      </c>
      <c r="R169" s="31" t="s">
        <v>129</v>
      </c>
      <c r="S169" s="31" t="s">
        <v>59</v>
      </c>
      <c r="T169" s="31" t="s">
        <v>50</v>
      </c>
      <c r="U169" s="31" t="s">
        <v>50</v>
      </c>
      <c r="V169" s="31" t="s">
        <v>50</v>
      </c>
      <c r="W169" s="31" t="s">
        <v>50</v>
      </c>
      <c r="X169" s="31" t="s">
        <v>50</v>
      </c>
      <c r="Y169" s="31" t="s">
        <v>50</v>
      </c>
      <c r="Z169" s="31" t="s">
        <v>62</v>
      </c>
      <c r="AA169" s="31" t="s">
        <v>50</v>
      </c>
      <c r="AB169" s="31" t="s">
        <v>50</v>
      </c>
      <c r="AC169" s="31" t="s">
        <v>87</v>
      </c>
      <c r="AD169" s="31" t="s">
        <v>72</v>
      </c>
      <c r="AE169" s="2">
        <f t="shared" si="23"/>
        <v>60</v>
      </c>
      <c r="AF169" s="31" t="s">
        <v>85</v>
      </c>
      <c r="AG169" s="31" t="s">
        <v>129</v>
      </c>
      <c r="AH169" s="31" t="s">
        <v>152</v>
      </c>
      <c r="AI169" s="31" t="s">
        <v>11771</v>
      </c>
      <c r="AJ169" s="31">
        <f t="shared" si="24"/>
        <v>0</v>
      </c>
      <c r="AK169" s="34">
        <f t="shared" si="25"/>
        <v>-99</v>
      </c>
      <c r="AL169" s="30">
        <f t="shared" si="26"/>
        <v>-99</v>
      </c>
      <c r="AM169" s="5">
        <f t="shared" si="30"/>
        <v>137.63999999999999</v>
      </c>
      <c r="AN169" s="5">
        <f t="shared" si="31"/>
        <v>0</v>
      </c>
      <c r="AO169" s="30">
        <f t="shared" si="32"/>
        <v>0</v>
      </c>
      <c r="AP169" s="30">
        <f t="shared" si="27"/>
        <v>0</v>
      </c>
      <c r="AQ169" t="str">
        <f t="shared" si="28"/>
        <v>Before 1978</v>
      </c>
      <c r="AR169" s="2">
        <f t="shared" si="29"/>
        <v>1955</v>
      </c>
      <c r="AS169" s="2">
        <f t="shared" si="33"/>
        <v>-99</v>
      </c>
      <c r="AT169" s="31" t="s">
        <v>50</v>
      </c>
      <c r="AU169" s="31" t="s">
        <v>50</v>
      </c>
      <c r="AV169" s="31" t="s">
        <v>60</v>
      </c>
      <c r="AW169" s="31" t="s">
        <v>50</v>
      </c>
      <c r="AX169" s="31" t="s">
        <v>50</v>
      </c>
      <c r="AY169" s="31" t="s">
        <v>50</v>
      </c>
      <c r="AZ169" s="31" t="s">
        <v>50</v>
      </c>
      <c r="BA169" s="31" t="s">
        <v>50</v>
      </c>
      <c r="BB169" s="31" t="s">
        <v>50</v>
      </c>
      <c r="BC169" s="31" t="s">
        <v>50</v>
      </c>
      <c r="BD169" s="31" t="s">
        <v>50</v>
      </c>
      <c r="BE169" s="31" t="s">
        <v>50</v>
      </c>
      <c r="BF169" s="31" t="s">
        <v>50</v>
      </c>
    </row>
    <row r="170" spans="1:58" ht="45" x14ac:dyDescent="0.25">
      <c r="A170" s="31" t="s">
        <v>367</v>
      </c>
      <c r="B170" s="31" t="s">
        <v>49</v>
      </c>
      <c r="C170" s="32">
        <v>1</v>
      </c>
      <c r="D170" s="31" t="s">
        <v>50</v>
      </c>
      <c r="E170" s="31" t="s">
        <v>72</v>
      </c>
      <c r="F170" s="31" t="s">
        <v>51</v>
      </c>
      <c r="G170" s="31" t="s">
        <v>50</v>
      </c>
      <c r="H170" s="31" t="s">
        <v>50</v>
      </c>
      <c r="I170" s="31" t="s">
        <v>53</v>
      </c>
      <c r="J170" s="31" t="s">
        <v>54</v>
      </c>
      <c r="K170" s="31" t="s">
        <v>54</v>
      </c>
      <c r="L170" s="31" t="s">
        <v>55</v>
      </c>
      <c r="M170" s="31" t="s">
        <v>72</v>
      </c>
      <c r="N170" s="31" t="s">
        <v>50</v>
      </c>
      <c r="O170" s="31" t="s">
        <v>57</v>
      </c>
      <c r="P170" s="31" t="s">
        <v>368</v>
      </c>
      <c r="Q170" s="31" t="s">
        <v>50</v>
      </c>
      <c r="R170" s="31" t="s">
        <v>74</v>
      </c>
      <c r="S170" s="31" t="s">
        <v>59</v>
      </c>
      <c r="T170" s="31" t="s">
        <v>60</v>
      </c>
      <c r="U170" s="31" t="s">
        <v>60</v>
      </c>
      <c r="V170" s="31" t="s">
        <v>60</v>
      </c>
      <c r="W170" s="31" t="s">
        <v>50</v>
      </c>
      <c r="X170" s="31" t="s">
        <v>50</v>
      </c>
      <c r="Y170" s="31" t="s">
        <v>50</v>
      </c>
      <c r="Z170" s="31" t="s">
        <v>62</v>
      </c>
      <c r="AA170" s="31" t="s">
        <v>50</v>
      </c>
      <c r="AB170" s="31" t="s">
        <v>50</v>
      </c>
      <c r="AC170" s="31" t="s">
        <v>87</v>
      </c>
      <c r="AD170" s="31" t="s">
        <v>72</v>
      </c>
      <c r="AE170" s="2">
        <f t="shared" si="23"/>
        <v>60</v>
      </c>
      <c r="AF170" s="31" t="s">
        <v>85</v>
      </c>
      <c r="AG170" s="31" t="s">
        <v>129</v>
      </c>
      <c r="AH170" s="31" t="s">
        <v>144</v>
      </c>
      <c r="AI170" s="31" t="s">
        <v>369</v>
      </c>
      <c r="AJ170" s="31">
        <f t="shared" si="24"/>
        <v>1</v>
      </c>
      <c r="AK170" s="34">
        <f t="shared" si="25"/>
        <v>18</v>
      </c>
      <c r="AL170" s="30">
        <f t="shared" si="26"/>
        <v>18</v>
      </c>
      <c r="AM170" s="5">
        <f t="shared" si="30"/>
        <v>439.68</v>
      </c>
      <c r="AN170" s="5">
        <f t="shared" si="31"/>
        <v>60</v>
      </c>
      <c r="AO170" s="30">
        <f t="shared" si="32"/>
        <v>600</v>
      </c>
      <c r="AP170" s="30">
        <f t="shared" si="27"/>
        <v>600</v>
      </c>
      <c r="AQ170" t="str">
        <f t="shared" si="28"/>
        <v>1978 - 1992</v>
      </c>
      <c r="AR170" s="2">
        <f t="shared" si="29"/>
        <v>1978</v>
      </c>
      <c r="AS170" s="2">
        <f t="shared" si="33"/>
        <v>10</v>
      </c>
      <c r="AT170" s="31" t="s">
        <v>133</v>
      </c>
      <c r="AU170" s="31" t="s">
        <v>92</v>
      </c>
      <c r="AV170" s="31" t="s">
        <v>66</v>
      </c>
      <c r="AW170" s="31" t="s">
        <v>57</v>
      </c>
      <c r="AX170" s="31" t="s">
        <v>93</v>
      </c>
      <c r="AY170" s="31" t="s">
        <v>68</v>
      </c>
      <c r="AZ170" s="31" t="s">
        <v>144</v>
      </c>
      <c r="BA170" s="31" t="s">
        <v>369</v>
      </c>
      <c r="BB170" s="31" t="s">
        <v>67</v>
      </c>
      <c r="BC170" s="31" t="s">
        <v>53</v>
      </c>
      <c r="BD170" s="31" t="s">
        <v>50</v>
      </c>
      <c r="BE170" s="31" t="s">
        <v>50</v>
      </c>
      <c r="BF170" s="31" t="s">
        <v>50</v>
      </c>
    </row>
    <row r="171" spans="1:58" ht="45" x14ac:dyDescent="0.25">
      <c r="A171" s="31" t="s">
        <v>367</v>
      </c>
      <c r="B171" s="31" t="s">
        <v>49</v>
      </c>
      <c r="C171" s="32">
        <v>2</v>
      </c>
      <c r="D171" s="31" t="s">
        <v>50</v>
      </c>
      <c r="E171" s="31" t="s">
        <v>72</v>
      </c>
      <c r="F171" s="31" t="s">
        <v>51</v>
      </c>
      <c r="G171" s="31" t="s">
        <v>50</v>
      </c>
      <c r="H171" s="31" t="s">
        <v>50</v>
      </c>
      <c r="I171" s="31" t="s">
        <v>53</v>
      </c>
      <c r="J171" s="31" t="s">
        <v>54</v>
      </c>
      <c r="K171" s="31" t="s">
        <v>54</v>
      </c>
      <c r="L171" s="31" t="s">
        <v>55</v>
      </c>
      <c r="M171" s="31" t="s">
        <v>72</v>
      </c>
      <c r="N171" s="31" t="s">
        <v>50</v>
      </c>
      <c r="O171" s="31" t="s">
        <v>57</v>
      </c>
      <c r="P171" s="31" t="s">
        <v>123</v>
      </c>
      <c r="Q171" s="31" t="s">
        <v>50</v>
      </c>
      <c r="R171" s="31" t="s">
        <v>74</v>
      </c>
      <c r="S171" s="31" t="s">
        <v>59</v>
      </c>
      <c r="T171" s="31" t="s">
        <v>60</v>
      </c>
      <c r="U171" s="31" t="s">
        <v>60</v>
      </c>
      <c r="V171" s="31" t="s">
        <v>60</v>
      </c>
      <c r="W171" s="31" t="s">
        <v>50</v>
      </c>
      <c r="X171" s="31" t="s">
        <v>50</v>
      </c>
      <c r="Y171" s="31" t="s">
        <v>50</v>
      </c>
      <c r="Z171" s="31" t="s">
        <v>62</v>
      </c>
      <c r="AA171" s="31" t="s">
        <v>50</v>
      </c>
      <c r="AB171" s="31" t="s">
        <v>50</v>
      </c>
      <c r="AC171" s="31" t="s">
        <v>87</v>
      </c>
      <c r="AD171" s="31" t="s">
        <v>72</v>
      </c>
      <c r="AE171" s="2">
        <f t="shared" si="23"/>
        <v>60</v>
      </c>
      <c r="AF171" s="31" t="s">
        <v>85</v>
      </c>
      <c r="AG171" s="31" t="s">
        <v>129</v>
      </c>
      <c r="AH171" s="31" t="s">
        <v>372</v>
      </c>
      <c r="AI171" s="31" t="s">
        <v>1062</v>
      </c>
      <c r="AJ171" s="31">
        <f t="shared" si="24"/>
        <v>1</v>
      </c>
      <c r="AK171" s="34">
        <f t="shared" si="25"/>
        <v>5</v>
      </c>
      <c r="AL171" s="30">
        <f t="shared" si="26"/>
        <v>5</v>
      </c>
      <c r="AM171" s="5">
        <f t="shared" si="30"/>
        <v>439.68</v>
      </c>
      <c r="AN171" s="5">
        <f t="shared" si="31"/>
        <v>60</v>
      </c>
      <c r="AO171" s="30">
        <f t="shared" si="32"/>
        <v>780</v>
      </c>
      <c r="AP171" s="30">
        <f t="shared" si="27"/>
        <v>780</v>
      </c>
      <c r="AQ171" t="str">
        <f t="shared" si="28"/>
        <v>1978 - 1992</v>
      </c>
      <c r="AR171" s="2">
        <f t="shared" si="29"/>
        <v>1978</v>
      </c>
      <c r="AS171" s="2">
        <f t="shared" si="33"/>
        <v>13</v>
      </c>
      <c r="AT171" s="31" t="s">
        <v>50</v>
      </c>
      <c r="AU171" s="31" t="s">
        <v>100</v>
      </c>
      <c r="AV171" s="31" t="s">
        <v>66</v>
      </c>
      <c r="AW171" s="31" t="s">
        <v>57</v>
      </c>
      <c r="AX171" s="31" t="s">
        <v>277</v>
      </c>
      <c r="AY171" s="31" t="s">
        <v>68</v>
      </c>
      <c r="AZ171" s="31" t="s">
        <v>372</v>
      </c>
      <c r="BA171" s="31" t="s">
        <v>1062</v>
      </c>
      <c r="BB171" s="31" t="s">
        <v>67</v>
      </c>
      <c r="BC171" s="31" t="s">
        <v>129</v>
      </c>
      <c r="BD171" s="31" t="s">
        <v>50</v>
      </c>
      <c r="BE171" s="31" t="s">
        <v>50</v>
      </c>
      <c r="BF171" s="31" t="s">
        <v>50</v>
      </c>
    </row>
    <row r="172" spans="1:58" ht="45" x14ac:dyDescent="0.25">
      <c r="A172" s="31" t="s">
        <v>1063</v>
      </c>
      <c r="B172" s="31" t="s">
        <v>49</v>
      </c>
      <c r="C172" s="32">
        <v>1</v>
      </c>
      <c r="D172" s="31" t="s">
        <v>50</v>
      </c>
      <c r="E172" s="31" t="s">
        <v>84</v>
      </c>
      <c r="F172" s="31" t="s">
        <v>85</v>
      </c>
      <c r="G172" s="31" t="s">
        <v>50</v>
      </c>
      <c r="H172" s="31" t="s">
        <v>50</v>
      </c>
      <c r="I172" s="31" t="s">
        <v>53</v>
      </c>
      <c r="J172" s="31" t="s">
        <v>54</v>
      </c>
      <c r="K172" s="31" t="s">
        <v>54</v>
      </c>
      <c r="L172" s="31" t="s">
        <v>55</v>
      </c>
      <c r="M172" s="31" t="s">
        <v>84</v>
      </c>
      <c r="N172" s="31" t="s">
        <v>50</v>
      </c>
      <c r="O172" s="31" t="s">
        <v>66</v>
      </c>
      <c r="P172" s="31" t="s">
        <v>50</v>
      </c>
      <c r="Q172" s="31" t="s">
        <v>241</v>
      </c>
      <c r="R172" s="31" t="s">
        <v>58</v>
      </c>
      <c r="S172" s="31" t="s">
        <v>53</v>
      </c>
      <c r="T172" s="31" t="s">
        <v>60</v>
      </c>
      <c r="U172" s="31" t="s">
        <v>60</v>
      </c>
      <c r="V172" s="31" t="s">
        <v>66</v>
      </c>
      <c r="W172" s="31" t="s">
        <v>50</v>
      </c>
      <c r="X172" s="31" t="s">
        <v>161</v>
      </c>
      <c r="Y172" s="31" t="s">
        <v>50</v>
      </c>
      <c r="Z172" s="31" t="s">
        <v>62</v>
      </c>
      <c r="AA172" s="31" t="s">
        <v>50</v>
      </c>
      <c r="AB172" s="31" t="s">
        <v>50</v>
      </c>
      <c r="AC172" s="31" t="s">
        <v>87</v>
      </c>
      <c r="AD172" s="31" t="s">
        <v>72</v>
      </c>
      <c r="AE172" s="2">
        <f t="shared" si="23"/>
        <v>60</v>
      </c>
      <c r="AF172" s="31" t="s">
        <v>85</v>
      </c>
      <c r="AG172" s="31" t="s">
        <v>129</v>
      </c>
      <c r="AH172" s="31" t="s">
        <v>251</v>
      </c>
      <c r="AI172" s="31" t="s">
        <v>11772</v>
      </c>
      <c r="AJ172" s="31">
        <f t="shared" si="24"/>
        <v>0</v>
      </c>
      <c r="AK172" s="34">
        <f t="shared" si="25"/>
        <v>-99</v>
      </c>
      <c r="AL172" s="30">
        <f t="shared" si="26"/>
        <v>-99</v>
      </c>
      <c r="AM172" s="5">
        <f t="shared" si="30"/>
        <v>350.06</v>
      </c>
      <c r="AN172" s="5">
        <f t="shared" si="31"/>
        <v>0</v>
      </c>
      <c r="AO172" s="30">
        <f t="shared" si="32"/>
        <v>0</v>
      </c>
      <c r="AP172" s="30">
        <f t="shared" si="27"/>
        <v>0</v>
      </c>
      <c r="AQ172">
        <f t="shared" si="28"/>
        <v>0</v>
      </c>
      <c r="AR172" s="2">
        <f t="shared" si="29"/>
        <v>0</v>
      </c>
      <c r="AS172" s="2">
        <f t="shared" si="33"/>
        <v>-99</v>
      </c>
      <c r="AT172" s="31" t="s">
        <v>50</v>
      </c>
      <c r="AU172" s="31" t="s">
        <v>50</v>
      </c>
      <c r="AV172" s="31" t="s">
        <v>66</v>
      </c>
      <c r="AW172" s="31" t="s">
        <v>57</v>
      </c>
      <c r="AX172" s="31" t="s">
        <v>335</v>
      </c>
      <c r="AY172" s="31" t="s">
        <v>68</v>
      </c>
      <c r="AZ172" s="31" t="s">
        <v>251</v>
      </c>
      <c r="BA172" s="31" t="s">
        <v>12705</v>
      </c>
      <c r="BB172" s="31" t="s">
        <v>50</v>
      </c>
      <c r="BC172" s="31" t="s">
        <v>50</v>
      </c>
      <c r="BD172" s="31" t="s">
        <v>50</v>
      </c>
      <c r="BE172" s="31" t="s">
        <v>50</v>
      </c>
      <c r="BF172" s="31" t="s">
        <v>50</v>
      </c>
    </row>
    <row r="173" spans="1:58" ht="45" x14ac:dyDescent="0.25">
      <c r="A173" s="31" t="s">
        <v>1063</v>
      </c>
      <c r="B173" s="31" t="s">
        <v>49</v>
      </c>
      <c r="C173" s="32">
        <v>2</v>
      </c>
      <c r="D173" s="31" t="s">
        <v>50</v>
      </c>
      <c r="E173" s="31" t="s">
        <v>84</v>
      </c>
      <c r="F173" s="31" t="s">
        <v>85</v>
      </c>
      <c r="G173" s="31" t="s">
        <v>50</v>
      </c>
      <c r="H173" s="31" t="s">
        <v>50</v>
      </c>
      <c r="I173" s="31" t="s">
        <v>53</v>
      </c>
      <c r="J173" s="31" t="s">
        <v>54</v>
      </c>
      <c r="K173" s="31" t="s">
        <v>54</v>
      </c>
      <c r="L173" s="31" t="s">
        <v>55</v>
      </c>
      <c r="M173" s="31" t="s">
        <v>72</v>
      </c>
      <c r="N173" s="31" t="s">
        <v>50</v>
      </c>
      <c r="O173" s="31" t="s">
        <v>57</v>
      </c>
      <c r="P173" s="31" t="s">
        <v>50</v>
      </c>
      <c r="Q173" s="31" t="s">
        <v>241</v>
      </c>
      <c r="R173" s="31" t="s">
        <v>58</v>
      </c>
      <c r="S173" s="31" t="s">
        <v>53</v>
      </c>
      <c r="T173" s="31" t="s">
        <v>60</v>
      </c>
      <c r="U173" s="31" t="s">
        <v>60</v>
      </c>
      <c r="V173" s="31" t="s">
        <v>66</v>
      </c>
      <c r="W173" s="31" t="s">
        <v>50</v>
      </c>
      <c r="X173" s="31" t="s">
        <v>161</v>
      </c>
      <c r="Y173" s="31" t="s">
        <v>50</v>
      </c>
      <c r="Z173" s="31" t="s">
        <v>62</v>
      </c>
      <c r="AA173" s="31" t="s">
        <v>50</v>
      </c>
      <c r="AB173" s="31" t="s">
        <v>50</v>
      </c>
      <c r="AC173" s="31" t="s">
        <v>87</v>
      </c>
      <c r="AD173" s="31" t="s">
        <v>72</v>
      </c>
      <c r="AE173" s="2">
        <f t="shared" si="23"/>
        <v>60</v>
      </c>
      <c r="AF173" s="31" t="s">
        <v>85</v>
      </c>
      <c r="AG173" s="31" t="s">
        <v>129</v>
      </c>
      <c r="AH173" s="31" t="s">
        <v>364</v>
      </c>
      <c r="AI173" s="31" t="s">
        <v>1064</v>
      </c>
      <c r="AJ173" s="31">
        <f t="shared" si="24"/>
        <v>1</v>
      </c>
      <c r="AK173" s="34">
        <f t="shared" si="25"/>
        <v>20</v>
      </c>
      <c r="AL173" s="30">
        <f t="shared" si="26"/>
        <v>20</v>
      </c>
      <c r="AM173" s="5">
        <f t="shared" si="30"/>
        <v>350.06</v>
      </c>
      <c r="AN173" s="5">
        <f t="shared" si="31"/>
        <v>60</v>
      </c>
      <c r="AO173" s="30">
        <f t="shared" si="32"/>
        <v>600</v>
      </c>
      <c r="AP173" s="30">
        <f t="shared" si="27"/>
        <v>600</v>
      </c>
      <c r="AQ173">
        <f t="shared" si="28"/>
        <v>0</v>
      </c>
      <c r="AR173" s="2">
        <f t="shared" si="29"/>
        <v>0</v>
      </c>
      <c r="AS173" s="2">
        <f t="shared" si="33"/>
        <v>10</v>
      </c>
      <c r="AT173" s="31" t="s">
        <v>50</v>
      </c>
      <c r="AU173" s="31" t="s">
        <v>92</v>
      </c>
      <c r="AV173" s="31" t="s">
        <v>66</v>
      </c>
      <c r="AW173" s="31" t="s">
        <v>57</v>
      </c>
      <c r="AX173" s="31" t="s">
        <v>847</v>
      </c>
      <c r="AY173" s="31" t="s">
        <v>68</v>
      </c>
      <c r="AZ173" s="31" t="s">
        <v>364</v>
      </c>
      <c r="BA173" s="31" t="s">
        <v>1064</v>
      </c>
      <c r="BB173" s="31" t="s">
        <v>50</v>
      </c>
      <c r="BC173" s="31" t="s">
        <v>50</v>
      </c>
      <c r="BD173" s="31" t="s">
        <v>50</v>
      </c>
      <c r="BE173" s="31" t="s">
        <v>50</v>
      </c>
      <c r="BF173" s="31" t="s">
        <v>50</v>
      </c>
    </row>
    <row r="174" spans="1:58" ht="45" x14ac:dyDescent="0.25">
      <c r="A174" s="31" t="s">
        <v>2982</v>
      </c>
      <c r="B174" s="31" t="s">
        <v>49</v>
      </c>
      <c r="C174" s="32">
        <v>6</v>
      </c>
      <c r="D174" s="31" t="s">
        <v>50</v>
      </c>
      <c r="E174" s="31" t="s">
        <v>51</v>
      </c>
      <c r="F174" s="31" t="s">
        <v>52</v>
      </c>
      <c r="G174" s="31" t="s">
        <v>50</v>
      </c>
      <c r="H174" s="31" t="s">
        <v>50</v>
      </c>
      <c r="I174" s="31" t="s">
        <v>97</v>
      </c>
      <c r="J174" s="31" t="s">
        <v>54</v>
      </c>
      <c r="K174" s="31" t="s">
        <v>54</v>
      </c>
      <c r="L174" s="31" t="s">
        <v>128</v>
      </c>
      <c r="M174" s="31" t="s">
        <v>72</v>
      </c>
      <c r="N174" s="31" t="s">
        <v>56</v>
      </c>
      <c r="O174" s="31" t="s">
        <v>60</v>
      </c>
      <c r="P174" s="31" t="s">
        <v>50</v>
      </c>
      <c r="Q174" s="31" t="s">
        <v>98</v>
      </c>
      <c r="R174" s="31" t="s">
        <v>129</v>
      </c>
      <c r="S174" s="31" t="s">
        <v>59</v>
      </c>
      <c r="T174" s="31" t="s">
        <v>50</v>
      </c>
      <c r="U174" s="31" t="s">
        <v>50</v>
      </c>
      <c r="V174" s="31" t="s">
        <v>50</v>
      </c>
      <c r="W174" s="31" t="s">
        <v>50</v>
      </c>
      <c r="X174" s="31" t="s">
        <v>50</v>
      </c>
      <c r="Y174" s="31" t="s">
        <v>50</v>
      </c>
      <c r="Z174" s="31" t="s">
        <v>62</v>
      </c>
      <c r="AA174" s="31" t="s">
        <v>50</v>
      </c>
      <c r="AB174" s="31" t="s">
        <v>50</v>
      </c>
      <c r="AC174" s="31" t="s">
        <v>87</v>
      </c>
      <c r="AD174" s="31" t="s">
        <v>72</v>
      </c>
      <c r="AE174" s="2">
        <f t="shared" si="23"/>
        <v>60</v>
      </c>
      <c r="AF174" s="31" t="s">
        <v>85</v>
      </c>
      <c r="AG174" s="31" t="s">
        <v>129</v>
      </c>
      <c r="AH174" s="31" t="s">
        <v>136</v>
      </c>
      <c r="AI174" s="31" t="s">
        <v>11773</v>
      </c>
      <c r="AJ174" s="31">
        <f t="shared" si="24"/>
        <v>0</v>
      </c>
      <c r="AK174" s="34">
        <f t="shared" si="25"/>
        <v>-99</v>
      </c>
      <c r="AL174" s="30">
        <f t="shared" si="26"/>
        <v>-99</v>
      </c>
      <c r="AM174" s="5">
        <f t="shared" si="30"/>
        <v>74.44</v>
      </c>
      <c r="AN174" s="5">
        <f t="shared" si="31"/>
        <v>0</v>
      </c>
      <c r="AO174" s="30">
        <f t="shared" si="32"/>
        <v>0</v>
      </c>
      <c r="AP174" s="30">
        <f t="shared" si="27"/>
        <v>0</v>
      </c>
      <c r="AQ174" t="str">
        <f t="shared" si="28"/>
        <v>1978 - 1992</v>
      </c>
      <c r="AR174" s="2">
        <f t="shared" si="29"/>
        <v>1984</v>
      </c>
      <c r="AS174" s="2">
        <f t="shared" si="33"/>
        <v>-99</v>
      </c>
      <c r="AT174" s="31" t="s">
        <v>50</v>
      </c>
      <c r="AU174" s="31" t="s">
        <v>50</v>
      </c>
      <c r="AV174" s="31" t="s">
        <v>66</v>
      </c>
      <c r="AW174" s="31" t="s">
        <v>57</v>
      </c>
      <c r="AX174" s="31" t="s">
        <v>195</v>
      </c>
      <c r="AY174" s="31" t="s">
        <v>68</v>
      </c>
      <c r="AZ174" s="31" t="s">
        <v>136</v>
      </c>
      <c r="BA174" s="31" t="s">
        <v>11773</v>
      </c>
      <c r="BB174" s="31" t="s">
        <v>50</v>
      </c>
      <c r="BC174" s="31" t="s">
        <v>50</v>
      </c>
      <c r="BD174" s="31" t="s">
        <v>50</v>
      </c>
      <c r="BE174" s="31" t="s">
        <v>50</v>
      </c>
      <c r="BF174" s="31" t="s">
        <v>50</v>
      </c>
    </row>
    <row r="175" spans="1:58" ht="45" x14ac:dyDescent="0.25">
      <c r="A175" s="31" t="s">
        <v>3026</v>
      </c>
      <c r="B175" s="31" t="s">
        <v>49</v>
      </c>
      <c r="C175" s="32">
        <v>9</v>
      </c>
      <c r="D175" s="31" t="s">
        <v>50</v>
      </c>
      <c r="E175" s="31" t="s">
        <v>85</v>
      </c>
      <c r="F175" s="31" t="s">
        <v>70</v>
      </c>
      <c r="G175" s="31" t="s">
        <v>50</v>
      </c>
      <c r="H175" s="31" t="s">
        <v>50</v>
      </c>
      <c r="I175" s="31" t="s">
        <v>139</v>
      </c>
      <c r="J175" s="31" t="s">
        <v>54</v>
      </c>
      <c r="K175" s="31" t="s">
        <v>54</v>
      </c>
      <c r="L175" s="31" t="s">
        <v>55</v>
      </c>
      <c r="M175" s="31" t="s">
        <v>84</v>
      </c>
      <c r="N175" s="31" t="s">
        <v>50</v>
      </c>
      <c r="O175" s="31" t="s">
        <v>57</v>
      </c>
      <c r="P175" s="31" t="s">
        <v>143</v>
      </c>
      <c r="Q175" s="31" t="s">
        <v>50</v>
      </c>
      <c r="R175" s="31" t="s">
        <v>58</v>
      </c>
      <c r="S175" s="31" t="s">
        <v>53</v>
      </c>
      <c r="T175" s="31" t="s">
        <v>60</v>
      </c>
      <c r="U175" s="31" t="s">
        <v>60</v>
      </c>
      <c r="V175" s="31" t="s">
        <v>66</v>
      </c>
      <c r="W175" s="31" t="s">
        <v>50</v>
      </c>
      <c r="X175" s="31" t="s">
        <v>161</v>
      </c>
      <c r="Y175" s="31" t="s">
        <v>60</v>
      </c>
      <c r="Z175" s="31" t="s">
        <v>62</v>
      </c>
      <c r="AA175" s="31" t="s">
        <v>50</v>
      </c>
      <c r="AB175" s="31" t="s">
        <v>50</v>
      </c>
      <c r="AC175" s="31" t="s">
        <v>87</v>
      </c>
      <c r="AD175" s="31" t="s">
        <v>72</v>
      </c>
      <c r="AE175" s="2">
        <f t="shared" si="23"/>
        <v>60</v>
      </c>
      <c r="AF175" s="31" t="s">
        <v>85</v>
      </c>
      <c r="AG175" s="31" t="s">
        <v>129</v>
      </c>
      <c r="AH175" s="31" t="s">
        <v>251</v>
      </c>
      <c r="AI175" s="31" t="s">
        <v>11774</v>
      </c>
      <c r="AJ175" s="31">
        <f t="shared" si="24"/>
        <v>0</v>
      </c>
      <c r="AK175" s="34">
        <f t="shared" si="25"/>
        <v>-99</v>
      </c>
      <c r="AL175" s="30">
        <f t="shared" si="26"/>
        <v>-99</v>
      </c>
      <c r="AM175" s="5">
        <f t="shared" si="30"/>
        <v>39.96</v>
      </c>
      <c r="AN175" s="5">
        <f t="shared" si="31"/>
        <v>0</v>
      </c>
      <c r="AO175" s="30">
        <f t="shared" si="32"/>
        <v>0</v>
      </c>
      <c r="AP175" s="30">
        <f t="shared" si="27"/>
        <v>0</v>
      </c>
      <c r="AQ175" t="str">
        <f t="shared" si="28"/>
        <v>Before 1978</v>
      </c>
      <c r="AR175" s="2">
        <f t="shared" si="29"/>
        <v>1952</v>
      </c>
      <c r="AS175" s="2">
        <f t="shared" si="33"/>
        <v>-99</v>
      </c>
      <c r="AT175" s="31" t="s">
        <v>50</v>
      </c>
      <c r="AU175" s="31" t="s">
        <v>50</v>
      </c>
      <c r="AV175" s="31" t="s">
        <v>66</v>
      </c>
      <c r="AW175" s="31" t="s">
        <v>57</v>
      </c>
      <c r="AX175" s="31" t="s">
        <v>154</v>
      </c>
      <c r="AY175" s="31" t="s">
        <v>68</v>
      </c>
      <c r="AZ175" s="31" t="s">
        <v>251</v>
      </c>
      <c r="BA175" s="31" t="s">
        <v>11774</v>
      </c>
      <c r="BB175" s="31" t="s">
        <v>50</v>
      </c>
      <c r="BC175" s="31" t="s">
        <v>50</v>
      </c>
      <c r="BD175" s="31" t="s">
        <v>50</v>
      </c>
      <c r="BE175" s="31" t="s">
        <v>50</v>
      </c>
      <c r="BF175" s="31" t="s">
        <v>50</v>
      </c>
    </row>
    <row r="176" spans="1:58" ht="45" x14ac:dyDescent="0.25">
      <c r="A176" s="31" t="s">
        <v>3033</v>
      </c>
      <c r="B176" s="31" t="s">
        <v>49</v>
      </c>
      <c r="C176" s="32">
        <v>1</v>
      </c>
      <c r="D176" s="31" t="s">
        <v>50</v>
      </c>
      <c r="E176" s="31" t="s">
        <v>85</v>
      </c>
      <c r="F176" s="31" t="s">
        <v>70</v>
      </c>
      <c r="G176" s="31" t="s">
        <v>50</v>
      </c>
      <c r="H176" s="31" t="s">
        <v>50</v>
      </c>
      <c r="I176" s="31" t="s">
        <v>53</v>
      </c>
      <c r="J176" s="31" t="s">
        <v>54</v>
      </c>
      <c r="K176" s="31" t="s">
        <v>54</v>
      </c>
      <c r="L176" s="31" t="s">
        <v>55</v>
      </c>
      <c r="M176" s="31" t="s">
        <v>51</v>
      </c>
      <c r="N176" s="31" t="s">
        <v>50</v>
      </c>
      <c r="O176" s="31" t="s">
        <v>57</v>
      </c>
      <c r="P176" s="31" t="s">
        <v>50</v>
      </c>
      <c r="Q176" s="31" t="s">
        <v>300</v>
      </c>
      <c r="R176" s="31" t="s">
        <v>58</v>
      </c>
      <c r="S176" s="31" t="s">
        <v>53</v>
      </c>
      <c r="T176" s="31" t="s">
        <v>60</v>
      </c>
      <c r="U176" s="31" t="s">
        <v>60</v>
      </c>
      <c r="V176" s="31" t="s">
        <v>66</v>
      </c>
      <c r="W176" s="31" t="s">
        <v>50</v>
      </c>
      <c r="X176" s="31" t="s">
        <v>92</v>
      </c>
      <c r="Y176" s="31" t="s">
        <v>50</v>
      </c>
      <c r="Z176" s="31" t="s">
        <v>62</v>
      </c>
      <c r="AA176" s="31" t="s">
        <v>50</v>
      </c>
      <c r="AB176" s="31" t="s">
        <v>50</v>
      </c>
      <c r="AC176" s="31" t="s">
        <v>63</v>
      </c>
      <c r="AD176" s="31" t="s">
        <v>72</v>
      </c>
      <c r="AE176" s="2">
        <f t="shared" si="23"/>
        <v>60</v>
      </c>
      <c r="AF176" s="31" t="s">
        <v>85</v>
      </c>
      <c r="AG176" s="31" t="s">
        <v>129</v>
      </c>
      <c r="AH176" s="31" t="s">
        <v>136</v>
      </c>
      <c r="AI176" s="31" t="s">
        <v>11775</v>
      </c>
      <c r="AJ176" s="31">
        <f t="shared" si="24"/>
        <v>0</v>
      </c>
      <c r="AK176" s="34">
        <f t="shared" si="25"/>
        <v>-99</v>
      </c>
      <c r="AL176" s="30">
        <f t="shared" si="26"/>
        <v>-99</v>
      </c>
      <c r="AM176" s="5">
        <f t="shared" si="30"/>
        <v>396.79</v>
      </c>
      <c r="AN176" s="5">
        <f t="shared" si="31"/>
        <v>0</v>
      </c>
      <c r="AO176" s="30">
        <f t="shared" si="32"/>
        <v>0</v>
      </c>
      <c r="AP176" s="30">
        <f t="shared" si="27"/>
        <v>0</v>
      </c>
      <c r="AQ176" t="str">
        <f t="shared" si="28"/>
        <v>Before 1978</v>
      </c>
      <c r="AR176" s="2">
        <f t="shared" si="29"/>
        <v>1950</v>
      </c>
      <c r="AS176" s="2">
        <f t="shared" si="33"/>
        <v>-99</v>
      </c>
      <c r="AT176" s="31" t="s">
        <v>50</v>
      </c>
      <c r="AU176" s="31" t="s">
        <v>50</v>
      </c>
      <c r="AV176" s="31" t="s">
        <v>66</v>
      </c>
      <c r="AW176" s="31" t="s">
        <v>57</v>
      </c>
      <c r="AX176" s="31" t="s">
        <v>50</v>
      </c>
      <c r="AY176" s="31" t="s">
        <v>50</v>
      </c>
      <c r="AZ176" s="31" t="s">
        <v>136</v>
      </c>
      <c r="BA176" s="31" t="s">
        <v>11775</v>
      </c>
      <c r="BB176" s="31" t="s">
        <v>50</v>
      </c>
      <c r="BC176" s="31" t="s">
        <v>50</v>
      </c>
      <c r="BD176" s="31" t="s">
        <v>50</v>
      </c>
      <c r="BE176" s="31" t="s">
        <v>50</v>
      </c>
      <c r="BF176" s="31" t="s">
        <v>50</v>
      </c>
    </row>
    <row r="177" spans="1:58" ht="45" x14ac:dyDescent="0.25">
      <c r="A177" s="31" t="s">
        <v>3048</v>
      </c>
      <c r="B177" s="31" t="s">
        <v>49</v>
      </c>
      <c r="C177" s="32">
        <v>1</v>
      </c>
      <c r="D177" s="31" t="s">
        <v>50</v>
      </c>
      <c r="E177" s="31" t="s">
        <v>84</v>
      </c>
      <c r="F177" s="31" t="s">
        <v>85</v>
      </c>
      <c r="G177" s="31" t="s">
        <v>50</v>
      </c>
      <c r="H177" s="31" t="s">
        <v>50</v>
      </c>
      <c r="I177" s="31" t="s">
        <v>53</v>
      </c>
      <c r="J177" s="31" t="s">
        <v>54</v>
      </c>
      <c r="K177" s="31" t="s">
        <v>60</v>
      </c>
      <c r="L177" s="31" t="s">
        <v>55</v>
      </c>
      <c r="M177" s="31" t="s">
        <v>72</v>
      </c>
      <c r="N177" s="31" t="s">
        <v>60</v>
      </c>
      <c r="O177" s="31" t="s">
        <v>66</v>
      </c>
      <c r="P177" s="31" t="s">
        <v>50</v>
      </c>
      <c r="Q177" s="31" t="s">
        <v>50</v>
      </c>
      <c r="R177" s="31" t="s">
        <v>58</v>
      </c>
      <c r="S177" s="31" t="s">
        <v>58</v>
      </c>
      <c r="T177" s="31" t="s">
        <v>60</v>
      </c>
      <c r="U177" s="31" t="s">
        <v>60</v>
      </c>
      <c r="V177" s="31" t="s">
        <v>60</v>
      </c>
      <c r="W177" s="31" t="s">
        <v>50</v>
      </c>
      <c r="X177" s="31" t="s">
        <v>50</v>
      </c>
      <c r="Y177" s="31" t="s">
        <v>50</v>
      </c>
      <c r="Z177" s="31" t="s">
        <v>62</v>
      </c>
      <c r="AA177" s="31" t="s">
        <v>50</v>
      </c>
      <c r="AB177" s="31" t="s">
        <v>50</v>
      </c>
      <c r="AC177" s="31" t="s">
        <v>87</v>
      </c>
      <c r="AD177" s="31" t="s">
        <v>50</v>
      </c>
      <c r="AE177" s="2">
        <f t="shared" si="23"/>
        <v>60</v>
      </c>
      <c r="AF177" s="31" t="s">
        <v>85</v>
      </c>
      <c r="AG177" s="31" t="s">
        <v>129</v>
      </c>
      <c r="AH177" s="31" t="s">
        <v>152</v>
      </c>
      <c r="AI177" s="31" t="s">
        <v>50</v>
      </c>
      <c r="AJ177" s="31">
        <f t="shared" si="24"/>
        <v>0</v>
      </c>
      <c r="AK177" s="34">
        <f t="shared" si="25"/>
        <v>-99</v>
      </c>
      <c r="AL177" s="30">
        <f t="shared" si="26"/>
        <v>-99</v>
      </c>
      <c r="AM177" s="5">
        <f t="shared" si="30"/>
        <v>267.99</v>
      </c>
      <c r="AN177" s="5">
        <f t="shared" si="31"/>
        <v>0</v>
      </c>
      <c r="AO177" s="30">
        <f t="shared" si="32"/>
        <v>0</v>
      </c>
      <c r="AP177" s="30">
        <f t="shared" si="27"/>
        <v>0</v>
      </c>
      <c r="AQ177" t="str">
        <f t="shared" si="28"/>
        <v>Before 1978</v>
      </c>
      <c r="AR177" s="2">
        <f t="shared" si="29"/>
        <v>1970</v>
      </c>
      <c r="AS177" s="2">
        <f t="shared" si="33"/>
        <v>-99</v>
      </c>
      <c r="AT177" s="31" t="s">
        <v>50</v>
      </c>
      <c r="AU177" s="31" t="s">
        <v>50</v>
      </c>
      <c r="AV177" s="31" t="s">
        <v>141</v>
      </c>
      <c r="AW177" s="31" t="s">
        <v>86</v>
      </c>
      <c r="AX177" s="31" t="s">
        <v>50</v>
      </c>
      <c r="AY177" s="31" t="s">
        <v>50</v>
      </c>
      <c r="AZ177" s="31" t="s">
        <v>50</v>
      </c>
      <c r="BA177" s="31" t="s">
        <v>50</v>
      </c>
      <c r="BB177" s="31" t="s">
        <v>50</v>
      </c>
      <c r="BC177" s="31" t="s">
        <v>50</v>
      </c>
      <c r="BD177" s="31" t="s">
        <v>50</v>
      </c>
      <c r="BE177" s="31" t="s">
        <v>50</v>
      </c>
      <c r="BF177" s="31" t="s">
        <v>50</v>
      </c>
    </row>
    <row r="178" spans="1:58" ht="45" x14ac:dyDescent="0.25">
      <c r="A178" s="31" t="s">
        <v>1075</v>
      </c>
      <c r="B178" s="31" t="s">
        <v>49</v>
      </c>
      <c r="C178" s="32">
        <v>4</v>
      </c>
      <c r="D178" s="31" t="s">
        <v>50</v>
      </c>
      <c r="E178" s="31" t="s">
        <v>84</v>
      </c>
      <c r="F178" s="31" t="s">
        <v>50</v>
      </c>
      <c r="G178" s="31" t="s">
        <v>50</v>
      </c>
      <c r="H178" s="31" t="s">
        <v>50</v>
      </c>
      <c r="I178" s="31" t="s">
        <v>996</v>
      </c>
      <c r="J178" s="31" t="s">
        <v>54</v>
      </c>
      <c r="K178" s="31" t="s">
        <v>54</v>
      </c>
      <c r="L178" s="31" t="s">
        <v>55</v>
      </c>
      <c r="M178" s="31" t="s">
        <v>72</v>
      </c>
      <c r="N178" s="31" t="s">
        <v>60</v>
      </c>
      <c r="O178" s="31" t="s">
        <v>60</v>
      </c>
      <c r="P178" s="31" t="s">
        <v>50</v>
      </c>
      <c r="Q178" s="31" t="s">
        <v>107</v>
      </c>
      <c r="R178" s="31" t="s">
        <v>86</v>
      </c>
      <c r="S178" s="31" t="s">
        <v>59</v>
      </c>
      <c r="T178" s="31" t="s">
        <v>54</v>
      </c>
      <c r="U178" s="31" t="s">
        <v>54</v>
      </c>
      <c r="V178" s="31" t="s">
        <v>86</v>
      </c>
      <c r="W178" s="31" t="s">
        <v>50</v>
      </c>
      <c r="X178" s="31" t="s">
        <v>366</v>
      </c>
      <c r="Y178" s="31" t="s">
        <v>54</v>
      </c>
      <c r="Z178" s="31" t="s">
        <v>62</v>
      </c>
      <c r="AA178" s="31" t="s">
        <v>50</v>
      </c>
      <c r="AB178" s="31" t="s">
        <v>50</v>
      </c>
      <c r="AC178" s="31" t="s">
        <v>63</v>
      </c>
      <c r="AD178" s="31" t="s">
        <v>72</v>
      </c>
      <c r="AE178" s="2">
        <f t="shared" si="23"/>
        <v>60</v>
      </c>
      <c r="AF178" s="31" t="s">
        <v>85</v>
      </c>
      <c r="AG178" s="31" t="s">
        <v>129</v>
      </c>
      <c r="AH178" s="31" t="s">
        <v>64</v>
      </c>
      <c r="AI178" s="31" t="s">
        <v>11776</v>
      </c>
      <c r="AJ178" s="31">
        <f t="shared" si="24"/>
        <v>0</v>
      </c>
      <c r="AK178" s="34">
        <f t="shared" si="25"/>
        <v>-99</v>
      </c>
      <c r="AL178" s="30">
        <f t="shared" si="26"/>
        <v>-99</v>
      </c>
      <c r="AM178" s="5">
        <f t="shared" si="30"/>
        <v>41.97</v>
      </c>
      <c r="AN178" s="5">
        <f t="shared" si="31"/>
        <v>0</v>
      </c>
      <c r="AO178" s="30">
        <f t="shared" si="32"/>
        <v>0</v>
      </c>
      <c r="AP178" s="30">
        <f t="shared" si="27"/>
        <v>0</v>
      </c>
      <c r="AQ178" t="str">
        <f t="shared" si="28"/>
        <v>2006 - 2009</v>
      </c>
      <c r="AR178" s="2">
        <f t="shared" si="29"/>
        <v>2006</v>
      </c>
      <c r="AS178" s="2">
        <f t="shared" si="33"/>
        <v>-99</v>
      </c>
      <c r="AT178" s="31" t="s">
        <v>50</v>
      </c>
      <c r="AU178" s="31" t="s">
        <v>50</v>
      </c>
      <c r="AV178" s="31" t="s">
        <v>60</v>
      </c>
      <c r="AW178" s="31" t="s">
        <v>50</v>
      </c>
      <c r="AX178" s="31" t="s">
        <v>50</v>
      </c>
      <c r="AY178" s="31" t="s">
        <v>50</v>
      </c>
      <c r="AZ178" s="31" t="s">
        <v>50</v>
      </c>
      <c r="BA178" s="31" t="s">
        <v>50</v>
      </c>
      <c r="BB178" s="31" t="s">
        <v>50</v>
      </c>
      <c r="BC178" s="31" t="s">
        <v>50</v>
      </c>
      <c r="BD178" s="31" t="s">
        <v>50</v>
      </c>
      <c r="BE178" s="31" t="s">
        <v>50</v>
      </c>
      <c r="BF178" s="31" t="s">
        <v>50</v>
      </c>
    </row>
    <row r="179" spans="1:58" ht="45" x14ac:dyDescent="0.25">
      <c r="A179" s="31" t="s">
        <v>1075</v>
      </c>
      <c r="B179" s="31" t="s">
        <v>49</v>
      </c>
      <c r="C179" s="32">
        <v>14</v>
      </c>
      <c r="D179" s="31" t="s">
        <v>50</v>
      </c>
      <c r="E179" s="31" t="s">
        <v>84</v>
      </c>
      <c r="F179" s="31" t="s">
        <v>85</v>
      </c>
      <c r="G179" s="31" t="s">
        <v>50</v>
      </c>
      <c r="H179" s="31" t="s">
        <v>50</v>
      </c>
      <c r="I179" s="31" t="s">
        <v>204</v>
      </c>
      <c r="J179" s="31" t="s">
        <v>54</v>
      </c>
      <c r="K179" s="31" t="s">
        <v>54</v>
      </c>
      <c r="L179" s="31" t="s">
        <v>55</v>
      </c>
      <c r="M179" s="31" t="s">
        <v>72</v>
      </c>
      <c r="N179" s="31" t="s">
        <v>50</v>
      </c>
      <c r="O179" s="31" t="s">
        <v>57</v>
      </c>
      <c r="P179" s="31" t="s">
        <v>50</v>
      </c>
      <c r="Q179" s="31" t="s">
        <v>50</v>
      </c>
      <c r="R179" s="31" t="s">
        <v>86</v>
      </c>
      <c r="S179" s="31" t="s">
        <v>59</v>
      </c>
      <c r="T179" s="31" t="s">
        <v>54</v>
      </c>
      <c r="U179" s="31" t="s">
        <v>54</v>
      </c>
      <c r="V179" s="31" t="s">
        <v>86</v>
      </c>
      <c r="W179" s="31" t="s">
        <v>50</v>
      </c>
      <c r="X179" s="31" t="s">
        <v>92</v>
      </c>
      <c r="Y179" s="31" t="s">
        <v>54</v>
      </c>
      <c r="Z179" s="31" t="s">
        <v>62</v>
      </c>
      <c r="AA179" s="31" t="s">
        <v>50</v>
      </c>
      <c r="AB179" s="31" t="s">
        <v>50</v>
      </c>
      <c r="AC179" s="31" t="s">
        <v>63</v>
      </c>
      <c r="AD179" s="31" t="s">
        <v>72</v>
      </c>
      <c r="AE179" s="2">
        <f t="shared" si="23"/>
        <v>60</v>
      </c>
      <c r="AF179" s="31" t="s">
        <v>85</v>
      </c>
      <c r="AG179" s="31" t="s">
        <v>129</v>
      </c>
      <c r="AH179" s="31" t="s">
        <v>152</v>
      </c>
      <c r="AI179" s="31" t="s">
        <v>1078</v>
      </c>
      <c r="AJ179" s="31">
        <f t="shared" si="24"/>
        <v>1</v>
      </c>
      <c r="AK179" s="34">
        <f t="shared" si="25"/>
        <v>-99</v>
      </c>
      <c r="AL179" s="30">
        <f t="shared" si="26"/>
        <v>-99</v>
      </c>
      <c r="AM179" s="5">
        <f t="shared" si="30"/>
        <v>41.97</v>
      </c>
      <c r="AN179" s="5">
        <f t="shared" si="31"/>
        <v>60</v>
      </c>
      <c r="AO179" s="30">
        <f t="shared" si="32"/>
        <v>840</v>
      </c>
      <c r="AP179" s="30">
        <f t="shared" si="27"/>
        <v>840</v>
      </c>
      <c r="AQ179" t="str">
        <f t="shared" si="28"/>
        <v>2006 - 2009</v>
      </c>
      <c r="AR179" s="2">
        <f t="shared" si="29"/>
        <v>2006</v>
      </c>
      <c r="AS179" s="2">
        <f t="shared" si="33"/>
        <v>14</v>
      </c>
      <c r="AT179" s="31" t="s">
        <v>50</v>
      </c>
      <c r="AU179" s="31" t="s">
        <v>570</v>
      </c>
      <c r="AV179" s="31" t="s">
        <v>66</v>
      </c>
      <c r="AW179" s="31" t="s">
        <v>57</v>
      </c>
      <c r="AX179" s="31" t="s">
        <v>1079</v>
      </c>
      <c r="AY179" s="31" t="s">
        <v>68</v>
      </c>
      <c r="AZ179" s="31" t="s">
        <v>152</v>
      </c>
      <c r="BA179" s="31" t="s">
        <v>1078</v>
      </c>
      <c r="BB179" s="31" t="s">
        <v>50</v>
      </c>
      <c r="BC179" s="31" t="s">
        <v>50</v>
      </c>
      <c r="BD179" s="31" t="s">
        <v>50</v>
      </c>
      <c r="BE179" s="31" t="s">
        <v>50</v>
      </c>
      <c r="BF179" s="31" t="s">
        <v>50</v>
      </c>
    </row>
    <row r="180" spans="1:58" ht="45" x14ac:dyDescent="0.25">
      <c r="A180" s="31" t="s">
        <v>390</v>
      </c>
      <c r="B180" s="31" t="s">
        <v>49</v>
      </c>
      <c r="C180" s="32">
        <v>1</v>
      </c>
      <c r="D180" s="31" t="s">
        <v>50</v>
      </c>
      <c r="E180" s="31" t="s">
        <v>71</v>
      </c>
      <c r="F180" s="31" t="s">
        <v>96</v>
      </c>
      <c r="G180" s="31" t="s">
        <v>50</v>
      </c>
      <c r="H180" s="31" t="s">
        <v>50</v>
      </c>
      <c r="I180" s="31" t="s">
        <v>53</v>
      </c>
      <c r="J180" s="31" t="s">
        <v>54</v>
      </c>
      <c r="K180" s="31" t="s">
        <v>54</v>
      </c>
      <c r="L180" s="31" t="s">
        <v>128</v>
      </c>
      <c r="M180" s="31" t="s">
        <v>72</v>
      </c>
      <c r="N180" s="31" t="s">
        <v>50</v>
      </c>
      <c r="O180" s="31" t="s">
        <v>66</v>
      </c>
      <c r="P180" s="31" t="s">
        <v>50</v>
      </c>
      <c r="Q180" s="31" t="s">
        <v>50</v>
      </c>
      <c r="R180" s="31" t="s">
        <v>74</v>
      </c>
      <c r="S180" s="31" t="s">
        <v>58</v>
      </c>
      <c r="T180" s="31" t="s">
        <v>60</v>
      </c>
      <c r="U180" s="31" t="s">
        <v>60</v>
      </c>
      <c r="V180" s="31" t="s">
        <v>60</v>
      </c>
      <c r="W180" s="31" t="s">
        <v>50</v>
      </c>
      <c r="X180" s="31" t="s">
        <v>50</v>
      </c>
      <c r="Y180" s="31" t="s">
        <v>50</v>
      </c>
      <c r="Z180" s="31" t="s">
        <v>62</v>
      </c>
      <c r="AA180" s="31" t="s">
        <v>50</v>
      </c>
      <c r="AB180" s="31" t="s">
        <v>50</v>
      </c>
      <c r="AC180" s="31" t="s">
        <v>87</v>
      </c>
      <c r="AD180" s="31" t="s">
        <v>72</v>
      </c>
      <c r="AE180" s="2">
        <f t="shared" si="23"/>
        <v>60</v>
      </c>
      <c r="AF180" s="31" t="s">
        <v>85</v>
      </c>
      <c r="AG180" s="31" t="s">
        <v>129</v>
      </c>
      <c r="AH180" s="31" t="s">
        <v>50</v>
      </c>
      <c r="AI180" s="31" t="s">
        <v>11777</v>
      </c>
      <c r="AJ180" s="31">
        <f t="shared" si="24"/>
        <v>0</v>
      </c>
      <c r="AK180" s="34">
        <f t="shared" si="25"/>
        <v>-99</v>
      </c>
      <c r="AL180" s="30">
        <f t="shared" si="26"/>
        <v>-99</v>
      </c>
      <c r="AM180" s="5">
        <f t="shared" si="30"/>
        <v>55.13</v>
      </c>
      <c r="AN180" s="5">
        <f t="shared" si="31"/>
        <v>0</v>
      </c>
      <c r="AO180" s="30">
        <f t="shared" si="32"/>
        <v>0</v>
      </c>
      <c r="AP180" s="30">
        <f t="shared" si="27"/>
        <v>0</v>
      </c>
      <c r="AQ180" t="str">
        <f t="shared" si="28"/>
        <v>Before 1978</v>
      </c>
      <c r="AR180" s="2">
        <f t="shared" si="29"/>
        <v>1960</v>
      </c>
      <c r="AS180" s="2">
        <f t="shared" si="33"/>
        <v>-99</v>
      </c>
      <c r="AT180" s="31" t="s">
        <v>50</v>
      </c>
      <c r="AU180" s="31" t="s">
        <v>50</v>
      </c>
      <c r="AV180" s="31" t="s">
        <v>141</v>
      </c>
      <c r="AW180" s="31" t="s">
        <v>86</v>
      </c>
      <c r="AX180" s="31" t="s">
        <v>50</v>
      </c>
      <c r="AY180" s="31" t="s">
        <v>50</v>
      </c>
      <c r="AZ180" s="31" t="s">
        <v>50</v>
      </c>
      <c r="BA180" s="31" t="s">
        <v>11777</v>
      </c>
      <c r="BB180" s="31" t="s">
        <v>50</v>
      </c>
      <c r="BC180" s="31" t="s">
        <v>50</v>
      </c>
      <c r="BD180" s="31" t="s">
        <v>50</v>
      </c>
      <c r="BE180" s="31" t="s">
        <v>50</v>
      </c>
      <c r="BF180" s="31" t="s">
        <v>50</v>
      </c>
    </row>
    <row r="181" spans="1:58" ht="45" x14ac:dyDescent="0.25">
      <c r="A181" s="31" t="s">
        <v>390</v>
      </c>
      <c r="B181" s="31" t="s">
        <v>49</v>
      </c>
      <c r="C181" s="32">
        <v>3</v>
      </c>
      <c r="D181" s="31" t="s">
        <v>50</v>
      </c>
      <c r="E181" s="31" t="s">
        <v>71</v>
      </c>
      <c r="F181" s="31" t="s">
        <v>96</v>
      </c>
      <c r="G181" s="31" t="s">
        <v>50</v>
      </c>
      <c r="H181" s="31" t="s">
        <v>50</v>
      </c>
      <c r="I181" s="31" t="s">
        <v>53</v>
      </c>
      <c r="J181" s="31" t="s">
        <v>54</v>
      </c>
      <c r="K181" s="31" t="s">
        <v>54</v>
      </c>
      <c r="L181" s="31" t="s">
        <v>128</v>
      </c>
      <c r="M181" s="31" t="s">
        <v>72</v>
      </c>
      <c r="N181" s="31" t="s">
        <v>60</v>
      </c>
      <c r="O181" s="31" t="s">
        <v>57</v>
      </c>
      <c r="P181" s="31" t="s">
        <v>73</v>
      </c>
      <c r="Q181" s="31" t="s">
        <v>50</v>
      </c>
      <c r="R181" s="31" t="s">
        <v>74</v>
      </c>
      <c r="S181" s="31" t="s">
        <v>58</v>
      </c>
      <c r="T181" s="31" t="s">
        <v>60</v>
      </c>
      <c r="U181" s="31" t="s">
        <v>60</v>
      </c>
      <c r="V181" s="31" t="s">
        <v>60</v>
      </c>
      <c r="W181" s="31" t="s">
        <v>50</v>
      </c>
      <c r="X181" s="31" t="s">
        <v>50</v>
      </c>
      <c r="Y181" s="31" t="s">
        <v>50</v>
      </c>
      <c r="Z181" s="31" t="s">
        <v>62</v>
      </c>
      <c r="AA181" s="31" t="s">
        <v>50</v>
      </c>
      <c r="AB181" s="31" t="s">
        <v>50</v>
      </c>
      <c r="AC181" s="31" t="s">
        <v>63</v>
      </c>
      <c r="AD181" s="31" t="s">
        <v>72</v>
      </c>
      <c r="AE181" s="2">
        <f t="shared" si="23"/>
        <v>60</v>
      </c>
      <c r="AF181" s="31" t="s">
        <v>85</v>
      </c>
      <c r="AG181" s="31" t="s">
        <v>129</v>
      </c>
      <c r="AH181" s="31" t="s">
        <v>64</v>
      </c>
      <c r="AI181" s="31" t="s">
        <v>11778</v>
      </c>
      <c r="AJ181" s="31">
        <f t="shared" si="24"/>
        <v>0</v>
      </c>
      <c r="AK181" s="34">
        <f t="shared" si="25"/>
        <v>-99</v>
      </c>
      <c r="AL181" s="30">
        <f t="shared" si="26"/>
        <v>-99</v>
      </c>
      <c r="AM181" s="5">
        <f t="shared" si="30"/>
        <v>55.13</v>
      </c>
      <c r="AN181" s="5">
        <f t="shared" si="31"/>
        <v>0</v>
      </c>
      <c r="AO181" s="30">
        <f t="shared" si="32"/>
        <v>0</v>
      </c>
      <c r="AP181" s="30">
        <f t="shared" si="27"/>
        <v>0</v>
      </c>
      <c r="AQ181" t="str">
        <f t="shared" si="28"/>
        <v>Before 1978</v>
      </c>
      <c r="AR181" s="2">
        <f t="shared" si="29"/>
        <v>1960</v>
      </c>
      <c r="AS181" s="2">
        <f t="shared" si="33"/>
        <v>-99</v>
      </c>
      <c r="AT181" s="31" t="s">
        <v>50</v>
      </c>
      <c r="AU181" s="31" t="s">
        <v>50</v>
      </c>
      <c r="AV181" s="31" t="s">
        <v>141</v>
      </c>
      <c r="AW181" s="31" t="s">
        <v>86</v>
      </c>
      <c r="AX181" s="31" t="s">
        <v>50</v>
      </c>
      <c r="AY181" s="31" t="s">
        <v>50</v>
      </c>
      <c r="AZ181" s="31" t="s">
        <v>50</v>
      </c>
      <c r="BA181" s="31" t="s">
        <v>11778</v>
      </c>
      <c r="BB181" s="31" t="s">
        <v>50</v>
      </c>
      <c r="BC181" s="31" t="s">
        <v>50</v>
      </c>
      <c r="BD181" s="31" t="s">
        <v>50</v>
      </c>
      <c r="BE181" s="31" t="s">
        <v>50</v>
      </c>
      <c r="BF181" s="31" t="s">
        <v>50</v>
      </c>
    </row>
    <row r="182" spans="1:58" ht="45" x14ac:dyDescent="0.25">
      <c r="A182" s="31" t="s">
        <v>390</v>
      </c>
      <c r="B182" s="31" t="s">
        <v>49</v>
      </c>
      <c r="C182" s="32">
        <v>7</v>
      </c>
      <c r="D182" s="31" t="s">
        <v>50</v>
      </c>
      <c r="E182" s="31" t="s">
        <v>71</v>
      </c>
      <c r="F182" s="31" t="s">
        <v>96</v>
      </c>
      <c r="G182" s="31" t="s">
        <v>50</v>
      </c>
      <c r="H182" s="31" t="s">
        <v>50</v>
      </c>
      <c r="I182" s="31" t="s">
        <v>53</v>
      </c>
      <c r="J182" s="31" t="s">
        <v>54</v>
      </c>
      <c r="K182" s="31" t="s">
        <v>54</v>
      </c>
      <c r="L182" s="31" t="s">
        <v>55</v>
      </c>
      <c r="M182" s="31" t="s">
        <v>51</v>
      </c>
      <c r="N182" s="31" t="s">
        <v>50</v>
      </c>
      <c r="O182" s="31" t="s">
        <v>66</v>
      </c>
      <c r="P182" s="31" t="s">
        <v>50</v>
      </c>
      <c r="Q182" s="31" t="s">
        <v>50</v>
      </c>
      <c r="R182" s="31" t="s">
        <v>74</v>
      </c>
      <c r="S182" s="31" t="s">
        <v>58</v>
      </c>
      <c r="T182" s="31" t="s">
        <v>60</v>
      </c>
      <c r="U182" s="31" t="s">
        <v>60</v>
      </c>
      <c r="V182" s="31" t="s">
        <v>86</v>
      </c>
      <c r="W182" s="31" t="s">
        <v>50</v>
      </c>
      <c r="X182" s="31" t="s">
        <v>50</v>
      </c>
      <c r="Y182" s="31" t="s">
        <v>50</v>
      </c>
      <c r="Z182" s="31" t="s">
        <v>62</v>
      </c>
      <c r="AA182" s="31" t="s">
        <v>50</v>
      </c>
      <c r="AB182" s="31" t="s">
        <v>50</v>
      </c>
      <c r="AC182" s="31" t="s">
        <v>87</v>
      </c>
      <c r="AD182" s="31" t="s">
        <v>72</v>
      </c>
      <c r="AE182" s="2">
        <f t="shared" si="23"/>
        <v>60</v>
      </c>
      <c r="AF182" s="31" t="s">
        <v>85</v>
      </c>
      <c r="AG182" s="31" t="s">
        <v>129</v>
      </c>
      <c r="AH182" s="31" t="s">
        <v>269</v>
      </c>
      <c r="AI182" s="31" t="s">
        <v>11779</v>
      </c>
      <c r="AJ182" s="31">
        <f t="shared" si="24"/>
        <v>0</v>
      </c>
      <c r="AK182" s="34">
        <f t="shared" si="25"/>
        <v>-99</v>
      </c>
      <c r="AL182" s="30">
        <f t="shared" si="26"/>
        <v>-99</v>
      </c>
      <c r="AM182" s="5">
        <f t="shared" si="30"/>
        <v>55.13</v>
      </c>
      <c r="AN182" s="5">
        <f t="shared" si="31"/>
        <v>0</v>
      </c>
      <c r="AO182" s="30">
        <f t="shared" si="32"/>
        <v>0</v>
      </c>
      <c r="AP182" s="30">
        <f t="shared" si="27"/>
        <v>0</v>
      </c>
      <c r="AQ182" t="str">
        <f t="shared" si="28"/>
        <v>Before 1978</v>
      </c>
      <c r="AR182" s="2">
        <f t="shared" si="29"/>
        <v>1960</v>
      </c>
      <c r="AS182" s="2">
        <f t="shared" si="33"/>
        <v>-99</v>
      </c>
      <c r="AT182" s="31" t="s">
        <v>50</v>
      </c>
      <c r="AU182" s="31" t="s">
        <v>50</v>
      </c>
      <c r="AV182" s="31" t="s">
        <v>141</v>
      </c>
      <c r="AW182" s="31" t="s">
        <v>86</v>
      </c>
      <c r="AX182" s="31" t="s">
        <v>50</v>
      </c>
      <c r="AY182" s="31" t="s">
        <v>50</v>
      </c>
      <c r="AZ182" s="31" t="s">
        <v>269</v>
      </c>
      <c r="BA182" s="31" t="s">
        <v>11779</v>
      </c>
      <c r="BB182" s="31" t="s">
        <v>50</v>
      </c>
      <c r="BC182" s="31" t="s">
        <v>50</v>
      </c>
      <c r="BD182" s="31" t="s">
        <v>50</v>
      </c>
      <c r="BE182" s="31" t="s">
        <v>50</v>
      </c>
      <c r="BF182" s="31" t="s">
        <v>50</v>
      </c>
    </row>
    <row r="183" spans="1:58" ht="45" x14ac:dyDescent="0.25">
      <c r="A183" s="31" t="s">
        <v>390</v>
      </c>
      <c r="B183" s="31" t="s">
        <v>49</v>
      </c>
      <c r="C183" s="32">
        <v>11</v>
      </c>
      <c r="D183" s="31" t="s">
        <v>50</v>
      </c>
      <c r="E183" s="31" t="s">
        <v>71</v>
      </c>
      <c r="F183" s="31" t="s">
        <v>96</v>
      </c>
      <c r="G183" s="31" t="s">
        <v>50</v>
      </c>
      <c r="H183" s="31" t="s">
        <v>50</v>
      </c>
      <c r="I183" s="31" t="s">
        <v>53</v>
      </c>
      <c r="J183" s="31" t="s">
        <v>54</v>
      </c>
      <c r="K183" s="31" t="s">
        <v>60</v>
      </c>
      <c r="L183" s="31" t="s">
        <v>55</v>
      </c>
      <c r="M183" s="31" t="s">
        <v>72</v>
      </c>
      <c r="N183" s="31" t="s">
        <v>60</v>
      </c>
      <c r="O183" s="31" t="s">
        <v>57</v>
      </c>
      <c r="P183" s="31" t="s">
        <v>50</v>
      </c>
      <c r="Q183" s="31" t="s">
        <v>50</v>
      </c>
      <c r="R183" s="31" t="s">
        <v>74</v>
      </c>
      <c r="S183" s="31" t="s">
        <v>58</v>
      </c>
      <c r="T183" s="31" t="s">
        <v>60</v>
      </c>
      <c r="U183" s="31" t="s">
        <v>60</v>
      </c>
      <c r="V183" s="31" t="s">
        <v>86</v>
      </c>
      <c r="W183" s="31" t="s">
        <v>50</v>
      </c>
      <c r="X183" s="31" t="s">
        <v>50</v>
      </c>
      <c r="Y183" s="31" t="s">
        <v>50</v>
      </c>
      <c r="Z183" s="31" t="s">
        <v>62</v>
      </c>
      <c r="AA183" s="31" t="s">
        <v>50</v>
      </c>
      <c r="AB183" s="31" t="s">
        <v>50</v>
      </c>
      <c r="AC183" s="31" t="s">
        <v>63</v>
      </c>
      <c r="AD183" s="31" t="s">
        <v>72</v>
      </c>
      <c r="AE183" s="2">
        <f t="shared" si="23"/>
        <v>60</v>
      </c>
      <c r="AF183" s="31" t="s">
        <v>85</v>
      </c>
      <c r="AG183" s="31" t="s">
        <v>129</v>
      </c>
      <c r="AH183" s="31" t="s">
        <v>77</v>
      </c>
      <c r="AI183" s="31" t="s">
        <v>1090</v>
      </c>
      <c r="AJ183" s="31">
        <f t="shared" si="24"/>
        <v>1</v>
      </c>
      <c r="AK183" s="34">
        <f t="shared" si="25"/>
        <v>-99</v>
      </c>
      <c r="AL183" s="30">
        <f t="shared" si="26"/>
        <v>-99</v>
      </c>
      <c r="AM183" s="5">
        <f t="shared" si="30"/>
        <v>55.13</v>
      </c>
      <c r="AN183" s="5">
        <f t="shared" si="31"/>
        <v>60</v>
      </c>
      <c r="AO183" s="30">
        <f t="shared" si="32"/>
        <v>780</v>
      </c>
      <c r="AP183" s="30">
        <f t="shared" si="27"/>
        <v>780</v>
      </c>
      <c r="AQ183" t="str">
        <f t="shared" si="28"/>
        <v>Before 1978</v>
      </c>
      <c r="AR183" s="2">
        <f t="shared" si="29"/>
        <v>1960</v>
      </c>
      <c r="AS183" s="2">
        <f t="shared" si="33"/>
        <v>13</v>
      </c>
      <c r="AT183" s="31" t="s">
        <v>50</v>
      </c>
      <c r="AU183" s="31" t="s">
        <v>100</v>
      </c>
      <c r="AV183" s="31" t="s">
        <v>141</v>
      </c>
      <c r="AW183" s="31" t="s">
        <v>86</v>
      </c>
      <c r="AX183" s="31" t="s">
        <v>50</v>
      </c>
      <c r="AY183" s="31" t="s">
        <v>50</v>
      </c>
      <c r="AZ183" s="31" t="s">
        <v>77</v>
      </c>
      <c r="BA183" s="31" t="s">
        <v>1090</v>
      </c>
      <c r="BB183" s="31" t="s">
        <v>50</v>
      </c>
      <c r="BC183" s="31" t="s">
        <v>50</v>
      </c>
      <c r="BD183" s="31" t="s">
        <v>50</v>
      </c>
      <c r="BE183" s="31" t="s">
        <v>50</v>
      </c>
      <c r="BF183" s="31" t="s">
        <v>50</v>
      </c>
    </row>
    <row r="184" spans="1:58" ht="45" x14ac:dyDescent="0.25">
      <c r="A184" s="31" t="s">
        <v>390</v>
      </c>
      <c r="B184" s="31" t="s">
        <v>49</v>
      </c>
      <c r="C184" s="32">
        <v>13</v>
      </c>
      <c r="D184" s="31" t="s">
        <v>50</v>
      </c>
      <c r="E184" s="31" t="s">
        <v>71</v>
      </c>
      <c r="F184" s="31" t="s">
        <v>96</v>
      </c>
      <c r="G184" s="31" t="s">
        <v>50</v>
      </c>
      <c r="H184" s="31" t="s">
        <v>50</v>
      </c>
      <c r="I184" s="31" t="s">
        <v>53</v>
      </c>
      <c r="J184" s="31" t="s">
        <v>54</v>
      </c>
      <c r="K184" s="31" t="s">
        <v>60</v>
      </c>
      <c r="L184" s="31" t="s">
        <v>55</v>
      </c>
      <c r="M184" s="31" t="s">
        <v>72</v>
      </c>
      <c r="N184" s="31" t="s">
        <v>50</v>
      </c>
      <c r="O184" s="31" t="s">
        <v>57</v>
      </c>
      <c r="P184" s="31" t="s">
        <v>50</v>
      </c>
      <c r="Q184" s="31" t="s">
        <v>50</v>
      </c>
      <c r="R184" s="31" t="s">
        <v>74</v>
      </c>
      <c r="S184" s="31" t="s">
        <v>59</v>
      </c>
      <c r="T184" s="31" t="s">
        <v>60</v>
      </c>
      <c r="U184" s="31" t="s">
        <v>60</v>
      </c>
      <c r="V184" s="31" t="s">
        <v>86</v>
      </c>
      <c r="W184" s="31" t="s">
        <v>50</v>
      </c>
      <c r="X184" s="31" t="s">
        <v>50</v>
      </c>
      <c r="Y184" s="31" t="s">
        <v>50</v>
      </c>
      <c r="Z184" s="31" t="s">
        <v>62</v>
      </c>
      <c r="AA184" s="31" t="s">
        <v>50</v>
      </c>
      <c r="AB184" s="31" t="s">
        <v>50</v>
      </c>
      <c r="AC184" s="31" t="s">
        <v>63</v>
      </c>
      <c r="AD184" s="31" t="s">
        <v>72</v>
      </c>
      <c r="AE184" s="2">
        <f t="shared" si="23"/>
        <v>60</v>
      </c>
      <c r="AF184" s="31" t="s">
        <v>85</v>
      </c>
      <c r="AG184" s="31" t="s">
        <v>129</v>
      </c>
      <c r="AH184" s="31" t="s">
        <v>77</v>
      </c>
      <c r="AI184" s="31" t="s">
        <v>11780</v>
      </c>
      <c r="AJ184" s="31">
        <f t="shared" si="24"/>
        <v>0</v>
      </c>
      <c r="AK184" s="34">
        <f t="shared" si="25"/>
        <v>-99</v>
      </c>
      <c r="AL184" s="30">
        <f t="shared" si="26"/>
        <v>-99</v>
      </c>
      <c r="AM184" s="5">
        <f t="shared" si="30"/>
        <v>55.13</v>
      </c>
      <c r="AN184" s="5">
        <f t="shared" si="31"/>
        <v>0</v>
      </c>
      <c r="AO184" s="30">
        <f t="shared" si="32"/>
        <v>0</v>
      </c>
      <c r="AP184" s="30">
        <f t="shared" si="27"/>
        <v>0</v>
      </c>
      <c r="AQ184" t="str">
        <f t="shared" si="28"/>
        <v>Before 1978</v>
      </c>
      <c r="AR184" s="2">
        <f t="shared" si="29"/>
        <v>1960</v>
      </c>
      <c r="AS184" s="2">
        <f t="shared" si="33"/>
        <v>-99</v>
      </c>
      <c r="AT184" s="31" t="s">
        <v>50</v>
      </c>
      <c r="AU184" s="31" t="s">
        <v>50</v>
      </c>
      <c r="AV184" s="31" t="s">
        <v>141</v>
      </c>
      <c r="AW184" s="31" t="s">
        <v>86</v>
      </c>
      <c r="AX184" s="31" t="s">
        <v>50</v>
      </c>
      <c r="AY184" s="31" t="s">
        <v>50</v>
      </c>
      <c r="AZ184" s="31" t="s">
        <v>77</v>
      </c>
      <c r="BA184" s="31" t="s">
        <v>11780</v>
      </c>
      <c r="BB184" s="31" t="s">
        <v>50</v>
      </c>
      <c r="BC184" s="31" t="s">
        <v>50</v>
      </c>
      <c r="BD184" s="31" t="s">
        <v>50</v>
      </c>
      <c r="BE184" s="31" t="s">
        <v>50</v>
      </c>
      <c r="BF184" s="31" t="s">
        <v>50</v>
      </c>
    </row>
    <row r="185" spans="1:58" ht="45" x14ac:dyDescent="0.25">
      <c r="A185" s="31" t="s">
        <v>1096</v>
      </c>
      <c r="B185" s="31" t="s">
        <v>49</v>
      </c>
      <c r="C185" s="32">
        <v>2</v>
      </c>
      <c r="D185" s="31" t="s">
        <v>50</v>
      </c>
      <c r="E185" s="31" t="s">
        <v>85</v>
      </c>
      <c r="F185" s="31" t="s">
        <v>70</v>
      </c>
      <c r="G185" s="31" t="s">
        <v>50</v>
      </c>
      <c r="H185" s="31" t="s">
        <v>50</v>
      </c>
      <c r="I185" s="31" t="s">
        <v>53</v>
      </c>
      <c r="J185" s="31" t="s">
        <v>54</v>
      </c>
      <c r="K185" s="31" t="s">
        <v>54</v>
      </c>
      <c r="L185" s="31" t="s">
        <v>55</v>
      </c>
      <c r="M185" s="31" t="s">
        <v>72</v>
      </c>
      <c r="N185" s="31" t="s">
        <v>50</v>
      </c>
      <c r="O185" s="31" t="s">
        <v>57</v>
      </c>
      <c r="P185" s="31" t="s">
        <v>50</v>
      </c>
      <c r="Q185" s="31" t="s">
        <v>215</v>
      </c>
      <c r="R185" s="31" t="s">
        <v>58</v>
      </c>
      <c r="S185" s="31" t="s">
        <v>53</v>
      </c>
      <c r="T185" s="31" t="s">
        <v>60</v>
      </c>
      <c r="U185" s="31" t="s">
        <v>60</v>
      </c>
      <c r="V185" s="31" t="s">
        <v>50</v>
      </c>
      <c r="W185" s="31" t="s">
        <v>50</v>
      </c>
      <c r="X185" s="31" t="s">
        <v>50</v>
      </c>
      <c r="Y185" s="31" t="s">
        <v>50</v>
      </c>
      <c r="Z185" s="31" t="s">
        <v>62</v>
      </c>
      <c r="AA185" s="31" t="s">
        <v>50</v>
      </c>
      <c r="AB185" s="31" t="s">
        <v>50</v>
      </c>
      <c r="AC185" s="31" t="s">
        <v>87</v>
      </c>
      <c r="AD185" s="31" t="s">
        <v>72</v>
      </c>
      <c r="AE185" s="2">
        <f t="shared" si="23"/>
        <v>60</v>
      </c>
      <c r="AF185" s="31" t="s">
        <v>85</v>
      </c>
      <c r="AG185" s="31" t="s">
        <v>129</v>
      </c>
      <c r="AH185" s="31" t="s">
        <v>152</v>
      </c>
      <c r="AI185" s="31" t="s">
        <v>1097</v>
      </c>
      <c r="AJ185" s="31">
        <f t="shared" si="24"/>
        <v>1</v>
      </c>
      <c r="AK185" s="34">
        <f t="shared" si="25"/>
        <v>11</v>
      </c>
      <c r="AL185" s="30">
        <f t="shared" si="26"/>
        <v>11</v>
      </c>
      <c r="AM185" s="5">
        <f t="shared" si="30"/>
        <v>248.36</v>
      </c>
      <c r="AN185" s="5">
        <f t="shared" si="31"/>
        <v>60</v>
      </c>
      <c r="AO185" s="30">
        <f t="shared" si="32"/>
        <v>600</v>
      </c>
      <c r="AP185" s="30">
        <f t="shared" si="27"/>
        <v>600</v>
      </c>
      <c r="AQ185" t="str">
        <f t="shared" si="28"/>
        <v>Before 1978</v>
      </c>
      <c r="AR185" s="2">
        <f t="shared" si="29"/>
        <v>1970</v>
      </c>
      <c r="AS185" s="2">
        <f t="shared" si="33"/>
        <v>10</v>
      </c>
      <c r="AT185" s="31" t="s">
        <v>50</v>
      </c>
      <c r="AU185" s="31" t="s">
        <v>92</v>
      </c>
      <c r="AV185" s="31" t="s">
        <v>141</v>
      </c>
      <c r="AW185" s="31" t="s">
        <v>86</v>
      </c>
      <c r="AX185" s="31" t="s">
        <v>50</v>
      </c>
      <c r="AY185" s="31" t="s">
        <v>50</v>
      </c>
      <c r="AZ185" s="31" t="s">
        <v>152</v>
      </c>
      <c r="BA185" s="31" t="s">
        <v>1097</v>
      </c>
      <c r="BB185" s="31" t="s">
        <v>50</v>
      </c>
      <c r="BC185" s="31" t="s">
        <v>50</v>
      </c>
      <c r="BD185" s="31" t="s">
        <v>50</v>
      </c>
      <c r="BE185" s="31" t="s">
        <v>50</v>
      </c>
      <c r="BF185" s="31" t="s">
        <v>50</v>
      </c>
    </row>
    <row r="186" spans="1:58" ht="45" x14ac:dyDescent="0.25">
      <c r="A186" s="31" t="s">
        <v>3183</v>
      </c>
      <c r="B186" s="31" t="s">
        <v>49</v>
      </c>
      <c r="C186" s="32">
        <v>1</v>
      </c>
      <c r="D186" s="31" t="s">
        <v>50</v>
      </c>
      <c r="E186" s="31" t="s">
        <v>71</v>
      </c>
      <c r="F186" s="31" t="s">
        <v>194</v>
      </c>
      <c r="G186" s="31" t="s">
        <v>96</v>
      </c>
      <c r="H186" s="31" t="s">
        <v>92</v>
      </c>
      <c r="I186" s="31" t="s">
        <v>52</v>
      </c>
      <c r="J186" s="31" t="s">
        <v>54</v>
      </c>
      <c r="K186" s="31" t="s">
        <v>54</v>
      </c>
      <c r="L186" s="31" t="s">
        <v>55</v>
      </c>
      <c r="M186" s="31" t="s">
        <v>72</v>
      </c>
      <c r="N186" s="31" t="s">
        <v>50</v>
      </c>
      <c r="O186" s="31" t="s">
        <v>57</v>
      </c>
      <c r="P186" s="31" t="s">
        <v>50</v>
      </c>
      <c r="Q186" s="31" t="s">
        <v>50</v>
      </c>
      <c r="R186" s="31" t="s">
        <v>58</v>
      </c>
      <c r="S186" s="31" t="s">
        <v>59</v>
      </c>
      <c r="T186" s="31" t="s">
        <v>60</v>
      </c>
      <c r="U186" s="31" t="s">
        <v>60</v>
      </c>
      <c r="V186" s="31" t="s">
        <v>60</v>
      </c>
      <c r="W186" s="31" t="s">
        <v>50</v>
      </c>
      <c r="X186" s="31" t="s">
        <v>50</v>
      </c>
      <c r="Y186" s="31" t="s">
        <v>50</v>
      </c>
      <c r="Z186" s="31" t="s">
        <v>62</v>
      </c>
      <c r="AA186" s="31" t="s">
        <v>50</v>
      </c>
      <c r="AB186" s="31" t="s">
        <v>50</v>
      </c>
      <c r="AC186" s="31" t="s">
        <v>63</v>
      </c>
      <c r="AD186" s="31" t="s">
        <v>72</v>
      </c>
      <c r="AE186" s="2">
        <f t="shared" si="23"/>
        <v>60</v>
      </c>
      <c r="AF186" s="31" t="s">
        <v>85</v>
      </c>
      <c r="AG186" s="31" t="s">
        <v>129</v>
      </c>
      <c r="AH186" s="31" t="s">
        <v>379</v>
      </c>
      <c r="AI186" s="31" t="s">
        <v>11781</v>
      </c>
      <c r="AJ186" s="31">
        <f t="shared" si="24"/>
        <v>0</v>
      </c>
      <c r="AK186" s="34">
        <f t="shared" si="25"/>
        <v>-99</v>
      </c>
      <c r="AL186" s="30">
        <f t="shared" si="26"/>
        <v>-99</v>
      </c>
      <c r="AM186" s="5">
        <f t="shared" si="30"/>
        <v>94.83</v>
      </c>
      <c r="AN186" s="5">
        <f t="shared" si="31"/>
        <v>0</v>
      </c>
      <c r="AO186" s="30">
        <f t="shared" si="32"/>
        <v>0</v>
      </c>
      <c r="AP186" s="30">
        <f t="shared" si="27"/>
        <v>0</v>
      </c>
      <c r="AQ186" t="str">
        <f t="shared" si="28"/>
        <v>Before 1978</v>
      </c>
      <c r="AR186" s="2">
        <f t="shared" si="29"/>
        <v>1953</v>
      </c>
      <c r="AS186" s="2">
        <f t="shared" si="33"/>
        <v>-99</v>
      </c>
      <c r="AT186" s="31" t="s">
        <v>50</v>
      </c>
      <c r="AU186" s="31" t="s">
        <v>50</v>
      </c>
      <c r="AV186" s="31" t="s">
        <v>141</v>
      </c>
      <c r="AW186" s="31" t="s">
        <v>86</v>
      </c>
      <c r="AX186" s="31" t="s">
        <v>50</v>
      </c>
      <c r="AY186" s="31" t="s">
        <v>50</v>
      </c>
      <c r="AZ186" s="31" t="s">
        <v>379</v>
      </c>
      <c r="BA186" s="31" t="s">
        <v>11781</v>
      </c>
      <c r="BB186" s="31" t="s">
        <v>50</v>
      </c>
      <c r="BC186" s="31" t="s">
        <v>50</v>
      </c>
      <c r="BD186" s="31" t="s">
        <v>50</v>
      </c>
      <c r="BE186" s="31" t="s">
        <v>50</v>
      </c>
      <c r="BF186" s="31" t="s">
        <v>50</v>
      </c>
    </row>
    <row r="187" spans="1:58" ht="45" x14ac:dyDescent="0.25">
      <c r="A187" s="31" t="s">
        <v>1100</v>
      </c>
      <c r="B187" s="31" t="s">
        <v>49</v>
      </c>
      <c r="C187" s="32">
        <v>1</v>
      </c>
      <c r="D187" s="31" t="s">
        <v>50</v>
      </c>
      <c r="E187" s="31" t="s">
        <v>84</v>
      </c>
      <c r="F187" s="31" t="s">
        <v>85</v>
      </c>
      <c r="G187" s="31" t="s">
        <v>50</v>
      </c>
      <c r="H187" s="31" t="s">
        <v>50</v>
      </c>
      <c r="I187" s="31" t="s">
        <v>53</v>
      </c>
      <c r="J187" s="31" t="s">
        <v>54</v>
      </c>
      <c r="K187" s="31" t="s">
        <v>60</v>
      </c>
      <c r="L187" s="31" t="s">
        <v>55</v>
      </c>
      <c r="M187" s="31" t="s">
        <v>72</v>
      </c>
      <c r="N187" s="31" t="s">
        <v>50</v>
      </c>
      <c r="O187" s="31" t="s">
        <v>57</v>
      </c>
      <c r="P187" s="31" t="s">
        <v>135</v>
      </c>
      <c r="Q187" s="31" t="s">
        <v>50</v>
      </c>
      <c r="R187" s="31" t="s">
        <v>58</v>
      </c>
      <c r="S187" s="31" t="s">
        <v>53</v>
      </c>
      <c r="T187" s="31" t="s">
        <v>60</v>
      </c>
      <c r="U187" s="31" t="s">
        <v>60</v>
      </c>
      <c r="V187" s="31" t="s">
        <v>60</v>
      </c>
      <c r="W187" s="31" t="s">
        <v>50</v>
      </c>
      <c r="X187" s="31" t="s">
        <v>50</v>
      </c>
      <c r="Y187" s="31" t="s">
        <v>50</v>
      </c>
      <c r="Z187" s="31" t="s">
        <v>62</v>
      </c>
      <c r="AA187" s="31" t="s">
        <v>50</v>
      </c>
      <c r="AB187" s="31" t="s">
        <v>50</v>
      </c>
      <c r="AC187" s="31" t="s">
        <v>87</v>
      </c>
      <c r="AD187" s="31" t="s">
        <v>72</v>
      </c>
      <c r="AE187" s="2">
        <f t="shared" si="23"/>
        <v>60</v>
      </c>
      <c r="AF187" s="31" t="s">
        <v>85</v>
      </c>
      <c r="AG187" s="31" t="s">
        <v>129</v>
      </c>
      <c r="AH187" s="31" t="s">
        <v>225</v>
      </c>
      <c r="AI187" s="31" t="s">
        <v>1101</v>
      </c>
      <c r="AJ187" s="31">
        <f t="shared" si="24"/>
        <v>1</v>
      </c>
      <c r="AK187" s="34">
        <f t="shared" si="25"/>
        <v>14</v>
      </c>
      <c r="AL187" s="30">
        <f t="shared" si="26"/>
        <v>14</v>
      </c>
      <c r="AM187" s="5">
        <f t="shared" si="30"/>
        <v>1734.2</v>
      </c>
      <c r="AN187" s="5">
        <f t="shared" si="31"/>
        <v>60</v>
      </c>
      <c r="AO187" s="30">
        <f t="shared" si="32"/>
        <v>600</v>
      </c>
      <c r="AP187" s="30">
        <f t="shared" si="27"/>
        <v>600</v>
      </c>
      <c r="AQ187" t="str">
        <f t="shared" si="28"/>
        <v>Before 1978</v>
      </c>
      <c r="AR187" s="2">
        <f t="shared" si="29"/>
        <v>1970</v>
      </c>
      <c r="AS187" s="2">
        <f t="shared" si="33"/>
        <v>10</v>
      </c>
      <c r="AT187" s="31" t="s">
        <v>50</v>
      </c>
      <c r="AU187" s="31" t="s">
        <v>92</v>
      </c>
      <c r="AV187" s="31" t="s">
        <v>66</v>
      </c>
      <c r="AW187" s="31" t="s">
        <v>57</v>
      </c>
      <c r="AX187" s="31" t="s">
        <v>151</v>
      </c>
      <c r="AY187" s="31" t="s">
        <v>68</v>
      </c>
      <c r="AZ187" s="31" t="s">
        <v>225</v>
      </c>
      <c r="BA187" s="31" t="s">
        <v>1101</v>
      </c>
      <c r="BB187" s="31" t="s">
        <v>67</v>
      </c>
      <c r="BC187" s="31" t="s">
        <v>53</v>
      </c>
      <c r="BD187" s="31" t="s">
        <v>50</v>
      </c>
      <c r="BE187" s="31" t="s">
        <v>50</v>
      </c>
      <c r="BF187" s="31" t="s">
        <v>50</v>
      </c>
    </row>
    <row r="188" spans="1:58" ht="45" x14ac:dyDescent="0.25">
      <c r="A188" s="31" t="s">
        <v>402</v>
      </c>
      <c r="B188" s="31" t="s">
        <v>49</v>
      </c>
      <c r="C188" s="32">
        <v>2</v>
      </c>
      <c r="D188" s="31" t="s">
        <v>50</v>
      </c>
      <c r="E188" s="31" t="s">
        <v>72</v>
      </c>
      <c r="F188" s="31" t="s">
        <v>50</v>
      </c>
      <c r="G188" s="31" t="s">
        <v>52</v>
      </c>
      <c r="H188" s="31" t="s">
        <v>50</v>
      </c>
      <c r="I188" s="31" t="s">
        <v>53</v>
      </c>
      <c r="J188" s="31" t="s">
        <v>54</v>
      </c>
      <c r="K188" s="31" t="s">
        <v>54</v>
      </c>
      <c r="L188" s="31" t="s">
        <v>128</v>
      </c>
      <c r="M188" s="31" t="s">
        <v>51</v>
      </c>
      <c r="N188" s="31" t="s">
        <v>50</v>
      </c>
      <c r="O188" s="31" t="s">
        <v>57</v>
      </c>
      <c r="P188" s="31" t="s">
        <v>50</v>
      </c>
      <c r="Q188" s="31" t="s">
        <v>50</v>
      </c>
      <c r="R188" s="31" t="s">
        <v>58</v>
      </c>
      <c r="S188" s="31" t="s">
        <v>58</v>
      </c>
      <c r="T188" s="31" t="s">
        <v>60</v>
      </c>
      <c r="U188" s="31" t="s">
        <v>60</v>
      </c>
      <c r="V188" s="31" t="s">
        <v>66</v>
      </c>
      <c r="W188" s="31" t="s">
        <v>50</v>
      </c>
      <c r="X188" s="31" t="s">
        <v>50</v>
      </c>
      <c r="Y188" s="31" t="s">
        <v>50</v>
      </c>
      <c r="Z188" s="31" t="s">
        <v>62</v>
      </c>
      <c r="AA188" s="31" t="s">
        <v>50</v>
      </c>
      <c r="AB188" s="31" t="s">
        <v>50</v>
      </c>
      <c r="AC188" s="31" t="s">
        <v>87</v>
      </c>
      <c r="AD188" s="31" t="s">
        <v>72</v>
      </c>
      <c r="AE188" s="2">
        <f t="shared" si="23"/>
        <v>60</v>
      </c>
      <c r="AF188" s="31" t="s">
        <v>85</v>
      </c>
      <c r="AG188" s="31" t="s">
        <v>129</v>
      </c>
      <c r="AH188" s="31" t="s">
        <v>379</v>
      </c>
      <c r="AI188" s="31" t="s">
        <v>403</v>
      </c>
      <c r="AJ188" s="31">
        <f t="shared" si="24"/>
        <v>0</v>
      </c>
      <c r="AK188" s="34">
        <f t="shared" si="25"/>
        <v>-99</v>
      </c>
      <c r="AL188" s="30">
        <f t="shared" si="26"/>
        <v>-99</v>
      </c>
      <c r="AM188" s="5">
        <f t="shared" si="30"/>
        <v>35.11</v>
      </c>
      <c r="AN188" s="5">
        <f t="shared" si="31"/>
        <v>0</v>
      </c>
      <c r="AO188" s="30">
        <f t="shared" si="32"/>
        <v>0</v>
      </c>
      <c r="AP188" s="30">
        <f t="shared" si="27"/>
        <v>0</v>
      </c>
      <c r="AQ188" t="str">
        <f t="shared" si="28"/>
        <v>Before 1978</v>
      </c>
      <c r="AR188" s="2">
        <f t="shared" si="29"/>
        <v>1959</v>
      </c>
      <c r="AS188" s="2">
        <f t="shared" si="33"/>
        <v>-99</v>
      </c>
      <c r="AT188" s="31" t="s">
        <v>100</v>
      </c>
      <c r="AU188" s="31" t="s">
        <v>50</v>
      </c>
      <c r="AV188" s="31" t="s">
        <v>60</v>
      </c>
      <c r="AW188" s="31" t="s">
        <v>50</v>
      </c>
      <c r="AX188" s="31" t="s">
        <v>50</v>
      </c>
      <c r="AY188" s="31" t="s">
        <v>50</v>
      </c>
      <c r="AZ188" s="31" t="s">
        <v>50</v>
      </c>
      <c r="BA188" s="31" t="s">
        <v>50</v>
      </c>
      <c r="BB188" s="31" t="s">
        <v>50</v>
      </c>
      <c r="BC188" s="31" t="s">
        <v>50</v>
      </c>
      <c r="BD188" s="31" t="s">
        <v>50</v>
      </c>
      <c r="BE188" s="31" t="s">
        <v>50</v>
      </c>
      <c r="BF188" s="31" t="s">
        <v>50</v>
      </c>
    </row>
    <row r="189" spans="1:58" ht="45" x14ac:dyDescent="0.25">
      <c r="A189" s="31" t="s">
        <v>402</v>
      </c>
      <c r="B189" s="31" t="s">
        <v>49</v>
      </c>
      <c r="C189" s="32">
        <v>5</v>
      </c>
      <c r="D189" s="31" t="s">
        <v>50</v>
      </c>
      <c r="E189" s="31" t="s">
        <v>72</v>
      </c>
      <c r="F189" s="31" t="s">
        <v>50</v>
      </c>
      <c r="G189" s="31" t="s">
        <v>52</v>
      </c>
      <c r="H189" s="31" t="s">
        <v>50</v>
      </c>
      <c r="I189" s="31" t="s">
        <v>53</v>
      </c>
      <c r="J189" s="31" t="s">
        <v>54</v>
      </c>
      <c r="K189" s="31" t="s">
        <v>54</v>
      </c>
      <c r="L189" s="31" t="s">
        <v>128</v>
      </c>
      <c r="M189" s="31" t="s">
        <v>72</v>
      </c>
      <c r="N189" s="31" t="s">
        <v>50</v>
      </c>
      <c r="O189" s="31" t="s">
        <v>57</v>
      </c>
      <c r="P189" s="31" t="s">
        <v>50</v>
      </c>
      <c r="Q189" s="31" t="s">
        <v>50</v>
      </c>
      <c r="R189" s="31" t="s">
        <v>58</v>
      </c>
      <c r="S189" s="31" t="s">
        <v>58</v>
      </c>
      <c r="T189" s="31" t="s">
        <v>60</v>
      </c>
      <c r="U189" s="31" t="s">
        <v>60</v>
      </c>
      <c r="V189" s="31" t="s">
        <v>66</v>
      </c>
      <c r="W189" s="31" t="s">
        <v>50</v>
      </c>
      <c r="X189" s="31" t="s">
        <v>50</v>
      </c>
      <c r="Y189" s="31" t="s">
        <v>50</v>
      </c>
      <c r="Z189" s="31" t="s">
        <v>62</v>
      </c>
      <c r="AA189" s="31" t="s">
        <v>50</v>
      </c>
      <c r="AB189" s="31" t="s">
        <v>50</v>
      </c>
      <c r="AC189" s="31" t="s">
        <v>87</v>
      </c>
      <c r="AD189" s="31" t="s">
        <v>72</v>
      </c>
      <c r="AE189" s="2">
        <f t="shared" si="23"/>
        <v>60</v>
      </c>
      <c r="AF189" s="31" t="s">
        <v>85</v>
      </c>
      <c r="AG189" s="31" t="s">
        <v>129</v>
      </c>
      <c r="AH189" s="31" t="s">
        <v>152</v>
      </c>
      <c r="AI189" s="31" t="s">
        <v>1102</v>
      </c>
      <c r="AJ189" s="31">
        <f t="shared" si="24"/>
        <v>1</v>
      </c>
      <c r="AK189" s="34">
        <f t="shared" si="25"/>
        <v>-99</v>
      </c>
      <c r="AL189" s="30">
        <f t="shared" si="26"/>
        <v>-99</v>
      </c>
      <c r="AM189" s="5">
        <f t="shared" si="30"/>
        <v>35.11</v>
      </c>
      <c r="AN189" s="5">
        <f t="shared" si="31"/>
        <v>60</v>
      </c>
      <c r="AO189" s="30">
        <f t="shared" si="32"/>
        <v>780</v>
      </c>
      <c r="AP189" s="30">
        <f t="shared" si="27"/>
        <v>780</v>
      </c>
      <c r="AQ189" t="str">
        <f t="shared" si="28"/>
        <v>Before 1978</v>
      </c>
      <c r="AR189" s="2">
        <f t="shared" si="29"/>
        <v>1959</v>
      </c>
      <c r="AS189" s="2">
        <f t="shared" si="33"/>
        <v>13</v>
      </c>
      <c r="AT189" s="31" t="s">
        <v>50</v>
      </c>
      <c r="AU189" s="31" t="s">
        <v>100</v>
      </c>
      <c r="AV189" s="31" t="s">
        <v>60</v>
      </c>
      <c r="AW189" s="31" t="s">
        <v>50</v>
      </c>
      <c r="AX189" s="31" t="s">
        <v>50</v>
      </c>
      <c r="AY189" s="31" t="s">
        <v>50</v>
      </c>
      <c r="AZ189" s="31" t="s">
        <v>50</v>
      </c>
      <c r="BA189" s="31" t="s">
        <v>50</v>
      </c>
      <c r="BB189" s="31" t="s">
        <v>50</v>
      </c>
      <c r="BC189" s="31" t="s">
        <v>50</v>
      </c>
      <c r="BD189" s="31" t="s">
        <v>50</v>
      </c>
      <c r="BE189" s="31" t="s">
        <v>50</v>
      </c>
      <c r="BF189" s="31" t="s">
        <v>50</v>
      </c>
    </row>
    <row r="190" spans="1:58" ht="45" x14ac:dyDescent="0.25">
      <c r="A190" s="31" t="s">
        <v>3206</v>
      </c>
      <c r="B190" s="31" t="s">
        <v>49</v>
      </c>
      <c r="C190" s="32">
        <v>2</v>
      </c>
      <c r="D190" s="31" t="s">
        <v>50</v>
      </c>
      <c r="E190" s="31" t="s">
        <v>52</v>
      </c>
      <c r="F190" s="31" t="s">
        <v>84</v>
      </c>
      <c r="G190" s="31" t="s">
        <v>50</v>
      </c>
      <c r="H190" s="31" t="s">
        <v>50</v>
      </c>
      <c r="I190" s="31" t="s">
        <v>53</v>
      </c>
      <c r="J190" s="31" t="s">
        <v>54</v>
      </c>
      <c r="K190" s="31" t="s">
        <v>50</v>
      </c>
      <c r="L190" s="31" t="s">
        <v>55</v>
      </c>
      <c r="M190" s="31" t="s">
        <v>72</v>
      </c>
      <c r="N190" s="31" t="s">
        <v>50</v>
      </c>
      <c r="O190" s="31" t="s">
        <v>57</v>
      </c>
      <c r="P190" s="31" t="s">
        <v>50</v>
      </c>
      <c r="Q190" s="31" t="s">
        <v>123</v>
      </c>
      <c r="R190" s="31" t="s">
        <v>58</v>
      </c>
      <c r="S190" s="31" t="s">
        <v>59</v>
      </c>
      <c r="T190" s="31" t="s">
        <v>60</v>
      </c>
      <c r="U190" s="31" t="s">
        <v>60</v>
      </c>
      <c r="V190" s="31" t="s">
        <v>50</v>
      </c>
      <c r="W190" s="31" t="s">
        <v>50</v>
      </c>
      <c r="X190" s="31" t="s">
        <v>50</v>
      </c>
      <c r="Y190" s="31" t="s">
        <v>50</v>
      </c>
      <c r="Z190" s="31" t="s">
        <v>62</v>
      </c>
      <c r="AA190" s="31" t="s">
        <v>50</v>
      </c>
      <c r="AB190" s="31" t="s">
        <v>50</v>
      </c>
      <c r="AC190" s="31" t="s">
        <v>50</v>
      </c>
      <c r="AD190" s="31" t="s">
        <v>72</v>
      </c>
      <c r="AE190" s="2">
        <f t="shared" si="23"/>
        <v>60</v>
      </c>
      <c r="AF190" s="31" t="s">
        <v>85</v>
      </c>
      <c r="AG190" s="31" t="s">
        <v>129</v>
      </c>
      <c r="AH190" s="31" t="s">
        <v>152</v>
      </c>
      <c r="AI190" s="31" t="s">
        <v>50</v>
      </c>
      <c r="AJ190" s="31">
        <f t="shared" si="24"/>
        <v>0</v>
      </c>
      <c r="AK190" s="34">
        <f t="shared" si="25"/>
        <v>-99</v>
      </c>
      <c r="AL190" s="30">
        <f t="shared" si="26"/>
        <v>-99</v>
      </c>
      <c r="AM190" s="5">
        <f t="shared" si="30"/>
        <v>1297.24</v>
      </c>
      <c r="AN190" s="5">
        <f t="shared" si="31"/>
        <v>0</v>
      </c>
      <c r="AO190" s="30">
        <f t="shared" si="32"/>
        <v>0</v>
      </c>
      <c r="AP190" s="30">
        <f t="shared" si="27"/>
        <v>0</v>
      </c>
      <c r="AQ190" t="str">
        <f t="shared" si="28"/>
        <v>Before 1978</v>
      </c>
      <c r="AR190" s="2">
        <f t="shared" si="29"/>
        <v>1950</v>
      </c>
      <c r="AS190" s="2">
        <f t="shared" si="33"/>
        <v>-99</v>
      </c>
      <c r="AT190" s="31" t="s">
        <v>50</v>
      </c>
      <c r="AU190" s="31" t="s">
        <v>50</v>
      </c>
      <c r="AV190" s="31" t="s">
        <v>66</v>
      </c>
      <c r="AW190" s="31" t="s">
        <v>57</v>
      </c>
      <c r="AX190" s="31" t="s">
        <v>50</v>
      </c>
      <c r="AY190" s="31" t="s">
        <v>50</v>
      </c>
      <c r="AZ190" s="31" t="s">
        <v>152</v>
      </c>
      <c r="BA190" s="31" t="s">
        <v>50</v>
      </c>
      <c r="BB190" s="31" t="s">
        <v>50</v>
      </c>
      <c r="BC190" s="31" t="s">
        <v>50</v>
      </c>
      <c r="BD190" s="31" t="s">
        <v>50</v>
      </c>
      <c r="BE190" s="31" t="s">
        <v>50</v>
      </c>
      <c r="BF190" s="31" t="s">
        <v>50</v>
      </c>
    </row>
    <row r="191" spans="1:58" ht="45" x14ac:dyDescent="0.25">
      <c r="A191" s="31" t="s">
        <v>3225</v>
      </c>
      <c r="B191" s="31" t="s">
        <v>49</v>
      </c>
      <c r="C191" s="32">
        <v>3</v>
      </c>
      <c r="D191" s="31" t="s">
        <v>50</v>
      </c>
      <c r="E191" s="31" t="s">
        <v>194</v>
      </c>
      <c r="F191" s="31" t="s">
        <v>50</v>
      </c>
      <c r="G191" s="31" t="s">
        <v>50</v>
      </c>
      <c r="H191" s="31" t="s">
        <v>50</v>
      </c>
      <c r="I191" s="31" t="s">
        <v>53</v>
      </c>
      <c r="J191" s="31" t="s">
        <v>54</v>
      </c>
      <c r="K191" s="31" t="s">
        <v>54</v>
      </c>
      <c r="L191" s="31" t="s">
        <v>128</v>
      </c>
      <c r="M191" s="31" t="s">
        <v>72</v>
      </c>
      <c r="N191" s="31" t="s">
        <v>50</v>
      </c>
      <c r="O191" s="31" t="s">
        <v>57</v>
      </c>
      <c r="P191" s="31" t="s">
        <v>50</v>
      </c>
      <c r="Q191" s="31" t="s">
        <v>50</v>
      </c>
      <c r="R191" s="31" t="s">
        <v>74</v>
      </c>
      <c r="S191" s="31" t="s">
        <v>53</v>
      </c>
      <c r="T191" s="31" t="s">
        <v>60</v>
      </c>
      <c r="U191" s="31" t="s">
        <v>60</v>
      </c>
      <c r="V191" s="31" t="s">
        <v>60</v>
      </c>
      <c r="W191" s="31" t="s">
        <v>50</v>
      </c>
      <c r="X191" s="31" t="s">
        <v>50</v>
      </c>
      <c r="Y191" s="31" t="s">
        <v>50</v>
      </c>
      <c r="Z191" s="31" t="s">
        <v>62</v>
      </c>
      <c r="AA191" s="31" t="s">
        <v>50</v>
      </c>
      <c r="AB191" s="31" t="s">
        <v>50</v>
      </c>
      <c r="AC191" s="31" t="s">
        <v>63</v>
      </c>
      <c r="AD191" s="31" t="s">
        <v>72</v>
      </c>
      <c r="AE191" s="2">
        <f t="shared" si="23"/>
        <v>60</v>
      </c>
      <c r="AF191" s="31" t="s">
        <v>85</v>
      </c>
      <c r="AG191" s="31" t="s">
        <v>129</v>
      </c>
      <c r="AH191" s="31" t="s">
        <v>50</v>
      </c>
      <c r="AI191" s="31" t="s">
        <v>11782</v>
      </c>
      <c r="AJ191" s="31">
        <f t="shared" si="24"/>
        <v>0</v>
      </c>
      <c r="AK191" s="34">
        <f t="shared" si="25"/>
        <v>-99</v>
      </c>
      <c r="AL191" s="30">
        <f t="shared" si="26"/>
        <v>-99</v>
      </c>
      <c r="AM191" s="5">
        <f t="shared" si="30"/>
        <v>43.34</v>
      </c>
      <c r="AN191" s="5">
        <f t="shared" si="31"/>
        <v>0</v>
      </c>
      <c r="AO191" s="30">
        <f t="shared" si="32"/>
        <v>0</v>
      </c>
      <c r="AP191" s="30">
        <f t="shared" si="27"/>
        <v>0</v>
      </c>
      <c r="AQ191" t="str">
        <f t="shared" si="28"/>
        <v>2002 - 2005</v>
      </c>
      <c r="AR191" s="2">
        <f t="shared" si="29"/>
        <v>2004</v>
      </c>
      <c r="AS191" s="2">
        <f t="shared" si="33"/>
        <v>-99</v>
      </c>
      <c r="AT191" s="31" t="s">
        <v>50</v>
      </c>
      <c r="AU191" s="31" t="s">
        <v>50</v>
      </c>
      <c r="AV191" s="31" t="s">
        <v>60</v>
      </c>
      <c r="AW191" s="31" t="s">
        <v>50</v>
      </c>
      <c r="AX191" s="31" t="s">
        <v>50</v>
      </c>
      <c r="AY191" s="31" t="s">
        <v>50</v>
      </c>
      <c r="AZ191" s="31" t="s">
        <v>50</v>
      </c>
      <c r="BA191" s="31" t="s">
        <v>50</v>
      </c>
      <c r="BB191" s="31" t="s">
        <v>50</v>
      </c>
      <c r="BC191" s="31" t="s">
        <v>50</v>
      </c>
      <c r="BD191" s="31" t="s">
        <v>50</v>
      </c>
      <c r="BE191" s="31" t="s">
        <v>50</v>
      </c>
      <c r="BF191" s="31" t="s">
        <v>50</v>
      </c>
    </row>
    <row r="192" spans="1:58" ht="45" x14ac:dyDescent="0.25">
      <c r="A192" s="31" t="s">
        <v>408</v>
      </c>
      <c r="B192" s="31" t="s">
        <v>49</v>
      </c>
      <c r="C192" s="32">
        <v>11</v>
      </c>
      <c r="D192" s="31" t="s">
        <v>50</v>
      </c>
      <c r="E192" s="31" t="s">
        <v>96</v>
      </c>
      <c r="F192" s="31" t="s">
        <v>194</v>
      </c>
      <c r="G192" s="31" t="s">
        <v>50</v>
      </c>
      <c r="H192" s="31" t="s">
        <v>50</v>
      </c>
      <c r="I192" s="31" t="s">
        <v>53</v>
      </c>
      <c r="J192" s="31" t="s">
        <v>54</v>
      </c>
      <c r="K192" s="31" t="s">
        <v>54</v>
      </c>
      <c r="L192" s="31" t="s">
        <v>55</v>
      </c>
      <c r="M192" s="31" t="s">
        <v>72</v>
      </c>
      <c r="N192" s="31" t="s">
        <v>50</v>
      </c>
      <c r="O192" s="31" t="s">
        <v>66</v>
      </c>
      <c r="P192" s="31" t="s">
        <v>215</v>
      </c>
      <c r="Q192" s="31" t="s">
        <v>50</v>
      </c>
      <c r="R192" s="31" t="s">
        <v>74</v>
      </c>
      <c r="S192" s="31" t="s">
        <v>59</v>
      </c>
      <c r="T192" s="31" t="s">
        <v>60</v>
      </c>
      <c r="U192" s="31" t="s">
        <v>60</v>
      </c>
      <c r="V192" s="31" t="s">
        <v>60</v>
      </c>
      <c r="W192" s="31" t="s">
        <v>50</v>
      </c>
      <c r="X192" s="31" t="s">
        <v>50</v>
      </c>
      <c r="Y192" s="31" t="s">
        <v>50</v>
      </c>
      <c r="Z192" s="31" t="s">
        <v>62</v>
      </c>
      <c r="AA192" s="31" t="s">
        <v>50</v>
      </c>
      <c r="AB192" s="31" t="s">
        <v>50</v>
      </c>
      <c r="AC192" s="31" t="s">
        <v>87</v>
      </c>
      <c r="AD192" s="31" t="s">
        <v>72</v>
      </c>
      <c r="AE192" s="2">
        <f t="shared" si="23"/>
        <v>60</v>
      </c>
      <c r="AF192" s="31" t="s">
        <v>85</v>
      </c>
      <c r="AG192" s="31" t="s">
        <v>129</v>
      </c>
      <c r="AH192" s="31" t="s">
        <v>144</v>
      </c>
      <c r="AI192" s="31" t="s">
        <v>11783</v>
      </c>
      <c r="AJ192" s="31">
        <f t="shared" si="24"/>
        <v>0</v>
      </c>
      <c r="AK192" s="34">
        <f t="shared" si="25"/>
        <v>-99</v>
      </c>
      <c r="AL192" s="30">
        <f t="shared" si="26"/>
        <v>-99</v>
      </c>
      <c r="AM192" s="5">
        <f t="shared" si="30"/>
        <v>55.13</v>
      </c>
      <c r="AN192" s="5">
        <f t="shared" si="31"/>
        <v>0</v>
      </c>
      <c r="AO192" s="30">
        <f t="shared" si="32"/>
        <v>0</v>
      </c>
      <c r="AP192" s="30">
        <f t="shared" si="27"/>
        <v>0</v>
      </c>
      <c r="AQ192" t="str">
        <f t="shared" si="28"/>
        <v>1978 - 1992</v>
      </c>
      <c r="AR192" s="2">
        <f t="shared" si="29"/>
        <v>1989</v>
      </c>
      <c r="AS192" s="2">
        <f t="shared" si="33"/>
        <v>-99</v>
      </c>
      <c r="AT192" s="31" t="s">
        <v>50</v>
      </c>
      <c r="AU192" s="31" t="s">
        <v>50</v>
      </c>
      <c r="AV192" s="31" t="s">
        <v>141</v>
      </c>
      <c r="AW192" s="31" t="s">
        <v>86</v>
      </c>
      <c r="AX192" s="31" t="s">
        <v>50</v>
      </c>
      <c r="AY192" s="31" t="s">
        <v>50</v>
      </c>
      <c r="AZ192" s="31" t="s">
        <v>144</v>
      </c>
      <c r="BA192" s="31" t="s">
        <v>11783</v>
      </c>
      <c r="BB192" s="31" t="s">
        <v>50</v>
      </c>
      <c r="BC192" s="31" t="s">
        <v>50</v>
      </c>
      <c r="BD192" s="31" t="s">
        <v>50</v>
      </c>
      <c r="BE192" s="31" t="s">
        <v>50</v>
      </c>
      <c r="BF192" s="31" t="s">
        <v>50</v>
      </c>
    </row>
    <row r="193" spans="1:58" ht="45" x14ac:dyDescent="0.25">
      <c r="A193" s="31" t="s">
        <v>408</v>
      </c>
      <c r="B193" s="31" t="s">
        <v>49</v>
      </c>
      <c r="C193" s="32">
        <v>14</v>
      </c>
      <c r="D193" s="31" t="s">
        <v>50</v>
      </c>
      <c r="E193" s="31" t="s">
        <v>96</v>
      </c>
      <c r="F193" s="31" t="s">
        <v>194</v>
      </c>
      <c r="G193" s="31" t="s">
        <v>50</v>
      </c>
      <c r="H193" s="31" t="s">
        <v>50</v>
      </c>
      <c r="I193" s="31" t="s">
        <v>53</v>
      </c>
      <c r="J193" s="31" t="s">
        <v>54</v>
      </c>
      <c r="K193" s="31" t="s">
        <v>54</v>
      </c>
      <c r="L193" s="31" t="s">
        <v>55</v>
      </c>
      <c r="M193" s="31" t="s">
        <v>51</v>
      </c>
      <c r="N193" s="31" t="s">
        <v>50</v>
      </c>
      <c r="O193" s="31" t="s">
        <v>66</v>
      </c>
      <c r="P193" s="31" t="s">
        <v>409</v>
      </c>
      <c r="Q193" s="31" t="s">
        <v>50</v>
      </c>
      <c r="R193" s="31" t="s">
        <v>74</v>
      </c>
      <c r="S193" s="31" t="s">
        <v>59</v>
      </c>
      <c r="T193" s="31" t="s">
        <v>60</v>
      </c>
      <c r="U193" s="31" t="s">
        <v>60</v>
      </c>
      <c r="V193" s="31" t="s">
        <v>86</v>
      </c>
      <c r="W193" s="31" t="s">
        <v>50</v>
      </c>
      <c r="X193" s="31" t="s">
        <v>50</v>
      </c>
      <c r="Y193" s="31" t="s">
        <v>50</v>
      </c>
      <c r="Z193" s="31" t="s">
        <v>62</v>
      </c>
      <c r="AA193" s="31" t="s">
        <v>50</v>
      </c>
      <c r="AB193" s="31" t="s">
        <v>50</v>
      </c>
      <c r="AC193" s="31" t="s">
        <v>87</v>
      </c>
      <c r="AD193" s="31" t="s">
        <v>72</v>
      </c>
      <c r="AE193" s="2">
        <f t="shared" si="23"/>
        <v>60</v>
      </c>
      <c r="AF193" s="31" t="s">
        <v>85</v>
      </c>
      <c r="AG193" s="31" t="s">
        <v>129</v>
      </c>
      <c r="AH193" s="31" t="s">
        <v>144</v>
      </c>
      <c r="AI193" s="31" t="s">
        <v>11784</v>
      </c>
      <c r="AJ193" s="31">
        <f t="shared" si="24"/>
        <v>0</v>
      </c>
      <c r="AK193" s="34">
        <f t="shared" si="25"/>
        <v>-99</v>
      </c>
      <c r="AL193" s="30">
        <f t="shared" si="26"/>
        <v>-99</v>
      </c>
      <c r="AM193" s="5">
        <f t="shared" si="30"/>
        <v>55.13</v>
      </c>
      <c r="AN193" s="5">
        <f t="shared" si="31"/>
        <v>0</v>
      </c>
      <c r="AO193" s="30">
        <f t="shared" si="32"/>
        <v>0</v>
      </c>
      <c r="AP193" s="30">
        <f t="shared" si="27"/>
        <v>0</v>
      </c>
      <c r="AQ193" t="str">
        <f t="shared" si="28"/>
        <v>1978 - 1992</v>
      </c>
      <c r="AR193" s="2">
        <f t="shared" si="29"/>
        <v>1989</v>
      </c>
      <c r="AS193" s="2">
        <f t="shared" si="33"/>
        <v>-99</v>
      </c>
      <c r="AT193" s="31" t="s">
        <v>50</v>
      </c>
      <c r="AU193" s="31" t="s">
        <v>50</v>
      </c>
      <c r="AV193" s="31" t="s">
        <v>141</v>
      </c>
      <c r="AW193" s="31" t="s">
        <v>86</v>
      </c>
      <c r="AX193" s="31" t="s">
        <v>50</v>
      </c>
      <c r="AY193" s="31" t="s">
        <v>50</v>
      </c>
      <c r="AZ193" s="31" t="s">
        <v>144</v>
      </c>
      <c r="BA193" s="31" t="s">
        <v>50</v>
      </c>
      <c r="BB193" s="31" t="s">
        <v>50</v>
      </c>
      <c r="BC193" s="31" t="s">
        <v>50</v>
      </c>
      <c r="BD193" s="31" t="s">
        <v>50</v>
      </c>
      <c r="BE193" s="31" t="s">
        <v>50</v>
      </c>
      <c r="BF193" s="31" t="s">
        <v>50</v>
      </c>
    </row>
    <row r="194" spans="1:58" ht="45" x14ac:dyDescent="0.25">
      <c r="A194" s="31" t="s">
        <v>3235</v>
      </c>
      <c r="B194" s="31" t="s">
        <v>49</v>
      </c>
      <c r="C194" s="32">
        <v>2</v>
      </c>
      <c r="D194" s="31" t="s">
        <v>50</v>
      </c>
      <c r="E194" s="31" t="s">
        <v>489</v>
      </c>
      <c r="F194" s="31" t="s">
        <v>214</v>
      </c>
      <c r="G194" s="31" t="s">
        <v>50</v>
      </c>
      <c r="H194" s="31" t="s">
        <v>50</v>
      </c>
      <c r="I194" s="31" t="s">
        <v>53</v>
      </c>
      <c r="J194" s="31" t="s">
        <v>54</v>
      </c>
      <c r="K194" s="31" t="s">
        <v>54</v>
      </c>
      <c r="L194" s="31" t="s">
        <v>128</v>
      </c>
      <c r="M194" s="31" t="s">
        <v>72</v>
      </c>
      <c r="N194" s="31" t="s">
        <v>50</v>
      </c>
      <c r="O194" s="31" t="s">
        <v>57</v>
      </c>
      <c r="P194" s="31" t="s">
        <v>50</v>
      </c>
      <c r="Q194" s="31" t="s">
        <v>50</v>
      </c>
      <c r="R194" s="31" t="s">
        <v>129</v>
      </c>
      <c r="S194" s="31" t="s">
        <v>59</v>
      </c>
      <c r="T194" s="31" t="s">
        <v>60</v>
      </c>
      <c r="U194" s="31" t="s">
        <v>60</v>
      </c>
      <c r="V194" s="31" t="s">
        <v>60</v>
      </c>
      <c r="W194" s="31" t="s">
        <v>50</v>
      </c>
      <c r="X194" s="31" t="s">
        <v>50</v>
      </c>
      <c r="Y194" s="31" t="s">
        <v>50</v>
      </c>
      <c r="Z194" s="31" t="s">
        <v>62</v>
      </c>
      <c r="AA194" s="31" t="s">
        <v>50</v>
      </c>
      <c r="AB194" s="31" t="s">
        <v>50</v>
      </c>
      <c r="AC194" s="31" t="s">
        <v>63</v>
      </c>
      <c r="AD194" s="31" t="s">
        <v>72</v>
      </c>
      <c r="AE194" s="2">
        <f t="shared" si="23"/>
        <v>60</v>
      </c>
      <c r="AF194" s="31" t="s">
        <v>85</v>
      </c>
      <c r="AG194" s="31" t="s">
        <v>129</v>
      </c>
      <c r="AH194" s="31" t="s">
        <v>77</v>
      </c>
      <c r="AI194" s="31" t="s">
        <v>1289</v>
      </c>
      <c r="AJ194" s="31">
        <f t="shared" si="24"/>
        <v>0</v>
      </c>
      <c r="AK194" s="34">
        <f t="shared" si="25"/>
        <v>-99</v>
      </c>
      <c r="AL194" s="30">
        <f t="shared" si="26"/>
        <v>-99</v>
      </c>
      <c r="AM194" s="5">
        <f t="shared" si="30"/>
        <v>43.34</v>
      </c>
      <c r="AN194" s="5">
        <f t="shared" si="31"/>
        <v>0</v>
      </c>
      <c r="AO194" s="30">
        <f t="shared" si="32"/>
        <v>0</v>
      </c>
      <c r="AP194" s="30">
        <f t="shared" si="27"/>
        <v>0</v>
      </c>
      <c r="AQ194" t="str">
        <f t="shared" si="28"/>
        <v>Before 1978</v>
      </c>
      <c r="AR194" s="2">
        <f t="shared" si="29"/>
        <v>1974</v>
      </c>
      <c r="AS194" s="2">
        <f t="shared" si="33"/>
        <v>-99</v>
      </c>
      <c r="AT194" s="31" t="s">
        <v>50</v>
      </c>
      <c r="AU194" s="31" t="s">
        <v>50</v>
      </c>
      <c r="AV194" s="31" t="s">
        <v>141</v>
      </c>
      <c r="AW194" s="31" t="s">
        <v>86</v>
      </c>
      <c r="AX194" s="31" t="s">
        <v>50</v>
      </c>
      <c r="AY194" s="31" t="s">
        <v>50</v>
      </c>
      <c r="AZ194" s="31" t="s">
        <v>77</v>
      </c>
      <c r="BA194" s="31" t="s">
        <v>1289</v>
      </c>
      <c r="BB194" s="31" t="s">
        <v>50</v>
      </c>
      <c r="BC194" s="31" t="s">
        <v>50</v>
      </c>
      <c r="BD194" s="31" t="s">
        <v>50</v>
      </c>
      <c r="BE194" s="31" t="s">
        <v>50</v>
      </c>
      <c r="BF194" s="31" t="s">
        <v>50</v>
      </c>
    </row>
    <row r="195" spans="1:58" ht="45" x14ac:dyDescent="0.25">
      <c r="A195" s="31" t="s">
        <v>3246</v>
      </c>
      <c r="B195" s="31" t="s">
        <v>198</v>
      </c>
      <c r="C195" s="32">
        <v>2</v>
      </c>
      <c r="D195" s="31" t="s">
        <v>50</v>
      </c>
      <c r="E195" s="31" t="s">
        <v>96</v>
      </c>
      <c r="F195" s="31" t="s">
        <v>50</v>
      </c>
      <c r="G195" s="31" t="s">
        <v>50</v>
      </c>
      <c r="H195" s="31" t="s">
        <v>50</v>
      </c>
      <c r="I195" s="31" t="s">
        <v>53</v>
      </c>
      <c r="J195" s="31" t="s">
        <v>54</v>
      </c>
      <c r="K195" s="31" t="s">
        <v>54</v>
      </c>
      <c r="L195" s="31" t="s">
        <v>128</v>
      </c>
      <c r="M195" s="31" t="s">
        <v>84</v>
      </c>
      <c r="N195" s="31" t="s">
        <v>50</v>
      </c>
      <c r="O195" s="31" t="s">
        <v>57</v>
      </c>
      <c r="P195" s="31" t="s">
        <v>50</v>
      </c>
      <c r="Q195" s="31" t="s">
        <v>215</v>
      </c>
      <c r="R195" s="31" t="s">
        <v>86</v>
      </c>
      <c r="S195" s="31" t="s">
        <v>59</v>
      </c>
      <c r="T195" s="31" t="s">
        <v>60</v>
      </c>
      <c r="U195" s="31" t="s">
        <v>60</v>
      </c>
      <c r="V195" s="31" t="s">
        <v>60</v>
      </c>
      <c r="W195" s="31" t="s">
        <v>50</v>
      </c>
      <c r="X195" s="31" t="s">
        <v>50</v>
      </c>
      <c r="Y195" s="31" t="s">
        <v>50</v>
      </c>
      <c r="Z195" s="31" t="s">
        <v>62</v>
      </c>
      <c r="AA195" s="31" t="s">
        <v>50</v>
      </c>
      <c r="AB195" s="31" t="s">
        <v>50</v>
      </c>
      <c r="AC195" s="31" t="s">
        <v>63</v>
      </c>
      <c r="AD195" s="31" t="s">
        <v>72</v>
      </c>
      <c r="AE195" s="2">
        <f t="shared" si="23"/>
        <v>60</v>
      </c>
      <c r="AF195" s="31" t="s">
        <v>85</v>
      </c>
      <c r="AG195" s="31" t="s">
        <v>129</v>
      </c>
      <c r="AH195" s="31" t="s">
        <v>152</v>
      </c>
      <c r="AI195" s="31" t="s">
        <v>11785</v>
      </c>
      <c r="AJ195" s="31">
        <f t="shared" si="24"/>
        <v>0</v>
      </c>
      <c r="AK195" s="34">
        <f t="shared" si="25"/>
        <v>-99</v>
      </c>
      <c r="AL195" s="30">
        <f t="shared" si="26"/>
        <v>-99</v>
      </c>
      <c r="AM195" s="5">
        <f t="shared" si="30"/>
        <v>38.5</v>
      </c>
      <c r="AN195" s="5">
        <f t="shared" si="31"/>
        <v>0</v>
      </c>
      <c r="AO195" s="30">
        <f t="shared" si="32"/>
        <v>0</v>
      </c>
      <c r="AP195" s="30">
        <f t="shared" si="27"/>
        <v>0</v>
      </c>
      <c r="AQ195" t="str">
        <f t="shared" si="28"/>
        <v>2002 - 2005</v>
      </c>
      <c r="AR195" s="2">
        <f t="shared" si="29"/>
        <v>2002</v>
      </c>
      <c r="AS195" s="2">
        <f t="shared" si="33"/>
        <v>-99</v>
      </c>
      <c r="AT195" s="31" t="s">
        <v>50</v>
      </c>
      <c r="AU195" s="31" t="s">
        <v>50</v>
      </c>
      <c r="AV195" s="31" t="s">
        <v>60</v>
      </c>
      <c r="AW195" s="31" t="s">
        <v>50</v>
      </c>
      <c r="AX195" s="31" t="s">
        <v>50</v>
      </c>
      <c r="AY195" s="31" t="s">
        <v>50</v>
      </c>
      <c r="AZ195" s="31" t="s">
        <v>50</v>
      </c>
      <c r="BA195" s="31" t="s">
        <v>50</v>
      </c>
      <c r="BB195" s="31" t="s">
        <v>50</v>
      </c>
      <c r="BC195" s="31" t="s">
        <v>50</v>
      </c>
      <c r="BD195" s="31" t="s">
        <v>50</v>
      </c>
      <c r="BE195" s="31" t="s">
        <v>50</v>
      </c>
      <c r="BF195" s="31" t="s">
        <v>50</v>
      </c>
    </row>
    <row r="196" spans="1:58" ht="45" x14ac:dyDescent="0.25">
      <c r="A196" s="31" t="s">
        <v>3248</v>
      </c>
      <c r="B196" s="31" t="s">
        <v>198</v>
      </c>
      <c r="C196" s="32">
        <v>2</v>
      </c>
      <c r="D196" s="31" t="s">
        <v>50</v>
      </c>
      <c r="E196" s="31" t="s">
        <v>194</v>
      </c>
      <c r="F196" s="31" t="s">
        <v>50</v>
      </c>
      <c r="G196" s="31" t="s">
        <v>50</v>
      </c>
      <c r="H196" s="31" t="s">
        <v>50</v>
      </c>
      <c r="I196" s="31" t="s">
        <v>53</v>
      </c>
      <c r="J196" s="31" t="s">
        <v>54</v>
      </c>
      <c r="K196" s="31" t="s">
        <v>54</v>
      </c>
      <c r="L196" s="31" t="s">
        <v>128</v>
      </c>
      <c r="M196" s="31" t="s">
        <v>84</v>
      </c>
      <c r="N196" s="31" t="s">
        <v>50</v>
      </c>
      <c r="O196" s="31" t="s">
        <v>57</v>
      </c>
      <c r="P196" s="31" t="s">
        <v>50</v>
      </c>
      <c r="Q196" s="31" t="s">
        <v>215</v>
      </c>
      <c r="R196" s="31" t="s">
        <v>86</v>
      </c>
      <c r="S196" s="31" t="s">
        <v>59</v>
      </c>
      <c r="T196" s="31" t="s">
        <v>60</v>
      </c>
      <c r="U196" s="31" t="s">
        <v>60</v>
      </c>
      <c r="V196" s="31" t="s">
        <v>60</v>
      </c>
      <c r="W196" s="31" t="s">
        <v>50</v>
      </c>
      <c r="X196" s="31" t="s">
        <v>50</v>
      </c>
      <c r="Y196" s="31" t="s">
        <v>50</v>
      </c>
      <c r="Z196" s="31" t="s">
        <v>62</v>
      </c>
      <c r="AA196" s="31" t="s">
        <v>50</v>
      </c>
      <c r="AB196" s="31" t="s">
        <v>50</v>
      </c>
      <c r="AC196" s="31" t="s">
        <v>63</v>
      </c>
      <c r="AD196" s="31" t="s">
        <v>72</v>
      </c>
      <c r="AE196" s="2">
        <f t="shared" ref="AE196:AE259" si="34">IF(AG196="k",VALUE(AF196),IF(AG196="T",AF196*12,IF(TRIM(AF196)="","NA",AF196)))</f>
        <v>60</v>
      </c>
      <c r="AF196" s="31" t="s">
        <v>85</v>
      </c>
      <c r="AG196" s="31" t="s">
        <v>129</v>
      </c>
      <c r="AH196" s="31" t="s">
        <v>152</v>
      </c>
      <c r="AI196" s="31" t="s">
        <v>11785</v>
      </c>
      <c r="AJ196" s="31">
        <f t="shared" ref="AJ196:AJ259" si="35">IF(AS196&gt;0,VALUE(M196),0)</f>
        <v>0</v>
      </c>
      <c r="AK196" s="34">
        <f t="shared" ref="AK196:AK259" si="36">IF(AS196&gt;0,IF(P196&lt;&gt;"",2013-VALUE(P196),IF(Q196&lt;&gt;"",2013-VALUE(Q196),-99)),-99)</f>
        <v>-99</v>
      </c>
      <c r="AL196" s="30">
        <f t="shared" ref="AL196:AL259" si="37">IF(OR((2013-AR196)=AK196,AK196=-99),-99,AK196)</f>
        <v>-99</v>
      </c>
      <c r="AM196" s="5">
        <f t="shared" si="30"/>
        <v>38.5</v>
      </c>
      <c r="AN196" s="5">
        <f t="shared" si="31"/>
        <v>0</v>
      </c>
      <c r="AO196" s="30">
        <f t="shared" si="32"/>
        <v>0</v>
      </c>
      <c r="AP196" s="30">
        <f t="shared" ref="AP196:AP259" si="38">AN196*AS196</f>
        <v>0</v>
      </c>
      <c r="AQ196" t="str">
        <f t="shared" ref="AQ196:AQ259" si="39">IF(OR(ISERROR(AR196),AR196=0),0,VLOOKUP(AR196,tblVintages,2,TRUE))</f>
        <v>2002 - 2005</v>
      </c>
      <c r="AR196" s="2">
        <f t="shared" ref="AR196:AR259" si="40">VLOOKUP(A196,tblBldgInfo,7,FALSE)</f>
        <v>2002</v>
      </c>
      <c r="AS196" s="2">
        <f t="shared" si="33"/>
        <v>-99</v>
      </c>
      <c r="AT196" s="31" t="s">
        <v>50</v>
      </c>
      <c r="AU196" s="31" t="s">
        <v>50</v>
      </c>
      <c r="AV196" s="31" t="s">
        <v>60</v>
      </c>
      <c r="AW196" s="31" t="s">
        <v>50</v>
      </c>
      <c r="AX196" s="31" t="s">
        <v>50</v>
      </c>
      <c r="AY196" s="31" t="s">
        <v>50</v>
      </c>
      <c r="AZ196" s="31" t="s">
        <v>50</v>
      </c>
      <c r="BA196" s="31" t="s">
        <v>50</v>
      </c>
      <c r="BB196" s="31" t="s">
        <v>50</v>
      </c>
      <c r="BC196" s="31" t="s">
        <v>50</v>
      </c>
      <c r="BD196" s="31" t="s">
        <v>50</v>
      </c>
      <c r="BE196" s="31" t="s">
        <v>50</v>
      </c>
      <c r="BF196" s="31" t="s">
        <v>50</v>
      </c>
    </row>
    <row r="197" spans="1:58" ht="45" x14ac:dyDescent="0.25">
      <c r="A197" s="31" t="s">
        <v>3254</v>
      </c>
      <c r="B197" s="31" t="s">
        <v>49</v>
      </c>
      <c r="C197" s="32">
        <v>14</v>
      </c>
      <c r="D197" s="31" t="s">
        <v>53</v>
      </c>
      <c r="E197" s="31" t="s">
        <v>70</v>
      </c>
      <c r="F197" s="31" t="s">
        <v>71</v>
      </c>
      <c r="G197" s="31" t="s">
        <v>50</v>
      </c>
      <c r="H197" s="31" t="s">
        <v>50</v>
      </c>
      <c r="I197" s="31" t="s">
        <v>53</v>
      </c>
      <c r="J197" s="31" t="s">
        <v>54</v>
      </c>
      <c r="K197" s="31" t="s">
        <v>54</v>
      </c>
      <c r="L197" s="31" t="s">
        <v>55</v>
      </c>
      <c r="M197" s="31" t="s">
        <v>72</v>
      </c>
      <c r="N197" s="31" t="s">
        <v>50</v>
      </c>
      <c r="O197" s="31" t="s">
        <v>57</v>
      </c>
      <c r="P197" s="31" t="s">
        <v>50</v>
      </c>
      <c r="Q197" s="31" t="s">
        <v>359</v>
      </c>
      <c r="R197" s="31" t="s">
        <v>74</v>
      </c>
      <c r="S197" s="31" t="s">
        <v>59</v>
      </c>
      <c r="T197" s="31" t="s">
        <v>60</v>
      </c>
      <c r="U197" s="31" t="s">
        <v>60</v>
      </c>
      <c r="V197" s="31" t="s">
        <v>60</v>
      </c>
      <c r="W197" s="31" t="s">
        <v>50</v>
      </c>
      <c r="X197" s="31" t="s">
        <v>50</v>
      </c>
      <c r="Y197" s="31" t="s">
        <v>50</v>
      </c>
      <c r="Z197" s="31" t="s">
        <v>62</v>
      </c>
      <c r="AA197" s="31" t="s">
        <v>50</v>
      </c>
      <c r="AB197" s="31" t="s">
        <v>50</v>
      </c>
      <c r="AC197" s="31" t="s">
        <v>87</v>
      </c>
      <c r="AD197" s="31" t="s">
        <v>72</v>
      </c>
      <c r="AE197" s="2">
        <f t="shared" si="34"/>
        <v>60</v>
      </c>
      <c r="AF197" s="31" t="s">
        <v>85</v>
      </c>
      <c r="AG197" s="31" t="s">
        <v>129</v>
      </c>
      <c r="AH197" s="31" t="s">
        <v>152</v>
      </c>
      <c r="AI197" s="31" t="s">
        <v>11786</v>
      </c>
      <c r="AJ197" s="31">
        <f t="shared" si="35"/>
        <v>0</v>
      </c>
      <c r="AK197" s="34">
        <f t="shared" si="36"/>
        <v>-99</v>
      </c>
      <c r="AL197" s="30">
        <f t="shared" si="37"/>
        <v>-99</v>
      </c>
      <c r="AM197" s="5">
        <f t="shared" ref="AM197:AM260" si="41">VLOOKUP(A197,tblSiteWeights,4,FALSE)</f>
        <v>64.62</v>
      </c>
      <c r="AN197" s="5">
        <f t="shared" ref="AN197:AN260" si="42">IF(AND(AS197&gt;0,AM197&gt;0),M197*AE197,0)</f>
        <v>0</v>
      </c>
      <c r="AO197" s="30">
        <f t="shared" ref="AO197:AO260" si="43">AN197*AS197</f>
        <v>0</v>
      </c>
      <c r="AP197" s="30">
        <f t="shared" si="38"/>
        <v>0</v>
      </c>
      <c r="AQ197" t="str">
        <f t="shared" si="39"/>
        <v>1978 - 1992</v>
      </c>
      <c r="AR197" s="2">
        <f t="shared" si="40"/>
        <v>1980</v>
      </c>
      <c r="AS197" s="2">
        <f t="shared" ref="AS197:AS260" si="44">IF(OR(AM197=0,AU197=""),-99,VALUE(AU197))</f>
        <v>-99</v>
      </c>
      <c r="AT197" s="31" t="s">
        <v>50</v>
      </c>
      <c r="AU197" s="31" t="s">
        <v>50</v>
      </c>
      <c r="AV197" s="31" t="s">
        <v>141</v>
      </c>
      <c r="AW197" s="31" t="s">
        <v>86</v>
      </c>
      <c r="AX197" s="31" t="s">
        <v>50</v>
      </c>
      <c r="AY197" s="31" t="s">
        <v>50</v>
      </c>
      <c r="AZ197" s="31" t="s">
        <v>152</v>
      </c>
      <c r="BA197" s="31" t="s">
        <v>11786</v>
      </c>
      <c r="BB197" s="31" t="s">
        <v>50</v>
      </c>
      <c r="BC197" s="31" t="s">
        <v>50</v>
      </c>
      <c r="BD197" s="31" t="s">
        <v>50</v>
      </c>
      <c r="BE197" s="31" t="s">
        <v>50</v>
      </c>
      <c r="BF197" s="31" t="s">
        <v>50</v>
      </c>
    </row>
    <row r="198" spans="1:58" ht="45" x14ac:dyDescent="0.25">
      <c r="A198" s="31" t="s">
        <v>419</v>
      </c>
      <c r="B198" s="31" t="s">
        <v>49</v>
      </c>
      <c r="C198" s="32">
        <v>3</v>
      </c>
      <c r="D198" s="31" t="s">
        <v>50</v>
      </c>
      <c r="E198" s="31" t="s">
        <v>96</v>
      </c>
      <c r="F198" s="31" t="s">
        <v>50</v>
      </c>
      <c r="G198" s="31" t="s">
        <v>420</v>
      </c>
      <c r="H198" s="31" t="s">
        <v>50</v>
      </c>
      <c r="I198" s="31" t="s">
        <v>53</v>
      </c>
      <c r="J198" s="31" t="s">
        <v>54</v>
      </c>
      <c r="K198" s="31" t="s">
        <v>54</v>
      </c>
      <c r="L198" s="31" t="s">
        <v>128</v>
      </c>
      <c r="M198" s="31" t="s">
        <v>72</v>
      </c>
      <c r="N198" s="31" t="s">
        <v>50</v>
      </c>
      <c r="O198" s="31" t="s">
        <v>74</v>
      </c>
      <c r="P198" s="31" t="s">
        <v>50</v>
      </c>
      <c r="Q198" s="31" t="s">
        <v>50</v>
      </c>
      <c r="R198" s="31" t="s">
        <v>58</v>
      </c>
      <c r="S198" s="31" t="s">
        <v>59</v>
      </c>
      <c r="T198" s="31" t="s">
        <v>60</v>
      </c>
      <c r="U198" s="31" t="s">
        <v>60</v>
      </c>
      <c r="V198" s="31" t="s">
        <v>60</v>
      </c>
      <c r="W198" s="31" t="s">
        <v>50</v>
      </c>
      <c r="X198" s="31" t="s">
        <v>50</v>
      </c>
      <c r="Y198" s="31" t="s">
        <v>50</v>
      </c>
      <c r="Z198" s="31" t="s">
        <v>62</v>
      </c>
      <c r="AA198" s="31" t="s">
        <v>50</v>
      </c>
      <c r="AB198" s="31" t="s">
        <v>50</v>
      </c>
      <c r="AC198" s="31" t="s">
        <v>87</v>
      </c>
      <c r="AD198" s="31" t="s">
        <v>72</v>
      </c>
      <c r="AE198" s="2">
        <f t="shared" si="34"/>
        <v>60</v>
      </c>
      <c r="AF198" s="31" t="s">
        <v>85</v>
      </c>
      <c r="AG198" s="31" t="s">
        <v>129</v>
      </c>
      <c r="AH198" s="31" t="s">
        <v>372</v>
      </c>
      <c r="AI198" s="31" t="s">
        <v>1112</v>
      </c>
      <c r="AJ198" s="31">
        <f t="shared" si="35"/>
        <v>1</v>
      </c>
      <c r="AK198" s="34">
        <f t="shared" si="36"/>
        <v>-99</v>
      </c>
      <c r="AL198" s="30">
        <f t="shared" si="37"/>
        <v>-99</v>
      </c>
      <c r="AM198" s="5">
        <f t="shared" si="41"/>
        <v>44.37</v>
      </c>
      <c r="AN198" s="5">
        <f t="shared" si="42"/>
        <v>60</v>
      </c>
      <c r="AO198" s="30">
        <f t="shared" si="43"/>
        <v>600</v>
      </c>
      <c r="AP198" s="30">
        <f t="shared" si="38"/>
        <v>600</v>
      </c>
      <c r="AQ198" t="str">
        <f t="shared" si="39"/>
        <v>Before 1978</v>
      </c>
      <c r="AR198" s="2">
        <f t="shared" si="40"/>
        <v>1972</v>
      </c>
      <c r="AS198" s="2">
        <f t="shared" si="44"/>
        <v>10</v>
      </c>
      <c r="AT198" s="31" t="s">
        <v>50</v>
      </c>
      <c r="AU198" s="31" t="s">
        <v>92</v>
      </c>
      <c r="AV198" s="31" t="s">
        <v>60</v>
      </c>
      <c r="AW198" s="31" t="s">
        <v>50</v>
      </c>
      <c r="AX198" s="31" t="s">
        <v>50</v>
      </c>
      <c r="AY198" s="31" t="s">
        <v>50</v>
      </c>
      <c r="AZ198" s="31" t="s">
        <v>50</v>
      </c>
      <c r="BA198" s="31" t="s">
        <v>50</v>
      </c>
      <c r="BB198" s="31" t="s">
        <v>50</v>
      </c>
      <c r="BC198" s="31" t="s">
        <v>50</v>
      </c>
      <c r="BD198" s="31" t="s">
        <v>50</v>
      </c>
      <c r="BE198" s="31" t="s">
        <v>50</v>
      </c>
      <c r="BF198" s="31" t="s">
        <v>50</v>
      </c>
    </row>
    <row r="199" spans="1:58" ht="45" x14ac:dyDescent="0.25">
      <c r="A199" s="31" t="s">
        <v>433</v>
      </c>
      <c r="B199" s="31" t="s">
        <v>49</v>
      </c>
      <c r="C199" s="32">
        <v>3</v>
      </c>
      <c r="D199" s="31" t="s">
        <v>50</v>
      </c>
      <c r="E199" s="31" t="s">
        <v>70</v>
      </c>
      <c r="F199" s="31" t="s">
        <v>71</v>
      </c>
      <c r="G199" s="31" t="s">
        <v>50</v>
      </c>
      <c r="H199" s="31" t="s">
        <v>50</v>
      </c>
      <c r="I199" s="31" t="s">
        <v>53</v>
      </c>
      <c r="J199" s="31" t="s">
        <v>54</v>
      </c>
      <c r="K199" s="31" t="s">
        <v>54</v>
      </c>
      <c r="L199" s="31" t="s">
        <v>55</v>
      </c>
      <c r="M199" s="31" t="s">
        <v>52</v>
      </c>
      <c r="N199" s="31" t="s">
        <v>50</v>
      </c>
      <c r="O199" s="31" t="s">
        <v>57</v>
      </c>
      <c r="P199" s="31" t="s">
        <v>50</v>
      </c>
      <c r="Q199" s="31" t="s">
        <v>50</v>
      </c>
      <c r="R199" s="31" t="s">
        <v>74</v>
      </c>
      <c r="S199" s="31" t="s">
        <v>59</v>
      </c>
      <c r="T199" s="31" t="s">
        <v>60</v>
      </c>
      <c r="U199" s="31" t="s">
        <v>60</v>
      </c>
      <c r="V199" s="31" t="s">
        <v>66</v>
      </c>
      <c r="W199" s="31" t="s">
        <v>50</v>
      </c>
      <c r="X199" s="31" t="s">
        <v>50</v>
      </c>
      <c r="Y199" s="31" t="s">
        <v>50</v>
      </c>
      <c r="Z199" s="31" t="s">
        <v>62</v>
      </c>
      <c r="AA199" s="31" t="s">
        <v>50</v>
      </c>
      <c r="AB199" s="31" t="s">
        <v>50</v>
      </c>
      <c r="AC199" s="31" t="s">
        <v>87</v>
      </c>
      <c r="AD199" s="31" t="s">
        <v>72</v>
      </c>
      <c r="AE199" s="2">
        <f t="shared" si="34"/>
        <v>60</v>
      </c>
      <c r="AF199" s="31" t="s">
        <v>85</v>
      </c>
      <c r="AG199" s="31" t="s">
        <v>129</v>
      </c>
      <c r="AH199" s="31" t="s">
        <v>152</v>
      </c>
      <c r="AI199" s="31" t="s">
        <v>11787</v>
      </c>
      <c r="AJ199" s="31">
        <f t="shared" si="35"/>
        <v>0</v>
      </c>
      <c r="AK199" s="34">
        <f t="shared" si="36"/>
        <v>-99</v>
      </c>
      <c r="AL199" s="30">
        <f t="shared" si="37"/>
        <v>-99</v>
      </c>
      <c r="AM199" s="5">
        <f t="shared" si="41"/>
        <v>91.68</v>
      </c>
      <c r="AN199" s="5">
        <f t="shared" si="42"/>
        <v>0</v>
      </c>
      <c r="AO199" s="30">
        <f t="shared" si="43"/>
        <v>0</v>
      </c>
      <c r="AP199" s="30">
        <f t="shared" si="38"/>
        <v>0</v>
      </c>
      <c r="AQ199" t="str">
        <f t="shared" si="39"/>
        <v>Before 1978</v>
      </c>
      <c r="AR199" s="2">
        <f t="shared" si="40"/>
        <v>1973</v>
      </c>
      <c r="AS199" s="2">
        <f t="shared" si="44"/>
        <v>-99</v>
      </c>
      <c r="AT199" s="31" t="s">
        <v>50</v>
      </c>
      <c r="AU199" s="31" t="s">
        <v>50</v>
      </c>
      <c r="AV199" s="31" t="s">
        <v>66</v>
      </c>
      <c r="AW199" s="31" t="s">
        <v>57</v>
      </c>
      <c r="AX199" s="31" t="s">
        <v>50</v>
      </c>
      <c r="AY199" s="31" t="s">
        <v>50</v>
      </c>
      <c r="AZ199" s="31" t="s">
        <v>152</v>
      </c>
      <c r="BA199" s="31" t="s">
        <v>11787</v>
      </c>
      <c r="BB199" s="31" t="s">
        <v>50</v>
      </c>
      <c r="BC199" s="31" t="s">
        <v>50</v>
      </c>
      <c r="BD199" s="31" t="s">
        <v>50</v>
      </c>
      <c r="BE199" s="31" t="s">
        <v>50</v>
      </c>
      <c r="BF199" s="31" t="s">
        <v>50</v>
      </c>
    </row>
    <row r="200" spans="1:58" ht="45" x14ac:dyDescent="0.25">
      <c r="A200" s="31" t="s">
        <v>3320</v>
      </c>
      <c r="B200" s="31" t="s">
        <v>49</v>
      </c>
      <c r="C200" s="32">
        <v>1</v>
      </c>
      <c r="D200" s="31" t="s">
        <v>50</v>
      </c>
      <c r="E200" s="31" t="s">
        <v>100</v>
      </c>
      <c r="F200" s="31" t="s">
        <v>570</v>
      </c>
      <c r="G200" s="31" t="s">
        <v>50</v>
      </c>
      <c r="H200" s="31" t="s">
        <v>50</v>
      </c>
      <c r="I200" s="31" t="s">
        <v>53</v>
      </c>
      <c r="J200" s="31" t="s">
        <v>54</v>
      </c>
      <c r="K200" s="31" t="s">
        <v>54</v>
      </c>
      <c r="L200" s="31" t="s">
        <v>55</v>
      </c>
      <c r="M200" s="31" t="s">
        <v>72</v>
      </c>
      <c r="N200" s="31" t="s">
        <v>60</v>
      </c>
      <c r="O200" s="31" t="s">
        <v>57</v>
      </c>
      <c r="P200" s="31" t="s">
        <v>50</v>
      </c>
      <c r="Q200" s="31" t="s">
        <v>143</v>
      </c>
      <c r="R200" s="31" t="s">
        <v>74</v>
      </c>
      <c r="S200" s="31" t="s">
        <v>59</v>
      </c>
      <c r="T200" s="31" t="s">
        <v>60</v>
      </c>
      <c r="U200" s="31" t="s">
        <v>60</v>
      </c>
      <c r="V200" s="31" t="s">
        <v>66</v>
      </c>
      <c r="W200" s="31" t="s">
        <v>50</v>
      </c>
      <c r="X200" s="31" t="s">
        <v>116</v>
      </c>
      <c r="Y200" s="31" t="s">
        <v>50</v>
      </c>
      <c r="Z200" s="31" t="s">
        <v>62</v>
      </c>
      <c r="AA200" s="31" t="s">
        <v>50</v>
      </c>
      <c r="AB200" s="31" t="s">
        <v>50</v>
      </c>
      <c r="AC200" s="31" t="s">
        <v>87</v>
      </c>
      <c r="AD200" s="31" t="s">
        <v>72</v>
      </c>
      <c r="AE200" s="2">
        <f t="shared" si="34"/>
        <v>60</v>
      </c>
      <c r="AF200" s="31" t="s">
        <v>85</v>
      </c>
      <c r="AG200" s="31" t="s">
        <v>129</v>
      </c>
      <c r="AH200" s="31" t="s">
        <v>152</v>
      </c>
      <c r="AI200" s="31" t="s">
        <v>11788</v>
      </c>
      <c r="AJ200" s="31">
        <f t="shared" si="35"/>
        <v>0</v>
      </c>
      <c r="AK200" s="34">
        <f t="shared" si="36"/>
        <v>-99</v>
      </c>
      <c r="AL200" s="30">
        <f t="shared" si="37"/>
        <v>-99</v>
      </c>
      <c r="AM200" s="5">
        <f t="shared" si="41"/>
        <v>105.88</v>
      </c>
      <c r="AN200" s="5">
        <f t="shared" si="42"/>
        <v>0</v>
      </c>
      <c r="AO200" s="30">
        <f t="shared" si="43"/>
        <v>0</v>
      </c>
      <c r="AP200" s="30">
        <f t="shared" si="38"/>
        <v>0</v>
      </c>
      <c r="AQ200" t="str">
        <f t="shared" si="39"/>
        <v>2002 - 2005</v>
      </c>
      <c r="AR200" s="2">
        <f t="shared" si="40"/>
        <v>2004</v>
      </c>
      <c r="AS200" s="2">
        <f t="shared" si="44"/>
        <v>-99</v>
      </c>
      <c r="AT200" s="31" t="s">
        <v>50</v>
      </c>
      <c r="AU200" s="31" t="s">
        <v>50</v>
      </c>
      <c r="AV200" s="31" t="s">
        <v>141</v>
      </c>
      <c r="AW200" s="31" t="s">
        <v>86</v>
      </c>
      <c r="AX200" s="31" t="s">
        <v>50</v>
      </c>
      <c r="AY200" s="31" t="s">
        <v>50</v>
      </c>
      <c r="AZ200" s="31" t="s">
        <v>152</v>
      </c>
      <c r="BA200" s="31" t="s">
        <v>12706</v>
      </c>
      <c r="BB200" s="31" t="s">
        <v>50</v>
      </c>
      <c r="BC200" s="31" t="s">
        <v>50</v>
      </c>
      <c r="BD200" s="31" t="s">
        <v>50</v>
      </c>
      <c r="BE200" s="31" t="s">
        <v>50</v>
      </c>
      <c r="BF200" s="31" t="s">
        <v>50</v>
      </c>
    </row>
    <row r="201" spans="1:58" ht="45" x14ac:dyDescent="0.25">
      <c r="A201" s="31" t="s">
        <v>3320</v>
      </c>
      <c r="B201" s="31" t="s">
        <v>49</v>
      </c>
      <c r="C201" s="32">
        <v>3</v>
      </c>
      <c r="D201" s="31" t="s">
        <v>50</v>
      </c>
      <c r="E201" s="31" t="s">
        <v>100</v>
      </c>
      <c r="F201" s="31" t="s">
        <v>570</v>
      </c>
      <c r="G201" s="31" t="s">
        <v>50</v>
      </c>
      <c r="H201" s="31" t="s">
        <v>50</v>
      </c>
      <c r="I201" s="31" t="s">
        <v>53</v>
      </c>
      <c r="J201" s="31" t="s">
        <v>54</v>
      </c>
      <c r="K201" s="31" t="s">
        <v>54</v>
      </c>
      <c r="L201" s="31" t="s">
        <v>128</v>
      </c>
      <c r="M201" s="31" t="s">
        <v>84</v>
      </c>
      <c r="N201" s="31" t="s">
        <v>60</v>
      </c>
      <c r="O201" s="31" t="s">
        <v>57</v>
      </c>
      <c r="P201" s="31" t="s">
        <v>50</v>
      </c>
      <c r="Q201" s="31" t="s">
        <v>409</v>
      </c>
      <c r="R201" s="31" t="s">
        <v>74</v>
      </c>
      <c r="S201" s="31" t="s">
        <v>59</v>
      </c>
      <c r="T201" s="31" t="s">
        <v>60</v>
      </c>
      <c r="U201" s="31" t="s">
        <v>60</v>
      </c>
      <c r="V201" s="31" t="s">
        <v>66</v>
      </c>
      <c r="W201" s="31" t="s">
        <v>50</v>
      </c>
      <c r="X201" s="31" t="s">
        <v>50</v>
      </c>
      <c r="Y201" s="31" t="s">
        <v>50</v>
      </c>
      <c r="Z201" s="31" t="s">
        <v>62</v>
      </c>
      <c r="AA201" s="31" t="s">
        <v>50</v>
      </c>
      <c r="AB201" s="31" t="s">
        <v>50</v>
      </c>
      <c r="AC201" s="31" t="s">
        <v>87</v>
      </c>
      <c r="AD201" s="31" t="s">
        <v>72</v>
      </c>
      <c r="AE201" s="2">
        <f t="shared" si="34"/>
        <v>60</v>
      </c>
      <c r="AF201" s="31" t="s">
        <v>85</v>
      </c>
      <c r="AG201" s="31" t="s">
        <v>129</v>
      </c>
      <c r="AH201" s="31" t="s">
        <v>152</v>
      </c>
      <c r="AI201" s="31" t="s">
        <v>11789</v>
      </c>
      <c r="AJ201" s="31">
        <f t="shared" si="35"/>
        <v>0</v>
      </c>
      <c r="AK201" s="34">
        <f t="shared" si="36"/>
        <v>-99</v>
      </c>
      <c r="AL201" s="30">
        <f t="shared" si="37"/>
        <v>-99</v>
      </c>
      <c r="AM201" s="5">
        <f t="shared" si="41"/>
        <v>105.88</v>
      </c>
      <c r="AN201" s="5">
        <f t="shared" si="42"/>
        <v>0</v>
      </c>
      <c r="AO201" s="30">
        <f t="shared" si="43"/>
        <v>0</v>
      </c>
      <c r="AP201" s="30">
        <f t="shared" si="38"/>
        <v>0</v>
      </c>
      <c r="AQ201" t="str">
        <f t="shared" si="39"/>
        <v>2002 - 2005</v>
      </c>
      <c r="AR201" s="2">
        <f t="shared" si="40"/>
        <v>2004</v>
      </c>
      <c r="AS201" s="2">
        <f t="shared" si="44"/>
        <v>-99</v>
      </c>
      <c r="AT201" s="31" t="s">
        <v>50</v>
      </c>
      <c r="AU201" s="31" t="s">
        <v>50</v>
      </c>
      <c r="AV201" s="31" t="s">
        <v>141</v>
      </c>
      <c r="AW201" s="31" t="s">
        <v>86</v>
      </c>
      <c r="AX201" s="31" t="s">
        <v>50</v>
      </c>
      <c r="AY201" s="31" t="s">
        <v>50</v>
      </c>
      <c r="AZ201" s="31" t="s">
        <v>50</v>
      </c>
      <c r="BA201" s="31" t="s">
        <v>50</v>
      </c>
      <c r="BB201" s="31" t="s">
        <v>50</v>
      </c>
      <c r="BC201" s="31" t="s">
        <v>50</v>
      </c>
      <c r="BD201" s="31" t="s">
        <v>50</v>
      </c>
      <c r="BE201" s="31" t="s">
        <v>50</v>
      </c>
      <c r="BF201" s="31" t="s">
        <v>50</v>
      </c>
    </row>
    <row r="202" spans="1:58" ht="45" x14ac:dyDescent="0.25">
      <c r="A202" s="31" t="s">
        <v>437</v>
      </c>
      <c r="B202" s="31" t="s">
        <v>49</v>
      </c>
      <c r="C202" s="32">
        <v>1</v>
      </c>
      <c r="D202" s="31" t="s">
        <v>50</v>
      </c>
      <c r="E202" s="31" t="s">
        <v>51</v>
      </c>
      <c r="F202" s="31" t="s">
        <v>52</v>
      </c>
      <c r="G202" s="31" t="s">
        <v>50</v>
      </c>
      <c r="H202" s="31" t="s">
        <v>50</v>
      </c>
      <c r="I202" s="31" t="s">
        <v>53</v>
      </c>
      <c r="J202" s="31" t="s">
        <v>54</v>
      </c>
      <c r="K202" s="31" t="s">
        <v>54</v>
      </c>
      <c r="L202" s="31" t="s">
        <v>55</v>
      </c>
      <c r="M202" s="31" t="s">
        <v>70</v>
      </c>
      <c r="N202" s="31" t="s">
        <v>50</v>
      </c>
      <c r="O202" s="31" t="s">
        <v>57</v>
      </c>
      <c r="P202" s="31" t="s">
        <v>50</v>
      </c>
      <c r="Q202" s="31" t="s">
        <v>368</v>
      </c>
      <c r="R202" s="31" t="s">
        <v>74</v>
      </c>
      <c r="S202" s="31" t="s">
        <v>53</v>
      </c>
      <c r="T202" s="31" t="s">
        <v>60</v>
      </c>
      <c r="U202" s="31" t="s">
        <v>60</v>
      </c>
      <c r="V202" s="31" t="s">
        <v>66</v>
      </c>
      <c r="W202" s="31" t="s">
        <v>50</v>
      </c>
      <c r="X202" s="31" t="s">
        <v>92</v>
      </c>
      <c r="Y202" s="31" t="s">
        <v>50</v>
      </c>
      <c r="Z202" s="31" t="s">
        <v>62</v>
      </c>
      <c r="AA202" s="31" t="s">
        <v>50</v>
      </c>
      <c r="AB202" s="31" t="s">
        <v>50</v>
      </c>
      <c r="AC202" s="31" t="s">
        <v>87</v>
      </c>
      <c r="AD202" s="31" t="s">
        <v>72</v>
      </c>
      <c r="AE202" s="2">
        <f t="shared" si="34"/>
        <v>60</v>
      </c>
      <c r="AF202" s="31" t="s">
        <v>85</v>
      </c>
      <c r="AG202" s="31" t="s">
        <v>129</v>
      </c>
      <c r="AH202" s="31" t="s">
        <v>152</v>
      </c>
      <c r="AI202" s="31" t="s">
        <v>438</v>
      </c>
      <c r="AJ202" s="31">
        <f t="shared" si="35"/>
        <v>0</v>
      </c>
      <c r="AK202" s="34">
        <f t="shared" si="36"/>
        <v>-99</v>
      </c>
      <c r="AL202" s="30">
        <f t="shared" si="37"/>
        <v>-99</v>
      </c>
      <c r="AM202" s="5">
        <f t="shared" si="41"/>
        <v>33.75</v>
      </c>
      <c r="AN202" s="5">
        <f t="shared" si="42"/>
        <v>0</v>
      </c>
      <c r="AO202" s="30">
        <f t="shared" si="43"/>
        <v>0</v>
      </c>
      <c r="AP202" s="30">
        <f t="shared" si="38"/>
        <v>0</v>
      </c>
      <c r="AQ202" t="str">
        <f t="shared" si="39"/>
        <v>Before 1978</v>
      </c>
      <c r="AR202" s="2">
        <f t="shared" si="40"/>
        <v>1970</v>
      </c>
      <c r="AS202" s="2">
        <f t="shared" si="44"/>
        <v>-99</v>
      </c>
      <c r="AT202" s="31" t="s">
        <v>229</v>
      </c>
      <c r="AU202" s="31" t="s">
        <v>50</v>
      </c>
      <c r="AV202" s="31" t="s">
        <v>66</v>
      </c>
      <c r="AW202" s="31" t="s">
        <v>57</v>
      </c>
      <c r="AX202" s="31" t="s">
        <v>439</v>
      </c>
      <c r="AY202" s="31" t="s">
        <v>68</v>
      </c>
      <c r="AZ202" s="31" t="s">
        <v>152</v>
      </c>
      <c r="BA202" s="31" t="s">
        <v>438</v>
      </c>
      <c r="BB202" s="31" t="s">
        <v>67</v>
      </c>
      <c r="BC202" s="31" t="s">
        <v>53</v>
      </c>
      <c r="BD202" s="31" t="s">
        <v>50</v>
      </c>
      <c r="BE202" s="31" t="s">
        <v>50</v>
      </c>
      <c r="BF202" s="31" t="s">
        <v>50</v>
      </c>
    </row>
    <row r="203" spans="1:58" ht="45" x14ac:dyDescent="0.25">
      <c r="A203" s="31" t="s">
        <v>3341</v>
      </c>
      <c r="B203" s="31" t="s">
        <v>49</v>
      </c>
      <c r="C203" s="32">
        <v>3</v>
      </c>
      <c r="D203" s="31" t="s">
        <v>50</v>
      </c>
      <c r="E203" s="31" t="s">
        <v>85</v>
      </c>
      <c r="F203" s="31" t="s">
        <v>70</v>
      </c>
      <c r="G203" s="31" t="s">
        <v>50</v>
      </c>
      <c r="H203" s="31" t="s">
        <v>50</v>
      </c>
      <c r="I203" s="31" t="s">
        <v>53</v>
      </c>
      <c r="J203" s="31" t="s">
        <v>60</v>
      </c>
      <c r="K203" s="31" t="s">
        <v>60</v>
      </c>
      <c r="L203" s="31" t="s">
        <v>55</v>
      </c>
      <c r="M203" s="31" t="s">
        <v>72</v>
      </c>
      <c r="N203" s="31" t="s">
        <v>50</v>
      </c>
      <c r="O203" s="31" t="s">
        <v>66</v>
      </c>
      <c r="P203" s="31" t="s">
        <v>898</v>
      </c>
      <c r="Q203" s="31" t="s">
        <v>50</v>
      </c>
      <c r="R203" s="31" t="s">
        <v>58</v>
      </c>
      <c r="S203" s="31" t="s">
        <v>53</v>
      </c>
      <c r="T203" s="31" t="s">
        <v>60</v>
      </c>
      <c r="U203" s="31" t="s">
        <v>60</v>
      </c>
      <c r="V203" s="31" t="s">
        <v>66</v>
      </c>
      <c r="W203" s="31" t="s">
        <v>50</v>
      </c>
      <c r="X203" s="31" t="s">
        <v>85</v>
      </c>
      <c r="Y203" s="31" t="s">
        <v>50</v>
      </c>
      <c r="Z203" s="31" t="s">
        <v>62</v>
      </c>
      <c r="AA203" s="31" t="s">
        <v>50</v>
      </c>
      <c r="AB203" s="31" t="s">
        <v>50</v>
      </c>
      <c r="AC203" s="31" t="s">
        <v>87</v>
      </c>
      <c r="AD203" s="31" t="s">
        <v>72</v>
      </c>
      <c r="AE203" s="2">
        <f t="shared" si="34"/>
        <v>60</v>
      </c>
      <c r="AF203" s="31" t="s">
        <v>85</v>
      </c>
      <c r="AG203" s="31" t="s">
        <v>129</v>
      </c>
      <c r="AH203" s="31" t="s">
        <v>796</v>
      </c>
      <c r="AI203" s="31" t="s">
        <v>11790</v>
      </c>
      <c r="AJ203" s="31">
        <f t="shared" si="35"/>
        <v>0</v>
      </c>
      <c r="AK203" s="34">
        <f t="shared" si="36"/>
        <v>-99</v>
      </c>
      <c r="AL203" s="30">
        <f t="shared" si="37"/>
        <v>-99</v>
      </c>
      <c r="AM203" s="5">
        <f t="shared" si="41"/>
        <v>594.34</v>
      </c>
      <c r="AN203" s="5">
        <f t="shared" si="42"/>
        <v>0</v>
      </c>
      <c r="AO203" s="30">
        <f t="shared" si="43"/>
        <v>0</v>
      </c>
      <c r="AP203" s="30">
        <f t="shared" si="38"/>
        <v>0</v>
      </c>
      <c r="AQ203" t="str">
        <f t="shared" si="39"/>
        <v>1978 - 1992</v>
      </c>
      <c r="AR203" s="2">
        <f t="shared" si="40"/>
        <v>1989</v>
      </c>
      <c r="AS203" s="2">
        <f t="shared" si="44"/>
        <v>-99</v>
      </c>
      <c r="AT203" s="31" t="s">
        <v>50</v>
      </c>
      <c r="AU203" s="31" t="s">
        <v>50</v>
      </c>
      <c r="AV203" s="31" t="s">
        <v>141</v>
      </c>
      <c r="AW203" s="31" t="s">
        <v>86</v>
      </c>
      <c r="AX203" s="31" t="s">
        <v>50</v>
      </c>
      <c r="AY203" s="31" t="s">
        <v>50</v>
      </c>
      <c r="AZ203" s="31" t="s">
        <v>796</v>
      </c>
      <c r="BA203" s="31" t="s">
        <v>11790</v>
      </c>
      <c r="BB203" s="31" t="s">
        <v>50</v>
      </c>
      <c r="BC203" s="31" t="s">
        <v>50</v>
      </c>
      <c r="BD203" s="31" t="s">
        <v>50</v>
      </c>
      <c r="BE203" s="31" t="s">
        <v>50</v>
      </c>
      <c r="BF203" s="31" t="s">
        <v>50</v>
      </c>
    </row>
    <row r="204" spans="1:58" ht="45" x14ac:dyDescent="0.25">
      <c r="A204" s="31" t="s">
        <v>1130</v>
      </c>
      <c r="B204" s="31" t="s">
        <v>49</v>
      </c>
      <c r="C204" s="32">
        <v>1</v>
      </c>
      <c r="D204" s="31" t="s">
        <v>50</v>
      </c>
      <c r="E204" s="31" t="s">
        <v>84</v>
      </c>
      <c r="F204" s="31" t="s">
        <v>85</v>
      </c>
      <c r="G204" s="31" t="s">
        <v>50</v>
      </c>
      <c r="H204" s="31" t="s">
        <v>50</v>
      </c>
      <c r="I204" s="31" t="s">
        <v>53</v>
      </c>
      <c r="J204" s="31" t="s">
        <v>54</v>
      </c>
      <c r="K204" s="31" t="s">
        <v>54</v>
      </c>
      <c r="L204" s="31" t="s">
        <v>55</v>
      </c>
      <c r="M204" s="31" t="s">
        <v>72</v>
      </c>
      <c r="N204" s="31" t="s">
        <v>50</v>
      </c>
      <c r="O204" s="31" t="s">
        <v>57</v>
      </c>
      <c r="P204" s="31" t="s">
        <v>50</v>
      </c>
      <c r="Q204" s="31" t="s">
        <v>588</v>
      </c>
      <c r="R204" s="31" t="s">
        <v>58</v>
      </c>
      <c r="S204" s="31" t="s">
        <v>53</v>
      </c>
      <c r="T204" s="31" t="s">
        <v>60</v>
      </c>
      <c r="U204" s="31" t="s">
        <v>60</v>
      </c>
      <c r="V204" s="31" t="s">
        <v>60</v>
      </c>
      <c r="W204" s="31" t="s">
        <v>50</v>
      </c>
      <c r="X204" s="31" t="s">
        <v>50</v>
      </c>
      <c r="Y204" s="31" t="s">
        <v>50</v>
      </c>
      <c r="Z204" s="31" t="s">
        <v>62</v>
      </c>
      <c r="AA204" s="31" t="s">
        <v>50</v>
      </c>
      <c r="AB204" s="31" t="s">
        <v>50</v>
      </c>
      <c r="AC204" s="31" t="s">
        <v>63</v>
      </c>
      <c r="AD204" s="31" t="s">
        <v>72</v>
      </c>
      <c r="AE204" s="2">
        <f t="shared" si="34"/>
        <v>60</v>
      </c>
      <c r="AF204" s="31" t="s">
        <v>85</v>
      </c>
      <c r="AG204" s="31" t="s">
        <v>129</v>
      </c>
      <c r="AH204" s="31" t="s">
        <v>77</v>
      </c>
      <c r="AI204" s="31" t="s">
        <v>1131</v>
      </c>
      <c r="AJ204" s="31">
        <f t="shared" si="35"/>
        <v>1</v>
      </c>
      <c r="AK204" s="34">
        <f t="shared" si="36"/>
        <v>6</v>
      </c>
      <c r="AL204" s="30">
        <f t="shared" si="37"/>
        <v>6</v>
      </c>
      <c r="AM204" s="5">
        <f t="shared" si="41"/>
        <v>371.61</v>
      </c>
      <c r="AN204" s="5">
        <f t="shared" si="42"/>
        <v>60</v>
      </c>
      <c r="AO204" s="30">
        <f t="shared" si="43"/>
        <v>780</v>
      </c>
      <c r="AP204" s="30">
        <f t="shared" si="38"/>
        <v>780</v>
      </c>
      <c r="AQ204" t="str">
        <f t="shared" si="39"/>
        <v>2006 - 2009</v>
      </c>
      <c r="AR204" s="2">
        <f t="shared" si="40"/>
        <v>2006</v>
      </c>
      <c r="AS204" s="2">
        <f t="shared" si="44"/>
        <v>13</v>
      </c>
      <c r="AT204" s="31" t="s">
        <v>50</v>
      </c>
      <c r="AU204" s="31" t="s">
        <v>100</v>
      </c>
      <c r="AV204" s="31" t="s">
        <v>141</v>
      </c>
      <c r="AW204" s="31" t="s">
        <v>86</v>
      </c>
      <c r="AX204" s="31" t="s">
        <v>50</v>
      </c>
      <c r="AY204" s="31" t="s">
        <v>50</v>
      </c>
      <c r="AZ204" s="31" t="s">
        <v>77</v>
      </c>
      <c r="BA204" s="31" t="s">
        <v>1131</v>
      </c>
      <c r="BB204" s="31" t="s">
        <v>256</v>
      </c>
      <c r="BC204" s="31" t="s">
        <v>173</v>
      </c>
      <c r="BD204" s="31" t="s">
        <v>50</v>
      </c>
      <c r="BE204" s="31" t="s">
        <v>50</v>
      </c>
      <c r="BF204" s="31" t="s">
        <v>50</v>
      </c>
    </row>
    <row r="205" spans="1:58" ht="45" x14ac:dyDescent="0.25">
      <c r="A205" s="31" t="s">
        <v>458</v>
      </c>
      <c r="B205" s="31" t="s">
        <v>49</v>
      </c>
      <c r="C205" s="32">
        <v>3</v>
      </c>
      <c r="D205" s="31" t="s">
        <v>50</v>
      </c>
      <c r="E205" s="31" t="s">
        <v>84</v>
      </c>
      <c r="F205" s="31" t="s">
        <v>85</v>
      </c>
      <c r="G205" s="31" t="s">
        <v>50</v>
      </c>
      <c r="H205" s="31" t="s">
        <v>50</v>
      </c>
      <c r="I205" s="31" t="s">
        <v>53</v>
      </c>
      <c r="J205" s="31" t="s">
        <v>54</v>
      </c>
      <c r="K205" s="31" t="s">
        <v>54</v>
      </c>
      <c r="L205" s="31" t="s">
        <v>55</v>
      </c>
      <c r="M205" s="31" t="s">
        <v>52</v>
      </c>
      <c r="N205" s="31" t="s">
        <v>50</v>
      </c>
      <c r="O205" s="31" t="s">
        <v>66</v>
      </c>
      <c r="P205" s="31" t="s">
        <v>50</v>
      </c>
      <c r="Q205" s="31" t="s">
        <v>50</v>
      </c>
      <c r="R205" s="31" t="s">
        <v>58</v>
      </c>
      <c r="S205" s="31" t="s">
        <v>58</v>
      </c>
      <c r="T205" s="31" t="s">
        <v>60</v>
      </c>
      <c r="U205" s="31" t="s">
        <v>60</v>
      </c>
      <c r="V205" s="31" t="s">
        <v>86</v>
      </c>
      <c r="W205" s="31" t="s">
        <v>50</v>
      </c>
      <c r="X205" s="31" t="s">
        <v>50</v>
      </c>
      <c r="Y205" s="31" t="s">
        <v>54</v>
      </c>
      <c r="Z205" s="31" t="s">
        <v>62</v>
      </c>
      <c r="AA205" s="31" t="s">
        <v>50</v>
      </c>
      <c r="AB205" s="31" t="s">
        <v>50</v>
      </c>
      <c r="AC205" s="31" t="s">
        <v>87</v>
      </c>
      <c r="AD205" s="31" t="s">
        <v>72</v>
      </c>
      <c r="AE205" s="2">
        <f t="shared" si="34"/>
        <v>60</v>
      </c>
      <c r="AF205" s="31" t="s">
        <v>85</v>
      </c>
      <c r="AG205" s="31" t="s">
        <v>129</v>
      </c>
      <c r="AH205" s="31" t="s">
        <v>152</v>
      </c>
      <c r="AI205" s="31" t="s">
        <v>459</v>
      </c>
      <c r="AJ205" s="31">
        <f t="shared" si="35"/>
        <v>3</v>
      </c>
      <c r="AK205" s="34">
        <f t="shared" si="36"/>
        <v>-99</v>
      </c>
      <c r="AL205" s="30">
        <f t="shared" si="37"/>
        <v>-99</v>
      </c>
      <c r="AM205" s="5">
        <f t="shared" si="41"/>
        <v>110.77</v>
      </c>
      <c r="AN205" s="5">
        <f t="shared" si="42"/>
        <v>180</v>
      </c>
      <c r="AO205" s="30">
        <f t="shared" si="43"/>
        <v>2340</v>
      </c>
      <c r="AP205" s="30">
        <f t="shared" si="38"/>
        <v>2340</v>
      </c>
      <c r="AQ205" t="str">
        <f t="shared" si="39"/>
        <v>Before 1978</v>
      </c>
      <c r="AR205" s="2">
        <f t="shared" si="40"/>
        <v>1920</v>
      </c>
      <c r="AS205" s="2">
        <f t="shared" si="44"/>
        <v>13</v>
      </c>
      <c r="AT205" s="31" t="s">
        <v>99</v>
      </c>
      <c r="AU205" s="31" t="s">
        <v>100</v>
      </c>
      <c r="AV205" s="31" t="s">
        <v>292</v>
      </c>
      <c r="AW205" s="31" t="s">
        <v>86</v>
      </c>
      <c r="AX205" s="31" t="s">
        <v>50</v>
      </c>
      <c r="AY205" s="31" t="s">
        <v>50</v>
      </c>
      <c r="AZ205" s="31" t="s">
        <v>152</v>
      </c>
      <c r="BA205" s="31" t="s">
        <v>459</v>
      </c>
      <c r="BB205" s="31" t="s">
        <v>50</v>
      </c>
      <c r="BC205" s="31" t="s">
        <v>50</v>
      </c>
      <c r="BD205" s="31" t="s">
        <v>50</v>
      </c>
      <c r="BE205" s="31" t="s">
        <v>50</v>
      </c>
      <c r="BF205" s="31" t="s">
        <v>50</v>
      </c>
    </row>
    <row r="206" spans="1:58" ht="45" x14ac:dyDescent="0.25">
      <c r="A206" s="31" t="s">
        <v>1137</v>
      </c>
      <c r="B206" s="31" t="s">
        <v>49</v>
      </c>
      <c r="C206" s="32">
        <v>1</v>
      </c>
      <c r="D206" s="31" t="s">
        <v>50</v>
      </c>
      <c r="E206" s="31" t="s">
        <v>84</v>
      </c>
      <c r="F206" s="31" t="s">
        <v>85</v>
      </c>
      <c r="G206" s="31" t="s">
        <v>50</v>
      </c>
      <c r="H206" s="31" t="s">
        <v>50</v>
      </c>
      <c r="I206" s="31" t="s">
        <v>53</v>
      </c>
      <c r="J206" s="31" t="s">
        <v>54</v>
      </c>
      <c r="K206" s="31" t="s">
        <v>54</v>
      </c>
      <c r="L206" s="31" t="s">
        <v>55</v>
      </c>
      <c r="M206" s="31" t="s">
        <v>72</v>
      </c>
      <c r="N206" s="31" t="s">
        <v>50</v>
      </c>
      <c r="O206" s="31" t="s">
        <v>57</v>
      </c>
      <c r="P206" s="31" t="s">
        <v>205</v>
      </c>
      <c r="Q206" s="31" t="s">
        <v>50</v>
      </c>
      <c r="R206" s="31" t="s">
        <v>58</v>
      </c>
      <c r="S206" s="31" t="s">
        <v>53</v>
      </c>
      <c r="T206" s="31" t="s">
        <v>60</v>
      </c>
      <c r="U206" s="31" t="s">
        <v>60</v>
      </c>
      <c r="V206" s="31" t="s">
        <v>50</v>
      </c>
      <c r="W206" s="31" t="s">
        <v>50</v>
      </c>
      <c r="X206" s="31" t="s">
        <v>50</v>
      </c>
      <c r="Y206" s="31" t="s">
        <v>50</v>
      </c>
      <c r="Z206" s="31" t="s">
        <v>62</v>
      </c>
      <c r="AA206" s="31" t="s">
        <v>50</v>
      </c>
      <c r="AB206" s="31" t="s">
        <v>50</v>
      </c>
      <c r="AC206" s="31" t="s">
        <v>87</v>
      </c>
      <c r="AD206" s="31" t="s">
        <v>72</v>
      </c>
      <c r="AE206" s="2">
        <f t="shared" si="34"/>
        <v>60</v>
      </c>
      <c r="AF206" s="31" t="s">
        <v>85</v>
      </c>
      <c r="AG206" s="31" t="s">
        <v>129</v>
      </c>
      <c r="AH206" s="31" t="s">
        <v>152</v>
      </c>
      <c r="AI206" s="31" t="s">
        <v>1138</v>
      </c>
      <c r="AJ206" s="31">
        <f t="shared" si="35"/>
        <v>1</v>
      </c>
      <c r="AK206" s="34">
        <f t="shared" si="36"/>
        <v>8</v>
      </c>
      <c r="AL206" s="30">
        <f t="shared" si="37"/>
        <v>8</v>
      </c>
      <c r="AM206" s="5">
        <f t="shared" si="41"/>
        <v>594.34</v>
      </c>
      <c r="AN206" s="5">
        <f t="shared" si="42"/>
        <v>60</v>
      </c>
      <c r="AO206" s="30">
        <f t="shared" si="43"/>
        <v>600</v>
      </c>
      <c r="AP206" s="30">
        <f t="shared" si="38"/>
        <v>600</v>
      </c>
      <c r="AQ206" t="str">
        <f t="shared" si="39"/>
        <v>Before 1978</v>
      </c>
      <c r="AR206" s="2">
        <f t="shared" si="40"/>
        <v>1940</v>
      </c>
      <c r="AS206" s="2">
        <f t="shared" si="44"/>
        <v>10</v>
      </c>
      <c r="AT206" s="31" t="s">
        <v>50</v>
      </c>
      <c r="AU206" s="31" t="s">
        <v>92</v>
      </c>
      <c r="AV206" s="31" t="s">
        <v>141</v>
      </c>
      <c r="AW206" s="31" t="s">
        <v>86</v>
      </c>
      <c r="AX206" s="31" t="s">
        <v>371</v>
      </c>
      <c r="AY206" s="31" t="s">
        <v>68</v>
      </c>
      <c r="AZ206" s="31" t="s">
        <v>152</v>
      </c>
      <c r="BA206" s="31" t="s">
        <v>1138</v>
      </c>
      <c r="BB206" s="31" t="s">
        <v>715</v>
      </c>
      <c r="BC206" s="31" t="s">
        <v>59</v>
      </c>
      <c r="BD206" s="31" t="s">
        <v>50</v>
      </c>
      <c r="BE206" s="31" t="s">
        <v>50</v>
      </c>
      <c r="BF206" s="31" t="s">
        <v>50</v>
      </c>
    </row>
    <row r="207" spans="1:58" ht="45" x14ac:dyDescent="0.25">
      <c r="A207" s="31" t="s">
        <v>1139</v>
      </c>
      <c r="B207" s="31" t="s">
        <v>49</v>
      </c>
      <c r="C207" s="32">
        <v>1</v>
      </c>
      <c r="D207" s="31" t="s">
        <v>50</v>
      </c>
      <c r="E207" s="31" t="s">
        <v>84</v>
      </c>
      <c r="F207" s="31" t="s">
        <v>85</v>
      </c>
      <c r="G207" s="31" t="s">
        <v>50</v>
      </c>
      <c r="H207" s="31" t="s">
        <v>50</v>
      </c>
      <c r="I207" s="31" t="s">
        <v>53</v>
      </c>
      <c r="J207" s="31" t="s">
        <v>54</v>
      </c>
      <c r="K207" s="31" t="s">
        <v>60</v>
      </c>
      <c r="L207" s="31" t="s">
        <v>55</v>
      </c>
      <c r="M207" s="31" t="s">
        <v>72</v>
      </c>
      <c r="N207" s="31" t="s">
        <v>56</v>
      </c>
      <c r="O207" s="31" t="s">
        <v>60</v>
      </c>
      <c r="P207" s="31" t="s">
        <v>50</v>
      </c>
      <c r="Q207" s="31" t="s">
        <v>73</v>
      </c>
      <c r="R207" s="31" t="s">
        <v>58</v>
      </c>
      <c r="S207" s="31" t="s">
        <v>59</v>
      </c>
      <c r="T207" s="31" t="s">
        <v>60</v>
      </c>
      <c r="U207" s="31" t="s">
        <v>60</v>
      </c>
      <c r="V207" s="31" t="s">
        <v>60</v>
      </c>
      <c r="W207" s="31" t="s">
        <v>50</v>
      </c>
      <c r="X207" s="31" t="s">
        <v>50</v>
      </c>
      <c r="Y207" s="31" t="s">
        <v>50</v>
      </c>
      <c r="Z207" s="31" t="s">
        <v>62</v>
      </c>
      <c r="AA207" s="31" t="s">
        <v>50</v>
      </c>
      <c r="AB207" s="31" t="s">
        <v>50</v>
      </c>
      <c r="AC207" s="31" t="s">
        <v>63</v>
      </c>
      <c r="AD207" s="31" t="s">
        <v>72</v>
      </c>
      <c r="AE207" s="2">
        <f t="shared" si="34"/>
        <v>60</v>
      </c>
      <c r="AF207" s="31" t="s">
        <v>85</v>
      </c>
      <c r="AG207" s="31" t="s">
        <v>129</v>
      </c>
      <c r="AH207" s="31" t="s">
        <v>152</v>
      </c>
      <c r="AI207" s="31" t="s">
        <v>50</v>
      </c>
      <c r="AJ207" s="31">
        <f t="shared" si="35"/>
        <v>1</v>
      </c>
      <c r="AK207" s="34">
        <f t="shared" si="36"/>
        <v>1</v>
      </c>
      <c r="AL207" s="30">
        <f t="shared" si="37"/>
        <v>1</v>
      </c>
      <c r="AM207" s="5">
        <f t="shared" si="41"/>
        <v>294.64</v>
      </c>
      <c r="AN207" s="5">
        <f t="shared" si="42"/>
        <v>60</v>
      </c>
      <c r="AO207" s="30">
        <f t="shared" si="43"/>
        <v>840</v>
      </c>
      <c r="AP207" s="30">
        <f t="shared" si="38"/>
        <v>840</v>
      </c>
      <c r="AQ207" t="str">
        <f t="shared" si="39"/>
        <v>1993 - 2001</v>
      </c>
      <c r="AR207" s="2">
        <f t="shared" si="40"/>
        <v>2000</v>
      </c>
      <c r="AS207" s="2">
        <f t="shared" si="44"/>
        <v>14</v>
      </c>
      <c r="AT207" s="31" t="s">
        <v>50</v>
      </c>
      <c r="AU207" s="31" t="s">
        <v>570</v>
      </c>
      <c r="AV207" s="31" t="s">
        <v>141</v>
      </c>
      <c r="AW207" s="31" t="s">
        <v>86</v>
      </c>
      <c r="AX207" s="31" t="s">
        <v>50</v>
      </c>
      <c r="AY207" s="31" t="s">
        <v>50</v>
      </c>
      <c r="AZ207" s="31" t="s">
        <v>152</v>
      </c>
      <c r="BA207" s="31" t="s">
        <v>50</v>
      </c>
      <c r="BB207" s="31" t="s">
        <v>50</v>
      </c>
      <c r="BC207" s="31" t="s">
        <v>50</v>
      </c>
      <c r="BD207" s="31" t="s">
        <v>50</v>
      </c>
      <c r="BE207" s="31" t="s">
        <v>50</v>
      </c>
      <c r="BF207" s="31" t="s">
        <v>50</v>
      </c>
    </row>
    <row r="208" spans="1:58" ht="45" x14ac:dyDescent="0.25">
      <c r="A208" s="31" t="s">
        <v>3407</v>
      </c>
      <c r="B208" s="31" t="s">
        <v>49</v>
      </c>
      <c r="C208" s="32">
        <v>2</v>
      </c>
      <c r="D208" s="31" t="s">
        <v>50</v>
      </c>
      <c r="E208" s="31" t="s">
        <v>102</v>
      </c>
      <c r="F208" s="31" t="s">
        <v>570</v>
      </c>
      <c r="G208" s="31" t="s">
        <v>50</v>
      </c>
      <c r="H208" s="31" t="s">
        <v>50</v>
      </c>
      <c r="I208" s="31" t="s">
        <v>52</v>
      </c>
      <c r="J208" s="31" t="s">
        <v>54</v>
      </c>
      <c r="K208" s="31" t="s">
        <v>60</v>
      </c>
      <c r="L208" s="31" t="s">
        <v>55</v>
      </c>
      <c r="M208" s="31" t="s">
        <v>72</v>
      </c>
      <c r="N208" s="31" t="s">
        <v>50</v>
      </c>
      <c r="O208" s="31" t="s">
        <v>66</v>
      </c>
      <c r="P208" s="31" t="s">
        <v>50</v>
      </c>
      <c r="Q208" s="31" t="s">
        <v>300</v>
      </c>
      <c r="R208" s="31" t="s">
        <v>58</v>
      </c>
      <c r="S208" s="31" t="s">
        <v>59</v>
      </c>
      <c r="T208" s="31" t="s">
        <v>60</v>
      </c>
      <c r="U208" s="31" t="s">
        <v>60</v>
      </c>
      <c r="V208" s="31" t="s">
        <v>60</v>
      </c>
      <c r="W208" s="31" t="s">
        <v>50</v>
      </c>
      <c r="X208" s="31" t="s">
        <v>50</v>
      </c>
      <c r="Y208" s="31" t="s">
        <v>50</v>
      </c>
      <c r="Z208" s="31" t="s">
        <v>62</v>
      </c>
      <c r="AA208" s="31" t="s">
        <v>50</v>
      </c>
      <c r="AB208" s="31" t="s">
        <v>50</v>
      </c>
      <c r="AC208" s="31" t="s">
        <v>87</v>
      </c>
      <c r="AD208" s="31" t="s">
        <v>72</v>
      </c>
      <c r="AE208" s="2">
        <f t="shared" si="34"/>
        <v>60</v>
      </c>
      <c r="AF208" s="31" t="s">
        <v>85</v>
      </c>
      <c r="AG208" s="31" t="s">
        <v>129</v>
      </c>
      <c r="AH208" s="31" t="s">
        <v>152</v>
      </c>
      <c r="AI208" s="31" t="s">
        <v>11791</v>
      </c>
      <c r="AJ208" s="31">
        <f t="shared" si="35"/>
        <v>0</v>
      </c>
      <c r="AK208" s="34">
        <f t="shared" si="36"/>
        <v>-99</v>
      </c>
      <c r="AL208" s="30">
        <f t="shared" si="37"/>
        <v>-99</v>
      </c>
      <c r="AM208" s="5">
        <f t="shared" si="41"/>
        <v>110.77</v>
      </c>
      <c r="AN208" s="5">
        <f t="shared" si="42"/>
        <v>0</v>
      </c>
      <c r="AO208" s="30">
        <f t="shared" si="43"/>
        <v>0</v>
      </c>
      <c r="AP208" s="30">
        <f t="shared" si="38"/>
        <v>0</v>
      </c>
      <c r="AQ208" t="str">
        <f t="shared" si="39"/>
        <v>Before 1978</v>
      </c>
      <c r="AR208" s="2">
        <f t="shared" si="40"/>
        <v>1968</v>
      </c>
      <c r="AS208" s="2">
        <f t="shared" si="44"/>
        <v>-99</v>
      </c>
      <c r="AT208" s="31" t="s">
        <v>50</v>
      </c>
      <c r="AU208" s="31" t="s">
        <v>50</v>
      </c>
      <c r="AV208" s="31" t="s">
        <v>66</v>
      </c>
      <c r="AW208" s="31" t="s">
        <v>57</v>
      </c>
      <c r="AX208" s="31" t="s">
        <v>50</v>
      </c>
      <c r="AY208" s="31" t="s">
        <v>50</v>
      </c>
      <c r="AZ208" s="31" t="s">
        <v>50</v>
      </c>
      <c r="BA208" s="31" t="s">
        <v>50</v>
      </c>
      <c r="BB208" s="31" t="s">
        <v>50</v>
      </c>
      <c r="BC208" s="31" t="s">
        <v>50</v>
      </c>
      <c r="BD208" s="31" t="s">
        <v>50</v>
      </c>
      <c r="BE208" s="31" t="s">
        <v>50</v>
      </c>
      <c r="BF208" s="31" t="s">
        <v>50</v>
      </c>
    </row>
    <row r="209" spans="1:58" ht="45" x14ac:dyDescent="0.25">
      <c r="A209" s="31" t="s">
        <v>3407</v>
      </c>
      <c r="B209" s="31" t="s">
        <v>49</v>
      </c>
      <c r="C209" s="32">
        <v>5</v>
      </c>
      <c r="D209" s="31" t="s">
        <v>50</v>
      </c>
      <c r="E209" s="31" t="s">
        <v>102</v>
      </c>
      <c r="F209" s="31" t="s">
        <v>570</v>
      </c>
      <c r="G209" s="31" t="s">
        <v>50</v>
      </c>
      <c r="H209" s="31" t="s">
        <v>50</v>
      </c>
      <c r="I209" s="31" t="s">
        <v>52</v>
      </c>
      <c r="J209" s="31" t="s">
        <v>54</v>
      </c>
      <c r="K209" s="31" t="s">
        <v>54</v>
      </c>
      <c r="L209" s="31" t="s">
        <v>55</v>
      </c>
      <c r="M209" s="31" t="s">
        <v>51</v>
      </c>
      <c r="N209" s="31" t="s">
        <v>50</v>
      </c>
      <c r="O209" s="31" t="s">
        <v>57</v>
      </c>
      <c r="P209" s="31" t="s">
        <v>50</v>
      </c>
      <c r="Q209" s="31" t="s">
        <v>215</v>
      </c>
      <c r="R209" s="31" t="s">
        <v>58</v>
      </c>
      <c r="S209" s="31" t="s">
        <v>59</v>
      </c>
      <c r="T209" s="31" t="s">
        <v>60</v>
      </c>
      <c r="U209" s="31" t="s">
        <v>60</v>
      </c>
      <c r="V209" s="31" t="s">
        <v>60</v>
      </c>
      <c r="W209" s="31" t="s">
        <v>50</v>
      </c>
      <c r="X209" s="31" t="s">
        <v>50</v>
      </c>
      <c r="Y209" s="31" t="s">
        <v>50</v>
      </c>
      <c r="Z209" s="31" t="s">
        <v>62</v>
      </c>
      <c r="AA209" s="31" t="s">
        <v>50</v>
      </c>
      <c r="AB209" s="31" t="s">
        <v>50</v>
      </c>
      <c r="AC209" s="31" t="s">
        <v>87</v>
      </c>
      <c r="AD209" s="31" t="s">
        <v>72</v>
      </c>
      <c r="AE209" s="2">
        <f t="shared" si="34"/>
        <v>60</v>
      </c>
      <c r="AF209" s="31" t="s">
        <v>85</v>
      </c>
      <c r="AG209" s="31" t="s">
        <v>129</v>
      </c>
      <c r="AH209" s="31" t="s">
        <v>77</v>
      </c>
      <c r="AI209" s="31" t="s">
        <v>921</v>
      </c>
      <c r="AJ209" s="31">
        <f t="shared" si="35"/>
        <v>0</v>
      </c>
      <c r="AK209" s="34">
        <f t="shared" si="36"/>
        <v>-99</v>
      </c>
      <c r="AL209" s="30">
        <f t="shared" si="37"/>
        <v>-99</v>
      </c>
      <c r="AM209" s="5">
        <f t="shared" si="41"/>
        <v>110.77</v>
      </c>
      <c r="AN209" s="5">
        <f t="shared" si="42"/>
        <v>0</v>
      </c>
      <c r="AO209" s="30">
        <f t="shared" si="43"/>
        <v>0</v>
      </c>
      <c r="AP209" s="30">
        <f t="shared" si="38"/>
        <v>0</v>
      </c>
      <c r="AQ209" t="str">
        <f t="shared" si="39"/>
        <v>Before 1978</v>
      </c>
      <c r="AR209" s="2">
        <f t="shared" si="40"/>
        <v>1968</v>
      </c>
      <c r="AS209" s="2">
        <f t="shared" si="44"/>
        <v>-99</v>
      </c>
      <c r="AT209" s="31" t="s">
        <v>50</v>
      </c>
      <c r="AU209" s="31" t="s">
        <v>50</v>
      </c>
      <c r="AV209" s="31" t="s">
        <v>66</v>
      </c>
      <c r="AW209" s="31" t="s">
        <v>57</v>
      </c>
      <c r="AX209" s="31" t="s">
        <v>67</v>
      </c>
      <c r="AY209" s="31" t="s">
        <v>68</v>
      </c>
      <c r="AZ209" s="31" t="s">
        <v>50</v>
      </c>
      <c r="BA209" s="31" t="s">
        <v>50</v>
      </c>
      <c r="BB209" s="31" t="s">
        <v>50</v>
      </c>
      <c r="BC209" s="31" t="s">
        <v>50</v>
      </c>
      <c r="BD209" s="31" t="s">
        <v>50</v>
      </c>
      <c r="BE209" s="31" t="s">
        <v>50</v>
      </c>
      <c r="BF209" s="31" t="s">
        <v>50</v>
      </c>
    </row>
    <row r="210" spans="1:58" ht="45" x14ac:dyDescent="0.25">
      <c r="A210" s="31" t="s">
        <v>3407</v>
      </c>
      <c r="B210" s="31" t="s">
        <v>49</v>
      </c>
      <c r="C210" s="32">
        <v>6</v>
      </c>
      <c r="D210" s="31" t="s">
        <v>50</v>
      </c>
      <c r="E210" s="31" t="s">
        <v>102</v>
      </c>
      <c r="F210" s="31" t="s">
        <v>570</v>
      </c>
      <c r="G210" s="31" t="s">
        <v>50</v>
      </c>
      <c r="H210" s="31" t="s">
        <v>50</v>
      </c>
      <c r="I210" s="31" t="s">
        <v>52</v>
      </c>
      <c r="J210" s="31" t="s">
        <v>54</v>
      </c>
      <c r="K210" s="31" t="s">
        <v>54</v>
      </c>
      <c r="L210" s="31" t="s">
        <v>55</v>
      </c>
      <c r="M210" s="31" t="s">
        <v>52</v>
      </c>
      <c r="N210" s="31" t="s">
        <v>50</v>
      </c>
      <c r="O210" s="31" t="s">
        <v>57</v>
      </c>
      <c r="P210" s="31" t="s">
        <v>50</v>
      </c>
      <c r="Q210" s="31" t="s">
        <v>143</v>
      </c>
      <c r="R210" s="31" t="s">
        <v>58</v>
      </c>
      <c r="S210" s="31" t="s">
        <v>59</v>
      </c>
      <c r="T210" s="31" t="s">
        <v>60</v>
      </c>
      <c r="U210" s="31" t="s">
        <v>60</v>
      </c>
      <c r="V210" s="31" t="s">
        <v>60</v>
      </c>
      <c r="W210" s="31" t="s">
        <v>50</v>
      </c>
      <c r="X210" s="31" t="s">
        <v>50</v>
      </c>
      <c r="Y210" s="31" t="s">
        <v>50</v>
      </c>
      <c r="Z210" s="31" t="s">
        <v>62</v>
      </c>
      <c r="AA210" s="31" t="s">
        <v>50</v>
      </c>
      <c r="AB210" s="31" t="s">
        <v>50</v>
      </c>
      <c r="AC210" s="31" t="s">
        <v>87</v>
      </c>
      <c r="AD210" s="31" t="s">
        <v>72</v>
      </c>
      <c r="AE210" s="2">
        <f t="shared" si="34"/>
        <v>60</v>
      </c>
      <c r="AF210" s="31" t="s">
        <v>85</v>
      </c>
      <c r="AG210" s="31" t="s">
        <v>129</v>
      </c>
      <c r="AH210" s="31" t="s">
        <v>364</v>
      </c>
      <c r="AI210" s="31" t="s">
        <v>11792</v>
      </c>
      <c r="AJ210" s="31">
        <f t="shared" si="35"/>
        <v>0</v>
      </c>
      <c r="AK210" s="34">
        <f t="shared" si="36"/>
        <v>-99</v>
      </c>
      <c r="AL210" s="30">
        <f t="shared" si="37"/>
        <v>-99</v>
      </c>
      <c r="AM210" s="5">
        <f t="shared" si="41"/>
        <v>110.77</v>
      </c>
      <c r="AN210" s="5">
        <f t="shared" si="42"/>
        <v>0</v>
      </c>
      <c r="AO210" s="30">
        <f t="shared" si="43"/>
        <v>0</v>
      </c>
      <c r="AP210" s="30">
        <f t="shared" si="38"/>
        <v>0</v>
      </c>
      <c r="AQ210" t="str">
        <f t="shared" si="39"/>
        <v>Before 1978</v>
      </c>
      <c r="AR210" s="2">
        <f t="shared" si="40"/>
        <v>1968</v>
      </c>
      <c r="AS210" s="2">
        <f t="shared" si="44"/>
        <v>-99</v>
      </c>
      <c r="AT210" s="31" t="s">
        <v>50</v>
      </c>
      <c r="AU210" s="31" t="s">
        <v>50</v>
      </c>
      <c r="AV210" s="31" t="s">
        <v>66</v>
      </c>
      <c r="AW210" s="31" t="s">
        <v>57</v>
      </c>
      <c r="AX210" s="31" t="s">
        <v>277</v>
      </c>
      <c r="AY210" s="31" t="s">
        <v>68</v>
      </c>
      <c r="AZ210" s="31" t="s">
        <v>50</v>
      </c>
      <c r="BA210" s="31" t="s">
        <v>50</v>
      </c>
      <c r="BB210" s="31" t="s">
        <v>50</v>
      </c>
      <c r="BC210" s="31" t="s">
        <v>50</v>
      </c>
      <c r="BD210" s="31" t="s">
        <v>50</v>
      </c>
      <c r="BE210" s="31" t="s">
        <v>50</v>
      </c>
      <c r="BF210" s="31" t="s">
        <v>50</v>
      </c>
    </row>
    <row r="211" spans="1:58" ht="45" x14ac:dyDescent="0.25">
      <c r="A211" s="31" t="s">
        <v>3407</v>
      </c>
      <c r="B211" s="31" t="s">
        <v>49</v>
      </c>
      <c r="C211" s="32">
        <v>8</v>
      </c>
      <c r="D211" s="31" t="s">
        <v>50</v>
      </c>
      <c r="E211" s="31" t="s">
        <v>102</v>
      </c>
      <c r="F211" s="31" t="s">
        <v>570</v>
      </c>
      <c r="G211" s="31" t="s">
        <v>50</v>
      </c>
      <c r="H211" s="31" t="s">
        <v>50</v>
      </c>
      <c r="I211" s="31" t="s">
        <v>100</v>
      </c>
      <c r="J211" s="31" t="s">
        <v>54</v>
      </c>
      <c r="K211" s="31" t="s">
        <v>54</v>
      </c>
      <c r="L211" s="31" t="s">
        <v>55</v>
      </c>
      <c r="M211" s="31" t="s">
        <v>72</v>
      </c>
      <c r="N211" s="31" t="s">
        <v>50</v>
      </c>
      <c r="O211" s="31" t="s">
        <v>57</v>
      </c>
      <c r="P211" s="31" t="s">
        <v>50</v>
      </c>
      <c r="Q211" s="31" t="s">
        <v>143</v>
      </c>
      <c r="R211" s="31" t="s">
        <v>58</v>
      </c>
      <c r="S211" s="31" t="s">
        <v>59</v>
      </c>
      <c r="T211" s="31" t="s">
        <v>60</v>
      </c>
      <c r="U211" s="31" t="s">
        <v>60</v>
      </c>
      <c r="V211" s="31" t="s">
        <v>60</v>
      </c>
      <c r="W211" s="31" t="s">
        <v>50</v>
      </c>
      <c r="X211" s="31" t="s">
        <v>50</v>
      </c>
      <c r="Y211" s="31" t="s">
        <v>50</v>
      </c>
      <c r="Z211" s="31" t="s">
        <v>62</v>
      </c>
      <c r="AA211" s="31" t="s">
        <v>50</v>
      </c>
      <c r="AB211" s="31" t="s">
        <v>50</v>
      </c>
      <c r="AC211" s="31" t="s">
        <v>87</v>
      </c>
      <c r="AD211" s="31" t="s">
        <v>72</v>
      </c>
      <c r="AE211" s="2">
        <f t="shared" si="34"/>
        <v>60</v>
      </c>
      <c r="AF211" s="31" t="s">
        <v>85</v>
      </c>
      <c r="AG211" s="31" t="s">
        <v>129</v>
      </c>
      <c r="AH211" s="31" t="s">
        <v>364</v>
      </c>
      <c r="AI211" s="31" t="s">
        <v>11792</v>
      </c>
      <c r="AJ211" s="31">
        <f t="shared" si="35"/>
        <v>0</v>
      </c>
      <c r="AK211" s="34">
        <f t="shared" si="36"/>
        <v>-99</v>
      </c>
      <c r="AL211" s="30">
        <f t="shared" si="37"/>
        <v>-99</v>
      </c>
      <c r="AM211" s="5">
        <f t="shared" si="41"/>
        <v>110.77</v>
      </c>
      <c r="AN211" s="5">
        <f t="shared" si="42"/>
        <v>0</v>
      </c>
      <c r="AO211" s="30">
        <f t="shared" si="43"/>
        <v>0</v>
      </c>
      <c r="AP211" s="30">
        <f t="shared" si="38"/>
        <v>0</v>
      </c>
      <c r="AQ211" t="str">
        <f t="shared" si="39"/>
        <v>Before 1978</v>
      </c>
      <c r="AR211" s="2">
        <f t="shared" si="40"/>
        <v>1968</v>
      </c>
      <c r="AS211" s="2">
        <f t="shared" si="44"/>
        <v>-99</v>
      </c>
      <c r="AT211" s="31" t="s">
        <v>50</v>
      </c>
      <c r="AU211" s="31" t="s">
        <v>50</v>
      </c>
      <c r="AV211" s="31" t="s">
        <v>66</v>
      </c>
      <c r="AW211" s="31" t="s">
        <v>57</v>
      </c>
      <c r="AX211" s="31" t="s">
        <v>277</v>
      </c>
      <c r="AY211" s="31" t="s">
        <v>68</v>
      </c>
      <c r="AZ211" s="31" t="s">
        <v>50</v>
      </c>
      <c r="BA211" s="31" t="s">
        <v>50</v>
      </c>
      <c r="BB211" s="31" t="s">
        <v>50</v>
      </c>
      <c r="BC211" s="31" t="s">
        <v>50</v>
      </c>
      <c r="BD211" s="31" t="s">
        <v>50</v>
      </c>
      <c r="BE211" s="31" t="s">
        <v>50</v>
      </c>
      <c r="BF211" s="31" t="s">
        <v>50</v>
      </c>
    </row>
    <row r="212" spans="1:58" ht="45" x14ac:dyDescent="0.25">
      <c r="A212" s="31" t="s">
        <v>3423</v>
      </c>
      <c r="B212" s="31" t="s">
        <v>49</v>
      </c>
      <c r="C212" s="32">
        <v>1</v>
      </c>
      <c r="D212" s="31" t="s">
        <v>50</v>
      </c>
      <c r="E212" s="31" t="s">
        <v>84</v>
      </c>
      <c r="F212" s="31" t="s">
        <v>85</v>
      </c>
      <c r="G212" s="31" t="s">
        <v>50</v>
      </c>
      <c r="H212" s="31" t="s">
        <v>50</v>
      </c>
      <c r="I212" s="31" t="s">
        <v>53</v>
      </c>
      <c r="J212" s="31" t="s">
        <v>54</v>
      </c>
      <c r="K212" s="31" t="s">
        <v>54</v>
      </c>
      <c r="L212" s="31" t="s">
        <v>55</v>
      </c>
      <c r="M212" s="31" t="s">
        <v>72</v>
      </c>
      <c r="N212" s="31" t="s">
        <v>56</v>
      </c>
      <c r="O212" s="31" t="s">
        <v>57</v>
      </c>
      <c r="P212" s="31" t="s">
        <v>50</v>
      </c>
      <c r="Q212" s="31" t="s">
        <v>107</v>
      </c>
      <c r="R212" s="31" t="s">
        <v>58</v>
      </c>
      <c r="S212" s="31" t="s">
        <v>58</v>
      </c>
      <c r="T212" s="31" t="s">
        <v>60</v>
      </c>
      <c r="U212" s="31" t="s">
        <v>60</v>
      </c>
      <c r="V212" s="31" t="s">
        <v>60</v>
      </c>
      <c r="W212" s="31" t="s">
        <v>50</v>
      </c>
      <c r="X212" s="31" t="s">
        <v>50</v>
      </c>
      <c r="Y212" s="31" t="s">
        <v>50</v>
      </c>
      <c r="Z212" s="31" t="s">
        <v>62</v>
      </c>
      <c r="AA212" s="31" t="s">
        <v>50</v>
      </c>
      <c r="AB212" s="31" t="s">
        <v>50</v>
      </c>
      <c r="AC212" s="31" t="s">
        <v>63</v>
      </c>
      <c r="AD212" s="31" t="s">
        <v>50</v>
      </c>
      <c r="AE212" s="2">
        <f t="shared" si="34"/>
        <v>60</v>
      </c>
      <c r="AF212" s="31" t="s">
        <v>85</v>
      </c>
      <c r="AG212" s="31" t="s">
        <v>129</v>
      </c>
      <c r="AH212" s="31" t="s">
        <v>77</v>
      </c>
      <c r="AI212" s="31" t="s">
        <v>11793</v>
      </c>
      <c r="AJ212" s="31">
        <f t="shared" si="35"/>
        <v>0</v>
      </c>
      <c r="AK212" s="34">
        <f t="shared" si="36"/>
        <v>-99</v>
      </c>
      <c r="AL212" s="30">
        <f t="shared" si="37"/>
        <v>-99</v>
      </c>
      <c r="AM212" s="5">
        <f t="shared" si="41"/>
        <v>457.61</v>
      </c>
      <c r="AN212" s="5">
        <f t="shared" si="42"/>
        <v>0</v>
      </c>
      <c r="AO212" s="30">
        <f t="shared" si="43"/>
        <v>0</v>
      </c>
      <c r="AP212" s="30">
        <f t="shared" si="38"/>
        <v>0</v>
      </c>
      <c r="AQ212" t="str">
        <f t="shared" si="39"/>
        <v>1978 - 1992</v>
      </c>
      <c r="AR212" s="2">
        <f t="shared" si="40"/>
        <v>1987</v>
      </c>
      <c r="AS212" s="2">
        <f t="shared" si="44"/>
        <v>-99</v>
      </c>
      <c r="AT212" s="31" t="s">
        <v>50</v>
      </c>
      <c r="AU212" s="31" t="s">
        <v>50</v>
      </c>
      <c r="AV212" s="31" t="s">
        <v>141</v>
      </c>
      <c r="AW212" s="31" t="s">
        <v>86</v>
      </c>
      <c r="AX212" s="31" t="s">
        <v>50</v>
      </c>
      <c r="AY212" s="31" t="s">
        <v>50</v>
      </c>
      <c r="AZ212" s="31" t="s">
        <v>77</v>
      </c>
      <c r="BA212" s="31" t="s">
        <v>11793</v>
      </c>
      <c r="BB212" s="31" t="s">
        <v>50</v>
      </c>
      <c r="BC212" s="31" t="s">
        <v>50</v>
      </c>
      <c r="BD212" s="31" t="s">
        <v>50</v>
      </c>
      <c r="BE212" s="31" t="s">
        <v>50</v>
      </c>
      <c r="BF212" s="31" t="s">
        <v>50</v>
      </c>
    </row>
    <row r="213" spans="1:58" ht="45" x14ac:dyDescent="0.25">
      <c r="A213" s="31" t="s">
        <v>3445</v>
      </c>
      <c r="B213" s="31" t="s">
        <v>49</v>
      </c>
      <c r="C213" s="32">
        <v>5</v>
      </c>
      <c r="D213" s="31" t="s">
        <v>50</v>
      </c>
      <c r="E213" s="31" t="s">
        <v>71</v>
      </c>
      <c r="F213" s="31" t="s">
        <v>96</v>
      </c>
      <c r="G213" s="31" t="s">
        <v>194</v>
      </c>
      <c r="H213" s="31" t="s">
        <v>92</v>
      </c>
      <c r="I213" s="31" t="s">
        <v>59</v>
      </c>
      <c r="J213" s="31" t="s">
        <v>54</v>
      </c>
      <c r="K213" s="31" t="s">
        <v>54</v>
      </c>
      <c r="L213" s="31" t="s">
        <v>55</v>
      </c>
      <c r="M213" s="31" t="s">
        <v>72</v>
      </c>
      <c r="N213" s="31" t="s">
        <v>60</v>
      </c>
      <c r="O213" s="31" t="s">
        <v>60</v>
      </c>
      <c r="P213" s="31" t="s">
        <v>50</v>
      </c>
      <c r="Q213" s="31" t="s">
        <v>115</v>
      </c>
      <c r="R213" s="31" t="s">
        <v>58</v>
      </c>
      <c r="S213" s="31" t="s">
        <v>53</v>
      </c>
      <c r="T213" s="31" t="s">
        <v>60</v>
      </c>
      <c r="U213" s="31" t="s">
        <v>60</v>
      </c>
      <c r="V213" s="31" t="s">
        <v>66</v>
      </c>
      <c r="W213" s="31" t="s">
        <v>50</v>
      </c>
      <c r="X213" s="31" t="s">
        <v>161</v>
      </c>
      <c r="Y213" s="31" t="s">
        <v>50</v>
      </c>
      <c r="Z213" s="31" t="s">
        <v>62</v>
      </c>
      <c r="AA213" s="31" t="s">
        <v>50</v>
      </c>
      <c r="AB213" s="31" t="s">
        <v>50</v>
      </c>
      <c r="AC213" s="31" t="s">
        <v>63</v>
      </c>
      <c r="AD213" s="31" t="s">
        <v>72</v>
      </c>
      <c r="AE213" s="2">
        <f t="shared" si="34"/>
        <v>60</v>
      </c>
      <c r="AF213" s="31" t="s">
        <v>85</v>
      </c>
      <c r="AG213" s="31" t="s">
        <v>129</v>
      </c>
      <c r="AH213" s="31" t="s">
        <v>64</v>
      </c>
      <c r="AI213" s="31" t="s">
        <v>11794</v>
      </c>
      <c r="AJ213" s="31">
        <f t="shared" si="35"/>
        <v>0</v>
      </c>
      <c r="AK213" s="34">
        <f t="shared" si="36"/>
        <v>-99</v>
      </c>
      <c r="AL213" s="30">
        <f t="shared" si="37"/>
        <v>-99</v>
      </c>
      <c r="AM213" s="5">
        <f t="shared" si="41"/>
        <v>544.6</v>
      </c>
      <c r="AN213" s="5">
        <f t="shared" si="42"/>
        <v>0</v>
      </c>
      <c r="AO213" s="30">
        <f t="shared" si="43"/>
        <v>0</v>
      </c>
      <c r="AP213" s="30">
        <f t="shared" si="38"/>
        <v>0</v>
      </c>
      <c r="AQ213" t="str">
        <f t="shared" si="39"/>
        <v>Before 1978</v>
      </c>
      <c r="AR213" s="2">
        <f t="shared" si="40"/>
        <v>1960</v>
      </c>
      <c r="AS213" s="2">
        <f t="shared" si="44"/>
        <v>-99</v>
      </c>
      <c r="AT213" s="31" t="s">
        <v>50</v>
      </c>
      <c r="AU213" s="31" t="s">
        <v>50</v>
      </c>
      <c r="AV213" s="31" t="s">
        <v>66</v>
      </c>
      <c r="AW213" s="31" t="s">
        <v>57</v>
      </c>
      <c r="AX213" s="31" t="s">
        <v>267</v>
      </c>
      <c r="AY213" s="31" t="s">
        <v>68</v>
      </c>
      <c r="AZ213" s="31" t="s">
        <v>64</v>
      </c>
      <c r="BA213" s="31" t="s">
        <v>11794</v>
      </c>
      <c r="BB213" s="31" t="s">
        <v>50</v>
      </c>
      <c r="BC213" s="31" t="s">
        <v>50</v>
      </c>
      <c r="BD213" s="31" t="s">
        <v>50</v>
      </c>
      <c r="BE213" s="31" t="s">
        <v>50</v>
      </c>
      <c r="BF213" s="31" t="s">
        <v>50</v>
      </c>
    </row>
    <row r="214" spans="1:58" ht="45" x14ac:dyDescent="0.25">
      <c r="A214" s="31" t="s">
        <v>3445</v>
      </c>
      <c r="B214" s="31" t="s">
        <v>49</v>
      </c>
      <c r="C214" s="32">
        <v>6</v>
      </c>
      <c r="D214" s="31" t="s">
        <v>50</v>
      </c>
      <c r="E214" s="31" t="s">
        <v>71</v>
      </c>
      <c r="F214" s="31" t="s">
        <v>96</v>
      </c>
      <c r="G214" s="31" t="s">
        <v>194</v>
      </c>
      <c r="H214" s="31" t="s">
        <v>92</v>
      </c>
      <c r="I214" s="31" t="s">
        <v>59</v>
      </c>
      <c r="J214" s="31" t="s">
        <v>54</v>
      </c>
      <c r="K214" s="31" t="s">
        <v>54</v>
      </c>
      <c r="L214" s="31" t="s">
        <v>55</v>
      </c>
      <c r="M214" s="31" t="s">
        <v>72</v>
      </c>
      <c r="N214" s="31" t="s">
        <v>60</v>
      </c>
      <c r="O214" s="31" t="s">
        <v>60</v>
      </c>
      <c r="P214" s="31" t="s">
        <v>50</v>
      </c>
      <c r="Q214" s="31" t="s">
        <v>115</v>
      </c>
      <c r="R214" s="31" t="s">
        <v>58</v>
      </c>
      <c r="S214" s="31" t="s">
        <v>53</v>
      </c>
      <c r="T214" s="31" t="s">
        <v>60</v>
      </c>
      <c r="U214" s="31" t="s">
        <v>60</v>
      </c>
      <c r="V214" s="31" t="s">
        <v>66</v>
      </c>
      <c r="W214" s="31" t="s">
        <v>50</v>
      </c>
      <c r="X214" s="31" t="s">
        <v>161</v>
      </c>
      <c r="Y214" s="31" t="s">
        <v>50</v>
      </c>
      <c r="Z214" s="31" t="s">
        <v>62</v>
      </c>
      <c r="AA214" s="31" t="s">
        <v>50</v>
      </c>
      <c r="AB214" s="31" t="s">
        <v>50</v>
      </c>
      <c r="AC214" s="31" t="s">
        <v>63</v>
      </c>
      <c r="AD214" s="31" t="s">
        <v>72</v>
      </c>
      <c r="AE214" s="2">
        <f t="shared" si="34"/>
        <v>60</v>
      </c>
      <c r="AF214" s="31" t="s">
        <v>85</v>
      </c>
      <c r="AG214" s="31" t="s">
        <v>129</v>
      </c>
      <c r="AH214" s="31" t="s">
        <v>379</v>
      </c>
      <c r="AI214" s="31" t="s">
        <v>11795</v>
      </c>
      <c r="AJ214" s="31">
        <f t="shared" si="35"/>
        <v>0</v>
      </c>
      <c r="AK214" s="34">
        <f t="shared" si="36"/>
        <v>-99</v>
      </c>
      <c r="AL214" s="30">
        <f t="shared" si="37"/>
        <v>-99</v>
      </c>
      <c r="AM214" s="5">
        <f t="shared" si="41"/>
        <v>544.6</v>
      </c>
      <c r="AN214" s="5">
        <f t="shared" si="42"/>
        <v>0</v>
      </c>
      <c r="AO214" s="30">
        <f t="shared" si="43"/>
        <v>0</v>
      </c>
      <c r="AP214" s="30">
        <f t="shared" si="38"/>
        <v>0</v>
      </c>
      <c r="AQ214" t="str">
        <f t="shared" si="39"/>
        <v>Before 1978</v>
      </c>
      <c r="AR214" s="2">
        <f t="shared" si="40"/>
        <v>1960</v>
      </c>
      <c r="AS214" s="2">
        <f t="shared" si="44"/>
        <v>-99</v>
      </c>
      <c r="AT214" s="31" t="s">
        <v>50</v>
      </c>
      <c r="AU214" s="31" t="s">
        <v>50</v>
      </c>
      <c r="AV214" s="31" t="s">
        <v>66</v>
      </c>
      <c r="AW214" s="31" t="s">
        <v>57</v>
      </c>
      <c r="AX214" s="31" t="s">
        <v>277</v>
      </c>
      <c r="AY214" s="31" t="s">
        <v>68</v>
      </c>
      <c r="AZ214" s="31" t="s">
        <v>379</v>
      </c>
      <c r="BA214" s="31" t="s">
        <v>11795</v>
      </c>
      <c r="BB214" s="31" t="s">
        <v>50</v>
      </c>
      <c r="BC214" s="31" t="s">
        <v>50</v>
      </c>
      <c r="BD214" s="31" t="s">
        <v>50</v>
      </c>
      <c r="BE214" s="31" t="s">
        <v>50</v>
      </c>
      <c r="BF214" s="31" t="s">
        <v>50</v>
      </c>
    </row>
    <row r="215" spans="1:58" ht="45" x14ac:dyDescent="0.25">
      <c r="A215" s="31" t="s">
        <v>490</v>
      </c>
      <c r="B215" s="31" t="s">
        <v>49</v>
      </c>
      <c r="C215" s="32">
        <v>6</v>
      </c>
      <c r="D215" s="31" t="s">
        <v>50</v>
      </c>
      <c r="E215" s="31" t="s">
        <v>72</v>
      </c>
      <c r="F215" s="31" t="s">
        <v>51</v>
      </c>
      <c r="G215" s="31" t="s">
        <v>50</v>
      </c>
      <c r="H215" s="31" t="s">
        <v>50</v>
      </c>
      <c r="I215" s="31" t="s">
        <v>53</v>
      </c>
      <c r="J215" s="31" t="s">
        <v>54</v>
      </c>
      <c r="K215" s="31" t="s">
        <v>54</v>
      </c>
      <c r="L215" s="31" t="s">
        <v>55</v>
      </c>
      <c r="M215" s="31" t="s">
        <v>72</v>
      </c>
      <c r="N215" s="31" t="s">
        <v>50</v>
      </c>
      <c r="O215" s="31" t="s">
        <v>66</v>
      </c>
      <c r="P215" s="31" t="s">
        <v>50</v>
      </c>
      <c r="Q215" s="31" t="s">
        <v>205</v>
      </c>
      <c r="R215" s="31" t="s">
        <v>74</v>
      </c>
      <c r="S215" s="31" t="s">
        <v>59</v>
      </c>
      <c r="T215" s="31" t="s">
        <v>60</v>
      </c>
      <c r="U215" s="31" t="s">
        <v>60</v>
      </c>
      <c r="V215" s="31" t="s">
        <v>86</v>
      </c>
      <c r="W215" s="31" t="s">
        <v>50</v>
      </c>
      <c r="X215" s="31" t="s">
        <v>50</v>
      </c>
      <c r="Y215" s="31" t="s">
        <v>61</v>
      </c>
      <c r="Z215" s="31" t="s">
        <v>62</v>
      </c>
      <c r="AA215" s="31" t="s">
        <v>50</v>
      </c>
      <c r="AB215" s="31" t="s">
        <v>50</v>
      </c>
      <c r="AC215" s="31" t="s">
        <v>87</v>
      </c>
      <c r="AD215" s="31" t="s">
        <v>72</v>
      </c>
      <c r="AE215" s="2">
        <f t="shared" si="34"/>
        <v>60</v>
      </c>
      <c r="AF215" s="31" t="s">
        <v>85</v>
      </c>
      <c r="AG215" s="31" t="s">
        <v>129</v>
      </c>
      <c r="AH215" s="31" t="s">
        <v>152</v>
      </c>
      <c r="AI215" s="31" t="s">
        <v>1146</v>
      </c>
      <c r="AJ215" s="31">
        <f t="shared" si="35"/>
        <v>1</v>
      </c>
      <c r="AK215" s="34">
        <f t="shared" si="36"/>
        <v>8</v>
      </c>
      <c r="AL215" s="30">
        <f t="shared" si="37"/>
        <v>8</v>
      </c>
      <c r="AM215" s="5">
        <f t="shared" si="41"/>
        <v>38.57</v>
      </c>
      <c r="AN215" s="5">
        <f t="shared" si="42"/>
        <v>60</v>
      </c>
      <c r="AO215" s="30">
        <f t="shared" si="43"/>
        <v>600</v>
      </c>
      <c r="AP215" s="30">
        <f t="shared" si="38"/>
        <v>600</v>
      </c>
      <c r="AQ215" t="str">
        <f t="shared" si="39"/>
        <v>Before 1978</v>
      </c>
      <c r="AR215" s="2">
        <f t="shared" si="40"/>
        <v>1972</v>
      </c>
      <c r="AS215" s="2">
        <f t="shared" si="44"/>
        <v>10</v>
      </c>
      <c r="AT215" s="31" t="s">
        <v>50</v>
      </c>
      <c r="AU215" s="31" t="s">
        <v>92</v>
      </c>
      <c r="AV215" s="31" t="s">
        <v>141</v>
      </c>
      <c r="AW215" s="31" t="s">
        <v>86</v>
      </c>
      <c r="AX215" s="31" t="s">
        <v>50</v>
      </c>
      <c r="AY215" s="31" t="s">
        <v>50</v>
      </c>
      <c r="AZ215" s="31" t="s">
        <v>152</v>
      </c>
      <c r="BA215" s="31" t="s">
        <v>1146</v>
      </c>
      <c r="BB215" s="31" t="s">
        <v>50</v>
      </c>
      <c r="BC215" s="31" t="s">
        <v>50</v>
      </c>
      <c r="BD215" s="31" t="s">
        <v>50</v>
      </c>
      <c r="BE215" s="31" t="s">
        <v>50</v>
      </c>
      <c r="BF215" s="31" t="s">
        <v>50</v>
      </c>
    </row>
    <row r="216" spans="1:58" ht="45" x14ac:dyDescent="0.25">
      <c r="A216" s="31" t="s">
        <v>490</v>
      </c>
      <c r="B216" s="31" t="s">
        <v>49</v>
      </c>
      <c r="C216" s="32">
        <v>11</v>
      </c>
      <c r="D216" s="31" t="s">
        <v>50</v>
      </c>
      <c r="E216" s="31" t="s">
        <v>72</v>
      </c>
      <c r="F216" s="31" t="s">
        <v>50</v>
      </c>
      <c r="G216" s="31" t="s">
        <v>50</v>
      </c>
      <c r="H216" s="31" t="s">
        <v>50</v>
      </c>
      <c r="I216" s="31" t="s">
        <v>53</v>
      </c>
      <c r="J216" s="31" t="s">
        <v>54</v>
      </c>
      <c r="K216" s="31" t="s">
        <v>54</v>
      </c>
      <c r="L216" s="31" t="s">
        <v>128</v>
      </c>
      <c r="M216" s="31" t="s">
        <v>51</v>
      </c>
      <c r="N216" s="31" t="s">
        <v>50</v>
      </c>
      <c r="O216" s="31" t="s">
        <v>57</v>
      </c>
      <c r="P216" s="31" t="s">
        <v>50</v>
      </c>
      <c r="Q216" s="31" t="s">
        <v>588</v>
      </c>
      <c r="R216" s="31" t="s">
        <v>74</v>
      </c>
      <c r="S216" s="31" t="s">
        <v>59</v>
      </c>
      <c r="T216" s="31" t="s">
        <v>60</v>
      </c>
      <c r="U216" s="31" t="s">
        <v>60</v>
      </c>
      <c r="V216" s="31" t="s">
        <v>60</v>
      </c>
      <c r="W216" s="31" t="s">
        <v>50</v>
      </c>
      <c r="X216" s="31" t="s">
        <v>50</v>
      </c>
      <c r="Y216" s="31" t="s">
        <v>50</v>
      </c>
      <c r="Z216" s="31" t="s">
        <v>62</v>
      </c>
      <c r="AA216" s="31" t="s">
        <v>50</v>
      </c>
      <c r="AB216" s="31" t="s">
        <v>50</v>
      </c>
      <c r="AC216" s="31" t="s">
        <v>87</v>
      </c>
      <c r="AD216" s="31" t="s">
        <v>51</v>
      </c>
      <c r="AE216" s="2">
        <f t="shared" si="34"/>
        <v>60</v>
      </c>
      <c r="AF216" s="31" t="s">
        <v>85</v>
      </c>
      <c r="AG216" s="31" t="s">
        <v>129</v>
      </c>
      <c r="AH216" s="31" t="s">
        <v>1149</v>
      </c>
      <c r="AI216" s="31" t="s">
        <v>1150</v>
      </c>
      <c r="AJ216" s="31">
        <f t="shared" si="35"/>
        <v>2</v>
      </c>
      <c r="AK216" s="34">
        <f t="shared" si="36"/>
        <v>6</v>
      </c>
      <c r="AL216" s="30">
        <f t="shared" si="37"/>
        <v>6</v>
      </c>
      <c r="AM216" s="5">
        <f t="shared" si="41"/>
        <v>38.57</v>
      </c>
      <c r="AN216" s="5">
        <f t="shared" si="42"/>
        <v>120</v>
      </c>
      <c r="AO216" s="30">
        <f t="shared" si="43"/>
        <v>1560</v>
      </c>
      <c r="AP216" s="30">
        <f t="shared" si="38"/>
        <v>1560</v>
      </c>
      <c r="AQ216" t="str">
        <f t="shared" si="39"/>
        <v>Before 1978</v>
      </c>
      <c r="AR216" s="2">
        <f t="shared" si="40"/>
        <v>1972</v>
      </c>
      <c r="AS216" s="2">
        <f t="shared" si="44"/>
        <v>13</v>
      </c>
      <c r="AT216" s="31" t="s">
        <v>50</v>
      </c>
      <c r="AU216" s="31" t="s">
        <v>100</v>
      </c>
      <c r="AV216" s="31" t="s">
        <v>60</v>
      </c>
      <c r="AW216" s="31" t="s">
        <v>50</v>
      </c>
      <c r="AX216" s="31" t="s">
        <v>50</v>
      </c>
      <c r="AY216" s="31" t="s">
        <v>50</v>
      </c>
      <c r="AZ216" s="31" t="s">
        <v>50</v>
      </c>
      <c r="BA216" s="31" t="s">
        <v>50</v>
      </c>
      <c r="BB216" s="31" t="s">
        <v>50</v>
      </c>
      <c r="BC216" s="31" t="s">
        <v>50</v>
      </c>
      <c r="BD216" s="31" t="s">
        <v>50</v>
      </c>
      <c r="BE216" s="31" t="s">
        <v>50</v>
      </c>
      <c r="BF216" s="31" t="s">
        <v>50</v>
      </c>
    </row>
    <row r="217" spans="1:58" ht="45" x14ac:dyDescent="0.25">
      <c r="A217" s="31" t="s">
        <v>1152</v>
      </c>
      <c r="B217" s="31" t="s">
        <v>49</v>
      </c>
      <c r="C217" s="32">
        <v>1</v>
      </c>
      <c r="D217" s="31" t="s">
        <v>50</v>
      </c>
      <c r="E217" s="31" t="s">
        <v>70</v>
      </c>
      <c r="F217" s="31" t="s">
        <v>92</v>
      </c>
      <c r="G217" s="31" t="s">
        <v>96</v>
      </c>
      <c r="H217" s="31" t="s">
        <v>99</v>
      </c>
      <c r="I217" s="31" t="s">
        <v>53</v>
      </c>
      <c r="J217" s="31" t="s">
        <v>54</v>
      </c>
      <c r="K217" s="31" t="s">
        <v>54</v>
      </c>
      <c r="L217" s="31" t="s">
        <v>128</v>
      </c>
      <c r="M217" s="31" t="s">
        <v>72</v>
      </c>
      <c r="N217" s="31" t="s">
        <v>56</v>
      </c>
      <c r="O217" s="31" t="s">
        <v>57</v>
      </c>
      <c r="P217" s="31" t="s">
        <v>50</v>
      </c>
      <c r="Q217" s="31" t="s">
        <v>115</v>
      </c>
      <c r="R217" s="31" t="s">
        <v>74</v>
      </c>
      <c r="S217" s="31" t="s">
        <v>59</v>
      </c>
      <c r="T217" s="31" t="s">
        <v>60</v>
      </c>
      <c r="U217" s="31" t="s">
        <v>60</v>
      </c>
      <c r="V217" s="31" t="s">
        <v>60</v>
      </c>
      <c r="W217" s="31" t="s">
        <v>50</v>
      </c>
      <c r="X217" s="31" t="s">
        <v>366</v>
      </c>
      <c r="Y217" s="31" t="s">
        <v>50</v>
      </c>
      <c r="Z217" s="31" t="s">
        <v>62</v>
      </c>
      <c r="AA217" s="31" t="s">
        <v>50</v>
      </c>
      <c r="AB217" s="31" t="s">
        <v>50</v>
      </c>
      <c r="AC217" s="31" t="s">
        <v>87</v>
      </c>
      <c r="AD217" s="31" t="s">
        <v>72</v>
      </c>
      <c r="AE217" s="2">
        <f t="shared" si="34"/>
        <v>60</v>
      </c>
      <c r="AF217" s="31" t="s">
        <v>85</v>
      </c>
      <c r="AG217" s="31" t="s">
        <v>129</v>
      </c>
      <c r="AH217" s="31" t="s">
        <v>1153</v>
      </c>
      <c r="AI217" s="31" t="s">
        <v>1154</v>
      </c>
      <c r="AJ217" s="31">
        <f t="shared" si="35"/>
        <v>0</v>
      </c>
      <c r="AK217" s="34">
        <f t="shared" si="36"/>
        <v>-99</v>
      </c>
      <c r="AL217" s="30">
        <f t="shared" si="37"/>
        <v>-99</v>
      </c>
      <c r="AM217" s="5">
        <f t="shared" si="41"/>
        <v>0</v>
      </c>
      <c r="AN217" s="5">
        <f t="shared" si="42"/>
        <v>0</v>
      </c>
      <c r="AO217" s="30">
        <f t="shared" si="43"/>
        <v>0</v>
      </c>
      <c r="AP217" s="30">
        <f t="shared" si="38"/>
        <v>0</v>
      </c>
      <c r="AQ217" t="str">
        <f t="shared" si="39"/>
        <v>1978 - 1992</v>
      </c>
      <c r="AR217" s="2">
        <f t="shared" si="40"/>
        <v>1987</v>
      </c>
      <c r="AS217" s="2">
        <f t="shared" si="44"/>
        <v>-99</v>
      </c>
      <c r="AT217" s="31" t="s">
        <v>50</v>
      </c>
      <c r="AU217" s="31" t="s">
        <v>100</v>
      </c>
      <c r="AV217" s="31" t="s">
        <v>141</v>
      </c>
      <c r="AW217" s="31" t="s">
        <v>86</v>
      </c>
      <c r="AX217" s="31" t="s">
        <v>50</v>
      </c>
      <c r="AY217" s="31" t="s">
        <v>50</v>
      </c>
      <c r="AZ217" s="31" t="s">
        <v>50</v>
      </c>
      <c r="BA217" s="31" t="s">
        <v>50</v>
      </c>
      <c r="BB217" s="31" t="s">
        <v>50</v>
      </c>
      <c r="BC217" s="31" t="s">
        <v>50</v>
      </c>
      <c r="BD217" s="31" t="s">
        <v>50</v>
      </c>
      <c r="BE217" s="31" t="s">
        <v>50</v>
      </c>
      <c r="BF217" s="31" t="s">
        <v>50</v>
      </c>
    </row>
    <row r="218" spans="1:58" ht="45" x14ac:dyDescent="0.25">
      <c r="A218" s="31" t="s">
        <v>3469</v>
      </c>
      <c r="B218" s="31" t="s">
        <v>49</v>
      </c>
      <c r="C218" s="32">
        <v>2</v>
      </c>
      <c r="D218" s="31" t="s">
        <v>50</v>
      </c>
      <c r="E218" s="31" t="s">
        <v>85</v>
      </c>
      <c r="F218" s="31" t="s">
        <v>84</v>
      </c>
      <c r="G218" s="31" t="s">
        <v>50</v>
      </c>
      <c r="H218" s="31" t="s">
        <v>50</v>
      </c>
      <c r="I218" s="31" t="s">
        <v>53</v>
      </c>
      <c r="J218" s="31" t="s">
        <v>54</v>
      </c>
      <c r="K218" s="31" t="s">
        <v>54</v>
      </c>
      <c r="L218" s="31" t="s">
        <v>55</v>
      </c>
      <c r="M218" s="31" t="s">
        <v>72</v>
      </c>
      <c r="N218" s="31" t="s">
        <v>50</v>
      </c>
      <c r="O218" s="31" t="s">
        <v>57</v>
      </c>
      <c r="P218" s="31" t="s">
        <v>50</v>
      </c>
      <c r="Q218" s="31" t="s">
        <v>135</v>
      </c>
      <c r="R218" s="31" t="s">
        <v>74</v>
      </c>
      <c r="S218" s="31" t="s">
        <v>53</v>
      </c>
      <c r="T218" s="31" t="s">
        <v>60</v>
      </c>
      <c r="U218" s="31" t="s">
        <v>60</v>
      </c>
      <c r="V218" s="31" t="s">
        <v>66</v>
      </c>
      <c r="W218" s="31" t="s">
        <v>50</v>
      </c>
      <c r="X218" s="31" t="s">
        <v>337</v>
      </c>
      <c r="Y218" s="31" t="s">
        <v>50</v>
      </c>
      <c r="Z218" s="31" t="s">
        <v>62</v>
      </c>
      <c r="AA218" s="31" t="s">
        <v>50</v>
      </c>
      <c r="AB218" s="31" t="s">
        <v>50</v>
      </c>
      <c r="AC218" s="31" t="s">
        <v>87</v>
      </c>
      <c r="AD218" s="31" t="s">
        <v>72</v>
      </c>
      <c r="AE218" s="2">
        <f t="shared" si="34"/>
        <v>60</v>
      </c>
      <c r="AF218" s="31" t="s">
        <v>85</v>
      </c>
      <c r="AG218" s="31" t="s">
        <v>129</v>
      </c>
      <c r="AH218" s="31" t="s">
        <v>136</v>
      </c>
      <c r="AI218" s="31" t="s">
        <v>11796</v>
      </c>
      <c r="AJ218" s="31">
        <f t="shared" si="35"/>
        <v>0</v>
      </c>
      <c r="AK218" s="34">
        <f t="shared" si="36"/>
        <v>-99</v>
      </c>
      <c r="AL218" s="30">
        <f t="shared" si="37"/>
        <v>-99</v>
      </c>
      <c r="AM218" s="5">
        <f t="shared" si="41"/>
        <v>457.61</v>
      </c>
      <c r="AN218" s="5">
        <f t="shared" si="42"/>
        <v>0</v>
      </c>
      <c r="AO218" s="30">
        <f t="shared" si="43"/>
        <v>0</v>
      </c>
      <c r="AP218" s="30">
        <f t="shared" si="38"/>
        <v>0</v>
      </c>
      <c r="AQ218" t="str">
        <f t="shared" si="39"/>
        <v>1993 - 2001</v>
      </c>
      <c r="AR218" s="2">
        <f t="shared" si="40"/>
        <v>1999</v>
      </c>
      <c r="AS218" s="2">
        <f t="shared" si="44"/>
        <v>-99</v>
      </c>
      <c r="AT218" s="31" t="s">
        <v>50</v>
      </c>
      <c r="AU218" s="31" t="s">
        <v>50</v>
      </c>
      <c r="AV218" s="31" t="s">
        <v>66</v>
      </c>
      <c r="AW218" s="31" t="s">
        <v>57</v>
      </c>
      <c r="AX218" s="31" t="s">
        <v>267</v>
      </c>
      <c r="AY218" s="31" t="s">
        <v>68</v>
      </c>
      <c r="AZ218" s="31" t="s">
        <v>136</v>
      </c>
      <c r="BA218" s="31" t="s">
        <v>11796</v>
      </c>
      <c r="BB218" s="31" t="s">
        <v>50</v>
      </c>
      <c r="BC218" s="31" t="s">
        <v>50</v>
      </c>
      <c r="BD218" s="31" t="s">
        <v>50</v>
      </c>
      <c r="BE218" s="31" t="s">
        <v>50</v>
      </c>
      <c r="BF218" s="31" t="s">
        <v>50</v>
      </c>
    </row>
    <row r="219" spans="1:58" ht="45" x14ac:dyDescent="0.25">
      <c r="A219" s="31" t="s">
        <v>514</v>
      </c>
      <c r="B219" s="31" t="s">
        <v>49</v>
      </c>
      <c r="C219" s="32">
        <v>7</v>
      </c>
      <c r="D219" s="31" t="s">
        <v>50</v>
      </c>
      <c r="E219" s="31" t="s">
        <v>96</v>
      </c>
      <c r="F219" s="31" t="s">
        <v>194</v>
      </c>
      <c r="G219" s="31" t="s">
        <v>50</v>
      </c>
      <c r="H219" s="31" t="s">
        <v>50</v>
      </c>
      <c r="I219" s="31" t="s">
        <v>53</v>
      </c>
      <c r="J219" s="31" t="s">
        <v>54</v>
      </c>
      <c r="K219" s="31" t="s">
        <v>54</v>
      </c>
      <c r="L219" s="31" t="s">
        <v>55</v>
      </c>
      <c r="M219" s="31" t="s">
        <v>85</v>
      </c>
      <c r="N219" s="31" t="s">
        <v>50</v>
      </c>
      <c r="O219" s="31" t="s">
        <v>57</v>
      </c>
      <c r="P219" s="31" t="s">
        <v>50</v>
      </c>
      <c r="Q219" s="31" t="s">
        <v>50</v>
      </c>
      <c r="R219" s="31" t="s">
        <v>58</v>
      </c>
      <c r="S219" s="31" t="s">
        <v>59</v>
      </c>
      <c r="T219" s="31" t="s">
        <v>60</v>
      </c>
      <c r="U219" s="31" t="s">
        <v>60</v>
      </c>
      <c r="V219" s="31" t="s">
        <v>86</v>
      </c>
      <c r="W219" s="31" t="s">
        <v>50</v>
      </c>
      <c r="X219" s="31" t="s">
        <v>50</v>
      </c>
      <c r="Y219" s="31" t="s">
        <v>54</v>
      </c>
      <c r="Z219" s="31" t="s">
        <v>62</v>
      </c>
      <c r="AA219" s="31" t="s">
        <v>50</v>
      </c>
      <c r="AB219" s="31" t="s">
        <v>50</v>
      </c>
      <c r="AC219" s="31" t="s">
        <v>87</v>
      </c>
      <c r="AD219" s="31" t="s">
        <v>72</v>
      </c>
      <c r="AE219" s="2">
        <f t="shared" si="34"/>
        <v>60</v>
      </c>
      <c r="AF219" s="31" t="s">
        <v>85</v>
      </c>
      <c r="AG219" s="31" t="s">
        <v>129</v>
      </c>
      <c r="AH219" s="31" t="s">
        <v>152</v>
      </c>
      <c r="AI219" s="31" t="s">
        <v>1158</v>
      </c>
      <c r="AJ219" s="31">
        <f t="shared" si="35"/>
        <v>5</v>
      </c>
      <c r="AK219" s="34">
        <f t="shared" si="36"/>
        <v>-99</v>
      </c>
      <c r="AL219" s="30">
        <f t="shared" si="37"/>
        <v>-99</v>
      </c>
      <c r="AM219" s="5">
        <f t="shared" si="41"/>
        <v>37.44</v>
      </c>
      <c r="AN219" s="5">
        <f t="shared" si="42"/>
        <v>300</v>
      </c>
      <c r="AO219" s="30">
        <f t="shared" si="43"/>
        <v>3600</v>
      </c>
      <c r="AP219" s="30">
        <f t="shared" si="38"/>
        <v>3600</v>
      </c>
      <c r="AQ219" t="str">
        <f t="shared" si="39"/>
        <v>1978 - 1992</v>
      </c>
      <c r="AR219" s="2">
        <f t="shared" si="40"/>
        <v>1990</v>
      </c>
      <c r="AS219" s="2">
        <f t="shared" si="44"/>
        <v>12</v>
      </c>
      <c r="AT219" s="31" t="s">
        <v>50</v>
      </c>
      <c r="AU219" s="31" t="s">
        <v>102</v>
      </c>
      <c r="AV219" s="31" t="s">
        <v>66</v>
      </c>
      <c r="AW219" s="31" t="s">
        <v>57</v>
      </c>
      <c r="AX219" s="31" t="s">
        <v>277</v>
      </c>
      <c r="AY219" s="31" t="s">
        <v>68</v>
      </c>
      <c r="AZ219" s="31" t="s">
        <v>152</v>
      </c>
      <c r="BA219" s="31" t="s">
        <v>1159</v>
      </c>
      <c r="BB219" s="31" t="s">
        <v>1099</v>
      </c>
      <c r="BC219" s="31" t="s">
        <v>129</v>
      </c>
      <c r="BD219" s="31" t="s">
        <v>50</v>
      </c>
      <c r="BE219" s="31" t="s">
        <v>50</v>
      </c>
      <c r="BF219" s="31" t="s">
        <v>50</v>
      </c>
    </row>
    <row r="220" spans="1:58" ht="45" x14ac:dyDescent="0.25">
      <c r="A220" s="31" t="s">
        <v>514</v>
      </c>
      <c r="B220" s="31" t="s">
        <v>49</v>
      </c>
      <c r="C220" s="32">
        <v>16</v>
      </c>
      <c r="D220" s="31" t="s">
        <v>50</v>
      </c>
      <c r="E220" s="31" t="s">
        <v>96</v>
      </c>
      <c r="F220" s="31" t="s">
        <v>194</v>
      </c>
      <c r="G220" s="31" t="s">
        <v>50</v>
      </c>
      <c r="H220" s="31" t="s">
        <v>50</v>
      </c>
      <c r="I220" s="31" t="s">
        <v>53</v>
      </c>
      <c r="J220" s="31" t="s">
        <v>54</v>
      </c>
      <c r="K220" s="31" t="s">
        <v>54</v>
      </c>
      <c r="L220" s="31" t="s">
        <v>55</v>
      </c>
      <c r="M220" s="31" t="s">
        <v>72</v>
      </c>
      <c r="N220" s="31" t="s">
        <v>56</v>
      </c>
      <c r="O220" s="31" t="s">
        <v>57</v>
      </c>
      <c r="P220" s="31" t="s">
        <v>107</v>
      </c>
      <c r="Q220" s="31" t="s">
        <v>50</v>
      </c>
      <c r="R220" s="31" t="s">
        <v>58</v>
      </c>
      <c r="S220" s="31" t="s">
        <v>59</v>
      </c>
      <c r="T220" s="31" t="s">
        <v>60</v>
      </c>
      <c r="U220" s="31" t="s">
        <v>60</v>
      </c>
      <c r="V220" s="31" t="s">
        <v>86</v>
      </c>
      <c r="W220" s="31" t="s">
        <v>50</v>
      </c>
      <c r="X220" s="31" t="s">
        <v>50</v>
      </c>
      <c r="Y220" s="31" t="s">
        <v>54</v>
      </c>
      <c r="Z220" s="31" t="s">
        <v>62</v>
      </c>
      <c r="AA220" s="31" t="s">
        <v>50</v>
      </c>
      <c r="AB220" s="31" t="s">
        <v>50</v>
      </c>
      <c r="AC220" s="31" t="s">
        <v>63</v>
      </c>
      <c r="AD220" s="31" t="s">
        <v>72</v>
      </c>
      <c r="AE220" s="2">
        <f t="shared" si="34"/>
        <v>60</v>
      </c>
      <c r="AF220" s="31" t="s">
        <v>85</v>
      </c>
      <c r="AG220" s="31" t="s">
        <v>129</v>
      </c>
      <c r="AH220" s="31" t="s">
        <v>152</v>
      </c>
      <c r="AI220" s="31" t="s">
        <v>1161</v>
      </c>
      <c r="AJ220" s="31">
        <f t="shared" si="35"/>
        <v>1</v>
      </c>
      <c r="AK220" s="34">
        <f t="shared" si="36"/>
        <v>3</v>
      </c>
      <c r="AL220" s="30">
        <f t="shared" si="37"/>
        <v>3</v>
      </c>
      <c r="AM220" s="5">
        <f t="shared" si="41"/>
        <v>37.44</v>
      </c>
      <c r="AN220" s="5">
        <f t="shared" si="42"/>
        <v>60</v>
      </c>
      <c r="AO220" s="30">
        <f t="shared" si="43"/>
        <v>780</v>
      </c>
      <c r="AP220" s="30">
        <f t="shared" si="38"/>
        <v>780</v>
      </c>
      <c r="AQ220" t="str">
        <f t="shared" si="39"/>
        <v>1978 - 1992</v>
      </c>
      <c r="AR220" s="2">
        <f t="shared" si="40"/>
        <v>1990</v>
      </c>
      <c r="AS220" s="2">
        <f t="shared" si="44"/>
        <v>13</v>
      </c>
      <c r="AT220" s="31" t="s">
        <v>50</v>
      </c>
      <c r="AU220" s="31" t="s">
        <v>100</v>
      </c>
      <c r="AV220" s="31" t="s">
        <v>66</v>
      </c>
      <c r="AW220" s="31" t="s">
        <v>57</v>
      </c>
      <c r="AX220" s="31" t="s">
        <v>267</v>
      </c>
      <c r="AY220" s="31" t="s">
        <v>68</v>
      </c>
      <c r="AZ220" s="31" t="s">
        <v>152</v>
      </c>
      <c r="BA220" s="31" t="s">
        <v>1161</v>
      </c>
      <c r="BB220" s="31" t="s">
        <v>233</v>
      </c>
      <c r="BC220" s="31" t="s">
        <v>129</v>
      </c>
      <c r="BD220" s="31" t="s">
        <v>50</v>
      </c>
      <c r="BE220" s="31" t="s">
        <v>50</v>
      </c>
      <c r="BF220" s="31" t="s">
        <v>50</v>
      </c>
    </row>
    <row r="221" spans="1:58" ht="45" x14ac:dyDescent="0.25">
      <c r="A221" s="31" t="s">
        <v>514</v>
      </c>
      <c r="B221" s="31" t="s">
        <v>49</v>
      </c>
      <c r="C221" s="32">
        <v>21</v>
      </c>
      <c r="D221" s="31" t="s">
        <v>50</v>
      </c>
      <c r="E221" s="31" t="s">
        <v>92</v>
      </c>
      <c r="F221" s="31" t="s">
        <v>50</v>
      </c>
      <c r="G221" s="31" t="s">
        <v>50</v>
      </c>
      <c r="H221" s="31" t="s">
        <v>50</v>
      </c>
      <c r="I221" s="31" t="s">
        <v>100</v>
      </c>
      <c r="J221" s="31" t="s">
        <v>54</v>
      </c>
      <c r="K221" s="31" t="s">
        <v>54</v>
      </c>
      <c r="L221" s="31" t="s">
        <v>128</v>
      </c>
      <c r="M221" s="31" t="s">
        <v>52</v>
      </c>
      <c r="N221" s="31" t="s">
        <v>50</v>
      </c>
      <c r="O221" s="31" t="s">
        <v>57</v>
      </c>
      <c r="P221" s="31" t="s">
        <v>359</v>
      </c>
      <c r="Q221" s="31" t="s">
        <v>50</v>
      </c>
      <c r="R221" s="31" t="s">
        <v>53</v>
      </c>
      <c r="S221" s="31" t="s">
        <v>53</v>
      </c>
      <c r="T221" s="31" t="s">
        <v>60</v>
      </c>
      <c r="U221" s="31" t="s">
        <v>60</v>
      </c>
      <c r="V221" s="31" t="s">
        <v>60</v>
      </c>
      <c r="W221" s="31" t="s">
        <v>50</v>
      </c>
      <c r="X221" s="31" t="s">
        <v>50</v>
      </c>
      <c r="Y221" s="31" t="s">
        <v>50</v>
      </c>
      <c r="Z221" s="31" t="s">
        <v>62</v>
      </c>
      <c r="AA221" s="31" t="s">
        <v>50</v>
      </c>
      <c r="AB221" s="31" t="s">
        <v>50</v>
      </c>
      <c r="AC221" s="31" t="s">
        <v>87</v>
      </c>
      <c r="AD221" s="31" t="s">
        <v>72</v>
      </c>
      <c r="AE221" s="2">
        <f t="shared" si="34"/>
        <v>60</v>
      </c>
      <c r="AF221" s="31" t="s">
        <v>85</v>
      </c>
      <c r="AG221" s="31" t="s">
        <v>129</v>
      </c>
      <c r="AH221" s="31" t="s">
        <v>534</v>
      </c>
      <c r="AI221" s="31" t="s">
        <v>11797</v>
      </c>
      <c r="AJ221" s="31">
        <f t="shared" si="35"/>
        <v>0</v>
      </c>
      <c r="AK221" s="34">
        <f t="shared" si="36"/>
        <v>-99</v>
      </c>
      <c r="AL221" s="30">
        <f t="shared" si="37"/>
        <v>-99</v>
      </c>
      <c r="AM221" s="5">
        <f t="shared" si="41"/>
        <v>37.44</v>
      </c>
      <c r="AN221" s="5">
        <f t="shared" si="42"/>
        <v>0</v>
      </c>
      <c r="AO221" s="30">
        <f t="shared" si="43"/>
        <v>0</v>
      </c>
      <c r="AP221" s="30">
        <f t="shared" si="38"/>
        <v>0</v>
      </c>
      <c r="AQ221" t="str">
        <f t="shared" si="39"/>
        <v>1978 - 1992</v>
      </c>
      <c r="AR221" s="2">
        <f t="shared" si="40"/>
        <v>1990</v>
      </c>
      <c r="AS221" s="2">
        <f t="shared" si="44"/>
        <v>-99</v>
      </c>
      <c r="AT221" s="31" t="s">
        <v>50</v>
      </c>
      <c r="AU221" s="31" t="s">
        <v>50</v>
      </c>
      <c r="AV221" s="31" t="s">
        <v>60</v>
      </c>
      <c r="AW221" s="31" t="s">
        <v>50</v>
      </c>
      <c r="AX221" s="31" t="s">
        <v>50</v>
      </c>
      <c r="AY221" s="31" t="s">
        <v>50</v>
      </c>
      <c r="AZ221" s="31" t="s">
        <v>50</v>
      </c>
      <c r="BA221" s="31" t="s">
        <v>50</v>
      </c>
      <c r="BB221" s="31" t="s">
        <v>50</v>
      </c>
      <c r="BC221" s="31" t="s">
        <v>50</v>
      </c>
      <c r="BD221" s="31" t="s">
        <v>50</v>
      </c>
      <c r="BE221" s="31" t="s">
        <v>50</v>
      </c>
      <c r="BF221" s="31" t="s">
        <v>50</v>
      </c>
    </row>
    <row r="222" spans="1:58" ht="45" x14ac:dyDescent="0.25">
      <c r="A222" s="31" t="s">
        <v>1165</v>
      </c>
      <c r="B222" s="31" t="s">
        <v>49</v>
      </c>
      <c r="C222" s="32">
        <v>1</v>
      </c>
      <c r="D222" s="31" t="s">
        <v>50</v>
      </c>
      <c r="E222" s="31" t="s">
        <v>71</v>
      </c>
      <c r="F222" s="31" t="s">
        <v>96</v>
      </c>
      <c r="G222" s="31" t="s">
        <v>50</v>
      </c>
      <c r="H222" s="31" t="s">
        <v>50</v>
      </c>
      <c r="I222" s="31" t="s">
        <v>53</v>
      </c>
      <c r="J222" s="31" t="s">
        <v>54</v>
      </c>
      <c r="K222" s="31" t="s">
        <v>54</v>
      </c>
      <c r="L222" s="31" t="s">
        <v>55</v>
      </c>
      <c r="M222" s="31" t="s">
        <v>72</v>
      </c>
      <c r="N222" s="31" t="s">
        <v>56</v>
      </c>
      <c r="O222" s="31" t="s">
        <v>60</v>
      </c>
      <c r="P222" s="31" t="s">
        <v>50</v>
      </c>
      <c r="Q222" s="31" t="s">
        <v>115</v>
      </c>
      <c r="R222" s="31" t="s">
        <v>58</v>
      </c>
      <c r="S222" s="31" t="s">
        <v>53</v>
      </c>
      <c r="T222" s="31" t="s">
        <v>60</v>
      </c>
      <c r="U222" s="31" t="s">
        <v>60</v>
      </c>
      <c r="V222" s="31" t="s">
        <v>66</v>
      </c>
      <c r="W222" s="31" t="s">
        <v>50</v>
      </c>
      <c r="X222" s="31" t="s">
        <v>92</v>
      </c>
      <c r="Y222" s="31" t="s">
        <v>50</v>
      </c>
      <c r="Z222" s="31" t="s">
        <v>62</v>
      </c>
      <c r="AA222" s="31" t="s">
        <v>50</v>
      </c>
      <c r="AB222" s="31" t="s">
        <v>50</v>
      </c>
      <c r="AC222" s="31" t="s">
        <v>63</v>
      </c>
      <c r="AD222" s="31" t="s">
        <v>72</v>
      </c>
      <c r="AE222" s="2">
        <f t="shared" si="34"/>
        <v>60</v>
      </c>
      <c r="AF222" s="31" t="s">
        <v>85</v>
      </c>
      <c r="AG222" s="31" t="s">
        <v>129</v>
      </c>
      <c r="AH222" s="31" t="s">
        <v>574</v>
      </c>
      <c r="AI222" s="31" t="s">
        <v>1166</v>
      </c>
      <c r="AJ222" s="31">
        <f t="shared" si="35"/>
        <v>1</v>
      </c>
      <c r="AK222" s="34">
        <f t="shared" si="36"/>
        <v>4</v>
      </c>
      <c r="AL222" s="30">
        <f t="shared" si="37"/>
        <v>4</v>
      </c>
      <c r="AM222" s="5">
        <f t="shared" si="41"/>
        <v>3000</v>
      </c>
      <c r="AN222" s="5">
        <f t="shared" si="42"/>
        <v>60</v>
      </c>
      <c r="AO222" s="30">
        <f t="shared" si="43"/>
        <v>600</v>
      </c>
      <c r="AP222" s="30">
        <f t="shared" si="38"/>
        <v>600</v>
      </c>
      <c r="AQ222">
        <f t="shared" si="39"/>
        <v>0</v>
      </c>
      <c r="AR222" s="2">
        <f t="shared" si="40"/>
        <v>0</v>
      </c>
      <c r="AS222" s="2">
        <f t="shared" si="44"/>
        <v>10</v>
      </c>
      <c r="AT222" s="31" t="s">
        <v>50</v>
      </c>
      <c r="AU222" s="31" t="s">
        <v>92</v>
      </c>
      <c r="AV222" s="31" t="s">
        <v>141</v>
      </c>
      <c r="AW222" s="31" t="s">
        <v>86</v>
      </c>
      <c r="AX222" s="31" t="s">
        <v>50</v>
      </c>
      <c r="AY222" s="31" t="s">
        <v>50</v>
      </c>
      <c r="AZ222" s="31" t="s">
        <v>574</v>
      </c>
      <c r="BA222" s="31" t="s">
        <v>1167</v>
      </c>
      <c r="BB222" s="31" t="s">
        <v>50</v>
      </c>
      <c r="BC222" s="31" t="s">
        <v>50</v>
      </c>
      <c r="BD222" s="31" t="s">
        <v>50</v>
      </c>
      <c r="BE222" s="31" t="s">
        <v>50</v>
      </c>
      <c r="BF222" s="31" t="s">
        <v>50</v>
      </c>
    </row>
    <row r="223" spans="1:58" ht="60" x14ac:dyDescent="0.25">
      <c r="A223" s="31" t="s">
        <v>3518</v>
      </c>
      <c r="B223" s="31" t="s">
        <v>49</v>
      </c>
      <c r="C223" s="32">
        <v>2</v>
      </c>
      <c r="D223" s="31" t="s">
        <v>50</v>
      </c>
      <c r="E223" s="31" t="s">
        <v>51</v>
      </c>
      <c r="F223" s="31" t="s">
        <v>52</v>
      </c>
      <c r="G223" s="31" t="s">
        <v>50</v>
      </c>
      <c r="H223" s="31" t="s">
        <v>50</v>
      </c>
      <c r="I223" s="31" t="s">
        <v>53</v>
      </c>
      <c r="J223" s="31" t="s">
        <v>54</v>
      </c>
      <c r="K223" s="31" t="s">
        <v>54</v>
      </c>
      <c r="L223" s="31" t="s">
        <v>55</v>
      </c>
      <c r="M223" s="31" t="s">
        <v>51</v>
      </c>
      <c r="N223" s="31" t="s">
        <v>56</v>
      </c>
      <c r="O223" s="31" t="s">
        <v>57</v>
      </c>
      <c r="P223" s="31" t="s">
        <v>98</v>
      </c>
      <c r="Q223" s="31" t="s">
        <v>50</v>
      </c>
      <c r="R223" s="31" t="s">
        <v>129</v>
      </c>
      <c r="S223" s="31" t="s">
        <v>59</v>
      </c>
      <c r="T223" s="31" t="s">
        <v>50</v>
      </c>
      <c r="U223" s="31" t="s">
        <v>50</v>
      </c>
      <c r="V223" s="31" t="s">
        <v>86</v>
      </c>
      <c r="W223" s="31" t="s">
        <v>50</v>
      </c>
      <c r="X223" s="31" t="s">
        <v>50</v>
      </c>
      <c r="Y223" s="31" t="s">
        <v>54</v>
      </c>
      <c r="Z223" s="31" t="s">
        <v>62</v>
      </c>
      <c r="AA223" s="31" t="s">
        <v>50</v>
      </c>
      <c r="AB223" s="31" t="s">
        <v>50</v>
      </c>
      <c r="AC223" s="31" t="s">
        <v>63</v>
      </c>
      <c r="AD223" s="31" t="s">
        <v>72</v>
      </c>
      <c r="AE223" s="2">
        <f t="shared" si="34"/>
        <v>60</v>
      </c>
      <c r="AF223" s="31" t="s">
        <v>85</v>
      </c>
      <c r="AG223" s="31" t="s">
        <v>129</v>
      </c>
      <c r="AH223" s="31" t="s">
        <v>144</v>
      </c>
      <c r="AI223" s="31" t="s">
        <v>11798</v>
      </c>
      <c r="AJ223" s="31">
        <f t="shared" si="35"/>
        <v>0</v>
      </c>
      <c r="AK223" s="34">
        <f t="shared" si="36"/>
        <v>-99</v>
      </c>
      <c r="AL223" s="30">
        <f t="shared" si="37"/>
        <v>-99</v>
      </c>
      <c r="AM223" s="5">
        <f t="shared" si="41"/>
        <v>118.92</v>
      </c>
      <c r="AN223" s="5">
        <f t="shared" si="42"/>
        <v>0</v>
      </c>
      <c r="AO223" s="30">
        <f t="shared" si="43"/>
        <v>0</v>
      </c>
      <c r="AP223" s="30">
        <f t="shared" si="38"/>
        <v>0</v>
      </c>
      <c r="AQ223" t="str">
        <f t="shared" si="39"/>
        <v>1978 - 1992</v>
      </c>
      <c r="AR223" s="2">
        <f t="shared" si="40"/>
        <v>1979</v>
      </c>
      <c r="AS223" s="2">
        <f t="shared" si="44"/>
        <v>-99</v>
      </c>
      <c r="AT223" s="31" t="s">
        <v>50</v>
      </c>
      <c r="AU223" s="31" t="s">
        <v>50</v>
      </c>
      <c r="AV223" s="31" t="s">
        <v>66</v>
      </c>
      <c r="AW223" s="31" t="s">
        <v>57</v>
      </c>
      <c r="AX223" s="31" t="s">
        <v>267</v>
      </c>
      <c r="AY223" s="31" t="s">
        <v>68</v>
      </c>
      <c r="AZ223" s="31" t="s">
        <v>144</v>
      </c>
      <c r="BA223" s="31" t="s">
        <v>11798</v>
      </c>
      <c r="BB223" s="31" t="s">
        <v>233</v>
      </c>
      <c r="BC223" s="31" t="s">
        <v>129</v>
      </c>
      <c r="BD223" s="31" t="s">
        <v>50</v>
      </c>
      <c r="BE223" s="31" t="s">
        <v>50</v>
      </c>
      <c r="BF223" s="31" t="s">
        <v>50</v>
      </c>
    </row>
    <row r="224" spans="1:58" ht="45" x14ac:dyDescent="0.25">
      <c r="A224" s="31" t="s">
        <v>3524</v>
      </c>
      <c r="B224" s="31" t="s">
        <v>49</v>
      </c>
      <c r="C224" s="32">
        <v>1</v>
      </c>
      <c r="D224" s="31" t="s">
        <v>50</v>
      </c>
      <c r="E224" s="31" t="s">
        <v>71</v>
      </c>
      <c r="F224" s="31" t="s">
        <v>96</v>
      </c>
      <c r="G224" s="31" t="s">
        <v>50</v>
      </c>
      <c r="H224" s="31" t="s">
        <v>50</v>
      </c>
      <c r="I224" s="31" t="s">
        <v>53</v>
      </c>
      <c r="J224" s="31" t="s">
        <v>54</v>
      </c>
      <c r="K224" s="31" t="s">
        <v>54</v>
      </c>
      <c r="L224" s="31" t="s">
        <v>55</v>
      </c>
      <c r="M224" s="31" t="s">
        <v>72</v>
      </c>
      <c r="N224" s="31" t="s">
        <v>50</v>
      </c>
      <c r="O224" s="31" t="s">
        <v>57</v>
      </c>
      <c r="P224" s="31" t="s">
        <v>50</v>
      </c>
      <c r="Q224" s="31" t="s">
        <v>50</v>
      </c>
      <c r="R224" s="31" t="s">
        <v>58</v>
      </c>
      <c r="S224" s="31" t="s">
        <v>59</v>
      </c>
      <c r="T224" s="31" t="s">
        <v>60</v>
      </c>
      <c r="U224" s="31" t="s">
        <v>60</v>
      </c>
      <c r="V224" s="31" t="s">
        <v>60</v>
      </c>
      <c r="W224" s="31" t="s">
        <v>50</v>
      </c>
      <c r="X224" s="31" t="s">
        <v>366</v>
      </c>
      <c r="Y224" s="31" t="s">
        <v>50</v>
      </c>
      <c r="Z224" s="31" t="s">
        <v>62</v>
      </c>
      <c r="AA224" s="31" t="s">
        <v>50</v>
      </c>
      <c r="AB224" s="31" t="s">
        <v>50</v>
      </c>
      <c r="AC224" s="31" t="s">
        <v>87</v>
      </c>
      <c r="AD224" s="31" t="s">
        <v>72</v>
      </c>
      <c r="AE224" s="2">
        <f t="shared" si="34"/>
        <v>60</v>
      </c>
      <c r="AF224" s="31" t="s">
        <v>85</v>
      </c>
      <c r="AG224" s="31" t="s">
        <v>129</v>
      </c>
      <c r="AH224" s="31" t="s">
        <v>152</v>
      </c>
      <c r="AI224" s="31" t="s">
        <v>11799</v>
      </c>
      <c r="AJ224" s="31">
        <f t="shared" si="35"/>
        <v>0</v>
      </c>
      <c r="AK224" s="34">
        <f t="shared" si="36"/>
        <v>-99</v>
      </c>
      <c r="AL224" s="30">
        <f t="shared" si="37"/>
        <v>-99</v>
      </c>
      <c r="AM224" s="5">
        <f t="shared" si="41"/>
        <v>158.74</v>
      </c>
      <c r="AN224" s="5">
        <f t="shared" si="42"/>
        <v>0</v>
      </c>
      <c r="AO224" s="30">
        <f t="shared" si="43"/>
        <v>0</v>
      </c>
      <c r="AP224" s="30">
        <f t="shared" si="38"/>
        <v>0</v>
      </c>
      <c r="AQ224" t="str">
        <f t="shared" si="39"/>
        <v>Before 1978</v>
      </c>
      <c r="AR224" s="2">
        <f t="shared" si="40"/>
        <v>1930</v>
      </c>
      <c r="AS224" s="2">
        <f t="shared" si="44"/>
        <v>-99</v>
      </c>
      <c r="AT224" s="31" t="s">
        <v>50</v>
      </c>
      <c r="AU224" s="31" t="s">
        <v>50</v>
      </c>
      <c r="AV224" s="31" t="s">
        <v>66</v>
      </c>
      <c r="AW224" s="31" t="s">
        <v>57</v>
      </c>
      <c r="AX224" s="31" t="s">
        <v>50</v>
      </c>
      <c r="AY224" s="31" t="s">
        <v>50</v>
      </c>
      <c r="AZ224" s="31" t="s">
        <v>152</v>
      </c>
      <c r="BA224" s="31" t="s">
        <v>11799</v>
      </c>
      <c r="BB224" s="31" t="s">
        <v>50</v>
      </c>
      <c r="BC224" s="31" t="s">
        <v>50</v>
      </c>
      <c r="BD224" s="31" t="s">
        <v>50</v>
      </c>
      <c r="BE224" s="31" t="s">
        <v>50</v>
      </c>
      <c r="BF224" s="31" t="s">
        <v>50</v>
      </c>
    </row>
    <row r="225" spans="1:58" ht="45" x14ac:dyDescent="0.25">
      <c r="A225" s="31" t="s">
        <v>540</v>
      </c>
      <c r="B225" s="31" t="s">
        <v>49</v>
      </c>
      <c r="C225" s="32">
        <v>1</v>
      </c>
      <c r="D225" s="31" t="s">
        <v>50</v>
      </c>
      <c r="E225" s="31" t="s">
        <v>194</v>
      </c>
      <c r="F225" s="31" t="s">
        <v>92</v>
      </c>
      <c r="G225" s="31" t="s">
        <v>102</v>
      </c>
      <c r="H225" s="31" t="s">
        <v>100</v>
      </c>
      <c r="I225" s="31" t="s">
        <v>541</v>
      </c>
      <c r="J225" s="31" t="s">
        <v>54</v>
      </c>
      <c r="K225" s="31" t="s">
        <v>54</v>
      </c>
      <c r="L225" s="31" t="s">
        <v>55</v>
      </c>
      <c r="M225" s="31" t="s">
        <v>52</v>
      </c>
      <c r="N225" s="31" t="s">
        <v>56</v>
      </c>
      <c r="O225" s="31" t="s">
        <v>60</v>
      </c>
      <c r="P225" s="31" t="s">
        <v>50</v>
      </c>
      <c r="Q225" s="31" t="s">
        <v>107</v>
      </c>
      <c r="R225" s="31" t="s">
        <v>74</v>
      </c>
      <c r="S225" s="31" t="s">
        <v>59</v>
      </c>
      <c r="T225" s="31" t="s">
        <v>60</v>
      </c>
      <c r="U225" s="31" t="s">
        <v>60</v>
      </c>
      <c r="V225" s="31" t="s">
        <v>86</v>
      </c>
      <c r="W225" s="31" t="s">
        <v>50</v>
      </c>
      <c r="X225" s="31" t="s">
        <v>50</v>
      </c>
      <c r="Y225" s="31" t="s">
        <v>54</v>
      </c>
      <c r="Z225" s="31" t="s">
        <v>62</v>
      </c>
      <c r="AA225" s="31" t="s">
        <v>50</v>
      </c>
      <c r="AB225" s="31" t="s">
        <v>50</v>
      </c>
      <c r="AC225" s="31" t="s">
        <v>63</v>
      </c>
      <c r="AD225" s="31" t="s">
        <v>72</v>
      </c>
      <c r="AE225" s="2">
        <f t="shared" si="34"/>
        <v>60</v>
      </c>
      <c r="AF225" s="31" t="s">
        <v>85</v>
      </c>
      <c r="AG225" s="31" t="s">
        <v>129</v>
      </c>
      <c r="AH225" s="31" t="s">
        <v>77</v>
      </c>
      <c r="AI225" s="31" t="s">
        <v>542</v>
      </c>
      <c r="AJ225" s="31">
        <f t="shared" si="35"/>
        <v>0</v>
      </c>
      <c r="AK225" s="34">
        <f t="shared" si="36"/>
        <v>-99</v>
      </c>
      <c r="AL225" s="30">
        <f t="shared" si="37"/>
        <v>-99</v>
      </c>
      <c r="AM225" s="5">
        <f t="shared" si="41"/>
        <v>10.41</v>
      </c>
      <c r="AN225" s="5">
        <f t="shared" si="42"/>
        <v>0</v>
      </c>
      <c r="AO225" s="30">
        <f t="shared" si="43"/>
        <v>0</v>
      </c>
      <c r="AP225" s="30">
        <f t="shared" si="38"/>
        <v>0</v>
      </c>
      <c r="AQ225" t="str">
        <f t="shared" si="39"/>
        <v>1978 - 1992</v>
      </c>
      <c r="AR225" s="2">
        <f t="shared" si="40"/>
        <v>1990</v>
      </c>
      <c r="AS225" s="2">
        <f t="shared" si="44"/>
        <v>-99</v>
      </c>
      <c r="AT225" s="31" t="s">
        <v>217</v>
      </c>
      <c r="AU225" s="31" t="s">
        <v>50</v>
      </c>
      <c r="AV225" s="31" t="s">
        <v>66</v>
      </c>
      <c r="AW225" s="31" t="s">
        <v>57</v>
      </c>
      <c r="AX225" s="31" t="s">
        <v>50</v>
      </c>
      <c r="AY225" s="31" t="s">
        <v>50</v>
      </c>
      <c r="AZ225" s="31" t="s">
        <v>77</v>
      </c>
      <c r="BA225" s="31" t="s">
        <v>542</v>
      </c>
      <c r="BB225" s="31" t="s">
        <v>50</v>
      </c>
      <c r="BC225" s="31" t="s">
        <v>50</v>
      </c>
      <c r="BD225" s="31" t="s">
        <v>50</v>
      </c>
      <c r="BE225" s="31" t="s">
        <v>50</v>
      </c>
      <c r="BF225" s="31" t="s">
        <v>50</v>
      </c>
    </row>
    <row r="226" spans="1:58" ht="45" x14ac:dyDescent="0.25">
      <c r="A226" s="31" t="s">
        <v>540</v>
      </c>
      <c r="B226" s="31" t="s">
        <v>49</v>
      </c>
      <c r="C226" s="32">
        <v>6</v>
      </c>
      <c r="D226" s="31" t="s">
        <v>50</v>
      </c>
      <c r="E226" s="31" t="s">
        <v>194</v>
      </c>
      <c r="F226" s="31" t="s">
        <v>92</v>
      </c>
      <c r="G226" s="31" t="s">
        <v>102</v>
      </c>
      <c r="H226" s="31" t="s">
        <v>100</v>
      </c>
      <c r="I226" s="31" t="s">
        <v>97</v>
      </c>
      <c r="J226" s="31" t="s">
        <v>54</v>
      </c>
      <c r="K226" s="31" t="s">
        <v>54</v>
      </c>
      <c r="L226" s="31" t="s">
        <v>55</v>
      </c>
      <c r="M226" s="31" t="s">
        <v>486</v>
      </c>
      <c r="N226" s="31" t="s">
        <v>56</v>
      </c>
      <c r="O226" s="31" t="s">
        <v>57</v>
      </c>
      <c r="P226" s="31" t="s">
        <v>50</v>
      </c>
      <c r="Q226" s="31" t="s">
        <v>107</v>
      </c>
      <c r="R226" s="31" t="s">
        <v>74</v>
      </c>
      <c r="S226" s="31" t="s">
        <v>59</v>
      </c>
      <c r="T226" s="31" t="s">
        <v>60</v>
      </c>
      <c r="U226" s="31" t="s">
        <v>60</v>
      </c>
      <c r="V226" s="31" t="s">
        <v>86</v>
      </c>
      <c r="W226" s="31" t="s">
        <v>50</v>
      </c>
      <c r="X226" s="31" t="s">
        <v>50</v>
      </c>
      <c r="Y226" s="31" t="s">
        <v>54</v>
      </c>
      <c r="Z226" s="31" t="s">
        <v>62</v>
      </c>
      <c r="AA226" s="31" t="s">
        <v>50</v>
      </c>
      <c r="AB226" s="31" t="s">
        <v>50</v>
      </c>
      <c r="AC226" s="31" t="s">
        <v>63</v>
      </c>
      <c r="AD226" s="31" t="s">
        <v>72</v>
      </c>
      <c r="AE226" s="2">
        <f t="shared" si="34"/>
        <v>60</v>
      </c>
      <c r="AF226" s="31" t="s">
        <v>85</v>
      </c>
      <c r="AG226" s="31" t="s">
        <v>129</v>
      </c>
      <c r="AH226" s="31" t="s">
        <v>77</v>
      </c>
      <c r="AI226" s="31" t="s">
        <v>543</v>
      </c>
      <c r="AJ226" s="31">
        <f t="shared" si="35"/>
        <v>0</v>
      </c>
      <c r="AK226" s="34">
        <f t="shared" si="36"/>
        <v>-99</v>
      </c>
      <c r="AL226" s="30">
        <f t="shared" si="37"/>
        <v>-99</v>
      </c>
      <c r="AM226" s="5">
        <f t="shared" si="41"/>
        <v>10.41</v>
      </c>
      <c r="AN226" s="5">
        <f t="shared" si="42"/>
        <v>0</v>
      </c>
      <c r="AO226" s="30">
        <f t="shared" si="43"/>
        <v>0</v>
      </c>
      <c r="AP226" s="30">
        <f t="shared" si="38"/>
        <v>0</v>
      </c>
      <c r="AQ226" t="str">
        <f t="shared" si="39"/>
        <v>1978 - 1992</v>
      </c>
      <c r="AR226" s="2">
        <f t="shared" si="40"/>
        <v>1990</v>
      </c>
      <c r="AS226" s="2">
        <f t="shared" si="44"/>
        <v>-99</v>
      </c>
      <c r="AT226" s="31" t="s">
        <v>217</v>
      </c>
      <c r="AU226" s="31" t="s">
        <v>50</v>
      </c>
      <c r="AV226" s="31" t="s">
        <v>66</v>
      </c>
      <c r="AW226" s="31" t="s">
        <v>57</v>
      </c>
      <c r="AX226" s="31" t="s">
        <v>50</v>
      </c>
      <c r="AY226" s="31" t="s">
        <v>50</v>
      </c>
      <c r="AZ226" s="31" t="s">
        <v>77</v>
      </c>
      <c r="BA226" s="31" t="s">
        <v>543</v>
      </c>
      <c r="BB226" s="31" t="s">
        <v>50</v>
      </c>
      <c r="BC226" s="31" t="s">
        <v>50</v>
      </c>
      <c r="BD226" s="31" t="s">
        <v>50</v>
      </c>
      <c r="BE226" s="31" t="s">
        <v>50</v>
      </c>
      <c r="BF226" s="31" t="s">
        <v>50</v>
      </c>
    </row>
    <row r="227" spans="1:58" ht="45" x14ac:dyDescent="0.25">
      <c r="A227" s="31" t="s">
        <v>540</v>
      </c>
      <c r="B227" s="31" t="s">
        <v>49</v>
      </c>
      <c r="C227" s="32">
        <v>9</v>
      </c>
      <c r="D227" s="31" t="s">
        <v>50</v>
      </c>
      <c r="E227" s="31" t="s">
        <v>194</v>
      </c>
      <c r="F227" s="31" t="s">
        <v>92</v>
      </c>
      <c r="G227" s="31" t="s">
        <v>102</v>
      </c>
      <c r="H227" s="31" t="s">
        <v>100</v>
      </c>
      <c r="I227" s="31" t="s">
        <v>97</v>
      </c>
      <c r="J227" s="31" t="s">
        <v>54</v>
      </c>
      <c r="K227" s="31" t="s">
        <v>54</v>
      </c>
      <c r="L227" s="31" t="s">
        <v>55</v>
      </c>
      <c r="M227" s="31" t="s">
        <v>99</v>
      </c>
      <c r="N227" s="31" t="s">
        <v>56</v>
      </c>
      <c r="O227" s="31" t="s">
        <v>57</v>
      </c>
      <c r="P227" s="31" t="s">
        <v>50</v>
      </c>
      <c r="Q227" s="31" t="s">
        <v>107</v>
      </c>
      <c r="R227" s="31" t="s">
        <v>74</v>
      </c>
      <c r="S227" s="31" t="s">
        <v>59</v>
      </c>
      <c r="T227" s="31" t="s">
        <v>54</v>
      </c>
      <c r="U227" s="31" t="s">
        <v>54</v>
      </c>
      <c r="V227" s="31" t="s">
        <v>86</v>
      </c>
      <c r="W227" s="31" t="s">
        <v>50</v>
      </c>
      <c r="X227" s="31" t="s">
        <v>50</v>
      </c>
      <c r="Y227" s="31" t="s">
        <v>54</v>
      </c>
      <c r="Z227" s="31" t="s">
        <v>62</v>
      </c>
      <c r="AA227" s="31" t="s">
        <v>50</v>
      </c>
      <c r="AB227" s="31" t="s">
        <v>50</v>
      </c>
      <c r="AC227" s="31" t="s">
        <v>63</v>
      </c>
      <c r="AD227" s="31" t="s">
        <v>72</v>
      </c>
      <c r="AE227" s="2">
        <f t="shared" si="34"/>
        <v>60</v>
      </c>
      <c r="AF227" s="31" t="s">
        <v>85</v>
      </c>
      <c r="AG227" s="31" t="s">
        <v>129</v>
      </c>
      <c r="AH227" s="31" t="s">
        <v>77</v>
      </c>
      <c r="AI227" s="31" t="s">
        <v>542</v>
      </c>
      <c r="AJ227" s="31">
        <f t="shared" si="35"/>
        <v>0</v>
      </c>
      <c r="AK227" s="34">
        <f t="shared" si="36"/>
        <v>-99</v>
      </c>
      <c r="AL227" s="30">
        <f t="shared" si="37"/>
        <v>-99</v>
      </c>
      <c r="AM227" s="5">
        <f t="shared" si="41"/>
        <v>10.41</v>
      </c>
      <c r="AN227" s="5">
        <f t="shared" si="42"/>
        <v>0</v>
      </c>
      <c r="AO227" s="30">
        <f t="shared" si="43"/>
        <v>0</v>
      </c>
      <c r="AP227" s="30">
        <f t="shared" si="38"/>
        <v>0</v>
      </c>
      <c r="AQ227" t="str">
        <f t="shared" si="39"/>
        <v>1978 - 1992</v>
      </c>
      <c r="AR227" s="2">
        <f t="shared" si="40"/>
        <v>1990</v>
      </c>
      <c r="AS227" s="2">
        <f t="shared" si="44"/>
        <v>-99</v>
      </c>
      <c r="AT227" s="31" t="s">
        <v>217</v>
      </c>
      <c r="AU227" s="31" t="s">
        <v>50</v>
      </c>
      <c r="AV227" s="31" t="s">
        <v>66</v>
      </c>
      <c r="AW227" s="31" t="s">
        <v>57</v>
      </c>
      <c r="AX227" s="31" t="s">
        <v>50</v>
      </c>
      <c r="AY227" s="31" t="s">
        <v>50</v>
      </c>
      <c r="AZ227" s="31" t="s">
        <v>77</v>
      </c>
      <c r="BA227" s="31" t="s">
        <v>542</v>
      </c>
      <c r="BB227" s="31" t="s">
        <v>50</v>
      </c>
      <c r="BC227" s="31" t="s">
        <v>50</v>
      </c>
      <c r="BD227" s="31" t="s">
        <v>50</v>
      </c>
      <c r="BE227" s="31" t="s">
        <v>50</v>
      </c>
      <c r="BF227" s="31" t="s">
        <v>50</v>
      </c>
    </row>
    <row r="228" spans="1:58" ht="45" x14ac:dyDescent="0.25">
      <c r="A228" s="31" t="s">
        <v>540</v>
      </c>
      <c r="B228" s="31" t="s">
        <v>49</v>
      </c>
      <c r="C228" s="32">
        <v>15</v>
      </c>
      <c r="D228" s="31" t="s">
        <v>50</v>
      </c>
      <c r="E228" s="31" t="s">
        <v>194</v>
      </c>
      <c r="F228" s="31" t="s">
        <v>92</v>
      </c>
      <c r="G228" s="31" t="s">
        <v>102</v>
      </c>
      <c r="H228" s="31" t="s">
        <v>100</v>
      </c>
      <c r="I228" s="31" t="s">
        <v>59</v>
      </c>
      <c r="J228" s="31" t="s">
        <v>54</v>
      </c>
      <c r="K228" s="31" t="s">
        <v>54</v>
      </c>
      <c r="L228" s="31" t="s">
        <v>55</v>
      </c>
      <c r="M228" s="31" t="s">
        <v>72</v>
      </c>
      <c r="N228" s="31" t="s">
        <v>56</v>
      </c>
      <c r="O228" s="31" t="s">
        <v>60</v>
      </c>
      <c r="P228" s="31" t="s">
        <v>50</v>
      </c>
      <c r="Q228" s="31" t="s">
        <v>107</v>
      </c>
      <c r="R228" s="31" t="s">
        <v>74</v>
      </c>
      <c r="S228" s="31" t="s">
        <v>59</v>
      </c>
      <c r="T228" s="31" t="s">
        <v>54</v>
      </c>
      <c r="U228" s="31" t="s">
        <v>54</v>
      </c>
      <c r="V228" s="31" t="s">
        <v>86</v>
      </c>
      <c r="W228" s="31" t="s">
        <v>50</v>
      </c>
      <c r="X228" s="31" t="s">
        <v>50</v>
      </c>
      <c r="Y228" s="31" t="s">
        <v>54</v>
      </c>
      <c r="Z228" s="31" t="s">
        <v>62</v>
      </c>
      <c r="AA228" s="31" t="s">
        <v>50</v>
      </c>
      <c r="AB228" s="31" t="s">
        <v>50</v>
      </c>
      <c r="AC228" s="31" t="s">
        <v>63</v>
      </c>
      <c r="AD228" s="31" t="s">
        <v>72</v>
      </c>
      <c r="AE228" s="2">
        <f t="shared" si="34"/>
        <v>60</v>
      </c>
      <c r="AF228" s="31" t="s">
        <v>85</v>
      </c>
      <c r="AG228" s="31" t="s">
        <v>129</v>
      </c>
      <c r="AH228" s="31" t="s">
        <v>77</v>
      </c>
      <c r="AI228" s="31" t="s">
        <v>542</v>
      </c>
      <c r="AJ228" s="31">
        <f t="shared" si="35"/>
        <v>0</v>
      </c>
      <c r="AK228" s="34">
        <f t="shared" si="36"/>
        <v>-99</v>
      </c>
      <c r="AL228" s="30">
        <f t="shared" si="37"/>
        <v>-99</v>
      </c>
      <c r="AM228" s="5">
        <f t="shared" si="41"/>
        <v>10.41</v>
      </c>
      <c r="AN228" s="5">
        <f t="shared" si="42"/>
        <v>0</v>
      </c>
      <c r="AO228" s="30">
        <f t="shared" si="43"/>
        <v>0</v>
      </c>
      <c r="AP228" s="30">
        <f t="shared" si="38"/>
        <v>0</v>
      </c>
      <c r="AQ228" t="str">
        <f t="shared" si="39"/>
        <v>1978 - 1992</v>
      </c>
      <c r="AR228" s="2">
        <f t="shared" si="40"/>
        <v>1990</v>
      </c>
      <c r="AS228" s="2">
        <f t="shared" si="44"/>
        <v>-99</v>
      </c>
      <c r="AT228" s="31" t="s">
        <v>50</v>
      </c>
      <c r="AU228" s="31" t="s">
        <v>50</v>
      </c>
      <c r="AV228" s="31" t="s">
        <v>66</v>
      </c>
      <c r="AW228" s="31" t="s">
        <v>57</v>
      </c>
      <c r="AX228" s="31" t="s">
        <v>50</v>
      </c>
      <c r="AY228" s="31" t="s">
        <v>50</v>
      </c>
      <c r="AZ228" s="31" t="s">
        <v>77</v>
      </c>
      <c r="BA228" s="31" t="s">
        <v>542</v>
      </c>
      <c r="BB228" s="31" t="s">
        <v>50</v>
      </c>
      <c r="BC228" s="31" t="s">
        <v>50</v>
      </c>
      <c r="BD228" s="31" t="s">
        <v>50</v>
      </c>
      <c r="BE228" s="31" t="s">
        <v>50</v>
      </c>
      <c r="BF228" s="31" t="s">
        <v>50</v>
      </c>
    </row>
    <row r="229" spans="1:58" ht="45" x14ac:dyDescent="0.25">
      <c r="A229" s="31" t="s">
        <v>540</v>
      </c>
      <c r="B229" s="31" t="s">
        <v>49</v>
      </c>
      <c r="C229" s="32">
        <v>23</v>
      </c>
      <c r="D229" s="31" t="s">
        <v>50</v>
      </c>
      <c r="E229" s="31" t="s">
        <v>194</v>
      </c>
      <c r="F229" s="31" t="s">
        <v>92</v>
      </c>
      <c r="G229" s="31" t="s">
        <v>102</v>
      </c>
      <c r="H229" s="31" t="s">
        <v>100</v>
      </c>
      <c r="I229" s="31" t="s">
        <v>304</v>
      </c>
      <c r="J229" s="31" t="s">
        <v>54</v>
      </c>
      <c r="K229" s="31" t="s">
        <v>54</v>
      </c>
      <c r="L229" s="31" t="s">
        <v>55</v>
      </c>
      <c r="M229" s="31" t="s">
        <v>84</v>
      </c>
      <c r="N229" s="31" t="s">
        <v>56</v>
      </c>
      <c r="O229" s="31" t="s">
        <v>60</v>
      </c>
      <c r="P229" s="31" t="s">
        <v>50</v>
      </c>
      <c r="Q229" s="31" t="s">
        <v>107</v>
      </c>
      <c r="R229" s="31" t="s">
        <v>74</v>
      </c>
      <c r="S229" s="31" t="s">
        <v>59</v>
      </c>
      <c r="T229" s="31" t="s">
        <v>54</v>
      </c>
      <c r="U229" s="31" t="s">
        <v>54</v>
      </c>
      <c r="V229" s="31" t="s">
        <v>86</v>
      </c>
      <c r="W229" s="31" t="s">
        <v>50</v>
      </c>
      <c r="X229" s="31" t="s">
        <v>50</v>
      </c>
      <c r="Y229" s="31" t="s">
        <v>54</v>
      </c>
      <c r="Z229" s="31" t="s">
        <v>62</v>
      </c>
      <c r="AA229" s="31" t="s">
        <v>50</v>
      </c>
      <c r="AB229" s="31" t="s">
        <v>50</v>
      </c>
      <c r="AC229" s="31" t="s">
        <v>63</v>
      </c>
      <c r="AD229" s="31" t="s">
        <v>72</v>
      </c>
      <c r="AE229" s="2">
        <f t="shared" si="34"/>
        <v>60</v>
      </c>
      <c r="AF229" s="31" t="s">
        <v>85</v>
      </c>
      <c r="AG229" s="31" t="s">
        <v>129</v>
      </c>
      <c r="AH229" s="31" t="s">
        <v>77</v>
      </c>
      <c r="AI229" s="31" t="s">
        <v>11800</v>
      </c>
      <c r="AJ229" s="31">
        <f t="shared" si="35"/>
        <v>0</v>
      </c>
      <c r="AK229" s="34">
        <f t="shared" si="36"/>
        <v>-99</v>
      </c>
      <c r="AL229" s="30">
        <f t="shared" si="37"/>
        <v>-99</v>
      </c>
      <c r="AM229" s="5">
        <f t="shared" si="41"/>
        <v>10.41</v>
      </c>
      <c r="AN229" s="5">
        <f t="shared" si="42"/>
        <v>0</v>
      </c>
      <c r="AO229" s="30">
        <f t="shared" si="43"/>
        <v>0</v>
      </c>
      <c r="AP229" s="30">
        <f t="shared" si="38"/>
        <v>0</v>
      </c>
      <c r="AQ229" t="str">
        <f t="shared" si="39"/>
        <v>1978 - 1992</v>
      </c>
      <c r="AR229" s="2">
        <f t="shared" si="40"/>
        <v>1990</v>
      </c>
      <c r="AS229" s="2">
        <f t="shared" si="44"/>
        <v>-99</v>
      </c>
      <c r="AT229" s="31" t="s">
        <v>50</v>
      </c>
      <c r="AU229" s="31" t="s">
        <v>50</v>
      </c>
      <c r="AV229" s="31" t="s">
        <v>66</v>
      </c>
      <c r="AW229" s="31" t="s">
        <v>57</v>
      </c>
      <c r="AX229" s="31" t="s">
        <v>50</v>
      </c>
      <c r="AY229" s="31" t="s">
        <v>50</v>
      </c>
      <c r="AZ229" s="31" t="s">
        <v>77</v>
      </c>
      <c r="BA229" s="31" t="s">
        <v>11800</v>
      </c>
      <c r="BB229" s="31" t="s">
        <v>50</v>
      </c>
      <c r="BC229" s="31" t="s">
        <v>50</v>
      </c>
      <c r="BD229" s="31" t="s">
        <v>50</v>
      </c>
      <c r="BE229" s="31" t="s">
        <v>50</v>
      </c>
      <c r="BF229" s="31" t="s">
        <v>50</v>
      </c>
    </row>
    <row r="230" spans="1:58" ht="45" x14ac:dyDescent="0.25">
      <c r="A230" s="31" t="s">
        <v>3540</v>
      </c>
      <c r="B230" s="31" t="s">
        <v>49</v>
      </c>
      <c r="C230" s="32">
        <v>1</v>
      </c>
      <c r="D230" s="31" t="s">
        <v>50</v>
      </c>
      <c r="E230" s="31" t="s">
        <v>84</v>
      </c>
      <c r="F230" s="31" t="s">
        <v>85</v>
      </c>
      <c r="G230" s="31" t="s">
        <v>50</v>
      </c>
      <c r="H230" s="31" t="s">
        <v>50</v>
      </c>
      <c r="I230" s="31" t="s">
        <v>53</v>
      </c>
      <c r="J230" s="31" t="s">
        <v>54</v>
      </c>
      <c r="K230" s="31" t="s">
        <v>54</v>
      </c>
      <c r="L230" s="31" t="s">
        <v>128</v>
      </c>
      <c r="M230" s="31" t="s">
        <v>51</v>
      </c>
      <c r="N230" s="31" t="s">
        <v>56</v>
      </c>
      <c r="O230" s="31" t="s">
        <v>60</v>
      </c>
      <c r="P230" s="31" t="s">
        <v>115</v>
      </c>
      <c r="Q230" s="31" t="s">
        <v>50</v>
      </c>
      <c r="R230" s="31" t="s">
        <v>58</v>
      </c>
      <c r="S230" s="31" t="s">
        <v>59</v>
      </c>
      <c r="T230" s="31" t="s">
        <v>60</v>
      </c>
      <c r="U230" s="31" t="s">
        <v>60</v>
      </c>
      <c r="V230" s="31" t="s">
        <v>60</v>
      </c>
      <c r="W230" s="31" t="s">
        <v>50</v>
      </c>
      <c r="X230" s="31" t="s">
        <v>50</v>
      </c>
      <c r="Y230" s="31" t="s">
        <v>50</v>
      </c>
      <c r="Z230" s="31" t="s">
        <v>62</v>
      </c>
      <c r="AA230" s="31" t="s">
        <v>50</v>
      </c>
      <c r="AB230" s="31" t="s">
        <v>50</v>
      </c>
      <c r="AC230" s="31" t="s">
        <v>63</v>
      </c>
      <c r="AD230" s="31" t="s">
        <v>72</v>
      </c>
      <c r="AE230" s="2">
        <f t="shared" si="34"/>
        <v>60</v>
      </c>
      <c r="AF230" s="31" t="s">
        <v>267</v>
      </c>
      <c r="AG230" s="31" t="s">
        <v>76</v>
      </c>
      <c r="AH230" s="31" t="s">
        <v>11801</v>
      </c>
      <c r="AI230" s="31" t="s">
        <v>11802</v>
      </c>
      <c r="AJ230" s="31">
        <f t="shared" si="35"/>
        <v>0</v>
      </c>
      <c r="AK230" s="34">
        <f t="shared" si="36"/>
        <v>-99</v>
      </c>
      <c r="AL230" s="30">
        <f t="shared" si="37"/>
        <v>-99</v>
      </c>
      <c r="AM230" s="5">
        <f t="shared" si="41"/>
        <v>210.37</v>
      </c>
      <c r="AN230" s="5">
        <f t="shared" si="42"/>
        <v>0</v>
      </c>
      <c r="AO230" s="30">
        <f t="shared" si="43"/>
        <v>0</v>
      </c>
      <c r="AP230" s="30">
        <f t="shared" si="38"/>
        <v>0</v>
      </c>
      <c r="AQ230">
        <f t="shared" si="39"/>
        <v>0</v>
      </c>
      <c r="AR230" s="2">
        <f t="shared" si="40"/>
        <v>0</v>
      </c>
      <c r="AS230" s="2">
        <f t="shared" si="44"/>
        <v>-99</v>
      </c>
      <c r="AT230" s="31" t="s">
        <v>50</v>
      </c>
      <c r="AU230" s="31" t="s">
        <v>50</v>
      </c>
      <c r="AV230" s="31" t="s">
        <v>141</v>
      </c>
      <c r="AW230" s="31" t="s">
        <v>86</v>
      </c>
      <c r="AX230" s="31" t="s">
        <v>50</v>
      </c>
      <c r="AY230" s="31" t="s">
        <v>50</v>
      </c>
      <c r="AZ230" s="31" t="s">
        <v>11801</v>
      </c>
      <c r="BA230" s="31" t="s">
        <v>11802</v>
      </c>
      <c r="BB230" s="31" t="s">
        <v>50</v>
      </c>
      <c r="BC230" s="31" t="s">
        <v>50</v>
      </c>
      <c r="BD230" s="31" t="s">
        <v>50</v>
      </c>
      <c r="BE230" s="31" t="s">
        <v>50</v>
      </c>
      <c r="BF230" s="31" t="s">
        <v>50</v>
      </c>
    </row>
    <row r="231" spans="1:58" ht="45" x14ac:dyDescent="0.25">
      <c r="A231" s="31" t="s">
        <v>3579</v>
      </c>
      <c r="B231" s="31" t="s">
        <v>49</v>
      </c>
      <c r="C231" s="32">
        <v>4</v>
      </c>
      <c r="D231" s="31" t="s">
        <v>50</v>
      </c>
      <c r="E231" s="31" t="s">
        <v>489</v>
      </c>
      <c r="F231" s="31" t="s">
        <v>214</v>
      </c>
      <c r="G231" s="31" t="s">
        <v>50</v>
      </c>
      <c r="H231" s="31" t="s">
        <v>50</v>
      </c>
      <c r="I231" s="31" t="s">
        <v>53</v>
      </c>
      <c r="J231" s="31" t="s">
        <v>54</v>
      </c>
      <c r="K231" s="31" t="s">
        <v>54</v>
      </c>
      <c r="L231" s="31" t="s">
        <v>55</v>
      </c>
      <c r="M231" s="31" t="s">
        <v>194</v>
      </c>
      <c r="N231" s="31" t="s">
        <v>50</v>
      </c>
      <c r="O231" s="31" t="s">
        <v>66</v>
      </c>
      <c r="P231" s="31" t="s">
        <v>50</v>
      </c>
      <c r="Q231" s="31" t="s">
        <v>498</v>
      </c>
      <c r="R231" s="31" t="s">
        <v>74</v>
      </c>
      <c r="S231" s="31" t="s">
        <v>59</v>
      </c>
      <c r="T231" s="31" t="s">
        <v>60</v>
      </c>
      <c r="U231" s="31" t="s">
        <v>60</v>
      </c>
      <c r="V231" s="31" t="s">
        <v>66</v>
      </c>
      <c r="W231" s="31" t="s">
        <v>50</v>
      </c>
      <c r="X231" s="31" t="s">
        <v>116</v>
      </c>
      <c r="Y231" s="31" t="s">
        <v>60</v>
      </c>
      <c r="Z231" s="31" t="s">
        <v>62</v>
      </c>
      <c r="AA231" s="31" t="s">
        <v>50</v>
      </c>
      <c r="AB231" s="31" t="s">
        <v>50</v>
      </c>
      <c r="AC231" s="31" t="s">
        <v>87</v>
      </c>
      <c r="AD231" s="31" t="s">
        <v>72</v>
      </c>
      <c r="AE231" s="2">
        <f t="shared" si="34"/>
        <v>60</v>
      </c>
      <c r="AF231" s="31" t="s">
        <v>85</v>
      </c>
      <c r="AG231" s="31" t="s">
        <v>129</v>
      </c>
      <c r="AH231" s="31" t="s">
        <v>152</v>
      </c>
      <c r="AI231" s="31" t="s">
        <v>11803</v>
      </c>
      <c r="AJ231" s="31">
        <f t="shared" si="35"/>
        <v>0</v>
      </c>
      <c r="AK231" s="34">
        <f t="shared" si="36"/>
        <v>-99</v>
      </c>
      <c r="AL231" s="30">
        <f t="shared" si="37"/>
        <v>-99</v>
      </c>
      <c r="AM231" s="5">
        <f t="shared" si="41"/>
        <v>110.77</v>
      </c>
      <c r="AN231" s="5">
        <f t="shared" si="42"/>
        <v>0</v>
      </c>
      <c r="AO231" s="30">
        <f t="shared" si="43"/>
        <v>0</v>
      </c>
      <c r="AP231" s="30">
        <f t="shared" si="38"/>
        <v>0</v>
      </c>
      <c r="AQ231" t="str">
        <f t="shared" si="39"/>
        <v>Before 1978</v>
      </c>
      <c r="AR231" s="2">
        <f t="shared" si="40"/>
        <v>1962</v>
      </c>
      <c r="AS231" s="2">
        <f t="shared" si="44"/>
        <v>-99</v>
      </c>
      <c r="AT231" s="31" t="s">
        <v>50</v>
      </c>
      <c r="AU231" s="31" t="s">
        <v>50</v>
      </c>
      <c r="AV231" s="31" t="s">
        <v>66</v>
      </c>
      <c r="AW231" s="31" t="s">
        <v>57</v>
      </c>
      <c r="AX231" s="31" t="s">
        <v>439</v>
      </c>
      <c r="AY231" s="31" t="s">
        <v>68</v>
      </c>
      <c r="AZ231" s="31" t="s">
        <v>50</v>
      </c>
      <c r="BA231" s="31" t="s">
        <v>50</v>
      </c>
      <c r="BB231" s="31" t="s">
        <v>50</v>
      </c>
      <c r="BC231" s="31" t="s">
        <v>50</v>
      </c>
      <c r="BD231" s="31" t="s">
        <v>50</v>
      </c>
      <c r="BE231" s="31" t="s">
        <v>50</v>
      </c>
      <c r="BF231" s="31" t="s">
        <v>50</v>
      </c>
    </row>
    <row r="232" spans="1:58" ht="45" x14ac:dyDescent="0.25">
      <c r="A232" s="31" t="s">
        <v>566</v>
      </c>
      <c r="B232" s="31" t="s">
        <v>49</v>
      </c>
      <c r="C232" s="32">
        <v>2</v>
      </c>
      <c r="D232" s="31" t="s">
        <v>50</v>
      </c>
      <c r="E232" s="31" t="s">
        <v>85</v>
      </c>
      <c r="F232" s="31" t="s">
        <v>70</v>
      </c>
      <c r="G232" s="31" t="s">
        <v>50</v>
      </c>
      <c r="H232" s="31" t="s">
        <v>50</v>
      </c>
      <c r="I232" s="31" t="s">
        <v>53</v>
      </c>
      <c r="J232" s="31" t="s">
        <v>54</v>
      </c>
      <c r="K232" s="31" t="s">
        <v>54</v>
      </c>
      <c r="L232" s="31" t="s">
        <v>55</v>
      </c>
      <c r="M232" s="31" t="s">
        <v>51</v>
      </c>
      <c r="N232" s="31" t="s">
        <v>50</v>
      </c>
      <c r="O232" s="31" t="s">
        <v>66</v>
      </c>
      <c r="P232" s="31" t="s">
        <v>50</v>
      </c>
      <c r="Q232" s="31" t="s">
        <v>1208</v>
      </c>
      <c r="R232" s="31" t="s">
        <v>58</v>
      </c>
      <c r="S232" s="31" t="s">
        <v>59</v>
      </c>
      <c r="T232" s="31" t="s">
        <v>50</v>
      </c>
      <c r="U232" s="31" t="s">
        <v>50</v>
      </c>
      <c r="V232" s="31" t="s">
        <v>50</v>
      </c>
      <c r="W232" s="31" t="s">
        <v>50</v>
      </c>
      <c r="X232" s="31" t="s">
        <v>50</v>
      </c>
      <c r="Y232" s="31" t="s">
        <v>50</v>
      </c>
      <c r="Z232" s="31" t="s">
        <v>62</v>
      </c>
      <c r="AA232" s="31" t="s">
        <v>50</v>
      </c>
      <c r="AB232" s="31" t="s">
        <v>50</v>
      </c>
      <c r="AC232" s="31" t="s">
        <v>87</v>
      </c>
      <c r="AD232" s="31" t="s">
        <v>50</v>
      </c>
      <c r="AE232" s="2">
        <f t="shared" si="34"/>
        <v>60</v>
      </c>
      <c r="AF232" s="31" t="s">
        <v>267</v>
      </c>
      <c r="AG232" s="31" t="s">
        <v>76</v>
      </c>
      <c r="AH232" s="31" t="s">
        <v>152</v>
      </c>
      <c r="AI232" s="31" t="s">
        <v>11804</v>
      </c>
      <c r="AJ232" s="31">
        <f t="shared" si="35"/>
        <v>0</v>
      </c>
      <c r="AK232" s="34">
        <f t="shared" si="36"/>
        <v>-99</v>
      </c>
      <c r="AL232" s="30">
        <f t="shared" si="37"/>
        <v>-99</v>
      </c>
      <c r="AM232" s="5">
        <f t="shared" si="41"/>
        <v>76.75</v>
      </c>
      <c r="AN232" s="5">
        <f t="shared" si="42"/>
        <v>0</v>
      </c>
      <c r="AO232" s="30">
        <f t="shared" si="43"/>
        <v>0</v>
      </c>
      <c r="AP232" s="30">
        <f t="shared" si="38"/>
        <v>0</v>
      </c>
      <c r="AQ232" t="str">
        <f t="shared" si="39"/>
        <v>1978 - 1992</v>
      </c>
      <c r="AR232" s="2">
        <f t="shared" si="40"/>
        <v>1986</v>
      </c>
      <c r="AS232" s="2">
        <f t="shared" si="44"/>
        <v>-99</v>
      </c>
      <c r="AT232" s="31" t="s">
        <v>50</v>
      </c>
      <c r="AU232" s="31" t="s">
        <v>50</v>
      </c>
      <c r="AV232" s="31" t="s">
        <v>66</v>
      </c>
      <c r="AW232" s="31" t="s">
        <v>57</v>
      </c>
      <c r="AX232" s="31" t="s">
        <v>267</v>
      </c>
      <c r="AY232" s="31" t="s">
        <v>68</v>
      </c>
      <c r="AZ232" s="31" t="s">
        <v>152</v>
      </c>
      <c r="BA232" s="31" t="s">
        <v>11804</v>
      </c>
      <c r="BB232" s="31" t="s">
        <v>50</v>
      </c>
      <c r="BC232" s="31" t="s">
        <v>50</v>
      </c>
      <c r="BD232" s="31" t="s">
        <v>50</v>
      </c>
      <c r="BE232" s="31" t="s">
        <v>50</v>
      </c>
      <c r="BF232" s="31" t="s">
        <v>50</v>
      </c>
    </row>
    <row r="233" spans="1:58" ht="45" x14ac:dyDescent="0.25">
      <c r="A233" s="31" t="s">
        <v>3630</v>
      </c>
      <c r="B233" s="31" t="s">
        <v>49</v>
      </c>
      <c r="C233" s="32">
        <v>1</v>
      </c>
      <c r="D233" s="31" t="s">
        <v>50</v>
      </c>
      <c r="E233" s="31" t="s">
        <v>194</v>
      </c>
      <c r="F233" s="31" t="s">
        <v>92</v>
      </c>
      <c r="G233" s="31" t="s">
        <v>50</v>
      </c>
      <c r="H233" s="31" t="s">
        <v>50</v>
      </c>
      <c r="I233" s="31" t="s">
        <v>53</v>
      </c>
      <c r="J233" s="31" t="s">
        <v>54</v>
      </c>
      <c r="K233" s="31" t="s">
        <v>54</v>
      </c>
      <c r="L233" s="31" t="s">
        <v>55</v>
      </c>
      <c r="M233" s="31" t="s">
        <v>71</v>
      </c>
      <c r="N233" s="31" t="s">
        <v>50</v>
      </c>
      <c r="O233" s="31" t="s">
        <v>57</v>
      </c>
      <c r="P233" s="31" t="s">
        <v>50</v>
      </c>
      <c r="Q233" s="31" t="s">
        <v>50</v>
      </c>
      <c r="R233" s="31" t="s">
        <v>74</v>
      </c>
      <c r="S233" s="31" t="s">
        <v>59</v>
      </c>
      <c r="T233" s="31" t="s">
        <v>60</v>
      </c>
      <c r="U233" s="31" t="s">
        <v>60</v>
      </c>
      <c r="V233" s="31" t="s">
        <v>66</v>
      </c>
      <c r="W233" s="31" t="s">
        <v>50</v>
      </c>
      <c r="X233" s="31" t="s">
        <v>50</v>
      </c>
      <c r="Y233" s="31" t="s">
        <v>50</v>
      </c>
      <c r="Z233" s="31" t="s">
        <v>62</v>
      </c>
      <c r="AA233" s="31" t="s">
        <v>50</v>
      </c>
      <c r="AB233" s="31" t="s">
        <v>50</v>
      </c>
      <c r="AC233" s="31" t="s">
        <v>50</v>
      </c>
      <c r="AD233" s="31" t="s">
        <v>72</v>
      </c>
      <c r="AE233" s="2">
        <f t="shared" si="34"/>
        <v>60</v>
      </c>
      <c r="AF233" s="31" t="s">
        <v>85</v>
      </c>
      <c r="AG233" s="31" t="s">
        <v>129</v>
      </c>
      <c r="AH233" s="31" t="s">
        <v>152</v>
      </c>
      <c r="AI233" s="31" t="s">
        <v>11805</v>
      </c>
      <c r="AJ233" s="31">
        <f t="shared" si="35"/>
        <v>0</v>
      </c>
      <c r="AK233" s="34">
        <f t="shared" si="36"/>
        <v>-99</v>
      </c>
      <c r="AL233" s="30">
        <f t="shared" si="37"/>
        <v>-99</v>
      </c>
      <c r="AM233" s="5">
        <f t="shared" si="41"/>
        <v>93.8</v>
      </c>
      <c r="AN233" s="5">
        <f t="shared" si="42"/>
        <v>0</v>
      </c>
      <c r="AO233" s="30">
        <f t="shared" si="43"/>
        <v>0</v>
      </c>
      <c r="AP233" s="30">
        <f t="shared" si="38"/>
        <v>0</v>
      </c>
      <c r="AQ233" t="str">
        <f t="shared" si="39"/>
        <v>1978 - 1992</v>
      </c>
      <c r="AR233" s="2">
        <f t="shared" si="40"/>
        <v>1991</v>
      </c>
      <c r="AS233" s="2">
        <f t="shared" si="44"/>
        <v>-99</v>
      </c>
      <c r="AT233" s="31" t="s">
        <v>50</v>
      </c>
      <c r="AU233" s="31" t="s">
        <v>50</v>
      </c>
      <c r="AV233" s="31" t="s">
        <v>141</v>
      </c>
      <c r="AW233" s="31" t="s">
        <v>86</v>
      </c>
      <c r="AX233" s="31" t="s">
        <v>50</v>
      </c>
      <c r="AY233" s="31" t="s">
        <v>50</v>
      </c>
      <c r="AZ233" s="31" t="s">
        <v>152</v>
      </c>
      <c r="BA233" s="31" t="s">
        <v>11805</v>
      </c>
      <c r="BB233" s="31" t="s">
        <v>50</v>
      </c>
      <c r="BC233" s="31" t="s">
        <v>50</v>
      </c>
      <c r="BD233" s="31" t="s">
        <v>50</v>
      </c>
      <c r="BE233" s="31" t="s">
        <v>50</v>
      </c>
      <c r="BF233" s="31" t="s">
        <v>50</v>
      </c>
    </row>
    <row r="234" spans="1:58" ht="45" x14ac:dyDescent="0.25">
      <c r="A234" s="31" t="s">
        <v>3632</v>
      </c>
      <c r="B234" s="31" t="s">
        <v>49</v>
      </c>
      <c r="C234" s="32">
        <v>14</v>
      </c>
      <c r="D234" s="31" t="s">
        <v>59</v>
      </c>
      <c r="E234" s="31" t="s">
        <v>70</v>
      </c>
      <c r="F234" s="31" t="s">
        <v>71</v>
      </c>
      <c r="G234" s="31" t="s">
        <v>96</v>
      </c>
      <c r="H234" s="31" t="s">
        <v>194</v>
      </c>
      <c r="I234" s="31" t="s">
        <v>59</v>
      </c>
      <c r="J234" s="31" t="s">
        <v>54</v>
      </c>
      <c r="K234" s="31" t="s">
        <v>54</v>
      </c>
      <c r="L234" s="31" t="s">
        <v>55</v>
      </c>
      <c r="M234" s="31" t="s">
        <v>51</v>
      </c>
      <c r="N234" s="31" t="s">
        <v>60</v>
      </c>
      <c r="O234" s="31" t="s">
        <v>60</v>
      </c>
      <c r="P234" s="31" t="s">
        <v>98</v>
      </c>
      <c r="Q234" s="31" t="s">
        <v>98</v>
      </c>
      <c r="R234" s="31" t="s">
        <v>86</v>
      </c>
      <c r="S234" s="31" t="s">
        <v>59</v>
      </c>
      <c r="T234" s="31" t="s">
        <v>60</v>
      </c>
      <c r="U234" s="31" t="s">
        <v>50</v>
      </c>
      <c r="V234" s="31" t="s">
        <v>50</v>
      </c>
      <c r="W234" s="31" t="s">
        <v>50</v>
      </c>
      <c r="X234" s="31" t="s">
        <v>50</v>
      </c>
      <c r="Y234" s="31" t="s">
        <v>50</v>
      </c>
      <c r="Z234" s="31" t="s">
        <v>62</v>
      </c>
      <c r="AA234" s="31" t="s">
        <v>50</v>
      </c>
      <c r="AB234" s="31" t="s">
        <v>50</v>
      </c>
      <c r="AC234" s="31" t="s">
        <v>63</v>
      </c>
      <c r="AD234" s="31" t="s">
        <v>50</v>
      </c>
      <c r="AE234" s="2">
        <f t="shared" si="34"/>
        <v>60</v>
      </c>
      <c r="AF234" s="31" t="s">
        <v>85</v>
      </c>
      <c r="AG234" s="31" t="s">
        <v>129</v>
      </c>
      <c r="AH234" s="31" t="s">
        <v>144</v>
      </c>
      <c r="AI234" s="31" t="s">
        <v>11806</v>
      </c>
      <c r="AJ234" s="31">
        <f t="shared" si="35"/>
        <v>0</v>
      </c>
      <c r="AK234" s="34">
        <f t="shared" si="36"/>
        <v>-99</v>
      </c>
      <c r="AL234" s="30">
        <f t="shared" si="37"/>
        <v>-99</v>
      </c>
      <c r="AM234" s="5">
        <f t="shared" si="41"/>
        <v>10.41</v>
      </c>
      <c r="AN234" s="5">
        <f t="shared" si="42"/>
        <v>0</v>
      </c>
      <c r="AO234" s="30">
        <f t="shared" si="43"/>
        <v>0</v>
      </c>
      <c r="AP234" s="30">
        <f t="shared" si="38"/>
        <v>0</v>
      </c>
      <c r="AQ234" t="str">
        <f t="shared" si="39"/>
        <v>1978 - 1992</v>
      </c>
      <c r="AR234" s="2">
        <f t="shared" si="40"/>
        <v>1989</v>
      </c>
      <c r="AS234" s="2">
        <f t="shared" si="44"/>
        <v>-99</v>
      </c>
      <c r="AT234" s="31" t="s">
        <v>50</v>
      </c>
      <c r="AU234" s="31" t="s">
        <v>50</v>
      </c>
      <c r="AV234" s="31" t="s">
        <v>66</v>
      </c>
      <c r="AW234" s="31" t="s">
        <v>57</v>
      </c>
      <c r="AX234" s="31" t="s">
        <v>50</v>
      </c>
      <c r="AY234" s="31" t="s">
        <v>50</v>
      </c>
      <c r="AZ234" s="31" t="s">
        <v>144</v>
      </c>
      <c r="BA234" s="31" t="s">
        <v>11806</v>
      </c>
      <c r="BB234" s="31" t="s">
        <v>50</v>
      </c>
      <c r="BC234" s="31" t="s">
        <v>50</v>
      </c>
      <c r="BD234" s="31" t="s">
        <v>50</v>
      </c>
      <c r="BE234" s="31" t="s">
        <v>50</v>
      </c>
      <c r="BF234" s="31" t="s">
        <v>50</v>
      </c>
    </row>
    <row r="235" spans="1:58" ht="45" x14ac:dyDescent="0.25">
      <c r="A235" s="31" t="s">
        <v>1173</v>
      </c>
      <c r="B235" s="31" t="s">
        <v>49</v>
      </c>
      <c r="C235" s="32">
        <v>1</v>
      </c>
      <c r="D235" s="31" t="s">
        <v>50</v>
      </c>
      <c r="E235" s="31" t="s">
        <v>96</v>
      </c>
      <c r="F235" s="31" t="s">
        <v>194</v>
      </c>
      <c r="G235" s="31" t="s">
        <v>50</v>
      </c>
      <c r="H235" s="31" t="s">
        <v>50</v>
      </c>
      <c r="I235" s="31" t="s">
        <v>53</v>
      </c>
      <c r="J235" s="31" t="s">
        <v>54</v>
      </c>
      <c r="K235" s="31" t="s">
        <v>54</v>
      </c>
      <c r="L235" s="31" t="s">
        <v>55</v>
      </c>
      <c r="M235" s="31" t="s">
        <v>51</v>
      </c>
      <c r="N235" s="31" t="s">
        <v>50</v>
      </c>
      <c r="O235" s="31" t="s">
        <v>50</v>
      </c>
      <c r="P235" s="31" t="s">
        <v>215</v>
      </c>
      <c r="Q235" s="31" t="s">
        <v>50</v>
      </c>
      <c r="R235" s="31" t="s">
        <v>86</v>
      </c>
      <c r="S235" s="31" t="s">
        <v>50</v>
      </c>
      <c r="T235" s="31" t="s">
        <v>50</v>
      </c>
      <c r="U235" s="31" t="s">
        <v>50</v>
      </c>
      <c r="V235" s="31" t="s">
        <v>66</v>
      </c>
      <c r="W235" s="31" t="s">
        <v>50</v>
      </c>
      <c r="X235" s="31" t="s">
        <v>50</v>
      </c>
      <c r="Y235" s="31" t="s">
        <v>54</v>
      </c>
      <c r="Z235" s="31" t="s">
        <v>62</v>
      </c>
      <c r="AA235" s="31" t="s">
        <v>50</v>
      </c>
      <c r="AB235" s="31" t="s">
        <v>50</v>
      </c>
      <c r="AC235" s="31" t="s">
        <v>50</v>
      </c>
      <c r="AD235" s="31" t="s">
        <v>50</v>
      </c>
      <c r="AE235" s="2">
        <f t="shared" si="34"/>
        <v>60</v>
      </c>
      <c r="AF235" s="31" t="s">
        <v>85</v>
      </c>
      <c r="AG235" s="31" t="s">
        <v>129</v>
      </c>
      <c r="AH235" s="31" t="s">
        <v>251</v>
      </c>
      <c r="AI235" s="31" t="s">
        <v>1174</v>
      </c>
      <c r="AJ235" s="31">
        <f t="shared" si="35"/>
        <v>2</v>
      </c>
      <c r="AK235" s="34">
        <f t="shared" si="36"/>
        <v>11</v>
      </c>
      <c r="AL235" s="30">
        <f t="shared" si="37"/>
        <v>-99</v>
      </c>
      <c r="AM235" s="5">
        <f t="shared" si="41"/>
        <v>37.44</v>
      </c>
      <c r="AN235" s="5">
        <f t="shared" si="42"/>
        <v>120</v>
      </c>
      <c r="AO235" s="30">
        <f t="shared" si="43"/>
        <v>1200</v>
      </c>
      <c r="AP235" s="30">
        <f t="shared" si="38"/>
        <v>1200</v>
      </c>
      <c r="AQ235" t="str">
        <f t="shared" si="39"/>
        <v>2002 - 2005</v>
      </c>
      <c r="AR235" s="2">
        <f t="shared" si="40"/>
        <v>2002</v>
      </c>
      <c r="AS235" s="2">
        <f t="shared" si="44"/>
        <v>10</v>
      </c>
      <c r="AT235" s="31" t="s">
        <v>50</v>
      </c>
      <c r="AU235" s="31" t="s">
        <v>92</v>
      </c>
      <c r="AV235" s="31" t="s">
        <v>141</v>
      </c>
      <c r="AW235" s="31" t="s">
        <v>86</v>
      </c>
      <c r="AX235" s="31" t="s">
        <v>50</v>
      </c>
      <c r="AY235" s="31" t="s">
        <v>50</v>
      </c>
      <c r="AZ235" s="31" t="s">
        <v>251</v>
      </c>
      <c r="BA235" s="31" t="s">
        <v>1174</v>
      </c>
      <c r="BB235" s="31" t="s">
        <v>50</v>
      </c>
      <c r="BC235" s="31" t="s">
        <v>50</v>
      </c>
      <c r="BD235" s="31" t="s">
        <v>50</v>
      </c>
      <c r="BE235" s="31" t="s">
        <v>50</v>
      </c>
      <c r="BF235" s="31" t="s">
        <v>50</v>
      </c>
    </row>
    <row r="236" spans="1:58" ht="45" x14ac:dyDescent="0.25">
      <c r="A236" s="31" t="s">
        <v>1173</v>
      </c>
      <c r="B236" s="31" t="s">
        <v>49</v>
      </c>
      <c r="C236" s="32">
        <v>12</v>
      </c>
      <c r="D236" s="31" t="s">
        <v>50</v>
      </c>
      <c r="E236" s="31" t="s">
        <v>96</v>
      </c>
      <c r="F236" s="31" t="s">
        <v>194</v>
      </c>
      <c r="G236" s="31" t="s">
        <v>50</v>
      </c>
      <c r="H236" s="31" t="s">
        <v>50</v>
      </c>
      <c r="I236" s="31" t="s">
        <v>53</v>
      </c>
      <c r="J236" s="31" t="s">
        <v>54</v>
      </c>
      <c r="K236" s="31" t="s">
        <v>54</v>
      </c>
      <c r="L236" s="31" t="s">
        <v>55</v>
      </c>
      <c r="M236" s="31" t="s">
        <v>71</v>
      </c>
      <c r="N236" s="31" t="s">
        <v>50</v>
      </c>
      <c r="O236" s="31" t="s">
        <v>50</v>
      </c>
      <c r="P236" s="31" t="s">
        <v>215</v>
      </c>
      <c r="Q236" s="31" t="s">
        <v>50</v>
      </c>
      <c r="R236" s="31" t="s">
        <v>86</v>
      </c>
      <c r="S236" s="31" t="s">
        <v>50</v>
      </c>
      <c r="T236" s="31" t="s">
        <v>50</v>
      </c>
      <c r="U236" s="31" t="s">
        <v>50</v>
      </c>
      <c r="V236" s="31" t="s">
        <v>66</v>
      </c>
      <c r="W236" s="31" t="s">
        <v>50</v>
      </c>
      <c r="X236" s="31" t="s">
        <v>50</v>
      </c>
      <c r="Y236" s="31" t="s">
        <v>54</v>
      </c>
      <c r="Z236" s="31" t="s">
        <v>62</v>
      </c>
      <c r="AA236" s="31" t="s">
        <v>50</v>
      </c>
      <c r="AB236" s="31" t="s">
        <v>50</v>
      </c>
      <c r="AC236" s="31" t="s">
        <v>50</v>
      </c>
      <c r="AD236" s="31" t="s">
        <v>50</v>
      </c>
      <c r="AE236" s="2">
        <f t="shared" si="34"/>
        <v>60</v>
      </c>
      <c r="AF236" s="31" t="s">
        <v>85</v>
      </c>
      <c r="AG236" s="31" t="s">
        <v>129</v>
      </c>
      <c r="AH236" s="31" t="s">
        <v>251</v>
      </c>
      <c r="AI236" s="31" t="s">
        <v>11807</v>
      </c>
      <c r="AJ236" s="31">
        <f t="shared" si="35"/>
        <v>0</v>
      </c>
      <c r="AK236" s="34">
        <f t="shared" si="36"/>
        <v>-99</v>
      </c>
      <c r="AL236" s="30">
        <f t="shared" si="37"/>
        <v>-99</v>
      </c>
      <c r="AM236" s="5">
        <f t="shared" si="41"/>
        <v>37.44</v>
      </c>
      <c r="AN236" s="5">
        <f t="shared" si="42"/>
        <v>0</v>
      </c>
      <c r="AO236" s="30">
        <f t="shared" si="43"/>
        <v>0</v>
      </c>
      <c r="AP236" s="30">
        <f t="shared" si="38"/>
        <v>0</v>
      </c>
      <c r="AQ236" t="str">
        <f t="shared" si="39"/>
        <v>2002 - 2005</v>
      </c>
      <c r="AR236" s="2">
        <f t="shared" si="40"/>
        <v>2002</v>
      </c>
      <c r="AS236" s="2">
        <f t="shared" si="44"/>
        <v>-99</v>
      </c>
      <c r="AT236" s="31" t="s">
        <v>50</v>
      </c>
      <c r="AU236" s="31" t="s">
        <v>50</v>
      </c>
      <c r="AV236" s="31" t="s">
        <v>141</v>
      </c>
      <c r="AW236" s="31" t="s">
        <v>86</v>
      </c>
      <c r="AX236" s="31" t="s">
        <v>50</v>
      </c>
      <c r="AY236" s="31" t="s">
        <v>50</v>
      </c>
      <c r="AZ236" s="31" t="s">
        <v>251</v>
      </c>
      <c r="BA236" s="31" t="s">
        <v>11807</v>
      </c>
      <c r="BB236" s="31" t="s">
        <v>50</v>
      </c>
      <c r="BC236" s="31" t="s">
        <v>50</v>
      </c>
      <c r="BD236" s="31" t="s">
        <v>50</v>
      </c>
      <c r="BE236" s="31" t="s">
        <v>50</v>
      </c>
      <c r="BF236" s="31" t="s">
        <v>50</v>
      </c>
    </row>
    <row r="237" spans="1:58" ht="45" x14ac:dyDescent="0.25">
      <c r="A237" s="31" t="s">
        <v>573</v>
      </c>
      <c r="B237" s="31" t="s">
        <v>49</v>
      </c>
      <c r="C237" s="32">
        <v>2</v>
      </c>
      <c r="D237" s="31" t="s">
        <v>50</v>
      </c>
      <c r="E237" s="31" t="s">
        <v>70</v>
      </c>
      <c r="F237" s="31" t="s">
        <v>71</v>
      </c>
      <c r="G237" s="31" t="s">
        <v>50</v>
      </c>
      <c r="H237" s="31" t="s">
        <v>50</v>
      </c>
      <c r="I237" s="31" t="s">
        <v>53</v>
      </c>
      <c r="J237" s="31" t="s">
        <v>54</v>
      </c>
      <c r="K237" s="31" t="s">
        <v>54</v>
      </c>
      <c r="L237" s="31" t="s">
        <v>55</v>
      </c>
      <c r="M237" s="31" t="s">
        <v>51</v>
      </c>
      <c r="N237" s="31" t="s">
        <v>50</v>
      </c>
      <c r="O237" s="31" t="s">
        <v>57</v>
      </c>
      <c r="P237" s="31" t="s">
        <v>50</v>
      </c>
      <c r="Q237" s="31" t="s">
        <v>123</v>
      </c>
      <c r="R237" s="31" t="s">
        <v>74</v>
      </c>
      <c r="S237" s="31" t="s">
        <v>59</v>
      </c>
      <c r="T237" s="31" t="s">
        <v>50</v>
      </c>
      <c r="U237" s="31" t="s">
        <v>50</v>
      </c>
      <c r="V237" s="31" t="s">
        <v>66</v>
      </c>
      <c r="W237" s="31" t="s">
        <v>50</v>
      </c>
      <c r="X237" s="31" t="s">
        <v>116</v>
      </c>
      <c r="Y237" s="31" t="s">
        <v>50</v>
      </c>
      <c r="Z237" s="31" t="s">
        <v>62</v>
      </c>
      <c r="AA237" s="31" t="s">
        <v>50</v>
      </c>
      <c r="AB237" s="31" t="s">
        <v>50</v>
      </c>
      <c r="AC237" s="31" t="s">
        <v>87</v>
      </c>
      <c r="AD237" s="31" t="s">
        <v>72</v>
      </c>
      <c r="AE237" s="2">
        <f t="shared" si="34"/>
        <v>60</v>
      </c>
      <c r="AF237" s="31" t="s">
        <v>85</v>
      </c>
      <c r="AG237" s="31" t="s">
        <v>129</v>
      </c>
      <c r="AH237" s="31" t="s">
        <v>574</v>
      </c>
      <c r="AI237" s="31" t="s">
        <v>575</v>
      </c>
      <c r="AJ237" s="31">
        <f t="shared" si="35"/>
        <v>0</v>
      </c>
      <c r="AK237" s="34">
        <f t="shared" si="36"/>
        <v>-99</v>
      </c>
      <c r="AL237" s="30">
        <f t="shared" si="37"/>
        <v>-99</v>
      </c>
      <c r="AM237" s="5">
        <f t="shared" si="41"/>
        <v>594.34</v>
      </c>
      <c r="AN237" s="5">
        <f t="shared" si="42"/>
        <v>0</v>
      </c>
      <c r="AO237" s="30">
        <f t="shared" si="43"/>
        <v>0</v>
      </c>
      <c r="AP237" s="30">
        <f t="shared" si="38"/>
        <v>0</v>
      </c>
      <c r="AQ237" t="str">
        <f t="shared" si="39"/>
        <v>1978 - 1992</v>
      </c>
      <c r="AR237" s="2">
        <f t="shared" si="40"/>
        <v>1990</v>
      </c>
      <c r="AS237" s="2">
        <f t="shared" si="44"/>
        <v>-99</v>
      </c>
      <c r="AT237" s="31" t="s">
        <v>217</v>
      </c>
      <c r="AU237" s="31" t="s">
        <v>50</v>
      </c>
      <c r="AV237" s="31" t="s">
        <v>66</v>
      </c>
      <c r="AW237" s="31" t="s">
        <v>57</v>
      </c>
      <c r="AX237" s="31" t="s">
        <v>576</v>
      </c>
      <c r="AY237" s="31" t="s">
        <v>171</v>
      </c>
      <c r="AZ237" s="31" t="s">
        <v>50</v>
      </c>
      <c r="BA237" s="31" t="s">
        <v>50</v>
      </c>
      <c r="BB237" s="31" t="s">
        <v>50</v>
      </c>
      <c r="BC237" s="31" t="s">
        <v>50</v>
      </c>
      <c r="BD237" s="31" t="s">
        <v>50</v>
      </c>
      <c r="BE237" s="31" t="s">
        <v>50</v>
      </c>
      <c r="BF237" s="31" t="s">
        <v>50</v>
      </c>
    </row>
    <row r="238" spans="1:58" ht="45" x14ac:dyDescent="0.25">
      <c r="A238" s="31" t="s">
        <v>3678</v>
      </c>
      <c r="B238" s="31" t="s">
        <v>49</v>
      </c>
      <c r="C238" s="32">
        <v>1</v>
      </c>
      <c r="D238" s="31" t="s">
        <v>50</v>
      </c>
      <c r="E238" s="31" t="s">
        <v>70</v>
      </c>
      <c r="F238" s="31" t="s">
        <v>85</v>
      </c>
      <c r="G238" s="31" t="s">
        <v>50</v>
      </c>
      <c r="H238" s="31" t="s">
        <v>50</v>
      </c>
      <c r="I238" s="31" t="s">
        <v>53</v>
      </c>
      <c r="J238" s="31" t="s">
        <v>54</v>
      </c>
      <c r="K238" s="31" t="s">
        <v>54</v>
      </c>
      <c r="L238" s="31" t="s">
        <v>55</v>
      </c>
      <c r="M238" s="31" t="s">
        <v>51</v>
      </c>
      <c r="N238" s="31" t="s">
        <v>50</v>
      </c>
      <c r="O238" s="31" t="s">
        <v>66</v>
      </c>
      <c r="P238" s="31" t="s">
        <v>300</v>
      </c>
      <c r="Q238" s="31" t="s">
        <v>50</v>
      </c>
      <c r="R238" s="31" t="s">
        <v>129</v>
      </c>
      <c r="S238" s="31" t="s">
        <v>59</v>
      </c>
      <c r="T238" s="31" t="s">
        <v>60</v>
      </c>
      <c r="U238" s="31" t="s">
        <v>60</v>
      </c>
      <c r="V238" s="31" t="s">
        <v>60</v>
      </c>
      <c r="W238" s="31" t="s">
        <v>50</v>
      </c>
      <c r="X238" s="31" t="s">
        <v>50</v>
      </c>
      <c r="Y238" s="31" t="s">
        <v>50</v>
      </c>
      <c r="Z238" s="31" t="s">
        <v>62</v>
      </c>
      <c r="AA238" s="31" t="s">
        <v>50</v>
      </c>
      <c r="AB238" s="31" t="s">
        <v>50</v>
      </c>
      <c r="AC238" s="31" t="s">
        <v>87</v>
      </c>
      <c r="AD238" s="31" t="s">
        <v>72</v>
      </c>
      <c r="AE238" s="2">
        <f t="shared" si="34"/>
        <v>60</v>
      </c>
      <c r="AF238" s="31" t="s">
        <v>85</v>
      </c>
      <c r="AG238" s="31" t="s">
        <v>129</v>
      </c>
      <c r="AH238" s="31" t="s">
        <v>144</v>
      </c>
      <c r="AI238" s="31" t="s">
        <v>11808</v>
      </c>
      <c r="AJ238" s="31">
        <f t="shared" si="35"/>
        <v>0</v>
      </c>
      <c r="AK238" s="34">
        <f t="shared" si="36"/>
        <v>-99</v>
      </c>
      <c r="AL238" s="30">
        <f t="shared" si="37"/>
        <v>-99</v>
      </c>
      <c r="AM238" s="5">
        <f t="shared" si="41"/>
        <v>0</v>
      </c>
      <c r="AN238" s="5">
        <f t="shared" si="42"/>
        <v>0</v>
      </c>
      <c r="AO238" s="30">
        <f t="shared" si="43"/>
        <v>0</v>
      </c>
      <c r="AP238" s="30">
        <f t="shared" si="38"/>
        <v>0</v>
      </c>
      <c r="AQ238" t="str">
        <f t="shared" si="39"/>
        <v>1993 - 2001</v>
      </c>
      <c r="AR238" s="2">
        <f t="shared" si="40"/>
        <v>2000</v>
      </c>
      <c r="AS238" s="2">
        <f t="shared" si="44"/>
        <v>-99</v>
      </c>
      <c r="AT238" s="31" t="s">
        <v>50</v>
      </c>
      <c r="AU238" s="31" t="s">
        <v>50</v>
      </c>
      <c r="AV238" s="31" t="s">
        <v>141</v>
      </c>
      <c r="AW238" s="31" t="s">
        <v>86</v>
      </c>
      <c r="AX238" s="31" t="s">
        <v>12707</v>
      </c>
      <c r="AY238" s="31" t="s">
        <v>179</v>
      </c>
      <c r="AZ238" s="31" t="s">
        <v>144</v>
      </c>
      <c r="BA238" s="31" t="s">
        <v>11808</v>
      </c>
      <c r="BB238" s="31" t="s">
        <v>50</v>
      </c>
      <c r="BC238" s="31" t="s">
        <v>50</v>
      </c>
      <c r="BD238" s="31" t="s">
        <v>50</v>
      </c>
      <c r="BE238" s="31" t="s">
        <v>50</v>
      </c>
      <c r="BF238" s="31" t="s">
        <v>50</v>
      </c>
    </row>
    <row r="239" spans="1:58" ht="45" x14ac:dyDescent="0.25">
      <c r="A239" s="31" t="s">
        <v>1176</v>
      </c>
      <c r="B239" s="31" t="s">
        <v>49</v>
      </c>
      <c r="C239" s="32">
        <v>3</v>
      </c>
      <c r="D239" s="31" t="s">
        <v>50</v>
      </c>
      <c r="E239" s="31" t="s">
        <v>71</v>
      </c>
      <c r="F239" s="31" t="s">
        <v>92</v>
      </c>
      <c r="G239" s="31" t="s">
        <v>50</v>
      </c>
      <c r="H239" s="31" t="s">
        <v>50</v>
      </c>
      <c r="I239" s="31" t="s">
        <v>84</v>
      </c>
      <c r="J239" s="31" t="s">
        <v>54</v>
      </c>
      <c r="K239" s="31" t="s">
        <v>54</v>
      </c>
      <c r="L239" s="31" t="s">
        <v>55</v>
      </c>
      <c r="M239" s="31" t="s">
        <v>72</v>
      </c>
      <c r="N239" s="31" t="s">
        <v>50</v>
      </c>
      <c r="O239" s="31" t="s">
        <v>66</v>
      </c>
      <c r="P239" s="31" t="s">
        <v>160</v>
      </c>
      <c r="Q239" s="31" t="s">
        <v>50</v>
      </c>
      <c r="R239" s="31" t="s">
        <v>74</v>
      </c>
      <c r="S239" s="31" t="s">
        <v>59</v>
      </c>
      <c r="T239" s="31" t="s">
        <v>60</v>
      </c>
      <c r="U239" s="31" t="s">
        <v>60</v>
      </c>
      <c r="V239" s="31" t="s">
        <v>60</v>
      </c>
      <c r="W239" s="31" t="s">
        <v>50</v>
      </c>
      <c r="X239" s="31" t="s">
        <v>50</v>
      </c>
      <c r="Y239" s="31" t="s">
        <v>50</v>
      </c>
      <c r="Z239" s="31" t="s">
        <v>62</v>
      </c>
      <c r="AA239" s="31" t="s">
        <v>50</v>
      </c>
      <c r="AB239" s="31" t="s">
        <v>50</v>
      </c>
      <c r="AC239" s="31" t="s">
        <v>87</v>
      </c>
      <c r="AD239" s="31" t="s">
        <v>72</v>
      </c>
      <c r="AE239" s="2">
        <f t="shared" si="34"/>
        <v>60</v>
      </c>
      <c r="AF239" s="31" t="s">
        <v>85</v>
      </c>
      <c r="AG239" s="31" t="s">
        <v>129</v>
      </c>
      <c r="AH239" s="31" t="s">
        <v>64</v>
      </c>
      <c r="AI239" s="31" t="s">
        <v>11809</v>
      </c>
      <c r="AJ239" s="31">
        <f t="shared" si="35"/>
        <v>0</v>
      </c>
      <c r="AK239" s="34">
        <f t="shared" si="36"/>
        <v>-99</v>
      </c>
      <c r="AL239" s="30">
        <f t="shared" si="37"/>
        <v>-99</v>
      </c>
      <c r="AM239" s="5">
        <f t="shared" si="41"/>
        <v>103.33</v>
      </c>
      <c r="AN239" s="5">
        <f t="shared" si="42"/>
        <v>0</v>
      </c>
      <c r="AO239" s="30">
        <f t="shared" si="43"/>
        <v>0</v>
      </c>
      <c r="AP239" s="30">
        <f t="shared" si="38"/>
        <v>0</v>
      </c>
      <c r="AQ239" t="str">
        <f t="shared" si="39"/>
        <v>1993 - 2001</v>
      </c>
      <c r="AR239" s="2">
        <f t="shared" si="40"/>
        <v>1993</v>
      </c>
      <c r="AS239" s="2">
        <f t="shared" si="44"/>
        <v>-99</v>
      </c>
      <c r="AT239" s="31" t="s">
        <v>50</v>
      </c>
      <c r="AU239" s="31" t="s">
        <v>50</v>
      </c>
      <c r="AV239" s="31" t="s">
        <v>141</v>
      </c>
      <c r="AW239" s="31" t="s">
        <v>86</v>
      </c>
      <c r="AX239" s="31" t="s">
        <v>267</v>
      </c>
      <c r="AY239" s="31" t="s">
        <v>68</v>
      </c>
      <c r="AZ239" s="31" t="s">
        <v>64</v>
      </c>
      <c r="BA239" s="31" t="s">
        <v>12708</v>
      </c>
      <c r="BB239" s="31" t="s">
        <v>172</v>
      </c>
      <c r="BC239" s="31" t="s">
        <v>173</v>
      </c>
      <c r="BD239" s="31" t="s">
        <v>50</v>
      </c>
      <c r="BE239" s="31" t="s">
        <v>50</v>
      </c>
      <c r="BF239" s="31" t="s">
        <v>50</v>
      </c>
    </row>
    <row r="240" spans="1:58" ht="45" x14ac:dyDescent="0.25">
      <c r="A240" s="31" t="s">
        <v>577</v>
      </c>
      <c r="B240" s="31" t="s">
        <v>49</v>
      </c>
      <c r="C240" s="32">
        <v>6</v>
      </c>
      <c r="D240" s="31" t="s">
        <v>50</v>
      </c>
      <c r="E240" s="31" t="s">
        <v>71</v>
      </c>
      <c r="F240" s="31" t="s">
        <v>96</v>
      </c>
      <c r="G240" s="31" t="s">
        <v>50</v>
      </c>
      <c r="H240" s="31" t="s">
        <v>50</v>
      </c>
      <c r="I240" s="31" t="s">
        <v>53</v>
      </c>
      <c r="J240" s="31" t="s">
        <v>54</v>
      </c>
      <c r="K240" s="31" t="s">
        <v>54</v>
      </c>
      <c r="L240" s="31" t="s">
        <v>128</v>
      </c>
      <c r="M240" s="31" t="s">
        <v>51</v>
      </c>
      <c r="N240" s="31" t="s">
        <v>50</v>
      </c>
      <c r="O240" s="31" t="s">
        <v>57</v>
      </c>
      <c r="P240" s="31" t="s">
        <v>143</v>
      </c>
      <c r="Q240" s="31" t="s">
        <v>50</v>
      </c>
      <c r="R240" s="31" t="s">
        <v>74</v>
      </c>
      <c r="S240" s="31" t="s">
        <v>59</v>
      </c>
      <c r="T240" s="31" t="s">
        <v>60</v>
      </c>
      <c r="U240" s="31" t="s">
        <v>60</v>
      </c>
      <c r="V240" s="31" t="s">
        <v>60</v>
      </c>
      <c r="W240" s="31" t="s">
        <v>50</v>
      </c>
      <c r="X240" s="31" t="s">
        <v>50</v>
      </c>
      <c r="Y240" s="31" t="s">
        <v>50</v>
      </c>
      <c r="Z240" s="31" t="s">
        <v>62</v>
      </c>
      <c r="AA240" s="31" t="s">
        <v>50</v>
      </c>
      <c r="AB240" s="31" t="s">
        <v>50</v>
      </c>
      <c r="AC240" s="31" t="s">
        <v>63</v>
      </c>
      <c r="AD240" s="31" t="s">
        <v>72</v>
      </c>
      <c r="AE240" s="2">
        <f t="shared" si="34"/>
        <v>60</v>
      </c>
      <c r="AF240" s="31" t="s">
        <v>85</v>
      </c>
      <c r="AG240" s="31" t="s">
        <v>129</v>
      </c>
      <c r="AH240" s="31" t="s">
        <v>152</v>
      </c>
      <c r="AI240" s="31" t="s">
        <v>580</v>
      </c>
      <c r="AJ240" s="31">
        <f t="shared" si="35"/>
        <v>2</v>
      </c>
      <c r="AK240" s="34">
        <f t="shared" si="36"/>
        <v>7</v>
      </c>
      <c r="AL240" s="30">
        <f t="shared" si="37"/>
        <v>7</v>
      </c>
      <c r="AM240" s="5">
        <f t="shared" si="41"/>
        <v>74.599999999999994</v>
      </c>
      <c r="AN240" s="5">
        <f t="shared" si="42"/>
        <v>120</v>
      </c>
      <c r="AO240" s="30">
        <f t="shared" si="43"/>
        <v>1560</v>
      </c>
      <c r="AP240" s="30">
        <f t="shared" si="38"/>
        <v>1560</v>
      </c>
      <c r="AQ240" t="str">
        <f t="shared" si="39"/>
        <v>Before 1978</v>
      </c>
      <c r="AR240" s="2">
        <f t="shared" si="40"/>
        <v>1972</v>
      </c>
      <c r="AS240" s="2">
        <f t="shared" si="44"/>
        <v>13</v>
      </c>
      <c r="AT240" s="31" t="s">
        <v>210</v>
      </c>
      <c r="AU240" s="31" t="s">
        <v>100</v>
      </c>
      <c r="AV240" s="31" t="s">
        <v>141</v>
      </c>
      <c r="AW240" s="31" t="s">
        <v>86</v>
      </c>
      <c r="AX240" s="31" t="s">
        <v>50</v>
      </c>
      <c r="AY240" s="31" t="s">
        <v>50</v>
      </c>
      <c r="AZ240" s="31" t="s">
        <v>50</v>
      </c>
      <c r="BA240" s="31" t="s">
        <v>50</v>
      </c>
      <c r="BB240" s="31" t="s">
        <v>50</v>
      </c>
      <c r="BC240" s="31" t="s">
        <v>50</v>
      </c>
      <c r="BD240" s="31" t="s">
        <v>50</v>
      </c>
      <c r="BE240" s="31" t="s">
        <v>50</v>
      </c>
      <c r="BF240" s="31" t="s">
        <v>50</v>
      </c>
    </row>
    <row r="241" spans="1:58" ht="45" x14ac:dyDescent="0.25">
      <c r="A241" s="31" t="s">
        <v>3687</v>
      </c>
      <c r="B241" s="31" t="s">
        <v>49</v>
      </c>
      <c r="C241" s="32">
        <v>1</v>
      </c>
      <c r="D241" s="31" t="s">
        <v>50</v>
      </c>
      <c r="E241" s="31" t="s">
        <v>84</v>
      </c>
      <c r="F241" s="31" t="s">
        <v>85</v>
      </c>
      <c r="G241" s="31" t="s">
        <v>50</v>
      </c>
      <c r="H241" s="31" t="s">
        <v>50</v>
      </c>
      <c r="I241" s="31" t="s">
        <v>53</v>
      </c>
      <c r="J241" s="31" t="s">
        <v>54</v>
      </c>
      <c r="K241" s="31" t="s">
        <v>54</v>
      </c>
      <c r="L241" s="31" t="s">
        <v>55</v>
      </c>
      <c r="M241" s="31" t="s">
        <v>72</v>
      </c>
      <c r="N241" s="31" t="s">
        <v>50</v>
      </c>
      <c r="O241" s="31" t="s">
        <v>57</v>
      </c>
      <c r="P241" s="31" t="s">
        <v>50</v>
      </c>
      <c r="Q241" s="31" t="s">
        <v>320</v>
      </c>
      <c r="R241" s="31" t="s">
        <v>58</v>
      </c>
      <c r="S241" s="31" t="s">
        <v>59</v>
      </c>
      <c r="T241" s="31" t="s">
        <v>60</v>
      </c>
      <c r="U241" s="31" t="s">
        <v>60</v>
      </c>
      <c r="V241" s="31" t="s">
        <v>50</v>
      </c>
      <c r="W241" s="31" t="s">
        <v>50</v>
      </c>
      <c r="X241" s="31" t="s">
        <v>50</v>
      </c>
      <c r="Y241" s="31" t="s">
        <v>61</v>
      </c>
      <c r="Z241" s="31" t="s">
        <v>62</v>
      </c>
      <c r="AA241" s="31" t="s">
        <v>50</v>
      </c>
      <c r="AB241" s="31" t="s">
        <v>50</v>
      </c>
      <c r="AC241" s="31" t="s">
        <v>87</v>
      </c>
      <c r="AD241" s="31" t="s">
        <v>72</v>
      </c>
      <c r="AE241" s="2">
        <f t="shared" si="34"/>
        <v>60</v>
      </c>
      <c r="AF241" s="31" t="s">
        <v>85</v>
      </c>
      <c r="AG241" s="31" t="s">
        <v>129</v>
      </c>
      <c r="AH241" s="31" t="s">
        <v>152</v>
      </c>
      <c r="AI241" s="31" t="s">
        <v>11810</v>
      </c>
      <c r="AJ241" s="31">
        <f t="shared" si="35"/>
        <v>0</v>
      </c>
      <c r="AK241" s="34">
        <f t="shared" si="36"/>
        <v>-99</v>
      </c>
      <c r="AL241" s="30">
        <f t="shared" si="37"/>
        <v>-99</v>
      </c>
      <c r="AM241" s="5">
        <f t="shared" si="41"/>
        <v>379.89</v>
      </c>
      <c r="AN241" s="5">
        <f t="shared" si="42"/>
        <v>0</v>
      </c>
      <c r="AO241" s="30">
        <f t="shared" si="43"/>
        <v>0</v>
      </c>
      <c r="AP241" s="30">
        <f t="shared" si="38"/>
        <v>0</v>
      </c>
      <c r="AQ241" t="str">
        <f t="shared" si="39"/>
        <v>1993 - 2001</v>
      </c>
      <c r="AR241" s="2">
        <f t="shared" si="40"/>
        <v>1997</v>
      </c>
      <c r="AS241" s="2">
        <f t="shared" si="44"/>
        <v>-99</v>
      </c>
      <c r="AT241" s="31" t="s">
        <v>50</v>
      </c>
      <c r="AU241" s="31" t="s">
        <v>50</v>
      </c>
      <c r="AV241" s="31" t="s">
        <v>141</v>
      </c>
      <c r="AW241" s="31" t="s">
        <v>86</v>
      </c>
      <c r="AX241" s="31" t="s">
        <v>12709</v>
      </c>
      <c r="AY241" s="31" t="s">
        <v>68</v>
      </c>
      <c r="AZ241" s="31" t="s">
        <v>152</v>
      </c>
      <c r="BA241" s="31" t="s">
        <v>11810</v>
      </c>
      <c r="BB241" s="31" t="s">
        <v>50</v>
      </c>
      <c r="BC241" s="31" t="s">
        <v>50</v>
      </c>
      <c r="BD241" s="31" t="s">
        <v>50</v>
      </c>
      <c r="BE241" s="31" t="s">
        <v>50</v>
      </c>
      <c r="BF241" s="31" t="s">
        <v>50</v>
      </c>
    </row>
    <row r="242" spans="1:58" ht="45" x14ac:dyDescent="0.25">
      <c r="A242" s="31" t="s">
        <v>1181</v>
      </c>
      <c r="B242" s="31" t="s">
        <v>49</v>
      </c>
      <c r="C242" s="32">
        <v>1</v>
      </c>
      <c r="D242" s="31" t="s">
        <v>50</v>
      </c>
      <c r="E242" s="31" t="s">
        <v>70</v>
      </c>
      <c r="F242" s="31" t="s">
        <v>71</v>
      </c>
      <c r="G242" s="31" t="s">
        <v>50</v>
      </c>
      <c r="H242" s="31" t="s">
        <v>50</v>
      </c>
      <c r="I242" s="31" t="s">
        <v>53</v>
      </c>
      <c r="J242" s="31" t="s">
        <v>54</v>
      </c>
      <c r="K242" s="31" t="s">
        <v>60</v>
      </c>
      <c r="L242" s="31" t="s">
        <v>55</v>
      </c>
      <c r="M242" s="31" t="s">
        <v>52</v>
      </c>
      <c r="N242" s="31" t="s">
        <v>50</v>
      </c>
      <c r="O242" s="31" t="s">
        <v>50</v>
      </c>
      <c r="P242" s="31" t="s">
        <v>50</v>
      </c>
      <c r="Q242" s="31" t="s">
        <v>50</v>
      </c>
      <c r="R242" s="31" t="s">
        <v>74</v>
      </c>
      <c r="S242" s="31" t="s">
        <v>59</v>
      </c>
      <c r="T242" s="31" t="s">
        <v>60</v>
      </c>
      <c r="U242" s="31" t="s">
        <v>60</v>
      </c>
      <c r="V242" s="31" t="s">
        <v>66</v>
      </c>
      <c r="W242" s="31" t="s">
        <v>50</v>
      </c>
      <c r="X242" s="31" t="s">
        <v>50</v>
      </c>
      <c r="Y242" s="31" t="s">
        <v>50</v>
      </c>
      <c r="Z242" s="31" t="s">
        <v>62</v>
      </c>
      <c r="AA242" s="31" t="s">
        <v>50</v>
      </c>
      <c r="AB242" s="31" t="s">
        <v>50</v>
      </c>
      <c r="AC242" s="31" t="s">
        <v>50</v>
      </c>
      <c r="AD242" s="31" t="s">
        <v>72</v>
      </c>
      <c r="AE242" s="2">
        <f t="shared" si="34"/>
        <v>60</v>
      </c>
      <c r="AF242" s="31" t="s">
        <v>267</v>
      </c>
      <c r="AG242" s="31" t="s">
        <v>76</v>
      </c>
      <c r="AH242" s="31" t="s">
        <v>924</v>
      </c>
      <c r="AI242" s="31" t="s">
        <v>1182</v>
      </c>
      <c r="AJ242" s="31">
        <f t="shared" si="35"/>
        <v>3</v>
      </c>
      <c r="AK242" s="34">
        <f t="shared" si="36"/>
        <v>-99</v>
      </c>
      <c r="AL242" s="30">
        <f t="shared" si="37"/>
        <v>-99</v>
      </c>
      <c r="AM242" s="5">
        <f t="shared" si="41"/>
        <v>91.68</v>
      </c>
      <c r="AN242" s="5">
        <f t="shared" si="42"/>
        <v>180</v>
      </c>
      <c r="AO242" s="30">
        <f t="shared" si="43"/>
        <v>1800</v>
      </c>
      <c r="AP242" s="30">
        <f t="shared" si="38"/>
        <v>1800</v>
      </c>
      <c r="AQ242" t="str">
        <f t="shared" si="39"/>
        <v>1993 - 2001</v>
      </c>
      <c r="AR242" s="2">
        <f t="shared" si="40"/>
        <v>1999</v>
      </c>
      <c r="AS242" s="2">
        <f t="shared" si="44"/>
        <v>10</v>
      </c>
      <c r="AT242" s="31" t="s">
        <v>50</v>
      </c>
      <c r="AU242" s="31" t="s">
        <v>92</v>
      </c>
      <c r="AV242" s="31" t="s">
        <v>141</v>
      </c>
      <c r="AW242" s="31" t="s">
        <v>86</v>
      </c>
      <c r="AX242" s="31" t="s">
        <v>50</v>
      </c>
      <c r="AY242" s="31" t="s">
        <v>50</v>
      </c>
      <c r="AZ242" s="31" t="s">
        <v>924</v>
      </c>
      <c r="BA242" s="31" t="s">
        <v>1182</v>
      </c>
      <c r="BB242" s="31" t="s">
        <v>50</v>
      </c>
      <c r="BC242" s="31" t="s">
        <v>50</v>
      </c>
      <c r="BD242" s="31" t="s">
        <v>50</v>
      </c>
      <c r="BE242" s="31" t="s">
        <v>50</v>
      </c>
      <c r="BF242" s="31" t="s">
        <v>50</v>
      </c>
    </row>
    <row r="243" spans="1:58" ht="45" x14ac:dyDescent="0.25">
      <c r="A243" s="31" t="s">
        <v>3748</v>
      </c>
      <c r="B243" s="31" t="s">
        <v>49</v>
      </c>
      <c r="C243" s="32">
        <v>4</v>
      </c>
      <c r="D243" s="31" t="s">
        <v>50</v>
      </c>
      <c r="E243" s="31" t="s">
        <v>214</v>
      </c>
      <c r="F243" s="31" t="s">
        <v>245</v>
      </c>
      <c r="G243" s="31" t="s">
        <v>50</v>
      </c>
      <c r="H243" s="31" t="s">
        <v>50</v>
      </c>
      <c r="I243" s="31" t="s">
        <v>59</v>
      </c>
      <c r="J243" s="31" t="s">
        <v>54</v>
      </c>
      <c r="K243" s="31" t="s">
        <v>60</v>
      </c>
      <c r="L243" s="31" t="s">
        <v>55</v>
      </c>
      <c r="M243" s="31" t="s">
        <v>51</v>
      </c>
      <c r="N243" s="31" t="s">
        <v>56</v>
      </c>
      <c r="O243" s="31" t="s">
        <v>60</v>
      </c>
      <c r="P243" s="31" t="s">
        <v>115</v>
      </c>
      <c r="Q243" s="31" t="s">
        <v>50</v>
      </c>
      <c r="R243" s="31" t="s">
        <v>74</v>
      </c>
      <c r="S243" s="31" t="s">
        <v>59</v>
      </c>
      <c r="T243" s="31" t="s">
        <v>60</v>
      </c>
      <c r="U243" s="31" t="s">
        <v>60</v>
      </c>
      <c r="V243" s="31" t="s">
        <v>66</v>
      </c>
      <c r="W243" s="31" t="s">
        <v>50</v>
      </c>
      <c r="X243" s="31" t="s">
        <v>116</v>
      </c>
      <c r="Y243" s="31" t="s">
        <v>60</v>
      </c>
      <c r="Z243" s="31" t="s">
        <v>62</v>
      </c>
      <c r="AA243" s="31" t="s">
        <v>50</v>
      </c>
      <c r="AB243" s="31" t="s">
        <v>50</v>
      </c>
      <c r="AC243" s="31" t="s">
        <v>87</v>
      </c>
      <c r="AD243" s="31" t="s">
        <v>72</v>
      </c>
      <c r="AE243" s="2">
        <f t="shared" si="34"/>
        <v>60</v>
      </c>
      <c r="AF243" s="31" t="s">
        <v>85</v>
      </c>
      <c r="AG243" s="31" t="s">
        <v>129</v>
      </c>
      <c r="AH243" s="31" t="s">
        <v>491</v>
      </c>
      <c r="AI243" s="31" t="s">
        <v>11811</v>
      </c>
      <c r="AJ243" s="31">
        <f t="shared" si="35"/>
        <v>0</v>
      </c>
      <c r="AK243" s="34">
        <f t="shared" si="36"/>
        <v>-99</v>
      </c>
      <c r="AL243" s="30">
        <f t="shared" si="37"/>
        <v>-99</v>
      </c>
      <c r="AM243" s="5">
        <f t="shared" si="41"/>
        <v>1163.43</v>
      </c>
      <c r="AN243" s="5">
        <f t="shared" si="42"/>
        <v>0</v>
      </c>
      <c r="AO243" s="30">
        <f t="shared" si="43"/>
        <v>0</v>
      </c>
      <c r="AP243" s="30">
        <f t="shared" si="38"/>
        <v>0</v>
      </c>
      <c r="AQ243" t="str">
        <f t="shared" si="39"/>
        <v>Before 1978</v>
      </c>
      <c r="AR243" s="2">
        <f t="shared" si="40"/>
        <v>1902</v>
      </c>
      <c r="AS243" s="2">
        <f t="shared" si="44"/>
        <v>-99</v>
      </c>
      <c r="AT243" s="31" t="s">
        <v>50</v>
      </c>
      <c r="AU243" s="31" t="s">
        <v>50</v>
      </c>
      <c r="AV243" s="31" t="s">
        <v>66</v>
      </c>
      <c r="AW243" s="31" t="s">
        <v>57</v>
      </c>
      <c r="AX243" s="31" t="s">
        <v>12684</v>
      </c>
      <c r="AY243" s="31" t="s">
        <v>68</v>
      </c>
      <c r="AZ243" s="31" t="s">
        <v>50</v>
      </c>
      <c r="BA243" s="31" t="s">
        <v>50</v>
      </c>
      <c r="BB243" s="31" t="s">
        <v>50</v>
      </c>
      <c r="BC243" s="31" t="s">
        <v>50</v>
      </c>
      <c r="BD243" s="31" t="s">
        <v>50</v>
      </c>
      <c r="BE243" s="31" t="s">
        <v>50</v>
      </c>
      <c r="BF243" s="31" t="s">
        <v>50</v>
      </c>
    </row>
    <row r="244" spans="1:58" ht="45" x14ac:dyDescent="0.25">
      <c r="A244" s="31" t="s">
        <v>3748</v>
      </c>
      <c r="B244" s="31" t="s">
        <v>49</v>
      </c>
      <c r="C244" s="32">
        <v>8</v>
      </c>
      <c r="D244" s="31" t="s">
        <v>50</v>
      </c>
      <c r="E244" s="31" t="s">
        <v>161</v>
      </c>
      <c r="F244" s="31" t="s">
        <v>245</v>
      </c>
      <c r="G244" s="31" t="s">
        <v>50</v>
      </c>
      <c r="H244" s="31" t="s">
        <v>50</v>
      </c>
      <c r="I244" s="31" t="s">
        <v>59</v>
      </c>
      <c r="J244" s="31" t="s">
        <v>54</v>
      </c>
      <c r="K244" s="31" t="s">
        <v>54</v>
      </c>
      <c r="L244" s="31" t="s">
        <v>128</v>
      </c>
      <c r="M244" s="31" t="s">
        <v>72</v>
      </c>
      <c r="N244" s="31" t="s">
        <v>50</v>
      </c>
      <c r="O244" s="31" t="s">
        <v>57</v>
      </c>
      <c r="P244" s="31" t="s">
        <v>50</v>
      </c>
      <c r="Q244" s="31" t="s">
        <v>50</v>
      </c>
      <c r="R244" s="31" t="s">
        <v>129</v>
      </c>
      <c r="S244" s="31" t="s">
        <v>59</v>
      </c>
      <c r="T244" s="31" t="s">
        <v>50</v>
      </c>
      <c r="U244" s="31" t="s">
        <v>50</v>
      </c>
      <c r="V244" s="31" t="s">
        <v>50</v>
      </c>
      <c r="W244" s="31" t="s">
        <v>50</v>
      </c>
      <c r="X244" s="31" t="s">
        <v>116</v>
      </c>
      <c r="Y244" s="31" t="s">
        <v>60</v>
      </c>
      <c r="Z244" s="31" t="s">
        <v>62</v>
      </c>
      <c r="AA244" s="31" t="s">
        <v>50</v>
      </c>
      <c r="AB244" s="31" t="s">
        <v>50</v>
      </c>
      <c r="AC244" s="31" t="s">
        <v>87</v>
      </c>
      <c r="AD244" s="31" t="s">
        <v>50</v>
      </c>
      <c r="AE244" s="2">
        <f t="shared" si="34"/>
        <v>60</v>
      </c>
      <c r="AF244" s="31" t="s">
        <v>85</v>
      </c>
      <c r="AG244" s="31" t="s">
        <v>129</v>
      </c>
      <c r="AH244" s="31" t="s">
        <v>372</v>
      </c>
      <c r="AI244" s="31" t="s">
        <v>11812</v>
      </c>
      <c r="AJ244" s="31">
        <f t="shared" si="35"/>
        <v>0</v>
      </c>
      <c r="AK244" s="34">
        <f t="shared" si="36"/>
        <v>-99</v>
      </c>
      <c r="AL244" s="30">
        <f t="shared" si="37"/>
        <v>-99</v>
      </c>
      <c r="AM244" s="5">
        <f t="shared" si="41"/>
        <v>1163.43</v>
      </c>
      <c r="AN244" s="5">
        <f t="shared" si="42"/>
        <v>0</v>
      </c>
      <c r="AO244" s="30">
        <f t="shared" si="43"/>
        <v>0</v>
      </c>
      <c r="AP244" s="30">
        <f t="shared" si="38"/>
        <v>0</v>
      </c>
      <c r="AQ244" t="str">
        <f t="shared" si="39"/>
        <v>Before 1978</v>
      </c>
      <c r="AR244" s="2">
        <f t="shared" si="40"/>
        <v>1902</v>
      </c>
      <c r="AS244" s="2">
        <f t="shared" si="44"/>
        <v>-99</v>
      </c>
      <c r="AT244" s="31" t="s">
        <v>50</v>
      </c>
      <c r="AU244" s="31" t="s">
        <v>50</v>
      </c>
      <c r="AV244" s="31" t="s">
        <v>141</v>
      </c>
      <c r="AW244" s="31" t="s">
        <v>86</v>
      </c>
      <c r="AX244" s="31" t="s">
        <v>50</v>
      </c>
      <c r="AY244" s="31" t="s">
        <v>50</v>
      </c>
      <c r="AZ244" s="31" t="s">
        <v>50</v>
      </c>
      <c r="BA244" s="31" t="s">
        <v>50</v>
      </c>
      <c r="BB244" s="31" t="s">
        <v>50</v>
      </c>
      <c r="BC244" s="31" t="s">
        <v>50</v>
      </c>
      <c r="BD244" s="31" t="s">
        <v>50</v>
      </c>
      <c r="BE244" s="31" t="s">
        <v>50</v>
      </c>
      <c r="BF244" s="31" t="s">
        <v>50</v>
      </c>
    </row>
    <row r="245" spans="1:58" ht="45" x14ac:dyDescent="0.25">
      <c r="A245" s="31" t="s">
        <v>1185</v>
      </c>
      <c r="B245" s="31" t="s">
        <v>49</v>
      </c>
      <c r="C245" s="32">
        <v>1</v>
      </c>
      <c r="D245" s="31" t="s">
        <v>50</v>
      </c>
      <c r="E245" s="31" t="s">
        <v>84</v>
      </c>
      <c r="F245" s="31" t="s">
        <v>85</v>
      </c>
      <c r="G245" s="31" t="s">
        <v>71</v>
      </c>
      <c r="H245" s="31" t="s">
        <v>96</v>
      </c>
      <c r="I245" s="31" t="s">
        <v>53</v>
      </c>
      <c r="J245" s="31" t="s">
        <v>54</v>
      </c>
      <c r="K245" s="31" t="s">
        <v>54</v>
      </c>
      <c r="L245" s="31" t="s">
        <v>55</v>
      </c>
      <c r="M245" s="31" t="s">
        <v>194</v>
      </c>
      <c r="N245" s="31" t="s">
        <v>50</v>
      </c>
      <c r="O245" s="31" t="s">
        <v>57</v>
      </c>
      <c r="P245" s="31" t="s">
        <v>50</v>
      </c>
      <c r="Q245" s="31" t="s">
        <v>160</v>
      </c>
      <c r="R245" s="31" t="s">
        <v>58</v>
      </c>
      <c r="S245" s="31" t="s">
        <v>59</v>
      </c>
      <c r="T245" s="31" t="s">
        <v>60</v>
      </c>
      <c r="U245" s="31" t="s">
        <v>60</v>
      </c>
      <c r="V245" s="31" t="s">
        <v>50</v>
      </c>
      <c r="W245" s="31" t="s">
        <v>50</v>
      </c>
      <c r="X245" s="31" t="s">
        <v>50</v>
      </c>
      <c r="Y245" s="31" t="s">
        <v>60</v>
      </c>
      <c r="Z245" s="31" t="s">
        <v>62</v>
      </c>
      <c r="AA245" s="31" t="s">
        <v>50</v>
      </c>
      <c r="AB245" s="31" t="s">
        <v>50</v>
      </c>
      <c r="AC245" s="31" t="s">
        <v>87</v>
      </c>
      <c r="AD245" s="31" t="s">
        <v>50</v>
      </c>
      <c r="AE245" s="2">
        <f t="shared" si="34"/>
        <v>60</v>
      </c>
      <c r="AF245" s="31" t="s">
        <v>85</v>
      </c>
      <c r="AG245" s="31" t="s">
        <v>129</v>
      </c>
      <c r="AH245" s="31" t="s">
        <v>152</v>
      </c>
      <c r="AI245" s="31" t="s">
        <v>11813</v>
      </c>
      <c r="AJ245" s="31">
        <f t="shared" si="35"/>
        <v>0</v>
      </c>
      <c r="AK245" s="34">
        <f t="shared" si="36"/>
        <v>-99</v>
      </c>
      <c r="AL245" s="30">
        <f t="shared" si="37"/>
        <v>-99</v>
      </c>
      <c r="AM245" s="5">
        <f t="shared" si="41"/>
        <v>35.11</v>
      </c>
      <c r="AN245" s="5">
        <f t="shared" si="42"/>
        <v>0</v>
      </c>
      <c r="AO245" s="30">
        <f t="shared" si="43"/>
        <v>0</v>
      </c>
      <c r="AP245" s="30">
        <f t="shared" si="38"/>
        <v>0</v>
      </c>
      <c r="AQ245" t="str">
        <f t="shared" si="39"/>
        <v>1993 - 2001</v>
      </c>
      <c r="AR245" s="2">
        <f t="shared" si="40"/>
        <v>1998</v>
      </c>
      <c r="AS245" s="2">
        <f t="shared" si="44"/>
        <v>-99</v>
      </c>
      <c r="AT245" s="31" t="s">
        <v>50</v>
      </c>
      <c r="AU245" s="31" t="s">
        <v>50</v>
      </c>
      <c r="AV245" s="31" t="s">
        <v>66</v>
      </c>
      <c r="AW245" s="31" t="s">
        <v>57</v>
      </c>
      <c r="AX245" s="31" t="s">
        <v>195</v>
      </c>
      <c r="AY245" s="31" t="s">
        <v>68</v>
      </c>
      <c r="AZ245" s="31" t="s">
        <v>152</v>
      </c>
      <c r="BA245" s="31" t="s">
        <v>11813</v>
      </c>
      <c r="BB245" s="31" t="s">
        <v>50</v>
      </c>
      <c r="BC245" s="31" t="s">
        <v>50</v>
      </c>
      <c r="BD245" s="31" t="s">
        <v>50</v>
      </c>
      <c r="BE245" s="31" t="s">
        <v>50</v>
      </c>
      <c r="BF245" s="31" t="s">
        <v>50</v>
      </c>
    </row>
    <row r="246" spans="1:58" ht="45" x14ac:dyDescent="0.25">
      <c r="A246" s="31" t="s">
        <v>3768</v>
      </c>
      <c r="B246" s="31" t="s">
        <v>49</v>
      </c>
      <c r="C246" s="32">
        <v>1</v>
      </c>
      <c r="D246" s="31" t="s">
        <v>50</v>
      </c>
      <c r="E246" s="31" t="s">
        <v>570</v>
      </c>
      <c r="F246" s="31" t="s">
        <v>116</v>
      </c>
      <c r="G246" s="31" t="s">
        <v>486</v>
      </c>
      <c r="H246" s="31" t="s">
        <v>169</v>
      </c>
      <c r="I246" s="31" t="s">
        <v>53</v>
      </c>
      <c r="J246" s="31" t="s">
        <v>54</v>
      </c>
      <c r="K246" s="31" t="s">
        <v>54</v>
      </c>
      <c r="L246" s="31" t="s">
        <v>55</v>
      </c>
      <c r="M246" s="31" t="s">
        <v>72</v>
      </c>
      <c r="N246" s="31" t="s">
        <v>60</v>
      </c>
      <c r="O246" s="31" t="s">
        <v>57</v>
      </c>
      <c r="P246" s="31" t="s">
        <v>50</v>
      </c>
      <c r="Q246" s="31" t="s">
        <v>115</v>
      </c>
      <c r="R246" s="31" t="s">
        <v>86</v>
      </c>
      <c r="S246" s="31" t="s">
        <v>59</v>
      </c>
      <c r="T246" s="31" t="s">
        <v>60</v>
      </c>
      <c r="U246" s="31" t="s">
        <v>60</v>
      </c>
      <c r="V246" s="31" t="s">
        <v>60</v>
      </c>
      <c r="W246" s="31" t="s">
        <v>50</v>
      </c>
      <c r="X246" s="31" t="s">
        <v>50</v>
      </c>
      <c r="Y246" s="31" t="s">
        <v>50</v>
      </c>
      <c r="Z246" s="31" t="s">
        <v>62</v>
      </c>
      <c r="AA246" s="31" t="s">
        <v>50</v>
      </c>
      <c r="AB246" s="31" t="s">
        <v>50</v>
      </c>
      <c r="AC246" s="31" t="s">
        <v>87</v>
      </c>
      <c r="AD246" s="31" t="s">
        <v>72</v>
      </c>
      <c r="AE246" s="2">
        <f t="shared" si="34"/>
        <v>60</v>
      </c>
      <c r="AF246" s="31" t="s">
        <v>85</v>
      </c>
      <c r="AG246" s="31" t="s">
        <v>129</v>
      </c>
      <c r="AH246" s="31" t="s">
        <v>152</v>
      </c>
      <c r="AI246" s="31" t="s">
        <v>11814</v>
      </c>
      <c r="AJ246" s="31">
        <f t="shared" si="35"/>
        <v>0</v>
      </c>
      <c r="AK246" s="34">
        <f t="shared" si="36"/>
        <v>-99</v>
      </c>
      <c r="AL246" s="30">
        <f t="shared" si="37"/>
        <v>-99</v>
      </c>
      <c r="AM246" s="5">
        <f t="shared" si="41"/>
        <v>5.0999999999999996</v>
      </c>
      <c r="AN246" s="5">
        <f t="shared" si="42"/>
        <v>0</v>
      </c>
      <c r="AO246" s="30">
        <f t="shared" si="43"/>
        <v>0</v>
      </c>
      <c r="AP246" s="30">
        <f t="shared" si="38"/>
        <v>0</v>
      </c>
      <c r="AQ246" t="str">
        <f t="shared" si="39"/>
        <v>Before 1978</v>
      </c>
      <c r="AR246" s="2">
        <f t="shared" si="40"/>
        <v>1961</v>
      </c>
      <c r="AS246" s="2">
        <f t="shared" si="44"/>
        <v>-99</v>
      </c>
      <c r="AT246" s="31" t="s">
        <v>50</v>
      </c>
      <c r="AU246" s="31" t="s">
        <v>50</v>
      </c>
      <c r="AV246" s="31" t="s">
        <v>141</v>
      </c>
      <c r="AW246" s="31" t="s">
        <v>86</v>
      </c>
      <c r="AX246" s="31" t="s">
        <v>50</v>
      </c>
      <c r="AY246" s="31" t="s">
        <v>50</v>
      </c>
      <c r="AZ246" s="31" t="s">
        <v>152</v>
      </c>
      <c r="BA246" s="31" t="s">
        <v>11814</v>
      </c>
      <c r="BB246" s="31" t="s">
        <v>50</v>
      </c>
      <c r="BC246" s="31" t="s">
        <v>50</v>
      </c>
      <c r="BD246" s="31" t="s">
        <v>50</v>
      </c>
      <c r="BE246" s="31" t="s">
        <v>50</v>
      </c>
      <c r="BF246" s="31" t="s">
        <v>50</v>
      </c>
    </row>
    <row r="247" spans="1:58" ht="45" x14ac:dyDescent="0.25">
      <c r="A247" s="31" t="s">
        <v>3775</v>
      </c>
      <c r="B247" s="31" t="s">
        <v>49</v>
      </c>
      <c r="C247" s="32">
        <v>3</v>
      </c>
      <c r="D247" s="31" t="s">
        <v>50</v>
      </c>
      <c r="E247" s="31" t="s">
        <v>52</v>
      </c>
      <c r="F247" s="31" t="s">
        <v>84</v>
      </c>
      <c r="G247" s="31" t="s">
        <v>50</v>
      </c>
      <c r="H247" s="31" t="s">
        <v>50</v>
      </c>
      <c r="I247" s="31" t="s">
        <v>53</v>
      </c>
      <c r="J247" s="31" t="s">
        <v>54</v>
      </c>
      <c r="K247" s="31" t="s">
        <v>54</v>
      </c>
      <c r="L247" s="31" t="s">
        <v>55</v>
      </c>
      <c r="M247" s="31" t="s">
        <v>52</v>
      </c>
      <c r="N247" s="31" t="s">
        <v>50</v>
      </c>
      <c r="O247" s="31" t="s">
        <v>57</v>
      </c>
      <c r="P247" s="31" t="s">
        <v>50</v>
      </c>
      <c r="Q247" s="31" t="s">
        <v>50</v>
      </c>
      <c r="R247" s="31" t="s">
        <v>86</v>
      </c>
      <c r="S247" s="31" t="s">
        <v>59</v>
      </c>
      <c r="T247" s="31" t="s">
        <v>60</v>
      </c>
      <c r="U247" s="31" t="s">
        <v>60</v>
      </c>
      <c r="V247" s="31" t="s">
        <v>60</v>
      </c>
      <c r="W247" s="31" t="s">
        <v>50</v>
      </c>
      <c r="X247" s="31" t="s">
        <v>50</v>
      </c>
      <c r="Y247" s="31" t="s">
        <v>50</v>
      </c>
      <c r="Z247" s="31" t="s">
        <v>62</v>
      </c>
      <c r="AA247" s="31" t="s">
        <v>50</v>
      </c>
      <c r="AB247" s="31" t="s">
        <v>50</v>
      </c>
      <c r="AC247" s="31" t="s">
        <v>87</v>
      </c>
      <c r="AD247" s="31" t="s">
        <v>72</v>
      </c>
      <c r="AE247" s="2">
        <f t="shared" si="34"/>
        <v>60</v>
      </c>
      <c r="AF247" s="31" t="s">
        <v>85</v>
      </c>
      <c r="AG247" s="31" t="s">
        <v>129</v>
      </c>
      <c r="AH247" s="31" t="s">
        <v>77</v>
      </c>
      <c r="AI247" s="31" t="s">
        <v>11815</v>
      </c>
      <c r="AJ247" s="31">
        <f t="shared" si="35"/>
        <v>0</v>
      </c>
      <c r="AK247" s="34">
        <f t="shared" si="36"/>
        <v>-99</v>
      </c>
      <c r="AL247" s="30">
        <f t="shared" si="37"/>
        <v>-99</v>
      </c>
      <c r="AM247" s="5">
        <f t="shared" si="41"/>
        <v>87.64</v>
      </c>
      <c r="AN247" s="5">
        <f t="shared" si="42"/>
        <v>0</v>
      </c>
      <c r="AO247" s="30">
        <f t="shared" si="43"/>
        <v>0</v>
      </c>
      <c r="AP247" s="30">
        <f t="shared" si="38"/>
        <v>0</v>
      </c>
      <c r="AQ247" t="str">
        <f t="shared" si="39"/>
        <v>Before 1978</v>
      </c>
      <c r="AR247" s="2">
        <f t="shared" si="40"/>
        <v>1974</v>
      </c>
      <c r="AS247" s="2">
        <f t="shared" si="44"/>
        <v>-99</v>
      </c>
      <c r="AT247" s="31" t="s">
        <v>50</v>
      </c>
      <c r="AU247" s="31" t="s">
        <v>50</v>
      </c>
      <c r="AV247" s="31" t="s">
        <v>141</v>
      </c>
      <c r="AW247" s="31" t="s">
        <v>86</v>
      </c>
      <c r="AX247" s="31" t="s">
        <v>50</v>
      </c>
      <c r="AY247" s="31" t="s">
        <v>50</v>
      </c>
      <c r="AZ247" s="31" t="s">
        <v>77</v>
      </c>
      <c r="BA247" s="31" t="s">
        <v>11815</v>
      </c>
      <c r="BB247" s="31" t="s">
        <v>50</v>
      </c>
      <c r="BC247" s="31" t="s">
        <v>50</v>
      </c>
      <c r="BD247" s="31" t="s">
        <v>50</v>
      </c>
      <c r="BE247" s="31" t="s">
        <v>50</v>
      </c>
      <c r="BF247" s="31" t="s">
        <v>50</v>
      </c>
    </row>
    <row r="248" spans="1:58" ht="45" x14ac:dyDescent="0.25">
      <c r="A248" s="31" t="s">
        <v>3777</v>
      </c>
      <c r="B248" s="31" t="s">
        <v>49</v>
      </c>
      <c r="C248" s="32">
        <v>6</v>
      </c>
      <c r="D248" s="31" t="s">
        <v>50</v>
      </c>
      <c r="E248" s="31" t="s">
        <v>85</v>
      </c>
      <c r="F248" s="31" t="s">
        <v>70</v>
      </c>
      <c r="G248" s="31" t="s">
        <v>50</v>
      </c>
      <c r="H248" s="31" t="s">
        <v>50</v>
      </c>
      <c r="I248" s="31" t="s">
        <v>53</v>
      </c>
      <c r="J248" s="31" t="s">
        <v>54</v>
      </c>
      <c r="K248" s="31" t="s">
        <v>54</v>
      </c>
      <c r="L248" s="31" t="s">
        <v>55</v>
      </c>
      <c r="M248" s="31" t="s">
        <v>70</v>
      </c>
      <c r="N248" s="31" t="s">
        <v>50</v>
      </c>
      <c r="O248" s="31" t="s">
        <v>57</v>
      </c>
      <c r="P248" s="31" t="s">
        <v>50</v>
      </c>
      <c r="Q248" s="31" t="s">
        <v>50</v>
      </c>
      <c r="R248" s="31" t="s">
        <v>74</v>
      </c>
      <c r="S248" s="31" t="s">
        <v>59</v>
      </c>
      <c r="T248" s="31" t="s">
        <v>60</v>
      </c>
      <c r="U248" s="31" t="s">
        <v>60</v>
      </c>
      <c r="V248" s="31" t="s">
        <v>60</v>
      </c>
      <c r="W248" s="31" t="s">
        <v>50</v>
      </c>
      <c r="X248" s="31" t="s">
        <v>50</v>
      </c>
      <c r="Y248" s="31" t="s">
        <v>50</v>
      </c>
      <c r="Z248" s="31" t="s">
        <v>62</v>
      </c>
      <c r="AA248" s="31" t="s">
        <v>50</v>
      </c>
      <c r="AB248" s="31" t="s">
        <v>50</v>
      </c>
      <c r="AC248" s="31" t="s">
        <v>87</v>
      </c>
      <c r="AD248" s="31" t="s">
        <v>72</v>
      </c>
      <c r="AE248" s="2">
        <f t="shared" si="34"/>
        <v>60</v>
      </c>
      <c r="AF248" s="31" t="s">
        <v>85</v>
      </c>
      <c r="AG248" s="31" t="s">
        <v>129</v>
      </c>
      <c r="AH248" s="31" t="s">
        <v>77</v>
      </c>
      <c r="AI248" s="31" t="s">
        <v>11816</v>
      </c>
      <c r="AJ248" s="31">
        <f t="shared" si="35"/>
        <v>0</v>
      </c>
      <c r="AK248" s="34">
        <f t="shared" si="36"/>
        <v>-99</v>
      </c>
      <c r="AL248" s="30">
        <f t="shared" si="37"/>
        <v>-99</v>
      </c>
      <c r="AM248" s="5">
        <f t="shared" si="41"/>
        <v>87.64</v>
      </c>
      <c r="AN248" s="5">
        <f t="shared" si="42"/>
        <v>0</v>
      </c>
      <c r="AO248" s="30">
        <f t="shared" si="43"/>
        <v>0</v>
      </c>
      <c r="AP248" s="30">
        <f t="shared" si="38"/>
        <v>0</v>
      </c>
      <c r="AQ248" t="str">
        <f t="shared" si="39"/>
        <v>1978 - 1992</v>
      </c>
      <c r="AR248" s="2">
        <f t="shared" si="40"/>
        <v>1989</v>
      </c>
      <c r="AS248" s="2">
        <f t="shared" si="44"/>
        <v>-99</v>
      </c>
      <c r="AT248" s="31" t="s">
        <v>50</v>
      </c>
      <c r="AU248" s="31" t="s">
        <v>50</v>
      </c>
      <c r="AV248" s="31" t="s">
        <v>141</v>
      </c>
      <c r="AW248" s="31" t="s">
        <v>86</v>
      </c>
      <c r="AX248" s="31" t="s">
        <v>50</v>
      </c>
      <c r="AY248" s="31" t="s">
        <v>50</v>
      </c>
      <c r="AZ248" s="31" t="s">
        <v>77</v>
      </c>
      <c r="BA248" s="31" t="s">
        <v>11816</v>
      </c>
      <c r="BB248" s="31" t="s">
        <v>50</v>
      </c>
      <c r="BC248" s="31" t="s">
        <v>50</v>
      </c>
      <c r="BD248" s="31" t="s">
        <v>50</v>
      </c>
      <c r="BE248" s="31" t="s">
        <v>50</v>
      </c>
      <c r="BF248" s="31" t="s">
        <v>50</v>
      </c>
    </row>
    <row r="249" spans="1:58" ht="45" x14ac:dyDescent="0.25">
      <c r="A249" s="31" t="s">
        <v>3778</v>
      </c>
      <c r="B249" s="31" t="s">
        <v>49</v>
      </c>
      <c r="C249" s="32">
        <v>10</v>
      </c>
      <c r="D249" s="31" t="s">
        <v>50</v>
      </c>
      <c r="E249" s="31" t="s">
        <v>70</v>
      </c>
      <c r="F249" s="31" t="s">
        <v>71</v>
      </c>
      <c r="G249" s="31" t="s">
        <v>50</v>
      </c>
      <c r="H249" s="31" t="s">
        <v>50</v>
      </c>
      <c r="I249" s="31" t="s">
        <v>53</v>
      </c>
      <c r="J249" s="31" t="s">
        <v>54</v>
      </c>
      <c r="K249" s="31" t="s">
        <v>54</v>
      </c>
      <c r="L249" s="31" t="s">
        <v>55</v>
      </c>
      <c r="M249" s="31" t="s">
        <v>72</v>
      </c>
      <c r="N249" s="31" t="s">
        <v>50</v>
      </c>
      <c r="O249" s="31" t="s">
        <v>66</v>
      </c>
      <c r="P249" s="31" t="s">
        <v>50</v>
      </c>
      <c r="Q249" s="31" t="s">
        <v>50</v>
      </c>
      <c r="R249" s="31" t="s">
        <v>74</v>
      </c>
      <c r="S249" s="31" t="s">
        <v>59</v>
      </c>
      <c r="T249" s="31" t="s">
        <v>60</v>
      </c>
      <c r="U249" s="31" t="s">
        <v>60</v>
      </c>
      <c r="V249" s="31" t="s">
        <v>66</v>
      </c>
      <c r="W249" s="31" t="s">
        <v>50</v>
      </c>
      <c r="X249" s="31" t="s">
        <v>50</v>
      </c>
      <c r="Y249" s="31" t="s">
        <v>50</v>
      </c>
      <c r="Z249" s="31" t="s">
        <v>62</v>
      </c>
      <c r="AA249" s="31" t="s">
        <v>50</v>
      </c>
      <c r="AB249" s="31" t="s">
        <v>50</v>
      </c>
      <c r="AC249" s="31" t="s">
        <v>87</v>
      </c>
      <c r="AD249" s="31" t="s">
        <v>72</v>
      </c>
      <c r="AE249" s="2">
        <f t="shared" si="34"/>
        <v>60</v>
      </c>
      <c r="AF249" s="31" t="s">
        <v>85</v>
      </c>
      <c r="AG249" s="31" t="s">
        <v>129</v>
      </c>
      <c r="AH249" s="31" t="s">
        <v>269</v>
      </c>
      <c r="AI249" s="31" t="s">
        <v>11817</v>
      </c>
      <c r="AJ249" s="31">
        <f t="shared" si="35"/>
        <v>0</v>
      </c>
      <c r="AK249" s="34">
        <f t="shared" si="36"/>
        <v>-99</v>
      </c>
      <c r="AL249" s="30">
        <f t="shared" si="37"/>
        <v>-99</v>
      </c>
      <c r="AM249" s="5">
        <f t="shared" si="41"/>
        <v>30.74</v>
      </c>
      <c r="AN249" s="5">
        <f t="shared" si="42"/>
        <v>0</v>
      </c>
      <c r="AO249" s="30">
        <f t="shared" si="43"/>
        <v>0</v>
      </c>
      <c r="AP249" s="30">
        <f t="shared" si="38"/>
        <v>0</v>
      </c>
      <c r="AQ249" t="str">
        <f t="shared" si="39"/>
        <v>Before 1978</v>
      </c>
      <c r="AR249" s="2">
        <f t="shared" si="40"/>
        <v>1952</v>
      </c>
      <c r="AS249" s="2">
        <f t="shared" si="44"/>
        <v>-99</v>
      </c>
      <c r="AT249" s="31" t="s">
        <v>50</v>
      </c>
      <c r="AU249" s="31" t="s">
        <v>50</v>
      </c>
      <c r="AV249" s="31" t="s">
        <v>66</v>
      </c>
      <c r="AW249" s="31" t="s">
        <v>57</v>
      </c>
      <c r="AX249" s="31" t="s">
        <v>50</v>
      </c>
      <c r="AY249" s="31" t="s">
        <v>50</v>
      </c>
      <c r="AZ249" s="31" t="s">
        <v>269</v>
      </c>
      <c r="BA249" s="31" t="s">
        <v>11817</v>
      </c>
      <c r="BB249" s="31" t="s">
        <v>50</v>
      </c>
      <c r="BC249" s="31" t="s">
        <v>50</v>
      </c>
      <c r="BD249" s="31" t="s">
        <v>50</v>
      </c>
      <c r="BE249" s="31" t="s">
        <v>50</v>
      </c>
      <c r="BF249" s="31" t="s">
        <v>50</v>
      </c>
    </row>
    <row r="250" spans="1:58" ht="45" x14ac:dyDescent="0.25">
      <c r="A250" s="31" t="s">
        <v>3780</v>
      </c>
      <c r="B250" s="31" t="s">
        <v>49</v>
      </c>
      <c r="C250" s="32">
        <v>1</v>
      </c>
      <c r="D250" s="31" t="s">
        <v>50</v>
      </c>
      <c r="E250" s="31" t="s">
        <v>96</v>
      </c>
      <c r="F250" s="31" t="s">
        <v>194</v>
      </c>
      <c r="G250" s="31" t="s">
        <v>50</v>
      </c>
      <c r="H250" s="31" t="s">
        <v>50</v>
      </c>
      <c r="I250" s="31" t="s">
        <v>97</v>
      </c>
      <c r="J250" s="31" t="s">
        <v>54</v>
      </c>
      <c r="K250" s="31" t="s">
        <v>54</v>
      </c>
      <c r="L250" s="31" t="s">
        <v>55</v>
      </c>
      <c r="M250" s="31" t="s">
        <v>72</v>
      </c>
      <c r="N250" s="31" t="s">
        <v>50</v>
      </c>
      <c r="O250" s="31" t="s">
        <v>57</v>
      </c>
      <c r="P250" s="31" t="s">
        <v>50</v>
      </c>
      <c r="Q250" s="31" t="s">
        <v>50</v>
      </c>
      <c r="R250" s="31" t="s">
        <v>74</v>
      </c>
      <c r="S250" s="31" t="s">
        <v>59</v>
      </c>
      <c r="T250" s="31" t="s">
        <v>60</v>
      </c>
      <c r="U250" s="31" t="s">
        <v>60</v>
      </c>
      <c r="V250" s="31" t="s">
        <v>66</v>
      </c>
      <c r="W250" s="31" t="s">
        <v>50</v>
      </c>
      <c r="X250" s="31" t="s">
        <v>161</v>
      </c>
      <c r="Y250" s="31" t="s">
        <v>50</v>
      </c>
      <c r="Z250" s="31" t="s">
        <v>62</v>
      </c>
      <c r="AA250" s="31" t="s">
        <v>50</v>
      </c>
      <c r="AB250" s="31" t="s">
        <v>50</v>
      </c>
      <c r="AC250" s="31" t="s">
        <v>87</v>
      </c>
      <c r="AD250" s="31" t="s">
        <v>72</v>
      </c>
      <c r="AE250" s="2">
        <f t="shared" si="34"/>
        <v>60</v>
      </c>
      <c r="AF250" s="31" t="s">
        <v>85</v>
      </c>
      <c r="AG250" s="31" t="s">
        <v>129</v>
      </c>
      <c r="AH250" s="31" t="s">
        <v>152</v>
      </c>
      <c r="AI250" s="31" t="s">
        <v>11818</v>
      </c>
      <c r="AJ250" s="31">
        <f t="shared" si="35"/>
        <v>0</v>
      </c>
      <c r="AK250" s="34">
        <f t="shared" si="36"/>
        <v>-99</v>
      </c>
      <c r="AL250" s="30">
        <f t="shared" si="37"/>
        <v>-99</v>
      </c>
      <c r="AM250" s="5">
        <f t="shared" si="41"/>
        <v>105.88</v>
      </c>
      <c r="AN250" s="5">
        <f t="shared" si="42"/>
        <v>0</v>
      </c>
      <c r="AO250" s="30">
        <f t="shared" si="43"/>
        <v>0</v>
      </c>
      <c r="AP250" s="30">
        <f t="shared" si="38"/>
        <v>0</v>
      </c>
      <c r="AQ250" t="str">
        <f t="shared" si="39"/>
        <v>1993 - 2001</v>
      </c>
      <c r="AR250" s="2">
        <f t="shared" si="40"/>
        <v>2001</v>
      </c>
      <c r="AS250" s="2">
        <f t="shared" si="44"/>
        <v>-99</v>
      </c>
      <c r="AT250" s="31" t="s">
        <v>50</v>
      </c>
      <c r="AU250" s="31" t="s">
        <v>50</v>
      </c>
      <c r="AV250" s="31" t="s">
        <v>141</v>
      </c>
      <c r="AW250" s="31" t="s">
        <v>86</v>
      </c>
      <c r="AX250" s="31" t="s">
        <v>50</v>
      </c>
      <c r="AY250" s="31" t="s">
        <v>50</v>
      </c>
      <c r="AZ250" s="31" t="s">
        <v>152</v>
      </c>
      <c r="BA250" s="31" t="s">
        <v>11818</v>
      </c>
      <c r="BB250" s="31" t="s">
        <v>50</v>
      </c>
      <c r="BC250" s="31" t="s">
        <v>50</v>
      </c>
      <c r="BD250" s="31" t="s">
        <v>50</v>
      </c>
      <c r="BE250" s="31" t="s">
        <v>50</v>
      </c>
      <c r="BF250" s="31" t="s">
        <v>50</v>
      </c>
    </row>
    <row r="251" spans="1:58" ht="45" x14ac:dyDescent="0.25">
      <c r="A251" s="31" t="s">
        <v>3780</v>
      </c>
      <c r="B251" s="31" t="s">
        <v>49</v>
      </c>
      <c r="C251" s="32">
        <v>8</v>
      </c>
      <c r="D251" s="31" t="s">
        <v>50</v>
      </c>
      <c r="E251" s="31" t="s">
        <v>96</v>
      </c>
      <c r="F251" s="31" t="s">
        <v>194</v>
      </c>
      <c r="G251" s="31" t="s">
        <v>50</v>
      </c>
      <c r="H251" s="31" t="s">
        <v>50</v>
      </c>
      <c r="I251" s="31" t="s">
        <v>97</v>
      </c>
      <c r="J251" s="31" t="s">
        <v>54</v>
      </c>
      <c r="K251" s="31" t="s">
        <v>54</v>
      </c>
      <c r="L251" s="31" t="s">
        <v>128</v>
      </c>
      <c r="M251" s="31" t="s">
        <v>72</v>
      </c>
      <c r="N251" s="31" t="s">
        <v>50</v>
      </c>
      <c r="O251" s="31" t="s">
        <v>66</v>
      </c>
      <c r="P251" s="31" t="s">
        <v>50</v>
      </c>
      <c r="Q251" s="31" t="s">
        <v>50</v>
      </c>
      <c r="R251" s="31" t="s">
        <v>74</v>
      </c>
      <c r="S251" s="31" t="s">
        <v>59</v>
      </c>
      <c r="T251" s="31" t="s">
        <v>60</v>
      </c>
      <c r="U251" s="31" t="s">
        <v>60</v>
      </c>
      <c r="V251" s="31" t="s">
        <v>60</v>
      </c>
      <c r="W251" s="31" t="s">
        <v>50</v>
      </c>
      <c r="X251" s="31" t="s">
        <v>50</v>
      </c>
      <c r="Y251" s="31" t="s">
        <v>50</v>
      </c>
      <c r="Z251" s="31" t="s">
        <v>62</v>
      </c>
      <c r="AA251" s="31" t="s">
        <v>50</v>
      </c>
      <c r="AB251" s="31" t="s">
        <v>50</v>
      </c>
      <c r="AC251" s="31" t="s">
        <v>87</v>
      </c>
      <c r="AD251" s="31" t="s">
        <v>72</v>
      </c>
      <c r="AE251" s="2">
        <f t="shared" si="34"/>
        <v>60</v>
      </c>
      <c r="AF251" s="31" t="s">
        <v>267</v>
      </c>
      <c r="AG251" s="31" t="s">
        <v>76</v>
      </c>
      <c r="AH251" s="31" t="s">
        <v>152</v>
      </c>
      <c r="AI251" s="31" t="s">
        <v>1401</v>
      </c>
      <c r="AJ251" s="31">
        <f t="shared" si="35"/>
        <v>0</v>
      </c>
      <c r="AK251" s="34">
        <f t="shared" si="36"/>
        <v>-99</v>
      </c>
      <c r="AL251" s="30">
        <f t="shared" si="37"/>
        <v>-99</v>
      </c>
      <c r="AM251" s="5">
        <f t="shared" si="41"/>
        <v>105.88</v>
      </c>
      <c r="AN251" s="5">
        <f t="shared" si="42"/>
        <v>0</v>
      </c>
      <c r="AO251" s="30">
        <f t="shared" si="43"/>
        <v>0</v>
      </c>
      <c r="AP251" s="30">
        <f t="shared" si="38"/>
        <v>0</v>
      </c>
      <c r="AQ251" t="str">
        <f t="shared" si="39"/>
        <v>1993 - 2001</v>
      </c>
      <c r="AR251" s="2">
        <f t="shared" si="40"/>
        <v>2001</v>
      </c>
      <c r="AS251" s="2">
        <f t="shared" si="44"/>
        <v>-99</v>
      </c>
      <c r="AT251" s="31" t="s">
        <v>50</v>
      </c>
      <c r="AU251" s="31" t="s">
        <v>50</v>
      </c>
      <c r="AV251" s="31" t="s">
        <v>141</v>
      </c>
      <c r="AW251" s="31" t="s">
        <v>86</v>
      </c>
      <c r="AX251" s="31" t="s">
        <v>50</v>
      </c>
      <c r="AY251" s="31" t="s">
        <v>50</v>
      </c>
      <c r="AZ251" s="31" t="s">
        <v>50</v>
      </c>
      <c r="BA251" s="31" t="s">
        <v>50</v>
      </c>
      <c r="BB251" s="31" t="s">
        <v>50</v>
      </c>
      <c r="BC251" s="31" t="s">
        <v>50</v>
      </c>
      <c r="BD251" s="31" t="s">
        <v>50</v>
      </c>
      <c r="BE251" s="31" t="s">
        <v>50</v>
      </c>
      <c r="BF251" s="31" t="s">
        <v>50</v>
      </c>
    </row>
    <row r="252" spans="1:58" ht="45" x14ac:dyDescent="0.25">
      <c r="A252" s="31" t="s">
        <v>3780</v>
      </c>
      <c r="B252" s="31" t="s">
        <v>49</v>
      </c>
      <c r="C252" s="32">
        <v>13</v>
      </c>
      <c r="D252" s="31" t="s">
        <v>50</v>
      </c>
      <c r="E252" s="31" t="s">
        <v>96</v>
      </c>
      <c r="F252" s="31" t="s">
        <v>194</v>
      </c>
      <c r="G252" s="31" t="s">
        <v>50</v>
      </c>
      <c r="H252" s="31" t="s">
        <v>50</v>
      </c>
      <c r="I252" s="31" t="s">
        <v>53</v>
      </c>
      <c r="J252" s="31" t="s">
        <v>54</v>
      </c>
      <c r="K252" s="31" t="s">
        <v>54</v>
      </c>
      <c r="L252" s="31" t="s">
        <v>55</v>
      </c>
      <c r="M252" s="31" t="s">
        <v>72</v>
      </c>
      <c r="N252" s="31" t="s">
        <v>50</v>
      </c>
      <c r="O252" s="31" t="s">
        <v>57</v>
      </c>
      <c r="P252" s="31" t="s">
        <v>50</v>
      </c>
      <c r="Q252" s="31" t="s">
        <v>50</v>
      </c>
      <c r="R252" s="31" t="s">
        <v>74</v>
      </c>
      <c r="S252" s="31" t="s">
        <v>59</v>
      </c>
      <c r="T252" s="31" t="s">
        <v>60</v>
      </c>
      <c r="U252" s="31" t="s">
        <v>60</v>
      </c>
      <c r="V252" s="31" t="s">
        <v>60</v>
      </c>
      <c r="W252" s="31" t="s">
        <v>50</v>
      </c>
      <c r="X252" s="31" t="s">
        <v>50</v>
      </c>
      <c r="Y252" s="31" t="s">
        <v>50</v>
      </c>
      <c r="Z252" s="31" t="s">
        <v>62</v>
      </c>
      <c r="AA252" s="31" t="s">
        <v>50</v>
      </c>
      <c r="AB252" s="31" t="s">
        <v>50</v>
      </c>
      <c r="AC252" s="31" t="s">
        <v>87</v>
      </c>
      <c r="AD252" s="31" t="s">
        <v>72</v>
      </c>
      <c r="AE252" s="2">
        <f t="shared" si="34"/>
        <v>60</v>
      </c>
      <c r="AF252" s="31" t="s">
        <v>85</v>
      </c>
      <c r="AG252" s="31" t="s">
        <v>129</v>
      </c>
      <c r="AH252" s="31" t="s">
        <v>152</v>
      </c>
      <c r="AI252" s="31" t="s">
        <v>11818</v>
      </c>
      <c r="AJ252" s="31">
        <f t="shared" si="35"/>
        <v>0</v>
      </c>
      <c r="AK252" s="34">
        <f t="shared" si="36"/>
        <v>-99</v>
      </c>
      <c r="AL252" s="30">
        <f t="shared" si="37"/>
        <v>-99</v>
      </c>
      <c r="AM252" s="5">
        <f t="shared" si="41"/>
        <v>105.88</v>
      </c>
      <c r="AN252" s="5">
        <f t="shared" si="42"/>
        <v>0</v>
      </c>
      <c r="AO252" s="30">
        <f t="shared" si="43"/>
        <v>0</v>
      </c>
      <c r="AP252" s="30">
        <f t="shared" si="38"/>
        <v>0</v>
      </c>
      <c r="AQ252" t="str">
        <f t="shared" si="39"/>
        <v>1993 - 2001</v>
      </c>
      <c r="AR252" s="2">
        <f t="shared" si="40"/>
        <v>2001</v>
      </c>
      <c r="AS252" s="2">
        <f t="shared" si="44"/>
        <v>-99</v>
      </c>
      <c r="AT252" s="31" t="s">
        <v>50</v>
      </c>
      <c r="AU252" s="31" t="s">
        <v>50</v>
      </c>
      <c r="AV252" s="31" t="s">
        <v>141</v>
      </c>
      <c r="AW252" s="31" t="s">
        <v>86</v>
      </c>
      <c r="AX252" s="31" t="s">
        <v>50</v>
      </c>
      <c r="AY252" s="31" t="s">
        <v>50</v>
      </c>
      <c r="AZ252" s="31" t="s">
        <v>152</v>
      </c>
      <c r="BA252" s="31" t="s">
        <v>11818</v>
      </c>
      <c r="BB252" s="31" t="s">
        <v>50</v>
      </c>
      <c r="BC252" s="31" t="s">
        <v>50</v>
      </c>
      <c r="BD252" s="31" t="s">
        <v>50</v>
      </c>
      <c r="BE252" s="31" t="s">
        <v>50</v>
      </c>
      <c r="BF252" s="31" t="s">
        <v>50</v>
      </c>
    </row>
    <row r="253" spans="1:58" ht="45" x14ac:dyDescent="0.25">
      <c r="A253" s="31" t="s">
        <v>1187</v>
      </c>
      <c r="B253" s="31" t="s">
        <v>49</v>
      </c>
      <c r="C253" s="32">
        <v>1</v>
      </c>
      <c r="D253" s="31" t="s">
        <v>50</v>
      </c>
      <c r="E253" s="31" t="s">
        <v>52</v>
      </c>
      <c r="F253" s="31" t="s">
        <v>84</v>
      </c>
      <c r="G253" s="31" t="s">
        <v>50</v>
      </c>
      <c r="H253" s="31" t="s">
        <v>50</v>
      </c>
      <c r="I253" s="31" t="s">
        <v>53</v>
      </c>
      <c r="J253" s="31" t="s">
        <v>54</v>
      </c>
      <c r="K253" s="31" t="s">
        <v>54</v>
      </c>
      <c r="L253" s="31" t="s">
        <v>55</v>
      </c>
      <c r="M253" s="31" t="s">
        <v>72</v>
      </c>
      <c r="N253" s="31" t="s">
        <v>50</v>
      </c>
      <c r="O253" s="31" t="s">
        <v>57</v>
      </c>
      <c r="P253" s="31" t="s">
        <v>50</v>
      </c>
      <c r="Q253" s="31" t="s">
        <v>394</v>
      </c>
      <c r="R253" s="31" t="s">
        <v>74</v>
      </c>
      <c r="S253" s="31" t="s">
        <v>53</v>
      </c>
      <c r="T253" s="31" t="s">
        <v>60</v>
      </c>
      <c r="U253" s="31" t="s">
        <v>60</v>
      </c>
      <c r="V253" s="31" t="s">
        <v>66</v>
      </c>
      <c r="W253" s="31" t="s">
        <v>50</v>
      </c>
      <c r="X253" s="31" t="s">
        <v>161</v>
      </c>
      <c r="Y253" s="31" t="s">
        <v>60</v>
      </c>
      <c r="Z253" s="31" t="s">
        <v>62</v>
      </c>
      <c r="AA253" s="31" t="s">
        <v>50</v>
      </c>
      <c r="AB253" s="31" t="s">
        <v>50</v>
      </c>
      <c r="AC253" s="31" t="s">
        <v>87</v>
      </c>
      <c r="AD253" s="31" t="s">
        <v>72</v>
      </c>
      <c r="AE253" s="2">
        <f t="shared" si="34"/>
        <v>60</v>
      </c>
      <c r="AF253" s="31" t="s">
        <v>85</v>
      </c>
      <c r="AG253" s="31" t="s">
        <v>129</v>
      </c>
      <c r="AH253" s="31" t="s">
        <v>77</v>
      </c>
      <c r="AI253" s="31" t="s">
        <v>1188</v>
      </c>
      <c r="AJ253" s="31">
        <f t="shared" si="35"/>
        <v>1</v>
      </c>
      <c r="AK253" s="34">
        <f t="shared" si="36"/>
        <v>43</v>
      </c>
      <c r="AL253" s="30">
        <f t="shared" si="37"/>
        <v>-99</v>
      </c>
      <c r="AM253" s="5">
        <f t="shared" si="41"/>
        <v>439.45</v>
      </c>
      <c r="AN253" s="5">
        <f t="shared" si="42"/>
        <v>60</v>
      </c>
      <c r="AO253" s="30">
        <f t="shared" si="43"/>
        <v>720</v>
      </c>
      <c r="AP253" s="30">
        <f t="shared" si="38"/>
        <v>720</v>
      </c>
      <c r="AQ253" t="str">
        <f t="shared" si="39"/>
        <v>Before 1978</v>
      </c>
      <c r="AR253" s="2">
        <f t="shared" si="40"/>
        <v>1970</v>
      </c>
      <c r="AS253" s="2">
        <f t="shared" si="44"/>
        <v>12</v>
      </c>
      <c r="AT253" s="31" t="s">
        <v>50</v>
      </c>
      <c r="AU253" s="31" t="s">
        <v>102</v>
      </c>
      <c r="AV253" s="31" t="s">
        <v>141</v>
      </c>
      <c r="AW253" s="31" t="s">
        <v>86</v>
      </c>
      <c r="AX253" s="31" t="s">
        <v>116</v>
      </c>
      <c r="AY253" s="31" t="s">
        <v>179</v>
      </c>
      <c r="AZ253" s="31" t="s">
        <v>77</v>
      </c>
      <c r="BA253" s="31" t="s">
        <v>1188</v>
      </c>
      <c r="BB253" s="31" t="s">
        <v>50</v>
      </c>
      <c r="BC253" s="31" t="s">
        <v>50</v>
      </c>
      <c r="BD253" s="31" t="s">
        <v>50</v>
      </c>
      <c r="BE253" s="31" t="s">
        <v>50</v>
      </c>
      <c r="BF253" s="31" t="s">
        <v>50</v>
      </c>
    </row>
    <row r="254" spans="1:58" ht="45" x14ac:dyDescent="0.25">
      <c r="A254" s="31" t="s">
        <v>1192</v>
      </c>
      <c r="B254" s="31" t="s">
        <v>49</v>
      </c>
      <c r="C254" s="32">
        <v>3</v>
      </c>
      <c r="D254" s="31" t="s">
        <v>50</v>
      </c>
      <c r="E254" s="31" t="s">
        <v>85</v>
      </c>
      <c r="F254" s="31" t="s">
        <v>70</v>
      </c>
      <c r="G254" s="31" t="s">
        <v>50</v>
      </c>
      <c r="H254" s="31" t="s">
        <v>50</v>
      </c>
      <c r="I254" s="31" t="s">
        <v>53</v>
      </c>
      <c r="J254" s="31" t="s">
        <v>54</v>
      </c>
      <c r="K254" s="31" t="s">
        <v>54</v>
      </c>
      <c r="L254" s="31" t="s">
        <v>55</v>
      </c>
      <c r="M254" s="31" t="s">
        <v>51</v>
      </c>
      <c r="N254" s="31" t="s">
        <v>50</v>
      </c>
      <c r="O254" s="31" t="s">
        <v>57</v>
      </c>
      <c r="P254" s="31" t="s">
        <v>50</v>
      </c>
      <c r="Q254" s="31" t="s">
        <v>50</v>
      </c>
      <c r="R254" s="31" t="s">
        <v>74</v>
      </c>
      <c r="S254" s="31" t="s">
        <v>59</v>
      </c>
      <c r="T254" s="31" t="s">
        <v>60</v>
      </c>
      <c r="U254" s="31" t="s">
        <v>60</v>
      </c>
      <c r="V254" s="31" t="s">
        <v>60</v>
      </c>
      <c r="W254" s="31" t="s">
        <v>50</v>
      </c>
      <c r="X254" s="31" t="s">
        <v>50</v>
      </c>
      <c r="Y254" s="31" t="s">
        <v>50</v>
      </c>
      <c r="Z254" s="31" t="s">
        <v>62</v>
      </c>
      <c r="AA254" s="31" t="s">
        <v>50</v>
      </c>
      <c r="AB254" s="31" t="s">
        <v>50</v>
      </c>
      <c r="AC254" s="31" t="s">
        <v>63</v>
      </c>
      <c r="AD254" s="31" t="s">
        <v>72</v>
      </c>
      <c r="AE254" s="2">
        <f t="shared" si="34"/>
        <v>60</v>
      </c>
      <c r="AF254" s="31" t="s">
        <v>85</v>
      </c>
      <c r="AG254" s="31" t="s">
        <v>129</v>
      </c>
      <c r="AH254" s="31" t="s">
        <v>379</v>
      </c>
      <c r="AI254" s="31" t="s">
        <v>11819</v>
      </c>
      <c r="AJ254" s="31">
        <f t="shared" si="35"/>
        <v>0</v>
      </c>
      <c r="AK254" s="34">
        <f t="shared" si="36"/>
        <v>-99</v>
      </c>
      <c r="AL254" s="30">
        <f t="shared" si="37"/>
        <v>-99</v>
      </c>
      <c r="AM254" s="5">
        <f t="shared" si="41"/>
        <v>76.75</v>
      </c>
      <c r="AN254" s="5">
        <f t="shared" si="42"/>
        <v>0</v>
      </c>
      <c r="AO254" s="30">
        <f t="shared" si="43"/>
        <v>0</v>
      </c>
      <c r="AP254" s="30">
        <f t="shared" si="38"/>
        <v>0</v>
      </c>
      <c r="AQ254" t="str">
        <f t="shared" si="39"/>
        <v>2002 - 2005</v>
      </c>
      <c r="AR254" s="2">
        <f t="shared" si="40"/>
        <v>2004</v>
      </c>
      <c r="AS254" s="2">
        <f t="shared" si="44"/>
        <v>-99</v>
      </c>
      <c r="AT254" s="31" t="s">
        <v>50</v>
      </c>
      <c r="AU254" s="31" t="s">
        <v>50</v>
      </c>
      <c r="AV254" s="31" t="s">
        <v>141</v>
      </c>
      <c r="AW254" s="31" t="s">
        <v>86</v>
      </c>
      <c r="AX254" s="31" t="s">
        <v>50</v>
      </c>
      <c r="AY254" s="31" t="s">
        <v>50</v>
      </c>
      <c r="AZ254" s="31" t="s">
        <v>379</v>
      </c>
      <c r="BA254" s="31" t="s">
        <v>11819</v>
      </c>
      <c r="BB254" s="31" t="s">
        <v>50</v>
      </c>
      <c r="BC254" s="31" t="s">
        <v>50</v>
      </c>
      <c r="BD254" s="31" t="s">
        <v>50</v>
      </c>
      <c r="BE254" s="31" t="s">
        <v>50</v>
      </c>
      <c r="BF254" s="31" t="s">
        <v>50</v>
      </c>
    </row>
    <row r="255" spans="1:58" ht="45" x14ac:dyDescent="0.25">
      <c r="A255" s="31" t="s">
        <v>3831</v>
      </c>
      <c r="B255" s="31" t="s">
        <v>49</v>
      </c>
      <c r="C255" s="32">
        <v>1</v>
      </c>
      <c r="D255" s="31" t="s">
        <v>50</v>
      </c>
      <c r="E255" s="31" t="s">
        <v>84</v>
      </c>
      <c r="F255" s="31" t="s">
        <v>85</v>
      </c>
      <c r="G255" s="31" t="s">
        <v>50</v>
      </c>
      <c r="H255" s="31" t="s">
        <v>50</v>
      </c>
      <c r="I255" s="31" t="s">
        <v>53</v>
      </c>
      <c r="J255" s="31" t="s">
        <v>54</v>
      </c>
      <c r="K255" s="31" t="s">
        <v>54</v>
      </c>
      <c r="L255" s="31" t="s">
        <v>55</v>
      </c>
      <c r="M255" s="31" t="s">
        <v>51</v>
      </c>
      <c r="N255" s="31" t="s">
        <v>60</v>
      </c>
      <c r="O255" s="31" t="s">
        <v>57</v>
      </c>
      <c r="P255" s="31" t="s">
        <v>409</v>
      </c>
      <c r="Q255" s="31" t="s">
        <v>50</v>
      </c>
      <c r="R255" s="31" t="s">
        <v>74</v>
      </c>
      <c r="S255" s="31" t="s">
        <v>59</v>
      </c>
      <c r="T255" s="31" t="s">
        <v>60</v>
      </c>
      <c r="U255" s="31" t="s">
        <v>60</v>
      </c>
      <c r="V255" s="31" t="s">
        <v>66</v>
      </c>
      <c r="W255" s="31" t="s">
        <v>50</v>
      </c>
      <c r="X255" s="31" t="s">
        <v>161</v>
      </c>
      <c r="Y255" s="31" t="s">
        <v>50</v>
      </c>
      <c r="Z255" s="31" t="s">
        <v>62</v>
      </c>
      <c r="AA255" s="31" t="s">
        <v>50</v>
      </c>
      <c r="AB255" s="31" t="s">
        <v>50</v>
      </c>
      <c r="AC255" s="31" t="s">
        <v>87</v>
      </c>
      <c r="AD255" s="31" t="s">
        <v>72</v>
      </c>
      <c r="AE255" s="2">
        <f t="shared" si="34"/>
        <v>60</v>
      </c>
      <c r="AF255" s="31" t="s">
        <v>85</v>
      </c>
      <c r="AG255" s="31" t="s">
        <v>129</v>
      </c>
      <c r="AH255" s="31" t="s">
        <v>796</v>
      </c>
      <c r="AI255" s="31" t="s">
        <v>11820</v>
      </c>
      <c r="AJ255" s="31">
        <f t="shared" si="35"/>
        <v>0</v>
      </c>
      <c r="AK255" s="34">
        <f t="shared" si="36"/>
        <v>-99</v>
      </c>
      <c r="AL255" s="30">
        <f t="shared" si="37"/>
        <v>-99</v>
      </c>
      <c r="AM255" s="5">
        <f t="shared" si="41"/>
        <v>379.89</v>
      </c>
      <c r="AN255" s="5">
        <f t="shared" si="42"/>
        <v>0</v>
      </c>
      <c r="AO255" s="30">
        <f t="shared" si="43"/>
        <v>0</v>
      </c>
      <c r="AP255" s="30">
        <f t="shared" si="38"/>
        <v>0</v>
      </c>
      <c r="AQ255" t="str">
        <f t="shared" si="39"/>
        <v>1978 - 1992</v>
      </c>
      <c r="AR255" s="2">
        <f t="shared" si="40"/>
        <v>1980</v>
      </c>
      <c r="AS255" s="2">
        <f t="shared" si="44"/>
        <v>-99</v>
      </c>
      <c r="AT255" s="31" t="s">
        <v>50</v>
      </c>
      <c r="AU255" s="31" t="s">
        <v>50</v>
      </c>
      <c r="AV255" s="31" t="s">
        <v>141</v>
      </c>
      <c r="AW255" s="31" t="s">
        <v>86</v>
      </c>
      <c r="AX255" s="31" t="s">
        <v>50</v>
      </c>
      <c r="AY255" s="31" t="s">
        <v>50</v>
      </c>
      <c r="AZ255" s="31" t="s">
        <v>796</v>
      </c>
      <c r="BA255" s="31" t="s">
        <v>12710</v>
      </c>
      <c r="BB255" s="31" t="s">
        <v>50</v>
      </c>
      <c r="BC255" s="31" t="s">
        <v>50</v>
      </c>
      <c r="BD255" s="31" t="s">
        <v>50</v>
      </c>
      <c r="BE255" s="31" t="s">
        <v>50</v>
      </c>
      <c r="BF255" s="31" t="s">
        <v>50</v>
      </c>
    </row>
    <row r="256" spans="1:58" ht="60" x14ac:dyDescent="0.25">
      <c r="A256" s="31" t="s">
        <v>3835</v>
      </c>
      <c r="B256" s="31" t="s">
        <v>49</v>
      </c>
      <c r="C256" s="32">
        <v>3</v>
      </c>
      <c r="D256" s="31" t="s">
        <v>50</v>
      </c>
      <c r="E256" s="31" t="s">
        <v>85</v>
      </c>
      <c r="F256" s="31" t="s">
        <v>70</v>
      </c>
      <c r="G256" s="31" t="s">
        <v>71</v>
      </c>
      <c r="H256" s="31" t="s">
        <v>96</v>
      </c>
      <c r="I256" s="31" t="s">
        <v>57</v>
      </c>
      <c r="J256" s="31" t="s">
        <v>54</v>
      </c>
      <c r="K256" s="31" t="s">
        <v>54</v>
      </c>
      <c r="L256" s="31" t="s">
        <v>55</v>
      </c>
      <c r="M256" s="31" t="s">
        <v>52</v>
      </c>
      <c r="N256" s="31" t="s">
        <v>50</v>
      </c>
      <c r="O256" s="31" t="s">
        <v>57</v>
      </c>
      <c r="P256" s="31" t="s">
        <v>113</v>
      </c>
      <c r="Q256" s="31" t="s">
        <v>143</v>
      </c>
      <c r="R256" s="31" t="s">
        <v>86</v>
      </c>
      <c r="S256" s="31" t="s">
        <v>59</v>
      </c>
      <c r="T256" s="31" t="s">
        <v>60</v>
      </c>
      <c r="U256" s="31" t="s">
        <v>60</v>
      </c>
      <c r="V256" s="31" t="s">
        <v>60</v>
      </c>
      <c r="W256" s="31" t="s">
        <v>50</v>
      </c>
      <c r="X256" s="31" t="s">
        <v>50</v>
      </c>
      <c r="Y256" s="31" t="s">
        <v>50</v>
      </c>
      <c r="Z256" s="31" t="s">
        <v>62</v>
      </c>
      <c r="AA256" s="31" t="s">
        <v>50</v>
      </c>
      <c r="AB256" s="31" t="s">
        <v>50</v>
      </c>
      <c r="AC256" s="31" t="s">
        <v>87</v>
      </c>
      <c r="AD256" s="31" t="s">
        <v>72</v>
      </c>
      <c r="AE256" s="2">
        <f t="shared" si="34"/>
        <v>60</v>
      </c>
      <c r="AF256" s="31" t="s">
        <v>85</v>
      </c>
      <c r="AG256" s="31" t="s">
        <v>129</v>
      </c>
      <c r="AH256" s="31" t="s">
        <v>144</v>
      </c>
      <c r="AI256" s="31" t="s">
        <v>11821</v>
      </c>
      <c r="AJ256" s="31">
        <f t="shared" si="35"/>
        <v>0</v>
      </c>
      <c r="AK256" s="34">
        <f t="shared" si="36"/>
        <v>-99</v>
      </c>
      <c r="AL256" s="30">
        <f t="shared" si="37"/>
        <v>-99</v>
      </c>
      <c r="AM256" s="5">
        <f t="shared" si="41"/>
        <v>10.41</v>
      </c>
      <c r="AN256" s="5">
        <f t="shared" si="42"/>
        <v>0</v>
      </c>
      <c r="AO256" s="30">
        <f t="shared" si="43"/>
        <v>0</v>
      </c>
      <c r="AP256" s="30">
        <f t="shared" si="38"/>
        <v>0</v>
      </c>
      <c r="AQ256" t="str">
        <f t="shared" si="39"/>
        <v>1978 - 1992</v>
      </c>
      <c r="AR256" s="2">
        <f t="shared" si="40"/>
        <v>1991</v>
      </c>
      <c r="AS256" s="2">
        <f t="shared" si="44"/>
        <v>-99</v>
      </c>
      <c r="AT256" s="31" t="s">
        <v>50</v>
      </c>
      <c r="AU256" s="31" t="s">
        <v>50</v>
      </c>
      <c r="AV256" s="31" t="s">
        <v>66</v>
      </c>
      <c r="AW256" s="31" t="s">
        <v>57</v>
      </c>
      <c r="AX256" s="31" t="s">
        <v>12711</v>
      </c>
      <c r="AY256" s="31" t="s">
        <v>68</v>
      </c>
      <c r="AZ256" s="31" t="s">
        <v>144</v>
      </c>
      <c r="BA256" s="31" t="s">
        <v>11821</v>
      </c>
      <c r="BB256" s="31" t="s">
        <v>50</v>
      </c>
      <c r="BC256" s="31" t="s">
        <v>50</v>
      </c>
      <c r="BD256" s="31" t="s">
        <v>50</v>
      </c>
      <c r="BE256" s="31" t="s">
        <v>50</v>
      </c>
      <c r="BF256" s="31" t="s">
        <v>50</v>
      </c>
    </row>
    <row r="257" spans="1:58" ht="45" x14ac:dyDescent="0.25">
      <c r="A257" s="31" t="s">
        <v>603</v>
      </c>
      <c r="B257" s="31" t="s">
        <v>49</v>
      </c>
      <c r="C257" s="32">
        <v>1</v>
      </c>
      <c r="D257" s="31" t="s">
        <v>50</v>
      </c>
      <c r="E257" s="31" t="s">
        <v>84</v>
      </c>
      <c r="F257" s="31" t="s">
        <v>85</v>
      </c>
      <c r="G257" s="31" t="s">
        <v>50</v>
      </c>
      <c r="H257" s="31" t="s">
        <v>50</v>
      </c>
      <c r="I257" s="31" t="s">
        <v>53</v>
      </c>
      <c r="J257" s="31" t="s">
        <v>54</v>
      </c>
      <c r="K257" s="31" t="s">
        <v>54</v>
      </c>
      <c r="L257" s="31" t="s">
        <v>55</v>
      </c>
      <c r="M257" s="31" t="s">
        <v>72</v>
      </c>
      <c r="N257" s="31" t="s">
        <v>60</v>
      </c>
      <c r="O257" s="31" t="s">
        <v>57</v>
      </c>
      <c r="P257" s="31" t="s">
        <v>50</v>
      </c>
      <c r="Q257" s="31" t="s">
        <v>50</v>
      </c>
      <c r="R257" s="31" t="s">
        <v>58</v>
      </c>
      <c r="S257" s="31" t="s">
        <v>53</v>
      </c>
      <c r="T257" s="31" t="s">
        <v>60</v>
      </c>
      <c r="U257" s="31" t="s">
        <v>60</v>
      </c>
      <c r="V257" s="31" t="s">
        <v>60</v>
      </c>
      <c r="W257" s="31" t="s">
        <v>50</v>
      </c>
      <c r="X257" s="31" t="s">
        <v>50</v>
      </c>
      <c r="Y257" s="31" t="s">
        <v>60</v>
      </c>
      <c r="Z257" s="31" t="s">
        <v>62</v>
      </c>
      <c r="AA257" s="31" t="s">
        <v>50</v>
      </c>
      <c r="AB257" s="31" t="s">
        <v>50</v>
      </c>
      <c r="AC257" s="31" t="s">
        <v>87</v>
      </c>
      <c r="AD257" s="31" t="s">
        <v>72</v>
      </c>
      <c r="AE257" s="2">
        <f t="shared" si="34"/>
        <v>60</v>
      </c>
      <c r="AF257" s="31" t="s">
        <v>85</v>
      </c>
      <c r="AG257" s="31" t="s">
        <v>129</v>
      </c>
      <c r="AH257" s="31" t="s">
        <v>251</v>
      </c>
      <c r="AI257" s="31" t="s">
        <v>604</v>
      </c>
      <c r="AJ257" s="31">
        <f t="shared" si="35"/>
        <v>1</v>
      </c>
      <c r="AK257" s="34">
        <f t="shared" si="36"/>
        <v>-99</v>
      </c>
      <c r="AL257" s="30">
        <f t="shared" si="37"/>
        <v>-99</v>
      </c>
      <c r="AM257" s="5">
        <f t="shared" si="41"/>
        <v>2030.6</v>
      </c>
      <c r="AN257" s="5">
        <f t="shared" si="42"/>
        <v>60</v>
      </c>
      <c r="AO257" s="30">
        <f t="shared" si="43"/>
        <v>600</v>
      </c>
      <c r="AP257" s="30">
        <f t="shared" si="38"/>
        <v>600</v>
      </c>
      <c r="AQ257" t="str">
        <f t="shared" si="39"/>
        <v>1978 - 1992</v>
      </c>
      <c r="AR257" s="2">
        <f t="shared" si="40"/>
        <v>1987</v>
      </c>
      <c r="AS257" s="2">
        <f t="shared" si="44"/>
        <v>10</v>
      </c>
      <c r="AT257" s="31" t="s">
        <v>166</v>
      </c>
      <c r="AU257" s="31" t="s">
        <v>92</v>
      </c>
      <c r="AV257" s="31" t="s">
        <v>66</v>
      </c>
      <c r="AW257" s="31" t="s">
        <v>57</v>
      </c>
      <c r="AX257" s="31" t="s">
        <v>151</v>
      </c>
      <c r="AY257" s="31" t="s">
        <v>68</v>
      </c>
      <c r="AZ257" s="31" t="s">
        <v>251</v>
      </c>
      <c r="BA257" s="31" t="s">
        <v>604</v>
      </c>
      <c r="BB257" s="31" t="s">
        <v>50</v>
      </c>
      <c r="BC257" s="31" t="s">
        <v>50</v>
      </c>
      <c r="BD257" s="31" t="s">
        <v>50</v>
      </c>
      <c r="BE257" s="31" t="s">
        <v>50</v>
      </c>
      <c r="BF257" s="31" t="s">
        <v>605</v>
      </c>
    </row>
    <row r="258" spans="1:58" ht="45" x14ac:dyDescent="0.25">
      <c r="A258" s="31" t="s">
        <v>3869</v>
      </c>
      <c r="B258" s="31" t="s">
        <v>49</v>
      </c>
      <c r="C258" s="32">
        <v>1</v>
      </c>
      <c r="D258" s="31" t="s">
        <v>50</v>
      </c>
      <c r="E258" s="31" t="s">
        <v>84</v>
      </c>
      <c r="F258" s="31" t="s">
        <v>85</v>
      </c>
      <c r="G258" s="31" t="s">
        <v>50</v>
      </c>
      <c r="H258" s="31" t="s">
        <v>50</v>
      </c>
      <c r="I258" s="31" t="s">
        <v>53</v>
      </c>
      <c r="J258" s="31" t="s">
        <v>54</v>
      </c>
      <c r="K258" s="31" t="s">
        <v>54</v>
      </c>
      <c r="L258" s="31" t="s">
        <v>128</v>
      </c>
      <c r="M258" s="31" t="s">
        <v>72</v>
      </c>
      <c r="N258" s="31" t="s">
        <v>50</v>
      </c>
      <c r="O258" s="31" t="s">
        <v>57</v>
      </c>
      <c r="P258" s="31" t="s">
        <v>50</v>
      </c>
      <c r="Q258" s="31" t="s">
        <v>258</v>
      </c>
      <c r="R258" s="31" t="s">
        <v>58</v>
      </c>
      <c r="S258" s="31" t="s">
        <v>59</v>
      </c>
      <c r="T258" s="31" t="s">
        <v>60</v>
      </c>
      <c r="U258" s="31" t="s">
        <v>60</v>
      </c>
      <c r="V258" s="31" t="s">
        <v>50</v>
      </c>
      <c r="W258" s="31" t="s">
        <v>50</v>
      </c>
      <c r="X258" s="31" t="s">
        <v>50</v>
      </c>
      <c r="Y258" s="31" t="s">
        <v>61</v>
      </c>
      <c r="Z258" s="31" t="s">
        <v>62</v>
      </c>
      <c r="AA258" s="31" t="s">
        <v>50</v>
      </c>
      <c r="AB258" s="31" t="s">
        <v>50</v>
      </c>
      <c r="AC258" s="31" t="s">
        <v>50</v>
      </c>
      <c r="AD258" s="31" t="s">
        <v>50</v>
      </c>
      <c r="AE258" s="2">
        <f t="shared" si="34"/>
        <v>60</v>
      </c>
      <c r="AF258" s="31" t="s">
        <v>85</v>
      </c>
      <c r="AG258" s="31" t="s">
        <v>129</v>
      </c>
      <c r="AH258" s="31" t="s">
        <v>77</v>
      </c>
      <c r="AI258" s="31" t="s">
        <v>11822</v>
      </c>
      <c r="AJ258" s="31">
        <f t="shared" si="35"/>
        <v>0</v>
      </c>
      <c r="AK258" s="34">
        <f t="shared" si="36"/>
        <v>-99</v>
      </c>
      <c r="AL258" s="30">
        <f t="shared" si="37"/>
        <v>-99</v>
      </c>
      <c r="AM258" s="5">
        <f t="shared" si="41"/>
        <v>578.04</v>
      </c>
      <c r="AN258" s="5">
        <f t="shared" si="42"/>
        <v>0</v>
      </c>
      <c r="AO258" s="30">
        <f t="shared" si="43"/>
        <v>0</v>
      </c>
      <c r="AP258" s="30">
        <f t="shared" si="38"/>
        <v>0</v>
      </c>
      <c r="AQ258" t="str">
        <f t="shared" si="39"/>
        <v>1978 - 1992</v>
      </c>
      <c r="AR258" s="2">
        <f t="shared" si="40"/>
        <v>1980</v>
      </c>
      <c r="AS258" s="2">
        <f t="shared" si="44"/>
        <v>-99</v>
      </c>
      <c r="AT258" s="31" t="s">
        <v>50</v>
      </c>
      <c r="AU258" s="31" t="s">
        <v>50</v>
      </c>
      <c r="AV258" s="31" t="s">
        <v>141</v>
      </c>
      <c r="AW258" s="31" t="s">
        <v>86</v>
      </c>
      <c r="AX258" s="31" t="s">
        <v>50</v>
      </c>
      <c r="AY258" s="31" t="s">
        <v>50</v>
      </c>
      <c r="AZ258" s="31" t="s">
        <v>77</v>
      </c>
      <c r="BA258" s="31" t="s">
        <v>11822</v>
      </c>
      <c r="BB258" s="31" t="s">
        <v>50</v>
      </c>
      <c r="BC258" s="31" t="s">
        <v>50</v>
      </c>
      <c r="BD258" s="31" t="s">
        <v>50</v>
      </c>
      <c r="BE258" s="31" t="s">
        <v>50</v>
      </c>
      <c r="BF258" s="31" t="s">
        <v>50</v>
      </c>
    </row>
    <row r="259" spans="1:58" ht="45" x14ac:dyDescent="0.25">
      <c r="A259" s="31" t="s">
        <v>3869</v>
      </c>
      <c r="B259" s="31" t="s">
        <v>49</v>
      </c>
      <c r="C259" s="32">
        <v>2</v>
      </c>
      <c r="D259" s="31" t="s">
        <v>50</v>
      </c>
      <c r="E259" s="31" t="s">
        <v>84</v>
      </c>
      <c r="F259" s="31" t="s">
        <v>85</v>
      </c>
      <c r="G259" s="31" t="s">
        <v>50</v>
      </c>
      <c r="H259" s="31" t="s">
        <v>50</v>
      </c>
      <c r="I259" s="31" t="s">
        <v>53</v>
      </c>
      <c r="J259" s="31" t="s">
        <v>54</v>
      </c>
      <c r="K259" s="31" t="s">
        <v>54</v>
      </c>
      <c r="L259" s="31" t="s">
        <v>55</v>
      </c>
      <c r="M259" s="31" t="s">
        <v>72</v>
      </c>
      <c r="N259" s="31" t="s">
        <v>50</v>
      </c>
      <c r="O259" s="31" t="s">
        <v>57</v>
      </c>
      <c r="P259" s="31" t="s">
        <v>50</v>
      </c>
      <c r="Q259" s="31" t="s">
        <v>258</v>
      </c>
      <c r="R259" s="31" t="s">
        <v>58</v>
      </c>
      <c r="S259" s="31" t="s">
        <v>59</v>
      </c>
      <c r="T259" s="31" t="s">
        <v>60</v>
      </c>
      <c r="U259" s="31" t="s">
        <v>60</v>
      </c>
      <c r="V259" s="31" t="s">
        <v>50</v>
      </c>
      <c r="W259" s="31" t="s">
        <v>50</v>
      </c>
      <c r="X259" s="31" t="s">
        <v>50</v>
      </c>
      <c r="Y259" s="31" t="s">
        <v>61</v>
      </c>
      <c r="Z259" s="31" t="s">
        <v>62</v>
      </c>
      <c r="AA259" s="31" t="s">
        <v>50</v>
      </c>
      <c r="AB259" s="31" t="s">
        <v>50</v>
      </c>
      <c r="AC259" s="31" t="s">
        <v>50</v>
      </c>
      <c r="AD259" s="31" t="s">
        <v>50</v>
      </c>
      <c r="AE259" s="2">
        <f t="shared" si="34"/>
        <v>60</v>
      </c>
      <c r="AF259" s="31" t="s">
        <v>85</v>
      </c>
      <c r="AG259" s="31" t="s">
        <v>129</v>
      </c>
      <c r="AH259" s="31" t="s">
        <v>152</v>
      </c>
      <c r="AI259" s="31" t="s">
        <v>11823</v>
      </c>
      <c r="AJ259" s="31">
        <f t="shared" si="35"/>
        <v>0</v>
      </c>
      <c r="AK259" s="34">
        <f t="shared" si="36"/>
        <v>-99</v>
      </c>
      <c r="AL259" s="30">
        <f t="shared" si="37"/>
        <v>-99</v>
      </c>
      <c r="AM259" s="5">
        <f t="shared" si="41"/>
        <v>578.04</v>
      </c>
      <c r="AN259" s="5">
        <f t="shared" si="42"/>
        <v>0</v>
      </c>
      <c r="AO259" s="30">
        <f t="shared" si="43"/>
        <v>0</v>
      </c>
      <c r="AP259" s="30">
        <f t="shared" si="38"/>
        <v>0</v>
      </c>
      <c r="AQ259" t="str">
        <f t="shared" si="39"/>
        <v>1978 - 1992</v>
      </c>
      <c r="AR259" s="2">
        <f t="shared" si="40"/>
        <v>1980</v>
      </c>
      <c r="AS259" s="2">
        <f t="shared" si="44"/>
        <v>-99</v>
      </c>
      <c r="AT259" s="31" t="s">
        <v>50</v>
      </c>
      <c r="AU259" s="31" t="s">
        <v>50</v>
      </c>
      <c r="AV259" s="31" t="s">
        <v>66</v>
      </c>
      <c r="AW259" s="31" t="s">
        <v>57</v>
      </c>
      <c r="AX259" s="31" t="s">
        <v>50</v>
      </c>
      <c r="AY259" s="31" t="s">
        <v>50</v>
      </c>
      <c r="AZ259" s="31" t="s">
        <v>152</v>
      </c>
      <c r="BA259" s="31" t="s">
        <v>11823</v>
      </c>
      <c r="BB259" s="31" t="s">
        <v>50</v>
      </c>
      <c r="BC259" s="31" t="s">
        <v>50</v>
      </c>
      <c r="BD259" s="31" t="s">
        <v>50</v>
      </c>
      <c r="BE259" s="31" t="s">
        <v>50</v>
      </c>
      <c r="BF259" s="31" t="s">
        <v>50</v>
      </c>
    </row>
    <row r="260" spans="1:58" ht="45" x14ac:dyDescent="0.25">
      <c r="A260" s="31" t="s">
        <v>3869</v>
      </c>
      <c r="B260" s="31" t="s">
        <v>49</v>
      </c>
      <c r="C260" s="32">
        <v>3</v>
      </c>
      <c r="D260" s="31" t="s">
        <v>50</v>
      </c>
      <c r="E260" s="31" t="s">
        <v>84</v>
      </c>
      <c r="F260" s="31" t="s">
        <v>85</v>
      </c>
      <c r="G260" s="31" t="s">
        <v>50</v>
      </c>
      <c r="H260" s="31" t="s">
        <v>50</v>
      </c>
      <c r="I260" s="31" t="s">
        <v>53</v>
      </c>
      <c r="J260" s="31" t="s">
        <v>54</v>
      </c>
      <c r="K260" s="31" t="s">
        <v>54</v>
      </c>
      <c r="L260" s="31" t="s">
        <v>55</v>
      </c>
      <c r="M260" s="31" t="s">
        <v>72</v>
      </c>
      <c r="N260" s="31" t="s">
        <v>50</v>
      </c>
      <c r="O260" s="31" t="s">
        <v>57</v>
      </c>
      <c r="P260" s="31" t="s">
        <v>50</v>
      </c>
      <c r="Q260" s="31" t="s">
        <v>258</v>
      </c>
      <c r="R260" s="31" t="s">
        <v>58</v>
      </c>
      <c r="S260" s="31" t="s">
        <v>59</v>
      </c>
      <c r="T260" s="31" t="s">
        <v>60</v>
      </c>
      <c r="U260" s="31" t="s">
        <v>60</v>
      </c>
      <c r="V260" s="31" t="s">
        <v>50</v>
      </c>
      <c r="W260" s="31" t="s">
        <v>50</v>
      </c>
      <c r="X260" s="31" t="s">
        <v>50</v>
      </c>
      <c r="Y260" s="31" t="s">
        <v>61</v>
      </c>
      <c r="Z260" s="31" t="s">
        <v>62</v>
      </c>
      <c r="AA260" s="31" t="s">
        <v>50</v>
      </c>
      <c r="AB260" s="31" t="s">
        <v>50</v>
      </c>
      <c r="AC260" s="31" t="s">
        <v>50</v>
      </c>
      <c r="AD260" s="31" t="s">
        <v>50</v>
      </c>
      <c r="AE260" s="2">
        <f t="shared" ref="AE260:AE323" si="45">IF(AG260="k",VALUE(AF260),IF(AG260="T",AF260*12,IF(TRIM(AF260)="","NA",AF260)))</f>
        <v>60</v>
      </c>
      <c r="AF260" s="31" t="s">
        <v>85</v>
      </c>
      <c r="AG260" s="31" t="s">
        <v>129</v>
      </c>
      <c r="AH260" s="31" t="s">
        <v>152</v>
      </c>
      <c r="AI260" s="31" t="s">
        <v>11824</v>
      </c>
      <c r="AJ260" s="31">
        <f t="shared" ref="AJ260:AJ323" si="46">IF(AS260&gt;0,VALUE(M260),0)</f>
        <v>0</v>
      </c>
      <c r="AK260" s="34">
        <f t="shared" ref="AK260:AK323" si="47">IF(AS260&gt;0,IF(P260&lt;&gt;"",2013-VALUE(P260),IF(Q260&lt;&gt;"",2013-VALUE(Q260),-99)),-99)</f>
        <v>-99</v>
      </c>
      <c r="AL260" s="30">
        <f t="shared" ref="AL260:AL323" si="48">IF(OR((2013-AR260)=AK260,AK260=-99),-99,AK260)</f>
        <v>-99</v>
      </c>
      <c r="AM260" s="5">
        <f t="shared" si="41"/>
        <v>578.04</v>
      </c>
      <c r="AN260" s="5">
        <f t="shared" si="42"/>
        <v>0</v>
      </c>
      <c r="AO260" s="30">
        <f t="shared" si="43"/>
        <v>0</v>
      </c>
      <c r="AP260" s="30">
        <f t="shared" ref="AP260:AP323" si="49">AN260*AS260</f>
        <v>0</v>
      </c>
      <c r="AQ260" t="str">
        <f t="shared" ref="AQ260:AQ323" si="50">IF(OR(ISERROR(AR260),AR260=0),0,VLOOKUP(AR260,tblVintages,2,TRUE))</f>
        <v>1978 - 1992</v>
      </c>
      <c r="AR260" s="2">
        <f t="shared" ref="AR260:AR323" si="51">VLOOKUP(A260,tblBldgInfo,7,FALSE)</f>
        <v>1980</v>
      </c>
      <c r="AS260" s="2">
        <f t="shared" si="44"/>
        <v>-99</v>
      </c>
      <c r="AT260" s="31" t="s">
        <v>50</v>
      </c>
      <c r="AU260" s="31" t="s">
        <v>50</v>
      </c>
      <c r="AV260" s="31" t="s">
        <v>66</v>
      </c>
      <c r="AW260" s="31" t="s">
        <v>57</v>
      </c>
      <c r="AX260" s="31" t="s">
        <v>50</v>
      </c>
      <c r="AY260" s="31" t="s">
        <v>50</v>
      </c>
      <c r="AZ260" s="31" t="s">
        <v>152</v>
      </c>
      <c r="BA260" s="31" t="s">
        <v>11824</v>
      </c>
      <c r="BB260" s="31" t="s">
        <v>50</v>
      </c>
      <c r="BC260" s="31" t="s">
        <v>50</v>
      </c>
      <c r="BD260" s="31" t="s">
        <v>50</v>
      </c>
      <c r="BE260" s="31" t="s">
        <v>50</v>
      </c>
      <c r="BF260" s="31" t="s">
        <v>50</v>
      </c>
    </row>
    <row r="261" spans="1:58" ht="45" x14ac:dyDescent="0.25">
      <c r="A261" s="31" t="s">
        <v>3878</v>
      </c>
      <c r="B261" s="31" t="s">
        <v>49</v>
      </c>
      <c r="C261" s="32">
        <v>1</v>
      </c>
      <c r="D261" s="31" t="s">
        <v>50</v>
      </c>
      <c r="E261" s="31" t="s">
        <v>84</v>
      </c>
      <c r="F261" s="31" t="s">
        <v>85</v>
      </c>
      <c r="G261" s="31" t="s">
        <v>50</v>
      </c>
      <c r="H261" s="31" t="s">
        <v>50</v>
      </c>
      <c r="I261" s="31" t="s">
        <v>53</v>
      </c>
      <c r="J261" s="31" t="s">
        <v>54</v>
      </c>
      <c r="K261" s="31" t="s">
        <v>54</v>
      </c>
      <c r="L261" s="31" t="s">
        <v>55</v>
      </c>
      <c r="M261" s="31" t="s">
        <v>72</v>
      </c>
      <c r="N261" s="31" t="s">
        <v>60</v>
      </c>
      <c r="O261" s="31" t="s">
        <v>57</v>
      </c>
      <c r="P261" s="31" t="s">
        <v>50</v>
      </c>
      <c r="Q261" s="31" t="s">
        <v>143</v>
      </c>
      <c r="R261" s="31" t="s">
        <v>74</v>
      </c>
      <c r="S261" s="31" t="s">
        <v>53</v>
      </c>
      <c r="T261" s="31" t="s">
        <v>60</v>
      </c>
      <c r="U261" s="31" t="s">
        <v>60</v>
      </c>
      <c r="V261" s="31" t="s">
        <v>86</v>
      </c>
      <c r="W261" s="31" t="s">
        <v>50</v>
      </c>
      <c r="X261" s="31" t="s">
        <v>50</v>
      </c>
      <c r="Y261" s="31" t="s">
        <v>54</v>
      </c>
      <c r="Z261" s="31" t="s">
        <v>62</v>
      </c>
      <c r="AA261" s="31" t="s">
        <v>50</v>
      </c>
      <c r="AB261" s="31" t="s">
        <v>50</v>
      </c>
      <c r="AC261" s="31" t="s">
        <v>63</v>
      </c>
      <c r="AD261" s="31" t="s">
        <v>72</v>
      </c>
      <c r="AE261" s="2">
        <f t="shared" si="45"/>
        <v>60</v>
      </c>
      <c r="AF261" s="31" t="s">
        <v>85</v>
      </c>
      <c r="AG261" s="31" t="s">
        <v>129</v>
      </c>
      <c r="AH261" s="31" t="s">
        <v>136</v>
      </c>
      <c r="AI261" s="31" t="s">
        <v>11825</v>
      </c>
      <c r="AJ261" s="31">
        <f t="shared" si="46"/>
        <v>0</v>
      </c>
      <c r="AK261" s="34">
        <f t="shared" si="47"/>
        <v>-99</v>
      </c>
      <c r="AL261" s="30">
        <f t="shared" si="48"/>
        <v>-99</v>
      </c>
      <c r="AM261" s="5">
        <f t="shared" ref="AM261:AM324" si="52">VLOOKUP(A261,tblSiteWeights,4,FALSE)</f>
        <v>493.79</v>
      </c>
      <c r="AN261" s="5">
        <f t="shared" ref="AN261:AN324" si="53">IF(AND(AS261&gt;0,AM261&gt;0),M261*AE261,0)</f>
        <v>0</v>
      </c>
      <c r="AO261" s="30">
        <f t="shared" ref="AO261:AO324" si="54">AN261*AS261</f>
        <v>0</v>
      </c>
      <c r="AP261" s="30">
        <f t="shared" si="49"/>
        <v>0</v>
      </c>
      <c r="AQ261" t="str">
        <f t="shared" si="50"/>
        <v>2002 - 2005</v>
      </c>
      <c r="AR261" s="2">
        <f t="shared" si="51"/>
        <v>2005</v>
      </c>
      <c r="AS261" s="2">
        <f t="shared" ref="AS261:AS324" si="55">IF(OR(AM261=0,AU261=""),-99,VALUE(AU261))</f>
        <v>-99</v>
      </c>
      <c r="AT261" s="31" t="s">
        <v>50</v>
      </c>
      <c r="AU261" s="31" t="s">
        <v>50</v>
      </c>
      <c r="AV261" s="31" t="s">
        <v>66</v>
      </c>
      <c r="AW261" s="31" t="s">
        <v>57</v>
      </c>
      <c r="AX261" s="31" t="s">
        <v>50</v>
      </c>
      <c r="AY261" s="31" t="s">
        <v>50</v>
      </c>
      <c r="AZ261" s="31" t="s">
        <v>136</v>
      </c>
      <c r="BA261" s="31" t="s">
        <v>11825</v>
      </c>
      <c r="BB261" s="31" t="s">
        <v>50</v>
      </c>
      <c r="BC261" s="31" t="s">
        <v>50</v>
      </c>
      <c r="BD261" s="31" t="s">
        <v>50</v>
      </c>
      <c r="BE261" s="31" t="s">
        <v>50</v>
      </c>
      <c r="BF261" s="31" t="s">
        <v>50</v>
      </c>
    </row>
    <row r="262" spans="1:58" ht="45" x14ac:dyDescent="0.25">
      <c r="A262" s="31" t="s">
        <v>3896</v>
      </c>
      <c r="B262" s="31" t="s">
        <v>49</v>
      </c>
      <c r="C262" s="32">
        <v>8</v>
      </c>
      <c r="D262" s="31" t="s">
        <v>50</v>
      </c>
      <c r="E262" s="31" t="s">
        <v>84</v>
      </c>
      <c r="F262" s="31" t="s">
        <v>85</v>
      </c>
      <c r="G262" s="31" t="s">
        <v>50</v>
      </c>
      <c r="H262" s="31" t="s">
        <v>50</v>
      </c>
      <c r="I262" s="31" t="s">
        <v>53</v>
      </c>
      <c r="J262" s="31" t="s">
        <v>54</v>
      </c>
      <c r="K262" s="31" t="s">
        <v>54</v>
      </c>
      <c r="L262" s="31" t="s">
        <v>128</v>
      </c>
      <c r="M262" s="31" t="s">
        <v>96</v>
      </c>
      <c r="N262" s="31" t="s">
        <v>60</v>
      </c>
      <c r="O262" s="31" t="s">
        <v>60</v>
      </c>
      <c r="P262" s="31" t="s">
        <v>50</v>
      </c>
      <c r="Q262" s="31" t="s">
        <v>107</v>
      </c>
      <c r="R262" s="31" t="s">
        <v>58</v>
      </c>
      <c r="S262" s="31" t="s">
        <v>59</v>
      </c>
      <c r="T262" s="31" t="s">
        <v>60</v>
      </c>
      <c r="U262" s="31" t="s">
        <v>60</v>
      </c>
      <c r="V262" s="31" t="s">
        <v>50</v>
      </c>
      <c r="W262" s="31" t="s">
        <v>50</v>
      </c>
      <c r="X262" s="31" t="s">
        <v>50</v>
      </c>
      <c r="Y262" s="31" t="s">
        <v>61</v>
      </c>
      <c r="Z262" s="31" t="s">
        <v>62</v>
      </c>
      <c r="AA262" s="31" t="s">
        <v>50</v>
      </c>
      <c r="AB262" s="31" t="s">
        <v>50</v>
      </c>
      <c r="AC262" s="31" t="s">
        <v>50</v>
      </c>
      <c r="AD262" s="31" t="s">
        <v>72</v>
      </c>
      <c r="AE262" s="2">
        <f t="shared" si="45"/>
        <v>60</v>
      </c>
      <c r="AF262" s="31" t="s">
        <v>85</v>
      </c>
      <c r="AG262" s="31" t="s">
        <v>129</v>
      </c>
      <c r="AH262" s="31" t="s">
        <v>144</v>
      </c>
      <c r="AI262" s="31" t="s">
        <v>11826</v>
      </c>
      <c r="AJ262" s="31">
        <f t="shared" si="46"/>
        <v>0</v>
      </c>
      <c r="AK262" s="34">
        <f t="shared" si="47"/>
        <v>-99</v>
      </c>
      <c r="AL262" s="30">
        <f t="shared" si="48"/>
        <v>-99</v>
      </c>
      <c r="AM262" s="5">
        <f t="shared" si="52"/>
        <v>110.77</v>
      </c>
      <c r="AN262" s="5">
        <f t="shared" si="53"/>
        <v>0</v>
      </c>
      <c r="AO262" s="30">
        <f t="shared" si="54"/>
        <v>0</v>
      </c>
      <c r="AP262" s="30">
        <f t="shared" si="49"/>
        <v>0</v>
      </c>
      <c r="AQ262" t="str">
        <f t="shared" si="50"/>
        <v>2010 - 2013</v>
      </c>
      <c r="AR262" s="2">
        <f t="shared" si="51"/>
        <v>2010</v>
      </c>
      <c r="AS262" s="2">
        <f t="shared" si="55"/>
        <v>-99</v>
      </c>
      <c r="AT262" s="31" t="s">
        <v>50</v>
      </c>
      <c r="AU262" s="31" t="s">
        <v>50</v>
      </c>
      <c r="AV262" s="31" t="s">
        <v>141</v>
      </c>
      <c r="AW262" s="31" t="s">
        <v>86</v>
      </c>
      <c r="AX262" s="31" t="s">
        <v>50</v>
      </c>
      <c r="AY262" s="31" t="s">
        <v>50</v>
      </c>
      <c r="AZ262" s="31" t="s">
        <v>144</v>
      </c>
      <c r="BA262" s="31" t="s">
        <v>11826</v>
      </c>
      <c r="BB262" s="31" t="s">
        <v>50</v>
      </c>
      <c r="BC262" s="31" t="s">
        <v>50</v>
      </c>
      <c r="BD262" s="31" t="s">
        <v>50</v>
      </c>
      <c r="BE262" s="31" t="s">
        <v>50</v>
      </c>
      <c r="BF262" s="31" t="s">
        <v>50</v>
      </c>
    </row>
    <row r="263" spans="1:58" ht="45" x14ac:dyDescent="0.25">
      <c r="A263" s="31" t="s">
        <v>3901</v>
      </c>
      <c r="B263" s="31" t="s">
        <v>49</v>
      </c>
      <c r="C263" s="32">
        <v>2</v>
      </c>
      <c r="D263" s="31" t="s">
        <v>50</v>
      </c>
      <c r="E263" s="31" t="s">
        <v>84</v>
      </c>
      <c r="F263" s="31" t="s">
        <v>85</v>
      </c>
      <c r="G263" s="31" t="s">
        <v>50</v>
      </c>
      <c r="H263" s="31" t="s">
        <v>50</v>
      </c>
      <c r="I263" s="31" t="s">
        <v>53</v>
      </c>
      <c r="J263" s="31" t="s">
        <v>54</v>
      </c>
      <c r="K263" s="31" t="s">
        <v>54</v>
      </c>
      <c r="L263" s="31" t="s">
        <v>55</v>
      </c>
      <c r="M263" s="31" t="s">
        <v>72</v>
      </c>
      <c r="N263" s="31" t="s">
        <v>50</v>
      </c>
      <c r="O263" s="31" t="s">
        <v>57</v>
      </c>
      <c r="P263" s="31" t="s">
        <v>50</v>
      </c>
      <c r="Q263" s="31" t="s">
        <v>498</v>
      </c>
      <c r="R263" s="31" t="s">
        <v>74</v>
      </c>
      <c r="S263" s="31" t="s">
        <v>53</v>
      </c>
      <c r="T263" s="31" t="s">
        <v>60</v>
      </c>
      <c r="U263" s="31" t="s">
        <v>60</v>
      </c>
      <c r="V263" s="31" t="s">
        <v>66</v>
      </c>
      <c r="W263" s="31" t="s">
        <v>50</v>
      </c>
      <c r="X263" s="31" t="s">
        <v>161</v>
      </c>
      <c r="Y263" s="31" t="s">
        <v>61</v>
      </c>
      <c r="Z263" s="31" t="s">
        <v>62</v>
      </c>
      <c r="AA263" s="31" t="s">
        <v>50</v>
      </c>
      <c r="AB263" s="31" t="s">
        <v>50</v>
      </c>
      <c r="AC263" s="31" t="s">
        <v>87</v>
      </c>
      <c r="AD263" s="31" t="s">
        <v>72</v>
      </c>
      <c r="AE263" s="2">
        <f t="shared" si="45"/>
        <v>60</v>
      </c>
      <c r="AF263" s="31" t="s">
        <v>85</v>
      </c>
      <c r="AG263" s="31" t="s">
        <v>129</v>
      </c>
      <c r="AH263" s="31" t="s">
        <v>77</v>
      </c>
      <c r="AI263" s="31" t="s">
        <v>11827</v>
      </c>
      <c r="AJ263" s="31">
        <f t="shared" si="46"/>
        <v>0</v>
      </c>
      <c r="AK263" s="34">
        <f t="shared" si="47"/>
        <v>-99</v>
      </c>
      <c r="AL263" s="30">
        <f t="shared" si="48"/>
        <v>-99</v>
      </c>
      <c r="AM263" s="5">
        <f t="shared" si="52"/>
        <v>75.260000000000005</v>
      </c>
      <c r="AN263" s="5">
        <f t="shared" si="53"/>
        <v>0</v>
      </c>
      <c r="AO263" s="30">
        <f t="shared" si="54"/>
        <v>0</v>
      </c>
      <c r="AP263" s="30">
        <f t="shared" si="49"/>
        <v>0</v>
      </c>
      <c r="AQ263" t="str">
        <f t="shared" si="50"/>
        <v>1978 - 1992</v>
      </c>
      <c r="AR263" s="2">
        <f t="shared" si="51"/>
        <v>1990</v>
      </c>
      <c r="AS263" s="2">
        <f t="shared" si="55"/>
        <v>-99</v>
      </c>
      <c r="AT263" s="31" t="s">
        <v>50</v>
      </c>
      <c r="AU263" s="31" t="s">
        <v>50</v>
      </c>
      <c r="AV263" s="31" t="s">
        <v>141</v>
      </c>
      <c r="AW263" s="31" t="s">
        <v>86</v>
      </c>
      <c r="AX263" s="31" t="s">
        <v>270</v>
      </c>
      <c r="AY263" s="31" t="s">
        <v>179</v>
      </c>
      <c r="AZ263" s="31" t="s">
        <v>77</v>
      </c>
      <c r="BA263" s="31" t="s">
        <v>12712</v>
      </c>
      <c r="BB263" s="31" t="s">
        <v>50</v>
      </c>
      <c r="BC263" s="31" t="s">
        <v>50</v>
      </c>
      <c r="BD263" s="31" t="s">
        <v>50</v>
      </c>
      <c r="BE263" s="31" t="s">
        <v>50</v>
      </c>
      <c r="BF263" s="31" t="s">
        <v>50</v>
      </c>
    </row>
    <row r="264" spans="1:58" ht="45" x14ac:dyDescent="0.25">
      <c r="A264" s="31" t="s">
        <v>3934</v>
      </c>
      <c r="B264" s="31" t="s">
        <v>49</v>
      </c>
      <c r="C264" s="32">
        <v>1</v>
      </c>
      <c r="D264" s="31" t="s">
        <v>50</v>
      </c>
      <c r="E264" s="31" t="s">
        <v>84</v>
      </c>
      <c r="F264" s="31" t="s">
        <v>85</v>
      </c>
      <c r="G264" s="31" t="s">
        <v>70</v>
      </c>
      <c r="H264" s="31" t="s">
        <v>71</v>
      </c>
      <c r="I264" s="31" t="s">
        <v>53</v>
      </c>
      <c r="J264" s="31" t="s">
        <v>54</v>
      </c>
      <c r="K264" s="31" t="s">
        <v>54</v>
      </c>
      <c r="L264" s="31" t="s">
        <v>55</v>
      </c>
      <c r="M264" s="31" t="s">
        <v>51</v>
      </c>
      <c r="N264" s="31" t="s">
        <v>50</v>
      </c>
      <c r="O264" s="31" t="s">
        <v>57</v>
      </c>
      <c r="P264" s="31" t="s">
        <v>50</v>
      </c>
      <c r="Q264" s="31" t="s">
        <v>50</v>
      </c>
      <c r="R264" s="31" t="s">
        <v>74</v>
      </c>
      <c r="S264" s="31" t="s">
        <v>59</v>
      </c>
      <c r="T264" s="31" t="s">
        <v>60</v>
      </c>
      <c r="U264" s="31" t="s">
        <v>60</v>
      </c>
      <c r="V264" s="31" t="s">
        <v>60</v>
      </c>
      <c r="W264" s="31" t="s">
        <v>50</v>
      </c>
      <c r="X264" s="31" t="s">
        <v>50</v>
      </c>
      <c r="Y264" s="31" t="s">
        <v>50</v>
      </c>
      <c r="Z264" s="31" t="s">
        <v>62</v>
      </c>
      <c r="AA264" s="31" t="s">
        <v>50</v>
      </c>
      <c r="AB264" s="31" t="s">
        <v>50</v>
      </c>
      <c r="AC264" s="31" t="s">
        <v>87</v>
      </c>
      <c r="AD264" s="31" t="s">
        <v>72</v>
      </c>
      <c r="AE264" s="2">
        <f t="shared" si="45"/>
        <v>60</v>
      </c>
      <c r="AF264" s="31" t="s">
        <v>85</v>
      </c>
      <c r="AG264" s="31" t="s">
        <v>129</v>
      </c>
      <c r="AH264" s="31" t="s">
        <v>152</v>
      </c>
      <c r="AI264" s="31" t="s">
        <v>435</v>
      </c>
      <c r="AJ264" s="31">
        <f t="shared" si="46"/>
        <v>0</v>
      </c>
      <c r="AK264" s="34">
        <f t="shared" si="47"/>
        <v>-99</v>
      </c>
      <c r="AL264" s="30">
        <f t="shared" si="48"/>
        <v>-99</v>
      </c>
      <c r="AM264" s="5">
        <f t="shared" si="52"/>
        <v>41.97</v>
      </c>
      <c r="AN264" s="5">
        <f t="shared" si="53"/>
        <v>0</v>
      </c>
      <c r="AO264" s="30">
        <f t="shared" si="54"/>
        <v>0</v>
      </c>
      <c r="AP264" s="30">
        <f t="shared" si="49"/>
        <v>0</v>
      </c>
      <c r="AQ264" t="str">
        <f t="shared" si="50"/>
        <v>Before 1978</v>
      </c>
      <c r="AR264" s="2">
        <f t="shared" si="51"/>
        <v>1965</v>
      </c>
      <c r="AS264" s="2">
        <f t="shared" si="55"/>
        <v>-99</v>
      </c>
      <c r="AT264" s="31" t="s">
        <v>50</v>
      </c>
      <c r="AU264" s="31" t="s">
        <v>50</v>
      </c>
      <c r="AV264" s="31" t="s">
        <v>66</v>
      </c>
      <c r="AW264" s="31" t="s">
        <v>57</v>
      </c>
      <c r="AX264" s="31" t="s">
        <v>50</v>
      </c>
      <c r="AY264" s="31" t="s">
        <v>50</v>
      </c>
      <c r="AZ264" s="31" t="s">
        <v>152</v>
      </c>
      <c r="BA264" s="31" t="s">
        <v>435</v>
      </c>
      <c r="BB264" s="31" t="s">
        <v>50</v>
      </c>
      <c r="BC264" s="31" t="s">
        <v>50</v>
      </c>
      <c r="BD264" s="31" t="s">
        <v>50</v>
      </c>
      <c r="BE264" s="31" t="s">
        <v>50</v>
      </c>
      <c r="BF264" s="31" t="s">
        <v>50</v>
      </c>
    </row>
    <row r="265" spans="1:58" ht="45" x14ac:dyDescent="0.25">
      <c r="A265" s="31" t="s">
        <v>3934</v>
      </c>
      <c r="B265" s="31" t="s">
        <v>49</v>
      </c>
      <c r="C265" s="32">
        <v>3</v>
      </c>
      <c r="D265" s="31" t="s">
        <v>50</v>
      </c>
      <c r="E265" s="31" t="s">
        <v>84</v>
      </c>
      <c r="F265" s="31" t="s">
        <v>85</v>
      </c>
      <c r="G265" s="31" t="s">
        <v>70</v>
      </c>
      <c r="H265" s="31" t="s">
        <v>71</v>
      </c>
      <c r="I265" s="31" t="s">
        <v>59</v>
      </c>
      <c r="J265" s="31" t="s">
        <v>54</v>
      </c>
      <c r="K265" s="31" t="s">
        <v>54</v>
      </c>
      <c r="L265" s="31" t="s">
        <v>55</v>
      </c>
      <c r="M265" s="31" t="s">
        <v>99</v>
      </c>
      <c r="N265" s="31" t="s">
        <v>50</v>
      </c>
      <c r="O265" s="31" t="s">
        <v>57</v>
      </c>
      <c r="P265" s="31" t="s">
        <v>50</v>
      </c>
      <c r="Q265" s="31" t="s">
        <v>50</v>
      </c>
      <c r="R265" s="31" t="s">
        <v>74</v>
      </c>
      <c r="S265" s="31" t="s">
        <v>59</v>
      </c>
      <c r="T265" s="31" t="s">
        <v>60</v>
      </c>
      <c r="U265" s="31" t="s">
        <v>60</v>
      </c>
      <c r="V265" s="31" t="s">
        <v>60</v>
      </c>
      <c r="W265" s="31" t="s">
        <v>50</v>
      </c>
      <c r="X265" s="31" t="s">
        <v>50</v>
      </c>
      <c r="Y265" s="31" t="s">
        <v>50</v>
      </c>
      <c r="Z265" s="31" t="s">
        <v>62</v>
      </c>
      <c r="AA265" s="31" t="s">
        <v>50</v>
      </c>
      <c r="AB265" s="31" t="s">
        <v>50</v>
      </c>
      <c r="AC265" s="31" t="s">
        <v>87</v>
      </c>
      <c r="AD265" s="31" t="s">
        <v>72</v>
      </c>
      <c r="AE265" s="2">
        <f t="shared" si="45"/>
        <v>60</v>
      </c>
      <c r="AF265" s="31" t="s">
        <v>85</v>
      </c>
      <c r="AG265" s="31" t="s">
        <v>129</v>
      </c>
      <c r="AH265" s="31" t="s">
        <v>152</v>
      </c>
      <c r="AI265" s="31" t="s">
        <v>11828</v>
      </c>
      <c r="AJ265" s="31">
        <f t="shared" si="46"/>
        <v>0</v>
      </c>
      <c r="AK265" s="34">
        <f t="shared" si="47"/>
        <v>-99</v>
      </c>
      <c r="AL265" s="30">
        <f t="shared" si="48"/>
        <v>-99</v>
      </c>
      <c r="AM265" s="5">
        <f t="shared" si="52"/>
        <v>41.97</v>
      </c>
      <c r="AN265" s="5">
        <f t="shared" si="53"/>
        <v>0</v>
      </c>
      <c r="AO265" s="30">
        <f t="shared" si="54"/>
        <v>0</v>
      </c>
      <c r="AP265" s="30">
        <f t="shared" si="49"/>
        <v>0</v>
      </c>
      <c r="AQ265" t="str">
        <f t="shared" si="50"/>
        <v>Before 1978</v>
      </c>
      <c r="AR265" s="2">
        <f t="shared" si="51"/>
        <v>1965</v>
      </c>
      <c r="AS265" s="2">
        <f t="shared" si="55"/>
        <v>-99</v>
      </c>
      <c r="AT265" s="31" t="s">
        <v>50</v>
      </c>
      <c r="AU265" s="31" t="s">
        <v>50</v>
      </c>
      <c r="AV265" s="31" t="s">
        <v>66</v>
      </c>
      <c r="AW265" s="31" t="s">
        <v>57</v>
      </c>
      <c r="AX265" s="31" t="s">
        <v>50</v>
      </c>
      <c r="AY265" s="31" t="s">
        <v>50</v>
      </c>
      <c r="AZ265" s="31" t="s">
        <v>152</v>
      </c>
      <c r="BA265" s="31" t="s">
        <v>11828</v>
      </c>
      <c r="BB265" s="31" t="s">
        <v>50</v>
      </c>
      <c r="BC265" s="31" t="s">
        <v>50</v>
      </c>
      <c r="BD265" s="31" t="s">
        <v>50</v>
      </c>
      <c r="BE265" s="31" t="s">
        <v>50</v>
      </c>
      <c r="BF265" s="31" t="s">
        <v>50</v>
      </c>
    </row>
    <row r="266" spans="1:58" ht="45" x14ac:dyDescent="0.25">
      <c r="A266" s="31" t="s">
        <v>3934</v>
      </c>
      <c r="B266" s="31" t="s">
        <v>49</v>
      </c>
      <c r="C266" s="32">
        <v>4</v>
      </c>
      <c r="D266" s="31" t="s">
        <v>50</v>
      </c>
      <c r="E266" s="31" t="s">
        <v>84</v>
      </c>
      <c r="F266" s="31" t="s">
        <v>85</v>
      </c>
      <c r="G266" s="31" t="s">
        <v>70</v>
      </c>
      <c r="H266" s="31" t="s">
        <v>71</v>
      </c>
      <c r="I266" s="31" t="s">
        <v>304</v>
      </c>
      <c r="J266" s="31" t="s">
        <v>54</v>
      </c>
      <c r="K266" s="31" t="s">
        <v>54</v>
      </c>
      <c r="L266" s="31" t="s">
        <v>55</v>
      </c>
      <c r="M266" s="31" t="s">
        <v>169</v>
      </c>
      <c r="N266" s="31" t="s">
        <v>50</v>
      </c>
      <c r="O266" s="31" t="s">
        <v>57</v>
      </c>
      <c r="P266" s="31" t="s">
        <v>50</v>
      </c>
      <c r="Q266" s="31" t="s">
        <v>50</v>
      </c>
      <c r="R266" s="31" t="s">
        <v>74</v>
      </c>
      <c r="S266" s="31" t="s">
        <v>59</v>
      </c>
      <c r="T266" s="31" t="s">
        <v>60</v>
      </c>
      <c r="U266" s="31" t="s">
        <v>60</v>
      </c>
      <c r="V266" s="31" t="s">
        <v>60</v>
      </c>
      <c r="W266" s="31" t="s">
        <v>50</v>
      </c>
      <c r="X266" s="31" t="s">
        <v>50</v>
      </c>
      <c r="Y266" s="31" t="s">
        <v>50</v>
      </c>
      <c r="Z266" s="31" t="s">
        <v>62</v>
      </c>
      <c r="AA266" s="31" t="s">
        <v>50</v>
      </c>
      <c r="AB266" s="31" t="s">
        <v>50</v>
      </c>
      <c r="AC266" s="31" t="s">
        <v>87</v>
      </c>
      <c r="AD266" s="31" t="s">
        <v>72</v>
      </c>
      <c r="AE266" s="2">
        <f t="shared" si="45"/>
        <v>60</v>
      </c>
      <c r="AF266" s="31" t="s">
        <v>85</v>
      </c>
      <c r="AG266" s="31" t="s">
        <v>129</v>
      </c>
      <c r="AH266" s="31" t="s">
        <v>152</v>
      </c>
      <c r="AI266" s="31" t="s">
        <v>11828</v>
      </c>
      <c r="AJ266" s="31">
        <f t="shared" si="46"/>
        <v>0</v>
      </c>
      <c r="AK266" s="34">
        <f t="shared" si="47"/>
        <v>-99</v>
      </c>
      <c r="AL266" s="30">
        <f t="shared" si="48"/>
        <v>-99</v>
      </c>
      <c r="AM266" s="5">
        <f t="shared" si="52"/>
        <v>41.97</v>
      </c>
      <c r="AN266" s="5">
        <f t="shared" si="53"/>
        <v>0</v>
      </c>
      <c r="AO266" s="30">
        <f t="shared" si="54"/>
        <v>0</v>
      </c>
      <c r="AP266" s="30">
        <f t="shared" si="49"/>
        <v>0</v>
      </c>
      <c r="AQ266" t="str">
        <f t="shared" si="50"/>
        <v>Before 1978</v>
      </c>
      <c r="AR266" s="2">
        <f t="shared" si="51"/>
        <v>1965</v>
      </c>
      <c r="AS266" s="2">
        <f t="shared" si="55"/>
        <v>-99</v>
      </c>
      <c r="AT266" s="31" t="s">
        <v>50</v>
      </c>
      <c r="AU266" s="31" t="s">
        <v>50</v>
      </c>
      <c r="AV266" s="31" t="s">
        <v>66</v>
      </c>
      <c r="AW266" s="31" t="s">
        <v>57</v>
      </c>
      <c r="AX266" s="31" t="s">
        <v>50</v>
      </c>
      <c r="AY266" s="31" t="s">
        <v>50</v>
      </c>
      <c r="AZ266" s="31" t="s">
        <v>152</v>
      </c>
      <c r="BA266" s="31" t="s">
        <v>11828</v>
      </c>
      <c r="BB266" s="31" t="s">
        <v>50</v>
      </c>
      <c r="BC266" s="31" t="s">
        <v>50</v>
      </c>
      <c r="BD266" s="31" t="s">
        <v>50</v>
      </c>
      <c r="BE266" s="31" t="s">
        <v>50</v>
      </c>
      <c r="BF266" s="31" t="s">
        <v>50</v>
      </c>
    </row>
    <row r="267" spans="1:58" ht="45" x14ac:dyDescent="0.25">
      <c r="A267" s="31" t="s">
        <v>3951</v>
      </c>
      <c r="B267" s="31" t="s">
        <v>49</v>
      </c>
      <c r="C267" s="32">
        <v>1</v>
      </c>
      <c r="D267" s="31" t="s">
        <v>50</v>
      </c>
      <c r="E267" s="31" t="s">
        <v>72</v>
      </c>
      <c r="F267" s="31" t="s">
        <v>51</v>
      </c>
      <c r="G267" s="31" t="s">
        <v>50</v>
      </c>
      <c r="H267" s="31" t="s">
        <v>50</v>
      </c>
      <c r="I267" s="31" t="s">
        <v>53</v>
      </c>
      <c r="J267" s="31" t="s">
        <v>54</v>
      </c>
      <c r="K267" s="31" t="s">
        <v>54</v>
      </c>
      <c r="L267" s="31" t="s">
        <v>55</v>
      </c>
      <c r="M267" s="31" t="s">
        <v>51</v>
      </c>
      <c r="N267" s="31" t="s">
        <v>50</v>
      </c>
      <c r="O267" s="31" t="s">
        <v>57</v>
      </c>
      <c r="P267" s="31" t="s">
        <v>50</v>
      </c>
      <c r="Q267" s="31" t="s">
        <v>50</v>
      </c>
      <c r="R267" s="31" t="s">
        <v>74</v>
      </c>
      <c r="S267" s="31" t="s">
        <v>59</v>
      </c>
      <c r="T267" s="31" t="s">
        <v>50</v>
      </c>
      <c r="U267" s="31" t="s">
        <v>50</v>
      </c>
      <c r="V267" s="31" t="s">
        <v>60</v>
      </c>
      <c r="W267" s="31" t="s">
        <v>50</v>
      </c>
      <c r="X267" s="31" t="s">
        <v>50</v>
      </c>
      <c r="Y267" s="31" t="s">
        <v>50</v>
      </c>
      <c r="Z267" s="31" t="s">
        <v>62</v>
      </c>
      <c r="AA267" s="31" t="s">
        <v>50</v>
      </c>
      <c r="AB267" s="31" t="s">
        <v>50</v>
      </c>
      <c r="AC267" s="31" t="s">
        <v>87</v>
      </c>
      <c r="AD267" s="31" t="s">
        <v>72</v>
      </c>
      <c r="AE267" s="2">
        <f t="shared" si="45"/>
        <v>60</v>
      </c>
      <c r="AF267" s="31" t="s">
        <v>267</v>
      </c>
      <c r="AG267" s="31" t="s">
        <v>76</v>
      </c>
      <c r="AH267" s="31" t="s">
        <v>136</v>
      </c>
      <c r="AI267" s="31" t="s">
        <v>11829</v>
      </c>
      <c r="AJ267" s="31">
        <f t="shared" si="46"/>
        <v>0</v>
      </c>
      <c r="AK267" s="34">
        <f t="shared" si="47"/>
        <v>-99</v>
      </c>
      <c r="AL267" s="30">
        <f t="shared" si="48"/>
        <v>-99</v>
      </c>
      <c r="AM267" s="5">
        <f t="shared" si="52"/>
        <v>439.45</v>
      </c>
      <c r="AN267" s="5">
        <f t="shared" si="53"/>
        <v>0</v>
      </c>
      <c r="AO267" s="30">
        <f t="shared" si="54"/>
        <v>0</v>
      </c>
      <c r="AP267" s="30">
        <f t="shared" si="49"/>
        <v>0</v>
      </c>
      <c r="AQ267" t="str">
        <f t="shared" si="50"/>
        <v>Before 1978</v>
      </c>
      <c r="AR267" s="2">
        <f t="shared" si="51"/>
        <v>1973</v>
      </c>
      <c r="AS267" s="2">
        <f t="shared" si="55"/>
        <v>-99</v>
      </c>
      <c r="AT267" s="31" t="s">
        <v>50</v>
      </c>
      <c r="AU267" s="31" t="s">
        <v>50</v>
      </c>
      <c r="AV267" s="31" t="s">
        <v>66</v>
      </c>
      <c r="AW267" s="31" t="s">
        <v>57</v>
      </c>
      <c r="AX267" s="31" t="s">
        <v>151</v>
      </c>
      <c r="AY267" s="31" t="s">
        <v>68</v>
      </c>
      <c r="AZ267" s="31" t="s">
        <v>136</v>
      </c>
      <c r="BA267" s="31" t="s">
        <v>11829</v>
      </c>
      <c r="BB267" s="31" t="s">
        <v>1099</v>
      </c>
      <c r="BC267" s="31" t="s">
        <v>129</v>
      </c>
      <c r="BD267" s="31" t="s">
        <v>50</v>
      </c>
      <c r="BE267" s="31" t="s">
        <v>50</v>
      </c>
      <c r="BF267" s="31" t="s">
        <v>50</v>
      </c>
    </row>
    <row r="268" spans="1:58" ht="45" x14ac:dyDescent="0.25">
      <c r="A268" s="31" t="s">
        <v>3965</v>
      </c>
      <c r="B268" s="31" t="s">
        <v>49</v>
      </c>
      <c r="C268" s="32">
        <v>1</v>
      </c>
      <c r="D268" s="31" t="s">
        <v>50</v>
      </c>
      <c r="E268" s="31" t="s">
        <v>99</v>
      </c>
      <c r="F268" s="31" t="s">
        <v>102</v>
      </c>
      <c r="G268" s="31" t="s">
        <v>50</v>
      </c>
      <c r="H268" s="31" t="s">
        <v>50</v>
      </c>
      <c r="I268" s="31" t="s">
        <v>53</v>
      </c>
      <c r="J268" s="31" t="s">
        <v>54</v>
      </c>
      <c r="K268" s="31" t="s">
        <v>54</v>
      </c>
      <c r="L268" s="31" t="s">
        <v>55</v>
      </c>
      <c r="M268" s="31" t="s">
        <v>85</v>
      </c>
      <c r="N268" s="31" t="s">
        <v>50</v>
      </c>
      <c r="O268" s="31" t="s">
        <v>66</v>
      </c>
      <c r="P268" s="31" t="s">
        <v>50</v>
      </c>
      <c r="Q268" s="31" t="s">
        <v>50</v>
      </c>
      <c r="R268" s="31" t="s">
        <v>74</v>
      </c>
      <c r="S268" s="31" t="s">
        <v>59</v>
      </c>
      <c r="T268" s="31" t="s">
        <v>60</v>
      </c>
      <c r="U268" s="31" t="s">
        <v>60</v>
      </c>
      <c r="V268" s="31" t="s">
        <v>66</v>
      </c>
      <c r="W268" s="31" t="s">
        <v>50</v>
      </c>
      <c r="X268" s="31" t="s">
        <v>161</v>
      </c>
      <c r="Y268" s="31" t="s">
        <v>54</v>
      </c>
      <c r="Z268" s="31" t="s">
        <v>62</v>
      </c>
      <c r="AA268" s="31" t="s">
        <v>50</v>
      </c>
      <c r="AB268" s="31" t="s">
        <v>50</v>
      </c>
      <c r="AC268" s="31" t="s">
        <v>87</v>
      </c>
      <c r="AD268" s="31" t="s">
        <v>72</v>
      </c>
      <c r="AE268" s="2">
        <f t="shared" si="45"/>
        <v>60</v>
      </c>
      <c r="AF268" s="31" t="s">
        <v>267</v>
      </c>
      <c r="AG268" s="31" t="s">
        <v>76</v>
      </c>
      <c r="AH268" s="31" t="s">
        <v>77</v>
      </c>
      <c r="AI268" s="31" t="s">
        <v>11786</v>
      </c>
      <c r="AJ268" s="31">
        <f t="shared" si="46"/>
        <v>0</v>
      </c>
      <c r="AK268" s="34">
        <f t="shared" si="47"/>
        <v>-99</v>
      </c>
      <c r="AL268" s="30">
        <f t="shared" si="48"/>
        <v>-99</v>
      </c>
      <c r="AM268" s="5">
        <f t="shared" si="52"/>
        <v>84.01</v>
      </c>
      <c r="AN268" s="5">
        <f t="shared" si="53"/>
        <v>0</v>
      </c>
      <c r="AO268" s="30">
        <f t="shared" si="54"/>
        <v>0</v>
      </c>
      <c r="AP268" s="30">
        <f t="shared" si="49"/>
        <v>0</v>
      </c>
      <c r="AQ268" t="str">
        <f t="shared" si="50"/>
        <v>1993 - 2001</v>
      </c>
      <c r="AR268" s="2">
        <f t="shared" si="51"/>
        <v>1997</v>
      </c>
      <c r="AS268" s="2">
        <f t="shared" si="55"/>
        <v>-99</v>
      </c>
      <c r="AT268" s="31" t="s">
        <v>50</v>
      </c>
      <c r="AU268" s="31" t="s">
        <v>50</v>
      </c>
      <c r="AV268" s="31" t="s">
        <v>141</v>
      </c>
      <c r="AW268" s="31" t="s">
        <v>86</v>
      </c>
      <c r="AX268" s="31" t="s">
        <v>50</v>
      </c>
      <c r="AY268" s="31" t="s">
        <v>50</v>
      </c>
      <c r="AZ268" s="31" t="s">
        <v>77</v>
      </c>
      <c r="BA268" s="31" t="s">
        <v>11786</v>
      </c>
      <c r="BB268" s="31" t="s">
        <v>50</v>
      </c>
      <c r="BC268" s="31" t="s">
        <v>50</v>
      </c>
      <c r="BD268" s="31" t="s">
        <v>50</v>
      </c>
      <c r="BE268" s="31" t="s">
        <v>50</v>
      </c>
      <c r="BF268" s="31" t="s">
        <v>50</v>
      </c>
    </row>
    <row r="269" spans="1:58" ht="45" x14ac:dyDescent="0.25">
      <c r="A269" s="31" t="s">
        <v>3965</v>
      </c>
      <c r="B269" s="31" t="s">
        <v>49</v>
      </c>
      <c r="C269" s="32">
        <v>2</v>
      </c>
      <c r="D269" s="31" t="s">
        <v>50</v>
      </c>
      <c r="E269" s="31" t="s">
        <v>99</v>
      </c>
      <c r="F269" s="31" t="s">
        <v>102</v>
      </c>
      <c r="G269" s="31" t="s">
        <v>50</v>
      </c>
      <c r="H269" s="31" t="s">
        <v>50</v>
      </c>
      <c r="I269" s="31" t="s">
        <v>53</v>
      </c>
      <c r="J269" s="31" t="s">
        <v>54</v>
      </c>
      <c r="K269" s="31" t="s">
        <v>54</v>
      </c>
      <c r="L269" s="31" t="s">
        <v>55</v>
      </c>
      <c r="M269" s="31" t="s">
        <v>72</v>
      </c>
      <c r="N269" s="31" t="s">
        <v>50</v>
      </c>
      <c r="O269" s="31" t="s">
        <v>57</v>
      </c>
      <c r="P269" s="31" t="s">
        <v>50</v>
      </c>
      <c r="Q269" s="31" t="s">
        <v>50</v>
      </c>
      <c r="R269" s="31" t="s">
        <v>74</v>
      </c>
      <c r="S269" s="31" t="s">
        <v>59</v>
      </c>
      <c r="T269" s="31" t="s">
        <v>60</v>
      </c>
      <c r="U269" s="31" t="s">
        <v>60</v>
      </c>
      <c r="V269" s="31" t="s">
        <v>66</v>
      </c>
      <c r="W269" s="31" t="s">
        <v>50</v>
      </c>
      <c r="X269" s="31" t="s">
        <v>161</v>
      </c>
      <c r="Y269" s="31" t="s">
        <v>54</v>
      </c>
      <c r="Z269" s="31" t="s">
        <v>62</v>
      </c>
      <c r="AA269" s="31" t="s">
        <v>50</v>
      </c>
      <c r="AB269" s="31" t="s">
        <v>50</v>
      </c>
      <c r="AC269" s="31" t="s">
        <v>87</v>
      </c>
      <c r="AD269" s="31" t="s">
        <v>72</v>
      </c>
      <c r="AE269" s="2">
        <f t="shared" si="45"/>
        <v>60</v>
      </c>
      <c r="AF269" s="31" t="s">
        <v>267</v>
      </c>
      <c r="AG269" s="31" t="s">
        <v>76</v>
      </c>
      <c r="AH269" s="31" t="s">
        <v>77</v>
      </c>
      <c r="AI269" s="31" t="s">
        <v>11830</v>
      </c>
      <c r="AJ269" s="31">
        <f t="shared" si="46"/>
        <v>0</v>
      </c>
      <c r="AK269" s="34">
        <f t="shared" si="47"/>
        <v>-99</v>
      </c>
      <c r="AL269" s="30">
        <f t="shared" si="48"/>
        <v>-99</v>
      </c>
      <c r="AM269" s="5">
        <f t="shared" si="52"/>
        <v>84.01</v>
      </c>
      <c r="AN269" s="5">
        <f t="shared" si="53"/>
        <v>0</v>
      </c>
      <c r="AO269" s="30">
        <f t="shared" si="54"/>
        <v>0</v>
      </c>
      <c r="AP269" s="30">
        <f t="shared" si="49"/>
        <v>0</v>
      </c>
      <c r="AQ269" t="str">
        <f t="shared" si="50"/>
        <v>1993 - 2001</v>
      </c>
      <c r="AR269" s="2">
        <f t="shared" si="51"/>
        <v>1997</v>
      </c>
      <c r="AS269" s="2">
        <f t="shared" si="55"/>
        <v>-99</v>
      </c>
      <c r="AT269" s="31" t="s">
        <v>50</v>
      </c>
      <c r="AU269" s="31" t="s">
        <v>50</v>
      </c>
      <c r="AV269" s="31" t="s">
        <v>141</v>
      </c>
      <c r="AW269" s="31" t="s">
        <v>86</v>
      </c>
      <c r="AX269" s="31" t="s">
        <v>50</v>
      </c>
      <c r="AY269" s="31" t="s">
        <v>50</v>
      </c>
      <c r="AZ269" s="31" t="s">
        <v>77</v>
      </c>
      <c r="BA269" s="31" t="s">
        <v>11830</v>
      </c>
      <c r="BB269" s="31" t="s">
        <v>50</v>
      </c>
      <c r="BC269" s="31" t="s">
        <v>50</v>
      </c>
      <c r="BD269" s="31" t="s">
        <v>50</v>
      </c>
      <c r="BE269" s="31" t="s">
        <v>50</v>
      </c>
      <c r="BF269" s="31" t="s">
        <v>50</v>
      </c>
    </row>
    <row r="270" spans="1:58" ht="45" x14ac:dyDescent="0.25">
      <c r="A270" s="31" t="s">
        <v>3975</v>
      </c>
      <c r="B270" s="31" t="s">
        <v>49</v>
      </c>
      <c r="C270" s="32">
        <v>2</v>
      </c>
      <c r="D270" s="31" t="s">
        <v>50</v>
      </c>
      <c r="E270" s="31" t="s">
        <v>92</v>
      </c>
      <c r="F270" s="31" t="s">
        <v>50</v>
      </c>
      <c r="G270" s="31" t="s">
        <v>50</v>
      </c>
      <c r="H270" s="31" t="s">
        <v>50</v>
      </c>
      <c r="I270" s="31" t="s">
        <v>53</v>
      </c>
      <c r="J270" s="31" t="s">
        <v>54</v>
      </c>
      <c r="K270" s="31" t="s">
        <v>54</v>
      </c>
      <c r="L270" s="31" t="s">
        <v>128</v>
      </c>
      <c r="M270" s="31" t="s">
        <v>84</v>
      </c>
      <c r="N270" s="31" t="s">
        <v>50</v>
      </c>
      <c r="O270" s="31" t="s">
        <v>57</v>
      </c>
      <c r="P270" s="31" t="s">
        <v>50</v>
      </c>
      <c r="Q270" s="31" t="s">
        <v>215</v>
      </c>
      <c r="R270" s="31" t="s">
        <v>74</v>
      </c>
      <c r="S270" s="31" t="s">
        <v>59</v>
      </c>
      <c r="T270" s="31" t="s">
        <v>60</v>
      </c>
      <c r="U270" s="31" t="s">
        <v>60</v>
      </c>
      <c r="V270" s="31" t="s">
        <v>60</v>
      </c>
      <c r="W270" s="31" t="s">
        <v>50</v>
      </c>
      <c r="X270" s="31" t="s">
        <v>50</v>
      </c>
      <c r="Y270" s="31" t="s">
        <v>50</v>
      </c>
      <c r="Z270" s="31" t="s">
        <v>62</v>
      </c>
      <c r="AA270" s="31" t="s">
        <v>50</v>
      </c>
      <c r="AB270" s="31" t="s">
        <v>50</v>
      </c>
      <c r="AC270" s="31" t="s">
        <v>87</v>
      </c>
      <c r="AD270" s="31" t="s">
        <v>72</v>
      </c>
      <c r="AE270" s="2">
        <f t="shared" si="45"/>
        <v>60</v>
      </c>
      <c r="AF270" s="31" t="s">
        <v>85</v>
      </c>
      <c r="AG270" s="31" t="s">
        <v>129</v>
      </c>
      <c r="AH270" s="31" t="s">
        <v>231</v>
      </c>
      <c r="AI270" s="31" t="s">
        <v>11831</v>
      </c>
      <c r="AJ270" s="31">
        <f t="shared" si="46"/>
        <v>0</v>
      </c>
      <c r="AK270" s="34">
        <f t="shared" si="47"/>
        <v>-99</v>
      </c>
      <c r="AL270" s="30">
        <f t="shared" si="48"/>
        <v>-99</v>
      </c>
      <c r="AM270" s="5">
        <f t="shared" si="52"/>
        <v>922.81</v>
      </c>
      <c r="AN270" s="5">
        <f t="shared" si="53"/>
        <v>0</v>
      </c>
      <c r="AO270" s="30">
        <f t="shared" si="54"/>
        <v>0</v>
      </c>
      <c r="AP270" s="30">
        <f t="shared" si="49"/>
        <v>0</v>
      </c>
      <c r="AQ270" t="str">
        <f t="shared" si="50"/>
        <v>2002 - 2005</v>
      </c>
      <c r="AR270" s="2">
        <f t="shared" si="51"/>
        <v>2002</v>
      </c>
      <c r="AS270" s="2">
        <f t="shared" si="55"/>
        <v>-99</v>
      </c>
      <c r="AT270" s="31" t="s">
        <v>50</v>
      </c>
      <c r="AU270" s="31" t="s">
        <v>50</v>
      </c>
      <c r="AV270" s="31" t="s">
        <v>60</v>
      </c>
      <c r="AW270" s="31" t="s">
        <v>50</v>
      </c>
      <c r="AX270" s="31" t="s">
        <v>50</v>
      </c>
      <c r="AY270" s="31" t="s">
        <v>50</v>
      </c>
      <c r="AZ270" s="31" t="s">
        <v>50</v>
      </c>
      <c r="BA270" s="31" t="s">
        <v>50</v>
      </c>
      <c r="BB270" s="31" t="s">
        <v>50</v>
      </c>
      <c r="BC270" s="31" t="s">
        <v>50</v>
      </c>
      <c r="BD270" s="31" t="s">
        <v>50</v>
      </c>
      <c r="BE270" s="31" t="s">
        <v>50</v>
      </c>
      <c r="BF270" s="31" t="s">
        <v>50</v>
      </c>
    </row>
    <row r="271" spans="1:58" ht="45" x14ac:dyDescent="0.25">
      <c r="A271" s="31" t="s">
        <v>4012</v>
      </c>
      <c r="B271" s="31" t="s">
        <v>49</v>
      </c>
      <c r="C271" s="32">
        <v>5</v>
      </c>
      <c r="D271" s="31" t="s">
        <v>50</v>
      </c>
      <c r="E271" s="31" t="s">
        <v>72</v>
      </c>
      <c r="F271" s="31" t="s">
        <v>52</v>
      </c>
      <c r="G271" s="31" t="s">
        <v>50</v>
      </c>
      <c r="H271" s="31" t="s">
        <v>50</v>
      </c>
      <c r="I271" s="31" t="s">
        <v>97</v>
      </c>
      <c r="J271" s="31" t="s">
        <v>54</v>
      </c>
      <c r="K271" s="31" t="s">
        <v>54</v>
      </c>
      <c r="L271" s="31" t="s">
        <v>55</v>
      </c>
      <c r="M271" s="31" t="s">
        <v>92</v>
      </c>
      <c r="N271" s="31" t="s">
        <v>50</v>
      </c>
      <c r="O271" s="31" t="s">
        <v>66</v>
      </c>
      <c r="P271" s="31" t="s">
        <v>50</v>
      </c>
      <c r="Q271" s="31" t="s">
        <v>50</v>
      </c>
      <c r="R271" s="31" t="s">
        <v>74</v>
      </c>
      <c r="S271" s="31" t="s">
        <v>59</v>
      </c>
      <c r="T271" s="31" t="s">
        <v>60</v>
      </c>
      <c r="U271" s="31" t="s">
        <v>60</v>
      </c>
      <c r="V271" s="31" t="s">
        <v>60</v>
      </c>
      <c r="W271" s="31" t="s">
        <v>50</v>
      </c>
      <c r="X271" s="31" t="s">
        <v>50</v>
      </c>
      <c r="Y271" s="31" t="s">
        <v>50</v>
      </c>
      <c r="Z271" s="31" t="s">
        <v>62</v>
      </c>
      <c r="AA271" s="31" t="s">
        <v>50</v>
      </c>
      <c r="AB271" s="31" t="s">
        <v>50</v>
      </c>
      <c r="AC271" s="31" t="s">
        <v>87</v>
      </c>
      <c r="AD271" s="31" t="s">
        <v>72</v>
      </c>
      <c r="AE271" s="2">
        <f t="shared" si="45"/>
        <v>60</v>
      </c>
      <c r="AF271" s="31" t="s">
        <v>85</v>
      </c>
      <c r="AG271" s="31" t="s">
        <v>129</v>
      </c>
      <c r="AH271" s="31" t="s">
        <v>152</v>
      </c>
      <c r="AI271" s="31" t="s">
        <v>11832</v>
      </c>
      <c r="AJ271" s="31">
        <f t="shared" si="46"/>
        <v>0</v>
      </c>
      <c r="AK271" s="34">
        <f t="shared" si="47"/>
        <v>-99</v>
      </c>
      <c r="AL271" s="30">
        <f t="shared" si="48"/>
        <v>-99</v>
      </c>
      <c r="AM271" s="5">
        <f t="shared" si="52"/>
        <v>26.86</v>
      </c>
      <c r="AN271" s="5">
        <f t="shared" si="53"/>
        <v>0</v>
      </c>
      <c r="AO271" s="30">
        <f t="shared" si="54"/>
        <v>0</v>
      </c>
      <c r="AP271" s="30">
        <f t="shared" si="49"/>
        <v>0</v>
      </c>
      <c r="AQ271" t="str">
        <f t="shared" si="50"/>
        <v>1978 - 1992</v>
      </c>
      <c r="AR271" s="2">
        <f t="shared" si="51"/>
        <v>1987</v>
      </c>
      <c r="AS271" s="2">
        <f t="shared" si="55"/>
        <v>-99</v>
      </c>
      <c r="AT271" s="31" t="s">
        <v>50</v>
      </c>
      <c r="AU271" s="31" t="s">
        <v>50</v>
      </c>
      <c r="AV271" s="31" t="s">
        <v>66</v>
      </c>
      <c r="AW271" s="31" t="s">
        <v>57</v>
      </c>
      <c r="AX271" s="31" t="s">
        <v>50</v>
      </c>
      <c r="AY271" s="31" t="s">
        <v>50</v>
      </c>
      <c r="AZ271" s="31" t="s">
        <v>50</v>
      </c>
      <c r="BA271" s="31" t="s">
        <v>50</v>
      </c>
      <c r="BB271" s="31" t="s">
        <v>50</v>
      </c>
      <c r="BC271" s="31" t="s">
        <v>50</v>
      </c>
      <c r="BD271" s="31" t="s">
        <v>50</v>
      </c>
      <c r="BE271" s="31" t="s">
        <v>50</v>
      </c>
      <c r="BF271" s="31" t="s">
        <v>50</v>
      </c>
    </row>
    <row r="272" spans="1:58" ht="45" x14ac:dyDescent="0.25">
      <c r="A272" s="31" t="s">
        <v>4020</v>
      </c>
      <c r="B272" s="31" t="s">
        <v>49</v>
      </c>
      <c r="C272" s="32">
        <v>25</v>
      </c>
      <c r="D272" s="31" t="s">
        <v>50</v>
      </c>
      <c r="E272" s="31" t="s">
        <v>71</v>
      </c>
      <c r="F272" s="31" t="s">
        <v>96</v>
      </c>
      <c r="G272" s="31" t="s">
        <v>92</v>
      </c>
      <c r="H272" s="31" t="s">
        <v>99</v>
      </c>
      <c r="I272" s="31" t="s">
        <v>173</v>
      </c>
      <c r="J272" s="31" t="s">
        <v>54</v>
      </c>
      <c r="K272" s="31" t="s">
        <v>54</v>
      </c>
      <c r="L272" s="31" t="s">
        <v>55</v>
      </c>
      <c r="M272" s="31" t="s">
        <v>84</v>
      </c>
      <c r="N272" s="31" t="s">
        <v>50</v>
      </c>
      <c r="O272" s="31" t="s">
        <v>57</v>
      </c>
      <c r="P272" s="31" t="s">
        <v>50</v>
      </c>
      <c r="Q272" s="31" t="s">
        <v>50</v>
      </c>
      <c r="R272" s="31" t="s">
        <v>74</v>
      </c>
      <c r="S272" s="31" t="s">
        <v>59</v>
      </c>
      <c r="T272" s="31" t="s">
        <v>60</v>
      </c>
      <c r="U272" s="31" t="s">
        <v>60</v>
      </c>
      <c r="V272" s="31" t="s">
        <v>60</v>
      </c>
      <c r="W272" s="31" t="s">
        <v>50</v>
      </c>
      <c r="X272" s="31" t="s">
        <v>50</v>
      </c>
      <c r="Y272" s="31" t="s">
        <v>50</v>
      </c>
      <c r="Z272" s="31" t="s">
        <v>62</v>
      </c>
      <c r="AA272" s="31" t="s">
        <v>50</v>
      </c>
      <c r="AB272" s="31" t="s">
        <v>50</v>
      </c>
      <c r="AC272" s="31" t="s">
        <v>50</v>
      </c>
      <c r="AD272" s="31" t="s">
        <v>72</v>
      </c>
      <c r="AE272" s="2">
        <f t="shared" si="45"/>
        <v>60</v>
      </c>
      <c r="AF272" s="31" t="s">
        <v>85</v>
      </c>
      <c r="AG272" s="31" t="s">
        <v>129</v>
      </c>
      <c r="AH272" s="31" t="s">
        <v>377</v>
      </c>
      <c r="AI272" s="31" t="s">
        <v>11833</v>
      </c>
      <c r="AJ272" s="31">
        <f t="shared" si="46"/>
        <v>0</v>
      </c>
      <c r="AK272" s="34">
        <f t="shared" si="47"/>
        <v>-99</v>
      </c>
      <c r="AL272" s="30">
        <f t="shared" si="48"/>
        <v>-99</v>
      </c>
      <c r="AM272" s="5">
        <f t="shared" si="52"/>
        <v>35.11</v>
      </c>
      <c r="AN272" s="5">
        <f t="shared" si="53"/>
        <v>0</v>
      </c>
      <c r="AO272" s="30">
        <f t="shared" si="54"/>
        <v>0</v>
      </c>
      <c r="AP272" s="30">
        <f t="shared" si="49"/>
        <v>0</v>
      </c>
      <c r="AQ272" t="str">
        <f t="shared" si="50"/>
        <v>Before 1978</v>
      </c>
      <c r="AR272" s="2">
        <f t="shared" si="51"/>
        <v>1964</v>
      </c>
      <c r="AS272" s="2">
        <f t="shared" si="55"/>
        <v>-99</v>
      </c>
      <c r="AT272" s="31" t="s">
        <v>50</v>
      </c>
      <c r="AU272" s="31" t="s">
        <v>50</v>
      </c>
      <c r="AV272" s="31" t="s">
        <v>141</v>
      </c>
      <c r="AW272" s="31" t="s">
        <v>86</v>
      </c>
      <c r="AX272" s="31" t="s">
        <v>50</v>
      </c>
      <c r="AY272" s="31" t="s">
        <v>50</v>
      </c>
      <c r="AZ272" s="31" t="s">
        <v>377</v>
      </c>
      <c r="BA272" s="31" t="s">
        <v>11833</v>
      </c>
      <c r="BB272" s="31" t="s">
        <v>50</v>
      </c>
      <c r="BC272" s="31" t="s">
        <v>50</v>
      </c>
      <c r="BD272" s="31" t="s">
        <v>50</v>
      </c>
      <c r="BE272" s="31" t="s">
        <v>50</v>
      </c>
      <c r="BF272" s="31" t="s">
        <v>50</v>
      </c>
    </row>
    <row r="273" spans="1:58" ht="45" x14ac:dyDescent="0.25">
      <c r="A273" s="31" t="s">
        <v>1211</v>
      </c>
      <c r="B273" s="31" t="s">
        <v>49</v>
      </c>
      <c r="C273" s="32">
        <v>4</v>
      </c>
      <c r="D273" s="31" t="s">
        <v>50</v>
      </c>
      <c r="E273" s="31" t="s">
        <v>194</v>
      </c>
      <c r="F273" s="31" t="s">
        <v>92</v>
      </c>
      <c r="G273" s="31" t="s">
        <v>50</v>
      </c>
      <c r="H273" s="31" t="s">
        <v>50</v>
      </c>
      <c r="I273" s="31" t="s">
        <v>53</v>
      </c>
      <c r="J273" s="31" t="s">
        <v>54</v>
      </c>
      <c r="K273" s="31" t="s">
        <v>54</v>
      </c>
      <c r="L273" s="31" t="s">
        <v>128</v>
      </c>
      <c r="M273" s="31" t="s">
        <v>72</v>
      </c>
      <c r="N273" s="31" t="s">
        <v>50</v>
      </c>
      <c r="O273" s="31" t="s">
        <v>57</v>
      </c>
      <c r="P273" s="31" t="s">
        <v>123</v>
      </c>
      <c r="Q273" s="31" t="s">
        <v>50</v>
      </c>
      <c r="R273" s="31" t="s">
        <v>74</v>
      </c>
      <c r="S273" s="31" t="s">
        <v>59</v>
      </c>
      <c r="T273" s="31" t="s">
        <v>60</v>
      </c>
      <c r="U273" s="31" t="s">
        <v>60</v>
      </c>
      <c r="V273" s="31" t="s">
        <v>60</v>
      </c>
      <c r="W273" s="31" t="s">
        <v>50</v>
      </c>
      <c r="X273" s="31" t="s">
        <v>366</v>
      </c>
      <c r="Y273" s="31" t="s">
        <v>50</v>
      </c>
      <c r="Z273" s="31" t="s">
        <v>62</v>
      </c>
      <c r="AA273" s="31" t="s">
        <v>50</v>
      </c>
      <c r="AB273" s="31" t="s">
        <v>50</v>
      </c>
      <c r="AC273" s="31" t="s">
        <v>63</v>
      </c>
      <c r="AD273" s="31" t="s">
        <v>72</v>
      </c>
      <c r="AE273" s="2">
        <f t="shared" si="45"/>
        <v>60</v>
      </c>
      <c r="AF273" s="31" t="s">
        <v>85</v>
      </c>
      <c r="AG273" s="31" t="s">
        <v>129</v>
      </c>
      <c r="AH273" s="31" t="s">
        <v>144</v>
      </c>
      <c r="AI273" s="31" t="s">
        <v>1213</v>
      </c>
      <c r="AJ273" s="31">
        <f t="shared" si="46"/>
        <v>1</v>
      </c>
      <c r="AK273" s="34">
        <f t="shared" si="47"/>
        <v>5</v>
      </c>
      <c r="AL273" s="30">
        <f t="shared" si="48"/>
        <v>5</v>
      </c>
      <c r="AM273" s="5">
        <f t="shared" si="52"/>
        <v>42.78</v>
      </c>
      <c r="AN273" s="5">
        <f t="shared" si="53"/>
        <v>60</v>
      </c>
      <c r="AO273" s="30">
        <f t="shared" si="54"/>
        <v>780</v>
      </c>
      <c r="AP273" s="30">
        <f t="shared" si="49"/>
        <v>780</v>
      </c>
      <c r="AQ273" t="str">
        <f t="shared" si="50"/>
        <v>1978 - 1992</v>
      </c>
      <c r="AR273" s="2">
        <f t="shared" si="51"/>
        <v>1989</v>
      </c>
      <c r="AS273" s="2">
        <f t="shared" si="55"/>
        <v>13</v>
      </c>
      <c r="AT273" s="31" t="s">
        <v>50</v>
      </c>
      <c r="AU273" s="31" t="s">
        <v>100</v>
      </c>
      <c r="AV273" s="31" t="s">
        <v>141</v>
      </c>
      <c r="AW273" s="31" t="s">
        <v>86</v>
      </c>
      <c r="AX273" s="31" t="s">
        <v>267</v>
      </c>
      <c r="AY273" s="31" t="s">
        <v>68</v>
      </c>
      <c r="AZ273" s="31" t="s">
        <v>144</v>
      </c>
      <c r="BA273" s="31" t="s">
        <v>1213</v>
      </c>
      <c r="BB273" s="31" t="s">
        <v>50</v>
      </c>
      <c r="BC273" s="31" t="s">
        <v>50</v>
      </c>
      <c r="BD273" s="31" t="s">
        <v>50</v>
      </c>
      <c r="BE273" s="31" t="s">
        <v>50</v>
      </c>
      <c r="BF273" s="31" t="s">
        <v>50</v>
      </c>
    </row>
    <row r="274" spans="1:58" ht="45" x14ac:dyDescent="0.25">
      <c r="A274" s="31" t="s">
        <v>1211</v>
      </c>
      <c r="B274" s="31" t="s">
        <v>49</v>
      </c>
      <c r="C274" s="32">
        <v>9</v>
      </c>
      <c r="D274" s="31" t="s">
        <v>50</v>
      </c>
      <c r="E274" s="31" t="s">
        <v>194</v>
      </c>
      <c r="F274" s="31" t="s">
        <v>92</v>
      </c>
      <c r="G274" s="31" t="s">
        <v>50</v>
      </c>
      <c r="H274" s="31" t="s">
        <v>50</v>
      </c>
      <c r="I274" s="31" t="s">
        <v>53</v>
      </c>
      <c r="J274" s="31" t="s">
        <v>54</v>
      </c>
      <c r="K274" s="31" t="s">
        <v>54</v>
      </c>
      <c r="L274" s="31" t="s">
        <v>55</v>
      </c>
      <c r="M274" s="31" t="s">
        <v>85</v>
      </c>
      <c r="N274" s="31" t="s">
        <v>50</v>
      </c>
      <c r="O274" s="31" t="s">
        <v>57</v>
      </c>
      <c r="P274" s="31" t="s">
        <v>588</v>
      </c>
      <c r="Q274" s="31" t="s">
        <v>50</v>
      </c>
      <c r="R274" s="31" t="s">
        <v>74</v>
      </c>
      <c r="S274" s="31" t="s">
        <v>59</v>
      </c>
      <c r="T274" s="31" t="s">
        <v>60</v>
      </c>
      <c r="U274" s="31" t="s">
        <v>60</v>
      </c>
      <c r="V274" s="31" t="s">
        <v>60</v>
      </c>
      <c r="W274" s="31" t="s">
        <v>50</v>
      </c>
      <c r="X274" s="31" t="s">
        <v>366</v>
      </c>
      <c r="Y274" s="31" t="s">
        <v>50</v>
      </c>
      <c r="Z274" s="31" t="s">
        <v>62</v>
      </c>
      <c r="AA274" s="31" t="s">
        <v>50</v>
      </c>
      <c r="AB274" s="31" t="s">
        <v>50</v>
      </c>
      <c r="AC274" s="31" t="s">
        <v>63</v>
      </c>
      <c r="AD274" s="31" t="s">
        <v>72</v>
      </c>
      <c r="AE274" s="2">
        <f t="shared" si="45"/>
        <v>60</v>
      </c>
      <c r="AF274" s="31" t="s">
        <v>85</v>
      </c>
      <c r="AG274" s="31" t="s">
        <v>129</v>
      </c>
      <c r="AH274" s="31" t="s">
        <v>144</v>
      </c>
      <c r="AI274" s="31" t="s">
        <v>1215</v>
      </c>
      <c r="AJ274" s="31">
        <f t="shared" si="46"/>
        <v>5</v>
      </c>
      <c r="AK274" s="34">
        <f t="shared" si="47"/>
        <v>6</v>
      </c>
      <c r="AL274" s="30">
        <f t="shared" si="48"/>
        <v>6</v>
      </c>
      <c r="AM274" s="5">
        <f t="shared" si="52"/>
        <v>42.78</v>
      </c>
      <c r="AN274" s="5">
        <f t="shared" si="53"/>
        <v>300</v>
      </c>
      <c r="AO274" s="30">
        <f t="shared" si="54"/>
        <v>4500</v>
      </c>
      <c r="AP274" s="30">
        <f t="shared" si="49"/>
        <v>4500</v>
      </c>
      <c r="AQ274" t="str">
        <f t="shared" si="50"/>
        <v>1978 - 1992</v>
      </c>
      <c r="AR274" s="2">
        <f t="shared" si="51"/>
        <v>1989</v>
      </c>
      <c r="AS274" s="2">
        <f t="shared" si="55"/>
        <v>15</v>
      </c>
      <c r="AT274" s="31" t="s">
        <v>50</v>
      </c>
      <c r="AU274" s="31" t="s">
        <v>116</v>
      </c>
      <c r="AV274" s="31" t="s">
        <v>66</v>
      </c>
      <c r="AW274" s="31" t="s">
        <v>57</v>
      </c>
      <c r="AX274" s="31" t="s">
        <v>50</v>
      </c>
      <c r="AY274" s="31" t="s">
        <v>50</v>
      </c>
      <c r="AZ274" s="31" t="s">
        <v>144</v>
      </c>
      <c r="BA274" s="31" t="s">
        <v>1215</v>
      </c>
      <c r="BB274" s="31" t="s">
        <v>50</v>
      </c>
      <c r="BC274" s="31" t="s">
        <v>50</v>
      </c>
      <c r="BD274" s="31" t="s">
        <v>50</v>
      </c>
      <c r="BE274" s="31" t="s">
        <v>50</v>
      </c>
      <c r="BF274" s="31" t="s">
        <v>50</v>
      </c>
    </row>
    <row r="275" spans="1:58" ht="45" x14ac:dyDescent="0.25">
      <c r="A275" s="31" t="s">
        <v>4035</v>
      </c>
      <c r="B275" s="31" t="s">
        <v>4036</v>
      </c>
      <c r="C275" s="32">
        <v>6</v>
      </c>
      <c r="D275" s="31" t="s">
        <v>50</v>
      </c>
      <c r="E275" s="31" t="s">
        <v>85</v>
      </c>
      <c r="F275" s="31" t="s">
        <v>70</v>
      </c>
      <c r="G275" s="31" t="s">
        <v>71</v>
      </c>
      <c r="H275" s="31" t="s">
        <v>96</v>
      </c>
      <c r="I275" s="31" t="s">
        <v>59</v>
      </c>
      <c r="J275" s="31" t="s">
        <v>54</v>
      </c>
      <c r="K275" s="31" t="s">
        <v>54</v>
      </c>
      <c r="L275" s="31" t="s">
        <v>55</v>
      </c>
      <c r="M275" s="31" t="s">
        <v>1404</v>
      </c>
      <c r="N275" s="31" t="s">
        <v>50</v>
      </c>
      <c r="O275" s="31" t="s">
        <v>57</v>
      </c>
      <c r="P275" s="31" t="s">
        <v>320</v>
      </c>
      <c r="Q275" s="31" t="s">
        <v>50</v>
      </c>
      <c r="R275" s="31" t="s">
        <v>58</v>
      </c>
      <c r="S275" s="31" t="s">
        <v>59</v>
      </c>
      <c r="T275" s="31" t="s">
        <v>60</v>
      </c>
      <c r="U275" s="31" t="s">
        <v>60</v>
      </c>
      <c r="V275" s="31" t="s">
        <v>60</v>
      </c>
      <c r="W275" s="31" t="s">
        <v>50</v>
      </c>
      <c r="X275" s="31" t="s">
        <v>50</v>
      </c>
      <c r="Y275" s="31" t="s">
        <v>50</v>
      </c>
      <c r="Z275" s="31" t="s">
        <v>62</v>
      </c>
      <c r="AA275" s="31" t="s">
        <v>50</v>
      </c>
      <c r="AB275" s="31" t="s">
        <v>50</v>
      </c>
      <c r="AC275" s="31" t="s">
        <v>87</v>
      </c>
      <c r="AD275" s="31" t="s">
        <v>72</v>
      </c>
      <c r="AE275" s="2">
        <f t="shared" si="45"/>
        <v>60</v>
      </c>
      <c r="AF275" s="31" t="s">
        <v>85</v>
      </c>
      <c r="AG275" s="31" t="s">
        <v>129</v>
      </c>
      <c r="AH275" s="31" t="s">
        <v>377</v>
      </c>
      <c r="AI275" s="31" t="s">
        <v>11834</v>
      </c>
      <c r="AJ275" s="31">
        <f t="shared" si="46"/>
        <v>0</v>
      </c>
      <c r="AK275" s="34">
        <f t="shared" si="47"/>
        <v>-99</v>
      </c>
      <c r="AL275" s="30">
        <f t="shared" si="48"/>
        <v>-99</v>
      </c>
      <c r="AM275" s="5">
        <f t="shared" si="52"/>
        <v>10.41</v>
      </c>
      <c r="AN275" s="5">
        <f t="shared" si="53"/>
        <v>0</v>
      </c>
      <c r="AO275" s="30">
        <f t="shared" si="54"/>
        <v>0</v>
      </c>
      <c r="AP275" s="30">
        <f t="shared" si="49"/>
        <v>0</v>
      </c>
      <c r="AQ275" t="str">
        <f t="shared" si="50"/>
        <v>1993 - 2001</v>
      </c>
      <c r="AR275" s="2">
        <f t="shared" si="51"/>
        <v>1993</v>
      </c>
      <c r="AS275" s="2">
        <f t="shared" si="55"/>
        <v>-99</v>
      </c>
      <c r="AT275" s="31" t="s">
        <v>50</v>
      </c>
      <c r="AU275" s="31" t="s">
        <v>50</v>
      </c>
      <c r="AV275" s="31" t="s">
        <v>141</v>
      </c>
      <c r="AW275" s="31" t="s">
        <v>86</v>
      </c>
      <c r="AX275" s="31" t="s">
        <v>50</v>
      </c>
      <c r="AY275" s="31" t="s">
        <v>50</v>
      </c>
      <c r="AZ275" s="31" t="s">
        <v>377</v>
      </c>
      <c r="BA275" s="31" t="s">
        <v>11834</v>
      </c>
      <c r="BB275" s="31" t="s">
        <v>50</v>
      </c>
      <c r="BC275" s="31" t="s">
        <v>50</v>
      </c>
      <c r="BD275" s="31" t="s">
        <v>50</v>
      </c>
      <c r="BE275" s="31" t="s">
        <v>50</v>
      </c>
      <c r="BF275" s="31" t="s">
        <v>50</v>
      </c>
    </row>
    <row r="276" spans="1:58" ht="45" x14ac:dyDescent="0.25">
      <c r="A276" s="31" t="s">
        <v>4066</v>
      </c>
      <c r="B276" s="31" t="s">
        <v>49</v>
      </c>
      <c r="C276" s="32">
        <v>1</v>
      </c>
      <c r="D276" s="31" t="s">
        <v>50</v>
      </c>
      <c r="E276" s="31" t="s">
        <v>51</v>
      </c>
      <c r="F276" s="31" t="s">
        <v>52</v>
      </c>
      <c r="G276" s="31" t="s">
        <v>50</v>
      </c>
      <c r="H276" s="31" t="s">
        <v>50</v>
      </c>
      <c r="I276" s="31" t="s">
        <v>53</v>
      </c>
      <c r="J276" s="31" t="s">
        <v>54</v>
      </c>
      <c r="K276" s="31" t="s">
        <v>54</v>
      </c>
      <c r="L276" s="31" t="s">
        <v>55</v>
      </c>
      <c r="M276" s="31" t="s">
        <v>100</v>
      </c>
      <c r="N276" s="31" t="s">
        <v>50</v>
      </c>
      <c r="O276" s="31" t="s">
        <v>57</v>
      </c>
      <c r="P276" s="31" t="s">
        <v>50</v>
      </c>
      <c r="Q276" s="31" t="s">
        <v>215</v>
      </c>
      <c r="R276" s="31" t="s">
        <v>74</v>
      </c>
      <c r="S276" s="31" t="s">
        <v>59</v>
      </c>
      <c r="T276" s="31" t="s">
        <v>60</v>
      </c>
      <c r="U276" s="31" t="s">
        <v>54</v>
      </c>
      <c r="V276" s="31" t="s">
        <v>66</v>
      </c>
      <c r="W276" s="31" t="s">
        <v>50</v>
      </c>
      <c r="X276" s="31" t="s">
        <v>92</v>
      </c>
      <c r="Y276" s="31" t="s">
        <v>50</v>
      </c>
      <c r="Z276" s="31" t="s">
        <v>62</v>
      </c>
      <c r="AA276" s="31" t="s">
        <v>50</v>
      </c>
      <c r="AB276" s="31" t="s">
        <v>50</v>
      </c>
      <c r="AC276" s="31" t="s">
        <v>87</v>
      </c>
      <c r="AD276" s="31" t="s">
        <v>72</v>
      </c>
      <c r="AE276" s="2">
        <f t="shared" si="45"/>
        <v>60</v>
      </c>
      <c r="AF276" s="31" t="s">
        <v>85</v>
      </c>
      <c r="AG276" s="31" t="s">
        <v>129</v>
      </c>
      <c r="AH276" s="31" t="s">
        <v>152</v>
      </c>
      <c r="AI276" s="31" t="s">
        <v>11835</v>
      </c>
      <c r="AJ276" s="31">
        <f t="shared" si="46"/>
        <v>0</v>
      </c>
      <c r="AK276" s="34">
        <f t="shared" si="47"/>
        <v>-99</v>
      </c>
      <c r="AL276" s="30">
        <f t="shared" si="48"/>
        <v>-99</v>
      </c>
      <c r="AM276" s="5">
        <f t="shared" si="52"/>
        <v>105.88</v>
      </c>
      <c r="AN276" s="5">
        <f t="shared" si="53"/>
        <v>0</v>
      </c>
      <c r="AO276" s="30">
        <f t="shared" si="54"/>
        <v>0</v>
      </c>
      <c r="AP276" s="30">
        <f t="shared" si="49"/>
        <v>0</v>
      </c>
      <c r="AQ276" t="str">
        <f t="shared" si="50"/>
        <v>2002 - 2005</v>
      </c>
      <c r="AR276" s="2">
        <f t="shared" si="51"/>
        <v>2002</v>
      </c>
      <c r="AS276" s="2">
        <f t="shared" si="55"/>
        <v>-99</v>
      </c>
      <c r="AT276" s="31" t="s">
        <v>50</v>
      </c>
      <c r="AU276" s="31" t="s">
        <v>50</v>
      </c>
      <c r="AV276" s="31" t="s">
        <v>141</v>
      </c>
      <c r="AW276" s="31" t="s">
        <v>86</v>
      </c>
      <c r="AX276" s="31" t="s">
        <v>50</v>
      </c>
      <c r="AY276" s="31" t="s">
        <v>50</v>
      </c>
      <c r="AZ276" s="31" t="s">
        <v>152</v>
      </c>
      <c r="BA276" s="31" t="s">
        <v>11835</v>
      </c>
      <c r="BB276" s="31" t="s">
        <v>50</v>
      </c>
      <c r="BC276" s="31" t="s">
        <v>50</v>
      </c>
      <c r="BD276" s="31" t="s">
        <v>50</v>
      </c>
      <c r="BE276" s="31" t="s">
        <v>50</v>
      </c>
      <c r="BF276" s="31" t="s">
        <v>50</v>
      </c>
    </row>
    <row r="277" spans="1:58" ht="45" x14ac:dyDescent="0.25">
      <c r="A277" s="31" t="s">
        <v>648</v>
      </c>
      <c r="B277" s="31" t="s">
        <v>49</v>
      </c>
      <c r="C277" s="32">
        <v>1</v>
      </c>
      <c r="D277" s="31" t="s">
        <v>50</v>
      </c>
      <c r="E277" s="31" t="s">
        <v>84</v>
      </c>
      <c r="F277" s="31" t="s">
        <v>85</v>
      </c>
      <c r="G277" s="31" t="s">
        <v>50</v>
      </c>
      <c r="H277" s="31" t="s">
        <v>50</v>
      </c>
      <c r="I277" s="31" t="s">
        <v>53</v>
      </c>
      <c r="J277" s="31" t="s">
        <v>54</v>
      </c>
      <c r="K277" s="31" t="s">
        <v>60</v>
      </c>
      <c r="L277" s="31" t="s">
        <v>55</v>
      </c>
      <c r="M277" s="31" t="s">
        <v>72</v>
      </c>
      <c r="N277" s="31" t="s">
        <v>50</v>
      </c>
      <c r="O277" s="31" t="s">
        <v>57</v>
      </c>
      <c r="P277" s="31" t="s">
        <v>50</v>
      </c>
      <c r="Q277" s="31" t="s">
        <v>123</v>
      </c>
      <c r="R277" s="31" t="s">
        <v>58</v>
      </c>
      <c r="S277" s="31" t="s">
        <v>59</v>
      </c>
      <c r="T277" s="31" t="s">
        <v>60</v>
      </c>
      <c r="U277" s="31" t="s">
        <v>60</v>
      </c>
      <c r="V277" s="31" t="s">
        <v>50</v>
      </c>
      <c r="W277" s="31" t="s">
        <v>50</v>
      </c>
      <c r="X277" s="31" t="s">
        <v>50</v>
      </c>
      <c r="Y277" s="31" t="s">
        <v>50</v>
      </c>
      <c r="Z277" s="31" t="s">
        <v>62</v>
      </c>
      <c r="AA277" s="31" t="s">
        <v>50</v>
      </c>
      <c r="AB277" s="31" t="s">
        <v>50</v>
      </c>
      <c r="AC277" s="31" t="s">
        <v>87</v>
      </c>
      <c r="AD277" s="31" t="s">
        <v>72</v>
      </c>
      <c r="AE277" s="2">
        <f t="shared" si="45"/>
        <v>60</v>
      </c>
      <c r="AF277" s="31" t="s">
        <v>85</v>
      </c>
      <c r="AG277" s="31" t="s">
        <v>129</v>
      </c>
      <c r="AH277" s="31" t="s">
        <v>77</v>
      </c>
      <c r="AI277" s="31" t="s">
        <v>11836</v>
      </c>
      <c r="AJ277" s="31">
        <f t="shared" si="46"/>
        <v>0</v>
      </c>
      <c r="AK277" s="34">
        <f t="shared" si="47"/>
        <v>-99</v>
      </c>
      <c r="AL277" s="30">
        <f t="shared" si="48"/>
        <v>-99</v>
      </c>
      <c r="AM277" s="5">
        <f t="shared" si="52"/>
        <v>728.18</v>
      </c>
      <c r="AN277" s="5">
        <f t="shared" si="53"/>
        <v>0</v>
      </c>
      <c r="AO277" s="30">
        <f t="shared" si="54"/>
        <v>0</v>
      </c>
      <c r="AP277" s="30">
        <f t="shared" si="49"/>
        <v>0</v>
      </c>
      <c r="AQ277" t="str">
        <f t="shared" si="50"/>
        <v>1978 - 1992</v>
      </c>
      <c r="AR277" s="2">
        <f t="shared" si="51"/>
        <v>1985</v>
      </c>
      <c r="AS277" s="2">
        <f t="shared" si="55"/>
        <v>-99</v>
      </c>
      <c r="AT277" s="31" t="s">
        <v>50</v>
      </c>
      <c r="AU277" s="31" t="s">
        <v>50</v>
      </c>
      <c r="AV277" s="31" t="s">
        <v>66</v>
      </c>
      <c r="AW277" s="31" t="s">
        <v>57</v>
      </c>
      <c r="AX277" s="31" t="s">
        <v>50</v>
      </c>
      <c r="AY277" s="31" t="s">
        <v>50</v>
      </c>
      <c r="AZ277" s="31" t="s">
        <v>77</v>
      </c>
      <c r="BA277" s="31" t="s">
        <v>11836</v>
      </c>
      <c r="BB277" s="31" t="s">
        <v>50</v>
      </c>
      <c r="BC277" s="31" t="s">
        <v>50</v>
      </c>
      <c r="BD277" s="31" t="s">
        <v>50</v>
      </c>
      <c r="BE277" s="31" t="s">
        <v>50</v>
      </c>
      <c r="BF277" s="31" t="s">
        <v>50</v>
      </c>
    </row>
    <row r="278" spans="1:58" ht="45" x14ac:dyDescent="0.25">
      <c r="A278" s="31" t="s">
        <v>648</v>
      </c>
      <c r="B278" s="31" t="s">
        <v>49</v>
      </c>
      <c r="C278" s="32">
        <v>4</v>
      </c>
      <c r="D278" s="31" t="s">
        <v>50</v>
      </c>
      <c r="E278" s="31" t="s">
        <v>84</v>
      </c>
      <c r="F278" s="31" t="s">
        <v>85</v>
      </c>
      <c r="G278" s="31" t="s">
        <v>50</v>
      </c>
      <c r="H278" s="31" t="s">
        <v>50</v>
      </c>
      <c r="I278" s="31" t="s">
        <v>53</v>
      </c>
      <c r="J278" s="31" t="s">
        <v>54</v>
      </c>
      <c r="K278" s="31" t="s">
        <v>60</v>
      </c>
      <c r="L278" s="31" t="s">
        <v>55</v>
      </c>
      <c r="M278" s="31" t="s">
        <v>72</v>
      </c>
      <c r="N278" s="31" t="s">
        <v>50</v>
      </c>
      <c r="O278" s="31" t="s">
        <v>57</v>
      </c>
      <c r="P278" s="31" t="s">
        <v>50</v>
      </c>
      <c r="Q278" s="31" t="s">
        <v>123</v>
      </c>
      <c r="R278" s="31" t="s">
        <v>58</v>
      </c>
      <c r="S278" s="31" t="s">
        <v>59</v>
      </c>
      <c r="T278" s="31" t="s">
        <v>60</v>
      </c>
      <c r="U278" s="31" t="s">
        <v>60</v>
      </c>
      <c r="V278" s="31" t="s">
        <v>50</v>
      </c>
      <c r="W278" s="31" t="s">
        <v>50</v>
      </c>
      <c r="X278" s="31" t="s">
        <v>50</v>
      </c>
      <c r="Y278" s="31" t="s">
        <v>50</v>
      </c>
      <c r="Z278" s="31" t="s">
        <v>62</v>
      </c>
      <c r="AA278" s="31" t="s">
        <v>50</v>
      </c>
      <c r="AB278" s="31" t="s">
        <v>50</v>
      </c>
      <c r="AC278" s="31" t="s">
        <v>87</v>
      </c>
      <c r="AD278" s="31" t="s">
        <v>72</v>
      </c>
      <c r="AE278" s="2">
        <f t="shared" si="45"/>
        <v>60</v>
      </c>
      <c r="AF278" s="31" t="s">
        <v>85</v>
      </c>
      <c r="AG278" s="31" t="s">
        <v>129</v>
      </c>
      <c r="AH278" s="31" t="s">
        <v>152</v>
      </c>
      <c r="AI278" s="31" t="s">
        <v>11837</v>
      </c>
      <c r="AJ278" s="31">
        <f t="shared" si="46"/>
        <v>0</v>
      </c>
      <c r="AK278" s="34">
        <f t="shared" si="47"/>
        <v>-99</v>
      </c>
      <c r="AL278" s="30">
        <f t="shared" si="48"/>
        <v>-99</v>
      </c>
      <c r="AM278" s="5">
        <f t="shared" si="52"/>
        <v>728.18</v>
      </c>
      <c r="AN278" s="5">
        <f t="shared" si="53"/>
        <v>0</v>
      </c>
      <c r="AO278" s="30">
        <f t="shared" si="54"/>
        <v>0</v>
      </c>
      <c r="AP278" s="30">
        <f t="shared" si="49"/>
        <v>0</v>
      </c>
      <c r="AQ278" t="str">
        <f t="shared" si="50"/>
        <v>1978 - 1992</v>
      </c>
      <c r="AR278" s="2">
        <f t="shared" si="51"/>
        <v>1985</v>
      </c>
      <c r="AS278" s="2">
        <f t="shared" si="55"/>
        <v>-99</v>
      </c>
      <c r="AT278" s="31" t="s">
        <v>50</v>
      </c>
      <c r="AU278" s="31" t="s">
        <v>50</v>
      </c>
      <c r="AV278" s="31" t="s">
        <v>66</v>
      </c>
      <c r="AW278" s="31" t="s">
        <v>57</v>
      </c>
      <c r="AX278" s="31" t="s">
        <v>50</v>
      </c>
      <c r="AY278" s="31" t="s">
        <v>50</v>
      </c>
      <c r="AZ278" s="31" t="s">
        <v>152</v>
      </c>
      <c r="BA278" s="31" t="s">
        <v>11837</v>
      </c>
      <c r="BB278" s="31" t="s">
        <v>50</v>
      </c>
      <c r="BC278" s="31" t="s">
        <v>50</v>
      </c>
      <c r="BD278" s="31" t="s">
        <v>50</v>
      </c>
      <c r="BE278" s="31" t="s">
        <v>50</v>
      </c>
      <c r="BF278" s="31" t="s">
        <v>50</v>
      </c>
    </row>
    <row r="279" spans="1:58" ht="45" x14ac:dyDescent="0.25">
      <c r="A279" s="31" t="s">
        <v>4087</v>
      </c>
      <c r="B279" s="31" t="s">
        <v>49</v>
      </c>
      <c r="C279" s="32">
        <v>1</v>
      </c>
      <c r="D279" s="31" t="s">
        <v>50</v>
      </c>
      <c r="E279" s="31" t="s">
        <v>70</v>
      </c>
      <c r="F279" s="31" t="s">
        <v>71</v>
      </c>
      <c r="G279" s="31" t="s">
        <v>50</v>
      </c>
      <c r="H279" s="31" t="s">
        <v>50</v>
      </c>
      <c r="I279" s="31" t="s">
        <v>53</v>
      </c>
      <c r="J279" s="31" t="s">
        <v>54</v>
      </c>
      <c r="K279" s="31" t="s">
        <v>54</v>
      </c>
      <c r="L279" s="31" t="s">
        <v>55</v>
      </c>
      <c r="M279" s="31" t="s">
        <v>71</v>
      </c>
      <c r="N279" s="31" t="s">
        <v>50</v>
      </c>
      <c r="O279" s="31" t="s">
        <v>57</v>
      </c>
      <c r="P279" s="31" t="s">
        <v>205</v>
      </c>
      <c r="Q279" s="31" t="s">
        <v>50</v>
      </c>
      <c r="R279" s="31" t="s">
        <v>58</v>
      </c>
      <c r="S279" s="31" t="s">
        <v>53</v>
      </c>
      <c r="T279" s="31" t="s">
        <v>60</v>
      </c>
      <c r="U279" s="31" t="s">
        <v>60</v>
      </c>
      <c r="V279" s="31" t="s">
        <v>60</v>
      </c>
      <c r="W279" s="31" t="s">
        <v>50</v>
      </c>
      <c r="X279" s="31" t="s">
        <v>50</v>
      </c>
      <c r="Y279" s="31" t="s">
        <v>50</v>
      </c>
      <c r="Z279" s="31" t="s">
        <v>62</v>
      </c>
      <c r="AA279" s="31" t="s">
        <v>50</v>
      </c>
      <c r="AB279" s="31" t="s">
        <v>50</v>
      </c>
      <c r="AC279" s="31" t="s">
        <v>87</v>
      </c>
      <c r="AD279" s="31" t="s">
        <v>72</v>
      </c>
      <c r="AE279" s="2">
        <f t="shared" si="45"/>
        <v>60</v>
      </c>
      <c r="AF279" s="31" t="s">
        <v>85</v>
      </c>
      <c r="AG279" s="31" t="s">
        <v>129</v>
      </c>
      <c r="AH279" s="31" t="s">
        <v>77</v>
      </c>
      <c r="AI279" s="31" t="s">
        <v>11786</v>
      </c>
      <c r="AJ279" s="31">
        <f t="shared" si="46"/>
        <v>0</v>
      </c>
      <c r="AK279" s="34">
        <f t="shared" si="47"/>
        <v>-99</v>
      </c>
      <c r="AL279" s="30">
        <f t="shared" si="48"/>
        <v>-99</v>
      </c>
      <c r="AM279" s="5">
        <f t="shared" si="52"/>
        <v>1357.61</v>
      </c>
      <c r="AN279" s="5">
        <f t="shared" si="53"/>
        <v>0</v>
      </c>
      <c r="AO279" s="30">
        <f t="shared" si="54"/>
        <v>0</v>
      </c>
      <c r="AP279" s="30">
        <f t="shared" si="49"/>
        <v>0</v>
      </c>
      <c r="AQ279" t="str">
        <f t="shared" si="50"/>
        <v>1978 - 1992</v>
      </c>
      <c r="AR279" s="2">
        <f t="shared" si="51"/>
        <v>1984</v>
      </c>
      <c r="AS279" s="2">
        <f t="shared" si="55"/>
        <v>-99</v>
      </c>
      <c r="AT279" s="31" t="s">
        <v>50</v>
      </c>
      <c r="AU279" s="31" t="s">
        <v>50</v>
      </c>
      <c r="AV279" s="31" t="s">
        <v>141</v>
      </c>
      <c r="AW279" s="31" t="s">
        <v>86</v>
      </c>
      <c r="AX279" s="31" t="s">
        <v>50</v>
      </c>
      <c r="AY279" s="31" t="s">
        <v>50</v>
      </c>
      <c r="AZ279" s="31" t="s">
        <v>77</v>
      </c>
      <c r="BA279" s="31" t="s">
        <v>11786</v>
      </c>
      <c r="BB279" s="31" t="s">
        <v>50</v>
      </c>
      <c r="BC279" s="31" t="s">
        <v>50</v>
      </c>
      <c r="BD279" s="31" t="s">
        <v>50</v>
      </c>
      <c r="BE279" s="31" t="s">
        <v>50</v>
      </c>
      <c r="BF279" s="31" t="s">
        <v>50</v>
      </c>
    </row>
    <row r="280" spans="1:58" ht="45" x14ac:dyDescent="0.25">
      <c r="A280" s="31" t="s">
        <v>650</v>
      </c>
      <c r="B280" s="31" t="s">
        <v>49</v>
      </c>
      <c r="C280" s="32">
        <v>11</v>
      </c>
      <c r="D280" s="31" t="s">
        <v>50</v>
      </c>
      <c r="E280" s="31" t="s">
        <v>70</v>
      </c>
      <c r="F280" s="31" t="s">
        <v>71</v>
      </c>
      <c r="G280" s="31" t="s">
        <v>50</v>
      </c>
      <c r="H280" s="31" t="s">
        <v>50</v>
      </c>
      <c r="I280" s="31" t="s">
        <v>53</v>
      </c>
      <c r="J280" s="31" t="s">
        <v>54</v>
      </c>
      <c r="K280" s="31" t="s">
        <v>54</v>
      </c>
      <c r="L280" s="31" t="s">
        <v>55</v>
      </c>
      <c r="M280" s="31" t="s">
        <v>72</v>
      </c>
      <c r="N280" s="31" t="s">
        <v>50</v>
      </c>
      <c r="O280" s="31" t="s">
        <v>57</v>
      </c>
      <c r="P280" s="31" t="s">
        <v>50</v>
      </c>
      <c r="Q280" s="31" t="s">
        <v>50</v>
      </c>
      <c r="R280" s="31" t="s">
        <v>86</v>
      </c>
      <c r="S280" s="31" t="s">
        <v>59</v>
      </c>
      <c r="T280" s="31" t="s">
        <v>60</v>
      </c>
      <c r="U280" s="31" t="s">
        <v>60</v>
      </c>
      <c r="V280" s="31" t="s">
        <v>60</v>
      </c>
      <c r="W280" s="31" t="s">
        <v>50</v>
      </c>
      <c r="X280" s="31" t="s">
        <v>50</v>
      </c>
      <c r="Y280" s="31" t="s">
        <v>50</v>
      </c>
      <c r="Z280" s="31" t="s">
        <v>62</v>
      </c>
      <c r="AA280" s="31" t="s">
        <v>50</v>
      </c>
      <c r="AB280" s="31" t="s">
        <v>50</v>
      </c>
      <c r="AC280" s="31" t="s">
        <v>87</v>
      </c>
      <c r="AD280" s="31" t="s">
        <v>72</v>
      </c>
      <c r="AE280" s="2">
        <f t="shared" si="45"/>
        <v>60</v>
      </c>
      <c r="AF280" s="31" t="s">
        <v>85</v>
      </c>
      <c r="AG280" s="31" t="s">
        <v>129</v>
      </c>
      <c r="AH280" s="31" t="s">
        <v>152</v>
      </c>
      <c r="AI280" s="31" t="s">
        <v>1231</v>
      </c>
      <c r="AJ280" s="31">
        <f t="shared" si="46"/>
        <v>1</v>
      </c>
      <c r="AK280" s="34">
        <f t="shared" si="47"/>
        <v>-99</v>
      </c>
      <c r="AL280" s="30">
        <f t="shared" si="48"/>
        <v>-99</v>
      </c>
      <c r="AM280" s="5">
        <f t="shared" si="52"/>
        <v>18.600000000000001</v>
      </c>
      <c r="AN280" s="5">
        <f t="shared" si="53"/>
        <v>60</v>
      </c>
      <c r="AO280" s="30">
        <f t="shared" si="54"/>
        <v>600</v>
      </c>
      <c r="AP280" s="30">
        <f t="shared" si="49"/>
        <v>600</v>
      </c>
      <c r="AQ280" t="str">
        <f t="shared" si="50"/>
        <v>1978 - 1992</v>
      </c>
      <c r="AR280" s="2">
        <f t="shared" si="51"/>
        <v>1989</v>
      </c>
      <c r="AS280" s="2">
        <f t="shared" si="55"/>
        <v>10</v>
      </c>
      <c r="AT280" s="31" t="s">
        <v>50</v>
      </c>
      <c r="AU280" s="31" t="s">
        <v>92</v>
      </c>
      <c r="AV280" s="31" t="s">
        <v>141</v>
      </c>
      <c r="AW280" s="31" t="s">
        <v>86</v>
      </c>
      <c r="AX280" s="31" t="s">
        <v>371</v>
      </c>
      <c r="AY280" s="31" t="s">
        <v>68</v>
      </c>
      <c r="AZ280" s="31" t="s">
        <v>152</v>
      </c>
      <c r="BA280" s="31" t="s">
        <v>1231</v>
      </c>
      <c r="BB280" s="31" t="s">
        <v>50</v>
      </c>
      <c r="BC280" s="31" t="s">
        <v>50</v>
      </c>
      <c r="BD280" s="31" t="s">
        <v>50</v>
      </c>
      <c r="BE280" s="31" t="s">
        <v>50</v>
      </c>
      <c r="BF280" s="31" t="s">
        <v>50</v>
      </c>
    </row>
    <row r="281" spans="1:58" ht="45" x14ac:dyDescent="0.25">
      <c r="A281" s="31" t="s">
        <v>661</v>
      </c>
      <c r="B281" s="31" t="s">
        <v>49</v>
      </c>
      <c r="C281" s="32">
        <v>1</v>
      </c>
      <c r="D281" s="31" t="s">
        <v>50</v>
      </c>
      <c r="E281" s="31" t="s">
        <v>85</v>
      </c>
      <c r="F281" s="31" t="s">
        <v>70</v>
      </c>
      <c r="G281" s="31" t="s">
        <v>50</v>
      </c>
      <c r="H281" s="31" t="s">
        <v>50</v>
      </c>
      <c r="I281" s="31" t="s">
        <v>53</v>
      </c>
      <c r="J281" s="31" t="s">
        <v>54</v>
      </c>
      <c r="K281" s="31" t="s">
        <v>60</v>
      </c>
      <c r="L281" s="31" t="s">
        <v>55</v>
      </c>
      <c r="M281" s="31" t="s">
        <v>51</v>
      </c>
      <c r="N281" s="31" t="s">
        <v>50</v>
      </c>
      <c r="O281" s="31" t="s">
        <v>74</v>
      </c>
      <c r="P281" s="31" t="s">
        <v>50</v>
      </c>
      <c r="Q281" s="31" t="s">
        <v>662</v>
      </c>
      <c r="R281" s="31" t="s">
        <v>74</v>
      </c>
      <c r="S281" s="31" t="s">
        <v>59</v>
      </c>
      <c r="T281" s="31" t="s">
        <v>60</v>
      </c>
      <c r="U281" s="31" t="s">
        <v>60</v>
      </c>
      <c r="V281" s="31" t="s">
        <v>66</v>
      </c>
      <c r="W281" s="31" t="s">
        <v>50</v>
      </c>
      <c r="X281" s="31" t="s">
        <v>50</v>
      </c>
      <c r="Y281" s="31" t="s">
        <v>50</v>
      </c>
      <c r="Z281" s="31" t="s">
        <v>62</v>
      </c>
      <c r="AA281" s="31" t="s">
        <v>50</v>
      </c>
      <c r="AB281" s="31" t="s">
        <v>50</v>
      </c>
      <c r="AC281" s="31" t="s">
        <v>87</v>
      </c>
      <c r="AD281" s="31" t="s">
        <v>50</v>
      </c>
      <c r="AE281" s="2">
        <f t="shared" si="45"/>
        <v>60</v>
      </c>
      <c r="AF281" s="31" t="s">
        <v>85</v>
      </c>
      <c r="AG281" s="31" t="s">
        <v>129</v>
      </c>
      <c r="AH281" s="31" t="s">
        <v>152</v>
      </c>
      <c r="AI281" s="31" t="s">
        <v>663</v>
      </c>
      <c r="AJ281" s="31">
        <f t="shared" si="46"/>
        <v>0</v>
      </c>
      <c r="AK281" s="34">
        <f t="shared" si="47"/>
        <v>-99</v>
      </c>
      <c r="AL281" s="30">
        <f t="shared" si="48"/>
        <v>-99</v>
      </c>
      <c r="AM281" s="5">
        <f t="shared" si="52"/>
        <v>237.44</v>
      </c>
      <c r="AN281" s="5">
        <f t="shared" si="53"/>
        <v>0</v>
      </c>
      <c r="AO281" s="30">
        <f t="shared" si="54"/>
        <v>0</v>
      </c>
      <c r="AP281" s="30">
        <f t="shared" si="49"/>
        <v>0</v>
      </c>
      <c r="AQ281" t="str">
        <f t="shared" si="50"/>
        <v>1978 - 1992</v>
      </c>
      <c r="AR281" s="2">
        <f t="shared" si="51"/>
        <v>1978</v>
      </c>
      <c r="AS281" s="2">
        <f t="shared" si="55"/>
        <v>-99</v>
      </c>
      <c r="AT281" s="31" t="s">
        <v>194</v>
      </c>
      <c r="AU281" s="31" t="s">
        <v>50</v>
      </c>
      <c r="AV281" s="31" t="s">
        <v>141</v>
      </c>
      <c r="AW281" s="31" t="s">
        <v>86</v>
      </c>
      <c r="AX281" s="31" t="s">
        <v>50</v>
      </c>
      <c r="AY281" s="31" t="s">
        <v>179</v>
      </c>
      <c r="AZ281" s="31" t="s">
        <v>152</v>
      </c>
      <c r="BA281" s="31" t="s">
        <v>663</v>
      </c>
      <c r="BB281" s="31" t="s">
        <v>50</v>
      </c>
      <c r="BC281" s="31" t="s">
        <v>50</v>
      </c>
      <c r="BD281" s="31" t="s">
        <v>50</v>
      </c>
      <c r="BE281" s="31" t="s">
        <v>50</v>
      </c>
      <c r="BF281" s="31" t="s">
        <v>50</v>
      </c>
    </row>
    <row r="282" spans="1:58" ht="45" x14ac:dyDescent="0.25">
      <c r="A282" s="31" t="s">
        <v>1242</v>
      </c>
      <c r="B282" s="31" t="s">
        <v>49</v>
      </c>
      <c r="C282" s="32">
        <v>1</v>
      </c>
      <c r="D282" s="31" t="s">
        <v>50</v>
      </c>
      <c r="E282" s="31" t="s">
        <v>85</v>
      </c>
      <c r="F282" s="31" t="s">
        <v>70</v>
      </c>
      <c r="G282" s="31" t="s">
        <v>71</v>
      </c>
      <c r="H282" s="31" t="s">
        <v>96</v>
      </c>
      <c r="I282" s="31" t="s">
        <v>53</v>
      </c>
      <c r="J282" s="31" t="s">
        <v>54</v>
      </c>
      <c r="K282" s="31" t="s">
        <v>54</v>
      </c>
      <c r="L282" s="31" t="s">
        <v>55</v>
      </c>
      <c r="M282" s="31" t="s">
        <v>169</v>
      </c>
      <c r="N282" s="31" t="s">
        <v>50</v>
      </c>
      <c r="O282" s="31" t="s">
        <v>57</v>
      </c>
      <c r="P282" s="31" t="s">
        <v>368</v>
      </c>
      <c r="Q282" s="31" t="s">
        <v>50</v>
      </c>
      <c r="R282" s="31" t="s">
        <v>58</v>
      </c>
      <c r="S282" s="31" t="s">
        <v>59</v>
      </c>
      <c r="T282" s="31" t="s">
        <v>60</v>
      </c>
      <c r="U282" s="31" t="s">
        <v>60</v>
      </c>
      <c r="V282" s="31" t="s">
        <v>66</v>
      </c>
      <c r="W282" s="31" t="s">
        <v>50</v>
      </c>
      <c r="X282" s="31" t="s">
        <v>92</v>
      </c>
      <c r="Y282" s="31" t="s">
        <v>50</v>
      </c>
      <c r="Z282" s="31" t="s">
        <v>62</v>
      </c>
      <c r="AA282" s="31" t="s">
        <v>50</v>
      </c>
      <c r="AB282" s="31" t="s">
        <v>50</v>
      </c>
      <c r="AC282" s="31" t="s">
        <v>87</v>
      </c>
      <c r="AD282" s="31" t="s">
        <v>72</v>
      </c>
      <c r="AE282" s="2">
        <f t="shared" si="45"/>
        <v>60</v>
      </c>
      <c r="AF282" s="31" t="s">
        <v>85</v>
      </c>
      <c r="AG282" s="31" t="s">
        <v>129</v>
      </c>
      <c r="AH282" s="31" t="s">
        <v>144</v>
      </c>
      <c r="AI282" s="31" t="s">
        <v>11838</v>
      </c>
      <c r="AJ282" s="31">
        <f t="shared" si="46"/>
        <v>0</v>
      </c>
      <c r="AK282" s="34">
        <f t="shared" si="47"/>
        <v>-99</v>
      </c>
      <c r="AL282" s="30">
        <f t="shared" si="48"/>
        <v>-99</v>
      </c>
      <c r="AM282" s="5">
        <f t="shared" si="52"/>
        <v>35.11</v>
      </c>
      <c r="AN282" s="5">
        <f t="shared" si="53"/>
        <v>0</v>
      </c>
      <c r="AO282" s="30">
        <f t="shared" si="54"/>
        <v>0</v>
      </c>
      <c r="AP282" s="30">
        <f t="shared" si="49"/>
        <v>0</v>
      </c>
      <c r="AQ282" t="str">
        <f t="shared" si="50"/>
        <v>Before 1978</v>
      </c>
      <c r="AR282" s="2">
        <f t="shared" si="51"/>
        <v>1973</v>
      </c>
      <c r="AS282" s="2">
        <f t="shared" si="55"/>
        <v>-99</v>
      </c>
      <c r="AT282" s="31" t="s">
        <v>50</v>
      </c>
      <c r="AU282" s="31" t="s">
        <v>50</v>
      </c>
      <c r="AV282" s="31" t="s">
        <v>66</v>
      </c>
      <c r="AW282" s="31" t="s">
        <v>57</v>
      </c>
      <c r="AX282" s="31" t="s">
        <v>12713</v>
      </c>
      <c r="AY282" s="31" t="s">
        <v>68</v>
      </c>
      <c r="AZ282" s="31" t="s">
        <v>144</v>
      </c>
      <c r="BA282" s="31" t="s">
        <v>11838</v>
      </c>
      <c r="BB282" s="31" t="s">
        <v>50</v>
      </c>
      <c r="BC282" s="31" t="s">
        <v>50</v>
      </c>
      <c r="BD282" s="31" t="s">
        <v>50</v>
      </c>
      <c r="BE282" s="31" t="s">
        <v>50</v>
      </c>
      <c r="BF282" s="31" t="s">
        <v>50</v>
      </c>
    </row>
    <row r="283" spans="1:58" ht="45" x14ac:dyDescent="0.25">
      <c r="A283" s="31" t="s">
        <v>4139</v>
      </c>
      <c r="B283" s="31" t="s">
        <v>49</v>
      </c>
      <c r="C283" s="32">
        <v>2</v>
      </c>
      <c r="D283" s="31" t="s">
        <v>50</v>
      </c>
      <c r="E283" s="31" t="s">
        <v>85</v>
      </c>
      <c r="F283" s="31" t="s">
        <v>70</v>
      </c>
      <c r="G283" s="31" t="s">
        <v>50</v>
      </c>
      <c r="H283" s="31" t="s">
        <v>50</v>
      </c>
      <c r="I283" s="31" t="s">
        <v>53</v>
      </c>
      <c r="J283" s="31" t="s">
        <v>54</v>
      </c>
      <c r="K283" s="31" t="s">
        <v>60</v>
      </c>
      <c r="L283" s="31" t="s">
        <v>55</v>
      </c>
      <c r="M283" s="31" t="s">
        <v>72</v>
      </c>
      <c r="N283" s="31" t="s">
        <v>50</v>
      </c>
      <c r="O283" s="31" t="s">
        <v>57</v>
      </c>
      <c r="P283" s="31" t="s">
        <v>50</v>
      </c>
      <c r="Q283" s="31" t="s">
        <v>50</v>
      </c>
      <c r="R283" s="31" t="s">
        <v>58</v>
      </c>
      <c r="S283" s="31" t="s">
        <v>59</v>
      </c>
      <c r="T283" s="31" t="s">
        <v>60</v>
      </c>
      <c r="U283" s="31" t="s">
        <v>60</v>
      </c>
      <c r="V283" s="31" t="s">
        <v>60</v>
      </c>
      <c r="W283" s="31" t="s">
        <v>50</v>
      </c>
      <c r="X283" s="31" t="s">
        <v>50</v>
      </c>
      <c r="Y283" s="31" t="s">
        <v>50</v>
      </c>
      <c r="Z283" s="31" t="s">
        <v>62</v>
      </c>
      <c r="AA283" s="31" t="s">
        <v>50</v>
      </c>
      <c r="AB283" s="31" t="s">
        <v>50</v>
      </c>
      <c r="AC283" s="31" t="s">
        <v>87</v>
      </c>
      <c r="AD283" s="31" t="s">
        <v>72</v>
      </c>
      <c r="AE283" s="2">
        <f t="shared" si="45"/>
        <v>60</v>
      </c>
      <c r="AF283" s="31" t="s">
        <v>85</v>
      </c>
      <c r="AG283" s="31" t="s">
        <v>129</v>
      </c>
      <c r="AH283" s="31" t="s">
        <v>372</v>
      </c>
      <c r="AI283" s="31" t="s">
        <v>11839</v>
      </c>
      <c r="AJ283" s="31">
        <f t="shared" si="46"/>
        <v>0</v>
      </c>
      <c r="AK283" s="34">
        <f t="shared" si="47"/>
        <v>-99</v>
      </c>
      <c r="AL283" s="30">
        <f t="shared" si="48"/>
        <v>-99</v>
      </c>
      <c r="AM283" s="5">
        <f t="shared" si="52"/>
        <v>457.61</v>
      </c>
      <c r="AN283" s="5">
        <f t="shared" si="53"/>
        <v>0</v>
      </c>
      <c r="AO283" s="30">
        <f t="shared" si="54"/>
        <v>0</v>
      </c>
      <c r="AP283" s="30">
        <f t="shared" si="49"/>
        <v>0</v>
      </c>
      <c r="AQ283" t="str">
        <f t="shared" si="50"/>
        <v>Before 1978</v>
      </c>
      <c r="AR283" s="2">
        <f t="shared" si="51"/>
        <v>1928</v>
      </c>
      <c r="AS283" s="2">
        <f t="shared" si="55"/>
        <v>-99</v>
      </c>
      <c r="AT283" s="31" t="s">
        <v>50</v>
      </c>
      <c r="AU283" s="31" t="s">
        <v>50</v>
      </c>
      <c r="AV283" s="31" t="s">
        <v>66</v>
      </c>
      <c r="AW283" s="31" t="s">
        <v>57</v>
      </c>
      <c r="AX283" s="31" t="s">
        <v>50</v>
      </c>
      <c r="AY283" s="31" t="s">
        <v>50</v>
      </c>
      <c r="AZ283" s="31" t="s">
        <v>50</v>
      </c>
      <c r="BA283" s="31" t="s">
        <v>50</v>
      </c>
      <c r="BB283" s="31" t="s">
        <v>50</v>
      </c>
      <c r="BC283" s="31" t="s">
        <v>50</v>
      </c>
      <c r="BD283" s="31" t="s">
        <v>50</v>
      </c>
      <c r="BE283" s="31" t="s">
        <v>50</v>
      </c>
      <c r="BF283" s="31" t="s">
        <v>50</v>
      </c>
    </row>
    <row r="284" spans="1:58" ht="45" x14ac:dyDescent="0.25">
      <c r="A284" s="31" t="s">
        <v>4141</v>
      </c>
      <c r="B284" s="31" t="s">
        <v>49</v>
      </c>
      <c r="C284" s="32">
        <v>1</v>
      </c>
      <c r="D284" s="31" t="s">
        <v>50</v>
      </c>
      <c r="E284" s="31" t="s">
        <v>85</v>
      </c>
      <c r="F284" s="31" t="s">
        <v>70</v>
      </c>
      <c r="G284" s="31" t="s">
        <v>50</v>
      </c>
      <c r="H284" s="31" t="s">
        <v>50</v>
      </c>
      <c r="I284" s="31" t="s">
        <v>53</v>
      </c>
      <c r="J284" s="31" t="s">
        <v>54</v>
      </c>
      <c r="K284" s="31" t="s">
        <v>60</v>
      </c>
      <c r="L284" s="31" t="s">
        <v>55</v>
      </c>
      <c r="M284" s="31" t="s">
        <v>72</v>
      </c>
      <c r="N284" s="31" t="s">
        <v>50</v>
      </c>
      <c r="O284" s="31" t="s">
        <v>66</v>
      </c>
      <c r="P284" s="31" t="s">
        <v>50</v>
      </c>
      <c r="Q284" s="31" t="s">
        <v>588</v>
      </c>
      <c r="R284" s="31" t="s">
        <v>58</v>
      </c>
      <c r="S284" s="31" t="s">
        <v>59</v>
      </c>
      <c r="T284" s="31" t="s">
        <v>60</v>
      </c>
      <c r="U284" s="31" t="s">
        <v>60</v>
      </c>
      <c r="V284" s="31" t="s">
        <v>60</v>
      </c>
      <c r="W284" s="31" t="s">
        <v>50</v>
      </c>
      <c r="X284" s="31" t="s">
        <v>50</v>
      </c>
      <c r="Y284" s="31" t="s">
        <v>50</v>
      </c>
      <c r="Z284" s="31" t="s">
        <v>62</v>
      </c>
      <c r="AA284" s="31" t="s">
        <v>50</v>
      </c>
      <c r="AB284" s="31" t="s">
        <v>50</v>
      </c>
      <c r="AC284" s="31" t="s">
        <v>87</v>
      </c>
      <c r="AD284" s="31" t="s">
        <v>72</v>
      </c>
      <c r="AE284" s="2">
        <f t="shared" si="45"/>
        <v>60</v>
      </c>
      <c r="AF284" s="31" t="s">
        <v>85</v>
      </c>
      <c r="AG284" s="31" t="s">
        <v>129</v>
      </c>
      <c r="AH284" s="31" t="s">
        <v>77</v>
      </c>
      <c r="AI284" s="31" t="s">
        <v>50</v>
      </c>
      <c r="AJ284" s="31">
        <f t="shared" si="46"/>
        <v>0</v>
      </c>
      <c r="AK284" s="34">
        <f t="shared" si="47"/>
        <v>-99</v>
      </c>
      <c r="AL284" s="30">
        <f t="shared" si="48"/>
        <v>-99</v>
      </c>
      <c r="AM284" s="5">
        <f t="shared" si="52"/>
        <v>421.81</v>
      </c>
      <c r="AN284" s="5">
        <f t="shared" si="53"/>
        <v>0</v>
      </c>
      <c r="AO284" s="30">
        <f t="shared" si="54"/>
        <v>0</v>
      </c>
      <c r="AP284" s="30">
        <f t="shared" si="49"/>
        <v>0</v>
      </c>
      <c r="AQ284" t="str">
        <f t="shared" si="50"/>
        <v>Before 1978</v>
      </c>
      <c r="AR284" s="2">
        <f t="shared" si="51"/>
        <v>1972</v>
      </c>
      <c r="AS284" s="2">
        <f t="shared" si="55"/>
        <v>-99</v>
      </c>
      <c r="AT284" s="31" t="s">
        <v>50</v>
      </c>
      <c r="AU284" s="31" t="s">
        <v>50</v>
      </c>
      <c r="AV284" s="31" t="s">
        <v>66</v>
      </c>
      <c r="AW284" s="31" t="s">
        <v>57</v>
      </c>
      <c r="AX284" s="31" t="s">
        <v>50</v>
      </c>
      <c r="AY284" s="31" t="s">
        <v>50</v>
      </c>
      <c r="AZ284" s="31" t="s">
        <v>50</v>
      </c>
      <c r="BA284" s="31" t="s">
        <v>50</v>
      </c>
      <c r="BB284" s="31" t="s">
        <v>50</v>
      </c>
      <c r="BC284" s="31" t="s">
        <v>50</v>
      </c>
      <c r="BD284" s="31" t="s">
        <v>50</v>
      </c>
      <c r="BE284" s="31" t="s">
        <v>50</v>
      </c>
      <c r="BF284" s="31" t="s">
        <v>50</v>
      </c>
    </row>
    <row r="285" spans="1:58" ht="45" x14ac:dyDescent="0.25">
      <c r="A285" s="31" t="s">
        <v>676</v>
      </c>
      <c r="B285" s="31" t="s">
        <v>49</v>
      </c>
      <c r="C285" s="32">
        <v>1</v>
      </c>
      <c r="D285" s="31" t="s">
        <v>50</v>
      </c>
      <c r="E285" s="31" t="s">
        <v>85</v>
      </c>
      <c r="F285" s="31" t="s">
        <v>70</v>
      </c>
      <c r="G285" s="31" t="s">
        <v>50</v>
      </c>
      <c r="H285" s="31" t="s">
        <v>50</v>
      </c>
      <c r="I285" s="31" t="s">
        <v>97</v>
      </c>
      <c r="J285" s="31" t="s">
        <v>54</v>
      </c>
      <c r="K285" s="31" t="s">
        <v>54</v>
      </c>
      <c r="L285" s="31" t="s">
        <v>55</v>
      </c>
      <c r="M285" s="31" t="s">
        <v>72</v>
      </c>
      <c r="N285" s="31" t="s">
        <v>50</v>
      </c>
      <c r="O285" s="31" t="s">
        <v>57</v>
      </c>
      <c r="P285" s="31" t="s">
        <v>135</v>
      </c>
      <c r="Q285" s="31" t="s">
        <v>50</v>
      </c>
      <c r="R285" s="31" t="s">
        <v>58</v>
      </c>
      <c r="S285" s="31" t="s">
        <v>53</v>
      </c>
      <c r="T285" s="31" t="s">
        <v>60</v>
      </c>
      <c r="U285" s="31" t="s">
        <v>60</v>
      </c>
      <c r="V285" s="31" t="s">
        <v>60</v>
      </c>
      <c r="W285" s="31" t="s">
        <v>50</v>
      </c>
      <c r="X285" s="31" t="s">
        <v>50</v>
      </c>
      <c r="Y285" s="31" t="s">
        <v>50</v>
      </c>
      <c r="Z285" s="31" t="s">
        <v>62</v>
      </c>
      <c r="AA285" s="31" t="s">
        <v>50</v>
      </c>
      <c r="AB285" s="31" t="s">
        <v>50</v>
      </c>
      <c r="AC285" s="31" t="s">
        <v>87</v>
      </c>
      <c r="AD285" s="31" t="s">
        <v>72</v>
      </c>
      <c r="AE285" s="2">
        <f t="shared" si="45"/>
        <v>60</v>
      </c>
      <c r="AF285" s="31" t="s">
        <v>85</v>
      </c>
      <c r="AG285" s="31" t="s">
        <v>129</v>
      </c>
      <c r="AH285" s="31" t="s">
        <v>924</v>
      </c>
      <c r="AI285" s="31" t="s">
        <v>1251</v>
      </c>
      <c r="AJ285" s="31">
        <f t="shared" si="46"/>
        <v>1</v>
      </c>
      <c r="AK285" s="34">
        <f t="shared" si="47"/>
        <v>14</v>
      </c>
      <c r="AL285" s="30">
        <f t="shared" si="48"/>
        <v>14</v>
      </c>
      <c r="AM285" s="5">
        <f t="shared" si="52"/>
        <v>621.08000000000004</v>
      </c>
      <c r="AN285" s="5">
        <f t="shared" si="53"/>
        <v>60</v>
      </c>
      <c r="AO285" s="30">
        <f t="shared" si="54"/>
        <v>600</v>
      </c>
      <c r="AP285" s="30">
        <f t="shared" si="49"/>
        <v>600</v>
      </c>
      <c r="AQ285" t="str">
        <f t="shared" si="50"/>
        <v>Before 1978</v>
      </c>
      <c r="AR285" s="2">
        <f t="shared" si="51"/>
        <v>1920</v>
      </c>
      <c r="AS285" s="2">
        <f t="shared" si="55"/>
        <v>10</v>
      </c>
      <c r="AT285" s="31" t="s">
        <v>50</v>
      </c>
      <c r="AU285" s="31" t="s">
        <v>92</v>
      </c>
      <c r="AV285" s="31" t="s">
        <v>141</v>
      </c>
      <c r="AW285" s="31" t="s">
        <v>86</v>
      </c>
      <c r="AX285" s="31" t="s">
        <v>88</v>
      </c>
      <c r="AY285" s="31" t="s">
        <v>68</v>
      </c>
      <c r="AZ285" s="31" t="s">
        <v>924</v>
      </c>
      <c r="BA285" s="31" t="s">
        <v>1251</v>
      </c>
      <c r="BB285" s="31" t="s">
        <v>1129</v>
      </c>
      <c r="BC285" s="31" t="s">
        <v>59</v>
      </c>
      <c r="BD285" s="31" t="s">
        <v>50</v>
      </c>
      <c r="BE285" s="31" t="s">
        <v>50</v>
      </c>
      <c r="BF285" s="31" t="s">
        <v>50</v>
      </c>
    </row>
    <row r="286" spans="1:58" ht="45" x14ac:dyDescent="0.25">
      <c r="A286" s="31" t="s">
        <v>677</v>
      </c>
      <c r="B286" s="31" t="s">
        <v>49</v>
      </c>
      <c r="C286" s="32">
        <v>1</v>
      </c>
      <c r="D286" s="31" t="s">
        <v>50</v>
      </c>
      <c r="E286" s="31" t="s">
        <v>85</v>
      </c>
      <c r="F286" s="31" t="s">
        <v>70</v>
      </c>
      <c r="G286" s="31" t="s">
        <v>50</v>
      </c>
      <c r="H286" s="31" t="s">
        <v>50</v>
      </c>
      <c r="I286" s="31" t="s">
        <v>53</v>
      </c>
      <c r="J286" s="31" t="s">
        <v>54</v>
      </c>
      <c r="K286" s="31" t="s">
        <v>54</v>
      </c>
      <c r="L286" s="31" t="s">
        <v>55</v>
      </c>
      <c r="M286" s="31" t="s">
        <v>72</v>
      </c>
      <c r="N286" s="31" t="s">
        <v>50</v>
      </c>
      <c r="O286" s="31" t="s">
        <v>57</v>
      </c>
      <c r="P286" s="31" t="s">
        <v>50</v>
      </c>
      <c r="Q286" s="31" t="s">
        <v>11840</v>
      </c>
      <c r="R286" s="31" t="s">
        <v>58</v>
      </c>
      <c r="S286" s="31" t="s">
        <v>59</v>
      </c>
      <c r="T286" s="31" t="s">
        <v>60</v>
      </c>
      <c r="U286" s="31" t="s">
        <v>60</v>
      </c>
      <c r="V286" s="31" t="s">
        <v>66</v>
      </c>
      <c r="W286" s="31" t="s">
        <v>50</v>
      </c>
      <c r="X286" s="31" t="s">
        <v>161</v>
      </c>
      <c r="Y286" s="31" t="s">
        <v>61</v>
      </c>
      <c r="Z286" s="31" t="s">
        <v>62</v>
      </c>
      <c r="AA286" s="31" t="s">
        <v>50</v>
      </c>
      <c r="AB286" s="31" t="s">
        <v>50</v>
      </c>
      <c r="AC286" s="31" t="s">
        <v>87</v>
      </c>
      <c r="AD286" s="31" t="s">
        <v>72</v>
      </c>
      <c r="AE286" s="2">
        <f t="shared" si="45"/>
        <v>60</v>
      </c>
      <c r="AF286" s="31" t="s">
        <v>85</v>
      </c>
      <c r="AG286" s="31" t="s">
        <v>129</v>
      </c>
      <c r="AH286" s="31" t="s">
        <v>379</v>
      </c>
      <c r="AI286" s="31" t="s">
        <v>11841</v>
      </c>
      <c r="AJ286" s="31">
        <f t="shared" si="46"/>
        <v>0</v>
      </c>
      <c r="AK286" s="34">
        <f t="shared" si="47"/>
        <v>-99</v>
      </c>
      <c r="AL286" s="30">
        <f t="shared" si="48"/>
        <v>-99</v>
      </c>
      <c r="AM286" s="5">
        <f t="shared" si="52"/>
        <v>76.75</v>
      </c>
      <c r="AN286" s="5">
        <f t="shared" si="53"/>
        <v>0</v>
      </c>
      <c r="AO286" s="30">
        <f t="shared" si="54"/>
        <v>0</v>
      </c>
      <c r="AP286" s="30">
        <f t="shared" si="49"/>
        <v>0</v>
      </c>
      <c r="AQ286" t="str">
        <f t="shared" si="50"/>
        <v>Before 1978</v>
      </c>
      <c r="AR286" s="2">
        <f t="shared" si="51"/>
        <v>1972</v>
      </c>
      <c r="AS286" s="2">
        <f t="shared" si="55"/>
        <v>-99</v>
      </c>
      <c r="AT286" s="31" t="s">
        <v>50</v>
      </c>
      <c r="AU286" s="31" t="s">
        <v>50</v>
      </c>
      <c r="AV286" s="31" t="s">
        <v>141</v>
      </c>
      <c r="AW286" s="31" t="s">
        <v>86</v>
      </c>
      <c r="AX286" s="31" t="s">
        <v>50</v>
      </c>
      <c r="AY286" s="31" t="s">
        <v>50</v>
      </c>
      <c r="AZ286" s="31" t="s">
        <v>379</v>
      </c>
      <c r="BA286" s="31" t="s">
        <v>11841</v>
      </c>
      <c r="BB286" s="31" t="s">
        <v>50</v>
      </c>
      <c r="BC286" s="31" t="s">
        <v>50</v>
      </c>
      <c r="BD286" s="31" t="s">
        <v>50</v>
      </c>
      <c r="BE286" s="31" t="s">
        <v>50</v>
      </c>
      <c r="BF286" s="31" t="s">
        <v>50</v>
      </c>
    </row>
    <row r="287" spans="1:58" ht="45" x14ac:dyDescent="0.25">
      <c r="A287" s="31" t="s">
        <v>677</v>
      </c>
      <c r="B287" s="31" t="s">
        <v>49</v>
      </c>
      <c r="C287" s="32">
        <v>2</v>
      </c>
      <c r="D287" s="31" t="s">
        <v>50</v>
      </c>
      <c r="E287" s="31" t="s">
        <v>85</v>
      </c>
      <c r="F287" s="31" t="s">
        <v>70</v>
      </c>
      <c r="G287" s="31" t="s">
        <v>50</v>
      </c>
      <c r="H287" s="31" t="s">
        <v>50</v>
      </c>
      <c r="I287" s="31" t="s">
        <v>53</v>
      </c>
      <c r="J287" s="31" t="s">
        <v>54</v>
      </c>
      <c r="K287" s="31" t="s">
        <v>54</v>
      </c>
      <c r="L287" s="31" t="s">
        <v>55</v>
      </c>
      <c r="M287" s="31" t="s">
        <v>72</v>
      </c>
      <c r="N287" s="31" t="s">
        <v>50</v>
      </c>
      <c r="O287" s="31" t="s">
        <v>66</v>
      </c>
      <c r="P287" s="31" t="s">
        <v>50</v>
      </c>
      <c r="Q287" s="31" t="s">
        <v>11840</v>
      </c>
      <c r="R287" s="31" t="s">
        <v>58</v>
      </c>
      <c r="S287" s="31" t="s">
        <v>59</v>
      </c>
      <c r="T287" s="31" t="s">
        <v>60</v>
      </c>
      <c r="U287" s="31" t="s">
        <v>60</v>
      </c>
      <c r="V287" s="31" t="s">
        <v>66</v>
      </c>
      <c r="W287" s="31" t="s">
        <v>50</v>
      </c>
      <c r="X287" s="31" t="s">
        <v>161</v>
      </c>
      <c r="Y287" s="31" t="s">
        <v>61</v>
      </c>
      <c r="Z287" s="31" t="s">
        <v>62</v>
      </c>
      <c r="AA287" s="31" t="s">
        <v>50</v>
      </c>
      <c r="AB287" s="31" t="s">
        <v>50</v>
      </c>
      <c r="AC287" s="31" t="s">
        <v>87</v>
      </c>
      <c r="AD287" s="31" t="s">
        <v>72</v>
      </c>
      <c r="AE287" s="2">
        <f t="shared" si="45"/>
        <v>60</v>
      </c>
      <c r="AF287" s="31" t="s">
        <v>85</v>
      </c>
      <c r="AG287" s="31" t="s">
        <v>129</v>
      </c>
      <c r="AH287" s="31" t="s">
        <v>11842</v>
      </c>
      <c r="AI287" s="31" t="s">
        <v>11843</v>
      </c>
      <c r="AJ287" s="31">
        <f t="shared" si="46"/>
        <v>0</v>
      </c>
      <c r="AK287" s="34">
        <f t="shared" si="47"/>
        <v>-99</v>
      </c>
      <c r="AL287" s="30">
        <f t="shared" si="48"/>
        <v>-99</v>
      </c>
      <c r="AM287" s="5">
        <f t="shared" si="52"/>
        <v>76.75</v>
      </c>
      <c r="AN287" s="5">
        <f t="shared" si="53"/>
        <v>0</v>
      </c>
      <c r="AO287" s="30">
        <f t="shared" si="54"/>
        <v>0</v>
      </c>
      <c r="AP287" s="30">
        <f t="shared" si="49"/>
        <v>0</v>
      </c>
      <c r="AQ287" t="str">
        <f t="shared" si="50"/>
        <v>Before 1978</v>
      </c>
      <c r="AR287" s="2">
        <f t="shared" si="51"/>
        <v>1972</v>
      </c>
      <c r="AS287" s="2">
        <f t="shared" si="55"/>
        <v>-99</v>
      </c>
      <c r="AT287" s="31" t="s">
        <v>50</v>
      </c>
      <c r="AU287" s="31" t="s">
        <v>50</v>
      </c>
      <c r="AV287" s="31" t="s">
        <v>141</v>
      </c>
      <c r="AW287" s="31" t="s">
        <v>86</v>
      </c>
      <c r="AX287" s="31" t="s">
        <v>50</v>
      </c>
      <c r="AY287" s="31" t="s">
        <v>50</v>
      </c>
      <c r="AZ287" s="31" t="s">
        <v>11842</v>
      </c>
      <c r="BA287" s="31" t="s">
        <v>11843</v>
      </c>
      <c r="BB287" s="31" t="s">
        <v>50</v>
      </c>
      <c r="BC287" s="31" t="s">
        <v>50</v>
      </c>
      <c r="BD287" s="31" t="s">
        <v>50</v>
      </c>
      <c r="BE287" s="31" t="s">
        <v>50</v>
      </c>
      <c r="BF287" s="31" t="s">
        <v>50</v>
      </c>
    </row>
    <row r="288" spans="1:58" ht="45" x14ac:dyDescent="0.25">
      <c r="A288" s="31" t="s">
        <v>680</v>
      </c>
      <c r="B288" s="31" t="s">
        <v>49</v>
      </c>
      <c r="C288" s="32">
        <v>4</v>
      </c>
      <c r="D288" s="31" t="s">
        <v>50</v>
      </c>
      <c r="E288" s="31" t="s">
        <v>70</v>
      </c>
      <c r="F288" s="31" t="s">
        <v>71</v>
      </c>
      <c r="G288" s="31" t="s">
        <v>50</v>
      </c>
      <c r="H288" s="31" t="s">
        <v>50</v>
      </c>
      <c r="I288" s="31" t="s">
        <v>53</v>
      </c>
      <c r="J288" s="31" t="s">
        <v>54</v>
      </c>
      <c r="K288" s="31" t="s">
        <v>54</v>
      </c>
      <c r="L288" s="31" t="s">
        <v>55</v>
      </c>
      <c r="M288" s="31" t="s">
        <v>51</v>
      </c>
      <c r="N288" s="31" t="s">
        <v>50</v>
      </c>
      <c r="O288" s="31" t="s">
        <v>57</v>
      </c>
      <c r="P288" s="31" t="s">
        <v>113</v>
      </c>
      <c r="Q288" s="31" t="s">
        <v>50</v>
      </c>
      <c r="R288" s="31" t="s">
        <v>58</v>
      </c>
      <c r="S288" s="31" t="s">
        <v>59</v>
      </c>
      <c r="T288" s="31" t="s">
        <v>60</v>
      </c>
      <c r="U288" s="31" t="s">
        <v>60</v>
      </c>
      <c r="V288" s="31" t="s">
        <v>60</v>
      </c>
      <c r="W288" s="31" t="s">
        <v>50</v>
      </c>
      <c r="X288" s="31" t="s">
        <v>50</v>
      </c>
      <c r="Y288" s="31" t="s">
        <v>50</v>
      </c>
      <c r="Z288" s="31" t="s">
        <v>62</v>
      </c>
      <c r="AA288" s="31" t="s">
        <v>50</v>
      </c>
      <c r="AB288" s="31" t="s">
        <v>50</v>
      </c>
      <c r="AC288" s="31" t="s">
        <v>87</v>
      </c>
      <c r="AD288" s="31" t="s">
        <v>72</v>
      </c>
      <c r="AE288" s="2">
        <f t="shared" si="45"/>
        <v>60</v>
      </c>
      <c r="AF288" s="31" t="s">
        <v>85</v>
      </c>
      <c r="AG288" s="31" t="s">
        <v>129</v>
      </c>
      <c r="AH288" s="31" t="s">
        <v>77</v>
      </c>
      <c r="AI288" s="31" t="s">
        <v>11844</v>
      </c>
      <c r="AJ288" s="31">
        <f t="shared" si="46"/>
        <v>0</v>
      </c>
      <c r="AK288" s="34">
        <f t="shared" si="47"/>
        <v>-99</v>
      </c>
      <c r="AL288" s="30">
        <f t="shared" si="48"/>
        <v>-99</v>
      </c>
      <c r="AM288" s="5">
        <f t="shared" si="52"/>
        <v>528.88</v>
      </c>
      <c r="AN288" s="5">
        <f t="shared" si="53"/>
        <v>0</v>
      </c>
      <c r="AO288" s="30">
        <f t="shared" si="54"/>
        <v>0</v>
      </c>
      <c r="AP288" s="30">
        <f t="shared" si="49"/>
        <v>0</v>
      </c>
      <c r="AQ288" t="str">
        <f t="shared" si="50"/>
        <v>Before 1978</v>
      </c>
      <c r="AR288" s="2">
        <f t="shared" si="51"/>
        <v>1965</v>
      </c>
      <c r="AS288" s="2">
        <f t="shared" si="55"/>
        <v>-99</v>
      </c>
      <c r="AT288" s="31" t="s">
        <v>50</v>
      </c>
      <c r="AU288" s="31" t="s">
        <v>50</v>
      </c>
      <c r="AV288" s="31" t="s">
        <v>66</v>
      </c>
      <c r="AW288" s="31" t="s">
        <v>57</v>
      </c>
      <c r="AX288" s="31" t="s">
        <v>88</v>
      </c>
      <c r="AY288" s="31" t="s">
        <v>68</v>
      </c>
      <c r="AZ288" s="31" t="s">
        <v>77</v>
      </c>
      <c r="BA288" s="31" t="s">
        <v>11844</v>
      </c>
      <c r="BB288" s="31" t="s">
        <v>50</v>
      </c>
      <c r="BC288" s="31" t="s">
        <v>50</v>
      </c>
      <c r="BD288" s="31" t="s">
        <v>50</v>
      </c>
      <c r="BE288" s="31" t="s">
        <v>50</v>
      </c>
      <c r="BF288" s="31" t="s">
        <v>50</v>
      </c>
    </row>
    <row r="289" spans="1:58" ht="45" x14ac:dyDescent="0.25">
      <c r="A289" s="31" t="s">
        <v>4171</v>
      </c>
      <c r="B289" s="31" t="s">
        <v>49</v>
      </c>
      <c r="C289" s="32">
        <v>2</v>
      </c>
      <c r="D289" s="31" t="s">
        <v>50</v>
      </c>
      <c r="E289" s="31" t="s">
        <v>96</v>
      </c>
      <c r="F289" s="31" t="s">
        <v>194</v>
      </c>
      <c r="G289" s="31" t="s">
        <v>50</v>
      </c>
      <c r="H289" s="31" t="s">
        <v>50</v>
      </c>
      <c r="I289" s="31" t="s">
        <v>53</v>
      </c>
      <c r="J289" s="31" t="s">
        <v>54</v>
      </c>
      <c r="K289" s="31" t="s">
        <v>54</v>
      </c>
      <c r="L289" s="31" t="s">
        <v>128</v>
      </c>
      <c r="M289" s="31" t="s">
        <v>72</v>
      </c>
      <c r="N289" s="31" t="s">
        <v>50</v>
      </c>
      <c r="O289" s="31" t="s">
        <v>57</v>
      </c>
      <c r="P289" s="31" t="s">
        <v>50</v>
      </c>
      <c r="Q289" s="31" t="s">
        <v>588</v>
      </c>
      <c r="R289" s="31" t="s">
        <v>74</v>
      </c>
      <c r="S289" s="31" t="s">
        <v>59</v>
      </c>
      <c r="T289" s="31" t="s">
        <v>60</v>
      </c>
      <c r="U289" s="31" t="s">
        <v>60</v>
      </c>
      <c r="V289" s="31" t="s">
        <v>60</v>
      </c>
      <c r="W289" s="31" t="s">
        <v>50</v>
      </c>
      <c r="X289" s="31" t="s">
        <v>50</v>
      </c>
      <c r="Y289" s="31" t="s">
        <v>50</v>
      </c>
      <c r="Z289" s="31" t="s">
        <v>62</v>
      </c>
      <c r="AA289" s="31" t="s">
        <v>50</v>
      </c>
      <c r="AB289" s="31" t="s">
        <v>50</v>
      </c>
      <c r="AC289" s="31" t="s">
        <v>87</v>
      </c>
      <c r="AD289" s="31" t="s">
        <v>72</v>
      </c>
      <c r="AE289" s="2">
        <f t="shared" si="45"/>
        <v>60</v>
      </c>
      <c r="AF289" s="31" t="s">
        <v>85</v>
      </c>
      <c r="AG289" s="31" t="s">
        <v>129</v>
      </c>
      <c r="AH289" s="31" t="s">
        <v>77</v>
      </c>
      <c r="AI289" s="31" t="s">
        <v>11830</v>
      </c>
      <c r="AJ289" s="31">
        <f t="shared" si="46"/>
        <v>0</v>
      </c>
      <c r="AK289" s="34">
        <f t="shared" si="47"/>
        <v>-99</v>
      </c>
      <c r="AL289" s="30">
        <f t="shared" si="48"/>
        <v>-99</v>
      </c>
      <c r="AM289" s="5">
        <f t="shared" si="52"/>
        <v>105.88</v>
      </c>
      <c r="AN289" s="5">
        <f t="shared" si="53"/>
        <v>0</v>
      </c>
      <c r="AO289" s="30">
        <f t="shared" si="54"/>
        <v>0</v>
      </c>
      <c r="AP289" s="30">
        <f t="shared" si="49"/>
        <v>0</v>
      </c>
      <c r="AQ289" t="str">
        <f t="shared" si="50"/>
        <v>Before 1978</v>
      </c>
      <c r="AR289" s="2">
        <f t="shared" si="51"/>
        <v>1971</v>
      </c>
      <c r="AS289" s="2">
        <f t="shared" si="55"/>
        <v>-99</v>
      </c>
      <c r="AT289" s="31" t="s">
        <v>50</v>
      </c>
      <c r="AU289" s="31" t="s">
        <v>50</v>
      </c>
      <c r="AV289" s="31" t="s">
        <v>141</v>
      </c>
      <c r="AW289" s="31" t="s">
        <v>86</v>
      </c>
      <c r="AX289" s="31" t="s">
        <v>50</v>
      </c>
      <c r="AY289" s="31" t="s">
        <v>50</v>
      </c>
      <c r="AZ289" s="31" t="s">
        <v>50</v>
      </c>
      <c r="BA289" s="31" t="s">
        <v>50</v>
      </c>
      <c r="BB289" s="31" t="s">
        <v>50</v>
      </c>
      <c r="BC289" s="31" t="s">
        <v>50</v>
      </c>
      <c r="BD289" s="31" t="s">
        <v>50</v>
      </c>
      <c r="BE289" s="31" t="s">
        <v>50</v>
      </c>
      <c r="BF289" s="31" t="s">
        <v>50</v>
      </c>
    </row>
    <row r="290" spans="1:58" ht="45" x14ac:dyDescent="0.25">
      <c r="A290" s="31" t="s">
        <v>4173</v>
      </c>
      <c r="B290" s="31" t="s">
        <v>49</v>
      </c>
      <c r="C290" s="32">
        <v>1</v>
      </c>
      <c r="D290" s="31" t="s">
        <v>50</v>
      </c>
      <c r="E290" s="31" t="s">
        <v>52</v>
      </c>
      <c r="F290" s="31" t="s">
        <v>84</v>
      </c>
      <c r="G290" s="31" t="s">
        <v>50</v>
      </c>
      <c r="H290" s="31" t="s">
        <v>50</v>
      </c>
      <c r="I290" s="31" t="s">
        <v>53</v>
      </c>
      <c r="J290" s="31" t="s">
        <v>54</v>
      </c>
      <c r="K290" s="31" t="s">
        <v>54</v>
      </c>
      <c r="L290" s="31" t="s">
        <v>128</v>
      </c>
      <c r="M290" s="31" t="s">
        <v>51</v>
      </c>
      <c r="N290" s="31" t="s">
        <v>50</v>
      </c>
      <c r="O290" s="31" t="s">
        <v>57</v>
      </c>
      <c r="P290" s="31" t="s">
        <v>50</v>
      </c>
      <c r="Q290" s="31" t="s">
        <v>123</v>
      </c>
      <c r="R290" s="31" t="s">
        <v>74</v>
      </c>
      <c r="S290" s="31" t="s">
        <v>59</v>
      </c>
      <c r="T290" s="31" t="s">
        <v>60</v>
      </c>
      <c r="U290" s="31" t="s">
        <v>60</v>
      </c>
      <c r="V290" s="31" t="s">
        <v>60</v>
      </c>
      <c r="W290" s="31" t="s">
        <v>50</v>
      </c>
      <c r="X290" s="31" t="s">
        <v>50</v>
      </c>
      <c r="Y290" s="31" t="s">
        <v>50</v>
      </c>
      <c r="Z290" s="31" t="s">
        <v>62</v>
      </c>
      <c r="AA290" s="31" t="s">
        <v>50</v>
      </c>
      <c r="AB290" s="31" t="s">
        <v>50</v>
      </c>
      <c r="AC290" s="31" t="s">
        <v>63</v>
      </c>
      <c r="AD290" s="31" t="s">
        <v>72</v>
      </c>
      <c r="AE290" s="2">
        <f t="shared" si="45"/>
        <v>60</v>
      </c>
      <c r="AF290" s="31" t="s">
        <v>85</v>
      </c>
      <c r="AG290" s="31" t="s">
        <v>129</v>
      </c>
      <c r="AH290" s="31" t="s">
        <v>152</v>
      </c>
      <c r="AI290" s="31" t="s">
        <v>11845</v>
      </c>
      <c r="AJ290" s="31">
        <f t="shared" si="46"/>
        <v>0</v>
      </c>
      <c r="AK290" s="34">
        <f t="shared" si="47"/>
        <v>-99</v>
      </c>
      <c r="AL290" s="30">
        <f t="shared" si="48"/>
        <v>-99</v>
      </c>
      <c r="AM290" s="5">
        <f t="shared" si="52"/>
        <v>123.89</v>
      </c>
      <c r="AN290" s="5">
        <f t="shared" si="53"/>
        <v>0</v>
      </c>
      <c r="AO290" s="30">
        <f t="shared" si="54"/>
        <v>0</v>
      </c>
      <c r="AP290" s="30">
        <f t="shared" si="49"/>
        <v>0</v>
      </c>
      <c r="AQ290" t="str">
        <f t="shared" si="50"/>
        <v>2006 - 2009</v>
      </c>
      <c r="AR290" s="2">
        <f t="shared" si="51"/>
        <v>2008</v>
      </c>
      <c r="AS290" s="2">
        <f t="shared" si="55"/>
        <v>-99</v>
      </c>
      <c r="AT290" s="31" t="s">
        <v>50</v>
      </c>
      <c r="AU290" s="31" t="s">
        <v>50</v>
      </c>
      <c r="AV290" s="31" t="s">
        <v>141</v>
      </c>
      <c r="AW290" s="31" t="s">
        <v>86</v>
      </c>
      <c r="AX290" s="31" t="s">
        <v>50</v>
      </c>
      <c r="AY290" s="31" t="s">
        <v>50</v>
      </c>
      <c r="AZ290" s="31" t="s">
        <v>152</v>
      </c>
      <c r="BA290" s="31" t="s">
        <v>11845</v>
      </c>
      <c r="BB290" s="31" t="s">
        <v>50</v>
      </c>
      <c r="BC290" s="31" t="s">
        <v>50</v>
      </c>
      <c r="BD290" s="31" t="s">
        <v>50</v>
      </c>
      <c r="BE290" s="31" t="s">
        <v>50</v>
      </c>
      <c r="BF290" s="31" t="s">
        <v>50</v>
      </c>
    </row>
    <row r="291" spans="1:58" ht="45" x14ac:dyDescent="0.25">
      <c r="A291" s="31" t="s">
        <v>685</v>
      </c>
      <c r="B291" s="31" t="s">
        <v>49</v>
      </c>
      <c r="C291" s="32">
        <v>4</v>
      </c>
      <c r="D291" s="31" t="s">
        <v>50</v>
      </c>
      <c r="E291" s="31" t="s">
        <v>85</v>
      </c>
      <c r="F291" s="31" t="s">
        <v>50</v>
      </c>
      <c r="G291" s="31" t="s">
        <v>50</v>
      </c>
      <c r="H291" s="31" t="s">
        <v>50</v>
      </c>
      <c r="I291" s="31" t="s">
        <v>53</v>
      </c>
      <c r="J291" s="31" t="s">
        <v>54</v>
      </c>
      <c r="K291" s="31" t="s">
        <v>54</v>
      </c>
      <c r="L291" s="31" t="s">
        <v>128</v>
      </c>
      <c r="M291" s="31" t="s">
        <v>72</v>
      </c>
      <c r="N291" s="31" t="s">
        <v>56</v>
      </c>
      <c r="O291" s="31" t="s">
        <v>60</v>
      </c>
      <c r="P291" s="31" t="s">
        <v>50</v>
      </c>
      <c r="Q291" s="31" t="s">
        <v>107</v>
      </c>
      <c r="R291" s="31" t="s">
        <v>58</v>
      </c>
      <c r="S291" s="31" t="s">
        <v>59</v>
      </c>
      <c r="T291" s="31" t="s">
        <v>60</v>
      </c>
      <c r="U291" s="31" t="s">
        <v>60</v>
      </c>
      <c r="V291" s="31" t="s">
        <v>60</v>
      </c>
      <c r="W291" s="31" t="s">
        <v>50</v>
      </c>
      <c r="X291" s="31" t="s">
        <v>50</v>
      </c>
      <c r="Y291" s="31" t="s">
        <v>50</v>
      </c>
      <c r="Z291" s="31" t="s">
        <v>62</v>
      </c>
      <c r="AA291" s="31" t="s">
        <v>50</v>
      </c>
      <c r="AB291" s="31" t="s">
        <v>50</v>
      </c>
      <c r="AC291" s="31" t="s">
        <v>63</v>
      </c>
      <c r="AD291" s="31" t="s">
        <v>72</v>
      </c>
      <c r="AE291" s="2">
        <f t="shared" si="45"/>
        <v>60</v>
      </c>
      <c r="AF291" s="31" t="s">
        <v>85</v>
      </c>
      <c r="AG291" s="31" t="s">
        <v>129</v>
      </c>
      <c r="AH291" s="31" t="s">
        <v>77</v>
      </c>
      <c r="AI291" s="31" t="s">
        <v>1261</v>
      </c>
      <c r="AJ291" s="31">
        <f t="shared" si="46"/>
        <v>1</v>
      </c>
      <c r="AK291" s="34">
        <f t="shared" si="47"/>
        <v>3</v>
      </c>
      <c r="AL291" s="30">
        <f t="shared" si="48"/>
        <v>3</v>
      </c>
      <c r="AM291" s="5">
        <f t="shared" si="52"/>
        <v>294.64</v>
      </c>
      <c r="AN291" s="5">
        <f t="shared" si="53"/>
        <v>60</v>
      </c>
      <c r="AO291" s="30">
        <f t="shared" si="54"/>
        <v>780</v>
      </c>
      <c r="AP291" s="30">
        <f t="shared" si="49"/>
        <v>780</v>
      </c>
      <c r="AQ291" t="str">
        <f t="shared" si="50"/>
        <v>Before 1978</v>
      </c>
      <c r="AR291" s="2">
        <f t="shared" si="51"/>
        <v>1972</v>
      </c>
      <c r="AS291" s="2">
        <f t="shared" si="55"/>
        <v>13</v>
      </c>
      <c r="AT291" s="31" t="s">
        <v>50</v>
      </c>
      <c r="AU291" s="31" t="s">
        <v>100</v>
      </c>
      <c r="AV291" s="31" t="s">
        <v>60</v>
      </c>
      <c r="AW291" s="31" t="s">
        <v>50</v>
      </c>
      <c r="AX291" s="31" t="s">
        <v>50</v>
      </c>
      <c r="AY291" s="31" t="s">
        <v>50</v>
      </c>
      <c r="AZ291" s="31" t="s">
        <v>50</v>
      </c>
      <c r="BA291" s="31" t="s">
        <v>50</v>
      </c>
      <c r="BB291" s="31" t="s">
        <v>50</v>
      </c>
      <c r="BC291" s="31" t="s">
        <v>50</v>
      </c>
      <c r="BD291" s="31" t="s">
        <v>50</v>
      </c>
      <c r="BE291" s="31" t="s">
        <v>50</v>
      </c>
      <c r="BF291" s="31" t="s">
        <v>50</v>
      </c>
    </row>
    <row r="292" spans="1:58" ht="45" x14ac:dyDescent="0.25">
      <c r="A292" s="31" t="s">
        <v>4176</v>
      </c>
      <c r="B292" s="31" t="s">
        <v>49</v>
      </c>
      <c r="C292" s="32">
        <v>1</v>
      </c>
      <c r="D292" s="31" t="s">
        <v>50</v>
      </c>
      <c r="E292" s="31" t="s">
        <v>70</v>
      </c>
      <c r="F292" s="31" t="s">
        <v>71</v>
      </c>
      <c r="G292" s="31" t="s">
        <v>50</v>
      </c>
      <c r="H292" s="31" t="s">
        <v>50</v>
      </c>
      <c r="I292" s="31" t="s">
        <v>53</v>
      </c>
      <c r="J292" s="31" t="s">
        <v>54</v>
      </c>
      <c r="K292" s="31" t="s">
        <v>54</v>
      </c>
      <c r="L292" s="31" t="s">
        <v>55</v>
      </c>
      <c r="M292" s="31" t="s">
        <v>51</v>
      </c>
      <c r="N292" s="31" t="s">
        <v>50</v>
      </c>
      <c r="O292" s="31" t="s">
        <v>57</v>
      </c>
      <c r="P292" s="31" t="s">
        <v>50</v>
      </c>
      <c r="Q292" s="31" t="s">
        <v>368</v>
      </c>
      <c r="R292" s="31" t="s">
        <v>58</v>
      </c>
      <c r="S292" s="31" t="s">
        <v>59</v>
      </c>
      <c r="T292" s="31" t="s">
        <v>60</v>
      </c>
      <c r="U292" s="31" t="s">
        <v>60</v>
      </c>
      <c r="V292" s="31" t="s">
        <v>60</v>
      </c>
      <c r="W292" s="31" t="s">
        <v>50</v>
      </c>
      <c r="X292" s="31" t="s">
        <v>50</v>
      </c>
      <c r="Y292" s="31" t="s">
        <v>50</v>
      </c>
      <c r="Z292" s="31" t="s">
        <v>62</v>
      </c>
      <c r="AA292" s="31" t="s">
        <v>50</v>
      </c>
      <c r="AB292" s="31" t="s">
        <v>50</v>
      </c>
      <c r="AC292" s="31" t="s">
        <v>87</v>
      </c>
      <c r="AD292" s="31" t="s">
        <v>72</v>
      </c>
      <c r="AE292" s="2">
        <f t="shared" si="45"/>
        <v>60</v>
      </c>
      <c r="AF292" s="31" t="s">
        <v>85</v>
      </c>
      <c r="AG292" s="31" t="s">
        <v>129</v>
      </c>
      <c r="AH292" s="31" t="s">
        <v>491</v>
      </c>
      <c r="AI292" s="31" t="s">
        <v>11846</v>
      </c>
      <c r="AJ292" s="31">
        <f t="shared" si="46"/>
        <v>0</v>
      </c>
      <c r="AK292" s="34">
        <f t="shared" si="47"/>
        <v>-99</v>
      </c>
      <c r="AL292" s="30">
        <f t="shared" si="48"/>
        <v>-99</v>
      </c>
      <c r="AM292" s="5">
        <f t="shared" si="52"/>
        <v>152.44999999999999</v>
      </c>
      <c r="AN292" s="5">
        <f t="shared" si="53"/>
        <v>0</v>
      </c>
      <c r="AO292" s="30">
        <f t="shared" si="54"/>
        <v>0</v>
      </c>
      <c r="AP292" s="30">
        <f t="shared" si="49"/>
        <v>0</v>
      </c>
      <c r="AQ292" t="str">
        <f t="shared" si="50"/>
        <v>1978 - 1992</v>
      </c>
      <c r="AR292" s="2">
        <f t="shared" si="51"/>
        <v>1985</v>
      </c>
      <c r="AS292" s="2">
        <f t="shared" si="55"/>
        <v>-99</v>
      </c>
      <c r="AT292" s="31" t="s">
        <v>50</v>
      </c>
      <c r="AU292" s="31" t="s">
        <v>50</v>
      </c>
      <c r="AV292" s="31" t="s">
        <v>66</v>
      </c>
      <c r="AW292" s="31" t="s">
        <v>57</v>
      </c>
      <c r="AX292" s="31" t="s">
        <v>50</v>
      </c>
      <c r="AY292" s="31" t="s">
        <v>50</v>
      </c>
      <c r="AZ292" s="31" t="s">
        <v>491</v>
      </c>
      <c r="BA292" s="31" t="s">
        <v>11846</v>
      </c>
      <c r="BB292" s="31" t="s">
        <v>335</v>
      </c>
      <c r="BC292" s="31" t="s">
        <v>53</v>
      </c>
      <c r="BD292" s="31" t="s">
        <v>50</v>
      </c>
      <c r="BE292" s="31" t="s">
        <v>50</v>
      </c>
      <c r="BF292" s="31" t="s">
        <v>50</v>
      </c>
    </row>
    <row r="293" spans="1:58" ht="45" x14ac:dyDescent="0.25">
      <c r="A293" s="31" t="s">
        <v>687</v>
      </c>
      <c r="B293" s="31" t="s">
        <v>49</v>
      </c>
      <c r="C293" s="32">
        <v>4</v>
      </c>
      <c r="D293" s="31" t="s">
        <v>50</v>
      </c>
      <c r="E293" s="31" t="s">
        <v>85</v>
      </c>
      <c r="F293" s="31" t="s">
        <v>70</v>
      </c>
      <c r="G293" s="31" t="s">
        <v>50</v>
      </c>
      <c r="H293" s="31" t="s">
        <v>50</v>
      </c>
      <c r="I293" s="31" t="s">
        <v>53</v>
      </c>
      <c r="J293" s="31" t="s">
        <v>54</v>
      </c>
      <c r="K293" s="31" t="s">
        <v>54</v>
      </c>
      <c r="L293" s="31" t="s">
        <v>128</v>
      </c>
      <c r="M293" s="31" t="s">
        <v>72</v>
      </c>
      <c r="N293" s="31" t="s">
        <v>50</v>
      </c>
      <c r="O293" s="31" t="s">
        <v>57</v>
      </c>
      <c r="P293" s="31" t="s">
        <v>50</v>
      </c>
      <c r="Q293" s="31" t="s">
        <v>50</v>
      </c>
      <c r="R293" s="31" t="s">
        <v>74</v>
      </c>
      <c r="S293" s="31" t="s">
        <v>59</v>
      </c>
      <c r="T293" s="31" t="s">
        <v>60</v>
      </c>
      <c r="U293" s="31" t="s">
        <v>60</v>
      </c>
      <c r="V293" s="31" t="s">
        <v>50</v>
      </c>
      <c r="W293" s="31" t="s">
        <v>50</v>
      </c>
      <c r="X293" s="31" t="s">
        <v>50</v>
      </c>
      <c r="Y293" s="31" t="s">
        <v>50</v>
      </c>
      <c r="Z293" s="31" t="s">
        <v>62</v>
      </c>
      <c r="AA293" s="31" t="s">
        <v>50</v>
      </c>
      <c r="AB293" s="31" t="s">
        <v>50</v>
      </c>
      <c r="AC293" s="31" t="s">
        <v>87</v>
      </c>
      <c r="AD293" s="31" t="s">
        <v>72</v>
      </c>
      <c r="AE293" s="2">
        <f t="shared" si="45"/>
        <v>60</v>
      </c>
      <c r="AF293" s="31" t="s">
        <v>85</v>
      </c>
      <c r="AG293" s="31" t="s">
        <v>129</v>
      </c>
      <c r="AH293" s="31" t="s">
        <v>152</v>
      </c>
      <c r="AI293" s="31" t="s">
        <v>1266</v>
      </c>
      <c r="AJ293" s="31">
        <f t="shared" si="46"/>
        <v>1</v>
      </c>
      <c r="AK293" s="34">
        <f t="shared" si="47"/>
        <v>-99</v>
      </c>
      <c r="AL293" s="30">
        <f t="shared" si="48"/>
        <v>-99</v>
      </c>
      <c r="AM293" s="5">
        <f t="shared" si="52"/>
        <v>421.81</v>
      </c>
      <c r="AN293" s="5">
        <f t="shared" si="53"/>
        <v>60</v>
      </c>
      <c r="AO293" s="30">
        <f t="shared" si="54"/>
        <v>600</v>
      </c>
      <c r="AP293" s="30">
        <f t="shared" si="49"/>
        <v>600</v>
      </c>
      <c r="AQ293" t="str">
        <f t="shared" si="50"/>
        <v>1978 - 1992</v>
      </c>
      <c r="AR293" s="2">
        <f t="shared" si="51"/>
        <v>1979</v>
      </c>
      <c r="AS293" s="2">
        <f t="shared" si="55"/>
        <v>10</v>
      </c>
      <c r="AT293" s="31" t="s">
        <v>50</v>
      </c>
      <c r="AU293" s="31" t="s">
        <v>92</v>
      </c>
      <c r="AV293" s="31" t="s">
        <v>141</v>
      </c>
      <c r="AW293" s="31" t="s">
        <v>86</v>
      </c>
      <c r="AX293" s="31" t="s">
        <v>50</v>
      </c>
      <c r="AY293" s="31" t="s">
        <v>50</v>
      </c>
      <c r="AZ293" s="31" t="s">
        <v>152</v>
      </c>
      <c r="BA293" s="31" t="s">
        <v>1266</v>
      </c>
      <c r="BB293" s="31" t="s">
        <v>50</v>
      </c>
      <c r="BC293" s="31" t="s">
        <v>50</v>
      </c>
      <c r="BD293" s="31" t="s">
        <v>50</v>
      </c>
      <c r="BE293" s="31" t="s">
        <v>50</v>
      </c>
      <c r="BF293" s="31" t="s">
        <v>50</v>
      </c>
    </row>
    <row r="294" spans="1:58" ht="45" x14ac:dyDescent="0.25">
      <c r="A294" s="31" t="s">
        <v>1273</v>
      </c>
      <c r="B294" s="31" t="s">
        <v>49</v>
      </c>
      <c r="C294" s="32">
        <v>2</v>
      </c>
      <c r="D294" s="31" t="s">
        <v>50</v>
      </c>
      <c r="E294" s="31" t="s">
        <v>85</v>
      </c>
      <c r="F294" s="31" t="s">
        <v>70</v>
      </c>
      <c r="G294" s="31" t="s">
        <v>50</v>
      </c>
      <c r="H294" s="31" t="s">
        <v>50</v>
      </c>
      <c r="I294" s="31" t="s">
        <v>53</v>
      </c>
      <c r="J294" s="31" t="s">
        <v>54</v>
      </c>
      <c r="K294" s="31" t="s">
        <v>54</v>
      </c>
      <c r="L294" s="31" t="s">
        <v>55</v>
      </c>
      <c r="M294" s="31" t="s">
        <v>51</v>
      </c>
      <c r="N294" s="31" t="s">
        <v>50</v>
      </c>
      <c r="O294" s="31" t="s">
        <v>57</v>
      </c>
      <c r="P294" s="31" t="s">
        <v>1285</v>
      </c>
      <c r="Q294" s="31" t="s">
        <v>50</v>
      </c>
      <c r="R294" s="31" t="s">
        <v>58</v>
      </c>
      <c r="S294" s="31" t="s">
        <v>59</v>
      </c>
      <c r="T294" s="31" t="s">
        <v>60</v>
      </c>
      <c r="U294" s="31" t="s">
        <v>60</v>
      </c>
      <c r="V294" s="31" t="s">
        <v>60</v>
      </c>
      <c r="W294" s="31" t="s">
        <v>50</v>
      </c>
      <c r="X294" s="31" t="s">
        <v>50</v>
      </c>
      <c r="Y294" s="31" t="s">
        <v>50</v>
      </c>
      <c r="Z294" s="31" t="s">
        <v>62</v>
      </c>
      <c r="AA294" s="31" t="s">
        <v>50</v>
      </c>
      <c r="AB294" s="31" t="s">
        <v>50</v>
      </c>
      <c r="AC294" s="31" t="s">
        <v>87</v>
      </c>
      <c r="AD294" s="31" t="s">
        <v>72</v>
      </c>
      <c r="AE294" s="2">
        <f t="shared" si="45"/>
        <v>60</v>
      </c>
      <c r="AF294" s="31" t="s">
        <v>85</v>
      </c>
      <c r="AG294" s="31" t="s">
        <v>129</v>
      </c>
      <c r="AH294" s="31" t="s">
        <v>77</v>
      </c>
      <c r="AI294" s="31" t="s">
        <v>11847</v>
      </c>
      <c r="AJ294" s="31">
        <f t="shared" si="46"/>
        <v>0</v>
      </c>
      <c r="AK294" s="34">
        <f t="shared" si="47"/>
        <v>-99</v>
      </c>
      <c r="AL294" s="30">
        <f t="shared" si="48"/>
        <v>-99</v>
      </c>
      <c r="AM294" s="5">
        <f t="shared" si="52"/>
        <v>110.77</v>
      </c>
      <c r="AN294" s="5">
        <f t="shared" si="53"/>
        <v>0</v>
      </c>
      <c r="AO294" s="30">
        <f t="shared" si="54"/>
        <v>0</v>
      </c>
      <c r="AP294" s="30">
        <f t="shared" si="49"/>
        <v>0</v>
      </c>
      <c r="AQ294" t="str">
        <f t="shared" si="50"/>
        <v>Before 1978</v>
      </c>
      <c r="AR294" s="2">
        <f t="shared" si="51"/>
        <v>1965</v>
      </c>
      <c r="AS294" s="2">
        <f t="shared" si="55"/>
        <v>-99</v>
      </c>
      <c r="AT294" s="31" t="s">
        <v>50</v>
      </c>
      <c r="AU294" s="31" t="s">
        <v>50</v>
      </c>
      <c r="AV294" s="31" t="s">
        <v>141</v>
      </c>
      <c r="AW294" s="31" t="s">
        <v>86</v>
      </c>
      <c r="AX294" s="31" t="s">
        <v>50</v>
      </c>
      <c r="AY294" s="31" t="s">
        <v>50</v>
      </c>
      <c r="AZ294" s="31" t="s">
        <v>77</v>
      </c>
      <c r="BA294" s="31" t="s">
        <v>50</v>
      </c>
      <c r="BB294" s="31" t="s">
        <v>50</v>
      </c>
      <c r="BC294" s="31" t="s">
        <v>50</v>
      </c>
      <c r="BD294" s="31" t="s">
        <v>50</v>
      </c>
      <c r="BE294" s="31" t="s">
        <v>50</v>
      </c>
      <c r="BF294" s="31" t="s">
        <v>50</v>
      </c>
    </row>
    <row r="295" spans="1:58" ht="45" x14ac:dyDescent="0.25">
      <c r="A295" s="31" t="s">
        <v>1273</v>
      </c>
      <c r="B295" s="31" t="s">
        <v>49</v>
      </c>
      <c r="C295" s="32">
        <v>4</v>
      </c>
      <c r="D295" s="31" t="s">
        <v>50</v>
      </c>
      <c r="E295" s="31" t="s">
        <v>85</v>
      </c>
      <c r="F295" s="31" t="s">
        <v>50</v>
      </c>
      <c r="G295" s="31" t="s">
        <v>50</v>
      </c>
      <c r="H295" s="31" t="s">
        <v>50</v>
      </c>
      <c r="I295" s="31" t="s">
        <v>53</v>
      </c>
      <c r="J295" s="31" t="s">
        <v>54</v>
      </c>
      <c r="K295" s="31" t="s">
        <v>54</v>
      </c>
      <c r="L295" s="31" t="s">
        <v>128</v>
      </c>
      <c r="M295" s="31" t="s">
        <v>84</v>
      </c>
      <c r="N295" s="31" t="s">
        <v>50</v>
      </c>
      <c r="O295" s="31" t="s">
        <v>57</v>
      </c>
      <c r="P295" s="31" t="s">
        <v>368</v>
      </c>
      <c r="Q295" s="31" t="s">
        <v>50</v>
      </c>
      <c r="R295" s="31" t="s">
        <v>58</v>
      </c>
      <c r="S295" s="31" t="s">
        <v>59</v>
      </c>
      <c r="T295" s="31" t="s">
        <v>60</v>
      </c>
      <c r="U295" s="31" t="s">
        <v>60</v>
      </c>
      <c r="V295" s="31" t="s">
        <v>60</v>
      </c>
      <c r="W295" s="31" t="s">
        <v>50</v>
      </c>
      <c r="X295" s="31" t="s">
        <v>50</v>
      </c>
      <c r="Y295" s="31" t="s">
        <v>50</v>
      </c>
      <c r="Z295" s="31" t="s">
        <v>62</v>
      </c>
      <c r="AA295" s="31" t="s">
        <v>50</v>
      </c>
      <c r="AB295" s="31" t="s">
        <v>50</v>
      </c>
      <c r="AC295" s="31" t="s">
        <v>87</v>
      </c>
      <c r="AD295" s="31" t="s">
        <v>72</v>
      </c>
      <c r="AE295" s="2">
        <f t="shared" si="45"/>
        <v>60</v>
      </c>
      <c r="AF295" s="31" t="s">
        <v>85</v>
      </c>
      <c r="AG295" s="31" t="s">
        <v>129</v>
      </c>
      <c r="AH295" s="31" t="s">
        <v>77</v>
      </c>
      <c r="AI295" s="31" t="s">
        <v>1274</v>
      </c>
      <c r="AJ295" s="31">
        <f t="shared" si="46"/>
        <v>4</v>
      </c>
      <c r="AK295" s="34">
        <f t="shared" si="47"/>
        <v>18</v>
      </c>
      <c r="AL295" s="30">
        <f t="shared" si="48"/>
        <v>18</v>
      </c>
      <c r="AM295" s="5">
        <f t="shared" si="52"/>
        <v>110.77</v>
      </c>
      <c r="AN295" s="5">
        <f t="shared" si="53"/>
        <v>240</v>
      </c>
      <c r="AO295" s="30">
        <f t="shared" si="54"/>
        <v>2400</v>
      </c>
      <c r="AP295" s="30">
        <f t="shared" si="49"/>
        <v>2400</v>
      </c>
      <c r="AQ295" t="str">
        <f t="shared" si="50"/>
        <v>Before 1978</v>
      </c>
      <c r="AR295" s="2">
        <f t="shared" si="51"/>
        <v>1965</v>
      </c>
      <c r="AS295" s="2">
        <f t="shared" si="55"/>
        <v>10</v>
      </c>
      <c r="AT295" s="31" t="s">
        <v>50</v>
      </c>
      <c r="AU295" s="31" t="s">
        <v>92</v>
      </c>
      <c r="AV295" s="31" t="s">
        <v>60</v>
      </c>
      <c r="AW295" s="31" t="s">
        <v>50</v>
      </c>
      <c r="AX295" s="31" t="s">
        <v>50</v>
      </c>
      <c r="AY295" s="31" t="s">
        <v>50</v>
      </c>
      <c r="AZ295" s="31" t="s">
        <v>50</v>
      </c>
      <c r="BA295" s="31" t="s">
        <v>50</v>
      </c>
      <c r="BB295" s="31" t="s">
        <v>50</v>
      </c>
      <c r="BC295" s="31" t="s">
        <v>50</v>
      </c>
      <c r="BD295" s="31" t="s">
        <v>50</v>
      </c>
      <c r="BE295" s="31" t="s">
        <v>50</v>
      </c>
      <c r="BF295" s="31" t="s">
        <v>50</v>
      </c>
    </row>
    <row r="296" spans="1:58" ht="45" x14ac:dyDescent="0.25">
      <c r="A296" s="31" t="s">
        <v>1283</v>
      </c>
      <c r="B296" s="31" t="s">
        <v>49</v>
      </c>
      <c r="C296" s="32">
        <v>5</v>
      </c>
      <c r="D296" s="31" t="s">
        <v>50</v>
      </c>
      <c r="E296" s="31" t="s">
        <v>70</v>
      </c>
      <c r="F296" s="31" t="s">
        <v>71</v>
      </c>
      <c r="G296" s="31" t="s">
        <v>50</v>
      </c>
      <c r="H296" s="31" t="s">
        <v>50</v>
      </c>
      <c r="I296" s="31" t="s">
        <v>53</v>
      </c>
      <c r="J296" s="31" t="s">
        <v>54</v>
      </c>
      <c r="K296" s="31" t="s">
        <v>54</v>
      </c>
      <c r="L296" s="31" t="s">
        <v>55</v>
      </c>
      <c r="M296" s="31" t="s">
        <v>72</v>
      </c>
      <c r="N296" s="31" t="s">
        <v>50</v>
      </c>
      <c r="O296" s="31" t="s">
        <v>57</v>
      </c>
      <c r="P296" s="31" t="s">
        <v>50</v>
      </c>
      <c r="Q296" s="31" t="s">
        <v>50</v>
      </c>
      <c r="R296" s="31" t="s">
        <v>74</v>
      </c>
      <c r="S296" s="31" t="s">
        <v>59</v>
      </c>
      <c r="T296" s="31" t="s">
        <v>60</v>
      </c>
      <c r="U296" s="31" t="s">
        <v>60</v>
      </c>
      <c r="V296" s="31" t="s">
        <v>60</v>
      </c>
      <c r="W296" s="31" t="s">
        <v>50</v>
      </c>
      <c r="X296" s="31" t="s">
        <v>50</v>
      </c>
      <c r="Y296" s="31" t="s">
        <v>50</v>
      </c>
      <c r="Z296" s="31" t="s">
        <v>62</v>
      </c>
      <c r="AA296" s="31" t="s">
        <v>50</v>
      </c>
      <c r="AB296" s="31" t="s">
        <v>50</v>
      </c>
      <c r="AC296" s="31" t="s">
        <v>87</v>
      </c>
      <c r="AD296" s="31" t="s">
        <v>72</v>
      </c>
      <c r="AE296" s="2">
        <f t="shared" si="45"/>
        <v>60</v>
      </c>
      <c r="AF296" s="31" t="s">
        <v>267</v>
      </c>
      <c r="AG296" s="31" t="s">
        <v>76</v>
      </c>
      <c r="AH296" s="31" t="s">
        <v>77</v>
      </c>
      <c r="AI296" s="31" t="s">
        <v>921</v>
      </c>
      <c r="AJ296" s="31">
        <f t="shared" si="46"/>
        <v>1</v>
      </c>
      <c r="AK296" s="34">
        <f t="shared" si="47"/>
        <v>-99</v>
      </c>
      <c r="AL296" s="30">
        <f t="shared" si="48"/>
        <v>-99</v>
      </c>
      <c r="AM296" s="5">
        <f t="shared" si="52"/>
        <v>371.61</v>
      </c>
      <c r="AN296" s="5">
        <f t="shared" si="53"/>
        <v>60</v>
      </c>
      <c r="AO296" s="30">
        <f t="shared" si="54"/>
        <v>600</v>
      </c>
      <c r="AP296" s="30">
        <f t="shared" si="49"/>
        <v>600</v>
      </c>
      <c r="AQ296" t="str">
        <f t="shared" si="50"/>
        <v>Before 1978</v>
      </c>
      <c r="AR296" s="2">
        <f t="shared" si="51"/>
        <v>1970</v>
      </c>
      <c r="AS296" s="2">
        <f t="shared" si="55"/>
        <v>10</v>
      </c>
      <c r="AT296" s="31" t="s">
        <v>50</v>
      </c>
      <c r="AU296" s="31" t="s">
        <v>92</v>
      </c>
      <c r="AV296" s="31" t="s">
        <v>66</v>
      </c>
      <c r="AW296" s="31" t="s">
        <v>57</v>
      </c>
      <c r="AX296" s="31" t="s">
        <v>67</v>
      </c>
      <c r="AY296" s="31" t="s">
        <v>68</v>
      </c>
      <c r="AZ296" s="31" t="s">
        <v>77</v>
      </c>
      <c r="BA296" s="31" t="s">
        <v>921</v>
      </c>
      <c r="BB296" s="31" t="s">
        <v>50</v>
      </c>
      <c r="BC296" s="31" t="s">
        <v>50</v>
      </c>
      <c r="BD296" s="31" t="s">
        <v>50</v>
      </c>
      <c r="BE296" s="31" t="s">
        <v>50</v>
      </c>
      <c r="BF296" s="31" t="s">
        <v>50</v>
      </c>
    </row>
    <row r="297" spans="1:58" ht="45" x14ac:dyDescent="0.25">
      <c r="A297" s="31" t="s">
        <v>1288</v>
      </c>
      <c r="B297" s="31" t="s">
        <v>49</v>
      </c>
      <c r="C297" s="32">
        <v>4</v>
      </c>
      <c r="D297" s="31" t="s">
        <v>50</v>
      </c>
      <c r="E297" s="31" t="s">
        <v>486</v>
      </c>
      <c r="F297" s="31" t="s">
        <v>169</v>
      </c>
      <c r="G297" s="31" t="s">
        <v>50</v>
      </c>
      <c r="H297" s="31" t="s">
        <v>50</v>
      </c>
      <c r="I297" s="31" t="s">
        <v>53</v>
      </c>
      <c r="J297" s="31" t="s">
        <v>54</v>
      </c>
      <c r="K297" s="31" t="s">
        <v>54</v>
      </c>
      <c r="L297" s="31" t="s">
        <v>128</v>
      </c>
      <c r="M297" s="31" t="s">
        <v>72</v>
      </c>
      <c r="N297" s="31" t="s">
        <v>60</v>
      </c>
      <c r="O297" s="31" t="s">
        <v>60</v>
      </c>
      <c r="P297" s="31" t="s">
        <v>50</v>
      </c>
      <c r="Q297" s="31" t="s">
        <v>73</v>
      </c>
      <c r="R297" s="31" t="s">
        <v>58</v>
      </c>
      <c r="S297" s="31" t="s">
        <v>53</v>
      </c>
      <c r="T297" s="31" t="s">
        <v>60</v>
      </c>
      <c r="U297" s="31" t="s">
        <v>60</v>
      </c>
      <c r="V297" s="31" t="s">
        <v>60</v>
      </c>
      <c r="W297" s="31" t="s">
        <v>50</v>
      </c>
      <c r="X297" s="31" t="s">
        <v>50</v>
      </c>
      <c r="Y297" s="31" t="s">
        <v>50</v>
      </c>
      <c r="Z297" s="31" t="s">
        <v>62</v>
      </c>
      <c r="AA297" s="31" t="s">
        <v>50</v>
      </c>
      <c r="AB297" s="31" t="s">
        <v>50</v>
      </c>
      <c r="AC297" s="31" t="s">
        <v>63</v>
      </c>
      <c r="AD297" s="31" t="s">
        <v>72</v>
      </c>
      <c r="AE297" s="2">
        <f t="shared" si="45"/>
        <v>60</v>
      </c>
      <c r="AF297" s="31" t="s">
        <v>85</v>
      </c>
      <c r="AG297" s="31" t="s">
        <v>129</v>
      </c>
      <c r="AH297" s="31" t="s">
        <v>77</v>
      </c>
      <c r="AI297" s="31" t="s">
        <v>1289</v>
      </c>
      <c r="AJ297" s="31">
        <f t="shared" si="46"/>
        <v>1</v>
      </c>
      <c r="AK297" s="34">
        <f t="shared" si="47"/>
        <v>1</v>
      </c>
      <c r="AL297" s="30">
        <f t="shared" si="48"/>
        <v>1</v>
      </c>
      <c r="AM297" s="5">
        <f t="shared" si="52"/>
        <v>158.74</v>
      </c>
      <c r="AN297" s="5">
        <f t="shared" si="53"/>
        <v>60</v>
      </c>
      <c r="AO297" s="30">
        <f t="shared" si="54"/>
        <v>780</v>
      </c>
      <c r="AP297" s="30">
        <f t="shared" si="49"/>
        <v>780</v>
      </c>
      <c r="AQ297" t="str">
        <f t="shared" si="50"/>
        <v>1978 - 1992</v>
      </c>
      <c r="AR297" s="2">
        <f t="shared" si="51"/>
        <v>1980</v>
      </c>
      <c r="AS297" s="2">
        <f t="shared" si="55"/>
        <v>13</v>
      </c>
      <c r="AT297" s="31" t="s">
        <v>50</v>
      </c>
      <c r="AU297" s="31" t="s">
        <v>100</v>
      </c>
      <c r="AV297" s="31" t="s">
        <v>141</v>
      </c>
      <c r="AW297" s="31" t="s">
        <v>86</v>
      </c>
      <c r="AX297" s="31" t="s">
        <v>50</v>
      </c>
      <c r="AY297" s="31" t="s">
        <v>50</v>
      </c>
      <c r="AZ297" s="31" t="s">
        <v>77</v>
      </c>
      <c r="BA297" s="31" t="s">
        <v>1289</v>
      </c>
      <c r="BB297" s="31" t="s">
        <v>50</v>
      </c>
      <c r="BC297" s="31" t="s">
        <v>50</v>
      </c>
      <c r="BD297" s="31" t="s">
        <v>50</v>
      </c>
      <c r="BE297" s="31" t="s">
        <v>50</v>
      </c>
      <c r="BF297" s="31" t="s">
        <v>50</v>
      </c>
    </row>
    <row r="298" spans="1:58" ht="45" x14ac:dyDescent="0.25">
      <c r="A298" s="31" t="s">
        <v>716</v>
      </c>
      <c r="B298" s="31" t="s">
        <v>49</v>
      </c>
      <c r="C298" s="32">
        <v>2</v>
      </c>
      <c r="D298" s="31" t="s">
        <v>50</v>
      </c>
      <c r="E298" s="31" t="s">
        <v>85</v>
      </c>
      <c r="F298" s="31" t="s">
        <v>70</v>
      </c>
      <c r="G298" s="31" t="s">
        <v>50</v>
      </c>
      <c r="H298" s="31" t="s">
        <v>50</v>
      </c>
      <c r="I298" s="31" t="s">
        <v>53</v>
      </c>
      <c r="J298" s="31" t="s">
        <v>54</v>
      </c>
      <c r="K298" s="31" t="s">
        <v>54</v>
      </c>
      <c r="L298" s="31" t="s">
        <v>55</v>
      </c>
      <c r="M298" s="31" t="s">
        <v>85</v>
      </c>
      <c r="N298" s="31" t="s">
        <v>50</v>
      </c>
      <c r="O298" s="31" t="s">
        <v>57</v>
      </c>
      <c r="P298" s="31" t="s">
        <v>123</v>
      </c>
      <c r="Q298" s="31" t="s">
        <v>50</v>
      </c>
      <c r="R298" s="31" t="s">
        <v>74</v>
      </c>
      <c r="S298" s="31" t="s">
        <v>59</v>
      </c>
      <c r="T298" s="31" t="s">
        <v>60</v>
      </c>
      <c r="U298" s="31" t="s">
        <v>60</v>
      </c>
      <c r="V298" s="31" t="s">
        <v>60</v>
      </c>
      <c r="W298" s="31" t="s">
        <v>50</v>
      </c>
      <c r="X298" s="31" t="s">
        <v>50</v>
      </c>
      <c r="Y298" s="31" t="s">
        <v>50</v>
      </c>
      <c r="Z298" s="31" t="s">
        <v>62</v>
      </c>
      <c r="AA298" s="31" t="s">
        <v>50</v>
      </c>
      <c r="AB298" s="31" t="s">
        <v>50</v>
      </c>
      <c r="AC298" s="31" t="s">
        <v>87</v>
      </c>
      <c r="AD298" s="31" t="s">
        <v>72</v>
      </c>
      <c r="AE298" s="2">
        <f t="shared" si="45"/>
        <v>60</v>
      </c>
      <c r="AF298" s="31" t="s">
        <v>85</v>
      </c>
      <c r="AG298" s="31" t="s">
        <v>129</v>
      </c>
      <c r="AH298" s="31" t="s">
        <v>152</v>
      </c>
      <c r="AI298" s="31" t="s">
        <v>11848</v>
      </c>
      <c r="AJ298" s="31">
        <f t="shared" si="46"/>
        <v>0</v>
      </c>
      <c r="AK298" s="34">
        <f t="shared" si="47"/>
        <v>-99</v>
      </c>
      <c r="AL298" s="30">
        <f t="shared" si="48"/>
        <v>-99</v>
      </c>
      <c r="AM298" s="5">
        <f t="shared" si="52"/>
        <v>130.41</v>
      </c>
      <c r="AN298" s="5">
        <f t="shared" si="53"/>
        <v>0</v>
      </c>
      <c r="AO298" s="30">
        <f t="shared" si="54"/>
        <v>0</v>
      </c>
      <c r="AP298" s="30">
        <f t="shared" si="49"/>
        <v>0</v>
      </c>
      <c r="AQ298" t="str">
        <f t="shared" si="50"/>
        <v>Before 1978</v>
      </c>
      <c r="AR298" s="2">
        <f t="shared" si="51"/>
        <v>1975</v>
      </c>
      <c r="AS298" s="2">
        <f t="shared" si="55"/>
        <v>-99</v>
      </c>
      <c r="AT298" s="31" t="s">
        <v>50</v>
      </c>
      <c r="AU298" s="31" t="s">
        <v>50</v>
      </c>
      <c r="AV298" s="31" t="s">
        <v>141</v>
      </c>
      <c r="AW298" s="31" t="s">
        <v>86</v>
      </c>
      <c r="AX298" s="31" t="s">
        <v>50</v>
      </c>
      <c r="AY298" s="31" t="s">
        <v>50</v>
      </c>
      <c r="AZ298" s="31" t="s">
        <v>50</v>
      </c>
      <c r="BA298" s="31" t="s">
        <v>50</v>
      </c>
      <c r="BB298" s="31" t="s">
        <v>50</v>
      </c>
      <c r="BC298" s="31" t="s">
        <v>50</v>
      </c>
      <c r="BD298" s="31" t="s">
        <v>50</v>
      </c>
      <c r="BE298" s="31" t="s">
        <v>50</v>
      </c>
      <c r="BF298" s="31" t="s">
        <v>50</v>
      </c>
    </row>
    <row r="299" spans="1:58" ht="45" x14ac:dyDescent="0.25">
      <c r="A299" s="31" t="s">
        <v>716</v>
      </c>
      <c r="B299" s="31" t="s">
        <v>49</v>
      </c>
      <c r="C299" s="32">
        <v>6</v>
      </c>
      <c r="D299" s="31" t="s">
        <v>50</v>
      </c>
      <c r="E299" s="31" t="s">
        <v>85</v>
      </c>
      <c r="F299" s="31" t="s">
        <v>70</v>
      </c>
      <c r="G299" s="31" t="s">
        <v>50</v>
      </c>
      <c r="H299" s="31" t="s">
        <v>50</v>
      </c>
      <c r="I299" s="31" t="s">
        <v>53</v>
      </c>
      <c r="J299" s="31" t="s">
        <v>54</v>
      </c>
      <c r="K299" s="31" t="s">
        <v>54</v>
      </c>
      <c r="L299" s="31" t="s">
        <v>55</v>
      </c>
      <c r="M299" s="31" t="s">
        <v>52</v>
      </c>
      <c r="N299" s="31" t="s">
        <v>50</v>
      </c>
      <c r="O299" s="31" t="s">
        <v>57</v>
      </c>
      <c r="P299" s="31" t="s">
        <v>50</v>
      </c>
      <c r="Q299" s="31" t="s">
        <v>50</v>
      </c>
      <c r="R299" s="31" t="s">
        <v>74</v>
      </c>
      <c r="S299" s="31" t="s">
        <v>59</v>
      </c>
      <c r="T299" s="31" t="s">
        <v>60</v>
      </c>
      <c r="U299" s="31" t="s">
        <v>60</v>
      </c>
      <c r="V299" s="31" t="s">
        <v>60</v>
      </c>
      <c r="W299" s="31" t="s">
        <v>50</v>
      </c>
      <c r="X299" s="31" t="s">
        <v>50</v>
      </c>
      <c r="Y299" s="31" t="s">
        <v>50</v>
      </c>
      <c r="Z299" s="31" t="s">
        <v>62</v>
      </c>
      <c r="AA299" s="31" t="s">
        <v>50</v>
      </c>
      <c r="AB299" s="31" t="s">
        <v>50</v>
      </c>
      <c r="AC299" s="31" t="s">
        <v>87</v>
      </c>
      <c r="AD299" s="31" t="s">
        <v>72</v>
      </c>
      <c r="AE299" s="2">
        <f t="shared" si="45"/>
        <v>60</v>
      </c>
      <c r="AF299" s="31" t="s">
        <v>85</v>
      </c>
      <c r="AG299" s="31" t="s">
        <v>129</v>
      </c>
      <c r="AH299" s="31" t="s">
        <v>77</v>
      </c>
      <c r="AI299" s="31" t="s">
        <v>11849</v>
      </c>
      <c r="AJ299" s="31">
        <f t="shared" si="46"/>
        <v>0</v>
      </c>
      <c r="AK299" s="34">
        <f t="shared" si="47"/>
        <v>-99</v>
      </c>
      <c r="AL299" s="30">
        <f t="shared" si="48"/>
        <v>-99</v>
      </c>
      <c r="AM299" s="5">
        <f t="shared" si="52"/>
        <v>130.41</v>
      </c>
      <c r="AN299" s="5">
        <f t="shared" si="53"/>
        <v>0</v>
      </c>
      <c r="AO299" s="30">
        <f t="shared" si="54"/>
        <v>0</v>
      </c>
      <c r="AP299" s="30">
        <f t="shared" si="49"/>
        <v>0</v>
      </c>
      <c r="AQ299" t="str">
        <f t="shared" si="50"/>
        <v>Before 1978</v>
      </c>
      <c r="AR299" s="2">
        <f t="shared" si="51"/>
        <v>1975</v>
      </c>
      <c r="AS299" s="2">
        <f t="shared" si="55"/>
        <v>-99</v>
      </c>
      <c r="AT299" s="31" t="s">
        <v>50</v>
      </c>
      <c r="AU299" s="31" t="s">
        <v>50</v>
      </c>
      <c r="AV299" s="31" t="s">
        <v>141</v>
      </c>
      <c r="AW299" s="31" t="s">
        <v>86</v>
      </c>
      <c r="AX299" s="31" t="s">
        <v>50</v>
      </c>
      <c r="AY299" s="31" t="s">
        <v>50</v>
      </c>
      <c r="AZ299" s="31" t="s">
        <v>50</v>
      </c>
      <c r="BA299" s="31" t="s">
        <v>50</v>
      </c>
      <c r="BB299" s="31" t="s">
        <v>50</v>
      </c>
      <c r="BC299" s="31" t="s">
        <v>50</v>
      </c>
      <c r="BD299" s="31" t="s">
        <v>50</v>
      </c>
      <c r="BE299" s="31" t="s">
        <v>50</v>
      </c>
      <c r="BF299" s="31" t="s">
        <v>50</v>
      </c>
    </row>
    <row r="300" spans="1:58" ht="45" x14ac:dyDescent="0.25">
      <c r="A300" s="31" t="s">
        <v>1291</v>
      </c>
      <c r="B300" s="31" t="s">
        <v>49</v>
      </c>
      <c r="C300" s="32">
        <v>1</v>
      </c>
      <c r="D300" s="31" t="s">
        <v>50</v>
      </c>
      <c r="E300" s="31" t="s">
        <v>194</v>
      </c>
      <c r="F300" s="31" t="s">
        <v>92</v>
      </c>
      <c r="G300" s="31" t="s">
        <v>50</v>
      </c>
      <c r="H300" s="31" t="s">
        <v>50</v>
      </c>
      <c r="I300" s="31" t="s">
        <v>53</v>
      </c>
      <c r="J300" s="31" t="s">
        <v>54</v>
      </c>
      <c r="K300" s="31" t="s">
        <v>54</v>
      </c>
      <c r="L300" s="31" t="s">
        <v>55</v>
      </c>
      <c r="M300" s="31" t="s">
        <v>52</v>
      </c>
      <c r="N300" s="31" t="s">
        <v>50</v>
      </c>
      <c r="O300" s="31" t="s">
        <v>66</v>
      </c>
      <c r="P300" s="31" t="s">
        <v>50</v>
      </c>
      <c r="Q300" s="31" t="s">
        <v>50</v>
      </c>
      <c r="R300" s="31" t="s">
        <v>74</v>
      </c>
      <c r="S300" s="31" t="s">
        <v>59</v>
      </c>
      <c r="T300" s="31" t="s">
        <v>60</v>
      </c>
      <c r="U300" s="31" t="s">
        <v>60</v>
      </c>
      <c r="V300" s="31" t="s">
        <v>60</v>
      </c>
      <c r="W300" s="31" t="s">
        <v>50</v>
      </c>
      <c r="X300" s="31" t="s">
        <v>50</v>
      </c>
      <c r="Y300" s="31" t="s">
        <v>50</v>
      </c>
      <c r="Z300" s="31" t="s">
        <v>62</v>
      </c>
      <c r="AA300" s="31" t="s">
        <v>50</v>
      </c>
      <c r="AB300" s="31" t="s">
        <v>50</v>
      </c>
      <c r="AC300" s="31" t="s">
        <v>87</v>
      </c>
      <c r="AD300" s="31" t="s">
        <v>72</v>
      </c>
      <c r="AE300" s="2">
        <f t="shared" si="45"/>
        <v>60</v>
      </c>
      <c r="AF300" s="31" t="s">
        <v>267</v>
      </c>
      <c r="AG300" s="31" t="s">
        <v>76</v>
      </c>
      <c r="AH300" s="31" t="s">
        <v>77</v>
      </c>
      <c r="AI300" s="31" t="s">
        <v>11786</v>
      </c>
      <c r="AJ300" s="31">
        <f t="shared" si="46"/>
        <v>0</v>
      </c>
      <c r="AK300" s="34">
        <f t="shared" si="47"/>
        <v>-99</v>
      </c>
      <c r="AL300" s="30">
        <f t="shared" si="48"/>
        <v>-99</v>
      </c>
      <c r="AM300" s="5">
        <f t="shared" si="52"/>
        <v>371.61</v>
      </c>
      <c r="AN300" s="5">
        <f t="shared" si="53"/>
        <v>0</v>
      </c>
      <c r="AO300" s="30">
        <f t="shared" si="54"/>
        <v>0</v>
      </c>
      <c r="AP300" s="30">
        <f t="shared" si="49"/>
        <v>0</v>
      </c>
      <c r="AQ300" t="str">
        <f t="shared" si="50"/>
        <v>2002 - 2005</v>
      </c>
      <c r="AR300" s="2">
        <f t="shared" si="51"/>
        <v>2004</v>
      </c>
      <c r="AS300" s="2">
        <f t="shared" si="55"/>
        <v>-99</v>
      </c>
      <c r="AT300" s="31" t="s">
        <v>50</v>
      </c>
      <c r="AU300" s="31" t="s">
        <v>50</v>
      </c>
      <c r="AV300" s="31" t="s">
        <v>141</v>
      </c>
      <c r="AW300" s="31" t="s">
        <v>86</v>
      </c>
      <c r="AX300" s="31" t="s">
        <v>50</v>
      </c>
      <c r="AY300" s="31" t="s">
        <v>50</v>
      </c>
      <c r="AZ300" s="31" t="s">
        <v>77</v>
      </c>
      <c r="BA300" s="31" t="s">
        <v>11786</v>
      </c>
      <c r="BB300" s="31" t="s">
        <v>50</v>
      </c>
      <c r="BC300" s="31" t="s">
        <v>50</v>
      </c>
      <c r="BD300" s="31" t="s">
        <v>50</v>
      </c>
      <c r="BE300" s="31" t="s">
        <v>50</v>
      </c>
      <c r="BF300" s="31" t="s">
        <v>50</v>
      </c>
    </row>
    <row r="301" spans="1:58" ht="45" x14ac:dyDescent="0.25">
      <c r="A301" s="31" t="s">
        <v>1291</v>
      </c>
      <c r="B301" s="31" t="s">
        <v>49</v>
      </c>
      <c r="C301" s="32">
        <v>3</v>
      </c>
      <c r="D301" s="31" t="s">
        <v>50</v>
      </c>
      <c r="E301" s="31" t="s">
        <v>194</v>
      </c>
      <c r="F301" s="31" t="s">
        <v>92</v>
      </c>
      <c r="G301" s="31" t="s">
        <v>50</v>
      </c>
      <c r="H301" s="31" t="s">
        <v>50</v>
      </c>
      <c r="I301" s="31" t="s">
        <v>53</v>
      </c>
      <c r="J301" s="31" t="s">
        <v>54</v>
      </c>
      <c r="K301" s="31" t="s">
        <v>54</v>
      </c>
      <c r="L301" s="31" t="s">
        <v>128</v>
      </c>
      <c r="M301" s="31" t="s">
        <v>84</v>
      </c>
      <c r="N301" s="31" t="s">
        <v>50</v>
      </c>
      <c r="O301" s="31" t="s">
        <v>66</v>
      </c>
      <c r="P301" s="31" t="s">
        <v>50</v>
      </c>
      <c r="Q301" s="31" t="s">
        <v>50</v>
      </c>
      <c r="R301" s="31" t="s">
        <v>74</v>
      </c>
      <c r="S301" s="31" t="s">
        <v>59</v>
      </c>
      <c r="T301" s="31" t="s">
        <v>60</v>
      </c>
      <c r="U301" s="31" t="s">
        <v>60</v>
      </c>
      <c r="V301" s="31" t="s">
        <v>60</v>
      </c>
      <c r="W301" s="31" t="s">
        <v>50</v>
      </c>
      <c r="X301" s="31" t="s">
        <v>50</v>
      </c>
      <c r="Y301" s="31" t="s">
        <v>50</v>
      </c>
      <c r="Z301" s="31" t="s">
        <v>62</v>
      </c>
      <c r="AA301" s="31" t="s">
        <v>50</v>
      </c>
      <c r="AB301" s="31" t="s">
        <v>50</v>
      </c>
      <c r="AC301" s="31" t="s">
        <v>87</v>
      </c>
      <c r="AD301" s="31" t="s">
        <v>72</v>
      </c>
      <c r="AE301" s="2">
        <f t="shared" si="45"/>
        <v>60</v>
      </c>
      <c r="AF301" s="31" t="s">
        <v>267</v>
      </c>
      <c r="AG301" s="31" t="s">
        <v>76</v>
      </c>
      <c r="AH301" s="31" t="s">
        <v>152</v>
      </c>
      <c r="AI301" s="31" t="s">
        <v>1146</v>
      </c>
      <c r="AJ301" s="31">
        <f t="shared" si="46"/>
        <v>4</v>
      </c>
      <c r="AK301" s="34">
        <f t="shared" si="47"/>
        <v>-99</v>
      </c>
      <c r="AL301" s="30">
        <f t="shared" si="48"/>
        <v>-99</v>
      </c>
      <c r="AM301" s="5">
        <f t="shared" si="52"/>
        <v>371.61</v>
      </c>
      <c r="AN301" s="5">
        <f t="shared" si="53"/>
        <v>240</v>
      </c>
      <c r="AO301" s="30">
        <f t="shared" si="54"/>
        <v>2400</v>
      </c>
      <c r="AP301" s="30">
        <f t="shared" si="49"/>
        <v>2400</v>
      </c>
      <c r="AQ301" t="str">
        <f t="shared" si="50"/>
        <v>2002 - 2005</v>
      </c>
      <c r="AR301" s="2">
        <f t="shared" si="51"/>
        <v>2004</v>
      </c>
      <c r="AS301" s="2">
        <f t="shared" si="55"/>
        <v>10</v>
      </c>
      <c r="AT301" s="31" t="s">
        <v>50</v>
      </c>
      <c r="AU301" s="31" t="s">
        <v>92</v>
      </c>
      <c r="AV301" s="31" t="s">
        <v>141</v>
      </c>
      <c r="AW301" s="31" t="s">
        <v>86</v>
      </c>
      <c r="AX301" s="31" t="s">
        <v>50</v>
      </c>
      <c r="AY301" s="31" t="s">
        <v>50</v>
      </c>
      <c r="AZ301" s="31" t="s">
        <v>77</v>
      </c>
      <c r="BA301" s="31" t="s">
        <v>1292</v>
      </c>
      <c r="BB301" s="31" t="s">
        <v>50</v>
      </c>
      <c r="BC301" s="31" t="s">
        <v>50</v>
      </c>
      <c r="BD301" s="31" t="s">
        <v>50</v>
      </c>
      <c r="BE301" s="31" t="s">
        <v>50</v>
      </c>
      <c r="BF301" s="31" t="s">
        <v>50</v>
      </c>
    </row>
    <row r="302" spans="1:58" ht="45" x14ac:dyDescent="0.25">
      <c r="A302" s="31" t="s">
        <v>4288</v>
      </c>
      <c r="B302" s="31" t="s">
        <v>49</v>
      </c>
      <c r="C302" s="32">
        <v>1</v>
      </c>
      <c r="D302" s="31" t="s">
        <v>53</v>
      </c>
      <c r="E302" s="31" t="s">
        <v>70</v>
      </c>
      <c r="F302" s="31" t="s">
        <v>71</v>
      </c>
      <c r="G302" s="31" t="s">
        <v>50</v>
      </c>
      <c r="H302" s="31" t="s">
        <v>50</v>
      </c>
      <c r="I302" s="31" t="s">
        <v>53</v>
      </c>
      <c r="J302" s="31" t="s">
        <v>54</v>
      </c>
      <c r="K302" s="31" t="s">
        <v>54</v>
      </c>
      <c r="L302" s="31" t="s">
        <v>55</v>
      </c>
      <c r="M302" s="31" t="s">
        <v>489</v>
      </c>
      <c r="N302" s="31" t="s">
        <v>50</v>
      </c>
      <c r="O302" s="31" t="s">
        <v>57</v>
      </c>
      <c r="P302" s="31" t="s">
        <v>50</v>
      </c>
      <c r="Q302" s="31" t="s">
        <v>205</v>
      </c>
      <c r="R302" s="31" t="s">
        <v>74</v>
      </c>
      <c r="S302" s="31" t="s">
        <v>59</v>
      </c>
      <c r="T302" s="31" t="s">
        <v>60</v>
      </c>
      <c r="U302" s="31" t="s">
        <v>60</v>
      </c>
      <c r="V302" s="31" t="s">
        <v>66</v>
      </c>
      <c r="W302" s="31" t="s">
        <v>50</v>
      </c>
      <c r="X302" s="31" t="s">
        <v>50</v>
      </c>
      <c r="Y302" s="31" t="s">
        <v>50</v>
      </c>
      <c r="Z302" s="31" t="s">
        <v>62</v>
      </c>
      <c r="AA302" s="31" t="s">
        <v>50</v>
      </c>
      <c r="AB302" s="31" t="s">
        <v>50</v>
      </c>
      <c r="AC302" s="31" t="s">
        <v>11850</v>
      </c>
      <c r="AD302" s="31" t="s">
        <v>72</v>
      </c>
      <c r="AE302" s="2">
        <f t="shared" si="45"/>
        <v>60</v>
      </c>
      <c r="AF302" s="31" t="s">
        <v>85</v>
      </c>
      <c r="AG302" s="31" t="s">
        <v>129</v>
      </c>
      <c r="AH302" s="31" t="s">
        <v>77</v>
      </c>
      <c r="AI302" s="31" t="s">
        <v>11851</v>
      </c>
      <c r="AJ302" s="31">
        <f t="shared" si="46"/>
        <v>0</v>
      </c>
      <c r="AK302" s="34">
        <f t="shared" si="47"/>
        <v>-99</v>
      </c>
      <c r="AL302" s="30">
        <f t="shared" si="48"/>
        <v>-99</v>
      </c>
      <c r="AM302" s="5">
        <f t="shared" si="52"/>
        <v>135.43</v>
      </c>
      <c r="AN302" s="5">
        <f t="shared" si="53"/>
        <v>0</v>
      </c>
      <c r="AO302" s="30">
        <f t="shared" si="54"/>
        <v>0</v>
      </c>
      <c r="AP302" s="30">
        <f t="shared" si="49"/>
        <v>0</v>
      </c>
      <c r="AQ302" t="str">
        <f t="shared" si="50"/>
        <v>1978 - 1992</v>
      </c>
      <c r="AR302" s="2">
        <f t="shared" si="51"/>
        <v>1984</v>
      </c>
      <c r="AS302" s="2">
        <f t="shared" si="55"/>
        <v>-99</v>
      </c>
      <c r="AT302" s="31" t="s">
        <v>50</v>
      </c>
      <c r="AU302" s="31" t="s">
        <v>50</v>
      </c>
      <c r="AV302" s="31" t="s">
        <v>66</v>
      </c>
      <c r="AW302" s="31" t="s">
        <v>57</v>
      </c>
      <c r="AX302" s="31" t="s">
        <v>50</v>
      </c>
      <c r="AY302" s="31" t="s">
        <v>50</v>
      </c>
      <c r="AZ302" s="31" t="s">
        <v>77</v>
      </c>
      <c r="BA302" s="31" t="s">
        <v>11851</v>
      </c>
      <c r="BB302" s="31" t="s">
        <v>50</v>
      </c>
      <c r="BC302" s="31" t="s">
        <v>50</v>
      </c>
      <c r="BD302" s="31" t="s">
        <v>50</v>
      </c>
      <c r="BE302" s="31" t="s">
        <v>50</v>
      </c>
      <c r="BF302" s="31" t="s">
        <v>50</v>
      </c>
    </row>
    <row r="303" spans="1:58" ht="45" x14ac:dyDescent="0.25">
      <c r="A303" s="31" t="s">
        <v>4288</v>
      </c>
      <c r="B303" s="31" t="s">
        <v>49</v>
      </c>
      <c r="C303" s="32">
        <v>4</v>
      </c>
      <c r="D303" s="31" t="s">
        <v>53</v>
      </c>
      <c r="E303" s="31" t="s">
        <v>70</v>
      </c>
      <c r="F303" s="31" t="s">
        <v>71</v>
      </c>
      <c r="G303" s="31" t="s">
        <v>50</v>
      </c>
      <c r="H303" s="31" t="s">
        <v>50</v>
      </c>
      <c r="I303" s="31" t="s">
        <v>53</v>
      </c>
      <c r="J303" s="31" t="s">
        <v>54</v>
      </c>
      <c r="K303" s="31" t="s">
        <v>54</v>
      </c>
      <c r="L303" s="31" t="s">
        <v>55</v>
      </c>
      <c r="M303" s="31" t="s">
        <v>70</v>
      </c>
      <c r="N303" s="31" t="s">
        <v>50</v>
      </c>
      <c r="O303" s="31" t="s">
        <v>57</v>
      </c>
      <c r="P303" s="31" t="s">
        <v>50</v>
      </c>
      <c r="Q303" s="31" t="s">
        <v>205</v>
      </c>
      <c r="R303" s="31" t="s">
        <v>74</v>
      </c>
      <c r="S303" s="31" t="s">
        <v>59</v>
      </c>
      <c r="T303" s="31" t="s">
        <v>60</v>
      </c>
      <c r="U303" s="31" t="s">
        <v>60</v>
      </c>
      <c r="V303" s="31" t="s">
        <v>66</v>
      </c>
      <c r="W303" s="31" t="s">
        <v>50</v>
      </c>
      <c r="X303" s="31" t="s">
        <v>50</v>
      </c>
      <c r="Y303" s="31" t="s">
        <v>50</v>
      </c>
      <c r="Z303" s="31" t="s">
        <v>62</v>
      </c>
      <c r="AA303" s="31" t="s">
        <v>50</v>
      </c>
      <c r="AB303" s="31" t="s">
        <v>50</v>
      </c>
      <c r="AC303" s="31" t="s">
        <v>11850</v>
      </c>
      <c r="AD303" s="31" t="s">
        <v>72</v>
      </c>
      <c r="AE303" s="2">
        <f t="shared" si="45"/>
        <v>60</v>
      </c>
      <c r="AF303" s="31" t="s">
        <v>85</v>
      </c>
      <c r="AG303" s="31" t="s">
        <v>129</v>
      </c>
      <c r="AH303" s="31" t="s">
        <v>77</v>
      </c>
      <c r="AI303" s="31" t="s">
        <v>11852</v>
      </c>
      <c r="AJ303" s="31">
        <f t="shared" si="46"/>
        <v>0</v>
      </c>
      <c r="AK303" s="34">
        <f t="shared" si="47"/>
        <v>-99</v>
      </c>
      <c r="AL303" s="30">
        <f t="shared" si="48"/>
        <v>-99</v>
      </c>
      <c r="AM303" s="5">
        <f t="shared" si="52"/>
        <v>135.43</v>
      </c>
      <c r="AN303" s="5">
        <f t="shared" si="53"/>
        <v>0</v>
      </c>
      <c r="AO303" s="30">
        <f t="shared" si="54"/>
        <v>0</v>
      </c>
      <c r="AP303" s="30">
        <f t="shared" si="49"/>
        <v>0</v>
      </c>
      <c r="AQ303" t="str">
        <f t="shared" si="50"/>
        <v>1978 - 1992</v>
      </c>
      <c r="AR303" s="2">
        <f t="shared" si="51"/>
        <v>1984</v>
      </c>
      <c r="AS303" s="2">
        <f t="shared" si="55"/>
        <v>-99</v>
      </c>
      <c r="AT303" s="31" t="s">
        <v>50</v>
      </c>
      <c r="AU303" s="31" t="s">
        <v>50</v>
      </c>
      <c r="AV303" s="31" t="s">
        <v>66</v>
      </c>
      <c r="AW303" s="31" t="s">
        <v>57</v>
      </c>
      <c r="AX303" s="31" t="s">
        <v>50</v>
      </c>
      <c r="AY303" s="31" t="s">
        <v>50</v>
      </c>
      <c r="AZ303" s="31" t="s">
        <v>77</v>
      </c>
      <c r="BA303" s="31" t="s">
        <v>11852</v>
      </c>
      <c r="BB303" s="31" t="s">
        <v>50</v>
      </c>
      <c r="BC303" s="31" t="s">
        <v>50</v>
      </c>
      <c r="BD303" s="31" t="s">
        <v>50</v>
      </c>
      <c r="BE303" s="31" t="s">
        <v>50</v>
      </c>
      <c r="BF303" s="31" t="s">
        <v>50</v>
      </c>
    </row>
    <row r="304" spans="1:58" ht="45" x14ac:dyDescent="0.25">
      <c r="A304" s="31" t="s">
        <v>4288</v>
      </c>
      <c r="B304" s="31" t="s">
        <v>49</v>
      </c>
      <c r="C304" s="32">
        <v>10</v>
      </c>
      <c r="D304" s="31" t="s">
        <v>53</v>
      </c>
      <c r="E304" s="31" t="s">
        <v>70</v>
      </c>
      <c r="F304" s="31" t="s">
        <v>71</v>
      </c>
      <c r="G304" s="31" t="s">
        <v>50</v>
      </c>
      <c r="H304" s="31" t="s">
        <v>50</v>
      </c>
      <c r="I304" s="31" t="s">
        <v>53</v>
      </c>
      <c r="J304" s="31" t="s">
        <v>54</v>
      </c>
      <c r="K304" s="31" t="s">
        <v>54</v>
      </c>
      <c r="L304" s="31" t="s">
        <v>55</v>
      </c>
      <c r="M304" s="31" t="s">
        <v>72</v>
      </c>
      <c r="N304" s="31" t="s">
        <v>50</v>
      </c>
      <c r="O304" s="31" t="s">
        <v>57</v>
      </c>
      <c r="P304" s="31" t="s">
        <v>50</v>
      </c>
      <c r="Q304" s="31" t="s">
        <v>205</v>
      </c>
      <c r="R304" s="31" t="s">
        <v>74</v>
      </c>
      <c r="S304" s="31" t="s">
        <v>59</v>
      </c>
      <c r="T304" s="31" t="s">
        <v>60</v>
      </c>
      <c r="U304" s="31" t="s">
        <v>60</v>
      </c>
      <c r="V304" s="31" t="s">
        <v>66</v>
      </c>
      <c r="W304" s="31" t="s">
        <v>50</v>
      </c>
      <c r="X304" s="31" t="s">
        <v>50</v>
      </c>
      <c r="Y304" s="31" t="s">
        <v>50</v>
      </c>
      <c r="Z304" s="31" t="s">
        <v>62</v>
      </c>
      <c r="AA304" s="31" t="s">
        <v>50</v>
      </c>
      <c r="AB304" s="31" t="s">
        <v>50</v>
      </c>
      <c r="AC304" s="31" t="s">
        <v>11850</v>
      </c>
      <c r="AD304" s="31" t="s">
        <v>72</v>
      </c>
      <c r="AE304" s="2">
        <f t="shared" si="45"/>
        <v>60</v>
      </c>
      <c r="AF304" s="31" t="s">
        <v>85</v>
      </c>
      <c r="AG304" s="31" t="s">
        <v>129</v>
      </c>
      <c r="AH304" s="31" t="s">
        <v>77</v>
      </c>
      <c r="AI304" s="31" t="s">
        <v>11853</v>
      </c>
      <c r="AJ304" s="31">
        <f t="shared" si="46"/>
        <v>0</v>
      </c>
      <c r="AK304" s="34">
        <f t="shared" si="47"/>
        <v>-99</v>
      </c>
      <c r="AL304" s="30">
        <f t="shared" si="48"/>
        <v>-99</v>
      </c>
      <c r="AM304" s="5">
        <f t="shared" si="52"/>
        <v>135.43</v>
      </c>
      <c r="AN304" s="5">
        <f t="shared" si="53"/>
        <v>0</v>
      </c>
      <c r="AO304" s="30">
        <f t="shared" si="54"/>
        <v>0</v>
      </c>
      <c r="AP304" s="30">
        <f t="shared" si="49"/>
        <v>0</v>
      </c>
      <c r="AQ304" t="str">
        <f t="shared" si="50"/>
        <v>1978 - 1992</v>
      </c>
      <c r="AR304" s="2">
        <f t="shared" si="51"/>
        <v>1984</v>
      </c>
      <c r="AS304" s="2">
        <f t="shared" si="55"/>
        <v>-99</v>
      </c>
      <c r="AT304" s="31" t="s">
        <v>50</v>
      </c>
      <c r="AU304" s="31" t="s">
        <v>50</v>
      </c>
      <c r="AV304" s="31" t="s">
        <v>66</v>
      </c>
      <c r="AW304" s="31" t="s">
        <v>57</v>
      </c>
      <c r="AX304" s="31" t="s">
        <v>50</v>
      </c>
      <c r="AY304" s="31" t="s">
        <v>50</v>
      </c>
      <c r="AZ304" s="31" t="s">
        <v>77</v>
      </c>
      <c r="BA304" s="31" t="s">
        <v>11853</v>
      </c>
      <c r="BB304" s="31" t="s">
        <v>50</v>
      </c>
      <c r="BC304" s="31" t="s">
        <v>50</v>
      </c>
      <c r="BD304" s="31" t="s">
        <v>50</v>
      </c>
      <c r="BE304" s="31" t="s">
        <v>50</v>
      </c>
      <c r="BF304" s="31" t="s">
        <v>50</v>
      </c>
    </row>
    <row r="305" spans="1:58" ht="45" x14ac:dyDescent="0.25">
      <c r="A305" s="31" t="s">
        <v>1296</v>
      </c>
      <c r="B305" s="31" t="s">
        <v>49</v>
      </c>
      <c r="C305" s="32">
        <v>2</v>
      </c>
      <c r="D305" s="31" t="s">
        <v>50</v>
      </c>
      <c r="E305" s="31" t="s">
        <v>84</v>
      </c>
      <c r="F305" s="31" t="s">
        <v>85</v>
      </c>
      <c r="G305" s="31" t="s">
        <v>50</v>
      </c>
      <c r="H305" s="31" t="s">
        <v>50</v>
      </c>
      <c r="I305" s="31" t="s">
        <v>53</v>
      </c>
      <c r="J305" s="31" t="s">
        <v>54</v>
      </c>
      <c r="K305" s="31" t="s">
        <v>54</v>
      </c>
      <c r="L305" s="31" t="s">
        <v>55</v>
      </c>
      <c r="M305" s="31" t="s">
        <v>72</v>
      </c>
      <c r="N305" s="31" t="s">
        <v>50</v>
      </c>
      <c r="O305" s="31" t="s">
        <v>57</v>
      </c>
      <c r="P305" s="31" t="s">
        <v>50</v>
      </c>
      <c r="Q305" s="31" t="s">
        <v>50</v>
      </c>
      <c r="R305" s="31" t="s">
        <v>74</v>
      </c>
      <c r="S305" s="31" t="s">
        <v>59</v>
      </c>
      <c r="T305" s="31" t="s">
        <v>60</v>
      </c>
      <c r="U305" s="31" t="s">
        <v>60</v>
      </c>
      <c r="V305" s="31" t="s">
        <v>60</v>
      </c>
      <c r="W305" s="31" t="s">
        <v>50</v>
      </c>
      <c r="X305" s="31" t="s">
        <v>50</v>
      </c>
      <c r="Y305" s="31" t="s">
        <v>50</v>
      </c>
      <c r="Z305" s="31" t="s">
        <v>62</v>
      </c>
      <c r="AA305" s="31" t="s">
        <v>50</v>
      </c>
      <c r="AB305" s="31" t="s">
        <v>50</v>
      </c>
      <c r="AC305" s="31" t="s">
        <v>87</v>
      </c>
      <c r="AD305" s="31" t="s">
        <v>72</v>
      </c>
      <c r="AE305" s="2">
        <f t="shared" si="45"/>
        <v>60</v>
      </c>
      <c r="AF305" s="31" t="s">
        <v>267</v>
      </c>
      <c r="AG305" s="31" t="s">
        <v>76</v>
      </c>
      <c r="AH305" s="31" t="s">
        <v>64</v>
      </c>
      <c r="AI305" s="31" t="s">
        <v>1300</v>
      </c>
      <c r="AJ305" s="31">
        <f t="shared" si="46"/>
        <v>1</v>
      </c>
      <c r="AK305" s="34">
        <f t="shared" si="47"/>
        <v>-99</v>
      </c>
      <c r="AL305" s="30">
        <f t="shared" si="48"/>
        <v>-99</v>
      </c>
      <c r="AM305" s="5">
        <f t="shared" si="52"/>
        <v>294.64</v>
      </c>
      <c r="AN305" s="5">
        <f t="shared" si="53"/>
        <v>60</v>
      </c>
      <c r="AO305" s="30">
        <f t="shared" si="54"/>
        <v>600</v>
      </c>
      <c r="AP305" s="30">
        <f t="shared" si="49"/>
        <v>600</v>
      </c>
      <c r="AQ305" t="str">
        <f t="shared" si="50"/>
        <v>1978 - 1992</v>
      </c>
      <c r="AR305" s="2">
        <f t="shared" si="51"/>
        <v>1982</v>
      </c>
      <c r="AS305" s="2">
        <f t="shared" si="55"/>
        <v>10</v>
      </c>
      <c r="AT305" s="31" t="s">
        <v>50</v>
      </c>
      <c r="AU305" s="31" t="s">
        <v>92</v>
      </c>
      <c r="AV305" s="31" t="s">
        <v>292</v>
      </c>
      <c r="AW305" s="31" t="s">
        <v>86</v>
      </c>
      <c r="AX305" s="31" t="s">
        <v>750</v>
      </c>
      <c r="AY305" s="31" t="s">
        <v>179</v>
      </c>
      <c r="AZ305" s="31" t="s">
        <v>1298</v>
      </c>
      <c r="BA305" s="31" t="s">
        <v>1299</v>
      </c>
      <c r="BB305" s="31" t="s">
        <v>440</v>
      </c>
      <c r="BC305" s="31" t="s">
        <v>59</v>
      </c>
      <c r="BD305" s="31" t="s">
        <v>50</v>
      </c>
      <c r="BE305" s="31" t="s">
        <v>50</v>
      </c>
      <c r="BF305" s="31" t="s">
        <v>50</v>
      </c>
    </row>
    <row r="306" spans="1:58" ht="45" x14ac:dyDescent="0.25">
      <c r="A306" s="31" t="s">
        <v>4341</v>
      </c>
      <c r="B306" s="31" t="s">
        <v>49</v>
      </c>
      <c r="C306" s="32">
        <v>3</v>
      </c>
      <c r="D306" s="31" t="s">
        <v>53</v>
      </c>
      <c r="E306" s="31" t="s">
        <v>85</v>
      </c>
      <c r="F306" s="31" t="s">
        <v>70</v>
      </c>
      <c r="G306" s="31" t="s">
        <v>50</v>
      </c>
      <c r="H306" s="31" t="s">
        <v>50</v>
      </c>
      <c r="I306" s="31" t="s">
        <v>53</v>
      </c>
      <c r="J306" s="31" t="s">
        <v>54</v>
      </c>
      <c r="K306" s="31" t="s">
        <v>54</v>
      </c>
      <c r="L306" s="31" t="s">
        <v>55</v>
      </c>
      <c r="M306" s="31" t="s">
        <v>52</v>
      </c>
      <c r="N306" s="31" t="s">
        <v>50</v>
      </c>
      <c r="O306" s="31" t="s">
        <v>57</v>
      </c>
      <c r="P306" s="31" t="s">
        <v>50</v>
      </c>
      <c r="Q306" s="31" t="s">
        <v>50</v>
      </c>
      <c r="R306" s="31" t="s">
        <v>86</v>
      </c>
      <c r="S306" s="31" t="s">
        <v>59</v>
      </c>
      <c r="T306" s="31" t="s">
        <v>60</v>
      </c>
      <c r="U306" s="31" t="s">
        <v>60</v>
      </c>
      <c r="V306" s="31" t="s">
        <v>66</v>
      </c>
      <c r="W306" s="31" t="s">
        <v>50</v>
      </c>
      <c r="X306" s="31" t="s">
        <v>50</v>
      </c>
      <c r="Y306" s="31" t="s">
        <v>50</v>
      </c>
      <c r="Z306" s="31" t="s">
        <v>62</v>
      </c>
      <c r="AA306" s="31" t="s">
        <v>50</v>
      </c>
      <c r="AB306" s="31" t="s">
        <v>50</v>
      </c>
      <c r="AC306" s="31" t="s">
        <v>87</v>
      </c>
      <c r="AD306" s="31" t="s">
        <v>72</v>
      </c>
      <c r="AE306" s="2">
        <f t="shared" si="45"/>
        <v>60</v>
      </c>
      <c r="AF306" s="31" t="s">
        <v>85</v>
      </c>
      <c r="AG306" s="31" t="s">
        <v>129</v>
      </c>
      <c r="AH306" s="31" t="s">
        <v>231</v>
      </c>
      <c r="AI306" s="31" t="s">
        <v>11854</v>
      </c>
      <c r="AJ306" s="31">
        <f t="shared" si="46"/>
        <v>0</v>
      </c>
      <c r="AK306" s="34">
        <f t="shared" si="47"/>
        <v>-99</v>
      </c>
      <c r="AL306" s="30">
        <f t="shared" si="48"/>
        <v>-99</v>
      </c>
      <c r="AM306" s="5">
        <f t="shared" si="52"/>
        <v>100.64</v>
      </c>
      <c r="AN306" s="5">
        <f t="shared" si="53"/>
        <v>0</v>
      </c>
      <c r="AO306" s="30">
        <f t="shared" si="54"/>
        <v>0</v>
      </c>
      <c r="AP306" s="30">
        <f t="shared" si="49"/>
        <v>0</v>
      </c>
      <c r="AQ306" t="str">
        <f t="shared" si="50"/>
        <v>2006 - 2009</v>
      </c>
      <c r="AR306" s="2">
        <f t="shared" si="51"/>
        <v>2006</v>
      </c>
      <c r="AS306" s="2">
        <f t="shared" si="55"/>
        <v>-99</v>
      </c>
      <c r="AT306" s="31" t="s">
        <v>50</v>
      </c>
      <c r="AU306" s="31" t="s">
        <v>50</v>
      </c>
      <c r="AV306" s="31" t="s">
        <v>141</v>
      </c>
      <c r="AW306" s="31" t="s">
        <v>86</v>
      </c>
      <c r="AX306" s="31" t="s">
        <v>50</v>
      </c>
      <c r="AY306" s="31" t="s">
        <v>50</v>
      </c>
      <c r="AZ306" s="31" t="s">
        <v>231</v>
      </c>
      <c r="BA306" s="31" t="s">
        <v>11854</v>
      </c>
      <c r="BB306" s="31" t="s">
        <v>50</v>
      </c>
      <c r="BC306" s="31" t="s">
        <v>50</v>
      </c>
      <c r="BD306" s="31" t="s">
        <v>50</v>
      </c>
      <c r="BE306" s="31" t="s">
        <v>50</v>
      </c>
      <c r="BF306" s="31" t="s">
        <v>50</v>
      </c>
    </row>
    <row r="307" spans="1:58" ht="45" x14ac:dyDescent="0.25">
      <c r="A307" s="31" t="s">
        <v>4341</v>
      </c>
      <c r="B307" s="31" t="s">
        <v>49</v>
      </c>
      <c r="C307" s="32">
        <v>10</v>
      </c>
      <c r="D307" s="31" t="s">
        <v>53</v>
      </c>
      <c r="E307" s="31" t="s">
        <v>85</v>
      </c>
      <c r="F307" s="31" t="s">
        <v>70</v>
      </c>
      <c r="G307" s="31" t="s">
        <v>50</v>
      </c>
      <c r="H307" s="31" t="s">
        <v>50</v>
      </c>
      <c r="I307" s="31" t="s">
        <v>53</v>
      </c>
      <c r="J307" s="31" t="s">
        <v>54</v>
      </c>
      <c r="K307" s="31" t="s">
        <v>54</v>
      </c>
      <c r="L307" s="31" t="s">
        <v>128</v>
      </c>
      <c r="M307" s="31" t="s">
        <v>70</v>
      </c>
      <c r="N307" s="31" t="s">
        <v>50</v>
      </c>
      <c r="O307" s="31" t="s">
        <v>57</v>
      </c>
      <c r="P307" s="31" t="s">
        <v>50</v>
      </c>
      <c r="Q307" s="31" t="s">
        <v>50</v>
      </c>
      <c r="R307" s="31" t="s">
        <v>86</v>
      </c>
      <c r="S307" s="31" t="s">
        <v>59</v>
      </c>
      <c r="T307" s="31" t="s">
        <v>60</v>
      </c>
      <c r="U307" s="31" t="s">
        <v>60</v>
      </c>
      <c r="V307" s="31" t="s">
        <v>60</v>
      </c>
      <c r="W307" s="31" t="s">
        <v>50</v>
      </c>
      <c r="X307" s="31" t="s">
        <v>50</v>
      </c>
      <c r="Y307" s="31" t="s">
        <v>50</v>
      </c>
      <c r="Z307" s="31" t="s">
        <v>62</v>
      </c>
      <c r="AA307" s="31" t="s">
        <v>50</v>
      </c>
      <c r="AB307" s="31" t="s">
        <v>50</v>
      </c>
      <c r="AC307" s="31" t="s">
        <v>87</v>
      </c>
      <c r="AD307" s="31" t="s">
        <v>72</v>
      </c>
      <c r="AE307" s="2">
        <f t="shared" si="45"/>
        <v>60</v>
      </c>
      <c r="AF307" s="31" t="s">
        <v>85</v>
      </c>
      <c r="AG307" s="31" t="s">
        <v>129</v>
      </c>
      <c r="AH307" s="31" t="s">
        <v>231</v>
      </c>
      <c r="AI307" s="31" t="s">
        <v>11855</v>
      </c>
      <c r="AJ307" s="31">
        <f t="shared" si="46"/>
        <v>0</v>
      </c>
      <c r="AK307" s="34">
        <f t="shared" si="47"/>
        <v>-99</v>
      </c>
      <c r="AL307" s="30">
        <f t="shared" si="48"/>
        <v>-99</v>
      </c>
      <c r="AM307" s="5">
        <f t="shared" si="52"/>
        <v>100.64</v>
      </c>
      <c r="AN307" s="5">
        <f t="shared" si="53"/>
        <v>0</v>
      </c>
      <c r="AO307" s="30">
        <f t="shared" si="54"/>
        <v>0</v>
      </c>
      <c r="AP307" s="30">
        <f t="shared" si="49"/>
        <v>0</v>
      </c>
      <c r="AQ307" t="str">
        <f t="shared" si="50"/>
        <v>2006 - 2009</v>
      </c>
      <c r="AR307" s="2">
        <f t="shared" si="51"/>
        <v>2006</v>
      </c>
      <c r="AS307" s="2">
        <f t="shared" si="55"/>
        <v>-99</v>
      </c>
      <c r="AT307" s="31" t="s">
        <v>50</v>
      </c>
      <c r="AU307" s="31" t="s">
        <v>50</v>
      </c>
      <c r="AV307" s="31" t="s">
        <v>141</v>
      </c>
      <c r="AW307" s="31" t="s">
        <v>86</v>
      </c>
      <c r="AX307" s="31" t="s">
        <v>50</v>
      </c>
      <c r="AY307" s="31" t="s">
        <v>50</v>
      </c>
      <c r="AZ307" s="31" t="s">
        <v>231</v>
      </c>
      <c r="BA307" s="31" t="s">
        <v>11855</v>
      </c>
      <c r="BB307" s="31" t="s">
        <v>50</v>
      </c>
      <c r="BC307" s="31" t="s">
        <v>50</v>
      </c>
      <c r="BD307" s="31" t="s">
        <v>50</v>
      </c>
      <c r="BE307" s="31" t="s">
        <v>50</v>
      </c>
      <c r="BF307" s="31" t="s">
        <v>50</v>
      </c>
    </row>
    <row r="308" spans="1:58" ht="45" x14ac:dyDescent="0.25">
      <c r="A308" s="31" t="s">
        <v>4341</v>
      </c>
      <c r="B308" s="31" t="s">
        <v>49</v>
      </c>
      <c r="C308" s="32">
        <v>13</v>
      </c>
      <c r="D308" s="31" t="s">
        <v>53</v>
      </c>
      <c r="E308" s="31" t="s">
        <v>85</v>
      </c>
      <c r="F308" s="31" t="s">
        <v>70</v>
      </c>
      <c r="G308" s="31" t="s">
        <v>50</v>
      </c>
      <c r="H308" s="31" t="s">
        <v>50</v>
      </c>
      <c r="I308" s="31" t="s">
        <v>53</v>
      </c>
      <c r="J308" s="31" t="s">
        <v>54</v>
      </c>
      <c r="K308" s="31" t="s">
        <v>54</v>
      </c>
      <c r="L308" s="31" t="s">
        <v>128</v>
      </c>
      <c r="M308" s="31" t="s">
        <v>72</v>
      </c>
      <c r="N308" s="31" t="s">
        <v>50</v>
      </c>
      <c r="O308" s="31" t="s">
        <v>57</v>
      </c>
      <c r="P308" s="31" t="s">
        <v>50</v>
      </c>
      <c r="Q308" s="31" t="s">
        <v>50</v>
      </c>
      <c r="R308" s="31" t="s">
        <v>86</v>
      </c>
      <c r="S308" s="31" t="s">
        <v>59</v>
      </c>
      <c r="T308" s="31" t="s">
        <v>60</v>
      </c>
      <c r="U308" s="31" t="s">
        <v>60</v>
      </c>
      <c r="V308" s="31" t="s">
        <v>60</v>
      </c>
      <c r="W308" s="31" t="s">
        <v>50</v>
      </c>
      <c r="X308" s="31" t="s">
        <v>50</v>
      </c>
      <c r="Y308" s="31" t="s">
        <v>50</v>
      </c>
      <c r="Z308" s="31" t="s">
        <v>62</v>
      </c>
      <c r="AA308" s="31" t="s">
        <v>50</v>
      </c>
      <c r="AB308" s="31" t="s">
        <v>50</v>
      </c>
      <c r="AC308" s="31" t="s">
        <v>87</v>
      </c>
      <c r="AD308" s="31" t="s">
        <v>72</v>
      </c>
      <c r="AE308" s="2">
        <f t="shared" si="45"/>
        <v>60</v>
      </c>
      <c r="AF308" s="31" t="s">
        <v>85</v>
      </c>
      <c r="AG308" s="31" t="s">
        <v>129</v>
      </c>
      <c r="AH308" s="31" t="s">
        <v>231</v>
      </c>
      <c r="AI308" s="31" t="s">
        <v>11856</v>
      </c>
      <c r="AJ308" s="31">
        <f t="shared" si="46"/>
        <v>0</v>
      </c>
      <c r="AK308" s="34">
        <f t="shared" si="47"/>
        <v>-99</v>
      </c>
      <c r="AL308" s="30">
        <f t="shared" si="48"/>
        <v>-99</v>
      </c>
      <c r="AM308" s="5">
        <f t="shared" si="52"/>
        <v>100.64</v>
      </c>
      <c r="AN308" s="5">
        <f t="shared" si="53"/>
        <v>0</v>
      </c>
      <c r="AO308" s="30">
        <f t="shared" si="54"/>
        <v>0</v>
      </c>
      <c r="AP308" s="30">
        <f t="shared" si="49"/>
        <v>0</v>
      </c>
      <c r="AQ308" t="str">
        <f t="shared" si="50"/>
        <v>2006 - 2009</v>
      </c>
      <c r="AR308" s="2">
        <f t="shared" si="51"/>
        <v>2006</v>
      </c>
      <c r="AS308" s="2">
        <f t="shared" si="55"/>
        <v>-99</v>
      </c>
      <c r="AT308" s="31" t="s">
        <v>50</v>
      </c>
      <c r="AU308" s="31" t="s">
        <v>50</v>
      </c>
      <c r="AV308" s="31" t="s">
        <v>141</v>
      </c>
      <c r="AW308" s="31" t="s">
        <v>86</v>
      </c>
      <c r="AX308" s="31" t="s">
        <v>50</v>
      </c>
      <c r="AY308" s="31" t="s">
        <v>50</v>
      </c>
      <c r="AZ308" s="31" t="s">
        <v>231</v>
      </c>
      <c r="BA308" s="31" t="s">
        <v>11856</v>
      </c>
      <c r="BB308" s="31" t="s">
        <v>50</v>
      </c>
      <c r="BC308" s="31" t="s">
        <v>50</v>
      </c>
      <c r="BD308" s="31" t="s">
        <v>50</v>
      </c>
      <c r="BE308" s="31" t="s">
        <v>50</v>
      </c>
      <c r="BF308" s="31" t="s">
        <v>50</v>
      </c>
    </row>
    <row r="309" spans="1:58" ht="45" x14ac:dyDescent="0.25">
      <c r="A309" s="31" t="s">
        <v>1307</v>
      </c>
      <c r="B309" s="31" t="s">
        <v>49</v>
      </c>
      <c r="C309" s="32">
        <v>2</v>
      </c>
      <c r="D309" s="31" t="s">
        <v>50</v>
      </c>
      <c r="E309" s="31" t="s">
        <v>85</v>
      </c>
      <c r="F309" s="31" t="s">
        <v>70</v>
      </c>
      <c r="G309" s="31" t="s">
        <v>50</v>
      </c>
      <c r="H309" s="31" t="s">
        <v>50</v>
      </c>
      <c r="I309" s="31" t="s">
        <v>53</v>
      </c>
      <c r="J309" s="31" t="s">
        <v>54</v>
      </c>
      <c r="K309" s="31" t="s">
        <v>54</v>
      </c>
      <c r="L309" s="31" t="s">
        <v>55</v>
      </c>
      <c r="M309" s="31" t="s">
        <v>70</v>
      </c>
      <c r="N309" s="31" t="s">
        <v>50</v>
      </c>
      <c r="O309" s="31" t="s">
        <v>57</v>
      </c>
      <c r="P309" s="31" t="s">
        <v>135</v>
      </c>
      <c r="Q309" s="31" t="s">
        <v>50</v>
      </c>
      <c r="R309" s="31" t="s">
        <v>58</v>
      </c>
      <c r="S309" s="31" t="s">
        <v>53</v>
      </c>
      <c r="T309" s="31" t="s">
        <v>50</v>
      </c>
      <c r="U309" s="31" t="s">
        <v>50</v>
      </c>
      <c r="V309" s="31" t="s">
        <v>60</v>
      </c>
      <c r="W309" s="31" t="s">
        <v>50</v>
      </c>
      <c r="X309" s="31" t="s">
        <v>366</v>
      </c>
      <c r="Y309" s="31" t="s">
        <v>50</v>
      </c>
      <c r="Z309" s="31" t="s">
        <v>62</v>
      </c>
      <c r="AA309" s="31" t="s">
        <v>50</v>
      </c>
      <c r="AB309" s="31" t="s">
        <v>50</v>
      </c>
      <c r="AC309" s="31" t="s">
        <v>87</v>
      </c>
      <c r="AD309" s="31" t="s">
        <v>72</v>
      </c>
      <c r="AE309" s="2">
        <f t="shared" si="45"/>
        <v>60</v>
      </c>
      <c r="AF309" s="31" t="s">
        <v>85</v>
      </c>
      <c r="AG309" s="31" t="s">
        <v>129</v>
      </c>
      <c r="AH309" s="31" t="s">
        <v>1084</v>
      </c>
      <c r="AI309" s="31" t="s">
        <v>11857</v>
      </c>
      <c r="AJ309" s="31">
        <f t="shared" si="46"/>
        <v>0</v>
      </c>
      <c r="AK309" s="34">
        <f t="shared" si="47"/>
        <v>-99</v>
      </c>
      <c r="AL309" s="30">
        <f t="shared" si="48"/>
        <v>-99</v>
      </c>
      <c r="AM309" s="5">
        <f t="shared" si="52"/>
        <v>158.74</v>
      </c>
      <c r="AN309" s="5">
        <f t="shared" si="53"/>
        <v>0</v>
      </c>
      <c r="AO309" s="30">
        <f t="shared" si="54"/>
        <v>0</v>
      </c>
      <c r="AP309" s="30">
        <f t="shared" si="49"/>
        <v>0</v>
      </c>
      <c r="AQ309" t="str">
        <f t="shared" si="50"/>
        <v>1993 - 2001</v>
      </c>
      <c r="AR309" s="2">
        <f t="shared" si="51"/>
        <v>1999</v>
      </c>
      <c r="AS309" s="2">
        <f t="shared" si="55"/>
        <v>-99</v>
      </c>
      <c r="AT309" s="31" t="s">
        <v>50</v>
      </c>
      <c r="AU309" s="31" t="s">
        <v>50</v>
      </c>
      <c r="AV309" s="31" t="s">
        <v>141</v>
      </c>
      <c r="AW309" s="31" t="s">
        <v>86</v>
      </c>
      <c r="AX309" s="31" t="s">
        <v>50</v>
      </c>
      <c r="AY309" s="31" t="s">
        <v>50</v>
      </c>
      <c r="AZ309" s="31" t="s">
        <v>1084</v>
      </c>
      <c r="BA309" s="31" t="s">
        <v>11857</v>
      </c>
      <c r="BB309" s="31" t="s">
        <v>50</v>
      </c>
      <c r="BC309" s="31" t="s">
        <v>50</v>
      </c>
      <c r="BD309" s="31" t="s">
        <v>50</v>
      </c>
      <c r="BE309" s="31" t="s">
        <v>50</v>
      </c>
      <c r="BF309" s="31" t="s">
        <v>50</v>
      </c>
    </row>
    <row r="310" spans="1:58" ht="45" x14ac:dyDescent="0.25">
      <c r="A310" s="31" t="s">
        <v>1307</v>
      </c>
      <c r="B310" s="31" t="s">
        <v>49</v>
      </c>
      <c r="C310" s="32">
        <v>6</v>
      </c>
      <c r="D310" s="31" t="s">
        <v>50</v>
      </c>
      <c r="E310" s="31" t="s">
        <v>85</v>
      </c>
      <c r="F310" s="31" t="s">
        <v>70</v>
      </c>
      <c r="G310" s="31" t="s">
        <v>50</v>
      </c>
      <c r="H310" s="31" t="s">
        <v>50</v>
      </c>
      <c r="I310" s="31" t="s">
        <v>53</v>
      </c>
      <c r="J310" s="31" t="s">
        <v>54</v>
      </c>
      <c r="K310" s="31" t="s">
        <v>54</v>
      </c>
      <c r="L310" s="31" t="s">
        <v>55</v>
      </c>
      <c r="M310" s="31" t="s">
        <v>72</v>
      </c>
      <c r="N310" s="31" t="s">
        <v>50</v>
      </c>
      <c r="O310" s="31" t="s">
        <v>57</v>
      </c>
      <c r="P310" s="31" t="s">
        <v>123</v>
      </c>
      <c r="Q310" s="31" t="s">
        <v>50</v>
      </c>
      <c r="R310" s="31" t="s">
        <v>58</v>
      </c>
      <c r="S310" s="31" t="s">
        <v>53</v>
      </c>
      <c r="T310" s="31" t="s">
        <v>50</v>
      </c>
      <c r="U310" s="31" t="s">
        <v>50</v>
      </c>
      <c r="V310" s="31" t="s">
        <v>60</v>
      </c>
      <c r="W310" s="31" t="s">
        <v>50</v>
      </c>
      <c r="X310" s="31" t="s">
        <v>50</v>
      </c>
      <c r="Y310" s="31" t="s">
        <v>50</v>
      </c>
      <c r="Z310" s="31" t="s">
        <v>62</v>
      </c>
      <c r="AA310" s="31" t="s">
        <v>50</v>
      </c>
      <c r="AB310" s="31" t="s">
        <v>50</v>
      </c>
      <c r="AC310" s="31" t="s">
        <v>87</v>
      </c>
      <c r="AD310" s="31" t="s">
        <v>72</v>
      </c>
      <c r="AE310" s="2">
        <f t="shared" si="45"/>
        <v>60</v>
      </c>
      <c r="AF310" s="31" t="s">
        <v>85</v>
      </c>
      <c r="AG310" s="31" t="s">
        <v>129</v>
      </c>
      <c r="AH310" s="31" t="s">
        <v>1084</v>
      </c>
      <c r="AI310" s="31" t="s">
        <v>11858</v>
      </c>
      <c r="AJ310" s="31">
        <f t="shared" si="46"/>
        <v>0</v>
      </c>
      <c r="AK310" s="34">
        <f t="shared" si="47"/>
        <v>-99</v>
      </c>
      <c r="AL310" s="30">
        <f t="shared" si="48"/>
        <v>-99</v>
      </c>
      <c r="AM310" s="5">
        <f t="shared" si="52"/>
        <v>158.74</v>
      </c>
      <c r="AN310" s="5">
        <f t="shared" si="53"/>
        <v>0</v>
      </c>
      <c r="AO310" s="30">
        <f t="shared" si="54"/>
        <v>0</v>
      </c>
      <c r="AP310" s="30">
        <f t="shared" si="49"/>
        <v>0</v>
      </c>
      <c r="AQ310" t="str">
        <f t="shared" si="50"/>
        <v>1993 - 2001</v>
      </c>
      <c r="AR310" s="2">
        <f t="shared" si="51"/>
        <v>1999</v>
      </c>
      <c r="AS310" s="2">
        <f t="shared" si="55"/>
        <v>-99</v>
      </c>
      <c r="AT310" s="31" t="s">
        <v>50</v>
      </c>
      <c r="AU310" s="31" t="s">
        <v>50</v>
      </c>
      <c r="AV310" s="31" t="s">
        <v>141</v>
      </c>
      <c r="AW310" s="31" t="s">
        <v>86</v>
      </c>
      <c r="AX310" s="31" t="s">
        <v>50</v>
      </c>
      <c r="AY310" s="31" t="s">
        <v>50</v>
      </c>
      <c r="AZ310" s="31" t="s">
        <v>1084</v>
      </c>
      <c r="BA310" s="31" t="s">
        <v>11858</v>
      </c>
      <c r="BB310" s="31" t="s">
        <v>50</v>
      </c>
      <c r="BC310" s="31" t="s">
        <v>50</v>
      </c>
      <c r="BD310" s="31" t="s">
        <v>50</v>
      </c>
      <c r="BE310" s="31" t="s">
        <v>50</v>
      </c>
      <c r="BF310" s="31" t="s">
        <v>50</v>
      </c>
    </row>
    <row r="311" spans="1:58" ht="45" x14ac:dyDescent="0.25">
      <c r="A311" s="31" t="s">
        <v>756</v>
      </c>
      <c r="B311" s="31" t="s">
        <v>49</v>
      </c>
      <c r="C311" s="32">
        <v>3</v>
      </c>
      <c r="D311" s="31" t="s">
        <v>50</v>
      </c>
      <c r="E311" s="31" t="s">
        <v>71</v>
      </c>
      <c r="F311" s="31" t="s">
        <v>50</v>
      </c>
      <c r="G311" s="31" t="s">
        <v>50</v>
      </c>
      <c r="H311" s="31" t="s">
        <v>50</v>
      </c>
      <c r="I311" s="31" t="s">
        <v>53</v>
      </c>
      <c r="J311" s="31" t="s">
        <v>54</v>
      </c>
      <c r="K311" s="31" t="s">
        <v>54</v>
      </c>
      <c r="L311" s="31" t="s">
        <v>128</v>
      </c>
      <c r="M311" s="31" t="s">
        <v>51</v>
      </c>
      <c r="N311" s="31" t="s">
        <v>50</v>
      </c>
      <c r="O311" s="31" t="s">
        <v>57</v>
      </c>
      <c r="P311" s="31" t="s">
        <v>50</v>
      </c>
      <c r="Q311" s="31" t="s">
        <v>50</v>
      </c>
      <c r="R311" s="31" t="s">
        <v>58</v>
      </c>
      <c r="S311" s="31" t="s">
        <v>58</v>
      </c>
      <c r="T311" s="31" t="s">
        <v>60</v>
      </c>
      <c r="U311" s="31" t="s">
        <v>60</v>
      </c>
      <c r="V311" s="31" t="s">
        <v>60</v>
      </c>
      <c r="W311" s="31" t="s">
        <v>50</v>
      </c>
      <c r="X311" s="31" t="s">
        <v>50</v>
      </c>
      <c r="Y311" s="31" t="s">
        <v>50</v>
      </c>
      <c r="Z311" s="31" t="s">
        <v>62</v>
      </c>
      <c r="AA311" s="31" t="s">
        <v>50</v>
      </c>
      <c r="AB311" s="31" t="s">
        <v>50</v>
      </c>
      <c r="AC311" s="31" t="s">
        <v>63</v>
      </c>
      <c r="AD311" s="31" t="s">
        <v>72</v>
      </c>
      <c r="AE311" s="2">
        <f t="shared" si="45"/>
        <v>60</v>
      </c>
      <c r="AF311" s="31" t="s">
        <v>85</v>
      </c>
      <c r="AG311" s="31" t="s">
        <v>129</v>
      </c>
      <c r="AH311" s="31" t="s">
        <v>77</v>
      </c>
      <c r="AI311" s="31" t="s">
        <v>1314</v>
      </c>
      <c r="AJ311" s="31">
        <f t="shared" si="46"/>
        <v>2</v>
      </c>
      <c r="AK311" s="34">
        <f t="shared" si="47"/>
        <v>-99</v>
      </c>
      <c r="AL311" s="30">
        <f t="shared" si="48"/>
        <v>-99</v>
      </c>
      <c r="AM311" s="5">
        <f t="shared" si="52"/>
        <v>48.48</v>
      </c>
      <c r="AN311" s="5">
        <f t="shared" si="53"/>
        <v>120</v>
      </c>
      <c r="AO311" s="30">
        <f t="shared" si="54"/>
        <v>1920</v>
      </c>
      <c r="AP311" s="30">
        <f t="shared" si="49"/>
        <v>1920</v>
      </c>
      <c r="AQ311" t="str">
        <f t="shared" si="50"/>
        <v>1993 - 2001</v>
      </c>
      <c r="AR311" s="2">
        <f t="shared" si="51"/>
        <v>1998</v>
      </c>
      <c r="AS311" s="2">
        <f t="shared" si="55"/>
        <v>16</v>
      </c>
      <c r="AT311" s="31" t="s">
        <v>50</v>
      </c>
      <c r="AU311" s="31" t="s">
        <v>486</v>
      </c>
      <c r="AV311" s="31" t="s">
        <v>60</v>
      </c>
      <c r="AW311" s="31" t="s">
        <v>50</v>
      </c>
      <c r="AX311" s="31" t="s">
        <v>50</v>
      </c>
      <c r="AY311" s="31" t="s">
        <v>50</v>
      </c>
      <c r="AZ311" s="31" t="s">
        <v>50</v>
      </c>
      <c r="BA311" s="31" t="s">
        <v>50</v>
      </c>
      <c r="BB311" s="31" t="s">
        <v>50</v>
      </c>
      <c r="BC311" s="31" t="s">
        <v>50</v>
      </c>
      <c r="BD311" s="31" t="s">
        <v>50</v>
      </c>
      <c r="BE311" s="31" t="s">
        <v>50</v>
      </c>
      <c r="BF311" s="31" t="s">
        <v>50</v>
      </c>
    </row>
    <row r="312" spans="1:58" ht="45" x14ac:dyDescent="0.25">
      <c r="A312" s="31" t="s">
        <v>4385</v>
      </c>
      <c r="B312" s="31" t="s">
        <v>49</v>
      </c>
      <c r="C312" s="32">
        <v>4</v>
      </c>
      <c r="D312" s="31" t="s">
        <v>50</v>
      </c>
      <c r="E312" s="31" t="s">
        <v>85</v>
      </c>
      <c r="F312" s="31" t="s">
        <v>70</v>
      </c>
      <c r="G312" s="31" t="s">
        <v>50</v>
      </c>
      <c r="H312" s="31" t="s">
        <v>50</v>
      </c>
      <c r="I312" s="31" t="s">
        <v>53</v>
      </c>
      <c r="J312" s="31" t="s">
        <v>54</v>
      </c>
      <c r="K312" s="31" t="s">
        <v>54</v>
      </c>
      <c r="L312" s="31" t="s">
        <v>128</v>
      </c>
      <c r="M312" s="31" t="s">
        <v>72</v>
      </c>
      <c r="N312" s="31" t="s">
        <v>50</v>
      </c>
      <c r="O312" s="31" t="s">
        <v>57</v>
      </c>
      <c r="P312" s="31" t="s">
        <v>50</v>
      </c>
      <c r="Q312" s="31" t="s">
        <v>50</v>
      </c>
      <c r="R312" s="31" t="s">
        <v>74</v>
      </c>
      <c r="S312" s="31" t="s">
        <v>59</v>
      </c>
      <c r="T312" s="31" t="s">
        <v>60</v>
      </c>
      <c r="U312" s="31" t="s">
        <v>60</v>
      </c>
      <c r="V312" s="31" t="s">
        <v>60</v>
      </c>
      <c r="W312" s="31" t="s">
        <v>50</v>
      </c>
      <c r="X312" s="31" t="s">
        <v>50</v>
      </c>
      <c r="Y312" s="31" t="s">
        <v>50</v>
      </c>
      <c r="Z312" s="31" t="s">
        <v>62</v>
      </c>
      <c r="AA312" s="31" t="s">
        <v>50</v>
      </c>
      <c r="AB312" s="31" t="s">
        <v>50</v>
      </c>
      <c r="AC312" s="31" t="s">
        <v>87</v>
      </c>
      <c r="AD312" s="31" t="s">
        <v>72</v>
      </c>
      <c r="AE312" s="2">
        <f t="shared" si="45"/>
        <v>60</v>
      </c>
      <c r="AF312" s="31" t="s">
        <v>85</v>
      </c>
      <c r="AG312" s="31" t="s">
        <v>129</v>
      </c>
      <c r="AH312" s="31" t="s">
        <v>1153</v>
      </c>
      <c r="AI312" s="31" t="s">
        <v>11859</v>
      </c>
      <c r="AJ312" s="31">
        <f t="shared" si="46"/>
        <v>0</v>
      </c>
      <c r="AK312" s="34">
        <f t="shared" si="47"/>
        <v>-99</v>
      </c>
      <c r="AL312" s="30">
        <f t="shared" si="48"/>
        <v>-99</v>
      </c>
      <c r="AM312" s="5">
        <f t="shared" si="52"/>
        <v>1453.26</v>
      </c>
      <c r="AN312" s="5">
        <f t="shared" si="53"/>
        <v>0</v>
      </c>
      <c r="AO312" s="30">
        <f t="shared" si="54"/>
        <v>0</v>
      </c>
      <c r="AP312" s="30">
        <f t="shared" si="49"/>
        <v>0</v>
      </c>
      <c r="AQ312" t="str">
        <f t="shared" si="50"/>
        <v>Before 1978</v>
      </c>
      <c r="AR312" s="2">
        <f t="shared" si="51"/>
        <v>1950</v>
      </c>
      <c r="AS312" s="2">
        <f t="shared" si="55"/>
        <v>-99</v>
      </c>
      <c r="AT312" s="31" t="s">
        <v>50</v>
      </c>
      <c r="AU312" s="31" t="s">
        <v>50</v>
      </c>
      <c r="AV312" s="31" t="s">
        <v>141</v>
      </c>
      <c r="AW312" s="31" t="s">
        <v>86</v>
      </c>
      <c r="AX312" s="31" t="s">
        <v>50</v>
      </c>
      <c r="AY312" s="31" t="s">
        <v>50</v>
      </c>
      <c r="AZ312" s="31" t="s">
        <v>50</v>
      </c>
      <c r="BA312" s="31" t="s">
        <v>50</v>
      </c>
      <c r="BB312" s="31" t="s">
        <v>50</v>
      </c>
      <c r="BC312" s="31" t="s">
        <v>50</v>
      </c>
      <c r="BD312" s="31" t="s">
        <v>50</v>
      </c>
      <c r="BE312" s="31" t="s">
        <v>50</v>
      </c>
      <c r="BF312" s="31" t="s">
        <v>50</v>
      </c>
    </row>
    <row r="313" spans="1:58" ht="45" x14ac:dyDescent="0.25">
      <c r="A313" s="31" t="s">
        <v>764</v>
      </c>
      <c r="B313" s="31" t="s">
        <v>49</v>
      </c>
      <c r="C313" s="32">
        <v>3</v>
      </c>
      <c r="D313" s="31" t="s">
        <v>50</v>
      </c>
      <c r="E313" s="31" t="s">
        <v>70</v>
      </c>
      <c r="F313" s="31" t="s">
        <v>71</v>
      </c>
      <c r="G313" s="31" t="s">
        <v>50</v>
      </c>
      <c r="H313" s="31" t="s">
        <v>50</v>
      </c>
      <c r="I313" s="31" t="s">
        <v>53</v>
      </c>
      <c r="J313" s="31" t="s">
        <v>54</v>
      </c>
      <c r="K313" s="31" t="s">
        <v>54</v>
      </c>
      <c r="L313" s="31" t="s">
        <v>55</v>
      </c>
      <c r="M313" s="31" t="s">
        <v>84</v>
      </c>
      <c r="N313" s="31" t="s">
        <v>60</v>
      </c>
      <c r="O313" s="31" t="s">
        <v>60</v>
      </c>
      <c r="P313" s="31" t="s">
        <v>107</v>
      </c>
      <c r="Q313" s="31" t="s">
        <v>50</v>
      </c>
      <c r="R313" s="31" t="s">
        <v>58</v>
      </c>
      <c r="S313" s="31" t="s">
        <v>53</v>
      </c>
      <c r="T313" s="31" t="s">
        <v>60</v>
      </c>
      <c r="U313" s="31" t="s">
        <v>60</v>
      </c>
      <c r="V313" s="31" t="s">
        <v>66</v>
      </c>
      <c r="W313" s="31" t="s">
        <v>50</v>
      </c>
      <c r="X313" s="31" t="s">
        <v>161</v>
      </c>
      <c r="Y313" s="31" t="s">
        <v>50</v>
      </c>
      <c r="Z313" s="31" t="s">
        <v>62</v>
      </c>
      <c r="AA313" s="31" t="s">
        <v>50</v>
      </c>
      <c r="AB313" s="31" t="s">
        <v>50</v>
      </c>
      <c r="AC313" s="31" t="s">
        <v>63</v>
      </c>
      <c r="AD313" s="31" t="s">
        <v>72</v>
      </c>
      <c r="AE313" s="2">
        <f t="shared" si="45"/>
        <v>60</v>
      </c>
      <c r="AF313" s="31" t="s">
        <v>85</v>
      </c>
      <c r="AG313" s="31" t="s">
        <v>129</v>
      </c>
      <c r="AH313" s="31" t="s">
        <v>11860</v>
      </c>
      <c r="AI313" s="31" t="s">
        <v>11861</v>
      </c>
      <c r="AJ313" s="31">
        <f t="shared" si="46"/>
        <v>0</v>
      </c>
      <c r="AK313" s="34">
        <f t="shared" si="47"/>
        <v>-99</v>
      </c>
      <c r="AL313" s="30">
        <f t="shared" si="48"/>
        <v>-99</v>
      </c>
      <c r="AM313" s="5">
        <f t="shared" si="52"/>
        <v>457.61</v>
      </c>
      <c r="AN313" s="5">
        <f t="shared" si="53"/>
        <v>0</v>
      </c>
      <c r="AO313" s="30">
        <f t="shared" si="54"/>
        <v>0</v>
      </c>
      <c r="AP313" s="30">
        <f t="shared" si="49"/>
        <v>0</v>
      </c>
      <c r="AQ313" t="str">
        <f t="shared" si="50"/>
        <v>Before 1978</v>
      </c>
      <c r="AR313" s="2">
        <f t="shared" si="51"/>
        <v>1943</v>
      </c>
      <c r="AS313" s="2">
        <f t="shared" si="55"/>
        <v>-99</v>
      </c>
      <c r="AT313" s="31" t="s">
        <v>50</v>
      </c>
      <c r="AU313" s="31" t="s">
        <v>50</v>
      </c>
      <c r="AV313" s="31" t="s">
        <v>66</v>
      </c>
      <c r="AW313" s="31" t="s">
        <v>57</v>
      </c>
      <c r="AX313" s="31" t="s">
        <v>267</v>
      </c>
      <c r="AY313" s="31" t="s">
        <v>68</v>
      </c>
      <c r="AZ313" s="31" t="s">
        <v>11860</v>
      </c>
      <c r="BA313" s="31" t="s">
        <v>11861</v>
      </c>
      <c r="BB313" s="31" t="s">
        <v>50</v>
      </c>
      <c r="BC313" s="31" t="s">
        <v>50</v>
      </c>
      <c r="BD313" s="31" t="s">
        <v>50</v>
      </c>
      <c r="BE313" s="31" t="s">
        <v>50</v>
      </c>
      <c r="BF313" s="31" t="s">
        <v>50</v>
      </c>
    </row>
    <row r="314" spans="1:58" ht="45" x14ac:dyDescent="0.25">
      <c r="A314" s="31" t="s">
        <v>4416</v>
      </c>
      <c r="B314" s="31" t="s">
        <v>49</v>
      </c>
      <c r="C314" s="32">
        <v>9</v>
      </c>
      <c r="D314" s="31" t="s">
        <v>50</v>
      </c>
      <c r="E314" s="31" t="s">
        <v>70</v>
      </c>
      <c r="F314" s="31" t="s">
        <v>71</v>
      </c>
      <c r="G314" s="31" t="s">
        <v>96</v>
      </c>
      <c r="H314" s="31" t="s">
        <v>194</v>
      </c>
      <c r="I314" s="31" t="s">
        <v>173</v>
      </c>
      <c r="J314" s="31" t="s">
        <v>54</v>
      </c>
      <c r="K314" s="31" t="s">
        <v>54</v>
      </c>
      <c r="L314" s="31" t="s">
        <v>55</v>
      </c>
      <c r="M314" s="31" t="s">
        <v>72</v>
      </c>
      <c r="N314" s="31" t="s">
        <v>50</v>
      </c>
      <c r="O314" s="31" t="s">
        <v>57</v>
      </c>
      <c r="P314" s="31" t="s">
        <v>320</v>
      </c>
      <c r="Q314" s="31" t="s">
        <v>50</v>
      </c>
      <c r="R314" s="31" t="s">
        <v>58</v>
      </c>
      <c r="S314" s="31" t="s">
        <v>53</v>
      </c>
      <c r="T314" s="31" t="s">
        <v>60</v>
      </c>
      <c r="U314" s="31" t="s">
        <v>60</v>
      </c>
      <c r="V314" s="31" t="s">
        <v>60</v>
      </c>
      <c r="W314" s="31" t="s">
        <v>50</v>
      </c>
      <c r="X314" s="31" t="s">
        <v>116</v>
      </c>
      <c r="Y314" s="31" t="s">
        <v>50</v>
      </c>
      <c r="Z314" s="31" t="s">
        <v>62</v>
      </c>
      <c r="AA314" s="31" t="s">
        <v>50</v>
      </c>
      <c r="AB314" s="31" t="s">
        <v>50</v>
      </c>
      <c r="AC314" s="31" t="s">
        <v>50</v>
      </c>
      <c r="AD314" s="31" t="s">
        <v>50</v>
      </c>
      <c r="AE314" s="2">
        <f t="shared" si="45"/>
        <v>60</v>
      </c>
      <c r="AF314" s="31" t="s">
        <v>85</v>
      </c>
      <c r="AG314" s="31" t="s">
        <v>129</v>
      </c>
      <c r="AH314" s="31" t="s">
        <v>1084</v>
      </c>
      <c r="AI314" s="31" t="s">
        <v>11862</v>
      </c>
      <c r="AJ314" s="31">
        <f t="shared" si="46"/>
        <v>0</v>
      </c>
      <c r="AK314" s="34">
        <f t="shared" si="47"/>
        <v>-99</v>
      </c>
      <c r="AL314" s="30">
        <f t="shared" si="48"/>
        <v>-99</v>
      </c>
      <c r="AM314" s="5">
        <f t="shared" si="52"/>
        <v>41.97</v>
      </c>
      <c r="AN314" s="5">
        <f t="shared" si="53"/>
        <v>0</v>
      </c>
      <c r="AO314" s="30">
        <f t="shared" si="54"/>
        <v>0</v>
      </c>
      <c r="AP314" s="30">
        <f t="shared" si="49"/>
        <v>0</v>
      </c>
      <c r="AQ314" t="str">
        <f t="shared" si="50"/>
        <v>Before 1978</v>
      </c>
      <c r="AR314" s="2">
        <f t="shared" si="51"/>
        <v>1941</v>
      </c>
      <c r="AS314" s="2">
        <f t="shared" si="55"/>
        <v>-99</v>
      </c>
      <c r="AT314" s="31" t="s">
        <v>50</v>
      </c>
      <c r="AU314" s="31" t="s">
        <v>50</v>
      </c>
      <c r="AV314" s="31" t="s">
        <v>66</v>
      </c>
      <c r="AW314" s="31" t="s">
        <v>57</v>
      </c>
      <c r="AX314" s="31" t="s">
        <v>50</v>
      </c>
      <c r="AY314" s="31" t="s">
        <v>50</v>
      </c>
      <c r="AZ314" s="31" t="s">
        <v>1084</v>
      </c>
      <c r="BA314" s="31" t="s">
        <v>12714</v>
      </c>
      <c r="BB314" s="31" t="s">
        <v>50</v>
      </c>
      <c r="BC314" s="31" t="s">
        <v>50</v>
      </c>
      <c r="BD314" s="31" t="s">
        <v>50</v>
      </c>
      <c r="BE314" s="31" t="s">
        <v>50</v>
      </c>
      <c r="BF314" s="31" t="s">
        <v>50</v>
      </c>
    </row>
    <row r="315" spans="1:58" ht="45" x14ac:dyDescent="0.25">
      <c r="A315" s="31" t="s">
        <v>4416</v>
      </c>
      <c r="B315" s="31" t="s">
        <v>49</v>
      </c>
      <c r="C315" s="32">
        <v>13</v>
      </c>
      <c r="D315" s="31" t="s">
        <v>50</v>
      </c>
      <c r="E315" s="31" t="s">
        <v>70</v>
      </c>
      <c r="F315" s="31" t="s">
        <v>71</v>
      </c>
      <c r="G315" s="31" t="s">
        <v>96</v>
      </c>
      <c r="H315" s="31" t="s">
        <v>194</v>
      </c>
      <c r="I315" s="31" t="s">
        <v>204</v>
      </c>
      <c r="J315" s="31" t="s">
        <v>54</v>
      </c>
      <c r="K315" s="31" t="s">
        <v>54</v>
      </c>
      <c r="L315" s="31" t="s">
        <v>55</v>
      </c>
      <c r="M315" s="31" t="s">
        <v>84</v>
      </c>
      <c r="N315" s="31" t="s">
        <v>50</v>
      </c>
      <c r="O315" s="31" t="s">
        <v>57</v>
      </c>
      <c r="P315" s="31" t="s">
        <v>320</v>
      </c>
      <c r="Q315" s="31" t="s">
        <v>50</v>
      </c>
      <c r="R315" s="31" t="s">
        <v>58</v>
      </c>
      <c r="S315" s="31" t="s">
        <v>53</v>
      </c>
      <c r="T315" s="31" t="s">
        <v>60</v>
      </c>
      <c r="U315" s="31" t="s">
        <v>60</v>
      </c>
      <c r="V315" s="31" t="s">
        <v>66</v>
      </c>
      <c r="W315" s="31" t="s">
        <v>50</v>
      </c>
      <c r="X315" s="31" t="s">
        <v>116</v>
      </c>
      <c r="Y315" s="31" t="s">
        <v>50</v>
      </c>
      <c r="Z315" s="31" t="s">
        <v>62</v>
      </c>
      <c r="AA315" s="31" t="s">
        <v>50</v>
      </c>
      <c r="AB315" s="31" t="s">
        <v>50</v>
      </c>
      <c r="AC315" s="31" t="s">
        <v>87</v>
      </c>
      <c r="AD315" s="31" t="s">
        <v>72</v>
      </c>
      <c r="AE315" s="2">
        <f t="shared" si="45"/>
        <v>60</v>
      </c>
      <c r="AF315" s="31" t="s">
        <v>85</v>
      </c>
      <c r="AG315" s="31" t="s">
        <v>129</v>
      </c>
      <c r="AH315" s="31" t="s">
        <v>1084</v>
      </c>
      <c r="AI315" s="31" t="s">
        <v>11862</v>
      </c>
      <c r="AJ315" s="31">
        <f t="shared" si="46"/>
        <v>0</v>
      </c>
      <c r="AK315" s="34">
        <f t="shared" si="47"/>
        <v>-99</v>
      </c>
      <c r="AL315" s="30">
        <f t="shared" si="48"/>
        <v>-99</v>
      </c>
      <c r="AM315" s="5">
        <f t="shared" si="52"/>
        <v>41.97</v>
      </c>
      <c r="AN315" s="5">
        <f t="shared" si="53"/>
        <v>0</v>
      </c>
      <c r="AO315" s="30">
        <f t="shared" si="54"/>
        <v>0</v>
      </c>
      <c r="AP315" s="30">
        <f t="shared" si="49"/>
        <v>0</v>
      </c>
      <c r="AQ315" t="str">
        <f t="shared" si="50"/>
        <v>Before 1978</v>
      </c>
      <c r="AR315" s="2">
        <f t="shared" si="51"/>
        <v>1941</v>
      </c>
      <c r="AS315" s="2">
        <f t="shared" si="55"/>
        <v>-99</v>
      </c>
      <c r="AT315" s="31" t="s">
        <v>50</v>
      </c>
      <c r="AU315" s="31" t="s">
        <v>50</v>
      </c>
      <c r="AV315" s="31" t="s">
        <v>66</v>
      </c>
      <c r="AW315" s="31" t="s">
        <v>57</v>
      </c>
      <c r="AX315" s="31" t="s">
        <v>277</v>
      </c>
      <c r="AY315" s="31" t="s">
        <v>68</v>
      </c>
      <c r="AZ315" s="31" t="s">
        <v>1084</v>
      </c>
      <c r="BA315" s="31" t="s">
        <v>11862</v>
      </c>
      <c r="BB315" s="31" t="s">
        <v>50</v>
      </c>
      <c r="BC315" s="31" t="s">
        <v>50</v>
      </c>
      <c r="BD315" s="31" t="s">
        <v>50</v>
      </c>
      <c r="BE315" s="31" t="s">
        <v>50</v>
      </c>
      <c r="BF315" s="31" t="s">
        <v>50</v>
      </c>
    </row>
    <row r="316" spans="1:58" ht="45" x14ac:dyDescent="0.25">
      <c r="A316" s="31" t="s">
        <v>4449</v>
      </c>
      <c r="B316" s="31" t="s">
        <v>49</v>
      </c>
      <c r="C316" s="32">
        <v>1</v>
      </c>
      <c r="D316" s="31" t="s">
        <v>50</v>
      </c>
      <c r="E316" s="31" t="s">
        <v>84</v>
      </c>
      <c r="F316" s="31" t="s">
        <v>85</v>
      </c>
      <c r="G316" s="31" t="s">
        <v>50</v>
      </c>
      <c r="H316" s="31" t="s">
        <v>50</v>
      </c>
      <c r="I316" s="31" t="s">
        <v>53</v>
      </c>
      <c r="J316" s="31" t="s">
        <v>54</v>
      </c>
      <c r="K316" s="31" t="s">
        <v>54</v>
      </c>
      <c r="L316" s="31" t="s">
        <v>128</v>
      </c>
      <c r="M316" s="31" t="s">
        <v>72</v>
      </c>
      <c r="N316" s="31" t="s">
        <v>56</v>
      </c>
      <c r="O316" s="31" t="s">
        <v>60</v>
      </c>
      <c r="P316" s="31" t="s">
        <v>98</v>
      </c>
      <c r="Q316" s="31" t="s">
        <v>50</v>
      </c>
      <c r="R316" s="31" t="s">
        <v>58</v>
      </c>
      <c r="S316" s="31" t="s">
        <v>59</v>
      </c>
      <c r="T316" s="31" t="s">
        <v>60</v>
      </c>
      <c r="U316" s="31" t="s">
        <v>60</v>
      </c>
      <c r="V316" s="31" t="s">
        <v>60</v>
      </c>
      <c r="W316" s="31" t="s">
        <v>50</v>
      </c>
      <c r="X316" s="31" t="s">
        <v>50</v>
      </c>
      <c r="Y316" s="31" t="s">
        <v>50</v>
      </c>
      <c r="Z316" s="31" t="s">
        <v>62</v>
      </c>
      <c r="AA316" s="31" t="s">
        <v>50</v>
      </c>
      <c r="AB316" s="31" t="s">
        <v>50</v>
      </c>
      <c r="AC316" s="31" t="s">
        <v>63</v>
      </c>
      <c r="AD316" s="31" t="s">
        <v>72</v>
      </c>
      <c r="AE316" s="2">
        <f t="shared" si="45"/>
        <v>60</v>
      </c>
      <c r="AF316" s="31" t="s">
        <v>85</v>
      </c>
      <c r="AG316" s="31" t="s">
        <v>129</v>
      </c>
      <c r="AH316" s="31" t="s">
        <v>136</v>
      </c>
      <c r="AI316" s="31" t="s">
        <v>11863</v>
      </c>
      <c r="AJ316" s="31">
        <f t="shared" si="46"/>
        <v>0</v>
      </c>
      <c r="AK316" s="34">
        <f t="shared" si="47"/>
        <v>-99</v>
      </c>
      <c r="AL316" s="30">
        <f t="shared" si="48"/>
        <v>-99</v>
      </c>
      <c r="AM316" s="5">
        <f t="shared" si="52"/>
        <v>1734.2</v>
      </c>
      <c r="AN316" s="5">
        <f t="shared" si="53"/>
        <v>0</v>
      </c>
      <c r="AO316" s="30">
        <f t="shared" si="54"/>
        <v>0</v>
      </c>
      <c r="AP316" s="30">
        <f t="shared" si="49"/>
        <v>0</v>
      </c>
      <c r="AQ316" t="str">
        <f t="shared" si="50"/>
        <v>Before 1978</v>
      </c>
      <c r="AR316" s="2">
        <f t="shared" si="51"/>
        <v>1938</v>
      </c>
      <c r="AS316" s="2">
        <f t="shared" si="55"/>
        <v>-99</v>
      </c>
      <c r="AT316" s="31" t="s">
        <v>50</v>
      </c>
      <c r="AU316" s="31" t="s">
        <v>50</v>
      </c>
      <c r="AV316" s="31" t="s">
        <v>66</v>
      </c>
      <c r="AW316" s="31" t="s">
        <v>57</v>
      </c>
      <c r="AX316" s="31" t="s">
        <v>880</v>
      </c>
      <c r="AY316" s="31" t="s">
        <v>68</v>
      </c>
      <c r="AZ316" s="31" t="s">
        <v>136</v>
      </c>
      <c r="BA316" s="31" t="s">
        <v>12715</v>
      </c>
      <c r="BB316" s="31" t="s">
        <v>277</v>
      </c>
      <c r="BC316" s="31" t="s">
        <v>53</v>
      </c>
      <c r="BD316" s="31" t="s">
        <v>50</v>
      </c>
      <c r="BE316" s="31" t="s">
        <v>50</v>
      </c>
      <c r="BF316" s="31" t="s">
        <v>50</v>
      </c>
    </row>
    <row r="317" spans="1:58" ht="45" x14ac:dyDescent="0.25">
      <c r="A317" s="31" t="s">
        <v>4449</v>
      </c>
      <c r="B317" s="31" t="s">
        <v>49</v>
      </c>
      <c r="C317" s="32">
        <v>2</v>
      </c>
      <c r="D317" s="31" t="s">
        <v>50</v>
      </c>
      <c r="E317" s="31" t="s">
        <v>84</v>
      </c>
      <c r="F317" s="31" t="s">
        <v>85</v>
      </c>
      <c r="G317" s="31" t="s">
        <v>50</v>
      </c>
      <c r="H317" s="31" t="s">
        <v>50</v>
      </c>
      <c r="I317" s="31" t="s">
        <v>53</v>
      </c>
      <c r="J317" s="31" t="s">
        <v>54</v>
      </c>
      <c r="K317" s="31" t="s">
        <v>60</v>
      </c>
      <c r="L317" s="31" t="s">
        <v>55</v>
      </c>
      <c r="M317" s="31" t="s">
        <v>72</v>
      </c>
      <c r="N317" s="31" t="s">
        <v>50</v>
      </c>
      <c r="O317" s="31" t="s">
        <v>66</v>
      </c>
      <c r="P317" s="31" t="s">
        <v>950</v>
      </c>
      <c r="Q317" s="31" t="s">
        <v>50</v>
      </c>
      <c r="R317" s="31" t="s">
        <v>58</v>
      </c>
      <c r="S317" s="31" t="s">
        <v>53</v>
      </c>
      <c r="T317" s="31" t="s">
        <v>60</v>
      </c>
      <c r="U317" s="31" t="s">
        <v>60</v>
      </c>
      <c r="V317" s="31" t="s">
        <v>66</v>
      </c>
      <c r="W317" s="31" t="s">
        <v>50</v>
      </c>
      <c r="X317" s="31" t="s">
        <v>92</v>
      </c>
      <c r="Y317" s="31" t="s">
        <v>50</v>
      </c>
      <c r="Z317" s="31" t="s">
        <v>62</v>
      </c>
      <c r="AA317" s="31" t="s">
        <v>50</v>
      </c>
      <c r="AB317" s="31" t="s">
        <v>50</v>
      </c>
      <c r="AC317" s="31" t="s">
        <v>87</v>
      </c>
      <c r="AD317" s="31" t="s">
        <v>72</v>
      </c>
      <c r="AE317" s="2">
        <f t="shared" si="45"/>
        <v>60</v>
      </c>
      <c r="AF317" s="31" t="s">
        <v>85</v>
      </c>
      <c r="AG317" s="31" t="s">
        <v>129</v>
      </c>
      <c r="AH317" s="31" t="s">
        <v>152</v>
      </c>
      <c r="AI317" s="31" t="s">
        <v>50</v>
      </c>
      <c r="AJ317" s="31">
        <f t="shared" si="46"/>
        <v>0</v>
      </c>
      <c r="AK317" s="34">
        <f t="shared" si="47"/>
        <v>-99</v>
      </c>
      <c r="AL317" s="30">
        <f t="shared" si="48"/>
        <v>-99</v>
      </c>
      <c r="AM317" s="5">
        <f t="shared" si="52"/>
        <v>1734.2</v>
      </c>
      <c r="AN317" s="5">
        <f t="shared" si="53"/>
        <v>0</v>
      </c>
      <c r="AO317" s="30">
        <f t="shared" si="54"/>
        <v>0</v>
      </c>
      <c r="AP317" s="30">
        <f t="shared" si="49"/>
        <v>0</v>
      </c>
      <c r="AQ317" t="str">
        <f t="shared" si="50"/>
        <v>Before 1978</v>
      </c>
      <c r="AR317" s="2">
        <f t="shared" si="51"/>
        <v>1938</v>
      </c>
      <c r="AS317" s="2">
        <f t="shared" si="55"/>
        <v>-99</v>
      </c>
      <c r="AT317" s="31" t="s">
        <v>50</v>
      </c>
      <c r="AU317" s="31" t="s">
        <v>50</v>
      </c>
      <c r="AV317" s="31" t="s">
        <v>66</v>
      </c>
      <c r="AW317" s="31" t="s">
        <v>57</v>
      </c>
      <c r="AX317" s="31" t="s">
        <v>50</v>
      </c>
      <c r="AY317" s="31" t="s">
        <v>50</v>
      </c>
      <c r="AZ317" s="31" t="s">
        <v>50</v>
      </c>
      <c r="BA317" s="31" t="s">
        <v>50</v>
      </c>
      <c r="BB317" s="31" t="s">
        <v>50</v>
      </c>
      <c r="BC317" s="31" t="s">
        <v>50</v>
      </c>
      <c r="BD317" s="31" t="s">
        <v>50</v>
      </c>
      <c r="BE317" s="31" t="s">
        <v>50</v>
      </c>
      <c r="BF317" s="31" t="s">
        <v>50</v>
      </c>
    </row>
    <row r="318" spans="1:58" ht="45" x14ac:dyDescent="0.25">
      <c r="A318" s="31" t="s">
        <v>772</v>
      </c>
      <c r="B318" s="31" t="s">
        <v>49</v>
      </c>
      <c r="C318" s="32">
        <v>1</v>
      </c>
      <c r="D318" s="31" t="s">
        <v>50</v>
      </c>
      <c r="E318" s="31" t="s">
        <v>84</v>
      </c>
      <c r="F318" s="31" t="s">
        <v>85</v>
      </c>
      <c r="G318" s="31" t="s">
        <v>50</v>
      </c>
      <c r="H318" s="31" t="s">
        <v>50</v>
      </c>
      <c r="I318" s="31" t="s">
        <v>53</v>
      </c>
      <c r="J318" s="31" t="s">
        <v>54</v>
      </c>
      <c r="K318" s="31" t="s">
        <v>54</v>
      </c>
      <c r="L318" s="31" t="s">
        <v>55</v>
      </c>
      <c r="M318" s="31" t="s">
        <v>51</v>
      </c>
      <c r="N318" s="31" t="s">
        <v>50</v>
      </c>
      <c r="O318" s="31" t="s">
        <v>57</v>
      </c>
      <c r="P318" s="31" t="s">
        <v>50</v>
      </c>
      <c r="Q318" s="31" t="s">
        <v>752</v>
      </c>
      <c r="R318" s="31" t="s">
        <v>58</v>
      </c>
      <c r="S318" s="31" t="s">
        <v>53</v>
      </c>
      <c r="T318" s="31" t="s">
        <v>60</v>
      </c>
      <c r="U318" s="31" t="s">
        <v>60</v>
      </c>
      <c r="V318" s="31" t="s">
        <v>66</v>
      </c>
      <c r="W318" s="31" t="s">
        <v>50</v>
      </c>
      <c r="X318" s="31" t="s">
        <v>161</v>
      </c>
      <c r="Y318" s="31" t="s">
        <v>61</v>
      </c>
      <c r="Z318" s="31" t="s">
        <v>62</v>
      </c>
      <c r="AA318" s="31" t="s">
        <v>50</v>
      </c>
      <c r="AB318" s="31" t="s">
        <v>50</v>
      </c>
      <c r="AC318" s="31" t="s">
        <v>87</v>
      </c>
      <c r="AD318" s="31" t="s">
        <v>72</v>
      </c>
      <c r="AE318" s="2">
        <f t="shared" si="45"/>
        <v>60</v>
      </c>
      <c r="AF318" s="31" t="s">
        <v>85</v>
      </c>
      <c r="AG318" s="31" t="s">
        <v>129</v>
      </c>
      <c r="AH318" s="31" t="s">
        <v>152</v>
      </c>
      <c r="AI318" s="31" t="s">
        <v>773</v>
      </c>
      <c r="AJ318" s="31">
        <f t="shared" si="46"/>
        <v>0</v>
      </c>
      <c r="AK318" s="34">
        <f t="shared" si="47"/>
        <v>-99</v>
      </c>
      <c r="AL318" s="30">
        <f t="shared" si="48"/>
        <v>-99</v>
      </c>
      <c r="AM318" s="5">
        <f t="shared" si="52"/>
        <v>371.61</v>
      </c>
      <c r="AN318" s="5">
        <f t="shared" si="53"/>
        <v>0</v>
      </c>
      <c r="AO318" s="30">
        <f t="shared" si="54"/>
        <v>0</v>
      </c>
      <c r="AP318" s="30">
        <f t="shared" si="49"/>
        <v>0</v>
      </c>
      <c r="AQ318" t="str">
        <f t="shared" si="50"/>
        <v>1978 - 1992</v>
      </c>
      <c r="AR318" s="2">
        <f t="shared" si="51"/>
        <v>1991</v>
      </c>
      <c r="AS318" s="2">
        <f t="shared" si="55"/>
        <v>-99</v>
      </c>
      <c r="AT318" s="31" t="s">
        <v>117</v>
      </c>
      <c r="AU318" s="31" t="s">
        <v>50</v>
      </c>
      <c r="AV318" s="31" t="s">
        <v>66</v>
      </c>
      <c r="AW318" s="31" t="s">
        <v>57</v>
      </c>
      <c r="AX318" s="31" t="s">
        <v>641</v>
      </c>
      <c r="AY318" s="31" t="s">
        <v>68</v>
      </c>
      <c r="AZ318" s="31" t="s">
        <v>152</v>
      </c>
      <c r="BA318" s="31" t="s">
        <v>50</v>
      </c>
      <c r="BB318" s="31" t="s">
        <v>547</v>
      </c>
      <c r="BC318" s="31" t="s">
        <v>173</v>
      </c>
      <c r="BD318" s="31" t="s">
        <v>50</v>
      </c>
      <c r="BE318" s="31" t="s">
        <v>50</v>
      </c>
      <c r="BF318" s="31" t="s">
        <v>50</v>
      </c>
    </row>
    <row r="319" spans="1:58" ht="45" x14ac:dyDescent="0.25">
      <c r="A319" s="31" t="s">
        <v>4488</v>
      </c>
      <c r="B319" s="31" t="s">
        <v>49</v>
      </c>
      <c r="C319" s="32">
        <v>1</v>
      </c>
      <c r="D319" s="31" t="s">
        <v>50</v>
      </c>
      <c r="E319" s="31" t="s">
        <v>84</v>
      </c>
      <c r="F319" s="31" t="s">
        <v>85</v>
      </c>
      <c r="G319" s="31" t="s">
        <v>50</v>
      </c>
      <c r="H319" s="31" t="s">
        <v>50</v>
      </c>
      <c r="I319" s="31" t="s">
        <v>53</v>
      </c>
      <c r="J319" s="31" t="s">
        <v>54</v>
      </c>
      <c r="K319" s="31" t="s">
        <v>54</v>
      </c>
      <c r="L319" s="31" t="s">
        <v>55</v>
      </c>
      <c r="M319" s="31" t="s">
        <v>52</v>
      </c>
      <c r="N319" s="31" t="s">
        <v>50</v>
      </c>
      <c r="O319" s="31" t="s">
        <v>57</v>
      </c>
      <c r="P319" s="31" t="s">
        <v>50</v>
      </c>
      <c r="Q319" s="31" t="s">
        <v>1208</v>
      </c>
      <c r="R319" s="31" t="s">
        <v>58</v>
      </c>
      <c r="S319" s="31" t="s">
        <v>59</v>
      </c>
      <c r="T319" s="31" t="s">
        <v>60</v>
      </c>
      <c r="U319" s="31" t="s">
        <v>60</v>
      </c>
      <c r="V319" s="31" t="s">
        <v>66</v>
      </c>
      <c r="W319" s="31" t="s">
        <v>50</v>
      </c>
      <c r="X319" s="31" t="s">
        <v>92</v>
      </c>
      <c r="Y319" s="31" t="s">
        <v>50</v>
      </c>
      <c r="Z319" s="31" t="s">
        <v>62</v>
      </c>
      <c r="AA319" s="31" t="s">
        <v>50</v>
      </c>
      <c r="AB319" s="31" t="s">
        <v>50</v>
      </c>
      <c r="AC319" s="31" t="s">
        <v>87</v>
      </c>
      <c r="AD319" s="31" t="s">
        <v>72</v>
      </c>
      <c r="AE319" s="2">
        <f t="shared" si="45"/>
        <v>60</v>
      </c>
      <c r="AF319" s="31" t="s">
        <v>85</v>
      </c>
      <c r="AG319" s="31" t="s">
        <v>129</v>
      </c>
      <c r="AH319" s="31" t="s">
        <v>321</v>
      </c>
      <c r="AI319" s="31" t="s">
        <v>11864</v>
      </c>
      <c r="AJ319" s="31">
        <f t="shared" si="46"/>
        <v>0</v>
      </c>
      <c r="AK319" s="34">
        <f t="shared" si="47"/>
        <v>-99</v>
      </c>
      <c r="AL319" s="30">
        <f t="shared" si="48"/>
        <v>-99</v>
      </c>
      <c r="AM319" s="5">
        <f t="shared" si="52"/>
        <v>529.94000000000005</v>
      </c>
      <c r="AN319" s="5">
        <f t="shared" si="53"/>
        <v>0</v>
      </c>
      <c r="AO319" s="30">
        <f t="shared" si="54"/>
        <v>0</v>
      </c>
      <c r="AP319" s="30">
        <f t="shared" si="49"/>
        <v>0</v>
      </c>
      <c r="AQ319" t="str">
        <f t="shared" si="50"/>
        <v>Before 1978</v>
      </c>
      <c r="AR319" s="2">
        <f t="shared" si="51"/>
        <v>1960</v>
      </c>
      <c r="AS319" s="2">
        <f t="shared" si="55"/>
        <v>-99</v>
      </c>
      <c r="AT319" s="31" t="s">
        <v>50</v>
      </c>
      <c r="AU319" s="31" t="s">
        <v>50</v>
      </c>
      <c r="AV319" s="31" t="s">
        <v>66</v>
      </c>
      <c r="AW319" s="31" t="s">
        <v>57</v>
      </c>
      <c r="AX319" s="31" t="s">
        <v>562</v>
      </c>
      <c r="AY319" s="31" t="s">
        <v>68</v>
      </c>
      <c r="AZ319" s="31" t="s">
        <v>321</v>
      </c>
      <c r="BA319" s="31" t="s">
        <v>50</v>
      </c>
      <c r="BB319" s="31" t="s">
        <v>50</v>
      </c>
      <c r="BC319" s="31" t="s">
        <v>50</v>
      </c>
      <c r="BD319" s="31" t="s">
        <v>50</v>
      </c>
      <c r="BE319" s="31" t="s">
        <v>50</v>
      </c>
      <c r="BF319" s="31" t="s">
        <v>50</v>
      </c>
    </row>
    <row r="320" spans="1:58" ht="45" x14ac:dyDescent="0.25">
      <c r="A320" s="31" t="s">
        <v>4492</v>
      </c>
      <c r="B320" s="31" t="s">
        <v>49</v>
      </c>
      <c r="C320" s="32">
        <v>1</v>
      </c>
      <c r="D320" s="31" t="s">
        <v>50</v>
      </c>
      <c r="E320" s="31" t="s">
        <v>85</v>
      </c>
      <c r="F320" s="31" t="s">
        <v>70</v>
      </c>
      <c r="G320" s="31" t="s">
        <v>50</v>
      </c>
      <c r="H320" s="31" t="s">
        <v>50</v>
      </c>
      <c r="I320" s="31" t="s">
        <v>53</v>
      </c>
      <c r="J320" s="31" t="s">
        <v>54</v>
      </c>
      <c r="K320" s="31" t="s">
        <v>54</v>
      </c>
      <c r="L320" s="31" t="s">
        <v>55</v>
      </c>
      <c r="M320" s="31" t="s">
        <v>51</v>
      </c>
      <c r="N320" s="31" t="s">
        <v>56</v>
      </c>
      <c r="O320" s="31" t="s">
        <v>57</v>
      </c>
      <c r="P320" s="31" t="s">
        <v>409</v>
      </c>
      <c r="Q320" s="31" t="s">
        <v>50</v>
      </c>
      <c r="R320" s="31" t="s">
        <v>58</v>
      </c>
      <c r="S320" s="31" t="s">
        <v>53</v>
      </c>
      <c r="T320" s="31" t="s">
        <v>60</v>
      </c>
      <c r="U320" s="31" t="s">
        <v>60</v>
      </c>
      <c r="V320" s="31" t="s">
        <v>66</v>
      </c>
      <c r="W320" s="31" t="s">
        <v>50</v>
      </c>
      <c r="X320" s="31" t="s">
        <v>92</v>
      </c>
      <c r="Y320" s="31" t="s">
        <v>60</v>
      </c>
      <c r="Z320" s="31" t="s">
        <v>62</v>
      </c>
      <c r="AA320" s="31" t="s">
        <v>50</v>
      </c>
      <c r="AB320" s="31" t="s">
        <v>50</v>
      </c>
      <c r="AC320" s="31" t="s">
        <v>87</v>
      </c>
      <c r="AD320" s="31" t="s">
        <v>72</v>
      </c>
      <c r="AE320" s="2">
        <f t="shared" si="45"/>
        <v>60</v>
      </c>
      <c r="AF320" s="31" t="s">
        <v>85</v>
      </c>
      <c r="AG320" s="31" t="s">
        <v>129</v>
      </c>
      <c r="AH320" s="31" t="s">
        <v>796</v>
      </c>
      <c r="AI320" s="31" t="s">
        <v>11865</v>
      </c>
      <c r="AJ320" s="31">
        <f t="shared" si="46"/>
        <v>0</v>
      </c>
      <c r="AK320" s="34">
        <f t="shared" si="47"/>
        <v>-99</v>
      </c>
      <c r="AL320" s="30">
        <f t="shared" si="48"/>
        <v>-99</v>
      </c>
      <c r="AM320" s="5">
        <f t="shared" si="52"/>
        <v>294.64</v>
      </c>
      <c r="AN320" s="5">
        <f t="shared" si="53"/>
        <v>0</v>
      </c>
      <c r="AO320" s="30">
        <f t="shared" si="54"/>
        <v>0</v>
      </c>
      <c r="AP320" s="30">
        <f t="shared" si="49"/>
        <v>0</v>
      </c>
      <c r="AQ320" t="str">
        <f t="shared" si="50"/>
        <v>Before 1978</v>
      </c>
      <c r="AR320" s="2">
        <f t="shared" si="51"/>
        <v>1975</v>
      </c>
      <c r="AS320" s="2">
        <f t="shared" si="55"/>
        <v>-99</v>
      </c>
      <c r="AT320" s="31" t="s">
        <v>50</v>
      </c>
      <c r="AU320" s="31" t="s">
        <v>50</v>
      </c>
      <c r="AV320" s="31" t="s">
        <v>66</v>
      </c>
      <c r="AW320" s="31" t="s">
        <v>57</v>
      </c>
      <c r="AX320" s="31" t="s">
        <v>93</v>
      </c>
      <c r="AY320" s="31" t="s">
        <v>171</v>
      </c>
      <c r="AZ320" s="31" t="s">
        <v>796</v>
      </c>
      <c r="BA320" s="31" t="s">
        <v>50</v>
      </c>
      <c r="BB320" s="31" t="s">
        <v>50</v>
      </c>
      <c r="BC320" s="31" t="s">
        <v>50</v>
      </c>
      <c r="BD320" s="31" t="s">
        <v>50</v>
      </c>
      <c r="BE320" s="31" t="s">
        <v>50</v>
      </c>
      <c r="BF320" s="31" t="s">
        <v>50</v>
      </c>
    </row>
    <row r="321" spans="1:58" ht="45" x14ac:dyDescent="0.25">
      <c r="A321" s="31" t="s">
        <v>4494</v>
      </c>
      <c r="B321" s="31" t="s">
        <v>49</v>
      </c>
      <c r="C321" s="32">
        <v>1</v>
      </c>
      <c r="D321" s="31" t="s">
        <v>50</v>
      </c>
      <c r="E321" s="31" t="s">
        <v>85</v>
      </c>
      <c r="F321" s="31" t="s">
        <v>70</v>
      </c>
      <c r="G321" s="31" t="s">
        <v>50</v>
      </c>
      <c r="H321" s="31" t="s">
        <v>50</v>
      </c>
      <c r="I321" s="31" t="s">
        <v>53</v>
      </c>
      <c r="J321" s="31" t="s">
        <v>54</v>
      </c>
      <c r="K321" s="31" t="s">
        <v>54</v>
      </c>
      <c r="L321" s="31" t="s">
        <v>55</v>
      </c>
      <c r="M321" s="31" t="s">
        <v>72</v>
      </c>
      <c r="N321" s="31" t="s">
        <v>50</v>
      </c>
      <c r="O321" s="31" t="s">
        <v>57</v>
      </c>
      <c r="P321" s="31" t="s">
        <v>50</v>
      </c>
      <c r="Q321" s="31" t="s">
        <v>588</v>
      </c>
      <c r="R321" s="31" t="s">
        <v>58</v>
      </c>
      <c r="S321" s="31" t="s">
        <v>53</v>
      </c>
      <c r="T321" s="31" t="s">
        <v>60</v>
      </c>
      <c r="U321" s="31" t="s">
        <v>60</v>
      </c>
      <c r="V321" s="31" t="s">
        <v>66</v>
      </c>
      <c r="W321" s="31" t="s">
        <v>50</v>
      </c>
      <c r="X321" s="31" t="s">
        <v>161</v>
      </c>
      <c r="Y321" s="31" t="s">
        <v>60</v>
      </c>
      <c r="Z321" s="31" t="s">
        <v>62</v>
      </c>
      <c r="AA321" s="31" t="s">
        <v>50</v>
      </c>
      <c r="AB321" s="31" t="s">
        <v>50</v>
      </c>
      <c r="AC321" s="31" t="s">
        <v>87</v>
      </c>
      <c r="AD321" s="31" t="s">
        <v>72</v>
      </c>
      <c r="AE321" s="2">
        <f t="shared" si="45"/>
        <v>60</v>
      </c>
      <c r="AF321" s="31" t="s">
        <v>85</v>
      </c>
      <c r="AG321" s="31" t="s">
        <v>129</v>
      </c>
      <c r="AH321" s="31" t="s">
        <v>574</v>
      </c>
      <c r="AI321" s="31" t="s">
        <v>11711</v>
      </c>
      <c r="AJ321" s="31">
        <f t="shared" si="46"/>
        <v>0</v>
      </c>
      <c r="AK321" s="34">
        <f t="shared" si="47"/>
        <v>-99</v>
      </c>
      <c r="AL321" s="30">
        <f t="shared" si="48"/>
        <v>-99</v>
      </c>
      <c r="AM321" s="5">
        <f t="shared" si="52"/>
        <v>294.64</v>
      </c>
      <c r="AN321" s="5">
        <f t="shared" si="53"/>
        <v>0</v>
      </c>
      <c r="AO321" s="30">
        <f t="shared" si="54"/>
        <v>0</v>
      </c>
      <c r="AP321" s="30">
        <f t="shared" si="49"/>
        <v>0</v>
      </c>
      <c r="AQ321" t="str">
        <f t="shared" si="50"/>
        <v>2006 - 2009</v>
      </c>
      <c r="AR321" s="2">
        <f t="shared" si="51"/>
        <v>2007</v>
      </c>
      <c r="AS321" s="2">
        <f t="shared" si="55"/>
        <v>-99</v>
      </c>
      <c r="AT321" s="31" t="s">
        <v>50</v>
      </c>
      <c r="AU321" s="31" t="s">
        <v>50</v>
      </c>
      <c r="AV321" s="31" t="s">
        <v>66</v>
      </c>
      <c r="AW321" s="31" t="s">
        <v>57</v>
      </c>
      <c r="AX321" s="31" t="s">
        <v>67</v>
      </c>
      <c r="AY321" s="31" t="s">
        <v>68</v>
      </c>
      <c r="AZ321" s="31" t="s">
        <v>574</v>
      </c>
      <c r="BA321" s="31" t="s">
        <v>12716</v>
      </c>
      <c r="BB321" s="31" t="s">
        <v>50</v>
      </c>
      <c r="BC321" s="31" t="s">
        <v>50</v>
      </c>
      <c r="BD321" s="31" t="s">
        <v>50</v>
      </c>
      <c r="BE321" s="31" t="s">
        <v>50</v>
      </c>
      <c r="BF321" s="31" t="s">
        <v>50</v>
      </c>
    </row>
    <row r="322" spans="1:58" ht="45" x14ac:dyDescent="0.25">
      <c r="A322" s="31" t="s">
        <v>782</v>
      </c>
      <c r="B322" s="31" t="s">
        <v>49</v>
      </c>
      <c r="C322" s="32">
        <v>4</v>
      </c>
      <c r="D322" s="31" t="s">
        <v>50</v>
      </c>
      <c r="E322" s="31" t="s">
        <v>71</v>
      </c>
      <c r="F322" s="31" t="s">
        <v>96</v>
      </c>
      <c r="G322" s="31" t="s">
        <v>50</v>
      </c>
      <c r="H322" s="31" t="s">
        <v>50</v>
      </c>
      <c r="I322" s="31" t="s">
        <v>97</v>
      </c>
      <c r="J322" s="31" t="s">
        <v>54</v>
      </c>
      <c r="K322" s="31" t="s">
        <v>50</v>
      </c>
      <c r="L322" s="31" t="s">
        <v>55</v>
      </c>
      <c r="M322" s="31" t="s">
        <v>72</v>
      </c>
      <c r="N322" s="31" t="s">
        <v>50</v>
      </c>
      <c r="O322" s="31" t="s">
        <v>57</v>
      </c>
      <c r="P322" s="31" t="s">
        <v>50</v>
      </c>
      <c r="Q322" s="31" t="s">
        <v>123</v>
      </c>
      <c r="R322" s="31" t="s">
        <v>58</v>
      </c>
      <c r="S322" s="31" t="s">
        <v>53</v>
      </c>
      <c r="T322" s="31" t="s">
        <v>60</v>
      </c>
      <c r="U322" s="31" t="s">
        <v>60</v>
      </c>
      <c r="V322" s="31" t="s">
        <v>66</v>
      </c>
      <c r="W322" s="31" t="s">
        <v>50</v>
      </c>
      <c r="X322" s="31" t="s">
        <v>92</v>
      </c>
      <c r="Y322" s="31" t="s">
        <v>50</v>
      </c>
      <c r="Z322" s="31" t="s">
        <v>62</v>
      </c>
      <c r="AA322" s="31" t="s">
        <v>50</v>
      </c>
      <c r="AB322" s="31" t="s">
        <v>50</v>
      </c>
      <c r="AC322" s="31" t="s">
        <v>87</v>
      </c>
      <c r="AD322" s="31" t="s">
        <v>72</v>
      </c>
      <c r="AE322" s="2">
        <f t="shared" si="45"/>
        <v>60</v>
      </c>
      <c r="AF322" s="31" t="s">
        <v>85</v>
      </c>
      <c r="AG322" s="31" t="s">
        <v>129</v>
      </c>
      <c r="AH322" s="31" t="s">
        <v>225</v>
      </c>
      <c r="AI322" s="31" t="s">
        <v>11866</v>
      </c>
      <c r="AJ322" s="31">
        <f t="shared" si="46"/>
        <v>0</v>
      </c>
      <c r="AK322" s="34">
        <f t="shared" si="47"/>
        <v>-99</v>
      </c>
      <c r="AL322" s="30">
        <f t="shared" si="48"/>
        <v>-99</v>
      </c>
      <c r="AM322" s="5">
        <f t="shared" si="52"/>
        <v>2241.7800000000002</v>
      </c>
      <c r="AN322" s="5">
        <f t="shared" si="53"/>
        <v>0</v>
      </c>
      <c r="AO322" s="30">
        <f t="shared" si="54"/>
        <v>0</v>
      </c>
      <c r="AP322" s="30">
        <f t="shared" si="49"/>
        <v>0</v>
      </c>
      <c r="AQ322" t="str">
        <f t="shared" si="50"/>
        <v>2006 - 2009</v>
      </c>
      <c r="AR322" s="2">
        <f t="shared" si="51"/>
        <v>2008</v>
      </c>
      <c r="AS322" s="2">
        <f t="shared" si="55"/>
        <v>-99</v>
      </c>
      <c r="AT322" s="31" t="s">
        <v>50</v>
      </c>
      <c r="AU322" s="31" t="s">
        <v>50</v>
      </c>
      <c r="AV322" s="31" t="s">
        <v>66</v>
      </c>
      <c r="AW322" s="31" t="s">
        <v>57</v>
      </c>
      <c r="AX322" s="31" t="s">
        <v>847</v>
      </c>
      <c r="AY322" s="31" t="s">
        <v>171</v>
      </c>
      <c r="AZ322" s="31" t="s">
        <v>225</v>
      </c>
      <c r="BA322" s="31" t="s">
        <v>50</v>
      </c>
      <c r="BB322" s="31" t="s">
        <v>50</v>
      </c>
      <c r="BC322" s="31" t="s">
        <v>50</v>
      </c>
      <c r="BD322" s="31" t="s">
        <v>50</v>
      </c>
      <c r="BE322" s="31" t="s">
        <v>50</v>
      </c>
      <c r="BF322" s="31" t="s">
        <v>50</v>
      </c>
    </row>
    <row r="323" spans="1:58" ht="45" x14ac:dyDescent="0.25">
      <c r="A323" s="31" t="s">
        <v>782</v>
      </c>
      <c r="B323" s="31" t="s">
        <v>49</v>
      </c>
      <c r="C323" s="32">
        <v>5</v>
      </c>
      <c r="D323" s="31" t="s">
        <v>50</v>
      </c>
      <c r="E323" s="31" t="s">
        <v>71</v>
      </c>
      <c r="F323" s="31" t="s">
        <v>96</v>
      </c>
      <c r="G323" s="31" t="s">
        <v>50</v>
      </c>
      <c r="H323" s="31" t="s">
        <v>50</v>
      </c>
      <c r="I323" s="31" t="s">
        <v>59</v>
      </c>
      <c r="J323" s="31" t="s">
        <v>54</v>
      </c>
      <c r="K323" s="31" t="s">
        <v>50</v>
      </c>
      <c r="L323" s="31" t="s">
        <v>55</v>
      </c>
      <c r="M323" s="31" t="s">
        <v>72</v>
      </c>
      <c r="N323" s="31" t="s">
        <v>50</v>
      </c>
      <c r="O323" s="31" t="s">
        <v>57</v>
      </c>
      <c r="P323" s="31" t="s">
        <v>50</v>
      </c>
      <c r="Q323" s="31" t="s">
        <v>123</v>
      </c>
      <c r="R323" s="31" t="s">
        <v>58</v>
      </c>
      <c r="S323" s="31" t="s">
        <v>53</v>
      </c>
      <c r="T323" s="31" t="s">
        <v>60</v>
      </c>
      <c r="U323" s="31" t="s">
        <v>60</v>
      </c>
      <c r="V323" s="31" t="s">
        <v>66</v>
      </c>
      <c r="W323" s="31" t="s">
        <v>50</v>
      </c>
      <c r="X323" s="31" t="s">
        <v>92</v>
      </c>
      <c r="Y323" s="31" t="s">
        <v>50</v>
      </c>
      <c r="Z323" s="31" t="s">
        <v>62</v>
      </c>
      <c r="AA323" s="31" t="s">
        <v>50</v>
      </c>
      <c r="AB323" s="31" t="s">
        <v>50</v>
      </c>
      <c r="AC323" s="31" t="s">
        <v>87</v>
      </c>
      <c r="AD323" s="31" t="s">
        <v>72</v>
      </c>
      <c r="AE323" s="2">
        <f t="shared" si="45"/>
        <v>60</v>
      </c>
      <c r="AF323" s="31" t="s">
        <v>85</v>
      </c>
      <c r="AG323" s="31" t="s">
        <v>129</v>
      </c>
      <c r="AH323" s="31" t="s">
        <v>225</v>
      </c>
      <c r="AI323" s="31" t="s">
        <v>11866</v>
      </c>
      <c r="AJ323" s="31">
        <f t="shared" si="46"/>
        <v>0</v>
      </c>
      <c r="AK323" s="34">
        <f t="shared" si="47"/>
        <v>-99</v>
      </c>
      <c r="AL323" s="30">
        <f t="shared" si="48"/>
        <v>-99</v>
      </c>
      <c r="AM323" s="5">
        <f t="shared" si="52"/>
        <v>2241.7800000000002</v>
      </c>
      <c r="AN323" s="5">
        <f t="shared" si="53"/>
        <v>0</v>
      </c>
      <c r="AO323" s="30">
        <f t="shared" si="54"/>
        <v>0</v>
      </c>
      <c r="AP323" s="30">
        <f t="shared" si="49"/>
        <v>0</v>
      </c>
      <c r="AQ323" t="str">
        <f t="shared" si="50"/>
        <v>2006 - 2009</v>
      </c>
      <c r="AR323" s="2">
        <f t="shared" si="51"/>
        <v>2008</v>
      </c>
      <c r="AS323" s="2">
        <f t="shared" si="55"/>
        <v>-99</v>
      </c>
      <c r="AT323" s="31" t="s">
        <v>50</v>
      </c>
      <c r="AU323" s="31" t="s">
        <v>50</v>
      </c>
      <c r="AV323" s="31" t="s">
        <v>66</v>
      </c>
      <c r="AW323" s="31" t="s">
        <v>57</v>
      </c>
      <c r="AX323" s="31" t="s">
        <v>847</v>
      </c>
      <c r="AY323" s="31" t="s">
        <v>171</v>
      </c>
      <c r="AZ323" s="31" t="s">
        <v>225</v>
      </c>
      <c r="BA323" s="31" t="s">
        <v>50</v>
      </c>
      <c r="BB323" s="31" t="s">
        <v>50</v>
      </c>
      <c r="BC323" s="31" t="s">
        <v>50</v>
      </c>
      <c r="BD323" s="31" t="s">
        <v>50</v>
      </c>
      <c r="BE323" s="31" t="s">
        <v>50</v>
      </c>
      <c r="BF323" s="31" t="s">
        <v>50</v>
      </c>
    </row>
    <row r="324" spans="1:58" ht="45" x14ac:dyDescent="0.25">
      <c r="A324" s="31" t="s">
        <v>4511</v>
      </c>
      <c r="B324" s="31" t="s">
        <v>49</v>
      </c>
      <c r="C324" s="32">
        <v>1</v>
      </c>
      <c r="D324" s="31" t="s">
        <v>50</v>
      </c>
      <c r="E324" s="31" t="s">
        <v>84</v>
      </c>
      <c r="F324" s="31" t="s">
        <v>85</v>
      </c>
      <c r="G324" s="31" t="s">
        <v>50</v>
      </c>
      <c r="H324" s="31" t="s">
        <v>50</v>
      </c>
      <c r="I324" s="31" t="s">
        <v>53</v>
      </c>
      <c r="J324" s="31" t="s">
        <v>54</v>
      </c>
      <c r="K324" s="31" t="s">
        <v>54</v>
      </c>
      <c r="L324" s="31" t="s">
        <v>55</v>
      </c>
      <c r="M324" s="31" t="s">
        <v>52</v>
      </c>
      <c r="N324" s="31" t="s">
        <v>50</v>
      </c>
      <c r="O324" s="31" t="s">
        <v>57</v>
      </c>
      <c r="P324" s="31" t="s">
        <v>50</v>
      </c>
      <c r="Q324" s="31" t="s">
        <v>115</v>
      </c>
      <c r="R324" s="31" t="s">
        <v>58</v>
      </c>
      <c r="S324" s="31" t="s">
        <v>53</v>
      </c>
      <c r="T324" s="31" t="s">
        <v>60</v>
      </c>
      <c r="U324" s="31" t="s">
        <v>60</v>
      </c>
      <c r="V324" s="31" t="s">
        <v>66</v>
      </c>
      <c r="W324" s="31" t="s">
        <v>50</v>
      </c>
      <c r="X324" s="31" t="s">
        <v>161</v>
      </c>
      <c r="Y324" s="31" t="s">
        <v>60</v>
      </c>
      <c r="Z324" s="31" t="s">
        <v>62</v>
      </c>
      <c r="AA324" s="31" t="s">
        <v>50</v>
      </c>
      <c r="AB324" s="31" t="s">
        <v>50</v>
      </c>
      <c r="AC324" s="31" t="s">
        <v>50</v>
      </c>
      <c r="AD324" s="31" t="s">
        <v>72</v>
      </c>
      <c r="AE324" s="2">
        <f t="shared" ref="AE324:AE387" si="56">IF(AG324="k",VALUE(AF324),IF(AG324="T",AF324*12,IF(TRIM(AF324)="","NA",AF324)))</f>
        <v>60</v>
      </c>
      <c r="AF324" s="31" t="s">
        <v>85</v>
      </c>
      <c r="AG324" s="31" t="s">
        <v>129</v>
      </c>
      <c r="AH324" s="31" t="s">
        <v>574</v>
      </c>
      <c r="AI324" s="31" t="s">
        <v>11867</v>
      </c>
      <c r="AJ324" s="31">
        <f t="shared" ref="AJ324:AJ387" si="57">IF(AS324&gt;0,VALUE(M324),0)</f>
        <v>0</v>
      </c>
      <c r="AK324" s="34">
        <f t="shared" ref="AK324:AK387" si="58">IF(AS324&gt;0,IF(P324&lt;&gt;"",2013-VALUE(P324),IF(Q324&lt;&gt;"",2013-VALUE(Q324),-99)),-99)</f>
        <v>-99</v>
      </c>
      <c r="AL324" s="30">
        <f t="shared" ref="AL324:AL387" si="59">IF(OR((2013-AR324)=AK324,AK324=-99),-99,AK324)</f>
        <v>-99</v>
      </c>
      <c r="AM324" s="5">
        <f t="shared" si="52"/>
        <v>594.34</v>
      </c>
      <c r="AN324" s="5">
        <f t="shared" si="53"/>
        <v>0</v>
      </c>
      <c r="AO324" s="30">
        <f t="shared" si="54"/>
        <v>0</v>
      </c>
      <c r="AP324" s="30">
        <f t="shared" ref="AP324:AP387" si="60">AN324*AS324</f>
        <v>0</v>
      </c>
      <c r="AQ324" t="str">
        <f t="shared" ref="AQ324:AQ387" si="61">IF(OR(ISERROR(AR324),AR324=0),0,VLOOKUP(AR324,tblVintages,2,TRUE))</f>
        <v>2006 - 2009</v>
      </c>
      <c r="AR324" s="2">
        <f t="shared" ref="AR324:AR387" si="62">VLOOKUP(A324,tblBldgInfo,7,FALSE)</f>
        <v>2009</v>
      </c>
      <c r="AS324" s="2">
        <f t="shared" si="55"/>
        <v>-99</v>
      </c>
      <c r="AT324" s="31" t="s">
        <v>50</v>
      </c>
      <c r="AU324" s="31" t="s">
        <v>50</v>
      </c>
      <c r="AV324" s="31" t="s">
        <v>66</v>
      </c>
      <c r="AW324" s="31" t="s">
        <v>57</v>
      </c>
      <c r="AX324" s="31" t="s">
        <v>93</v>
      </c>
      <c r="AY324" s="31" t="s">
        <v>68</v>
      </c>
      <c r="AZ324" s="31" t="s">
        <v>574</v>
      </c>
      <c r="BA324" s="31" t="s">
        <v>50</v>
      </c>
      <c r="BB324" s="31" t="s">
        <v>50</v>
      </c>
      <c r="BC324" s="31" t="s">
        <v>50</v>
      </c>
      <c r="BD324" s="31" t="s">
        <v>50</v>
      </c>
      <c r="BE324" s="31" t="s">
        <v>50</v>
      </c>
      <c r="BF324" s="31" t="s">
        <v>50</v>
      </c>
    </row>
    <row r="325" spans="1:58" ht="45" x14ac:dyDescent="0.25">
      <c r="A325" s="31" t="s">
        <v>4526</v>
      </c>
      <c r="B325" s="31" t="s">
        <v>49</v>
      </c>
      <c r="C325" s="32">
        <v>3</v>
      </c>
      <c r="D325" s="31" t="s">
        <v>50</v>
      </c>
      <c r="E325" s="31" t="s">
        <v>85</v>
      </c>
      <c r="F325" s="31" t="s">
        <v>70</v>
      </c>
      <c r="G325" s="31" t="s">
        <v>71</v>
      </c>
      <c r="H325" s="31" t="s">
        <v>96</v>
      </c>
      <c r="I325" s="31" t="s">
        <v>97</v>
      </c>
      <c r="J325" s="31" t="s">
        <v>54</v>
      </c>
      <c r="K325" s="31" t="s">
        <v>54</v>
      </c>
      <c r="L325" s="31" t="s">
        <v>55</v>
      </c>
      <c r="M325" s="31" t="s">
        <v>70</v>
      </c>
      <c r="N325" s="31" t="s">
        <v>50</v>
      </c>
      <c r="O325" s="31" t="s">
        <v>57</v>
      </c>
      <c r="P325" s="31" t="s">
        <v>950</v>
      </c>
      <c r="Q325" s="31" t="s">
        <v>50</v>
      </c>
      <c r="R325" s="31" t="s">
        <v>74</v>
      </c>
      <c r="S325" s="31" t="s">
        <v>53</v>
      </c>
      <c r="T325" s="31" t="s">
        <v>60</v>
      </c>
      <c r="U325" s="31" t="s">
        <v>60</v>
      </c>
      <c r="V325" s="31" t="s">
        <v>66</v>
      </c>
      <c r="W325" s="31" t="s">
        <v>50</v>
      </c>
      <c r="X325" s="31" t="s">
        <v>161</v>
      </c>
      <c r="Y325" s="31" t="s">
        <v>60</v>
      </c>
      <c r="Z325" s="31" t="s">
        <v>62</v>
      </c>
      <c r="AA325" s="31" t="s">
        <v>50</v>
      </c>
      <c r="AB325" s="31" t="s">
        <v>50</v>
      </c>
      <c r="AC325" s="31" t="s">
        <v>87</v>
      </c>
      <c r="AD325" s="31" t="s">
        <v>72</v>
      </c>
      <c r="AE325" s="2">
        <f t="shared" si="56"/>
        <v>60</v>
      </c>
      <c r="AF325" s="31" t="s">
        <v>85</v>
      </c>
      <c r="AG325" s="31" t="s">
        <v>129</v>
      </c>
      <c r="AH325" s="31" t="s">
        <v>364</v>
      </c>
      <c r="AI325" s="31" t="s">
        <v>11868</v>
      </c>
      <c r="AJ325" s="31">
        <f t="shared" si="57"/>
        <v>0</v>
      </c>
      <c r="AK325" s="34">
        <f t="shared" si="58"/>
        <v>-99</v>
      </c>
      <c r="AL325" s="30">
        <f t="shared" si="59"/>
        <v>-99</v>
      </c>
      <c r="AM325" s="5">
        <f t="shared" ref="AM325:AM388" si="63">VLOOKUP(A325,tblSiteWeights,4,FALSE)</f>
        <v>41.97</v>
      </c>
      <c r="AN325" s="5">
        <f t="shared" ref="AN325:AN388" si="64">IF(AND(AS325&gt;0,AM325&gt;0),M325*AE325,0)</f>
        <v>0</v>
      </c>
      <c r="AO325" s="30">
        <f t="shared" ref="AO325:AO388" si="65">AN325*AS325</f>
        <v>0</v>
      </c>
      <c r="AP325" s="30">
        <f t="shared" si="60"/>
        <v>0</v>
      </c>
      <c r="AQ325" t="str">
        <f t="shared" si="61"/>
        <v>Before 1978</v>
      </c>
      <c r="AR325" s="2">
        <f t="shared" si="62"/>
        <v>1960</v>
      </c>
      <c r="AS325" s="2">
        <f t="shared" ref="AS325:AS388" si="66">IF(OR(AM325=0,AU325=""),-99,VALUE(AU325))</f>
        <v>-99</v>
      </c>
      <c r="AT325" s="31" t="s">
        <v>50</v>
      </c>
      <c r="AU325" s="31" t="s">
        <v>50</v>
      </c>
      <c r="AV325" s="31" t="s">
        <v>66</v>
      </c>
      <c r="AW325" s="31" t="s">
        <v>57</v>
      </c>
      <c r="AX325" s="31" t="s">
        <v>195</v>
      </c>
      <c r="AY325" s="31" t="s">
        <v>68</v>
      </c>
      <c r="AZ325" s="31" t="s">
        <v>364</v>
      </c>
      <c r="BA325" s="31" t="s">
        <v>11868</v>
      </c>
      <c r="BB325" s="31" t="s">
        <v>50</v>
      </c>
      <c r="BC325" s="31" t="s">
        <v>50</v>
      </c>
      <c r="BD325" s="31" t="s">
        <v>50</v>
      </c>
      <c r="BE325" s="31" t="s">
        <v>50</v>
      </c>
      <c r="BF325" s="31" t="s">
        <v>50</v>
      </c>
    </row>
    <row r="326" spans="1:58" ht="45" x14ac:dyDescent="0.25">
      <c r="A326" s="31" t="s">
        <v>788</v>
      </c>
      <c r="B326" s="31" t="s">
        <v>49</v>
      </c>
      <c r="C326" s="32">
        <v>4</v>
      </c>
      <c r="D326" s="31" t="s">
        <v>50</v>
      </c>
      <c r="E326" s="31" t="s">
        <v>70</v>
      </c>
      <c r="F326" s="31" t="s">
        <v>71</v>
      </c>
      <c r="G326" s="31" t="s">
        <v>50</v>
      </c>
      <c r="H326" s="31" t="s">
        <v>50</v>
      </c>
      <c r="I326" s="31" t="s">
        <v>53</v>
      </c>
      <c r="J326" s="31" t="s">
        <v>54</v>
      </c>
      <c r="K326" s="31" t="s">
        <v>54</v>
      </c>
      <c r="L326" s="31" t="s">
        <v>128</v>
      </c>
      <c r="M326" s="31" t="s">
        <v>51</v>
      </c>
      <c r="N326" s="31" t="s">
        <v>50</v>
      </c>
      <c r="O326" s="31" t="s">
        <v>66</v>
      </c>
      <c r="P326" s="31" t="s">
        <v>50</v>
      </c>
      <c r="Q326" s="31" t="s">
        <v>50</v>
      </c>
      <c r="R326" s="31" t="s">
        <v>74</v>
      </c>
      <c r="S326" s="31" t="s">
        <v>59</v>
      </c>
      <c r="T326" s="31" t="s">
        <v>60</v>
      </c>
      <c r="U326" s="31" t="s">
        <v>60</v>
      </c>
      <c r="V326" s="31" t="s">
        <v>66</v>
      </c>
      <c r="W326" s="31" t="s">
        <v>50</v>
      </c>
      <c r="X326" s="31" t="s">
        <v>50</v>
      </c>
      <c r="Y326" s="31" t="s">
        <v>50</v>
      </c>
      <c r="Z326" s="31" t="s">
        <v>62</v>
      </c>
      <c r="AA326" s="31" t="s">
        <v>50</v>
      </c>
      <c r="AB326" s="31" t="s">
        <v>50</v>
      </c>
      <c r="AC326" s="31" t="s">
        <v>87</v>
      </c>
      <c r="AD326" s="31" t="s">
        <v>72</v>
      </c>
      <c r="AE326" s="2">
        <f t="shared" si="56"/>
        <v>60</v>
      </c>
      <c r="AF326" s="31" t="s">
        <v>85</v>
      </c>
      <c r="AG326" s="31" t="s">
        <v>129</v>
      </c>
      <c r="AH326" s="31" t="s">
        <v>11869</v>
      </c>
      <c r="AI326" s="31" t="s">
        <v>50</v>
      </c>
      <c r="AJ326" s="31">
        <f t="shared" si="57"/>
        <v>0</v>
      </c>
      <c r="AK326" s="34">
        <f t="shared" si="58"/>
        <v>-99</v>
      </c>
      <c r="AL326" s="30">
        <f t="shared" si="59"/>
        <v>-99</v>
      </c>
      <c r="AM326" s="5">
        <f t="shared" si="63"/>
        <v>457.61</v>
      </c>
      <c r="AN326" s="5">
        <f t="shared" si="64"/>
        <v>0</v>
      </c>
      <c r="AO326" s="30">
        <f t="shared" si="65"/>
        <v>0</v>
      </c>
      <c r="AP326" s="30">
        <f t="shared" si="60"/>
        <v>0</v>
      </c>
      <c r="AQ326" t="str">
        <f t="shared" si="61"/>
        <v>Before 1978</v>
      </c>
      <c r="AR326" s="2">
        <f t="shared" si="62"/>
        <v>1975</v>
      </c>
      <c r="AS326" s="2">
        <f t="shared" si="66"/>
        <v>-99</v>
      </c>
      <c r="AT326" s="31" t="s">
        <v>50</v>
      </c>
      <c r="AU326" s="31" t="s">
        <v>50</v>
      </c>
      <c r="AV326" s="31" t="s">
        <v>66</v>
      </c>
      <c r="AW326" s="31" t="s">
        <v>57</v>
      </c>
      <c r="AX326" s="31" t="s">
        <v>50</v>
      </c>
      <c r="AY326" s="31" t="s">
        <v>50</v>
      </c>
      <c r="AZ326" s="31" t="s">
        <v>11869</v>
      </c>
      <c r="BA326" s="31" t="s">
        <v>12717</v>
      </c>
      <c r="BB326" s="31" t="s">
        <v>50</v>
      </c>
      <c r="BC326" s="31" t="s">
        <v>50</v>
      </c>
      <c r="BD326" s="31" t="s">
        <v>50</v>
      </c>
      <c r="BE326" s="31" t="s">
        <v>50</v>
      </c>
      <c r="BF326" s="31" t="s">
        <v>50</v>
      </c>
    </row>
    <row r="327" spans="1:58" ht="45" x14ac:dyDescent="0.25">
      <c r="A327" s="31" t="s">
        <v>4564</v>
      </c>
      <c r="B327" s="31" t="s">
        <v>49</v>
      </c>
      <c r="C327" s="32">
        <v>1</v>
      </c>
      <c r="D327" s="31" t="s">
        <v>50</v>
      </c>
      <c r="E327" s="31" t="s">
        <v>84</v>
      </c>
      <c r="F327" s="31" t="s">
        <v>85</v>
      </c>
      <c r="G327" s="31" t="s">
        <v>50</v>
      </c>
      <c r="H327" s="31" t="s">
        <v>50</v>
      </c>
      <c r="I327" s="31" t="s">
        <v>53</v>
      </c>
      <c r="J327" s="31" t="s">
        <v>54</v>
      </c>
      <c r="K327" s="31" t="s">
        <v>54</v>
      </c>
      <c r="L327" s="31" t="s">
        <v>128</v>
      </c>
      <c r="M327" s="31" t="s">
        <v>72</v>
      </c>
      <c r="N327" s="31" t="s">
        <v>50</v>
      </c>
      <c r="O327" s="31" t="s">
        <v>57</v>
      </c>
      <c r="P327" s="31" t="s">
        <v>50</v>
      </c>
      <c r="Q327" s="31" t="s">
        <v>228</v>
      </c>
      <c r="R327" s="31" t="s">
        <v>74</v>
      </c>
      <c r="S327" s="31" t="s">
        <v>59</v>
      </c>
      <c r="T327" s="31" t="s">
        <v>60</v>
      </c>
      <c r="U327" s="31" t="s">
        <v>60</v>
      </c>
      <c r="V327" s="31" t="s">
        <v>60</v>
      </c>
      <c r="W327" s="31" t="s">
        <v>50</v>
      </c>
      <c r="X327" s="31" t="s">
        <v>50</v>
      </c>
      <c r="Y327" s="31" t="s">
        <v>60</v>
      </c>
      <c r="Z327" s="31" t="s">
        <v>62</v>
      </c>
      <c r="AA327" s="31" t="s">
        <v>50</v>
      </c>
      <c r="AB327" s="31" t="s">
        <v>50</v>
      </c>
      <c r="AC327" s="31" t="s">
        <v>87</v>
      </c>
      <c r="AD327" s="31" t="s">
        <v>72</v>
      </c>
      <c r="AE327" s="2">
        <f t="shared" si="56"/>
        <v>60</v>
      </c>
      <c r="AF327" s="31" t="s">
        <v>85</v>
      </c>
      <c r="AG327" s="31" t="s">
        <v>129</v>
      </c>
      <c r="AH327" s="31" t="s">
        <v>379</v>
      </c>
      <c r="AI327" s="31" t="s">
        <v>11870</v>
      </c>
      <c r="AJ327" s="31">
        <f t="shared" si="57"/>
        <v>0</v>
      </c>
      <c r="AK327" s="34">
        <f t="shared" si="58"/>
        <v>-99</v>
      </c>
      <c r="AL327" s="30">
        <f t="shared" si="59"/>
        <v>-99</v>
      </c>
      <c r="AM327" s="5">
        <f t="shared" si="63"/>
        <v>337.27</v>
      </c>
      <c r="AN327" s="5">
        <f t="shared" si="64"/>
        <v>0</v>
      </c>
      <c r="AO327" s="30">
        <f t="shared" si="65"/>
        <v>0</v>
      </c>
      <c r="AP327" s="30">
        <f t="shared" si="60"/>
        <v>0</v>
      </c>
      <c r="AQ327" t="str">
        <f t="shared" si="61"/>
        <v>1978 - 1992</v>
      </c>
      <c r="AR327" s="2">
        <f t="shared" si="62"/>
        <v>1987</v>
      </c>
      <c r="AS327" s="2">
        <f t="shared" si="66"/>
        <v>-99</v>
      </c>
      <c r="AT327" s="31" t="s">
        <v>50</v>
      </c>
      <c r="AU327" s="31" t="s">
        <v>50</v>
      </c>
      <c r="AV327" s="31" t="s">
        <v>66</v>
      </c>
      <c r="AW327" s="31" t="s">
        <v>57</v>
      </c>
      <c r="AX327" s="31" t="s">
        <v>195</v>
      </c>
      <c r="AY327" s="31" t="s">
        <v>68</v>
      </c>
      <c r="AZ327" s="31" t="s">
        <v>379</v>
      </c>
      <c r="BA327" s="31" t="s">
        <v>12718</v>
      </c>
      <c r="BB327" s="31" t="s">
        <v>50</v>
      </c>
      <c r="BC327" s="31" t="s">
        <v>50</v>
      </c>
      <c r="BD327" s="31" t="s">
        <v>50</v>
      </c>
      <c r="BE327" s="31" t="s">
        <v>50</v>
      </c>
      <c r="BF327" s="31" t="s">
        <v>50</v>
      </c>
    </row>
    <row r="328" spans="1:58" ht="45" x14ac:dyDescent="0.25">
      <c r="A328" s="31" t="s">
        <v>4571</v>
      </c>
      <c r="B328" s="31" t="s">
        <v>49</v>
      </c>
      <c r="C328" s="32">
        <v>1</v>
      </c>
      <c r="D328" s="31" t="s">
        <v>50</v>
      </c>
      <c r="E328" s="31" t="s">
        <v>70</v>
      </c>
      <c r="F328" s="31" t="s">
        <v>71</v>
      </c>
      <c r="G328" s="31" t="s">
        <v>96</v>
      </c>
      <c r="H328" s="31" t="s">
        <v>194</v>
      </c>
      <c r="I328" s="31" t="s">
        <v>53</v>
      </c>
      <c r="J328" s="31" t="s">
        <v>54</v>
      </c>
      <c r="K328" s="31" t="s">
        <v>54</v>
      </c>
      <c r="L328" s="31" t="s">
        <v>55</v>
      </c>
      <c r="M328" s="31" t="s">
        <v>900</v>
      </c>
      <c r="N328" s="31" t="s">
        <v>50</v>
      </c>
      <c r="O328" s="31" t="s">
        <v>57</v>
      </c>
      <c r="P328" s="31" t="s">
        <v>50</v>
      </c>
      <c r="Q328" s="31" t="s">
        <v>11699</v>
      </c>
      <c r="R328" s="31" t="s">
        <v>74</v>
      </c>
      <c r="S328" s="31" t="s">
        <v>53</v>
      </c>
      <c r="T328" s="31" t="s">
        <v>60</v>
      </c>
      <c r="U328" s="31" t="s">
        <v>60</v>
      </c>
      <c r="V328" s="31" t="s">
        <v>86</v>
      </c>
      <c r="W328" s="31" t="s">
        <v>50</v>
      </c>
      <c r="X328" s="31" t="s">
        <v>161</v>
      </c>
      <c r="Y328" s="31" t="s">
        <v>54</v>
      </c>
      <c r="Z328" s="31" t="s">
        <v>62</v>
      </c>
      <c r="AA328" s="31" t="s">
        <v>50</v>
      </c>
      <c r="AB328" s="31" t="s">
        <v>50</v>
      </c>
      <c r="AC328" s="31" t="s">
        <v>87</v>
      </c>
      <c r="AD328" s="31" t="s">
        <v>72</v>
      </c>
      <c r="AE328" s="2">
        <f t="shared" si="56"/>
        <v>60</v>
      </c>
      <c r="AF328" s="31" t="s">
        <v>267</v>
      </c>
      <c r="AG328" s="31" t="s">
        <v>971</v>
      </c>
      <c r="AH328" s="31" t="s">
        <v>77</v>
      </c>
      <c r="AI328" s="31" t="s">
        <v>11871</v>
      </c>
      <c r="AJ328" s="31">
        <f t="shared" si="57"/>
        <v>0</v>
      </c>
      <c r="AK328" s="34">
        <f t="shared" si="58"/>
        <v>-99</v>
      </c>
      <c r="AL328" s="30">
        <f t="shared" si="59"/>
        <v>-99</v>
      </c>
      <c r="AM328" s="5">
        <f t="shared" si="63"/>
        <v>41.97</v>
      </c>
      <c r="AN328" s="5">
        <f t="shared" si="64"/>
        <v>0</v>
      </c>
      <c r="AO328" s="30">
        <f t="shared" si="65"/>
        <v>0</v>
      </c>
      <c r="AP328" s="30">
        <f t="shared" si="60"/>
        <v>0</v>
      </c>
      <c r="AQ328" t="str">
        <f t="shared" si="61"/>
        <v>1978 - 1992</v>
      </c>
      <c r="AR328" s="2">
        <f t="shared" si="62"/>
        <v>1983</v>
      </c>
      <c r="AS328" s="2">
        <f t="shared" si="66"/>
        <v>-99</v>
      </c>
      <c r="AT328" s="31" t="s">
        <v>50</v>
      </c>
      <c r="AU328" s="31" t="s">
        <v>50</v>
      </c>
      <c r="AV328" s="31" t="s">
        <v>66</v>
      </c>
      <c r="AW328" s="31" t="s">
        <v>57</v>
      </c>
      <c r="AX328" s="31" t="s">
        <v>277</v>
      </c>
      <c r="AY328" s="31" t="s">
        <v>68</v>
      </c>
      <c r="AZ328" s="31" t="s">
        <v>77</v>
      </c>
      <c r="BA328" s="31" t="s">
        <v>11871</v>
      </c>
      <c r="BB328" s="31" t="s">
        <v>50</v>
      </c>
      <c r="BC328" s="31" t="s">
        <v>50</v>
      </c>
      <c r="BD328" s="31" t="s">
        <v>50</v>
      </c>
      <c r="BE328" s="31" t="s">
        <v>50</v>
      </c>
      <c r="BF328" s="31" t="s">
        <v>50</v>
      </c>
    </row>
    <row r="329" spans="1:58" ht="45" x14ac:dyDescent="0.25">
      <c r="A329" s="31" t="s">
        <v>4571</v>
      </c>
      <c r="B329" s="31" t="s">
        <v>49</v>
      </c>
      <c r="C329" s="32">
        <v>6</v>
      </c>
      <c r="D329" s="31" t="s">
        <v>50</v>
      </c>
      <c r="E329" s="31" t="s">
        <v>70</v>
      </c>
      <c r="F329" s="31" t="s">
        <v>71</v>
      </c>
      <c r="G329" s="31" t="s">
        <v>96</v>
      </c>
      <c r="H329" s="31" t="s">
        <v>194</v>
      </c>
      <c r="I329" s="31" t="s">
        <v>66</v>
      </c>
      <c r="J329" s="31" t="s">
        <v>54</v>
      </c>
      <c r="K329" s="31" t="s">
        <v>54</v>
      </c>
      <c r="L329" s="31" t="s">
        <v>55</v>
      </c>
      <c r="M329" s="31" t="s">
        <v>70</v>
      </c>
      <c r="N329" s="31" t="s">
        <v>50</v>
      </c>
      <c r="O329" s="31" t="s">
        <v>57</v>
      </c>
      <c r="P329" s="31" t="s">
        <v>50</v>
      </c>
      <c r="Q329" s="31" t="s">
        <v>11699</v>
      </c>
      <c r="R329" s="31" t="s">
        <v>74</v>
      </c>
      <c r="S329" s="31" t="s">
        <v>53</v>
      </c>
      <c r="T329" s="31" t="s">
        <v>60</v>
      </c>
      <c r="U329" s="31" t="s">
        <v>60</v>
      </c>
      <c r="V329" s="31" t="s">
        <v>86</v>
      </c>
      <c r="W329" s="31" t="s">
        <v>50</v>
      </c>
      <c r="X329" s="31" t="s">
        <v>50</v>
      </c>
      <c r="Y329" s="31" t="s">
        <v>54</v>
      </c>
      <c r="Z329" s="31" t="s">
        <v>62</v>
      </c>
      <c r="AA329" s="31" t="s">
        <v>50</v>
      </c>
      <c r="AB329" s="31" t="s">
        <v>50</v>
      </c>
      <c r="AC329" s="31" t="s">
        <v>87</v>
      </c>
      <c r="AD329" s="31" t="s">
        <v>72</v>
      </c>
      <c r="AE329" s="2">
        <f t="shared" si="56"/>
        <v>60</v>
      </c>
      <c r="AF329" s="31" t="s">
        <v>267</v>
      </c>
      <c r="AG329" s="31" t="s">
        <v>971</v>
      </c>
      <c r="AH329" s="31" t="s">
        <v>77</v>
      </c>
      <c r="AI329" s="31" t="s">
        <v>11871</v>
      </c>
      <c r="AJ329" s="31">
        <f t="shared" si="57"/>
        <v>0</v>
      </c>
      <c r="AK329" s="34">
        <f t="shared" si="58"/>
        <v>-99</v>
      </c>
      <c r="AL329" s="30">
        <f t="shared" si="59"/>
        <v>-99</v>
      </c>
      <c r="AM329" s="5">
        <f t="shared" si="63"/>
        <v>41.97</v>
      </c>
      <c r="AN329" s="5">
        <f t="shared" si="64"/>
        <v>0</v>
      </c>
      <c r="AO329" s="30">
        <f t="shared" si="65"/>
        <v>0</v>
      </c>
      <c r="AP329" s="30">
        <f t="shared" si="60"/>
        <v>0</v>
      </c>
      <c r="AQ329" t="str">
        <f t="shared" si="61"/>
        <v>1978 - 1992</v>
      </c>
      <c r="AR329" s="2">
        <f t="shared" si="62"/>
        <v>1983</v>
      </c>
      <c r="AS329" s="2">
        <f t="shared" si="66"/>
        <v>-99</v>
      </c>
      <c r="AT329" s="31" t="s">
        <v>50</v>
      </c>
      <c r="AU329" s="31" t="s">
        <v>50</v>
      </c>
      <c r="AV329" s="31" t="s">
        <v>66</v>
      </c>
      <c r="AW329" s="31" t="s">
        <v>57</v>
      </c>
      <c r="AX329" s="31" t="s">
        <v>277</v>
      </c>
      <c r="AY329" s="31" t="s">
        <v>179</v>
      </c>
      <c r="AZ329" s="31" t="s">
        <v>77</v>
      </c>
      <c r="BA329" s="31" t="s">
        <v>11871</v>
      </c>
      <c r="BB329" s="31" t="s">
        <v>50</v>
      </c>
      <c r="BC329" s="31" t="s">
        <v>50</v>
      </c>
      <c r="BD329" s="31" t="s">
        <v>50</v>
      </c>
      <c r="BE329" s="31" t="s">
        <v>50</v>
      </c>
      <c r="BF329" s="31" t="s">
        <v>50</v>
      </c>
    </row>
    <row r="330" spans="1:58" ht="60" x14ac:dyDescent="0.25">
      <c r="A330" s="31" t="s">
        <v>1330</v>
      </c>
      <c r="B330" s="31" t="s">
        <v>49</v>
      </c>
      <c r="C330" s="32">
        <v>1</v>
      </c>
      <c r="D330" s="31" t="s">
        <v>50</v>
      </c>
      <c r="E330" s="31" t="s">
        <v>85</v>
      </c>
      <c r="F330" s="31" t="s">
        <v>70</v>
      </c>
      <c r="G330" s="31" t="s">
        <v>50</v>
      </c>
      <c r="H330" s="31" t="s">
        <v>50</v>
      </c>
      <c r="I330" s="31" t="s">
        <v>72</v>
      </c>
      <c r="J330" s="31" t="s">
        <v>54</v>
      </c>
      <c r="K330" s="31" t="s">
        <v>54</v>
      </c>
      <c r="L330" s="31" t="s">
        <v>55</v>
      </c>
      <c r="M330" s="31" t="s">
        <v>72</v>
      </c>
      <c r="N330" s="31" t="s">
        <v>50</v>
      </c>
      <c r="O330" s="31" t="s">
        <v>57</v>
      </c>
      <c r="P330" s="31" t="s">
        <v>123</v>
      </c>
      <c r="Q330" s="31" t="s">
        <v>123</v>
      </c>
      <c r="R330" s="31" t="s">
        <v>86</v>
      </c>
      <c r="S330" s="31" t="s">
        <v>59</v>
      </c>
      <c r="T330" s="31" t="s">
        <v>60</v>
      </c>
      <c r="U330" s="31" t="s">
        <v>60</v>
      </c>
      <c r="V330" s="31" t="s">
        <v>86</v>
      </c>
      <c r="W330" s="31" t="s">
        <v>50</v>
      </c>
      <c r="X330" s="31" t="s">
        <v>366</v>
      </c>
      <c r="Y330" s="31" t="s">
        <v>54</v>
      </c>
      <c r="Z330" s="31" t="s">
        <v>62</v>
      </c>
      <c r="AA330" s="31" t="s">
        <v>50</v>
      </c>
      <c r="AB330" s="31" t="s">
        <v>50</v>
      </c>
      <c r="AC330" s="31" t="s">
        <v>87</v>
      </c>
      <c r="AD330" s="31" t="s">
        <v>72</v>
      </c>
      <c r="AE330" s="2">
        <f t="shared" si="56"/>
        <v>60</v>
      </c>
      <c r="AF330" s="31" t="s">
        <v>85</v>
      </c>
      <c r="AG330" s="31" t="s">
        <v>129</v>
      </c>
      <c r="AH330" s="31" t="s">
        <v>144</v>
      </c>
      <c r="AI330" s="31" t="s">
        <v>1331</v>
      </c>
      <c r="AJ330" s="31">
        <f t="shared" si="57"/>
        <v>1</v>
      </c>
      <c r="AK330" s="34">
        <f t="shared" si="58"/>
        <v>5</v>
      </c>
      <c r="AL330" s="30">
        <f t="shared" si="59"/>
        <v>5</v>
      </c>
      <c r="AM330" s="5">
        <f t="shared" si="63"/>
        <v>425.97</v>
      </c>
      <c r="AN330" s="5">
        <f t="shared" si="64"/>
        <v>60</v>
      </c>
      <c r="AO330" s="30">
        <f t="shared" si="65"/>
        <v>780</v>
      </c>
      <c r="AP330" s="30">
        <f t="shared" si="60"/>
        <v>780</v>
      </c>
      <c r="AQ330" t="str">
        <f t="shared" si="61"/>
        <v>1978 - 1992</v>
      </c>
      <c r="AR330" s="2">
        <f t="shared" si="62"/>
        <v>1980</v>
      </c>
      <c r="AS330" s="2">
        <f t="shared" si="66"/>
        <v>13</v>
      </c>
      <c r="AT330" s="31" t="s">
        <v>50</v>
      </c>
      <c r="AU330" s="31" t="s">
        <v>100</v>
      </c>
      <c r="AV330" s="31" t="s">
        <v>66</v>
      </c>
      <c r="AW330" s="31" t="s">
        <v>57</v>
      </c>
      <c r="AX330" s="31" t="s">
        <v>67</v>
      </c>
      <c r="AY330" s="31" t="s">
        <v>68</v>
      </c>
      <c r="AZ330" s="31" t="s">
        <v>50</v>
      </c>
      <c r="BA330" s="31" t="s">
        <v>50</v>
      </c>
      <c r="BB330" s="31" t="s">
        <v>233</v>
      </c>
      <c r="BC330" s="31" t="s">
        <v>53</v>
      </c>
      <c r="BD330" s="31" t="s">
        <v>50</v>
      </c>
      <c r="BE330" s="31" t="s">
        <v>50</v>
      </c>
      <c r="BF330" s="31" t="s">
        <v>50</v>
      </c>
    </row>
    <row r="331" spans="1:58" ht="60" x14ac:dyDescent="0.25">
      <c r="A331" s="31" t="s">
        <v>1330</v>
      </c>
      <c r="B331" s="31" t="s">
        <v>49</v>
      </c>
      <c r="C331" s="32">
        <v>3</v>
      </c>
      <c r="D331" s="31" t="s">
        <v>50</v>
      </c>
      <c r="E331" s="31" t="s">
        <v>71</v>
      </c>
      <c r="F331" s="31" t="s">
        <v>70</v>
      </c>
      <c r="G331" s="31" t="s">
        <v>50</v>
      </c>
      <c r="H331" s="31" t="s">
        <v>50</v>
      </c>
      <c r="I331" s="31" t="s">
        <v>51</v>
      </c>
      <c r="J331" s="31" t="s">
        <v>54</v>
      </c>
      <c r="K331" s="31" t="s">
        <v>54</v>
      </c>
      <c r="L331" s="31" t="s">
        <v>55</v>
      </c>
      <c r="M331" s="31" t="s">
        <v>72</v>
      </c>
      <c r="N331" s="31" t="s">
        <v>50</v>
      </c>
      <c r="O331" s="31" t="s">
        <v>57</v>
      </c>
      <c r="P331" s="31" t="s">
        <v>205</v>
      </c>
      <c r="Q331" s="31" t="s">
        <v>50</v>
      </c>
      <c r="R331" s="31" t="s">
        <v>86</v>
      </c>
      <c r="S331" s="31" t="s">
        <v>59</v>
      </c>
      <c r="T331" s="31" t="s">
        <v>60</v>
      </c>
      <c r="U331" s="31" t="s">
        <v>60</v>
      </c>
      <c r="V331" s="31" t="s">
        <v>60</v>
      </c>
      <c r="W331" s="31" t="s">
        <v>50</v>
      </c>
      <c r="X331" s="31" t="s">
        <v>50</v>
      </c>
      <c r="Y331" s="31" t="s">
        <v>50</v>
      </c>
      <c r="Z331" s="31" t="s">
        <v>62</v>
      </c>
      <c r="AA331" s="31" t="s">
        <v>50</v>
      </c>
      <c r="AB331" s="31" t="s">
        <v>50</v>
      </c>
      <c r="AC331" s="31" t="s">
        <v>87</v>
      </c>
      <c r="AD331" s="31" t="s">
        <v>72</v>
      </c>
      <c r="AE331" s="2">
        <f t="shared" si="56"/>
        <v>60</v>
      </c>
      <c r="AF331" s="31" t="s">
        <v>85</v>
      </c>
      <c r="AG331" s="31" t="s">
        <v>129</v>
      </c>
      <c r="AH331" s="31" t="s">
        <v>144</v>
      </c>
      <c r="AI331" s="31" t="s">
        <v>11872</v>
      </c>
      <c r="AJ331" s="31">
        <f t="shared" si="57"/>
        <v>0</v>
      </c>
      <c r="AK331" s="34">
        <f t="shared" si="58"/>
        <v>-99</v>
      </c>
      <c r="AL331" s="30">
        <f t="shared" si="59"/>
        <v>-99</v>
      </c>
      <c r="AM331" s="5">
        <f t="shared" si="63"/>
        <v>425.97</v>
      </c>
      <c r="AN331" s="5">
        <f t="shared" si="64"/>
        <v>0</v>
      </c>
      <c r="AO331" s="30">
        <f t="shared" si="65"/>
        <v>0</v>
      </c>
      <c r="AP331" s="30">
        <f t="shared" si="60"/>
        <v>0</v>
      </c>
      <c r="AQ331" t="str">
        <f t="shared" si="61"/>
        <v>1978 - 1992</v>
      </c>
      <c r="AR331" s="2">
        <f t="shared" si="62"/>
        <v>1980</v>
      </c>
      <c r="AS331" s="2">
        <f t="shared" si="66"/>
        <v>-99</v>
      </c>
      <c r="AT331" s="31" t="s">
        <v>50</v>
      </c>
      <c r="AU331" s="31" t="s">
        <v>50</v>
      </c>
      <c r="AV331" s="31" t="s">
        <v>66</v>
      </c>
      <c r="AW331" s="31" t="s">
        <v>57</v>
      </c>
      <c r="AX331" s="31" t="s">
        <v>67</v>
      </c>
      <c r="AY331" s="31" t="s">
        <v>68</v>
      </c>
      <c r="AZ331" s="31" t="s">
        <v>50</v>
      </c>
      <c r="BA331" s="31" t="s">
        <v>50</v>
      </c>
      <c r="BB331" s="31" t="s">
        <v>233</v>
      </c>
      <c r="BC331" s="31" t="s">
        <v>53</v>
      </c>
      <c r="BD331" s="31" t="s">
        <v>50</v>
      </c>
      <c r="BE331" s="31" t="s">
        <v>50</v>
      </c>
      <c r="BF331" s="31" t="s">
        <v>50</v>
      </c>
    </row>
    <row r="332" spans="1:58" ht="45" x14ac:dyDescent="0.25">
      <c r="A332" s="31" t="s">
        <v>793</v>
      </c>
      <c r="B332" s="31" t="s">
        <v>49</v>
      </c>
      <c r="C332" s="32">
        <v>1</v>
      </c>
      <c r="D332" s="31" t="s">
        <v>50</v>
      </c>
      <c r="E332" s="31" t="s">
        <v>84</v>
      </c>
      <c r="F332" s="31" t="s">
        <v>85</v>
      </c>
      <c r="G332" s="31" t="s">
        <v>50</v>
      </c>
      <c r="H332" s="31" t="s">
        <v>50</v>
      </c>
      <c r="I332" s="31" t="s">
        <v>53</v>
      </c>
      <c r="J332" s="31" t="s">
        <v>54</v>
      </c>
      <c r="K332" s="31" t="s">
        <v>54</v>
      </c>
      <c r="L332" s="31" t="s">
        <v>128</v>
      </c>
      <c r="M332" s="31" t="s">
        <v>72</v>
      </c>
      <c r="N332" s="31" t="s">
        <v>50</v>
      </c>
      <c r="O332" s="31" t="s">
        <v>57</v>
      </c>
      <c r="P332" s="31" t="s">
        <v>205</v>
      </c>
      <c r="Q332" s="31" t="s">
        <v>50</v>
      </c>
      <c r="R332" s="31" t="s">
        <v>58</v>
      </c>
      <c r="S332" s="31" t="s">
        <v>58</v>
      </c>
      <c r="T332" s="31" t="s">
        <v>60</v>
      </c>
      <c r="U332" s="31" t="s">
        <v>60</v>
      </c>
      <c r="V332" s="31" t="s">
        <v>60</v>
      </c>
      <c r="W332" s="31" t="s">
        <v>50</v>
      </c>
      <c r="X332" s="31" t="s">
        <v>50</v>
      </c>
      <c r="Y332" s="31" t="s">
        <v>50</v>
      </c>
      <c r="Z332" s="31" t="s">
        <v>62</v>
      </c>
      <c r="AA332" s="31" t="s">
        <v>50</v>
      </c>
      <c r="AB332" s="31" t="s">
        <v>50</v>
      </c>
      <c r="AC332" s="31" t="s">
        <v>87</v>
      </c>
      <c r="AD332" s="31" t="s">
        <v>72</v>
      </c>
      <c r="AE332" s="2">
        <f t="shared" si="56"/>
        <v>60</v>
      </c>
      <c r="AF332" s="31" t="s">
        <v>85</v>
      </c>
      <c r="AG332" s="31" t="s">
        <v>129</v>
      </c>
      <c r="AH332" s="31" t="s">
        <v>794</v>
      </c>
      <c r="AI332" s="31" t="s">
        <v>795</v>
      </c>
      <c r="AJ332" s="31">
        <f t="shared" si="57"/>
        <v>1</v>
      </c>
      <c r="AK332" s="34">
        <f t="shared" si="58"/>
        <v>8</v>
      </c>
      <c r="AL332" s="30">
        <f t="shared" si="59"/>
        <v>8</v>
      </c>
      <c r="AM332" s="5">
        <f t="shared" si="63"/>
        <v>289.27999999999997</v>
      </c>
      <c r="AN332" s="5">
        <f t="shared" si="64"/>
        <v>60</v>
      </c>
      <c r="AO332" s="30">
        <f t="shared" si="65"/>
        <v>600</v>
      </c>
      <c r="AP332" s="30">
        <f t="shared" si="60"/>
        <v>600</v>
      </c>
      <c r="AQ332" t="str">
        <f t="shared" si="61"/>
        <v>Before 1978</v>
      </c>
      <c r="AR332" s="2">
        <f t="shared" si="62"/>
        <v>1960</v>
      </c>
      <c r="AS332" s="2">
        <f t="shared" si="66"/>
        <v>10</v>
      </c>
      <c r="AT332" s="31" t="s">
        <v>194</v>
      </c>
      <c r="AU332" s="31" t="s">
        <v>92</v>
      </c>
      <c r="AV332" s="31" t="s">
        <v>66</v>
      </c>
      <c r="AW332" s="31" t="s">
        <v>57</v>
      </c>
      <c r="AX332" s="31" t="s">
        <v>93</v>
      </c>
      <c r="AY332" s="31" t="s">
        <v>171</v>
      </c>
      <c r="AZ332" s="31" t="s">
        <v>796</v>
      </c>
      <c r="BA332" s="31" t="s">
        <v>797</v>
      </c>
      <c r="BB332" s="31" t="s">
        <v>67</v>
      </c>
      <c r="BC332" s="31" t="s">
        <v>53</v>
      </c>
      <c r="BD332" s="31" t="s">
        <v>50</v>
      </c>
      <c r="BE332" s="31" t="s">
        <v>50</v>
      </c>
      <c r="BF332" s="31" t="s">
        <v>50</v>
      </c>
    </row>
    <row r="333" spans="1:58" ht="45" x14ac:dyDescent="0.25">
      <c r="A333" s="31" t="s">
        <v>4675</v>
      </c>
      <c r="B333" s="31" t="s">
        <v>49</v>
      </c>
      <c r="C333" s="32">
        <v>2</v>
      </c>
      <c r="D333" s="31" t="s">
        <v>50</v>
      </c>
      <c r="E333" s="31" t="s">
        <v>71</v>
      </c>
      <c r="F333" s="31" t="s">
        <v>96</v>
      </c>
      <c r="G333" s="31" t="s">
        <v>50</v>
      </c>
      <c r="H333" s="31" t="s">
        <v>50</v>
      </c>
      <c r="I333" s="31" t="s">
        <v>53</v>
      </c>
      <c r="J333" s="31" t="s">
        <v>54</v>
      </c>
      <c r="K333" s="31" t="s">
        <v>54</v>
      </c>
      <c r="L333" s="31" t="s">
        <v>128</v>
      </c>
      <c r="M333" s="31" t="s">
        <v>51</v>
      </c>
      <c r="N333" s="31" t="s">
        <v>50</v>
      </c>
      <c r="O333" s="31" t="s">
        <v>57</v>
      </c>
      <c r="P333" s="31" t="s">
        <v>50</v>
      </c>
      <c r="Q333" s="31" t="s">
        <v>50</v>
      </c>
      <c r="R333" s="31" t="s">
        <v>74</v>
      </c>
      <c r="S333" s="31" t="s">
        <v>59</v>
      </c>
      <c r="T333" s="31" t="s">
        <v>60</v>
      </c>
      <c r="U333" s="31" t="s">
        <v>60</v>
      </c>
      <c r="V333" s="31" t="s">
        <v>60</v>
      </c>
      <c r="W333" s="31" t="s">
        <v>50</v>
      </c>
      <c r="X333" s="31" t="s">
        <v>70</v>
      </c>
      <c r="Y333" s="31" t="s">
        <v>60</v>
      </c>
      <c r="Z333" s="31" t="s">
        <v>62</v>
      </c>
      <c r="AA333" s="31" t="s">
        <v>50</v>
      </c>
      <c r="AB333" s="31" t="s">
        <v>50</v>
      </c>
      <c r="AC333" s="31" t="s">
        <v>87</v>
      </c>
      <c r="AD333" s="31" t="s">
        <v>72</v>
      </c>
      <c r="AE333" s="2">
        <f t="shared" si="56"/>
        <v>60</v>
      </c>
      <c r="AF333" s="31" t="s">
        <v>85</v>
      </c>
      <c r="AG333" s="31" t="s">
        <v>129</v>
      </c>
      <c r="AH333" s="31" t="s">
        <v>11873</v>
      </c>
      <c r="AI333" s="31" t="s">
        <v>11874</v>
      </c>
      <c r="AJ333" s="31">
        <f t="shared" si="57"/>
        <v>0</v>
      </c>
      <c r="AK333" s="34">
        <f t="shared" si="58"/>
        <v>-99</v>
      </c>
      <c r="AL333" s="30">
        <f t="shared" si="59"/>
        <v>-99</v>
      </c>
      <c r="AM333" s="5">
        <f t="shared" si="63"/>
        <v>154.9</v>
      </c>
      <c r="AN333" s="5">
        <f t="shared" si="64"/>
        <v>0</v>
      </c>
      <c r="AO333" s="30">
        <f t="shared" si="65"/>
        <v>0</v>
      </c>
      <c r="AP333" s="30">
        <f t="shared" si="60"/>
        <v>0</v>
      </c>
      <c r="AQ333" t="str">
        <f t="shared" si="61"/>
        <v>Before 1978</v>
      </c>
      <c r="AR333" s="2">
        <f t="shared" si="62"/>
        <v>1972</v>
      </c>
      <c r="AS333" s="2">
        <f t="shared" si="66"/>
        <v>-99</v>
      </c>
      <c r="AT333" s="31" t="s">
        <v>50</v>
      </c>
      <c r="AU333" s="31" t="s">
        <v>50</v>
      </c>
      <c r="AV333" s="31" t="s">
        <v>66</v>
      </c>
      <c r="AW333" s="31" t="s">
        <v>57</v>
      </c>
      <c r="AX333" s="31" t="s">
        <v>50</v>
      </c>
      <c r="AY333" s="31" t="s">
        <v>50</v>
      </c>
      <c r="AZ333" s="31" t="s">
        <v>50</v>
      </c>
      <c r="BA333" s="31" t="s">
        <v>12719</v>
      </c>
      <c r="BB333" s="31" t="s">
        <v>50</v>
      </c>
      <c r="BC333" s="31" t="s">
        <v>50</v>
      </c>
      <c r="BD333" s="31" t="s">
        <v>50</v>
      </c>
      <c r="BE333" s="31" t="s">
        <v>50</v>
      </c>
      <c r="BF333" s="31" t="s">
        <v>50</v>
      </c>
    </row>
    <row r="334" spans="1:58" ht="45" x14ac:dyDescent="0.25">
      <c r="A334" s="31" t="s">
        <v>4678</v>
      </c>
      <c r="B334" s="31" t="s">
        <v>49</v>
      </c>
      <c r="C334" s="32">
        <v>2</v>
      </c>
      <c r="D334" s="31" t="s">
        <v>50</v>
      </c>
      <c r="E334" s="31" t="s">
        <v>52</v>
      </c>
      <c r="F334" s="31" t="s">
        <v>84</v>
      </c>
      <c r="G334" s="31" t="s">
        <v>50</v>
      </c>
      <c r="H334" s="31" t="s">
        <v>50</v>
      </c>
      <c r="I334" s="31" t="s">
        <v>53</v>
      </c>
      <c r="J334" s="31" t="s">
        <v>54</v>
      </c>
      <c r="K334" s="31" t="s">
        <v>54</v>
      </c>
      <c r="L334" s="31" t="s">
        <v>55</v>
      </c>
      <c r="M334" s="31" t="s">
        <v>72</v>
      </c>
      <c r="N334" s="31" t="s">
        <v>50</v>
      </c>
      <c r="O334" s="31" t="s">
        <v>57</v>
      </c>
      <c r="P334" s="31" t="s">
        <v>50</v>
      </c>
      <c r="Q334" s="31" t="s">
        <v>160</v>
      </c>
      <c r="R334" s="31" t="s">
        <v>58</v>
      </c>
      <c r="S334" s="31" t="s">
        <v>59</v>
      </c>
      <c r="T334" s="31" t="s">
        <v>50</v>
      </c>
      <c r="U334" s="31" t="s">
        <v>50</v>
      </c>
      <c r="V334" s="31" t="s">
        <v>66</v>
      </c>
      <c r="W334" s="31" t="s">
        <v>50</v>
      </c>
      <c r="X334" s="31" t="s">
        <v>50</v>
      </c>
      <c r="Y334" s="31" t="s">
        <v>61</v>
      </c>
      <c r="Z334" s="31" t="s">
        <v>62</v>
      </c>
      <c r="AA334" s="31" t="s">
        <v>50</v>
      </c>
      <c r="AB334" s="31" t="s">
        <v>50</v>
      </c>
      <c r="AC334" s="31" t="s">
        <v>63</v>
      </c>
      <c r="AD334" s="31" t="s">
        <v>72</v>
      </c>
      <c r="AE334" s="2">
        <f t="shared" si="56"/>
        <v>60</v>
      </c>
      <c r="AF334" s="31" t="s">
        <v>85</v>
      </c>
      <c r="AG334" s="31" t="s">
        <v>129</v>
      </c>
      <c r="AH334" s="31" t="s">
        <v>574</v>
      </c>
      <c r="AI334" s="31" t="s">
        <v>1166</v>
      </c>
      <c r="AJ334" s="31">
        <f t="shared" si="57"/>
        <v>0</v>
      </c>
      <c r="AK334" s="34">
        <f t="shared" si="58"/>
        <v>-99</v>
      </c>
      <c r="AL334" s="30">
        <f t="shared" si="59"/>
        <v>-99</v>
      </c>
      <c r="AM334" s="5">
        <f t="shared" si="63"/>
        <v>73.16</v>
      </c>
      <c r="AN334" s="5">
        <f t="shared" si="64"/>
        <v>0</v>
      </c>
      <c r="AO334" s="30">
        <f t="shared" si="65"/>
        <v>0</v>
      </c>
      <c r="AP334" s="30">
        <f t="shared" si="60"/>
        <v>0</v>
      </c>
      <c r="AQ334" t="str">
        <f t="shared" si="61"/>
        <v>1993 - 2001</v>
      </c>
      <c r="AR334" s="2">
        <f t="shared" si="62"/>
        <v>1998</v>
      </c>
      <c r="AS334" s="2">
        <f t="shared" si="66"/>
        <v>-99</v>
      </c>
      <c r="AT334" s="31" t="s">
        <v>50</v>
      </c>
      <c r="AU334" s="31" t="s">
        <v>50</v>
      </c>
      <c r="AV334" s="31" t="s">
        <v>141</v>
      </c>
      <c r="AW334" s="31" t="s">
        <v>86</v>
      </c>
      <c r="AX334" s="31" t="s">
        <v>50</v>
      </c>
      <c r="AY334" s="31" t="s">
        <v>50</v>
      </c>
      <c r="AZ334" s="31" t="s">
        <v>50</v>
      </c>
      <c r="BA334" s="31" t="s">
        <v>12720</v>
      </c>
      <c r="BB334" s="31" t="s">
        <v>50</v>
      </c>
      <c r="BC334" s="31" t="s">
        <v>50</v>
      </c>
      <c r="BD334" s="31" t="s">
        <v>50</v>
      </c>
      <c r="BE334" s="31" t="s">
        <v>50</v>
      </c>
      <c r="BF334" s="31" t="s">
        <v>50</v>
      </c>
    </row>
    <row r="335" spans="1:58" ht="45" x14ac:dyDescent="0.25">
      <c r="A335" s="31" t="s">
        <v>4678</v>
      </c>
      <c r="B335" s="31" t="s">
        <v>49</v>
      </c>
      <c r="C335" s="32">
        <v>3</v>
      </c>
      <c r="D335" s="31" t="s">
        <v>50</v>
      </c>
      <c r="E335" s="31" t="s">
        <v>52</v>
      </c>
      <c r="F335" s="31" t="s">
        <v>84</v>
      </c>
      <c r="G335" s="31" t="s">
        <v>50</v>
      </c>
      <c r="H335" s="31" t="s">
        <v>50</v>
      </c>
      <c r="I335" s="31" t="s">
        <v>53</v>
      </c>
      <c r="J335" s="31" t="s">
        <v>54</v>
      </c>
      <c r="K335" s="31" t="s">
        <v>54</v>
      </c>
      <c r="L335" s="31" t="s">
        <v>55</v>
      </c>
      <c r="M335" s="31" t="s">
        <v>72</v>
      </c>
      <c r="N335" s="31" t="s">
        <v>50</v>
      </c>
      <c r="O335" s="31" t="s">
        <v>57</v>
      </c>
      <c r="P335" s="31" t="s">
        <v>50</v>
      </c>
      <c r="Q335" s="31" t="s">
        <v>160</v>
      </c>
      <c r="R335" s="31" t="s">
        <v>58</v>
      </c>
      <c r="S335" s="31" t="s">
        <v>59</v>
      </c>
      <c r="T335" s="31" t="s">
        <v>50</v>
      </c>
      <c r="U335" s="31" t="s">
        <v>50</v>
      </c>
      <c r="V335" s="31" t="s">
        <v>66</v>
      </c>
      <c r="W335" s="31" t="s">
        <v>50</v>
      </c>
      <c r="X335" s="31" t="s">
        <v>50</v>
      </c>
      <c r="Y335" s="31" t="s">
        <v>61</v>
      </c>
      <c r="Z335" s="31" t="s">
        <v>62</v>
      </c>
      <c r="AA335" s="31" t="s">
        <v>50</v>
      </c>
      <c r="AB335" s="31" t="s">
        <v>50</v>
      </c>
      <c r="AC335" s="31" t="s">
        <v>87</v>
      </c>
      <c r="AD335" s="31" t="s">
        <v>72</v>
      </c>
      <c r="AE335" s="2">
        <f t="shared" si="56"/>
        <v>60</v>
      </c>
      <c r="AF335" s="31" t="s">
        <v>85</v>
      </c>
      <c r="AG335" s="31" t="s">
        <v>129</v>
      </c>
      <c r="AH335" s="31" t="s">
        <v>574</v>
      </c>
      <c r="AI335" s="31" t="s">
        <v>11830</v>
      </c>
      <c r="AJ335" s="31">
        <f t="shared" si="57"/>
        <v>0</v>
      </c>
      <c r="AK335" s="34">
        <f t="shared" si="58"/>
        <v>-99</v>
      </c>
      <c r="AL335" s="30">
        <f t="shared" si="59"/>
        <v>-99</v>
      </c>
      <c r="AM335" s="5">
        <f t="shared" si="63"/>
        <v>73.16</v>
      </c>
      <c r="AN335" s="5">
        <f t="shared" si="64"/>
        <v>0</v>
      </c>
      <c r="AO335" s="30">
        <f t="shared" si="65"/>
        <v>0</v>
      </c>
      <c r="AP335" s="30">
        <f t="shared" si="60"/>
        <v>0</v>
      </c>
      <c r="AQ335" t="str">
        <f t="shared" si="61"/>
        <v>1993 - 2001</v>
      </c>
      <c r="AR335" s="2">
        <f t="shared" si="62"/>
        <v>1998</v>
      </c>
      <c r="AS335" s="2">
        <f t="shared" si="66"/>
        <v>-99</v>
      </c>
      <c r="AT335" s="31" t="s">
        <v>50</v>
      </c>
      <c r="AU335" s="31" t="s">
        <v>50</v>
      </c>
      <c r="AV335" s="31" t="s">
        <v>141</v>
      </c>
      <c r="AW335" s="31" t="s">
        <v>86</v>
      </c>
      <c r="AX335" s="31" t="s">
        <v>50</v>
      </c>
      <c r="AY335" s="31" t="s">
        <v>50</v>
      </c>
      <c r="AZ335" s="31" t="s">
        <v>50</v>
      </c>
      <c r="BA335" s="31" t="s">
        <v>12720</v>
      </c>
      <c r="BB335" s="31" t="s">
        <v>50</v>
      </c>
      <c r="BC335" s="31" t="s">
        <v>50</v>
      </c>
      <c r="BD335" s="31" t="s">
        <v>50</v>
      </c>
      <c r="BE335" s="31" t="s">
        <v>50</v>
      </c>
      <c r="BF335" s="31" t="s">
        <v>50</v>
      </c>
    </row>
    <row r="336" spans="1:58" ht="60" x14ac:dyDescent="0.25">
      <c r="A336" s="31" t="s">
        <v>4702</v>
      </c>
      <c r="B336" s="31" t="s">
        <v>49</v>
      </c>
      <c r="C336" s="32">
        <v>4</v>
      </c>
      <c r="D336" s="31" t="s">
        <v>50</v>
      </c>
      <c r="E336" s="31" t="s">
        <v>70</v>
      </c>
      <c r="F336" s="31" t="s">
        <v>71</v>
      </c>
      <c r="G336" s="31" t="s">
        <v>96</v>
      </c>
      <c r="H336" s="31" t="s">
        <v>194</v>
      </c>
      <c r="I336" s="31" t="s">
        <v>304</v>
      </c>
      <c r="J336" s="31" t="s">
        <v>54</v>
      </c>
      <c r="K336" s="31" t="s">
        <v>54</v>
      </c>
      <c r="L336" s="31" t="s">
        <v>55</v>
      </c>
      <c r="M336" s="31" t="s">
        <v>92</v>
      </c>
      <c r="N336" s="31" t="s">
        <v>56</v>
      </c>
      <c r="O336" s="31" t="s">
        <v>60</v>
      </c>
      <c r="P336" s="31" t="s">
        <v>123</v>
      </c>
      <c r="Q336" s="31" t="s">
        <v>115</v>
      </c>
      <c r="R336" s="31" t="s">
        <v>74</v>
      </c>
      <c r="S336" s="31" t="s">
        <v>59</v>
      </c>
      <c r="T336" s="31" t="s">
        <v>60</v>
      </c>
      <c r="U336" s="31" t="s">
        <v>60</v>
      </c>
      <c r="V336" s="31" t="s">
        <v>86</v>
      </c>
      <c r="W336" s="31" t="s">
        <v>50</v>
      </c>
      <c r="X336" s="31" t="s">
        <v>366</v>
      </c>
      <c r="Y336" s="31" t="s">
        <v>54</v>
      </c>
      <c r="Z336" s="31" t="s">
        <v>62</v>
      </c>
      <c r="AA336" s="31" t="s">
        <v>50</v>
      </c>
      <c r="AB336" s="31" t="s">
        <v>50</v>
      </c>
      <c r="AC336" s="31" t="s">
        <v>63</v>
      </c>
      <c r="AD336" s="31" t="s">
        <v>72</v>
      </c>
      <c r="AE336" s="2">
        <f t="shared" si="56"/>
        <v>60</v>
      </c>
      <c r="AF336" s="31" t="s">
        <v>85</v>
      </c>
      <c r="AG336" s="31" t="s">
        <v>129</v>
      </c>
      <c r="AH336" s="31" t="s">
        <v>144</v>
      </c>
      <c r="AI336" s="31" t="s">
        <v>11875</v>
      </c>
      <c r="AJ336" s="31">
        <f t="shared" si="57"/>
        <v>0</v>
      </c>
      <c r="AK336" s="34">
        <f t="shared" si="58"/>
        <v>-99</v>
      </c>
      <c r="AL336" s="30">
        <f t="shared" si="59"/>
        <v>-99</v>
      </c>
      <c r="AM336" s="5">
        <f t="shared" si="63"/>
        <v>23.33</v>
      </c>
      <c r="AN336" s="5">
        <f t="shared" si="64"/>
        <v>0</v>
      </c>
      <c r="AO336" s="30">
        <f t="shared" si="65"/>
        <v>0</v>
      </c>
      <c r="AP336" s="30">
        <f t="shared" si="60"/>
        <v>0</v>
      </c>
      <c r="AQ336">
        <f t="shared" si="61"/>
        <v>0</v>
      </c>
      <c r="AR336" s="2">
        <f t="shared" si="62"/>
        <v>0</v>
      </c>
      <c r="AS336" s="2">
        <f t="shared" si="66"/>
        <v>-99</v>
      </c>
      <c r="AT336" s="31" t="s">
        <v>50</v>
      </c>
      <c r="AU336" s="31" t="s">
        <v>50</v>
      </c>
      <c r="AV336" s="31" t="s">
        <v>66</v>
      </c>
      <c r="AW336" s="31" t="s">
        <v>57</v>
      </c>
      <c r="AX336" s="31" t="s">
        <v>267</v>
      </c>
      <c r="AY336" s="31" t="s">
        <v>68</v>
      </c>
      <c r="AZ336" s="31" t="s">
        <v>50</v>
      </c>
      <c r="BA336" s="31" t="s">
        <v>50</v>
      </c>
      <c r="BB336" s="31" t="s">
        <v>233</v>
      </c>
      <c r="BC336" s="31" t="s">
        <v>129</v>
      </c>
      <c r="BD336" s="31" t="s">
        <v>50</v>
      </c>
      <c r="BE336" s="31" t="s">
        <v>50</v>
      </c>
      <c r="BF336" s="31" t="s">
        <v>50</v>
      </c>
    </row>
    <row r="337" spans="1:58" ht="60" x14ac:dyDescent="0.25">
      <c r="A337" s="31" t="s">
        <v>4702</v>
      </c>
      <c r="B337" s="31" t="s">
        <v>49</v>
      </c>
      <c r="C337" s="32">
        <v>7</v>
      </c>
      <c r="D337" s="31" t="s">
        <v>50</v>
      </c>
      <c r="E337" s="31" t="s">
        <v>70</v>
      </c>
      <c r="F337" s="31" t="s">
        <v>71</v>
      </c>
      <c r="G337" s="31" t="s">
        <v>96</v>
      </c>
      <c r="H337" s="31" t="s">
        <v>194</v>
      </c>
      <c r="I337" s="31" t="s">
        <v>86</v>
      </c>
      <c r="J337" s="31" t="s">
        <v>54</v>
      </c>
      <c r="K337" s="31" t="s">
        <v>54</v>
      </c>
      <c r="L337" s="31" t="s">
        <v>55</v>
      </c>
      <c r="M337" s="31" t="s">
        <v>52</v>
      </c>
      <c r="N337" s="31" t="s">
        <v>56</v>
      </c>
      <c r="O337" s="31" t="s">
        <v>60</v>
      </c>
      <c r="P337" s="31" t="s">
        <v>123</v>
      </c>
      <c r="Q337" s="31" t="s">
        <v>115</v>
      </c>
      <c r="R337" s="31" t="s">
        <v>74</v>
      </c>
      <c r="S337" s="31" t="s">
        <v>59</v>
      </c>
      <c r="T337" s="31" t="s">
        <v>60</v>
      </c>
      <c r="U337" s="31" t="s">
        <v>60</v>
      </c>
      <c r="V337" s="31" t="s">
        <v>86</v>
      </c>
      <c r="W337" s="31" t="s">
        <v>50</v>
      </c>
      <c r="X337" s="31" t="s">
        <v>366</v>
      </c>
      <c r="Y337" s="31" t="s">
        <v>54</v>
      </c>
      <c r="Z337" s="31" t="s">
        <v>62</v>
      </c>
      <c r="AA337" s="31" t="s">
        <v>50</v>
      </c>
      <c r="AB337" s="31" t="s">
        <v>50</v>
      </c>
      <c r="AC337" s="31" t="s">
        <v>63</v>
      </c>
      <c r="AD337" s="31" t="s">
        <v>72</v>
      </c>
      <c r="AE337" s="2">
        <f t="shared" si="56"/>
        <v>60</v>
      </c>
      <c r="AF337" s="31" t="s">
        <v>85</v>
      </c>
      <c r="AG337" s="31" t="s">
        <v>129</v>
      </c>
      <c r="AH337" s="31" t="s">
        <v>144</v>
      </c>
      <c r="AI337" s="31" t="s">
        <v>11876</v>
      </c>
      <c r="AJ337" s="31">
        <f t="shared" si="57"/>
        <v>0</v>
      </c>
      <c r="AK337" s="34">
        <f t="shared" si="58"/>
        <v>-99</v>
      </c>
      <c r="AL337" s="30">
        <f t="shared" si="59"/>
        <v>-99</v>
      </c>
      <c r="AM337" s="5">
        <f t="shared" si="63"/>
        <v>23.33</v>
      </c>
      <c r="AN337" s="5">
        <f t="shared" si="64"/>
        <v>0</v>
      </c>
      <c r="AO337" s="30">
        <f t="shared" si="65"/>
        <v>0</v>
      </c>
      <c r="AP337" s="30">
        <f t="shared" si="60"/>
        <v>0</v>
      </c>
      <c r="AQ337">
        <f t="shared" si="61"/>
        <v>0</v>
      </c>
      <c r="AR337" s="2">
        <f t="shared" si="62"/>
        <v>0</v>
      </c>
      <c r="AS337" s="2">
        <f t="shared" si="66"/>
        <v>-99</v>
      </c>
      <c r="AT337" s="31" t="s">
        <v>50</v>
      </c>
      <c r="AU337" s="31" t="s">
        <v>50</v>
      </c>
      <c r="AV337" s="31" t="s">
        <v>66</v>
      </c>
      <c r="AW337" s="31" t="s">
        <v>57</v>
      </c>
      <c r="AX337" s="31" t="s">
        <v>267</v>
      </c>
      <c r="AY337" s="31" t="s">
        <v>68</v>
      </c>
      <c r="AZ337" s="31" t="s">
        <v>50</v>
      </c>
      <c r="BA337" s="31" t="s">
        <v>50</v>
      </c>
      <c r="BB337" s="31" t="s">
        <v>233</v>
      </c>
      <c r="BC337" s="31" t="s">
        <v>129</v>
      </c>
      <c r="BD337" s="31" t="s">
        <v>50</v>
      </c>
      <c r="BE337" s="31" t="s">
        <v>50</v>
      </c>
      <c r="BF337" s="31" t="s">
        <v>50</v>
      </c>
    </row>
    <row r="338" spans="1:58" ht="45" x14ac:dyDescent="0.25">
      <c r="A338" s="31" t="s">
        <v>4707</v>
      </c>
      <c r="B338" s="31" t="s">
        <v>49</v>
      </c>
      <c r="C338" s="32">
        <v>1</v>
      </c>
      <c r="D338" s="31" t="s">
        <v>50</v>
      </c>
      <c r="E338" s="31" t="s">
        <v>85</v>
      </c>
      <c r="F338" s="31" t="s">
        <v>70</v>
      </c>
      <c r="G338" s="31" t="s">
        <v>50</v>
      </c>
      <c r="H338" s="31" t="s">
        <v>50</v>
      </c>
      <c r="I338" s="31" t="s">
        <v>53</v>
      </c>
      <c r="J338" s="31" t="s">
        <v>54</v>
      </c>
      <c r="K338" s="31" t="s">
        <v>54</v>
      </c>
      <c r="L338" s="31" t="s">
        <v>55</v>
      </c>
      <c r="M338" s="31" t="s">
        <v>72</v>
      </c>
      <c r="N338" s="31" t="s">
        <v>50</v>
      </c>
      <c r="O338" s="31" t="s">
        <v>66</v>
      </c>
      <c r="P338" s="31" t="s">
        <v>160</v>
      </c>
      <c r="Q338" s="31" t="s">
        <v>50</v>
      </c>
      <c r="R338" s="31" t="s">
        <v>58</v>
      </c>
      <c r="S338" s="31" t="s">
        <v>58</v>
      </c>
      <c r="T338" s="31" t="s">
        <v>60</v>
      </c>
      <c r="U338" s="31" t="s">
        <v>60</v>
      </c>
      <c r="V338" s="31" t="s">
        <v>66</v>
      </c>
      <c r="W338" s="31" t="s">
        <v>50</v>
      </c>
      <c r="X338" s="31" t="s">
        <v>50</v>
      </c>
      <c r="Y338" s="31" t="s">
        <v>54</v>
      </c>
      <c r="Z338" s="31" t="s">
        <v>62</v>
      </c>
      <c r="AA338" s="31" t="s">
        <v>50</v>
      </c>
      <c r="AB338" s="31" t="s">
        <v>50</v>
      </c>
      <c r="AC338" s="31" t="s">
        <v>87</v>
      </c>
      <c r="AD338" s="31" t="s">
        <v>72</v>
      </c>
      <c r="AE338" s="2">
        <f t="shared" si="56"/>
        <v>60</v>
      </c>
      <c r="AF338" s="31" t="s">
        <v>85</v>
      </c>
      <c r="AG338" s="31" t="s">
        <v>129</v>
      </c>
      <c r="AH338" s="31" t="s">
        <v>1014</v>
      </c>
      <c r="AI338" s="31" t="s">
        <v>369</v>
      </c>
      <c r="AJ338" s="31">
        <f t="shared" si="57"/>
        <v>0</v>
      </c>
      <c r="AK338" s="34">
        <f t="shared" si="58"/>
        <v>-99</v>
      </c>
      <c r="AL338" s="30">
        <f t="shared" si="59"/>
        <v>-99</v>
      </c>
      <c r="AM338" s="5">
        <f t="shared" si="63"/>
        <v>371.54</v>
      </c>
      <c r="AN338" s="5">
        <f t="shared" si="64"/>
        <v>0</v>
      </c>
      <c r="AO338" s="30">
        <f t="shared" si="65"/>
        <v>0</v>
      </c>
      <c r="AP338" s="30">
        <f t="shared" si="60"/>
        <v>0</v>
      </c>
      <c r="AQ338">
        <f t="shared" si="61"/>
        <v>0</v>
      </c>
      <c r="AR338" s="2">
        <f t="shared" si="62"/>
        <v>0</v>
      </c>
      <c r="AS338" s="2">
        <f t="shared" si="66"/>
        <v>-99</v>
      </c>
      <c r="AT338" s="31" t="s">
        <v>50</v>
      </c>
      <c r="AU338" s="31" t="s">
        <v>50</v>
      </c>
      <c r="AV338" s="31" t="s">
        <v>141</v>
      </c>
      <c r="AW338" s="31" t="s">
        <v>86</v>
      </c>
      <c r="AX338" s="31" t="s">
        <v>146</v>
      </c>
      <c r="AY338" s="31" t="s">
        <v>171</v>
      </c>
      <c r="AZ338" s="31" t="s">
        <v>1014</v>
      </c>
      <c r="BA338" s="31" t="s">
        <v>369</v>
      </c>
      <c r="BB338" s="31" t="s">
        <v>50</v>
      </c>
      <c r="BC338" s="31" t="s">
        <v>50</v>
      </c>
      <c r="BD338" s="31" t="s">
        <v>50</v>
      </c>
      <c r="BE338" s="31" t="s">
        <v>50</v>
      </c>
      <c r="BF338" s="31" t="s">
        <v>50</v>
      </c>
    </row>
    <row r="339" spans="1:58" ht="45" x14ac:dyDescent="0.25">
      <c r="A339" s="31" t="s">
        <v>806</v>
      </c>
      <c r="B339" s="31" t="s">
        <v>49</v>
      </c>
      <c r="C339" s="32">
        <v>2</v>
      </c>
      <c r="D339" s="31" t="s">
        <v>50</v>
      </c>
      <c r="E339" s="31" t="s">
        <v>70</v>
      </c>
      <c r="F339" s="31" t="s">
        <v>71</v>
      </c>
      <c r="G339" s="31" t="s">
        <v>96</v>
      </c>
      <c r="H339" s="31" t="s">
        <v>194</v>
      </c>
      <c r="I339" s="31" t="s">
        <v>53</v>
      </c>
      <c r="J339" s="31" t="s">
        <v>54</v>
      </c>
      <c r="K339" s="31" t="s">
        <v>54</v>
      </c>
      <c r="L339" s="31" t="s">
        <v>55</v>
      </c>
      <c r="M339" s="31" t="s">
        <v>72</v>
      </c>
      <c r="N339" s="31" t="s">
        <v>50</v>
      </c>
      <c r="O339" s="31" t="s">
        <v>57</v>
      </c>
      <c r="P339" s="31" t="s">
        <v>50</v>
      </c>
      <c r="Q339" s="31" t="s">
        <v>588</v>
      </c>
      <c r="R339" s="31" t="s">
        <v>86</v>
      </c>
      <c r="S339" s="31" t="s">
        <v>59</v>
      </c>
      <c r="T339" s="31" t="s">
        <v>54</v>
      </c>
      <c r="U339" s="31" t="s">
        <v>54</v>
      </c>
      <c r="V339" s="31" t="s">
        <v>60</v>
      </c>
      <c r="W339" s="31" t="s">
        <v>50</v>
      </c>
      <c r="X339" s="31" t="s">
        <v>50</v>
      </c>
      <c r="Y339" s="31" t="s">
        <v>50</v>
      </c>
      <c r="Z339" s="31" t="s">
        <v>62</v>
      </c>
      <c r="AA339" s="31" t="s">
        <v>50</v>
      </c>
      <c r="AB339" s="31" t="s">
        <v>50</v>
      </c>
      <c r="AC339" s="31" t="s">
        <v>87</v>
      </c>
      <c r="AD339" s="31" t="s">
        <v>72</v>
      </c>
      <c r="AE339" s="2">
        <f t="shared" si="56"/>
        <v>60</v>
      </c>
      <c r="AF339" s="31" t="s">
        <v>85</v>
      </c>
      <c r="AG339" s="31" t="s">
        <v>129</v>
      </c>
      <c r="AH339" s="31" t="s">
        <v>152</v>
      </c>
      <c r="AI339" s="31" t="s">
        <v>808</v>
      </c>
      <c r="AJ339" s="31">
        <f t="shared" si="57"/>
        <v>0</v>
      </c>
      <c r="AK339" s="34">
        <f t="shared" si="58"/>
        <v>-99</v>
      </c>
      <c r="AL339" s="30">
        <f t="shared" si="59"/>
        <v>-99</v>
      </c>
      <c r="AM339" s="5">
        <f t="shared" si="63"/>
        <v>23.33</v>
      </c>
      <c r="AN339" s="5">
        <f t="shared" si="64"/>
        <v>0</v>
      </c>
      <c r="AO339" s="30">
        <f t="shared" si="65"/>
        <v>0</v>
      </c>
      <c r="AP339" s="30">
        <f t="shared" si="60"/>
        <v>0</v>
      </c>
      <c r="AQ339" t="str">
        <f t="shared" si="61"/>
        <v>2006 - 2009</v>
      </c>
      <c r="AR339" s="2">
        <f t="shared" si="62"/>
        <v>2007</v>
      </c>
      <c r="AS339" s="2">
        <f t="shared" si="66"/>
        <v>-99</v>
      </c>
      <c r="AT339" s="31" t="s">
        <v>308</v>
      </c>
      <c r="AU339" s="31" t="s">
        <v>50</v>
      </c>
      <c r="AV339" s="31" t="s">
        <v>66</v>
      </c>
      <c r="AW339" s="31" t="s">
        <v>57</v>
      </c>
      <c r="AX339" s="31" t="s">
        <v>50</v>
      </c>
      <c r="AY339" s="31" t="s">
        <v>50</v>
      </c>
      <c r="AZ339" s="31" t="s">
        <v>152</v>
      </c>
      <c r="BA339" s="31" t="s">
        <v>808</v>
      </c>
      <c r="BB339" s="31" t="s">
        <v>50</v>
      </c>
      <c r="BC339" s="31" t="s">
        <v>50</v>
      </c>
      <c r="BD339" s="31" t="s">
        <v>50</v>
      </c>
      <c r="BE339" s="31" t="s">
        <v>50</v>
      </c>
      <c r="BF339" s="31" t="s">
        <v>50</v>
      </c>
    </row>
    <row r="340" spans="1:58" ht="45" x14ac:dyDescent="0.25">
      <c r="A340" s="31" t="s">
        <v>4729</v>
      </c>
      <c r="B340" s="31" t="s">
        <v>49</v>
      </c>
      <c r="C340" s="32">
        <v>1</v>
      </c>
      <c r="D340" s="31" t="s">
        <v>50</v>
      </c>
      <c r="E340" s="31" t="s">
        <v>52</v>
      </c>
      <c r="F340" s="31" t="s">
        <v>84</v>
      </c>
      <c r="G340" s="31" t="s">
        <v>50</v>
      </c>
      <c r="H340" s="31" t="s">
        <v>50</v>
      </c>
      <c r="I340" s="31" t="s">
        <v>53</v>
      </c>
      <c r="J340" s="31" t="s">
        <v>54</v>
      </c>
      <c r="K340" s="31" t="s">
        <v>54</v>
      </c>
      <c r="L340" s="31" t="s">
        <v>55</v>
      </c>
      <c r="M340" s="31" t="s">
        <v>51</v>
      </c>
      <c r="N340" s="31" t="s">
        <v>50</v>
      </c>
      <c r="O340" s="31" t="s">
        <v>57</v>
      </c>
      <c r="P340" s="31" t="s">
        <v>205</v>
      </c>
      <c r="Q340" s="31" t="s">
        <v>50</v>
      </c>
      <c r="R340" s="31" t="s">
        <v>58</v>
      </c>
      <c r="S340" s="31" t="s">
        <v>58</v>
      </c>
      <c r="T340" s="31" t="s">
        <v>60</v>
      </c>
      <c r="U340" s="31" t="s">
        <v>60</v>
      </c>
      <c r="V340" s="31" t="s">
        <v>50</v>
      </c>
      <c r="W340" s="31" t="s">
        <v>50</v>
      </c>
      <c r="X340" s="31" t="s">
        <v>50</v>
      </c>
      <c r="Y340" s="31" t="s">
        <v>50</v>
      </c>
      <c r="Z340" s="31" t="s">
        <v>62</v>
      </c>
      <c r="AA340" s="31" t="s">
        <v>50</v>
      </c>
      <c r="AB340" s="31" t="s">
        <v>50</v>
      </c>
      <c r="AC340" s="31" t="s">
        <v>87</v>
      </c>
      <c r="AD340" s="31" t="s">
        <v>72</v>
      </c>
      <c r="AE340" s="2">
        <f t="shared" si="56"/>
        <v>60</v>
      </c>
      <c r="AF340" s="31" t="s">
        <v>85</v>
      </c>
      <c r="AG340" s="31" t="s">
        <v>129</v>
      </c>
      <c r="AH340" s="31" t="s">
        <v>924</v>
      </c>
      <c r="AI340" s="31" t="s">
        <v>11877</v>
      </c>
      <c r="AJ340" s="31">
        <f t="shared" si="57"/>
        <v>0</v>
      </c>
      <c r="AK340" s="34">
        <f t="shared" si="58"/>
        <v>-99</v>
      </c>
      <c r="AL340" s="30">
        <f t="shared" si="59"/>
        <v>-99</v>
      </c>
      <c r="AM340" s="5">
        <f t="shared" si="63"/>
        <v>244.33</v>
      </c>
      <c r="AN340" s="5">
        <f t="shared" si="64"/>
        <v>0</v>
      </c>
      <c r="AO340" s="30">
        <f t="shared" si="65"/>
        <v>0</v>
      </c>
      <c r="AP340" s="30">
        <f t="shared" si="60"/>
        <v>0</v>
      </c>
      <c r="AQ340" t="str">
        <f t="shared" si="61"/>
        <v>2002 - 2005</v>
      </c>
      <c r="AR340" s="2">
        <f t="shared" si="62"/>
        <v>2003</v>
      </c>
      <c r="AS340" s="2">
        <f t="shared" si="66"/>
        <v>-99</v>
      </c>
      <c r="AT340" s="31" t="s">
        <v>50</v>
      </c>
      <c r="AU340" s="31" t="s">
        <v>50</v>
      </c>
      <c r="AV340" s="31" t="s">
        <v>141</v>
      </c>
      <c r="AW340" s="31" t="s">
        <v>86</v>
      </c>
      <c r="AX340" s="31" t="s">
        <v>267</v>
      </c>
      <c r="AY340" s="31" t="s">
        <v>68</v>
      </c>
      <c r="AZ340" s="31" t="s">
        <v>924</v>
      </c>
      <c r="BA340" s="31" t="s">
        <v>12721</v>
      </c>
      <c r="BB340" s="31" t="s">
        <v>50</v>
      </c>
      <c r="BC340" s="31" t="s">
        <v>50</v>
      </c>
      <c r="BD340" s="31" t="s">
        <v>50</v>
      </c>
      <c r="BE340" s="31" t="s">
        <v>50</v>
      </c>
      <c r="BF340" s="31" t="s">
        <v>50</v>
      </c>
    </row>
    <row r="341" spans="1:58" ht="45" x14ac:dyDescent="0.25">
      <c r="A341" s="31" t="s">
        <v>1341</v>
      </c>
      <c r="B341" s="31" t="s">
        <v>49</v>
      </c>
      <c r="C341" s="32">
        <v>1</v>
      </c>
      <c r="D341" s="31" t="s">
        <v>50</v>
      </c>
      <c r="E341" s="31" t="s">
        <v>96</v>
      </c>
      <c r="F341" s="31" t="s">
        <v>50</v>
      </c>
      <c r="G341" s="31" t="s">
        <v>50</v>
      </c>
      <c r="H341" s="31" t="s">
        <v>50</v>
      </c>
      <c r="I341" s="31" t="s">
        <v>97</v>
      </c>
      <c r="J341" s="31" t="s">
        <v>54</v>
      </c>
      <c r="K341" s="31" t="s">
        <v>54</v>
      </c>
      <c r="L341" s="31" t="s">
        <v>55</v>
      </c>
      <c r="M341" s="31" t="s">
        <v>194</v>
      </c>
      <c r="N341" s="31" t="s">
        <v>50</v>
      </c>
      <c r="O341" s="31" t="s">
        <v>57</v>
      </c>
      <c r="P341" s="31" t="s">
        <v>50</v>
      </c>
      <c r="Q341" s="31" t="s">
        <v>588</v>
      </c>
      <c r="R341" s="31" t="s">
        <v>58</v>
      </c>
      <c r="S341" s="31" t="s">
        <v>58</v>
      </c>
      <c r="T341" s="31" t="s">
        <v>50</v>
      </c>
      <c r="U341" s="31" t="s">
        <v>50</v>
      </c>
      <c r="V341" s="31" t="s">
        <v>50</v>
      </c>
      <c r="W341" s="31" t="s">
        <v>50</v>
      </c>
      <c r="X341" s="31" t="s">
        <v>50</v>
      </c>
      <c r="Y341" s="31" t="s">
        <v>50</v>
      </c>
      <c r="Z341" s="31" t="s">
        <v>62</v>
      </c>
      <c r="AA341" s="31" t="s">
        <v>50</v>
      </c>
      <c r="AB341" s="31" t="s">
        <v>50</v>
      </c>
      <c r="AC341" s="31" t="s">
        <v>63</v>
      </c>
      <c r="AD341" s="31" t="s">
        <v>50</v>
      </c>
      <c r="AE341" s="2">
        <f t="shared" si="56"/>
        <v>60</v>
      </c>
      <c r="AF341" s="31" t="s">
        <v>267</v>
      </c>
      <c r="AG341" s="31" t="s">
        <v>76</v>
      </c>
      <c r="AH341" s="31" t="s">
        <v>574</v>
      </c>
      <c r="AI341" s="31" t="s">
        <v>1131</v>
      </c>
      <c r="AJ341" s="31">
        <f t="shared" si="57"/>
        <v>9</v>
      </c>
      <c r="AK341" s="34">
        <f t="shared" si="58"/>
        <v>6</v>
      </c>
      <c r="AL341" s="30">
        <f t="shared" si="59"/>
        <v>6</v>
      </c>
      <c r="AM341" s="5">
        <f t="shared" si="63"/>
        <v>68</v>
      </c>
      <c r="AN341" s="5">
        <f t="shared" si="64"/>
        <v>540</v>
      </c>
      <c r="AO341" s="30">
        <f t="shared" si="65"/>
        <v>7020</v>
      </c>
      <c r="AP341" s="30">
        <f t="shared" si="60"/>
        <v>7020</v>
      </c>
      <c r="AQ341" t="str">
        <f t="shared" si="61"/>
        <v>2002 - 2005</v>
      </c>
      <c r="AR341" s="2">
        <f t="shared" si="62"/>
        <v>2003</v>
      </c>
      <c r="AS341" s="2">
        <f t="shared" si="66"/>
        <v>13</v>
      </c>
      <c r="AT341" s="31" t="s">
        <v>50</v>
      </c>
      <c r="AU341" s="31" t="s">
        <v>100</v>
      </c>
      <c r="AV341" s="31" t="s">
        <v>60</v>
      </c>
      <c r="AW341" s="31" t="s">
        <v>50</v>
      </c>
      <c r="AX341" s="31" t="s">
        <v>50</v>
      </c>
      <c r="AY341" s="31" t="s">
        <v>50</v>
      </c>
      <c r="AZ341" s="31" t="s">
        <v>50</v>
      </c>
      <c r="BA341" s="31" t="s">
        <v>50</v>
      </c>
      <c r="BB341" s="31" t="s">
        <v>50</v>
      </c>
      <c r="BC341" s="31" t="s">
        <v>50</v>
      </c>
      <c r="BD341" s="31" t="s">
        <v>50</v>
      </c>
      <c r="BE341" s="31" t="s">
        <v>50</v>
      </c>
      <c r="BF341" s="31" t="s">
        <v>50</v>
      </c>
    </row>
    <row r="342" spans="1:58" ht="60" x14ac:dyDescent="0.25">
      <c r="A342" s="31" t="s">
        <v>822</v>
      </c>
      <c r="B342" s="31" t="s">
        <v>49</v>
      </c>
      <c r="C342" s="32">
        <v>1</v>
      </c>
      <c r="D342" s="31" t="s">
        <v>50</v>
      </c>
      <c r="E342" s="31" t="s">
        <v>52</v>
      </c>
      <c r="F342" s="31" t="s">
        <v>84</v>
      </c>
      <c r="G342" s="31" t="s">
        <v>50</v>
      </c>
      <c r="H342" s="31" t="s">
        <v>50</v>
      </c>
      <c r="I342" s="31" t="s">
        <v>53</v>
      </c>
      <c r="J342" s="31" t="s">
        <v>54</v>
      </c>
      <c r="K342" s="31" t="s">
        <v>54</v>
      </c>
      <c r="L342" s="31" t="s">
        <v>55</v>
      </c>
      <c r="M342" s="31" t="s">
        <v>85</v>
      </c>
      <c r="N342" s="31" t="s">
        <v>50</v>
      </c>
      <c r="O342" s="31" t="s">
        <v>57</v>
      </c>
      <c r="P342" s="31" t="s">
        <v>215</v>
      </c>
      <c r="Q342" s="31" t="s">
        <v>50</v>
      </c>
      <c r="R342" s="31" t="s">
        <v>86</v>
      </c>
      <c r="S342" s="31" t="s">
        <v>59</v>
      </c>
      <c r="T342" s="31" t="s">
        <v>60</v>
      </c>
      <c r="U342" s="31" t="s">
        <v>60</v>
      </c>
      <c r="V342" s="31" t="s">
        <v>66</v>
      </c>
      <c r="W342" s="31" t="s">
        <v>50</v>
      </c>
      <c r="X342" s="31" t="s">
        <v>92</v>
      </c>
      <c r="Y342" s="31" t="s">
        <v>50</v>
      </c>
      <c r="Z342" s="31" t="s">
        <v>62</v>
      </c>
      <c r="AA342" s="31" t="s">
        <v>50</v>
      </c>
      <c r="AB342" s="31" t="s">
        <v>50</v>
      </c>
      <c r="AC342" s="31" t="s">
        <v>87</v>
      </c>
      <c r="AD342" s="31" t="s">
        <v>72</v>
      </c>
      <c r="AE342" s="2">
        <f t="shared" si="56"/>
        <v>60</v>
      </c>
      <c r="AF342" s="31" t="s">
        <v>85</v>
      </c>
      <c r="AG342" s="31" t="s">
        <v>129</v>
      </c>
      <c r="AH342" s="31" t="s">
        <v>144</v>
      </c>
      <c r="AI342" s="31" t="s">
        <v>823</v>
      </c>
      <c r="AJ342" s="31">
        <f t="shared" si="57"/>
        <v>0</v>
      </c>
      <c r="AK342" s="34">
        <f t="shared" si="58"/>
        <v>-99</v>
      </c>
      <c r="AL342" s="30">
        <f t="shared" si="59"/>
        <v>-99</v>
      </c>
      <c r="AM342" s="5">
        <f t="shared" si="63"/>
        <v>57.67</v>
      </c>
      <c r="AN342" s="5">
        <f t="shared" si="64"/>
        <v>0</v>
      </c>
      <c r="AO342" s="30">
        <f t="shared" si="65"/>
        <v>0</v>
      </c>
      <c r="AP342" s="30">
        <f t="shared" si="60"/>
        <v>0</v>
      </c>
      <c r="AQ342" t="str">
        <f t="shared" si="61"/>
        <v>Before 1978</v>
      </c>
      <c r="AR342" s="2">
        <f t="shared" si="62"/>
        <v>1970</v>
      </c>
      <c r="AS342" s="2">
        <f t="shared" si="66"/>
        <v>-99</v>
      </c>
      <c r="AT342" s="31" t="s">
        <v>824</v>
      </c>
      <c r="AU342" s="31" t="s">
        <v>50</v>
      </c>
      <c r="AV342" s="31" t="s">
        <v>66</v>
      </c>
      <c r="AW342" s="31" t="s">
        <v>57</v>
      </c>
      <c r="AX342" s="31" t="s">
        <v>641</v>
      </c>
      <c r="AY342" s="31" t="s">
        <v>68</v>
      </c>
      <c r="AZ342" s="31" t="s">
        <v>50</v>
      </c>
      <c r="BA342" s="31" t="s">
        <v>50</v>
      </c>
      <c r="BB342" s="31" t="s">
        <v>50</v>
      </c>
      <c r="BC342" s="31" t="s">
        <v>50</v>
      </c>
      <c r="BD342" s="31" t="s">
        <v>50</v>
      </c>
      <c r="BE342" s="31" t="s">
        <v>50</v>
      </c>
      <c r="BF342" s="31" t="s">
        <v>50</v>
      </c>
    </row>
    <row r="343" spans="1:58" ht="45" x14ac:dyDescent="0.25">
      <c r="A343" s="31" t="s">
        <v>4769</v>
      </c>
      <c r="B343" s="31" t="s">
        <v>49</v>
      </c>
      <c r="C343" s="32">
        <v>2</v>
      </c>
      <c r="D343" s="31" t="s">
        <v>50</v>
      </c>
      <c r="E343" s="31" t="s">
        <v>52</v>
      </c>
      <c r="F343" s="31" t="s">
        <v>84</v>
      </c>
      <c r="G343" s="31" t="s">
        <v>50</v>
      </c>
      <c r="H343" s="31" t="s">
        <v>50</v>
      </c>
      <c r="I343" s="31" t="s">
        <v>11878</v>
      </c>
      <c r="J343" s="31" t="s">
        <v>54</v>
      </c>
      <c r="K343" s="31" t="s">
        <v>54</v>
      </c>
      <c r="L343" s="31" t="s">
        <v>55</v>
      </c>
      <c r="M343" s="31" t="s">
        <v>72</v>
      </c>
      <c r="N343" s="31" t="s">
        <v>50</v>
      </c>
      <c r="O343" s="31" t="s">
        <v>57</v>
      </c>
      <c r="P343" s="31" t="s">
        <v>588</v>
      </c>
      <c r="Q343" s="31" t="s">
        <v>50</v>
      </c>
      <c r="R343" s="31" t="s">
        <v>58</v>
      </c>
      <c r="S343" s="31" t="s">
        <v>59</v>
      </c>
      <c r="T343" s="31" t="s">
        <v>60</v>
      </c>
      <c r="U343" s="31" t="s">
        <v>60</v>
      </c>
      <c r="V343" s="31" t="s">
        <v>86</v>
      </c>
      <c r="W343" s="31" t="s">
        <v>50</v>
      </c>
      <c r="X343" s="31" t="s">
        <v>92</v>
      </c>
      <c r="Y343" s="31" t="s">
        <v>54</v>
      </c>
      <c r="Z343" s="31" t="s">
        <v>62</v>
      </c>
      <c r="AA343" s="31" t="s">
        <v>50</v>
      </c>
      <c r="AB343" s="31" t="s">
        <v>50</v>
      </c>
      <c r="AC343" s="31" t="s">
        <v>87</v>
      </c>
      <c r="AD343" s="31" t="s">
        <v>72</v>
      </c>
      <c r="AE343" s="2">
        <f t="shared" si="56"/>
        <v>60</v>
      </c>
      <c r="AF343" s="31" t="s">
        <v>85</v>
      </c>
      <c r="AG343" s="31" t="s">
        <v>129</v>
      </c>
      <c r="AH343" s="31" t="s">
        <v>924</v>
      </c>
      <c r="AI343" s="31" t="s">
        <v>11879</v>
      </c>
      <c r="AJ343" s="31">
        <f t="shared" si="57"/>
        <v>0</v>
      </c>
      <c r="AK343" s="34">
        <f t="shared" si="58"/>
        <v>-99</v>
      </c>
      <c r="AL343" s="30">
        <f t="shared" si="59"/>
        <v>-99</v>
      </c>
      <c r="AM343" s="5">
        <f t="shared" si="63"/>
        <v>0</v>
      </c>
      <c r="AN343" s="5">
        <f t="shared" si="64"/>
        <v>0</v>
      </c>
      <c r="AO343" s="30">
        <f t="shared" si="65"/>
        <v>0</v>
      </c>
      <c r="AP343" s="30">
        <f t="shared" si="60"/>
        <v>0</v>
      </c>
      <c r="AQ343" t="str">
        <f t="shared" si="61"/>
        <v>Before 1978</v>
      </c>
      <c r="AR343" s="2">
        <f t="shared" si="62"/>
        <v>1975</v>
      </c>
      <c r="AS343" s="2">
        <f t="shared" si="66"/>
        <v>-99</v>
      </c>
      <c r="AT343" s="31" t="s">
        <v>50</v>
      </c>
      <c r="AU343" s="31" t="s">
        <v>50</v>
      </c>
      <c r="AV343" s="31" t="s">
        <v>66</v>
      </c>
      <c r="AW343" s="31" t="s">
        <v>57</v>
      </c>
      <c r="AX343" s="31" t="s">
        <v>67</v>
      </c>
      <c r="AY343" s="31" t="s">
        <v>68</v>
      </c>
      <c r="AZ343" s="31" t="s">
        <v>924</v>
      </c>
      <c r="BA343" s="31" t="s">
        <v>11879</v>
      </c>
      <c r="BB343" s="31" t="s">
        <v>50</v>
      </c>
      <c r="BC343" s="31" t="s">
        <v>50</v>
      </c>
      <c r="BD343" s="31" t="s">
        <v>50</v>
      </c>
      <c r="BE343" s="31" t="s">
        <v>50</v>
      </c>
      <c r="BF343" s="31" t="s">
        <v>50</v>
      </c>
    </row>
    <row r="344" spans="1:58" ht="45" x14ac:dyDescent="0.25">
      <c r="A344" s="31" t="s">
        <v>827</v>
      </c>
      <c r="B344" s="31" t="s">
        <v>49</v>
      </c>
      <c r="C344" s="32">
        <v>1</v>
      </c>
      <c r="D344" s="31" t="s">
        <v>50</v>
      </c>
      <c r="E344" s="31" t="s">
        <v>70</v>
      </c>
      <c r="F344" s="31" t="s">
        <v>71</v>
      </c>
      <c r="G344" s="31" t="s">
        <v>50</v>
      </c>
      <c r="H344" s="31" t="s">
        <v>50</v>
      </c>
      <c r="I344" s="31" t="s">
        <v>53</v>
      </c>
      <c r="J344" s="31" t="s">
        <v>54</v>
      </c>
      <c r="K344" s="31" t="s">
        <v>54</v>
      </c>
      <c r="L344" s="31" t="s">
        <v>55</v>
      </c>
      <c r="M344" s="31" t="s">
        <v>72</v>
      </c>
      <c r="N344" s="31" t="s">
        <v>50</v>
      </c>
      <c r="O344" s="31" t="s">
        <v>57</v>
      </c>
      <c r="P344" s="31" t="s">
        <v>588</v>
      </c>
      <c r="Q344" s="31" t="s">
        <v>50</v>
      </c>
      <c r="R344" s="31" t="s">
        <v>58</v>
      </c>
      <c r="S344" s="31" t="s">
        <v>59</v>
      </c>
      <c r="T344" s="31" t="s">
        <v>60</v>
      </c>
      <c r="U344" s="31" t="s">
        <v>60</v>
      </c>
      <c r="V344" s="31" t="s">
        <v>60</v>
      </c>
      <c r="W344" s="31" t="s">
        <v>50</v>
      </c>
      <c r="X344" s="31" t="s">
        <v>50</v>
      </c>
      <c r="Y344" s="31" t="s">
        <v>50</v>
      </c>
      <c r="Z344" s="31" t="s">
        <v>62</v>
      </c>
      <c r="AA344" s="31" t="s">
        <v>50</v>
      </c>
      <c r="AB344" s="31" t="s">
        <v>50</v>
      </c>
      <c r="AC344" s="31" t="s">
        <v>87</v>
      </c>
      <c r="AD344" s="31" t="s">
        <v>72</v>
      </c>
      <c r="AE344" s="2">
        <f t="shared" si="56"/>
        <v>60</v>
      </c>
      <c r="AF344" s="31" t="s">
        <v>85</v>
      </c>
      <c r="AG344" s="31" t="s">
        <v>129</v>
      </c>
      <c r="AH344" s="31" t="s">
        <v>225</v>
      </c>
      <c r="AI344" s="31" t="s">
        <v>11880</v>
      </c>
      <c r="AJ344" s="31">
        <f t="shared" si="57"/>
        <v>0</v>
      </c>
      <c r="AK344" s="34">
        <f t="shared" si="58"/>
        <v>-99</v>
      </c>
      <c r="AL344" s="30">
        <f t="shared" si="59"/>
        <v>-99</v>
      </c>
      <c r="AM344" s="5">
        <f t="shared" si="63"/>
        <v>425.97</v>
      </c>
      <c r="AN344" s="5">
        <f t="shared" si="64"/>
        <v>0</v>
      </c>
      <c r="AO344" s="30">
        <f t="shared" si="65"/>
        <v>0</v>
      </c>
      <c r="AP344" s="30">
        <f t="shared" si="60"/>
        <v>0</v>
      </c>
      <c r="AQ344" t="str">
        <f t="shared" si="61"/>
        <v>Before 1978</v>
      </c>
      <c r="AR344" s="2">
        <f t="shared" si="62"/>
        <v>1938</v>
      </c>
      <c r="AS344" s="2">
        <f t="shared" si="66"/>
        <v>-99</v>
      </c>
      <c r="AT344" s="31" t="s">
        <v>50</v>
      </c>
      <c r="AU344" s="31" t="s">
        <v>50</v>
      </c>
      <c r="AV344" s="31" t="s">
        <v>141</v>
      </c>
      <c r="AW344" s="31" t="s">
        <v>86</v>
      </c>
      <c r="AX344" s="31" t="s">
        <v>50</v>
      </c>
      <c r="AY344" s="31" t="s">
        <v>50</v>
      </c>
      <c r="AZ344" s="31" t="s">
        <v>225</v>
      </c>
      <c r="BA344" s="31" t="s">
        <v>11880</v>
      </c>
      <c r="BB344" s="31" t="s">
        <v>50</v>
      </c>
      <c r="BC344" s="31" t="s">
        <v>50</v>
      </c>
      <c r="BD344" s="31" t="s">
        <v>50</v>
      </c>
      <c r="BE344" s="31" t="s">
        <v>50</v>
      </c>
      <c r="BF344" s="31" t="s">
        <v>50</v>
      </c>
    </row>
    <row r="345" spans="1:58" ht="45" x14ac:dyDescent="0.25">
      <c r="A345" s="31" t="s">
        <v>828</v>
      </c>
      <c r="B345" s="31" t="s">
        <v>49</v>
      </c>
      <c r="C345" s="32">
        <v>1</v>
      </c>
      <c r="D345" s="31" t="s">
        <v>50</v>
      </c>
      <c r="E345" s="31" t="s">
        <v>71</v>
      </c>
      <c r="F345" s="31" t="s">
        <v>96</v>
      </c>
      <c r="G345" s="31" t="s">
        <v>50</v>
      </c>
      <c r="H345" s="31" t="s">
        <v>50</v>
      </c>
      <c r="I345" s="31" t="s">
        <v>53</v>
      </c>
      <c r="J345" s="31" t="s">
        <v>54</v>
      </c>
      <c r="K345" s="31" t="s">
        <v>54</v>
      </c>
      <c r="L345" s="31" t="s">
        <v>55</v>
      </c>
      <c r="M345" s="31" t="s">
        <v>51</v>
      </c>
      <c r="N345" s="31" t="s">
        <v>60</v>
      </c>
      <c r="O345" s="31" t="s">
        <v>60</v>
      </c>
      <c r="P345" s="31" t="s">
        <v>50</v>
      </c>
      <c r="Q345" s="31" t="s">
        <v>73</v>
      </c>
      <c r="R345" s="31" t="s">
        <v>74</v>
      </c>
      <c r="S345" s="31" t="s">
        <v>59</v>
      </c>
      <c r="T345" s="31" t="s">
        <v>60</v>
      </c>
      <c r="U345" s="31" t="s">
        <v>60</v>
      </c>
      <c r="V345" s="31" t="s">
        <v>86</v>
      </c>
      <c r="W345" s="31" t="s">
        <v>50</v>
      </c>
      <c r="X345" s="31" t="s">
        <v>366</v>
      </c>
      <c r="Y345" s="31" t="s">
        <v>54</v>
      </c>
      <c r="Z345" s="31" t="s">
        <v>62</v>
      </c>
      <c r="AA345" s="31" t="s">
        <v>50</v>
      </c>
      <c r="AB345" s="31" t="s">
        <v>50</v>
      </c>
      <c r="AC345" s="31" t="s">
        <v>63</v>
      </c>
      <c r="AD345" s="31" t="s">
        <v>72</v>
      </c>
      <c r="AE345" s="2">
        <f t="shared" si="56"/>
        <v>60</v>
      </c>
      <c r="AF345" s="31" t="s">
        <v>267</v>
      </c>
      <c r="AG345" s="31" t="s">
        <v>76</v>
      </c>
      <c r="AH345" s="31" t="s">
        <v>251</v>
      </c>
      <c r="AI345" s="31" t="s">
        <v>829</v>
      </c>
      <c r="AJ345" s="31">
        <f t="shared" si="57"/>
        <v>2</v>
      </c>
      <c r="AK345" s="34">
        <f t="shared" si="58"/>
        <v>1</v>
      </c>
      <c r="AL345" s="30">
        <f t="shared" si="59"/>
        <v>1</v>
      </c>
      <c r="AM345" s="5">
        <f t="shared" si="63"/>
        <v>543.34</v>
      </c>
      <c r="AN345" s="5">
        <f t="shared" si="64"/>
        <v>120</v>
      </c>
      <c r="AO345" s="30">
        <f t="shared" si="65"/>
        <v>2052</v>
      </c>
      <c r="AP345" s="30">
        <f t="shared" si="60"/>
        <v>2052</v>
      </c>
      <c r="AQ345" t="str">
        <f t="shared" si="61"/>
        <v>1978 - 1992</v>
      </c>
      <c r="AR345" s="2">
        <f t="shared" si="62"/>
        <v>1979</v>
      </c>
      <c r="AS345" s="2">
        <f t="shared" si="66"/>
        <v>17.100000000000001</v>
      </c>
      <c r="AT345" s="31" t="s">
        <v>830</v>
      </c>
      <c r="AU345" s="31" t="s">
        <v>831</v>
      </c>
      <c r="AV345" s="31" t="s">
        <v>141</v>
      </c>
      <c r="AW345" s="31" t="s">
        <v>86</v>
      </c>
      <c r="AX345" s="31" t="s">
        <v>653</v>
      </c>
      <c r="AY345" s="31" t="s">
        <v>68</v>
      </c>
      <c r="AZ345" s="31" t="s">
        <v>251</v>
      </c>
      <c r="BA345" s="31" t="s">
        <v>829</v>
      </c>
      <c r="BB345" s="31" t="s">
        <v>67</v>
      </c>
      <c r="BC345" s="31" t="s">
        <v>129</v>
      </c>
      <c r="BD345" s="31" t="s">
        <v>50</v>
      </c>
      <c r="BE345" s="31" t="s">
        <v>50</v>
      </c>
      <c r="BF345" s="31" t="s">
        <v>50</v>
      </c>
    </row>
    <row r="346" spans="1:58" ht="45" x14ac:dyDescent="0.25">
      <c r="A346" s="31" t="s">
        <v>4838</v>
      </c>
      <c r="B346" s="31" t="s">
        <v>49</v>
      </c>
      <c r="C346" s="32">
        <v>3</v>
      </c>
      <c r="D346" s="31" t="s">
        <v>50</v>
      </c>
      <c r="E346" s="31" t="s">
        <v>84</v>
      </c>
      <c r="F346" s="31" t="s">
        <v>85</v>
      </c>
      <c r="G346" s="31" t="s">
        <v>70</v>
      </c>
      <c r="H346" s="31" t="s">
        <v>71</v>
      </c>
      <c r="I346" s="31" t="s">
        <v>53</v>
      </c>
      <c r="J346" s="31" t="s">
        <v>54</v>
      </c>
      <c r="K346" s="31" t="s">
        <v>54</v>
      </c>
      <c r="L346" s="31" t="s">
        <v>55</v>
      </c>
      <c r="M346" s="31" t="s">
        <v>72</v>
      </c>
      <c r="N346" s="31" t="s">
        <v>50</v>
      </c>
      <c r="O346" s="31" t="s">
        <v>57</v>
      </c>
      <c r="P346" s="31" t="s">
        <v>50</v>
      </c>
      <c r="Q346" s="31" t="s">
        <v>300</v>
      </c>
      <c r="R346" s="31" t="s">
        <v>74</v>
      </c>
      <c r="S346" s="31" t="s">
        <v>59</v>
      </c>
      <c r="T346" s="31" t="s">
        <v>60</v>
      </c>
      <c r="U346" s="31" t="s">
        <v>60</v>
      </c>
      <c r="V346" s="31" t="s">
        <v>60</v>
      </c>
      <c r="W346" s="31" t="s">
        <v>50</v>
      </c>
      <c r="X346" s="31" t="s">
        <v>50</v>
      </c>
      <c r="Y346" s="31" t="s">
        <v>50</v>
      </c>
      <c r="Z346" s="31" t="s">
        <v>62</v>
      </c>
      <c r="AA346" s="31" t="s">
        <v>50</v>
      </c>
      <c r="AB346" s="31" t="s">
        <v>50</v>
      </c>
      <c r="AC346" s="31" t="s">
        <v>87</v>
      </c>
      <c r="AD346" s="31" t="s">
        <v>72</v>
      </c>
      <c r="AE346" s="2">
        <f t="shared" si="56"/>
        <v>60</v>
      </c>
      <c r="AF346" s="31" t="s">
        <v>85</v>
      </c>
      <c r="AG346" s="31" t="s">
        <v>129</v>
      </c>
      <c r="AH346" s="31" t="s">
        <v>152</v>
      </c>
      <c r="AI346" s="31" t="s">
        <v>11881</v>
      </c>
      <c r="AJ346" s="31">
        <f t="shared" si="57"/>
        <v>0</v>
      </c>
      <c r="AK346" s="34">
        <f t="shared" si="58"/>
        <v>-99</v>
      </c>
      <c r="AL346" s="30">
        <f t="shared" si="59"/>
        <v>-99</v>
      </c>
      <c r="AM346" s="5">
        <f t="shared" si="63"/>
        <v>23.33</v>
      </c>
      <c r="AN346" s="5">
        <f t="shared" si="64"/>
        <v>0</v>
      </c>
      <c r="AO346" s="30">
        <f t="shared" si="65"/>
        <v>0</v>
      </c>
      <c r="AP346" s="30">
        <f t="shared" si="60"/>
        <v>0</v>
      </c>
      <c r="AQ346" t="str">
        <f t="shared" si="61"/>
        <v>1993 - 2001</v>
      </c>
      <c r="AR346" s="2">
        <f t="shared" si="62"/>
        <v>2000</v>
      </c>
      <c r="AS346" s="2">
        <f t="shared" si="66"/>
        <v>-99</v>
      </c>
      <c r="AT346" s="31" t="s">
        <v>50</v>
      </c>
      <c r="AU346" s="31" t="s">
        <v>50</v>
      </c>
      <c r="AV346" s="31" t="s">
        <v>66</v>
      </c>
      <c r="AW346" s="31" t="s">
        <v>57</v>
      </c>
      <c r="AX346" s="31" t="s">
        <v>50</v>
      </c>
      <c r="AY346" s="31" t="s">
        <v>50</v>
      </c>
      <c r="AZ346" s="31" t="s">
        <v>152</v>
      </c>
      <c r="BA346" s="31" t="s">
        <v>11881</v>
      </c>
      <c r="BB346" s="31" t="s">
        <v>50</v>
      </c>
      <c r="BC346" s="31" t="s">
        <v>50</v>
      </c>
      <c r="BD346" s="31" t="s">
        <v>50</v>
      </c>
      <c r="BE346" s="31" t="s">
        <v>50</v>
      </c>
      <c r="BF346" s="31" t="s">
        <v>50</v>
      </c>
    </row>
    <row r="347" spans="1:58" ht="45" x14ac:dyDescent="0.25">
      <c r="A347" s="31" t="s">
        <v>4838</v>
      </c>
      <c r="B347" s="31" t="s">
        <v>49</v>
      </c>
      <c r="C347" s="32">
        <v>5</v>
      </c>
      <c r="D347" s="31" t="s">
        <v>50</v>
      </c>
      <c r="E347" s="31" t="s">
        <v>84</v>
      </c>
      <c r="F347" s="31" t="s">
        <v>85</v>
      </c>
      <c r="G347" s="31" t="s">
        <v>70</v>
      </c>
      <c r="H347" s="31" t="s">
        <v>71</v>
      </c>
      <c r="I347" s="31" t="s">
        <v>53</v>
      </c>
      <c r="J347" s="31" t="s">
        <v>54</v>
      </c>
      <c r="K347" s="31" t="s">
        <v>54</v>
      </c>
      <c r="L347" s="31" t="s">
        <v>55</v>
      </c>
      <c r="M347" s="31" t="s">
        <v>51</v>
      </c>
      <c r="N347" s="31" t="s">
        <v>50</v>
      </c>
      <c r="O347" s="31" t="s">
        <v>57</v>
      </c>
      <c r="P347" s="31" t="s">
        <v>50</v>
      </c>
      <c r="Q347" s="31" t="s">
        <v>300</v>
      </c>
      <c r="R347" s="31" t="s">
        <v>74</v>
      </c>
      <c r="S347" s="31" t="s">
        <v>59</v>
      </c>
      <c r="T347" s="31" t="s">
        <v>60</v>
      </c>
      <c r="U347" s="31" t="s">
        <v>60</v>
      </c>
      <c r="V347" s="31" t="s">
        <v>86</v>
      </c>
      <c r="W347" s="31" t="s">
        <v>50</v>
      </c>
      <c r="X347" s="31" t="s">
        <v>92</v>
      </c>
      <c r="Y347" s="31" t="s">
        <v>54</v>
      </c>
      <c r="Z347" s="31" t="s">
        <v>62</v>
      </c>
      <c r="AA347" s="31" t="s">
        <v>50</v>
      </c>
      <c r="AB347" s="31" t="s">
        <v>50</v>
      </c>
      <c r="AC347" s="31" t="s">
        <v>87</v>
      </c>
      <c r="AD347" s="31" t="s">
        <v>72</v>
      </c>
      <c r="AE347" s="2">
        <f t="shared" si="56"/>
        <v>60</v>
      </c>
      <c r="AF347" s="31" t="s">
        <v>85</v>
      </c>
      <c r="AG347" s="31" t="s">
        <v>129</v>
      </c>
      <c r="AH347" s="31" t="s">
        <v>152</v>
      </c>
      <c r="AI347" s="31" t="s">
        <v>11752</v>
      </c>
      <c r="AJ347" s="31">
        <f t="shared" si="57"/>
        <v>0</v>
      </c>
      <c r="AK347" s="34">
        <f t="shared" si="58"/>
        <v>-99</v>
      </c>
      <c r="AL347" s="30">
        <f t="shared" si="59"/>
        <v>-99</v>
      </c>
      <c r="AM347" s="5">
        <f t="shared" si="63"/>
        <v>23.33</v>
      </c>
      <c r="AN347" s="5">
        <f t="shared" si="64"/>
        <v>0</v>
      </c>
      <c r="AO347" s="30">
        <f t="shared" si="65"/>
        <v>0</v>
      </c>
      <c r="AP347" s="30">
        <f t="shared" si="60"/>
        <v>0</v>
      </c>
      <c r="AQ347" t="str">
        <f t="shared" si="61"/>
        <v>1993 - 2001</v>
      </c>
      <c r="AR347" s="2">
        <f t="shared" si="62"/>
        <v>2000</v>
      </c>
      <c r="AS347" s="2">
        <f t="shared" si="66"/>
        <v>-99</v>
      </c>
      <c r="AT347" s="31" t="s">
        <v>50</v>
      </c>
      <c r="AU347" s="31" t="s">
        <v>50</v>
      </c>
      <c r="AV347" s="31" t="s">
        <v>66</v>
      </c>
      <c r="AW347" s="31" t="s">
        <v>57</v>
      </c>
      <c r="AX347" s="31" t="s">
        <v>50</v>
      </c>
      <c r="AY347" s="31" t="s">
        <v>50</v>
      </c>
      <c r="AZ347" s="31" t="s">
        <v>152</v>
      </c>
      <c r="BA347" s="31" t="s">
        <v>11752</v>
      </c>
      <c r="BB347" s="31" t="s">
        <v>50</v>
      </c>
      <c r="BC347" s="31" t="s">
        <v>50</v>
      </c>
      <c r="BD347" s="31" t="s">
        <v>50</v>
      </c>
      <c r="BE347" s="31" t="s">
        <v>50</v>
      </c>
      <c r="BF347" s="31" t="s">
        <v>50</v>
      </c>
    </row>
    <row r="348" spans="1:58" ht="45" x14ac:dyDescent="0.25">
      <c r="A348" s="31" t="s">
        <v>4859</v>
      </c>
      <c r="B348" s="31" t="s">
        <v>49</v>
      </c>
      <c r="C348" s="32">
        <v>1</v>
      </c>
      <c r="D348" s="31" t="s">
        <v>50</v>
      </c>
      <c r="E348" s="31" t="s">
        <v>85</v>
      </c>
      <c r="F348" s="31" t="s">
        <v>70</v>
      </c>
      <c r="G348" s="31" t="s">
        <v>50</v>
      </c>
      <c r="H348" s="31" t="s">
        <v>50</v>
      </c>
      <c r="I348" s="31" t="s">
        <v>53</v>
      </c>
      <c r="J348" s="31" t="s">
        <v>54</v>
      </c>
      <c r="K348" s="31" t="s">
        <v>60</v>
      </c>
      <c r="L348" s="31" t="s">
        <v>55</v>
      </c>
      <c r="M348" s="31" t="s">
        <v>72</v>
      </c>
      <c r="N348" s="31" t="s">
        <v>50</v>
      </c>
      <c r="O348" s="31" t="s">
        <v>66</v>
      </c>
      <c r="P348" s="31" t="s">
        <v>300</v>
      </c>
      <c r="Q348" s="31" t="s">
        <v>300</v>
      </c>
      <c r="R348" s="31" t="s">
        <v>74</v>
      </c>
      <c r="S348" s="31" t="s">
        <v>59</v>
      </c>
      <c r="T348" s="31" t="s">
        <v>60</v>
      </c>
      <c r="U348" s="31" t="s">
        <v>60</v>
      </c>
      <c r="V348" s="31" t="s">
        <v>60</v>
      </c>
      <c r="W348" s="31" t="s">
        <v>50</v>
      </c>
      <c r="X348" s="31" t="s">
        <v>50</v>
      </c>
      <c r="Y348" s="31" t="s">
        <v>60</v>
      </c>
      <c r="Z348" s="31" t="s">
        <v>62</v>
      </c>
      <c r="AA348" s="31" t="s">
        <v>50</v>
      </c>
      <c r="AB348" s="31" t="s">
        <v>50</v>
      </c>
      <c r="AC348" s="31" t="s">
        <v>87</v>
      </c>
      <c r="AD348" s="31" t="s">
        <v>72</v>
      </c>
      <c r="AE348" s="2">
        <f t="shared" si="56"/>
        <v>60</v>
      </c>
      <c r="AF348" s="31" t="s">
        <v>85</v>
      </c>
      <c r="AG348" s="31" t="s">
        <v>129</v>
      </c>
      <c r="AH348" s="31" t="s">
        <v>11882</v>
      </c>
      <c r="AI348" s="31" t="s">
        <v>50</v>
      </c>
      <c r="AJ348" s="31">
        <f t="shared" si="57"/>
        <v>0</v>
      </c>
      <c r="AK348" s="34">
        <f t="shared" si="58"/>
        <v>-99</v>
      </c>
      <c r="AL348" s="30">
        <f t="shared" si="59"/>
        <v>-99</v>
      </c>
      <c r="AM348" s="5">
        <f t="shared" si="63"/>
        <v>425.97</v>
      </c>
      <c r="AN348" s="5">
        <f t="shared" si="64"/>
        <v>0</v>
      </c>
      <c r="AO348" s="30">
        <f t="shared" si="65"/>
        <v>0</v>
      </c>
      <c r="AP348" s="30">
        <f t="shared" si="60"/>
        <v>0</v>
      </c>
      <c r="AQ348" t="str">
        <f t="shared" si="61"/>
        <v>Before 1978</v>
      </c>
      <c r="AR348" s="2">
        <f t="shared" si="62"/>
        <v>1965</v>
      </c>
      <c r="AS348" s="2">
        <f t="shared" si="66"/>
        <v>-99</v>
      </c>
      <c r="AT348" s="31" t="s">
        <v>50</v>
      </c>
      <c r="AU348" s="31" t="s">
        <v>50</v>
      </c>
      <c r="AV348" s="31" t="s">
        <v>141</v>
      </c>
      <c r="AW348" s="31" t="s">
        <v>86</v>
      </c>
      <c r="AX348" s="31" t="s">
        <v>50</v>
      </c>
      <c r="AY348" s="31" t="s">
        <v>50</v>
      </c>
      <c r="AZ348" s="31" t="s">
        <v>50</v>
      </c>
      <c r="BA348" s="31" t="s">
        <v>50</v>
      </c>
      <c r="BB348" s="31" t="s">
        <v>50</v>
      </c>
      <c r="BC348" s="31" t="s">
        <v>50</v>
      </c>
      <c r="BD348" s="31" t="s">
        <v>50</v>
      </c>
      <c r="BE348" s="31" t="s">
        <v>50</v>
      </c>
      <c r="BF348" s="31" t="s">
        <v>50</v>
      </c>
    </row>
    <row r="349" spans="1:58" ht="45" x14ac:dyDescent="0.25">
      <c r="A349" s="31" t="s">
        <v>4859</v>
      </c>
      <c r="B349" s="31" t="s">
        <v>49</v>
      </c>
      <c r="C349" s="32">
        <v>2</v>
      </c>
      <c r="D349" s="31" t="s">
        <v>50</v>
      </c>
      <c r="E349" s="31" t="s">
        <v>85</v>
      </c>
      <c r="F349" s="31" t="s">
        <v>70</v>
      </c>
      <c r="G349" s="31" t="s">
        <v>50</v>
      </c>
      <c r="H349" s="31" t="s">
        <v>50</v>
      </c>
      <c r="I349" s="31" t="s">
        <v>53</v>
      </c>
      <c r="J349" s="31" t="s">
        <v>54</v>
      </c>
      <c r="K349" s="31" t="s">
        <v>60</v>
      </c>
      <c r="L349" s="31" t="s">
        <v>55</v>
      </c>
      <c r="M349" s="31" t="s">
        <v>72</v>
      </c>
      <c r="N349" s="31" t="s">
        <v>50</v>
      </c>
      <c r="O349" s="31" t="s">
        <v>66</v>
      </c>
      <c r="P349" s="31" t="s">
        <v>241</v>
      </c>
      <c r="Q349" s="31" t="s">
        <v>241</v>
      </c>
      <c r="R349" s="31" t="s">
        <v>74</v>
      </c>
      <c r="S349" s="31" t="s">
        <v>59</v>
      </c>
      <c r="T349" s="31" t="s">
        <v>60</v>
      </c>
      <c r="U349" s="31" t="s">
        <v>60</v>
      </c>
      <c r="V349" s="31" t="s">
        <v>60</v>
      </c>
      <c r="W349" s="31" t="s">
        <v>50</v>
      </c>
      <c r="X349" s="31" t="s">
        <v>50</v>
      </c>
      <c r="Y349" s="31" t="s">
        <v>60</v>
      </c>
      <c r="Z349" s="31" t="s">
        <v>62</v>
      </c>
      <c r="AA349" s="31" t="s">
        <v>50</v>
      </c>
      <c r="AB349" s="31" t="s">
        <v>50</v>
      </c>
      <c r="AC349" s="31" t="s">
        <v>87</v>
      </c>
      <c r="AD349" s="31" t="s">
        <v>72</v>
      </c>
      <c r="AE349" s="2">
        <f t="shared" si="56"/>
        <v>60</v>
      </c>
      <c r="AF349" s="31" t="s">
        <v>85</v>
      </c>
      <c r="AG349" s="31" t="s">
        <v>129</v>
      </c>
      <c r="AH349" s="31" t="s">
        <v>379</v>
      </c>
      <c r="AI349" s="31" t="s">
        <v>50</v>
      </c>
      <c r="AJ349" s="31">
        <f t="shared" si="57"/>
        <v>0</v>
      </c>
      <c r="AK349" s="34">
        <f t="shared" si="58"/>
        <v>-99</v>
      </c>
      <c r="AL349" s="30">
        <f t="shared" si="59"/>
        <v>-99</v>
      </c>
      <c r="AM349" s="5">
        <f t="shared" si="63"/>
        <v>425.97</v>
      </c>
      <c r="AN349" s="5">
        <f t="shared" si="64"/>
        <v>0</v>
      </c>
      <c r="AO349" s="30">
        <f t="shared" si="65"/>
        <v>0</v>
      </c>
      <c r="AP349" s="30">
        <f t="shared" si="60"/>
        <v>0</v>
      </c>
      <c r="AQ349" t="str">
        <f t="shared" si="61"/>
        <v>Before 1978</v>
      </c>
      <c r="AR349" s="2">
        <f t="shared" si="62"/>
        <v>1965</v>
      </c>
      <c r="AS349" s="2">
        <f t="shared" si="66"/>
        <v>-99</v>
      </c>
      <c r="AT349" s="31" t="s">
        <v>50</v>
      </c>
      <c r="AU349" s="31" t="s">
        <v>50</v>
      </c>
      <c r="AV349" s="31" t="s">
        <v>141</v>
      </c>
      <c r="AW349" s="31" t="s">
        <v>86</v>
      </c>
      <c r="AX349" s="31" t="s">
        <v>50</v>
      </c>
      <c r="AY349" s="31" t="s">
        <v>50</v>
      </c>
      <c r="AZ349" s="31" t="s">
        <v>50</v>
      </c>
      <c r="BA349" s="31" t="s">
        <v>50</v>
      </c>
      <c r="BB349" s="31" t="s">
        <v>50</v>
      </c>
      <c r="BC349" s="31" t="s">
        <v>50</v>
      </c>
      <c r="BD349" s="31" t="s">
        <v>50</v>
      </c>
      <c r="BE349" s="31" t="s">
        <v>50</v>
      </c>
      <c r="BF349" s="31" t="s">
        <v>50</v>
      </c>
    </row>
    <row r="350" spans="1:58" ht="45" x14ac:dyDescent="0.25">
      <c r="A350" s="31" t="s">
        <v>4862</v>
      </c>
      <c r="B350" s="31" t="s">
        <v>49</v>
      </c>
      <c r="C350" s="32">
        <v>2</v>
      </c>
      <c r="D350" s="31" t="s">
        <v>50</v>
      </c>
      <c r="E350" s="31" t="s">
        <v>85</v>
      </c>
      <c r="F350" s="31" t="s">
        <v>70</v>
      </c>
      <c r="G350" s="31" t="s">
        <v>50</v>
      </c>
      <c r="H350" s="31" t="s">
        <v>50</v>
      </c>
      <c r="I350" s="31" t="s">
        <v>570</v>
      </c>
      <c r="J350" s="31" t="s">
        <v>54</v>
      </c>
      <c r="K350" s="31" t="s">
        <v>54</v>
      </c>
      <c r="L350" s="31" t="s">
        <v>128</v>
      </c>
      <c r="M350" s="31" t="s">
        <v>72</v>
      </c>
      <c r="N350" s="31" t="s">
        <v>50</v>
      </c>
      <c r="O350" s="31" t="s">
        <v>57</v>
      </c>
      <c r="P350" s="31" t="s">
        <v>50</v>
      </c>
      <c r="Q350" s="31" t="s">
        <v>50</v>
      </c>
      <c r="R350" s="31" t="s">
        <v>58</v>
      </c>
      <c r="S350" s="31" t="s">
        <v>59</v>
      </c>
      <c r="T350" s="31" t="s">
        <v>60</v>
      </c>
      <c r="U350" s="31" t="s">
        <v>60</v>
      </c>
      <c r="V350" s="31" t="s">
        <v>60</v>
      </c>
      <c r="W350" s="31" t="s">
        <v>50</v>
      </c>
      <c r="X350" s="31" t="s">
        <v>50</v>
      </c>
      <c r="Y350" s="31" t="s">
        <v>50</v>
      </c>
      <c r="Z350" s="31" t="s">
        <v>62</v>
      </c>
      <c r="AA350" s="31" t="s">
        <v>50</v>
      </c>
      <c r="AB350" s="31" t="s">
        <v>50</v>
      </c>
      <c r="AC350" s="31" t="s">
        <v>87</v>
      </c>
      <c r="AD350" s="31" t="s">
        <v>72</v>
      </c>
      <c r="AE350" s="2">
        <f t="shared" si="56"/>
        <v>60</v>
      </c>
      <c r="AF350" s="31" t="s">
        <v>85</v>
      </c>
      <c r="AG350" s="31" t="s">
        <v>129</v>
      </c>
      <c r="AH350" s="31" t="s">
        <v>136</v>
      </c>
      <c r="AI350" s="31" t="s">
        <v>11883</v>
      </c>
      <c r="AJ350" s="31">
        <f t="shared" si="57"/>
        <v>0</v>
      </c>
      <c r="AK350" s="34">
        <f t="shared" si="58"/>
        <v>-99</v>
      </c>
      <c r="AL350" s="30">
        <f t="shared" si="59"/>
        <v>-99</v>
      </c>
      <c r="AM350" s="5">
        <f t="shared" si="63"/>
        <v>30.7</v>
      </c>
      <c r="AN350" s="5">
        <f t="shared" si="64"/>
        <v>0</v>
      </c>
      <c r="AO350" s="30">
        <f t="shared" si="65"/>
        <v>0</v>
      </c>
      <c r="AP350" s="30">
        <f t="shared" si="60"/>
        <v>0</v>
      </c>
      <c r="AQ350" t="str">
        <f t="shared" si="61"/>
        <v>Before 1978</v>
      </c>
      <c r="AR350" s="2">
        <f t="shared" si="62"/>
        <v>1963</v>
      </c>
      <c r="AS350" s="2">
        <f t="shared" si="66"/>
        <v>-99</v>
      </c>
      <c r="AT350" s="31" t="s">
        <v>50</v>
      </c>
      <c r="AU350" s="31" t="s">
        <v>50</v>
      </c>
      <c r="AV350" s="31" t="s">
        <v>141</v>
      </c>
      <c r="AW350" s="31" t="s">
        <v>86</v>
      </c>
      <c r="AX350" s="31" t="s">
        <v>50</v>
      </c>
      <c r="AY350" s="31" t="s">
        <v>50</v>
      </c>
      <c r="AZ350" s="31" t="s">
        <v>136</v>
      </c>
      <c r="BA350" s="31" t="s">
        <v>11883</v>
      </c>
      <c r="BB350" s="31" t="s">
        <v>50</v>
      </c>
      <c r="BC350" s="31" t="s">
        <v>50</v>
      </c>
      <c r="BD350" s="31" t="s">
        <v>50</v>
      </c>
      <c r="BE350" s="31" t="s">
        <v>50</v>
      </c>
      <c r="BF350" s="31" t="s">
        <v>50</v>
      </c>
    </row>
    <row r="351" spans="1:58" ht="45" x14ac:dyDescent="0.25">
      <c r="A351" s="31" t="s">
        <v>4862</v>
      </c>
      <c r="B351" s="31" t="s">
        <v>49</v>
      </c>
      <c r="C351" s="32">
        <v>3</v>
      </c>
      <c r="D351" s="31" t="s">
        <v>50</v>
      </c>
      <c r="E351" s="31" t="s">
        <v>85</v>
      </c>
      <c r="F351" s="31" t="s">
        <v>70</v>
      </c>
      <c r="G351" s="31" t="s">
        <v>50</v>
      </c>
      <c r="H351" s="31" t="s">
        <v>50</v>
      </c>
      <c r="I351" s="31" t="s">
        <v>194</v>
      </c>
      <c r="J351" s="31" t="s">
        <v>54</v>
      </c>
      <c r="K351" s="31" t="s">
        <v>54</v>
      </c>
      <c r="L351" s="31" t="s">
        <v>128</v>
      </c>
      <c r="M351" s="31" t="s">
        <v>72</v>
      </c>
      <c r="N351" s="31" t="s">
        <v>50</v>
      </c>
      <c r="O351" s="31" t="s">
        <v>57</v>
      </c>
      <c r="P351" s="31" t="s">
        <v>50</v>
      </c>
      <c r="Q351" s="31" t="s">
        <v>50</v>
      </c>
      <c r="R351" s="31" t="s">
        <v>58</v>
      </c>
      <c r="S351" s="31" t="s">
        <v>59</v>
      </c>
      <c r="T351" s="31" t="s">
        <v>60</v>
      </c>
      <c r="U351" s="31" t="s">
        <v>60</v>
      </c>
      <c r="V351" s="31" t="s">
        <v>60</v>
      </c>
      <c r="W351" s="31" t="s">
        <v>50</v>
      </c>
      <c r="X351" s="31" t="s">
        <v>50</v>
      </c>
      <c r="Y351" s="31" t="s">
        <v>50</v>
      </c>
      <c r="Z351" s="31" t="s">
        <v>62</v>
      </c>
      <c r="AA351" s="31" t="s">
        <v>50</v>
      </c>
      <c r="AB351" s="31" t="s">
        <v>50</v>
      </c>
      <c r="AC351" s="31" t="s">
        <v>87</v>
      </c>
      <c r="AD351" s="31" t="s">
        <v>72</v>
      </c>
      <c r="AE351" s="2">
        <f t="shared" si="56"/>
        <v>60</v>
      </c>
      <c r="AF351" s="31" t="s">
        <v>85</v>
      </c>
      <c r="AG351" s="31" t="s">
        <v>129</v>
      </c>
      <c r="AH351" s="31" t="s">
        <v>136</v>
      </c>
      <c r="AI351" s="31" t="s">
        <v>11883</v>
      </c>
      <c r="AJ351" s="31">
        <f t="shared" si="57"/>
        <v>0</v>
      </c>
      <c r="AK351" s="34">
        <f t="shared" si="58"/>
        <v>-99</v>
      </c>
      <c r="AL351" s="30">
        <f t="shared" si="59"/>
        <v>-99</v>
      </c>
      <c r="AM351" s="5">
        <f t="shared" si="63"/>
        <v>30.7</v>
      </c>
      <c r="AN351" s="5">
        <f t="shared" si="64"/>
        <v>0</v>
      </c>
      <c r="AO351" s="30">
        <f t="shared" si="65"/>
        <v>0</v>
      </c>
      <c r="AP351" s="30">
        <f t="shared" si="60"/>
        <v>0</v>
      </c>
      <c r="AQ351" t="str">
        <f t="shared" si="61"/>
        <v>Before 1978</v>
      </c>
      <c r="AR351" s="2">
        <f t="shared" si="62"/>
        <v>1963</v>
      </c>
      <c r="AS351" s="2">
        <f t="shared" si="66"/>
        <v>-99</v>
      </c>
      <c r="AT351" s="31" t="s">
        <v>50</v>
      </c>
      <c r="AU351" s="31" t="s">
        <v>50</v>
      </c>
      <c r="AV351" s="31" t="s">
        <v>141</v>
      </c>
      <c r="AW351" s="31" t="s">
        <v>86</v>
      </c>
      <c r="AX351" s="31" t="s">
        <v>50</v>
      </c>
      <c r="AY351" s="31" t="s">
        <v>50</v>
      </c>
      <c r="AZ351" s="31" t="s">
        <v>136</v>
      </c>
      <c r="BA351" s="31" t="s">
        <v>11883</v>
      </c>
      <c r="BB351" s="31" t="s">
        <v>50</v>
      </c>
      <c r="BC351" s="31" t="s">
        <v>50</v>
      </c>
      <c r="BD351" s="31" t="s">
        <v>50</v>
      </c>
      <c r="BE351" s="31" t="s">
        <v>50</v>
      </c>
      <c r="BF351" s="31" t="s">
        <v>50</v>
      </c>
    </row>
    <row r="352" spans="1:58" ht="45" x14ac:dyDescent="0.25">
      <c r="A352" s="31" t="s">
        <v>4862</v>
      </c>
      <c r="B352" s="31" t="s">
        <v>49</v>
      </c>
      <c r="C352" s="32">
        <v>4</v>
      </c>
      <c r="D352" s="31" t="s">
        <v>50</v>
      </c>
      <c r="E352" s="31" t="s">
        <v>85</v>
      </c>
      <c r="F352" s="31" t="s">
        <v>70</v>
      </c>
      <c r="G352" s="31" t="s">
        <v>50</v>
      </c>
      <c r="H352" s="31" t="s">
        <v>50</v>
      </c>
      <c r="I352" s="31" t="s">
        <v>53</v>
      </c>
      <c r="J352" s="31" t="s">
        <v>54</v>
      </c>
      <c r="K352" s="31" t="s">
        <v>54</v>
      </c>
      <c r="L352" s="31" t="s">
        <v>128</v>
      </c>
      <c r="M352" s="31" t="s">
        <v>72</v>
      </c>
      <c r="N352" s="31" t="s">
        <v>50</v>
      </c>
      <c r="O352" s="31" t="s">
        <v>57</v>
      </c>
      <c r="P352" s="31" t="s">
        <v>50</v>
      </c>
      <c r="Q352" s="31" t="s">
        <v>50</v>
      </c>
      <c r="R352" s="31" t="s">
        <v>58</v>
      </c>
      <c r="S352" s="31" t="s">
        <v>59</v>
      </c>
      <c r="T352" s="31" t="s">
        <v>60</v>
      </c>
      <c r="U352" s="31" t="s">
        <v>60</v>
      </c>
      <c r="V352" s="31" t="s">
        <v>60</v>
      </c>
      <c r="W352" s="31" t="s">
        <v>50</v>
      </c>
      <c r="X352" s="31" t="s">
        <v>50</v>
      </c>
      <c r="Y352" s="31" t="s">
        <v>50</v>
      </c>
      <c r="Z352" s="31" t="s">
        <v>62</v>
      </c>
      <c r="AA352" s="31" t="s">
        <v>50</v>
      </c>
      <c r="AB352" s="31" t="s">
        <v>50</v>
      </c>
      <c r="AC352" s="31" t="s">
        <v>87</v>
      </c>
      <c r="AD352" s="31" t="s">
        <v>72</v>
      </c>
      <c r="AE352" s="2">
        <f t="shared" si="56"/>
        <v>60</v>
      </c>
      <c r="AF352" s="31" t="s">
        <v>85</v>
      </c>
      <c r="AG352" s="31" t="s">
        <v>129</v>
      </c>
      <c r="AH352" s="31" t="s">
        <v>136</v>
      </c>
      <c r="AI352" s="31" t="s">
        <v>11884</v>
      </c>
      <c r="AJ352" s="31">
        <f t="shared" si="57"/>
        <v>0</v>
      </c>
      <c r="AK352" s="34">
        <f t="shared" si="58"/>
        <v>-99</v>
      </c>
      <c r="AL352" s="30">
        <f t="shared" si="59"/>
        <v>-99</v>
      </c>
      <c r="AM352" s="5">
        <f t="shared" si="63"/>
        <v>30.7</v>
      </c>
      <c r="AN352" s="5">
        <f t="shared" si="64"/>
        <v>0</v>
      </c>
      <c r="AO352" s="30">
        <f t="shared" si="65"/>
        <v>0</v>
      </c>
      <c r="AP352" s="30">
        <f t="shared" si="60"/>
        <v>0</v>
      </c>
      <c r="AQ352" t="str">
        <f t="shared" si="61"/>
        <v>Before 1978</v>
      </c>
      <c r="AR352" s="2">
        <f t="shared" si="62"/>
        <v>1963</v>
      </c>
      <c r="AS352" s="2">
        <f t="shared" si="66"/>
        <v>-99</v>
      </c>
      <c r="AT352" s="31" t="s">
        <v>50</v>
      </c>
      <c r="AU352" s="31" t="s">
        <v>50</v>
      </c>
      <c r="AV352" s="31" t="s">
        <v>141</v>
      </c>
      <c r="AW352" s="31" t="s">
        <v>86</v>
      </c>
      <c r="AX352" s="31" t="s">
        <v>50</v>
      </c>
      <c r="AY352" s="31" t="s">
        <v>50</v>
      </c>
      <c r="AZ352" s="31" t="s">
        <v>136</v>
      </c>
      <c r="BA352" s="31" t="s">
        <v>11884</v>
      </c>
      <c r="BB352" s="31" t="s">
        <v>50</v>
      </c>
      <c r="BC352" s="31" t="s">
        <v>50</v>
      </c>
      <c r="BD352" s="31" t="s">
        <v>50</v>
      </c>
      <c r="BE352" s="31" t="s">
        <v>50</v>
      </c>
      <c r="BF352" s="31" t="s">
        <v>50</v>
      </c>
    </row>
    <row r="353" spans="1:58" ht="45" x14ac:dyDescent="0.25">
      <c r="A353" s="31" t="s">
        <v>4862</v>
      </c>
      <c r="B353" s="31" t="s">
        <v>49</v>
      </c>
      <c r="C353" s="32">
        <v>7</v>
      </c>
      <c r="D353" s="31" t="s">
        <v>50</v>
      </c>
      <c r="E353" s="31" t="s">
        <v>85</v>
      </c>
      <c r="F353" s="31" t="s">
        <v>70</v>
      </c>
      <c r="G353" s="31" t="s">
        <v>50</v>
      </c>
      <c r="H353" s="31" t="s">
        <v>50</v>
      </c>
      <c r="I353" s="31" t="s">
        <v>116</v>
      </c>
      <c r="J353" s="31" t="s">
        <v>54</v>
      </c>
      <c r="K353" s="31" t="s">
        <v>54</v>
      </c>
      <c r="L353" s="31" t="s">
        <v>128</v>
      </c>
      <c r="M353" s="31" t="s">
        <v>72</v>
      </c>
      <c r="N353" s="31" t="s">
        <v>50</v>
      </c>
      <c r="O353" s="31" t="s">
        <v>57</v>
      </c>
      <c r="P353" s="31" t="s">
        <v>123</v>
      </c>
      <c r="Q353" s="31" t="s">
        <v>50</v>
      </c>
      <c r="R353" s="31" t="s">
        <v>58</v>
      </c>
      <c r="S353" s="31" t="s">
        <v>59</v>
      </c>
      <c r="T353" s="31" t="s">
        <v>60</v>
      </c>
      <c r="U353" s="31" t="s">
        <v>60</v>
      </c>
      <c r="V353" s="31" t="s">
        <v>60</v>
      </c>
      <c r="W353" s="31" t="s">
        <v>50</v>
      </c>
      <c r="X353" s="31" t="s">
        <v>50</v>
      </c>
      <c r="Y353" s="31" t="s">
        <v>50</v>
      </c>
      <c r="Z353" s="31" t="s">
        <v>62</v>
      </c>
      <c r="AA353" s="31" t="s">
        <v>50</v>
      </c>
      <c r="AB353" s="31" t="s">
        <v>50</v>
      </c>
      <c r="AC353" s="31" t="s">
        <v>87</v>
      </c>
      <c r="AD353" s="31" t="s">
        <v>72</v>
      </c>
      <c r="AE353" s="2">
        <f t="shared" si="56"/>
        <v>60</v>
      </c>
      <c r="AF353" s="31" t="s">
        <v>85</v>
      </c>
      <c r="AG353" s="31" t="s">
        <v>129</v>
      </c>
      <c r="AH353" s="31" t="s">
        <v>144</v>
      </c>
      <c r="AI353" s="31" t="s">
        <v>11885</v>
      </c>
      <c r="AJ353" s="31">
        <f t="shared" si="57"/>
        <v>0</v>
      </c>
      <c r="AK353" s="34">
        <f t="shared" si="58"/>
        <v>-99</v>
      </c>
      <c r="AL353" s="30">
        <f t="shared" si="59"/>
        <v>-99</v>
      </c>
      <c r="AM353" s="5">
        <f t="shared" si="63"/>
        <v>30.7</v>
      </c>
      <c r="AN353" s="5">
        <f t="shared" si="64"/>
        <v>0</v>
      </c>
      <c r="AO353" s="30">
        <f t="shared" si="65"/>
        <v>0</v>
      </c>
      <c r="AP353" s="30">
        <f t="shared" si="60"/>
        <v>0</v>
      </c>
      <c r="AQ353" t="str">
        <f t="shared" si="61"/>
        <v>Before 1978</v>
      </c>
      <c r="AR353" s="2">
        <f t="shared" si="62"/>
        <v>1963</v>
      </c>
      <c r="AS353" s="2">
        <f t="shared" si="66"/>
        <v>-99</v>
      </c>
      <c r="AT353" s="31" t="s">
        <v>50</v>
      </c>
      <c r="AU353" s="31" t="s">
        <v>50</v>
      </c>
      <c r="AV353" s="31" t="s">
        <v>141</v>
      </c>
      <c r="AW353" s="31" t="s">
        <v>86</v>
      </c>
      <c r="AX353" s="31" t="s">
        <v>50</v>
      </c>
      <c r="AY353" s="31" t="s">
        <v>50</v>
      </c>
      <c r="AZ353" s="31" t="s">
        <v>144</v>
      </c>
      <c r="BA353" s="31" t="s">
        <v>11885</v>
      </c>
      <c r="BB353" s="31" t="s">
        <v>50</v>
      </c>
      <c r="BC353" s="31" t="s">
        <v>50</v>
      </c>
      <c r="BD353" s="31" t="s">
        <v>50</v>
      </c>
      <c r="BE353" s="31" t="s">
        <v>50</v>
      </c>
      <c r="BF353" s="31" t="s">
        <v>50</v>
      </c>
    </row>
    <row r="354" spans="1:58" ht="45" x14ac:dyDescent="0.25">
      <c r="A354" s="31" t="s">
        <v>4862</v>
      </c>
      <c r="B354" s="31" t="s">
        <v>49</v>
      </c>
      <c r="C354" s="32">
        <v>8</v>
      </c>
      <c r="D354" s="31" t="s">
        <v>50</v>
      </c>
      <c r="E354" s="31" t="s">
        <v>85</v>
      </c>
      <c r="F354" s="31" t="s">
        <v>70</v>
      </c>
      <c r="G354" s="31" t="s">
        <v>50</v>
      </c>
      <c r="H354" s="31" t="s">
        <v>50</v>
      </c>
      <c r="I354" s="31" t="s">
        <v>53</v>
      </c>
      <c r="J354" s="31" t="s">
        <v>54</v>
      </c>
      <c r="K354" s="31" t="s">
        <v>54</v>
      </c>
      <c r="L354" s="31" t="s">
        <v>128</v>
      </c>
      <c r="M354" s="31" t="s">
        <v>72</v>
      </c>
      <c r="N354" s="31" t="s">
        <v>50</v>
      </c>
      <c r="O354" s="31" t="s">
        <v>57</v>
      </c>
      <c r="P354" s="31" t="s">
        <v>123</v>
      </c>
      <c r="Q354" s="31" t="s">
        <v>50</v>
      </c>
      <c r="R354" s="31" t="s">
        <v>58</v>
      </c>
      <c r="S354" s="31" t="s">
        <v>59</v>
      </c>
      <c r="T354" s="31" t="s">
        <v>60</v>
      </c>
      <c r="U354" s="31" t="s">
        <v>60</v>
      </c>
      <c r="V354" s="31" t="s">
        <v>60</v>
      </c>
      <c r="W354" s="31" t="s">
        <v>50</v>
      </c>
      <c r="X354" s="31" t="s">
        <v>50</v>
      </c>
      <c r="Y354" s="31" t="s">
        <v>50</v>
      </c>
      <c r="Z354" s="31" t="s">
        <v>62</v>
      </c>
      <c r="AA354" s="31" t="s">
        <v>50</v>
      </c>
      <c r="AB354" s="31" t="s">
        <v>50</v>
      </c>
      <c r="AC354" s="31" t="s">
        <v>87</v>
      </c>
      <c r="AD354" s="31" t="s">
        <v>72</v>
      </c>
      <c r="AE354" s="2">
        <f t="shared" si="56"/>
        <v>60</v>
      </c>
      <c r="AF354" s="31" t="s">
        <v>85</v>
      </c>
      <c r="AG354" s="31" t="s">
        <v>129</v>
      </c>
      <c r="AH354" s="31" t="s">
        <v>144</v>
      </c>
      <c r="AI354" s="31" t="s">
        <v>11885</v>
      </c>
      <c r="AJ354" s="31">
        <f t="shared" si="57"/>
        <v>0</v>
      </c>
      <c r="AK354" s="34">
        <f t="shared" si="58"/>
        <v>-99</v>
      </c>
      <c r="AL354" s="30">
        <f t="shared" si="59"/>
        <v>-99</v>
      </c>
      <c r="AM354" s="5">
        <f t="shared" si="63"/>
        <v>30.7</v>
      </c>
      <c r="AN354" s="5">
        <f t="shared" si="64"/>
        <v>0</v>
      </c>
      <c r="AO354" s="30">
        <f t="shared" si="65"/>
        <v>0</v>
      </c>
      <c r="AP354" s="30">
        <f t="shared" si="60"/>
        <v>0</v>
      </c>
      <c r="AQ354" t="str">
        <f t="shared" si="61"/>
        <v>Before 1978</v>
      </c>
      <c r="AR354" s="2">
        <f t="shared" si="62"/>
        <v>1963</v>
      </c>
      <c r="AS354" s="2">
        <f t="shared" si="66"/>
        <v>-99</v>
      </c>
      <c r="AT354" s="31" t="s">
        <v>50</v>
      </c>
      <c r="AU354" s="31" t="s">
        <v>50</v>
      </c>
      <c r="AV354" s="31" t="s">
        <v>141</v>
      </c>
      <c r="AW354" s="31" t="s">
        <v>86</v>
      </c>
      <c r="AX354" s="31" t="s">
        <v>50</v>
      </c>
      <c r="AY354" s="31" t="s">
        <v>50</v>
      </c>
      <c r="AZ354" s="31" t="s">
        <v>144</v>
      </c>
      <c r="BA354" s="31" t="s">
        <v>11885</v>
      </c>
      <c r="BB354" s="31" t="s">
        <v>50</v>
      </c>
      <c r="BC354" s="31" t="s">
        <v>50</v>
      </c>
      <c r="BD354" s="31" t="s">
        <v>50</v>
      </c>
      <c r="BE354" s="31" t="s">
        <v>50</v>
      </c>
      <c r="BF354" s="31" t="s">
        <v>50</v>
      </c>
    </row>
    <row r="355" spans="1:58" ht="45" x14ac:dyDescent="0.25">
      <c r="A355" s="31" t="s">
        <v>1358</v>
      </c>
      <c r="B355" s="31" t="s">
        <v>49</v>
      </c>
      <c r="C355" s="32">
        <v>2</v>
      </c>
      <c r="D355" s="31" t="s">
        <v>50</v>
      </c>
      <c r="E355" s="31" t="s">
        <v>102</v>
      </c>
      <c r="F355" s="31" t="s">
        <v>50</v>
      </c>
      <c r="G355" s="31" t="s">
        <v>50</v>
      </c>
      <c r="H355" s="31" t="s">
        <v>50</v>
      </c>
      <c r="I355" s="31" t="s">
        <v>92</v>
      </c>
      <c r="J355" s="31" t="s">
        <v>54</v>
      </c>
      <c r="K355" s="31" t="s">
        <v>54</v>
      </c>
      <c r="L355" s="31" t="s">
        <v>128</v>
      </c>
      <c r="M355" s="31" t="s">
        <v>72</v>
      </c>
      <c r="N355" s="31" t="s">
        <v>50</v>
      </c>
      <c r="O355" s="31" t="s">
        <v>57</v>
      </c>
      <c r="P355" s="31" t="s">
        <v>50</v>
      </c>
      <c r="Q355" s="31" t="s">
        <v>50</v>
      </c>
      <c r="R355" s="31" t="s">
        <v>74</v>
      </c>
      <c r="S355" s="31" t="s">
        <v>59</v>
      </c>
      <c r="T355" s="31" t="s">
        <v>60</v>
      </c>
      <c r="U355" s="31" t="s">
        <v>60</v>
      </c>
      <c r="V355" s="31" t="s">
        <v>60</v>
      </c>
      <c r="W355" s="31" t="s">
        <v>50</v>
      </c>
      <c r="X355" s="31" t="s">
        <v>50</v>
      </c>
      <c r="Y355" s="31" t="s">
        <v>50</v>
      </c>
      <c r="Z355" s="31" t="s">
        <v>62</v>
      </c>
      <c r="AA355" s="31" t="s">
        <v>50</v>
      </c>
      <c r="AB355" s="31" t="s">
        <v>50</v>
      </c>
      <c r="AC355" s="31" t="s">
        <v>87</v>
      </c>
      <c r="AD355" s="31" t="s">
        <v>72</v>
      </c>
      <c r="AE355" s="2">
        <f t="shared" si="56"/>
        <v>60</v>
      </c>
      <c r="AF355" s="31" t="s">
        <v>85</v>
      </c>
      <c r="AG355" s="31" t="s">
        <v>129</v>
      </c>
      <c r="AH355" s="31" t="s">
        <v>136</v>
      </c>
      <c r="AI355" s="31" t="s">
        <v>11886</v>
      </c>
      <c r="AJ355" s="31">
        <f t="shared" si="57"/>
        <v>0</v>
      </c>
      <c r="AK355" s="34">
        <f t="shared" si="58"/>
        <v>-99</v>
      </c>
      <c r="AL355" s="30">
        <f t="shared" si="59"/>
        <v>-99</v>
      </c>
      <c r="AM355" s="5">
        <f t="shared" si="63"/>
        <v>33.979999999999997</v>
      </c>
      <c r="AN355" s="5">
        <f t="shared" si="64"/>
        <v>0</v>
      </c>
      <c r="AO355" s="30">
        <f t="shared" si="65"/>
        <v>0</v>
      </c>
      <c r="AP355" s="30">
        <f t="shared" si="60"/>
        <v>0</v>
      </c>
      <c r="AQ355" t="str">
        <f t="shared" si="61"/>
        <v>1978 - 1992</v>
      </c>
      <c r="AR355" s="2">
        <f t="shared" si="62"/>
        <v>1984</v>
      </c>
      <c r="AS355" s="2">
        <f t="shared" si="66"/>
        <v>-99</v>
      </c>
      <c r="AT355" s="31" t="s">
        <v>50</v>
      </c>
      <c r="AU355" s="31" t="s">
        <v>50</v>
      </c>
      <c r="AV355" s="31" t="s">
        <v>60</v>
      </c>
      <c r="AW355" s="31" t="s">
        <v>50</v>
      </c>
      <c r="AX355" s="31" t="s">
        <v>50</v>
      </c>
      <c r="AY355" s="31" t="s">
        <v>50</v>
      </c>
      <c r="AZ355" s="31" t="s">
        <v>50</v>
      </c>
      <c r="BA355" s="31" t="s">
        <v>50</v>
      </c>
      <c r="BB355" s="31" t="s">
        <v>50</v>
      </c>
      <c r="BC355" s="31" t="s">
        <v>50</v>
      </c>
      <c r="BD355" s="31" t="s">
        <v>50</v>
      </c>
      <c r="BE355" s="31" t="s">
        <v>50</v>
      </c>
      <c r="BF355" s="31" t="s">
        <v>50</v>
      </c>
    </row>
    <row r="356" spans="1:58" ht="45" x14ac:dyDescent="0.25">
      <c r="A356" s="31" t="s">
        <v>1358</v>
      </c>
      <c r="B356" s="31" t="s">
        <v>49</v>
      </c>
      <c r="C356" s="32">
        <v>5</v>
      </c>
      <c r="D356" s="31" t="s">
        <v>50</v>
      </c>
      <c r="E356" s="31" t="s">
        <v>102</v>
      </c>
      <c r="F356" s="31" t="s">
        <v>100</v>
      </c>
      <c r="G356" s="31" t="s">
        <v>50</v>
      </c>
      <c r="H356" s="31" t="s">
        <v>50</v>
      </c>
      <c r="I356" s="31" t="s">
        <v>53</v>
      </c>
      <c r="J356" s="31" t="s">
        <v>54</v>
      </c>
      <c r="K356" s="31" t="s">
        <v>60</v>
      </c>
      <c r="L356" s="31" t="s">
        <v>55</v>
      </c>
      <c r="M356" s="31" t="s">
        <v>51</v>
      </c>
      <c r="N356" s="31" t="s">
        <v>50</v>
      </c>
      <c r="O356" s="31" t="s">
        <v>66</v>
      </c>
      <c r="P356" s="31" t="s">
        <v>50</v>
      </c>
      <c r="Q356" s="31" t="s">
        <v>50</v>
      </c>
      <c r="R356" s="31" t="s">
        <v>74</v>
      </c>
      <c r="S356" s="31" t="s">
        <v>59</v>
      </c>
      <c r="T356" s="31" t="s">
        <v>60</v>
      </c>
      <c r="U356" s="31" t="s">
        <v>60</v>
      </c>
      <c r="V356" s="31" t="s">
        <v>60</v>
      </c>
      <c r="W356" s="31" t="s">
        <v>50</v>
      </c>
      <c r="X356" s="31" t="s">
        <v>50</v>
      </c>
      <c r="Y356" s="31" t="s">
        <v>60</v>
      </c>
      <c r="Z356" s="31" t="s">
        <v>62</v>
      </c>
      <c r="AA356" s="31" t="s">
        <v>50</v>
      </c>
      <c r="AB356" s="31" t="s">
        <v>50</v>
      </c>
      <c r="AC356" s="31" t="s">
        <v>87</v>
      </c>
      <c r="AD356" s="31" t="s">
        <v>72</v>
      </c>
      <c r="AE356" s="2">
        <f t="shared" si="56"/>
        <v>60</v>
      </c>
      <c r="AF356" s="31" t="s">
        <v>85</v>
      </c>
      <c r="AG356" s="31" t="s">
        <v>129</v>
      </c>
      <c r="AH356" s="31" t="s">
        <v>924</v>
      </c>
      <c r="AI356" s="31" t="s">
        <v>11887</v>
      </c>
      <c r="AJ356" s="31">
        <f t="shared" si="57"/>
        <v>0</v>
      </c>
      <c r="AK356" s="34">
        <f t="shared" si="58"/>
        <v>-99</v>
      </c>
      <c r="AL356" s="30">
        <f t="shared" si="59"/>
        <v>-99</v>
      </c>
      <c r="AM356" s="5">
        <f t="shared" si="63"/>
        <v>33.979999999999997</v>
      </c>
      <c r="AN356" s="5">
        <f t="shared" si="64"/>
        <v>0</v>
      </c>
      <c r="AO356" s="30">
        <f t="shared" si="65"/>
        <v>0</v>
      </c>
      <c r="AP356" s="30">
        <f t="shared" si="60"/>
        <v>0</v>
      </c>
      <c r="AQ356" t="str">
        <f t="shared" si="61"/>
        <v>1978 - 1992</v>
      </c>
      <c r="AR356" s="2">
        <f t="shared" si="62"/>
        <v>1984</v>
      </c>
      <c r="AS356" s="2">
        <f t="shared" si="66"/>
        <v>-99</v>
      </c>
      <c r="AT356" s="31" t="s">
        <v>50</v>
      </c>
      <c r="AU356" s="31" t="s">
        <v>50</v>
      </c>
      <c r="AV356" s="31" t="s">
        <v>292</v>
      </c>
      <c r="AW356" s="31" t="s">
        <v>86</v>
      </c>
      <c r="AX356" s="31" t="s">
        <v>50</v>
      </c>
      <c r="AY356" s="31" t="s">
        <v>50</v>
      </c>
      <c r="AZ356" s="31" t="s">
        <v>924</v>
      </c>
      <c r="BA356" s="31" t="s">
        <v>11887</v>
      </c>
      <c r="BB356" s="31" t="s">
        <v>50</v>
      </c>
      <c r="BC356" s="31" t="s">
        <v>50</v>
      </c>
      <c r="BD356" s="31" t="s">
        <v>50</v>
      </c>
      <c r="BE356" s="31" t="s">
        <v>50</v>
      </c>
      <c r="BF356" s="31" t="s">
        <v>50</v>
      </c>
    </row>
    <row r="357" spans="1:58" ht="45" x14ac:dyDescent="0.25">
      <c r="A357" s="31" t="s">
        <v>1360</v>
      </c>
      <c r="B357" s="31" t="s">
        <v>49</v>
      </c>
      <c r="C357" s="32">
        <v>2</v>
      </c>
      <c r="D357" s="31" t="s">
        <v>50</v>
      </c>
      <c r="E357" s="31" t="s">
        <v>99</v>
      </c>
      <c r="F357" s="31" t="s">
        <v>102</v>
      </c>
      <c r="G357" s="31" t="s">
        <v>50</v>
      </c>
      <c r="H357" s="31" t="s">
        <v>50</v>
      </c>
      <c r="I357" s="31" t="s">
        <v>53</v>
      </c>
      <c r="J357" s="31" t="s">
        <v>54</v>
      </c>
      <c r="K357" s="31" t="s">
        <v>54</v>
      </c>
      <c r="L357" s="31" t="s">
        <v>55</v>
      </c>
      <c r="M357" s="31" t="s">
        <v>72</v>
      </c>
      <c r="N357" s="31" t="s">
        <v>56</v>
      </c>
      <c r="O357" s="31" t="s">
        <v>60</v>
      </c>
      <c r="P357" s="31" t="s">
        <v>50</v>
      </c>
      <c r="Q357" s="31" t="s">
        <v>107</v>
      </c>
      <c r="R357" s="31" t="s">
        <v>74</v>
      </c>
      <c r="S357" s="31" t="s">
        <v>58</v>
      </c>
      <c r="T357" s="31" t="s">
        <v>54</v>
      </c>
      <c r="U357" s="31" t="s">
        <v>60</v>
      </c>
      <c r="V357" s="31" t="s">
        <v>60</v>
      </c>
      <c r="W357" s="31" t="s">
        <v>50</v>
      </c>
      <c r="X357" s="31" t="s">
        <v>50</v>
      </c>
      <c r="Y357" s="31" t="s">
        <v>50</v>
      </c>
      <c r="Z357" s="31" t="s">
        <v>62</v>
      </c>
      <c r="AA357" s="31" t="s">
        <v>50</v>
      </c>
      <c r="AB357" s="31" t="s">
        <v>50</v>
      </c>
      <c r="AC357" s="31" t="s">
        <v>63</v>
      </c>
      <c r="AD357" s="31" t="s">
        <v>72</v>
      </c>
      <c r="AE357" s="2">
        <f t="shared" si="56"/>
        <v>60</v>
      </c>
      <c r="AF357" s="31" t="s">
        <v>85</v>
      </c>
      <c r="AG357" s="31" t="s">
        <v>129</v>
      </c>
      <c r="AH357" s="31" t="s">
        <v>251</v>
      </c>
      <c r="AI357" s="31" t="s">
        <v>1363</v>
      </c>
      <c r="AJ357" s="31">
        <f t="shared" si="57"/>
        <v>1</v>
      </c>
      <c r="AK357" s="34">
        <f t="shared" si="58"/>
        <v>3</v>
      </c>
      <c r="AL357" s="30">
        <f t="shared" si="59"/>
        <v>3</v>
      </c>
      <c r="AM357" s="5">
        <f t="shared" si="63"/>
        <v>337.68</v>
      </c>
      <c r="AN357" s="5">
        <f t="shared" si="64"/>
        <v>60</v>
      </c>
      <c r="AO357" s="30">
        <f t="shared" si="65"/>
        <v>780</v>
      </c>
      <c r="AP357" s="30">
        <f t="shared" si="60"/>
        <v>780</v>
      </c>
      <c r="AQ357" t="str">
        <f t="shared" si="61"/>
        <v>Before 1978</v>
      </c>
      <c r="AR357" s="2">
        <f t="shared" si="62"/>
        <v>1923</v>
      </c>
      <c r="AS357" s="2">
        <f t="shared" si="66"/>
        <v>13</v>
      </c>
      <c r="AT357" s="31" t="s">
        <v>50</v>
      </c>
      <c r="AU357" s="31" t="s">
        <v>100</v>
      </c>
      <c r="AV357" s="31" t="s">
        <v>66</v>
      </c>
      <c r="AW357" s="31" t="s">
        <v>57</v>
      </c>
      <c r="AX357" s="31" t="s">
        <v>1364</v>
      </c>
      <c r="AY357" s="31" t="s">
        <v>68</v>
      </c>
      <c r="AZ357" s="31" t="s">
        <v>251</v>
      </c>
      <c r="BA357" s="31" t="s">
        <v>1363</v>
      </c>
      <c r="BB357" s="31" t="s">
        <v>67</v>
      </c>
      <c r="BC357" s="31" t="s">
        <v>129</v>
      </c>
      <c r="BD357" s="31" t="s">
        <v>50</v>
      </c>
      <c r="BE357" s="31" t="s">
        <v>50</v>
      </c>
      <c r="BF357" s="31" t="s">
        <v>50</v>
      </c>
    </row>
    <row r="358" spans="1:58" ht="45" x14ac:dyDescent="0.25">
      <c r="A358" s="31" t="s">
        <v>1380</v>
      </c>
      <c r="B358" s="31" t="s">
        <v>49</v>
      </c>
      <c r="C358" s="32">
        <v>1</v>
      </c>
      <c r="D358" s="31" t="s">
        <v>50</v>
      </c>
      <c r="E358" s="31" t="s">
        <v>194</v>
      </c>
      <c r="F358" s="31" t="s">
        <v>92</v>
      </c>
      <c r="G358" s="31" t="s">
        <v>50</v>
      </c>
      <c r="H358" s="31" t="s">
        <v>50</v>
      </c>
      <c r="I358" s="31" t="s">
        <v>53</v>
      </c>
      <c r="J358" s="31" t="s">
        <v>54</v>
      </c>
      <c r="K358" s="31" t="s">
        <v>54</v>
      </c>
      <c r="L358" s="31" t="s">
        <v>55</v>
      </c>
      <c r="M358" s="31" t="s">
        <v>72</v>
      </c>
      <c r="N358" s="31" t="s">
        <v>60</v>
      </c>
      <c r="O358" s="31" t="s">
        <v>66</v>
      </c>
      <c r="P358" s="31" t="s">
        <v>160</v>
      </c>
      <c r="Q358" s="31" t="s">
        <v>50</v>
      </c>
      <c r="R358" s="31" t="s">
        <v>58</v>
      </c>
      <c r="S358" s="31" t="s">
        <v>58</v>
      </c>
      <c r="T358" s="31" t="s">
        <v>60</v>
      </c>
      <c r="U358" s="31" t="s">
        <v>60</v>
      </c>
      <c r="V358" s="31" t="s">
        <v>60</v>
      </c>
      <c r="W358" s="31" t="s">
        <v>50</v>
      </c>
      <c r="X358" s="31" t="s">
        <v>50</v>
      </c>
      <c r="Y358" s="31" t="s">
        <v>50</v>
      </c>
      <c r="Z358" s="31" t="s">
        <v>62</v>
      </c>
      <c r="AA358" s="31" t="s">
        <v>50</v>
      </c>
      <c r="AB358" s="31" t="s">
        <v>50</v>
      </c>
      <c r="AC358" s="31" t="s">
        <v>87</v>
      </c>
      <c r="AD358" s="31" t="s">
        <v>72</v>
      </c>
      <c r="AE358" s="2">
        <f t="shared" si="56"/>
        <v>60</v>
      </c>
      <c r="AF358" s="31" t="s">
        <v>85</v>
      </c>
      <c r="AG358" s="31" t="s">
        <v>129</v>
      </c>
      <c r="AH358" s="31" t="s">
        <v>144</v>
      </c>
      <c r="AI358" s="31" t="s">
        <v>1381</v>
      </c>
      <c r="AJ358" s="31">
        <f t="shared" si="57"/>
        <v>1</v>
      </c>
      <c r="AK358" s="34">
        <f t="shared" si="58"/>
        <v>15</v>
      </c>
      <c r="AL358" s="30">
        <f t="shared" si="59"/>
        <v>15</v>
      </c>
      <c r="AM358" s="5">
        <f t="shared" si="63"/>
        <v>586.08000000000004</v>
      </c>
      <c r="AN358" s="5">
        <f t="shared" si="64"/>
        <v>60</v>
      </c>
      <c r="AO358" s="30">
        <f t="shared" si="65"/>
        <v>600</v>
      </c>
      <c r="AP358" s="30">
        <f t="shared" si="60"/>
        <v>600</v>
      </c>
      <c r="AQ358">
        <f t="shared" si="61"/>
        <v>0</v>
      </c>
      <c r="AR358" s="2">
        <f t="shared" si="62"/>
        <v>0</v>
      </c>
      <c r="AS358" s="2">
        <f t="shared" si="66"/>
        <v>10</v>
      </c>
      <c r="AT358" s="31" t="s">
        <v>50</v>
      </c>
      <c r="AU358" s="31" t="s">
        <v>92</v>
      </c>
      <c r="AV358" s="31" t="s">
        <v>141</v>
      </c>
      <c r="AW358" s="31" t="s">
        <v>86</v>
      </c>
      <c r="AX358" s="31" t="s">
        <v>50</v>
      </c>
      <c r="AY358" s="31" t="s">
        <v>179</v>
      </c>
      <c r="AZ358" s="31" t="s">
        <v>144</v>
      </c>
      <c r="BA358" s="31" t="s">
        <v>1381</v>
      </c>
      <c r="BB358" s="31" t="s">
        <v>50</v>
      </c>
      <c r="BC358" s="31" t="s">
        <v>50</v>
      </c>
      <c r="BD358" s="31" t="s">
        <v>50</v>
      </c>
      <c r="BE358" s="31" t="s">
        <v>50</v>
      </c>
      <c r="BF358" s="31" t="s">
        <v>50</v>
      </c>
    </row>
    <row r="359" spans="1:58" ht="45" x14ac:dyDescent="0.25">
      <c r="A359" s="31" t="s">
        <v>1383</v>
      </c>
      <c r="B359" s="31" t="s">
        <v>49</v>
      </c>
      <c r="C359" s="32">
        <v>3</v>
      </c>
      <c r="D359" s="31" t="s">
        <v>50</v>
      </c>
      <c r="E359" s="31" t="s">
        <v>85</v>
      </c>
      <c r="F359" s="31" t="s">
        <v>70</v>
      </c>
      <c r="G359" s="31" t="s">
        <v>50</v>
      </c>
      <c r="H359" s="31" t="s">
        <v>50</v>
      </c>
      <c r="I359" s="31" t="s">
        <v>53</v>
      </c>
      <c r="J359" s="31" t="s">
        <v>54</v>
      </c>
      <c r="K359" s="31" t="s">
        <v>60</v>
      </c>
      <c r="L359" s="31" t="s">
        <v>55</v>
      </c>
      <c r="M359" s="31" t="s">
        <v>72</v>
      </c>
      <c r="N359" s="31" t="s">
        <v>50</v>
      </c>
      <c r="O359" s="31" t="s">
        <v>66</v>
      </c>
      <c r="P359" s="31" t="s">
        <v>50</v>
      </c>
      <c r="Q359" s="31" t="s">
        <v>50</v>
      </c>
      <c r="R359" s="31" t="s">
        <v>129</v>
      </c>
      <c r="S359" s="31" t="s">
        <v>59</v>
      </c>
      <c r="T359" s="31" t="s">
        <v>60</v>
      </c>
      <c r="U359" s="31" t="s">
        <v>60</v>
      </c>
      <c r="V359" s="31" t="s">
        <v>60</v>
      </c>
      <c r="W359" s="31" t="s">
        <v>50</v>
      </c>
      <c r="X359" s="31" t="s">
        <v>50</v>
      </c>
      <c r="Y359" s="31" t="s">
        <v>50</v>
      </c>
      <c r="Z359" s="31" t="s">
        <v>62</v>
      </c>
      <c r="AA359" s="31" t="s">
        <v>50</v>
      </c>
      <c r="AB359" s="31" t="s">
        <v>50</v>
      </c>
      <c r="AC359" s="31" t="s">
        <v>87</v>
      </c>
      <c r="AD359" s="31" t="s">
        <v>72</v>
      </c>
      <c r="AE359" s="2">
        <f t="shared" si="56"/>
        <v>60</v>
      </c>
      <c r="AF359" s="31" t="s">
        <v>85</v>
      </c>
      <c r="AG359" s="31" t="s">
        <v>129</v>
      </c>
      <c r="AH359" s="31" t="s">
        <v>231</v>
      </c>
      <c r="AI359" s="31" t="s">
        <v>1385</v>
      </c>
      <c r="AJ359" s="31">
        <f t="shared" si="57"/>
        <v>1</v>
      </c>
      <c r="AK359" s="34">
        <f t="shared" si="58"/>
        <v>-99</v>
      </c>
      <c r="AL359" s="30">
        <f t="shared" si="59"/>
        <v>-99</v>
      </c>
      <c r="AM359" s="5">
        <f t="shared" si="63"/>
        <v>90.46</v>
      </c>
      <c r="AN359" s="5">
        <f t="shared" si="64"/>
        <v>60</v>
      </c>
      <c r="AO359" s="30">
        <f t="shared" si="65"/>
        <v>552</v>
      </c>
      <c r="AP359" s="30">
        <f t="shared" si="60"/>
        <v>552</v>
      </c>
      <c r="AQ359" t="str">
        <f t="shared" si="61"/>
        <v>1978 - 1992</v>
      </c>
      <c r="AR359" s="2">
        <f t="shared" si="62"/>
        <v>1989</v>
      </c>
      <c r="AS359" s="2">
        <f t="shared" si="66"/>
        <v>9.1999999999999993</v>
      </c>
      <c r="AT359" s="31" t="s">
        <v>50</v>
      </c>
      <c r="AU359" s="31" t="s">
        <v>133</v>
      </c>
      <c r="AV359" s="31" t="s">
        <v>141</v>
      </c>
      <c r="AW359" s="31" t="s">
        <v>86</v>
      </c>
      <c r="AX359" s="31" t="s">
        <v>169</v>
      </c>
      <c r="AY359" s="31" t="s">
        <v>179</v>
      </c>
      <c r="AZ359" s="31" t="s">
        <v>231</v>
      </c>
      <c r="BA359" s="31" t="s">
        <v>1385</v>
      </c>
      <c r="BB359" s="31" t="s">
        <v>1271</v>
      </c>
      <c r="BC359" s="31" t="s">
        <v>173</v>
      </c>
      <c r="BD359" s="31" t="s">
        <v>50</v>
      </c>
      <c r="BE359" s="31" t="s">
        <v>50</v>
      </c>
      <c r="BF359" s="31" t="s">
        <v>50</v>
      </c>
    </row>
    <row r="360" spans="1:58" ht="45" x14ac:dyDescent="0.25">
      <c r="A360" s="31" t="s">
        <v>1383</v>
      </c>
      <c r="B360" s="31" t="s">
        <v>49</v>
      </c>
      <c r="C360" s="32">
        <v>4</v>
      </c>
      <c r="D360" s="31" t="s">
        <v>50</v>
      </c>
      <c r="E360" s="31" t="s">
        <v>85</v>
      </c>
      <c r="F360" s="31" t="s">
        <v>70</v>
      </c>
      <c r="G360" s="31" t="s">
        <v>50</v>
      </c>
      <c r="H360" s="31" t="s">
        <v>50</v>
      </c>
      <c r="I360" s="31" t="s">
        <v>53</v>
      </c>
      <c r="J360" s="31" t="s">
        <v>54</v>
      </c>
      <c r="K360" s="31" t="s">
        <v>54</v>
      </c>
      <c r="L360" s="31" t="s">
        <v>55</v>
      </c>
      <c r="M360" s="31" t="s">
        <v>72</v>
      </c>
      <c r="N360" s="31" t="s">
        <v>60</v>
      </c>
      <c r="O360" s="31" t="s">
        <v>57</v>
      </c>
      <c r="P360" s="31" t="s">
        <v>50</v>
      </c>
      <c r="Q360" s="31" t="s">
        <v>107</v>
      </c>
      <c r="R360" s="31" t="s">
        <v>129</v>
      </c>
      <c r="S360" s="31" t="s">
        <v>59</v>
      </c>
      <c r="T360" s="31" t="s">
        <v>60</v>
      </c>
      <c r="U360" s="31" t="s">
        <v>60</v>
      </c>
      <c r="V360" s="31" t="s">
        <v>60</v>
      </c>
      <c r="W360" s="31" t="s">
        <v>50</v>
      </c>
      <c r="X360" s="31" t="s">
        <v>50</v>
      </c>
      <c r="Y360" s="31" t="s">
        <v>50</v>
      </c>
      <c r="Z360" s="31" t="s">
        <v>62</v>
      </c>
      <c r="AA360" s="31" t="s">
        <v>50</v>
      </c>
      <c r="AB360" s="31" t="s">
        <v>50</v>
      </c>
      <c r="AC360" s="31" t="s">
        <v>87</v>
      </c>
      <c r="AD360" s="31" t="s">
        <v>72</v>
      </c>
      <c r="AE360" s="2">
        <f t="shared" si="56"/>
        <v>60</v>
      </c>
      <c r="AF360" s="31" t="s">
        <v>85</v>
      </c>
      <c r="AG360" s="31" t="s">
        <v>129</v>
      </c>
      <c r="AH360" s="31" t="s">
        <v>275</v>
      </c>
      <c r="AI360" s="31" t="s">
        <v>11888</v>
      </c>
      <c r="AJ360" s="31">
        <f t="shared" si="57"/>
        <v>0</v>
      </c>
      <c r="AK360" s="34">
        <f t="shared" si="58"/>
        <v>-99</v>
      </c>
      <c r="AL360" s="30">
        <f t="shared" si="59"/>
        <v>-99</v>
      </c>
      <c r="AM360" s="5">
        <f t="shared" si="63"/>
        <v>90.46</v>
      </c>
      <c r="AN360" s="5">
        <f t="shared" si="64"/>
        <v>0</v>
      </c>
      <c r="AO360" s="30">
        <f t="shared" si="65"/>
        <v>0</v>
      </c>
      <c r="AP360" s="30">
        <f t="shared" si="60"/>
        <v>0</v>
      </c>
      <c r="AQ360" t="str">
        <f t="shared" si="61"/>
        <v>1978 - 1992</v>
      </c>
      <c r="AR360" s="2">
        <f t="shared" si="62"/>
        <v>1989</v>
      </c>
      <c r="AS360" s="2">
        <f t="shared" si="66"/>
        <v>-99</v>
      </c>
      <c r="AT360" s="31" t="s">
        <v>50</v>
      </c>
      <c r="AU360" s="31" t="s">
        <v>50</v>
      </c>
      <c r="AV360" s="31" t="s">
        <v>141</v>
      </c>
      <c r="AW360" s="31" t="s">
        <v>86</v>
      </c>
      <c r="AX360" s="31" t="s">
        <v>50</v>
      </c>
      <c r="AY360" s="31" t="s">
        <v>50</v>
      </c>
      <c r="AZ360" s="31" t="s">
        <v>50</v>
      </c>
      <c r="BA360" s="31" t="s">
        <v>50</v>
      </c>
      <c r="BB360" s="31" t="s">
        <v>50</v>
      </c>
      <c r="BC360" s="31" t="s">
        <v>50</v>
      </c>
      <c r="BD360" s="31" t="s">
        <v>50</v>
      </c>
      <c r="BE360" s="31" t="s">
        <v>50</v>
      </c>
      <c r="BF360" s="31" t="s">
        <v>50</v>
      </c>
    </row>
    <row r="361" spans="1:58" ht="45" x14ac:dyDescent="0.25">
      <c r="A361" s="31" t="s">
        <v>1383</v>
      </c>
      <c r="B361" s="31" t="s">
        <v>49</v>
      </c>
      <c r="C361" s="32">
        <v>5</v>
      </c>
      <c r="D361" s="31" t="s">
        <v>50</v>
      </c>
      <c r="E361" s="31" t="s">
        <v>85</v>
      </c>
      <c r="F361" s="31" t="s">
        <v>70</v>
      </c>
      <c r="G361" s="31" t="s">
        <v>50</v>
      </c>
      <c r="H361" s="31" t="s">
        <v>50</v>
      </c>
      <c r="I361" s="31" t="s">
        <v>53</v>
      </c>
      <c r="J361" s="31" t="s">
        <v>54</v>
      </c>
      <c r="K361" s="31" t="s">
        <v>60</v>
      </c>
      <c r="L361" s="31" t="s">
        <v>55</v>
      </c>
      <c r="M361" s="31" t="s">
        <v>72</v>
      </c>
      <c r="N361" s="31" t="s">
        <v>50</v>
      </c>
      <c r="O361" s="31" t="s">
        <v>66</v>
      </c>
      <c r="P361" s="31" t="s">
        <v>50</v>
      </c>
      <c r="Q361" s="31" t="s">
        <v>50</v>
      </c>
      <c r="R361" s="31" t="s">
        <v>129</v>
      </c>
      <c r="S361" s="31" t="s">
        <v>59</v>
      </c>
      <c r="T361" s="31" t="s">
        <v>60</v>
      </c>
      <c r="U361" s="31" t="s">
        <v>60</v>
      </c>
      <c r="V361" s="31" t="s">
        <v>60</v>
      </c>
      <c r="W361" s="31" t="s">
        <v>50</v>
      </c>
      <c r="X361" s="31" t="s">
        <v>50</v>
      </c>
      <c r="Y361" s="31" t="s">
        <v>50</v>
      </c>
      <c r="Z361" s="31" t="s">
        <v>62</v>
      </c>
      <c r="AA361" s="31" t="s">
        <v>50</v>
      </c>
      <c r="AB361" s="31" t="s">
        <v>50</v>
      </c>
      <c r="AC361" s="31" t="s">
        <v>87</v>
      </c>
      <c r="AD361" s="31" t="s">
        <v>50</v>
      </c>
      <c r="AE361" s="2">
        <f t="shared" si="56"/>
        <v>60</v>
      </c>
      <c r="AF361" s="31" t="s">
        <v>85</v>
      </c>
      <c r="AG361" s="31" t="s">
        <v>129</v>
      </c>
      <c r="AH361" s="31" t="s">
        <v>50</v>
      </c>
      <c r="AI361" s="31" t="s">
        <v>50</v>
      </c>
      <c r="AJ361" s="31">
        <f t="shared" si="57"/>
        <v>0</v>
      </c>
      <c r="AK361" s="34">
        <f t="shared" si="58"/>
        <v>-99</v>
      </c>
      <c r="AL361" s="30">
        <f t="shared" si="59"/>
        <v>-99</v>
      </c>
      <c r="AM361" s="5">
        <f t="shared" si="63"/>
        <v>90.46</v>
      </c>
      <c r="AN361" s="5">
        <f t="shared" si="64"/>
        <v>0</v>
      </c>
      <c r="AO361" s="30">
        <f t="shared" si="65"/>
        <v>0</v>
      </c>
      <c r="AP361" s="30">
        <f t="shared" si="60"/>
        <v>0</v>
      </c>
      <c r="AQ361" t="str">
        <f t="shared" si="61"/>
        <v>1978 - 1992</v>
      </c>
      <c r="AR361" s="2">
        <f t="shared" si="62"/>
        <v>1989</v>
      </c>
      <c r="AS361" s="2">
        <f t="shared" si="66"/>
        <v>-99</v>
      </c>
      <c r="AT361" s="31" t="s">
        <v>50</v>
      </c>
      <c r="AU361" s="31" t="s">
        <v>50</v>
      </c>
      <c r="AV361" s="31" t="s">
        <v>141</v>
      </c>
      <c r="AW361" s="31" t="s">
        <v>86</v>
      </c>
      <c r="AX361" s="31" t="s">
        <v>50</v>
      </c>
      <c r="AY361" s="31" t="s">
        <v>50</v>
      </c>
      <c r="AZ361" s="31" t="s">
        <v>50</v>
      </c>
      <c r="BA361" s="31" t="s">
        <v>50</v>
      </c>
      <c r="BB361" s="31" t="s">
        <v>50</v>
      </c>
      <c r="BC361" s="31" t="s">
        <v>50</v>
      </c>
      <c r="BD361" s="31" t="s">
        <v>50</v>
      </c>
      <c r="BE361" s="31" t="s">
        <v>50</v>
      </c>
      <c r="BF361" s="31" t="s">
        <v>50</v>
      </c>
    </row>
    <row r="362" spans="1:58" ht="45" x14ac:dyDescent="0.25">
      <c r="A362" s="31" t="s">
        <v>859</v>
      </c>
      <c r="B362" s="31" t="s">
        <v>49</v>
      </c>
      <c r="C362" s="32">
        <v>2</v>
      </c>
      <c r="D362" s="31" t="s">
        <v>50</v>
      </c>
      <c r="E362" s="31" t="s">
        <v>72</v>
      </c>
      <c r="F362" s="31" t="s">
        <v>51</v>
      </c>
      <c r="G362" s="31" t="s">
        <v>50</v>
      </c>
      <c r="H362" s="31" t="s">
        <v>50</v>
      </c>
      <c r="I362" s="31" t="s">
        <v>53</v>
      </c>
      <c r="J362" s="31" t="s">
        <v>54</v>
      </c>
      <c r="K362" s="31" t="s">
        <v>54</v>
      </c>
      <c r="L362" s="31" t="s">
        <v>128</v>
      </c>
      <c r="M362" s="31" t="s">
        <v>72</v>
      </c>
      <c r="N362" s="31" t="s">
        <v>60</v>
      </c>
      <c r="O362" s="31" t="s">
        <v>66</v>
      </c>
      <c r="P362" s="31" t="s">
        <v>50</v>
      </c>
      <c r="Q362" s="31" t="s">
        <v>359</v>
      </c>
      <c r="R362" s="31" t="s">
        <v>129</v>
      </c>
      <c r="S362" s="31" t="s">
        <v>59</v>
      </c>
      <c r="T362" s="31" t="s">
        <v>50</v>
      </c>
      <c r="U362" s="31" t="s">
        <v>50</v>
      </c>
      <c r="V362" s="31" t="s">
        <v>60</v>
      </c>
      <c r="W362" s="31" t="s">
        <v>50</v>
      </c>
      <c r="X362" s="31" t="s">
        <v>50</v>
      </c>
      <c r="Y362" s="31" t="s">
        <v>50</v>
      </c>
      <c r="Z362" s="31" t="s">
        <v>62</v>
      </c>
      <c r="AA362" s="31" t="s">
        <v>50</v>
      </c>
      <c r="AB362" s="31" t="s">
        <v>50</v>
      </c>
      <c r="AC362" s="31" t="s">
        <v>87</v>
      </c>
      <c r="AD362" s="31" t="s">
        <v>50</v>
      </c>
      <c r="AE362" s="2">
        <f t="shared" si="56"/>
        <v>60</v>
      </c>
      <c r="AF362" s="31" t="s">
        <v>85</v>
      </c>
      <c r="AG362" s="31" t="s">
        <v>129</v>
      </c>
      <c r="AH362" s="31" t="s">
        <v>152</v>
      </c>
      <c r="AI362" s="31" t="s">
        <v>11889</v>
      </c>
      <c r="AJ362" s="31">
        <f t="shared" si="57"/>
        <v>0</v>
      </c>
      <c r="AK362" s="34">
        <f t="shared" si="58"/>
        <v>-99</v>
      </c>
      <c r="AL362" s="30">
        <f t="shared" si="59"/>
        <v>-99</v>
      </c>
      <c r="AM362" s="5">
        <f t="shared" si="63"/>
        <v>158.08000000000001</v>
      </c>
      <c r="AN362" s="5">
        <f t="shared" si="64"/>
        <v>0</v>
      </c>
      <c r="AO362" s="30">
        <f t="shared" si="65"/>
        <v>0</v>
      </c>
      <c r="AP362" s="30">
        <f t="shared" si="60"/>
        <v>0</v>
      </c>
      <c r="AQ362" t="str">
        <f t="shared" si="61"/>
        <v>1993 - 2001</v>
      </c>
      <c r="AR362" s="2">
        <f t="shared" si="62"/>
        <v>2001</v>
      </c>
      <c r="AS362" s="2">
        <f t="shared" si="66"/>
        <v>-99</v>
      </c>
      <c r="AT362" s="31" t="s">
        <v>50</v>
      </c>
      <c r="AU362" s="31" t="s">
        <v>50</v>
      </c>
      <c r="AV362" s="31" t="s">
        <v>141</v>
      </c>
      <c r="AW362" s="31" t="s">
        <v>86</v>
      </c>
      <c r="AX362" s="31" t="s">
        <v>50</v>
      </c>
      <c r="AY362" s="31" t="s">
        <v>50</v>
      </c>
      <c r="AZ362" s="31" t="s">
        <v>152</v>
      </c>
      <c r="BA362" s="31" t="s">
        <v>11889</v>
      </c>
      <c r="BB362" s="31" t="s">
        <v>50</v>
      </c>
      <c r="BC362" s="31" t="s">
        <v>50</v>
      </c>
      <c r="BD362" s="31" t="s">
        <v>50</v>
      </c>
      <c r="BE362" s="31" t="s">
        <v>50</v>
      </c>
      <c r="BF362" s="31" t="s">
        <v>50</v>
      </c>
    </row>
    <row r="363" spans="1:58" ht="45" x14ac:dyDescent="0.25">
      <c r="A363" s="31" t="s">
        <v>5023</v>
      </c>
      <c r="B363" s="31" t="s">
        <v>49</v>
      </c>
      <c r="C363" s="32">
        <v>1</v>
      </c>
      <c r="D363" s="31" t="s">
        <v>50</v>
      </c>
      <c r="E363" s="31" t="s">
        <v>52</v>
      </c>
      <c r="F363" s="31" t="s">
        <v>84</v>
      </c>
      <c r="G363" s="31" t="s">
        <v>50</v>
      </c>
      <c r="H363" s="31" t="s">
        <v>50</v>
      </c>
      <c r="I363" s="31" t="s">
        <v>53</v>
      </c>
      <c r="J363" s="31" t="s">
        <v>54</v>
      </c>
      <c r="K363" s="31" t="s">
        <v>54</v>
      </c>
      <c r="L363" s="31" t="s">
        <v>55</v>
      </c>
      <c r="M363" s="31" t="s">
        <v>51</v>
      </c>
      <c r="N363" s="31" t="s">
        <v>50</v>
      </c>
      <c r="O363" s="31" t="s">
        <v>50</v>
      </c>
      <c r="P363" s="31" t="s">
        <v>143</v>
      </c>
      <c r="Q363" s="31" t="s">
        <v>50</v>
      </c>
      <c r="R363" s="31" t="s">
        <v>58</v>
      </c>
      <c r="S363" s="31" t="s">
        <v>59</v>
      </c>
      <c r="T363" s="31" t="s">
        <v>60</v>
      </c>
      <c r="U363" s="31" t="s">
        <v>60</v>
      </c>
      <c r="V363" s="31" t="s">
        <v>86</v>
      </c>
      <c r="W363" s="31" t="s">
        <v>50</v>
      </c>
      <c r="X363" s="31" t="s">
        <v>366</v>
      </c>
      <c r="Y363" s="31" t="s">
        <v>54</v>
      </c>
      <c r="Z363" s="31" t="s">
        <v>62</v>
      </c>
      <c r="AA363" s="31" t="s">
        <v>50</v>
      </c>
      <c r="AB363" s="31" t="s">
        <v>50</v>
      </c>
      <c r="AC363" s="31" t="s">
        <v>87</v>
      </c>
      <c r="AD363" s="31" t="s">
        <v>72</v>
      </c>
      <c r="AE363" s="2">
        <f t="shared" si="56"/>
        <v>60</v>
      </c>
      <c r="AF363" s="31" t="s">
        <v>85</v>
      </c>
      <c r="AG363" s="31" t="s">
        <v>129</v>
      </c>
      <c r="AH363" s="31" t="s">
        <v>77</v>
      </c>
      <c r="AI363" s="31" t="s">
        <v>11890</v>
      </c>
      <c r="AJ363" s="31">
        <f t="shared" si="57"/>
        <v>0</v>
      </c>
      <c r="AK363" s="34">
        <f t="shared" si="58"/>
        <v>-99</v>
      </c>
      <c r="AL363" s="30">
        <f t="shared" si="59"/>
        <v>-99</v>
      </c>
      <c r="AM363" s="5">
        <f t="shared" si="63"/>
        <v>57.67</v>
      </c>
      <c r="AN363" s="5">
        <f t="shared" si="64"/>
        <v>0</v>
      </c>
      <c r="AO363" s="30">
        <f t="shared" si="65"/>
        <v>0</v>
      </c>
      <c r="AP363" s="30">
        <f t="shared" si="60"/>
        <v>0</v>
      </c>
      <c r="AQ363" t="str">
        <f t="shared" si="61"/>
        <v>Before 1978</v>
      </c>
      <c r="AR363" s="2">
        <f t="shared" si="62"/>
        <v>1974</v>
      </c>
      <c r="AS363" s="2">
        <f t="shared" si="66"/>
        <v>-99</v>
      </c>
      <c r="AT363" s="31" t="s">
        <v>50</v>
      </c>
      <c r="AU363" s="31" t="s">
        <v>50</v>
      </c>
      <c r="AV363" s="31" t="s">
        <v>66</v>
      </c>
      <c r="AW363" s="31" t="s">
        <v>57</v>
      </c>
      <c r="AX363" s="31" t="s">
        <v>93</v>
      </c>
      <c r="AY363" s="31" t="s">
        <v>68</v>
      </c>
      <c r="AZ363" s="31" t="s">
        <v>77</v>
      </c>
      <c r="BA363" s="31" t="s">
        <v>11890</v>
      </c>
      <c r="BB363" s="31" t="s">
        <v>50</v>
      </c>
      <c r="BC363" s="31" t="s">
        <v>50</v>
      </c>
      <c r="BD363" s="31" t="s">
        <v>50</v>
      </c>
      <c r="BE363" s="31" t="s">
        <v>50</v>
      </c>
      <c r="BF363" s="31" t="s">
        <v>50</v>
      </c>
    </row>
    <row r="364" spans="1:58" ht="45" x14ac:dyDescent="0.25">
      <c r="A364" s="31" t="s">
        <v>5023</v>
      </c>
      <c r="B364" s="31" t="s">
        <v>49</v>
      </c>
      <c r="C364" s="32">
        <v>2</v>
      </c>
      <c r="D364" s="31" t="s">
        <v>50</v>
      </c>
      <c r="E364" s="31" t="s">
        <v>52</v>
      </c>
      <c r="F364" s="31" t="s">
        <v>84</v>
      </c>
      <c r="G364" s="31" t="s">
        <v>50</v>
      </c>
      <c r="H364" s="31" t="s">
        <v>50</v>
      </c>
      <c r="I364" s="31" t="s">
        <v>53</v>
      </c>
      <c r="J364" s="31" t="s">
        <v>54</v>
      </c>
      <c r="K364" s="31" t="s">
        <v>54</v>
      </c>
      <c r="L364" s="31" t="s">
        <v>55</v>
      </c>
      <c r="M364" s="31" t="s">
        <v>72</v>
      </c>
      <c r="N364" s="31" t="s">
        <v>50</v>
      </c>
      <c r="O364" s="31" t="s">
        <v>66</v>
      </c>
      <c r="P364" s="31" t="s">
        <v>50</v>
      </c>
      <c r="Q364" s="31" t="s">
        <v>50</v>
      </c>
      <c r="R364" s="31" t="s">
        <v>58</v>
      </c>
      <c r="S364" s="31" t="s">
        <v>59</v>
      </c>
      <c r="T364" s="31" t="s">
        <v>60</v>
      </c>
      <c r="U364" s="31" t="s">
        <v>60</v>
      </c>
      <c r="V364" s="31" t="s">
        <v>60</v>
      </c>
      <c r="W364" s="31" t="s">
        <v>50</v>
      </c>
      <c r="X364" s="31" t="s">
        <v>366</v>
      </c>
      <c r="Y364" s="31" t="s">
        <v>50</v>
      </c>
      <c r="Z364" s="31" t="s">
        <v>62</v>
      </c>
      <c r="AA364" s="31" t="s">
        <v>50</v>
      </c>
      <c r="AB364" s="31" t="s">
        <v>50</v>
      </c>
      <c r="AC364" s="31" t="s">
        <v>87</v>
      </c>
      <c r="AD364" s="31" t="s">
        <v>72</v>
      </c>
      <c r="AE364" s="2">
        <f t="shared" si="56"/>
        <v>60</v>
      </c>
      <c r="AF364" s="31" t="s">
        <v>85</v>
      </c>
      <c r="AG364" s="31" t="s">
        <v>129</v>
      </c>
      <c r="AH364" s="31" t="s">
        <v>144</v>
      </c>
      <c r="AI364" s="31" t="s">
        <v>11891</v>
      </c>
      <c r="AJ364" s="31">
        <f t="shared" si="57"/>
        <v>0</v>
      </c>
      <c r="AK364" s="34">
        <f t="shared" si="58"/>
        <v>-99</v>
      </c>
      <c r="AL364" s="30">
        <f t="shared" si="59"/>
        <v>-99</v>
      </c>
      <c r="AM364" s="5">
        <f t="shared" si="63"/>
        <v>57.67</v>
      </c>
      <c r="AN364" s="5">
        <f t="shared" si="64"/>
        <v>0</v>
      </c>
      <c r="AO364" s="30">
        <f t="shared" si="65"/>
        <v>0</v>
      </c>
      <c r="AP364" s="30">
        <f t="shared" si="60"/>
        <v>0</v>
      </c>
      <c r="AQ364" t="str">
        <f t="shared" si="61"/>
        <v>Before 1978</v>
      </c>
      <c r="AR364" s="2">
        <f t="shared" si="62"/>
        <v>1974</v>
      </c>
      <c r="AS364" s="2">
        <f t="shared" si="66"/>
        <v>-99</v>
      </c>
      <c r="AT364" s="31" t="s">
        <v>50</v>
      </c>
      <c r="AU364" s="31" t="s">
        <v>50</v>
      </c>
      <c r="AV364" s="31" t="s">
        <v>66</v>
      </c>
      <c r="AW364" s="31" t="s">
        <v>57</v>
      </c>
      <c r="AX364" s="31" t="s">
        <v>50</v>
      </c>
      <c r="AY364" s="31" t="s">
        <v>50</v>
      </c>
      <c r="AZ364" s="31" t="s">
        <v>144</v>
      </c>
      <c r="BA364" s="31" t="s">
        <v>11891</v>
      </c>
      <c r="BB364" s="31" t="s">
        <v>50</v>
      </c>
      <c r="BC364" s="31" t="s">
        <v>50</v>
      </c>
      <c r="BD364" s="31" t="s">
        <v>50</v>
      </c>
      <c r="BE364" s="31" t="s">
        <v>50</v>
      </c>
      <c r="BF364" s="31" t="s">
        <v>50</v>
      </c>
    </row>
    <row r="365" spans="1:58" ht="45" x14ac:dyDescent="0.25">
      <c r="A365" s="31" t="s">
        <v>5023</v>
      </c>
      <c r="B365" s="31" t="s">
        <v>49</v>
      </c>
      <c r="C365" s="32">
        <v>3</v>
      </c>
      <c r="D365" s="31" t="s">
        <v>50</v>
      </c>
      <c r="E365" s="31" t="s">
        <v>52</v>
      </c>
      <c r="F365" s="31" t="s">
        <v>84</v>
      </c>
      <c r="G365" s="31" t="s">
        <v>50</v>
      </c>
      <c r="H365" s="31" t="s">
        <v>50</v>
      </c>
      <c r="I365" s="31" t="s">
        <v>53</v>
      </c>
      <c r="J365" s="31" t="s">
        <v>54</v>
      </c>
      <c r="K365" s="31" t="s">
        <v>54</v>
      </c>
      <c r="L365" s="31" t="s">
        <v>55</v>
      </c>
      <c r="M365" s="31" t="s">
        <v>72</v>
      </c>
      <c r="N365" s="31" t="s">
        <v>50</v>
      </c>
      <c r="O365" s="31" t="s">
        <v>57</v>
      </c>
      <c r="P365" s="31" t="s">
        <v>50</v>
      </c>
      <c r="Q365" s="31" t="s">
        <v>50</v>
      </c>
      <c r="R365" s="31" t="s">
        <v>58</v>
      </c>
      <c r="S365" s="31" t="s">
        <v>59</v>
      </c>
      <c r="T365" s="31" t="s">
        <v>60</v>
      </c>
      <c r="U365" s="31" t="s">
        <v>60</v>
      </c>
      <c r="V365" s="31" t="s">
        <v>86</v>
      </c>
      <c r="W365" s="31" t="s">
        <v>50</v>
      </c>
      <c r="X365" s="31" t="s">
        <v>366</v>
      </c>
      <c r="Y365" s="31" t="s">
        <v>54</v>
      </c>
      <c r="Z365" s="31" t="s">
        <v>62</v>
      </c>
      <c r="AA365" s="31" t="s">
        <v>50</v>
      </c>
      <c r="AB365" s="31" t="s">
        <v>50</v>
      </c>
      <c r="AC365" s="31" t="s">
        <v>87</v>
      </c>
      <c r="AD365" s="31" t="s">
        <v>72</v>
      </c>
      <c r="AE365" s="2">
        <f t="shared" si="56"/>
        <v>60</v>
      </c>
      <c r="AF365" s="31" t="s">
        <v>85</v>
      </c>
      <c r="AG365" s="31" t="s">
        <v>129</v>
      </c>
      <c r="AH365" s="31" t="s">
        <v>77</v>
      </c>
      <c r="AI365" s="31" t="s">
        <v>11892</v>
      </c>
      <c r="AJ365" s="31">
        <f t="shared" si="57"/>
        <v>0</v>
      </c>
      <c r="AK365" s="34">
        <f t="shared" si="58"/>
        <v>-99</v>
      </c>
      <c r="AL365" s="30">
        <f t="shared" si="59"/>
        <v>-99</v>
      </c>
      <c r="AM365" s="5">
        <f t="shared" si="63"/>
        <v>57.67</v>
      </c>
      <c r="AN365" s="5">
        <f t="shared" si="64"/>
        <v>0</v>
      </c>
      <c r="AO365" s="30">
        <f t="shared" si="65"/>
        <v>0</v>
      </c>
      <c r="AP365" s="30">
        <f t="shared" si="60"/>
        <v>0</v>
      </c>
      <c r="AQ365" t="str">
        <f t="shared" si="61"/>
        <v>Before 1978</v>
      </c>
      <c r="AR365" s="2">
        <f t="shared" si="62"/>
        <v>1974</v>
      </c>
      <c r="AS365" s="2">
        <f t="shared" si="66"/>
        <v>-99</v>
      </c>
      <c r="AT365" s="31" t="s">
        <v>50</v>
      </c>
      <c r="AU365" s="31" t="s">
        <v>50</v>
      </c>
      <c r="AV365" s="31" t="s">
        <v>66</v>
      </c>
      <c r="AW365" s="31" t="s">
        <v>57</v>
      </c>
      <c r="AX365" s="31" t="s">
        <v>93</v>
      </c>
      <c r="AY365" s="31" t="s">
        <v>68</v>
      </c>
      <c r="AZ365" s="31" t="s">
        <v>77</v>
      </c>
      <c r="BA365" s="31" t="s">
        <v>11892</v>
      </c>
      <c r="BB365" s="31" t="s">
        <v>50</v>
      </c>
      <c r="BC365" s="31" t="s">
        <v>50</v>
      </c>
      <c r="BD365" s="31" t="s">
        <v>50</v>
      </c>
      <c r="BE365" s="31" t="s">
        <v>50</v>
      </c>
      <c r="BF365" s="31" t="s">
        <v>50</v>
      </c>
    </row>
    <row r="366" spans="1:58" ht="45" x14ac:dyDescent="0.25">
      <c r="A366" s="31" t="s">
        <v>5023</v>
      </c>
      <c r="B366" s="31" t="s">
        <v>49</v>
      </c>
      <c r="C366" s="32">
        <v>4</v>
      </c>
      <c r="D366" s="31" t="s">
        <v>50</v>
      </c>
      <c r="E366" s="31" t="s">
        <v>52</v>
      </c>
      <c r="F366" s="31" t="s">
        <v>84</v>
      </c>
      <c r="G366" s="31" t="s">
        <v>50</v>
      </c>
      <c r="H366" s="31" t="s">
        <v>50</v>
      </c>
      <c r="I366" s="31" t="s">
        <v>53</v>
      </c>
      <c r="J366" s="31" t="s">
        <v>54</v>
      </c>
      <c r="K366" s="31" t="s">
        <v>60</v>
      </c>
      <c r="L366" s="31" t="s">
        <v>55</v>
      </c>
      <c r="M366" s="31" t="s">
        <v>52</v>
      </c>
      <c r="N366" s="31" t="s">
        <v>50</v>
      </c>
      <c r="O366" s="31" t="s">
        <v>74</v>
      </c>
      <c r="P366" s="31" t="s">
        <v>50</v>
      </c>
      <c r="Q366" s="31" t="s">
        <v>50</v>
      </c>
      <c r="R366" s="31" t="s">
        <v>58</v>
      </c>
      <c r="S366" s="31" t="s">
        <v>59</v>
      </c>
      <c r="T366" s="31" t="s">
        <v>60</v>
      </c>
      <c r="U366" s="31" t="s">
        <v>60</v>
      </c>
      <c r="V366" s="31" t="s">
        <v>60</v>
      </c>
      <c r="W366" s="31" t="s">
        <v>50</v>
      </c>
      <c r="X366" s="31" t="s">
        <v>366</v>
      </c>
      <c r="Y366" s="31" t="s">
        <v>50</v>
      </c>
      <c r="Z366" s="31" t="s">
        <v>62</v>
      </c>
      <c r="AA366" s="31" t="s">
        <v>50</v>
      </c>
      <c r="AB366" s="31" t="s">
        <v>50</v>
      </c>
      <c r="AC366" s="31" t="s">
        <v>50</v>
      </c>
      <c r="AD366" s="31" t="s">
        <v>72</v>
      </c>
      <c r="AE366" s="2">
        <f t="shared" si="56"/>
        <v>60</v>
      </c>
      <c r="AF366" s="31" t="s">
        <v>85</v>
      </c>
      <c r="AG366" s="31" t="s">
        <v>129</v>
      </c>
      <c r="AH366" s="31" t="s">
        <v>50</v>
      </c>
      <c r="AI366" s="31" t="s">
        <v>50</v>
      </c>
      <c r="AJ366" s="31">
        <f t="shared" si="57"/>
        <v>0</v>
      </c>
      <c r="AK366" s="34">
        <f t="shared" si="58"/>
        <v>-99</v>
      </c>
      <c r="AL366" s="30">
        <f t="shared" si="59"/>
        <v>-99</v>
      </c>
      <c r="AM366" s="5">
        <f t="shared" si="63"/>
        <v>57.67</v>
      </c>
      <c r="AN366" s="5">
        <f t="shared" si="64"/>
        <v>0</v>
      </c>
      <c r="AO366" s="30">
        <f t="shared" si="65"/>
        <v>0</v>
      </c>
      <c r="AP366" s="30">
        <f t="shared" si="60"/>
        <v>0</v>
      </c>
      <c r="AQ366" t="str">
        <f t="shared" si="61"/>
        <v>Before 1978</v>
      </c>
      <c r="AR366" s="2">
        <f t="shared" si="62"/>
        <v>1974</v>
      </c>
      <c r="AS366" s="2">
        <f t="shared" si="66"/>
        <v>-99</v>
      </c>
      <c r="AT366" s="31" t="s">
        <v>50</v>
      </c>
      <c r="AU366" s="31" t="s">
        <v>50</v>
      </c>
      <c r="AV366" s="31" t="s">
        <v>66</v>
      </c>
      <c r="AW366" s="31" t="s">
        <v>57</v>
      </c>
      <c r="AX366" s="31" t="s">
        <v>50</v>
      </c>
      <c r="AY366" s="31" t="s">
        <v>50</v>
      </c>
      <c r="AZ366" s="31" t="s">
        <v>50</v>
      </c>
      <c r="BA366" s="31" t="s">
        <v>50</v>
      </c>
      <c r="BB366" s="31" t="s">
        <v>50</v>
      </c>
      <c r="BC366" s="31" t="s">
        <v>50</v>
      </c>
      <c r="BD366" s="31" t="s">
        <v>50</v>
      </c>
      <c r="BE366" s="31" t="s">
        <v>50</v>
      </c>
      <c r="BF366" s="31" t="s">
        <v>50</v>
      </c>
    </row>
    <row r="367" spans="1:58" ht="60" x14ac:dyDescent="0.25">
      <c r="A367" s="31" t="s">
        <v>1393</v>
      </c>
      <c r="B367" s="31" t="s">
        <v>49</v>
      </c>
      <c r="C367" s="32">
        <v>1</v>
      </c>
      <c r="D367" s="31" t="s">
        <v>50</v>
      </c>
      <c r="E367" s="31" t="s">
        <v>72</v>
      </c>
      <c r="F367" s="31" t="s">
        <v>51</v>
      </c>
      <c r="G367" s="31" t="s">
        <v>50</v>
      </c>
      <c r="H367" s="31" t="s">
        <v>50</v>
      </c>
      <c r="I367" s="31" t="s">
        <v>53</v>
      </c>
      <c r="J367" s="31" t="s">
        <v>54</v>
      </c>
      <c r="K367" s="31" t="s">
        <v>54</v>
      </c>
      <c r="L367" s="31" t="s">
        <v>55</v>
      </c>
      <c r="M367" s="31" t="s">
        <v>72</v>
      </c>
      <c r="N367" s="31" t="s">
        <v>50</v>
      </c>
      <c r="O367" s="31" t="s">
        <v>57</v>
      </c>
      <c r="P367" s="31" t="s">
        <v>143</v>
      </c>
      <c r="Q367" s="31" t="s">
        <v>50</v>
      </c>
      <c r="R367" s="31" t="s">
        <v>53</v>
      </c>
      <c r="S367" s="31" t="s">
        <v>53</v>
      </c>
      <c r="T367" s="31" t="s">
        <v>60</v>
      </c>
      <c r="U367" s="31" t="s">
        <v>60</v>
      </c>
      <c r="V367" s="31" t="s">
        <v>86</v>
      </c>
      <c r="W367" s="31" t="s">
        <v>50</v>
      </c>
      <c r="X367" s="31" t="s">
        <v>50</v>
      </c>
      <c r="Y367" s="31" t="s">
        <v>54</v>
      </c>
      <c r="Z367" s="31" t="s">
        <v>62</v>
      </c>
      <c r="AA367" s="31" t="s">
        <v>50</v>
      </c>
      <c r="AB367" s="31" t="s">
        <v>50</v>
      </c>
      <c r="AC367" s="31" t="s">
        <v>87</v>
      </c>
      <c r="AD367" s="31" t="s">
        <v>72</v>
      </c>
      <c r="AE367" s="2">
        <f t="shared" si="56"/>
        <v>60</v>
      </c>
      <c r="AF367" s="31" t="s">
        <v>85</v>
      </c>
      <c r="AG367" s="31" t="s">
        <v>129</v>
      </c>
      <c r="AH367" s="31" t="s">
        <v>243</v>
      </c>
      <c r="AI367" s="31" t="s">
        <v>1394</v>
      </c>
      <c r="AJ367" s="31">
        <f t="shared" si="57"/>
        <v>1</v>
      </c>
      <c r="AK367" s="34">
        <f t="shared" si="58"/>
        <v>7</v>
      </c>
      <c r="AL367" s="30">
        <f t="shared" si="59"/>
        <v>7</v>
      </c>
      <c r="AM367" s="5">
        <f t="shared" si="63"/>
        <v>175.56</v>
      </c>
      <c r="AN367" s="5">
        <f t="shared" si="64"/>
        <v>60</v>
      </c>
      <c r="AO367" s="30">
        <f t="shared" si="65"/>
        <v>780</v>
      </c>
      <c r="AP367" s="30">
        <f t="shared" si="60"/>
        <v>780</v>
      </c>
      <c r="AQ367" t="str">
        <f t="shared" si="61"/>
        <v>Before 1978</v>
      </c>
      <c r="AR367" s="2">
        <f t="shared" si="62"/>
        <v>1975</v>
      </c>
      <c r="AS367" s="2">
        <f t="shared" si="66"/>
        <v>13</v>
      </c>
      <c r="AT367" s="31" t="s">
        <v>50</v>
      </c>
      <c r="AU367" s="31" t="s">
        <v>100</v>
      </c>
      <c r="AV367" s="31" t="s">
        <v>141</v>
      </c>
      <c r="AW367" s="31" t="s">
        <v>86</v>
      </c>
      <c r="AX367" s="31" t="s">
        <v>50</v>
      </c>
      <c r="AY367" s="31" t="s">
        <v>50</v>
      </c>
      <c r="AZ367" s="31" t="s">
        <v>50</v>
      </c>
      <c r="BA367" s="31" t="s">
        <v>50</v>
      </c>
      <c r="BB367" s="31" t="s">
        <v>50</v>
      </c>
      <c r="BC367" s="31" t="s">
        <v>50</v>
      </c>
      <c r="BD367" s="31" t="s">
        <v>50</v>
      </c>
      <c r="BE367" s="31" t="s">
        <v>50</v>
      </c>
      <c r="BF367" s="31" t="s">
        <v>50</v>
      </c>
    </row>
    <row r="368" spans="1:58" ht="45" x14ac:dyDescent="0.25">
      <c r="A368" s="31" t="s">
        <v>1400</v>
      </c>
      <c r="B368" s="31" t="s">
        <v>49</v>
      </c>
      <c r="C368" s="32">
        <v>1</v>
      </c>
      <c r="D368" s="31" t="s">
        <v>50</v>
      </c>
      <c r="E368" s="31" t="s">
        <v>72</v>
      </c>
      <c r="F368" s="31" t="s">
        <v>51</v>
      </c>
      <c r="G368" s="31" t="s">
        <v>50</v>
      </c>
      <c r="H368" s="31" t="s">
        <v>50</v>
      </c>
      <c r="I368" s="31" t="s">
        <v>53</v>
      </c>
      <c r="J368" s="31" t="s">
        <v>54</v>
      </c>
      <c r="K368" s="31" t="s">
        <v>54</v>
      </c>
      <c r="L368" s="31" t="s">
        <v>128</v>
      </c>
      <c r="M368" s="31" t="s">
        <v>72</v>
      </c>
      <c r="N368" s="31" t="s">
        <v>50</v>
      </c>
      <c r="O368" s="31" t="s">
        <v>66</v>
      </c>
      <c r="P368" s="31" t="s">
        <v>50</v>
      </c>
      <c r="Q368" s="31" t="s">
        <v>113</v>
      </c>
      <c r="R368" s="31" t="s">
        <v>129</v>
      </c>
      <c r="S368" s="31" t="s">
        <v>50</v>
      </c>
      <c r="T368" s="31" t="s">
        <v>60</v>
      </c>
      <c r="U368" s="31" t="s">
        <v>60</v>
      </c>
      <c r="V368" s="31" t="s">
        <v>66</v>
      </c>
      <c r="W368" s="31" t="s">
        <v>50</v>
      </c>
      <c r="X368" s="31" t="s">
        <v>50</v>
      </c>
      <c r="Y368" s="31" t="s">
        <v>50</v>
      </c>
      <c r="Z368" s="31" t="s">
        <v>62</v>
      </c>
      <c r="AA368" s="31" t="s">
        <v>50</v>
      </c>
      <c r="AB368" s="31" t="s">
        <v>50</v>
      </c>
      <c r="AC368" s="31" t="s">
        <v>87</v>
      </c>
      <c r="AD368" s="31" t="s">
        <v>72</v>
      </c>
      <c r="AE368" s="2">
        <f t="shared" si="56"/>
        <v>60</v>
      </c>
      <c r="AF368" s="31" t="s">
        <v>267</v>
      </c>
      <c r="AG368" s="31" t="s">
        <v>76</v>
      </c>
      <c r="AH368" s="31" t="s">
        <v>231</v>
      </c>
      <c r="AI368" s="31" t="s">
        <v>1401</v>
      </c>
      <c r="AJ368" s="31">
        <f t="shared" si="57"/>
        <v>1</v>
      </c>
      <c r="AK368" s="34">
        <f t="shared" si="58"/>
        <v>9</v>
      </c>
      <c r="AL368" s="30">
        <f t="shared" si="59"/>
        <v>9</v>
      </c>
      <c r="AM368" s="5">
        <f t="shared" si="63"/>
        <v>621.62</v>
      </c>
      <c r="AN368" s="5">
        <f t="shared" si="64"/>
        <v>60</v>
      </c>
      <c r="AO368" s="30">
        <f t="shared" si="65"/>
        <v>600</v>
      </c>
      <c r="AP368" s="30">
        <f t="shared" si="60"/>
        <v>600</v>
      </c>
      <c r="AQ368" t="str">
        <f t="shared" si="61"/>
        <v>2010 - 2013</v>
      </c>
      <c r="AR368" s="2">
        <f t="shared" si="62"/>
        <v>2010</v>
      </c>
      <c r="AS368" s="2">
        <f t="shared" si="66"/>
        <v>10</v>
      </c>
      <c r="AT368" s="31" t="s">
        <v>50</v>
      </c>
      <c r="AU368" s="31" t="s">
        <v>92</v>
      </c>
      <c r="AV368" s="31" t="s">
        <v>66</v>
      </c>
      <c r="AW368" s="31" t="s">
        <v>57</v>
      </c>
      <c r="AX368" s="31" t="s">
        <v>50</v>
      </c>
      <c r="AY368" s="31" t="s">
        <v>50</v>
      </c>
      <c r="AZ368" s="31" t="s">
        <v>50</v>
      </c>
      <c r="BA368" s="31" t="s">
        <v>50</v>
      </c>
      <c r="BB368" s="31" t="s">
        <v>50</v>
      </c>
      <c r="BC368" s="31" t="s">
        <v>50</v>
      </c>
      <c r="BD368" s="31" t="s">
        <v>50</v>
      </c>
      <c r="BE368" s="31" t="s">
        <v>50</v>
      </c>
      <c r="BF368" s="31" t="s">
        <v>50</v>
      </c>
    </row>
    <row r="369" spans="1:58" ht="45" x14ac:dyDescent="0.25">
      <c r="A369" s="31" t="s">
        <v>1402</v>
      </c>
      <c r="B369" s="31" t="s">
        <v>49</v>
      </c>
      <c r="C369" s="32">
        <v>3</v>
      </c>
      <c r="D369" s="31" t="s">
        <v>50</v>
      </c>
      <c r="E369" s="31" t="s">
        <v>52</v>
      </c>
      <c r="F369" s="31" t="s">
        <v>84</v>
      </c>
      <c r="G369" s="31" t="s">
        <v>50</v>
      </c>
      <c r="H369" s="31" t="s">
        <v>50</v>
      </c>
      <c r="I369" s="31" t="s">
        <v>53</v>
      </c>
      <c r="J369" s="31" t="s">
        <v>54</v>
      </c>
      <c r="K369" s="31" t="s">
        <v>54</v>
      </c>
      <c r="L369" s="31" t="s">
        <v>55</v>
      </c>
      <c r="M369" s="31" t="s">
        <v>84</v>
      </c>
      <c r="N369" s="31" t="s">
        <v>50</v>
      </c>
      <c r="O369" s="31" t="s">
        <v>50</v>
      </c>
      <c r="P369" s="31" t="s">
        <v>300</v>
      </c>
      <c r="Q369" s="31" t="s">
        <v>50</v>
      </c>
      <c r="R369" s="31" t="s">
        <v>74</v>
      </c>
      <c r="S369" s="31" t="s">
        <v>59</v>
      </c>
      <c r="T369" s="31" t="s">
        <v>60</v>
      </c>
      <c r="U369" s="31" t="s">
        <v>60</v>
      </c>
      <c r="V369" s="31" t="s">
        <v>60</v>
      </c>
      <c r="W369" s="31" t="s">
        <v>50</v>
      </c>
      <c r="X369" s="31" t="s">
        <v>50</v>
      </c>
      <c r="Y369" s="31" t="s">
        <v>50</v>
      </c>
      <c r="Z369" s="31" t="s">
        <v>62</v>
      </c>
      <c r="AA369" s="31" t="s">
        <v>50</v>
      </c>
      <c r="AB369" s="31" t="s">
        <v>50</v>
      </c>
      <c r="AC369" s="31" t="s">
        <v>87</v>
      </c>
      <c r="AD369" s="31" t="s">
        <v>72</v>
      </c>
      <c r="AE369" s="2">
        <f t="shared" si="56"/>
        <v>60</v>
      </c>
      <c r="AF369" s="31" t="s">
        <v>85</v>
      </c>
      <c r="AG369" s="31" t="s">
        <v>129</v>
      </c>
      <c r="AH369" s="31" t="s">
        <v>924</v>
      </c>
      <c r="AI369" s="31" t="s">
        <v>11893</v>
      </c>
      <c r="AJ369" s="31">
        <f t="shared" si="57"/>
        <v>0</v>
      </c>
      <c r="AK369" s="34">
        <f t="shared" si="58"/>
        <v>-99</v>
      </c>
      <c r="AL369" s="30">
        <f t="shared" si="59"/>
        <v>-99</v>
      </c>
      <c r="AM369" s="5">
        <f t="shared" si="63"/>
        <v>0</v>
      </c>
      <c r="AN369" s="5">
        <f t="shared" si="64"/>
        <v>0</v>
      </c>
      <c r="AO369" s="30">
        <f t="shared" si="65"/>
        <v>0</v>
      </c>
      <c r="AP369" s="30">
        <f t="shared" si="60"/>
        <v>0</v>
      </c>
      <c r="AQ369" t="str">
        <f t="shared" si="61"/>
        <v>1978 - 1992</v>
      </c>
      <c r="AR369" s="2">
        <f t="shared" si="62"/>
        <v>1980</v>
      </c>
      <c r="AS369" s="2">
        <f t="shared" si="66"/>
        <v>-99</v>
      </c>
      <c r="AT369" s="31" t="s">
        <v>50</v>
      </c>
      <c r="AU369" s="31" t="s">
        <v>50</v>
      </c>
      <c r="AV369" s="31" t="s">
        <v>66</v>
      </c>
      <c r="AW369" s="31" t="s">
        <v>57</v>
      </c>
      <c r="AX369" s="31" t="s">
        <v>93</v>
      </c>
      <c r="AY369" s="31" t="s">
        <v>68</v>
      </c>
      <c r="AZ369" s="31" t="s">
        <v>50</v>
      </c>
      <c r="BA369" s="31" t="s">
        <v>50</v>
      </c>
      <c r="BB369" s="31" t="s">
        <v>50</v>
      </c>
      <c r="BC369" s="31" t="s">
        <v>50</v>
      </c>
      <c r="BD369" s="31" t="s">
        <v>50</v>
      </c>
      <c r="BE369" s="31" t="s">
        <v>50</v>
      </c>
      <c r="BF369" s="31" t="s">
        <v>50</v>
      </c>
    </row>
    <row r="370" spans="1:58" ht="45" x14ac:dyDescent="0.25">
      <c r="A370" s="31" t="s">
        <v>1402</v>
      </c>
      <c r="B370" s="31" t="s">
        <v>49</v>
      </c>
      <c r="C370" s="32">
        <v>4</v>
      </c>
      <c r="D370" s="31" t="s">
        <v>50</v>
      </c>
      <c r="E370" s="31" t="s">
        <v>52</v>
      </c>
      <c r="F370" s="31" t="s">
        <v>84</v>
      </c>
      <c r="G370" s="31" t="s">
        <v>50</v>
      </c>
      <c r="H370" s="31" t="s">
        <v>50</v>
      </c>
      <c r="I370" s="31" t="s">
        <v>53</v>
      </c>
      <c r="J370" s="31" t="s">
        <v>54</v>
      </c>
      <c r="K370" s="31" t="s">
        <v>54</v>
      </c>
      <c r="L370" s="31" t="s">
        <v>55</v>
      </c>
      <c r="M370" s="31" t="s">
        <v>72</v>
      </c>
      <c r="N370" s="31" t="s">
        <v>50</v>
      </c>
      <c r="O370" s="31" t="s">
        <v>57</v>
      </c>
      <c r="P370" s="31" t="s">
        <v>50</v>
      </c>
      <c r="Q370" s="31" t="s">
        <v>50</v>
      </c>
      <c r="R370" s="31" t="s">
        <v>74</v>
      </c>
      <c r="S370" s="31" t="s">
        <v>59</v>
      </c>
      <c r="T370" s="31" t="s">
        <v>60</v>
      </c>
      <c r="U370" s="31" t="s">
        <v>60</v>
      </c>
      <c r="V370" s="31" t="s">
        <v>50</v>
      </c>
      <c r="W370" s="31" t="s">
        <v>50</v>
      </c>
      <c r="X370" s="31" t="s">
        <v>50</v>
      </c>
      <c r="Y370" s="31" t="s">
        <v>50</v>
      </c>
      <c r="Z370" s="31" t="s">
        <v>62</v>
      </c>
      <c r="AA370" s="31" t="s">
        <v>50</v>
      </c>
      <c r="AB370" s="31" t="s">
        <v>50</v>
      </c>
      <c r="AC370" s="31" t="s">
        <v>87</v>
      </c>
      <c r="AD370" s="31" t="s">
        <v>72</v>
      </c>
      <c r="AE370" s="2">
        <f t="shared" si="56"/>
        <v>60</v>
      </c>
      <c r="AF370" s="31" t="s">
        <v>85</v>
      </c>
      <c r="AG370" s="31" t="s">
        <v>129</v>
      </c>
      <c r="AH370" s="31" t="s">
        <v>152</v>
      </c>
      <c r="AI370" s="31" t="s">
        <v>11894</v>
      </c>
      <c r="AJ370" s="31">
        <f t="shared" si="57"/>
        <v>0</v>
      </c>
      <c r="AK370" s="34">
        <f t="shared" si="58"/>
        <v>-99</v>
      </c>
      <c r="AL370" s="30">
        <f t="shared" si="59"/>
        <v>-99</v>
      </c>
      <c r="AM370" s="5">
        <f t="shared" si="63"/>
        <v>0</v>
      </c>
      <c r="AN370" s="5">
        <f t="shared" si="64"/>
        <v>0</v>
      </c>
      <c r="AO370" s="30">
        <f t="shared" si="65"/>
        <v>0</v>
      </c>
      <c r="AP370" s="30">
        <f t="shared" si="60"/>
        <v>0</v>
      </c>
      <c r="AQ370" t="str">
        <f t="shared" si="61"/>
        <v>1978 - 1992</v>
      </c>
      <c r="AR370" s="2">
        <f t="shared" si="62"/>
        <v>1980</v>
      </c>
      <c r="AS370" s="2">
        <f t="shared" si="66"/>
        <v>-99</v>
      </c>
      <c r="AT370" s="31" t="s">
        <v>50</v>
      </c>
      <c r="AU370" s="31" t="s">
        <v>50</v>
      </c>
      <c r="AV370" s="31" t="s">
        <v>141</v>
      </c>
      <c r="AW370" s="31" t="s">
        <v>86</v>
      </c>
      <c r="AX370" s="31" t="s">
        <v>50</v>
      </c>
      <c r="AY370" s="31" t="s">
        <v>50</v>
      </c>
      <c r="AZ370" s="31" t="s">
        <v>50</v>
      </c>
      <c r="BA370" s="31" t="s">
        <v>50</v>
      </c>
      <c r="BB370" s="31" t="s">
        <v>50</v>
      </c>
      <c r="BC370" s="31" t="s">
        <v>50</v>
      </c>
      <c r="BD370" s="31" t="s">
        <v>50</v>
      </c>
      <c r="BE370" s="31" t="s">
        <v>50</v>
      </c>
      <c r="BF370" s="31" t="s">
        <v>50</v>
      </c>
    </row>
    <row r="371" spans="1:58" ht="45" x14ac:dyDescent="0.25">
      <c r="A371" s="31" t="s">
        <v>872</v>
      </c>
      <c r="B371" s="31" t="s">
        <v>49</v>
      </c>
      <c r="C371" s="32">
        <v>2</v>
      </c>
      <c r="D371" s="31" t="s">
        <v>50</v>
      </c>
      <c r="E371" s="31" t="s">
        <v>84</v>
      </c>
      <c r="F371" s="31" t="s">
        <v>85</v>
      </c>
      <c r="G371" s="31" t="s">
        <v>50</v>
      </c>
      <c r="H371" s="31" t="s">
        <v>50</v>
      </c>
      <c r="I371" s="31" t="s">
        <v>53</v>
      </c>
      <c r="J371" s="31" t="s">
        <v>54</v>
      </c>
      <c r="K371" s="31" t="s">
        <v>54</v>
      </c>
      <c r="L371" s="31" t="s">
        <v>55</v>
      </c>
      <c r="M371" s="31" t="s">
        <v>72</v>
      </c>
      <c r="N371" s="31" t="s">
        <v>50</v>
      </c>
      <c r="O371" s="31" t="s">
        <v>57</v>
      </c>
      <c r="P371" s="31" t="s">
        <v>50</v>
      </c>
      <c r="Q371" s="31" t="s">
        <v>50</v>
      </c>
      <c r="R371" s="31" t="s">
        <v>74</v>
      </c>
      <c r="S371" s="31" t="s">
        <v>59</v>
      </c>
      <c r="T371" s="31" t="s">
        <v>60</v>
      </c>
      <c r="U371" s="31" t="s">
        <v>60</v>
      </c>
      <c r="V371" s="31" t="s">
        <v>60</v>
      </c>
      <c r="W371" s="31" t="s">
        <v>50</v>
      </c>
      <c r="X371" s="31" t="s">
        <v>50</v>
      </c>
      <c r="Y371" s="31" t="s">
        <v>50</v>
      </c>
      <c r="Z371" s="31" t="s">
        <v>62</v>
      </c>
      <c r="AA371" s="31" t="s">
        <v>50</v>
      </c>
      <c r="AB371" s="31" t="s">
        <v>50</v>
      </c>
      <c r="AC371" s="31" t="s">
        <v>87</v>
      </c>
      <c r="AD371" s="31" t="s">
        <v>72</v>
      </c>
      <c r="AE371" s="2">
        <f t="shared" si="56"/>
        <v>60</v>
      </c>
      <c r="AF371" s="31" t="s">
        <v>85</v>
      </c>
      <c r="AG371" s="31" t="s">
        <v>129</v>
      </c>
      <c r="AH371" s="31" t="s">
        <v>231</v>
      </c>
      <c r="AI371" s="31" t="s">
        <v>11895</v>
      </c>
      <c r="AJ371" s="31">
        <f t="shared" si="57"/>
        <v>0</v>
      </c>
      <c r="AK371" s="34">
        <f t="shared" si="58"/>
        <v>-99</v>
      </c>
      <c r="AL371" s="30">
        <f t="shared" si="59"/>
        <v>-99</v>
      </c>
      <c r="AM371" s="5">
        <f t="shared" si="63"/>
        <v>178.1</v>
      </c>
      <c r="AN371" s="5">
        <f t="shared" si="64"/>
        <v>0</v>
      </c>
      <c r="AO371" s="30">
        <f t="shared" si="65"/>
        <v>0</v>
      </c>
      <c r="AP371" s="30">
        <f t="shared" si="60"/>
        <v>0</v>
      </c>
      <c r="AQ371" t="str">
        <f t="shared" si="61"/>
        <v>1978 - 1992</v>
      </c>
      <c r="AR371" s="2">
        <f t="shared" si="62"/>
        <v>1980</v>
      </c>
      <c r="AS371" s="2">
        <f t="shared" si="66"/>
        <v>-99</v>
      </c>
      <c r="AT371" s="31" t="s">
        <v>50</v>
      </c>
      <c r="AU371" s="31" t="s">
        <v>50</v>
      </c>
      <c r="AV371" s="31" t="s">
        <v>60</v>
      </c>
      <c r="AW371" s="31" t="s">
        <v>50</v>
      </c>
      <c r="AX371" s="31" t="s">
        <v>50</v>
      </c>
      <c r="AY371" s="31" t="s">
        <v>50</v>
      </c>
      <c r="AZ371" s="31" t="s">
        <v>50</v>
      </c>
      <c r="BA371" s="31" t="s">
        <v>50</v>
      </c>
      <c r="BB371" s="31" t="s">
        <v>50</v>
      </c>
      <c r="BC371" s="31" t="s">
        <v>50</v>
      </c>
      <c r="BD371" s="31" t="s">
        <v>50</v>
      </c>
      <c r="BE371" s="31" t="s">
        <v>50</v>
      </c>
      <c r="BF371" s="31" t="s">
        <v>50</v>
      </c>
    </row>
    <row r="372" spans="1:58" ht="45" x14ac:dyDescent="0.25">
      <c r="A372" s="31" t="s">
        <v>872</v>
      </c>
      <c r="B372" s="31" t="s">
        <v>49</v>
      </c>
      <c r="C372" s="32">
        <v>3</v>
      </c>
      <c r="D372" s="31" t="s">
        <v>50</v>
      </c>
      <c r="E372" s="31" t="s">
        <v>84</v>
      </c>
      <c r="F372" s="31" t="s">
        <v>85</v>
      </c>
      <c r="G372" s="31" t="s">
        <v>50</v>
      </c>
      <c r="H372" s="31" t="s">
        <v>50</v>
      </c>
      <c r="I372" s="31" t="s">
        <v>53</v>
      </c>
      <c r="J372" s="31" t="s">
        <v>54</v>
      </c>
      <c r="K372" s="31" t="s">
        <v>54</v>
      </c>
      <c r="L372" s="31" t="s">
        <v>55</v>
      </c>
      <c r="M372" s="31" t="s">
        <v>72</v>
      </c>
      <c r="N372" s="31" t="s">
        <v>50</v>
      </c>
      <c r="O372" s="31" t="s">
        <v>57</v>
      </c>
      <c r="P372" s="31" t="s">
        <v>409</v>
      </c>
      <c r="Q372" s="31" t="s">
        <v>50</v>
      </c>
      <c r="R372" s="31" t="s">
        <v>74</v>
      </c>
      <c r="S372" s="31" t="s">
        <v>59</v>
      </c>
      <c r="T372" s="31" t="s">
        <v>60</v>
      </c>
      <c r="U372" s="31" t="s">
        <v>60</v>
      </c>
      <c r="V372" s="31" t="s">
        <v>60</v>
      </c>
      <c r="W372" s="31" t="s">
        <v>50</v>
      </c>
      <c r="X372" s="31" t="s">
        <v>50</v>
      </c>
      <c r="Y372" s="31" t="s">
        <v>50</v>
      </c>
      <c r="Z372" s="31" t="s">
        <v>62</v>
      </c>
      <c r="AA372" s="31" t="s">
        <v>50</v>
      </c>
      <c r="AB372" s="31" t="s">
        <v>50</v>
      </c>
      <c r="AC372" s="31" t="s">
        <v>87</v>
      </c>
      <c r="AD372" s="31" t="s">
        <v>72</v>
      </c>
      <c r="AE372" s="2">
        <f t="shared" si="56"/>
        <v>60</v>
      </c>
      <c r="AF372" s="31" t="s">
        <v>85</v>
      </c>
      <c r="AG372" s="31" t="s">
        <v>129</v>
      </c>
      <c r="AH372" s="31" t="s">
        <v>796</v>
      </c>
      <c r="AI372" s="31" t="s">
        <v>11896</v>
      </c>
      <c r="AJ372" s="31">
        <f t="shared" si="57"/>
        <v>0</v>
      </c>
      <c r="AK372" s="34">
        <f t="shared" si="58"/>
        <v>-99</v>
      </c>
      <c r="AL372" s="30">
        <f t="shared" si="59"/>
        <v>-99</v>
      </c>
      <c r="AM372" s="5">
        <f t="shared" si="63"/>
        <v>178.1</v>
      </c>
      <c r="AN372" s="5">
        <f t="shared" si="64"/>
        <v>0</v>
      </c>
      <c r="AO372" s="30">
        <f t="shared" si="65"/>
        <v>0</v>
      </c>
      <c r="AP372" s="30">
        <f t="shared" si="60"/>
        <v>0</v>
      </c>
      <c r="AQ372" t="str">
        <f t="shared" si="61"/>
        <v>1978 - 1992</v>
      </c>
      <c r="AR372" s="2">
        <f t="shared" si="62"/>
        <v>1980</v>
      </c>
      <c r="AS372" s="2">
        <f t="shared" si="66"/>
        <v>-99</v>
      </c>
      <c r="AT372" s="31" t="s">
        <v>50</v>
      </c>
      <c r="AU372" s="31" t="s">
        <v>50</v>
      </c>
      <c r="AV372" s="31" t="s">
        <v>66</v>
      </c>
      <c r="AW372" s="31" t="s">
        <v>57</v>
      </c>
      <c r="AX372" s="31" t="s">
        <v>50</v>
      </c>
      <c r="AY372" s="31" t="s">
        <v>50</v>
      </c>
      <c r="AZ372" s="31" t="s">
        <v>50</v>
      </c>
      <c r="BA372" s="31" t="s">
        <v>50</v>
      </c>
      <c r="BB372" s="31" t="s">
        <v>50</v>
      </c>
      <c r="BC372" s="31" t="s">
        <v>50</v>
      </c>
      <c r="BD372" s="31" t="s">
        <v>50</v>
      </c>
      <c r="BE372" s="31" t="s">
        <v>50</v>
      </c>
      <c r="BF372" s="31" t="s">
        <v>50</v>
      </c>
    </row>
    <row r="373" spans="1:58" ht="45" x14ac:dyDescent="0.25">
      <c r="A373" s="31" t="s">
        <v>5053</v>
      </c>
      <c r="B373" s="31" t="s">
        <v>49</v>
      </c>
      <c r="C373" s="32">
        <v>1</v>
      </c>
      <c r="D373" s="31" t="s">
        <v>50</v>
      </c>
      <c r="E373" s="31" t="s">
        <v>52</v>
      </c>
      <c r="F373" s="31" t="s">
        <v>85</v>
      </c>
      <c r="G373" s="31" t="s">
        <v>50</v>
      </c>
      <c r="H373" s="31" t="s">
        <v>50</v>
      </c>
      <c r="I373" s="31" t="s">
        <v>53</v>
      </c>
      <c r="J373" s="31" t="s">
        <v>54</v>
      </c>
      <c r="K373" s="31" t="s">
        <v>54</v>
      </c>
      <c r="L373" s="31" t="s">
        <v>55</v>
      </c>
      <c r="M373" s="31" t="s">
        <v>72</v>
      </c>
      <c r="N373" s="31" t="s">
        <v>50</v>
      </c>
      <c r="O373" s="31" t="s">
        <v>57</v>
      </c>
      <c r="P373" s="31" t="s">
        <v>950</v>
      </c>
      <c r="Q373" s="31" t="s">
        <v>50</v>
      </c>
      <c r="R373" s="31" t="s">
        <v>86</v>
      </c>
      <c r="S373" s="31" t="s">
        <v>59</v>
      </c>
      <c r="T373" s="31" t="s">
        <v>60</v>
      </c>
      <c r="U373" s="31" t="s">
        <v>60</v>
      </c>
      <c r="V373" s="31" t="s">
        <v>66</v>
      </c>
      <c r="W373" s="31" t="s">
        <v>50</v>
      </c>
      <c r="X373" s="31" t="s">
        <v>92</v>
      </c>
      <c r="Y373" s="31" t="s">
        <v>60</v>
      </c>
      <c r="Z373" s="31" t="s">
        <v>62</v>
      </c>
      <c r="AA373" s="31" t="s">
        <v>50</v>
      </c>
      <c r="AB373" s="31" t="s">
        <v>50</v>
      </c>
      <c r="AC373" s="31" t="s">
        <v>87</v>
      </c>
      <c r="AD373" s="31" t="s">
        <v>72</v>
      </c>
      <c r="AE373" s="2">
        <f t="shared" si="56"/>
        <v>60</v>
      </c>
      <c r="AF373" s="31" t="s">
        <v>85</v>
      </c>
      <c r="AG373" s="31" t="s">
        <v>129</v>
      </c>
      <c r="AH373" s="31" t="s">
        <v>924</v>
      </c>
      <c r="AI373" s="31" t="s">
        <v>11897</v>
      </c>
      <c r="AJ373" s="31">
        <f t="shared" si="57"/>
        <v>0</v>
      </c>
      <c r="AK373" s="34">
        <f t="shared" si="58"/>
        <v>-99</v>
      </c>
      <c r="AL373" s="30">
        <f t="shared" si="59"/>
        <v>-99</v>
      </c>
      <c r="AM373" s="5">
        <f t="shared" si="63"/>
        <v>956.73</v>
      </c>
      <c r="AN373" s="5">
        <f t="shared" si="64"/>
        <v>0</v>
      </c>
      <c r="AO373" s="30">
        <f t="shared" si="65"/>
        <v>0</v>
      </c>
      <c r="AP373" s="30">
        <f t="shared" si="60"/>
        <v>0</v>
      </c>
      <c r="AQ373" t="str">
        <f t="shared" si="61"/>
        <v>1978 - 1992</v>
      </c>
      <c r="AR373" s="2">
        <f t="shared" si="62"/>
        <v>1979</v>
      </c>
      <c r="AS373" s="2">
        <f t="shared" si="66"/>
        <v>-99</v>
      </c>
      <c r="AT373" s="31" t="s">
        <v>50</v>
      </c>
      <c r="AU373" s="31" t="s">
        <v>50</v>
      </c>
      <c r="AV373" s="31" t="s">
        <v>141</v>
      </c>
      <c r="AW373" s="31" t="s">
        <v>86</v>
      </c>
      <c r="AX373" s="31" t="s">
        <v>50</v>
      </c>
      <c r="AY373" s="31" t="s">
        <v>50</v>
      </c>
      <c r="AZ373" s="31" t="s">
        <v>50</v>
      </c>
      <c r="BA373" s="31" t="s">
        <v>50</v>
      </c>
      <c r="BB373" s="31" t="s">
        <v>50</v>
      </c>
      <c r="BC373" s="31" t="s">
        <v>50</v>
      </c>
      <c r="BD373" s="31" t="s">
        <v>50</v>
      </c>
      <c r="BE373" s="31" t="s">
        <v>50</v>
      </c>
      <c r="BF373" s="31" t="s">
        <v>50</v>
      </c>
    </row>
    <row r="374" spans="1:58" ht="45" x14ac:dyDescent="0.25">
      <c r="A374" s="31" t="s">
        <v>874</v>
      </c>
      <c r="B374" s="31" t="s">
        <v>49</v>
      </c>
      <c r="C374" s="32">
        <v>1</v>
      </c>
      <c r="D374" s="31" t="s">
        <v>50</v>
      </c>
      <c r="E374" s="31" t="s">
        <v>194</v>
      </c>
      <c r="F374" s="31" t="s">
        <v>50</v>
      </c>
      <c r="G374" s="31" t="s">
        <v>99</v>
      </c>
      <c r="H374" s="31" t="s">
        <v>50</v>
      </c>
      <c r="I374" s="31" t="s">
        <v>53</v>
      </c>
      <c r="J374" s="31" t="s">
        <v>54</v>
      </c>
      <c r="K374" s="31" t="s">
        <v>54</v>
      </c>
      <c r="L374" s="31" t="s">
        <v>55</v>
      </c>
      <c r="M374" s="31" t="s">
        <v>99</v>
      </c>
      <c r="N374" s="31" t="s">
        <v>60</v>
      </c>
      <c r="O374" s="31" t="s">
        <v>57</v>
      </c>
      <c r="P374" s="31" t="s">
        <v>50</v>
      </c>
      <c r="Q374" s="31" t="s">
        <v>98</v>
      </c>
      <c r="R374" s="31" t="s">
        <v>74</v>
      </c>
      <c r="S374" s="31" t="s">
        <v>59</v>
      </c>
      <c r="T374" s="31" t="s">
        <v>60</v>
      </c>
      <c r="U374" s="31" t="s">
        <v>60</v>
      </c>
      <c r="V374" s="31" t="s">
        <v>60</v>
      </c>
      <c r="W374" s="31" t="s">
        <v>50</v>
      </c>
      <c r="X374" s="31" t="s">
        <v>50</v>
      </c>
      <c r="Y374" s="31" t="s">
        <v>50</v>
      </c>
      <c r="Z374" s="31" t="s">
        <v>62</v>
      </c>
      <c r="AA374" s="31" t="s">
        <v>50</v>
      </c>
      <c r="AB374" s="31" t="s">
        <v>50</v>
      </c>
      <c r="AC374" s="31" t="s">
        <v>63</v>
      </c>
      <c r="AD374" s="31" t="s">
        <v>72</v>
      </c>
      <c r="AE374" s="2">
        <f t="shared" si="56"/>
        <v>60</v>
      </c>
      <c r="AF374" s="31" t="s">
        <v>267</v>
      </c>
      <c r="AG374" s="31" t="s">
        <v>76</v>
      </c>
      <c r="AH374" s="31" t="s">
        <v>77</v>
      </c>
      <c r="AI374" s="31" t="s">
        <v>1167</v>
      </c>
      <c r="AJ374" s="31">
        <f t="shared" si="57"/>
        <v>11</v>
      </c>
      <c r="AK374" s="34">
        <f t="shared" si="58"/>
        <v>2</v>
      </c>
      <c r="AL374" s="30">
        <f t="shared" si="59"/>
        <v>2</v>
      </c>
      <c r="AM374" s="5">
        <f t="shared" si="63"/>
        <v>20.16</v>
      </c>
      <c r="AN374" s="5">
        <f t="shared" si="64"/>
        <v>660</v>
      </c>
      <c r="AO374" s="30">
        <f t="shared" si="65"/>
        <v>8580</v>
      </c>
      <c r="AP374" s="30">
        <f t="shared" si="60"/>
        <v>8580</v>
      </c>
      <c r="AQ374" t="str">
        <f t="shared" si="61"/>
        <v>1978 - 1992</v>
      </c>
      <c r="AR374" s="2">
        <f t="shared" si="62"/>
        <v>1978</v>
      </c>
      <c r="AS374" s="2">
        <f t="shared" si="66"/>
        <v>13</v>
      </c>
      <c r="AT374" s="31" t="s">
        <v>50</v>
      </c>
      <c r="AU374" s="31" t="s">
        <v>100</v>
      </c>
      <c r="AV374" s="31" t="s">
        <v>60</v>
      </c>
      <c r="AW374" s="31" t="s">
        <v>50</v>
      </c>
      <c r="AX374" s="31" t="s">
        <v>50</v>
      </c>
      <c r="AY374" s="31" t="s">
        <v>50</v>
      </c>
      <c r="AZ374" s="31" t="s">
        <v>50</v>
      </c>
      <c r="BA374" s="31" t="s">
        <v>50</v>
      </c>
      <c r="BB374" s="31" t="s">
        <v>50</v>
      </c>
      <c r="BC374" s="31" t="s">
        <v>50</v>
      </c>
      <c r="BD374" s="31" t="s">
        <v>50</v>
      </c>
      <c r="BE374" s="31" t="s">
        <v>50</v>
      </c>
      <c r="BF374" s="31" t="s">
        <v>50</v>
      </c>
    </row>
    <row r="375" spans="1:58" ht="45" x14ac:dyDescent="0.25">
      <c r="A375" s="31" t="s">
        <v>884</v>
      </c>
      <c r="B375" s="31" t="s">
        <v>49</v>
      </c>
      <c r="C375" s="32">
        <v>1</v>
      </c>
      <c r="D375" s="31" t="s">
        <v>50</v>
      </c>
      <c r="E375" s="31" t="s">
        <v>84</v>
      </c>
      <c r="F375" s="31" t="s">
        <v>85</v>
      </c>
      <c r="G375" s="31" t="s">
        <v>50</v>
      </c>
      <c r="H375" s="31" t="s">
        <v>50</v>
      </c>
      <c r="I375" s="31" t="s">
        <v>53</v>
      </c>
      <c r="J375" s="31" t="s">
        <v>54</v>
      </c>
      <c r="K375" s="31" t="s">
        <v>54</v>
      </c>
      <c r="L375" s="31" t="s">
        <v>55</v>
      </c>
      <c r="M375" s="31" t="s">
        <v>72</v>
      </c>
      <c r="N375" s="31" t="s">
        <v>50</v>
      </c>
      <c r="O375" s="31" t="s">
        <v>66</v>
      </c>
      <c r="P375" s="31" t="s">
        <v>135</v>
      </c>
      <c r="Q375" s="31" t="s">
        <v>50</v>
      </c>
      <c r="R375" s="31" t="s">
        <v>58</v>
      </c>
      <c r="S375" s="31" t="s">
        <v>58</v>
      </c>
      <c r="T375" s="31" t="s">
        <v>60</v>
      </c>
      <c r="U375" s="31" t="s">
        <v>60</v>
      </c>
      <c r="V375" s="31" t="s">
        <v>66</v>
      </c>
      <c r="W375" s="31" t="s">
        <v>50</v>
      </c>
      <c r="X375" s="31" t="s">
        <v>50</v>
      </c>
      <c r="Y375" s="31" t="s">
        <v>61</v>
      </c>
      <c r="Z375" s="31" t="s">
        <v>62</v>
      </c>
      <c r="AA375" s="31" t="s">
        <v>50</v>
      </c>
      <c r="AB375" s="31" t="s">
        <v>50</v>
      </c>
      <c r="AC375" s="31" t="s">
        <v>50</v>
      </c>
      <c r="AD375" s="31" t="s">
        <v>72</v>
      </c>
      <c r="AE375" s="2">
        <f t="shared" si="56"/>
        <v>60</v>
      </c>
      <c r="AF375" s="31" t="s">
        <v>85</v>
      </c>
      <c r="AG375" s="31" t="s">
        <v>129</v>
      </c>
      <c r="AH375" s="31" t="s">
        <v>796</v>
      </c>
      <c r="AI375" s="31" t="s">
        <v>50</v>
      </c>
      <c r="AJ375" s="31">
        <f t="shared" si="57"/>
        <v>1</v>
      </c>
      <c r="AK375" s="34">
        <f t="shared" si="58"/>
        <v>14</v>
      </c>
      <c r="AL375" s="30">
        <f t="shared" si="59"/>
        <v>14</v>
      </c>
      <c r="AM375" s="5">
        <f t="shared" si="63"/>
        <v>621.62</v>
      </c>
      <c r="AN375" s="5">
        <f t="shared" si="64"/>
        <v>60</v>
      </c>
      <c r="AO375" s="30">
        <f t="shared" si="65"/>
        <v>606</v>
      </c>
      <c r="AP375" s="30">
        <f t="shared" si="60"/>
        <v>606</v>
      </c>
      <c r="AQ375">
        <f t="shared" si="61"/>
        <v>0</v>
      </c>
      <c r="AR375" s="2">
        <f t="shared" si="62"/>
        <v>0</v>
      </c>
      <c r="AS375" s="2">
        <f t="shared" si="66"/>
        <v>10.1</v>
      </c>
      <c r="AT375" s="31" t="s">
        <v>689</v>
      </c>
      <c r="AU375" s="31" t="s">
        <v>163</v>
      </c>
      <c r="AV375" s="31" t="s">
        <v>66</v>
      </c>
      <c r="AW375" s="31" t="s">
        <v>57</v>
      </c>
      <c r="AX375" s="31" t="s">
        <v>93</v>
      </c>
      <c r="AY375" s="31" t="s">
        <v>68</v>
      </c>
      <c r="AZ375" s="31" t="s">
        <v>796</v>
      </c>
      <c r="BA375" s="31" t="s">
        <v>885</v>
      </c>
      <c r="BB375" s="31" t="s">
        <v>67</v>
      </c>
      <c r="BC375" s="31" t="s">
        <v>53</v>
      </c>
      <c r="BD375" s="31" t="s">
        <v>50</v>
      </c>
      <c r="BE375" s="31" t="s">
        <v>50</v>
      </c>
      <c r="BF375" s="31" t="s">
        <v>50</v>
      </c>
    </row>
    <row r="376" spans="1:58" ht="60" x14ac:dyDescent="0.25">
      <c r="A376" s="31" t="s">
        <v>887</v>
      </c>
      <c r="B376" s="31" t="s">
        <v>49</v>
      </c>
      <c r="C376" s="32">
        <v>4</v>
      </c>
      <c r="D376" s="31" t="s">
        <v>50</v>
      </c>
      <c r="E376" s="31" t="s">
        <v>92</v>
      </c>
      <c r="F376" s="31" t="s">
        <v>194</v>
      </c>
      <c r="G376" s="31" t="s">
        <v>50</v>
      </c>
      <c r="H376" s="31" t="s">
        <v>50</v>
      </c>
      <c r="I376" s="31" t="s">
        <v>59</v>
      </c>
      <c r="J376" s="31" t="s">
        <v>54</v>
      </c>
      <c r="K376" s="31" t="s">
        <v>54</v>
      </c>
      <c r="L376" s="31" t="s">
        <v>55</v>
      </c>
      <c r="M376" s="31" t="s">
        <v>72</v>
      </c>
      <c r="N376" s="31" t="s">
        <v>50</v>
      </c>
      <c r="O376" s="31" t="s">
        <v>50</v>
      </c>
      <c r="P376" s="31" t="s">
        <v>205</v>
      </c>
      <c r="Q376" s="31" t="s">
        <v>588</v>
      </c>
      <c r="R376" s="31" t="s">
        <v>129</v>
      </c>
      <c r="S376" s="31" t="s">
        <v>59</v>
      </c>
      <c r="T376" s="31" t="s">
        <v>60</v>
      </c>
      <c r="U376" s="31" t="s">
        <v>60</v>
      </c>
      <c r="V376" s="31" t="s">
        <v>60</v>
      </c>
      <c r="W376" s="31" t="s">
        <v>50</v>
      </c>
      <c r="X376" s="31" t="s">
        <v>50</v>
      </c>
      <c r="Y376" s="31" t="s">
        <v>50</v>
      </c>
      <c r="Z376" s="31" t="s">
        <v>62</v>
      </c>
      <c r="AA376" s="31" t="s">
        <v>50</v>
      </c>
      <c r="AB376" s="31" t="s">
        <v>50</v>
      </c>
      <c r="AC376" s="31" t="s">
        <v>87</v>
      </c>
      <c r="AD376" s="31" t="s">
        <v>72</v>
      </c>
      <c r="AE376" s="2">
        <f t="shared" si="56"/>
        <v>60</v>
      </c>
      <c r="AF376" s="31" t="s">
        <v>85</v>
      </c>
      <c r="AG376" s="31" t="s">
        <v>129</v>
      </c>
      <c r="AH376" s="31" t="s">
        <v>144</v>
      </c>
      <c r="AI376" s="31" t="s">
        <v>888</v>
      </c>
      <c r="AJ376" s="31">
        <f t="shared" si="57"/>
        <v>0</v>
      </c>
      <c r="AK376" s="34">
        <f t="shared" si="58"/>
        <v>-99</v>
      </c>
      <c r="AL376" s="30">
        <f t="shared" si="59"/>
        <v>-99</v>
      </c>
      <c r="AM376" s="5">
        <f t="shared" si="63"/>
        <v>809.75</v>
      </c>
      <c r="AN376" s="5">
        <f t="shared" si="64"/>
        <v>0</v>
      </c>
      <c r="AO376" s="30">
        <f t="shared" si="65"/>
        <v>0</v>
      </c>
      <c r="AP376" s="30">
        <f t="shared" si="60"/>
        <v>0</v>
      </c>
      <c r="AQ376" t="str">
        <f t="shared" si="61"/>
        <v>Before 1978</v>
      </c>
      <c r="AR376" s="2">
        <f t="shared" si="62"/>
        <v>1969</v>
      </c>
      <c r="AS376" s="2">
        <f t="shared" si="66"/>
        <v>-99</v>
      </c>
      <c r="AT376" s="31" t="s">
        <v>890</v>
      </c>
      <c r="AU376" s="31" t="s">
        <v>50</v>
      </c>
      <c r="AV376" s="31" t="s">
        <v>141</v>
      </c>
      <c r="AW376" s="31" t="s">
        <v>86</v>
      </c>
      <c r="AX376" s="31" t="s">
        <v>50</v>
      </c>
      <c r="AY376" s="31" t="s">
        <v>50</v>
      </c>
      <c r="AZ376" s="31" t="s">
        <v>50</v>
      </c>
      <c r="BA376" s="31" t="s">
        <v>889</v>
      </c>
      <c r="BB376" s="31" t="s">
        <v>50</v>
      </c>
      <c r="BC376" s="31" t="s">
        <v>50</v>
      </c>
      <c r="BD376" s="31" t="s">
        <v>50</v>
      </c>
      <c r="BE376" s="31" t="s">
        <v>50</v>
      </c>
      <c r="BF376" s="31" t="s">
        <v>50</v>
      </c>
    </row>
    <row r="377" spans="1:58" ht="45" x14ac:dyDescent="0.25">
      <c r="A377" s="31" t="s">
        <v>1405</v>
      </c>
      <c r="B377" s="31" t="s">
        <v>49</v>
      </c>
      <c r="C377" s="32">
        <v>1</v>
      </c>
      <c r="D377" s="31" t="s">
        <v>50</v>
      </c>
      <c r="E377" s="31" t="s">
        <v>85</v>
      </c>
      <c r="F377" s="31" t="s">
        <v>84</v>
      </c>
      <c r="G377" s="31" t="s">
        <v>50</v>
      </c>
      <c r="H377" s="31" t="s">
        <v>50</v>
      </c>
      <c r="I377" s="31" t="s">
        <v>53</v>
      </c>
      <c r="J377" s="31" t="s">
        <v>54</v>
      </c>
      <c r="K377" s="31" t="s">
        <v>54</v>
      </c>
      <c r="L377" s="31" t="s">
        <v>55</v>
      </c>
      <c r="M377" s="31" t="s">
        <v>84</v>
      </c>
      <c r="N377" s="31" t="s">
        <v>50</v>
      </c>
      <c r="O377" s="31" t="s">
        <v>57</v>
      </c>
      <c r="P377" s="31" t="s">
        <v>50</v>
      </c>
      <c r="Q377" s="31" t="s">
        <v>205</v>
      </c>
      <c r="R377" s="31" t="s">
        <v>74</v>
      </c>
      <c r="S377" s="31" t="s">
        <v>53</v>
      </c>
      <c r="T377" s="31" t="s">
        <v>60</v>
      </c>
      <c r="U377" s="31" t="s">
        <v>60</v>
      </c>
      <c r="V377" s="31" t="s">
        <v>60</v>
      </c>
      <c r="W377" s="31" t="s">
        <v>50</v>
      </c>
      <c r="X377" s="31" t="s">
        <v>50</v>
      </c>
      <c r="Y377" s="31" t="s">
        <v>61</v>
      </c>
      <c r="Z377" s="31" t="s">
        <v>62</v>
      </c>
      <c r="AA377" s="31" t="s">
        <v>50</v>
      </c>
      <c r="AB377" s="31" t="s">
        <v>50</v>
      </c>
      <c r="AC377" s="31" t="s">
        <v>87</v>
      </c>
      <c r="AD377" s="31" t="s">
        <v>72</v>
      </c>
      <c r="AE377" s="2">
        <f t="shared" si="56"/>
        <v>60</v>
      </c>
      <c r="AF377" s="31" t="s">
        <v>85</v>
      </c>
      <c r="AG377" s="31" t="s">
        <v>129</v>
      </c>
      <c r="AH377" s="31" t="s">
        <v>231</v>
      </c>
      <c r="AI377" s="31" t="s">
        <v>11698</v>
      </c>
      <c r="AJ377" s="31">
        <f t="shared" si="57"/>
        <v>0</v>
      </c>
      <c r="AK377" s="34">
        <f t="shared" si="58"/>
        <v>-99</v>
      </c>
      <c r="AL377" s="30">
        <f t="shared" si="59"/>
        <v>-99</v>
      </c>
      <c r="AM377" s="5">
        <f t="shared" si="63"/>
        <v>10.59</v>
      </c>
      <c r="AN377" s="5">
        <f t="shared" si="64"/>
        <v>0</v>
      </c>
      <c r="AO377" s="30">
        <f t="shared" si="65"/>
        <v>0</v>
      </c>
      <c r="AP377" s="30">
        <f t="shared" si="60"/>
        <v>0</v>
      </c>
      <c r="AQ377" t="str">
        <f t="shared" si="61"/>
        <v>2002 - 2005</v>
      </c>
      <c r="AR377" s="2">
        <f t="shared" si="62"/>
        <v>2005</v>
      </c>
      <c r="AS377" s="2">
        <f t="shared" si="66"/>
        <v>-99</v>
      </c>
      <c r="AT377" s="31" t="s">
        <v>50</v>
      </c>
      <c r="AU377" s="31" t="s">
        <v>50</v>
      </c>
      <c r="AV377" s="31" t="s">
        <v>66</v>
      </c>
      <c r="AW377" s="31" t="s">
        <v>57</v>
      </c>
      <c r="AX377" s="31" t="s">
        <v>50</v>
      </c>
      <c r="AY377" s="31" t="s">
        <v>50</v>
      </c>
      <c r="AZ377" s="31" t="s">
        <v>231</v>
      </c>
      <c r="BA377" s="31" t="s">
        <v>50</v>
      </c>
      <c r="BB377" s="31" t="s">
        <v>50</v>
      </c>
      <c r="BC377" s="31" t="s">
        <v>50</v>
      </c>
      <c r="BD377" s="31" t="s">
        <v>50</v>
      </c>
      <c r="BE377" s="31" t="s">
        <v>50</v>
      </c>
      <c r="BF377" s="31" t="s">
        <v>50</v>
      </c>
    </row>
    <row r="378" spans="1:58" ht="45" x14ac:dyDescent="0.25">
      <c r="A378" s="31" t="s">
        <v>1405</v>
      </c>
      <c r="B378" s="31" t="s">
        <v>49</v>
      </c>
      <c r="C378" s="32">
        <v>3</v>
      </c>
      <c r="D378" s="31" t="s">
        <v>50</v>
      </c>
      <c r="E378" s="31" t="s">
        <v>71</v>
      </c>
      <c r="F378" s="31" t="s">
        <v>96</v>
      </c>
      <c r="G378" s="31" t="s">
        <v>50</v>
      </c>
      <c r="H378" s="31" t="s">
        <v>50</v>
      </c>
      <c r="I378" s="31" t="s">
        <v>59</v>
      </c>
      <c r="J378" s="31" t="s">
        <v>54</v>
      </c>
      <c r="K378" s="31" t="s">
        <v>54</v>
      </c>
      <c r="L378" s="31" t="s">
        <v>128</v>
      </c>
      <c r="M378" s="31" t="s">
        <v>85</v>
      </c>
      <c r="N378" s="31" t="s">
        <v>50</v>
      </c>
      <c r="O378" s="31" t="s">
        <v>57</v>
      </c>
      <c r="P378" s="31" t="s">
        <v>113</v>
      </c>
      <c r="Q378" s="31" t="s">
        <v>50</v>
      </c>
      <c r="R378" s="31" t="s">
        <v>74</v>
      </c>
      <c r="S378" s="31" t="s">
        <v>59</v>
      </c>
      <c r="T378" s="31" t="s">
        <v>60</v>
      </c>
      <c r="U378" s="31" t="s">
        <v>60</v>
      </c>
      <c r="V378" s="31" t="s">
        <v>60</v>
      </c>
      <c r="W378" s="31" t="s">
        <v>50</v>
      </c>
      <c r="X378" s="31" t="s">
        <v>50</v>
      </c>
      <c r="Y378" s="31" t="s">
        <v>60</v>
      </c>
      <c r="Z378" s="31" t="s">
        <v>62</v>
      </c>
      <c r="AA378" s="31" t="s">
        <v>50</v>
      </c>
      <c r="AB378" s="31" t="s">
        <v>50</v>
      </c>
      <c r="AC378" s="31" t="s">
        <v>87</v>
      </c>
      <c r="AD378" s="31" t="s">
        <v>72</v>
      </c>
      <c r="AE378" s="2">
        <f t="shared" si="56"/>
        <v>60</v>
      </c>
      <c r="AF378" s="31" t="s">
        <v>1406</v>
      </c>
      <c r="AG378" s="31" t="s">
        <v>129</v>
      </c>
      <c r="AH378" s="31" t="s">
        <v>231</v>
      </c>
      <c r="AI378" s="31" t="s">
        <v>1407</v>
      </c>
      <c r="AJ378" s="31">
        <f t="shared" si="57"/>
        <v>5</v>
      </c>
      <c r="AK378" s="34">
        <f t="shared" si="58"/>
        <v>9</v>
      </c>
      <c r="AL378" s="30">
        <f t="shared" si="59"/>
        <v>9</v>
      </c>
      <c r="AM378" s="5">
        <f t="shared" si="63"/>
        <v>10.59</v>
      </c>
      <c r="AN378" s="5">
        <f t="shared" si="64"/>
        <v>300</v>
      </c>
      <c r="AO378" s="30">
        <f t="shared" si="65"/>
        <v>3300</v>
      </c>
      <c r="AP378" s="30">
        <f t="shared" si="60"/>
        <v>3300</v>
      </c>
      <c r="AQ378" t="str">
        <f t="shared" si="61"/>
        <v>2002 - 2005</v>
      </c>
      <c r="AR378" s="2">
        <f t="shared" si="62"/>
        <v>2005</v>
      </c>
      <c r="AS378" s="2">
        <f t="shared" si="66"/>
        <v>11</v>
      </c>
      <c r="AT378" s="31" t="s">
        <v>50</v>
      </c>
      <c r="AU378" s="31" t="s">
        <v>117</v>
      </c>
      <c r="AV378" s="31" t="s">
        <v>141</v>
      </c>
      <c r="AW378" s="31" t="s">
        <v>86</v>
      </c>
      <c r="AX378" s="31" t="s">
        <v>50</v>
      </c>
      <c r="AY378" s="31" t="s">
        <v>50</v>
      </c>
      <c r="AZ378" s="31" t="s">
        <v>231</v>
      </c>
      <c r="BA378" s="31" t="s">
        <v>50</v>
      </c>
      <c r="BB378" s="31" t="s">
        <v>50</v>
      </c>
      <c r="BC378" s="31" t="s">
        <v>50</v>
      </c>
      <c r="BD378" s="31" t="s">
        <v>50</v>
      </c>
      <c r="BE378" s="31" t="s">
        <v>50</v>
      </c>
      <c r="BF378" s="31" t="s">
        <v>484</v>
      </c>
    </row>
    <row r="379" spans="1:58" ht="60" x14ac:dyDescent="0.25">
      <c r="A379" s="31" t="s">
        <v>1409</v>
      </c>
      <c r="B379" s="31" t="s">
        <v>49</v>
      </c>
      <c r="C379" s="32">
        <v>11</v>
      </c>
      <c r="D379" s="31" t="s">
        <v>50</v>
      </c>
      <c r="E379" s="31" t="s">
        <v>486</v>
      </c>
      <c r="F379" s="31" t="s">
        <v>169</v>
      </c>
      <c r="G379" s="31" t="s">
        <v>489</v>
      </c>
      <c r="H379" s="31" t="s">
        <v>214</v>
      </c>
      <c r="I379" s="31" t="s">
        <v>59</v>
      </c>
      <c r="J379" s="31" t="s">
        <v>54</v>
      </c>
      <c r="K379" s="31" t="s">
        <v>54</v>
      </c>
      <c r="L379" s="31" t="s">
        <v>55</v>
      </c>
      <c r="M379" s="31" t="s">
        <v>72</v>
      </c>
      <c r="N379" s="31" t="s">
        <v>50</v>
      </c>
      <c r="O379" s="31" t="s">
        <v>57</v>
      </c>
      <c r="P379" s="31" t="s">
        <v>113</v>
      </c>
      <c r="Q379" s="31" t="s">
        <v>50</v>
      </c>
      <c r="R379" s="31" t="s">
        <v>86</v>
      </c>
      <c r="S379" s="31" t="s">
        <v>59</v>
      </c>
      <c r="T379" s="31" t="s">
        <v>60</v>
      </c>
      <c r="U379" s="31" t="s">
        <v>60</v>
      </c>
      <c r="V379" s="31" t="s">
        <v>86</v>
      </c>
      <c r="W379" s="31" t="s">
        <v>50</v>
      </c>
      <c r="X379" s="31" t="s">
        <v>50</v>
      </c>
      <c r="Y379" s="31" t="s">
        <v>50</v>
      </c>
      <c r="Z379" s="31" t="s">
        <v>62</v>
      </c>
      <c r="AA379" s="31" t="s">
        <v>50</v>
      </c>
      <c r="AB379" s="31" t="s">
        <v>50</v>
      </c>
      <c r="AC379" s="31" t="s">
        <v>87</v>
      </c>
      <c r="AD379" s="31" t="s">
        <v>72</v>
      </c>
      <c r="AE379" s="2">
        <f t="shared" si="56"/>
        <v>60</v>
      </c>
      <c r="AF379" s="31" t="s">
        <v>85</v>
      </c>
      <c r="AG379" s="31" t="s">
        <v>129</v>
      </c>
      <c r="AH379" s="31" t="s">
        <v>144</v>
      </c>
      <c r="AI379" s="31" t="s">
        <v>11898</v>
      </c>
      <c r="AJ379" s="31">
        <f t="shared" si="57"/>
        <v>0</v>
      </c>
      <c r="AK379" s="34">
        <f t="shared" si="58"/>
        <v>-99</v>
      </c>
      <c r="AL379" s="30">
        <f t="shared" si="59"/>
        <v>-99</v>
      </c>
      <c r="AM379" s="5">
        <f t="shared" si="63"/>
        <v>67.569999999999993</v>
      </c>
      <c r="AN379" s="5">
        <f t="shared" si="64"/>
        <v>0</v>
      </c>
      <c r="AO379" s="30">
        <f t="shared" si="65"/>
        <v>0</v>
      </c>
      <c r="AP379" s="30">
        <f t="shared" si="60"/>
        <v>0</v>
      </c>
      <c r="AQ379">
        <f t="shared" si="61"/>
        <v>0</v>
      </c>
      <c r="AR379" s="2">
        <f t="shared" si="62"/>
        <v>0</v>
      </c>
      <c r="AS379" s="2">
        <f t="shared" si="66"/>
        <v>-99</v>
      </c>
      <c r="AT379" s="31" t="s">
        <v>50</v>
      </c>
      <c r="AU379" s="31" t="s">
        <v>50</v>
      </c>
      <c r="AV379" s="31" t="s">
        <v>66</v>
      </c>
      <c r="AW379" s="31" t="s">
        <v>57</v>
      </c>
      <c r="AX379" s="31" t="s">
        <v>67</v>
      </c>
      <c r="AY379" s="31" t="s">
        <v>68</v>
      </c>
      <c r="AZ379" s="31" t="s">
        <v>144</v>
      </c>
      <c r="BA379" s="31" t="s">
        <v>11898</v>
      </c>
      <c r="BB379" s="31" t="s">
        <v>67</v>
      </c>
      <c r="BC379" s="31" t="s">
        <v>129</v>
      </c>
      <c r="BD379" s="31" t="s">
        <v>50</v>
      </c>
      <c r="BE379" s="31" t="s">
        <v>50</v>
      </c>
      <c r="BF379" s="31" t="s">
        <v>50</v>
      </c>
    </row>
    <row r="380" spans="1:58" ht="45" x14ac:dyDescent="0.25">
      <c r="A380" s="31" t="s">
        <v>1409</v>
      </c>
      <c r="B380" s="31" t="s">
        <v>49</v>
      </c>
      <c r="C380" s="32">
        <v>14</v>
      </c>
      <c r="D380" s="31" t="s">
        <v>50</v>
      </c>
      <c r="E380" s="31" t="s">
        <v>486</v>
      </c>
      <c r="F380" s="31" t="s">
        <v>169</v>
      </c>
      <c r="G380" s="31" t="s">
        <v>489</v>
      </c>
      <c r="H380" s="31" t="s">
        <v>214</v>
      </c>
      <c r="I380" s="31" t="s">
        <v>86</v>
      </c>
      <c r="J380" s="31" t="s">
        <v>54</v>
      </c>
      <c r="K380" s="31" t="s">
        <v>54</v>
      </c>
      <c r="L380" s="31" t="s">
        <v>55</v>
      </c>
      <c r="M380" s="31" t="s">
        <v>85</v>
      </c>
      <c r="N380" s="31" t="s">
        <v>50</v>
      </c>
      <c r="O380" s="31" t="s">
        <v>57</v>
      </c>
      <c r="P380" s="31" t="s">
        <v>50</v>
      </c>
      <c r="Q380" s="31" t="s">
        <v>50</v>
      </c>
      <c r="R380" s="31" t="s">
        <v>74</v>
      </c>
      <c r="S380" s="31" t="s">
        <v>58</v>
      </c>
      <c r="T380" s="31" t="s">
        <v>60</v>
      </c>
      <c r="U380" s="31" t="s">
        <v>60</v>
      </c>
      <c r="V380" s="31" t="s">
        <v>60</v>
      </c>
      <c r="W380" s="31" t="s">
        <v>50</v>
      </c>
      <c r="X380" s="31" t="s">
        <v>50</v>
      </c>
      <c r="Y380" s="31" t="s">
        <v>50</v>
      </c>
      <c r="Z380" s="31" t="s">
        <v>62</v>
      </c>
      <c r="AA380" s="31" t="s">
        <v>50</v>
      </c>
      <c r="AB380" s="31" t="s">
        <v>50</v>
      </c>
      <c r="AC380" s="31" t="s">
        <v>87</v>
      </c>
      <c r="AD380" s="31" t="s">
        <v>72</v>
      </c>
      <c r="AE380" s="2">
        <f t="shared" si="56"/>
        <v>60</v>
      </c>
      <c r="AF380" s="31" t="s">
        <v>85</v>
      </c>
      <c r="AG380" s="31" t="s">
        <v>129</v>
      </c>
      <c r="AH380" s="31" t="s">
        <v>11899</v>
      </c>
      <c r="AI380" s="31" t="s">
        <v>11900</v>
      </c>
      <c r="AJ380" s="31">
        <f t="shared" si="57"/>
        <v>0</v>
      </c>
      <c r="AK380" s="34">
        <f t="shared" si="58"/>
        <v>-99</v>
      </c>
      <c r="AL380" s="30">
        <f t="shared" si="59"/>
        <v>-99</v>
      </c>
      <c r="AM380" s="5">
        <f t="shared" si="63"/>
        <v>67.569999999999993</v>
      </c>
      <c r="AN380" s="5">
        <f t="shared" si="64"/>
        <v>0</v>
      </c>
      <c r="AO380" s="30">
        <f t="shared" si="65"/>
        <v>0</v>
      </c>
      <c r="AP380" s="30">
        <f t="shared" si="60"/>
        <v>0</v>
      </c>
      <c r="AQ380">
        <f t="shared" si="61"/>
        <v>0</v>
      </c>
      <c r="AR380" s="2">
        <f t="shared" si="62"/>
        <v>0</v>
      </c>
      <c r="AS380" s="2">
        <f t="shared" si="66"/>
        <v>-99</v>
      </c>
      <c r="AT380" s="31" t="s">
        <v>50</v>
      </c>
      <c r="AU380" s="31" t="s">
        <v>50</v>
      </c>
      <c r="AV380" s="31" t="s">
        <v>141</v>
      </c>
      <c r="AW380" s="31" t="s">
        <v>86</v>
      </c>
      <c r="AX380" s="31" t="s">
        <v>50</v>
      </c>
      <c r="AY380" s="31" t="s">
        <v>50</v>
      </c>
      <c r="AZ380" s="31" t="s">
        <v>11899</v>
      </c>
      <c r="BA380" s="31" t="s">
        <v>11900</v>
      </c>
      <c r="BB380" s="31" t="s">
        <v>50</v>
      </c>
      <c r="BC380" s="31" t="s">
        <v>50</v>
      </c>
      <c r="BD380" s="31" t="s">
        <v>50</v>
      </c>
      <c r="BE380" s="31" t="s">
        <v>50</v>
      </c>
      <c r="BF380" s="31" t="s">
        <v>50</v>
      </c>
    </row>
    <row r="381" spans="1:58" ht="45" x14ac:dyDescent="0.25">
      <c r="A381" s="31" t="s">
        <v>1411</v>
      </c>
      <c r="B381" s="31" t="s">
        <v>49</v>
      </c>
      <c r="C381" s="32">
        <v>1</v>
      </c>
      <c r="D381" s="31" t="s">
        <v>50</v>
      </c>
      <c r="E381" s="31" t="s">
        <v>52</v>
      </c>
      <c r="F381" s="31" t="s">
        <v>84</v>
      </c>
      <c r="G381" s="31" t="s">
        <v>50</v>
      </c>
      <c r="H381" s="31" t="s">
        <v>50</v>
      </c>
      <c r="I381" s="31" t="s">
        <v>53</v>
      </c>
      <c r="J381" s="31" t="s">
        <v>54</v>
      </c>
      <c r="K381" s="31" t="s">
        <v>54</v>
      </c>
      <c r="L381" s="31" t="s">
        <v>55</v>
      </c>
      <c r="M381" s="31" t="s">
        <v>72</v>
      </c>
      <c r="N381" s="31" t="s">
        <v>50</v>
      </c>
      <c r="O381" s="31" t="s">
        <v>66</v>
      </c>
      <c r="P381" s="31" t="s">
        <v>50</v>
      </c>
      <c r="Q381" s="31" t="s">
        <v>50</v>
      </c>
      <c r="R381" s="31" t="s">
        <v>58</v>
      </c>
      <c r="S381" s="31" t="s">
        <v>59</v>
      </c>
      <c r="T381" s="31" t="s">
        <v>54</v>
      </c>
      <c r="U381" s="31" t="s">
        <v>60</v>
      </c>
      <c r="V381" s="31" t="s">
        <v>60</v>
      </c>
      <c r="W381" s="31" t="s">
        <v>50</v>
      </c>
      <c r="X381" s="31" t="s">
        <v>50</v>
      </c>
      <c r="Y381" s="31" t="s">
        <v>50</v>
      </c>
      <c r="Z381" s="31" t="s">
        <v>62</v>
      </c>
      <c r="AA381" s="31" t="s">
        <v>50</v>
      </c>
      <c r="AB381" s="31" t="s">
        <v>50</v>
      </c>
      <c r="AC381" s="31" t="s">
        <v>87</v>
      </c>
      <c r="AD381" s="31" t="s">
        <v>72</v>
      </c>
      <c r="AE381" s="2">
        <f t="shared" si="56"/>
        <v>60</v>
      </c>
      <c r="AF381" s="31" t="s">
        <v>85</v>
      </c>
      <c r="AG381" s="31" t="s">
        <v>129</v>
      </c>
      <c r="AH381" s="31" t="s">
        <v>152</v>
      </c>
      <c r="AI381" s="31" t="s">
        <v>1412</v>
      </c>
      <c r="AJ381" s="31">
        <f t="shared" si="57"/>
        <v>1</v>
      </c>
      <c r="AK381" s="34">
        <f t="shared" si="58"/>
        <v>-99</v>
      </c>
      <c r="AL381" s="30">
        <f t="shared" si="59"/>
        <v>-99</v>
      </c>
      <c r="AM381" s="5">
        <f t="shared" si="63"/>
        <v>425.97</v>
      </c>
      <c r="AN381" s="5">
        <f t="shared" si="64"/>
        <v>60</v>
      </c>
      <c r="AO381" s="30">
        <f t="shared" si="65"/>
        <v>600</v>
      </c>
      <c r="AP381" s="30">
        <f t="shared" si="60"/>
        <v>600</v>
      </c>
      <c r="AQ381" t="str">
        <f t="shared" si="61"/>
        <v>1978 - 1992</v>
      </c>
      <c r="AR381" s="2">
        <f t="shared" si="62"/>
        <v>1980</v>
      </c>
      <c r="AS381" s="2">
        <f t="shared" si="66"/>
        <v>10</v>
      </c>
      <c r="AT381" s="31" t="s">
        <v>50</v>
      </c>
      <c r="AU381" s="31" t="s">
        <v>92</v>
      </c>
      <c r="AV381" s="31" t="s">
        <v>141</v>
      </c>
      <c r="AW381" s="31" t="s">
        <v>86</v>
      </c>
      <c r="AX381" s="31" t="s">
        <v>1413</v>
      </c>
      <c r="AY381" s="31" t="s">
        <v>68</v>
      </c>
      <c r="AZ381" s="31" t="s">
        <v>152</v>
      </c>
      <c r="BA381" s="31" t="s">
        <v>1412</v>
      </c>
      <c r="BB381" s="31" t="s">
        <v>221</v>
      </c>
      <c r="BC381" s="31" t="s">
        <v>173</v>
      </c>
      <c r="BD381" s="31" t="s">
        <v>50</v>
      </c>
      <c r="BE381" s="31" t="s">
        <v>50</v>
      </c>
      <c r="BF381" s="31" t="s">
        <v>50</v>
      </c>
    </row>
    <row r="382" spans="1:58" ht="45" x14ac:dyDescent="0.25">
      <c r="A382" s="31" t="s">
        <v>5113</v>
      </c>
      <c r="B382" s="31" t="s">
        <v>49</v>
      </c>
      <c r="C382" s="32">
        <v>2</v>
      </c>
      <c r="D382" s="31" t="s">
        <v>50</v>
      </c>
      <c r="E382" s="31" t="s">
        <v>84</v>
      </c>
      <c r="F382" s="31" t="s">
        <v>85</v>
      </c>
      <c r="G382" s="31" t="s">
        <v>50</v>
      </c>
      <c r="H382" s="31" t="s">
        <v>50</v>
      </c>
      <c r="I382" s="31" t="s">
        <v>11901</v>
      </c>
      <c r="J382" s="31" t="s">
        <v>54</v>
      </c>
      <c r="K382" s="31" t="s">
        <v>54</v>
      </c>
      <c r="L382" s="31" t="s">
        <v>55</v>
      </c>
      <c r="M382" s="31" t="s">
        <v>51</v>
      </c>
      <c r="N382" s="31" t="s">
        <v>50</v>
      </c>
      <c r="O382" s="31" t="s">
        <v>57</v>
      </c>
      <c r="P382" s="31" t="s">
        <v>50</v>
      </c>
      <c r="Q382" s="31" t="s">
        <v>50</v>
      </c>
      <c r="R382" s="31" t="s">
        <v>74</v>
      </c>
      <c r="S382" s="31" t="s">
        <v>59</v>
      </c>
      <c r="T382" s="31" t="s">
        <v>60</v>
      </c>
      <c r="U382" s="31" t="s">
        <v>60</v>
      </c>
      <c r="V382" s="31" t="s">
        <v>66</v>
      </c>
      <c r="W382" s="31" t="s">
        <v>50</v>
      </c>
      <c r="X382" s="31" t="s">
        <v>92</v>
      </c>
      <c r="Y382" s="31" t="s">
        <v>61</v>
      </c>
      <c r="Z382" s="31" t="s">
        <v>62</v>
      </c>
      <c r="AA382" s="31" t="s">
        <v>50</v>
      </c>
      <c r="AB382" s="31" t="s">
        <v>50</v>
      </c>
      <c r="AC382" s="31" t="s">
        <v>87</v>
      </c>
      <c r="AD382" s="31" t="s">
        <v>72</v>
      </c>
      <c r="AE382" s="2">
        <f t="shared" si="56"/>
        <v>60</v>
      </c>
      <c r="AF382" s="31" t="s">
        <v>85</v>
      </c>
      <c r="AG382" s="31" t="s">
        <v>129</v>
      </c>
      <c r="AH382" s="31" t="s">
        <v>924</v>
      </c>
      <c r="AI382" s="31" t="s">
        <v>11902</v>
      </c>
      <c r="AJ382" s="31">
        <f t="shared" si="57"/>
        <v>0</v>
      </c>
      <c r="AK382" s="34">
        <f t="shared" si="58"/>
        <v>-99</v>
      </c>
      <c r="AL382" s="30">
        <f t="shared" si="59"/>
        <v>-99</v>
      </c>
      <c r="AM382" s="5">
        <f t="shared" si="63"/>
        <v>50.2</v>
      </c>
      <c r="AN382" s="5">
        <f t="shared" si="64"/>
        <v>0</v>
      </c>
      <c r="AO382" s="30">
        <f t="shared" si="65"/>
        <v>0</v>
      </c>
      <c r="AP382" s="30">
        <f t="shared" si="60"/>
        <v>0</v>
      </c>
      <c r="AQ382">
        <f t="shared" si="61"/>
        <v>0</v>
      </c>
      <c r="AR382" s="2">
        <f t="shared" si="62"/>
        <v>0</v>
      </c>
      <c r="AS382" s="2">
        <f t="shared" si="66"/>
        <v>-99</v>
      </c>
      <c r="AT382" s="31" t="s">
        <v>50</v>
      </c>
      <c r="AU382" s="31" t="s">
        <v>50</v>
      </c>
      <c r="AV382" s="31" t="s">
        <v>66</v>
      </c>
      <c r="AW382" s="31" t="s">
        <v>57</v>
      </c>
      <c r="AX382" s="31" t="s">
        <v>93</v>
      </c>
      <c r="AY382" s="31" t="s">
        <v>68</v>
      </c>
      <c r="AZ382" s="31" t="s">
        <v>924</v>
      </c>
      <c r="BA382" s="31" t="s">
        <v>11902</v>
      </c>
      <c r="BB382" s="31" t="s">
        <v>50</v>
      </c>
      <c r="BC382" s="31" t="s">
        <v>50</v>
      </c>
      <c r="BD382" s="31" t="s">
        <v>50</v>
      </c>
      <c r="BE382" s="31" t="s">
        <v>50</v>
      </c>
      <c r="BF382" s="31" t="s">
        <v>50</v>
      </c>
    </row>
    <row r="383" spans="1:58" ht="45" x14ac:dyDescent="0.25">
      <c r="A383" s="31" t="s">
        <v>5119</v>
      </c>
      <c r="B383" s="31" t="s">
        <v>49</v>
      </c>
      <c r="C383" s="32">
        <v>13</v>
      </c>
      <c r="D383" s="31" t="s">
        <v>50</v>
      </c>
      <c r="E383" s="31" t="s">
        <v>84</v>
      </c>
      <c r="F383" s="31" t="s">
        <v>85</v>
      </c>
      <c r="G383" s="31" t="s">
        <v>50</v>
      </c>
      <c r="H383" s="31" t="s">
        <v>50</v>
      </c>
      <c r="I383" s="31" t="s">
        <v>59</v>
      </c>
      <c r="J383" s="31" t="s">
        <v>54</v>
      </c>
      <c r="K383" s="31" t="s">
        <v>54</v>
      </c>
      <c r="L383" s="31" t="s">
        <v>55</v>
      </c>
      <c r="M383" s="31" t="s">
        <v>72</v>
      </c>
      <c r="N383" s="31" t="s">
        <v>50</v>
      </c>
      <c r="O383" s="31" t="s">
        <v>66</v>
      </c>
      <c r="P383" s="31" t="s">
        <v>50</v>
      </c>
      <c r="Q383" s="31" t="s">
        <v>50</v>
      </c>
      <c r="R383" s="31" t="s">
        <v>129</v>
      </c>
      <c r="S383" s="31" t="s">
        <v>59</v>
      </c>
      <c r="T383" s="31" t="s">
        <v>50</v>
      </c>
      <c r="U383" s="31" t="s">
        <v>50</v>
      </c>
      <c r="V383" s="31" t="s">
        <v>66</v>
      </c>
      <c r="W383" s="31" t="s">
        <v>50</v>
      </c>
      <c r="X383" s="31" t="s">
        <v>92</v>
      </c>
      <c r="Y383" s="31" t="s">
        <v>50</v>
      </c>
      <c r="Z383" s="31" t="s">
        <v>62</v>
      </c>
      <c r="AA383" s="31" t="s">
        <v>50</v>
      </c>
      <c r="AB383" s="31" t="s">
        <v>50</v>
      </c>
      <c r="AC383" s="31" t="s">
        <v>87</v>
      </c>
      <c r="AD383" s="31" t="s">
        <v>72</v>
      </c>
      <c r="AE383" s="2">
        <f t="shared" si="56"/>
        <v>60</v>
      </c>
      <c r="AF383" s="31" t="s">
        <v>85</v>
      </c>
      <c r="AG383" s="31" t="s">
        <v>129</v>
      </c>
      <c r="AH383" s="31" t="s">
        <v>379</v>
      </c>
      <c r="AI383" s="31" t="s">
        <v>11903</v>
      </c>
      <c r="AJ383" s="31">
        <f t="shared" si="57"/>
        <v>0</v>
      </c>
      <c r="AK383" s="34">
        <f t="shared" si="58"/>
        <v>-99</v>
      </c>
      <c r="AL383" s="30">
        <f t="shared" si="59"/>
        <v>-99</v>
      </c>
      <c r="AM383" s="5">
        <f t="shared" si="63"/>
        <v>10.15</v>
      </c>
      <c r="AN383" s="5">
        <f t="shared" si="64"/>
        <v>0</v>
      </c>
      <c r="AO383" s="30">
        <f t="shared" si="65"/>
        <v>0</v>
      </c>
      <c r="AP383" s="30">
        <f t="shared" si="60"/>
        <v>0</v>
      </c>
      <c r="AQ383" t="str">
        <f t="shared" si="61"/>
        <v>Before 1978</v>
      </c>
      <c r="AR383" s="2">
        <f t="shared" si="62"/>
        <v>1975</v>
      </c>
      <c r="AS383" s="2">
        <f t="shared" si="66"/>
        <v>-99</v>
      </c>
      <c r="AT383" s="31" t="s">
        <v>50</v>
      </c>
      <c r="AU383" s="31" t="s">
        <v>50</v>
      </c>
      <c r="AV383" s="31" t="s">
        <v>66</v>
      </c>
      <c r="AW383" s="31" t="s">
        <v>57</v>
      </c>
      <c r="AX383" s="31" t="s">
        <v>50</v>
      </c>
      <c r="AY383" s="31" t="s">
        <v>50</v>
      </c>
      <c r="AZ383" s="31" t="s">
        <v>50</v>
      </c>
      <c r="BA383" s="31" t="s">
        <v>50</v>
      </c>
      <c r="BB383" s="31" t="s">
        <v>50</v>
      </c>
      <c r="BC383" s="31" t="s">
        <v>50</v>
      </c>
      <c r="BD383" s="31" t="s">
        <v>50</v>
      </c>
      <c r="BE383" s="31" t="s">
        <v>50</v>
      </c>
      <c r="BF383" s="31" t="s">
        <v>50</v>
      </c>
    </row>
    <row r="384" spans="1:58" ht="45" x14ac:dyDescent="0.25">
      <c r="A384" s="31" t="s">
        <v>1428</v>
      </c>
      <c r="B384" s="31" t="s">
        <v>49</v>
      </c>
      <c r="C384" s="32">
        <v>2</v>
      </c>
      <c r="D384" s="31" t="s">
        <v>50</v>
      </c>
      <c r="E384" s="31" t="s">
        <v>70</v>
      </c>
      <c r="F384" s="31" t="s">
        <v>71</v>
      </c>
      <c r="G384" s="31" t="s">
        <v>50</v>
      </c>
      <c r="H384" s="31" t="s">
        <v>50</v>
      </c>
      <c r="I384" s="31" t="s">
        <v>53</v>
      </c>
      <c r="J384" s="31" t="s">
        <v>54</v>
      </c>
      <c r="K384" s="31" t="s">
        <v>54</v>
      </c>
      <c r="L384" s="31" t="s">
        <v>55</v>
      </c>
      <c r="M384" s="31" t="s">
        <v>72</v>
      </c>
      <c r="N384" s="31" t="s">
        <v>50</v>
      </c>
      <c r="O384" s="31" t="s">
        <v>57</v>
      </c>
      <c r="P384" s="31" t="s">
        <v>143</v>
      </c>
      <c r="Q384" s="31" t="s">
        <v>50</v>
      </c>
      <c r="R384" s="31" t="s">
        <v>74</v>
      </c>
      <c r="S384" s="31" t="s">
        <v>58</v>
      </c>
      <c r="T384" s="31" t="s">
        <v>60</v>
      </c>
      <c r="U384" s="31" t="s">
        <v>60</v>
      </c>
      <c r="V384" s="31" t="s">
        <v>66</v>
      </c>
      <c r="W384" s="31" t="s">
        <v>50</v>
      </c>
      <c r="X384" s="31" t="s">
        <v>50</v>
      </c>
      <c r="Y384" s="31" t="s">
        <v>50</v>
      </c>
      <c r="Z384" s="31" t="s">
        <v>62</v>
      </c>
      <c r="AA384" s="31" t="s">
        <v>50</v>
      </c>
      <c r="AB384" s="31" t="s">
        <v>50</v>
      </c>
      <c r="AC384" s="31" t="s">
        <v>87</v>
      </c>
      <c r="AD384" s="31" t="s">
        <v>72</v>
      </c>
      <c r="AE384" s="2">
        <f t="shared" si="56"/>
        <v>60</v>
      </c>
      <c r="AF384" s="31" t="s">
        <v>85</v>
      </c>
      <c r="AG384" s="31" t="s">
        <v>129</v>
      </c>
      <c r="AH384" s="31" t="s">
        <v>924</v>
      </c>
      <c r="AI384" s="31" t="s">
        <v>11897</v>
      </c>
      <c r="AJ384" s="31">
        <f t="shared" si="57"/>
        <v>0</v>
      </c>
      <c r="AK384" s="34">
        <f t="shared" si="58"/>
        <v>-99</v>
      </c>
      <c r="AL384" s="30">
        <f t="shared" si="59"/>
        <v>-99</v>
      </c>
      <c r="AM384" s="5">
        <f t="shared" si="63"/>
        <v>155.1</v>
      </c>
      <c r="AN384" s="5">
        <f t="shared" si="64"/>
        <v>0</v>
      </c>
      <c r="AO384" s="30">
        <f t="shared" si="65"/>
        <v>0</v>
      </c>
      <c r="AP384" s="30">
        <f t="shared" si="60"/>
        <v>0</v>
      </c>
      <c r="AQ384" t="str">
        <f t="shared" si="61"/>
        <v>Before 1978</v>
      </c>
      <c r="AR384" s="2">
        <f t="shared" si="62"/>
        <v>1800</v>
      </c>
      <c r="AS384" s="2">
        <f t="shared" si="66"/>
        <v>-99</v>
      </c>
      <c r="AT384" s="31" t="s">
        <v>50</v>
      </c>
      <c r="AU384" s="31" t="s">
        <v>50</v>
      </c>
      <c r="AV384" s="31" t="s">
        <v>66</v>
      </c>
      <c r="AW384" s="31" t="s">
        <v>57</v>
      </c>
      <c r="AX384" s="31" t="s">
        <v>267</v>
      </c>
      <c r="AY384" s="31" t="s">
        <v>68</v>
      </c>
      <c r="AZ384" s="31" t="s">
        <v>924</v>
      </c>
      <c r="BA384" s="31" t="s">
        <v>12721</v>
      </c>
      <c r="BB384" s="31" t="s">
        <v>50</v>
      </c>
      <c r="BC384" s="31" t="s">
        <v>50</v>
      </c>
      <c r="BD384" s="31" t="s">
        <v>50</v>
      </c>
      <c r="BE384" s="31" t="s">
        <v>50</v>
      </c>
      <c r="BF384" s="31" t="s">
        <v>50</v>
      </c>
    </row>
    <row r="385" spans="1:58" ht="45" x14ac:dyDescent="0.25">
      <c r="A385" s="31" t="s">
        <v>1428</v>
      </c>
      <c r="B385" s="31" t="s">
        <v>49</v>
      </c>
      <c r="C385" s="32">
        <v>3</v>
      </c>
      <c r="D385" s="31" t="s">
        <v>50</v>
      </c>
      <c r="E385" s="31" t="s">
        <v>70</v>
      </c>
      <c r="F385" s="31" t="s">
        <v>71</v>
      </c>
      <c r="G385" s="31" t="s">
        <v>50</v>
      </c>
      <c r="H385" s="31" t="s">
        <v>50</v>
      </c>
      <c r="I385" s="31" t="s">
        <v>53</v>
      </c>
      <c r="J385" s="31" t="s">
        <v>54</v>
      </c>
      <c r="K385" s="31" t="s">
        <v>54</v>
      </c>
      <c r="L385" s="31" t="s">
        <v>55</v>
      </c>
      <c r="M385" s="31" t="s">
        <v>51</v>
      </c>
      <c r="N385" s="31" t="s">
        <v>50</v>
      </c>
      <c r="O385" s="31" t="s">
        <v>57</v>
      </c>
      <c r="P385" s="31" t="s">
        <v>215</v>
      </c>
      <c r="Q385" s="31" t="s">
        <v>50</v>
      </c>
      <c r="R385" s="31" t="s">
        <v>74</v>
      </c>
      <c r="S385" s="31" t="s">
        <v>58</v>
      </c>
      <c r="T385" s="31" t="s">
        <v>60</v>
      </c>
      <c r="U385" s="31" t="s">
        <v>60</v>
      </c>
      <c r="V385" s="31" t="s">
        <v>66</v>
      </c>
      <c r="W385" s="31" t="s">
        <v>50</v>
      </c>
      <c r="X385" s="31" t="s">
        <v>50</v>
      </c>
      <c r="Y385" s="31" t="s">
        <v>50</v>
      </c>
      <c r="Z385" s="31" t="s">
        <v>62</v>
      </c>
      <c r="AA385" s="31" t="s">
        <v>50</v>
      </c>
      <c r="AB385" s="31" t="s">
        <v>50</v>
      </c>
      <c r="AC385" s="31" t="s">
        <v>87</v>
      </c>
      <c r="AD385" s="31" t="s">
        <v>72</v>
      </c>
      <c r="AE385" s="2">
        <f t="shared" si="56"/>
        <v>60</v>
      </c>
      <c r="AF385" s="31" t="s">
        <v>85</v>
      </c>
      <c r="AG385" s="31" t="s">
        <v>129</v>
      </c>
      <c r="AH385" s="31" t="s">
        <v>924</v>
      </c>
      <c r="AI385" s="31" t="s">
        <v>11904</v>
      </c>
      <c r="AJ385" s="31">
        <f t="shared" si="57"/>
        <v>0</v>
      </c>
      <c r="AK385" s="34">
        <f t="shared" si="58"/>
        <v>-99</v>
      </c>
      <c r="AL385" s="30">
        <f t="shared" si="59"/>
        <v>-99</v>
      </c>
      <c r="AM385" s="5">
        <f t="shared" si="63"/>
        <v>155.1</v>
      </c>
      <c r="AN385" s="5">
        <f t="shared" si="64"/>
        <v>0</v>
      </c>
      <c r="AO385" s="30">
        <f t="shared" si="65"/>
        <v>0</v>
      </c>
      <c r="AP385" s="30">
        <f t="shared" si="60"/>
        <v>0</v>
      </c>
      <c r="AQ385" t="str">
        <f t="shared" si="61"/>
        <v>Before 1978</v>
      </c>
      <c r="AR385" s="2">
        <f t="shared" si="62"/>
        <v>1800</v>
      </c>
      <c r="AS385" s="2">
        <f t="shared" si="66"/>
        <v>-99</v>
      </c>
      <c r="AT385" s="31" t="s">
        <v>50</v>
      </c>
      <c r="AU385" s="31" t="s">
        <v>50</v>
      </c>
      <c r="AV385" s="31" t="s">
        <v>66</v>
      </c>
      <c r="AW385" s="31" t="s">
        <v>57</v>
      </c>
      <c r="AX385" s="31" t="s">
        <v>267</v>
      </c>
      <c r="AY385" s="31" t="s">
        <v>68</v>
      </c>
      <c r="AZ385" s="31" t="s">
        <v>924</v>
      </c>
      <c r="BA385" s="31" t="s">
        <v>12721</v>
      </c>
      <c r="BB385" s="31" t="s">
        <v>50</v>
      </c>
      <c r="BC385" s="31" t="s">
        <v>50</v>
      </c>
      <c r="BD385" s="31" t="s">
        <v>50</v>
      </c>
      <c r="BE385" s="31" t="s">
        <v>50</v>
      </c>
      <c r="BF385" s="31" t="s">
        <v>50</v>
      </c>
    </row>
    <row r="386" spans="1:58" ht="45" x14ac:dyDescent="0.25">
      <c r="A386" s="31" t="s">
        <v>3275</v>
      </c>
      <c r="B386" s="31" t="s">
        <v>49</v>
      </c>
      <c r="C386" s="32">
        <v>1</v>
      </c>
      <c r="D386" s="31" t="s">
        <v>50</v>
      </c>
      <c r="E386" s="31" t="s">
        <v>84</v>
      </c>
      <c r="F386" s="31" t="s">
        <v>85</v>
      </c>
      <c r="G386" s="31" t="s">
        <v>50</v>
      </c>
      <c r="H386" s="31" t="s">
        <v>50</v>
      </c>
      <c r="I386" s="31" t="s">
        <v>53</v>
      </c>
      <c r="J386" s="31" t="s">
        <v>54</v>
      </c>
      <c r="K386" s="31" t="s">
        <v>54</v>
      </c>
      <c r="L386" s="31" t="s">
        <v>55</v>
      </c>
      <c r="M386" s="31" t="s">
        <v>72</v>
      </c>
      <c r="N386" s="31" t="s">
        <v>60</v>
      </c>
      <c r="O386" s="31" t="s">
        <v>74</v>
      </c>
      <c r="P386" s="31" t="s">
        <v>123</v>
      </c>
      <c r="Q386" s="31" t="s">
        <v>50</v>
      </c>
      <c r="R386" s="31" t="s">
        <v>58</v>
      </c>
      <c r="S386" s="31" t="s">
        <v>59</v>
      </c>
      <c r="T386" s="31" t="s">
        <v>60</v>
      </c>
      <c r="U386" s="31" t="s">
        <v>60</v>
      </c>
      <c r="V386" s="31" t="s">
        <v>60</v>
      </c>
      <c r="W386" s="31" t="s">
        <v>50</v>
      </c>
      <c r="X386" s="31" t="s">
        <v>50</v>
      </c>
      <c r="Y386" s="31" t="s">
        <v>50</v>
      </c>
      <c r="Z386" s="31" t="s">
        <v>62</v>
      </c>
      <c r="AA386" s="31" t="s">
        <v>50</v>
      </c>
      <c r="AB386" s="31" t="s">
        <v>50</v>
      </c>
      <c r="AC386" s="31" t="s">
        <v>87</v>
      </c>
      <c r="AD386" s="31" t="s">
        <v>72</v>
      </c>
      <c r="AE386" s="2">
        <f t="shared" si="56"/>
        <v>59.1</v>
      </c>
      <c r="AF386" s="31" t="s">
        <v>11905</v>
      </c>
      <c r="AG386" s="31" t="s">
        <v>76</v>
      </c>
      <c r="AH386" s="31" t="s">
        <v>372</v>
      </c>
      <c r="AI386" s="31" t="s">
        <v>1062</v>
      </c>
      <c r="AJ386" s="31">
        <f t="shared" si="57"/>
        <v>0</v>
      </c>
      <c r="AK386" s="34">
        <f t="shared" si="58"/>
        <v>-99</v>
      </c>
      <c r="AL386" s="30">
        <f t="shared" si="59"/>
        <v>-99</v>
      </c>
      <c r="AM386" s="5">
        <f t="shared" si="63"/>
        <v>152.44999999999999</v>
      </c>
      <c r="AN386" s="5">
        <f t="shared" si="64"/>
        <v>0</v>
      </c>
      <c r="AO386" s="30">
        <f t="shared" si="65"/>
        <v>0</v>
      </c>
      <c r="AP386" s="30">
        <f t="shared" si="60"/>
        <v>0</v>
      </c>
      <c r="AQ386" t="str">
        <f t="shared" si="61"/>
        <v>Before 1978</v>
      </c>
      <c r="AR386" s="2">
        <f t="shared" si="62"/>
        <v>1950</v>
      </c>
      <c r="AS386" s="2">
        <f t="shared" si="66"/>
        <v>-99</v>
      </c>
      <c r="AT386" s="31" t="s">
        <v>50</v>
      </c>
      <c r="AU386" s="31" t="s">
        <v>50</v>
      </c>
      <c r="AV386" s="31" t="s">
        <v>66</v>
      </c>
      <c r="AW386" s="31" t="s">
        <v>57</v>
      </c>
      <c r="AX386" s="31" t="s">
        <v>277</v>
      </c>
      <c r="AY386" s="31" t="s">
        <v>68</v>
      </c>
      <c r="AZ386" s="31" t="s">
        <v>372</v>
      </c>
      <c r="BA386" s="31" t="s">
        <v>1062</v>
      </c>
      <c r="BB386" s="31" t="s">
        <v>67</v>
      </c>
      <c r="BC386" s="31" t="s">
        <v>129</v>
      </c>
      <c r="BD386" s="31" t="s">
        <v>50</v>
      </c>
      <c r="BE386" s="31" t="s">
        <v>50</v>
      </c>
      <c r="BF386" s="31" t="s">
        <v>50</v>
      </c>
    </row>
    <row r="387" spans="1:58" ht="45" x14ac:dyDescent="0.25">
      <c r="A387" s="31" t="s">
        <v>1970</v>
      </c>
      <c r="B387" s="31" t="s">
        <v>49</v>
      </c>
      <c r="C387" s="32">
        <v>5</v>
      </c>
      <c r="D387" s="31" t="s">
        <v>50</v>
      </c>
      <c r="E387" s="31" t="s">
        <v>85</v>
      </c>
      <c r="F387" s="31" t="s">
        <v>70</v>
      </c>
      <c r="G387" s="31" t="s">
        <v>50</v>
      </c>
      <c r="H387" s="31" t="s">
        <v>50</v>
      </c>
      <c r="I387" s="31" t="s">
        <v>53</v>
      </c>
      <c r="J387" s="31" t="s">
        <v>54</v>
      </c>
      <c r="K387" s="31" t="s">
        <v>54</v>
      </c>
      <c r="L387" s="31" t="s">
        <v>55</v>
      </c>
      <c r="M387" s="31" t="s">
        <v>72</v>
      </c>
      <c r="N387" s="31" t="s">
        <v>50</v>
      </c>
      <c r="O387" s="31" t="s">
        <v>57</v>
      </c>
      <c r="P387" s="31" t="s">
        <v>50</v>
      </c>
      <c r="Q387" s="31" t="s">
        <v>50</v>
      </c>
      <c r="R387" s="31" t="s">
        <v>74</v>
      </c>
      <c r="S387" s="31" t="s">
        <v>59</v>
      </c>
      <c r="T387" s="31" t="s">
        <v>60</v>
      </c>
      <c r="U387" s="31" t="s">
        <v>60</v>
      </c>
      <c r="V387" s="31" t="s">
        <v>86</v>
      </c>
      <c r="W387" s="31" t="s">
        <v>50</v>
      </c>
      <c r="X387" s="31" t="s">
        <v>50</v>
      </c>
      <c r="Y387" s="31" t="s">
        <v>54</v>
      </c>
      <c r="Z387" s="31" t="s">
        <v>62</v>
      </c>
      <c r="AA387" s="31" t="s">
        <v>50</v>
      </c>
      <c r="AB387" s="31" t="s">
        <v>50</v>
      </c>
      <c r="AC387" s="31" t="s">
        <v>87</v>
      </c>
      <c r="AD387" s="31" t="s">
        <v>72</v>
      </c>
      <c r="AE387" s="2">
        <f t="shared" si="56"/>
        <v>59</v>
      </c>
      <c r="AF387" s="31" t="s">
        <v>406</v>
      </c>
      <c r="AG387" s="31" t="s">
        <v>76</v>
      </c>
      <c r="AH387" s="31" t="s">
        <v>152</v>
      </c>
      <c r="AI387" s="31" t="s">
        <v>11906</v>
      </c>
      <c r="AJ387" s="31">
        <f t="shared" si="57"/>
        <v>0</v>
      </c>
      <c r="AK387" s="34">
        <f t="shared" si="58"/>
        <v>-99</v>
      </c>
      <c r="AL387" s="30">
        <f t="shared" si="59"/>
        <v>-99</v>
      </c>
      <c r="AM387" s="5">
        <f t="shared" si="63"/>
        <v>93.5</v>
      </c>
      <c r="AN387" s="5">
        <f t="shared" si="64"/>
        <v>0</v>
      </c>
      <c r="AO387" s="30">
        <f t="shared" si="65"/>
        <v>0</v>
      </c>
      <c r="AP387" s="30">
        <f t="shared" si="60"/>
        <v>0</v>
      </c>
      <c r="AQ387" t="str">
        <f t="shared" si="61"/>
        <v>Before 1978</v>
      </c>
      <c r="AR387" s="2">
        <f t="shared" si="62"/>
        <v>1940</v>
      </c>
      <c r="AS387" s="2">
        <f t="shared" si="66"/>
        <v>-99</v>
      </c>
      <c r="AT387" s="31" t="s">
        <v>50</v>
      </c>
      <c r="AU387" s="31" t="s">
        <v>50</v>
      </c>
      <c r="AV387" s="31" t="s">
        <v>66</v>
      </c>
      <c r="AW387" s="31" t="s">
        <v>57</v>
      </c>
      <c r="AX387" s="31" t="s">
        <v>267</v>
      </c>
      <c r="AY387" s="31" t="s">
        <v>68</v>
      </c>
      <c r="AZ387" s="31" t="s">
        <v>152</v>
      </c>
      <c r="BA387" s="31" t="s">
        <v>11906</v>
      </c>
      <c r="BB387" s="31" t="s">
        <v>233</v>
      </c>
      <c r="BC387" s="31" t="s">
        <v>129</v>
      </c>
      <c r="BD387" s="31" t="s">
        <v>50</v>
      </c>
      <c r="BE387" s="31" t="s">
        <v>50</v>
      </c>
      <c r="BF387" s="31" t="s">
        <v>50</v>
      </c>
    </row>
    <row r="388" spans="1:58" ht="60" x14ac:dyDescent="0.25">
      <c r="A388" s="31" t="s">
        <v>286</v>
      </c>
      <c r="B388" s="31" t="s">
        <v>49</v>
      </c>
      <c r="C388" s="32">
        <v>2</v>
      </c>
      <c r="D388" s="31" t="s">
        <v>50</v>
      </c>
      <c r="E388" s="31" t="s">
        <v>71</v>
      </c>
      <c r="F388" s="31" t="s">
        <v>96</v>
      </c>
      <c r="G388" s="31" t="s">
        <v>50</v>
      </c>
      <c r="H388" s="31" t="s">
        <v>50</v>
      </c>
      <c r="I388" s="31" t="s">
        <v>53</v>
      </c>
      <c r="J388" s="31" t="s">
        <v>54</v>
      </c>
      <c r="K388" s="31" t="s">
        <v>54</v>
      </c>
      <c r="L388" s="31" t="s">
        <v>55</v>
      </c>
      <c r="M388" s="31" t="s">
        <v>72</v>
      </c>
      <c r="N388" s="31" t="s">
        <v>56</v>
      </c>
      <c r="O388" s="31" t="s">
        <v>57</v>
      </c>
      <c r="P388" s="31" t="s">
        <v>107</v>
      </c>
      <c r="Q388" s="31" t="s">
        <v>50</v>
      </c>
      <c r="R388" s="31" t="s">
        <v>86</v>
      </c>
      <c r="S388" s="31" t="s">
        <v>59</v>
      </c>
      <c r="T388" s="31" t="s">
        <v>60</v>
      </c>
      <c r="U388" s="31" t="s">
        <v>60</v>
      </c>
      <c r="V388" s="31" t="s">
        <v>86</v>
      </c>
      <c r="W388" s="31" t="s">
        <v>50</v>
      </c>
      <c r="X388" s="31" t="s">
        <v>50</v>
      </c>
      <c r="Y388" s="31" t="s">
        <v>54</v>
      </c>
      <c r="Z388" s="31" t="s">
        <v>62</v>
      </c>
      <c r="AA388" s="31" t="s">
        <v>50</v>
      </c>
      <c r="AB388" s="31" t="s">
        <v>50</v>
      </c>
      <c r="AC388" s="31" t="s">
        <v>63</v>
      </c>
      <c r="AD388" s="31" t="s">
        <v>72</v>
      </c>
      <c r="AE388" s="2">
        <f t="shared" ref="AE388:AE451" si="67">IF(AG388="k",VALUE(AF388),IF(AG388="T",AF388*12,IF(TRIM(AF388)="","NA",AF388)))</f>
        <v>59</v>
      </c>
      <c r="AF388" s="31" t="s">
        <v>406</v>
      </c>
      <c r="AG388" s="31" t="s">
        <v>76</v>
      </c>
      <c r="AH388" s="31" t="s">
        <v>152</v>
      </c>
      <c r="AI388" s="31" t="s">
        <v>1008</v>
      </c>
      <c r="AJ388" s="31">
        <f t="shared" ref="AJ388:AJ451" si="68">IF(AS388&gt;0,VALUE(M388),0)</f>
        <v>1</v>
      </c>
      <c r="AK388" s="34">
        <f t="shared" ref="AK388:AK451" si="69">IF(AS388&gt;0,IF(P388&lt;&gt;"",2013-VALUE(P388),IF(Q388&lt;&gt;"",2013-VALUE(Q388),-99)),-99)</f>
        <v>3</v>
      </c>
      <c r="AL388" s="30">
        <f t="shared" ref="AL388:AL451" si="70">IF(OR((2013-AR388)=AK388,AK388=-99),-99,AK388)</f>
        <v>3</v>
      </c>
      <c r="AM388" s="5">
        <f t="shared" si="63"/>
        <v>28.3</v>
      </c>
      <c r="AN388" s="5">
        <f t="shared" si="64"/>
        <v>59</v>
      </c>
      <c r="AO388" s="30">
        <f t="shared" si="65"/>
        <v>767</v>
      </c>
      <c r="AP388" s="30">
        <f t="shared" ref="AP388:AP451" si="71">AN388*AS388</f>
        <v>767</v>
      </c>
      <c r="AQ388" t="str">
        <f t="shared" ref="AQ388:AQ451" si="72">IF(OR(ISERROR(AR388),AR388=0),0,VLOOKUP(AR388,tblVintages,2,TRUE))</f>
        <v>1978 - 1992</v>
      </c>
      <c r="AR388" s="2">
        <f t="shared" ref="AR388:AR451" si="73">VLOOKUP(A388,tblBldgInfo,7,FALSE)</f>
        <v>1991</v>
      </c>
      <c r="AS388" s="2">
        <f t="shared" si="66"/>
        <v>13</v>
      </c>
      <c r="AT388" s="31" t="s">
        <v>50</v>
      </c>
      <c r="AU388" s="31" t="s">
        <v>100</v>
      </c>
      <c r="AV388" s="31" t="s">
        <v>66</v>
      </c>
      <c r="AW388" s="31" t="s">
        <v>57</v>
      </c>
      <c r="AX388" s="31" t="s">
        <v>218</v>
      </c>
      <c r="AY388" s="31" t="s">
        <v>68</v>
      </c>
      <c r="AZ388" s="31" t="s">
        <v>152</v>
      </c>
      <c r="BA388" s="31" t="s">
        <v>1008</v>
      </c>
      <c r="BB388" s="31" t="s">
        <v>154</v>
      </c>
      <c r="BC388" s="31" t="s">
        <v>129</v>
      </c>
      <c r="BD388" s="31" t="s">
        <v>50</v>
      </c>
      <c r="BE388" s="31" t="s">
        <v>50</v>
      </c>
      <c r="BF388" s="31" t="s">
        <v>50</v>
      </c>
    </row>
    <row r="389" spans="1:58" ht="45" x14ac:dyDescent="0.25">
      <c r="A389" s="31" t="s">
        <v>1075</v>
      </c>
      <c r="B389" s="31" t="s">
        <v>49</v>
      </c>
      <c r="C389" s="32">
        <v>3</v>
      </c>
      <c r="D389" s="31" t="s">
        <v>50</v>
      </c>
      <c r="E389" s="31" t="s">
        <v>84</v>
      </c>
      <c r="F389" s="31" t="s">
        <v>85</v>
      </c>
      <c r="G389" s="31" t="s">
        <v>50</v>
      </c>
      <c r="H389" s="31" t="s">
        <v>50</v>
      </c>
      <c r="I389" s="31" t="s">
        <v>53</v>
      </c>
      <c r="J389" s="31" t="s">
        <v>54</v>
      </c>
      <c r="K389" s="31" t="s">
        <v>54</v>
      </c>
      <c r="L389" s="31" t="s">
        <v>55</v>
      </c>
      <c r="M389" s="31" t="s">
        <v>72</v>
      </c>
      <c r="N389" s="31" t="s">
        <v>50</v>
      </c>
      <c r="O389" s="31" t="s">
        <v>57</v>
      </c>
      <c r="P389" s="31" t="s">
        <v>50</v>
      </c>
      <c r="Q389" s="31" t="s">
        <v>143</v>
      </c>
      <c r="R389" s="31" t="s">
        <v>86</v>
      </c>
      <c r="S389" s="31" t="s">
        <v>59</v>
      </c>
      <c r="T389" s="31" t="s">
        <v>54</v>
      </c>
      <c r="U389" s="31" t="s">
        <v>54</v>
      </c>
      <c r="V389" s="31" t="s">
        <v>86</v>
      </c>
      <c r="W389" s="31" t="s">
        <v>50</v>
      </c>
      <c r="X389" s="31" t="s">
        <v>366</v>
      </c>
      <c r="Y389" s="31" t="s">
        <v>54</v>
      </c>
      <c r="Z389" s="31" t="s">
        <v>62</v>
      </c>
      <c r="AA389" s="31" t="s">
        <v>50</v>
      </c>
      <c r="AB389" s="31" t="s">
        <v>50</v>
      </c>
      <c r="AC389" s="31" t="s">
        <v>63</v>
      </c>
      <c r="AD389" s="31" t="s">
        <v>72</v>
      </c>
      <c r="AE389" s="2">
        <f t="shared" si="67"/>
        <v>59</v>
      </c>
      <c r="AF389" s="31" t="s">
        <v>406</v>
      </c>
      <c r="AG389" s="31" t="s">
        <v>76</v>
      </c>
      <c r="AH389" s="31" t="s">
        <v>11680</v>
      </c>
      <c r="AI389" s="31" t="s">
        <v>11907</v>
      </c>
      <c r="AJ389" s="31">
        <f t="shared" si="68"/>
        <v>0</v>
      </c>
      <c r="AK389" s="34">
        <f t="shared" si="69"/>
        <v>-99</v>
      </c>
      <c r="AL389" s="30">
        <f t="shared" si="70"/>
        <v>-99</v>
      </c>
      <c r="AM389" s="5">
        <f t="shared" ref="AM389:AM452" si="74">VLOOKUP(A389,tblSiteWeights,4,FALSE)</f>
        <v>41.97</v>
      </c>
      <c r="AN389" s="5">
        <f t="shared" ref="AN389:AN452" si="75">IF(AND(AS389&gt;0,AM389&gt;0),M389*AE389,0)</f>
        <v>0</v>
      </c>
      <c r="AO389" s="30">
        <f t="shared" ref="AO389:AO452" si="76">AN389*AS389</f>
        <v>0</v>
      </c>
      <c r="AP389" s="30">
        <f t="shared" si="71"/>
        <v>0</v>
      </c>
      <c r="AQ389" t="str">
        <f t="shared" si="72"/>
        <v>2006 - 2009</v>
      </c>
      <c r="AR389" s="2">
        <f t="shared" si="73"/>
        <v>2006</v>
      </c>
      <c r="AS389" s="2">
        <f t="shared" ref="AS389:AS452" si="77">IF(OR(AM389=0,AU389=""),-99,VALUE(AU389))</f>
        <v>-99</v>
      </c>
      <c r="AT389" s="31" t="s">
        <v>50</v>
      </c>
      <c r="AU389" s="31" t="s">
        <v>50</v>
      </c>
      <c r="AV389" s="31" t="s">
        <v>66</v>
      </c>
      <c r="AW389" s="31" t="s">
        <v>57</v>
      </c>
      <c r="AX389" s="31" t="s">
        <v>1012</v>
      </c>
      <c r="AY389" s="31" t="s">
        <v>68</v>
      </c>
      <c r="AZ389" s="31" t="s">
        <v>11680</v>
      </c>
      <c r="BA389" s="31" t="s">
        <v>11907</v>
      </c>
      <c r="BB389" s="31" t="s">
        <v>50</v>
      </c>
      <c r="BC389" s="31" t="s">
        <v>50</v>
      </c>
      <c r="BD389" s="31" t="s">
        <v>50</v>
      </c>
      <c r="BE389" s="31" t="s">
        <v>50</v>
      </c>
      <c r="BF389" s="31" t="s">
        <v>50</v>
      </c>
    </row>
    <row r="390" spans="1:58" ht="45" x14ac:dyDescent="0.25">
      <c r="A390" s="31" t="s">
        <v>405</v>
      </c>
      <c r="B390" s="31" t="s">
        <v>49</v>
      </c>
      <c r="C390" s="32">
        <v>2</v>
      </c>
      <c r="D390" s="31" t="s">
        <v>50</v>
      </c>
      <c r="E390" s="31" t="s">
        <v>84</v>
      </c>
      <c r="F390" s="31" t="s">
        <v>85</v>
      </c>
      <c r="G390" s="31" t="s">
        <v>50</v>
      </c>
      <c r="H390" s="31" t="s">
        <v>50</v>
      </c>
      <c r="I390" s="31" t="s">
        <v>53</v>
      </c>
      <c r="J390" s="31" t="s">
        <v>54</v>
      </c>
      <c r="K390" s="31" t="s">
        <v>54</v>
      </c>
      <c r="L390" s="31" t="s">
        <v>55</v>
      </c>
      <c r="M390" s="31" t="s">
        <v>72</v>
      </c>
      <c r="N390" s="31" t="s">
        <v>50</v>
      </c>
      <c r="O390" s="31" t="s">
        <v>57</v>
      </c>
      <c r="P390" s="31" t="s">
        <v>50</v>
      </c>
      <c r="Q390" s="31" t="s">
        <v>50</v>
      </c>
      <c r="R390" s="31" t="s">
        <v>74</v>
      </c>
      <c r="S390" s="31" t="s">
        <v>59</v>
      </c>
      <c r="T390" s="31" t="s">
        <v>50</v>
      </c>
      <c r="U390" s="31" t="s">
        <v>50</v>
      </c>
      <c r="V390" s="31" t="s">
        <v>60</v>
      </c>
      <c r="W390" s="31" t="s">
        <v>50</v>
      </c>
      <c r="X390" s="31" t="s">
        <v>50</v>
      </c>
      <c r="Y390" s="31" t="s">
        <v>50</v>
      </c>
      <c r="Z390" s="31" t="s">
        <v>62</v>
      </c>
      <c r="AA390" s="31" t="s">
        <v>50</v>
      </c>
      <c r="AB390" s="31" t="s">
        <v>50</v>
      </c>
      <c r="AC390" s="31" t="s">
        <v>87</v>
      </c>
      <c r="AD390" s="31" t="s">
        <v>72</v>
      </c>
      <c r="AE390" s="2">
        <f t="shared" si="67"/>
        <v>59</v>
      </c>
      <c r="AF390" s="31" t="s">
        <v>406</v>
      </c>
      <c r="AG390" s="31" t="s">
        <v>76</v>
      </c>
      <c r="AH390" s="31" t="s">
        <v>136</v>
      </c>
      <c r="AI390" s="31" t="s">
        <v>407</v>
      </c>
      <c r="AJ390" s="31">
        <f t="shared" si="68"/>
        <v>0</v>
      </c>
      <c r="AK390" s="34">
        <f t="shared" si="69"/>
        <v>-99</v>
      </c>
      <c r="AL390" s="30">
        <f t="shared" si="70"/>
        <v>-99</v>
      </c>
      <c r="AM390" s="5">
        <f t="shared" si="74"/>
        <v>76.75</v>
      </c>
      <c r="AN390" s="5">
        <f t="shared" si="75"/>
        <v>0</v>
      </c>
      <c r="AO390" s="30">
        <f t="shared" si="76"/>
        <v>0</v>
      </c>
      <c r="AP390" s="30">
        <f t="shared" si="71"/>
        <v>0</v>
      </c>
      <c r="AQ390" t="str">
        <f t="shared" si="72"/>
        <v>Before 1978</v>
      </c>
      <c r="AR390" s="2">
        <f t="shared" si="73"/>
        <v>1970</v>
      </c>
      <c r="AS390" s="2">
        <f t="shared" si="77"/>
        <v>-99</v>
      </c>
      <c r="AT390" s="31" t="s">
        <v>102</v>
      </c>
      <c r="AU390" s="31" t="s">
        <v>50</v>
      </c>
      <c r="AV390" s="31" t="s">
        <v>66</v>
      </c>
      <c r="AW390" s="31" t="s">
        <v>57</v>
      </c>
      <c r="AX390" s="31" t="s">
        <v>195</v>
      </c>
      <c r="AY390" s="31" t="s">
        <v>68</v>
      </c>
      <c r="AZ390" s="31" t="s">
        <v>136</v>
      </c>
      <c r="BA390" s="31" t="s">
        <v>407</v>
      </c>
      <c r="BB390" s="31" t="s">
        <v>50</v>
      </c>
      <c r="BC390" s="31" t="s">
        <v>50</v>
      </c>
      <c r="BD390" s="31" t="s">
        <v>50</v>
      </c>
      <c r="BE390" s="31" t="s">
        <v>50</v>
      </c>
      <c r="BF390" s="31" t="s">
        <v>50</v>
      </c>
    </row>
    <row r="391" spans="1:58" ht="60" x14ac:dyDescent="0.25">
      <c r="A391" s="31" t="s">
        <v>451</v>
      </c>
      <c r="B391" s="31" t="s">
        <v>49</v>
      </c>
      <c r="C391" s="32">
        <v>1</v>
      </c>
      <c r="D391" s="31" t="s">
        <v>50</v>
      </c>
      <c r="E391" s="31" t="s">
        <v>52</v>
      </c>
      <c r="F391" s="31" t="s">
        <v>50</v>
      </c>
      <c r="G391" s="31" t="s">
        <v>50</v>
      </c>
      <c r="H391" s="31" t="s">
        <v>50</v>
      </c>
      <c r="I391" s="31" t="s">
        <v>52</v>
      </c>
      <c r="J391" s="31" t="s">
        <v>54</v>
      </c>
      <c r="K391" s="31" t="s">
        <v>54</v>
      </c>
      <c r="L391" s="31" t="s">
        <v>55</v>
      </c>
      <c r="M391" s="31" t="s">
        <v>72</v>
      </c>
      <c r="N391" s="31" t="s">
        <v>56</v>
      </c>
      <c r="O391" s="31" t="s">
        <v>60</v>
      </c>
      <c r="P391" s="31" t="s">
        <v>50</v>
      </c>
      <c r="Q391" s="31" t="s">
        <v>98</v>
      </c>
      <c r="R391" s="31" t="s">
        <v>74</v>
      </c>
      <c r="S391" s="31" t="s">
        <v>59</v>
      </c>
      <c r="T391" s="31" t="s">
        <v>60</v>
      </c>
      <c r="U391" s="31" t="s">
        <v>60</v>
      </c>
      <c r="V391" s="31" t="s">
        <v>60</v>
      </c>
      <c r="W391" s="31" t="s">
        <v>50</v>
      </c>
      <c r="X391" s="31" t="s">
        <v>50</v>
      </c>
      <c r="Y391" s="31" t="s">
        <v>50</v>
      </c>
      <c r="Z391" s="31" t="s">
        <v>62</v>
      </c>
      <c r="AA391" s="31" t="s">
        <v>50</v>
      </c>
      <c r="AB391" s="31" t="s">
        <v>50</v>
      </c>
      <c r="AC391" s="31" t="s">
        <v>63</v>
      </c>
      <c r="AD391" s="31" t="s">
        <v>72</v>
      </c>
      <c r="AE391" s="2">
        <f t="shared" si="67"/>
        <v>59</v>
      </c>
      <c r="AF391" s="31" t="s">
        <v>406</v>
      </c>
      <c r="AG391" s="31" t="s">
        <v>76</v>
      </c>
      <c r="AH391" s="31" t="s">
        <v>452</v>
      </c>
      <c r="AI391" s="31" t="s">
        <v>1133</v>
      </c>
      <c r="AJ391" s="31">
        <f t="shared" si="68"/>
        <v>0</v>
      </c>
      <c r="AK391" s="34">
        <f t="shared" si="69"/>
        <v>-99</v>
      </c>
      <c r="AL391" s="30">
        <f t="shared" si="70"/>
        <v>-99</v>
      </c>
      <c r="AM391" s="5">
        <f t="shared" si="74"/>
        <v>0</v>
      </c>
      <c r="AN391" s="5">
        <f t="shared" si="75"/>
        <v>0</v>
      </c>
      <c r="AO391" s="30">
        <f t="shared" si="76"/>
        <v>0</v>
      </c>
      <c r="AP391" s="30">
        <f t="shared" si="71"/>
        <v>0</v>
      </c>
      <c r="AQ391" t="str">
        <f t="shared" si="72"/>
        <v>1978 - 1992</v>
      </c>
      <c r="AR391" s="2">
        <f t="shared" si="73"/>
        <v>1988</v>
      </c>
      <c r="AS391" s="2">
        <f t="shared" si="77"/>
        <v>-99</v>
      </c>
      <c r="AT391" s="31" t="s">
        <v>50</v>
      </c>
      <c r="AU391" s="31" t="s">
        <v>100</v>
      </c>
      <c r="AV391" s="31" t="s">
        <v>60</v>
      </c>
      <c r="AW391" s="31" t="s">
        <v>50</v>
      </c>
      <c r="AX391" s="31" t="s">
        <v>50</v>
      </c>
      <c r="AY391" s="31" t="s">
        <v>50</v>
      </c>
      <c r="AZ391" s="31" t="s">
        <v>50</v>
      </c>
      <c r="BA391" s="31" t="s">
        <v>50</v>
      </c>
      <c r="BB391" s="31" t="s">
        <v>50</v>
      </c>
      <c r="BC391" s="31" t="s">
        <v>50</v>
      </c>
      <c r="BD391" s="31" t="s">
        <v>50</v>
      </c>
      <c r="BE391" s="31" t="s">
        <v>50</v>
      </c>
      <c r="BF391" s="31" t="s">
        <v>50</v>
      </c>
    </row>
    <row r="392" spans="1:58" ht="45" x14ac:dyDescent="0.25">
      <c r="A392" s="31" t="s">
        <v>725</v>
      </c>
      <c r="B392" s="31" t="s">
        <v>49</v>
      </c>
      <c r="C392" s="32">
        <v>2</v>
      </c>
      <c r="D392" s="31" t="s">
        <v>50</v>
      </c>
      <c r="E392" s="31" t="s">
        <v>72</v>
      </c>
      <c r="F392" s="31" t="s">
        <v>51</v>
      </c>
      <c r="G392" s="31" t="s">
        <v>50</v>
      </c>
      <c r="H392" s="31" t="s">
        <v>50</v>
      </c>
      <c r="I392" s="31" t="s">
        <v>53</v>
      </c>
      <c r="J392" s="31" t="s">
        <v>54</v>
      </c>
      <c r="K392" s="31" t="s">
        <v>54</v>
      </c>
      <c r="L392" s="31" t="s">
        <v>55</v>
      </c>
      <c r="M392" s="31" t="s">
        <v>72</v>
      </c>
      <c r="N392" s="31" t="s">
        <v>60</v>
      </c>
      <c r="O392" s="31" t="s">
        <v>57</v>
      </c>
      <c r="P392" s="31" t="s">
        <v>50</v>
      </c>
      <c r="Q392" s="31" t="s">
        <v>115</v>
      </c>
      <c r="R392" s="31" t="s">
        <v>74</v>
      </c>
      <c r="S392" s="31" t="s">
        <v>59</v>
      </c>
      <c r="T392" s="31" t="s">
        <v>50</v>
      </c>
      <c r="U392" s="31" t="s">
        <v>50</v>
      </c>
      <c r="V392" s="31" t="s">
        <v>60</v>
      </c>
      <c r="W392" s="31" t="s">
        <v>50</v>
      </c>
      <c r="X392" s="31" t="s">
        <v>50</v>
      </c>
      <c r="Y392" s="31" t="s">
        <v>50</v>
      </c>
      <c r="Z392" s="31" t="s">
        <v>62</v>
      </c>
      <c r="AA392" s="31" t="s">
        <v>50</v>
      </c>
      <c r="AB392" s="31" t="s">
        <v>50</v>
      </c>
      <c r="AC392" s="31" t="s">
        <v>63</v>
      </c>
      <c r="AD392" s="31" t="s">
        <v>72</v>
      </c>
      <c r="AE392" s="2">
        <f t="shared" si="67"/>
        <v>59</v>
      </c>
      <c r="AF392" s="31" t="s">
        <v>406</v>
      </c>
      <c r="AG392" s="31" t="s">
        <v>76</v>
      </c>
      <c r="AH392" s="31" t="s">
        <v>152</v>
      </c>
      <c r="AI392" s="31" t="s">
        <v>314</v>
      </c>
      <c r="AJ392" s="31">
        <f t="shared" si="68"/>
        <v>0</v>
      </c>
      <c r="AK392" s="34">
        <f t="shared" si="69"/>
        <v>-99</v>
      </c>
      <c r="AL392" s="30">
        <f t="shared" si="70"/>
        <v>-99</v>
      </c>
      <c r="AM392" s="5">
        <f t="shared" si="74"/>
        <v>105.88</v>
      </c>
      <c r="AN392" s="5">
        <f t="shared" si="75"/>
        <v>0</v>
      </c>
      <c r="AO392" s="30">
        <f t="shared" si="76"/>
        <v>0</v>
      </c>
      <c r="AP392" s="30">
        <f t="shared" si="71"/>
        <v>0</v>
      </c>
      <c r="AQ392" t="str">
        <f t="shared" si="72"/>
        <v>1978 - 1992</v>
      </c>
      <c r="AR392" s="2">
        <f t="shared" si="73"/>
        <v>1987</v>
      </c>
      <c r="AS392" s="2">
        <f t="shared" si="77"/>
        <v>-99</v>
      </c>
      <c r="AT392" s="31" t="s">
        <v>50</v>
      </c>
      <c r="AU392" s="31" t="s">
        <v>50</v>
      </c>
      <c r="AV392" s="31" t="s">
        <v>66</v>
      </c>
      <c r="AW392" s="31" t="s">
        <v>57</v>
      </c>
      <c r="AX392" s="31" t="s">
        <v>218</v>
      </c>
      <c r="AY392" s="31" t="s">
        <v>68</v>
      </c>
      <c r="AZ392" s="31" t="s">
        <v>152</v>
      </c>
      <c r="BA392" s="31" t="s">
        <v>314</v>
      </c>
      <c r="BB392" s="31" t="s">
        <v>154</v>
      </c>
      <c r="BC392" s="31" t="s">
        <v>129</v>
      </c>
      <c r="BD392" s="31" t="s">
        <v>50</v>
      </c>
      <c r="BE392" s="31" t="s">
        <v>50</v>
      </c>
      <c r="BF392" s="31" t="s">
        <v>50</v>
      </c>
    </row>
    <row r="393" spans="1:58" ht="45" x14ac:dyDescent="0.25">
      <c r="A393" s="31" t="s">
        <v>1302</v>
      </c>
      <c r="B393" s="31" t="s">
        <v>49</v>
      </c>
      <c r="C393" s="32">
        <v>2</v>
      </c>
      <c r="D393" s="31" t="s">
        <v>50</v>
      </c>
      <c r="E393" s="31" t="s">
        <v>102</v>
      </c>
      <c r="F393" s="31" t="s">
        <v>100</v>
      </c>
      <c r="G393" s="31" t="s">
        <v>50</v>
      </c>
      <c r="H393" s="31" t="s">
        <v>50</v>
      </c>
      <c r="I393" s="31" t="s">
        <v>53</v>
      </c>
      <c r="J393" s="31" t="s">
        <v>54</v>
      </c>
      <c r="K393" s="31" t="s">
        <v>54</v>
      </c>
      <c r="L393" s="31" t="s">
        <v>55</v>
      </c>
      <c r="M393" s="31" t="s">
        <v>72</v>
      </c>
      <c r="N393" s="31" t="s">
        <v>50</v>
      </c>
      <c r="O393" s="31" t="s">
        <v>57</v>
      </c>
      <c r="P393" s="31" t="s">
        <v>50</v>
      </c>
      <c r="Q393" s="31" t="s">
        <v>359</v>
      </c>
      <c r="R393" s="31" t="s">
        <v>74</v>
      </c>
      <c r="S393" s="31" t="s">
        <v>59</v>
      </c>
      <c r="T393" s="31" t="s">
        <v>60</v>
      </c>
      <c r="U393" s="31" t="s">
        <v>60</v>
      </c>
      <c r="V393" s="31" t="s">
        <v>86</v>
      </c>
      <c r="W393" s="31" t="s">
        <v>50</v>
      </c>
      <c r="X393" s="31" t="s">
        <v>50</v>
      </c>
      <c r="Y393" s="31" t="s">
        <v>54</v>
      </c>
      <c r="Z393" s="31" t="s">
        <v>62</v>
      </c>
      <c r="AA393" s="31" t="s">
        <v>50</v>
      </c>
      <c r="AB393" s="31" t="s">
        <v>50</v>
      </c>
      <c r="AC393" s="31" t="s">
        <v>87</v>
      </c>
      <c r="AD393" s="31" t="s">
        <v>72</v>
      </c>
      <c r="AE393" s="2">
        <f t="shared" si="67"/>
        <v>59</v>
      </c>
      <c r="AF393" s="31" t="s">
        <v>406</v>
      </c>
      <c r="AG393" s="31" t="s">
        <v>76</v>
      </c>
      <c r="AH393" s="31" t="s">
        <v>152</v>
      </c>
      <c r="AI393" s="31" t="s">
        <v>1303</v>
      </c>
      <c r="AJ393" s="31">
        <f t="shared" si="68"/>
        <v>1</v>
      </c>
      <c r="AK393" s="34">
        <f t="shared" si="69"/>
        <v>12</v>
      </c>
      <c r="AL393" s="30">
        <f t="shared" si="70"/>
        <v>-99</v>
      </c>
      <c r="AM393" s="5">
        <f t="shared" si="74"/>
        <v>43.34</v>
      </c>
      <c r="AN393" s="5">
        <f t="shared" si="75"/>
        <v>59</v>
      </c>
      <c r="AO393" s="30">
        <f t="shared" si="76"/>
        <v>767</v>
      </c>
      <c r="AP393" s="30">
        <f t="shared" si="71"/>
        <v>767</v>
      </c>
      <c r="AQ393" t="str">
        <f t="shared" si="72"/>
        <v>1993 - 2001</v>
      </c>
      <c r="AR393" s="2">
        <f t="shared" si="73"/>
        <v>2001</v>
      </c>
      <c r="AS393" s="2">
        <f t="shared" si="77"/>
        <v>13</v>
      </c>
      <c r="AT393" s="31" t="s">
        <v>50</v>
      </c>
      <c r="AU393" s="31" t="s">
        <v>100</v>
      </c>
      <c r="AV393" s="31" t="s">
        <v>66</v>
      </c>
      <c r="AW393" s="31" t="s">
        <v>57</v>
      </c>
      <c r="AX393" s="31" t="s">
        <v>218</v>
      </c>
      <c r="AY393" s="31" t="s">
        <v>68</v>
      </c>
      <c r="AZ393" s="31" t="s">
        <v>152</v>
      </c>
      <c r="BA393" s="31" t="s">
        <v>1303</v>
      </c>
      <c r="BB393" s="31" t="s">
        <v>154</v>
      </c>
      <c r="BC393" s="31" t="s">
        <v>53</v>
      </c>
      <c r="BD393" s="31" t="s">
        <v>50</v>
      </c>
      <c r="BE393" s="31" t="s">
        <v>50</v>
      </c>
      <c r="BF393" s="31" t="s">
        <v>50</v>
      </c>
    </row>
    <row r="394" spans="1:58" ht="45" x14ac:dyDescent="0.25">
      <c r="A394" s="31" t="s">
        <v>1302</v>
      </c>
      <c r="B394" s="31" t="s">
        <v>49</v>
      </c>
      <c r="C394" s="32">
        <v>3</v>
      </c>
      <c r="D394" s="31" t="s">
        <v>50</v>
      </c>
      <c r="E394" s="31" t="s">
        <v>102</v>
      </c>
      <c r="F394" s="31" t="s">
        <v>100</v>
      </c>
      <c r="G394" s="31" t="s">
        <v>50</v>
      </c>
      <c r="H394" s="31" t="s">
        <v>50</v>
      </c>
      <c r="I394" s="31" t="s">
        <v>53</v>
      </c>
      <c r="J394" s="31" t="s">
        <v>54</v>
      </c>
      <c r="K394" s="31" t="s">
        <v>54</v>
      </c>
      <c r="L394" s="31" t="s">
        <v>55</v>
      </c>
      <c r="M394" s="31" t="s">
        <v>72</v>
      </c>
      <c r="N394" s="31" t="s">
        <v>50</v>
      </c>
      <c r="O394" s="31" t="s">
        <v>57</v>
      </c>
      <c r="P394" s="31" t="s">
        <v>50</v>
      </c>
      <c r="Q394" s="31" t="s">
        <v>359</v>
      </c>
      <c r="R394" s="31" t="s">
        <v>74</v>
      </c>
      <c r="S394" s="31" t="s">
        <v>59</v>
      </c>
      <c r="T394" s="31" t="s">
        <v>60</v>
      </c>
      <c r="U394" s="31" t="s">
        <v>60</v>
      </c>
      <c r="V394" s="31" t="s">
        <v>86</v>
      </c>
      <c r="W394" s="31" t="s">
        <v>50</v>
      </c>
      <c r="X394" s="31" t="s">
        <v>50</v>
      </c>
      <c r="Y394" s="31" t="s">
        <v>54</v>
      </c>
      <c r="Z394" s="31" t="s">
        <v>62</v>
      </c>
      <c r="AA394" s="31" t="s">
        <v>50</v>
      </c>
      <c r="AB394" s="31" t="s">
        <v>50</v>
      </c>
      <c r="AC394" s="31" t="s">
        <v>87</v>
      </c>
      <c r="AD394" s="31" t="s">
        <v>72</v>
      </c>
      <c r="AE394" s="2">
        <f t="shared" si="67"/>
        <v>59</v>
      </c>
      <c r="AF394" s="31" t="s">
        <v>406</v>
      </c>
      <c r="AG394" s="31" t="s">
        <v>76</v>
      </c>
      <c r="AH394" s="31" t="s">
        <v>152</v>
      </c>
      <c r="AI394" s="31" t="s">
        <v>1304</v>
      </c>
      <c r="AJ394" s="31">
        <f t="shared" si="68"/>
        <v>1</v>
      </c>
      <c r="AK394" s="34">
        <f t="shared" si="69"/>
        <v>12</v>
      </c>
      <c r="AL394" s="30">
        <f t="shared" si="70"/>
        <v>-99</v>
      </c>
      <c r="AM394" s="5">
        <f t="shared" si="74"/>
        <v>43.34</v>
      </c>
      <c r="AN394" s="5">
        <f t="shared" si="75"/>
        <v>59</v>
      </c>
      <c r="AO394" s="30">
        <f t="shared" si="76"/>
        <v>767</v>
      </c>
      <c r="AP394" s="30">
        <f t="shared" si="71"/>
        <v>767</v>
      </c>
      <c r="AQ394" t="str">
        <f t="shared" si="72"/>
        <v>1993 - 2001</v>
      </c>
      <c r="AR394" s="2">
        <f t="shared" si="73"/>
        <v>2001</v>
      </c>
      <c r="AS394" s="2">
        <f t="shared" si="77"/>
        <v>13</v>
      </c>
      <c r="AT394" s="31" t="s">
        <v>50</v>
      </c>
      <c r="AU394" s="31" t="s">
        <v>100</v>
      </c>
      <c r="AV394" s="31" t="s">
        <v>66</v>
      </c>
      <c r="AW394" s="31" t="s">
        <v>57</v>
      </c>
      <c r="AX394" s="31" t="s">
        <v>218</v>
      </c>
      <c r="AY394" s="31" t="s">
        <v>68</v>
      </c>
      <c r="AZ394" s="31" t="s">
        <v>152</v>
      </c>
      <c r="BA394" s="31" t="s">
        <v>1304</v>
      </c>
      <c r="BB394" s="31" t="s">
        <v>154</v>
      </c>
      <c r="BC394" s="31" t="s">
        <v>53</v>
      </c>
      <c r="BD394" s="31" t="s">
        <v>50</v>
      </c>
      <c r="BE394" s="31" t="s">
        <v>50</v>
      </c>
      <c r="BF394" s="31" t="s">
        <v>50</v>
      </c>
    </row>
    <row r="395" spans="1:58" ht="45" x14ac:dyDescent="0.25">
      <c r="A395" s="31" t="s">
        <v>3653</v>
      </c>
      <c r="B395" s="31" t="s">
        <v>49</v>
      </c>
      <c r="C395" s="32">
        <v>12</v>
      </c>
      <c r="D395" s="31" t="s">
        <v>50</v>
      </c>
      <c r="E395" s="31" t="s">
        <v>71</v>
      </c>
      <c r="F395" s="31" t="s">
        <v>96</v>
      </c>
      <c r="G395" s="31" t="s">
        <v>92</v>
      </c>
      <c r="H395" s="31" t="s">
        <v>99</v>
      </c>
      <c r="I395" s="31" t="s">
        <v>57</v>
      </c>
      <c r="J395" s="31" t="s">
        <v>54</v>
      </c>
      <c r="K395" s="31" t="s">
        <v>54</v>
      </c>
      <c r="L395" s="31" t="s">
        <v>55</v>
      </c>
      <c r="M395" s="31" t="s">
        <v>72</v>
      </c>
      <c r="N395" s="31" t="s">
        <v>60</v>
      </c>
      <c r="O395" s="31" t="s">
        <v>57</v>
      </c>
      <c r="P395" s="31" t="s">
        <v>50</v>
      </c>
      <c r="Q395" s="31" t="s">
        <v>115</v>
      </c>
      <c r="R395" s="31" t="s">
        <v>86</v>
      </c>
      <c r="S395" s="31" t="s">
        <v>59</v>
      </c>
      <c r="T395" s="31" t="s">
        <v>60</v>
      </c>
      <c r="U395" s="31" t="s">
        <v>60</v>
      </c>
      <c r="V395" s="31" t="s">
        <v>66</v>
      </c>
      <c r="W395" s="31" t="s">
        <v>50</v>
      </c>
      <c r="X395" s="31" t="s">
        <v>50</v>
      </c>
      <c r="Y395" s="31" t="s">
        <v>50</v>
      </c>
      <c r="Z395" s="31" t="s">
        <v>62</v>
      </c>
      <c r="AA395" s="31" t="s">
        <v>50</v>
      </c>
      <c r="AB395" s="31" t="s">
        <v>50</v>
      </c>
      <c r="AC395" s="31" t="s">
        <v>63</v>
      </c>
      <c r="AD395" s="31" t="s">
        <v>72</v>
      </c>
      <c r="AE395" s="2">
        <f t="shared" si="67"/>
        <v>58.5</v>
      </c>
      <c r="AF395" s="31" t="s">
        <v>1308</v>
      </c>
      <c r="AG395" s="31" t="s">
        <v>76</v>
      </c>
      <c r="AH395" s="31" t="s">
        <v>152</v>
      </c>
      <c r="AI395" s="31" t="s">
        <v>11908</v>
      </c>
      <c r="AJ395" s="31">
        <f t="shared" si="68"/>
        <v>0</v>
      </c>
      <c r="AK395" s="34">
        <f t="shared" si="69"/>
        <v>-99</v>
      </c>
      <c r="AL395" s="30">
        <f t="shared" si="70"/>
        <v>-99</v>
      </c>
      <c r="AM395" s="5">
        <f t="shared" si="74"/>
        <v>41.97</v>
      </c>
      <c r="AN395" s="5">
        <f t="shared" si="75"/>
        <v>0</v>
      </c>
      <c r="AO395" s="30">
        <f t="shared" si="76"/>
        <v>0</v>
      </c>
      <c r="AP395" s="30">
        <f t="shared" si="71"/>
        <v>0</v>
      </c>
      <c r="AQ395" t="str">
        <f t="shared" si="72"/>
        <v>2002 - 2005</v>
      </c>
      <c r="AR395" s="2">
        <f t="shared" si="73"/>
        <v>2004</v>
      </c>
      <c r="AS395" s="2">
        <f t="shared" si="77"/>
        <v>-99</v>
      </c>
      <c r="AT395" s="31" t="s">
        <v>50</v>
      </c>
      <c r="AU395" s="31" t="s">
        <v>50</v>
      </c>
      <c r="AV395" s="31" t="s">
        <v>66</v>
      </c>
      <c r="AW395" s="31" t="s">
        <v>57</v>
      </c>
      <c r="AX395" s="31" t="s">
        <v>151</v>
      </c>
      <c r="AY395" s="31" t="s">
        <v>68</v>
      </c>
      <c r="AZ395" s="31" t="s">
        <v>152</v>
      </c>
      <c r="BA395" s="31" t="s">
        <v>11908</v>
      </c>
      <c r="BB395" s="31" t="s">
        <v>233</v>
      </c>
      <c r="BC395" s="31" t="s">
        <v>129</v>
      </c>
      <c r="BD395" s="31" t="s">
        <v>50</v>
      </c>
      <c r="BE395" s="31" t="s">
        <v>50</v>
      </c>
      <c r="BF395" s="31" t="s">
        <v>50</v>
      </c>
    </row>
    <row r="396" spans="1:58" ht="45" x14ac:dyDescent="0.25">
      <c r="A396" s="31" t="s">
        <v>742</v>
      </c>
      <c r="B396" s="31" t="s">
        <v>49</v>
      </c>
      <c r="C396" s="32">
        <v>5</v>
      </c>
      <c r="D396" s="31" t="s">
        <v>50</v>
      </c>
      <c r="E396" s="31" t="s">
        <v>96</v>
      </c>
      <c r="F396" s="31" t="s">
        <v>194</v>
      </c>
      <c r="G396" s="31" t="s">
        <v>50</v>
      </c>
      <c r="H396" s="31" t="s">
        <v>50</v>
      </c>
      <c r="I396" s="31" t="s">
        <v>53</v>
      </c>
      <c r="J396" s="31" t="s">
        <v>54</v>
      </c>
      <c r="K396" s="31" t="s">
        <v>54</v>
      </c>
      <c r="L396" s="31" t="s">
        <v>55</v>
      </c>
      <c r="M396" s="31" t="s">
        <v>72</v>
      </c>
      <c r="N396" s="31" t="s">
        <v>56</v>
      </c>
      <c r="O396" s="31" t="s">
        <v>57</v>
      </c>
      <c r="P396" s="31" t="s">
        <v>50</v>
      </c>
      <c r="Q396" s="31" t="s">
        <v>115</v>
      </c>
      <c r="R396" s="31" t="s">
        <v>58</v>
      </c>
      <c r="S396" s="31" t="s">
        <v>59</v>
      </c>
      <c r="T396" s="31" t="s">
        <v>60</v>
      </c>
      <c r="U396" s="31" t="s">
        <v>60</v>
      </c>
      <c r="V396" s="31" t="s">
        <v>60</v>
      </c>
      <c r="W396" s="31" t="s">
        <v>50</v>
      </c>
      <c r="X396" s="31" t="s">
        <v>50</v>
      </c>
      <c r="Y396" s="31" t="s">
        <v>50</v>
      </c>
      <c r="Z396" s="31" t="s">
        <v>62</v>
      </c>
      <c r="AA396" s="31" t="s">
        <v>50</v>
      </c>
      <c r="AB396" s="31" t="s">
        <v>50</v>
      </c>
      <c r="AC396" s="31" t="s">
        <v>63</v>
      </c>
      <c r="AD396" s="31" t="s">
        <v>72</v>
      </c>
      <c r="AE396" s="2">
        <f t="shared" si="67"/>
        <v>58.5</v>
      </c>
      <c r="AF396" s="31" t="s">
        <v>1308</v>
      </c>
      <c r="AG396" s="31" t="s">
        <v>76</v>
      </c>
      <c r="AH396" s="31" t="s">
        <v>64</v>
      </c>
      <c r="AI396" s="31" t="s">
        <v>1309</v>
      </c>
      <c r="AJ396" s="31">
        <f t="shared" si="68"/>
        <v>1</v>
      </c>
      <c r="AK396" s="34">
        <f t="shared" si="69"/>
        <v>4</v>
      </c>
      <c r="AL396" s="30">
        <f t="shared" si="70"/>
        <v>4</v>
      </c>
      <c r="AM396" s="5">
        <f t="shared" si="74"/>
        <v>64.62</v>
      </c>
      <c r="AN396" s="5">
        <f t="shared" si="75"/>
        <v>58.5</v>
      </c>
      <c r="AO396" s="30">
        <f t="shared" si="76"/>
        <v>877.5</v>
      </c>
      <c r="AP396" s="30">
        <f t="shared" si="71"/>
        <v>877.5</v>
      </c>
      <c r="AQ396" t="str">
        <f t="shared" si="72"/>
        <v>1978 - 1992</v>
      </c>
      <c r="AR396" s="2">
        <f t="shared" si="73"/>
        <v>1989</v>
      </c>
      <c r="AS396" s="2">
        <f t="shared" si="77"/>
        <v>15</v>
      </c>
      <c r="AT396" s="31" t="s">
        <v>50</v>
      </c>
      <c r="AU396" s="31" t="s">
        <v>116</v>
      </c>
      <c r="AV396" s="31" t="s">
        <v>292</v>
      </c>
      <c r="AW396" s="31" t="s">
        <v>86</v>
      </c>
      <c r="AX396" s="31" t="s">
        <v>709</v>
      </c>
      <c r="AY396" s="31" t="s">
        <v>68</v>
      </c>
      <c r="AZ396" s="31" t="s">
        <v>64</v>
      </c>
      <c r="BA396" s="31" t="s">
        <v>1310</v>
      </c>
      <c r="BB396" s="31" t="s">
        <v>50</v>
      </c>
      <c r="BC396" s="31" t="s">
        <v>50</v>
      </c>
      <c r="BD396" s="31" t="s">
        <v>50</v>
      </c>
      <c r="BE396" s="31" t="s">
        <v>50</v>
      </c>
      <c r="BF396" s="31" t="s">
        <v>50</v>
      </c>
    </row>
    <row r="397" spans="1:58" ht="45" x14ac:dyDescent="0.25">
      <c r="A397" s="31" t="s">
        <v>891</v>
      </c>
      <c r="B397" s="31" t="s">
        <v>49</v>
      </c>
      <c r="C397" s="32">
        <v>5</v>
      </c>
      <c r="D397" s="31" t="s">
        <v>50</v>
      </c>
      <c r="E397" s="31" t="s">
        <v>116</v>
      </c>
      <c r="F397" s="31" t="s">
        <v>486</v>
      </c>
      <c r="G397" s="31" t="s">
        <v>214</v>
      </c>
      <c r="H397" s="31" t="s">
        <v>161</v>
      </c>
      <c r="I397" s="31" t="s">
        <v>97</v>
      </c>
      <c r="J397" s="31" t="s">
        <v>54</v>
      </c>
      <c r="K397" s="31" t="s">
        <v>54</v>
      </c>
      <c r="L397" s="31" t="s">
        <v>55</v>
      </c>
      <c r="M397" s="31" t="s">
        <v>72</v>
      </c>
      <c r="N397" s="31" t="s">
        <v>60</v>
      </c>
      <c r="O397" s="31" t="s">
        <v>57</v>
      </c>
      <c r="P397" s="31" t="s">
        <v>115</v>
      </c>
      <c r="Q397" s="31" t="s">
        <v>107</v>
      </c>
      <c r="R397" s="31" t="s">
        <v>86</v>
      </c>
      <c r="S397" s="31" t="s">
        <v>59</v>
      </c>
      <c r="T397" s="31" t="s">
        <v>60</v>
      </c>
      <c r="U397" s="31" t="s">
        <v>60</v>
      </c>
      <c r="V397" s="31" t="s">
        <v>86</v>
      </c>
      <c r="W397" s="31" t="s">
        <v>50</v>
      </c>
      <c r="X397" s="31" t="s">
        <v>50</v>
      </c>
      <c r="Y397" s="31" t="s">
        <v>50</v>
      </c>
      <c r="Z397" s="31" t="s">
        <v>62</v>
      </c>
      <c r="AA397" s="31" t="s">
        <v>50</v>
      </c>
      <c r="AB397" s="31" t="s">
        <v>50</v>
      </c>
      <c r="AC397" s="31" t="s">
        <v>63</v>
      </c>
      <c r="AD397" s="31" t="s">
        <v>72</v>
      </c>
      <c r="AE397" s="2">
        <f t="shared" si="67"/>
        <v>58.5</v>
      </c>
      <c r="AF397" s="31" t="s">
        <v>1308</v>
      </c>
      <c r="AG397" s="31" t="s">
        <v>76</v>
      </c>
      <c r="AH397" s="31" t="s">
        <v>152</v>
      </c>
      <c r="AI397" s="31" t="s">
        <v>1415</v>
      </c>
      <c r="AJ397" s="31">
        <f t="shared" si="68"/>
        <v>1</v>
      </c>
      <c r="AK397" s="34">
        <f t="shared" si="69"/>
        <v>4</v>
      </c>
      <c r="AL397" s="30">
        <f t="shared" si="70"/>
        <v>4</v>
      </c>
      <c r="AM397" s="5">
        <f t="shared" si="74"/>
        <v>67.569999999999993</v>
      </c>
      <c r="AN397" s="5">
        <f t="shared" si="75"/>
        <v>58.5</v>
      </c>
      <c r="AO397" s="30">
        <f t="shared" si="76"/>
        <v>854.1</v>
      </c>
      <c r="AP397" s="30">
        <f t="shared" si="71"/>
        <v>854.1</v>
      </c>
      <c r="AQ397" t="str">
        <f t="shared" si="72"/>
        <v>2010 - 2013</v>
      </c>
      <c r="AR397" s="2">
        <f t="shared" si="73"/>
        <v>2010</v>
      </c>
      <c r="AS397" s="2">
        <f t="shared" si="77"/>
        <v>14.6</v>
      </c>
      <c r="AT397" s="31" t="s">
        <v>50</v>
      </c>
      <c r="AU397" s="31" t="s">
        <v>1416</v>
      </c>
      <c r="AV397" s="31" t="s">
        <v>66</v>
      </c>
      <c r="AW397" s="31" t="s">
        <v>57</v>
      </c>
      <c r="AX397" s="31" t="s">
        <v>151</v>
      </c>
      <c r="AY397" s="31" t="s">
        <v>68</v>
      </c>
      <c r="AZ397" s="31" t="s">
        <v>152</v>
      </c>
      <c r="BA397" s="31" t="s">
        <v>1415</v>
      </c>
      <c r="BB397" s="31" t="s">
        <v>233</v>
      </c>
      <c r="BC397" s="31" t="s">
        <v>129</v>
      </c>
      <c r="BD397" s="31" t="s">
        <v>50</v>
      </c>
      <c r="BE397" s="31" t="s">
        <v>50</v>
      </c>
      <c r="BF397" s="31" t="s">
        <v>50</v>
      </c>
    </row>
    <row r="398" spans="1:58" ht="45" x14ac:dyDescent="0.25">
      <c r="A398" s="31" t="s">
        <v>891</v>
      </c>
      <c r="B398" s="31" t="s">
        <v>49</v>
      </c>
      <c r="C398" s="32">
        <v>8</v>
      </c>
      <c r="D398" s="31" t="s">
        <v>50</v>
      </c>
      <c r="E398" s="31" t="s">
        <v>116</v>
      </c>
      <c r="F398" s="31" t="s">
        <v>486</v>
      </c>
      <c r="G398" s="31" t="s">
        <v>214</v>
      </c>
      <c r="H398" s="31" t="s">
        <v>161</v>
      </c>
      <c r="I398" s="31" t="s">
        <v>59</v>
      </c>
      <c r="J398" s="31" t="s">
        <v>54</v>
      </c>
      <c r="K398" s="31" t="s">
        <v>54</v>
      </c>
      <c r="L398" s="31" t="s">
        <v>55</v>
      </c>
      <c r="M398" s="31" t="s">
        <v>486</v>
      </c>
      <c r="N398" s="31" t="s">
        <v>60</v>
      </c>
      <c r="O398" s="31" t="s">
        <v>57</v>
      </c>
      <c r="P398" s="31" t="s">
        <v>115</v>
      </c>
      <c r="Q398" s="31" t="s">
        <v>107</v>
      </c>
      <c r="R398" s="31" t="s">
        <v>86</v>
      </c>
      <c r="S398" s="31" t="s">
        <v>59</v>
      </c>
      <c r="T398" s="31" t="s">
        <v>60</v>
      </c>
      <c r="U398" s="31" t="s">
        <v>60</v>
      </c>
      <c r="V398" s="31" t="s">
        <v>86</v>
      </c>
      <c r="W398" s="31" t="s">
        <v>50</v>
      </c>
      <c r="X398" s="31" t="s">
        <v>50</v>
      </c>
      <c r="Y398" s="31" t="s">
        <v>54</v>
      </c>
      <c r="Z398" s="31" t="s">
        <v>62</v>
      </c>
      <c r="AA398" s="31" t="s">
        <v>50</v>
      </c>
      <c r="AB398" s="31" t="s">
        <v>50</v>
      </c>
      <c r="AC398" s="31" t="s">
        <v>63</v>
      </c>
      <c r="AD398" s="31" t="s">
        <v>72</v>
      </c>
      <c r="AE398" s="2">
        <f t="shared" si="67"/>
        <v>58.5</v>
      </c>
      <c r="AF398" s="31" t="s">
        <v>1308</v>
      </c>
      <c r="AG398" s="31" t="s">
        <v>76</v>
      </c>
      <c r="AH398" s="31" t="s">
        <v>152</v>
      </c>
      <c r="AI398" s="31" t="s">
        <v>1415</v>
      </c>
      <c r="AJ398" s="31">
        <f t="shared" si="68"/>
        <v>16</v>
      </c>
      <c r="AK398" s="34">
        <f t="shared" si="69"/>
        <v>4</v>
      </c>
      <c r="AL398" s="30">
        <f t="shared" si="70"/>
        <v>4</v>
      </c>
      <c r="AM398" s="5">
        <f t="shared" si="74"/>
        <v>67.569999999999993</v>
      </c>
      <c r="AN398" s="5">
        <f t="shared" si="75"/>
        <v>936</v>
      </c>
      <c r="AO398" s="30">
        <f t="shared" si="76"/>
        <v>13665.6</v>
      </c>
      <c r="AP398" s="30">
        <f t="shared" si="71"/>
        <v>13665.6</v>
      </c>
      <c r="AQ398" t="str">
        <f t="shared" si="72"/>
        <v>2010 - 2013</v>
      </c>
      <c r="AR398" s="2">
        <f t="shared" si="73"/>
        <v>2010</v>
      </c>
      <c r="AS398" s="2">
        <f t="shared" si="77"/>
        <v>14.6</v>
      </c>
      <c r="AT398" s="31" t="s">
        <v>50</v>
      </c>
      <c r="AU398" s="31" t="s">
        <v>1416</v>
      </c>
      <c r="AV398" s="31" t="s">
        <v>66</v>
      </c>
      <c r="AW398" s="31" t="s">
        <v>57</v>
      </c>
      <c r="AX398" s="31" t="s">
        <v>151</v>
      </c>
      <c r="AY398" s="31" t="s">
        <v>68</v>
      </c>
      <c r="AZ398" s="31" t="s">
        <v>152</v>
      </c>
      <c r="BA398" s="31" t="s">
        <v>1415</v>
      </c>
      <c r="BB398" s="31" t="s">
        <v>233</v>
      </c>
      <c r="BC398" s="31" t="s">
        <v>129</v>
      </c>
      <c r="BD398" s="31" t="s">
        <v>50</v>
      </c>
      <c r="BE398" s="31" t="s">
        <v>50</v>
      </c>
      <c r="BF398" s="31" t="s">
        <v>50</v>
      </c>
    </row>
    <row r="399" spans="1:58" ht="45" x14ac:dyDescent="0.25">
      <c r="A399" s="31" t="s">
        <v>891</v>
      </c>
      <c r="B399" s="31" t="s">
        <v>49</v>
      </c>
      <c r="C399" s="32">
        <v>12</v>
      </c>
      <c r="D399" s="31" t="s">
        <v>50</v>
      </c>
      <c r="E399" s="31" t="s">
        <v>116</v>
      </c>
      <c r="F399" s="31" t="s">
        <v>486</v>
      </c>
      <c r="G399" s="31" t="s">
        <v>214</v>
      </c>
      <c r="H399" s="31" t="s">
        <v>161</v>
      </c>
      <c r="I399" s="31" t="s">
        <v>304</v>
      </c>
      <c r="J399" s="31" t="s">
        <v>54</v>
      </c>
      <c r="K399" s="31" t="s">
        <v>54</v>
      </c>
      <c r="L399" s="31" t="s">
        <v>55</v>
      </c>
      <c r="M399" s="31" t="s">
        <v>85</v>
      </c>
      <c r="N399" s="31" t="s">
        <v>60</v>
      </c>
      <c r="O399" s="31" t="s">
        <v>57</v>
      </c>
      <c r="P399" s="31" t="s">
        <v>50</v>
      </c>
      <c r="Q399" s="31" t="s">
        <v>107</v>
      </c>
      <c r="R399" s="31" t="s">
        <v>86</v>
      </c>
      <c r="S399" s="31" t="s">
        <v>59</v>
      </c>
      <c r="T399" s="31" t="s">
        <v>60</v>
      </c>
      <c r="U399" s="31" t="s">
        <v>60</v>
      </c>
      <c r="V399" s="31" t="s">
        <v>86</v>
      </c>
      <c r="W399" s="31" t="s">
        <v>50</v>
      </c>
      <c r="X399" s="31" t="s">
        <v>50</v>
      </c>
      <c r="Y399" s="31" t="s">
        <v>54</v>
      </c>
      <c r="Z399" s="31" t="s">
        <v>62</v>
      </c>
      <c r="AA399" s="31" t="s">
        <v>50</v>
      </c>
      <c r="AB399" s="31" t="s">
        <v>50</v>
      </c>
      <c r="AC399" s="31" t="s">
        <v>63</v>
      </c>
      <c r="AD399" s="31" t="s">
        <v>72</v>
      </c>
      <c r="AE399" s="2">
        <f t="shared" si="67"/>
        <v>58.5</v>
      </c>
      <c r="AF399" s="31" t="s">
        <v>1308</v>
      </c>
      <c r="AG399" s="31" t="s">
        <v>76</v>
      </c>
      <c r="AH399" s="31" t="s">
        <v>152</v>
      </c>
      <c r="AI399" s="31" t="s">
        <v>1419</v>
      </c>
      <c r="AJ399" s="31">
        <f t="shared" si="68"/>
        <v>5</v>
      </c>
      <c r="AK399" s="34">
        <f t="shared" si="69"/>
        <v>3</v>
      </c>
      <c r="AL399" s="30">
        <f t="shared" si="70"/>
        <v>-99</v>
      </c>
      <c r="AM399" s="5">
        <f t="shared" si="74"/>
        <v>67.569999999999993</v>
      </c>
      <c r="AN399" s="5">
        <f t="shared" si="75"/>
        <v>292.5</v>
      </c>
      <c r="AO399" s="30">
        <f t="shared" si="76"/>
        <v>4270.5</v>
      </c>
      <c r="AP399" s="30">
        <f t="shared" si="71"/>
        <v>4270.5</v>
      </c>
      <c r="AQ399" t="str">
        <f t="shared" si="72"/>
        <v>2010 - 2013</v>
      </c>
      <c r="AR399" s="2">
        <f t="shared" si="73"/>
        <v>2010</v>
      </c>
      <c r="AS399" s="2">
        <f t="shared" si="77"/>
        <v>14.6</v>
      </c>
      <c r="AT399" s="31" t="s">
        <v>50</v>
      </c>
      <c r="AU399" s="31" t="s">
        <v>1416</v>
      </c>
      <c r="AV399" s="31" t="s">
        <v>66</v>
      </c>
      <c r="AW399" s="31" t="s">
        <v>57</v>
      </c>
      <c r="AX399" s="31" t="s">
        <v>151</v>
      </c>
      <c r="AY399" s="31" t="s">
        <v>68</v>
      </c>
      <c r="AZ399" s="31" t="s">
        <v>152</v>
      </c>
      <c r="BA399" s="31" t="s">
        <v>1419</v>
      </c>
      <c r="BB399" s="31" t="s">
        <v>233</v>
      </c>
      <c r="BC399" s="31" t="s">
        <v>129</v>
      </c>
      <c r="BD399" s="31" t="s">
        <v>50</v>
      </c>
      <c r="BE399" s="31" t="s">
        <v>50</v>
      </c>
      <c r="BF399" s="31" t="s">
        <v>50</v>
      </c>
    </row>
    <row r="400" spans="1:58" ht="45" x14ac:dyDescent="0.25">
      <c r="A400" s="31" t="s">
        <v>891</v>
      </c>
      <c r="B400" s="31" t="s">
        <v>49</v>
      </c>
      <c r="C400" s="32">
        <v>19</v>
      </c>
      <c r="D400" s="31" t="s">
        <v>50</v>
      </c>
      <c r="E400" s="31" t="s">
        <v>116</v>
      </c>
      <c r="F400" s="31" t="s">
        <v>486</v>
      </c>
      <c r="G400" s="31" t="s">
        <v>214</v>
      </c>
      <c r="H400" s="31" t="s">
        <v>161</v>
      </c>
      <c r="I400" s="31" t="s">
        <v>86</v>
      </c>
      <c r="J400" s="31" t="s">
        <v>54</v>
      </c>
      <c r="K400" s="31" t="s">
        <v>54</v>
      </c>
      <c r="L400" s="31" t="s">
        <v>55</v>
      </c>
      <c r="M400" s="31" t="s">
        <v>72</v>
      </c>
      <c r="N400" s="31" t="s">
        <v>60</v>
      </c>
      <c r="O400" s="31" t="s">
        <v>57</v>
      </c>
      <c r="P400" s="31" t="s">
        <v>50</v>
      </c>
      <c r="Q400" s="31" t="s">
        <v>107</v>
      </c>
      <c r="R400" s="31" t="s">
        <v>86</v>
      </c>
      <c r="S400" s="31" t="s">
        <v>59</v>
      </c>
      <c r="T400" s="31" t="s">
        <v>50</v>
      </c>
      <c r="U400" s="31" t="s">
        <v>50</v>
      </c>
      <c r="V400" s="31" t="s">
        <v>86</v>
      </c>
      <c r="W400" s="31" t="s">
        <v>50</v>
      </c>
      <c r="X400" s="31" t="s">
        <v>50</v>
      </c>
      <c r="Y400" s="31" t="s">
        <v>50</v>
      </c>
      <c r="Z400" s="31" t="s">
        <v>62</v>
      </c>
      <c r="AA400" s="31" t="s">
        <v>50</v>
      </c>
      <c r="AB400" s="31" t="s">
        <v>50</v>
      </c>
      <c r="AC400" s="31" t="s">
        <v>63</v>
      </c>
      <c r="AD400" s="31" t="s">
        <v>72</v>
      </c>
      <c r="AE400" s="2">
        <f t="shared" si="67"/>
        <v>58.5</v>
      </c>
      <c r="AF400" s="31" t="s">
        <v>1308</v>
      </c>
      <c r="AG400" s="31" t="s">
        <v>76</v>
      </c>
      <c r="AH400" s="31" t="s">
        <v>152</v>
      </c>
      <c r="AI400" s="31" t="s">
        <v>1415</v>
      </c>
      <c r="AJ400" s="31">
        <f t="shared" si="68"/>
        <v>1</v>
      </c>
      <c r="AK400" s="34">
        <f t="shared" si="69"/>
        <v>3</v>
      </c>
      <c r="AL400" s="30">
        <f t="shared" si="70"/>
        <v>-99</v>
      </c>
      <c r="AM400" s="5">
        <f t="shared" si="74"/>
        <v>67.569999999999993</v>
      </c>
      <c r="AN400" s="5">
        <f t="shared" si="75"/>
        <v>58.5</v>
      </c>
      <c r="AO400" s="30">
        <f t="shared" si="76"/>
        <v>854.1</v>
      </c>
      <c r="AP400" s="30">
        <f t="shared" si="71"/>
        <v>854.1</v>
      </c>
      <c r="AQ400" t="str">
        <f t="shared" si="72"/>
        <v>2010 - 2013</v>
      </c>
      <c r="AR400" s="2">
        <f t="shared" si="73"/>
        <v>2010</v>
      </c>
      <c r="AS400" s="2">
        <f t="shared" si="77"/>
        <v>14.6</v>
      </c>
      <c r="AT400" s="31" t="s">
        <v>50</v>
      </c>
      <c r="AU400" s="31" t="s">
        <v>1416</v>
      </c>
      <c r="AV400" s="31" t="s">
        <v>66</v>
      </c>
      <c r="AW400" s="31" t="s">
        <v>57</v>
      </c>
      <c r="AX400" s="31" t="s">
        <v>151</v>
      </c>
      <c r="AY400" s="31" t="s">
        <v>68</v>
      </c>
      <c r="AZ400" s="31" t="s">
        <v>152</v>
      </c>
      <c r="BA400" s="31" t="s">
        <v>1415</v>
      </c>
      <c r="BB400" s="31" t="s">
        <v>233</v>
      </c>
      <c r="BC400" s="31" t="s">
        <v>129</v>
      </c>
      <c r="BD400" s="31" t="s">
        <v>50</v>
      </c>
      <c r="BE400" s="31" t="s">
        <v>50</v>
      </c>
      <c r="BF400" s="31" t="s">
        <v>50</v>
      </c>
    </row>
    <row r="401" spans="1:58" ht="90" x14ac:dyDescent="0.25">
      <c r="A401" s="31" t="s">
        <v>83</v>
      </c>
      <c r="B401" s="31" t="s">
        <v>49</v>
      </c>
      <c r="C401" s="32">
        <v>2</v>
      </c>
      <c r="D401" s="31" t="s">
        <v>50</v>
      </c>
      <c r="E401" s="31" t="s">
        <v>84</v>
      </c>
      <c r="F401" s="31" t="s">
        <v>85</v>
      </c>
      <c r="G401" s="31" t="s">
        <v>50</v>
      </c>
      <c r="H401" s="31" t="s">
        <v>50</v>
      </c>
      <c r="I401" s="31" t="s">
        <v>53</v>
      </c>
      <c r="J401" s="31" t="s">
        <v>54</v>
      </c>
      <c r="K401" s="31" t="s">
        <v>54</v>
      </c>
      <c r="L401" s="31" t="s">
        <v>55</v>
      </c>
      <c r="M401" s="31" t="s">
        <v>72</v>
      </c>
      <c r="N401" s="31" t="s">
        <v>50</v>
      </c>
      <c r="O401" s="31" t="s">
        <v>57</v>
      </c>
      <c r="P401" s="31" t="s">
        <v>50</v>
      </c>
      <c r="Q401" s="31" t="s">
        <v>50</v>
      </c>
      <c r="R401" s="31" t="s">
        <v>58</v>
      </c>
      <c r="S401" s="31" t="s">
        <v>59</v>
      </c>
      <c r="T401" s="31" t="s">
        <v>60</v>
      </c>
      <c r="U401" s="31" t="s">
        <v>60</v>
      </c>
      <c r="V401" s="31" t="s">
        <v>86</v>
      </c>
      <c r="W401" s="31" t="s">
        <v>50</v>
      </c>
      <c r="X401" s="31" t="s">
        <v>50</v>
      </c>
      <c r="Y401" s="31" t="s">
        <v>61</v>
      </c>
      <c r="Z401" s="31" t="s">
        <v>62</v>
      </c>
      <c r="AA401" s="31" t="s">
        <v>50</v>
      </c>
      <c r="AB401" s="31" t="s">
        <v>50</v>
      </c>
      <c r="AC401" s="31" t="s">
        <v>87</v>
      </c>
      <c r="AD401" s="31" t="s">
        <v>72</v>
      </c>
      <c r="AE401" s="2">
        <f t="shared" si="67"/>
        <v>58</v>
      </c>
      <c r="AF401" s="31" t="s">
        <v>88</v>
      </c>
      <c r="AG401" s="31" t="s">
        <v>76</v>
      </c>
      <c r="AH401" s="31" t="s">
        <v>89</v>
      </c>
      <c r="AI401" s="31" t="s">
        <v>90</v>
      </c>
      <c r="AJ401" s="31">
        <f t="shared" si="68"/>
        <v>1</v>
      </c>
      <c r="AK401" s="34">
        <f t="shared" si="69"/>
        <v>-99</v>
      </c>
      <c r="AL401" s="30">
        <f t="shared" si="70"/>
        <v>-99</v>
      </c>
      <c r="AM401" s="5">
        <f t="shared" si="74"/>
        <v>948.09</v>
      </c>
      <c r="AN401" s="5">
        <f t="shared" si="75"/>
        <v>58</v>
      </c>
      <c r="AO401" s="30">
        <f t="shared" si="76"/>
        <v>580</v>
      </c>
      <c r="AP401" s="30">
        <f t="shared" si="71"/>
        <v>580</v>
      </c>
      <c r="AQ401" t="str">
        <f t="shared" si="72"/>
        <v>Before 1978</v>
      </c>
      <c r="AR401" s="2">
        <f t="shared" si="73"/>
        <v>1912</v>
      </c>
      <c r="AS401" s="2">
        <f t="shared" si="77"/>
        <v>10</v>
      </c>
      <c r="AT401" s="31" t="s">
        <v>91</v>
      </c>
      <c r="AU401" s="31" t="s">
        <v>92</v>
      </c>
      <c r="AV401" s="31" t="s">
        <v>66</v>
      </c>
      <c r="AW401" s="31" t="s">
        <v>57</v>
      </c>
      <c r="AX401" s="31" t="s">
        <v>93</v>
      </c>
      <c r="AY401" s="31" t="s">
        <v>68</v>
      </c>
      <c r="AZ401" s="31" t="s">
        <v>94</v>
      </c>
      <c r="BA401" s="31" t="s">
        <v>90</v>
      </c>
      <c r="BB401" s="31" t="s">
        <v>50</v>
      </c>
      <c r="BC401" s="31" t="s">
        <v>50</v>
      </c>
      <c r="BD401" s="31" t="s">
        <v>50</v>
      </c>
      <c r="BE401" s="31" t="s">
        <v>50</v>
      </c>
      <c r="BF401" s="31" t="s">
        <v>50</v>
      </c>
    </row>
    <row r="402" spans="1:58" ht="45" x14ac:dyDescent="0.25">
      <c r="A402" s="31" t="s">
        <v>631</v>
      </c>
      <c r="B402" s="31" t="s">
        <v>49</v>
      </c>
      <c r="C402" s="32">
        <v>1</v>
      </c>
      <c r="D402" s="31" t="s">
        <v>50</v>
      </c>
      <c r="E402" s="31" t="s">
        <v>84</v>
      </c>
      <c r="F402" s="31" t="s">
        <v>85</v>
      </c>
      <c r="G402" s="31" t="s">
        <v>50</v>
      </c>
      <c r="H402" s="31" t="s">
        <v>50</v>
      </c>
      <c r="I402" s="31" t="s">
        <v>53</v>
      </c>
      <c r="J402" s="31" t="s">
        <v>54</v>
      </c>
      <c r="K402" s="31" t="s">
        <v>54</v>
      </c>
      <c r="L402" s="31" t="s">
        <v>55</v>
      </c>
      <c r="M402" s="31" t="s">
        <v>72</v>
      </c>
      <c r="N402" s="31" t="s">
        <v>60</v>
      </c>
      <c r="O402" s="31" t="s">
        <v>57</v>
      </c>
      <c r="P402" s="31" t="s">
        <v>50</v>
      </c>
      <c r="Q402" s="31" t="s">
        <v>115</v>
      </c>
      <c r="R402" s="31" t="s">
        <v>58</v>
      </c>
      <c r="S402" s="31" t="s">
        <v>59</v>
      </c>
      <c r="T402" s="31" t="s">
        <v>60</v>
      </c>
      <c r="U402" s="31" t="s">
        <v>60</v>
      </c>
      <c r="V402" s="31" t="s">
        <v>50</v>
      </c>
      <c r="W402" s="31" t="s">
        <v>50</v>
      </c>
      <c r="X402" s="31" t="s">
        <v>50</v>
      </c>
      <c r="Y402" s="31" t="s">
        <v>61</v>
      </c>
      <c r="Z402" s="31" t="s">
        <v>62</v>
      </c>
      <c r="AA402" s="31" t="s">
        <v>50</v>
      </c>
      <c r="AB402" s="31" t="s">
        <v>50</v>
      </c>
      <c r="AC402" s="31" t="s">
        <v>87</v>
      </c>
      <c r="AD402" s="31" t="s">
        <v>72</v>
      </c>
      <c r="AE402" s="2">
        <f t="shared" si="67"/>
        <v>58</v>
      </c>
      <c r="AF402" s="31" t="s">
        <v>88</v>
      </c>
      <c r="AG402" s="31" t="s">
        <v>76</v>
      </c>
      <c r="AH402" s="31" t="s">
        <v>64</v>
      </c>
      <c r="AI402" s="31" t="s">
        <v>632</v>
      </c>
      <c r="AJ402" s="31">
        <f t="shared" si="68"/>
        <v>0</v>
      </c>
      <c r="AK402" s="34">
        <f t="shared" si="69"/>
        <v>-99</v>
      </c>
      <c r="AL402" s="30">
        <f t="shared" si="70"/>
        <v>-99</v>
      </c>
      <c r="AM402" s="5">
        <f t="shared" si="74"/>
        <v>1574.53</v>
      </c>
      <c r="AN402" s="5">
        <f t="shared" si="75"/>
        <v>0</v>
      </c>
      <c r="AO402" s="30">
        <f t="shared" si="76"/>
        <v>0</v>
      </c>
      <c r="AP402" s="30">
        <f t="shared" si="71"/>
        <v>0</v>
      </c>
      <c r="AQ402" t="str">
        <f t="shared" si="72"/>
        <v>2006 - 2009</v>
      </c>
      <c r="AR402" s="2">
        <f t="shared" si="73"/>
        <v>2009</v>
      </c>
      <c r="AS402" s="2">
        <f t="shared" si="77"/>
        <v>-99</v>
      </c>
      <c r="AT402" s="31" t="s">
        <v>308</v>
      </c>
      <c r="AU402" s="31" t="s">
        <v>50</v>
      </c>
      <c r="AV402" s="31" t="s">
        <v>141</v>
      </c>
      <c r="AW402" s="31" t="s">
        <v>86</v>
      </c>
      <c r="AX402" s="31" t="s">
        <v>633</v>
      </c>
      <c r="AY402" s="31" t="s">
        <v>179</v>
      </c>
      <c r="AZ402" s="31" t="s">
        <v>64</v>
      </c>
      <c r="BA402" s="31" t="s">
        <v>632</v>
      </c>
      <c r="BB402" s="31" t="s">
        <v>158</v>
      </c>
      <c r="BC402" s="31" t="s">
        <v>59</v>
      </c>
      <c r="BD402" s="31" t="s">
        <v>50</v>
      </c>
      <c r="BE402" s="31" t="s">
        <v>50</v>
      </c>
      <c r="BF402" s="31" t="s">
        <v>50</v>
      </c>
    </row>
    <row r="403" spans="1:58" ht="45" x14ac:dyDescent="0.25">
      <c r="A403" s="31" t="s">
        <v>631</v>
      </c>
      <c r="B403" s="31" t="s">
        <v>49</v>
      </c>
      <c r="C403" s="32">
        <v>2</v>
      </c>
      <c r="D403" s="31" t="s">
        <v>50</v>
      </c>
      <c r="E403" s="31" t="s">
        <v>84</v>
      </c>
      <c r="F403" s="31" t="s">
        <v>85</v>
      </c>
      <c r="G403" s="31" t="s">
        <v>50</v>
      </c>
      <c r="H403" s="31" t="s">
        <v>50</v>
      </c>
      <c r="I403" s="31" t="s">
        <v>53</v>
      </c>
      <c r="J403" s="31" t="s">
        <v>54</v>
      </c>
      <c r="K403" s="31" t="s">
        <v>54</v>
      </c>
      <c r="L403" s="31" t="s">
        <v>55</v>
      </c>
      <c r="M403" s="31" t="s">
        <v>51</v>
      </c>
      <c r="N403" s="31" t="s">
        <v>60</v>
      </c>
      <c r="O403" s="31" t="s">
        <v>57</v>
      </c>
      <c r="P403" s="31" t="s">
        <v>50</v>
      </c>
      <c r="Q403" s="31" t="s">
        <v>115</v>
      </c>
      <c r="R403" s="31" t="s">
        <v>58</v>
      </c>
      <c r="S403" s="31" t="s">
        <v>59</v>
      </c>
      <c r="T403" s="31" t="s">
        <v>60</v>
      </c>
      <c r="U403" s="31" t="s">
        <v>60</v>
      </c>
      <c r="V403" s="31" t="s">
        <v>50</v>
      </c>
      <c r="W403" s="31" t="s">
        <v>50</v>
      </c>
      <c r="X403" s="31" t="s">
        <v>50</v>
      </c>
      <c r="Y403" s="31" t="s">
        <v>61</v>
      </c>
      <c r="Z403" s="31" t="s">
        <v>62</v>
      </c>
      <c r="AA403" s="31" t="s">
        <v>50</v>
      </c>
      <c r="AB403" s="31" t="s">
        <v>50</v>
      </c>
      <c r="AC403" s="31" t="s">
        <v>87</v>
      </c>
      <c r="AD403" s="31" t="s">
        <v>50</v>
      </c>
      <c r="AE403" s="2">
        <f t="shared" si="67"/>
        <v>58</v>
      </c>
      <c r="AF403" s="31" t="s">
        <v>88</v>
      </c>
      <c r="AG403" s="31" t="s">
        <v>76</v>
      </c>
      <c r="AH403" s="31" t="s">
        <v>64</v>
      </c>
      <c r="AI403" s="31" t="s">
        <v>634</v>
      </c>
      <c r="AJ403" s="31">
        <f t="shared" si="68"/>
        <v>0</v>
      </c>
      <c r="AK403" s="34">
        <f t="shared" si="69"/>
        <v>-99</v>
      </c>
      <c r="AL403" s="30">
        <f t="shared" si="70"/>
        <v>-99</v>
      </c>
      <c r="AM403" s="5">
        <f t="shared" si="74"/>
        <v>1574.53</v>
      </c>
      <c r="AN403" s="5">
        <f t="shared" si="75"/>
        <v>0</v>
      </c>
      <c r="AO403" s="30">
        <f t="shared" si="76"/>
        <v>0</v>
      </c>
      <c r="AP403" s="30">
        <f t="shared" si="71"/>
        <v>0</v>
      </c>
      <c r="AQ403" t="str">
        <f t="shared" si="72"/>
        <v>2006 - 2009</v>
      </c>
      <c r="AR403" s="2">
        <f t="shared" si="73"/>
        <v>2009</v>
      </c>
      <c r="AS403" s="2">
        <f t="shared" si="77"/>
        <v>-99</v>
      </c>
      <c r="AT403" s="31" t="s">
        <v>308</v>
      </c>
      <c r="AU403" s="31" t="s">
        <v>50</v>
      </c>
      <c r="AV403" s="31" t="s">
        <v>141</v>
      </c>
      <c r="AW403" s="31" t="s">
        <v>86</v>
      </c>
      <c r="AX403" s="31" t="s">
        <v>633</v>
      </c>
      <c r="AY403" s="31" t="s">
        <v>179</v>
      </c>
      <c r="AZ403" s="31" t="s">
        <v>64</v>
      </c>
      <c r="BA403" s="31" t="s">
        <v>634</v>
      </c>
      <c r="BB403" s="31" t="s">
        <v>158</v>
      </c>
      <c r="BC403" s="31" t="s">
        <v>59</v>
      </c>
      <c r="BD403" s="31" t="s">
        <v>50</v>
      </c>
      <c r="BE403" s="31" t="s">
        <v>50</v>
      </c>
      <c r="BF403" s="31" t="s">
        <v>50</v>
      </c>
    </row>
    <row r="404" spans="1:58" ht="45" x14ac:dyDescent="0.25">
      <c r="A404" s="31" t="s">
        <v>1201</v>
      </c>
      <c r="B404" s="31" t="s">
        <v>49</v>
      </c>
      <c r="C404" s="32">
        <v>1</v>
      </c>
      <c r="D404" s="31" t="s">
        <v>50</v>
      </c>
      <c r="E404" s="31" t="s">
        <v>85</v>
      </c>
      <c r="F404" s="31" t="s">
        <v>70</v>
      </c>
      <c r="G404" s="31" t="s">
        <v>50</v>
      </c>
      <c r="H404" s="31" t="s">
        <v>50</v>
      </c>
      <c r="I404" s="31" t="s">
        <v>53</v>
      </c>
      <c r="J404" s="31" t="s">
        <v>54</v>
      </c>
      <c r="K404" s="31" t="s">
        <v>54</v>
      </c>
      <c r="L404" s="31" t="s">
        <v>55</v>
      </c>
      <c r="M404" s="31" t="s">
        <v>72</v>
      </c>
      <c r="N404" s="31" t="s">
        <v>50</v>
      </c>
      <c r="O404" s="31" t="s">
        <v>66</v>
      </c>
      <c r="P404" s="31" t="s">
        <v>50</v>
      </c>
      <c r="Q404" s="31" t="s">
        <v>50</v>
      </c>
      <c r="R404" s="31" t="s">
        <v>74</v>
      </c>
      <c r="S404" s="31" t="s">
        <v>59</v>
      </c>
      <c r="T404" s="31" t="s">
        <v>50</v>
      </c>
      <c r="U404" s="31" t="s">
        <v>50</v>
      </c>
      <c r="V404" s="31" t="s">
        <v>60</v>
      </c>
      <c r="W404" s="31" t="s">
        <v>50</v>
      </c>
      <c r="X404" s="31" t="s">
        <v>50</v>
      </c>
      <c r="Y404" s="31" t="s">
        <v>50</v>
      </c>
      <c r="Z404" s="31" t="s">
        <v>62</v>
      </c>
      <c r="AA404" s="31" t="s">
        <v>50</v>
      </c>
      <c r="AB404" s="31" t="s">
        <v>50</v>
      </c>
      <c r="AC404" s="31" t="s">
        <v>87</v>
      </c>
      <c r="AD404" s="31" t="s">
        <v>72</v>
      </c>
      <c r="AE404" s="2">
        <f t="shared" si="67"/>
        <v>58</v>
      </c>
      <c r="AF404" s="31" t="s">
        <v>88</v>
      </c>
      <c r="AG404" s="31" t="s">
        <v>76</v>
      </c>
      <c r="AH404" s="31" t="s">
        <v>64</v>
      </c>
      <c r="AI404" s="31" t="s">
        <v>11909</v>
      </c>
      <c r="AJ404" s="31">
        <f t="shared" si="68"/>
        <v>0</v>
      </c>
      <c r="AK404" s="34">
        <f t="shared" si="69"/>
        <v>-99</v>
      </c>
      <c r="AL404" s="30">
        <f t="shared" si="70"/>
        <v>-99</v>
      </c>
      <c r="AM404" s="5">
        <f t="shared" si="74"/>
        <v>56.06</v>
      </c>
      <c r="AN404" s="5">
        <f t="shared" si="75"/>
        <v>0</v>
      </c>
      <c r="AO404" s="30">
        <f t="shared" si="76"/>
        <v>0</v>
      </c>
      <c r="AP404" s="30">
        <f t="shared" si="71"/>
        <v>0</v>
      </c>
      <c r="AQ404">
        <f t="shared" si="72"/>
        <v>0</v>
      </c>
      <c r="AR404" s="2">
        <f t="shared" si="73"/>
        <v>0</v>
      </c>
      <c r="AS404" s="2">
        <f t="shared" si="77"/>
        <v>-99</v>
      </c>
      <c r="AT404" s="31" t="s">
        <v>50</v>
      </c>
      <c r="AU404" s="31" t="s">
        <v>50</v>
      </c>
      <c r="AV404" s="31" t="s">
        <v>141</v>
      </c>
      <c r="AW404" s="31" t="s">
        <v>86</v>
      </c>
      <c r="AX404" s="31" t="s">
        <v>267</v>
      </c>
      <c r="AY404" s="31" t="s">
        <v>68</v>
      </c>
      <c r="AZ404" s="31" t="s">
        <v>64</v>
      </c>
      <c r="BA404" s="31" t="s">
        <v>12722</v>
      </c>
      <c r="BB404" s="31" t="s">
        <v>50</v>
      </c>
      <c r="BC404" s="31" t="s">
        <v>50</v>
      </c>
      <c r="BD404" s="31" t="s">
        <v>50</v>
      </c>
      <c r="BE404" s="31" t="s">
        <v>50</v>
      </c>
      <c r="BF404" s="31" t="s">
        <v>50</v>
      </c>
    </row>
    <row r="405" spans="1:58" ht="45" x14ac:dyDescent="0.25">
      <c r="A405" s="31" t="s">
        <v>700</v>
      </c>
      <c r="B405" s="31" t="s">
        <v>49</v>
      </c>
      <c r="C405" s="32">
        <v>2</v>
      </c>
      <c r="D405" s="31" t="s">
        <v>50</v>
      </c>
      <c r="E405" s="31" t="s">
        <v>194</v>
      </c>
      <c r="F405" s="31" t="s">
        <v>92</v>
      </c>
      <c r="G405" s="31" t="s">
        <v>50</v>
      </c>
      <c r="H405" s="31" t="s">
        <v>50</v>
      </c>
      <c r="I405" s="31" t="s">
        <v>53</v>
      </c>
      <c r="J405" s="31" t="s">
        <v>54</v>
      </c>
      <c r="K405" s="31" t="s">
        <v>54</v>
      </c>
      <c r="L405" s="31" t="s">
        <v>55</v>
      </c>
      <c r="M405" s="31" t="s">
        <v>52</v>
      </c>
      <c r="N405" s="31" t="s">
        <v>60</v>
      </c>
      <c r="O405" s="31" t="s">
        <v>57</v>
      </c>
      <c r="P405" s="31" t="s">
        <v>50</v>
      </c>
      <c r="Q405" s="31" t="s">
        <v>115</v>
      </c>
      <c r="R405" s="31" t="s">
        <v>58</v>
      </c>
      <c r="S405" s="31" t="s">
        <v>53</v>
      </c>
      <c r="T405" s="31" t="s">
        <v>60</v>
      </c>
      <c r="U405" s="31" t="s">
        <v>60</v>
      </c>
      <c r="V405" s="31" t="s">
        <v>60</v>
      </c>
      <c r="W405" s="31" t="s">
        <v>50</v>
      </c>
      <c r="X405" s="31" t="s">
        <v>50</v>
      </c>
      <c r="Y405" s="31" t="s">
        <v>50</v>
      </c>
      <c r="Z405" s="31" t="s">
        <v>62</v>
      </c>
      <c r="AA405" s="31" t="s">
        <v>50</v>
      </c>
      <c r="AB405" s="31" t="s">
        <v>50</v>
      </c>
      <c r="AC405" s="31" t="s">
        <v>87</v>
      </c>
      <c r="AD405" s="31" t="s">
        <v>72</v>
      </c>
      <c r="AE405" s="2">
        <f t="shared" si="67"/>
        <v>58</v>
      </c>
      <c r="AF405" s="31" t="s">
        <v>88</v>
      </c>
      <c r="AG405" s="31" t="s">
        <v>76</v>
      </c>
      <c r="AH405" s="31" t="s">
        <v>391</v>
      </c>
      <c r="AI405" s="31" t="s">
        <v>701</v>
      </c>
      <c r="AJ405" s="31">
        <f t="shared" si="68"/>
        <v>0</v>
      </c>
      <c r="AK405" s="34">
        <f t="shared" si="69"/>
        <v>-99</v>
      </c>
      <c r="AL405" s="30">
        <f t="shared" si="70"/>
        <v>-99</v>
      </c>
      <c r="AM405" s="5">
        <f t="shared" si="74"/>
        <v>213.42</v>
      </c>
      <c r="AN405" s="5">
        <f t="shared" si="75"/>
        <v>0</v>
      </c>
      <c r="AO405" s="30">
        <f t="shared" si="76"/>
        <v>0</v>
      </c>
      <c r="AP405" s="30">
        <f t="shared" si="71"/>
        <v>0</v>
      </c>
      <c r="AQ405" t="str">
        <f t="shared" si="72"/>
        <v>1978 - 1992</v>
      </c>
      <c r="AR405" s="2">
        <f t="shared" si="73"/>
        <v>1990</v>
      </c>
      <c r="AS405" s="2">
        <f t="shared" si="77"/>
        <v>-99</v>
      </c>
      <c r="AT405" s="31" t="s">
        <v>308</v>
      </c>
      <c r="AU405" s="31" t="s">
        <v>50</v>
      </c>
      <c r="AV405" s="31" t="s">
        <v>141</v>
      </c>
      <c r="AW405" s="31" t="s">
        <v>86</v>
      </c>
      <c r="AX405" s="31" t="s">
        <v>633</v>
      </c>
      <c r="AY405" s="31" t="s">
        <v>179</v>
      </c>
      <c r="AZ405" s="31" t="s">
        <v>391</v>
      </c>
      <c r="BA405" s="31" t="s">
        <v>701</v>
      </c>
      <c r="BB405" s="31" t="s">
        <v>158</v>
      </c>
      <c r="BC405" s="31" t="s">
        <v>59</v>
      </c>
      <c r="BD405" s="31" t="s">
        <v>50</v>
      </c>
      <c r="BE405" s="31" t="s">
        <v>50</v>
      </c>
      <c r="BF405" s="31" t="s">
        <v>50</v>
      </c>
    </row>
    <row r="406" spans="1:58" ht="45" x14ac:dyDescent="0.25">
      <c r="A406" s="31" t="s">
        <v>5119</v>
      </c>
      <c r="B406" s="31" t="s">
        <v>49</v>
      </c>
      <c r="C406" s="32">
        <v>1</v>
      </c>
      <c r="D406" s="31" t="s">
        <v>50</v>
      </c>
      <c r="E406" s="31" t="s">
        <v>84</v>
      </c>
      <c r="F406" s="31" t="s">
        <v>85</v>
      </c>
      <c r="G406" s="31" t="s">
        <v>50</v>
      </c>
      <c r="H406" s="31" t="s">
        <v>50</v>
      </c>
      <c r="I406" s="31" t="s">
        <v>53</v>
      </c>
      <c r="J406" s="31" t="s">
        <v>54</v>
      </c>
      <c r="K406" s="31" t="s">
        <v>54</v>
      </c>
      <c r="L406" s="31" t="s">
        <v>55</v>
      </c>
      <c r="M406" s="31" t="s">
        <v>51</v>
      </c>
      <c r="N406" s="31" t="s">
        <v>50</v>
      </c>
      <c r="O406" s="31" t="s">
        <v>66</v>
      </c>
      <c r="P406" s="31" t="s">
        <v>498</v>
      </c>
      <c r="Q406" s="31" t="s">
        <v>50</v>
      </c>
      <c r="R406" s="31" t="s">
        <v>129</v>
      </c>
      <c r="S406" s="31" t="s">
        <v>59</v>
      </c>
      <c r="T406" s="31" t="s">
        <v>60</v>
      </c>
      <c r="U406" s="31" t="s">
        <v>60</v>
      </c>
      <c r="V406" s="31" t="s">
        <v>66</v>
      </c>
      <c r="W406" s="31" t="s">
        <v>50</v>
      </c>
      <c r="X406" s="31" t="s">
        <v>92</v>
      </c>
      <c r="Y406" s="31" t="s">
        <v>50</v>
      </c>
      <c r="Z406" s="31" t="s">
        <v>62</v>
      </c>
      <c r="AA406" s="31" t="s">
        <v>50</v>
      </c>
      <c r="AB406" s="31" t="s">
        <v>50</v>
      </c>
      <c r="AC406" s="31" t="s">
        <v>87</v>
      </c>
      <c r="AD406" s="31" t="s">
        <v>72</v>
      </c>
      <c r="AE406" s="2">
        <f t="shared" si="67"/>
        <v>58</v>
      </c>
      <c r="AF406" s="31" t="s">
        <v>88</v>
      </c>
      <c r="AG406" s="31" t="s">
        <v>76</v>
      </c>
      <c r="AH406" s="31" t="s">
        <v>924</v>
      </c>
      <c r="AI406" s="31" t="s">
        <v>11910</v>
      </c>
      <c r="AJ406" s="31">
        <f t="shared" si="68"/>
        <v>0</v>
      </c>
      <c r="AK406" s="34">
        <f t="shared" si="69"/>
        <v>-99</v>
      </c>
      <c r="AL406" s="30">
        <f t="shared" si="70"/>
        <v>-99</v>
      </c>
      <c r="AM406" s="5">
        <f t="shared" si="74"/>
        <v>10.15</v>
      </c>
      <c r="AN406" s="5">
        <f t="shared" si="75"/>
        <v>0</v>
      </c>
      <c r="AO406" s="30">
        <f t="shared" si="76"/>
        <v>0</v>
      </c>
      <c r="AP406" s="30">
        <f t="shared" si="71"/>
        <v>0</v>
      </c>
      <c r="AQ406" t="str">
        <f t="shared" si="72"/>
        <v>Before 1978</v>
      </c>
      <c r="AR406" s="2">
        <f t="shared" si="73"/>
        <v>1975</v>
      </c>
      <c r="AS406" s="2">
        <f t="shared" si="77"/>
        <v>-99</v>
      </c>
      <c r="AT406" s="31" t="s">
        <v>50</v>
      </c>
      <c r="AU406" s="31" t="s">
        <v>50</v>
      </c>
      <c r="AV406" s="31" t="s">
        <v>66</v>
      </c>
      <c r="AW406" s="31" t="s">
        <v>57</v>
      </c>
      <c r="AX406" s="31" t="s">
        <v>50</v>
      </c>
      <c r="AY406" s="31" t="s">
        <v>50</v>
      </c>
      <c r="AZ406" s="31" t="s">
        <v>50</v>
      </c>
      <c r="BA406" s="31" t="s">
        <v>50</v>
      </c>
      <c r="BB406" s="31" t="s">
        <v>50</v>
      </c>
      <c r="BC406" s="31" t="s">
        <v>50</v>
      </c>
      <c r="BD406" s="31" t="s">
        <v>50</v>
      </c>
      <c r="BE406" s="31" t="s">
        <v>50</v>
      </c>
      <c r="BF406" s="31" t="s">
        <v>50</v>
      </c>
    </row>
    <row r="407" spans="1:58" ht="45" x14ac:dyDescent="0.25">
      <c r="A407" s="31" t="s">
        <v>2541</v>
      </c>
      <c r="B407" s="31" t="s">
        <v>49</v>
      </c>
      <c r="C407" s="32">
        <v>4</v>
      </c>
      <c r="D407" s="31" t="s">
        <v>50</v>
      </c>
      <c r="E407" s="31" t="s">
        <v>96</v>
      </c>
      <c r="F407" s="31" t="s">
        <v>194</v>
      </c>
      <c r="G407" s="31" t="s">
        <v>50</v>
      </c>
      <c r="H407" s="31" t="s">
        <v>50</v>
      </c>
      <c r="I407" s="31" t="s">
        <v>53</v>
      </c>
      <c r="J407" s="31" t="s">
        <v>54</v>
      </c>
      <c r="K407" s="31" t="s">
        <v>54</v>
      </c>
      <c r="L407" s="31" t="s">
        <v>55</v>
      </c>
      <c r="M407" s="31" t="s">
        <v>72</v>
      </c>
      <c r="N407" s="31" t="s">
        <v>50</v>
      </c>
      <c r="O407" s="31" t="s">
        <v>57</v>
      </c>
      <c r="P407" s="31" t="s">
        <v>50</v>
      </c>
      <c r="Q407" s="31" t="s">
        <v>50</v>
      </c>
      <c r="R407" s="31" t="s">
        <v>129</v>
      </c>
      <c r="S407" s="31" t="s">
        <v>59</v>
      </c>
      <c r="T407" s="31" t="s">
        <v>50</v>
      </c>
      <c r="U407" s="31" t="s">
        <v>50</v>
      </c>
      <c r="V407" s="31" t="s">
        <v>50</v>
      </c>
      <c r="W407" s="31" t="s">
        <v>50</v>
      </c>
      <c r="X407" s="31" t="s">
        <v>50</v>
      </c>
      <c r="Y407" s="31" t="s">
        <v>50</v>
      </c>
      <c r="Z407" s="31" t="s">
        <v>62</v>
      </c>
      <c r="AA407" s="31" t="s">
        <v>50</v>
      </c>
      <c r="AB407" s="31" t="s">
        <v>50</v>
      </c>
      <c r="AC407" s="31" t="s">
        <v>87</v>
      </c>
      <c r="AD407" s="31" t="s">
        <v>72</v>
      </c>
      <c r="AE407" s="2">
        <f t="shared" si="67"/>
        <v>57.599999999999994</v>
      </c>
      <c r="AF407" s="31" t="s">
        <v>11911</v>
      </c>
      <c r="AG407" s="31" t="s">
        <v>129</v>
      </c>
      <c r="AH407" s="31" t="s">
        <v>136</v>
      </c>
      <c r="AI407" s="31" t="s">
        <v>11912</v>
      </c>
      <c r="AJ407" s="31">
        <f t="shared" si="68"/>
        <v>0</v>
      </c>
      <c r="AK407" s="34">
        <f t="shared" si="69"/>
        <v>-99</v>
      </c>
      <c r="AL407" s="30">
        <f t="shared" si="70"/>
        <v>-99</v>
      </c>
      <c r="AM407" s="5">
        <f t="shared" si="74"/>
        <v>38.72</v>
      </c>
      <c r="AN407" s="5">
        <f t="shared" si="75"/>
        <v>0</v>
      </c>
      <c r="AO407" s="30">
        <f t="shared" si="76"/>
        <v>0</v>
      </c>
      <c r="AP407" s="30">
        <f t="shared" si="71"/>
        <v>0</v>
      </c>
      <c r="AQ407" t="str">
        <f t="shared" si="72"/>
        <v>Before 1978</v>
      </c>
      <c r="AR407" s="2">
        <f t="shared" si="73"/>
        <v>1953</v>
      </c>
      <c r="AS407" s="2">
        <f t="shared" si="77"/>
        <v>-99</v>
      </c>
      <c r="AT407" s="31" t="s">
        <v>50</v>
      </c>
      <c r="AU407" s="31" t="s">
        <v>50</v>
      </c>
      <c r="AV407" s="31" t="s">
        <v>66</v>
      </c>
      <c r="AW407" s="31" t="s">
        <v>57</v>
      </c>
      <c r="AX407" s="31" t="s">
        <v>267</v>
      </c>
      <c r="AY407" s="31" t="s">
        <v>68</v>
      </c>
      <c r="AZ407" s="31" t="s">
        <v>136</v>
      </c>
      <c r="BA407" s="31" t="s">
        <v>11912</v>
      </c>
      <c r="BB407" s="31" t="s">
        <v>50</v>
      </c>
      <c r="BC407" s="31" t="s">
        <v>50</v>
      </c>
      <c r="BD407" s="31" t="s">
        <v>50</v>
      </c>
      <c r="BE407" s="31" t="s">
        <v>50</v>
      </c>
      <c r="BF407" s="31" t="s">
        <v>50</v>
      </c>
    </row>
    <row r="408" spans="1:58" ht="45" x14ac:dyDescent="0.25">
      <c r="A408" s="31" t="s">
        <v>483</v>
      </c>
      <c r="B408" s="31" t="s">
        <v>49</v>
      </c>
      <c r="C408" s="32">
        <v>2</v>
      </c>
      <c r="D408" s="31" t="s">
        <v>50</v>
      </c>
      <c r="E408" s="31" t="s">
        <v>99</v>
      </c>
      <c r="F408" s="31" t="s">
        <v>102</v>
      </c>
      <c r="G408" s="31" t="s">
        <v>50</v>
      </c>
      <c r="H408" s="31" t="s">
        <v>50</v>
      </c>
      <c r="I408" s="31" t="s">
        <v>53</v>
      </c>
      <c r="J408" s="31" t="s">
        <v>54</v>
      </c>
      <c r="K408" s="31" t="s">
        <v>54</v>
      </c>
      <c r="L408" s="31" t="s">
        <v>55</v>
      </c>
      <c r="M408" s="31" t="s">
        <v>72</v>
      </c>
      <c r="N408" s="31" t="s">
        <v>50</v>
      </c>
      <c r="O408" s="31" t="s">
        <v>57</v>
      </c>
      <c r="P408" s="31" t="s">
        <v>123</v>
      </c>
      <c r="Q408" s="31" t="s">
        <v>115</v>
      </c>
      <c r="R408" s="31" t="s">
        <v>58</v>
      </c>
      <c r="S408" s="31" t="s">
        <v>58</v>
      </c>
      <c r="T408" s="31" t="s">
        <v>60</v>
      </c>
      <c r="U408" s="31" t="s">
        <v>60</v>
      </c>
      <c r="V408" s="31" t="s">
        <v>60</v>
      </c>
      <c r="W408" s="31" t="s">
        <v>50</v>
      </c>
      <c r="X408" s="31" t="s">
        <v>50</v>
      </c>
      <c r="Y408" s="31" t="s">
        <v>50</v>
      </c>
      <c r="Z408" s="31" t="s">
        <v>62</v>
      </c>
      <c r="AA408" s="31" t="s">
        <v>50</v>
      </c>
      <c r="AB408" s="31" t="s">
        <v>50</v>
      </c>
      <c r="AC408" s="31" t="s">
        <v>87</v>
      </c>
      <c r="AD408" s="31" t="s">
        <v>72</v>
      </c>
      <c r="AE408" s="2">
        <f t="shared" si="67"/>
        <v>57.5</v>
      </c>
      <c r="AF408" s="31" t="s">
        <v>484</v>
      </c>
      <c r="AG408" s="31" t="s">
        <v>76</v>
      </c>
      <c r="AH408" s="31" t="s">
        <v>391</v>
      </c>
      <c r="AI408" s="31" t="s">
        <v>485</v>
      </c>
      <c r="AJ408" s="31">
        <f t="shared" si="68"/>
        <v>0</v>
      </c>
      <c r="AK408" s="34">
        <f t="shared" si="69"/>
        <v>-99</v>
      </c>
      <c r="AL408" s="30">
        <f t="shared" si="70"/>
        <v>-99</v>
      </c>
      <c r="AM408" s="5">
        <f t="shared" si="74"/>
        <v>28.27</v>
      </c>
      <c r="AN408" s="5">
        <f t="shared" si="75"/>
        <v>0</v>
      </c>
      <c r="AO408" s="30">
        <f t="shared" si="76"/>
        <v>0</v>
      </c>
      <c r="AP408" s="30">
        <f t="shared" si="71"/>
        <v>0</v>
      </c>
      <c r="AQ408" t="str">
        <f t="shared" si="72"/>
        <v>2006 - 2009</v>
      </c>
      <c r="AR408" s="2">
        <f t="shared" si="73"/>
        <v>2009</v>
      </c>
      <c r="AS408" s="2">
        <f t="shared" si="77"/>
        <v>-99</v>
      </c>
      <c r="AT408" s="31" t="s">
        <v>99</v>
      </c>
      <c r="AU408" s="31" t="s">
        <v>50</v>
      </c>
      <c r="AV408" s="31" t="s">
        <v>66</v>
      </c>
      <c r="AW408" s="31" t="s">
        <v>57</v>
      </c>
      <c r="AX408" s="31" t="s">
        <v>277</v>
      </c>
      <c r="AY408" s="31" t="s">
        <v>68</v>
      </c>
      <c r="AZ408" s="31" t="s">
        <v>391</v>
      </c>
      <c r="BA408" s="31" t="s">
        <v>485</v>
      </c>
      <c r="BB408" s="31" t="s">
        <v>67</v>
      </c>
      <c r="BC408" s="31" t="s">
        <v>129</v>
      </c>
      <c r="BD408" s="31" t="s">
        <v>50</v>
      </c>
      <c r="BE408" s="31" t="s">
        <v>50</v>
      </c>
      <c r="BF408" s="31" t="s">
        <v>50</v>
      </c>
    </row>
    <row r="409" spans="1:58" ht="45" x14ac:dyDescent="0.25">
      <c r="A409" s="31" t="s">
        <v>568</v>
      </c>
      <c r="B409" s="31" t="s">
        <v>49</v>
      </c>
      <c r="C409" s="32">
        <v>11</v>
      </c>
      <c r="D409" s="31" t="s">
        <v>50</v>
      </c>
      <c r="E409" s="31" t="s">
        <v>570</v>
      </c>
      <c r="F409" s="31" t="s">
        <v>116</v>
      </c>
      <c r="G409" s="31" t="s">
        <v>50</v>
      </c>
      <c r="H409" s="31" t="s">
        <v>50</v>
      </c>
      <c r="I409" s="31" t="s">
        <v>59</v>
      </c>
      <c r="J409" s="31" t="s">
        <v>54</v>
      </c>
      <c r="K409" s="31" t="s">
        <v>54</v>
      </c>
      <c r="L409" s="31" t="s">
        <v>55</v>
      </c>
      <c r="M409" s="31" t="s">
        <v>51</v>
      </c>
      <c r="N409" s="31" t="s">
        <v>50</v>
      </c>
      <c r="O409" s="31" t="s">
        <v>57</v>
      </c>
      <c r="P409" s="31" t="s">
        <v>50</v>
      </c>
      <c r="Q409" s="31" t="s">
        <v>50</v>
      </c>
      <c r="R409" s="31" t="s">
        <v>74</v>
      </c>
      <c r="S409" s="31" t="s">
        <v>53</v>
      </c>
      <c r="T409" s="31" t="s">
        <v>60</v>
      </c>
      <c r="U409" s="31" t="s">
        <v>60</v>
      </c>
      <c r="V409" s="31" t="s">
        <v>60</v>
      </c>
      <c r="W409" s="31" t="s">
        <v>50</v>
      </c>
      <c r="X409" s="31" t="s">
        <v>50</v>
      </c>
      <c r="Y409" s="31" t="s">
        <v>50</v>
      </c>
      <c r="Z409" s="31" t="s">
        <v>62</v>
      </c>
      <c r="AA409" s="31" t="s">
        <v>50</v>
      </c>
      <c r="AB409" s="31" t="s">
        <v>50</v>
      </c>
      <c r="AC409" s="31" t="s">
        <v>63</v>
      </c>
      <c r="AD409" s="31" t="s">
        <v>72</v>
      </c>
      <c r="AE409" s="2">
        <f t="shared" si="67"/>
        <v>57.5</v>
      </c>
      <c r="AF409" s="31" t="s">
        <v>484</v>
      </c>
      <c r="AG409" s="31" t="s">
        <v>76</v>
      </c>
      <c r="AH409" s="31" t="s">
        <v>77</v>
      </c>
      <c r="AI409" s="31" t="s">
        <v>571</v>
      </c>
      <c r="AJ409" s="31">
        <f t="shared" si="68"/>
        <v>2</v>
      </c>
      <c r="AK409" s="34">
        <f t="shared" si="69"/>
        <v>-99</v>
      </c>
      <c r="AL409" s="30">
        <f t="shared" si="70"/>
        <v>-99</v>
      </c>
      <c r="AM409" s="5">
        <f t="shared" si="74"/>
        <v>87.64</v>
      </c>
      <c r="AN409" s="5">
        <f t="shared" si="75"/>
        <v>115</v>
      </c>
      <c r="AO409" s="30">
        <f t="shared" si="76"/>
        <v>1495</v>
      </c>
      <c r="AP409" s="30">
        <f t="shared" si="71"/>
        <v>1495</v>
      </c>
      <c r="AQ409" t="str">
        <f t="shared" si="72"/>
        <v>Before 1978</v>
      </c>
      <c r="AR409" s="2">
        <f t="shared" si="73"/>
        <v>1972</v>
      </c>
      <c r="AS409" s="2">
        <f t="shared" si="77"/>
        <v>13</v>
      </c>
      <c r="AT409" s="31" t="s">
        <v>572</v>
      </c>
      <c r="AU409" s="31" t="s">
        <v>100</v>
      </c>
      <c r="AV409" s="31" t="s">
        <v>66</v>
      </c>
      <c r="AW409" s="31" t="s">
        <v>57</v>
      </c>
      <c r="AX409" s="31" t="s">
        <v>67</v>
      </c>
      <c r="AY409" s="31" t="s">
        <v>68</v>
      </c>
      <c r="AZ409" s="31" t="s">
        <v>77</v>
      </c>
      <c r="BA409" s="31" t="s">
        <v>571</v>
      </c>
      <c r="BB409" s="31" t="s">
        <v>50</v>
      </c>
      <c r="BC409" s="31" t="s">
        <v>50</v>
      </c>
      <c r="BD409" s="31" t="s">
        <v>50</v>
      </c>
      <c r="BE409" s="31" t="s">
        <v>50</v>
      </c>
      <c r="BF409" s="31" t="s">
        <v>50</v>
      </c>
    </row>
    <row r="410" spans="1:58" ht="45" x14ac:dyDescent="0.25">
      <c r="A410" s="31" t="s">
        <v>742</v>
      </c>
      <c r="B410" s="31" t="s">
        <v>49</v>
      </c>
      <c r="C410" s="32">
        <v>2</v>
      </c>
      <c r="D410" s="31" t="s">
        <v>50</v>
      </c>
      <c r="E410" s="31" t="s">
        <v>96</v>
      </c>
      <c r="F410" s="31" t="s">
        <v>194</v>
      </c>
      <c r="G410" s="31" t="s">
        <v>50</v>
      </c>
      <c r="H410" s="31" t="s">
        <v>50</v>
      </c>
      <c r="I410" s="31" t="s">
        <v>53</v>
      </c>
      <c r="J410" s="31" t="s">
        <v>54</v>
      </c>
      <c r="K410" s="31" t="s">
        <v>54</v>
      </c>
      <c r="L410" s="31" t="s">
        <v>55</v>
      </c>
      <c r="M410" s="31" t="s">
        <v>72</v>
      </c>
      <c r="N410" s="31" t="s">
        <v>50</v>
      </c>
      <c r="O410" s="31" t="s">
        <v>57</v>
      </c>
      <c r="P410" s="31" t="s">
        <v>50</v>
      </c>
      <c r="Q410" s="31" t="s">
        <v>50</v>
      </c>
      <c r="R410" s="31" t="s">
        <v>58</v>
      </c>
      <c r="S410" s="31" t="s">
        <v>59</v>
      </c>
      <c r="T410" s="31" t="s">
        <v>60</v>
      </c>
      <c r="U410" s="31" t="s">
        <v>60</v>
      </c>
      <c r="V410" s="31" t="s">
        <v>60</v>
      </c>
      <c r="W410" s="31" t="s">
        <v>50</v>
      </c>
      <c r="X410" s="31" t="s">
        <v>50</v>
      </c>
      <c r="Y410" s="31" t="s">
        <v>50</v>
      </c>
      <c r="Z410" s="31" t="s">
        <v>62</v>
      </c>
      <c r="AA410" s="31" t="s">
        <v>50</v>
      </c>
      <c r="AB410" s="31" t="s">
        <v>50</v>
      </c>
      <c r="AC410" s="31" t="s">
        <v>63</v>
      </c>
      <c r="AD410" s="31" t="s">
        <v>72</v>
      </c>
      <c r="AE410" s="2">
        <f t="shared" si="67"/>
        <v>57.5</v>
      </c>
      <c r="AF410" s="31" t="s">
        <v>484</v>
      </c>
      <c r="AG410" s="31" t="s">
        <v>76</v>
      </c>
      <c r="AH410" s="31" t="s">
        <v>152</v>
      </c>
      <c r="AI410" s="31" t="s">
        <v>907</v>
      </c>
      <c r="AJ410" s="31">
        <f t="shared" si="68"/>
        <v>1</v>
      </c>
      <c r="AK410" s="34">
        <f t="shared" si="69"/>
        <v>-99</v>
      </c>
      <c r="AL410" s="30">
        <f t="shared" si="70"/>
        <v>-99</v>
      </c>
      <c r="AM410" s="5">
        <f t="shared" si="74"/>
        <v>64.62</v>
      </c>
      <c r="AN410" s="5">
        <f t="shared" si="75"/>
        <v>57.5</v>
      </c>
      <c r="AO410" s="30">
        <f t="shared" si="76"/>
        <v>874</v>
      </c>
      <c r="AP410" s="30">
        <f t="shared" si="71"/>
        <v>874</v>
      </c>
      <c r="AQ410" t="str">
        <f t="shared" si="72"/>
        <v>1978 - 1992</v>
      </c>
      <c r="AR410" s="2">
        <f t="shared" si="73"/>
        <v>1989</v>
      </c>
      <c r="AS410" s="2">
        <f t="shared" si="77"/>
        <v>15.2</v>
      </c>
      <c r="AT410" s="31" t="s">
        <v>50</v>
      </c>
      <c r="AU410" s="31" t="s">
        <v>908</v>
      </c>
      <c r="AV410" s="31" t="s">
        <v>66</v>
      </c>
      <c r="AW410" s="31" t="s">
        <v>57</v>
      </c>
      <c r="AX410" s="31" t="s">
        <v>267</v>
      </c>
      <c r="AY410" s="31" t="s">
        <v>68</v>
      </c>
      <c r="AZ410" s="31" t="s">
        <v>152</v>
      </c>
      <c r="BA410" s="31" t="s">
        <v>907</v>
      </c>
      <c r="BB410" s="31" t="s">
        <v>233</v>
      </c>
      <c r="BC410" s="31" t="s">
        <v>129</v>
      </c>
      <c r="BD410" s="31" t="s">
        <v>50</v>
      </c>
      <c r="BE410" s="31" t="s">
        <v>50</v>
      </c>
      <c r="BF410" s="31" t="s">
        <v>50</v>
      </c>
    </row>
    <row r="411" spans="1:58" ht="45" x14ac:dyDescent="0.25">
      <c r="A411" s="31" t="s">
        <v>788</v>
      </c>
      <c r="B411" s="31" t="s">
        <v>49</v>
      </c>
      <c r="C411" s="32">
        <v>3</v>
      </c>
      <c r="D411" s="31" t="s">
        <v>50</v>
      </c>
      <c r="E411" s="31" t="s">
        <v>70</v>
      </c>
      <c r="F411" s="31" t="s">
        <v>71</v>
      </c>
      <c r="G411" s="31" t="s">
        <v>50</v>
      </c>
      <c r="H411" s="31" t="s">
        <v>50</v>
      </c>
      <c r="I411" s="31" t="s">
        <v>53</v>
      </c>
      <c r="J411" s="31" t="s">
        <v>54</v>
      </c>
      <c r="K411" s="31" t="s">
        <v>54</v>
      </c>
      <c r="L411" s="31" t="s">
        <v>55</v>
      </c>
      <c r="M411" s="31" t="s">
        <v>72</v>
      </c>
      <c r="N411" s="31" t="s">
        <v>56</v>
      </c>
      <c r="O411" s="31" t="s">
        <v>57</v>
      </c>
      <c r="P411" s="31" t="s">
        <v>50</v>
      </c>
      <c r="Q411" s="31" t="s">
        <v>50</v>
      </c>
      <c r="R411" s="31" t="s">
        <v>74</v>
      </c>
      <c r="S411" s="31" t="s">
        <v>59</v>
      </c>
      <c r="T411" s="31" t="s">
        <v>60</v>
      </c>
      <c r="U411" s="31" t="s">
        <v>60</v>
      </c>
      <c r="V411" s="31" t="s">
        <v>66</v>
      </c>
      <c r="W411" s="31" t="s">
        <v>50</v>
      </c>
      <c r="X411" s="31" t="s">
        <v>50</v>
      </c>
      <c r="Y411" s="31" t="s">
        <v>50</v>
      </c>
      <c r="Z411" s="31" t="s">
        <v>62</v>
      </c>
      <c r="AA411" s="31" t="s">
        <v>50</v>
      </c>
      <c r="AB411" s="31" t="s">
        <v>50</v>
      </c>
      <c r="AC411" s="31" t="s">
        <v>87</v>
      </c>
      <c r="AD411" s="31" t="s">
        <v>72</v>
      </c>
      <c r="AE411" s="2">
        <f t="shared" si="67"/>
        <v>57.5</v>
      </c>
      <c r="AF411" s="31" t="s">
        <v>484</v>
      </c>
      <c r="AG411" s="31" t="s">
        <v>76</v>
      </c>
      <c r="AH411" s="31" t="s">
        <v>64</v>
      </c>
      <c r="AI411" s="31" t="s">
        <v>485</v>
      </c>
      <c r="AJ411" s="31">
        <f t="shared" si="68"/>
        <v>0</v>
      </c>
      <c r="AK411" s="34">
        <f t="shared" si="69"/>
        <v>-99</v>
      </c>
      <c r="AL411" s="30">
        <f t="shared" si="70"/>
        <v>-99</v>
      </c>
      <c r="AM411" s="5">
        <f t="shared" si="74"/>
        <v>457.61</v>
      </c>
      <c r="AN411" s="5">
        <f t="shared" si="75"/>
        <v>0</v>
      </c>
      <c r="AO411" s="30">
        <f t="shared" si="76"/>
        <v>0</v>
      </c>
      <c r="AP411" s="30">
        <f t="shared" si="71"/>
        <v>0</v>
      </c>
      <c r="AQ411" t="str">
        <f t="shared" si="72"/>
        <v>Before 1978</v>
      </c>
      <c r="AR411" s="2">
        <f t="shared" si="73"/>
        <v>1975</v>
      </c>
      <c r="AS411" s="2">
        <f t="shared" si="77"/>
        <v>-99</v>
      </c>
      <c r="AT411" s="31" t="s">
        <v>99</v>
      </c>
      <c r="AU411" s="31" t="s">
        <v>50</v>
      </c>
      <c r="AV411" s="31" t="s">
        <v>66</v>
      </c>
      <c r="AW411" s="31" t="s">
        <v>57</v>
      </c>
      <c r="AX411" s="31" t="s">
        <v>277</v>
      </c>
      <c r="AY411" s="31" t="s">
        <v>68</v>
      </c>
      <c r="AZ411" s="31" t="s">
        <v>64</v>
      </c>
      <c r="BA411" s="31" t="s">
        <v>485</v>
      </c>
      <c r="BB411" s="31" t="s">
        <v>50</v>
      </c>
      <c r="BC411" s="31" t="s">
        <v>50</v>
      </c>
      <c r="BD411" s="31" t="s">
        <v>50</v>
      </c>
      <c r="BE411" s="31" t="s">
        <v>50</v>
      </c>
      <c r="BF411" s="31" t="s">
        <v>50</v>
      </c>
    </row>
    <row r="412" spans="1:58" ht="45" x14ac:dyDescent="0.25">
      <c r="A412" s="31" t="s">
        <v>370</v>
      </c>
      <c r="B412" s="31" t="s">
        <v>49</v>
      </c>
      <c r="C412" s="32">
        <v>1</v>
      </c>
      <c r="D412" s="31" t="s">
        <v>50</v>
      </c>
      <c r="E412" s="31" t="s">
        <v>72</v>
      </c>
      <c r="F412" s="31" t="s">
        <v>51</v>
      </c>
      <c r="G412" s="31" t="s">
        <v>50</v>
      </c>
      <c r="H412" s="31" t="s">
        <v>50</v>
      </c>
      <c r="I412" s="31" t="s">
        <v>53</v>
      </c>
      <c r="J412" s="31" t="s">
        <v>54</v>
      </c>
      <c r="K412" s="31" t="s">
        <v>54</v>
      </c>
      <c r="L412" s="31" t="s">
        <v>55</v>
      </c>
      <c r="M412" s="31" t="s">
        <v>72</v>
      </c>
      <c r="N412" s="31" t="s">
        <v>56</v>
      </c>
      <c r="O412" s="31" t="s">
        <v>57</v>
      </c>
      <c r="P412" s="31" t="s">
        <v>50</v>
      </c>
      <c r="Q412" s="31" t="s">
        <v>98</v>
      </c>
      <c r="R412" s="31" t="s">
        <v>74</v>
      </c>
      <c r="S412" s="31" t="s">
        <v>58</v>
      </c>
      <c r="T412" s="31" t="s">
        <v>60</v>
      </c>
      <c r="U412" s="31" t="s">
        <v>60</v>
      </c>
      <c r="V412" s="31" t="s">
        <v>60</v>
      </c>
      <c r="W412" s="31" t="s">
        <v>50</v>
      </c>
      <c r="X412" s="31" t="s">
        <v>50</v>
      </c>
      <c r="Y412" s="31" t="s">
        <v>50</v>
      </c>
      <c r="Z412" s="31" t="s">
        <v>62</v>
      </c>
      <c r="AA412" s="31" t="s">
        <v>50</v>
      </c>
      <c r="AB412" s="31" t="s">
        <v>50</v>
      </c>
      <c r="AC412" s="31" t="s">
        <v>63</v>
      </c>
      <c r="AD412" s="31" t="s">
        <v>72</v>
      </c>
      <c r="AE412" s="2">
        <f t="shared" si="67"/>
        <v>57</v>
      </c>
      <c r="AF412" s="31" t="s">
        <v>371</v>
      </c>
      <c r="AG412" s="31" t="s">
        <v>76</v>
      </c>
      <c r="AH412" s="31" t="s">
        <v>372</v>
      </c>
      <c r="AI412" s="31" t="s">
        <v>373</v>
      </c>
      <c r="AJ412" s="31">
        <f t="shared" si="68"/>
        <v>0</v>
      </c>
      <c r="AK412" s="34">
        <f t="shared" si="69"/>
        <v>-99</v>
      </c>
      <c r="AL412" s="30">
        <f t="shared" si="70"/>
        <v>-99</v>
      </c>
      <c r="AM412" s="5">
        <f t="shared" si="74"/>
        <v>948.09</v>
      </c>
      <c r="AN412" s="5">
        <f t="shared" si="75"/>
        <v>0</v>
      </c>
      <c r="AO412" s="30">
        <f t="shared" si="76"/>
        <v>0</v>
      </c>
      <c r="AP412" s="30">
        <f t="shared" si="71"/>
        <v>0</v>
      </c>
      <c r="AQ412" t="str">
        <f t="shared" si="72"/>
        <v>Before 1978</v>
      </c>
      <c r="AR412" s="2">
        <f t="shared" si="73"/>
        <v>1973</v>
      </c>
      <c r="AS412" s="2">
        <f t="shared" si="77"/>
        <v>-99</v>
      </c>
      <c r="AT412" s="31" t="s">
        <v>99</v>
      </c>
      <c r="AU412" s="31" t="s">
        <v>50</v>
      </c>
      <c r="AV412" s="31" t="s">
        <v>66</v>
      </c>
      <c r="AW412" s="31" t="s">
        <v>57</v>
      </c>
      <c r="AX412" s="31" t="s">
        <v>277</v>
      </c>
      <c r="AY412" s="31" t="s">
        <v>68</v>
      </c>
      <c r="AZ412" s="31" t="s">
        <v>372</v>
      </c>
      <c r="BA412" s="31" t="s">
        <v>373</v>
      </c>
      <c r="BB412" s="31" t="s">
        <v>325</v>
      </c>
      <c r="BC412" s="31" t="s">
        <v>129</v>
      </c>
      <c r="BD412" s="31" t="s">
        <v>50</v>
      </c>
      <c r="BE412" s="31" t="s">
        <v>50</v>
      </c>
      <c r="BF412" s="31" t="s">
        <v>50</v>
      </c>
    </row>
    <row r="413" spans="1:58" ht="45" x14ac:dyDescent="0.25">
      <c r="A413" s="31" t="s">
        <v>390</v>
      </c>
      <c r="B413" s="31" t="s">
        <v>49</v>
      </c>
      <c r="C413" s="32">
        <v>12</v>
      </c>
      <c r="D413" s="31" t="s">
        <v>50</v>
      </c>
      <c r="E413" s="31" t="s">
        <v>71</v>
      </c>
      <c r="F413" s="31" t="s">
        <v>96</v>
      </c>
      <c r="G413" s="31" t="s">
        <v>50</v>
      </c>
      <c r="H413" s="31" t="s">
        <v>50</v>
      </c>
      <c r="I413" s="31" t="s">
        <v>53</v>
      </c>
      <c r="J413" s="31" t="s">
        <v>54</v>
      </c>
      <c r="K413" s="31" t="s">
        <v>54</v>
      </c>
      <c r="L413" s="31" t="s">
        <v>55</v>
      </c>
      <c r="M413" s="31" t="s">
        <v>72</v>
      </c>
      <c r="N413" s="31" t="s">
        <v>60</v>
      </c>
      <c r="O413" s="31" t="s">
        <v>57</v>
      </c>
      <c r="P413" s="31" t="s">
        <v>98</v>
      </c>
      <c r="Q413" s="31" t="s">
        <v>50</v>
      </c>
      <c r="R413" s="31" t="s">
        <v>74</v>
      </c>
      <c r="S413" s="31" t="s">
        <v>58</v>
      </c>
      <c r="T413" s="31" t="s">
        <v>60</v>
      </c>
      <c r="U413" s="31" t="s">
        <v>60</v>
      </c>
      <c r="V413" s="31" t="s">
        <v>60</v>
      </c>
      <c r="W413" s="31" t="s">
        <v>50</v>
      </c>
      <c r="X413" s="31" t="s">
        <v>50</v>
      </c>
      <c r="Y413" s="31" t="s">
        <v>50</v>
      </c>
      <c r="Z413" s="31" t="s">
        <v>62</v>
      </c>
      <c r="AA413" s="31" t="s">
        <v>50</v>
      </c>
      <c r="AB413" s="31" t="s">
        <v>50</v>
      </c>
      <c r="AC413" s="31" t="s">
        <v>63</v>
      </c>
      <c r="AD413" s="31" t="s">
        <v>72</v>
      </c>
      <c r="AE413" s="2">
        <f t="shared" si="67"/>
        <v>57</v>
      </c>
      <c r="AF413" s="31" t="s">
        <v>371</v>
      </c>
      <c r="AG413" s="31" t="s">
        <v>76</v>
      </c>
      <c r="AH413" s="31" t="s">
        <v>391</v>
      </c>
      <c r="AI413" s="31" t="s">
        <v>392</v>
      </c>
      <c r="AJ413" s="31">
        <f t="shared" si="68"/>
        <v>0</v>
      </c>
      <c r="AK413" s="34">
        <f t="shared" si="69"/>
        <v>-99</v>
      </c>
      <c r="AL413" s="30">
        <f t="shared" si="70"/>
        <v>-99</v>
      </c>
      <c r="AM413" s="5">
        <f t="shared" si="74"/>
        <v>55.13</v>
      </c>
      <c r="AN413" s="5">
        <f t="shared" si="75"/>
        <v>0</v>
      </c>
      <c r="AO413" s="30">
        <f t="shared" si="76"/>
        <v>0</v>
      </c>
      <c r="AP413" s="30">
        <f t="shared" si="71"/>
        <v>0</v>
      </c>
      <c r="AQ413" t="str">
        <f t="shared" si="72"/>
        <v>Before 1978</v>
      </c>
      <c r="AR413" s="2">
        <f t="shared" si="73"/>
        <v>1960</v>
      </c>
      <c r="AS413" s="2">
        <f t="shared" si="77"/>
        <v>-99</v>
      </c>
      <c r="AT413" s="31" t="s">
        <v>99</v>
      </c>
      <c r="AU413" s="31" t="s">
        <v>50</v>
      </c>
      <c r="AV413" s="31" t="s">
        <v>66</v>
      </c>
      <c r="AW413" s="31" t="s">
        <v>57</v>
      </c>
      <c r="AX413" s="31" t="s">
        <v>277</v>
      </c>
      <c r="AY413" s="31" t="s">
        <v>68</v>
      </c>
      <c r="AZ413" s="31" t="s">
        <v>391</v>
      </c>
      <c r="BA413" s="31" t="s">
        <v>392</v>
      </c>
      <c r="BB413" s="31" t="s">
        <v>325</v>
      </c>
      <c r="BC413" s="31" t="s">
        <v>129</v>
      </c>
      <c r="BD413" s="31" t="s">
        <v>50</v>
      </c>
      <c r="BE413" s="31" t="s">
        <v>50</v>
      </c>
      <c r="BF413" s="31" t="s">
        <v>50</v>
      </c>
    </row>
    <row r="414" spans="1:58" ht="45" x14ac:dyDescent="0.25">
      <c r="A414" s="31" t="s">
        <v>514</v>
      </c>
      <c r="B414" s="31" t="s">
        <v>49</v>
      </c>
      <c r="C414" s="32">
        <v>4</v>
      </c>
      <c r="D414" s="31" t="s">
        <v>50</v>
      </c>
      <c r="E414" s="31" t="s">
        <v>96</v>
      </c>
      <c r="F414" s="31" t="s">
        <v>194</v>
      </c>
      <c r="G414" s="31" t="s">
        <v>50</v>
      </c>
      <c r="H414" s="31" t="s">
        <v>50</v>
      </c>
      <c r="I414" s="31" t="s">
        <v>53</v>
      </c>
      <c r="J414" s="31" t="s">
        <v>54</v>
      </c>
      <c r="K414" s="31" t="s">
        <v>54</v>
      </c>
      <c r="L414" s="31" t="s">
        <v>55</v>
      </c>
      <c r="M414" s="31" t="s">
        <v>72</v>
      </c>
      <c r="N414" s="31" t="s">
        <v>50</v>
      </c>
      <c r="O414" s="31" t="s">
        <v>57</v>
      </c>
      <c r="P414" s="31" t="s">
        <v>50</v>
      </c>
      <c r="Q414" s="31" t="s">
        <v>50</v>
      </c>
      <c r="R414" s="31" t="s">
        <v>58</v>
      </c>
      <c r="S414" s="31" t="s">
        <v>59</v>
      </c>
      <c r="T414" s="31" t="s">
        <v>60</v>
      </c>
      <c r="U414" s="31" t="s">
        <v>60</v>
      </c>
      <c r="V414" s="31" t="s">
        <v>86</v>
      </c>
      <c r="W414" s="31" t="s">
        <v>50</v>
      </c>
      <c r="X414" s="31" t="s">
        <v>50</v>
      </c>
      <c r="Y414" s="31" t="s">
        <v>54</v>
      </c>
      <c r="Z414" s="31" t="s">
        <v>62</v>
      </c>
      <c r="AA414" s="31" t="s">
        <v>50</v>
      </c>
      <c r="AB414" s="31" t="s">
        <v>50</v>
      </c>
      <c r="AC414" s="31" t="s">
        <v>63</v>
      </c>
      <c r="AD414" s="31" t="s">
        <v>72</v>
      </c>
      <c r="AE414" s="2">
        <f t="shared" si="67"/>
        <v>57</v>
      </c>
      <c r="AF414" s="31" t="s">
        <v>371</v>
      </c>
      <c r="AG414" s="31" t="s">
        <v>76</v>
      </c>
      <c r="AH414" s="31" t="s">
        <v>152</v>
      </c>
      <c r="AI414" s="31" t="s">
        <v>520</v>
      </c>
      <c r="AJ414" s="31">
        <f t="shared" si="68"/>
        <v>0</v>
      </c>
      <c r="AK414" s="34">
        <f t="shared" si="69"/>
        <v>-99</v>
      </c>
      <c r="AL414" s="30">
        <f t="shared" si="70"/>
        <v>-99</v>
      </c>
      <c r="AM414" s="5">
        <f t="shared" si="74"/>
        <v>37.44</v>
      </c>
      <c r="AN414" s="5">
        <f t="shared" si="75"/>
        <v>0</v>
      </c>
      <c r="AO414" s="30">
        <f t="shared" si="76"/>
        <v>0</v>
      </c>
      <c r="AP414" s="30">
        <f t="shared" si="71"/>
        <v>0</v>
      </c>
      <c r="AQ414" t="str">
        <f t="shared" si="72"/>
        <v>1978 - 1992</v>
      </c>
      <c r="AR414" s="2">
        <f t="shared" si="73"/>
        <v>1990</v>
      </c>
      <c r="AS414" s="2">
        <f t="shared" si="77"/>
        <v>-99</v>
      </c>
      <c r="AT414" s="31" t="s">
        <v>99</v>
      </c>
      <c r="AU414" s="31" t="s">
        <v>50</v>
      </c>
      <c r="AV414" s="31" t="s">
        <v>66</v>
      </c>
      <c r="AW414" s="31" t="s">
        <v>57</v>
      </c>
      <c r="AX414" s="31" t="s">
        <v>277</v>
      </c>
      <c r="AY414" s="31" t="s">
        <v>68</v>
      </c>
      <c r="AZ414" s="31" t="s">
        <v>152</v>
      </c>
      <c r="BA414" s="31" t="s">
        <v>520</v>
      </c>
      <c r="BB414" s="31" t="s">
        <v>325</v>
      </c>
      <c r="BC414" s="31" t="s">
        <v>129</v>
      </c>
      <c r="BD414" s="31" t="s">
        <v>50</v>
      </c>
      <c r="BE414" s="31" t="s">
        <v>50</v>
      </c>
      <c r="BF414" s="31" t="s">
        <v>50</v>
      </c>
    </row>
    <row r="415" spans="1:58" ht="45" x14ac:dyDescent="0.25">
      <c r="A415" s="31" t="s">
        <v>563</v>
      </c>
      <c r="B415" s="31" t="s">
        <v>49</v>
      </c>
      <c r="C415" s="32">
        <v>4</v>
      </c>
      <c r="D415" s="31" t="s">
        <v>50</v>
      </c>
      <c r="E415" s="31" t="s">
        <v>92</v>
      </c>
      <c r="F415" s="31" t="s">
        <v>99</v>
      </c>
      <c r="G415" s="31" t="s">
        <v>50</v>
      </c>
      <c r="H415" s="31" t="s">
        <v>50</v>
      </c>
      <c r="I415" s="31" t="s">
        <v>72</v>
      </c>
      <c r="J415" s="31" t="s">
        <v>54</v>
      </c>
      <c r="K415" s="31" t="s">
        <v>54</v>
      </c>
      <c r="L415" s="31" t="s">
        <v>55</v>
      </c>
      <c r="M415" s="31" t="s">
        <v>51</v>
      </c>
      <c r="N415" s="31" t="s">
        <v>50</v>
      </c>
      <c r="O415" s="31" t="s">
        <v>57</v>
      </c>
      <c r="P415" s="31" t="s">
        <v>50</v>
      </c>
      <c r="Q415" s="31" t="s">
        <v>50</v>
      </c>
      <c r="R415" s="31" t="s">
        <v>86</v>
      </c>
      <c r="S415" s="31" t="s">
        <v>59</v>
      </c>
      <c r="T415" s="31" t="s">
        <v>60</v>
      </c>
      <c r="U415" s="31" t="s">
        <v>60</v>
      </c>
      <c r="V415" s="31" t="s">
        <v>50</v>
      </c>
      <c r="W415" s="31" t="s">
        <v>50</v>
      </c>
      <c r="X415" s="31" t="s">
        <v>50</v>
      </c>
      <c r="Y415" s="31" t="s">
        <v>50</v>
      </c>
      <c r="Z415" s="31" t="s">
        <v>62</v>
      </c>
      <c r="AA415" s="31" t="s">
        <v>50</v>
      </c>
      <c r="AB415" s="31" t="s">
        <v>50</v>
      </c>
      <c r="AC415" s="31" t="s">
        <v>63</v>
      </c>
      <c r="AD415" s="31" t="s">
        <v>72</v>
      </c>
      <c r="AE415" s="2">
        <f t="shared" si="67"/>
        <v>57</v>
      </c>
      <c r="AF415" s="31" t="s">
        <v>371</v>
      </c>
      <c r="AG415" s="31" t="s">
        <v>76</v>
      </c>
      <c r="AH415" s="31" t="s">
        <v>152</v>
      </c>
      <c r="AI415" s="31" t="s">
        <v>564</v>
      </c>
      <c r="AJ415" s="31">
        <f t="shared" si="68"/>
        <v>0</v>
      </c>
      <c r="AK415" s="34">
        <f t="shared" si="69"/>
        <v>-99</v>
      </c>
      <c r="AL415" s="30">
        <f t="shared" si="70"/>
        <v>-99</v>
      </c>
      <c r="AM415" s="5">
        <f t="shared" si="74"/>
        <v>10.41</v>
      </c>
      <c r="AN415" s="5">
        <f t="shared" si="75"/>
        <v>0</v>
      </c>
      <c r="AO415" s="30">
        <f t="shared" si="76"/>
        <v>0</v>
      </c>
      <c r="AP415" s="30">
        <f t="shared" si="71"/>
        <v>0</v>
      </c>
      <c r="AQ415" t="str">
        <f t="shared" si="72"/>
        <v>Before 1978</v>
      </c>
      <c r="AR415" s="2">
        <f t="shared" si="73"/>
        <v>1967</v>
      </c>
      <c r="AS415" s="2">
        <f t="shared" si="77"/>
        <v>-99</v>
      </c>
      <c r="AT415" s="31" t="s">
        <v>561</v>
      </c>
      <c r="AU415" s="31" t="s">
        <v>50</v>
      </c>
      <c r="AV415" s="31" t="s">
        <v>141</v>
      </c>
      <c r="AW415" s="31" t="s">
        <v>86</v>
      </c>
      <c r="AX415" s="31" t="s">
        <v>565</v>
      </c>
      <c r="AY415" s="31" t="s">
        <v>68</v>
      </c>
      <c r="AZ415" s="31" t="s">
        <v>152</v>
      </c>
      <c r="BA415" s="31" t="s">
        <v>564</v>
      </c>
      <c r="BB415" s="31" t="s">
        <v>227</v>
      </c>
      <c r="BC415" s="31" t="s">
        <v>59</v>
      </c>
      <c r="BD415" s="31" t="s">
        <v>50</v>
      </c>
      <c r="BE415" s="31" t="s">
        <v>50</v>
      </c>
      <c r="BF415" s="31" t="s">
        <v>50</v>
      </c>
    </row>
    <row r="416" spans="1:58" ht="45" x14ac:dyDescent="0.25">
      <c r="A416" s="31" t="s">
        <v>593</v>
      </c>
      <c r="B416" s="31" t="s">
        <v>49</v>
      </c>
      <c r="C416" s="32">
        <v>1</v>
      </c>
      <c r="D416" s="31" t="s">
        <v>50</v>
      </c>
      <c r="E416" s="31" t="s">
        <v>52</v>
      </c>
      <c r="F416" s="31" t="s">
        <v>84</v>
      </c>
      <c r="G416" s="31" t="s">
        <v>50</v>
      </c>
      <c r="H416" s="31" t="s">
        <v>50</v>
      </c>
      <c r="I416" s="31" t="s">
        <v>53</v>
      </c>
      <c r="J416" s="31" t="s">
        <v>54</v>
      </c>
      <c r="K416" s="31" t="s">
        <v>54</v>
      </c>
      <c r="L416" s="31" t="s">
        <v>55</v>
      </c>
      <c r="M416" s="31" t="s">
        <v>85</v>
      </c>
      <c r="N416" s="31" t="s">
        <v>60</v>
      </c>
      <c r="O416" s="31" t="s">
        <v>57</v>
      </c>
      <c r="P416" s="31" t="s">
        <v>50</v>
      </c>
      <c r="Q416" s="31" t="s">
        <v>50</v>
      </c>
      <c r="R416" s="31" t="s">
        <v>58</v>
      </c>
      <c r="S416" s="31" t="s">
        <v>59</v>
      </c>
      <c r="T416" s="31" t="s">
        <v>60</v>
      </c>
      <c r="U416" s="31" t="s">
        <v>60</v>
      </c>
      <c r="V416" s="31" t="s">
        <v>60</v>
      </c>
      <c r="W416" s="31" t="s">
        <v>50</v>
      </c>
      <c r="X416" s="31" t="s">
        <v>50</v>
      </c>
      <c r="Y416" s="31" t="s">
        <v>50</v>
      </c>
      <c r="Z416" s="31" t="s">
        <v>62</v>
      </c>
      <c r="AA416" s="31" t="s">
        <v>50</v>
      </c>
      <c r="AB416" s="31" t="s">
        <v>50</v>
      </c>
      <c r="AC416" s="31" t="s">
        <v>63</v>
      </c>
      <c r="AD416" s="31" t="s">
        <v>72</v>
      </c>
      <c r="AE416" s="2">
        <f t="shared" si="67"/>
        <v>57</v>
      </c>
      <c r="AF416" s="31" t="s">
        <v>371</v>
      </c>
      <c r="AG416" s="31" t="s">
        <v>76</v>
      </c>
      <c r="AH416" s="31" t="s">
        <v>594</v>
      </c>
      <c r="AI416" s="31" t="s">
        <v>595</v>
      </c>
      <c r="AJ416" s="31">
        <f t="shared" si="68"/>
        <v>5</v>
      </c>
      <c r="AK416" s="34">
        <f t="shared" si="69"/>
        <v>-99</v>
      </c>
      <c r="AL416" s="30">
        <f t="shared" si="70"/>
        <v>-99</v>
      </c>
      <c r="AM416" s="5">
        <f t="shared" si="74"/>
        <v>594.34</v>
      </c>
      <c r="AN416" s="5">
        <f t="shared" si="75"/>
        <v>285</v>
      </c>
      <c r="AO416" s="30">
        <f t="shared" si="76"/>
        <v>3847.5</v>
      </c>
      <c r="AP416" s="30">
        <f t="shared" si="71"/>
        <v>3847.5</v>
      </c>
      <c r="AQ416" t="str">
        <f t="shared" si="72"/>
        <v>1978 - 1992</v>
      </c>
      <c r="AR416" s="2">
        <f t="shared" si="73"/>
        <v>1990</v>
      </c>
      <c r="AS416" s="2">
        <f t="shared" si="77"/>
        <v>13.5</v>
      </c>
      <c r="AT416" s="31" t="s">
        <v>79</v>
      </c>
      <c r="AU416" s="31" t="s">
        <v>224</v>
      </c>
      <c r="AV416" s="31" t="s">
        <v>141</v>
      </c>
      <c r="AW416" s="31" t="s">
        <v>86</v>
      </c>
      <c r="AX416" s="31" t="s">
        <v>371</v>
      </c>
      <c r="AY416" s="31" t="s">
        <v>68</v>
      </c>
      <c r="AZ416" s="31" t="s">
        <v>594</v>
      </c>
      <c r="BA416" s="31" t="s">
        <v>596</v>
      </c>
      <c r="BB416" s="31" t="s">
        <v>50</v>
      </c>
      <c r="BC416" s="31" t="s">
        <v>50</v>
      </c>
      <c r="BD416" s="31" t="s">
        <v>50</v>
      </c>
      <c r="BE416" s="31" t="s">
        <v>50</v>
      </c>
      <c r="BF416" s="31" t="s">
        <v>50</v>
      </c>
    </row>
    <row r="417" spans="1:58" ht="45" x14ac:dyDescent="0.25">
      <c r="A417" s="31" t="s">
        <v>725</v>
      </c>
      <c r="B417" s="31" t="s">
        <v>49</v>
      </c>
      <c r="C417" s="32">
        <v>7</v>
      </c>
      <c r="D417" s="31" t="s">
        <v>50</v>
      </c>
      <c r="E417" s="31" t="s">
        <v>72</v>
      </c>
      <c r="F417" s="31" t="s">
        <v>51</v>
      </c>
      <c r="G417" s="31" t="s">
        <v>50</v>
      </c>
      <c r="H417" s="31" t="s">
        <v>50</v>
      </c>
      <c r="I417" s="31" t="s">
        <v>53</v>
      </c>
      <c r="J417" s="31" t="s">
        <v>54</v>
      </c>
      <c r="K417" s="31" t="s">
        <v>54</v>
      </c>
      <c r="L417" s="31" t="s">
        <v>55</v>
      </c>
      <c r="M417" s="31" t="s">
        <v>72</v>
      </c>
      <c r="N417" s="31" t="s">
        <v>50</v>
      </c>
      <c r="O417" s="31" t="s">
        <v>57</v>
      </c>
      <c r="P417" s="31" t="s">
        <v>50</v>
      </c>
      <c r="Q417" s="31" t="s">
        <v>50</v>
      </c>
      <c r="R417" s="31" t="s">
        <v>74</v>
      </c>
      <c r="S417" s="31" t="s">
        <v>59</v>
      </c>
      <c r="T417" s="31" t="s">
        <v>50</v>
      </c>
      <c r="U417" s="31" t="s">
        <v>50</v>
      </c>
      <c r="V417" s="31" t="s">
        <v>86</v>
      </c>
      <c r="W417" s="31" t="s">
        <v>50</v>
      </c>
      <c r="X417" s="31" t="s">
        <v>50</v>
      </c>
      <c r="Y417" s="31" t="s">
        <v>54</v>
      </c>
      <c r="Z417" s="31" t="s">
        <v>62</v>
      </c>
      <c r="AA417" s="31" t="s">
        <v>50</v>
      </c>
      <c r="AB417" s="31" t="s">
        <v>50</v>
      </c>
      <c r="AC417" s="31" t="s">
        <v>87</v>
      </c>
      <c r="AD417" s="31" t="s">
        <v>72</v>
      </c>
      <c r="AE417" s="2">
        <f t="shared" si="67"/>
        <v>57</v>
      </c>
      <c r="AF417" s="31" t="s">
        <v>371</v>
      </c>
      <c r="AG417" s="31" t="s">
        <v>76</v>
      </c>
      <c r="AH417" s="31" t="s">
        <v>152</v>
      </c>
      <c r="AI417" s="31" t="s">
        <v>11913</v>
      </c>
      <c r="AJ417" s="31">
        <f t="shared" si="68"/>
        <v>0</v>
      </c>
      <c r="AK417" s="34">
        <f t="shared" si="69"/>
        <v>-99</v>
      </c>
      <c r="AL417" s="30">
        <f t="shared" si="70"/>
        <v>-99</v>
      </c>
      <c r="AM417" s="5">
        <f t="shared" si="74"/>
        <v>105.88</v>
      </c>
      <c r="AN417" s="5">
        <f t="shared" si="75"/>
        <v>0</v>
      </c>
      <c r="AO417" s="30">
        <f t="shared" si="76"/>
        <v>0</v>
      </c>
      <c r="AP417" s="30">
        <f t="shared" si="71"/>
        <v>0</v>
      </c>
      <c r="AQ417" t="str">
        <f t="shared" si="72"/>
        <v>1978 - 1992</v>
      </c>
      <c r="AR417" s="2">
        <f t="shared" si="73"/>
        <v>1987</v>
      </c>
      <c r="AS417" s="2">
        <f t="shared" si="77"/>
        <v>-99</v>
      </c>
      <c r="AT417" s="31" t="s">
        <v>50</v>
      </c>
      <c r="AU417" s="31" t="s">
        <v>50</v>
      </c>
      <c r="AV417" s="31" t="s">
        <v>141</v>
      </c>
      <c r="AW417" s="31" t="s">
        <v>86</v>
      </c>
      <c r="AX417" s="31" t="s">
        <v>371</v>
      </c>
      <c r="AY417" s="31" t="s">
        <v>68</v>
      </c>
      <c r="AZ417" s="31" t="s">
        <v>152</v>
      </c>
      <c r="BA417" s="31" t="s">
        <v>11913</v>
      </c>
      <c r="BB417" s="31" t="s">
        <v>50</v>
      </c>
      <c r="BC417" s="31" t="s">
        <v>50</v>
      </c>
      <c r="BD417" s="31" t="s">
        <v>50</v>
      </c>
      <c r="BE417" s="31" t="s">
        <v>50</v>
      </c>
      <c r="BF417" s="31" t="s">
        <v>50</v>
      </c>
    </row>
    <row r="418" spans="1:58" ht="45" x14ac:dyDescent="0.25">
      <c r="A418" s="31" t="s">
        <v>753</v>
      </c>
      <c r="B418" s="31" t="s">
        <v>49</v>
      </c>
      <c r="C418" s="32">
        <v>1</v>
      </c>
      <c r="D418" s="31" t="s">
        <v>50</v>
      </c>
      <c r="E418" s="31" t="s">
        <v>96</v>
      </c>
      <c r="F418" s="31" t="s">
        <v>194</v>
      </c>
      <c r="G418" s="31" t="s">
        <v>50</v>
      </c>
      <c r="H418" s="31" t="s">
        <v>50</v>
      </c>
      <c r="I418" s="31" t="s">
        <v>53</v>
      </c>
      <c r="J418" s="31" t="s">
        <v>54</v>
      </c>
      <c r="K418" s="31" t="s">
        <v>54</v>
      </c>
      <c r="L418" s="31" t="s">
        <v>55</v>
      </c>
      <c r="M418" s="31" t="s">
        <v>51</v>
      </c>
      <c r="N418" s="31" t="s">
        <v>50</v>
      </c>
      <c r="O418" s="31" t="s">
        <v>57</v>
      </c>
      <c r="P418" s="31" t="s">
        <v>50</v>
      </c>
      <c r="Q418" s="31" t="s">
        <v>50</v>
      </c>
      <c r="R418" s="31" t="s">
        <v>74</v>
      </c>
      <c r="S418" s="31" t="s">
        <v>59</v>
      </c>
      <c r="T418" s="31" t="s">
        <v>60</v>
      </c>
      <c r="U418" s="31" t="s">
        <v>60</v>
      </c>
      <c r="V418" s="31" t="s">
        <v>66</v>
      </c>
      <c r="W418" s="31" t="s">
        <v>50</v>
      </c>
      <c r="X418" s="31" t="s">
        <v>50</v>
      </c>
      <c r="Y418" s="31" t="s">
        <v>50</v>
      </c>
      <c r="Z418" s="31" t="s">
        <v>62</v>
      </c>
      <c r="AA418" s="31" t="s">
        <v>50</v>
      </c>
      <c r="AB418" s="31" t="s">
        <v>50</v>
      </c>
      <c r="AC418" s="31" t="s">
        <v>87</v>
      </c>
      <c r="AD418" s="31" t="s">
        <v>72</v>
      </c>
      <c r="AE418" s="2">
        <f t="shared" si="67"/>
        <v>57</v>
      </c>
      <c r="AF418" s="31" t="s">
        <v>371</v>
      </c>
      <c r="AG418" s="31" t="s">
        <v>76</v>
      </c>
      <c r="AH418" s="31" t="s">
        <v>136</v>
      </c>
      <c r="AI418" s="31" t="s">
        <v>754</v>
      </c>
      <c r="AJ418" s="31">
        <f t="shared" si="68"/>
        <v>0</v>
      </c>
      <c r="AK418" s="34">
        <f t="shared" si="69"/>
        <v>-99</v>
      </c>
      <c r="AL418" s="30">
        <f t="shared" si="70"/>
        <v>-99</v>
      </c>
      <c r="AM418" s="5">
        <f t="shared" si="74"/>
        <v>105.88</v>
      </c>
      <c r="AN418" s="5">
        <f t="shared" si="75"/>
        <v>0</v>
      </c>
      <c r="AO418" s="30">
        <f t="shared" si="76"/>
        <v>0</v>
      </c>
      <c r="AP418" s="30">
        <f t="shared" si="71"/>
        <v>0</v>
      </c>
      <c r="AQ418" t="str">
        <f t="shared" si="72"/>
        <v>1978 - 1992</v>
      </c>
      <c r="AR418" s="2">
        <f t="shared" si="73"/>
        <v>1989</v>
      </c>
      <c r="AS418" s="2">
        <f t="shared" si="77"/>
        <v>-99</v>
      </c>
      <c r="AT418" s="31" t="s">
        <v>99</v>
      </c>
      <c r="AU418" s="31" t="s">
        <v>50</v>
      </c>
      <c r="AV418" s="31" t="s">
        <v>66</v>
      </c>
      <c r="AW418" s="31" t="s">
        <v>57</v>
      </c>
      <c r="AX418" s="31" t="s">
        <v>755</v>
      </c>
      <c r="AY418" s="31" t="s">
        <v>68</v>
      </c>
      <c r="AZ418" s="31" t="s">
        <v>136</v>
      </c>
      <c r="BA418" s="31" t="s">
        <v>754</v>
      </c>
      <c r="BB418" s="31" t="s">
        <v>67</v>
      </c>
      <c r="BC418" s="31" t="s">
        <v>129</v>
      </c>
      <c r="BD418" s="31" t="s">
        <v>50</v>
      </c>
      <c r="BE418" s="31" t="s">
        <v>50</v>
      </c>
      <c r="BF418" s="31" t="s">
        <v>50</v>
      </c>
    </row>
    <row r="419" spans="1:58" ht="45" x14ac:dyDescent="0.25">
      <c r="A419" s="31" t="s">
        <v>4471</v>
      </c>
      <c r="B419" s="31" t="s">
        <v>49</v>
      </c>
      <c r="C419" s="32">
        <v>1</v>
      </c>
      <c r="D419" s="31" t="s">
        <v>50</v>
      </c>
      <c r="E419" s="31" t="s">
        <v>52</v>
      </c>
      <c r="F419" s="31" t="s">
        <v>84</v>
      </c>
      <c r="G419" s="31" t="s">
        <v>50</v>
      </c>
      <c r="H419" s="31" t="s">
        <v>50</v>
      </c>
      <c r="I419" s="31" t="s">
        <v>86</v>
      </c>
      <c r="J419" s="31" t="s">
        <v>54</v>
      </c>
      <c r="K419" s="31" t="s">
        <v>54</v>
      </c>
      <c r="L419" s="31" t="s">
        <v>55</v>
      </c>
      <c r="M419" s="31" t="s">
        <v>52</v>
      </c>
      <c r="N419" s="31" t="s">
        <v>60</v>
      </c>
      <c r="O419" s="31" t="s">
        <v>60</v>
      </c>
      <c r="P419" s="31" t="s">
        <v>50</v>
      </c>
      <c r="Q419" s="31" t="s">
        <v>73</v>
      </c>
      <c r="R419" s="31" t="s">
        <v>74</v>
      </c>
      <c r="S419" s="31" t="s">
        <v>59</v>
      </c>
      <c r="T419" s="31" t="s">
        <v>54</v>
      </c>
      <c r="U419" s="31" t="s">
        <v>54</v>
      </c>
      <c r="V419" s="31" t="s">
        <v>60</v>
      </c>
      <c r="W419" s="31" t="s">
        <v>50</v>
      </c>
      <c r="X419" s="31" t="s">
        <v>50</v>
      </c>
      <c r="Y419" s="31" t="s">
        <v>50</v>
      </c>
      <c r="Z419" s="31" t="s">
        <v>62</v>
      </c>
      <c r="AA419" s="31" t="s">
        <v>50</v>
      </c>
      <c r="AB419" s="31" t="s">
        <v>50</v>
      </c>
      <c r="AC419" s="31" t="s">
        <v>63</v>
      </c>
      <c r="AD419" s="31" t="s">
        <v>72</v>
      </c>
      <c r="AE419" s="2">
        <f t="shared" si="67"/>
        <v>57</v>
      </c>
      <c r="AF419" s="31" t="s">
        <v>371</v>
      </c>
      <c r="AG419" s="31" t="s">
        <v>76</v>
      </c>
      <c r="AH419" s="31" t="s">
        <v>152</v>
      </c>
      <c r="AI419" s="31" t="s">
        <v>11914</v>
      </c>
      <c r="AJ419" s="31">
        <f t="shared" si="68"/>
        <v>0</v>
      </c>
      <c r="AK419" s="34">
        <f t="shared" si="69"/>
        <v>-99</v>
      </c>
      <c r="AL419" s="30">
        <f t="shared" si="70"/>
        <v>-99</v>
      </c>
      <c r="AM419" s="5">
        <f t="shared" si="74"/>
        <v>457.61</v>
      </c>
      <c r="AN419" s="5">
        <f t="shared" si="75"/>
        <v>0</v>
      </c>
      <c r="AO419" s="30">
        <f t="shared" si="76"/>
        <v>0</v>
      </c>
      <c r="AP419" s="30">
        <f t="shared" si="71"/>
        <v>0</v>
      </c>
      <c r="AQ419" t="str">
        <f t="shared" si="72"/>
        <v>Before 1978</v>
      </c>
      <c r="AR419" s="2">
        <f t="shared" si="73"/>
        <v>1950</v>
      </c>
      <c r="AS419" s="2">
        <f t="shared" si="77"/>
        <v>-99</v>
      </c>
      <c r="AT419" s="31" t="s">
        <v>50</v>
      </c>
      <c r="AU419" s="31" t="s">
        <v>50</v>
      </c>
      <c r="AV419" s="31" t="s">
        <v>66</v>
      </c>
      <c r="AW419" s="31" t="s">
        <v>57</v>
      </c>
      <c r="AX419" s="31" t="s">
        <v>277</v>
      </c>
      <c r="AY419" s="31" t="s">
        <v>68</v>
      </c>
      <c r="AZ419" s="31" t="s">
        <v>152</v>
      </c>
      <c r="BA419" s="31" t="s">
        <v>11914</v>
      </c>
      <c r="BB419" s="31" t="s">
        <v>50</v>
      </c>
      <c r="BC419" s="31" t="s">
        <v>50</v>
      </c>
      <c r="BD419" s="31" t="s">
        <v>50</v>
      </c>
      <c r="BE419" s="31" t="s">
        <v>50</v>
      </c>
      <c r="BF419" s="31" t="s">
        <v>50</v>
      </c>
    </row>
    <row r="420" spans="1:58" ht="90" x14ac:dyDescent="0.25">
      <c r="A420" s="31" t="s">
        <v>786</v>
      </c>
      <c r="B420" s="31" t="s">
        <v>49</v>
      </c>
      <c r="C420" s="32">
        <v>1</v>
      </c>
      <c r="D420" s="31" t="s">
        <v>50</v>
      </c>
      <c r="E420" s="31" t="s">
        <v>70</v>
      </c>
      <c r="F420" s="31" t="s">
        <v>71</v>
      </c>
      <c r="G420" s="31" t="s">
        <v>50</v>
      </c>
      <c r="H420" s="31" t="s">
        <v>50</v>
      </c>
      <c r="I420" s="31" t="s">
        <v>53</v>
      </c>
      <c r="J420" s="31" t="s">
        <v>54</v>
      </c>
      <c r="K420" s="31" t="s">
        <v>54</v>
      </c>
      <c r="L420" s="31" t="s">
        <v>55</v>
      </c>
      <c r="M420" s="31" t="s">
        <v>72</v>
      </c>
      <c r="N420" s="31" t="s">
        <v>56</v>
      </c>
      <c r="O420" s="31" t="s">
        <v>57</v>
      </c>
      <c r="P420" s="31" t="s">
        <v>107</v>
      </c>
      <c r="Q420" s="31" t="s">
        <v>50</v>
      </c>
      <c r="R420" s="31" t="s">
        <v>129</v>
      </c>
      <c r="S420" s="31" t="s">
        <v>59</v>
      </c>
      <c r="T420" s="31" t="s">
        <v>60</v>
      </c>
      <c r="U420" s="31" t="s">
        <v>60</v>
      </c>
      <c r="V420" s="31" t="s">
        <v>66</v>
      </c>
      <c r="W420" s="31" t="s">
        <v>50</v>
      </c>
      <c r="X420" s="31" t="s">
        <v>50</v>
      </c>
      <c r="Y420" s="31" t="s">
        <v>50</v>
      </c>
      <c r="Z420" s="31" t="s">
        <v>62</v>
      </c>
      <c r="AA420" s="31" t="s">
        <v>50</v>
      </c>
      <c r="AB420" s="31" t="s">
        <v>50</v>
      </c>
      <c r="AC420" s="31" t="s">
        <v>63</v>
      </c>
      <c r="AD420" s="31" t="s">
        <v>72</v>
      </c>
      <c r="AE420" s="2">
        <f t="shared" si="67"/>
        <v>57</v>
      </c>
      <c r="AF420" s="31" t="s">
        <v>371</v>
      </c>
      <c r="AG420" s="31" t="s">
        <v>76</v>
      </c>
      <c r="AH420" s="31" t="s">
        <v>94</v>
      </c>
      <c r="AI420" s="31" t="s">
        <v>787</v>
      </c>
      <c r="AJ420" s="31">
        <f t="shared" si="68"/>
        <v>0</v>
      </c>
      <c r="AK420" s="34">
        <f t="shared" si="69"/>
        <v>-99</v>
      </c>
      <c r="AL420" s="30">
        <f t="shared" si="70"/>
        <v>-99</v>
      </c>
      <c r="AM420" s="5">
        <f t="shared" si="74"/>
        <v>457.61</v>
      </c>
      <c r="AN420" s="5">
        <f t="shared" si="75"/>
        <v>0</v>
      </c>
      <c r="AO420" s="30">
        <f t="shared" si="76"/>
        <v>0</v>
      </c>
      <c r="AP420" s="30">
        <f t="shared" si="71"/>
        <v>0</v>
      </c>
      <c r="AQ420" t="str">
        <f t="shared" si="72"/>
        <v>Before 1978</v>
      </c>
      <c r="AR420" s="2">
        <f t="shared" si="73"/>
        <v>1957</v>
      </c>
      <c r="AS420" s="2">
        <f t="shared" si="77"/>
        <v>-99</v>
      </c>
      <c r="AT420" s="31" t="s">
        <v>99</v>
      </c>
      <c r="AU420" s="31" t="s">
        <v>50</v>
      </c>
      <c r="AV420" s="31" t="s">
        <v>66</v>
      </c>
      <c r="AW420" s="31" t="s">
        <v>57</v>
      </c>
      <c r="AX420" s="31" t="s">
        <v>277</v>
      </c>
      <c r="AY420" s="31" t="s">
        <v>68</v>
      </c>
      <c r="AZ420" s="31" t="s">
        <v>94</v>
      </c>
      <c r="BA420" s="31" t="s">
        <v>787</v>
      </c>
      <c r="BB420" s="31" t="s">
        <v>50</v>
      </c>
      <c r="BC420" s="31" t="s">
        <v>50</v>
      </c>
      <c r="BD420" s="31" t="s">
        <v>50</v>
      </c>
      <c r="BE420" s="31" t="s">
        <v>50</v>
      </c>
      <c r="BF420" s="31" t="s">
        <v>50</v>
      </c>
    </row>
    <row r="421" spans="1:58" ht="45" x14ac:dyDescent="0.25">
      <c r="A421" s="31" t="s">
        <v>558</v>
      </c>
      <c r="B421" s="31" t="s">
        <v>49</v>
      </c>
      <c r="C421" s="32">
        <v>9</v>
      </c>
      <c r="D421" s="31" t="s">
        <v>50</v>
      </c>
      <c r="E421" s="31" t="s">
        <v>50</v>
      </c>
      <c r="F421" s="31" t="s">
        <v>50</v>
      </c>
      <c r="G421" s="31" t="s">
        <v>50</v>
      </c>
      <c r="H421" s="31" t="s">
        <v>50</v>
      </c>
      <c r="I421" s="31" t="s">
        <v>75</v>
      </c>
      <c r="J421" s="31" t="s">
        <v>54</v>
      </c>
      <c r="K421" s="31" t="s">
        <v>54</v>
      </c>
      <c r="L421" s="31" t="s">
        <v>55</v>
      </c>
      <c r="M421" s="31" t="s">
        <v>72</v>
      </c>
      <c r="N421" s="31" t="s">
        <v>50</v>
      </c>
      <c r="O421" s="31" t="s">
        <v>66</v>
      </c>
      <c r="P421" s="31" t="s">
        <v>50</v>
      </c>
      <c r="Q421" s="31" t="s">
        <v>50</v>
      </c>
      <c r="R421" s="31" t="s">
        <v>74</v>
      </c>
      <c r="S421" s="31" t="s">
        <v>59</v>
      </c>
      <c r="T421" s="31" t="s">
        <v>50</v>
      </c>
      <c r="U421" s="31" t="s">
        <v>50</v>
      </c>
      <c r="V421" s="31" t="s">
        <v>60</v>
      </c>
      <c r="W421" s="31" t="s">
        <v>50</v>
      </c>
      <c r="X421" s="31" t="s">
        <v>50</v>
      </c>
      <c r="Y421" s="31" t="s">
        <v>50</v>
      </c>
      <c r="Z421" s="31" t="s">
        <v>62</v>
      </c>
      <c r="AA421" s="31" t="s">
        <v>50</v>
      </c>
      <c r="AB421" s="31" t="s">
        <v>50</v>
      </c>
      <c r="AC421" s="31" t="s">
        <v>50</v>
      </c>
      <c r="AD421" s="31" t="s">
        <v>50</v>
      </c>
      <c r="AE421" s="2">
        <f t="shared" si="67"/>
        <v>56.6</v>
      </c>
      <c r="AF421" s="31" t="s">
        <v>11915</v>
      </c>
      <c r="AG421" s="31" t="s">
        <v>76</v>
      </c>
      <c r="AH421" s="31" t="s">
        <v>379</v>
      </c>
      <c r="AI421" s="31" t="s">
        <v>11916</v>
      </c>
      <c r="AJ421" s="31">
        <f t="shared" si="68"/>
        <v>0</v>
      </c>
      <c r="AK421" s="34">
        <f t="shared" si="69"/>
        <v>-99</v>
      </c>
      <c r="AL421" s="30">
        <f t="shared" si="70"/>
        <v>-99</v>
      </c>
      <c r="AM421" s="5">
        <f t="shared" si="74"/>
        <v>23.12</v>
      </c>
      <c r="AN421" s="5">
        <f t="shared" si="75"/>
        <v>0</v>
      </c>
      <c r="AO421" s="30">
        <f t="shared" si="76"/>
        <v>0</v>
      </c>
      <c r="AP421" s="30">
        <f t="shared" si="71"/>
        <v>0</v>
      </c>
      <c r="AQ421" t="str">
        <f t="shared" si="72"/>
        <v>Before 1978</v>
      </c>
      <c r="AR421" s="2">
        <f t="shared" si="73"/>
        <v>1966</v>
      </c>
      <c r="AS421" s="2">
        <f t="shared" si="77"/>
        <v>-99</v>
      </c>
      <c r="AT421" s="31" t="s">
        <v>50</v>
      </c>
      <c r="AU421" s="31" t="s">
        <v>50</v>
      </c>
      <c r="AV421" s="31" t="s">
        <v>66</v>
      </c>
      <c r="AW421" s="31" t="s">
        <v>57</v>
      </c>
      <c r="AX421" s="31" t="s">
        <v>714</v>
      </c>
      <c r="AY421" s="31" t="s">
        <v>68</v>
      </c>
      <c r="AZ421" s="31" t="s">
        <v>379</v>
      </c>
      <c r="BA421" s="31" t="s">
        <v>11916</v>
      </c>
      <c r="BB421" s="31" t="s">
        <v>50</v>
      </c>
      <c r="BC421" s="31" t="s">
        <v>50</v>
      </c>
      <c r="BD421" s="31" t="s">
        <v>50</v>
      </c>
      <c r="BE421" s="31" t="s">
        <v>50</v>
      </c>
      <c r="BF421" s="31" t="s">
        <v>50</v>
      </c>
    </row>
    <row r="422" spans="1:58" ht="45" x14ac:dyDescent="0.25">
      <c r="A422" s="31" t="s">
        <v>1201</v>
      </c>
      <c r="B422" s="31" t="s">
        <v>49</v>
      </c>
      <c r="C422" s="32">
        <v>3</v>
      </c>
      <c r="D422" s="31" t="s">
        <v>50</v>
      </c>
      <c r="E422" s="31" t="s">
        <v>85</v>
      </c>
      <c r="F422" s="31" t="s">
        <v>70</v>
      </c>
      <c r="G422" s="31" t="s">
        <v>50</v>
      </c>
      <c r="H422" s="31" t="s">
        <v>50</v>
      </c>
      <c r="I422" s="31" t="s">
        <v>53</v>
      </c>
      <c r="J422" s="31" t="s">
        <v>54</v>
      </c>
      <c r="K422" s="31" t="s">
        <v>54</v>
      </c>
      <c r="L422" s="31" t="s">
        <v>55</v>
      </c>
      <c r="M422" s="31" t="s">
        <v>72</v>
      </c>
      <c r="N422" s="31" t="s">
        <v>50</v>
      </c>
      <c r="O422" s="31" t="s">
        <v>57</v>
      </c>
      <c r="P422" s="31" t="s">
        <v>50</v>
      </c>
      <c r="Q422" s="31" t="s">
        <v>50</v>
      </c>
      <c r="R422" s="31" t="s">
        <v>74</v>
      </c>
      <c r="S422" s="31" t="s">
        <v>59</v>
      </c>
      <c r="T422" s="31" t="s">
        <v>50</v>
      </c>
      <c r="U422" s="31" t="s">
        <v>50</v>
      </c>
      <c r="V422" s="31" t="s">
        <v>60</v>
      </c>
      <c r="W422" s="31" t="s">
        <v>50</v>
      </c>
      <c r="X422" s="31" t="s">
        <v>50</v>
      </c>
      <c r="Y422" s="31" t="s">
        <v>50</v>
      </c>
      <c r="Z422" s="31" t="s">
        <v>62</v>
      </c>
      <c r="AA422" s="31" t="s">
        <v>50</v>
      </c>
      <c r="AB422" s="31" t="s">
        <v>50</v>
      </c>
      <c r="AC422" s="31" t="s">
        <v>87</v>
      </c>
      <c r="AD422" s="31" t="s">
        <v>72</v>
      </c>
      <c r="AE422" s="2">
        <f t="shared" si="67"/>
        <v>56</v>
      </c>
      <c r="AF422" s="31" t="s">
        <v>565</v>
      </c>
      <c r="AG422" s="31" t="s">
        <v>76</v>
      </c>
      <c r="AH422" s="31" t="s">
        <v>379</v>
      </c>
      <c r="AI422" s="31" t="s">
        <v>1202</v>
      </c>
      <c r="AJ422" s="31">
        <f t="shared" si="68"/>
        <v>1</v>
      </c>
      <c r="AK422" s="34">
        <f t="shared" si="69"/>
        <v>-99</v>
      </c>
      <c r="AL422" s="30">
        <f t="shared" si="70"/>
        <v>-99</v>
      </c>
      <c r="AM422" s="5">
        <f t="shared" si="74"/>
        <v>56.06</v>
      </c>
      <c r="AN422" s="5">
        <f t="shared" si="75"/>
        <v>56</v>
      </c>
      <c r="AO422" s="30">
        <f t="shared" si="76"/>
        <v>728</v>
      </c>
      <c r="AP422" s="30">
        <f t="shared" si="71"/>
        <v>728</v>
      </c>
      <c r="AQ422">
        <f t="shared" si="72"/>
        <v>0</v>
      </c>
      <c r="AR422" s="2">
        <f t="shared" si="73"/>
        <v>0</v>
      </c>
      <c r="AS422" s="2">
        <f t="shared" si="77"/>
        <v>13</v>
      </c>
      <c r="AT422" s="31" t="s">
        <v>50</v>
      </c>
      <c r="AU422" s="31" t="s">
        <v>100</v>
      </c>
      <c r="AV422" s="31" t="s">
        <v>141</v>
      </c>
      <c r="AW422" s="31" t="s">
        <v>86</v>
      </c>
      <c r="AX422" s="31" t="s">
        <v>709</v>
      </c>
      <c r="AY422" s="31" t="s">
        <v>68</v>
      </c>
      <c r="AZ422" s="31" t="s">
        <v>379</v>
      </c>
      <c r="BA422" s="31" t="s">
        <v>1202</v>
      </c>
      <c r="BB422" s="31" t="s">
        <v>50</v>
      </c>
      <c r="BC422" s="31" t="s">
        <v>50</v>
      </c>
      <c r="BD422" s="31" t="s">
        <v>50</v>
      </c>
      <c r="BE422" s="31" t="s">
        <v>50</v>
      </c>
      <c r="BF422" s="31" t="s">
        <v>50</v>
      </c>
    </row>
    <row r="423" spans="1:58" ht="45" x14ac:dyDescent="0.25">
      <c r="A423" s="31" t="s">
        <v>577</v>
      </c>
      <c r="B423" s="31" t="s">
        <v>49</v>
      </c>
      <c r="C423" s="32">
        <v>11</v>
      </c>
      <c r="D423" s="31" t="s">
        <v>50</v>
      </c>
      <c r="E423" s="31" t="s">
        <v>71</v>
      </c>
      <c r="F423" s="31" t="s">
        <v>96</v>
      </c>
      <c r="G423" s="31" t="s">
        <v>50</v>
      </c>
      <c r="H423" s="31" t="s">
        <v>50</v>
      </c>
      <c r="I423" s="31" t="s">
        <v>53</v>
      </c>
      <c r="J423" s="31" t="s">
        <v>54</v>
      </c>
      <c r="K423" s="31" t="s">
        <v>54</v>
      </c>
      <c r="L423" s="31" t="s">
        <v>128</v>
      </c>
      <c r="M423" s="31" t="s">
        <v>52</v>
      </c>
      <c r="N423" s="31" t="s">
        <v>56</v>
      </c>
      <c r="O423" s="31" t="s">
        <v>57</v>
      </c>
      <c r="P423" s="31" t="s">
        <v>50</v>
      </c>
      <c r="Q423" s="31" t="s">
        <v>98</v>
      </c>
      <c r="R423" s="31" t="s">
        <v>74</v>
      </c>
      <c r="S423" s="31" t="s">
        <v>59</v>
      </c>
      <c r="T423" s="31" t="s">
        <v>60</v>
      </c>
      <c r="U423" s="31" t="s">
        <v>60</v>
      </c>
      <c r="V423" s="31" t="s">
        <v>60</v>
      </c>
      <c r="W423" s="31" t="s">
        <v>50</v>
      </c>
      <c r="X423" s="31" t="s">
        <v>50</v>
      </c>
      <c r="Y423" s="31" t="s">
        <v>50</v>
      </c>
      <c r="Z423" s="31" t="s">
        <v>62</v>
      </c>
      <c r="AA423" s="31" t="s">
        <v>50</v>
      </c>
      <c r="AB423" s="31" t="s">
        <v>50</v>
      </c>
      <c r="AC423" s="31" t="s">
        <v>63</v>
      </c>
      <c r="AD423" s="31" t="s">
        <v>50</v>
      </c>
      <c r="AE423" s="2">
        <f t="shared" si="67"/>
        <v>55.5</v>
      </c>
      <c r="AF423" s="31" t="s">
        <v>582</v>
      </c>
      <c r="AG423" s="31" t="s">
        <v>76</v>
      </c>
      <c r="AH423" s="31" t="s">
        <v>136</v>
      </c>
      <c r="AI423" s="31" t="s">
        <v>583</v>
      </c>
      <c r="AJ423" s="31">
        <f t="shared" si="68"/>
        <v>3</v>
      </c>
      <c r="AK423" s="34">
        <f t="shared" si="69"/>
        <v>2</v>
      </c>
      <c r="AL423" s="30">
        <f t="shared" si="70"/>
        <v>2</v>
      </c>
      <c r="AM423" s="5">
        <f t="shared" si="74"/>
        <v>74.599999999999994</v>
      </c>
      <c r="AN423" s="5">
        <f t="shared" si="75"/>
        <v>166.5</v>
      </c>
      <c r="AO423" s="30">
        <f t="shared" si="76"/>
        <v>2164.5</v>
      </c>
      <c r="AP423" s="30">
        <f t="shared" si="71"/>
        <v>2164.5</v>
      </c>
      <c r="AQ423" t="str">
        <f t="shared" si="72"/>
        <v>Before 1978</v>
      </c>
      <c r="AR423" s="2">
        <f t="shared" si="73"/>
        <v>1972</v>
      </c>
      <c r="AS423" s="2">
        <f t="shared" si="77"/>
        <v>13</v>
      </c>
      <c r="AT423" s="31" t="s">
        <v>210</v>
      </c>
      <c r="AU423" s="31" t="s">
        <v>100</v>
      </c>
      <c r="AV423" s="31" t="s">
        <v>141</v>
      </c>
      <c r="AW423" s="31" t="s">
        <v>86</v>
      </c>
      <c r="AX423" s="31" t="s">
        <v>50</v>
      </c>
      <c r="AY423" s="31" t="s">
        <v>50</v>
      </c>
      <c r="AZ423" s="31" t="s">
        <v>50</v>
      </c>
      <c r="BA423" s="31" t="s">
        <v>50</v>
      </c>
      <c r="BB423" s="31" t="s">
        <v>249</v>
      </c>
      <c r="BC423" s="31" t="s">
        <v>173</v>
      </c>
      <c r="BD423" s="31" t="s">
        <v>50</v>
      </c>
      <c r="BE423" s="31" t="s">
        <v>50</v>
      </c>
      <c r="BF423" s="31" t="s">
        <v>50</v>
      </c>
    </row>
    <row r="424" spans="1:58" ht="45" x14ac:dyDescent="0.25">
      <c r="A424" s="31" t="s">
        <v>776</v>
      </c>
      <c r="B424" s="31" t="s">
        <v>49</v>
      </c>
      <c r="C424" s="32">
        <v>2</v>
      </c>
      <c r="D424" s="31" t="s">
        <v>50</v>
      </c>
      <c r="E424" s="31" t="s">
        <v>52</v>
      </c>
      <c r="F424" s="31" t="s">
        <v>84</v>
      </c>
      <c r="G424" s="31" t="s">
        <v>50</v>
      </c>
      <c r="H424" s="31" t="s">
        <v>50</v>
      </c>
      <c r="I424" s="31" t="s">
        <v>53</v>
      </c>
      <c r="J424" s="31" t="s">
        <v>54</v>
      </c>
      <c r="K424" s="31" t="s">
        <v>54</v>
      </c>
      <c r="L424" s="31" t="s">
        <v>55</v>
      </c>
      <c r="M424" s="31" t="s">
        <v>84</v>
      </c>
      <c r="N424" s="31" t="s">
        <v>50</v>
      </c>
      <c r="O424" s="31" t="s">
        <v>57</v>
      </c>
      <c r="P424" s="31" t="s">
        <v>73</v>
      </c>
      <c r="Q424" s="31" t="s">
        <v>50</v>
      </c>
      <c r="R424" s="31" t="s">
        <v>74</v>
      </c>
      <c r="S424" s="31" t="s">
        <v>59</v>
      </c>
      <c r="T424" s="31" t="s">
        <v>60</v>
      </c>
      <c r="U424" s="31" t="s">
        <v>54</v>
      </c>
      <c r="V424" s="31" t="s">
        <v>60</v>
      </c>
      <c r="W424" s="31" t="s">
        <v>50</v>
      </c>
      <c r="X424" s="31" t="s">
        <v>50</v>
      </c>
      <c r="Y424" s="31" t="s">
        <v>50</v>
      </c>
      <c r="Z424" s="31" t="s">
        <v>62</v>
      </c>
      <c r="AA424" s="31" t="s">
        <v>50</v>
      </c>
      <c r="AB424" s="31" t="s">
        <v>50</v>
      </c>
      <c r="AC424" s="31" t="s">
        <v>63</v>
      </c>
      <c r="AD424" s="31" t="s">
        <v>72</v>
      </c>
      <c r="AE424" s="2">
        <f t="shared" si="67"/>
        <v>55</v>
      </c>
      <c r="AF424" s="31" t="s">
        <v>709</v>
      </c>
      <c r="AG424" s="31" t="s">
        <v>76</v>
      </c>
      <c r="AH424" s="31" t="s">
        <v>50</v>
      </c>
      <c r="AI424" s="31" t="s">
        <v>777</v>
      </c>
      <c r="AJ424" s="31">
        <f t="shared" si="68"/>
        <v>4</v>
      </c>
      <c r="AK424" s="34">
        <f t="shared" si="69"/>
        <v>1</v>
      </c>
      <c r="AL424" s="30">
        <f t="shared" si="70"/>
        <v>1</v>
      </c>
      <c r="AM424" s="5">
        <f t="shared" si="74"/>
        <v>210.37</v>
      </c>
      <c r="AN424" s="5">
        <f t="shared" si="75"/>
        <v>220</v>
      </c>
      <c r="AO424" s="30">
        <f t="shared" si="76"/>
        <v>3080</v>
      </c>
      <c r="AP424" s="30">
        <f t="shared" si="71"/>
        <v>3080</v>
      </c>
      <c r="AQ424" t="str">
        <f t="shared" si="72"/>
        <v>Before 1978</v>
      </c>
      <c r="AR424" s="2">
        <f t="shared" si="73"/>
        <v>1950</v>
      </c>
      <c r="AS424" s="2">
        <f t="shared" si="77"/>
        <v>14</v>
      </c>
      <c r="AT424" s="31" t="s">
        <v>102</v>
      </c>
      <c r="AU424" s="31" t="s">
        <v>570</v>
      </c>
      <c r="AV424" s="31" t="s">
        <v>66</v>
      </c>
      <c r="AW424" s="31" t="s">
        <v>57</v>
      </c>
      <c r="AX424" s="31" t="s">
        <v>562</v>
      </c>
      <c r="AY424" s="31" t="s">
        <v>68</v>
      </c>
      <c r="AZ424" s="31" t="s">
        <v>50</v>
      </c>
      <c r="BA424" s="31" t="s">
        <v>777</v>
      </c>
      <c r="BB424" s="31" t="s">
        <v>50</v>
      </c>
      <c r="BC424" s="31" t="s">
        <v>50</v>
      </c>
      <c r="BD424" s="31" t="s">
        <v>50</v>
      </c>
      <c r="BE424" s="31" t="s">
        <v>50</v>
      </c>
      <c r="BF424" s="31" t="s">
        <v>50</v>
      </c>
    </row>
    <row r="425" spans="1:58" ht="45" x14ac:dyDescent="0.25">
      <c r="A425" s="31" t="s">
        <v>203</v>
      </c>
      <c r="B425" s="31" t="s">
        <v>49</v>
      </c>
      <c r="C425" s="32">
        <v>1</v>
      </c>
      <c r="D425" s="31" t="s">
        <v>50</v>
      </c>
      <c r="E425" s="31" t="s">
        <v>194</v>
      </c>
      <c r="F425" s="31" t="s">
        <v>92</v>
      </c>
      <c r="G425" s="31" t="s">
        <v>99</v>
      </c>
      <c r="H425" s="31" t="s">
        <v>100</v>
      </c>
      <c r="I425" s="31" t="s">
        <v>53</v>
      </c>
      <c r="J425" s="31" t="s">
        <v>54</v>
      </c>
      <c r="K425" s="31" t="s">
        <v>60</v>
      </c>
      <c r="L425" s="31" t="s">
        <v>55</v>
      </c>
      <c r="M425" s="31" t="s">
        <v>84</v>
      </c>
      <c r="N425" s="31" t="s">
        <v>50</v>
      </c>
      <c r="O425" s="31" t="s">
        <v>57</v>
      </c>
      <c r="P425" s="31" t="s">
        <v>50</v>
      </c>
      <c r="Q425" s="31" t="s">
        <v>205</v>
      </c>
      <c r="R425" s="31" t="s">
        <v>129</v>
      </c>
      <c r="S425" s="31" t="s">
        <v>59</v>
      </c>
      <c r="T425" s="31" t="s">
        <v>50</v>
      </c>
      <c r="U425" s="31" t="s">
        <v>50</v>
      </c>
      <c r="V425" s="31" t="s">
        <v>50</v>
      </c>
      <c r="W425" s="31" t="s">
        <v>50</v>
      </c>
      <c r="X425" s="31" t="s">
        <v>50</v>
      </c>
      <c r="Y425" s="31" t="s">
        <v>50</v>
      </c>
      <c r="Z425" s="31" t="s">
        <v>62</v>
      </c>
      <c r="AA425" s="31" t="s">
        <v>50</v>
      </c>
      <c r="AB425" s="31" t="s">
        <v>50</v>
      </c>
      <c r="AC425" s="31" t="s">
        <v>87</v>
      </c>
      <c r="AD425" s="31" t="s">
        <v>51</v>
      </c>
      <c r="AE425" s="2">
        <f t="shared" si="67"/>
        <v>54</v>
      </c>
      <c r="AF425" s="31" t="s">
        <v>310</v>
      </c>
      <c r="AG425" s="31" t="s">
        <v>129</v>
      </c>
      <c r="AH425" s="31" t="s">
        <v>144</v>
      </c>
      <c r="AI425" s="31" t="s">
        <v>11917</v>
      </c>
      <c r="AJ425" s="31">
        <f t="shared" si="68"/>
        <v>0</v>
      </c>
      <c r="AK425" s="34">
        <f t="shared" si="69"/>
        <v>-99</v>
      </c>
      <c r="AL425" s="30">
        <f t="shared" si="70"/>
        <v>-99</v>
      </c>
      <c r="AM425" s="5">
        <f t="shared" si="74"/>
        <v>13.5</v>
      </c>
      <c r="AN425" s="5">
        <f t="shared" si="75"/>
        <v>0</v>
      </c>
      <c r="AO425" s="30">
        <f t="shared" si="76"/>
        <v>0</v>
      </c>
      <c r="AP425" s="30">
        <f t="shared" si="71"/>
        <v>0</v>
      </c>
      <c r="AQ425" t="str">
        <f t="shared" si="72"/>
        <v>2002 - 2005</v>
      </c>
      <c r="AR425" s="2">
        <f t="shared" si="73"/>
        <v>2005</v>
      </c>
      <c r="AS425" s="2">
        <f t="shared" si="77"/>
        <v>-99</v>
      </c>
      <c r="AT425" s="31" t="s">
        <v>50</v>
      </c>
      <c r="AU425" s="31" t="s">
        <v>50</v>
      </c>
      <c r="AV425" s="31" t="s">
        <v>66</v>
      </c>
      <c r="AW425" s="31" t="s">
        <v>57</v>
      </c>
      <c r="AX425" s="31" t="s">
        <v>108</v>
      </c>
      <c r="AY425" s="31" t="s">
        <v>68</v>
      </c>
      <c r="AZ425" s="31" t="s">
        <v>144</v>
      </c>
      <c r="BA425" s="31" t="s">
        <v>11917</v>
      </c>
      <c r="BB425" s="31" t="s">
        <v>50</v>
      </c>
      <c r="BC425" s="31" t="s">
        <v>50</v>
      </c>
      <c r="BD425" s="31" t="s">
        <v>50</v>
      </c>
      <c r="BE425" s="31" t="s">
        <v>50</v>
      </c>
      <c r="BF425" s="31" t="s">
        <v>50</v>
      </c>
    </row>
    <row r="426" spans="1:58" ht="45" x14ac:dyDescent="0.25">
      <c r="A426" s="31" t="s">
        <v>1189</v>
      </c>
      <c r="B426" s="31" t="s">
        <v>49</v>
      </c>
      <c r="C426" s="32">
        <v>1</v>
      </c>
      <c r="D426" s="31" t="s">
        <v>50</v>
      </c>
      <c r="E426" s="31" t="s">
        <v>52</v>
      </c>
      <c r="F426" s="31" t="s">
        <v>84</v>
      </c>
      <c r="G426" s="31" t="s">
        <v>50</v>
      </c>
      <c r="H426" s="31" t="s">
        <v>50</v>
      </c>
      <c r="I426" s="31" t="s">
        <v>72</v>
      </c>
      <c r="J426" s="31" t="s">
        <v>54</v>
      </c>
      <c r="K426" s="31" t="s">
        <v>54</v>
      </c>
      <c r="L426" s="31" t="s">
        <v>55</v>
      </c>
      <c r="M426" s="31" t="s">
        <v>70</v>
      </c>
      <c r="N426" s="31" t="s">
        <v>50</v>
      </c>
      <c r="O426" s="31" t="s">
        <v>57</v>
      </c>
      <c r="P426" s="31" t="s">
        <v>50</v>
      </c>
      <c r="Q426" s="31" t="s">
        <v>135</v>
      </c>
      <c r="R426" s="31" t="s">
        <v>58</v>
      </c>
      <c r="S426" s="31" t="s">
        <v>53</v>
      </c>
      <c r="T426" s="31" t="s">
        <v>60</v>
      </c>
      <c r="U426" s="31" t="s">
        <v>60</v>
      </c>
      <c r="V426" s="31" t="s">
        <v>66</v>
      </c>
      <c r="W426" s="31" t="s">
        <v>50</v>
      </c>
      <c r="X426" s="31" t="s">
        <v>116</v>
      </c>
      <c r="Y426" s="31" t="s">
        <v>50</v>
      </c>
      <c r="Z426" s="31" t="s">
        <v>62</v>
      </c>
      <c r="AA426" s="31" t="s">
        <v>50</v>
      </c>
      <c r="AB426" s="31" t="s">
        <v>50</v>
      </c>
      <c r="AC426" s="31" t="s">
        <v>87</v>
      </c>
      <c r="AD426" s="31" t="s">
        <v>51</v>
      </c>
      <c r="AE426" s="2">
        <f t="shared" si="67"/>
        <v>54</v>
      </c>
      <c r="AF426" s="31" t="s">
        <v>310</v>
      </c>
      <c r="AG426" s="31" t="s">
        <v>129</v>
      </c>
      <c r="AH426" s="31" t="s">
        <v>231</v>
      </c>
      <c r="AI426" s="31" t="s">
        <v>11918</v>
      </c>
      <c r="AJ426" s="31">
        <f t="shared" si="68"/>
        <v>0</v>
      </c>
      <c r="AK426" s="34">
        <f t="shared" si="69"/>
        <v>-99</v>
      </c>
      <c r="AL426" s="30">
        <f t="shared" si="70"/>
        <v>-99</v>
      </c>
      <c r="AM426" s="5">
        <f t="shared" si="74"/>
        <v>0</v>
      </c>
      <c r="AN426" s="5">
        <f t="shared" si="75"/>
        <v>0</v>
      </c>
      <c r="AO426" s="30">
        <f t="shared" si="76"/>
        <v>0</v>
      </c>
      <c r="AP426" s="30">
        <f t="shared" si="71"/>
        <v>0</v>
      </c>
      <c r="AQ426" t="str">
        <f t="shared" si="72"/>
        <v>1993 - 2001</v>
      </c>
      <c r="AR426" s="2">
        <f t="shared" si="73"/>
        <v>1999</v>
      </c>
      <c r="AS426" s="2">
        <f t="shared" si="77"/>
        <v>-99</v>
      </c>
      <c r="AT426" s="31" t="s">
        <v>50</v>
      </c>
      <c r="AU426" s="31" t="s">
        <v>50</v>
      </c>
      <c r="AV426" s="31" t="s">
        <v>141</v>
      </c>
      <c r="AW426" s="31" t="s">
        <v>86</v>
      </c>
      <c r="AX426" s="31" t="s">
        <v>85</v>
      </c>
      <c r="AY426" s="31" t="s">
        <v>179</v>
      </c>
      <c r="AZ426" s="31" t="s">
        <v>231</v>
      </c>
      <c r="BA426" s="31" t="s">
        <v>11918</v>
      </c>
      <c r="BB426" s="31" t="s">
        <v>50</v>
      </c>
      <c r="BC426" s="31" t="s">
        <v>50</v>
      </c>
      <c r="BD426" s="31" t="s">
        <v>50</v>
      </c>
      <c r="BE426" s="31" t="s">
        <v>50</v>
      </c>
      <c r="BF426" s="31" t="s">
        <v>50</v>
      </c>
    </row>
    <row r="427" spans="1:58" ht="45" x14ac:dyDescent="0.25">
      <c r="A427" s="31" t="s">
        <v>1189</v>
      </c>
      <c r="B427" s="31" t="s">
        <v>49</v>
      </c>
      <c r="C427" s="32">
        <v>2</v>
      </c>
      <c r="D427" s="31" t="s">
        <v>50</v>
      </c>
      <c r="E427" s="31" t="s">
        <v>52</v>
      </c>
      <c r="F427" s="31" t="s">
        <v>84</v>
      </c>
      <c r="G427" s="31" t="s">
        <v>50</v>
      </c>
      <c r="H427" s="31" t="s">
        <v>50</v>
      </c>
      <c r="I427" s="31" t="s">
        <v>53</v>
      </c>
      <c r="J427" s="31" t="s">
        <v>54</v>
      </c>
      <c r="K427" s="31" t="s">
        <v>54</v>
      </c>
      <c r="L427" s="31" t="s">
        <v>55</v>
      </c>
      <c r="M427" s="31" t="s">
        <v>70</v>
      </c>
      <c r="N427" s="31" t="s">
        <v>50</v>
      </c>
      <c r="O427" s="31" t="s">
        <v>57</v>
      </c>
      <c r="P427" s="31" t="s">
        <v>50</v>
      </c>
      <c r="Q427" s="31" t="s">
        <v>135</v>
      </c>
      <c r="R427" s="31" t="s">
        <v>58</v>
      </c>
      <c r="S427" s="31" t="s">
        <v>53</v>
      </c>
      <c r="T427" s="31" t="s">
        <v>60</v>
      </c>
      <c r="U427" s="31" t="s">
        <v>60</v>
      </c>
      <c r="V427" s="31" t="s">
        <v>66</v>
      </c>
      <c r="W427" s="31" t="s">
        <v>50</v>
      </c>
      <c r="X427" s="31" t="s">
        <v>116</v>
      </c>
      <c r="Y427" s="31" t="s">
        <v>50</v>
      </c>
      <c r="Z427" s="31" t="s">
        <v>62</v>
      </c>
      <c r="AA427" s="31" t="s">
        <v>50</v>
      </c>
      <c r="AB427" s="31" t="s">
        <v>50</v>
      </c>
      <c r="AC427" s="31" t="s">
        <v>87</v>
      </c>
      <c r="AD427" s="31" t="s">
        <v>72</v>
      </c>
      <c r="AE427" s="2">
        <f t="shared" si="67"/>
        <v>54</v>
      </c>
      <c r="AF427" s="31" t="s">
        <v>310</v>
      </c>
      <c r="AG427" s="31" t="s">
        <v>129</v>
      </c>
      <c r="AH427" s="31" t="s">
        <v>231</v>
      </c>
      <c r="AI427" s="31" t="s">
        <v>11918</v>
      </c>
      <c r="AJ427" s="31">
        <f t="shared" si="68"/>
        <v>0</v>
      </c>
      <c r="AK427" s="34">
        <f t="shared" si="69"/>
        <v>-99</v>
      </c>
      <c r="AL427" s="30">
        <f t="shared" si="70"/>
        <v>-99</v>
      </c>
      <c r="AM427" s="5">
        <f t="shared" si="74"/>
        <v>0</v>
      </c>
      <c r="AN427" s="5">
        <f t="shared" si="75"/>
        <v>0</v>
      </c>
      <c r="AO427" s="30">
        <f t="shared" si="76"/>
        <v>0</v>
      </c>
      <c r="AP427" s="30">
        <f t="shared" si="71"/>
        <v>0</v>
      </c>
      <c r="AQ427" t="str">
        <f t="shared" si="72"/>
        <v>1993 - 2001</v>
      </c>
      <c r="AR427" s="2">
        <f t="shared" si="73"/>
        <v>1999</v>
      </c>
      <c r="AS427" s="2">
        <f t="shared" si="77"/>
        <v>-99</v>
      </c>
      <c r="AT427" s="31" t="s">
        <v>50</v>
      </c>
      <c r="AU427" s="31" t="s">
        <v>50</v>
      </c>
      <c r="AV427" s="31" t="s">
        <v>141</v>
      </c>
      <c r="AW427" s="31" t="s">
        <v>86</v>
      </c>
      <c r="AX427" s="31" t="s">
        <v>85</v>
      </c>
      <c r="AY427" s="31" t="s">
        <v>179</v>
      </c>
      <c r="AZ427" s="31" t="s">
        <v>231</v>
      </c>
      <c r="BA427" s="31" t="s">
        <v>11918</v>
      </c>
      <c r="BB427" s="31" t="s">
        <v>50</v>
      </c>
      <c r="BC427" s="31" t="s">
        <v>50</v>
      </c>
      <c r="BD427" s="31" t="s">
        <v>50</v>
      </c>
      <c r="BE427" s="31" t="s">
        <v>50</v>
      </c>
      <c r="BF427" s="31" t="s">
        <v>50</v>
      </c>
    </row>
    <row r="428" spans="1:58" ht="45" x14ac:dyDescent="0.25">
      <c r="A428" s="31" t="s">
        <v>764</v>
      </c>
      <c r="B428" s="31" t="s">
        <v>49</v>
      </c>
      <c r="C428" s="32">
        <v>5</v>
      </c>
      <c r="D428" s="31" t="s">
        <v>50</v>
      </c>
      <c r="E428" s="31" t="s">
        <v>70</v>
      </c>
      <c r="F428" s="31" t="s">
        <v>71</v>
      </c>
      <c r="G428" s="31" t="s">
        <v>50</v>
      </c>
      <c r="H428" s="31" t="s">
        <v>50</v>
      </c>
      <c r="I428" s="31" t="s">
        <v>53</v>
      </c>
      <c r="J428" s="31" t="s">
        <v>54</v>
      </c>
      <c r="K428" s="31" t="s">
        <v>54</v>
      </c>
      <c r="L428" s="31" t="s">
        <v>55</v>
      </c>
      <c r="M428" s="31" t="s">
        <v>51</v>
      </c>
      <c r="N428" s="31" t="s">
        <v>50</v>
      </c>
      <c r="O428" s="31" t="s">
        <v>57</v>
      </c>
      <c r="P428" s="31" t="s">
        <v>50</v>
      </c>
      <c r="Q428" s="31" t="s">
        <v>752</v>
      </c>
      <c r="R428" s="31" t="s">
        <v>58</v>
      </c>
      <c r="S428" s="31" t="s">
        <v>53</v>
      </c>
      <c r="T428" s="31" t="s">
        <v>60</v>
      </c>
      <c r="U428" s="31" t="s">
        <v>60</v>
      </c>
      <c r="V428" s="31" t="s">
        <v>66</v>
      </c>
      <c r="W428" s="31" t="s">
        <v>50</v>
      </c>
      <c r="X428" s="31" t="s">
        <v>116</v>
      </c>
      <c r="Y428" s="31" t="s">
        <v>50</v>
      </c>
      <c r="Z428" s="31" t="s">
        <v>62</v>
      </c>
      <c r="AA428" s="31" t="s">
        <v>50</v>
      </c>
      <c r="AB428" s="31" t="s">
        <v>50</v>
      </c>
      <c r="AC428" s="31" t="s">
        <v>87</v>
      </c>
      <c r="AD428" s="31" t="s">
        <v>72</v>
      </c>
      <c r="AE428" s="2">
        <f t="shared" si="67"/>
        <v>54</v>
      </c>
      <c r="AF428" s="31" t="s">
        <v>310</v>
      </c>
      <c r="AG428" s="31" t="s">
        <v>129</v>
      </c>
      <c r="AH428" s="31" t="s">
        <v>231</v>
      </c>
      <c r="AI428" s="31" t="s">
        <v>11919</v>
      </c>
      <c r="AJ428" s="31">
        <f t="shared" si="68"/>
        <v>0</v>
      </c>
      <c r="AK428" s="34">
        <f t="shared" si="69"/>
        <v>-99</v>
      </c>
      <c r="AL428" s="30">
        <f t="shared" si="70"/>
        <v>-99</v>
      </c>
      <c r="AM428" s="5">
        <f t="shared" si="74"/>
        <v>457.61</v>
      </c>
      <c r="AN428" s="5">
        <f t="shared" si="75"/>
        <v>0</v>
      </c>
      <c r="AO428" s="30">
        <f t="shared" si="76"/>
        <v>0</v>
      </c>
      <c r="AP428" s="30">
        <f t="shared" si="71"/>
        <v>0</v>
      </c>
      <c r="AQ428" t="str">
        <f t="shared" si="72"/>
        <v>Before 1978</v>
      </c>
      <c r="AR428" s="2">
        <f t="shared" si="73"/>
        <v>1943</v>
      </c>
      <c r="AS428" s="2">
        <f t="shared" si="77"/>
        <v>-99</v>
      </c>
      <c r="AT428" s="31" t="s">
        <v>50</v>
      </c>
      <c r="AU428" s="31" t="s">
        <v>50</v>
      </c>
      <c r="AV428" s="31" t="s">
        <v>66</v>
      </c>
      <c r="AW428" s="31" t="s">
        <v>57</v>
      </c>
      <c r="AX428" s="31" t="s">
        <v>277</v>
      </c>
      <c r="AY428" s="31" t="s">
        <v>68</v>
      </c>
      <c r="AZ428" s="31" t="s">
        <v>231</v>
      </c>
      <c r="BA428" s="31" t="s">
        <v>11919</v>
      </c>
      <c r="BB428" s="31" t="s">
        <v>50</v>
      </c>
      <c r="BC428" s="31" t="s">
        <v>50</v>
      </c>
      <c r="BD428" s="31" t="s">
        <v>50</v>
      </c>
      <c r="BE428" s="31" t="s">
        <v>50</v>
      </c>
      <c r="BF428" s="31" t="s">
        <v>50</v>
      </c>
    </row>
    <row r="429" spans="1:58" ht="45" x14ac:dyDescent="0.25">
      <c r="A429" s="31" t="s">
        <v>4759</v>
      </c>
      <c r="B429" s="31" t="s">
        <v>49</v>
      </c>
      <c r="C429" s="32">
        <v>4</v>
      </c>
      <c r="D429" s="31" t="s">
        <v>50</v>
      </c>
      <c r="E429" s="31" t="s">
        <v>72</v>
      </c>
      <c r="F429" s="31" t="s">
        <v>52</v>
      </c>
      <c r="G429" s="31" t="s">
        <v>50</v>
      </c>
      <c r="H429" s="31" t="s">
        <v>50</v>
      </c>
      <c r="I429" s="31" t="s">
        <v>53</v>
      </c>
      <c r="J429" s="31" t="s">
        <v>54</v>
      </c>
      <c r="K429" s="31" t="s">
        <v>54</v>
      </c>
      <c r="L429" s="31" t="s">
        <v>55</v>
      </c>
      <c r="M429" s="31" t="s">
        <v>51</v>
      </c>
      <c r="N429" s="31" t="s">
        <v>50</v>
      </c>
      <c r="O429" s="31" t="s">
        <v>57</v>
      </c>
      <c r="P429" s="31" t="s">
        <v>50</v>
      </c>
      <c r="Q429" s="31" t="s">
        <v>662</v>
      </c>
      <c r="R429" s="31" t="s">
        <v>58</v>
      </c>
      <c r="S429" s="31" t="s">
        <v>58</v>
      </c>
      <c r="T429" s="31" t="s">
        <v>60</v>
      </c>
      <c r="U429" s="31" t="s">
        <v>60</v>
      </c>
      <c r="V429" s="31" t="s">
        <v>66</v>
      </c>
      <c r="W429" s="31" t="s">
        <v>50</v>
      </c>
      <c r="X429" s="31" t="s">
        <v>161</v>
      </c>
      <c r="Y429" s="31" t="s">
        <v>60</v>
      </c>
      <c r="Z429" s="31" t="s">
        <v>62</v>
      </c>
      <c r="AA429" s="31" t="s">
        <v>50</v>
      </c>
      <c r="AB429" s="31" t="s">
        <v>50</v>
      </c>
      <c r="AC429" s="31" t="s">
        <v>87</v>
      </c>
      <c r="AD429" s="31" t="s">
        <v>51</v>
      </c>
      <c r="AE429" s="2">
        <f t="shared" si="67"/>
        <v>54</v>
      </c>
      <c r="AF429" s="31" t="s">
        <v>310</v>
      </c>
      <c r="AG429" s="31" t="s">
        <v>129</v>
      </c>
      <c r="AH429" s="31" t="s">
        <v>231</v>
      </c>
      <c r="AI429" s="31" t="s">
        <v>11920</v>
      </c>
      <c r="AJ429" s="31">
        <f t="shared" si="68"/>
        <v>0</v>
      </c>
      <c r="AK429" s="34">
        <f t="shared" si="69"/>
        <v>-99</v>
      </c>
      <c r="AL429" s="30">
        <f t="shared" si="70"/>
        <v>-99</v>
      </c>
      <c r="AM429" s="5">
        <f t="shared" si="74"/>
        <v>131.74</v>
      </c>
      <c r="AN429" s="5">
        <f t="shared" si="75"/>
        <v>0</v>
      </c>
      <c r="AO429" s="30">
        <f t="shared" si="76"/>
        <v>0</v>
      </c>
      <c r="AP429" s="30">
        <f t="shared" si="71"/>
        <v>0</v>
      </c>
      <c r="AQ429" t="str">
        <f t="shared" si="72"/>
        <v>1978 - 1992</v>
      </c>
      <c r="AR429" s="2">
        <f t="shared" si="73"/>
        <v>1978</v>
      </c>
      <c r="AS429" s="2">
        <f t="shared" si="77"/>
        <v>-99</v>
      </c>
      <c r="AT429" s="31" t="s">
        <v>50</v>
      </c>
      <c r="AU429" s="31" t="s">
        <v>50</v>
      </c>
      <c r="AV429" s="31" t="s">
        <v>292</v>
      </c>
      <c r="AW429" s="31" t="s">
        <v>86</v>
      </c>
      <c r="AX429" s="31" t="s">
        <v>50</v>
      </c>
      <c r="AY429" s="31" t="s">
        <v>50</v>
      </c>
      <c r="AZ429" s="31" t="s">
        <v>231</v>
      </c>
      <c r="BA429" s="31" t="s">
        <v>12723</v>
      </c>
      <c r="BB429" s="31" t="s">
        <v>50</v>
      </c>
      <c r="BC429" s="31" t="s">
        <v>50</v>
      </c>
      <c r="BD429" s="31" t="s">
        <v>50</v>
      </c>
      <c r="BE429" s="31" t="s">
        <v>50</v>
      </c>
      <c r="BF429" s="31" t="s">
        <v>50</v>
      </c>
    </row>
    <row r="430" spans="1:58" ht="45" x14ac:dyDescent="0.25">
      <c r="A430" s="31" t="s">
        <v>4759</v>
      </c>
      <c r="B430" s="31" t="s">
        <v>49</v>
      </c>
      <c r="C430" s="32">
        <v>5</v>
      </c>
      <c r="D430" s="31" t="s">
        <v>50</v>
      </c>
      <c r="E430" s="31" t="s">
        <v>72</v>
      </c>
      <c r="F430" s="31" t="s">
        <v>52</v>
      </c>
      <c r="G430" s="31" t="s">
        <v>50</v>
      </c>
      <c r="H430" s="31" t="s">
        <v>50</v>
      </c>
      <c r="I430" s="31" t="s">
        <v>97</v>
      </c>
      <c r="J430" s="31" t="s">
        <v>54</v>
      </c>
      <c r="K430" s="31" t="s">
        <v>54</v>
      </c>
      <c r="L430" s="31" t="s">
        <v>55</v>
      </c>
      <c r="M430" s="31" t="s">
        <v>72</v>
      </c>
      <c r="N430" s="31" t="s">
        <v>50</v>
      </c>
      <c r="O430" s="31" t="s">
        <v>57</v>
      </c>
      <c r="P430" s="31" t="s">
        <v>50</v>
      </c>
      <c r="Q430" s="31" t="s">
        <v>662</v>
      </c>
      <c r="R430" s="31" t="s">
        <v>58</v>
      </c>
      <c r="S430" s="31" t="s">
        <v>58</v>
      </c>
      <c r="T430" s="31" t="s">
        <v>60</v>
      </c>
      <c r="U430" s="31" t="s">
        <v>60</v>
      </c>
      <c r="V430" s="31" t="s">
        <v>66</v>
      </c>
      <c r="W430" s="31" t="s">
        <v>50</v>
      </c>
      <c r="X430" s="31" t="s">
        <v>92</v>
      </c>
      <c r="Y430" s="31" t="s">
        <v>60</v>
      </c>
      <c r="Z430" s="31" t="s">
        <v>62</v>
      </c>
      <c r="AA430" s="31" t="s">
        <v>50</v>
      </c>
      <c r="AB430" s="31" t="s">
        <v>50</v>
      </c>
      <c r="AC430" s="31" t="s">
        <v>87</v>
      </c>
      <c r="AD430" s="31" t="s">
        <v>72</v>
      </c>
      <c r="AE430" s="2">
        <f t="shared" si="67"/>
        <v>54</v>
      </c>
      <c r="AF430" s="31" t="s">
        <v>310</v>
      </c>
      <c r="AG430" s="31" t="s">
        <v>129</v>
      </c>
      <c r="AH430" s="31" t="s">
        <v>231</v>
      </c>
      <c r="AI430" s="31" t="s">
        <v>11921</v>
      </c>
      <c r="AJ430" s="31">
        <f t="shared" si="68"/>
        <v>0</v>
      </c>
      <c r="AK430" s="34">
        <f t="shared" si="69"/>
        <v>-99</v>
      </c>
      <c r="AL430" s="30">
        <f t="shared" si="70"/>
        <v>-99</v>
      </c>
      <c r="AM430" s="5">
        <f t="shared" si="74"/>
        <v>131.74</v>
      </c>
      <c r="AN430" s="5">
        <f t="shared" si="75"/>
        <v>0</v>
      </c>
      <c r="AO430" s="30">
        <f t="shared" si="76"/>
        <v>0</v>
      </c>
      <c r="AP430" s="30">
        <f t="shared" si="71"/>
        <v>0</v>
      </c>
      <c r="AQ430" t="str">
        <f t="shared" si="72"/>
        <v>1978 - 1992</v>
      </c>
      <c r="AR430" s="2">
        <f t="shared" si="73"/>
        <v>1978</v>
      </c>
      <c r="AS430" s="2">
        <f t="shared" si="77"/>
        <v>-99</v>
      </c>
      <c r="AT430" s="31" t="s">
        <v>50</v>
      </c>
      <c r="AU430" s="31" t="s">
        <v>50</v>
      </c>
      <c r="AV430" s="31" t="s">
        <v>292</v>
      </c>
      <c r="AW430" s="31" t="s">
        <v>86</v>
      </c>
      <c r="AX430" s="31" t="s">
        <v>50</v>
      </c>
      <c r="AY430" s="31" t="s">
        <v>50</v>
      </c>
      <c r="AZ430" s="31" t="s">
        <v>231</v>
      </c>
      <c r="BA430" s="31" t="s">
        <v>12724</v>
      </c>
      <c r="BB430" s="31" t="s">
        <v>50</v>
      </c>
      <c r="BC430" s="31" t="s">
        <v>50</v>
      </c>
      <c r="BD430" s="31" t="s">
        <v>50</v>
      </c>
      <c r="BE430" s="31" t="s">
        <v>50</v>
      </c>
      <c r="BF430" s="31" t="s">
        <v>50</v>
      </c>
    </row>
    <row r="431" spans="1:58" ht="45" x14ac:dyDescent="0.25">
      <c r="A431" s="31" t="s">
        <v>708</v>
      </c>
      <c r="B431" s="31" t="s">
        <v>49</v>
      </c>
      <c r="C431" s="32">
        <v>1</v>
      </c>
      <c r="D431" s="31" t="s">
        <v>50</v>
      </c>
      <c r="E431" s="31" t="s">
        <v>92</v>
      </c>
      <c r="F431" s="31" t="s">
        <v>99</v>
      </c>
      <c r="G431" s="31" t="s">
        <v>116</v>
      </c>
      <c r="H431" s="31" t="s">
        <v>486</v>
      </c>
      <c r="I431" s="31" t="s">
        <v>53</v>
      </c>
      <c r="J431" s="31" t="s">
        <v>54</v>
      </c>
      <c r="K431" s="31" t="s">
        <v>60</v>
      </c>
      <c r="L431" s="31" t="s">
        <v>55</v>
      </c>
      <c r="M431" s="31" t="s">
        <v>72</v>
      </c>
      <c r="N431" s="31" t="s">
        <v>50</v>
      </c>
      <c r="O431" s="31" t="s">
        <v>66</v>
      </c>
      <c r="P431" s="31" t="s">
        <v>50</v>
      </c>
      <c r="Q431" s="31" t="s">
        <v>50</v>
      </c>
      <c r="R431" s="31" t="s">
        <v>74</v>
      </c>
      <c r="S431" s="31" t="s">
        <v>59</v>
      </c>
      <c r="T431" s="31" t="s">
        <v>60</v>
      </c>
      <c r="U431" s="31" t="s">
        <v>60</v>
      </c>
      <c r="V431" s="31" t="s">
        <v>66</v>
      </c>
      <c r="W431" s="31" t="s">
        <v>50</v>
      </c>
      <c r="X431" s="31" t="s">
        <v>161</v>
      </c>
      <c r="Y431" s="31" t="s">
        <v>54</v>
      </c>
      <c r="Z431" s="31" t="s">
        <v>62</v>
      </c>
      <c r="AA431" s="31" t="s">
        <v>50</v>
      </c>
      <c r="AB431" s="31" t="s">
        <v>50</v>
      </c>
      <c r="AC431" s="31" t="s">
        <v>87</v>
      </c>
      <c r="AD431" s="31" t="s">
        <v>72</v>
      </c>
      <c r="AE431" s="2">
        <f t="shared" si="67"/>
        <v>53.5</v>
      </c>
      <c r="AF431" s="31" t="s">
        <v>11922</v>
      </c>
      <c r="AG431" s="31" t="s">
        <v>76</v>
      </c>
      <c r="AH431" s="31" t="s">
        <v>251</v>
      </c>
      <c r="AI431" s="31" t="s">
        <v>11923</v>
      </c>
      <c r="AJ431" s="31">
        <f t="shared" si="68"/>
        <v>0</v>
      </c>
      <c r="AK431" s="34">
        <f t="shared" si="69"/>
        <v>-99</v>
      </c>
      <c r="AL431" s="30">
        <f t="shared" si="70"/>
        <v>-99</v>
      </c>
      <c r="AM431" s="5">
        <f t="shared" si="74"/>
        <v>421.81</v>
      </c>
      <c r="AN431" s="5">
        <f t="shared" si="75"/>
        <v>0</v>
      </c>
      <c r="AO431" s="30">
        <f t="shared" si="76"/>
        <v>0</v>
      </c>
      <c r="AP431" s="30">
        <f t="shared" si="71"/>
        <v>0</v>
      </c>
      <c r="AQ431" t="str">
        <f t="shared" si="72"/>
        <v>1978 - 1992</v>
      </c>
      <c r="AR431" s="2">
        <f t="shared" si="73"/>
        <v>1980</v>
      </c>
      <c r="AS431" s="2">
        <f t="shared" si="77"/>
        <v>-99</v>
      </c>
      <c r="AT431" s="31" t="s">
        <v>50</v>
      </c>
      <c r="AU431" s="31" t="s">
        <v>50</v>
      </c>
      <c r="AV431" s="31" t="s">
        <v>141</v>
      </c>
      <c r="AW431" s="31" t="s">
        <v>86</v>
      </c>
      <c r="AX431" s="31" t="s">
        <v>12725</v>
      </c>
      <c r="AY431" s="31" t="s">
        <v>68</v>
      </c>
      <c r="AZ431" s="31" t="s">
        <v>251</v>
      </c>
      <c r="BA431" s="31" t="s">
        <v>11923</v>
      </c>
      <c r="BB431" s="31" t="s">
        <v>50</v>
      </c>
      <c r="BC431" s="31" t="s">
        <v>50</v>
      </c>
      <c r="BD431" s="31" t="s">
        <v>50</v>
      </c>
      <c r="BE431" s="31" t="s">
        <v>50</v>
      </c>
      <c r="BF431" s="31" t="s">
        <v>50</v>
      </c>
    </row>
    <row r="432" spans="1:58" ht="45" x14ac:dyDescent="0.25">
      <c r="A432" s="31" t="s">
        <v>988</v>
      </c>
      <c r="B432" s="31" t="s">
        <v>49</v>
      </c>
      <c r="C432" s="32">
        <v>1</v>
      </c>
      <c r="D432" s="31" t="s">
        <v>50</v>
      </c>
      <c r="E432" s="31" t="s">
        <v>84</v>
      </c>
      <c r="F432" s="31" t="s">
        <v>50</v>
      </c>
      <c r="G432" s="31" t="s">
        <v>50</v>
      </c>
      <c r="H432" s="31" t="s">
        <v>50</v>
      </c>
      <c r="I432" s="31" t="s">
        <v>53</v>
      </c>
      <c r="J432" s="31" t="s">
        <v>54</v>
      </c>
      <c r="K432" s="31" t="s">
        <v>54</v>
      </c>
      <c r="L432" s="31" t="s">
        <v>55</v>
      </c>
      <c r="M432" s="31" t="s">
        <v>72</v>
      </c>
      <c r="N432" s="31" t="s">
        <v>50</v>
      </c>
      <c r="O432" s="31" t="s">
        <v>66</v>
      </c>
      <c r="P432" s="31" t="s">
        <v>50</v>
      </c>
      <c r="Q432" s="31" t="s">
        <v>50</v>
      </c>
      <c r="R432" s="31" t="s">
        <v>74</v>
      </c>
      <c r="S432" s="31" t="s">
        <v>59</v>
      </c>
      <c r="T432" s="31" t="s">
        <v>54</v>
      </c>
      <c r="U432" s="31" t="s">
        <v>60</v>
      </c>
      <c r="V432" s="31" t="s">
        <v>66</v>
      </c>
      <c r="W432" s="31" t="s">
        <v>50</v>
      </c>
      <c r="X432" s="31" t="s">
        <v>93</v>
      </c>
      <c r="Y432" s="31" t="s">
        <v>50</v>
      </c>
      <c r="Z432" s="31" t="s">
        <v>62</v>
      </c>
      <c r="AA432" s="31" t="s">
        <v>50</v>
      </c>
      <c r="AB432" s="31" t="s">
        <v>50</v>
      </c>
      <c r="AC432" s="31" t="s">
        <v>87</v>
      </c>
      <c r="AD432" s="31" t="s">
        <v>72</v>
      </c>
      <c r="AE432" s="2">
        <f t="shared" si="67"/>
        <v>53</v>
      </c>
      <c r="AF432" s="31" t="s">
        <v>235</v>
      </c>
      <c r="AG432" s="31" t="s">
        <v>76</v>
      </c>
      <c r="AH432" s="31" t="s">
        <v>379</v>
      </c>
      <c r="AI432" s="31" t="s">
        <v>989</v>
      </c>
      <c r="AJ432" s="31">
        <f t="shared" si="68"/>
        <v>1</v>
      </c>
      <c r="AK432" s="34">
        <f t="shared" si="69"/>
        <v>-99</v>
      </c>
      <c r="AL432" s="30">
        <f t="shared" si="70"/>
        <v>-99</v>
      </c>
      <c r="AM432" s="5">
        <f t="shared" si="74"/>
        <v>135.19999999999999</v>
      </c>
      <c r="AN432" s="5">
        <f t="shared" si="75"/>
        <v>53</v>
      </c>
      <c r="AO432" s="30">
        <f t="shared" si="76"/>
        <v>514.09999999999991</v>
      </c>
      <c r="AP432" s="30">
        <f t="shared" si="71"/>
        <v>514.09999999999991</v>
      </c>
      <c r="AQ432">
        <f t="shared" si="72"/>
        <v>0</v>
      </c>
      <c r="AR432" s="2">
        <f t="shared" si="73"/>
        <v>0</v>
      </c>
      <c r="AS432" s="2">
        <f t="shared" si="77"/>
        <v>9.6999999999999993</v>
      </c>
      <c r="AT432" s="31" t="s">
        <v>50</v>
      </c>
      <c r="AU432" s="31" t="s">
        <v>140</v>
      </c>
      <c r="AV432" s="31" t="s">
        <v>60</v>
      </c>
      <c r="AW432" s="31" t="s">
        <v>50</v>
      </c>
      <c r="AX432" s="31" t="s">
        <v>50</v>
      </c>
      <c r="AY432" s="31" t="s">
        <v>50</v>
      </c>
      <c r="AZ432" s="31" t="s">
        <v>50</v>
      </c>
      <c r="BA432" s="31" t="s">
        <v>50</v>
      </c>
      <c r="BB432" s="31" t="s">
        <v>50</v>
      </c>
      <c r="BC432" s="31" t="s">
        <v>50</v>
      </c>
      <c r="BD432" s="31" t="s">
        <v>50</v>
      </c>
      <c r="BE432" s="31" t="s">
        <v>50</v>
      </c>
      <c r="BF432" s="31" t="s">
        <v>50</v>
      </c>
    </row>
    <row r="433" spans="1:58" ht="45" x14ac:dyDescent="0.25">
      <c r="A433" s="31" t="s">
        <v>3357</v>
      </c>
      <c r="B433" s="31" t="s">
        <v>49</v>
      </c>
      <c r="C433" s="32">
        <v>2</v>
      </c>
      <c r="D433" s="31" t="s">
        <v>50</v>
      </c>
      <c r="E433" s="31" t="s">
        <v>84</v>
      </c>
      <c r="F433" s="31" t="s">
        <v>85</v>
      </c>
      <c r="G433" s="31" t="s">
        <v>50</v>
      </c>
      <c r="H433" s="31" t="s">
        <v>50</v>
      </c>
      <c r="I433" s="31" t="s">
        <v>53</v>
      </c>
      <c r="J433" s="31" t="s">
        <v>54</v>
      </c>
      <c r="K433" s="31" t="s">
        <v>54</v>
      </c>
      <c r="L433" s="31" t="s">
        <v>55</v>
      </c>
      <c r="M433" s="31" t="s">
        <v>51</v>
      </c>
      <c r="N433" s="31" t="s">
        <v>50</v>
      </c>
      <c r="O433" s="31" t="s">
        <v>50</v>
      </c>
      <c r="P433" s="31" t="s">
        <v>359</v>
      </c>
      <c r="Q433" s="31" t="s">
        <v>50</v>
      </c>
      <c r="R433" s="31" t="s">
        <v>58</v>
      </c>
      <c r="S433" s="31" t="s">
        <v>59</v>
      </c>
      <c r="T433" s="31" t="s">
        <v>60</v>
      </c>
      <c r="U433" s="31" t="s">
        <v>60</v>
      </c>
      <c r="V433" s="31" t="s">
        <v>50</v>
      </c>
      <c r="W433" s="31" t="s">
        <v>50</v>
      </c>
      <c r="X433" s="31" t="s">
        <v>50</v>
      </c>
      <c r="Y433" s="31" t="s">
        <v>60</v>
      </c>
      <c r="Z433" s="31" t="s">
        <v>62</v>
      </c>
      <c r="AA433" s="31" t="s">
        <v>50</v>
      </c>
      <c r="AB433" s="31" t="s">
        <v>50</v>
      </c>
      <c r="AC433" s="31" t="s">
        <v>87</v>
      </c>
      <c r="AD433" s="31" t="s">
        <v>72</v>
      </c>
      <c r="AE433" s="2">
        <f t="shared" si="67"/>
        <v>53</v>
      </c>
      <c r="AF433" s="31" t="s">
        <v>235</v>
      </c>
      <c r="AG433" s="31" t="s">
        <v>76</v>
      </c>
      <c r="AH433" s="31" t="s">
        <v>144</v>
      </c>
      <c r="AI433" s="31" t="s">
        <v>11924</v>
      </c>
      <c r="AJ433" s="31">
        <f t="shared" si="68"/>
        <v>0</v>
      </c>
      <c r="AK433" s="34">
        <f t="shared" si="69"/>
        <v>-99</v>
      </c>
      <c r="AL433" s="30">
        <f t="shared" si="70"/>
        <v>-99</v>
      </c>
      <c r="AM433" s="5">
        <f t="shared" si="74"/>
        <v>64.62</v>
      </c>
      <c r="AN433" s="5">
        <f t="shared" si="75"/>
        <v>0</v>
      </c>
      <c r="AO433" s="30">
        <f t="shared" si="76"/>
        <v>0</v>
      </c>
      <c r="AP433" s="30">
        <f t="shared" si="71"/>
        <v>0</v>
      </c>
      <c r="AQ433" t="str">
        <f t="shared" si="72"/>
        <v>Before 1978</v>
      </c>
      <c r="AR433" s="2">
        <f t="shared" si="73"/>
        <v>1970</v>
      </c>
      <c r="AS433" s="2">
        <f t="shared" si="77"/>
        <v>-99</v>
      </c>
      <c r="AT433" s="31" t="s">
        <v>50</v>
      </c>
      <c r="AU433" s="31" t="s">
        <v>50</v>
      </c>
      <c r="AV433" s="31" t="s">
        <v>66</v>
      </c>
      <c r="AW433" s="31" t="s">
        <v>57</v>
      </c>
      <c r="AX433" s="31" t="s">
        <v>235</v>
      </c>
      <c r="AY433" s="31" t="s">
        <v>68</v>
      </c>
      <c r="AZ433" s="31" t="s">
        <v>144</v>
      </c>
      <c r="BA433" s="31" t="s">
        <v>11924</v>
      </c>
      <c r="BB433" s="31" t="s">
        <v>50</v>
      </c>
      <c r="BC433" s="31" t="s">
        <v>50</v>
      </c>
      <c r="BD433" s="31" t="s">
        <v>50</v>
      </c>
      <c r="BE433" s="31" t="s">
        <v>50</v>
      </c>
      <c r="BF433" s="31" t="s">
        <v>50</v>
      </c>
    </row>
    <row r="434" spans="1:58" ht="45" x14ac:dyDescent="0.25">
      <c r="A434" s="31" t="s">
        <v>785</v>
      </c>
      <c r="B434" s="31" t="s">
        <v>49</v>
      </c>
      <c r="C434" s="32">
        <v>15</v>
      </c>
      <c r="D434" s="31" t="s">
        <v>50</v>
      </c>
      <c r="E434" s="31" t="s">
        <v>84</v>
      </c>
      <c r="F434" s="31" t="s">
        <v>85</v>
      </c>
      <c r="G434" s="31" t="s">
        <v>50</v>
      </c>
      <c r="H434" s="31" t="s">
        <v>50</v>
      </c>
      <c r="I434" s="31" t="s">
        <v>53</v>
      </c>
      <c r="J434" s="31" t="s">
        <v>54</v>
      </c>
      <c r="K434" s="31" t="s">
        <v>54</v>
      </c>
      <c r="L434" s="31" t="s">
        <v>55</v>
      </c>
      <c r="M434" s="31" t="s">
        <v>72</v>
      </c>
      <c r="N434" s="31" t="s">
        <v>50</v>
      </c>
      <c r="O434" s="31" t="s">
        <v>57</v>
      </c>
      <c r="P434" s="31" t="s">
        <v>50</v>
      </c>
      <c r="Q434" s="31" t="s">
        <v>50</v>
      </c>
      <c r="R434" s="31" t="s">
        <v>58</v>
      </c>
      <c r="S434" s="31" t="s">
        <v>59</v>
      </c>
      <c r="T434" s="31" t="s">
        <v>60</v>
      </c>
      <c r="U434" s="31" t="s">
        <v>60</v>
      </c>
      <c r="V434" s="31" t="s">
        <v>50</v>
      </c>
      <c r="W434" s="31" t="s">
        <v>50</v>
      </c>
      <c r="X434" s="31" t="s">
        <v>50</v>
      </c>
      <c r="Y434" s="31" t="s">
        <v>61</v>
      </c>
      <c r="Z434" s="31" t="s">
        <v>62</v>
      </c>
      <c r="AA434" s="31" t="s">
        <v>50</v>
      </c>
      <c r="AB434" s="31" t="s">
        <v>50</v>
      </c>
      <c r="AC434" s="31" t="s">
        <v>63</v>
      </c>
      <c r="AD434" s="31" t="s">
        <v>50</v>
      </c>
      <c r="AE434" s="2">
        <f t="shared" si="67"/>
        <v>51</v>
      </c>
      <c r="AF434" s="31" t="s">
        <v>1077</v>
      </c>
      <c r="AG434" s="31" t="s">
        <v>76</v>
      </c>
      <c r="AH434" s="31" t="s">
        <v>152</v>
      </c>
      <c r="AI434" s="31" t="s">
        <v>11925</v>
      </c>
      <c r="AJ434" s="31">
        <f t="shared" si="68"/>
        <v>0</v>
      </c>
      <c r="AK434" s="34">
        <f t="shared" si="69"/>
        <v>-99</v>
      </c>
      <c r="AL434" s="30">
        <f t="shared" si="70"/>
        <v>-99</v>
      </c>
      <c r="AM434" s="5">
        <f t="shared" si="74"/>
        <v>64.62</v>
      </c>
      <c r="AN434" s="5">
        <f t="shared" si="75"/>
        <v>0</v>
      </c>
      <c r="AO434" s="30">
        <f t="shared" si="76"/>
        <v>0</v>
      </c>
      <c r="AP434" s="30">
        <f t="shared" si="71"/>
        <v>0</v>
      </c>
      <c r="AQ434" t="str">
        <f t="shared" si="72"/>
        <v>Before 1978</v>
      </c>
      <c r="AR434" s="2">
        <f t="shared" si="73"/>
        <v>1970</v>
      </c>
      <c r="AS434" s="2">
        <f t="shared" si="77"/>
        <v>-99</v>
      </c>
      <c r="AT434" s="31" t="s">
        <v>50</v>
      </c>
      <c r="AU434" s="31" t="s">
        <v>50</v>
      </c>
      <c r="AV434" s="31" t="s">
        <v>66</v>
      </c>
      <c r="AW434" s="31" t="s">
        <v>57</v>
      </c>
      <c r="AX434" s="31" t="s">
        <v>50</v>
      </c>
      <c r="AY434" s="31" t="s">
        <v>50</v>
      </c>
      <c r="AZ434" s="31" t="s">
        <v>152</v>
      </c>
      <c r="BA434" s="31" t="s">
        <v>11925</v>
      </c>
      <c r="BB434" s="31" t="s">
        <v>50</v>
      </c>
      <c r="BC434" s="31" t="s">
        <v>50</v>
      </c>
      <c r="BD434" s="31" t="s">
        <v>50</v>
      </c>
      <c r="BE434" s="31" t="s">
        <v>50</v>
      </c>
      <c r="BF434" s="31" t="s">
        <v>50</v>
      </c>
    </row>
    <row r="435" spans="1:58" ht="45" x14ac:dyDescent="0.25">
      <c r="A435" s="31" t="s">
        <v>3568</v>
      </c>
      <c r="B435" s="31" t="s">
        <v>49</v>
      </c>
      <c r="C435" s="32">
        <v>13</v>
      </c>
      <c r="D435" s="31" t="s">
        <v>50</v>
      </c>
      <c r="E435" s="31" t="s">
        <v>71</v>
      </c>
      <c r="F435" s="31" t="s">
        <v>96</v>
      </c>
      <c r="G435" s="31" t="s">
        <v>50</v>
      </c>
      <c r="H435" s="31" t="s">
        <v>50</v>
      </c>
      <c r="I435" s="31" t="s">
        <v>86</v>
      </c>
      <c r="J435" s="31" t="s">
        <v>54</v>
      </c>
      <c r="K435" s="31" t="s">
        <v>54</v>
      </c>
      <c r="L435" s="31" t="s">
        <v>55</v>
      </c>
      <c r="M435" s="31" t="s">
        <v>52</v>
      </c>
      <c r="N435" s="31" t="s">
        <v>50</v>
      </c>
      <c r="O435" s="31" t="s">
        <v>57</v>
      </c>
      <c r="P435" s="31" t="s">
        <v>50</v>
      </c>
      <c r="Q435" s="31" t="s">
        <v>50</v>
      </c>
      <c r="R435" s="31" t="s">
        <v>86</v>
      </c>
      <c r="S435" s="31" t="s">
        <v>59</v>
      </c>
      <c r="T435" s="31" t="s">
        <v>50</v>
      </c>
      <c r="U435" s="31" t="s">
        <v>50</v>
      </c>
      <c r="V435" s="31" t="s">
        <v>66</v>
      </c>
      <c r="W435" s="31" t="s">
        <v>50</v>
      </c>
      <c r="X435" s="31" t="s">
        <v>50</v>
      </c>
      <c r="Y435" s="31" t="s">
        <v>50</v>
      </c>
      <c r="Z435" s="31" t="s">
        <v>62</v>
      </c>
      <c r="AA435" s="31" t="s">
        <v>50</v>
      </c>
      <c r="AB435" s="31" t="s">
        <v>50</v>
      </c>
      <c r="AC435" s="31" t="s">
        <v>87</v>
      </c>
      <c r="AD435" s="31" t="s">
        <v>72</v>
      </c>
      <c r="AE435" s="2">
        <f t="shared" si="67"/>
        <v>50</v>
      </c>
      <c r="AF435" s="31" t="s">
        <v>101</v>
      </c>
      <c r="AG435" s="31" t="s">
        <v>76</v>
      </c>
      <c r="AH435" s="31" t="s">
        <v>152</v>
      </c>
      <c r="AI435" s="31" t="s">
        <v>11926</v>
      </c>
      <c r="AJ435" s="31">
        <f t="shared" si="68"/>
        <v>0</v>
      </c>
      <c r="AK435" s="34">
        <f t="shared" si="69"/>
        <v>-99</v>
      </c>
      <c r="AL435" s="30">
        <f t="shared" si="70"/>
        <v>-99</v>
      </c>
      <c r="AM435" s="5">
        <f t="shared" si="74"/>
        <v>40.96</v>
      </c>
      <c r="AN435" s="5">
        <f t="shared" si="75"/>
        <v>0</v>
      </c>
      <c r="AO435" s="30">
        <f t="shared" si="76"/>
        <v>0</v>
      </c>
      <c r="AP435" s="30">
        <f t="shared" si="71"/>
        <v>0</v>
      </c>
      <c r="AQ435" t="str">
        <f t="shared" si="72"/>
        <v>Before 1978</v>
      </c>
      <c r="AR435" s="2">
        <f t="shared" si="73"/>
        <v>1957</v>
      </c>
      <c r="AS435" s="2">
        <f t="shared" si="77"/>
        <v>-99</v>
      </c>
      <c r="AT435" s="31" t="s">
        <v>50</v>
      </c>
      <c r="AU435" s="31" t="s">
        <v>50</v>
      </c>
      <c r="AV435" s="31" t="s">
        <v>66</v>
      </c>
      <c r="AW435" s="31" t="s">
        <v>57</v>
      </c>
      <c r="AX435" s="31" t="s">
        <v>267</v>
      </c>
      <c r="AY435" s="31" t="s">
        <v>68</v>
      </c>
      <c r="AZ435" s="31" t="s">
        <v>152</v>
      </c>
      <c r="BA435" s="31" t="s">
        <v>11926</v>
      </c>
      <c r="BB435" s="31" t="s">
        <v>50</v>
      </c>
      <c r="BC435" s="31" t="s">
        <v>50</v>
      </c>
      <c r="BD435" s="31" t="s">
        <v>50</v>
      </c>
      <c r="BE435" s="31" t="s">
        <v>50</v>
      </c>
      <c r="BF435" s="31" t="s">
        <v>50</v>
      </c>
    </row>
    <row r="436" spans="1:58" ht="45" x14ac:dyDescent="0.25">
      <c r="A436" s="31" t="s">
        <v>3568</v>
      </c>
      <c r="B436" s="31" t="s">
        <v>49</v>
      </c>
      <c r="C436" s="32">
        <v>14</v>
      </c>
      <c r="D436" s="31" t="s">
        <v>50</v>
      </c>
      <c r="E436" s="31" t="s">
        <v>71</v>
      </c>
      <c r="F436" s="31" t="s">
        <v>96</v>
      </c>
      <c r="G436" s="31" t="s">
        <v>50</v>
      </c>
      <c r="H436" s="31" t="s">
        <v>50</v>
      </c>
      <c r="I436" s="31" t="s">
        <v>86</v>
      </c>
      <c r="J436" s="31" t="s">
        <v>54</v>
      </c>
      <c r="K436" s="31" t="s">
        <v>54</v>
      </c>
      <c r="L436" s="31" t="s">
        <v>55</v>
      </c>
      <c r="M436" s="31" t="s">
        <v>51</v>
      </c>
      <c r="N436" s="31" t="s">
        <v>50</v>
      </c>
      <c r="O436" s="31" t="s">
        <v>57</v>
      </c>
      <c r="P436" s="31" t="s">
        <v>50</v>
      </c>
      <c r="Q436" s="31" t="s">
        <v>50</v>
      </c>
      <c r="R436" s="31" t="s">
        <v>86</v>
      </c>
      <c r="S436" s="31" t="s">
        <v>59</v>
      </c>
      <c r="T436" s="31" t="s">
        <v>50</v>
      </c>
      <c r="U436" s="31" t="s">
        <v>50</v>
      </c>
      <c r="V436" s="31" t="s">
        <v>66</v>
      </c>
      <c r="W436" s="31" t="s">
        <v>50</v>
      </c>
      <c r="X436" s="31" t="s">
        <v>50</v>
      </c>
      <c r="Y436" s="31" t="s">
        <v>50</v>
      </c>
      <c r="Z436" s="31" t="s">
        <v>62</v>
      </c>
      <c r="AA436" s="31" t="s">
        <v>50</v>
      </c>
      <c r="AB436" s="31" t="s">
        <v>50</v>
      </c>
      <c r="AC436" s="31" t="s">
        <v>87</v>
      </c>
      <c r="AD436" s="31" t="s">
        <v>72</v>
      </c>
      <c r="AE436" s="2">
        <f t="shared" si="67"/>
        <v>50</v>
      </c>
      <c r="AF436" s="31" t="s">
        <v>101</v>
      </c>
      <c r="AG436" s="31" t="s">
        <v>76</v>
      </c>
      <c r="AH436" s="31" t="s">
        <v>152</v>
      </c>
      <c r="AI436" s="31" t="s">
        <v>11927</v>
      </c>
      <c r="AJ436" s="31">
        <f t="shared" si="68"/>
        <v>0</v>
      </c>
      <c r="AK436" s="34">
        <f t="shared" si="69"/>
        <v>-99</v>
      </c>
      <c r="AL436" s="30">
        <f t="shared" si="70"/>
        <v>-99</v>
      </c>
      <c r="AM436" s="5">
        <f t="shared" si="74"/>
        <v>40.96</v>
      </c>
      <c r="AN436" s="5">
        <f t="shared" si="75"/>
        <v>0</v>
      </c>
      <c r="AO436" s="30">
        <f t="shared" si="76"/>
        <v>0</v>
      </c>
      <c r="AP436" s="30">
        <f t="shared" si="71"/>
        <v>0</v>
      </c>
      <c r="AQ436" t="str">
        <f t="shared" si="72"/>
        <v>Before 1978</v>
      </c>
      <c r="AR436" s="2">
        <f t="shared" si="73"/>
        <v>1957</v>
      </c>
      <c r="AS436" s="2">
        <f t="shared" si="77"/>
        <v>-99</v>
      </c>
      <c r="AT436" s="31" t="s">
        <v>50</v>
      </c>
      <c r="AU436" s="31" t="s">
        <v>50</v>
      </c>
      <c r="AV436" s="31" t="s">
        <v>66</v>
      </c>
      <c r="AW436" s="31" t="s">
        <v>57</v>
      </c>
      <c r="AX436" s="31" t="s">
        <v>267</v>
      </c>
      <c r="AY436" s="31" t="s">
        <v>68</v>
      </c>
      <c r="AZ436" s="31" t="s">
        <v>152</v>
      </c>
      <c r="BA436" s="31" t="s">
        <v>11927</v>
      </c>
      <c r="BB436" s="31" t="s">
        <v>50</v>
      </c>
      <c r="BC436" s="31" t="s">
        <v>50</v>
      </c>
      <c r="BD436" s="31" t="s">
        <v>50</v>
      </c>
      <c r="BE436" s="31" t="s">
        <v>50</v>
      </c>
      <c r="BF436" s="31" t="s">
        <v>50</v>
      </c>
    </row>
    <row r="437" spans="1:58" ht="45" x14ac:dyDescent="0.25">
      <c r="A437" s="31" t="s">
        <v>3568</v>
      </c>
      <c r="B437" s="31" t="s">
        <v>49</v>
      </c>
      <c r="C437" s="32">
        <v>15</v>
      </c>
      <c r="D437" s="31" t="s">
        <v>50</v>
      </c>
      <c r="E437" s="31" t="s">
        <v>71</v>
      </c>
      <c r="F437" s="31" t="s">
        <v>96</v>
      </c>
      <c r="G437" s="31" t="s">
        <v>50</v>
      </c>
      <c r="H437" s="31" t="s">
        <v>50</v>
      </c>
      <c r="I437" s="31" t="s">
        <v>86</v>
      </c>
      <c r="J437" s="31" t="s">
        <v>54</v>
      </c>
      <c r="K437" s="31" t="s">
        <v>54</v>
      </c>
      <c r="L437" s="31" t="s">
        <v>55</v>
      </c>
      <c r="M437" s="31" t="s">
        <v>72</v>
      </c>
      <c r="N437" s="31" t="s">
        <v>50</v>
      </c>
      <c r="O437" s="31" t="s">
        <v>57</v>
      </c>
      <c r="P437" s="31" t="s">
        <v>50</v>
      </c>
      <c r="Q437" s="31" t="s">
        <v>50</v>
      </c>
      <c r="R437" s="31" t="s">
        <v>86</v>
      </c>
      <c r="S437" s="31" t="s">
        <v>59</v>
      </c>
      <c r="T437" s="31" t="s">
        <v>50</v>
      </c>
      <c r="U437" s="31" t="s">
        <v>50</v>
      </c>
      <c r="V437" s="31" t="s">
        <v>66</v>
      </c>
      <c r="W437" s="31" t="s">
        <v>50</v>
      </c>
      <c r="X437" s="31" t="s">
        <v>50</v>
      </c>
      <c r="Y437" s="31" t="s">
        <v>50</v>
      </c>
      <c r="Z437" s="31" t="s">
        <v>62</v>
      </c>
      <c r="AA437" s="31" t="s">
        <v>50</v>
      </c>
      <c r="AB437" s="31" t="s">
        <v>50</v>
      </c>
      <c r="AC437" s="31" t="s">
        <v>87</v>
      </c>
      <c r="AD437" s="31" t="s">
        <v>72</v>
      </c>
      <c r="AE437" s="2">
        <f t="shared" si="67"/>
        <v>50</v>
      </c>
      <c r="AF437" s="31" t="s">
        <v>101</v>
      </c>
      <c r="AG437" s="31" t="s">
        <v>76</v>
      </c>
      <c r="AH437" s="31" t="s">
        <v>152</v>
      </c>
      <c r="AI437" s="31" t="s">
        <v>11928</v>
      </c>
      <c r="AJ437" s="31">
        <f t="shared" si="68"/>
        <v>0</v>
      </c>
      <c r="AK437" s="34">
        <f t="shared" si="69"/>
        <v>-99</v>
      </c>
      <c r="AL437" s="30">
        <f t="shared" si="70"/>
        <v>-99</v>
      </c>
      <c r="AM437" s="5">
        <f t="shared" si="74"/>
        <v>40.96</v>
      </c>
      <c r="AN437" s="5">
        <f t="shared" si="75"/>
        <v>0</v>
      </c>
      <c r="AO437" s="30">
        <f t="shared" si="76"/>
        <v>0</v>
      </c>
      <c r="AP437" s="30">
        <f t="shared" si="71"/>
        <v>0</v>
      </c>
      <c r="AQ437" t="str">
        <f t="shared" si="72"/>
        <v>Before 1978</v>
      </c>
      <c r="AR437" s="2">
        <f t="shared" si="73"/>
        <v>1957</v>
      </c>
      <c r="AS437" s="2">
        <f t="shared" si="77"/>
        <v>-99</v>
      </c>
      <c r="AT437" s="31" t="s">
        <v>50</v>
      </c>
      <c r="AU437" s="31" t="s">
        <v>50</v>
      </c>
      <c r="AV437" s="31" t="s">
        <v>66</v>
      </c>
      <c r="AW437" s="31" t="s">
        <v>57</v>
      </c>
      <c r="AX437" s="31" t="s">
        <v>218</v>
      </c>
      <c r="AY437" s="31" t="s">
        <v>68</v>
      </c>
      <c r="AZ437" s="31" t="s">
        <v>152</v>
      </c>
      <c r="BA437" s="31" t="s">
        <v>11928</v>
      </c>
      <c r="BB437" s="31" t="s">
        <v>50</v>
      </c>
      <c r="BC437" s="31" t="s">
        <v>50</v>
      </c>
      <c r="BD437" s="31" t="s">
        <v>50</v>
      </c>
      <c r="BE437" s="31" t="s">
        <v>50</v>
      </c>
      <c r="BF437" s="31" t="s">
        <v>50</v>
      </c>
    </row>
    <row r="438" spans="1:58" ht="45" x14ac:dyDescent="0.25">
      <c r="A438" s="31" t="s">
        <v>3568</v>
      </c>
      <c r="B438" s="31" t="s">
        <v>49</v>
      </c>
      <c r="C438" s="32">
        <v>18</v>
      </c>
      <c r="D438" s="31" t="s">
        <v>50</v>
      </c>
      <c r="E438" s="31" t="s">
        <v>71</v>
      </c>
      <c r="F438" s="31" t="s">
        <v>96</v>
      </c>
      <c r="G438" s="31" t="s">
        <v>50</v>
      </c>
      <c r="H438" s="31" t="s">
        <v>50</v>
      </c>
      <c r="I438" s="31" t="s">
        <v>66</v>
      </c>
      <c r="J438" s="31" t="s">
        <v>54</v>
      </c>
      <c r="K438" s="31" t="s">
        <v>54</v>
      </c>
      <c r="L438" s="31" t="s">
        <v>55</v>
      </c>
      <c r="M438" s="31" t="s">
        <v>51</v>
      </c>
      <c r="N438" s="31" t="s">
        <v>50</v>
      </c>
      <c r="O438" s="31" t="s">
        <v>57</v>
      </c>
      <c r="P438" s="31" t="s">
        <v>50</v>
      </c>
      <c r="Q438" s="31" t="s">
        <v>50</v>
      </c>
      <c r="R438" s="31" t="s">
        <v>86</v>
      </c>
      <c r="S438" s="31" t="s">
        <v>59</v>
      </c>
      <c r="T438" s="31" t="s">
        <v>60</v>
      </c>
      <c r="U438" s="31" t="s">
        <v>60</v>
      </c>
      <c r="V438" s="31" t="s">
        <v>66</v>
      </c>
      <c r="W438" s="31" t="s">
        <v>50</v>
      </c>
      <c r="X438" s="31" t="s">
        <v>50</v>
      </c>
      <c r="Y438" s="31" t="s">
        <v>50</v>
      </c>
      <c r="Z438" s="31" t="s">
        <v>62</v>
      </c>
      <c r="AA438" s="31" t="s">
        <v>50</v>
      </c>
      <c r="AB438" s="31" t="s">
        <v>50</v>
      </c>
      <c r="AC438" s="31" t="s">
        <v>87</v>
      </c>
      <c r="AD438" s="31" t="s">
        <v>72</v>
      </c>
      <c r="AE438" s="2">
        <f t="shared" si="67"/>
        <v>50</v>
      </c>
      <c r="AF438" s="31" t="s">
        <v>101</v>
      </c>
      <c r="AG438" s="31" t="s">
        <v>76</v>
      </c>
      <c r="AH438" s="31" t="s">
        <v>152</v>
      </c>
      <c r="AI438" s="31" t="s">
        <v>11929</v>
      </c>
      <c r="AJ438" s="31">
        <f t="shared" si="68"/>
        <v>0</v>
      </c>
      <c r="AK438" s="34">
        <f t="shared" si="69"/>
        <v>-99</v>
      </c>
      <c r="AL438" s="30">
        <f t="shared" si="70"/>
        <v>-99</v>
      </c>
      <c r="AM438" s="5">
        <f t="shared" si="74"/>
        <v>40.96</v>
      </c>
      <c r="AN438" s="5">
        <f t="shared" si="75"/>
        <v>0</v>
      </c>
      <c r="AO438" s="30">
        <f t="shared" si="76"/>
        <v>0</v>
      </c>
      <c r="AP438" s="30">
        <f t="shared" si="71"/>
        <v>0</v>
      </c>
      <c r="AQ438" t="str">
        <f t="shared" si="72"/>
        <v>Before 1978</v>
      </c>
      <c r="AR438" s="2">
        <f t="shared" si="73"/>
        <v>1957</v>
      </c>
      <c r="AS438" s="2">
        <f t="shared" si="77"/>
        <v>-99</v>
      </c>
      <c r="AT438" s="31" t="s">
        <v>50</v>
      </c>
      <c r="AU438" s="31" t="s">
        <v>50</v>
      </c>
      <c r="AV438" s="31" t="s">
        <v>66</v>
      </c>
      <c r="AW438" s="31" t="s">
        <v>57</v>
      </c>
      <c r="AX438" s="31" t="s">
        <v>267</v>
      </c>
      <c r="AY438" s="31" t="s">
        <v>68</v>
      </c>
      <c r="AZ438" s="31" t="s">
        <v>152</v>
      </c>
      <c r="BA438" s="31" t="s">
        <v>11929</v>
      </c>
      <c r="BB438" s="31" t="s">
        <v>50</v>
      </c>
      <c r="BC438" s="31" t="s">
        <v>50</v>
      </c>
      <c r="BD438" s="31" t="s">
        <v>50</v>
      </c>
      <c r="BE438" s="31" t="s">
        <v>50</v>
      </c>
      <c r="BF438" s="31" t="s">
        <v>50</v>
      </c>
    </row>
    <row r="439" spans="1:58" ht="45" x14ac:dyDescent="0.25">
      <c r="A439" s="31" t="s">
        <v>3568</v>
      </c>
      <c r="B439" s="31" t="s">
        <v>49</v>
      </c>
      <c r="C439" s="32">
        <v>19</v>
      </c>
      <c r="D439" s="31" t="s">
        <v>50</v>
      </c>
      <c r="E439" s="31" t="s">
        <v>71</v>
      </c>
      <c r="F439" s="31" t="s">
        <v>96</v>
      </c>
      <c r="G439" s="31" t="s">
        <v>50</v>
      </c>
      <c r="H439" s="31" t="s">
        <v>50</v>
      </c>
      <c r="I439" s="31" t="s">
        <v>66</v>
      </c>
      <c r="J439" s="31" t="s">
        <v>54</v>
      </c>
      <c r="K439" s="31" t="s">
        <v>54</v>
      </c>
      <c r="L439" s="31" t="s">
        <v>55</v>
      </c>
      <c r="M439" s="31" t="s">
        <v>72</v>
      </c>
      <c r="N439" s="31" t="s">
        <v>50</v>
      </c>
      <c r="O439" s="31" t="s">
        <v>57</v>
      </c>
      <c r="P439" s="31" t="s">
        <v>50</v>
      </c>
      <c r="Q439" s="31" t="s">
        <v>50</v>
      </c>
      <c r="R439" s="31" t="s">
        <v>86</v>
      </c>
      <c r="S439" s="31" t="s">
        <v>59</v>
      </c>
      <c r="T439" s="31" t="s">
        <v>60</v>
      </c>
      <c r="U439" s="31" t="s">
        <v>60</v>
      </c>
      <c r="V439" s="31" t="s">
        <v>66</v>
      </c>
      <c r="W439" s="31" t="s">
        <v>50</v>
      </c>
      <c r="X439" s="31" t="s">
        <v>50</v>
      </c>
      <c r="Y439" s="31" t="s">
        <v>50</v>
      </c>
      <c r="Z439" s="31" t="s">
        <v>62</v>
      </c>
      <c r="AA439" s="31" t="s">
        <v>50</v>
      </c>
      <c r="AB439" s="31" t="s">
        <v>50</v>
      </c>
      <c r="AC439" s="31" t="s">
        <v>87</v>
      </c>
      <c r="AD439" s="31" t="s">
        <v>72</v>
      </c>
      <c r="AE439" s="2">
        <f t="shared" si="67"/>
        <v>50</v>
      </c>
      <c r="AF439" s="31" t="s">
        <v>101</v>
      </c>
      <c r="AG439" s="31" t="s">
        <v>76</v>
      </c>
      <c r="AH439" s="31" t="s">
        <v>152</v>
      </c>
      <c r="AI439" s="31" t="s">
        <v>11930</v>
      </c>
      <c r="AJ439" s="31">
        <f t="shared" si="68"/>
        <v>0</v>
      </c>
      <c r="AK439" s="34">
        <f t="shared" si="69"/>
        <v>-99</v>
      </c>
      <c r="AL439" s="30">
        <f t="shared" si="70"/>
        <v>-99</v>
      </c>
      <c r="AM439" s="5">
        <f t="shared" si="74"/>
        <v>40.96</v>
      </c>
      <c r="AN439" s="5">
        <f t="shared" si="75"/>
        <v>0</v>
      </c>
      <c r="AO439" s="30">
        <f t="shared" si="76"/>
        <v>0</v>
      </c>
      <c r="AP439" s="30">
        <f t="shared" si="71"/>
        <v>0</v>
      </c>
      <c r="AQ439" t="str">
        <f t="shared" si="72"/>
        <v>Before 1978</v>
      </c>
      <c r="AR439" s="2">
        <f t="shared" si="73"/>
        <v>1957</v>
      </c>
      <c r="AS439" s="2">
        <f t="shared" si="77"/>
        <v>-99</v>
      </c>
      <c r="AT439" s="31" t="s">
        <v>50</v>
      </c>
      <c r="AU439" s="31" t="s">
        <v>50</v>
      </c>
      <c r="AV439" s="31" t="s">
        <v>66</v>
      </c>
      <c r="AW439" s="31" t="s">
        <v>57</v>
      </c>
      <c r="AX439" s="31" t="s">
        <v>267</v>
      </c>
      <c r="AY439" s="31" t="s">
        <v>68</v>
      </c>
      <c r="AZ439" s="31" t="s">
        <v>152</v>
      </c>
      <c r="BA439" s="31" t="s">
        <v>11930</v>
      </c>
      <c r="BB439" s="31" t="s">
        <v>50</v>
      </c>
      <c r="BC439" s="31" t="s">
        <v>50</v>
      </c>
      <c r="BD439" s="31" t="s">
        <v>50</v>
      </c>
      <c r="BE439" s="31" t="s">
        <v>50</v>
      </c>
      <c r="BF439" s="31" t="s">
        <v>50</v>
      </c>
    </row>
    <row r="440" spans="1:58" ht="45" x14ac:dyDescent="0.25">
      <c r="A440" s="31" t="s">
        <v>3568</v>
      </c>
      <c r="B440" s="31" t="s">
        <v>49</v>
      </c>
      <c r="C440" s="32">
        <v>20</v>
      </c>
      <c r="D440" s="31" t="s">
        <v>50</v>
      </c>
      <c r="E440" s="31" t="s">
        <v>71</v>
      </c>
      <c r="F440" s="31" t="s">
        <v>96</v>
      </c>
      <c r="G440" s="31" t="s">
        <v>50</v>
      </c>
      <c r="H440" s="31" t="s">
        <v>50</v>
      </c>
      <c r="I440" s="31" t="s">
        <v>66</v>
      </c>
      <c r="J440" s="31" t="s">
        <v>54</v>
      </c>
      <c r="K440" s="31" t="s">
        <v>54</v>
      </c>
      <c r="L440" s="31" t="s">
        <v>55</v>
      </c>
      <c r="M440" s="31" t="s">
        <v>52</v>
      </c>
      <c r="N440" s="31" t="s">
        <v>50</v>
      </c>
      <c r="O440" s="31" t="s">
        <v>57</v>
      </c>
      <c r="P440" s="31" t="s">
        <v>50</v>
      </c>
      <c r="Q440" s="31" t="s">
        <v>50</v>
      </c>
      <c r="R440" s="31" t="s">
        <v>86</v>
      </c>
      <c r="S440" s="31" t="s">
        <v>59</v>
      </c>
      <c r="T440" s="31" t="s">
        <v>60</v>
      </c>
      <c r="U440" s="31" t="s">
        <v>60</v>
      </c>
      <c r="V440" s="31" t="s">
        <v>66</v>
      </c>
      <c r="W440" s="31" t="s">
        <v>50</v>
      </c>
      <c r="X440" s="31" t="s">
        <v>50</v>
      </c>
      <c r="Y440" s="31" t="s">
        <v>50</v>
      </c>
      <c r="Z440" s="31" t="s">
        <v>62</v>
      </c>
      <c r="AA440" s="31" t="s">
        <v>50</v>
      </c>
      <c r="AB440" s="31" t="s">
        <v>50</v>
      </c>
      <c r="AC440" s="31" t="s">
        <v>87</v>
      </c>
      <c r="AD440" s="31" t="s">
        <v>72</v>
      </c>
      <c r="AE440" s="2">
        <f t="shared" si="67"/>
        <v>50</v>
      </c>
      <c r="AF440" s="31" t="s">
        <v>101</v>
      </c>
      <c r="AG440" s="31" t="s">
        <v>76</v>
      </c>
      <c r="AH440" s="31" t="s">
        <v>152</v>
      </c>
      <c r="AI440" s="31" t="s">
        <v>11931</v>
      </c>
      <c r="AJ440" s="31">
        <f t="shared" si="68"/>
        <v>0</v>
      </c>
      <c r="AK440" s="34">
        <f t="shared" si="69"/>
        <v>-99</v>
      </c>
      <c r="AL440" s="30">
        <f t="shared" si="70"/>
        <v>-99</v>
      </c>
      <c r="AM440" s="5">
        <f t="shared" si="74"/>
        <v>40.96</v>
      </c>
      <c r="AN440" s="5">
        <f t="shared" si="75"/>
        <v>0</v>
      </c>
      <c r="AO440" s="30">
        <f t="shared" si="76"/>
        <v>0</v>
      </c>
      <c r="AP440" s="30">
        <f t="shared" si="71"/>
        <v>0</v>
      </c>
      <c r="AQ440" t="str">
        <f t="shared" si="72"/>
        <v>Before 1978</v>
      </c>
      <c r="AR440" s="2">
        <f t="shared" si="73"/>
        <v>1957</v>
      </c>
      <c r="AS440" s="2">
        <f t="shared" si="77"/>
        <v>-99</v>
      </c>
      <c r="AT440" s="31" t="s">
        <v>50</v>
      </c>
      <c r="AU440" s="31" t="s">
        <v>50</v>
      </c>
      <c r="AV440" s="31" t="s">
        <v>66</v>
      </c>
      <c r="AW440" s="31" t="s">
        <v>57</v>
      </c>
      <c r="AX440" s="31" t="s">
        <v>218</v>
      </c>
      <c r="AY440" s="31" t="s">
        <v>68</v>
      </c>
      <c r="AZ440" s="31" t="s">
        <v>152</v>
      </c>
      <c r="BA440" s="31" t="s">
        <v>11931</v>
      </c>
      <c r="BB440" s="31" t="s">
        <v>50</v>
      </c>
      <c r="BC440" s="31" t="s">
        <v>50</v>
      </c>
      <c r="BD440" s="31" t="s">
        <v>50</v>
      </c>
      <c r="BE440" s="31" t="s">
        <v>50</v>
      </c>
      <c r="BF440" s="31" t="s">
        <v>50</v>
      </c>
    </row>
    <row r="441" spans="1:58" ht="45" x14ac:dyDescent="0.25">
      <c r="A441" s="31" t="s">
        <v>4048</v>
      </c>
      <c r="B441" s="31" t="s">
        <v>49</v>
      </c>
      <c r="C441" s="32">
        <v>2</v>
      </c>
      <c r="D441" s="31" t="s">
        <v>50</v>
      </c>
      <c r="E441" s="31" t="s">
        <v>84</v>
      </c>
      <c r="F441" s="31" t="s">
        <v>85</v>
      </c>
      <c r="G441" s="31" t="s">
        <v>50</v>
      </c>
      <c r="H441" s="31" t="s">
        <v>50</v>
      </c>
      <c r="I441" s="31" t="s">
        <v>53</v>
      </c>
      <c r="J441" s="31" t="s">
        <v>54</v>
      </c>
      <c r="K441" s="31" t="s">
        <v>54</v>
      </c>
      <c r="L441" s="31" t="s">
        <v>128</v>
      </c>
      <c r="M441" s="31" t="s">
        <v>72</v>
      </c>
      <c r="N441" s="31" t="s">
        <v>50</v>
      </c>
      <c r="O441" s="31" t="s">
        <v>74</v>
      </c>
      <c r="P441" s="31" t="s">
        <v>50</v>
      </c>
      <c r="Q441" s="31" t="s">
        <v>50</v>
      </c>
      <c r="R441" s="31" t="s">
        <v>58</v>
      </c>
      <c r="S441" s="31" t="s">
        <v>59</v>
      </c>
      <c r="T441" s="31" t="s">
        <v>60</v>
      </c>
      <c r="U441" s="31" t="s">
        <v>60</v>
      </c>
      <c r="V441" s="31" t="s">
        <v>60</v>
      </c>
      <c r="W441" s="31" t="s">
        <v>50</v>
      </c>
      <c r="X441" s="31" t="s">
        <v>50</v>
      </c>
      <c r="Y441" s="31" t="s">
        <v>50</v>
      </c>
      <c r="Z441" s="31" t="s">
        <v>62</v>
      </c>
      <c r="AA441" s="31" t="s">
        <v>50</v>
      </c>
      <c r="AB441" s="31" t="s">
        <v>50</v>
      </c>
      <c r="AC441" s="31" t="s">
        <v>87</v>
      </c>
      <c r="AD441" s="31" t="s">
        <v>72</v>
      </c>
      <c r="AE441" s="2">
        <f t="shared" si="67"/>
        <v>50</v>
      </c>
      <c r="AF441" s="31" t="s">
        <v>101</v>
      </c>
      <c r="AG441" s="31" t="s">
        <v>76</v>
      </c>
      <c r="AH441" s="31" t="s">
        <v>11932</v>
      </c>
      <c r="AI441" s="31" t="s">
        <v>11933</v>
      </c>
      <c r="AJ441" s="31">
        <f t="shared" si="68"/>
        <v>0</v>
      </c>
      <c r="AK441" s="34">
        <f t="shared" si="69"/>
        <v>-99</v>
      </c>
      <c r="AL441" s="30">
        <f t="shared" si="70"/>
        <v>-99</v>
      </c>
      <c r="AM441" s="5">
        <f t="shared" si="74"/>
        <v>158.74</v>
      </c>
      <c r="AN441" s="5">
        <f t="shared" si="75"/>
        <v>0</v>
      </c>
      <c r="AO441" s="30">
        <f t="shared" si="76"/>
        <v>0</v>
      </c>
      <c r="AP441" s="30">
        <f t="shared" si="71"/>
        <v>0</v>
      </c>
      <c r="AQ441" t="str">
        <f t="shared" si="72"/>
        <v>Before 1978</v>
      </c>
      <c r="AR441" s="2">
        <f t="shared" si="73"/>
        <v>1967</v>
      </c>
      <c r="AS441" s="2">
        <f t="shared" si="77"/>
        <v>-99</v>
      </c>
      <c r="AT441" s="31" t="s">
        <v>50</v>
      </c>
      <c r="AU441" s="31" t="s">
        <v>50</v>
      </c>
      <c r="AV441" s="31" t="s">
        <v>141</v>
      </c>
      <c r="AW441" s="31" t="s">
        <v>86</v>
      </c>
      <c r="AX441" s="31" t="s">
        <v>50</v>
      </c>
      <c r="AY441" s="31" t="s">
        <v>50</v>
      </c>
      <c r="AZ441" s="31" t="s">
        <v>11932</v>
      </c>
      <c r="BA441" s="31" t="s">
        <v>11933</v>
      </c>
      <c r="BB441" s="31" t="s">
        <v>50</v>
      </c>
      <c r="BC441" s="31" t="s">
        <v>50</v>
      </c>
      <c r="BD441" s="31" t="s">
        <v>50</v>
      </c>
      <c r="BE441" s="31" t="s">
        <v>50</v>
      </c>
      <c r="BF441" s="31" t="s">
        <v>366</v>
      </c>
    </row>
    <row r="442" spans="1:58" ht="45" x14ac:dyDescent="0.25">
      <c r="A442" s="31" t="s">
        <v>443</v>
      </c>
      <c r="B442" s="31" t="s">
        <v>49</v>
      </c>
      <c r="C442" s="32">
        <v>4</v>
      </c>
      <c r="D442" s="31" t="s">
        <v>50</v>
      </c>
      <c r="E442" s="31" t="s">
        <v>70</v>
      </c>
      <c r="F442" s="31" t="s">
        <v>71</v>
      </c>
      <c r="G442" s="31" t="s">
        <v>50</v>
      </c>
      <c r="H442" s="31" t="s">
        <v>50</v>
      </c>
      <c r="I442" s="31" t="s">
        <v>53</v>
      </c>
      <c r="J442" s="31" t="s">
        <v>54</v>
      </c>
      <c r="K442" s="31" t="s">
        <v>54</v>
      </c>
      <c r="L442" s="31" t="s">
        <v>55</v>
      </c>
      <c r="M442" s="31" t="s">
        <v>72</v>
      </c>
      <c r="N442" s="31" t="s">
        <v>50</v>
      </c>
      <c r="O442" s="31" t="s">
        <v>57</v>
      </c>
      <c r="P442" s="31" t="s">
        <v>50</v>
      </c>
      <c r="Q442" s="31" t="s">
        <v>50</v>
      </c>
      <c r="R442" s="31" t="s">
        <v>58</v>
      </c>
      <c r="S442" s="31" t="s">
        <v>59</v>
      </c>
      <c r="T442" s="31" t="s">
        <v>60</v>
      </c>
      <c r="U442" s="31" t="s">
        <v>60</v>
      </c>
      <c r="V442" s="31" t="s">
        <v>60</v>
      </c>
      <c r="W442" s="31" t="s">
        <v>50</v>
      </c>
      <c r="X442" s="31" t="s">
        <v>50</v>
      </c>
      <c r="Y442" s="31" t="s">
        <v>50</v>
      </c>
      <c r="Z442" s="31" t="s">
        <v>62</v>
      </c>
      <c r="AA442" s="31" t="s">
        <v>50</v>
      </c>
      <c r="AB442" s="31" t="s">
        <v>50</v>
      </c>
      <c r="AC442" s="31" t="s">
        <v>87</v>
      </c>
      <c r="AD442" s="31" t="s">
        <v>72</v>
      </c>
      <c r="AE442" s="2">
        <f t="shared" si="67"/>
        <v>49</v>
      </c>
      <c r="AF442" s="31" t="s">
        <v>446</v>
      </c>
      <c r="AG442" s="31" t="s">
        <v>76</v>
      </c>
      <c r="AH442" s="31" t="s">
        <v>152</v>
      </c>
      <c r="AI442" s="31" t="s">
        <v>447</v>
      </c>
      <c r="AJ442" s="31">
        <f t="shared" si="68"/>
        <v>0</v>
      </c>
      <c r="AK442" s="34">
        <f t="shared" si="69"/>
        <v>-99</v>
      </c>
      <c r="AL442" s="30">
        <f t="shared" si="70"/>
        <v>-99</v>
      </c>
      <c r="AM442" s="5">
        <f t="shared" si="74"/>
        <v>103.33</v>
      </c>
      <c r="AN442" s="5">
        <f t="shared" si="75"/>
        <v>0</v>
      </c>
      <c r="AO442" s="30">
        <f t="shared" si="76"/>
        <v>0</v>
      </c>
      <c r="AP442" s="30">
        <f t="shared" si="71"/>
        <v>0</v>
      </c>
      <c r="AQ442" t="str">
        <f t="shared" si="72"/>
        <v>Before 1978</v>
      </c>
      <c r="AR442" s="2">
        <f t="shared" si="73"/>
        <v>1971</v>
      </c>
      <c r="AS442" s="2">
        <f t="shared" si="77"/>
        <v>-99</v>
      </c>
      <c r="AT442" s="31" t="s">
        <v>249</v>
      </c>
      <c r="AU442" s="31" t="s">
        <v>50</v>
      </c>
      <c r="AV442" s="31" t="s">
        <v>66</v>
      </c>
      <c r="AW442" s="31" t="s">
        <v>57</v>
      </c>
      <c r="AX442" s="31" t="s">
        <v>267</v>
      </c>
      <c r="AY442" s="31" t="s">
        <v>68</v>
      </c>
      <c r="AZ442" s="31" t="s">
        <v>152</v>
      </c>
      <c r="BA442" s="31" t="s">
        <v>447</v>
      </c>
      <c r="BB442" s="31" t="s">
        <v>50</v>
      </c>
      <c r="BC442" s="31" t="s">
        <v>50</v>
      </c>
      <c r="BD442" s="31" t="s">
        <v>50</v>
      </c>
      <c r="BE442" s="31" t="s">
        <v>50</v>
      </c>
      <c r="BF442" s="31" t="s">
        <v>50</v>
      </c>
    </row>
    <row r="443" spans="1:58" ht="45" x14ac:dyDescent="0.25">
      <c r="A443" s="31" t="s">
        <v>1488</v>
      </c>
      <c r="B443" s="31" t="s">
        <v>49</v>
      </c>
      <c r="C443" s="32">
        <v>1</v>
      </c>
      <c r="D443" s="31" t="s">
        <v>50</v>
      </c>
      <c r="E443" s="31" t="s">
        <v>84</v>
      </c>
      <c r="F443" s="31" t="s">
        <v>85</v>
      </c>
      <c r="G443" s="31" t="s">
        <v>50</v>
      </c>
      <c r="H443" s="31" t="s">
        <v>50</v>
      </c>
      <c r="I443" s="31" t="s">
        <v>53</v>
      </c>
      <c r="J443" s="31" t="s">
        <v>54</v>
      </c>
      <c r="K443" s="31" t="s">
        <v>54</v>
      </c>
      <c r="L443" s="31" t="s">
        <v>55</v>
      </c>
      <c r="M443" s="31" t="s">
        <v>72</v>
      </c>
      <c r="N443" s="31" t="s">
        <v>50</v>
      </c>
      <c r="O443" s="31" t="s">
        <v>57</v>
      </c>
      <c r="P443" s="31" t="s">
        <v>165</v>
      </c>
      <c r="Q443" s="31" t="s">
        <v>50</v>
      </c>
      <c r="R443" s="31" t="s">
        <v>58</v>
      </c>
      <c r="S443" s="31" t="s">
        <v>53</v>
      </c>
      <c r="T443" s="31" t="s">
        <v>60</v>
      </c>
      <c r="U443" s="31" t="s">
        <v>60</v>
      </c>
      <c r="V443" s="31" t="s">
        <v>60</v>
      </c>
      <c r="W443" s="31" t="s">
        <v>50</v>
      </c>
      <c r="X443" s="31" t="s">
        <v>50</v>
      </c>
      <c r="Y443" s="31" t="s">
        <v>50</v>
      </c>
      <c r="Z443" s="31" t="s">
        <v>62</v>
      </c>
      <c r="AA443" s="31" t="s">
        <v>50</v>
      </c>
      <c r="AB443" s="31" t="s">
        <v>50</v>
      </c>
      <c r="AC443" s="31" t="s">
        <v>87</v>
      </c>
      <c r="AD443" s="31" t="s">
        <v>72</v>
      </c>
      <c r="AE443" s="2">
        <f t="shared" si="67"/>
        <v>48</v>
      </c>
      <c r="AF443" s="31" t="s">
        <v>84</v>
      </c>
      <c r="AG443" s="31" t="s">
        <v>129</v>
      </c>
      <c r="AH443" s="31" t="s">
        <v>152</v>
      </c>
      <c r="AI443" s="31" t="s">
        <v>11934</v>
      </c>
      <c r="AJ443" s="31">
        <f t="shared" si="68"/>
        <v>0</v>
      </c>
      <c r="AK443" s="34">
        <f t="shared" si="69"/>
        <v>-99</v>
      </c>
      <c r="AL443" s="30">
        <f t="shared" si="70"/>
        <v>-99</v>
      </c>
      <c r="AM443" s="5">
        <f t="shared" si="74"/>
        <v>948.09</v>
      </c>
      <c r="AN443" s="5">
        <f t="shared" si="75"/>
        <v>0</v>
      </c>
      <c r="AO443" s="30">
        <f t="shared" si="76"/>
        <v>0</v>
      </c>
      <c r="AP443" s="30">
        <f t="shared" si="71"/>
        <v>0</v>
      </c>
      <c r="AQ443" t="str">
        <f t="shared" si="72"/>
        <v>1978 - 1992</v>
      </c>
      <c r="AR443" s="2">
        <f t="shared" si="73"/>
        <v>1985</v>
      </c>
      <c r="AS443" s="2">
        <f t="shared" si="77"/>
        <v>-99</v>
      </c>
      <c r="AT443" s="31" t="s">
        <v>50</v>
      </c>
      <c r="AU443" s="31" t="s">
        <v>50</v>
      </c>
      <c r="AV443" s="31" t="s">
        <v>66</v>
      </c>
      <c r="AW443" s="31" t="s">
        <v>57</v>
      </c>
      <c r="AX443" s="31" t="s">
        <v>67</v>
      </c>
      <c r="AY443" s="31" t="s">
        <v>68</v>
      </c>
      <c r="AZ443" s="31" t="s">
        <v>152</v>
      </c>
      <c r="BA443" s="31" t="s">
        <v>11934</v>
      </c>
      <c r="BB443" s="31" t="s">
        <v>50</v>
      </c>
      <c r="BC443" s="31" t="s">
        <v>50</v>
      </c>
      <c r="BD443" s="31" t="s">
        <v>50</v>
      </c>
      <c r="BE443" s="31" t="s">
        <v>50</v>
      </c>
      <c r="BF443" s="31" t="s">
        <v>50</v>
      </c>
    </row>
    <row r="444" spans="1:58" ht="45" x14ac:dyDescent="0.25">
      <c r="A444" s="31" t="s">
        <v>83</v>
      </c>
      <c r="B444" s="31" t="s">
        <v>49</v>
      </c>
      <c r="C444" s="32">
        <v>1</v>
      </c>
      <c r="D444" s="31" t="s">
        <v>50</v>
      </c>
      <c r="E444" s="31" t="s">
        <v>84</v>
      </c>
      <c r="F444" s="31" t="s">
        <v>85</v>
      </c>
      <c r="G444" s="31" t="s">
        <v>50</v>
      </c>
      <c r="H444" s="31" t="s">
        <v>50</v>
      </c>
      <c r="I444" s="31" t="s">
        <v>53</v>
      </c>
      <c r="J444" s="31" t="s">
        <v>54</v>
      </c>
      <c r="K444" s="31" t="s">
        <v>54</v>
      </c>
      <c r="L444" s="31" t="s">
        <v>55</v>
      </c>
      <c r="M444" s="31" t="s">
        <v>72</v>
      </c>
      <c r="N444" s="31" t="s">
        <v>50</v>
      </c>
      <c r="O444" s="31" t="s">
        <v>57</v>
      </c>
      <c r="P444" s="31" t="s">
        <v>50</v>
      </c>
      <c r="Q444" s="31" t="s">
        <v>50</v>
      </c>
      <c r="R444" s="31" t="s">
        <v>58</v>
      </c>
      <c r="S444" s="31" t="s">
        <v>59</v>
      </c>
      <c r="T444" s="31" t="s">
        <v>60</v>
      </c>
      <c r="U444" s="31" t="s">
        <v>60</v>
      </c>
      <c r="V444" s="31" t="s">
        <v>86</v>
      </c>
      <c r="W444" s="31" t="s">
        <v>50</v>
      </c>
      <c r="X444" s="31" t="s">
        <v>50</v>
      </c>
      <c r="Y444" s="31" t="s">
        <v>61</v>
      </c>
      <c r="Z444" s="31" t="s">
        <v>62</v>
      </c>
      <c r="AA444" s="31" t="s">
        <v>50</v>
      </c>
      <c r="AB444" s="31" t="s">
        <v>50</v>
      </c>
      <c r="AC444" s="31" t="s">
        <v>87</v>
      </c>
      <c r="AD444" s="31" t="s">
        <v>72</v>
      </c>
      <c r="AE444" s="2">
        <f t="shared" si="67"/>
        <v>48</v>
      </c>
      <c r="AF444" s="31" t="s">
        <v>84</v>
      </c>
      <c r="AG444" s="31" t="s">
        <v>129</v>
      </c>
      <c r="AH444" s="31" t="s">
        <v>152</v>
      </c>
      <c r="AI444" s="31" t="s">
        <v>915</v>
      </c>
      <c r="AJ444" s="31">
        <f t="shared" si="68"/>
        <v>1</v>
      </c>
      <c r="AK444" s="34">
        <f t="shared" si="69"/>
        <v>-99</v>
      </c>
      <c r="AL444" s="30">
        <f t="shared" si="70"/>
        <v>-99</v>
      </c>
      <c r="AM444" s="5">
        <f t="shared" si="74"/>
        <v>948.09</v>
      </c>
      <c r="AN444" s="5">
        <f t="shared" si="75"/>
        <v>48</v>
      </c>
      <c r="AO444" s="30">
        <f t="shared" si="76"/>
        <v>480</v>
      </c>
      <c r="AP444" s="30">
        <f t="shared" si="71"/>
        <v>480</v>
      </c>
      <c r="AQ444" t="str">
        <f t="shared" si="72"/>
        <v>Before 1978</v>
      </c>
      <c r="AR444" s="2">
        <f t="shared" si="73"/>
        <v>1912</v>
      </c>
      <c r="AS444" s="2">
        <f t="shared" si="77"/>
        <v>10</v>
      </c>
      <c r="AT444" s="31" t="s">
        <v>50</v>
      </c>
      <c r="AU444" s="31" t="s">
        <v>92</v>
      </c>
      <c r="AV444" s="31" t="s">
        <v>66</v>
      </c>
      <c r="AW444" s="31" t="s">
        <v>57</v>
      </c>
      <c r="AX444" s="31" t="s">
        <v>67</v>
      </c>
      <c r="AY444" s="31" t="s">
        <v>68</v>
      </c>
      <c r="AZ444" s="31" t="s">
        <v>152</v>
      </c>
      <c r="BA444" s="31" t="s">
        <v>915</v>
      </c>
      <c r="BB444" s="31" t="s">
        <v>233</v>
      </c>
      <c r="BC444" s="31" t="s">
        <v>53</v>
      </c>
      <c r="BD444" s="31" t="s">
        <v>50</v>
      </c>
      <c r="BE444" s="31" t="s">
        <v>50</v>
      </c>
      <c r="BF444" s="31" t="s">
        <v>50</v>
      </c>
    </row>
    <row r="445" spans="1:58" ht="45" x14ac:dyDescent="0.25">
      <c r="A445" s="31" t="s">
        <v>1508</v>
      </c>
      <c r="B445" s="31" t="s">
        <v>49</v>
      </c>
      <c r="C445" s="32">
        <v>4</v>
      </c>
      <c r="D445" s="31" t="s">
        <v>50</v>
      </c>
      <c r="E445" s="31" t="s">
        <v>70</v>
      </c>
      <c r="F445" s="31" t="s">
        <v>71</v>
      </c>
      <c r="G445" s="31" t="s">
        <v>96</v>
      </c>
      <c r="H445" s="31" t="s">
        <v>194</v>
      </c>
      <c r="I445" s="31" t="s">
        <v>304</v>
      </c>
      <c r="J445" s="31" t="s">
        <v>54</v>
      </c>
      <c r="K445" s="31" t="s">
        <v>54</v>
      </c>
      <c r="L445" s="31" t="s">
        <v>55</v>
      </c>
      <c r="M445" s="31" t="s">
        <v>570</v>
      </c>
      <c r="N445" s="31" t="s">
        <v>50</v>
      </c>
      <c r="O445" s="31" t="s">
        <v>66</v>
      </c>
      <c r="P445" s="31" t="s">
        <v>50</v>
      </c>
      <c r="Q445" s="31" t="s">
        <v>498</v>
      </c>
      <c r="R445" s="31" t="s">
        <v>58</v>
      </c>
      <c r="S445" s="31" t="s">
        <v>53</v>
      </c>
      <c r="T445" s="31" t="s">
        <v>60</v>
      </c>
      <c r="U445" s="31" t="s">
        <v>60</v>
      </c>
      <c r="V445" s="31" t="s">
        <v>66</v>
      </c>
      <c r="W445" s="31" t="s">
        <v>50</v>
      </c>
      <c r="X445" s="31" t="s">
        <v>92</v>
      </c>
      <c r="Y445" s="31" t="s">
        <v>61</v>
      </c>
      <c r="Z445" s="31" t="s">
        <v>62</v>
      </c>
      <c r="AA445" s="31" t="s">
        <v>50</v>
      </c>
      <c r="AB445" s="31" t="s">
        <v>50</v>
      </c>
      <c r="AC445" s="31" t="s">
        <v>50</v>
      </c>
      <c r="AD445" s="31" t="s">
        <v>72</v>
      </c>
      <c r="AE445" s="2">
        <f t="shared" si="67"/>
        <v>48</v>
      </c>
      <c r="AF445" s="31" t="s">
        <v>84</v>
      </c>
      <c r="AG445" s="31" t="s">
        <v>129</v>
      </c>
      <c r="AH445" s="31" t="s">
        <v>11935</v>
      </c>
      <c r="AI445" s="31" t="s">
        <v>11936</v>
      </c>
      <c r="AJ445" s="31">
        <f t="shared" si="68"/>
        <v>0</v>
      </c>
      <c r="AK445" s="34">
        <f t="shared" si="69"/>
        <v>-99</v>
      </c>
      <c r="AL445" s="30">
        <f t="shared" si="70"/>
        <v>-99</v>
      </c>
      <c r="AM445" s="5">
        <f t="shared" si="74"/>
        <v>32.549999999999997</v>
      </c>
      <c r="AN445" s="5">
        <f t="shared" si="75"/>
        <v>0</v>
      </c>
      <c r="AO445" s="30">
        <f t="shared" si="76"/>
        <v>0</v>
      </c>
      <c r="AP445" s="30">
        <f t="shared" si="71"/>
        <v>0</v>
      </c>
      <c r="AQ445" t="str">
        <f t="shared" si="72"/>
        <v>1978 - 1992</v>
      </c>
      <c r="AR445" s="2">
        <f t="shared" si="73"/>
        <v>1990</v>
      </c>
      <c r="AS445" s="2">
        <f t="shared" si="77"/>
        <v>-99</v>
      </c>
      <c r="AT445" s="31" t="s">
        <v>50</v>
      </c>
      <c r="AU445" s="31" t="s">
        <v>50</v>
      </c>
      <c r="AV445" s="31" t="s">
        <v>141</v>
      </c>
      <c r="AW445" s="31" t="s">
        <v>86</v>
      </c>
      <c r="AX445" s="31" t="s">
        <v>50</v>
      </c>
      <c r="AY445" s="31" t="s">
        <v>50</v>
      </c>
      <c r="AZ445" s="31" t="s">
        <v>11935</v>
      </c>
      <c r="BA445" s="31" t="s">
        <v>12726</v>
      </c>
      <c r="BB445" s="31" t="s">
        <v>50</v>
      </c>
      <c r="BC445" s="31" t="s">
        <v>50</v>
      </c>
      <c r="BD445" s="31" t="s">
        <v>50</v>
      </c>
      <c r="BE445" s="31" t="s">
        <v>50</v>
      </c>
      <c r="BF445" s="31" t="s">
        <v>50</v>
      </c>
    </row>
    <row r="446" spans="1:58" ht="45" x14ac:dyDescent="0.25">
      <c r="A446" s="31" t="s">
        <v>1521</v>
      </c>
      <c r="B446" s="31" t="s">
        <v>49</v>
      </c>
      <c r="C446" s="32">
        <v>4</v>
      </c>
      <c r="D446" s="31" t="s">
        <v>50</v>
      </c>
      <c r="E446" s="31" t="s">
        <v>70</v>
      </c>
      <c r="F446" s="31" t="s">
        <v>71</v>
      </c>
      <c r="G446" s="31" t="s">
        <v>96</v>
      </c>
      <c r="H446" s="31" t="s">
        <v>194</v>
      </c>
      <c r="I446" s="31" t="s">
        <v>86</v>
      </c>
      <c r="J446" s="31" t="s">
        <v>54</v>
      </c>
      <c r="K446" s="31" t="s">
        <v>54</v>
      </c>
      <c r="L446" s="31" t="s">
        <v>55</v>
      </c>
      <c r="M446" s="31" t="s">
        <v>570</v>
      </c>
      <c r="N446" s="31" t="s">
        <v>50</v>
      </c>
      <c r="O446" s="31" t="s">
        <v>66</v>
      </c>
      <c r="P446" s="31" t="s">
        <v>50</v>
      </c>
      <c r="Q446" s="31" t="s">
        <v>498</v>
      </c>
      <c r="R446" s="31" t="s">
        <v>58</v>
      </c>
      <c r="S446" s="31" t="s">
        <v>53</v>
      </c>
      <c r="T446" s="31" t="s">
        <v>60</v>
      </c>
      <c r="U446" s="31" t="s">
        <v>60</v>
      </c>
      <c r="V446" s="31" t="s">
        <v>66</v>
      </c>
      <c r="W446" s="31" t="s">
        <v>50</v>
      </c>
      <c r="X446" s="31" t="s">
        <v>92</v>
      </c>
      <c r="Y446" s="31" t="s">
        <v>61</v>
      </c>
      <c r="Z446" s="31" t="s">
        <v>62</v>
      </c>
      <c r="AA446" s="31" t="s">
        <v>50</v>
      </c>
      <c r="AB446" s="31" t="s">
        <v>50</v>
      </c>
      <c r="AC446" s="31" t="s">
        <v>50</v>
      </c>
      <c r="AD446" s="31" t="s">
        <v>72</v>
      </c>
      <c r="AE446" s="2">
        <f t="shared" si="67"/>
        <v>48</v>
      </c>
      <c r="AF446" s="31" t="s">
        <v>84</v>
      </c>
      <c r="AG446" s="31" t="s">
        <v>129</v>
      </c>
      <c r="AH446" s="31" t="s">
        <v>11935</v>
      </c>
      <c r="AI446" s="31" t="s">
        <v>11936</v>
      </c>
      <c r="AJ446" s="31">
        <f t="shared" si="68"/>
        <v>0</v>
      </c>
      <c r="AK446" s="34">
        <f t="shared" si="69"/>
        <v>-99</v>
      </c>
      <c r="AL446" s="30">
        <f t="shared" si="70"/>
        <v>-99</v>
      </c>
      <c r="AM446" s="5">
        <f t="shared" si="74"/>
        <v>32.549999999999997</v>
      </c>
      <c r="AN446" s="5">
        <f t="shared" si="75"/>
        <v>0</v>
      </c>
      <c r="AO446" s="30">
        <f t="shared" si="76"/>
        <v>0</v>
      </c>
      <c r="AP446" s="30">
        <f t="shared" si="71"/>
        <v>0</v>
      </c>
      <c r="AQ446" t="str">
        <f t="shared" si="72"/>
        <v>1978 - 1992</v>
      </c>
      <c r="AR446" s="2">
        <f t="shared" si="73"/>
        <v>1992</v>
      </c>
      <c r="AS446" s="2">
        <f t="shared" si="77"/>
        <v>-99</v>
      </c>
      <c r="AT446" s="31" t="s">
        <v>50</v>
      </c>
      <c r="AU446" s="31" t="s">
        <v>50</v>
      </c>
      <c r="AV446" s="31" t="s">
        <v>141</v>
      </c>
      <c r="AW446" s="31" t="s">
        <v>86</v>
      </c>
      <c r="AX446" s="31" t="s">
        <v>50</v>
      </c>
      <c r="AY446" s="31" t="s">
        <v>50</v>
      </c>
      <c r="AZ446" s="31" t="s">
        <v>11935</v>
      </c>
      <c r="BA446" s="31" t="s">
        <v>12727</v>
      </c>
      <c r="BB446" s="31" t="s">
        <v>50</v>
      </c>
      <c r="BC446" s="31" t="s">
        <v>50</v>
      </c>
      <c r="BD446" s="31" t="s">
        <v>50</v>
      </c>
      <c r="BE446" s="31" t="s">
        <v>50</v>
      </c>
      <c r="BF446" s="31" t="s">
        <v>50</v>
      </c>
    </row>
    <row r="447" spans="1:58" ht="45" x14ac:dyDescent="0.25">
      <c r="A447" s="31" t="s">
        <v>1568</v>
      </c>
      <c r="B447" s="31" t="s">
        <v>49</v>
      </c>
      <c r="C447" s="32">
        <v>1</v>
      </c>
      <c r="D447" s="31" t="s">
        <v>50</v>
      </c>
      <c r="E447" s="31" t="s">
        <v>84</v>
      </c>
      <c r="F447" s="31" t="s">
        <v>85</v>
      </c>
      <c r="G447" s="31" t="s">
        <v>50</v>
      </c>
      <c r="H447" s="31" t="s">
        <v>50</v>
      </c>
      <c r="I447" s="31" t="s">
        <v>53</v>
      </c>
      <c r="J447" s="31" t="s">
        <v>54</v>
      </c>
      <c r="K447" s="31" t="s">
        <v>54</v>
      </c>
      <c r="L447" s="31" t="s">
        <v>55</v>
      </c>
      <c r="M447" s="31" t="s">
        <v>51</v>
      </c>
      <c r="N447" s="31" t="s">
        <v>50</v>
      </c>
      <c r="O447" s="31" t="s">
        <v>57</v>
      </c>
      <c r="P447" s="31" t="s">
        <v>498</v>
      </c>
      <c r="Q447" s="31" t="s">
        <v>50</v>
      </c>
      <c r="R447" s="31" t="s">
        <v>58</v>
      </c>
      <c r="S447" s="31" t="s">
        <v>53</v>
      </c>
      <c r="T447" s="31" t="s">
        <v>60</v>
      </c>
      <c r="U447" s="31" t="s">
        <v>60</v>
      </c>
      <c r="V447" s="31" t="s">
        <v>66</v>
      </c>
      <c r="W447" s="31" t="s">
        <v>50</v>
      </c>
      <c r="X447" s="31" t="s">
        <v>161</v>
      </c>
      <c r="Y447" s="31" t="s">
        <v>60</v>
      </c>
      <c r="Z447" s="31" t="s">
        <v>62</v>
      </c>
      <c r="AA447" s="31" t="s">
        <v>50</v>
      </c>
      <c r="AB447" s="31" t="s">
        <v>50</v>
      </c>
      <c r="AC447" s="31" t="s">
        <v>87</v>
      </c>
      <c r="AD447" s="31" t="s">
        <v>72</v>
      </c>
      <c r="AE447" s="2">
        <f t="shared" si="67"/>
        <v>48</v>
      </c>
      <c r="AF447" s="31" t="s">
        <v>84</v>
      </c>
      <c r="AG447" s="31" t="s">
        <v>129</v>
      </c>
      <c r="AH447" s="31" t="s">
        <v>152</v>
      </c>
      <c r="AI447" s="31" t="s">
        <v>11937</v>
      </c>
      <c r="AJ447" s="31">
        <f t="shared" si="68"/>
        <v>0</v>
      </c>
      <c r="AK447" s="34">
        <f t="shared" si="69"/>
        <v>-99</v>
      </c>
      <c r="AL447" s="30">
        <f t="shared" si="70"/>
        <v>-99</v>
      </c>
      <c r="AM447" s="5">
        <f t="shared" si="74"/>
        <v>0</v>
      </c>
      <c r="AN447" s="5">
        <f t="shared" si="75"/>
        <v>0</v>
      </c>
      <c r="AO447" s="30">
        <f t="shared" si="76"/>
        <v>0</v>
      </c>
      <c r="AP447" s="30">
        <f t="shared" si="71"/>
        <v>0</v>
      </c>
      <c r="AQ447" t="str">
        <f t="shared" si="72"/>
        <v>Before 1978</v>
      </c>
      <c r="AR447" s="2">
        <f t="shared" si="73"/>
        <v>1950</v>
      </c>
      <c r="AS447" s="2">
        <f t="shared" si="77"/>
        <v>-99</v>
      </c>
      <c r="AT447" s="31" t="s">
        <v>50</v>
      </c>
      <c r="AU447" s="31" t="s">
        <v>50</v>
      </c>
      <c r="AV447" s="31" t="s">
        <v>66</v>
      </c>
      <c r="AW447" s="31" t="s">
        <v>57</v>
      </c>
      <c r="AX447" s="31" t="s">
        <v>195</v>
      </c>
      <c r="AY447" s="31" t="s">
        <v>68</v>
      </c>
      <c r="AZ447" s="31" t="s">
        <v>152</v>
      </c>
      <c r="BA447" s="31" t="s">
        <v>11937</v>
      </c>
      <c r="BB447" s="31" t="s">
        <v>50</v>
      </c>
      <c r="BC447" s="31" t="s">
        <v>50</v>
      </c>
      <c r="BD447" s="31" t="s">
        <v>50</v>
      </c>
      <c r="BE447" s="31" t="s">
        <v>50</v>
      </c>
      <c r="BF447" s="31" t="s">
        <v>50</v>
      </c>
    </row>
    <row r="448" spans="1:58" ht="45" x14ac:dyDescent="0.25">
      <c r="A448" s="31" t="s">
        <v>1641</v>
      </c>
      <c r="B448" s="31" t="s">
        <v>49</v>
      </c>
      <c r="C448" s="32">
        <v>2</v>
      </c>
      <c r="D448" s="31" t="s">
        <v>50</v>
      </c>
      <c r="E448" s="31" t="s">
        <v>84</v>
      </c>
      <c r="F448" s="31" t="s">
        <v>85</v>
      </c>
      <c r="G448" s="31" t="s">
        <v>50</v>
      </c>
      <c r="H448" s="31" t="s">
        <v>50</v>
      </c>
      <c r="I448" s="31" t="s">
        <v>53</v>
      </c>
      <c r="J448" s="31" t="s">
        <v>54</v>
      </c>
      <c r="K448" s="31" t="s">
        <v>54</v>
      </c>
      <c r="L448" s="31" t="s">
        <v>55</v>
      </c>
      <c r="M448" s="31" t="s">
        <v>72</v>
      </c>
      <c r="N448" s="31" t="s">
        <v>50</v>
      </c>
      <c r="O448" s="31" t="s">
        <v>57</v>
      </c>
      <c r="P448" s="31" t="s">
        <v>50</v>
      </c>
      <c r="Q448" s="31" t="s">
        <v>50</v>
      </c>
      <c r="R448" s="31" t="s">
        <v>74</v>
      </c>
      <c r="S448" s="31" t="s">
        <v>59</v>
      </c>
      <c r="T448" s="31" t="s">
        <v>50</v>
      </c>
      <c r="U448" s="31" t="s">
        <v>50</v>
      </c>
      <c r="V448" s="31" t="s">
        <v>60</v>
      </c>
      <c r="W448" s="31" t="s">
        <v>50</v>
      </c>
      <c r="X448" s="31" t="s">
        <v>50</v>
      </c>
      <c r="Y448" s="31" t="s">
        <v>50</v>
      </c>
      <c r="Z448" s="31" t="s">
        <v>62</v>
      </c>
      <c r="AA448" s="31" t="s">
        <v>50</v>
      </c>
      <c r="AB448" s="31" t="s">
        <v>50</v>
      </c>
      <c r="AC448" s="31" t="s">
        <v>87</v>
      </c>
      <c r="AD448" s="31" t="s">
        <v>72</v>
      </c>
      <c r="AE448" s="2">
        <f t="shared" si="67"/>
        <v>48</v>
      </c>
      <c r="AF448" s="31" t="s">
        <v>84</v>
      </c>
      <c r="AG448" s="31" t="s">
        <v>129</v>
      </c>
      <c r="AH448" s="31" t="s">
        <v>77</v>
      </c>
      <c r="AI448" s="31" t="s">
        <v>11938</v>
      </c>
      <c r="AJ448" s="31">
        <f t="shared" si="68"/>
        <v>0</v>
      </c>
      <c r="AK448" s="34">
        <f t="shared" si="69"/>
        <v>-99</v>
      </c>
      <c r="AL448" s="30">
        <f t="shared" si="70"/>
        <v>-99</v>
      </c>
      <c r="AM448" s="5">
        <f t="shared" si="74"/>
        <v>284.57</v>
      </c>
      <c r="AN448" s="5">
        <f t="shared" si="75"/>
        <v>0</v>
      </c>
      <c r="AO448" s="30">
        <f t="shared" si="76"/>
        <v>0</v>
      </c>
      <c r="AP448" s="30">
        <f t="shared" si="71"/>
        <v>0</v>
      </c>
      <c r="AQ448" t="str">
        <f t="shared" si="72"/>
        <v>1978 - 1992</v>
      </c>
      <c r="AR448" s="2">
        <f t="shared" si="73"/>
        <v>1981</v>
      </c>
      <c r="AS448" s="2">
        <f t="shared" si="77"/>
        <v>-99</v>
      </c>
      <c r="AT448" s="31" t="s">
        <v>50</v>
      </c>
      <c r="AU448" s="31" t="s">
        <v>50</v>
      </c>
      <c r="AV448" s="31" t="s">
        <v>66</v>
      </c>
      <c r="AW448" s="31" t="s">
        <v>57</v>
      </c>
      <c r="AX448" s="31" t="s">
        <v>50</v>
      </c>
      <c r="AY448" s="31" t="s">
        <v>50</v>
      </c>
      <c r="AZ448" s="31" t="s">
        <v>77</v>
      </c>
      <c r="BA448" s="31" t="s">
        <v>11938</v>
      </c>
      <c r="BB448" s="31" t="s">
        <v>50</v>
      </c>
      <c r="BC448" s="31" t="s">
        <v>50</v>
      </c>
      <c r="BD448" s="31" t="s">
        <v>50</v>
      </c>
      <c r="BE448" s="31" t="s">
        <v>50</v>
      </c>
      <c r="BF448" s="31" t="s">
        <v>50</v>
      </c>
    </row>
    <row r="449" spans="1:58" ht="45" x14ac:dyDescent="0.25">
      <c r="A449" s="31" t="s">
        <v>1689</v>
      </c>
      <c r="B449" s="31" t="s">
        <v>49</v>
      </c>
      <c r="C449" s="32">
        <v>2</v>
      </c>
      <c r="D449" s="31" t="s">
        <v>50</v>
      </c>
      <c r="E449" s="31" t="s">
        <v>72</v>
      </c>
      <c r="F449" s="31" t="s">
        <v>51</v>
      </c>
      <c r="G449" s="31" t="s">
        <v>50</v>
      </c>
      <c r="H449" s="31" t="s">
        <v>50</v>
      </c>
      <c r="I449" s="31" t="s">
        <v>53</v>
      </c>
      <c r="J449" s="31" t="s">
        <v>54</v>
      </c>
      <c r="K449" s="31" t="s">
        <v>54</v>
      </c>
      <c r="L449" s="31" t="s">
        <v>128</v>
      </c>
      <c r="M449" s="31" t="s">
        <v>51</v>
      </c>
      <c r="N449" s="31" t="s">
        <v>50</v>
      </c>
      <c r="O449" s="31" t="s">
        <v>57</v>
      </c>
      <c r="P449" s="31" t="s">
        <v>50</v>
      </c>
      <c r="Q449" s="31" t="s">
        <v>50</v>
      </c>
      <c r="R449" s="31" t="s">
        <v>74</v>
      </c>
      <c r="S449" s="31" t="s">
        <v>59</v>
      </c>
      <c r="T449" s="31" t="s">
        <v>60</v>
      </c>
      <c r="U449" s="31" t="s">
        <v>60</v>
      </c>
      <c r="V449" s="31" t="s">
        <v>60</v>
      </c>
      <c r="W449" s="31" t="s">
        <v>50</v>
      </c>
      <c r="X449" s="31" t="s">
        <v>50</v>
      </c>
      <c r="Y449" s="31" t="s">
        <v>61</v>
      </c>
      <c r="Z449" s="31" t="s">
        <v>62</v>
      </c>
      <c r="AA449" s="31" t="s">
        <v>50</v>
      </c>
      <c r="AB449" s="31" t="s">
        <v>50</v>
      </c>
      <c r="AC449" s="31" t="s">
        <v>87</v>
      </c>
      <c r="AD449" s="31" t="s">
        <v>72</v>
      </c>
      <c r="AE449" s="2">
        <f t="shared" si="67"/>
        <v>48</v>
      </c>
      <c r="AF449" s="31" t="s">
        <v>84</v>
      </c>
      <c r="AG449" s="31" t="s">
        <v>129</v>
      </c>
      <c r="AH449" s="31" t="s">
        <v>152</v>
      </c>
      <c r="AI449" s="31" t="s">
        <v>11939</v>
      </c>
      <c r="AJ449" s="31">
        <f t="shared" si="68"/>
        <v>0</v>
      </c>
      <c r="AK449" s="34">
        <f t="shared" si="69"/>
        <v>-99</v>
      </c>
      <c r="AL449" s="30">
        <f t="shared" si="70"/>
        <v>-99</v>
      </c>
      <c r="AM449" s="5">
        <f t="shared" si="74"/>
        <v>1289.52</v>
      </c>
      <c r="AN449" s="5">
        <f t="shared" si="75"/>
        <v>0</v>
      </c>
      <c r="AO449" s="30">
        <f t="shared" si="76"/>
        <v>0</v>
      </c>
      <c r="AP449" s="30">
        <f t="shared" si="71"/>
        <v>0</v>
      </c>
      <c r="AQ449" t="str">
        <f t="shared" si="72"/>
        <v>1993 - 2001</v>
      </c>
      <c r="AR449" s="2">
        <f t="shared" si="73"/>
        <v>1995</v>
      </c>
      <c r="AS449" s="2">
        <f t="shared" si="77"/>
        <v>-99</v>
      </c>
      <c r="AT449" s="31" t="s">
        <v>50</v>
      </c>
      <c r="AU449" s="31" t="s">
        <v>50</v>
      </c>
      <c r="AV449" s="31" t="s">
        <v>66</v>
      </c>
      <c r="AW449" s="31" t="s">
        <v>57</v>
      </c>
      <c r="AX449" s="31" t="s">
        <v>50</v>
      </c>
      <c r="AY449" s="31" t="s">
        <v>50</v>
      </c>
      <c r="AZ449" s="31" t="s">
        <v>50</v>
      </c>
      <c r="BA449" s="31" t="s">
        <v>50</v>
      </c>
      <c r="BB449" s="31" t="s">
        <v>50</v>
      </c>
      <c r="BC449" s="31" t="s">
        <v>50</v>
      </c>
      <c r="BD449" s="31" t="s">
        <v>50</v>
      </c>
      <c r="BE449" s="31" t="s">
        <v>50</v>
      </c>
      <c r="BF449" s="31" t="s">
        <v>50</v>
      </c>
    </row>
    <row r="450" spans="1:58" ht="45" x14ac:dyDescent="0.25">
      <c r="A450" s="31" t="s">
        <v>1708</v>
      </c>
      <c r="B450" s="31" t="s">
        <v>49</v>
      </c>
      <c r="C450" s="32">
        <v>1</v>
      </c>
      <c r="D450" s="31" t="s">
        <v>50</v>
      </c>
      <c r="E450" s="31" t="s">
        <v>85</v>
      </c>
      <c r="F450" s="31" t="s">
        <v>70</v>
      </c>
      <c r="G450" s="31" t="s">
        <v>50</v>
      </c>
      <c r="H450" s="31" t="s">
        <v>50</v>
      </c>
      <c r="I450" s="31" t="s">
        <v>53</v>
      </c>
      <c r="J450" s="31" t="s">
        <v>54</v>
      </c>
      <c r="K450" s="31" t="s">
        <v>54</v>
      </c>
      <c r="L450" s="31" t="s">
        <v>55</v>
      </c>
      <c r="M450" s="31" t="s">
        <v>84</v>
      </c>
      <c r="N450" s="31" t="s">
        <v>50</v>
      </c>
      <c r="O450" s="31" t="s">
        <v>57</v>
      </c>
      <c r="P450" s="31" t="s">
        <v>320</v>
      </c>
      <c r="Q450" s="31" t="s">
        <v>50</v>
      </c>
      <c r="R450" s="31" t="s">
        <v>74</v>
      </c>
      <c r="S450" s="31" t="s">
        <v>53</v>
      </c>
      <c r="T450" s="31" t="s">
        <v>60</v>
      </c>
      <c r="U450" s="31" t="s">
        <v>60</v>
      </c>
      <c r="V450" s="31" t="s">
        <v>66</v>
      </c>
      <c r="W450" s="31" t="s">
        <v>50</v>
      </c>
      <c r="X450" s="31" t="s">
        <v>92</v>
      </c>
      <c r="Y450" s="31" t="s">
        <v>60</v>
      </c>
      <c r="Z450" s="31" t="s">
        <v>62</v>
      </c>
      <c r="AA450" s="31" t="s">
        <v>50</v>
      </c>
      <c r="AB450" s="31" t="s">
        <v>50</v>
      </c>
      <c r="AC450" s="31" t="s">
        <v>87</v>
      </c>
      <c r="AD450" s="31" t="s">
        <v>72</v>
      </c>
      <c r="AE450" s="2">
        <f t="shared" si="67"/>
        <v>48</v>
      </c>
      <c r="AF450" s="31" t="s">
        <v>84</v>
      </c>
      <c r="AG450" s="31" t="s">
        <v>129</v>
      </c>
      <c r="AH450" s="31" t="s">
        <v>924</v>
      </c>
      <c r="AI450" s="31" t="s">
        <v>11940</v>
      </c>
      <c r="AJ450" s="31">
        <f t="shared" si="68"/>
        <v>0</v>
      </c>
      <c r="AK450" s="34">
        <f t="shared" si="69"/>
        <v>-99</v>
      </c>
      <c r="AL450" s="30">
        <f t="shared" si="70"/>
        <v>-99</v>
      </c>
      <c r="AM450" s="5">
        <f t="shared" si="74"/>
        <v>68.55</v>
      </c>
      <c r="AN450" s="5">
        <f t="shared" si="75"/>
        <v>0</v>
      </c>
      <c r="AO450" s="30">
        <f t="shared" si="76"/>
        <v>0</v>
      </c>
      <c r="AP450" s="30">
        <f t="shared" si="71"/>
        <v>0</v>
      </c>
      <c r="AQ450" t="str">
        <f t="shared" si="72"/>
        <v>1978 - 1992</v>
      </c>
      <c r="AR450" s="2">
        <f t="shared" si="73"/>
        <v>1986</v>
      </c>
      <c r="AS450" s="2">
        <f t="shared" si="77"/>
        <v>-99</v>
      </c>
      <c r="AT450" s="31" t="s">
        <v>50</v>
      </c>
      <c r="AU450" s="31" t="s">
        <v>50</v>
      </c>
      <c r="AV450" s="31" t="s">
        <v>66</v>
      </c>
      <c r="AW450" s="31" t="s">
        <v>57</v>
      </c>
      <c r="AX450" s="31" t="s">
        <v>233</v>
      </c>
      <c r="AY450" s="31" t="s">
        <v>68</v>
      </c>
      <c r="AZ450" s="31" t="s">
        <v>924</v>
      </c>
      <c r="BA450" s="31" t="s">
        <v>11940</v>
      </c>
      <c r="BB450" s="31" t="s">
        <v>50</v>
      </c>
      <c r="BC450" s="31" t="s">
        <v>50</v>
      </c>
      <c r="BD450" s="31" t="s">
        <v>50</v>
      </c>
      <c r="BE450" s="31" t="s">
        <v>50</v>
      </c>
      <c r="BF450" s="31" t="s">
        <v>50</v>
      </c>
    </row>
    <row r="451" spans="1:58" ht="45" x14ac:dyDescent="0.25">
      <c r="A451" s="31" t="s">
        <v>1708</v>
      </c>
      <c r="B451" s="31" t="s">
        <v>49</v>
      </c>
      <c r="C451" s="32">
        <v>2</v>
      </c>
      <c r="D451" s="31" t="s">
        <v>50</v>
      </c>
      <c r="E451" s="31" t="s">
        <v>85</v>
      </c>
      <c r="F451" s="31" t="s">
        <v>70</v>
      </c>
      <c r="G451" s="31" t="s">
        <v>50</v>
      </c>
      <c r="H451" s="31" t="s">
        <v>50</v>
      </c>
      <c r="I451" s="31" t="s">
        <v>97</v>
      </c>
      <c r="J451" s="31" t="s">
        <v>54</v>
      </c>
      <c r="K451" s="31" t="s">
        <v>54</v>
      </c>
      <c r="L451" s="31" t="s">
        <v>55</v>
      </c>
      <c r="M451" s="31" t="s">
        <v>84</v>
      </c>
      <c r="N451" s="31" t="s">
        <v>50</v>
      </c>
      <c r="O451" s="31" t="s">
        <v>57</v>
      </c>
      <c r="P451" s="31" t="s">
        <v>320</v>
      </c>
      <c r="Q451" s="31" t="s">
        <v>50</v>
      </c>
      <c r="R451" s="31" t="s">
        <v>74</v>
      </c>
      <c r="S451" s="31" t="s">
        <v>53</v>
      </c>
      <c r="T451" s="31" t="s">
        <v>60</v>
      </c>
      <c r="U451" s="31" t="s">
        <v>60</v>
      </c>
      <c r="V451" s="31" t="s">
        <v>66</v>
      </c>
      <c r="W451" s="31" t="s">
        <v>50</v>
      </c>
      <c r="X451" s="31" t="s">
        <v>92</v>
      </c>
      <c r="Y451" s="31" t="s">
        <v>60</v>
      </c>
      <c r="Z451" s="31" t="s">
        <v>62</v>
      </c>
      <c r="AA451" s="31" t="s">
        <v>50</v>
      </c>
      <c r="AB451" s="31" t="s">
        <v>50</v>
      </c>
      <c r="AC451" s="31" t="s">
        <v>87</v>
      </c>
      <c r="AD451" s="31" t="s">
        <v>72</v>
      </c>
      <c r="AE451" s="2">
        <f t="shared" si="67"/>
        <v>48</v>
      </c>
      <c r="AF451" s="31" t="s">
        <v>84</v>
      </c>
      <c r="AG451" s="31" t="s">
        <v>129</v>
      </c>
      <c r="AH451" s="31" t="s">
        <v>924</v>
      </c>
      <c r="AI451" s="31" t="s">
        <v>11940</v>
      </c>
      <c r="AJ451" s="31">
        <f t="shared" si="68"/>
        <v>0</v>
      </c>
      <c r="AK451" s="34">
        <f t="shared" si="69"/>
        <v>-99</v>
      </c>
      <c r="AL451" s="30">
        <f t="shared" si="70"/>
        <v>-99</v>
      </c>
      <c r="AM451" s="5">
        <f t="shared" si="74"/>
        <v>68.55</v>
      </c>
      <c r="AN451" s="5">
        <f t="shared" si="75"/>
        <v>0</v>
      </c>
      <c r="AO451" s="30">
        <f t="shared" si="76"/>
        <v>0</v>
      </c>
      <c r="AP451" s="30">
        <f t="shared" si="71"/>
        <v>0</v>
      </c>
      <c r="AQ451" t="str">
        <f t="shared" si="72"/>
        <v>1978 - 1992</v>
      </c>
      <c r="AR451" s="2">
        <f t="shared" si="73"/>
        <v>1986</v>
      </c>
      <c r="AS451" s="2">
        <f t="shared" si="77"/>
        <v>-99</v>
      </c>
      <c r="AT451" s="31" t="s">
        <v>50</v>
      </c>
      <c r="AU451" s="31" t="s">
        <v>50</v>
      </c>
      <c r="AV451" s="31" t="s">
        <v>66</v>
      </c>
      <c r="AW451" s="31" t="s">
        <v>57</v>
      </c>
      <c r="AX451" s="31" t="s">
        <v>233</v>
      </c>
      <c r="AY451" s="31" t="s">
        <v>68</v>
      </c>
      <c r="AZ451" s="31" t="s">
        <v>924</v>
      </c>
      <c r="BA451" s="31" t="s">
        <v>11940</v>
      </c>
      <c r="BB451" s="31" t="s">
        <v>50</v>
      </c>
      <c r="BC451" s="31" t="s">
        <v>50</v>
      </c>
      <c r="BD451" s="31" t="s">
        <v>50</v>
      </c>
      <c r="BE451" s="31" t="s">
        <v>50</v>
      </c>
      <c r="BF451" s="31" t="s">
        <v>50</v>
      </c>
    </row>
    <row r="452" spans="1:58" ht="45" x14ac:dyDescent="0.25">
      <c r="A452" s="31" t="s">
        <v>1740</v>
      </c>
      <c r="B452" s="31" t="s">
        <v>49</v>
      </c>
      <c r="C452" s="32">
        <v>1</v>
      </c>
      <c r="D452" s="31" t="s">
        <v>50</v>
      </c>
      <c r="E452" s="31" t="s">
        <v>51</v>
      </c>
      <c r="F452" s="31" t="s">
        <v>52</v>
      </c>
      <c r="G452" s="31" t="s">
        <v>50</v>
      </c>
      <c r="H452" s="31" t="s">
        <v>50</v>
      </c>
      <c r="I452" s="31" t="s">
        <v>53</v>
      </c>
      <c r="J452" s="31" t="s">
        <v>54</v>
      </c>
      <c r="K452" s="31" t="s">
        <v>54</v>
      </c>
      <c r="L452" s="31" t="s">
        <v>55</v>
      </c>
      <c r="M452" s="31" t="s">
        <v>72</v>
      </c>
      <c r="N452" s="31" t="s">
        <v>50</v>
      </c>
      <c r="O452" s="31" t="s">
        <v>57</v>
      </c>
      <c r="P452" s="31" t="s">
        <v>50</v>
      </c>
      <c r="Q452" s="31" t="s">
        <v>368</v>
      </c>
      <c r="R452" s="31" t="s">
        <v>58</v>
      </c>
      <c r="S452" s="31" t="s">
        <v>53</v>
      </c>
      <c r="T452" s="31" t="s">
        <v>60</v>
      </c>
      <c r="U452" s="31" t="s">
        <v>60</v>
      </c>
      <c r="V452" s="31" t="s">
        <v>66</v>
      </c>
      <c r="W452" s="31" t="s">
        <v>50</v>
      </c>
      <c r="X452" s="31" t="s">
        <v>92</v>
      </c>
      <c r="Y452" s="31" t="s">
        <v>50</v>
      </c>
      <c r="Z452" s="31" t="s">
        <v>62</v>
      </c>
      <c r="AA452" s="31" t="s">
        <v>50</v>
      </c>
      <c r="AB452" s="31" t="s">
        <v>50</v>
      </c>
      <c r="AC452" s="31" t="s">
        <v>87</v>
      </c>
      <c r="AD452" s="31" t="s">
        <v>72</v>
      </c>
      <c r="AE452" s="2">
        <f t="shared" ref="AE452:AE515" si="78">IF(AG452="k",VALUE(AF452),IF(AG452="T",AF452*12,IF(TRIM(AF452)="","NA",AF452)))</f>
        <v>48</v>
      </c>
      <c r="AF452" s="31" t="s">
        <v>84</v>
      </c>
      <c r="AG452" s="31" t="s">
        <v>129</v>
      </c>
      <c r="AH452" s="31" t="s">
        <v>225</v>
      </c>
      <c r="AI452" s="31" t="s">
        <v>11941</v>
      </c>
      <c r="AJ452" s="31">
        <f t="shared" ref="AJ452:AJ515" si="79">IF(AS452&gt;0,VALUE(M452),0)</f>
        <v>0</v>
      </c>
      <c r="AK452" s="34">
        <f t="shared" ref="AK452:AK515" si="80">IF(AS452&gt;0,IF(P452&lt;&gt;"",2013-VALUE(P452),IF(Q452&lt;&gt;"",2013-VALUE(Q452),-99)),-99)</f>
        <v>-99</v>
      </c>
      <c r="AL452" s="30">
        <f t="shared" ref="AL452:AL515" si="81">IF(OR((2013-AR452)=AK452,AK452=-99),-99,AK452)</f>
        <v>-99</v>
      </c>
      <c r="AM452" s="5">
        <f t="shared" si="74"/>
        <v>3000</v>
      </c>
      <c r="AN452" s="5">
        <f t="shared" si="75"/>
        <v>0</v>
      </c>
      <c r="AO452" s="30">
        <f t="shared" si="76"/>
        <v>0</v>
      </c>
      <c r="AP452" s="30">
        <f t="shared" ref="AP452:AP515" si="82">AN452*AS452</f>
        <v>0</v>
      </c>
      <c r="AQ452" t="str">
        <f t="shared" ref="AQ452:AQ515" si="83">IF(OR(ISERROR(AR452),AR452=0),0,VLOOKUP(AR452,tblVintages,2,TRUE))</f>
        <v>1993 - 2001</v>
      </c>
      <c r="AR452" s="2">
        <f t="shared" ref="AR452:AR515" si="84">VLOOKUP(A452,tblBldgInfo,7,FALSE)</f>
        <v>1995</v>
      </c>
      <c r="AS452" s="2">
        <f t="shared" si="77"/>
        <v>-99</v>
      </c>
      <c r="AT452" s="31" t="s">
        <v>50</v>
      </c>
      <c r="AU452" s="31" t="s">
        <v>50</v>
      </c>
      <c r="AV452" s="31" t="s">
        <v>66</v>
      </c>
      <c r="AW452" s="31" t="s">
        <v>57</v>
      </c>
      <c r="AX452" s="31" t="s">
        <v>847</v>
      </c>
      <c r="AY452" s="31" t="s">
        <v>171</v>
      </c>
      <c r="AZ452" s="31" t="s">
        <v>225</v>
      </c>
      <c r="BA452" s="31" t="s">
        <v>50</v>
      </c>
      <c r="BB452" s="31" t="s">
        <v>50</v>
      </c>
      <c r="BC452" s="31" t="s">
        <v>50</v>
      </c>
      <c r="BD452" s="31" t="s">
        <v>50</v>
      </c>
      <c r="BE452" s="31" t="s">
        <v>50</v>
      </c>
      <c r="BF452" s="31" t="s">
        <v>50</v>
      </c>
    </row>
    <row r="453" spans="1:58" ht="45" x14ac:dyDescent="0.25">
      <c r="A453" s="31" t="s">
        <v>923</v>
      </c>
      <c r="B453" s="31" t="s">
        <v>49</v>
      </c>
      <c r="C453" s="32">
        <v>1</v>
      </c>
      <c r="D453" s="31" t="s">
        <v>50</v>
      </c>
      <c r="E453" s="31" t="s">
        <v>84</v>
      </c>
      <c r="F453" s="31" t="s">
        <v>85</v>
      </c>
      <c r="G453" s="31" t="s">
        <v>50</v>
      </c>
      <c r="H453" s="31" t="s">
        <v>50</v>
      </c>
      <c r="I453" s="31" t="s">
        <v>53</v>
      </c>
      <c r="J453" s="31" t="s">
        <v>54</v>
      </c>
      <c r="K453" s="31" t="s">
        <v>54</v>
      </c>
      <c r="L453" s="31" t="s">
        <v>55</v>
      </c>
      <c r="M453" s="31" t="s">
        <v>72</v>
      </c>
      <c r="N453" s="31" t="s">
        <v>56</v>
      </c>
      <c r="O453" s="31" t="s">
        <v>60</v>
      </c>
      <c r="P453" s="31" t="s">
        <v>50</v>
      </c>
      <c r="Q453" s="31" t="s">
        <v>107</v>
      </c>
      <c r="R453" s="31" t="s">
        <v>58</v>
      </c>
      <c r="S453" s="31" t="s">
        <v>53</v>
      </c>
      <c r="T453" s="31" t="s">
        <v>60</v>
      </c>
      <c r="U453" s="31" t="s">
        <v>60</v>
      </c>
      <c r="V453" s="31" t="s">
        <v>60</v>
      </c>
      <c r="W453" s="31" t="s">
        <v>50</v>
      </c>
      <c r="X453" s="31" t="s">
        <v>50</v>
      </c>
      <c r="Y453" s="31" t="s">
        <v>50</v>
      </c>
      <c r="Z453" s="31" t="s">
        <v>62</v>
      </c>
      <c r="AA453" s="31" t="s">
        <v>50</v>
      </c>
      <c r="AB453" s="31" t="s">
        <v>50</v>
      </c>
      <c r="AC453" s="31" t="s">
        <v>63</v>
      </c>
      <c r="AD453" s="31" t="s">
        <v>72</v>
      </c>
      <c r="AE453" s="2">
        <f t="shared" si="78"/>
        <v>48</v>
      </c>
      <c r="AF453" s="31" t="s">
        <v>84</v>
      </c>
      <c r="AG453" s="31" t="s">
        <v>129</v>
      </c>
      <c r="AH453" s="31" t="s">
        <v>924</v>
      </c>
      <c r="AI453" s="31" t="s">
        <v>925</v>
      </c>
      <c r="AJ453" s="31">
        <f t="shared" si="79"/>
        <v>1</v>
      </c>
      <c r="AK453" s="34">
        <f t="shared" si="80"/>
        <v>3</v>
      </c>
      <c r="AL453" s="30">
        <f t="shared" si="81"/>
        <v>3</v>
      </c>
      <c r="AM453" s="5">
        <f t="shared" ref="AM453:AM516" si="85">VLOOKUP(A453,tblSiteWeights,4,FALSE)</f>
        <v>1418.81</v>
      </c>
      <c r="AN453" s="5">
        <f t="shared" ref="AN453:AN516" si="86">IF(AND(AS453&gt;0,AM453&gt;0),M453*AE453,0)</f>
        <v>48</v>
      </c>
      <c r="AO453" s="30">
        <f t="shared" ref="AO453:AO516" si="87">AN453*AS453</f>
        <v>624</v>
      </c>
      <c r="AP453" s="30">
        <f t="shared" si="82"/>
        <v>624</v>
      </c>
      <c r="AQ453" t="str">
        <f t="shared" si="83"/>
        <v>1993 - 2001</v>
      </c>
      <c r="AR453" s="2">
        <f t="shared" si="84"/>
        <v>1997</v>
      </c>
      <c r="AS453" s="2">
        <f t="shared" ref="AS453:AS516" si="88">IF(OR(AM453=0,AU453=""),-99,VALUE(AU453))</f>
        <v>13</v>
      </c>
      <c r="AT453" s="31" t="s">
        <v>50</v>
      </c>
      <c r="AU453" s="31" t="s">
        <v>100</v>
      </c>
      <c r="AV453" s="31" t="s">
        <v>66</v>
      </c>
      <c r="AW453" s="31" t="s">
        <v>57</v>
      </c>
      <c r="AX453" s="31" t="s">
        <v>50</v>
      </c>
      <c r="AY453" s="31" t="s">
        <v>50</v>
      </c>
      <c r="AZ453" s="31" t="s">
        <v>924</v>
      </c>
      <c r="BA453" s="31" t="s">
        <v>925</v>
      </c>
      <c r="BB453" s="31" t="s">
        <v>67</v>
      </c>
      <c r="BC453" s="31" t="s">
        <v>53</v>
      </c>
      <c r="BD453" s="31" t="s">
        <v>50</v>
      </c>
      <c r="BE453" s="31" t="s">
        <v>50</v>
      </c>
      <c r="BF453" s="31" t="s">
        <v>50</v>
      </c>
    </row>
    <row r="454" spans="1:58" ht="45" x14ac:dyDescent="0.25">
      <c r="A454" s="31" t="s">
        <v>1799</v>
      </c>
      <c r="B454" s="31" t="s">
        <v>49</v>
      </c>
      <c r="C454" s="32">
        <v>5</v>
      </c>
      <c r="D454" s="31" t="s">
        <v>50</v>
      </c>
      <c r="E454" s="31" t="s">
        <v>71</v>
      </c>
      <c r="F454" s="31" t="s">
        <v>85</v>
      </c>
      <c r="G454" s="31" t="s">
        <v>50</v>
      </c>
      <c r="H454" s="31" t="s">
        <v>50</v>
      </c>
      <c r="I454" s="31" t="s">
        <v>53</v>
      </c>
      <c r="J454" s="31" t="s">
        <v>54</v>
      </c>
      <c r="K454" s="31" t="s">
        <v>54</v>
      </c>
      <c r="L454" s="31" t="s">
        <v>55</v>
      </c>
      <c r="M454" s="31" t="s">
        <v>72</v>
      </c>
      <c r="N454" s="31" t="s">
        <v>50</v>
      </c>
      <c r="O454" s="31" t="s">
        <v>50</v>
      </c>
      <c r="P454" s="31" t="s">
        <v>50</v>
      </c>
      <c r="Q454" s="31" t="s">
        <v>50</v>
      </c>
      <c r="R454" s="31" t="s">
        <v>74</v>
      </c>
      <c r="S454" s="31" t="s">
        <v>59</v>
      </c>
      <c r="T454" s="31" t="s">
        <v>50</v>
      </c>
      <c r="U454" s="31" t="s">
        <v>60</v>
      </c>
      <c r="V454" s="31" t="s">
        <v>86</v>
      </c>
      <c r="W454" s="31" t="s">
        <v>50</v>
      </c>
      <c r="X454" s="31" t="s">
        <v>50</v>
      </c>
      <c r="Y454" s="31" t="s">
        <v>54</v>
      </c>
      <c r="Z454" s="31" t="s">
        <v>62</v>
      </c>
      <c r="AA454" s="31" t="s">
        <v>50</v>
      </c>
      <c r="AB454" s="31" t="s">
        <v>50</v>
      </c>
      <c r="AC454" s="31" t="s">
        <v>87</v>
      </c>
      <c r="AD454" s="31" t="s">
        <v>72</v>
      </c>
      <c r="AE454" s="2">
        <f t="shared" si="78"/>
        <v>48</v>
      </c>
      <c r="AF454" s="31" t="s">
        <v>84</v>
      </c>
      <c r="AG454" s="31" t="s">
        <v>129</v>
      </c>
      <c r="AH454" s="31" t="s">
        <v>152</v>
      </c>
      <c r="AI454" s="31" t="s">
        <v>11942</v>
      </c>
      <c r="AJ454" s="31">
        <f t="shared" si="79"/>
        <v>0</v>
      </c>
      <c r="AK454" s="34">
        <f t="shared" si="80"/>
        <v>-99</v>
      </c>
      <c r="AL454" s="30">
        <f t="shared" si="81"/>
        <v>-99</v>
      </c>
      <c r="AM454" s="5">
        <f t="shared" si="85"/>
        <v>68.55</v>
      </c>
      <c r="AN454" s="5">
        <f t="shared" si="86"/>
        <v>0</v>
      </c>
      <c r="AO454" s="30">
        <f t="shared" si="87"/>
        <v>0</v>
      </c>
      <c r="AP454" s="30">
        <f t="shared" si="82"/>
        <v>0</v>
      </c>
      <c r="AQ454" t="str">
        <f t="shared" si="83"/>
        <v>Before 1978</v>
      </c>
      <c r="AR454" s="2">
        <f t="shared" si="84"/>
        <v>1923</v>
      </c>
      <c r="AS454" s="2">
        <f t="shared" si="88"/>
        <v>-99</v>
      </c>
      <c r="AT454" s="31" t="s">
        <v>50</v>
      </c>
      <c r="AU454" s="31" t="s">
        <v>50</v>
      </c>
      <c r="AV454" s="31" t="s">
        <v>66</v>
      </c>
      <c r="AW454" s="31" t="s">
        <v>57</v>
      </c>
      <c r="AX454" s="31" t="s">
        <v>67</v>
      </c>
      <c r="AY454" s="31" t="s">
        <v>68</v>
      </c>
      <c r="AZ454" s="31" t="s">
        <v>152</v>
      </c>
      <c r="BA454" s="31" t="s">
        <v>11942</v>
      </c>
      <c r="BB454" s="31" t="s">
        <v>50</v>
      </c>
      <c r="BC454" s="31" t="s">
        <v>50</v>
      </c>
      <c r="BD454" s="31" t="s">
        <v>50</v>
      </c>
      <c r="BE454" s="31" t="s">
        <v>50</v>
      </c>
      <c r="BF454" s="31" t="s">
        <v>50</v>
      </c>
    </row>
    <row r="455" spans="1:58" ht="45" x14ac:dyDescent="0.25">
      <c r="A455" s="31" t="s">
        <v>931</v>
      </c>
      <c r="B455" s="31" t="s">
        <v>49</v>
      </c>
      <c r="C455" s="32">
        <v>9</v>
      </c>
      <c r="D455" s="31" t="s">
        <v>50</v>
      </c>
      <c r="E455" s="31" t="s">
        <v>84</v>
      </c>
      <c r="F455" s="31" t="s">
        <v>85</v>
      </c>
      <c r="G455" s="31" t="s">
        <v>50</v>
      </c>
      <c r="H455" s="31" t="s">
        <v>50</v>
      </c>
      <c r="I455" s="31" t="s">
        <v>53</v>
      </c>
      <c r="J455" s="31" t="s">
        <v>54</v>
      </c>
      <c r="K455" s="31" t="s">
        <v>54</v>
      </c>
      <c r="L455" s="31" t="s">
        <v>55</v>
      </c>
      <c r="M455" s="31" t="s">
        <v>51</v>
      </c>
      <c r="N455" s="31" t="s">
        <v>50</v>
      </c>
      <c r="O455" s="31" t="s">
        <v>66</v>
      </c>
      <c r="P455" s="31" t="s">
        <v>135</v>
      </c>
      <c r="Q455" s="31" t="s">
        <v>50</v>
      </c>
      <c r="R455" s="31" t="s">
        <v>74</v>
      </c>
      <c r="S455" s="31" t="s">
        <v>58</v>
      </c>
      <c r="T455" s="31" t="s">
        <v>60</v>
      </c>
      <c r="U455" s="31" t="s">
        <v>60</v>
      </c>
      <c r="V455" s="31" t="s">
        <v>86</v>
      </c>
      <c r="W455" s="31" t="s">
        <v>50</v>
      </c>
      <c r="X455" s="31" t="s">
        <v>267</v>
      </c>
      <c r="Y455" s="31" t="s">
        <v>50</v>
      </c>
      <c r="Z455" s="31" t="s">
        <v>62</v>
      </c>
      <c r="AA455" s="31" t="s">
        <v>50</v>
      </c>
      <c r="AB455" s="31" t="s">
        <v>50</v>
      </c>
      <c r="AC455" s="31" t="s">
        <v>87</v>
      </c>
      <c r="AD455" s="31" t="s">
        <v>72</v>
      </c>
      <c r="AE455" s="2">
        <f t="shared" si="78"/>
        <v>48</v>
      </c>
      <c r="AF455" s="31" t="s">
        <v>84</v>
      </c>
      <c r="AG455" s="31" t="s">
        <v>129</v>
      </c>
      <c r="AH455" s="31" t="s">
        <v>144</v>
      </c>
      <c r="AI455" s="31" t="s">
        <v>11943</v>
      </c>
      <c r="AJ455" s="31">
        <f t="shared" si="79"/>
        <v>0</v>
      </c>
      <c r="AK455" s="34">
        <f t="shared" si="80"/>
        <v>-99</v>
      </c>
      <c r="AL455" s="30">
        <f t="shared" si="81"/>
        <v>-99</v>
      </c>
      <c r="AM455" s="5">
        <f t="shared" si="85"/>
        <v>73.92</v>
      </c>
      <c r="AN455" s="5">
        <f t="shared" si="86"/>
        <v>0</v>
      </c>
      <c r="AO455" s="30">
        <f t="shared" si="87"/>
        <v>0</v>
      </c>
      <c r="AP455" s="30">
        <f t="shared" si="82"/>
        <v>0</v>
      </c>
      <c r="AQ455" t="str">
        <f t="shared" si="83"/>
        <v>Before 1978</v>
      </c>
      <c r="AR455" s="2">
        <f t="shared" si="84"/>
        <v>1955</v>
      </c>
      <c r="AS455" s="2">
        <f t="shared" si="88"/>
        <v>-99</v>
      </c>
      <c r="AT455" s="31" t="s">
        <v>50</v>
      </c>
      <c r="AU455" s="31" t="s">
        <v>50</v>
      </c>
      <c r="AV455" s="31" t="s">
        <v>66</v>
      </c>
      <c r="AW455" s="31" t="s">
        <v>57</v>
      </c>
      <c r="AX455" s="31" t="s">
        <v>277</v>
      </c>
      <c r="AY455" s="31" t="s">
        <v>68</v>
      </c>
      <c r="AZ455" s="31" t="s">
        <v>144</v>
      </c>
      <c r="BA455" s="31" t="s">
        <v>11943</v>
      </c>
      <c r="BB455" s="31" t="s">
        <v>233</v>
      </c>
      <c r="BC455" s="31" t="s">
        <v>129</v>
      </c>
      <c r="BD455" s="31" t="s">
        <v>50</v>
      </c>
      <c r="BE455" s="31" t="s">
        <v>50</v>
      </c>
      <c r="BF455" s="31" t="s">
        <v>50</v>
      </c>
    </row>
    <row r="456" spans="1:58" ht="45" x14ac:dyDescent="0.25">
      <c r="A456" s="31" t="s">
        <v>1861</v>
      </c>
      <c r="B456" s="31" t="s">
        <v>49</v>
      </c>
      <c r="C456" s="32">
        <v>5</v>
      </c>
      <c r="D456" s="31" t="s">
        <v>50</v>
      </c>
      <c r="E456" s="31" t="s">
        <v>194</v>
      </c>
      <c r="F456" s="31" t="s">
        <v>50</v>
      </c>
      <c r="G456" s="31" t="s">
        <v>50</v>
      </c>
      <c r="H456" s="31" t="s">
        <v>50</v>
      </c>
      <c r="I456" s="31" t="s">
        <v>92</v>
      </c>
      <c r="J456" s="31" t="s">
        <v>54</v>
      </c>
      <c r="K456" s="31" t="s">
        <v>54</v>
      </c>
      <c r="L456" s="31" t="s">
        <v>128</v>
      </c>
      <c r="M456" s="31" t="s">
        <v>51</v>
      </c>
      <c r="N456" s="31" t="s">
        <v>50</v>
      </c>
      <c r="O456" s="31" t="s">
        <v>74</v>
      </c>
      <c r="P456" s="31" t="s">
        <v>1208</v>
      </c>
      <c r="Q456" s="31" t="s">
        <v>50</v>
      </c>
      <c r="R456" s="31" t="s">
        <v>58</v>
      </c>
      <c r="S456" s="31" t="s">
        <v>59</v>
      </c>
      <c r="T456" s="31" t="s">
        <v>60</v>
      </c>
      <c r="U456" s="31" t="s">
        <v>50</v>
      </c>
      <c r="V456" s="31" t="s">
        <v>60</v>
      </c>
      <c r="W456" s="31" t="s">
        <v>50</v>
      </c>
      <c r="X456" s="31" t="s">
        <v>50</v>
      </c>
      <c r="Y456" s="31" t="s">
        <v>50</v>
      </c>
      <c r="Z456" s="31" t="s">
        <v>62</v>
      </c>
      <c r="AA456" s="31" t="s">
        <v>50</v>
      </c>
      <c r="AB456" s="31" t="s">
        <v>50</v>
      </c>
      <c r="AC456" s="31" t="s">
        <v>87</v>
      </c>
      <c r="AD456" s="31" t="s">
        <v>72</v>
      </c>
      <c r="AE456" s="2">
        <f t="shared" si="78"/>
        <v>48</v>
      </c>
      <c r="AF456" s="31" t="s">
        <v>84</v>
      </c>
      <c r="AG456" s="31" t="s">
        <v>129</v>
      </c>
      <c r="AH456" s="31" t="s">
        <v>144</v>
      </c>
      <c r="AI456" s="31" t="s">
        <v>11944</v>
      </c>
      <c r="AJ456" s="31">
        <f t="shared" si="79"/>
        <v>0</v>
      </c>
      <c r="AK456" s="34">
        <f t="shared" si="80"/>
        <v>-99</v>
      </c>
      <c r="AL456" s="30">
        <f t="shared" si="81"/>
        <v>-99</v>
      </c>
      <c r="AM456" s="5">
        <f t="shared" si="85"/>
        <v>73.92</v>
      </c>
      <c r="AN456" s="5">
        <f t="shared" si="86"/>
        <v>0</v>
      </c>
      <c r="AO456" s="30">
        <f t="shared" si="87"/>
        <v>0</v>
      </c>
      <c r="AP456" s="30">
        <f t="shared" si="82"/>
        <v>0</v>
      </c>
      <c r="AQ456" t="str">
        <f t="shared" si="83"/>
        <v>1978 - 1992</v>
      </c>
      <c r="AR456" s="2">
        <f t="shared" si="84"/>
        <v>1985</v>
      </c>
      <c r="AS456" s="2">
        <f t="shared" si="88"/>
        <v>-99</v>
      </c>
      <c r="AT456" s="31" t="s">
        <v>50</v>
      </c>
      <c r="AU456" s="31" t="s">
        <v>50</v>
      </c>
      <c r="AV456" s="31" t="s">
        <v>60</v>
      </c>
      <c r="AW456" s="31" t="s">
        <v>50</v>
      </c>
      <c r="AX456" s="31" t="s">
        <v>50</v>
      </c>
      <c r="AY456" s="31" t="s">
        <v>50</v>
      </c>
      <c r="AZ456" s="31" t="s">
        <v>50</v>
      </c>
      <c r="BA456" s="31" t="s">
        <v>50</v>
      </c>
      <c r="BB456" s="31" t="s">
        <v>50</v>
      </c>
      <c r="BC456" s="31" t="s">
        <v>50</v>
      </c>
      <c r="BD456" s="31" t="s">
        <v>50</v>
      </c>
      <c r="BE456" s="31" t="s">
        <v>50</v>
      </c>
      <c r="BF456" s="31" t="s">
        <v>50</v>
      </c>
    </row>
    <row r="457" spans="1:58" ht="45" x14ac:dyDescent="0.25">
      <c r="A457" s="31" t="s">
        <v>1861</v>
      </c>
      <c r="B457" s="31" t="s">
        <v>49</v>
      </c>
      <c r="C457" s="32">
        <v>6</v>
      </c>
      <c r="D457" s="31" t="s">
        <v>50</v>
      </c>
      <c r="E457" s="31" t="s">
        <v>194</v>
      </c>
      <c r="F457" s="31" t="s">
        <v>50</v>
      </c>
      <c r="G457" s="31" t="s">
        <v>50</v>
      </c>
      <c r="H457" s="31" t="s">
        <v>50</v>
      </c>
      <c r="I457" s="31" t="s">
        <v>92</v>
      </c>
      <c r="J457" s="31" t="s">
        <v>54</v>
      </c>
      <c r="K457" s="31" t="s">
        <v>54</v>
      </c>
      <c r="L457" s="31" t="s">
        <v>128</v>
      </c>
      <c r="M457" s="31" t="s">
        <v>51</v>
      </c>
      <c r="N457" s="31" t="s">
        <v>50</v>
      </c>
      <c r="O457" s="31" t="s">
        <v>57</v>
      </c>
      <c r="P457" s="31" t="s">
        <v>368</v>
      </c>
      <c r="Q457" s="31" t="s">
        <v>50</v>
      </c>
      <c r="R457" s="31" t="s">
        <v>58</v>
      </c>
      <c r="S457" s="31" t="s">
        <v>59</v>
      </c>
      <c r="T457" s="31" t="s">
        <v>60</v>
      </c>
      <c r="U457" s="31" t="s">
        <v>50</v>
      </c>
      <c r="V457" s="31" t="s">
        <v>60</v>
      </c>
      <c r="W457" s="31" t="s">
        <v>50</v>
      </c>
      <c r="X457" s="31" t="s">
        <v>50</v>
      </c>
      <c r="Y457" s="31" t="s">
        <v>50</v>
      </c>
      <c r="Z457" s="31" t="s">
        <v>62</v>
      </c>
      <c r="AA457" s="31" t="s">
        <v>50</v>
      </c>
      <c r="AB457" s="31" t="s">
        <v>50</v>
      </c>
      <c r="AC457" s="31" t="s">
        <v>87</v>
      </c>
      <c r="AD457" s="31" t="s">
        <v>50</v>
      </c>
      <c r="AE457" s="2">
        <f t="shared" si="78"/>
        <v>48</v>
      </c>
      <c r="AF457" s="31" t="s">
        <v>84</v>
      </c>
      <c r="AG457" s="31" t="s">
        <v>129</v>
      </c>
      <c r="AH457" s="31" t="s">
        <v>144</v>
      </c>
      <c r="AI457" s="31" t="s">
        <v>11945</v>
      </c>
      <c r="AJ457" s="31">
        <f t="shared" si="79"/>
        <v>0</v>
      </c>
      <c r="AK457" s="34">
        <f t="shared" si="80"/>
        <v>-99</v>
      </c>
      <c r="AL457" s="30">
        <f t="shared" si="81"/>
        <v>-99</v>
      </c>
      <c r="AM457" s="5">
        <f t="shared" si="85"/>
        <v>73.92</v>
      </c>
      <c r="AN457" s="5">
        <f t="shared" si="86"/>
        <v>0</v>
      </c>
      <c r="AO457" s="30">
        <f t="shared" si="87"/>
        <v>0</v>
      </c>
      <c r="AP457" s="30">
        <f t="shared" si="82"/>
        <v>0</v>
      </c>
      <c r="AQ457" t="str">
        <f t="shared" si="83"/>
        <v>1978 - 1992</v>
      </c>
      <c r="AR457" s="2">
        <f t="shared" si="84"/>
        <v>1985</v>
      </c>
      <c r="AS457" s="2">
        <f t="shared" si="88"/>
        <v>-99</v>
      </c>
      <c r="AT457" s="31" t="s">
        <v>50</v>
      </c>
      <c r="AU457" s="31" t="s">
        <v>50</v>
      </c>
      <c r="AV457" s="31" t="s">
        <v>60</v>
      </c>
      <c r="AW457" s="31" t="s">
        <v>50</v>
      </c>
      <c r="AX457" s="31" t="s">
        <v>50</v>
      </c>
      <c r="AY457" s="31" t="s">
        <v>50</v>
      </c>
      <c r="AZ457" s="31" t="s">
        <v>50</v>
      </c>
      <c r="BA457" s="31" t="s">
        <v>50</v>
      </c>
      <c r="BB457" s="31" t="s">
        <v>50</v>
      </c>
      <c r="BC457" s="31" t="s">
        <v>50</v>
      </c>
      <c r="BD457" s="31" t="s">
        <v>50</v>
      </c>
      <c r="BE457" s="31" t="s">
        <v>50</v>
      </c>
      <c r="BF457" s="31" t="s">
        <v>50</v>
      </c>
    </row>
    <row r="458" spans="1:58" ht="45" x14ac:dyDescent="0.25">
      <c r="A458" s="31" t="s">
        <v>1872</v>
      </c>
      <c r="B458" s="31" t="s">
        <v>49</v>
      </c>
      <c r="C458" s="32">
        <v>4</v>
      </c>
      <c r="D458" s="31" t="s">
        <v>50</v>
      </c>
      <c r="E458" s="31" t="s">
        <v>70</v>
      </c>
      <c r="F458" s="31" t="s">
        <v>50</v>
      </c>
      <c r="G458" s="31" t="s">
        <v>70</v>
      </c>
      <c r="H458" s="31" t="s">
        <v>50</v>
      </c>
      <c r="I458" s="31" t="s">
        <v>59</v>
      </c>
      <c r="J458" s="31" t="s">
        <v>54</v>
      </c>
      <c r="K458" s="31" t="s">
        <v>54</v>
      </c>
      <c r="L458" s="31" t="s">
        <v>128</v>
      </c>
      <c r="M458" s="31" t="s">
        <v>72</v>
      </c>
      <c r="N458" s="31" t="s">
        <v>50</v>
      </c>
      <c r="O458" s="31" t="s">
        <v>50</v>
      </c>
      <c r="P458" s="31" t="s">
        <v>123</v>
      </c>
      <c r="Q458" s="31" t="s">
        <v>50</v>
      </c>
      <c r="R458" s="31" t="s">
        <v>58</v>
      </c>
      <c r="S458" s="31" t="s">
        <v>59</v>
      </c>
      <c r="T458" s="31" t="s">
        <v>60</v>
      </c>
      <c r="U458" s="31" t="s">
        <v>60</v>
      </c>
      <c r="V458" s="31" t="s">
        <v>60</v>
      </c>
      <c r="W458" s="31" t="s">
        <v>50</v>
      </c>
      <c r="X458" s="31" t="s">
        <v>50</v>
      </c>
      <c r="Y458" s="31" t="s">
        <v>50</v>
      </c>
      <c r="Z458" s="31" t="s">
        <v>62</v>
      </c>
      <c r="AA458" s="31" t="s">
        <v>50</v>
      </c>
      <c r="AB458" s="31" t="s">
        <v>50</v>
      </c>
      <c r="AC458" s="31" t="s">
        <v>87</v>
      </c>
      <c r="AD458" s="31" t="s">
        <v>72</v>
      </c>
      <c r="AE458" s="2">
        <f t="shared" si="78"/>
        <v>48</v>
      </c>
      <c r="AF458" s="31" t="s">
        <v>84</v>
      </c>
      <c r="AG458" s="31" t="s">
        <v>129</v>
      </c>
      <c r="AH458" s="31" t="s">
        <v>136</v>
      </c>
      <c r="AI458" s="31" t="s">
        <v>11946</v>
      </c>
      <c r="AJ458" s="31">
        <f t="shared" si="79"/>
        <v>0</v>
      </c>
      <c r="AK458" s="34">
        <f t="shared" si="80"/>
        <v>-99</v>
      </c>
      <c r="AL458" s="30">
        <f t="shared" si="81"/>
        <v>-99</v>
      </c>
      <c r="AM458" s="5">
        <f t="shared" si="85"/>
        <v>69.5</v>
      </c>
      <c r="AN458" s="5">
        <f t="shared" si="86"/>
        <v>0</v>
      </c>
      <c r="AO458" s="30">
        <f t="shared" si="87"/>
        <v>0</v>
      </c>
      <c r="AP458" s="30">
        <f t="shared" si="82"/>
        <v>0</v>
      </c>
      <c r="AQ458" t="str">
        <f t="shared" si="83"/>
        <v>Before 1978</v>
      </c>
      <c r="AR458" s="2">
        <f t="shared" si="84"/>
        <v>1960</v>
      </c>
      <c r="AS458" s="2">
        <f t="shared" si="88"/>
        <v>-99</v>
      </c>
      <c r="AT458" s="31" t="s">
        <v>50</v>
      </c>
      <c r="AU458" s="31" t="s">
        <v>50</v>
      </c>
      <c r="AV458" s="31" t="s">
        <v>60</v>
      </c>
      <c r="AW458" s="31" t="s">
        <v>50</v>
      </c>
      <c r="AX458" s="31" t="s">
        <v>50</v>
      </c>
      <c r="AY458" s="31" t="s">
        <v>50</v>
      </c>
      <c r="AZ458" s="31" t="s">
        <v>50</v>
      </c>
      <c r="BA458" s="31" t="s">
        <v>50</v>
      </c>
      <c r="BB458" s="31" t="s">
        <v>50</v>
      </c>
      <c r="BC458" s="31" t="s">
        <v>50</v>
      </c>
      <c r="BD458" s="31" t="s">
        <v>50</v>
      </c>
      <c r="BE458" s="31" t="s">
        <v>50</v>
      </c>
      <c r="BF458" s="31" t="s">
        <v>50</v>
      </c>
    </row>
    <row r="459" spans="1:58" ht="45" x14ac:dyDescent="0.25">
      <c r="A459" s="31" t="s">
        <v>1872</v>
      </c>
      <c r="B459" s="31" t="s">
        <v>49</v>
      </c>
      <c r="C459" s="32">
        <v>9</v>
      </c>
      <c r="D459" s="31" t="s">
        <v>50</v>
      </c>
      <c r="E459" s="31" t="s">
        <v>70</v>
      </c>
      <c r="F459" s="31" t="s">
        <v>71</v>
      </c>
      <c r="G459" s="31" t="s">
        <v>70</v>
      </c>
      <c r="H459" s="31" t="s">
        <v>71</v>
      </c>
      <c r="I459" s="31" t="s">
        <v>97</v>
      </c>
      <c r="J459" s="31" t="s">
        <v>54</v>
      </c>
      <c r="K459" s="31" t="s">
        <v>54</v>
      </c>
      <c r="L459" s="31" t="s">
        <v>128</v>
      </c>
      <c r="M459" s="31" t="s">
        <v>72</v>
      </c>
      <c r="N459" s="31" t="s">
        <v>50</v>
      </c>
      <c r="O459" s="31" t="s">
        <v>57</v>
      </c>
      <c r="P459" s="31" t="s">
        <v>50</v>
      </c>
      <c r="Q459" s="31" t="s">
        <v>50</v>
      </c>
      <c r="R459" s="31" t="s">
        <v>58</v>
      </c>
      <c r="S459" s="31" t="s">
        <v>59</v>
      </c>
      <c r="T459" s="31" t="s">
        <v>60</v>
      </c>
      <c r="U459" s="31" t="s">
        <v>60</v>
      </c>
      <c r="V459" s="31" t="s">
        <v>60</v>
      </c>
      <c r="W459" s="31" t="s">
        <v>50</v>
      </c>
      <c r="X459" s="31" t="s">
        <v>50</v>
      </c>
      <c r="Y459" s="31" t="s">
        <v>50</v>
      </c>
      <c r="Z459" s="31" t="s">
        <v>62</v>
      </c>
      <c r="AA459" s="31" t="s">
        <v>50</v>
      </c>
      <c r="AB459" s="31" t="s">
        <v>50</v>
      </c>
      <c r="AC459" s="31" t="s">
        <v>87</v>
      </c>
      <c r="AD459" s="31" t="s">
        <v>72</v>
      </c>
      <c r="AE459" s="2">
        <f t="shared" si="78"/>
        <v>48</v>
      </c>
      <c r="AF459" s="31" t="s">
        <v>84</v>
      </c>
      <c r="AG459" s="31" t="s">
        <v>129</v>
      </c>
      <c r="AH459" s="31" t="s">
        <v>77</v>
      </c>
      <c r="AI459" s="31" t="s">
        <v>11947</v>
      </c>
      <c r="AJ459" s="31">
        <f t="shared" si="79"/>
        <v>0</v>
      </c>
      <c r="AK459" s="34">
        <f t="shared" si="80"/>
        <v>-99</v>
      </c>
      <c r="AL459" s="30">
        <f t="shared" si="81"/>
        <v>-99</v>
      </c>
      <c r="AM459" s="5">
        <f t="shared" si="85"/>
        <v>69.5</v>
      </c>
      <c r="AN459" s="5">
        <f t="shared" si="86"/>
        <v>0</v>
      </c>
      <c r="AO459" s="30">
        <f t="shared" si="87"/>
        <v>0</v>
      </c>
      <c r="AP459" s="30">
        <f t="shared" si="82"/>
        <v>0</v>
      </c>
      <c r="AQ459" t="str">
        <f t="shared" si="83"/>
        <v>Before 1978</v>
      </c>
      <c r="AR459" s="2">
        <f t="shared" si="84"/>
        <v>1960</v>
      </c>
      <c r="AS459" s="2">
        <f t="shared" si="88"/>
        <v>-99</v>
      </c>
      <c r="AT459" s="31" t="s">
        <v>50</v>
      </c>
      <c r="AU459" s="31" t="s">
        <v>50</v>
      </c>
      <c r="AV459" s="31" t="s">
        <v>141</v>
      </c>
      <c r="AW459" s="31" t="s">
        <v>86</v>
      </c>
      <c r="AX459" s="31" t="s">
        <v>50</v>
      </c>
      <c r="AY459" s="31" t="s">
        <v>50</v>
      </c>
      <c r="AZ459" s="31" t="s">
        <v>50</v>
      </c>
      <c r="BA459" s="31" t="s">
        <v>50</v>
      </c>
      <c r="BB459" s="31" t="s">
        <v>50</v>
      </c>
      <c r="BC459" s="31" t="s">
        <v>50</v>
      </c>
      <c r="BD459" s="31" t="s">
        <v>50</v>
      </c>
      <c r="BE459" s="31" t="s">
        <v>50</v>
      </c>
      <c r="BF459" s="31" t="s">
        <v>50</v>
      </c>
    </row>
    <row r="460" spans="1:58" ht="45" x14ac:dyDescent="0.25">
      <c r="A460" s="31" t="s">
        <v>1872</v>
      </c>
      <c r="B460" s="31" t="s">
        <v>49</v>
      </c>
      <c r="C460" s="32">
        <v>10</v>
      </c>
      <c r="D460" s="31" t="s">
        <v>50</v>
      </c>
      <c r="E460" s="31" t="s">
        <v>70</v>
      </c>
      <c r="F460" s="31" t="s">
        <v>50</v>
      </c>
      <c r="G460" s="31" t="s">
        <v>70</v>
      </c>
      <c r="H460" s="31" t="s">
        <v>50</v>
      </c>
      <c r="I460" s="31" t="s">
        <v>59</v>
      </c>
      <c r="J460" s="31" t="s">
        <v>54</v>
      </c>
      <c r="K460" s="31" t="s">
        <v>54</v>
      </c>
      <c r="L460" s="31" t="s">
        <v>128</v>
      </c>
      <c r="M460" s="31" t="s">
        <v>72</v>
      </c>
      <c r="N460" s="31" t="s">
        <v>50</v>
      </c>
      <c r="O460" s="31" t="s">
        <v>57</v>
      </c>
      <c r="P460" s="31" t="s">
        <v>50</v>
      </c>
      <c r="Q460" s="31" t="s">
        <v>50</v>
      </c>
      <c r="R460" s="31" t="s">
        <v>58</v>
      </c>
      <c r="S460" s="31" t="s">
        <v>59</v>
      </c>
      <c r="T460" s="31" t="s">
        <v>60</v>
      </c>
      <c r="U460" s="31" t="s">
        <v>60</v>
      </c>
      <c r="V460" s="31" t="s">
        <v>60</v>
      </c>
      <c r="W460" s="31" t="s">
        <v>50</v>
      </c>
      <c r="X460" s="31" t="s">
        <v>50</v>
      </c>
      <c r="Y460" s="31" t="s">
        <v>50</v>
      </c>
      <c r="Z460" s="31" t="s">
        <v>62</v>
      </c>
      <c r="AA460" s="31" t="s">
        <v>50</v>
      </c>
      <c r="AB460" s="31" t="s">
        <v>50</v>
      </c>
      <c r="AC460" s="31" t="s">
        <v>87</v>
      </c>
      <c r="AD460" s="31" t="s">
        <v>72</v>
      </c>
      <c r="AE460" s="2">
        <f t="shared" si="78"/>
        <v>48</v>
      </c>
      <c r="AF460" s="31" t="s">
        <v>84</v>
      </c>
      <c r="AG460" s="31" t="s">
        <v>129</v>
      </c>
      <c r="AH460" s="31" t="s">
        <v>136</v>
      </c>
      <c r="AI460" s="31" t="s">
        <v>11948</v>
      </c>
      <c r="AJ460" s="31">
        <f t="shared" si="79"/>
        <v>0</v>
      </c>
      <c r="AK460" s="34">
        <f t="shared" si="80"/>
        <v>-99</v>
      </c>
      <c r="AL460" s="30">
        <f t="shared" si="81"/>
        <v>-99</v>
      </c>
      <c r="AM460" s="5">
        <f t="shared" si="85"/>
        <v>69.5</v>
      </c>
      <c r="AN460" s="5">
        <f t="shared" si="86"/>
        <v>0</v>
      </c>
      <c r="AO460" s="30">
        <f t="shared" si="87"/>
        <v>0</v>
      </c>
      <c r="AP460" s="30">
        <f t="shared" si="82"/>
        <v>0</v>
      </c>
      <c r="AQ460" t="str">
        <f t="shared" si="83"/>
        <v>Before 1978</v>
      </c>
      <c r="AR460" s="2">
        <f t="shared" si="84"/>
        <v>1960</v>
      </c>
      <c r="AS460" s="2">
        <f t="shared" si="88"/>
        <v>-99</v>
      </c>
      <c r="AT460" s="31" t="s">
        <v>50</v>
      </c>
      <c r="AU460" s="31" t="s">
        <v>50</v>
      </c>
      <c r="AV460" s="31" t="s">
        <v>60</v>
      </c>
      <c r="AW460" s="31" t="s">
        <v>50</v>
      </c>
      <c r="AX460" s="31" t="s">
        <v>50</v>
      </c>
      <c r="AY460" s="31" t="s">
        <v>50</v>
      </c>
      <c r="AZ460" s="31" t="s">
        <v>50</v>
      </c>
      <c r="BA460" s="31" t="s">
        <v>50</v>
      </c>
      <c r="BB460" s="31" t="s">
        <v>50</v>
      </c>
      <c r="BC460" s="31" t="s">
        <v>50</v>
      </c>
      <c r="BD460" s="31" t="s">
        <v>50</v>
      </c>
      <c r="BE460" s="31" t="s">
        <v>50</v>
      </c>
      <c r="BF460" s="31" t="s">
        <v>50</v>
      </c>
    </row>
    <row r="461" spans="1:58" ht="45" x14ac:dyDescent="0.25">
      <c r="A461" s="31" t="s">
        <v>933</v>
      </c>
      <c r="B461" s="31" t="s">
        <v>49</v>
      </c>
      <c r="C461" s="32">
        <v>5</v>
      </c>
      <c r="D461" s="31" t="s">
        <v>50</v>
      </c>
      <c r="E461" s="31" t="s">
        <v>72</v>
      </c>
      <c r="F461" s="31" t="s">
        <v>51</v>
      </c>
      <c r="G461" s="31" t="s">
        <v>50</v>
      </c>
      <c r="H461" s="31" t="s">
        <v>50</v>
      </c>
      <c r="I461" s="31" t="s">
        <v>53</v>
      </c>
      <c r="J461" s="31" t="s">
        <v>60</v>
      </c>
      <c r="K461" s="31" t="s">
        <v>54</v>
      </c>
      <c r="L461" s="31" t="s">
        <v>55</v>
      </c>
      <c r="M461" s="31" t="s">
        <v>51</v>
      </c>
      <c r="N461" s="31" t="s">
        <v>50</v>
      </c>
      <c r="O461" s="31" t="s">
        <v>66</v>
      </c>
      <c r="P461" s="31" t="s">
        <v>50</v>
      </c>
      <c r="Q461" s="31" t="s">
        <v>50</v>
      </c>
      <c r="R461" s="31" t="s">
        <v>58</v>
      </c>
      <c r="S461" s="31" t="s">
        <v>58</v>
      </c>
      <c r="T461" s="31" t="s">
        <v>60</v>
      </c>
      <c r="U461" s="31" t="s">
        <v>60</v>
      </c>
      <c r="V461" s="31" t="s">
        <v>66</v>
      </c>
      <c r="W461" s="31" t="s">
        <v>50</v>
      </c>
      <c r="X461" s="31" t="s">
        <v>50</v>
      </c>
      <c r="Y461" s="31" t="s">
        <v>50</v>
      </c>
      <c r="Z461" s="31" t="s">
        <v>62</v>
      </c>
      <c r="AA461" s="31" t="s">
        <v>50</v>
      </c>
      <c r="AB461" s="31" t="s">
        <v>50</v>
      </c>
      <c r="AC461" s="31" t="s">
        <v>87</v>
      </c>
      <c r="AD461" s="31" t="s">
        <v>72</v>
      </c>
      <c r="AE461" s="2">
        <f t="shared" si="78"/>
        <v>48</v>
      </c>
      <c r="AF461" s="31" t="s">
        <v>84</v>
      </c>
      <c r="AG461" s="31" t="s">
        <v>129</v>
      </c>
      <c r="AH461" s="31" t="s">
        <v>152</v>
      </c>
      <c r="AI461" s="31" t="s">
        <v>11949</v>
      </c>
      <c r="AJ461" s="31">
        <f t="shared" si="79"/>
        <v>0</v>
      </c>
      <c r="AK461" s="34">
        <f t="shared" si="80"/>
        <v>-99</v>
      </c>
      <c r="AL461" s="30">
        <f t="shared" si="81"/>
        <v>-99</v>
      </c>
      <c r="AM461" s="5">
        <f t="shared" si="85"/>
        <v>132.84</v>
      </c>
      <c r="AN461" s="5">
        <f t="shared" si="86"/>
        <v>0</v>
      </c>
      <c r="AO461" s="30">
        <f t="shared" si="87"/>
        <v>0</v>
      </c>
      <c r="AP461" s="30">
        <f t="shared" si="82"/>
        <v>0</v>
      </c>
      <c r="AQ461" t="str">
        <f t="shared" si="83"/>
        <v>Before 1978</v>
      </c>
      <c r="AR461" s="2">
        <f t="shared" si="84"/>
        <v>1975</v>
      </c>
      <c r="AS461" s="2">
        <f t="shared" si="88"/>
        <v>-99</v>
      </c>
      <c r="AT461" s="31" t="s">
        <v>50</v>
      </c>
      <c r="AU461" s="31" t="s">
        <v>50</v>
      </c>
      <c r="AV461" s="31" t="s">
        <v>66</v>
      </c>
      <c r="AW461" s="31" t="s">
        <v>57</v>
      </c>
      <c r="AX461" s="31" t="s">
        <v>439</v>
      </c>
      <c r="AY461" s="31" t="s">
        <v>68</v>
      </c>
      <c r="AZ461" s="31" t="s">
        <v>152</v>
      </c>
      <c r="BA461" s="31" t="s">
        <v>11949</v>
      </c>
      <c r="BB461" s="31" t="s">
        <v>67</v>
      </c>
      <c r="BC461" s="31" t="s">
        <v>129</v>
      </c>
      <c r="BD461" s="31" t="s">
        <v>50</v>
      </c>
      <c r="BE461" s="31" t="s">
        <v>50</v>
      </c>
      <c r="BF461" s="31" t="s">
        <v>50</v>
      </c>
    </row>
    <row r="462" spans="1:58" ht="45" x14ac:dyDescent="0.25">
      <c r="A462" s="31" t="s">
        <v>933</v>
      </c>
      <c r="B462" s="31" t="s">
        <v>49</v>
      </c>
      <c r="C462" s="32">
        <v>6</v>
      </c>
      <c r="D462" s="31" t="s">
        <v>50</v>
      </c>
      <c r="E462" s="31" t="s">
        <v>72</v>
      </c>
      <c r="F462" s="31" t="s">
        <v>51</v>
      </c>
      <c r="G462" s="31" t="s">
        <v>50</v>
      </c>
      <c r="H462" s="31" t="s">
        <v>50</v>
      </c>
      <c r="I462" s="31" t="s">
        <v>53</v>
      </c>
      <c r="J462" s="31" t="s">
        <v>54</v>
      </c>
      <c r="K462" s="31" t="s">
        <v>54</v>
      </c>
      <c r="L462" s="31" t="s">
        <v>55</v>
      </c>
      <c r="M462" s="31" t="s">
        <v>72</v>
      </c>
      <c r="N462" s="31" t="s">
        <v>50</v>
      </c>
      <c r="O462" s="31" t="s">
        <v>66</v>
      </c>
      <c r="P462" s="31" t="s">
        <v>50</v>
      </c>
      <c r="Q462" s="31" t="s">
        <v>50</v>
      </c>
      <c r="R462" s="31" t="s">
        <v>58</v>
      </c>
      <c r="S462" s="31" t="s">
        <v>58</v>
      </c>
      <c r="T462" s="31" t="s">
        <v>60</v>
      </c>
      <c r="U462" s="31" t="s">
        <v>60</v>
      </c>
      <c r="V462" s="31" t="s">
        <v>66</v>
      </c>
      <c r="W462" s="31" t="s">
        <v>50</v>
      </c>
      <c r="X462" s="31" t="s">
        <v>50</v>
      </c>
      <c r="Y462" s="31" t="s">
        <v>50</v>
      </c>
      <c r="Z462" s="31" t="s">
        <v>62</v>
      </c>
      <c r="AA462" s="31" t="s">
        <v>50</v>
      </c>
      <c r="AB462" s="31" t="s">
        <v>50</v>
      </c>
      <c r="AC462" s="31" t="s">
        <v>50</v>
      </c>
      <c r="AD462" s="31" t="s">
        <v>72</v>
      </c>
      <c r="AE462" s="2">
        <f t="shared" si="78"/>
        <v>48</v>
      </c>
      <c r="AF462" s="31" t="s">
        <v>84</v>
      </c>
      <c r="AG462" s="31" t="s">
        <v>129</v>
      </c>
      <c r="AH462" s="31" t="s">
        <v>152</v>
      </c>
      <c r="AI462" s="31" t="s">
        <v>11950</v>
      </c>
      <c r="AJ462" s="31">
        <f t="shared" si="79"/>
        <v>0</v>
      </c>
      <c r="AK462" s="34">
        <f t="shared" si="80"/>
        <v>-99</v>
      </c>
      <c r="AL462" s="30">
        <f t="shared" si="81"/>
        <v>-99</v>
      </c>
      <c r="AM462" s="5">
        <f t="shared" si="85"/>
        <v>132.84</v>
      </c>
      <c r="AN462" s="5">
        <f t="shared" si="86"/>
        <v>0</v>
      </c>
      <c r="AO462" s="30">
        <f t="shared" si="87"/>
        <v>0</v>
      </c>
      <c r="AP462" s="30">
        <f t="shared" si="82"/>
        <v>0</v>
      </c>
      <c r="AQ462" t="str">
        <f t="shared" si="83"/>
        <v>Before 1978</v>
      </c>
      <c r="AR462" s="2">
        <f t="shared" si="84"/>
        <v>1975</v>
      </c>
      <c r="AS462" s="2">
        <f t="shared" si="88"/>
        <v>-99</v>
      </c>
      <c r="AT462" s="31" t="s">
        <v>50</v>
      </c>
      <c r="AU462" s="31" t="s">
        <v>50</v>
      </c>
      <c r="AV462" s="31" t="s">
        <v>66</v>
      </c>
      <c r="AW462" s="31" t="s">
        <v>57</v>
      </c>
      <c r="AX462" s="31" t="s">
        <v>439</v>
      </c>
      <c r="AY462" s="31" t="s">
        <v>68</v>
      </c>
      <c r="AZ462" s="31" t="s">
        <v>152</v>
      </c>
      <c r="BA462" s="31" t="s">
        <v>11950</v>
      </c>
      <c r="BB462" s="31" t="s">
        <v>67</v>
      </c>
      <c r="BC462" s="31" t="s">
        <v>129</v>
      </c>
      <c r="BD462" s="31" t="s">
        <v>50</v>
      </c>
      <c r="BE462" s="31" t="s">
        <v>50</v>
      </c>
      <c r="BF462" s="31" t="s">
        <v>50</v>
      </c>
    </row>
    <row r="463" spans="1:58" ht="45" x14ac:dyDescent="0.25">
      <c r="A463" s="31" t="s">
        <v>1899</v>
      </c>
      <c r="B463" s="31" t="s">
        <v>49</v>
      </c>
      <c r="C463" s="32">
        <v>5</v>
      </c>
      <c r="D463" s="31" t="s">
        <v>50</v>
      </c>
      <c r="E463" s="31" t="s">
        <v>84</v>
      </c>
      <c r="F463" s="31" t="s">
        <v>85</v>
      </c>
      <c r="G463" s="31" t="s">
        <v>50</v>
      </c>
      <c r="H463" s="31" t="s">
        <v>50</v>
      </c>
      <c r="I463" s="31" t="s">
        <v>53</v>
      </c>
      <c r="J463" s="31" t="s">
        <v>60</v>
      </c>
      <c r="K463" s="31" t="s">
        <v>60</v>
      </c>
      <c r="L463" s="31" t="s">
        <v>55</v>
      </c>
      <c r="M463" s="31" t="s">
        <v>72</v>
      </c>
      <c r="N463" s="31" t="s">
        <v>50</v>
      </c>
      <c r="O463" s="31" t="s">
        <v>57</v>
      </c>
      <c r="P463" s="31" t="s">
        <v>11644</v>
      </c>
      <c r="Q463" s="31" t="s">
        <v>50</v>
      </c>
      <c r="R463" s="31" t="s">
        <v>58</v>
      </c>
      <c r="S463" s="31" t="s">
        <v>58</v>
      </c>
      <c r="T463" s="31" t="s">
        <v>50</v>
      </c>
      <c r="U463" s="31" t="s">
        <v>50</v>
      </c>
      <c r="V463" s="31" t="s">
        <v>50</v>
      </c>
      <c r="W463" s="31" t="s">
        <v>50</v>
      </c>
      <c r="X463" s="31" t="s">
        <v>50</v>
      </c>
      <c r="Y463" s="31" t="s">
        <v>50</v>
      </c>
      <c r="Z463" s="31" t="s">
        <v>62</v>
      </c>
      <c r="AA463" s="31" t="s">
        <v>50</v>
      </c>
      <c r="AB463" s="31" t="s">
        <v>50</v>
      </c>
      <c r="AC463" s="31" t="s">
        <v>87</v>
      </c>
      <c r="AD463" s="31" t="s">
        <v>51</v>
      </c>
      <c r="AE463" s="2">
        <f t="shared" si="78"/>
        <v>48</v>
      </c>
      <c r="AF463" s="31" t="s">
        <v>84</v>
      </c>
      <c r="AG463" s="31" t="s">
        <v>129</v>
      </c>
      <c r="AH463" s="31" t="s">
        <v>152</v>
      </c>
      <c r="AI463" s="31" t="s">
        <v>11951</v>
      </c>
      <c r="AJ463" s="31">
        <f t="shared" si="79"/>
        <v>0</v>
      </c>
      <c r="AK463" s="34">
        <f t="shared" si="80"/>
        <v>-99</v>
      </c>
      <c r="AL463" s="30">
        <f t="shared" si="81"/>
        <v>-99</v>
      </c>
      <c r="AM463" s="5">
        <f t="shared" si="85"/>
        <v>350.06</v>
      </c>
      <c r="AN463" s="5">
        <f t="shared" si="86"/>
        <v>0</v>
      </c>
      <c r="AO463" s="30">
        <f t="shared" si="87"/>
        <v>0</v>
      </c>
      <c r="AP463" s="30">
        <f t="shared" si="82"/>
        <v>0</v>
      </c>
      <c r="AQ463" t="str">
        <f t="shared" si="83"/>
        <v>1978 - 1992</v>
      </c>
      <c r="AR463" s="2">
        <f t="shared" si="84"/>
        <v>1978</v>
      </c>
      <c r="AS463" s="2">
        <f t="shared" si="88"/>
        <v>-99</v>
      </c>
      <c r="AT463" s="31" t="s">
        <v>50</v>
      </c>
      <c r="AU463" s="31" t="s">
        <v>50</v>
      </c>
      <c r="AV463" s="31" t="s">
        <v>66</v>
      </c>
      <c r="AW463" s="31" t="s">
        <v>57</v>
      </c>
      <c r="AX463" s="31" t="s">
        <v>151</v>
      </c>
      <c r="AY463" s="31" t="s">
        <v>68</v>
      </c>
      <c r="AZ463" s="31" t="s">
        <v>152</v>
      </c>
      <c r="BA463" s="31" t="s">
        <v>11951</v>
      </c>
      <c r="BB463" s="31" t="s">
        <v>67</v>
      </c>
      <c r="BC463" s="31" t="s">
        <v>53</v>
      </c>
      <c r="BD463" s="31" t="s">
        <v>50</v>
      </c>
      <c r="BE463" s="31" t="s">
        <v>50</v>
      </c>
      <c r="BF463" s="31" t="s">
        <v>50</v>
      </c>
    </row>
    <row r="464" spans="1:58" ht="45" x14ac:dyDescent="0.25">
      <c r="A464" s="31" t="s">
        <v>1906</v>
      </c>
      <c r="B464" s="31" t="s">
        <v>49</v>
      </c>
      <c r="C464" s="32">
        <v>1</v>
      </c>
      <c r="D464" s="31" t="s">
        <v>50</v>
      </c>
      <c r="E464" s="31" t="s">
        <v>51</v>
      </c>
      <c r="F464" s="31" t="s">
        <v>72</v>
      </c>
      <c r="G464" s="31" t="s">
        <v>50</v>
      </c>
      <c r="H464" s="31" t="s">
        <v>50</v>
      </c>
      <c r="I464" s="31" t="s">
        <v>53</v>
      </c>
      <c r="J464" s="31" t="s">
        <v>54</v>
      </c>
      <c r="K464" s="31" t="s">
        <v>54</v>
      </c>
      <c r="L464" s="31" t="s">
        <v>128</v>
      </c>
      <c r="M464" s="31" t="s">
        <v>72</v>
      </c>
      <c r="N464" s="31" t="s">
        <v>50</v>
      </c>
      <c r="O464" s="31" t="s">
        <v>60</v>
      </c>
      <c r="P464" s="31" t="s">
        <v>50</v>
      </c>
      <c r="Q464" s="31" t="s">
        <v>115</v>
      </c>
      <c r="R464" s="31" t="s">
        <v>74</v>
      </c>
      <c r="S464" s="31" t="s">
        <v>59</v>
      </c>
      <c r="T464" s="31" t="s">
        <v>60</v>
      </c>
      <c r="U464" s="31" t="s">
        <v>60</v>
      </c>
      <c r="V464" s="31" t="s">
        <v>60</v>
      </c>
      <c r="W464" s="31" t="s">
        <v>50</v>
      </c>
      <c r="X464" s="31" t="s">
        <v>50</v>
      </c>
      <c r="Y464" s="31" t="s">
        <v>50</v>
      </c>
      <c r="Z464" s="31" t="s">
        <v>62</v>
      </c>
      <c r="AA464" s="31" t="s">
        <v>50</v>
      </c>
      <c r="AB464" s="31" t="s">
        <v>50</v>
      </c>
      <c r="AC464" s="31" t="s">
        <v>63</v>
      </c>
      <c r="AD464" s="31" t="s">
        <v>72</v>
      </c>
      <c r="AE464" s="2">
        <f t="shared" si="78"/>
        <v>48</v>
      </c>
      <c r="AF464" s="31" t="s">
        <v>84</v>
      </c>
      <c r="AG464" s="31" t="s">
        <v>129</v>
      </c>
      <c r="AH464" s="31" t="s">
        <v>77</v>
      </c>
      <c r="AI464" s="31" t="s">
        <v>11952</v>
      </c>
      <c r="AJ464" s="31">
        <f t="shared" si="79"/>
        <v>0</v>
      </c>
      <c r="AK464" s="34">
        <f t="shared" si="80"/>
        <v>-99</v>
      </c>
      <c r="AL464" s="30">
        <f t="shared" si="81"/>
        <v>-99</v>
      </c>
      <c r="AM464" s="5">
        <f t="shared" si="85"/>
        <v>478.45</v>
      </c>
      <c r="AN464" s="5">
        <f t="shared" si="86"/>
        <v>0</v>
      </c>
      <c r="AO464" s="30">
        <f t="shared" si="87"/>
        <v>0</v>
      </c>
      <c r="AP464" s="30">
        <f t="shared" si="82"/>
        <v>0</v>
      </c>
      <c r="AQ464" t="str">
        <f t="shared" si="83"/>
        <v>1993 - 2001</v>
      </c>
      <c r="AR464" s="2">
        <f t="shared" si="84"/>
        <v>1993</v>
      </c>
      <c r="AS464" s="2">
        <f t="shared" si="88"/>
        <v>-99</v>
      </c>
      <c r="AT464" s="31" t="s">
        <v>50</v>
      </c>
      <c r="AU464" s="31" t="s">
        <v>50</v>
      </c>
      <c r="AV464" s="31" t="s">
        <v>141</v>
      </c>
      <c r="AW464" s="31" t="s">
        <v>86</v>
      </c>
      <c r="AX464" s="31" t="s">
        <v>50</v>
      </c>
      <c r="AY464" s="31" t="s">
        <v>179</v>
      </c>
      <c r="AZ464" s="31" t="s">
        <v>77</v>
      </c>
      <c r="BA464" s="31" t="s">
        <v>12728</v>
      </c>
      <c r="BB464" s="31" t="s">
        <v>50</v>
      </c>
      <c r="BC464" s="31" t="s">
        <v>50</v>
      </c>
      <c r="BD464" s="31" t="s">
        <v>50</v>
      </c>
      <c r="BE464" s="31" t="s">
        <v>50</v>
      </c>
      <c r="BF464" s="31" t="s">
        <v>50</v>
      </c>
    </row>
    <row r="465" spans="1:58" ht="45" x14ac:dyDescent="0.25">
      <c r="A465" s="31" t="s">
        <v>1906</v>
      </c>
      <c r="B465" s="31" t="s">
        <v>49</v>
      </c>
      <c r="C465" s="32">
        <v>2</v>
      </c>
      <c r="D465" s="31" t="s">
        <v>50</v>
      </c>
      <c r="E465" s="31" t="s">
        <v>51</v>
      </c>
      <c r="F465" s="31" t="s">
        <v>72</v>
      </c>
      <c r="G465" s="31" t="s">
        <v>50</v>
      </c>
      <c r="H465" s="31" t="s">
        <v>50</v>
      </c>
      <c r="I465" s="31" t="s">
        <v>53</v>
      </c>
      <c r="J465" s="31" t="s">
        <v>54</v>
      </c>
      <c r="K465" s="31" t="s">
        <v>54</v>
      </c>
      <c r="L465" s="31" t="s">
        <v>128</v>
      </c>
      <c r="M465" s="31" t="s">
        <v>72</v>
      </c>
      <c r="N465" s="31" t="s">
        <v>50</v>
      </c>
      <c r="O465" s="31" t="s">
        <v>57</v>
      </c>
      <c r="P465" s="31" t="s">
        <v>50</v>
      </c>
      <c r="Q465" s="31" t="s">
        <v>115</v>
      </c>
      <c r="R465" s="31" t="s">
        <v>74</v>
      </c>
      <c r="S465" s="31" t="s">
        <v>59</v>
      </c>
      <c r="T465" s="31" t="s">
        <v>60</v>
      </c>
      <c r="U465" s="31" t="s">
        <v>60</v>
      </c>
      <c r="V465" s="31" t="s">
        <v>60</v>
      </c>
      <c r="W465" s="31" t="s">
        <v>50</v>
      </c>
      <c r="X465" s="31" t="s">
        <v>50</v>
      </c>
      <c r="Y465" s="31" t="s">
        <v>50</v>
      </c>
      <c r="Z465" s="31" t="s">
        <v>62</v>
      </c>
      <c r="AA465" s="31" t="s">
        <v>50</v>
      </c>
      <c r="AB465" s="31" t="s">
        <v>50</v>
      </c>
      <c r="AC465" s="31" t="s">
        <v>87</v>
      </c>
      <c r="AD465" s="31" t="s">
        <v>72</v>
      </c>
      <c r="AE465" s="2">
        <f t="shared" si="78"/>
        <v>48</v>
      </c>
      <c r="AF465" s="31" t="s">
        <v>84</v>
      </c>
      <c r="AG465" s="31" t="s">
        <v>129</v>
      </c>
      <c r="AH465" s="31" t="s">
        <v>152</v>
      </c>
      <c r="AI465" s="31" t="s">
        <v>11953</v>
      </c>
      <c r="AJ465" s="31">
        <f t="shared" si="79"/>
        <v>0</v>
      </c>
      <c r="AK465" s="34">
        <f t="shared" si="80"/>
        <v>-99</v>
      </c>
      <c r="AL465" s="30">
        <f t="shared" si="81"/>
        <v>-99</v>
      </c>
      <c r="AM465" s="5">
        <f t="shared" si="85"/>
        <v>478.45</v>
      </c>
      <c r="AN465" s="5">
        <f t="shared" si="86"/>
        <v>0</v>
      </c>
      <c r="AO465" s="30">
        <f t="shared" si="87"/>
        <v>0</v>
      </c>
      <c r="AP465" s="30">
        <f t="shared" si="82"/>
        <v>0</v>
      </c>
      <c r="AQ465" t="str">
        <f t="shared" si="83"/>
        <v>1993 - 2001</v>
      </c>
      <c r="AR465" s="2">
        <f t="shared" si="84"/>
        <v>1993</v>
      </c>
      <c r="AS465" s="2">
        <f t="shared" si="88"/>
        <v>-99</v>
      </c>
      <c r="AT465" s="31" t="s">
        <v>50</v>
      </c>
      <c r="AU465" s="31" t="s">
        <v>50</v>
      </c>
      <c r="AV465" s="31" t="s">
        <v>141</v>
      </c>
      <c r="AW465" s="31" t="s">
        <v>86</v>
      </c>
      <c r="AX465" s="31" t="s">
        <v>50</v>
      </c>
      <c r="AY465" s="31" t="s">
        <v>50</v>
      </c>
      <c r="AZ465" s="31" t="s">
        <v>50</v>
      </c>
      <c r="BA465" s="31" t="s">
        <v>50</v>
      </c>
      <c r="BB465" s="31" t="s">
        <v>50</v>
      </c>
      <c r="BC465" s="31" t="s">
        <v>50</v>
      </c>
      <c r="BD465" s="31" t="s">
        <v>50</v>
      </c>
      <c r="BE465" s="31" t="s">
        <v>50</v>
      </c>
      <c r="BF465" s="31" t="s">
        <v>50</v>
      </c>
    </row>
    <row r="466" spans="1:58" ht="45" x14ac:dyDescent="0.25">
      <c r="A466" s="31" t="s">
        <v>1908</v>
      </c>
      <c r="B466" s="31" t="s">
        <v>198</v>
      </c>
      <c r="C466" s="32">
        <v>1</v>
      </c>
      <c r="D466" s="31" t="s">
        <v>50</v>
      </c>
      <c r="E466" s="31" t="s">
        <v>486</v>
      </c>
      <c r="F466" s="31" t="s">
        <v>169</v>
      </c>
      <c r="G466" s="31" t="s">
        <v>489</v>
      </c>
      <c r="H466" s="31" t="s">
        <v>214</v>
      </c>
      <c r="I466" s="31" t="s">
        <v>53</v>
      </c>
      <c r="J466" s="31" t="s">
        <v>54</v>
      </c>
      <c r="K466" s="31" t="s">
        <v>60</v>
      </c>
      <c r="L466" s="31" t="s">
        <v>55</v>
      </c>
      <c r="M466" s="31" t="s">
        <v>85</v>
      </c>
      <c r="N466" s="31" t="s">
        <v>50</v>
      </c>
      <c r="O466" s="31" t="s">
        <v>57</v>
      </c>
      <c r="P466" s="31" t="s">
        <v>50</v>
      </c>
      <c r="Q466" s="31" t="s">
        <v>50</v>
      </c>
      <c r="R466" s="31" t="s">
        <v>86</v>
      </c>
      <c r="S466" s="31" t="s">
        <v>59</v>
      </c>
      <c r="T466" s="31" t="s">
        <v>60</v>
      </c>
      <c r="U466" s="31" t="s">
        <v>60</v>
      </c>
      <c r="V466" s="31" t="s">
        <v>66</v>
      </c>
      <c r="W466" s="31" t="s">
        <v>50</v>
      </c>
      <c r="X466" s="31" t="s">
        <v>161</v>
      </c>
      <c r="Y466" s="31" t="s">
        <v>60</v>
      </c>
      <c r="Z466" s="31" t="s">
        <v>62</v>
      </c>
      <c r="AA466" s="31" t="s">
        <v>50</v>
      </c>
      <c r="AB466" s="31" t="s">
        <v>50</v>
      </c>
      <c r="AC466" s="31" t="s">
        <v>50</v>
      </c>
      <c r="AD466" s="31" t="s">
        <v>72</v>
      </c>
      <c r="AE466" s="2">
        <f t="shared" si="78"/>
        <v>48</v>
      </c>
      <c r="AF466" s="31" t="s">
        <v>84</v>
      </c>
      <c r="AG466" s="31" t="s">
        <v>129</v>
      </c>
      <c r="AH466" s="31" t="s">
        <v>11680</v>
      </c>
      <c r="AI466" s="31" t="s">
        <v>50</v>
      </c>
      <c r="AJ466" s="31">
        <f t="shared" si="79"/>
        <v>0</v>
      </c>
      <c r="AK466" s="34">
        <f t="shared" si="80"/>
        <v>-99</v>
      </c>
      <c r="AL466" s="30">
        <f t="shared" si="81"/>
        <v>-99</v>
      </c>
      <c r="AM466" s="5">
        <f t="shared" si="85"/>
        <v>34.79</v>
      </c>
      <c r="AN466" s="5">
        <f t="shared" si="86"/>
        <v>0</v>
      </c>
      <c r="AO466" s="30">
        <f t="shared" si="87"/>
        <v>0</v>
      </c>
      <c r="AP466" s="30">
        <f t="shared" si="82"/>
        <v>0</v>
      </c>
      <c r="AQ466">
        <f t="shared" si="83"/>
        <v>0</v>
      </c>
      <c r="AR466" s="2">
        <f t="shared" si="84"/>
        <v>0</v>
      </c>
      <c r="AS466" s="2">
        <f t="shared" si="88"/>
        <v>-99</v>
      </c>
      <c r="AT466" s="31" t="s">
        <v>50</v>
      </c>
      <c r="AU466" s="31" t="s">
        <v>50</v>
      </c>
      <c r="AV466" s="31" t="s">
        <v>66</v>
      </c>
      <c r="AW466" s="31" t="s">
        <v>57</v>
      </c>
      <c r="AX466" s="31" t="s">
        <v>50</v>
      </c>
      <c r="AY466" s="31" t="s">
        <v>50</v>
      </c>
      <c r="AZ466" s="31" t="s">
        <v>11680</v>
      </c>
      <c r="BA466" s="31" t="s">
        <v>50</v>
      </c>
      <c r="BB466" s="31" t="s">
        <v>50</v>
      </c>
      <c r="BC466" s="31" t="s">
        <v>50</v>
      </c>
      <c r="BD466" s="31" t="s">
        <v>50</v>
      </c>
      <c r="BE466" s="31" t="s">
        <v>50</v>
      </c>
      <c r="BF466" s="31" t="s">
        <v>50</v>
      </c>
    </row>
    <row r="467" spans="1:58" ht="45" x14ac:dyDescent="0.25">
      <c r="A467" s="31" t="s">
        <v>1908</v>
      </c>
      <c r="B467" s="31" t="s">
        <v>198</v>
      </c>
      <c r="C467" s="32">
        <v>4</v>
      </c>
      <c r="D467" s="31" t="s">
        <v>50</v>
      </c>
      <c r="E467" s="31" t="s">
        <v>486</v>
      </c>
      <c r="F467" s="31" t="s">
        <v>169</v>
      </c>
      <c r="G467" s="31" t="s">
        <v>489</v>
      </c>
      <c r="H467" s="31" t="s">
        <v>214</v>
      </c>
      <c r="I467" s="31" t="s">
        <v>53</v>
      </c>
      <c r="J467" s="31" t="s">
        <v>54</v>
      </c>
      <c r="K467" s="31" t="s">
        <v>54</v>
      </c>
      <c r="L467" s="31" t="s">
        <v>55</v>
      </c>
      <c r="M467" s="31" t="s">
        <v>72</v>
      </c>
      <c r="N467" s="31" t="s">
        <v>50</v>
      </c>
      <c r="O467" s="31" t="s">
        <v>57</v>
      </c>
      <c r="P467" s="31" t="s">
        <v>50</v>
      </c>
      <c r="Q467" s="31" t="s">
        <v>50</v>
      </c>
      <c r="R467" s="31" t="s">
        <v>74</v>
      </c>
      <c r="S467" s="31" t="s">
        <v>59</v>
      </c>
      <c r="T467" s="31" t="s">
        <v>60</v>
      </c>
      <c r="U467" s="31" t="s">
        <v>60</v>
      </c>
      <c r="V467" s="31" t="s">
        <v>60</v>
      </c>
      <c r="W467" s="31" t="s">
        <v>50</v>
      </c>
      <c r="X467" s="31" t="s">
        <v>50</v>
      </c>
      <c r="Y467" s="31" t="s">
        <v>50</v>
      </c>
      <c r="Z467" s="31" t="s">
        <v>62</v>
      </c>
      <c r="AA467" s="31" t="s">
        <v>50</v>
      </c>
      <c r="AB467" s="31" t="s">
        <v>50</v>
      </c>
      <c r="AC467" s="31" t="s">
        <v>87</v>
      </c>
      <c r="AD467" s="31" t="s">
        <v>72</v>
      </c>
      <c r="AE467" s="2">
        <f t="shared" si="78"/>
        <v>48</v>
      </c>
      <c r="AF467" s="31" t="s">
        <v>84</v>
      </c>
      <c r="AG467" s="31" t="s">
        <v>129</v>
      </c>
      <c r="AH467" s="31" t="s">
        <v>152</v>
      </c>
      <c r="AI467" s="31" t="s">
        <v>11954</v>
      </c>
      <c r="AJ467" s="31">
        <f t="shared" si="79"/>
        <v>0</v>
      </c>
      <c r="AK467" s="34">
        <f t="shared" si="80"/>
        <v>-99</v>
      </c>
      <c r="AL467" s="30">
        <f t="shared" si="81"/>
        <v>-99</v>
      </c>
      <c r="AM467" s="5">
        <f t="shared" si="85"/>
        <v>34.79</v>
      </c>
      <c r="AN467" s="5">
        <f t="shared" si="86"/>
        <v>0</v>
      </c>
      <c r="AO467" s="30">
        <f t="shared" si="87"/>
        <v>0</v>
      </c>
      <c r="AP467" s="30">
        <f t="shared" si="82"/>
        <v>0</v>
      </c>
      <c r="AQ467">
        <f t="shared" si="83"/>
        <v>0</v>
      </c>
      <c r="AR467" s="2">
        <f t="shared" si="84"/>
        <v>0</v>
      </c>
      <c r="AS467" s="2">
        <f t="shared" si="88"/>
        <v>-99</v>
      </c>
      <c r="AT467" s="31" t="s">
        <v>50</v>
      </c>
      <c r="AU467" s="31" t="s">
        <v>50</v>
      </c>
      <c r="AV467" s="31" t="s">
        <v>66</v>
      </c>
      <c r="AW467" s="31" t="s">
        <v>57</v>
      </c>
      <c r="AX467" s="31" t="s">
        <v>267</v>
      </c>
      <c r="AY467" s="31" t="s">
        <v>68</v>
      </c>
      <c r="AZ467" s="31" t="s">
        <v>152</v>
      </c>
      <c r="BA467" s="31" t="s">
        <v>11954</v>
      </c>
      <c r="BB467" s="31" t="s">
        <v>399</v>
      </c>
      <c r="BC467" s="31" t="s">
        <v>129</v>
      </c>
      <c r="BD467" s="31" t="s">
        <v>50</v>
      </c>
      <c r="BE467" s="31" t="s">
        <v>50</v>
      </c>
      <c r="BF467" s="31" t="s">
        <v>50</v>
      </c>
    </row>
    <row r="468" spans="1:58" ht="45" x14ac:dyDescent="0.25">
      <c r="A468" s="31" t="s">
        <v>1917</v>
      </c>
      <c r="B468" s="31" t="s">
        <v>49</v>
      </c>
      <c r="C468" s="32">
        <v>3</v>
      </c>
      <c r="D468" s="31" t="s">
        <v>50</v>
      </c>
      <c r="E468" s="31" t="s">
        <v>72</v>
      </c>
      <c r="F468" s="31" t="s">
        <v>51</v>
      </c>
      <c r="G468" s="31" t="s">
        <v>50</v>
      </c>
      <c r="H468" s="31" t="s">
        <v>50</v>
      </c>
      <c r="I468" s="31" t="s">
        <v>53</v>
      </c>
      <c r="J468" s="31" t="s">
        <v>54</v>
      </c>
      <c r="K468" s="31" t="s">
        <v>54</v>
      </c>
      <c r="L468" s="31" t="s">
        <v>55</v>
      </c>
      <c r="M468" s="31" t="s">
        <v>72</v>
      </c>
      <c r="N468" s="31" t="s">
        <v>50</v>
      </c>
      <c r="O468" s="31" t="s">
        <v>57</v>
      </c>
      <c r="P468" s="31" t="s">
        <v>359</v>
      </c>
      <c r="Q468" s="31" t="s">
        <v>50</v>
      </c>
      <c r="R468" s="31" t="s">
        <v>74</v>
      </c>
      <c r="S468" s="31" t="s">
        <v>58</v>
      </c>
      <c r="T468" s="31" t="s">
        <v>60</v>
      </c>
      <c r="U468" s="31" t="s">
        <v>60</v>
      </c>
      <c r="V468" s="31" t="s">
        <v>66</v>
      </c>
      <c r="W468" s="31" t="s">
        <v>50</v>
      </c>
      <c r="X468" s="31" t="s">
        <v>50</v>
      </c>
      <c r="Y468" s="31" t="s">
        <v>50</v>
      </c>
      <c r="Z468" s="31" t="s">
        <v>62</v>
      </c>
      <c r="AA468" s="31" t="s">
        <v>50</v>
      </c>
      <c r="AB468" s="31" t="s">
        <v>50</v>
      </c>
      <c r="AC468" s="31" t="s">
        <v>87</v>
      </c>
      <c r="AD468" s="31" t="s">
        <v>72</v>
      </c>
      <c r="AE468" s="2">
        <f t="shared" si="78"/>
        <v>48</v>
      </c>
      <c r="AF468" s="31" t="s">
        <v>84</v>
      </c>
      <c r="AG468" s="31" t="s">
        <v>129</v>
      </c>
      <c r="AH468" s="31" t="s">
        <v>152</v>
      </c>
      <c r="AI468" s="31" t="s">
        <v>11955</v>
      </c>
      <c r="AJ468" s="31">
        <f t="shared" si="79"/>
        <v>0</v>
      </c>
      <c r="AK468" s="34">
        <f t="shared" si="80"/>
        <v>-99</v>
      </c>
      <c r="AL468" s="30">
        <f t="shared" si="81"/>
        <v>-99</v>
      </c>
      <c r="AM468" s="5">
        <f t="shared" si="85"/>
        <v>69.099999999999994</v>
      </c>
      <c r="AN468" s="5">
        <f t="shared" si="86"/>
        <v>0</v>
      </c>
      <c r="AO468" s="30">
        <f t="shared" si="87"/>
        <v>0</v>
      </c>
      <c r="AP468" s="30">
        <f t="shared" si="82"/>
        <v>0</v>
      </c>
      <c r="AQ468" t="str">
        <f t="shared" si="83"/>
        <v>Before 1978</v>
      </c>
      <c r="AR468" s="2">
        <f t="shared" si="84"/>
        <v>1970</v>
      </c>
      <c r="AS468" s="2">
        <f t="shared" si="88"/>
        <v>-99</v>
      </c>
      <c r="AT468" s="31" t="s">
        <v>50</v>
      </c>
      <c r="AU468" s="31" t="s">
        <v>50</v>
      </c>
      <c r="AV468" s="31" t="s">
        <v>66</v>
      </c>
      <c r="AW468" s="31" t="s">
        <v>57</v>
      </c>
      <c r="AX468" s="31" t="s">
        <v>218</v>
      </c>
      <c r="AY468" s="31" t="s">
        <v>68</v>
      </c>
      <c r="AZ468" s="31" t="s">
        <v>152</v>
      </c>
      <c r="BA468" s="31" t="s">
        <v>50</v>
      </c>
      <c r="BB468" s="31" t="s">
        <v>154</v>
      </c>
      <c r="BC468" s="31" t="s">
        <v>129</v>
      </c>
      <c r="BD468" s="31" t="s">
        <v>50</v>
      </c>
      <c r="BE468" s="31" t="s">
        <v>50</v>
      </c>
      <c r="BF468" s="31" t="s">
        <v>50</v>
      </c>
    </row>
    <row r="469" spans="1:58" ht="45" x14ac:dyDescent="0.25">
      <c r="A469" s="31" t="s">
        <v>1917</v>
      </c>
      <c r="B469" s="31" t="s">
        <v>49</v>
      </c>
      <c r="C469" s="32">
        <v>4</v>
      </c>
      <c r="D469" s="31" t="s">
        <v>50</v>
      </c>
      <c r="E469" s="31" t="s">
        <v>72</v>
      </c>
      <c r="F469" s="31" t="s">
        <v>51</v>
      </c>
      <c r="G469" s="31" t="s">
        <v>50</v>
      </c>
      <c r="H469" s="31" t="s">
        <v>50</v>
      </c>
      <c r="I469" s="31" t="s">
        <v>53</v>
      </c>
      <c r="J469" s="31" t="s">
        <v>54</v>
      </c>
      <c r="K469" s="31" t="s">
        <v>54</v>
      </c>
      <c r="L469" s="31" t="s">
        <v>55</v>
      </c>
      <c r="M469" s="31" t="s">
        <v>51</v>
      </c>
      <c r="N469" s="31" t="s">
        <v>50</v>
      </c>
      <c r="O469" s="31" t="s">
        <v>57</v>
      </c>
      <c r="P469" s="31" t="s">
        <v>160</v>
      </c>
      <c r="Q469" s="31" t="s">
        <v>50</v>
      </c>
      <c r="R469" s="31" t="s">
        <v>74</v>
      </c>
      <c r="S469" s="31" t="s">
        <v>58</v>
      </c>
      <c r="T469" s="31" t="s">
        <v>60</v>
      </c>
      <c r="U469" s="31" t="s">
        <v>60</v>
      </c>
      <c r="V469" s="31" t="s">
        <v>66</v>
      </c>
      <c r="W469" s="31" t="s">
        <v>50</v>
      </c>
      <c r="X469" s="31" t="s">
        <v>50</v>
      </c>
      <c r="Y469" s="31" t="s">
        <v>50</v>
      </c>
      <c r="Z469" s="31" t="s">
        <v>62</v>
      </c>
      <c r="AA469" s="31" t="s">
        <v>50</v>
      </c>
      <c r="AB469" s="31" t="s">
        <v>50</v>
      </c>
      <c r="AC469" s="31" t="s">
        <v>87</v>
      </c>
      <c r="AD469" s="31" t="s">
        <v>72</v>
      </c>
      <c r="AE469" s="2">
        <f t="shared" si="78"/>
        <v>48</v>
      </c>
      <c r="AF469" s="31" t="s">
        <v>84</v>
      </c>
      <c r="AG469" s="31" t="s">
        <v>129</v>
      </c>
      <c r="AH469" s="31" t="s">
        <v>269</v>
      </c>
      <c r="AI469" s="31" t="s">
        <v>11956</v>
      </c>
      <c r="AJ469" s="31">
        <f t="shared" si="79"/>
        <v>0</v>
      </c>
      <c r="AK469" s="34">
        <f t="shared" si="80"/>
        <v>-99</v>
      </c>
      <c r="AL469" s="30">
        <f t="shared" si="81"/>
        <v>-99</v>
      </c>
      <c r="AM469" s="5">
        <f t="shared" si="85"/>
        <v>69.099999999999994</v>
      </c>
      <c r="AN469" s="5">
        <f t="shared" si="86"/>
        <v>0</v>
      </c>
      <c r="AO469" s="30">
        <f t="shared" si="87"/>
        <v>0</v>
      </c>
      <c r="AP469" s="30">
        <f t="shared" si="82"/>
        <v>0</v>
      </c>
      <c r="AQ469" t="str">
        <f t="shared" si="83"/>
        <v>Before 1978</v>
      </c>
      <c r="AR469" s="2">
        <f t="shared" si="84"/>
        <v>1970</v>
      </c>
      <c r="AS469" s="2">
        <f t="shared" si="88"/>
        <v>-99</v>
      </c>
      <c r="AT469" s="31" t="s">
        <v>50</v>
      </c>
      <c r="AU469" s="31" t="s">
        <v>50</v>
      </c>
      <c r="AV469" s="31" t="s">
        <v>66</v>
      </c>
      <c r="AW469" s="31" t="s">
        <v>57</v>
      </c>
      <c r="AX469" s="31" t="s">
        <v>67</v>
      </c>
      <c r="AY469" s="31" t="s">
        <v>68</v>
      </c>
      <c r="AZ469" s="31" t="s">
        <v>269</v>
      </c>
      <c r="BA469" s="31" t="s">
        <v>50</v>
      </c>
      <c r="BB469" s="31" t="s">
        <v>233</v>
      </c>
      <c r="BC469" s="31" t="s">
        <v>129</v>
      </c>
      <c r="BD469" s="31" t="s">
        <v>50</v>
      </c>
      <c r="BE469" s="31" t="s">
        <v>50</v>
      </c>
      <c r="BF469" s="31" t="s">
        <v>50</v>
      </c>
    </row>
    <row r="470" spans="1:58" ht="60" x14ac:dyDescent="0.25">
      <c r="A470" s="31" t="s">
        <v>1917</v>
      </c>
      <c r="B470" s="31" t="s">
        <v>49</v>
      </c>
      <c r="C470" s="32">
        <v>7</v>
      </c>
      <c r="D470" s="31" t="s">
        <v>50</v>
      </c>
      <c r="E470" s="31" t="s">
        <v>72</v>
      </c>
      <c r="F470" s="31" t="s">
        <v>51</v>
      </c>
      <c r="G470" s="31" t="s">
        <v>50</v>
      </c>
      <c r="H470" s="31" t="s">
        <v>50</v>
      </c>
      <c r="I470" s="31" t="s">
        <v>53</v>
      </c>
      <c r="J470" s="31" t="s">
        <v>54</v>
      </c>
      <c r="K470" s="31" t="s">
        <v>54</v>
      </c>
      <c r="L470" s="31" t="s">
        <v>55</v>
      </c>
      <c r="M470" s="31" t="s">
        <v>72</v>
      </c>
      <c r="N470" s="31" t="s">
        <v>50</v>
      </c>
      <c r="O470" s="31" t="s">
        <v>66</v>
      </c>
      <c r="P470" s="31" t="s">
        <v>205</v>
      </c>
      <c r="Q470" s="31" t="s">
        <v>50</v>
      </c>
      <c r="R470" s="31" t="s">
        <v>74</v>
      </c>
      <c r="S470" s="31" t="s">
        <v>58</v>
      </c>
      <c r="T470" s="31" t="s">
        <v>60</v>
      </c>
      <c r="U470" s="31" t="s">
        <v>60</v>
      </c>
      <c r="V470" s="31" t="s">
        <v>86</v>
      </c>
      <c r="W470" s="31" t="s">
        <v>50</v>
      </c>
      <c r="X470" s="31" t="s">
        <v>50</v>
      </c>
      <c r="Y470" s="31" t="s">
        <v>54</v>
      </c>
      <c r="Z470" s="31" t="s">
        <v>62</v>
      </c>
      <c r="AA470" s="31" t="s">
        <v>50</v>
      </c>
      <c r="AB470" s="31" t="s">
        <v>50</v>
      </c>
      <c r="AC470" s="31" t="s">
        <v>87</v>
      </c>
      <c r="AD470" s="31" t="s">
        <v>72</v>
      </c>
      <c r="AE470" s="2">
        <f t="shared" si="78"/>
        <v>48</v>
      </c>
      <c r="AF470" s="31" t="s">
        <v>84</v>
      </c>
      <c r="AG470" s="31" t="s">
        <v>129</v>
      </c>
      <c r="AH470" s="31" t="s">
        <v>144</v>
      </c>
      <c r="AI470" s="31" t="s">
        <v>11957</v>
      </c>
      <c r="AJ470" s="31">
        <f t="shared" si="79"/>
        <v>0</v>
      </c>
      <c r="AK470" s="34">
        <f t="shared" si="80"/>
        <v>-99</v>
      </c>
      <c r="AL470" s="30">
        <f t="shared" si="81"/>
        <v>-99</v>
      </c>
      <c r="AM470" s="5">
        <f t="shared" si="85"/>
        <v>69.099999999999994</v>
      </c>
      <c r="AN470" s="5">
        <f t="shared" si="86"/>
        <v>0</v>
      </c>
      <c r="AO470" s="30">
        <f t="shared" si="87"/>
        <v>0</v>
      </c>
      <c r="AP470" s="30">
        <f t="shared" si="82"/>
        <v>0</v>
      </c>
      <c r="AQ470" t="str">
        <f t="shared" si="83"/>
        <v>Before 1978</v>
      </c>
      <c r="AR470" s="2">
        <f t="shared" si="84"/>
        <v>1970</v>
      </c>
      <c r="AS470" s="2">
        <f t="shared" si="88"/>
        <v>-99</v>
      </c>
      <c r="AT470" s="31" t="s">
        <v>50</v>
      </c>
      <c r="AU470" s="31" t="s">
        <v>50</v>
      </c>
      <c r="AV470" s="31" t="s">
        <v>66</v>
      </c>
      <c r="AW470" s="31" t="s">
        <v>57</v>
      </c>
      <c r="AX470" s="31" t="s">
        <v>267</v>
      </c>
      <c r="AY470" s="31" t="s">
        <v>68</v>
      </c>
      <c r="AZ470" s="31" t="s">
        <v>12729</v>
      </c>
      <c r="BA470" s="31" t="s">
        <v>50</v>
      </c>
      <c r="BB470" s="31" t="s">
        <v>12730</v>
      </c>
      <c r="BC470" s="31" t="s">
        <v>129</v>
      </c>
      <c r="BD470" s="31" t="s">
        <v>50</v>
      </c>
      <c r="BE470" s="31" t="s">
        <v>50</v>
      </c>
      <c r="BF470" s="31" t="s">
        <v>50</v>
      </c>
    </row>
    <row r="471" spans="1:58" ht="45" x14ac:dyDescent="0.25">
      <c r="A471" s="31" t="s">
        <v>1917</v>
      </c>
      <c r="B471" s="31" t="s">
        <v>49</v>
      </c>
      <c r="C471" s="32">
        <v>8</v>
      </c>
      <c r="D471" s="31" t="s">
        <v>50</v>
      </c>
      <c r="E471" s="31" t="s">
        <v>72</v>
      </c>
      <c r="F471" s="31" t="s">
        <v>51</v>
      </c>
      <c r="G471" s="31" t="s">
        <v>50</v>
      </c>
      <c r="H471" s="31" t="s">
        <v>50</v>
      </c>
      <c r="I471" s="31" t="s">
        <v>53</v>
      </c>
      <c r="J471" s="31" t="s">
        <v>54</v>
      </c>
      <c r="K471" s="31" t="s">
        <v>54</v>
      </c>
      <c r="L471" s="31" t="s">
        <v>55</v>
      </c>
      <c r="M471" s="31" t="s">
        <v>72</v>
      </c>
      <c r="N471" s="31" t="s">
        <v>50</v>
      </c>
      <c r="O471" s="31" t="s">
        <v>66</v>
      </c>
      <c r="P471" s="31" t="s">
        <v>241</v>
      </c>
      <c r="Q471" s="31" t="s">
        <v>50</v>
      </c>
      <c r="R471" s="31" t="s">
        <v>74</v>
      </c>
      <c r="S471" s="31" t="s">
        <v>58</v>
      </c>
      <c r="T471" s="31" t="s">
        <v>60</v>
      </c>
      <c r="U471" s="31" t="s">
        <v>60</v>
      </c>
      <c r="V471" s="31" t="s">
        <v>66</v>
      </c>
      <c r="W471" s="31" t="s">
        <v>50</v>
      </c>
      <c r="X471" s="31" t="s">
        <v>50</v>
      </c>
      <c r="Y471" s="31" t="s">
        <v>50</v>
      </c>
      <c r="Z471" s="31" t="s">
        <v>62</v>
      </c>
      <c r="AA471" s="31" t="s">
        <v>50</v>
      </c>
      <c r="AB471" s="31" t="s">
        <v>50</v>
      </c>
      <c r="AC471" s="31" t="s">
        <v>87</v>
      </c>
      <c r="AD471" s="31" t="s">
        <v>72</v>
      </c>
      <c r="AE471" s="2">
        <f t="shared" si="78"/>
        <v>48</v>
      </c>
      <c r="AF471" s="31" t="s">
        <v>84</v>
      </c>
      <c r="AG471" s="31" t="s">
        <v>129</v>
      </c>
      <c r="AH471" s="31" t="s">
        <v>152</v>
      </c>
      <c r="AI471" s="31" t="s">
        <v>11958</v>
      </c>
      <c r="AJ471" s="31">
        <f t="shared" si="79"/>
        <v>0</v>
      </c>
      <c r="AK471" s="34">
        <f t="shared" si="80"/>
        <v>-99</v>
      </c>
      <c r="AL471" s="30">
        <f t="shared" si="81"/>
        <v>-99</v>
      </c>
      <c r="AM471" s="5">
        <f t="shared" si="85"/>
        <v>69.099999999999994</v>
      </c>
      <c r="AN471" s="5">
        <f t="shared" si="86"/>
        <v>0</v>
      </c>
      <c r="AO471" s="30">
        <f t="shared" si="87"/>
        <v>0</v>
      </c>
      <c r="AP471" s="30">
        <f t="shared" si="82"/>
        <v>0</v>
      </c>
      <c r="AQ471" t="str">
        <f t="shared" si="83"/>
        <v>Before 1978</v>
      </c>
      <c r="AR471" s="2">
        <f t="shared" si="84"/>
        <v>1970</v>
      </c>
      <c r="AS471" s="2">
        <f t="shared" si="88"/>
        <v>-99</v>
      </c>
      <c r="AT471" s="31" t="s">
        <v>50</v>
      </c>
      <c r="AU471" s="31" t="s">
        <v>50</v>
      </c>
      <c r="AV471" s="31" t="s">
        <v>66</v>
      </c>
      <c r="AW471" s="31" t="s">
        <v>57</v>
      </c>
      <c r="AX471" s="31" t="s">
        <v>439</v>
      </c>
      <c r="AY471" s="31" t="s">
        <v>68</v>
      </c>
      <c r="AZ471" s="31" t="s">
        <v>152</v>
      </c>
      <c r="BA471" s="31" t="s">
        <v>50</v>
      </c>
      <c r="BB471" s="31" t="s">
        <v>67</v>
      </c>
      <c r="BC471" s="31" t="s">
        <v>129</v>
      </c>
      <c r="BD471" s="31" t="s">
        <v>50</v>
      </c>
      <c r="BE471" s="31" t="s">
        <v>50</v>
      </c>
      <c r="BF471" s="31" t="s">
        <v>50</v>
      </c>
    </row>
    <row r="472" spans="1:58" ht="45" x14ac:dyDescent="0.25">
      <c r="A472" s="31" t="s">
        <v>938</v>
      </c>
      <c r="B472" s="31" t="s">
        <v>49</v>
      </c>
      <c r="C472" s="32">
        <v>1</v>
      </c>
      <c r="D472" s="31" t="s">
        <v>50</v>
      </c>
      <c r="E472" s="31" t="s">
        <v>72</v>
      </c>
      <c r="F472" s="31" t="s">
        <v>51</v>
      </c>
      <c r="G472" s="31" t="s">
        <v>50</v>
      </c>
      <c r="H472" s="31" t="s">
        <v>50</v>
      </c>
      <c r="I472" s="31" t="s">
        <v>11959</v>
      </c>
      <c r="J472" s="31" t="s">
        <v>54</v>
      </c>
      <c r="K472" s="31" t="s">
        <v>60</v>
      </c>
      <c r="L472" s="31" t="s">
        <v>55</v>
      </c>
      <c r="M472" s="31" t="s">
        <v>72</v>
      </c>
      <c r="N472" s="31" t="s">
        <v>50</v>
      </c>
      <c r="O472" s="31" t="s">
        <v>66</v>
      </c>
      <c r="P472" s="31" t="s">
        <v>50</v>
      </c>
      <c r="Q472" s="31" t="s">
        <v>950</v>
      </c>
      <c r="R472" s="31" t="s">
        <v>74</v>
      </c>
      <c r="S472" s="31" t="s">
        <v>59</v>
      </c>
      <c r="T472" s="31" t="s">
        <v>60</v>
      </c>
      <c r="U472" s="31" t="s">
        <v>60</v>
      </c>
      <c r="V472" s="31" t="s">
        <v>60</v>
      </c>
      <c r="W472" s="31" t="s">
        <v>50</v>
      </c>
      <c r="X472" s="31" t="s">
        <v>50</v>
      </c>
      <c r="Y472" s="31" t="s">
        <v>50</v>
      </c>
      <c r="Z472" s="31" t="s">
        <v>62</v>
      </c>
      <c r="AA472" s="31" t="s">
        <v>50</v>
      </c>
      <c r="AB472" s="31" t="s">
        <v>50</v>
      </c>
      <c r="AC472" s="31" t="s">
        <v>87</v>
      </c>
      <c r="AD472" s="31" t="s">
        <v>72</v>
      </c>
      <c r="AE472" s="2">
        <f t="shared" si="78"/>
        <v>48</v>
      </c>
      <c r="AF472" s="31" t="s">
        <v>84</v>
      </c>
      <c r="AG472" s="31" t="s">
        <v>129</v>
      </c>
      <c r="AH472" s="31" t="s">
        <v>77</v>
      </c>
      <c r="AI472" s="31" t="s">
        <v>11960</v>
      </c>
      <c r="AJ472" s="31">
        <f t="shared" si="79"/>
        <v>0</v>
      </c>
      <c r="AK472" s="34">
        <f t="shared" si="80"/>
        <v>-99</v>
      </c>
      <c r="AL472" s="30">
        <f t="shared" si="81"/>
        <v>-99</v>
      </c>
      <c r="AM472" s="5">
        <f t="shared" si="85"/>
        <v>424.58</v>
      </c>
      <c r="AN472" s="5">
        <f t="shared" si="86"/>
        <v>0</v>
      </c>
      <c r="AO472" s="30">
        <f t="shared" si="87"/>
        <v>0</v>
      </c>
      <c r="AP472" s="30">
        <f t="shared" si="82"/>
        <v>0</v>
      </c>
      <c r="AQ472" t="str">
        <f t="shared" si="83"/>
        <v>1978 - 1992</v>
      </c>
      <c r="AR472" s="2">
        <f t="shared" si="84"/>
        <v>1982</v>
      </c>
      <c r="AS472" s="2">
        <f t="shared" si="88"/>
        <v>-99</v>
      </c>
      <c r="AT472" s="31" t="s">
        <v>50</v>
      </c>
      <c r="AU472" s="31" t="s">
        <v>50</v>
      </c>
      <c r="AV472" s="31" t="s">
        <v>66</v>
      </c>
      <c r="AW472" s="31" t="s">
        <v>57</v>
      </c>
      <c r="AX472" s="31" t="s">
        <v>267</v>
      </c>
      <c r="AY472" s="31" t="s">
        <v>68</v>
      </c>
      <c r="AZ472" s="31" t="s">
        <v>77</v>
      </c>
      <c r="BA472" s="31" t="s">
        <v>11960</v>
      </c>
      <c r="BB472" s="31" t="s">
        <v>50</v>
      </c>
      <c r="BC472" s="31" t="s">
        <v>50</v>
      </c>
      <c r="BD472" s="31" t="s">
        <v>50</v>
      </c>
      <c r="BE472" s="31" t="s">
        <v>50</v>
      </c>
      <c r="BF472" s="31" t="s">
        <v>50</v>
      </c>
    </row>
    <row r="473" spans="1:58" ht="45" x14ac:dyDescent="0.25">
      <c r="A473" s="31" t="s">
        <v>938</v>
      </c>
      <c r="B473" s="31" t="s">
        <v>49</v>
      </c>
      <c r="C473" s="32">
        <v>2</v>
      </c>
      <c r="D473" s="31" t="s">
        <v>50</v>
      </c>
      <c r="E473" s="31" t="s">
        <v>72</v>
      </c>
      <c r="F473" s="31" t="s">
        <v>51</v>
      </c>
      <c r="G473" s="31" t="s">
        <v>50</v>
      </c>
      <c r="H473" s="31" t="s">
        <v>50</v>
      </c>
      <c r="I473" s="31" t="s">
        <v>85</v>
      </c>
      <c r="J473" s="31" t="s">
        <v>54</v>
      </c>
      <c r="K473" s="31" t="s">
        <v>60</v>
      </c>
      <c r="L473" s="31" t="s">
        <v>55</v>
      </c>
      <c r="M473" s="31" t="s">
        <v>72</v>
      </c>
      <c r="N473" s="31" t="s">
        <v>50</v>
      </c>
      <c r="O473" s="31" t="s">
        <v>66</v>
      </c>
      <c r="P473" s="31" t="s">
        <v>50</v>
      </c>
      <c r="Q473" s="31" t="s">
        <v>143</v>
      </c>
      <c r="R473" s="31" t="s">
        <v>74</v>
      </c>
      <c r="S473" s="31" t="s">
        <v>59</v>
      </c>
      <c r="T473" s="31" t="s">
        <v>60</v>
      </c>
      <c r="U473" s="31" t="s">
        <v>60</v>
      </c>
      <c r="V473" s="31" t="s">
        <v>60</v>
      </c>
      <c r="W473" s="31" t="s">
        <v>50</v>
      </c>
      <c r="X473" s="31" t="s">
        <v>50</v>
      </c>
      <c r="Y473" s="31" t="s">
        <v>50</v>
      </c>
      <c r="Z473" s="31" t="s">
        <v>62</v>
      </c>
      <c r="AA473" s="31" t="s">
        <v>50</v>
      </c>
      <c r="AB473" s="31" t="s">
        <v>50</v>
      </c>
      <c r="AC473" s="31" t="s">
        <v>87</v>
      </c>
      <c r="AD473" s="31" t="s">
        <v>72</v>
      </c>
      <c r="AE473" s="2">
        <f t="shared" si="78"/>
        <v>48</v>
      </c>
      <c r="AF473" s="31" t="s">
        <v>84</v>
      </c>
      <c r="AG473" s="31" t="s">
        <v>129</v>
      </c>
      <c r="AH473" s="31" t="s">
        <v>77</v>
      </c>
      <c r="AI473" s="31" t="s">
        <v>11961</v>
      </c>
      <c r="AJ473" s="31">
        <f t="shared" si="79"/>
        <v>0</v>
      </c>
      <c r="AK473" s="34">
        <f t="shared" si="80"/>
        <v>-99</v>
      </c>
      <c r="AL473" s="30">
        <f t="shared" si="81"/>
        <v>-99</v>
      </c>
      <c r="AM473" s="5">
        <f t="shared" si="85"/>
        <v>424.58</v>
      </c>
      <c r="AN473" s="5">
        <f t="shared" si="86"/>
        <v>0</v>
      </c>
      <c r="AO473" s="30">
        <f t="shared" si="87"/>
        <v>0</v>
      </c>
      <c r="AP473" s="30">
        <f t="shared" si="82"/>
        <v>0</v>
      </c>
      <c r="AQ473" t="str">
        <f t="shared" si="83"/>
        <v>1978 - 1992</v>
      </c>
      <c r="AR473" s="2">
        <f t="shared" si="84"/>
        <v>1982</v>
      </c>
      <c r="AS473" s="2">
        <f t="shared" si="88"/>
        <v>-99</v>
      </c>
      <c r="AT473" s="31" t="s">
        <v>50</v>
      </c>
      <c r="AU473" s="31" t="s">
        <v>50</v>
      </c>
      <c r="AV473" s="31" t="s">
        <v>66</v>
      </c>
      <c r="AW473" s="31" t="s">
        <v>57</v>
      </c>
      <c r="AX473" s="31" t="s">
        <v>50</v>
      </c>
      <c r="AY473" s="31" t="s">
        <v>50</v>
      </c>
      <c r="AZ473" s="31" t="s">
        <v>77</v>
      </c>
      <c r="BA473" s="31" t="s">
        <v>11961</v>
      </c>
      <c r="BB473" s="31" t="s">
        <v>50</v>
      </c>
      <c r="BC473" s="31" t="s">
        <v>50</v>
      </c>
      <c r="BD473" s="31" t="s">
        <v>50</v>
      </c>
      <c r="BE473" s="31" t="s">
        <v>50</v>
      </c>
      <c r="BF473" s="31" t="s">
        <v>50</v>
      </c>
    </row>
    <row r="474" spans="1:58" ht="45" x14ac:dyDescent="0.25">
      <c r="A474" s="31" t="s">
        <v>938</v>
      </c>
      <c r="B474" s="31" t="s">
        <v>49</v>
      </c>
      <c r="C474" s="32">
        <v>4</v>
      </c>
      <c r="D474" s="31" t="s">
        <v>50</v>
      </c>
      <c r="E474" s="31" t="s">
        <v>72</v>
      </c>
      <c r="F474" s="31" t="s">
        <v>51</v>
      </c>
      <c r="G474" s="31" t="s">
        <v>50</v>
      </c>
      <c r="H474" s="31" t="s">
        <v>50</v>
      </c>
      <c r="I474" s="31" t="s">
        <v>939</v>
      </c>
      <c r="J474" s="31" t="s">
        <v>54</v>
      </c>
      <c r="K474" s="31" t="s">
        <v>60</v>
      </c>
      <c r="L474" s="31" t="s">
        <v>55</v>
      </c>
      <c r="M474" s="31" t="s">
        <v>72</v>
      </c>
      <c r="N474" s="31" t="s">
        <v>50</v>
      </c>
      <c r="O474" s="31" t="s">
        <v>66</v>
      </c>
      <c r="P474" s="31" t="s">
        <v>50</v>
      </c>
      <c r="Q474" s="31" t="s">
        <v>300</v>
      </c>
      <c r="R474" s="31" t="s">
        <v>74</v>
      </c>
      <c r="S474" s="31" t="s">
        <v>59</v>
      </c>
      <c r="T474" s="31" t="s">
        <v>60</v>
      </c>
      <c r="U474" s="31" t="s">
        <v>60</v>
      </c>
      <c r="V474" s="31" t="s">
        <v>60</v>
      </c>
      <c r="W474" s="31" t="s">
        <v>50</v>
      </c>
      <c r="X474" s="31" t="s">
        <v>50</v>
      </c>
      <c r="Y474" s="31" t="s">
        <v>50</v>
      </c>
      <c r="Z474" s="31" t="s">
        <v>62</v>
      </c>
      <c r="AA474" s="31" t="s">
        <v>50</v>
      </c>
      <c r="AB474" s="31" t="s">
        <v>50</v>
      </c>
      <c r="AC474" s="31" t="s">
        <v>87</v>
      </c>
      <c r="AD474" s="31" t="s">
        <v>72</v>
      </c>
      <c r="AE474" s="2">
        <f t="shared" si="78"/>
        <v>48</v>
      </c>
      <c r="AF474" s="31" t="s">
        <v>84</v>
      </c>
      <c r="AG474" s="31" t="s">
        <v>129</v>
      </c>
      <c r="AH474" s="31" t="s">
        <v>77</v>
      </c>
      <c r="AI474" s="31" t="s">
        <v>940</v>
      </c>
      <c r="AJ474" s="31">
        <f t="shared" si="79"/>
        <v>1</v>
      </c>
      <c r="AK474" s="34">
        <f t="shared" si="80"/>
        <v>13</v>
      </c>
      <c r="AL474" s="30">
        <f t="shared" si="81"/>
        <v>13</v>
      </c>
      <c r="AM474" s="5">
        <f t="shared" si="85"/>
        <v>424.58</v>
      </c>
      <c r="AN474" s="5">
        <f t="shared" si="86"/>
        <v>48</v>
      </c>
      <c r="AO474" s="30">
        <f t="shared" si="87"/>
        <v>480</v>
      </c>
      <c r="AP474" s="30">
        <f t="shared" si="82"/>
        <v>480</v>
      </c>
      <c r="AQ474" t="str">
        <f t="shared" si="83"/>
        <v>1978 - 1992</v>
      </c>
      <c r="AR474" s="2">
        <f t="shared" si="84"/>
        <v>1982</v>
      </c>
      <c r="AS474" s="2">
        <f t="shared" si="88"/>
        <v>10</v>
      </c>
      <c r="AT474" s="31" t="s">
        <v>50</v>
      </c>
      <c r="AU474" s="31" t="s">
        <v>92</v>
      </c>
      <c r="AV474" s="31" t="s">
        <v>66</v>
      </c>
      <c r="AW474" s="31" t="s">
        <v>57</v>
      </c>
      <c r="AX474" s="31" t="s">
        <v>450</v>
      </c>
      <c r="AY474" s="31" t="s">
        <v>68</v>
      </c>
      <c r="AZ474" s="31" t="s">
        <v>77</v>
      </c>
      <c r="BA474" s="31" t="s">
        <v>940</v>
      </c>
      <c r="BB474" s="31" t="s">
        <v>50</v>
      </c>
      <c r="BC474" s="31" t="s">
        <v>50</v>
      </c>
      <c r="BD474" s="31" t="s">
        <v>50</v>
      </c>
      <c r="BE474" s="31" t="s">
        <v>50</v>
      </c>
      <c r="BF474" s="31" t="s">
        <v>50</v>
      </c>
    </row>
    <row r="475" spans="1:58" ht="45" x14ac:dyDescent="0.25">
      <c r="A475" s="31" t="s">
        <v>1940</v>
      </c>
      <c r="B475" s="31" t="s">
        <v>49</v>
      </c>
      <c r="C475" s="32">
        <v>2</v>
      </c>
      <c r="D475" s="31" t="s">
        <v>50</v>
      </c>
      <c r="E475" s="31" t="s">
        <v>72</v>
      </c>
      <c r="F475" s="31" t="s">
        <v>51</v>
      </c>
      <c r="G475" s="31" t="s">
        <v>50</v>
      </c>
      <c r="H475" s="31" t="s">
        <v>50</v>
      </c>
      <c r="I475" s="31" t="s">
        <v>53</v>
      </c>
      <c r="J475" s="31" t="s">
        <v>54</v>
      </c>
      <c r="K475" s="31" t="s">
        <v>54</v>
      </c>
      <c r="L475" s="31" t="s">
        <v>55</v>
      </c>
      <c r="M475" s="31" t="s">
        <v>72</v>
      </c>
      <c r="N475" s="31" t="s">
        <v>50</v>
      </c>
      <c r="O475" s="31" t="s">
        <v>57</v>
      </c>
      <c r="P475" s="31" t="s">
        <v>50</v>
      </c>
      <c r="Q475" s="31" t="s">
        <v>50</v>
      </c>
      <c r="R475" s="31" t="s">
        <v>74</v>
      </c>
      <c r="S475" s="31" t="s">
        <v>58</v>
      </c>
      <c r="T475" s="31" t="s">
        <v>60</v>
      </c>
      <c r="U475" s="31" t="s">
        <v>60</v>
      </c>
      <c r="V475" s="31" t="s">
        <v>66</v>
      </c>
      <c r="W475" s="31" t="s">
        <v>50</v>
      </c>
      <c r="X475" s="31" t="s">
        <v>50</v>
      </c>
      <c r="Y475" s="31" t="s">
        <v>50</v>
      </c>
      <c r="Z475" s="31" t="s">
        <v>62</v>
      </c>
      <c r="AA475" s="31" t="s">
        <v>50</v>
      </c>
      <c r="AB475" s="31" t="s">
        <v>50</v>
      </c>
      <c r="AC475" s="31" t="s">
        <v>87</v>
      </c>
      <c r="AD475" s="31" t="s">
        <v>72</v>
      </c>
      <c r="AE475" s="2">
        <f t="shared" si="78"/>
        <v>48</v>
      </c>
      <c r="AF475" s="31" t="s">
        <v>84</v>
      </c>
      <c r="AG475" s="31" t="s">
        <v>129</v>
      </c>
      <c r="AH475" s="31" t="s">
        <v>77</v>
      </c>
      <c r="AI475" s="31" t="s">
        <v>1240</v>
      </c>
      <c r="AJ475" s="31">
        <f t="shared" si="79"/>
        <v>0</v>
      </c>
      <c r="AK475" s="34">
        <f t="shared" si="80"/>
        <v>-99</v>
      </c>
      <c r="AL475" s="30">
        <f t="shared" si="81"/>
        <v>-99</v>
      </c>
      <c r="AM475" s="5">
        <f t="shared" si="85"/>
        <v>38.619999999999997</v>
      </c>
      <c r="AN475" s="5">
        <f t="shared" si="86"/>
        <v>0</v>
      </c>
      <c r="AO475" s="30">
        <f t="shared" si="87"/>
        <v>0</v>
      </c>
      <c r="AP475" s="30">
        <f t="shared" si="82"/>
        <v>0</v>
      </c>
      <c r="AQ475" t="str">
        <f t="shared" si="83"/>
        <v>1978 - 1992</v>
      </c>
      <c r="AR475" s="2">
        <f t="shared" si="84"/>
        <v>1978</v>
      </c>
      <c r="AS475" s="2">
        <f t="shared" si="88"/>
        <v>-99</v>
      </c>
      <c r="AT475" s="31" t="s">
        <v>50</v>
      </c>
      <c r="AU475" s="31" t="s">
        <v>50</v>
      </c>
      <c r="AV475" s="31" t="s">
        <v>141</v>
      </c>
      <c r="AW475" s="31" t="s">
        <v>86</v>
      </c>
      <c r="AX475" s="31" t="s">
        <v>50</v>
      </c>
      <c r="AY475" s="31" t="s">
        <v>50</v>
      </c>
      <c r="AZ475" s="31" t="s">
        <v>50</v>
      </c>
      <c r="BA475" s="31" t="s">
        <v>50</v>
      </c>
      <c r="BB475" s="31" t="s">
        <v>50</v>
      </c>
      <c r="BC475" s="31" t="s">
        <v>50</v>
      </c>
      <c r="BD475" s="31" t="s">
        <v>50</v>
      </c>
      <c r="BE475" s="31" t="s">
        <v>50</v>
      </c>
      <c r="BF475" s="31" t="s">
        <v>50</v>
      </c>
    </row>
    <row r="476" spans="1:58" ht="45" x14ac:dyDescent="0.25">
      <c r="A476" s="31" t="s">
        <v>2003</v>
      </c>
      <c r="B476" s="31" t="s">
        <v>49</v>
      </c>
      <c r="C476" s="32">
        <v>3</v>
      </c>
      <c r="D476" s="31" t="s">
        <v>50</v>
      </c>
      <c r="E476" s="31" t="s">
        <v>194</v>
      </c>
      <c r="F476" s="31" t="s">
        <v>71</v>
      </c>
      <c r="G476" s="31" t="s">
        <v>92</v>
      </c>
      <c r="H476" s="31" t="s">
        <v>96</v>
      </c>
      <c r="I476" s="31" t="s">
        <v>59</v>
      </c>
      <c r="J476" s="31" t="s">
        <v>54</v>
      </c>
      <c r="K476" s="31" t="s">
        <v>54</v>
      </c>
      <c r="L476" s="31" t="s">
        <v>55</v>
      </c>
      <c r="M476" s="31" t="s">
        <v>72</v>
      </c>
      <c r="N476" s="31" t="s">
        <v>50</v>
      </c>
      <c r="O476" s="31" t="s">
        <v>57</v>
      </c>
      <c r="P476" s="31" t="s">
        <v>50</v>
      </c>
      <c r="Q476" s="31" t="s">
        <v>50</v>
      </c>
      <c r="R476" s="31" t="s">
        <v>74</v>
      </c>
      <c r="S476" s="31" t="s">
        <v>59</v>
      </c>
      <c r="T476" s="31" t="s">
        <v>60</v>
      </c>
      <c r="U476" s="31" t="s">
        <v>60</v>
      </c>
      <c r="V476" s="31" t="s">
        <v>60</v>
      </c>
      <c r="W476" s="31" t="s">
        <v>50</v>
      </c>
      <c r="X476" s="31" t="s">
        <v>50</v>
      </c>
      <c r="Y476" s="31" t="s">
        <v>50</v>
      </c>
      <c r="Z476" s="31" t="s">
        <v>62</v>
      </c>
      <c r="AA476" s="31" t="s">
        <v>50</v>
      </c>
      <c r="AB476" s="31" t="s">
        <v>50</v>
      </c>
      <c r="AC476" s="31" t="s">
        <v>87</v>
      </c>
      <c r="AD476" s="31" t="s">
        <v>72</v>
      </c>
      <c r="AE476" s="2">
        <f t="shared" si="78"/>
        <v>48</v>
      </c>
      <c r="AF476" s="31" t="s">
        <v>211</v>
      </c>
      <c r="AG476" s="31" t="s">
        <v>76</v>
      </c>
      <c r="AH476" s="31" t="s">
        <v>77</v>
      </c>
      <c r="AI476" s="31" t="s">
        <v>11962</v>
      </c>
      <c r="AJ476" s="31">
        <f t="shared" si="79"/>
        <v>0</v>
      </c>
      <c r="AK476" s="34">
        <f t="shared" si="80"/>
        <v>-99</v>
      </c>
      <c r="AL476" s="30">
        <f t="shared" si="81"/>
        <v>-99</v>
      </c>
      <c r="AM476" s="5">
        <f t="shared" si="85"/>
        <v>32.549999999999997</v>
      </c>
      <c r="AN476" s="5">
        <f t="shared" si="86"/>
        <v>0</v>
      </c>
      <c r="AO476" s="30">
        <f t="shared" si="87"/>
        <v>0</v>
      </c>
      <c r="AP476" s="30">
        <f t="shared" si="82"/>
        <v>0</v>
      </c>
      <c r="AQ476" t="str">
        <f t="shared" si="83"/>
        <v>Before 1978</v>
      </c>
      <c r="AR476" s="2">
        <f t="shared" si="84"/>
        <v>1962</v>
      </c>
      <c r="AS476" s="2">
        <f t="shared" si="88"/>
        <v>-99</v>
      </c>
      <c r="AT476" s="31" t="s">
        <v>50</v>
      </c>
      <c r="AU476" s="31" t="s">
        <v>50</v>
      </c>
      <c r="AV476" s="31" t="s">
        <v>66</v>
      </c>
      <c r="AW476" s="31" t="s">
        <v>57</v>
      </c>
      <c r="AX476" s="31" t="s">
        <v>277</v>
      </c>
      <c r="AY476" s="31" t="s">
        <v>68</v>
      </c>
      <c r="AZ476" s="31" t="s">
        <v>50</v>
      </c>
      <c r="BA476" s="31" t="s">
        <v>50</v>
      </c>
      <c r="BB476" s="31" t="s">
        <v>50</v>
      </c>
      <c r="BC476" s="31" t="s">
        <v>50</v>
      </c>
      <c r="BD476" s="31" t="s">
        <v>50</v>
      </c>
      <c r="BE476" s="31" t="s">
        <v>50</v>
      </c>
      <c r="BF476" s="31" t="s">
        <v>50</v>
      </c>
    </row>
    <row r="477" spans="1:58" ht="45" x14ac:dyDescent="0.25">
      <c r="A477" s="31" t="s">
        <v>2029</v>
      </c>
      <c r="B477" s="31" t="s">
        <v>49</v>
      </c>
      <c r="C477" s="32">
        <v>1</v>
      </c>
      <c r="D477" s="31" t="s">
        <v>50</v>
      </c>
      <c r="E477" s="31" t="s">
        <v>72</v>
      </c>
      <c r="F477" s="31" t="s">
        <v>51</v>
      </c>
      <c r="G477" s="31" t="s">
        <v>50</v>
      </c>
      <c r="H477" s="31" t="s">
        <v>50</v>
      </c>
      <c r="I477" s="31" t="s">
        <v>53</v>
      </c>
      <c r="J477" s="31" t="s">
        <v>54</v>
      </c>
      <c r="K477" s="31" t="s">
        <v>54</v>
      </c>
      <c r="L477" s="31" t="s">
        <v>128</v>
      </c>
      <c r="M477" s="31" t="s">
        <v>72</v>
      </c>
      <c r="N477" s="31" t="s">
        <v>50</v>
      </c>
      <c r="O477" s="31" t="s">
        <v>66</v>
      </c>
      <c r="P477" s="31" t="s">
        <v>135</v>
      </c>
      <c r="Q477" s="31" t="s">
        <v>50</v>
      </c>
      <c r="R477" s="31" t="s">
        <v>74</v>
      </c>
      <c r="S477" s="31" t="s">
        <v>59</v>
      </c>
      <c r="T477" s="31" t="s">
        <v>60</v>
      </c>
      <c r="U477" s="31" t="s">
        <v>60</v>
      </c>
      <c r="V477" s="31" t="s">
        <v>60</v>
      </c>
      <c r="W477" s="31" t="s">
        <v>50</v>
      </c>
      <c r="X477" s="31" t="s">
        <v>50</v>
      </c>
      <c r="Y477" s="31" t="s">
        <v>50</v>
      </c>
      <c r="Z477" s="31" t="s">
        <v>62</v>
      </c>
      <c r="AA477" s="31" t="s">
        <v>50</v>
      </c>
      <c r="AB477" s="31" t="s">
        <v>50</v>
      </c>
      <c r="AC477" s="31" t="s">
        <v>87</v>
      </c>
      <c r="AD477" s="31" t="s">
        <v>72</v>
      </c>
      <c r="AE477" s="2">
        <f t="shared" si="78"/>
        <v>48</v>
      </c>
      <c r="AF477" s="31" t="s">
        <v>84</v>
      </c>
      <c r="AG477" s="31" t="s">
        <v>129</v>
      </c>
      <c r="AH477" s="31" t="s">
        <v>231</v>
      </c>
      <c r="AI477" s="31" t="s">
        <v>11963</v>
      </c>
      <c r="AJ477" s="31">
        <f t="shared" si="79"/>
        <v>0</v>
      </c>
      <c r="AK477" s="34">
        <f t="shared" si="80"/>
        <v>-99</v>
      </c>
      <c r="AL477" s="30">
        <f t="shared" si="81"/>
        <v>-99</v>
      </c>
      <c r="AM477" s="5">
        <f t="shared" si="85"/>
        <v>424.58</v>
      </c>
      <c r="AN477" s="5">
        <f t="shared" si="86"/>
        <v>0</v>
      </c>
      <c r="AO477" s="30">
        <f t="shared" si="87"/>
        <v>0</v>
      </c>
      <c r="AP477" s="30">
        <f t="shared" si="82"/>
        <v>0</v>
      </c>
      <c r="AQ477" t="str">
        <f t="shared" si="83"/>
        <v>Before 1978</v>
      </c>
      <c r="AR477" s="2">
        <f t="shared" si="84"/>
        <v>1918</v>
      </c>
      <c r="AS477" s="2">
        <f t="shared" si="88"/>
        <v>-99</v>
      </c>
      <c r="AT477" s="31" t="s">
        <v>50</v>
      </c>
      <c r="AU477" s="31" t="s">
        <v>50</v>
      </c>
      <c r="AV477" s="31" t="s">
        <v>66</v>
      </c>
      <c r="AW477" s="31" t="s">
        <v>57</v>
      </c>
      <c r="AX477" s="31" t="s">
        <v>50</v>
      </c>
      <c r="AY477" s="31" t="s">
        <v>50</v>
      </c>
      <c r="AZ477" s="31" t="s">
        <v>50</v>
      </c>
      <c r="BA477" s="31" t="s">
        <v>50</v>
      </c>
      <c r="BB477" s="31" t="s">
        <v>50</v>
      </c>
      <c r="BC477" s="31" t="s">
        <v>50</v>
      </c>
      <c r="BD477" s="31" t="s">
        <v>50</v>
      </c>
      <c r="BE477" s="31" t="s">
        <v>50</v>
      </c>
      <c r="BF477" s="31" t="s">
        <v>50</v>
      </c>
    </row>
    <row r="478" spans="1:58" ht="45" x14ac:dyDescent="0.25">
      <c r="A478" s="31" t="s">
        <v>2029</v>
      </c>
      <c r="B478" s="31" t="s">
        <v>49</v>
      </c>
      <c r="C478" s="32">
        <v>2</v>
      </c>
      <c r="D478" s="31" t="s">
        <v>50</v>
      </c>
      <c r="E478" s="31" t="s">
        <v>84</v>
      </c>
      <c r="F478" s="31" t="s">
        <v>85</v>
      </c>
      <c r="G478" s="31" t="s">
        <v>50</v>
      </c>
      <c r="H478" s="31" t="s">
        <v>50</v>
      </c>
      <c r="I478" s="31" t="s">
        <v>53</v>
      </c>
      <c r="J478" s="31" t="s">
        <v>50</v>
      </c>
      <c r="K478" s="31" t="s">
        <v>50</v>
      </c>
      <c r="L478" s="31" t="s">
        <v>128</v>
      </c>
      <c r="M478" s="31" t="s">
        <v>72</v>
      </c>
      <c r="N478" s="31" t="s">
        <v>50</v>
      </c>
      <c r="O478" s="31" t="s">
        <v>66</v>
      </c>
      <c r="P478" s="31" t="s">
        <v>135</v>
      </c>
      <c r="Q478" s="31" t="s">
        <v>50</v>
      </c>
      <c r="R478" s="31" t="s">
        <v>74</v>
      </c>
      <c r="S478" s="31" t="s">
        <v>59</v>
      </c>
      <c r="T478" s="31" t="s">
        <v>60</v>
      </c>
      <c r="U478" s="31" t="s">
        <v>60</v>
      </c>
      <c r="V478" s="31" t="s">
        <v>60</v>
      </c>
      <c r="W478" s="31" t="s">
        <v>50</v>
      </c>
      <c r="X478" s="31" t="s">
        <v>50</v>
      </c>
      <c r="Y478" s="31" t="s">
        <v>50</v>
      </c>
      <c r="Z478" s="31" t="s">
        <v>62</v>
      </c>
      <c r="AA478" s="31" t="s">
        <v>50</v>
      </c>
      <c r="AB478" s="31" t="s">
        <v>50</v>
      </c>
      <c r="AC478" s="31" t="s">
        <v>87</v>
      </c>
      <c r="AD478" s="31" t="s">
        <v>72</v>
      </c>
      <c r="AE478" s="2">
        <f t="shared" si="78"/>
        <v>48</v>
      </c>
      <c r="AF478" s="31" t="s">
        <v>84</v>
      </c>
      <c r="AG478" s="31" t="s">
        <v>129</v>
      </c>
      <c r="AH478" s="31" t="s">
        <v>231</v>
      </c>
      <c r="AI478" s="31" t="s">
        <v>11963</v>
      </c>
      <c r="AJ478" s="31">
        <f t="shared" si="79"/>
        <v>0</v>
      </c>
      <c r="AK478" s="34">
        <f t="shared" si="80"/>
        <v>-99</v>
      </c>
      <c r="AL478" s="30">
        <f t="shared" si="81"/>
        <v>-99</v>
      </c>
      <c r="AM478" s="5">
        <f t="shared" si="85"/>
        <v>424.58</v>
      </c>
      <c r="AN478" s="5">
        <f t="shared" si="86"/>
        <v>0</v>
      </c>
      <c r="AO478" s="30">
        <f t="shared" si="87"/>
        <v>0</v>
      </c>
      <c r="AP478" s="30">
        <f t="shared" si="82"/>
        <v>0</v>
      </c>
      <c r="AQ478" t="str">
        <f t="shared" si="83"/>
        <v>Before 1978</v>
      </c>
      <c r="AR478" s="2">
        <f t="shared" si="84"/>
        <v>1918</v>
      </c>
      <c r="AS478" s="2">
        <f t="shared" si="88"/>
        <v>-99</v>
      </c>
      <c r="AT478" s="31" t="s">
        <v>50</v>
      </c>
      <c r="AU478" s="31" t="s">
        <v>50</v>
      </c>
      <c r="AV478" s="31" t="s">
        <v>66</v>
      </c>
      <c r="AW478" s="31" t="s">
        <v>57</v>
      </c>
      <c r="AX478" s="31" t="s">
        <v>50</v>
      </c>
      <c r="AY478" s="31" t="s">
        <v>50</v>
      </c>
      <c r="AZ478" s="31" t="s">
        <v>50</v>
      </c>
      <c r="BA478" s="31" t="s">
        <v>50</v>
      </c>
      <c r="BB478" s="31" t="s">
        <v>50</v>
      </c>
      <c r="BC478" s="31" t="s">
        <v>50</v>
      </c>
      <c r="BD478" s="31" t="s">
        <v>50</v>
      </c>
      <c r="BE478" s="31" t="s">
        <v>50</v>
      </c>
      <c r="BF478" s="31" t="s">
        <v>50</v>
      </c>
    </row>
    <row r="479" spans="1:58" ht="45" x14ac:dyDescent="0.25">
      <c r="A479" s="31" t="s">
        <v>2058</v>
      </c>
      <c r="B479" s="31" t="s">
        <v>49</v>
      </c>
      <c r="C479" s="32">
        <v>1</v>
      </c>
      <c r="D479" s="31" t="s">
        <v>50</v>
      </c>
      <c r="E479" s="31" t="s">
        <v>72</v>
      </c>
      <c r="F479" s="31" t="s">
        <v>51</v>
      </c>
      <c r="G479" s="31" t="s">
        <v>50</v>
      </c>
      <c r="H479" s="31" t="s">
        <v>50</v>
      </c>
      <c r="I479" s="31" t="s">
        <v>53</v>
      </c>
      <c r="J479" s="31" t="s">
        <v>54</v>
      </c>
      <c r="K479" s="31" t="s">
        <v>54</v>
      </c>
      <c r="L479" s="31" t="s">
        <v>55</v>
      </c>
      <c r="M479" s="31" t="s">
        <v>72</v>
      </c>
      <c r="N479" s="31" t="s">
        <v>56</v>
      </c>
      <c r="O479" s="31" t="s">
        <v>57</v>
      </c>
      <c r="P479" s="31" t="s">
        <v>50</v>
      </c>
      <c r="Q479" s="31" t="s">
        <v>107</v>
      </c>
      <c r="R479" s="31" t="s">
        <v>74</v>
      </c>
      <c r="S479" s="31" t="s">
        <v>58</v>
      </c>
      <c r="T479" s="31" t="s">
        <v>60</v>
      </c>
      <c r="U479" s="31" t="s">
        <v>50</v>
      </c>
      <c r="V479" s="31" t="s">
        <v>60</v>
      </c>
      <c r="W479" s="31" t="s">
        <v>50</v>
      </c>
      <c r="X479" s="31" t="s">
        <v>50</v>
      </c>
      <c r="Y479" s="31" t="s">
        <v>50</v>
      </c>
      <c r="Z479" s="31" t="s">
        <v>62</v>
      </c>
      <c r="AA479" s="31" t="s">
        <v>50</v>
      </c>
      <c r="AB479" s="31" t="s">
        <v>50</v>
      </c>
      <c r="AC479" s="31" t="s">
        <v>87</v>
      </c>
      <c r="AD479" s="31" t="s">
        <v>72</v>
      </c>
      <c r="AE479" s="2">
        <f t="shared" si="78"/>
        <v>48</v>
      </c>
      <c r="AF479" s="31" t="s">
        <v>84</v>
      </c>
      <c r="AG479" s="31" t="s">
        <v>129</v>
      </c>
      <c r="AH479" s="31" t="s">
        <v>77</v>
      </c>
      <c r="AI479" s="31" t="s">
        <v>1240</v>
      </c>
      <c r="AJ479" s="31">
        <f t="shared" si="79"/>
        <v>0</v>
      </c>
      <c r="AK479" s="34">
        <f t="shared" si="80"/>
        <v>-99</v>
      </c>
      <c r="AL479" s="30">
        <f t="shared" si="81"/>
        <v>-99</v>
      </c>
      <c r="AM479" s="5">
        <f t="shared" si="85"/>
        <v>396.79</v>
      </c>
      <c r="AN479" s="5">
        <f t="shared" si="86"/>
        <v>0</v>
      </c>
      <c r="AO479" s="30">
        <f t="shared" si="87"/>
        <v>0</v>
      </c>
      <c r="AP479" s="30">
        <f t="shared" si="82"/>
        <v>0</v>
      </c>
      <c r="AQ479">
        <f t="shared" si="83"/>
        <v>0</v>
      </c>
      <c r="AR479" s="2">
        <f t="shared" si="84"/>
        <v>0</v>
      </c>
      <c r="AS479" s="2">
        <f t="shared" si="88"/>
        <v>-99</v>
      </c>
      <c r="AT479" s="31" t="s">
        <v>50</v>
      </c>
      <c r="AU479" s="31" t="s">
        <v>50</v>
      </c>
      <c r="AV479" s="31" t="s">
        <v>141</v>
      </c>
      <c r="AW479" s="31" t="s">
        <v>86</v>
      </c>
      <c r="AX479" s="31" t="s">
        <v>253</v>
      </c>
      <c r="AY479" s="31" t="s">
        <v>179</v>
      </c>
      <c r="AZ479" s="31" t="s">
        <v>77</v>
      </c>
      <c r="BA479" s="31" t="s">
        <v>1240</v>
      </c>
      <c r="BB479" s="31" t="s">
        <v>50</v>
      </c>
      <c r="BC479" s="31" t="s">
        <v>50</v>
      </c>
      <c r="BD479" s="31" t="s">
        <v>50</v>
      </c>
      <c r="BE479" s="31" t="s">
        <v>50</v>
      </c>
      <c r="BF479" s="31" t="s">
        <v>253</v>
      </c>
    </row>
    <row r="480" spans="1:58" ht="45" x14ac:dyDescent="0.25">
      <c r="A480" s="31" t="s">
        <v>2060</v>
      </c>
      <c r="B480" s="31" t="s">
        <v>49</v>
      </c>
      <c r="C480" s="32">
        <v>7</v>
      </c>
      <c r="D480" s="31" t="s">
        <v>50</v>
      </c>
      <c r="E480" s="31" t="s">
        <v>85</v>
      </c>
      <c r="F480" s="31" t="s">
        <v>70</v>
      </c>
      <c r="G480" s="31" t="s">
        <v>50</v>
      </c>
      <c r="H480" s="31" t="s">
        <v>50</v>
      </c>
      <c r="I480" s="31" t="s">
        <v>97</v>
      </c>
      <c r="J480" s="31" t="s">
        <v>54</v>
      </c>
      <c r="K480" s="31" t="s">
        <v>60</v>
      </c>
      <c r="L480" s="31" t="s">
        <v>128</v>
      </c>
      <c r="M480" s="31" t="s">
        <v>72</v>
      </c>
      <c r="N480" s="31" t="s">
        <v>50</v>
      </c>
      <c r="O480" s="31" t="s">
        <v>57</v>
      </c>
      <c r="P480" s="31" t="s">
        <v>50</v>
      </c>
      <c r="Q480" s="31" t="s">
        <v>50</v>
      </c>
      <c r="R480" s="31" t="s">
        <v>129</v>
      </c>
      <c r="S480" s="31" t="s">
        <v>59</v>
      </c>
      <c r="T480" s="31" t="s">
        <v>50</v>
      </c>
      <c r="U480" s="31" t="s">
        <v>50</v>
      </c>
      <c r="V480" s="31" t="s">
        <v>50</v>
      </c>
      <c r="W480" s="31" t="s">
        <v>50</v>
      </c>
      <c r="X480" s="31" t="s">
        <v>50</v>
      </c>
      <c r="Y480" s="31" t="s">
        <v>50</v>
      </c>
      <c r="Z480" s="31" t="s">
        <v>62</v>
      </c>
      <c r="AA480" s="31" t="s">
        <v>50</v>
      </c>
      <c r="AB480" s="31" t="s">
        <v>50</v>
      </c>
      <c r="AC480" s="31" t="s">
        <v>87</v>
      </c>
      <c r="AD480" s="31" t="s">
        <v>72</v>
      </c>
      <c r="AE480" s="2">
        <f t="shared" si="78"/>
        <v>48</v>
      </c>
      <c r="AF480" s="31" t="s">
        <v>84</v>
      </c>
      <c r="AG480" s="31" t="s">
        <v>129</v>
      </c>
      <c r="AH480" s="31" t="s">
        <v>136</v>
      </c>
      <c r="AI480" s="31" t="s">
        <v>11964</v>
      </c>
      <c r="AJ480" s="31">
        <f t="shared" si="79"/>
        <v>0</v>
      </c>
      <c r="AK480" s="34">
        <f t="shared" si="80"/>
        <v>-99</v>
      </c>
      <c r="AL480" s="30">
        <f t="shared" si="81"/>
        <v>-99</v>
      </c>
      <c r="AM480" s="5">
        <f t="shared" si="85"/>
        <v>7.68</v>
      </c>
      <c r="AN480" s="5">
        <f t="shared" si="86"/>
        <v>0</v>
      </c>
      <c r="AO480" s="30">
        <f t="shared" si="87"/>
        <v>0</v>
      </c>
      <c r="AP480" s="30">
        <f t="shared" si="82"/>
        <v>0</v>
      </c>
      <c r="AQ480" t="str">
        <f t="shared" si="83"/>
        <v>Before 1978</v>
      </c>
      <c r="AR480" s="2">
        <f t="shared" si="84"/>
        <v>1949</v>
      </c>
      <c r="AS480" s="2">
        <f t="shared" si="88"/>
        <v>-99</v>
      </c>
      <c r="AT480" s="31" t="s">
        <v>50</v>
      </c>
      <c r="AU480" s="31" t="s">
        <v>50</v>
      </c>
      <c r="AV480" s="31" t="s">
        <v>66</v>
      </c>
      <c r="AW480" s="31" t="s">
        <v>57</v>
      </c>
      <c r="AX480" s="31" t="s">
        <v>50</v>
      </c>
      <c r="AY480" s="31" t="s">
        <v>68</v>
      </c>
      <c r="AZ480" s="31" t="s">
        <v>136</v>
      </c>
      <c r="BA480" s="31" t="s">
        <v>11964</v>
      </c>
      <c r="BB480" s="31" t="s">
        <v>50</v>
      </c>
      <c r="BC480" s="31" t="s">
        <v>50</v>
      </c>
      <c r="BD480" s="31" t="s">
        <v>50</v>
      </c>
      <c r="BE480" s="31" t="s">
        <v>50</v>
      </c>
      <c r="BF480" s="31" t="s">
        <v>50</v>
      </c>
    </row>
    <row r="481" spans="1:58" ht="45" x14ac:dyDescent="0.25">
      <c r="A481" s="31" t="s">
        <v>2060</v>
      </c>
      <c r="B481" s="31" t="s">
        <v>49</v>
      </c>
      <c r="C481" s="32">
        <v>8</v>
      </c>
      <c r="D481" s="31" t="s">
        <v>50</v>
      </c>
      <c r="E481" s="31" t="s">
        <v>85</v>
      </c>
      <c r="F481" s="31" t="s">
        <v>70</v>
      </c>
      <c r="G481" s="31" t="s">
        <v>50</v>
      </c>
      <c r="H481" s="31" t="s">
        <v>50</v>
      </c>
      <c r="I481" s="31" t="s">
        <v>59</v>
      </c>
      <c r="J481" s="31" t="s">
        <v>54</v>
      </c>
      <c r="K481" s="31" t="s">
        <v>60</v>
      </c>
      <c r="L481" s="31" t="s">
        <v>128</v>
      </c>
      <c r="M481" s="31" t="s">
        <v>72</v>
      </c>
      <c r="N481" s="31" t="s">
        <v>50</v>
      </c>
      <c r="O481" s="31" t="s">
        <v>57</v>
      </c>
      <c r="P481" s="31" t="s">
        <v>50</v>
      </c>
      <c r="Q481" s="31" t="s">
        <v>50</v>
      </c>
      <c r="R481" s="31" t="s">
        <v>129</v>
      </c>
      <c r="S481" s="31" t="s">
        <v>59</v>
      </c>
      <c r="T481" s="31" t="s">
        <v>50</v>
      </c>
      <c r="U481" s="31" t="s">
        <v>50</v>
      </c>
      <c r="V481" s="31" t="s">
        <v>50</v>
      </c>
      <c r="W481" s="31" t="s">
        <v>50</v>
      </c>
      <c r="X481" s="31" t="s">
        <v>50</v>
      </c>
      <c r="Y481" s="31" t="s">
        <v>50</v>
      </c>
      <c r="Z481" s="31" t="s">
        <v>62</v>
      </c>
      <c r="AA481" s="31" t="s">
        <v>50</v>
      </c>
      <c r="AB481" s="31" t="s">
        <v>50</v>
      </c>
      <c r="AC481" s="31" t="s">
        <v>87</v>
      </c>
      <c r="AD481" s="31" t="s">
        <v>72</v>
      </c>
      <c r="AE481" s="2">
        <f t="shared" si="78"/>
        <v>48</v>
      </c>
      <c r="AF481" s="31" t="s">
        <v>84</v>
      </c>
      <c r="AG481" s="31" t="s">
        <v>129</v>
      </c>
      <c r="AH481" s="31" t="s">
        <v>136</v>
      </c>
      <c r="AI481" s="31" t="s">
        <v>11965</v>
      </c>
      <c r="AJ481" s="31">
        <f t="shared" si="79"/>
        <v>0</v>
      </c>
      <c r="AK481" s="34">
        <f t="shared" si="80"/>
        <v>-99</v>
      </c>
      <c r="AL481" s="30">
        <f t="shared" si="81"/>
        <v>-99</v>
      </c>
      <c r="AM481" s="5">
        <f t="shared" si="85"/>
        <v>7.68</v>
      </c>
      <c r="AN481" s="5">
        <f t="shared" si="86"/>
        <v>0</v>
      </c>
      <c r="AO481" s="30">
        <f t="shared" si="87"/>
        <v>0</v>
      </c>
      <c r="AP481" s="30">
        <f t="shared" si="82"/>
        <v>0</v>
      </c>
      <c r="AQ481" t="str">
        <f t="shared" si="83"/>
        <v>Before 1978</v>
      </c>
      <c r="AR481" s="2">
        <f t="shared" si="84"/>
        <v>1949</v>
      </c>
      <c r="AS481" s="2">
        <f t="shared" si="88"/>
        <v>-99</v>
      </c>
      <c r="AT481" s="31" t="s">
        <v>50</v>
      </c>
      <c r="AU481" s="31" t="s">
        <v>50</v>
      </c>
      <c r="AV481" s="31" t="s">
        <v>66</v>
      </c>
      <c r="AW481" s="31" t="s">
        <v>57</v>
      </c>
      <c r="AX481" s="31" t="s">
        <v>50</v>
      </c>
      <c r="AY481" s="31" t="s">
        <v>68</v>
      </c>
      <c r="AZ481" s="31" t="s">
        <v>136</v>
      </c>
      <c r="BA481" s="31" t="s">
        <v>11965</v>
      </c>
      <c r="BB481" s="31" t="s">
        <v>50</v>
      </c>
      <c r="BC481" s="31" t="s">
        <v>50</v>
      </c>
      <c r="BD481" s="31" t="s">
        <v>50</v>
      </c>
      <c r="BE481" s="31" t="s">
        <v>50</v>
      </c>
      <c r="BF481" s="31" t="s">
        <v>50</v>
      </c>
    </row>
    <row r="482" spans="1:58" ht="45" x14ac:dyDescent="0.25">
      <c r="A482" s="31" t="s">
        <v>2068</v>
      </c>
      <c r="B482" s="31" t="s">
        <v>49</v>
      </c>
      <c r="C482" s="32">
        <v>1</v>
      </c>
      <c r="D482" s="31" t="s">
        <v>50</v>
      </c>
      <c r="E482" s="31" t="s">
        <v>72</v>
      </c>
      <c r="F482" s="31" t="s">
        <v>51</v>
      </c>
      <c r="G482" s="31" t="s">
        <v>50</v>
      </c>
      <c r="H482" s="31" t="s">
        <v>50</v>
      </c>
      <c r="I482" s="31" t="s">
        <v>53</v>
      </c>
      <c r="J482" s="31" t="s">
        <v>54</v>
      </c>
      <c r="K482" s="31" t="s">
        <v>54</v>
      </c>
      <c r="L482" s="31" t="s">
        <v>55</v>
      </c>
      <c r="M482" s="31" t="s">
        <v>72</v>
      </c>
      <c r="N482" s="31" t="s">
        <v>50</v>
      </c>
      <c r="O482" s="31" t="s">
        <v>50</v>
      </c>
      <c r="P482" s="31" t="s">
        <v>50</v>
      </c>
      <c r="Q482" s="31" t="s">
        <v>50</v>
      </c>
      <c r="R482" s="31" t="s">
        <v>74</v>
      </c>
      <c r="S482" s="31" t="s">
        <v>59</v>
      </c>
      <c r="T482" s="31" t="s">
        <v>60</v>
      </c>
      <c r="U482" s="31" t="s">
        <v>60</v>
      </c>
      <c r="V482" s="31" t="s">
        <v>60</v>
      </c>
      <c r="W482" s="31" t="s">
        <v>50</v>
      </c>
      <c r="X482" s="31" t="s">
        <v>50</v>
      </c>
      <c r="Y482" s="31" t="s">
        <v>50</v>
      </c>
      <c r="Z482" s="31" t="s">
        <v>62</v>
      </c>
      <c r="AA482" s="31" t="s">
        <v>50</v>
      </c>
      <c r="AB482" s="31" t="s">
        <v>50</v>
      </c>
      <c r="AC482" s="31" t="s">
        <v>87</v>
      </c>
      <c r="AD482" s="31" t="s">
        <v>72</v>
      </c>
      <c r="AE482" s="2">
        <f t="shared" si="78"/>
        <v>48</v>
      </c>
      <c r="AF482" s="31" t="s">
        <v>84</v>
      </c>
      <c r="AG482" s="31" t="s">
        <v>129</v>
      </c>
      <c r="AH482" s="31" t="s">
        <v>144</v>
      </c>
      <c r="AI482" s="31" t="s">
        <v>11966</v>
      </c>
      <c r="AJ482" s="31">
        <f t="shared" si="79"/>
        <v>0</v>
      </c>
      <c r="AK482" s="34">
        <f t="shared" si="80"/>
        <v>-99</v>
      </c>
      <c r="AL482" s="30">
        <f t="shared" si="81"/>
        <v>-99</v>
      </c>
      <c r="AM482" s="5">
        <f t="shared" si="85"/>
        <v>361.77</v>
      </c>
      <c r="AN482" s="5">
        <f t="shared" si="86"/>
        <v>0</v>
      </c>
      <c r="AO482" s="30">
        <f t="shared" si="87"/>
        <v>0</v>
      </c>
      <c r="AP482" s="30">
        <f t="shared" si="82"/>
        <v>0</v>
      </c>
      <c r="AQ482" t="str">
        <f t="shared" si="83"/>
        <v>1993 - 2001</v>
      </c>
      <c r="AR482" s="2">
        <f t="shared" si="84"/>
        <v>1993</v>
      </c>
      <c r="AS482" s="2">
        <f t="shared" si="88"/>
        <v>-99</v>
      </c>
      <c r="AT482" s="31" t="s">
        <v>50</v>
      </c>
      <c r="AU482" s="31" t="s">
        <v>50</v>
      </c>
      <c r="AV482" s="31" t="s">
        <v>141</v>
      </c>
      <c r="AW482" s="31" t="s">
        <v>86</v>
      </c>
      <c r="AX482" s="31" t="s">
        <v>50</v>
      </c>
      <c r="AY482" s="31" t="s">
        <v>50</v>
      </c>
      <c r="AZ482" s="31" t="s">
        <v>50</v>
      </c>
      <c r="BA482" s="31" t="s">
        <v>50</v>
      </c>
      <c r="BB482" s="31" t="s">
        <v>50</v>
      </c>
      <c r="BC482" s="31" t="s">
        <v>50</v>
      </c>
      <c r="BD482" s="31" t="s">
        <v>50</v>
      </c>
      <c r="BE482" s="31" t="s">
        <v>50</v>
      </c>
      <c r="BF482" s="31" t="s">
        <v>50</v>
      </c>
    </row>
    <row r="483" spans="1:58" ht="45" x14ac:dyDescent="0.25">
      <c r="A483" s="31" t="s">
        <v>167</v>
      </c>
      <c r="B483" s="31" t="s">
        <v>49</v>
      </c>
      <c r="C483" s="32">
        <v>4</v>
      </c>
      <c r="D483" s="31" t="s">
        <v>50</v>
      </c>
      <c r="E483" s="31" t="s">
        <v>72</v>
      </c>
      <c r="F483" s="31" t="s">
        <v>51</v>
      </c>
      <c r="G483" s="31" t="s">
        <v>50</v>
      </c>
      <c r="H483" s="31" t="s">
        <v>50</v>
      </c>
      <c r="I483" s="31" t="s">
        <v>97</v>
      </c>
      <c r="J483" s="31" t="s">
        <v>54</v>
      </c>
      <c r="K483" s="31" t="s">
        <v>54</v>
      </c>
      <c r="L483" s="31" t="s">
        <v>128</v>
      </c>
      <c r="M483" s="31" t="s">
        <v>72</v>
      </c>
      <c r="N483" s="31" t="s">
        <v>50</v>
      </c>
      <c r="O483" s="31" t="s">
        <v>57</v>
      </c>
      <c r="P483" s="31" t="s">
        <v>50</v>
      </c>
      <c r="Q483" s="31" t="s">
        <v>50</v>
      </c>
      <c r="R483" s="31" t="s">
        <v>74</v>
      </c>
      <c r="S483" s="31" t="s">
        <v>59</v>
      </c>
      <c r="T483" s="31" t="s">
        <v>60</v>
      </c>
      <c r="U483" s="31" t="s">
        <v>60</v>
      </c>
      <c r="V483" s="31" t="s">
        <v>60</v>
      </c>
      <c r="W483" s="31" t="s">
        <v>50</v>
      </c>
      <c r="X483" s="31" t="s">
        <v>50</v>
      </c>
      <c r="Y483" s="31" t="s">
        <v>50</v>
      </c>
      <c r="Z483" s="31" t="s">
        <v>62</v>
      </c>
      <c r="AA483" s="31" t="s">
        <v>50</v>
      </c>
      <c r="AB483" s="31" t="s">
        <v>50</v>
      </c>
      <c r="AC483" s="31" t="s">
        <v>87</v>
      </c>
      <c r="AD483" s="31" t="s">
        <v>72</v>
      </c>
      <c r="AE483" s="2">
        <f t="shared" si="78"/>
        <v>48</v>
      </c>
      <c r="AF483" s="31" t="s">
        <v>84</v>
      </c>
      <c r="AG483" s="31" t="s">
        <v>129</v>
      </c>
      <c r="AH483" s="31" t="s">
        <v>275</v>
      </c>
      <c r="AI483" s="31" t="s">
        <v>11939</v>
      </c>
      <c r="AJ483" s="31">
        <f t="shared" si="79"/>
        <v>0</v>
      </c>
      <c r="AK483" s="34">
        <f t="shared" si="80"/>
        <v>-99</v>
      </c>
      <c r="AL483" s="30">
        <f t="shared" si="81"/>
        <v>-99</v>
      </c>
      <c r="AM483" s="5">
        <f t="shared" si="85"/>
        <v>737.16</v>
      </c>
      <c r="AN483" s="5">
        <f t="shared" si="86"/>
        <v>0</v>
      </c>
      <c r="AO483" s="30">
        <f t="shared" si="87"/>
        <v>0</v>
      </c>
      <c r="AP483" s="30">
        <f t="shared" si="82"/>
        <v>0</v>
      </c>
      <c r="AQ483">
        <f t="shared" si="83"/>
        <v>0</v>
      </c>
      <c r="AR483" s="2">
        <f t="shared" si="84"/>
        <v>0</v>
      </c>
      <c r="AS483" s="2">
        <f t="shared" si="88"/>
        <v>-99</v>
      </c>
      <c r="AT483" s="31" t="s">
        <v>50</v>
      </c>
      <c r="AU483" s="31" t="s">
        <v>50</v>
      </c>
      <c r="AV483" s="31" t="s">
        <v>60</v>
      </c>
      <c r="AW483" s="31" t="s">
        <v>50</v>
      </c>
      <c r="AX483" s="31" t="s">
        <v>50</v>
      </c>
      <c r="AY483" s="31" t="s">
        <v>50</v>
      </c>
      <c r="AZ483" s="31" t="s">
        <v>50</v>
      </c>
      <c r="BA483" s="31" t="s">
        <v>50</v>
      </c>
      <c r="BB483" s="31" t="s">
        <v>50</v>
      </c>
      <c r="BC483" s="31" t="s">
        <v>50</v>
      </c>
      <c r="BD483" s="31" t="s">
        <v>50</v>
      </c>
      <c r="BE483" s="31" t="s">
        <v>50</v>
      </c>
      <c r="BF483" s="31" t="s">
        <v>50</v>
      </c>
    </row>
    <row r="484" spans="1:58" ht="45" x14ac:dyDescent="0.25">
      <c r="A484" s="31" t="s">
        <v>2122</v>
      </c>
      <c r="B484" s="31" t="s">
        <v>49</v>
      </c>
      <c r="C484" s="32">
        <v>1</v>
      </c>
      <c r="D484" s="31" t="s">
        <v>53</v>
      </c>
      <c r="E484" s="31" t="s">
        <v>71</v>
      </c>
      <c r="F484" s="31" t="s">
        <v>96</v>
      </c>
      <c r="G484" s="31" t="s">
        <v>50</v>
      </c>
      <c r="H484" s="31" t="s">
        <v>50</v>
      </c>
      <c r="I484" s="31" t="s">
        <v>50</v>
      </c>
      <c r="J484" s="31" t="s">
        <v>50</v>
      </c>
      <c r="K484" s="31" t="s">
        <v>50</v>
      </c>
      <c r="L484" s="31" t="s">
        <v>55</v>
      </c>
      <c r="M484" s="31" t="s">
        <v>51</v>
      </c>
      <c r="N484" s="31" t="s">
        <v>50</v>
      </c>
      <c r="O484" s="31" t="s">
        <v>50</v>
      </c>
      <c r="P484" s="31" t="s">
        <v>50</v>
      </c>
      <c r="Q484" s="31" t="s">
        <v>50</v>
      </c>
      <c r="R484" s="31" t="s">
        <v>129</v>
      </c>
      <c r="S484" s="31" t="s">
        <v>59</v>
      </c>
      <c r="T484" s="31" t="s">
        <v>50</v>
      </c>
      <c r="U484" s="31" t="s">
        <v>50</v>
      </c>
      <c r="V484" s="31" t="s">
        <v>50</v>
      </c>
      <c r="W484" s="31" t="s">
        <v>50</v>
      </c>
      <c r="X484" s="31" t="s">
        <v>50</v>
      </c>
      <c r="Y484" s="31" t="s">
        <v>50</v>
      </c>
      <c r="Z484" s="31" t="s">
        <v>62</v>
      </c>
      <c r="AA484" s="31" t="s">
        <v>50</v>
      </c>
      <c r="AB484" s="31" t="s">
        <v>50</v>
      </c>
      <c r="AC484" s="31" t="s">
        <v>11967</v>
      </c>
      <c r="AD484" s="31" t="s">
        <v>72</v>
      </c>
      <c r="AE484" s="2">
        <f t="shared" si="78"/>
        <v>48</v>
      </c>
      <c r="AF484" s="31" t="s">
        <v>84</v>
      </c>
      <c r="AG484" s="31" t="s">
        <v>129</v>
      </c>
      <c r="AH484" s="31" t="s">
        <v>11680</v>
      </c>
      <c r="AI484" s="31" t="s">
        <v>11968</v>
      </c>
      <c r="AJ484" s="31">
        <f t="shared" si="79"/>
        <v>0</v>
      </c>
      <c r="AK484" s="34">
        <f t="shared" si="80"/>
        <v>-99</v>
      </c>
      <c r="AL484" s="30">
        <f t="shared" si="81"/>
        <v>-99</v>
      </c>
      <c r="AM484" s="5">
        <f t="shared" si="85"/>
        <v>74.44</v>
      </c>
      <c r="AN484" s="5">
        <f t="shared" si="86"/>
        <v>0</v>
      </c>
      <c r="AO484" s="30">
        <f t="shared" si="87"/>
        <v>0</v>
      </c>
      <c r="AP484" s="30">
        <f t="shared" si="82"/>
        <v>0</v>
      </c>
      <c r="AQ484" t="str">
        <f t="shared" si="83"/>
        <v>1993 - 2001</v>
      </c>
      <c r="AR484" s="2">
        <f t="shared" si="84"/>
        <v>1993</v>
      </c>
      <c r="AS484" s="2">
        <f t="shared" si="88"/>
        <v>-99</v>
      </c>
      <c r="AT484" s="31" t="s">
        <v>50</v>
      </c>
      <c r="AU484" s="31" t="s">
        <v>50</v>
      </c>
      <c r="AV484" s="31" t="s">
        <v>66</v>
      </c>
      <c r="AW484" s="31" t="s">
        <v>57</v>
      </c>
      <c r="AX484" s="31" t="s">
        <v>50</v>
      </c>
      <c r="AY484" s="31" t="s">
        <v>50</v>
      </c>
      <c r="AZ484" s="31" t="s">
        <v>50</v>
      </c>
      <c r="BA484" s="31" t="s">
        <v>50</v>
      </c>
      <c r="BB484" s="31" t="s">
        <v>50</v>
      </c>
      <c r="BC484" s="31" t="s">
        <v>50</v>
      </c>
      <c r="BD484" s="31" t="s">
        <v>50</v>
      </c>
      <c r="BE484" s="31" t="s">
        <v>50</v>
      </c>
      <c r="BF484" s="31" t="s">
        <v>50</v>
      </c>
    </row>
    <row r="485" spans="1:58" ht="45" x14ac:dyDescent="0.25">
      <c r="A485" s="31" t="s">
        <v>2122</v>
      </c>
      <c r="B485" s="31" t="s">
        <v>49</v>
      </c>
      <c r="C485" s="32">
        <v>2</v>
      </c>
      <c r="D485" s="31" t="s">
        <v>53</v>
      </c>
      <c r="E485" s="31" t="s">
        <v>71</v>
      </c>
      <c r="F485" s="31" t="s">
        <v>96</v>
      </c>
      <c r="G485" s="31" t="s">
        <v>50</v>
      </c>
      <c r="H485" s="31" t="s">
        <v>50</v>
      </c>
      <c r="I485" s="31" t="s">
        <v>50</v>
      </c>
      <c r="J485" s="31" t="s">
        <v>50</v>
      </c>
      <c r="K485" s="31" t="s">
        <v>50</v>
      </c>
      <c r="L485" s="31" t="s">
        <v>55</v>
      </c>
      <c r="M485" s="31" t="s">
        <v>84</v>
      </c>
      <c r="N485" s="31" t="s">
        <v>56</v>
      </c>
      <c r="O485" s="31" t="s">
        <v>50</v>
      </c>
      <c r="P485" s="31" t="s">
        <v>50</v>
      </c>
      <c r="Q485" s="31" t="s">
        <v>115</v>
      </c>
      <c r="R485" s="31" t="s">
        <v>129</v>
      </c>
      <c r="S485" s="31" t="s">
        <v>59</v>
      </c>
      <c r="T485" s="31" t="s">
        <v>50</v>
      </c>
      <c r="U485" s="31" t="s">
        <v>50</v>
      </c>
      <c r="V485" s="31" t="s">
        <v>50</v>
      </c>
      <c r="W485" s="31" t="s">
        <v>50</v>
      </c>
      <c r="X485" s="31" t="s">
        <v>50</v>
      </c>
      <c r="Y485" s="31" t="s">
        <v>50</v>
      </c>
      <c r="Z485" s="31" t="s">
        <v>62</v>
      </c>
      <c r="AA485" s="31" t="s">
        <v>50</v>
      </c>
      <c r="AB485" s="31" t="s">
        <v>50</v>
      </c>
      <c r="AC485" s="31" t="s">
        <v>63</v>
      </c>
      <c r="AD485" s="31" t="s">
        <v>72</v>
      </c>
      <c r="AE485" s="2">
        <f t="shared" si="78"/>
        <v>48</v>
      </c>
      <c r="AF485" s="31" t="s">
        <v>84</v>
      </c>
      <c r="AG485" s="31" t="s">
        <v>129</v>
      </c>
      <c r="AH485" s="31" t="s">
        <v>11680</v>
      </c>
      <c r="AI485" s="31" t="s">
        <v>11969</v>
      </c>
      <c r="AJ485" s="31">
        <f t="shared" si="79"/>
        <v>0</v>
      </c>
      <c r="AK485" s="34">
        <f t="shared" si="80"/>
        <v>-99</v>
      </c>
      <c r="AL485" s="30">
        <f t="shared" si="81"/>
        <v>-99</v>
      </c>
      <c r="AM485" s="5">
        <f t="shared" si="85"/>
        <v>74.44</v>
      </c>
      <c r="AN485" s="5">
        <f t="shared" si="86"/>
        <v>0</v>
      </c>
      <c r="AO485" s="30">
        <f t="shared" si="87"/>
        <v>0</v>
      </c>
      <c r="AP485" s="30">
        <f t="shared" si="82"/>
        <v>0</v>
      </c>
      <c r="AQ485" t="str">
        <f t="shared" si="83"/>
        <v>1993 - 2001</v>
      </c>
      <c r="AR485" s="2">
        <f t="shared" si="84"/>
        <v>1993</v>
      </c>
      <c r="AS485" s="2">
        <f t="shared" si="88"/>
        <v>-99</v>
      </c>
      <c r="AT485" s="31" t="s">
        <v>50</v>
      </c>
      <c r="AU485" s="31" t="s">
        <v>50</v>
      </c>
      <c r="AV485" s="31" t="s">
        <v>66</v>
      </c>
      <c r="AW485" s="31" t="s">
        <v>57</v>
      </c>
      <c r="AX485" s="31" t="s">
        <v>50</v>
      </c>
      <c r="AY485" s="31" t="s">
        <v>50</v>
      </c>
      <c r="AZ485" s="31" t="s">
        <v>50</v>
      </c>
      <c r="BA485" s="31" t="s">
        <v>50</v>
      </c>
      <c r="BB485" s="31" t="s">
        <v>50</v>
      </c>
      <c r="BC485" s="31" t="s">
        <v>50</v>
      </c>
      <c r="BD485" s="31" t="s">
        <v>50</v>
      </c>
      <c r="BE485" s="31" t="s">
        <v>50</v>
      </c>
      <c r="BF485" s="31" t="s">
        <v>50</v>
      </c>
    </row>
    <row r="486" spans="1:58" ht="45" x14ac:dyDescent="0.25">
      <c r="A486" s="31" t="s">
        <v>2122</v>
      </c>
      <c r="B486" s="31" t="s">
        <v>49</v>
      </c>
      <c r="C486" s="32">
        <v>19</v>
      </c>
      <c r="D486" s="31" t="s">
        <v>97</v>
      </c>
      <c r="E486" s="31" t="s">
        <v>71</v>
      </c>
      <c r="F486" s="31" t="s">
        <v>96</v>
      </c>
      <c r="G486" s="31" t="s">
        <v>50</v>
      </c>
      <c r="H486" s="31" t="s">
        <v>50</v>
      </c>
      <c r="I486" s="31" t="s">
        <v>50</v>
      </c>
      <c r="J486" s="31" t="s">
        <v>50</v>
      </c>
      <c r="K486" s="31" t="s">
        <v>50</v>
      </c>
      <c r="L486" s="31" t="s">
        <v>55</v>
      </c>
      <c r="M486" s="31" t="s">
        <v>72</v>
      </c>
      <c r="N486" s="31" t="s">
        <v>50</v>
      </c>
      <c r="O486" s="31" t="s">
        <v>50</v>
      </c>
      <c r="P486" s="31" t="s">
        <v>50</v>
      </c>
      <c r="Q486" s="31" t="s">
        <v>50</v>
      </c>
      <c r="R486" s="31" t="s">
        <v>129</v>
      </c>
      <c r="S486" s="31" t="s">
        <v>59</v>
      </c>
      <c r="T486" s="31" t="s">
        <v>50</v>
      </c>
      <c r="U486" s="31" t="s">
        <v>50</v>
      </c>
      <c r="V486" s="31" t="s">
        <v>50</v>
      </c>
      <c r="W486" s="31" t="s">
        <v>50</v>
      </c>
      <c r="X486" s="31" t="s">
        <v>50</v>
      </c>
      <c r="Y486" s="31" t="s">
        <v>50</v>
      </c>
      <c r="Z486" s="31" t="s">
        <v>62</v>
      </c>
      <c r="AA486" s="31" t="s">
        <v>50</v>
      </c>
      <c r="AB486" s="31" t="s">
        <v>50</v>
      </c>
      <c r="AC486" s="31" t="s">
        <v>87</v>
      </c>
      <c r="AD486" s="31" t="s">
        <v>72</v>
      </c>
      <c r="AE486" s="2">
        <f t="shared" si="78"/>
        <v>48</v>
      </c>
      <c r="AF486" s="31" t="s">
        <v>84</v>
      </c>
      <c r="AG486" s="31" t="s">
        <v>129</v>
      </c>
      <c r="AH486" s="31" t="s">
        <v>11680</v>
      </c>
      <c r="AI486" s="31" t="s">
        <v>11970</v>
      </c>
      <c r="AJ486" s="31">
        <f t="shared" si="79"/>
        <v>0</v>
      </c>
      <c r="AK486" s="34">
        <f t="shared" si="80"/>
        <v>-99</v>
      </c>
      <c r="AL486" s="30">
        <f t="shared" si="81"/>
        <v>-99</v>
      </c>
      <c r="AM486" s="5">
        <f t="shared" si="85"/>
        <v>74.44</v>
      </c>
      <c r="AN486" s="5">
        <f t="shared" si="86"/>
        <v>0</v>
      </c>
      <c r="AO486" s="30">
        <f t="shared" si="87"/>
        <v>0</v>
      </c>
      <c r="AP486" s="30">
        <f t="shared" si="82"/>
        <v>0</v>
      </c>
      <c r="AQ486" t="str">
        <f t="shared" si="83"/>
        <v>1993 - 2001</v>
      </c>
      <c r="AR486" s="2">
        <f t="shared" si="84"/>
        <v>1993</v>
      </c>
      <c r="AS486" s="2">
        <f t="shared" si="88"/>
        <v>-99</v>
      </c>
      <c r="AT486" s="31" t="s">
        <v>50</v>
      </c>
      <c r="AU486" s="31" t="s">
        <v>50</v>
      </c>
      <c r="AV486" s="31" t="s">
        <v>66</v>
      </c>
      <c r="AW486" s="31" t="s">
        <v>57</v>
      </c>
      <c r="AX486" s="31" t="s">
        <v>50</v>
      </c>
      <c r="AY486" s="31" t="s">
        <v>50</v>
      </c>
      <c r="AZ486" s="31" t="s">
        <v>50</v>
      </c>
      <c r="BA486" s="31" t="s">
        <v>50</v>
      </c>
      <c r="BB486" s="31" t="s">
        <v>50</v>
      </c>
      <c r="BC486" s="31" t="s">
        <v>50</v>
      </c>
      <c r="BD486" s="31" t="s">
        <v>50</v>
      </c>
      <c r="BE486" s="31" t="s">
        <v>50</v>
      </c>
      <c r="BF486" s="31" t="s">
        <v>50</v>
      </c>
    </row>
    <row r="487" spans="1:58" ht="45" x14ac:dyDescent="0.25">
      <c r="A487" s="31" t="s">
        <v>2122</v>
      </c>
      <c r="B487" s="31" t="s">
        <v>49</v>
      </c>
      <c r="C487" s="32">
        <v>21</v>
      </c>
      <c r="D487" s="31" t="s">
        <v>97</v>
      </c>
      <c r="E487" s="31" t="s">
        <v>71</v>
      </c>
      <c r="F487" s="31" t="s">
        <v>96</v>
      </c>
      <c r="G487" s="31" t="s">
        <v>50</v>
      </c>
      <c r="H487" s="31" t="s">
        <v>50</v>
      </c>
      <c r="I487" s="31" t="s">
        <v>50</v>
      </c>
      <c r="J487" s="31" t="s">
        <v>50</v>
      </c>
      <c r="K487" s="31" t="s">
        <v>50</v>
      </c>
      <c r="L487" s="31" t="s">
        <v>55</v>
      </c>
      <c r="M487" s="31" t="s">
        <v>72</v>
      </c>
      <c r="N487" s="31" t="s">
        <v>50</v>
      </c>
      <c r="O487" s="31" t="s">
        <v>50</v>
      </c>
      <c r="P487" s="31" t="s">
        <v>50</v>
      </c>
      <c r="Q487" s="31" t="s">
        <v>50</v>
      </c>
      <c r="R487" s="31" t="s">
        <v>129</v>
      </c>
      <c r="S487" s="31" t="s">
        <v>59</v>
      </c>
      <c r="T487" s="31" t="s">
        <v>50</v>
      </c>
      <c r="U487" s="31" t="s">
        <v>50</v>
      </c>
      <c r="V487" s="31" t="s">
        <v>50</v>
      </c>
      <c r="W487" s="31" t="s">
        <v>50</v>
      </c>
      <c r="X487" s="31" t="s">
        <v>50</v>
      </c>
      <c r="Y487" s="31" t="s">
        <v>50</v>
      </c>
      <c r="Z487" s="31" t="s">
        <v>62</v>
      </c>
      <c r="AA487" s="31" t="s">
        <v>50</v>
      </c>
      <c r="AB487" s="31" t="s">
        <v>50</v>
      </c>
      <c r="AC487" s="31" t="s">
        <v>87</v>
      </c>
      <c r="AD487" s="31" t="s">
        <v>72</v>
      </c>
      <c r="AE487" s="2">
        <f t="shared" si="78"/>
        <v>48</v>
      </c>
      <c r="AF487" s="31" t="s">
        <v>84</v>
      </c>
      <c r="AG487" s="31" t="s">
        <v>129</v>
      </c>
      <c r="AH487" s="31" t="s">
        <v>11680</v>
      </c>
      <c r="AI487" s="31" t="s">
        <v>11968</v>
      </c>
      <c r="AJ487" s="31">
        <f t="shared" si="79"/>
        <v>0</v>
      </c>
      <c r="AK487" s="34">
        <f t="shared" si="80"/>
        <v>-99</v>
      </c>
      <c r="AL487" s="30">
        <f t="shared" si="81"/>
        <v>-99</v>
      </c>
      <c r="AM487" s="5">
        <f t="shared" si="85"/>
        <v>74.44</v>
      </c>
      <c r="AN487" s="5">
        <f t="shared" si="86"/>
        <v>0</v>
      </c>
      <c r="AO487" s="30">
        <f t="shared" si="87"/>
        <v>0</v>
      </c>
      <c r="AP487" s="30">
        <f t="shared" si="82"/>
        <v>0</v>
      </c>
      <c r="AQ487" t="str">
        <f t="shared" si="83"/>
        <v>1993 - 2001</v>
      </c>
      <c r="AR487" s="2">
        <f t="shared" si="84"/>
        <v>1993</v>
      </c>
      <c r="AS487" s="2">
        <f t="shared" si="88"/>
        <v>-99</v>
      </c>
      <c r="AT487" s="31" t="s">
        <v>50</v>
      </c>
      <c r="AU487" s="31" t="s">
        <v>50</v>
      </c>
      <c r="AV487" s="31" t="s">
        <v>66</v>
      </c>
      <c r="AW487" s="31" t="s">
        <v>57</v>
      </c>
      <c r="AX487" s="31" t="s">
        <v>50</v>
      </c>
      <c r="AY487" s="31" t="s">
        <v>50</v>
      </c>
      <c r="AZ487" s="31" t="s">
        <v>50</v>
      </c>
      <c r="BA487" s="31" t="s">
        <v>50</v>
      </c>
      <c r="BB487" s="31" t="s">
        <v>50</v>
      </c>
      <c r="BC487" s="31" t="s">
        <v>50</v>
      </c>
      <c r="BD487" s="31" t="s">
        <v>50</v>
      </c>
      <c r="BE487" s="31" t="s">
        <v>50</v>
      </c>
      <c r="BF487" s="31" t="s">
        <v>50</v>
      </c>
    </row>
    <row r="488" spans="1:58" ht="45" x14ac:dyDescent="0.25">
      <c r="A488" s="31" t="s">
        <v>175</v>
      </c>
      <c r="B488" s="31" t="s">
        <v>49</v>
      </c>
      <c r="C488" s="32">
        <v>1</v>
      </c>
      <c r="D488" s="31" t="s">
        <v>50</v>
      </c>
      <c r="E488" s="31" t="s">
        <v>84</v>
      </c>
      <c r="F488" s="31" t="s">
        <v>52</v>
      </c>
      <c r="G488" s="31" t="s">
        <v>50</v>
      </c>
      <c r="H488" s="31" t="s">
        <v>50</v>
      </c>
      <c r="I488" s="31" t="s">
        <v>72</v>
      </c>
      <c r="J488" s="31" t="s">
        <v>54</v>
      </c>
      <c r="K488" s="31" t="s">
        <v>54</v>
      </c>
      <c r="L488" s="31" t="s">
        <v>55</v>
      </c>
      <c r="M488" s="31" t="s">
        <v>72</v>
      </c>
      <c r="N488" s="31" t="s">
        <v>50</v>
      </c>
      <c r="O488" s="31" t="s">
        <v>57</v>
      </c>
      <c r="P488" s="31" t="s">
        <v>107</v>
      </c>
      <c r="Q488" s="31" t="s">
        <v>50</v>
      </c>
      <c r="R488" s="31" t="s">
        <v>74</v>
      </c>
      <c r="S488" s="31" t="s">
        <v>59</v>
      </c>
      <c r="T488" s="31" t="s">
        <v>60</v>
      </c>
      <c r="U488" s="31" t="s">
        <v>60</v>
      </c>
      <c r="V488" s="31" t="s">
        <v>60</v>
      </c>
      <c r="W488" s="31" t="s">
        <v>50</v>
      </c>
      <c r="X488" s="31" t="s">
        <v>50</v>
      </c>
      <c r="Y488" s="31" t="s">
        <v>50</v>
      </c>
      <c r="Z488" s="31" t="s">
        <v>62</v>
      </c>
      <c r="AA488" s="31" t="s">
        <v>50</v>
      </c>
      <c r="AB488" s="31" t="s">
        <v>50</v>
      </c>
      <c r="AC488" s="31" t="s">
        <v>63</v>
      </c>
      <c r="AD488" s="31" t="s">
        <v>72</v>
      </c>
      <c r="AE488" s="2">
        <f t="shared" si="78"/>
        <v>48</v>
      </c>
      <c r="AF488" s="31" t="s">
        <v>84</v>
      </c>
      <c r="AG488" s="31" t="s">
        <v>129</v>
      </c>
      <c r="AH488" s="31" t="s">
        <v>144</v>
      </c>
      <c r="AI488" s="31" t="s">
        <v>176</v>
      </c>
      <c r="AJ488" s="31">
        <f t="shared" si="79"/>
        <v>1</v>
      </c>
      <c r="AK488" s="34">
        <f t="shared" si="80"/>
        <v>3</v>
      </c>
      <c r="AL488" s="30">
        <f t="shared" si="81"/>
        <v>3</v>
      </c>
      <c r="AM488" s="5">
        <f t="shared" si="85"/>
        <v>1007.33</v>
      </c>
      <c r="AN488" s="5">
        <f t="shared" si="86"/>
        <v>48</v>
      </c>
      <c r="AO488" s="30">
        <f t="shared" si="87"/>
        <v>624</v>
      </c>
      <c r="AP488" s="30">
        <f t="shared" si="82"/>
        <v>624</v>
      </c>
      <c r="AQ488" t="str">
        <f t="shared" si="83"/>
        <v>1978 - 1992</v>
      </c>
      <c r="AR488" s="2">
        <f t="shared" si="84"/>
        <v>1990</v>
      </c>
      <c r="AS488" s="2">
        <f t="shared" si="88"/>
        <v>13</v>
      </c>
      <c r="AT488" s="31" t="s">
        <v>177</v>
      </c>
      <c r="AU488" s="31" t="s">
        <v>100</v>
      </c>
      <c r="AV488" s="31" t="s">
        <v>141</v>
      </c>
      <c r="AW488" s="31" t="s">
        <v>86</v>
      </c>
      <c r="AX488" s="31" t="s">
        <v>178</v>
      </c>
      <c r="AY488" s="31" t="s">
        <v>179</v>
      </c>
      <c r="AZ488" s="31" t="s">
        <v>144</v>
      </c>
      <c r="BA488" s="31" t="s">
        <v>176</v>
      </c>
      <c r="BB488" s="31" t="s">
        <v>50</v>
      </c>
      <c r="BC488" s="31" t="s">
        <v>50</v>
      </c>
      <c r="BD488" s="31" t="s">
        <v>50</v>
      </c>
      <c r="BE488" s="31" t="s">
        <v>50</v>
      </c>
      <c r="BF488" s="31" t="s">
        <v>50</v>
      </c>
    </row>
    <row r="489" spans="1:58" ht="60" x14ac:dyDescent="0.25">
      <c r="A489" s="31" t="s">
        <v>2145</v>
      </c>
      <c r="B489" s="31" t="s">
        <v>198</v>
      </c>
      <c r="C489" s="32">
        <v>3</v>
      </c>
      <c r="D489" s="31" t="s">
        <v>50</v>
      </c>
      <c r="E489" s="31" t="s">
        <v>70</v>
      </c>
      <c r="F489" s="31" t="s">
        <v>71</v>
      </c>
      <c r="G489" s="31" t="s">
        <v>50</v>
      </c>
      <c r="H489" s="31" t="s">
        <v>50</v>
      </c>
      <c r="I489" s="31" t="s">
        <v>53</v>
      </c>
      <c r="J489" s="31" t="s">
        <v>54</v>
      </c>
      <c r="K489" s="31" t="s">
        <v>54</v>
      </c>
      <c r="L489" s="31" t="s">
        <v>55</v>
      </c>
      <c r="M489" s="31" t="s">
        <v>72</v>
      </c>
      <c r="N489" s="31" t="s">
        <v>56</v>
      </c>
      <c r="O489" s="31" t="s">
        <v>60</v>
      </c>
      <c r="P489" s="31" t="s">
        <v>1193</v>
      </c>
      <c r="Q489" s="31" t="s">
        <v>50</v>
      </c>
      <c r="R489" s="31" t="s">
        <v>86</v>
      </c>
      <c r="S489" s="31" t="s">
        <v>59</v>
      </c>
      <c r="T489" s="31" t="s">
        <v>60</v>
      </c>
      <c r="U489" s="31" t="s">
        <v>54</v>
      </c>
      <c r="V489" s="31" t="s">
        <v>86</v>
      </c>
      <c r="W489" s="31" t="s">
        <v>50</v>
      </c>
      <c r="X489" s="31" t="s">
        <v>161</v>
      </c>
      <c r="Y489" s="31" t="s">
        <v>54</v>
      </c>
      <c r="Z489" s="31" t="s">
        <v>62</v>
      </c>
      <c r="AA489" s="31" t="s">
        <v>50</v>
      </c>
      <c r="AB489" s="31" t="s">
        <v>50</v>
      </c>
      <c r="AC489" s="31" t="s">
        <v>87</v>
      </c>
      <c r="AD489" s="31" t="s">
        <v>72</v>
      </c>
      <c r="AE489" s="2">
        <f t="shared" si="78"/>
        <v>48</v>
      </c>
      <c r="AF489" s="31" t="s">
        <v>84</v>
      </c>
      <c r="AG489" s="31" t="s">
        <v>129</v>
      </c>
      <c r="AH489" s="31" t="s">
        <v>144</v>
      </c>
      <c r="AI489" s="31" t="s">
        <v>11971</v>
      </c>
      <c r="AJ489" s="31">
        <f t="shared" si="79"/>
        <v>0</v>
      </c>
      <c r="AK489" s="34">
        <f t="shared" si="80"/>
        <v>-99</v>
      </c>
      <c r="AL489" s="30">
        <f t="shared" si="81"/>
        <v>-99</v>
      </c>
      <c r="AM489" s="5">
        <f t="shared" si="85"/>
        <v>226.44</v>
      </c>
      <c r="AN489" s="5">
        <f t="shared" si="86"/>
        <v>0</v>
      </c>
      <c r="AO489" s="30">
        <f t="shared" si="87"/>
        <v>0</v>
      </c>
      <c r="AP489" s="30">
        <f t="shared" si="82"/>
        <v>0</v>
      </c>
      <c r="AQ489" t="str">
        <f t="shared" si="83"/>
        <v>1993 - 2001</v>
      </c>
      <c r="AR489" s="2">
        <f t="shared" si="84"/>
        <v>1995</v>
      </c>
      <c r="AS489" s="2">
        <f t="shared" si="88"/>
        <v>-99</v>
      </c>
      <c r="AT489" s="31" t="s">
        <v>50</v>
      </c>
      <c r="AU489" s="31" t="s">
        <v>50</v>
      </c>
      <c r="AV489" s="31" t="s">
        <v>66</v>
      </c>
      <c r="AW489" s="31" t="s">
        <v>57</v>
      </c>
      <c r="AX489" s="31" t="s">
        <v>67</v>
      </c>
      <c r="AY489" s="31" t="s">
        <v>68</v>
      </c>
      <c r="AZ489" s="31" t="s">
        <v>144</v>
      </c>
      <c r="BA489" s="31" t="s">
        <v>11971</v>
      </c>
      <c r="BB489" s="31" t="s">
        <v>50</v>
      </c>
      <c r="BC489" s="31" t="s">
        <v>50</v>
      </c>
      <c r="BD489" s="31" t="s">
        <v>50</v>
      </c>
      <c r="BE489" s="31" t="s">
        <v>50</v>
      </c>
      <c r="BF489" s="31" t="s">
        <v>50</v>
      </c>
    </row>
    <row r="490" spans="1:58" ht="45" x14ac:dyDescent="0.25">
      <c r="A490" s="31" t="s">
        <v>2151</v>
      </c>
      <c r="B490" s="31" t="s">
        <v>49</v>
      </c>
      <c r="C490" s="32">
        <v>1</v>
      </c>
      <c r="D490" s="31" t="s">
        <v>50</v>
      </c>
      <c r="E490" s="31" t="s">
        <v>84</v>
      </c>
      <c r="F490" s="31" t="s">
        <v>85</v>
      </c>
      <c r="G490" s="31" t="s">
        <v>50</v>
      </c>
      <c r="H490" s="31" t="s">
        <v>50</v>
      </c>
      <c r="I490" s="31" t="s">
        <v>53</v>
      </c>
      <c r="J490" s="31" t="s">
        <v>54</v>
      </c>
      <c r="K490" s="31" t="s">
        <v>54</v>
      </c>
      <c r="L490" s="31" t="s">
        <v>55</v>
      </c>
      <c r="M490" s="31" t="s">
        <v>72</v>
      </c>
      <c r="N490" s="31" t="s">
        <v>50</v>
      </c>
      <c r="O490" s="31" t="s">
        <v>66</v>
      </c>
      <c r="P490" s="31" t="s">
        <v>50</v>
      </c>
      <c r="Q490" s="31" t="s">
        <v>50</v>
      </c>
      <c r="R490" s="31" t="s">
        <v>129</v>
      </c>
      <c r="S490" s="31" t="s">
        <v>59</v>
      </c>
      <c r="T490" s="31" t="s">
        <v>50</v>
      </c>
      <c r="U490" s="31" t="s">
        <v>50</v>
      </c>
      <c r="V490" s="31" t="s">
        <v>86</v>
      </c>
      <c r="W490" s="31" t="s">
        <v>50</v>
      </c>
      <c r="X490" s="31" t="s">
        <v>50</v>
      </c>
      <c r="Y490" s="31" t="s">
        <v>61</v>
      </c>
      <c r="Z490" s="31" t="s">
        <v>62</v>
      </c>
      <c r="AA490" s="31" t="s">
        <v>50</v>
      </c>
      <c r="AB490" s="31" t="s">
        <v>50</v>
      </c>
      <c r="AC490" s="31" t="s">
        <v>50</v>
      </c>
      <c r="AD490" s="31" t="s">
        <v>51</v>
      </c>
      <c r="AE490" s="2">
        <f t="shared" si="78"/>
        <v>48</v>
      </c>
      <c r="AF490" s="31" t="s">
        <v>84</v>
      </c>
      <c r="AG490" s="31" t="s">
        <v>129</v>
      </c>
      <c r="AH490" s="31" t="s">
        <v>152</v>
      </c>
      <c r="AI490" s="31" t="s">
        <v>11972</v>
      </c>
      <c r="AJ490" s="31">
        <f t="shared" si="79"/>
        <v>0</v>
      </c>
      <c r="AK490" s="34">
        <f t="shared" si="80"/>
        <v>-99</v>
      </c>
      <c r="AL490" s="30">
        <f t="shared" si="81"/>
        <v>-99</v>
      </c>
      <c r="AM490" s="5">
        <f t="shared" si="85"/>
        <v>361.77</v>
      </c>
      <c r="AN490" s="5">
        <f t="shared" si="86"/>
        <v>0</v>
      </c>
      <c r="AO490" s="30">
        <f t="shared" si="87"/>
        <v>0</v>
      </c>
      <c r="AP490" s="30">
        <f t="shared" si="82"/>
        <v>0</v>
      </c>
      <c r="AQ490">
        <f t="shared" si="83"/>
        <v>0</v>
      </c>
      <c r="AR490" s="2">
        <f t="shared" si="84"/>
        <v>0</v>
      </c>
      <c r="AS490" s="2">
        <f t="shared" si="88"/>
        <v>-99</v>
      </c>
      <c r="AT490" s="31" t="s">
        <v>50</v>
      </c>
      <c r="AU490" s="31" t="s">
        <v>50</v>
      </c>
      <c r="AV490" s="31" t="s">
        <v>141</v>
      </c>
      <c r="AW490" s="31" t="s">
        <v>86</v>
      </c>
      <c r="AX490" s="31" t="s">
        <v>50</v>
      </c>
      <c r="AY490" s="31" t="s">
        <v>50</v>
      </c>
      <c r="AZ490" s="31" t="s">
        <v>152</v>
      </c>
      <c r="BA490" s="31" t="s">
        <v>11972</v>
      </c>
      <c r="BB490" s="31" t="s">
        <v>50</v>
      </c>
      <c r="BC490" s="31" t="s">
        <v>50</v>
      </c>
      <c r="BD490" s="31" t="s">
        <v>50</v>
      </c>
      <c r="BE490" s="31" t="s">
        <v>50</v>
      </c>
      <c r="BF490" s="31" t="s">
        <v>50</v>
      </c>
    </row>
    <row r="491" spans="1:58" ht="45" x14ac:dyDescent="0.25">
      <c r="A491" s="31" t="s">
        <v>2160</v>
      </c>
      <c r="B491" s="31" t="s">
        <v>49</v>
      </c>
      <c r="C491" s="32">
        <v>5</v>
      </c>
      <c r="D491" s="31" t="s">
        <v>50</v>
      </c>
      <c r="E491" s="31" t="s">
        <v>70</v>
      </c>
      <c r="F491" s="31" t="s">
        <v>71</v>
      </c>
      <c r="G491" s="31" t="s">
        <v>50</v>
      </c>
      <c r="H491" s="31" t="s">
        <v>50</v>
      </c>
      <c r="I491" s="31" t="s">
        <v>53</v>
      </c>
      <c r="J491" s="31" t="s">
        <v>54</v>
      </c>
      <c r="K491" s="31" t="s">
        <v>54</v>
      </c>
      <c r="L491" s="31" t="s">
        <v>55</v>
      </c>
      <c r="M491" s="31" t="s">
        <v>72</v>
      </c>
      <c r="N491" s="31" t="s">
        <v>50</v>
      </c>
      <c r="O491" s="31" t="s">
        <v>57</v>
      </c>
      <c r="P491" s="31" t="s">
        <v>50</v>
      </c>
      <c r="Q491" s="31" t="s">
        <v>50</v>
      </c>
      <c r="R491" s="31" t="s">
        <v>129</v>
      </c>
      <c r="S491" s="31" t="s">
        <v>59</v>
      </c>
      <c r="T491" s="31" t="s">
        <v>50</v>
      </c>
      <c r="U491" s="31" t="s">
        <v>50</v>
      </c>
      <c r="V491" s="31" t="s">
        <v>50</v>
      </c>
      <c r="W491" s="31" t="s">
        <v>50</v>
      </c>
      <c r="X491" s="31" t="s">
        <v>50</v>
      </c>
      <c r="Y491" s="31" t="s">
        <v>50</v>
      </c>
      <c r="Z491" s="31" t="s">
        <v>62</v>
      </c>
      <c r="AA491" s="31" t="s">
        <v>50</v>
      </c>
      <c r="AB491" s="31" t="s">
        <v>50</v>
      </c>
      <c r="AC491" s="31" t="s">
        <v>87</v>
      </c>
      <c r="AD491" s="31" t="s">
        <v>72</v>
      </c>
      <c r="AE491" s="2">
        <f t="shared" si="78"/>
        <v>48</v>
      </c>
      <c r="AF491" s="31" t="s">
        <v>84</v>
      </c>
      <c r="AG491" s="31" t="s">
        <v>129</v>
      </c>
      <c r="AH491" s="31" t="s">
        <v>152</v>
      </c>
      <c r="AI491" s="31" t="s">
        <v>11973</v>
      </c>
      <c r="AJ491" s="31">
        <f t="shared" si="79"/>
        <v>0</v>
      </c>
      <c r="AK491" s="34">
        <f t="shared" si="80"/>
        <v>-99</v>
      </c>
      <c r="AL491" s="30">
        <f t="shared" si="81"/>
        <v>-99</v>
      </c>
      <c r="AM491" s="5">
        <f t="shared" si="85"/>
        <v>53.66</v>
      </c>
      <c r="AN491" s="5">
        <f t="shared" si="86"/>
        <v>0</v>
      </c>
      <c r="AO491" s="30">
        <f t="shared" si="87"/>
        <v>0</v>
      </c>
      <c r="AP491" s="30">
        <f t="shared" si="82"/>
        <v>0</v>
      </c>
      <c r="AQ491" t="str">
        <f t="shared" si="83"/>
        <v>Before 1978</v>
      </c>
      <c r="AR491" s="2">
        <f t="shared" si="84"/>
        <v>1958</v>
      </c>
      <c r="AS491" s="2">
        <f t="shared" si="88"/>
        <v>-99</v>
      </c>
      <c r="AT491" s="31" t="s">
        <v>50</v>
      </c>
      <c r="AU491" s="31" t="s">
        <v>50</v>
      </c>
      <c r="AV491" s="31" t="s">
        <v>66</v>
      </c>
      <c r="AW491" s="31" t="s">
        <v>57</v>
      </c>
      <c r="AX491" s="31" t="s">
        <v>439</v>
      </c>
      <c r="AY491" s="31" t="s">
        <v>68</v>
      </c>
      <c r="AZ491" s="31" t="s">
        <v>152</v>
      </c>
      <c r="BA491" s="31" t="s">
        <v>11973</v>
      </c>
      <c r="BB491" s="31" t="s">
        <v>50</v>
      </c>
      <c r="BC491" s="31" t="s">
        <v>50</v>
      </c>
      <c r="BD491" s="31" t="s">
        <v>50</v>
      </c>
      <c r="BE491" s="31" t="s">
        <v>50</v>
      </c>
      <c r="BF491" s="31" t="s">
        <v>50</v>
      </c>
    </row>
    <row r="492" spans="1:58" ht="45" x14ac:dyDescent="0.25">
      <c r="A492" s="31" t="s">
        <v>968</v>
      </c>
      <c r="B492" s="31" t="s">
        <v>49</v>
      </c>
      <c r="C492" s="32">
        <v>1</v>
      </c>
      <c r="D492" s="31" t="s">
        <v>50</v>
      </c>
      <c r="E492" s="31" t="s">
        <v>51</v>
      </c>
      <c r="F492" s="31" t="s">
        <v>72</v>
      </c>
      <c r="G492" s="31" t="s">
        <v>51</v>
      </c>
      <c r="H492" s="31" t="s">
        <v>72</v>
      </c>
      <c r="I492" s="31" t="s">
        <v>969</v>
      </c>
      <c r="J492" s="31" t="s">
        <v>54</v>
      </c>
      <c r="K492" s="31" t="s">
        <v>54</v>
      </c>
      <c r="L492" s="31" t="s">
        <v>55</v>
      </c>
      <c r="M492" s="31" t="s">
        <v>84</v>
      </c>
      <c r="N492" s="31" t="s">
        <v>50</v>
      </c>
      <c r="O492" s="31" t="s">
        <v>66</v>
      </c>
      <c r="P492" s="31" t="s">
        <v>50</v>
      </c>
      <c r="Q492" s="31" t="s">
        <v>135</v>
      </c>
      <c r="R492" s="31" t="s">
        <v>74</v>
      </c>
      <c r="S492" s="31" t="s">
        <v>59</v>
      </c>
      <c r="T492" s="31" t="s">
        <v>60</v>
      </c>
      <c r="U492" s="31" t="s">
        <v>60</v>
      </c>
      <c r="V492" s="31" t="s">
        <v>60</v>
      </c>
      <c r="W492" s="31" t="s">
        <v>50</v>
      </c>
      <c r="X492" s="31" t="s">
        <v>366</v>
      </c>
      <c r="Y492" s="31" t="s">
        <v>50</v>
      </c>
      <c r="Z492" s="31" t="s">
        <v>62</v>
      </c>
      <c r="AA492" s="31" t="s">
        <v>50</v>
      </c>
      <c r="AB492" s="31" t="s">
        <v>50</v>
      </c>
      <c r="AC492" s="31" t="s">
        <v>87</v>
      </c>
      <c r="AD492" s="31" t="s">
        <v>72</v>
      </c>
      <c r="AE492" s="2">
        <f t="shared" si="78"/>
        <v>48</v>
      </c>
      <c r="AF492" s="31" t="s">
        <v>84</v>
      </c>
      <c r="AG492" s="31" t="s">
        <v>129</v>
      </c>
      <c r="AH492" s="31" t="s">
        <v>152</v>
      </c>
      <c r="AI492" s="31" t="s">
        <v>970</v>
      </c>
      <c r="AJ492" s="31">
        <f t="shared" si="79"/>
        <v>4</v>
      </c>
      <c r="AK492" s="34">
        <f t="shared" si="80"/>
        <v>14</v>
      </c>
      <c r="AL492" s="30">
        <f t="shared" si="81"/>
        <v>14</v>
      </c>
      <c r="AM492" s="5">
        <f t="shared" si="85"/>
        <v>112.76</v>
      </c>
      <c r="AN492" s="5">
        <f t="shared" si="86"/>
        <v>192</v>
      </c>
      <c r="AO492" s="30">
        <f t="shared" si="87"/>
        <v>1920</v>
      </c>
      <c r="AP492" s="30">
        <f t="shared" si="82"/>
        <v>1920</v>
      </c>
      <c r="AQ492" t="str">
        <f t="shared" si="83"/>
        <v>Before 1978</v>
      </c>
      <c r="AR492" s="2">
        <f t="shared" si="84"/>
        <v>1952</v>
      </c>
      <c r="AS492" s="2">
        <f t="shared" si="88"/>
        <v>10</v>
      </c>
      <c r="AT492" s="31" t="s">
        <v>50</v>
      </c>
      <c r="AU492" s="31" t="s">
        <v>92</v>
      </c>
      <c r="AV492" s="31" t="s">
        <v>66</v>
      </c>
      <c r="AW492" s="31" t="s">
        <v>57</v>
      </c>
      <c r="AX492" s="31" t="s">
        <v>67</v>
      </c>
      <c r="AY492" s="31" t="s">
        <v>68</v>
      </c>
      <c r="AZ492" s="31" t="s">
        <v>50</v>
      </c>
      <c r="BA492" s="31" t="s">
        <v>50</v>
      </c>
      <c r="BB492" s="31" t="s">
        <v>67</v>
      </c>
      <c r="BC492" s="31" t="s">
        <v>53</v>
      </c>
      <c r="BD492" s="31" t="s">
        <v>50</v>
      </c>
      <c r="BE492" s="31" t="s">
        <v>50</v>
      </c>
      <c r="BF492" s="31" t="s">
        <v>50</v>
      </c>
    </row>
    <row r="493" spans="1:58" ht="90" x14ac:dyDescent="0.25">
      <c r="A493" s="31" t="s">
        <v>193</v>
      </c>
      <c r="B493" s="31" t="s">
        <v>49</v>
      </c>
      <c r="C493" s="32">
        <v>8</v>
      </c>
      <c r="D493" s="31" t="s">
        <v>50</v>
      </c>
      <c r="E493" s="31" t="s">
        <v>92</v>
      </c>
      <c r="F493" s="31" t="s">
        <v>194</v>
      </c>
      <c r="G493" s="31" t="s">
        <v>99</v>
      </c>
      <c r="H493" s="31" t="s">
        <v>116</v>
      </c>
      <c r="I493" s="31" t="s">
        <v>53</v>
      </c>
      <c r="J493" s="31" t="s">
        <v>54</v>
      </c>
      <c r="K493" s="31" t="s">
        <v>54</v>
      </c>
      <c r="L493" s="31" t="s">
        <v>128</v>
      </c>
      <c r="M493" s="31" t="s">
        <v>238</v>
      </c>
      <c r="N493" s="31" t="s">
        <v>50</v>
      </c>
      <c r="O493" s="31" t="s">
        <v>66</v>
      </c>
      <c r="P493" s="31" t="s">
        <v>50</v>
      </c>
      <c r="Q493" s="31" t="s">
        <v>50</v>
      </c>
      <c r="R493" s="31" t="s">
        <v>74</v>
      </c>
      <c r="S493" s="31" t="s">
        <v>59</v>
      </c>
      <c r="T493" s="31" t="s">
        <v>50</v>
      </c>
      <c r="U493" s="31" t="s">
        <v>50</v>
      </c>
      <c r="V493" s="31" t="s">
        <v>50</v>
      </c>
      <c r="W493" s="31" t="s">
        <v>50</v>
      </c>
      <c r="X493" s="31" t="s">
        <v>50</v>
      </c>
      <c r="Y493" s="31" t="s">
        <v>50</v>
      </c>
      <c r="Z493" s="31" t="s">
        <v>62</v>
      </c>
      <c r="AA493" s="31" t="s">
        <v>50</v>
      </c>
      <c r="AB493" s="31" t="s">
        <v>50</v>
      </c>
      <c r="AC493" s="31" t="s">
        <v>87</v>
      </c>
      <c r="AD493" s="31" t="s">
        <v>72</v>
      </c>
      <c r="AE493" s="2">
        <f t="shared" si="78"/>
        <v>48</v>
      </c>
      <c r="AF493" s="31" t="s">
        <v>84</v>
      </c>
      <c r="AG493" s="31" t="s">
        <v>129</v>
      </c>
      <c r="AH493" s="31" t="s">
        <v>94</v>
      </c>
      <c r="AI493" s="31" t="s">
        <v>11974</v>
      </c>
      <c r="AJ493" s="31">
        <f t="shared" si="79"/>
        <v>0</v>
      </c>
      <c r="AK493" s="34">
        <f t="shared" si="80"/>
        <v>-99</v>
      </c>
      <c r="AL493" s="30">
        <f t="shared" si="81"/>
        <v>-99</v>
      </c>
      <c r="AM493" s="5">
        <f t="shared" si="85"/>
        <v>32.549999999999997</v>
      </c>
      <c r="AN493" s="5">
        <f t="shared" si="86"/>
        <v>0</v>
      </c>
      <c r="AO493" s="30">
        <f t="shared" si="87"/>
        <v>0</v>
      </c>
      <c r="AP493" s="30">
        <f t="shared" si="82"/>
        <v>0</v>
      </c>
      <c r="AQ493" t="str">
        <f t="shared" si="83"/>
        <v>Before 1978</v>
      </c>
      <c r="AR493" s="2">
        <f t="shared" si="84"/>
        <v>1950</v>
      </c>
      <c r="AS493" s="2">
        <f t="shared" si="88"/>
        <v>-99</v>
      </c>
      <c r="AT493" s="31" t="s">
        <v>50</v>
      </c>
      <c r="AU493" s="31" t="s">
        <v>50</v>
      </c>
      <c r="AV493" s="31" t="s">
        <v>66</v>
      </c>
      <c r="AW493" s="31" t="s">
        <v>57</v>
      </c>
      <c r="AX493" s="31" t="s">
        <v>50</v>
      </c>
      <c r="AY493" s="31" t="s">
        <v>50</v>
      </c>
      <c r="AZ493" s="31" t="s">
        <v>94</v>
      </c>
      <c r="BA493" s="31" t="s">
        <v>11974</v>
      </c>
      <c r="BB493" s="31" t="s">
        <v>50</v>
      </c>
      <c r="BC493" s="31" t="s">
        <v>50</v>
      </c>
      <c r="BD493" s="31" t="s">
        <v>50</v>
      </c>
      <c r="BE493" s="31" t="s">
        <v>50</v>
      </c>
      <c r="BF493" s="31" t="s">
        <v>50</v>
      </c>
    </row>
    <row r="494" spans="1:58" ht="45" x14ac:dyDescent="0.25">
      <c r="A494" s="31" t="s">
        <v>2183</v>
      </c>
      <c r="B494" s="31" t="s">
        <v>49</v>
      </c>
      <c r="C494" s="32">
        <v>2</v>
      </c>
      <c r="D494" s="31" t="s">
        <v>50</v>
      </c>
      <c r="E494" s="31" t="s">
        <v>70</v>
      </c>
      <c r="F494" s="31" t="s">
        <v>71</v>
      </c>
      <c r="G494" s="31" t="s">
        <v>50</v>
      </c>
      <c r="H494" s="31" t="s">
        <v>50</v>
      </c>
      <c r="I494" s="31" t="s">
        <v>53</v>
      </c>
      <c r="J494" s="31" t="s">
        <v>54</v>
      </c>
      <c r="K494" s="31" t="s">
        <v>54</v>
      </c>
      <c r="L494" s="31" t="s">
        <v>55</v>
      </c>
      <c r="M494" s="31" t="s">
        <v>85</v>
      </c>
      <c r="N494" s="31" t="s">
        <v>50</v>
      </c>
      <c r="O494" s="31" t="s">
        <v>57</v>
      </c>
      <c r="P494" s="31" t="s">
        <v>50</v>
      </c>
      <c r="Q494" s="31" t="s">
        <v>50</v>
      </c>
      <c r="R494" s="31" t="s">
        <v>129</v>
      </c>
      <c r="S494" s="31" t="s">
        <v>59</v>
      </c>
      <c r="T494" s="31" t="s">
        <v>50</v>
      </c>
      <c r="U494" s="31" t="s">
        <v>50</v>
      </c>
      <c r="V494" s="31" t="s">
        <v>50</v>
      </c>
      <c r="W494" s="31" t="s">
        <v>50</v>
      </c>
      <c r="X494" s="31" t="s">
        <v>50</v>
      </c>
      <c r="Y494" s="31" t="s">
        <v>50</v>
      </c>
      <c r="Z494" s="31" t="s">
        <v>62</v>
      </c>
      <c r="AA494" s="31" t="s">
        <v>50</v>
      </c>
      <c r="AB494" s="31" t="s">
        <v>50</v>
      </c>
      <c r="AC494" s="31" t="s">
        <v>87</v>
      </c>
      <c r="AD494" s="31" t="s">
        <v>72</v>
      </c>
      <c r="AE494" s="2">
        <f t="shared" si="78"/>
        <v>48</v>
      </c>
      <c r="AF494" s="31" t="s">
        <v>84</v>
      </c>
      <c r="AG494" s="31" t="s">
        <v>129</v>
      </c>
      <c r="AH494" s="31" t="s">
        <v>152</v>
      </c>
      <c r="AI494" s="31" t="s">
        <v>11975</v>
      </c>
      <c r="AJ494" s="31">
        <f t="shared" si="79"/>
        <v>0</v>
      </c>
      <c r="AK494" s="34">
        <f t="shared" si="80"/>
        <v>-99</v>
      </c>
      <c r="AL494" s="30">
        <f t="shared" si="81"/>
        <v>-99</v>
      </c>
      <c r="AM494" s="5">
        <f t="shared" si="85"/>
        <v>63</v>
      </c>
      <c r="AN494" s="5">
        <f t="shared" si="86"/>
        <v>0</v>
      </c>
      <c r="AO494" s="30">
        <f t="shared" si="87"/>
        <v>0</v>
      </c>
      <c r="AP494" s="30">
        <f t="shared" si="82"/>
        <v>0</v>
      </c>
      <c r="AQ494" t="str">
        <f t="shared" si="83"/>
        <v>1978 - 1992</v>
      </c>
      <c r="AR494" s="2">
        <f t="shared" si="84"/>
        <v>1980</v>
      </c>
      <c r="AS494" s="2">
        <f t="shared" si="88"/>
        <v>-99</v>
      </c>
      <c r="AT494" s="31" t="s">
        <v>50</v>
      </c>
      <c r="AU494" s="31" t="s">
        <v>50</v>
      </c>
      <c r="AV494" s="31" t="s">
        <v>66</v>
      </c>
      <c r="AW494" s="31" t="s">
        <v>57</v>
      </c>
      <c r="AX494" s="31" t="s">
        <v>439</v>
      </c>
      <c r="AY494" s="31" t="s">
        <v>68</v>
      </c>
      <c r="AZ494" s="31" t="s">
        <v>50</v>
      </c>
      <c r="BA494" s="31" t="s">
        <v>50</v>
      </c>
      <c r="BB494" s="31" t="s">
        <v>50</v>
      </c>
      <c r="BC494" s="31" t="s">
        <v>50</v>
      </c>
      <c r="BD494" s="31" t="s">
        <v>50</v>
      </c>
      <c r="BE494" s="31" t="s">
        <v>50</v>
      </c>
      <c r="BF494" s="31" t="s">
        <v>50</v>
      </c>
    </row>
    <row r="495" spans="1:58" ht="45" x14ac:dyDescent="0.25">
      <c r="A495" s="31" t="s">
        <v>2183</v>
      </c>
      <c r="B495" s="31" t="s">
        <v>49</v>
      </c>
      <c r="C495" s="32">
        <v>6</v>
      </c>
      <c r="D495" s="31" t="s">
        <v>50</v>
      </c>
      <c r="E495" s="31" t="s">
        <v>70</v>
      </c>
      <c r="F495" s="31" t="s">
        <v>71</v>
      </c>
      <c r="G495" s="31" t="s">
        <v>50</v>
      </c>
      <c r="H495" s="31" t="s">
        <v>50</v>
      </c>
      <c r="I495" s="31" t="s">
        <v>53</v>
      </c>
      <c r="J495" s="31" t="s">
        <v>54</v>
      </c>
      <c r="K495" s="31" t="s">
        <v>54</v>
      </c>
      <c r="L495" s="31" t="s">
        <v>55</v>
      </c>
      <c r="M495" s="31" t="s">
        <v>84</v>
      </c>
      <c r="N495" s="31" t="s">
        <v>50</v>
      </c>
      <c r="O495" s="31" t="s">
        <v>57</v>
      </c>
      <c r="P495" s="31" t="s">
        <v>50</v>
      </c>
      <c r="Q495" s="31" t="s">
        <v>50</v>
      </c>
      <c r="R495" s="31" t="s">
        <v>129</v>
      </c>
      <c r="S495" s="31" t="s">
        <v>59</v>
      </c>
      <c r="T495" s="31" t="s">
        <v>50</v>
      </c>
      <c r="U495" s="31" t="s">
        <v>50</v>
      </c>
      <c r="V495" s="31" t="s">
        <v>50</v>
      </c>
      <c r="W495" s="31" t="s">
        <v>50</v>
      </c>
      <c r="X495" s="31" t="s">
        <v>50</v>
      </c>
      <c r="Y495" s="31" t="s">
        <v>50</v>
      </c>
      <c r="Z495" s="31" t="s">
        <v>62</v>
      </c>
      <c r="AA495" s="31" t="s">
        <v>50</v>
      </c>
      <c r="AB495" s="31" t="s">
        <v>50</v>
      </c>
      <c r="AC495" s="31" t="s">
        <v>87</v>
      </c>
      <c r="AD495" s="31" t="s">
        <v>72</v>
      </c>
      <c r="AE495" s="2">
        <f t="shared" si="78"/>
        <v>48</v>
      </c>
      <c r="AF495" s="31" t="s">
        <v>84</v>
      </c>
      <c r="AG495" s="31" t="s">
        <v>129</v>
      </c>
      <c r="AH495" s="31" t="s">
        <v>77</v>
      </c>
      <c r="AI495" s="31" t="s">
        <v>11976</v>
      </c>
      <c r="AJ495" s="31">
        <f t="shared" si="79"/>
        <v>0</v>
      </c>
      <c r="AK495" s="34">
        <f t="shared" si="80"/>
        <v>-99</v>
      </c>
      <c r="AL495" s="30">
        <f t="shared" si="81"/>
        <v>-99</v>
      </c>
      <c r="AM495" s="5">
        <f t="shared" si="85"/>
        <v>63</v>
      </c>
      <c r="AN495" s="5">
        <f t="shared" si="86"/>
        <v>0</v>
      </c>
      <c r="AO495" s="30">
        <f t="shared" si="87"/>
        <v>0</v>
      </c>
      <c r="AP495" s="30">
        <f t="shared" si="82"/>
        <v>0</v>
      </c>
      <c r="AQ495" t="str">
        <f t="shared" si="83"/>
        <v>1978 - 1992</v>
      </c>
      <c r="AR495" s="2">
        <f t="shared" si="84"/>
        <v>1980</v>
      </c>
      <c r="AS495" s="2">
        <f t="shared" si="88"/>
        <v>-99</v>
      </c>
      <c r="AT495" s="31" t="s">
        <v>50</v>
      </c>
      <c r="AU495" s="31" t="s">
        <v>50</v>
      </c>
      <c r="AV495" s="31" t="s">
        <v>66</v>
      </c>
      <c r="AW495" s="31" t="s">
        <v>57</v>
      </c>
      <c r="AX495" s="31" t="s">
        <v>151</v>
      </c>
      <c r="AY495" s="31" t="s">
        <v>68</v>
      </c>
      <c r="AZ495" s="31" t="s">
        <v>77</v>
      </c>
      <c r="BA495" s="31" t="s">
        <v>11976</v>
      </c>
      <c r="BB495" s="31" t="s">
        <v>50</v>
      </c>
      <c r="BC495" s="31" t="s">
        <v>50</v>
      </c>
      <c r="BD495" s="31" t="s">
        <v>50</v>
      </c>
      <c r="BE495" s="31" t="s">
        <v>50</v>
      </c>
      <c r="BF495" s="31" t="s">
        <v>50</v>
      </c>
    </row>
    <row r="496" spans="1:58" ht="45" x14ac:dyDescent="0.25">
      <c r="A496" s="31" t="s">
        <v>203</v>
      </c>
      <c r="B496" s="31" t="s">
        <v>49</v>
      </c>
      <c r="C496" s="32">
        <v>7</v>
      </c>
      <c r="D496" s="31" t="s">
        <v>50</v>
      </c>
      <c r="E496" s="31" t="s">
        <v>194</v>
      </c>
      <c r="F496" s="31" t="s">
        <v>92</v>
      </c>
      <c r="G496" s="31" t="s">
        <v>99</v>
      </c>
      <c r="H496" s="31" t="s">
        <v>100</v>
      </c>
      <c r="I496" s="31" t="s">
        <v>97</v>
      </c>
      <c r="J496" s="31" t="s">
        <v>54</v>
      </c>
      <c r="K496" s="31" t="s">
        <v>60</v>
      </c>
      <c r="L496" s="31" t="s">
        <v>55</v>
      </c>
      <c r="M496" s="31" t="s">
        <v>84</v>
      </c>
      <c r="N496" s="31" t="s">
        <v>50</v>
      </c>
      <c r="O496" s="31" t="s">
        <v>50</v>
      </c>
      <c r="P496" s="31" t="s">
        <v>50</v>
      </c>
      <c r="Q496" s="31" t="s">
        <v>205</v>
      </c>
      <c r="R496" s="31" t="s">
        <v>129</v>
      </c>
      <c r="S496" s="31" t="s">
        <v>59</v>
      </c>
      <c r="T496" s="31" t="s">
        <v>50</v>
      </c>
      <c r="U496" s="31" t="s">
        <v>50</v>
      </c>
      <c r="V496" s="31" t="s">
        <v>50</v>
      </c>
      <c r="W496" s="31" t="s">
        <v>50</v>
      </c>
      <c r="X496" s="31" t="s">
        <v>50</v>
      </c>
      <c r="Y496" s="31" t="s">
        <v>50</v>
      </c>
      <c r="Z496" s="31" t="s">
        <v>62</v>
      </c>
      <c r="AA496" s="31" t="s">
        <v>50</v>
      </c>
      <c r="AB496" s="31" t="s">
        <v>50</v>
      </c>
      <c r="AC496" s="31" t="s">
        <v>87</v>
      </c>
      <c r="AD496" s="31" t="s">
        <v>51</v>
      </c>
      <c r="AE496" s="2">
        <f t="shared" si="78"/>
        <v>48</v>
      </c>
      <c r="AF496" s="31" t="s">
        <v>84</v>
      </c>
      <c r="AG496" s="31" t="s">
        <v>129</v>
      </c>
      <c r="AH496" s="31" t="s">
        <v>144</v>
      </c>
      <c r="AI496" s="31" t="s">
        <v>11977</v>
      </c>
      <c r="AJ496" s="31">
        <f t="shared" si="79"/>
        <v>0</v>
      </c>
      <c r="AK496" s="34">
        <f t="shared" si="80"/>
        <v>-99</v>
      </c>
      <c r="AL496" s="30">
        <f t="shared" si="81"/>
        <v>-99</v>
      </c>
      <c r="AM496" s="5">
        <f t="shared" si="85"/>
        <v>13.5</v>
      </c>
      <c r="AN496" s="5">
        <f t="shared" si="86"/>
        <v>0</v>
      </c>
      <c r="AO496" s="30">
        <f t="shared" si="87"/>
        <v>0</v>
      </c>
      <c r="AP496" s="30">
        <f t="shared" si="82"/>
        <v>0</v>
      </c>
      <c r="AQ496" t="str">
        <f t="shared" si="83"/>
        <v>2002 - 2005</v>
      </c>
      <c r="AR496" s="2">
        <f t="shared" si="84"/>
        <v>2005</v>
      </c>
      <c r="AS496" s="2">
        <f t="shared" si="88"/>
        <v>-99</v>
      </c>
      <c r="AT496" s="31" t="s">
        <v>50</v>
      </c>
      <c r="AU496" s="31" t="s">
        <v>50</v>
      </c>
      <c r="AV496" s="31" t="s">
        <v>66</v>
      </c>
      <c r="AW496" s="31" t="s">
        <v>57</v>
      </c>
      <c r="AX496" s="31" t="s">
        <v>108</v>
      </c>
      <c r="AY496" s="31" t="s">
        <v>68</v>
      </c>
      <c r="AZ496" s="31" t="s">
        <v>144</v>
      </c>
      <c r="BA496" s="31" t="s">
        <v>11977</v>
      </c>
      <c r="BB496" s="31" t="s">
        <v>50</v>
      </c>
      <c r="BC496" s="31" t="s">
        <v>50</v>
      </c>
      <c r="BD496" s="31" t="s">
        <v>50</v>
      </c>
      <c r="BE496" s="31" t="s">
        <v>50</v>
      </c>
      <c r="BF496" s="31" t="s">
        <v>50</v>
      </c>
    </row>
    <row r="497" spans="1:58" ht="45" x14ac:dyDescent="0.25">
      <c r="A497" s="31" t="s">
        <v>203</v>
      </c>
      <c r="B497" s="31" t="s">
        <v>49</v>
      </c>
      <c r="C497" s="32">
        <v>23</v>
      </c>
      <c r="D497" s="31" t="s">
        <v>50</v>
      </c>
      <c r="E497" s="31" t="s">
        <v>194</v>
      </c>
      <c r="F497" s="31" t="s">
        <v>92</v>
      </c>
      <c r="G497" s="31" t="s">
        <v>99</v>
      </c>
      <c r="H497" s="31" t="s">
        <v>100</v>
      </c>
      <c r="I497" s="31" t="s">
        <v>173</v>
      </c>
      <c r="J497" s="31" t="s">
        <v>54</v>
      </c>
      <c r="K497" s="31" t="s">
        <v>60</v>
      </c>
      <c r="L497" s="31" t="s">
        <v>55</v>
      </c>
      <c r="M497" s="31" t="s">
        <v>70</v>
      </c>
      <c r="N497" s="31" t="s">
        <v>50</v>
      </c>
      <c r="O497" s="31" t="s">
        <v>57</v>
      </c>
      <c r="P497" s="31" t="s">
        <v>50</v>
      </c>
      <c r="Q497" s="31" t="s">
        <v>205</v>
      </c>
      <c r="R497" s="31" t="s">
        <v>129</v>
      </c>
      <c r="S497" s="31" t="s">
        <v>59</v>
      </c>
      <c r="T497" s="31" t="s">
        <v>50</v>
      </c>
      <c r="U497" s="31" t="s">
        <v>50</v>
      </c>
      <c r="V497" s="31" t="s">
        <v>50</v>
      </c>
      <c r="W497" s="31" t="s">
        <v>50</v>
      </c>
      <c r="X497" s="31" t="s">
        <v>50</v>
      </c>
      <c r="Y497" s="31" t="s">
        <v>50</v>
      </c>
      <c r="Z497" s="31" t="s">
        <v>62</v>
      </c>
      <c r="AA497" s="31" t="s">
        <v>50</v>
      </c>
      <c r="AB497" s="31" t="s">
        <v>50</v>
      </c>
      <c r="AC497" s="31" t="s">
        <v>87</v>
      </c>
      <c r="AD497" s="31" t="s">
        <v>51</v>
      </c>
      <c r="AE497" s="2">
        <f t="shared" si="78"/>
        <v>48</v>
      </c>
      <c r="AF497" s="31" t="s">
        <v>84</v>
      </c>
      <c r="AG497" s="31" t="s">
        <v>129</v>
      </c>
      <c r="AH497" s="31" t="s">
        <v>144</v>
      </c>
      <c r="AI497" s="31" t="s">
        <v>11978</v>
      </c>
      <c r="AJ497" s="31">
        <f t="shared" si="79"/>
        <v>0</v>
      </c>
      <c r="AK497" s="34">
        <f t="shared" si="80"/>
        <v>-99</v>
      </c>
      <c r="AL497" s="30">
        <f t="shared" si="81"/>
        <v>-99</v>
      </c>
      <c r="AM497" s="5">
        <f t="shared" si="85"/>
        <v>13.5</v>
      </c>
      <c r="AN497" s="5">
        <f t="shared" si="86"/>
        <v>0</v>
      </c>
      <c r="AO497" s="30">
        <f t="shared" si="87"/>
        <v>0</v>
      </c>
      <c r="AP497" s="30">
        <f t="shared" si="82"/>
        <v>0</v>
      </c>
      <c r="AQ497" t="str">
        <f t="shared" si="83"/>
        <v>2002 - 2005</v>
      </c>
      <c r="AR497" s="2">
        <f t="shared" si="84"/>
        <v>2005</v>
      </c>
      <c r="AS497" s="2">
        <f t="shared" si="88"/>
        <v>-99</v>
      </c>
      <c r="AT497" s="31" t="s">
        <v>50</v>
      </c>
      <c r="AU497" s="31" t="s">
        <v>50</v>
      </c>
      <c r="AV497" s="31" t="s">
        <v>66</v>
      </c>
      <c r="AW497" s="31" t="s">
        <v>57</v>
      </c>
      <c r="AX497" s="31" t="s">
        <v>102</v>
      </c>
      <c r="AY497" s="31" t="s">
        <v>68</v>
      </c>
      <c r="AZ497" s="31" t="s">
        <v>144</v>
      </c>
      <c r="BA497" s="31" t="s">
        <v>11978</v>
      </c>
      <c r="BB497" s="31" t="s">
        <v>50</v>
      </c>
      <c r="BC497" s="31" t="s">
        <v>50</v>
      </c>
      <c r="BD497" s="31" t="s">
        <v>50</v>
      </c>
      <c r="BE497" s="31" t="s">
        <v>50</v>
      </c>
      <c r="BF497" s="31" t="s">
        <v>50</v>
      </c>
    </row>
    <row r="498" spans="1:58" ht="45" x14ac:dyDescent="0.25">
      <c r="A498" s="31" t="s">
        <v>203</v>
      </c>
      <c r="B498" s="31" t="s">
        <v>49</v>
      </c>
      <c r="C498" s="32">
        <v>25</v>
      </c>
      <c r="D498" s="31" t="s">
        <v>50</v>
      </c>
      <c r="E498" s="31" t="s">
        <v>194</v>
      </c>
      <c r="F498" s="31" t="s">
        <v>92</v>
      </c>
      <c r="G498" s="31" t="s">
        <v>99</v>
      </c>
      <c r="H498" s="31" t="s">
        <v>100</v>
      </c>
      <c r="I498" s="31" t="s">
        <v>139</v>
      </c>
      <c r="J498" s="31" t="s">
        <v>54</v>
      </c>
      <c r="K498" s="31" t="s">
        <v>60</v>
      </c>
      <c r="L498" s="31" t="s">
        <v>55</v>
      </c>
      <c r="M498" s="31" t="s">
        <v>52</v>
      </c>
      <c r="N498" s="31" t="s">
        <v>50</v>
      </c>
      <c r="O498" s="31" t="s">
        <v>57</v>
      </c>
      <c r="P498" s="31" t="s">
        <v>50</v>
      </c>
      <c r="Q498" s="31" t="s">
        <v>205</v>
      </c>
      <c r="R498" s="31" t="s">
        <v>129</v>
      </c>
      <c r="S498" s="31" t="s">
        <v>59</v>
      </c>
      <c r="T498" s="31" t="s">
        <v>50</v>
      </c>
      <c r="U498" s="31" t="s">
        <v>50</v>
      </c>
      <c r="V498" s="31" t="s">
        <v>50</v>
      </c>
      <c r="W498" s="31" t="s">
        <v>50</v>
      </c>
      <c r="X498" s="31" t="s">
        <v>50</v>
      </c>
      <c r="Y498" s="31" t="s">
        <v>50</v>
      </c>
      <c r="Z498" s="31" t="s">
        <v>62</v>
      </c>
      <c r="AA498" s="31" t="s">
        <v>50</v>
      </c>
      <c r="AB498" s="31" t="s">
        <v>50</v>
      </c>
      <c r="AC498" s="31" t="s">
        <v>87</v>
      </c>
      <c r="AD498" s="31" t="s">
        <v>51</v>
      </c>
      <c r="AE498" s="2">
        <f t="shared" si="78"/>
        <v>48</v>
      </c>
      <c r="AF498" s="31" t="s">
        <v>84</v>
      </c>
      <c r="AG498" s="31" t="s">
        <v>129</v>
      </c>
      <c r="AH498" s="31" t="s">
        <v>144</v>
      </c>
      <c r="AI498" s="31" t="s">
        <v>11978</v>
      </c>
      <c r="AJ498" s="31">
        <f t="shared" si="79"/>
        <v>0</v>
      </c>
      <c r="AK498" s="34">
        <f t="shared" si="80"/>
        <v>-99</v>
      </c>
      <c r="AL498" s="30">
        <f t="shared" si="81"/>
        <v>-99</v>
      </c>
      <c r="AM498" s="5">
        <f t="shared" si="85"/>
        <v>13.5</v>
      </c>
      <c r="AN498" s="5">
        <f t="shared" si="86"/>
        <v>0</v>
      </c>
      <c r="AO498" s="30">
        <f t="shared" si="87"/>
        <v>0</v>
      </c>
      <c r="AP498" s="30">
        <f t="shared" si="82"/>
        <v>0</v>
      </c>
      <c r="AQ498" t="str">
        <f t="shared" si="83"/>
        <v>2002 - 2005</v>
      </c>
      <c r="AR498" s="2">
        <f t="shared" si="84"/>
        <v>2005</v>
      </c>
      <c r="AS498" s="2">
        <f t="shared" si="88"/>
        <v>-99</v>
      </c>
      <c r="AT498" s="31" t="s">
        <v>50</v>
      </c>
      <c r="AU498" s="31" t="s">
        <v>50</v>
      </c>
      <c r="AV498" s="31" t="s">
        <v>66</v>
      </c>
      <c r="AW498" s="31" t="s">
        <v>57</v>
      </c>
      <c r="AX498" s="31" t="s">
        <v>108</v>
      </c>
      <c r="AY498" s="31" t="s">
        <v>68</v>
      </c>
      <c r="AZ498" s="31" t="s">
        <v>144</v>
      </c>
      <c r="BA498" s="31" t="s">
        <v>11978</v>
      </c>
      <c r="BB498" s="31" t="s">
        <v>50</v>
      </c>
      <c r="BC498" s="31" t="s">
        <v>50</v>
      </c>
      <c r="BD498" s="31" t="s">
        <v>50</v>
      </c>
      <c r="BE498" s="31" t="s">
        <v>50</v>
      </c>
      <c r="BF498" s="31" t="s">
        <v>50</v>
      </c>
    </row>
    <row r="499" spans="1:58" ht="45" x14ac:dyDescent="0.25">
      <c r="A499" s="31" t="s">
        <v>203</v>
      </c>
      <c r="B499" s="31" t="s">
        <v>49</v>
      </c>
      <c r="C499" s="32">
        <v>27</v>
      </c>
      <c r="D499" s="31" t="s">
        <v>50</v>
      </c>
      <c r="E499" s="31" t="s">
        <v>194</v>
      </c>
      <c r="F499" s="31" t="s">
        <v>92</v>
      </c>
      <c r="G499" s="31" t="s">
        <v>99</v>
      </c>
      <c r="H499" s="31" t="s">
        <v>100</v>
      </c>
      <c r="I499" s="31" t="s">
        <v>996</v>
      </c>
      <c r="J499" s="31" t="s">
        <v>54</v>
      </c>
      <c r="K499" s="31" t="s">
        <v>60</v>
      </c>
      <c r="L499" s="31" t="s">
        <v>55</v>
      </c>
      <c r="M499" s="31" t="s">
        <v>51</v>
      </c>
      <c r="N499" s="31" t="s">
        <v>50</v>
      </c>
      <c r="O499" s="31" t="s">
        <v>57</v>
      </c>
      <c r="P499" s="31" t="s">
        <v>50</v>
      </c>
      <c r="Q499" s="31" t="s">
        <v>205</v>
      </c>
      <c r="R499" s="31" t="s">
        <v>129</v>
      </c>
      <c r="S499" s="31" t="s">
        <v>59</v>
      </c>
      <c r="T499" s="31" t="s">
        <v>50</v>
      </c>
      <c r="U499" s="31" t="s">
        <v>50</v>
      </c>
      <c r="V499" s="31" t="s">
        <v>50</v>
      </c>
      <c r="W499" s="31" t="s">
        <v>50</v>
      </c>
      <c r="X499" s="31" t="s">
        <v>50</v>
      </c>
      <c r="Y499" s="31" t="s">
        <v>50</v>
      </c>
      <c r="Z499" s="31" t="s">
        <v>62</v>
      </c>
      <c r="AA499" s="31" t="s">
        <v>50</v>
      </c>
      <c r="AB499" s="31" t="s">
        <v>50</v>
      </c>
      <c r="AC499" s="31" t="s">
        <v>87</v>
      </c>
      <c r="AD499" s="31" t="s">
        <v>51</v>
      </c>
      <c r="AE499" s="2">
        <f t="shared" si="78"/>
        <v>48</v>
      </c>
      <c r="AF499" s="31" t="s">
        <v>84</v>
      </c>
      <c r="AG499" s="31" t="s">
        <v>129</v>
      </c>
      <c r="AH499" s="31" t="s">
        <v>144</v>
      </c>
      <c r="AI499" s="31" t="s">
        <v>11978</v>
      </c>
      <c r="AJ499" s="31">
        <f t="shared" si="79"/>
        <v>0</v>
      </c>
      <c r="AK499" s="34">
        <f t="shared" si="80"/>
        <v>-99</v>
      </c>
      <c r="AL499" s="30">
        <f t="shared" si="81"/>
        <v>-99</v>
      </c>
      <c r="AM499" s="5">
        <f t="shared" si="85"/>
        <v>13.5</v>
      </c>
      <c r="AN499" s="5">
        <f t="shared" si="86"/>
        <v>0</v>
      </c>
      <c r="AO499" s="30">
        <f t="shared" si="87"/>
        <v>0</v>
      </c>
      <c r="AP499" s="30">
        <f t="shared" si="82"/>
        <v>0</v>
      </c>
      <c r="AQ499" t="str">
        <f t="shared" si="83"/>
        <v>2002 - 2005</v>
      </c>
      <c r="AR499" s="2">
        <f t="shared" si="84"/>
        <v>2005</v>
      </c>
      <c r="AS499" s="2">
        <f t="shared" si="88"/>
        <v>-99</v>
      </c>
      <c r="AT499" s="31" t="s">
        <v>50</v>
      </c>
      <c r="AU499" s="31" t="s">
        <v>50</v>
      </c>
      <c r="AV499" s="31" t="s">
        <v>66</v>
      </c>
      <c r="AW499" s="31" t="s">
        <v>57</v>
      </c>
      <c r="AX499" s="31" t="s">
        <v>108</v>
      </c>
      <c r="AY499" s="31" t="s">
        <v>68</v>
      </c>
      <c r="AZ499" s="31" t="s">
        <v>144</v>
      </c>
      <c r="BA499" s="31" t="s">
        <v>11978</v>
      </c>
      <c r="BB499" s="31" t="s">
        <v>50</v>
      </c>
      <c r="BC499" s="31" t="s">
        <v>50</v>
      </c>
      <c r="BD499" s="31" t="s">
        <v>50</v>
      </c>
      <c r="BE499" s="31" t="s">
        <v>50</v>
      </c>
      <c r="BF499" s="31" t="s">
        <v>50</v>
      </c>
    </row>
    <row r="500" spans="1:58" ht="45" x14ac:dyDescent="0.25">
      <c r="A500" s="31" t="s">
        <v>2192</v>
      </c>
      <c r="B500" s="31" t="s">
        <v>49</v>
      </c>
      <c r="C500" s="32">
        <v>1</v>
      </c>
      <c r="D500" s="31" t="s">
        <v>50</v>
      </c>
      <c r="E500" s="31" t="s">
        <v>96</v>
      </c>
      <c r="F500" s="31" t="s">
        <v>194</v>
      </c>
      <c r="G500" s="31" t="s">
        <v>50</v>
      </c>
      <c r="H500" s="31" t="s">
        <v>50</v>
      </c>
      <c r="I500" s="31" t="s">
        <v>53</v>
      </c>
      <c r="J500" s="31" t="s">
        <v>54</v>
      </c>
      <c r="K500" s="31" t="s">
        <v>54</v>
      </c>
      <c r="L500" s="31" t="s">
        <v>55</v>
      </c>
      <c r="M500" s="31" t="s">
        <v>70</v>
      </c>
      <c r="N500" s="31" t="s">
        <v>50</v>
      </c>
      <c r="O500" s="31" t="s">
        <v>57</v>
      </c>
      <c r="P500" s="31" t="s">
        <v>50</v>
      </c>
      <c r="Q500" s="31" t="s">
        <v>50</v>
      </c>
      <c r="R500" s="31" t="s">
        <v>74</v>
      </c>
      <c r="S500" s="31" t="s">
        <v>59</v>
      </c>
      <c r="T500" s="31" t="s">
        <v>60</v>
      </c>
      <c r="U500" s="31" t="s">
        <v>60</v>
      </c>
      <c r="V500" s="31" t="s">
        <v>66</v>
      </c>
      <c r="W500" s="31" t="s">
        <v>50</v>
      </c>
      <c r="X500" s="31" t="s">
        <v>161</v>
      </c>
      <c r="Y500" s="31" t="s">
        <v>54</v>
      </c>
      <c r="Z500" s="31" t="s">
        <v>62</v>
      </c>
      <c r="AA500" s="31" t="s">
        <v>50</v>
      </c>
      <c r="AB500" s="31" t="s">
        <v>50</v>
      </c>
      <c r="AC500" s="31" t="s">
        <v>87</v>
      </c>
      <c r="AD500" s="31" t="s">
        <v>72</v>
      </c>
      <c r="AE500" s="2">
        <f t="shared" si="78"/>
        <v>48</v>
      </c>
      <c r="AF500" s="31" t="s">
        <v>84</v>
      </c>
      <c r="AG500" s="31" t="s">
        <v>129</v>
      </c>
      <c r="AH500" s="31" t="s">
        <v>152</v>
      </c>
      <c r="AI500" s="31" t="s">
        <v>11979</v>
      </c>
      <c r="AJ500" s="31">
        <f t="shared" si="79"/>
        <v>0</v>
      </c>
      <c r="AK500" s="34">
        <f t="shared" si="80"/>
        <v>-99</v>
      </c>
      <c r="AL500" s="30">
        <f t="shared" si="81"/>
        <v>-99</v>
      </c>
      <c r="AM500" s="5">
        <f t="shared" si="85"/>
        <v>396.79</v>
      </c>
      <c r="AN500" s="5">
        <f t="shared" si="86"/>
        <v>0</v>
      </c>
      <c r="AO500" s="30">
        <f t="shared" si="87"/>
        <v>0</v>
      </c>
      <c r="AP500" s="30">
        <f t="shared" si="82"/>
        <v>0</v>
      </c>
      <c r="AQ500" t="str">
        <f t="shared" si="83"/>
        <v>2002 - 2005</v>
      </c>
      <c r="AR500" s="2">
        <f t="shared" si="84"/>
        <v>2003</v>
      </c>
      <c r="AS500" s="2">
        <f t="shared" si="88"/>
        <v>-99</v>
      </c>
      <c r="AT500" s="31" t="s">
        <v>50</v>
      </c>
      <c r="AU500" s="31" t="s">
        <v>50</v>
      </c>
      <c r="AV500" s="31" t="s">
        <v>66</v>
      </c>
      <c r="AW500" s="31" t="s">
        <v>57</v>
      </c>
      <c r="AX500" s="31" t="s">
        <v>267</v>
      </c>
      <c r="AY500" s="31" t="s">
        <v>68</v>
      </c>
      <c r="AZ500" s="31" t="s">
        <v>152</v>
      </c>
      <c r="BA500" s="31" t="s">
        <v>11979</v>
      </c>
      <c r="BB500" s="31" t="s">
        <v>154</v>
      </c>
      <c r="BC500" s="31" t="s">
        <v>129</v>
      </c>
      <c r="BD500" s="31" t="s">
        <v>50</v>
      </c>
      <c r="BE500" s="31" t="s">
        <v>50</v>
      </c>
      <c r="BF500" s="31" t="s">
        <v>50</v>
      </c>
    </row>
    <row r="501" spans="1:58" ht="45" x14ac:dyDescent="0.25">
      <c r="A501" s="31" t="s">
        <v>207</v>
      </c>
      <c r="B501" s="31" t="s">
        <v>49</v>
      </c>
      <c r="C501" s="32">
        <v>2</v>
      </c>
      <c r="D501" s="31" t="s">
        <v>50</v>
      </c>
      <c r="E501" s="31" t="s">
        <v>51</v>
      </c>
      <c r="F501" s="31" t="s">
        <v>52</v>
      </c>
      <c r="G501" s="31" t="s">
        <v>50</v>
      </c>
      <c r="H501" s="31" t="s">
        <v>50</v>
      </c>
      <c r="I501" s="31" t="s">
        <v>53</v>
      </c>
      <c r="J501" s="31" t="s">
        <v>54</v>
      </c>
      <c r="K501" s="31" t="s">
        <v>54</v>
      </c>
      <c r="L501" s="31" t="s">
        <v>55</v>
      </c>
      <c r="M501" s="31" t="s">
        <v>72</v>
      </c>
      <c r="N501" s="31" t="s">
        <v>56</v>
      </c>
      <c r="O501" s="31" t="s">
        <v>57</v>
      </c>
      <c r="P501" s="31" t="s">
        <v>50</v>
      </c>
      <c r="Q501" s="31" t="s">
        <v>115</v>
      </c>
      <c r="R501" s="31" t="s">
        <v>74</v>
      </c>
      <c r="S501" s="31" t="s">
        <v>59</v>
      </c>
      <c r="T501" s="31" t="s">
        <v>60</v>
      </c>
      <c r="U501" s="31" t="s">
        <v>60</v>
      </c>
      <c r="V501" s="31" t="s">
        <v>60</v>
      </c>
      <c r="W501" s="31" t="s">
        <v>50</v>
      </c>
      <c r="X501" s="31" t="s">
        <v>50</v>
      </c>
      <c r="Y501" s="31" t="s">
        <v>50</v>
      </c>
      <c r="Z501" s="31" t="s">
        <v>62</v>
      </c>
      <c r="AA501" s="31" t="s">
        <v>50</v>
      </c>
      <c r="AB501" s="31" t="s">
        <v>50</v>
      </c>
      <c r="AC501" s="31" t="s">
        <v>87</v>
      </c>
      <c r="AD501" s="31" t="s">
        <v>72</v>
      </c>
      <c r="AE501" s="2">
        <f t="shared" si="78"/>
        <v>48</v>
      </c>
      <c r="AF501" s="31" t="s">
        <v>211</v>
      </c>
      <c r="AG501" s="31" t="s">
        <v>76</v>
      </c>
      <c r="AH501" s="31" t="s">
        <v>77</v>
      </c>
      <c r="AI501" s="31" t="s">
        <v>212</v>
      </c>
      <c r="AJ501" s="31">
        <f t="shared" si="79"/>
        <v>0</v>
      </c>
      <c r="AK501" s="34">
        <f t="shared" si="80"/>
        <v>-99</v>
      </c>
      <c r="AL501" s="30">
        <f t="shared" si="81"/>
        <v>-99</v>
      </c>
      <c r="AM501" s="5">
        <f t="shared" si="85"/>
        <v>0</v>
      </c>
      <c r="AN501" s="5">
        <f t="shared" si="86"/>
        <v>0</v>
      </c>
      <c r="AO501" s="30">
        <f t="shared" si="87"/>
        <v>0</v>
      </c>
      <c r="AP501" s="30">
        <f t="shared" si="82"/>
        <v>0</v>
      </c>
      <c r="AQ501" t="str">
        <f t="shared" si="83"/>
        <v>Before 1978</v>
      </c>
      <c r="AR501" s="2">
        <f t="shared" si="84"/>
        <v>1974</v>
      </c>
      <c r="AS501" s="2">
        <f t="shared" si="88"/>
        <v>-99</v>
      </c>
      <c r="AT501" s="31" t="s">
        <v>110</v>
      </c>
      <c r="AU501" s="31" t="s">
        <v>50</v>
      </c>
      <c r="AV501" s="31" t="s">
        <v>66</v>
      </c>
      <c r="AW501" s="31" t="s">
        <v>57</v>
      </c>
      <c r="AX501" s="31" t="s">
        <v>67</v>
      </c>
      <c r="AY501" s="31" t="s">
        <v>68</v>
      </c>
      <c r="AZ501" s="31" t="s">
        <v>50</v>
      </c>
      <c r="BA501" s="31" t="s">
        <v>50</v>
      </c>
      <c r="BB501" s="31" t="s">
        <v>67</v>
      </c>
      <c r="BC501" s="31" t="s">
        <v>53</v>
      </c>
      <c r="BD501" s="31" t="s">
        <v>50</v>
      </c>
      <c r="BE501" s="31" t="s">
        <v>50</v>
      </c>
      <c r="BF501" s="31" t="s">
        <v>50</v>
      </c>
    </row>
    <row r="502" spans="1:58" ht="45" x14ac:dyDescent="0.25">
      <c r="A502" s="31" t="s">
        <v>2205</v>
      </c>
      <c r="B502" s="31" t="s">
        <v>49</v>
      </c>
      <c r="C502" s="32">
        <v>3</v>
      </c>
      <c r="D502" s="31" t="s">
        <v>50</v>
      </c>
      <c r="E502" s="31" t="s">
        <v>71</v>
      </c>
      <c r="F502" s="31" t="s">
        <v>96</v>
      </c>
      <c r="G502" s="31" t="s">
        <v>50</v>
      </c>
      <c r="H502" s="31" t="s">
        <v>50</v>
      </c>
      <c r="I502" s="31" t="s">
        <v>53</v>
      </c>
      <c r="J502" s="31" t="s">
        <v>54</v>
      </c>
      <c r="K502" s="31" t="s">
        <v>54</v>
      </c>
      <c r="L502" s="31" t="s">
        <v>55</v>
      </c>
      <c r="M502" s="31" t="s">
        <v>51</v>
      </c>
      <c r="N502" s="31" t="s">
        <v>50</v>
      </c>
      <c r="O502" s="31" t="s">
        <v>57</v>
      </c>
      <c r="P502" s="31" t="s">
        <v>50</v>
      </c>
      <c r="Q502" s="31" t="s">
        <v>50</v>
      </c>
      <c r="R502" s="31" t="s">
        <v>129</v>
      </c>
      <c r="S502" s="31" t="s">
        <v>59</v>
      </c>
      <c r="T502" s="31" t="s">
        <v>50</v>
      </c>
      <c r="U502" s="31" t="s">
        <v>50</v>
      </c>
      <c r="V502" s="31" t="s">
        <v>50</v>
      </c>
      <c r="W502" s="31" t="s">
        <v>50</v>
      </c>
      <c r="X502" s="31" t="s">
        <v>50</v>
      </c>
      <c r="Y502" s="31" t="s">
        <v>50</v>
      </c>
      <c r="Z502" s="31" t="s">
        <v>62</v>
      </c>
      <c r="AA502" s="31" t="s">
        <v>50</v>
      </c>
      <c r="AB502" s="31" t="s">
        <v>50</v>
      </c>
      <c r="AC502" s="31" t="s">
        <v>87</v>
      </c>
      <c r="AD502" s="31" t="s">
        <v>51</v>
      </c>
      <c r="AE502" s="2">
        <f t="shared" si="78"/>
        <v>48</v>
      </c>
      <c r="AF502" s="31" t="s">
        <v>84</v>
      </c>
      <c r="AG502" s="31" t="s">
        <v>129</v>
      </c>
      <c r="AH502" s="31" t="s">
        <v>152</v>
      </c>
      <c r="AI502" s="31" t="s">
        <v>11980</v>
      </c>
      <c r="AJ502" s="31">
        <f t="shared" si="79"/>
        <v>0</v>
      </c>
      <c r="AK502" s="34">
        <f t="shared" si="80"/>
        <v>-99</v>
      </c>
      <c r="AL502" s="30">
        <f t="shared" si="81"/>
        <v>-99</v>
      </c>
      <c r="AM502" s="5">
        <f t="shared" si="85"/>
        <v>68.55</v>
      </c>
      <c r="AN502" s="5">
        <f t="shared" si="86"/>
        <v>0</v>
      </c>
      <c r="AO502" s="30">
        <f t="shared" si="87"/>
        <v>0</v>
      </c>
      <c r="AP502" s="30">
        <f t="shared" si="82"/>
        <v>0</v>
      </c>
      <c r="AQ502" t="str">
        <f t="shared" si="83"/>
        <v>1978 - 1992</v>
      </c>
      <c r="AR502" s="2">
        <f t="shared" si="84"/>
        <v>1992</v>
      </c>
      <c r="AS502" s="2">
        <f t="shared" si="88"/>
        <v>-99</v>
      </c>
      <c r="AT502" s="31" t="s">
        <v>50</v>
      </c>
      <c r="AU502" s="31" t="s">
        <v>50</v>
      </c>
      <c r="AV502" s="31" t="s">
        <v>66</v>
      </c>
      <c r="AW502" s="31" t="s">
        <v>57</v>
      </c>
      <c r="AX502" s="31" t="s">
        <v>195</v>
      </c>
      <c r="AY502" s="31" t="s">
        <v>68</v>
      </c>
      <c r="AZ502" s="31" t="s">
        <v>152</v>
      </c>
      <c r="BA502" s="31" t="s">
        <v>11980</v>
      </c>
      <c r="BB502" s="31" t="s">
        <v>50</v>
      </c>
      <c r="BC502" s="31" t="s">
        <v>50</v>
      </c>
      <c r="BD502" s="31" t="s">
        <v>50</v>
      </c>
      <c r="BE502" s="31" t="s">
        <v>50</v>
      </c>
      <c r="BF502" s="31" t="s">
        <v>50</v>
      </c>
    </row>
    <row r="503" spans="1:58" ht="60" x14ac:dyDescent="0.25">
      <c r="A503" s="31" t="s">
        <v>2207</v>
      </c>
      <c r="B503" s="31" t="s">
        <v>198</v>
      </c>
      <c r="C503" s="32">
        <v>2</v>
      </c>
      <c r="D503" s="31" t="s">
        <v>50</v>
      </c>
      <c r="E503" s="31" t="s">
        <v>85</v>
      </c>
      <c r="F503" s="31" t="s">
        <v>70</v>
      </c>
      <c r="G503" s="31" t="s">
        <v>50</v>
      </c>
      <c r="H503" s="31" t="s">
        <v>50</v>
      </c>
      <c r="I503" s="31" t="s">
        <v>53</v>
      </c>
      <c r="J503" s="31" t="s">
        <v>54</v>
      </c>
      <c r="K503" s="31" t="s">
        <v>54</v>
      </c>
      <c r="L503" s="31" t="s">
        <v>55</v>
      </c>
      <c r="M503" s="31" t="s">
        <v>72</v>
      </c>
      <c r="N503" s="31" t="s">
        <v>56</v>
      </c>
      <c r="O503" s="31" t="s">
        <v>60</v>
      </c>
      <c r="P503" s="31" t="s">
        <v>107</v>
      </c>
      <c r="Q503" s="31" t="s">
        <v>50</v>
      </c>
      <c r="R503" s="31" t="s">
        <v>86</v>
      </c>
      <c r="S503" s="31" t="s">
        <v>59</v>
      </c>
      <c r="T503" s="31" t="s">
        <v>60</v>
      </c>
      <c r="U503" s="31" t="s">
        <v>54</v>
      </c>
      <c r="V503" s="31" t="s">
        <v>66</v>
      </c>
      <c r="W503" s="31" t="s">
        <v>50</v>
      </c>
      <c r="X503" s="31" t="s">
        <v>161</v>
      </c>
      <c r="Y503" s="31" t="s">
        <v>61</v>
      </c>
      <c r="Z503" s="31" t="s">
        <v>62</v>
      </c>
      <c r="AA503" s="31" t="s">
        <v>50</v>
      </c>
      <c r="AB503" s="31" t="s">
        <v>50</v>
      </c>
      <c r="AC503" s="31" t="s">
        <v>87</v>
      </c>
      <c r="AD503" s="31" t="s">
        <v>72</v>
      </c>
      <c r="AE503" s="2">
        <f t="shared" si="78"/>
        <v>48</v>
      </c>
      <c r="AF503" s="31" t="s">
        <v>84</v>
      </c>
      <c r="AG503" s="31" t="s">
        <v>129</v>
      </c>
      <c r="AH503" s="31" t="s">
        <v>144</v>
      </c>
      <c r="AI503" s="31" t="s">
        <v>11981</v>
      </c>
      <c r="AJ503" s="31">
        <f t="shared" si="79"/>
        <v>0</v>
      </c>
      <c r="AK503" s="34">
        <f t="shared" si="80"/>
        <v>-99</v>
      </c>
      <c r="AL503" s="30">
        <f t="shared" si="81"/>
        <v>-99</v>
      </c>
      <c r="AM503" s="5">
        <f t="shared" si="85"/>
        <v>110.21</v>
      </c>
      <c r="AN503" s="5">
        <f t="shared" si="86"/>
        <v>0</v>
      </c>
      <c r="AO503" s="30">
        <f t="shared" si="87"/>
        <v>0</v>
      </c>
      <c r="AP503" s="30">
        <f t="shared" si="82"/>
        <v>0</v>
      </c>
      <c r="AQ503" t="str">
        <f t="shared" si="83"/>
        <v>Before 1978</v>
      </c>
      <c r="AR503" s="2">
        <f t="shared" si="84"/>
        <v>1956</v>
      </c>
      <c r="AS503" s="2">
        <f t="shared" si="88"/>
        <v>-99</v>
      </c>
      <c r="AT503" s="31" t="s">
        <v>50</v>
      </c>
      <c r="AU503" s="31" t="s">
        <v>50</v>
      </c>
      <c r="AV503" s="31" t="s">
        <v>66</v>
      </c>
      <c r="AW503" s="31" t="s">
        <v>57</v>
      </c>
      <c r="AX503" s="31" t="s">
        <v>267</v>
      </c>
      <c r="AY503" s="31" t="s">
        <v>68</v>
      </c>
      <c r="AZ503" s="31" t="s">
        <v>144</v>
      </c>
      <c r="BA503" s="31" t="s">
        <v>11981</v>
      </c>
      <c r="BB503" s="31" t="s">
        <v>50</v>
      </c>
      <c r="BC503" s="31" t="s">
        <v>50</v>
      </c>
      <c r="BD503" s="31" t="s">
        <v>50</v>
      </c>
      <c r="BE503" s="31" t="s">
        <v>50</v>
      </c>
      <c r="BF503" s="31" t="s">
        <v>50</v>
      </c>
    </row>
    <row r="504" spans="1:58" ht="45" x14ac:dyDescent="0.25">
      <c r="A504" s="31" t="s">
        <v>223</v>
      </c>
      <c r="B504" s="31" t="s">
        <v>49</v>
      </c>
      <c r="C504" s="32">
        <v>3</v>
      </c>
      <c r="D504" s="31" t="s">
        <v>50</v>
      </c>
      <c r="E504" s="31" t="s">
        <v>84</v>
      </c>
      <c r="F504" s="31" t="s">
        <v>85</v>
      </c>
      <c r="G504" s="31" t="s">
        <v>50</v>
      </c>
      <c r="H504" s="31" t="s">
        <v>50</v>
      </c>
      <c r="I504" s="31" t="s">
        <v>51</v>
      </c>
      <c r="J504" s="31" t="s">
        <v>54</v>
      </c>
      <c r="K504" s="31" t="s">
        <v>54</v>
      </c>
      <c r="L504" s="31" t="s">
        <v>55</v>
      </c>
      <c r="M504" s="31" t="s">
        <v>72</v>
      </c>
      <c r="N504" s="31" t="s">
        <v>56</v>
      </c>
      <c r="O504" s="31" t="s">
        <v>60</v>
      </c>
      <c r="P504" s="31" t="s">
        <v>107</v>
      </c>
      <c r="Q504" s="31" t="s">
        <v>50</v>
      </c>
      <c r="R504" s="31" t="s">
        <v>74</v>
      </c>
      <c r="S504" s="31" t="s">
        <v>59</v>
      </c>
      <c r="T504" s="31" t="s">
        <v>60</v>
      </c>
      <c r="U504" s="31" t="s">
        <v>60</v>
      </c>
      <c r="V504" s="31" t="s">
        <v>66</v>
      </c>
      <c r="W504" s="31" t="s">
        <v>50</v>
      </c>
      <c r="X504" s="31" t="s">
        <v>50</v>
      </c>
      <c r="Y504" s="31" t="s">
        <v>50</v>
      </c>
      <c r="Z504" s="31" t="s">
        <v>62</v>
      </c>
      <c r="AA504" s="31" t="s">
        <v>50</v>
      </c>
      <c r="AB504" s="31" t="s">
        <v>50</v>
      </c>
      <c r="AC504" s="31" t="s">
        <v>63</v>
      </c>
      <c r="AD504" s="31" t="s">
        <v>72</v>
      </c>
      <c r="AE504" s="2">
        <f t="shared" si="78"/>
        <v>48</v>
      </c>
      <c r="AF504" s="31" t="s">
        <v>84</v>
      </c>
      <c r="AG504" s="31" t="s">
        <v>129</v>
      </c>
      <c r="AH504" s="31" t="s">
        <v>231</v>
      </c>
      <c r="AI504" s="31" t="s">
        <v>11982</v>
      </c>
      <c r="AJ504" s="31">
        <f t="shared" si="79"/>
        <v>0</v>
      </c>
      <c r="AK504" s="34">
        <f t="shared" si="80"/>
        <v>-99</v>
      </c>
      <c r="AL504" s="30">
        <f t="shared" si="81"/>
        <v>-99</v>
      </c>
      <c r="AM504" s="5">
        <f t="shared" si="85"/>
        <v>15.03</v>
      </c>
      <c r="AN504" s="5">
        <f t="shared" si="86"/>
        <v>0</v>
      </c>
      <c r="AO504" s="30">
        <f t="shared" si="87"/>
        <v>0</v>
      </c>
      <c r="AP504" s="30">
        <f t="shared" si="82"/>
        <v>0</v>
      </c>
      <c r="AQ504" t="str">
        <f t="shared" si="83"/>
        <v>1978 - 1992</v>
      </c>
      <c r="AR504" s="2">
        <f t="shared" si="84"/>
        <v>1981</v>
      </c>
      <c r="AS504" s="2">
        <f t="shared" si="88"/>
        <v>-99</v>
      </c>
      <c r="AT504" s="31" t="s">
        <v>50</v>
      </c>
      <c r="AU504" s="31" t="s">
        <v>50</v>
      </c>
      <c r="AV504" s="31" t="s">
        <v>66</v>
      </c>
      <c r="AW504" s="31" t="s">
        <v>57</v>
      </c>
      <c r="AX504" s="31" t="s">
        <v>195</v>
      </c>
      <c r="AY504" s="31" t="s">
        <v>68</v>
      </c>
      <c r="AZ504" s="31" t="s">
        <v>231</v>
      </c>
      <c r="BA504" s="31" t="s">
        <v>11982</v>
      </c>
      <c r="BB504" s="31" t="s">
        <v>233</v>
      </c>
      <c r="BC504" s="31" t="s">
        <v>53</v>
      </c>
      <c r="BD504" s="31" t="s">
        <v>50</v>
      </c>
      <c r="BE504" s="31" t="s">
        <v>50</v>
      </c>
      <c r="BF504" s="31" t="s">
        <v>50</v>
      </c>
    </row>
    <row r="505" spans="1:58" ht="45" x14ac:dyDescent="0.25">
      <c r="A505" s="31" t="s">
        <v>234</v>
      </c>
      <c r="B505" s="31" t="s">
        <v>49</v>
      </c>
      <c r="C505" s="32">
        <v>2</v>
      </c>
      <c r="D505" s="31" t="s">
        <v>50</v>
      </c>
      <c r="E505" s="31" t="s">
        <v>84</v>
      </c>
      <c r="F505" s="31" t="s">
        <v>85</v>
      </c>
      <c r="G505" s="31" t="s">
        <v>194</v>
      </c>
      <c r="H505" s="31" t="s">
        <v>92</v>
      </c>
      <c r="I505" s="31" t="s">
        <v>96</v>
      </c>
      <c r="J505" s="31" t="s">
        <v>54</v>
      </c>
      <c r="K505" s="31" t="s">
        <v>54</v>
      </c>
      <c r="L505" s="31" t="s">
        <v>55</v>
      </c>
      <c r="M505" s="31" t="s">
        <v>72</v>
      </c>
      <c r="N505" s="31" t="s">
        <v>50</v>
      </c>
      <c r="O505" s="31" t="s">
        <v>66</v>
      </c>
      <c r="P505" s="31" t="s">
        <v>50</v>
      </c>
      <c r="Q505" s="31" t="s">
        <v>50</v>
      </c>
      <c r="R505" s="31" t="s">
        <v>74</v>
      </c>
      <c r="S505" s="31" t="s">
        <v>58</v>
      </c>
      <c r="T505" s="31" t="s">
        <v>60</v>
      </c>
      <c r="U505" s="31" t="s">
        <v>60</v>
      </c>
      <c r="V505" s="31" t="s">
        <v>86</v>
      </c>
      <c r="W505" s="31" t="s">
        <v>50</v>
      </c>
      <c r="X505" s="31" t="s">
        <v>50</v>
      </c>
      <c r="Y505" s="31" t="s">
        <v>61</v>
      </c>
      <c r="Z505" s="31" t="s">
        <v>62</v>
      </c>
      <c r="AA505" s="31" t="s">
        <v>50</v>
      </c>
      <c r="AB505" s="31" t="s">
        <v>50</v>
      </c>
      <c r="AC505" s="31" t="s">
        <v>87</v>
      </c>
      <c r="AD505" s="31" t="s">
        <v>72</v>
      </c>
      <c r="AE505" s="2">
        <f t="shared" si="78"/>
        <v>48</v>
      </c>
      <c r="AF505" s="31" t="s">
        <v>84</v>
      </c>
      <c r="AG505" s="31" t="s">
        <v>129</v>
      </c>
      <c r="AH505" s="31" t="s">
        <v>77</v>
      </c>
      <c r="AI505" s="31" t="s">
        <v>237</v>
      </c>
      <c r="AJ505" s="31">
        <f t="shared" si="79"/>
        <v>1</v>
      </c>
      <c r="AK505" s="34">
        <f t="shared" si="80"/>
        <v>-99</v>
      </c>
      <c r="AL505" s="30">
        <f t="shared" si="81"/>
        <v>-99</v>
      </c>
      <c r="AM505" s="5">
        <f t="shared" si="85"/>
        <v>32.549999999999997</v>
      </c>
      <c r="AN505" s="5">
        <f t="shared" si="86"/>
        <v>48</v>
      </c>
      <c r="AO505" s="30">
        <f t="shared" si="87"/>
        <v>480</v>
      </c>
      <c r="AP505" s="30">
        <f t="shared" si="82"/>
        <v>480</v>
      </c>
      <c r="AQ505" t="str">
        <f t="shared" si="83"/>
        <v>Before 1978</v>
      </c>
      <c r="AR505" s="2">
        <f t="shared" si="84"/>
        <v>1960</v>
      </c>
      <c r="AS505" s="2">
        <f t="shared" si="88"/>
        <v>10</v>
      </c>
      <c r="AT505" s="31" t="s">
        <v>194</v>
      </c>
      <c r="AU505" s="31" t="s">
        <v>92</v>
      </c>
      <c r="AV505" s="31" t="s">
        <v>66</v>
      </c>
      <c r="AW505" s="31" t="s">
        <v>57</v>
      </c>
      <c r="AX505" s="31" t="s">
        <v>151</v>
      </c>
      <c r="AY505" s="31" t="s">
        <v>68</v>
      </c>
      <c r="AZ505" s="31" t="s">
        <v>77</v>
      </c>
      <c r="BA505" s="31" t="s">
        <v>237</v>
      </c>
      <c r="BB505" s="31" t="s">
        <v>67</v>
      </c>
      <c r="BC505" s="31" t="s">
        <v>129</v>
      </c>
      <c r="BD505" s="31" t="s">
        <v>50</v>
      </c>
      <c r="BE505" s="31" t="s">
        <v>50</v>
      </c>
      <c r="BF505" s="31" t="s">
        <v>50</v>
      </c>
    </row>
    <row r="506" spans="1:58" ht="45" x14ac:dyDescent="0.25">
      <c r="A506" s="31" t="s">
        <v>234</v>
      </c>
      <c r="B506" s="31" t="s">
        <v>49</v>
      </c>
      <c r="C506" s="32">
        <v>9</v>
      </c>
      <c r="D506" s="31" t="s">
        <v>50</v>
      </c>
      <c r="E506" s="31" t="s">
        <v>84</v>
      </c>
      <c r="F506" s="31" t="s">
        <v>85</v>
      </c>
      <c r="G506" s="31" t="s">
        <v>194</v>
      </c>
      <c r="H506" s="31" t="s">
        <v>92</v>
      </c>
      <c r="I506" s="31" t="s">
        <v>97</v>
      </c>
      <c r="J506" s="31" t="s">
        <v>54</v>
      </c>
      <c r="K506" s="31" t="s">
        <v>54</v>
      </c>
      <c r="L506" s="31" t="s">
        <v>55</v>
      </c>
      <c r="M506" s="31" t="s">
        <v>84</v>
      </c>
      <c r="N506" s="31" t="s">
        <v>50</v>
      </c>
      <c r="O506" s="31" t="s">
        <v>66</v>
      </c>
      <c r="P506" s="31" t="s">
        <v>50</v>
      </c>
      <c r="Q506" s="31" t="s">
        <v>50</v>
      </c>
      <c r="R506" s="31" t="s">
        <v>74</v>
      </c>
      <c r="S506" s="31" t="s">
        <v>58</v>
      </c>
      <c r="T506" s="31" t="s">
        <v>60</v>
      </c>
      <c r="U506" s="31" t="s">
        <v>60</v>
      </c>
      <c r="V506" s="31" t="s">
        <v>86</v>
      </c>
      <c r="W506" s="31" t="s">
        <v>50</v>
      </c>
      <c r="X506" s="31" t="s">
        <v>50</v>
      </c>
      <c r="Y506" s="31" t="s">
        <v>50</v>
      </c>
      <c r="Z506" s="31" t="s">
        <v>62</v>
      </c>
      <c r="AA506" s="31" t="s">
        <v>50</v>
      </c>
      <c r="AB506" s="31" t="s">
        <v>50</v>
      </c>
      <c r="AC506" s="31" t="s">
        <v>87</v>
      </c>
      <c r="AD506" s="31" t="s">
        <v>72</v>
      </c>
      <c r="AE506" s="2">
        <f t="shared" si="78"/>
        <v>48</v>
      </c>
      <c r="AF506" s="31" t="s">
        <v>211</v>
      </c>
      <c r="AG506" s="31" t="s">
        <v>76</v>
      </c>
      <c r="AH506" s="31" t="s">
        <v>77</v>
      </c>
      <c r="AI506" s="31" t="s">
        <v>983</v>
      </c>
      <c r="AJ506" s="31">
        <f t="shared" si="79"/>
        <v>4</v>
      </c>
      <c r="AK506" s="34">
        <f t="shared" si="80"/>
        <v>-99</v>
      </c>
      <c r="AL506" s="30">
        <f t="shared" si="81"/>
        <v>-99</v>
      </c>
      <c r="AM506" s="5">
        <f t="shared" si="85"/>
        <v>32.549999999999997</v>
      </c>
      <c r="AN506" s="5">
        <f t="shared" si="86"/>
        <v>192</v>
      </c>
      <c r="AO506" s="30">
        <f t="shared" si="87"/>
        <v>1920</v>
      </c>
      <c r="AP506" s="30">
        <f t="shared" si="82"/>
        <v>1920</v>
      </c>
      <c r="AQ506" t="str">
        <f t="shared" si="83"/>
        <v>Before 1978</v>
      </c>
      <c r="AR506" s="2">
        <f t="shared" si="84"/>
        <v>1960</v>
      </c>
      <c r="AS506" s="2">
        <f t="shared" si="88"/>
        <v>10</v>
      </c>
      <c r="AT506" s="31" t="s">
        <v>50</v>
      </c>
      <c r="AU506" s="31" t="s">
        <v>92</v>
      </c>
      <c r="AV506" s="31" t="s">
        <v>66</v>
      </c>
      <c r="AW506" s="31" t="s">
        <v>57</v>
      </c>
      <c r="AX506" s="31" t="s">
        <v>450</v>
      </c>
      <c r="AY506" s="31" t="s">
        <v>68</v>
      </c>
      <c r="AZ506" s="31" t="s">
        <v>77</v>
      </c>
      <c r="BA506" s="31" t="s">
        <v>984</v>
      </c>
      <c r="BB506" s="31" t="s">
        <v>50</v>
      </c>
      <c r="BC506" s="31" t="s">
        <v>50</v>
      </c>
      <c r="BD506" s="31" t="s">
        <v>50</v>
      </c>
      <c r="BE506" s="31" t="s">
        <v>50</v>
      </c>
      <c r="BF506" s="31" t="s">
        <v>50</v>
      </c>
    </row>
    <row r="507" spans="1:58" ht="45" x14ac:dyDescent="0.25">
      <c r="A507" s="31" t="s">
        <v>2237</v>
      </c>
      <c r="B507" s="31" t="s">
        <v>49</v>
      </c>
      <c r="C507" s="32">
        <v>3</v>
      </c>
      <c r="D507" s="31" t="s">
        <v>50</v>
      </c>
      <c r="E507" s="31" t="s">
        <v>85</v>
      </c>
      <c r="F507" s="31" t="s">
        <v>70</v>
      </c>
      <c r="G507" s="31" t="s">
        <v>71</v>
      </c>
      <c r="H507" s="31" t="s">
        <v>96</v>
      </c>
      <c r="I507" s="31" t="s">
        <v>53</v>
      </c>
      <c r="J507" s="31" t="s">
        <v>54</v>
      </c>
      <c r="K507" s="31" t="s">
        <v>60</v>
      </c>
      <c r="L507" s="31" t="s">
        <v>55</v>
      </c>
      <c r="M507" s="31" t="s">
        <v>96</v>
      </c>
      <c r="N507" s="31" t="s">
        <v>50</v>
      </c>
      <c r="O507" s="31" t="s">
        <v>66</v>
      </c>
      <c r="P507" s="31" t="s">
        <v>50</v>
      </c>
      <c r="Q507" s="31" t="s">
        <v>50</v>
      </c>
      <c r="R507" s="31" t="s">
        <v>86</v>
      </c>
      <c r="S507" s="31" t="s">
        <v>59</v>
      </c>
      <c r="T507" s="31" t="s">
        <v>60</v>
      </c>
      <c r="U507" s="31" t="s">
        <v>60</v>
      </c>
      <c r="V507" s="31" t="s">
        <v>66</v>
      </c>
      <c r="W507" s="31" t="s">
        <v>50</v>
      </c>
      <c r="X507" s="31" t="s">
        <v>50</v>
      </c>
      <c r="Y507" s="31" t="s">
        <v>50</v>
      </c>
      <c r="Z507" s="31" t="s">
        <v>62</v>
      </c>
      <c r="AA507" s="31" t="s">
        <v>50</v>
      </c>
      <c r="AB507" s="31" t="s">
        <v>50</v>
      </c>
      <c r="AC507" s="31" t="s">
        <v>50</v>
      </c>
      <c r="AD507" s="31" t="s">
        <v>72</v>
      </c>
      <c r="AE507" s="2">
        <f t="shared" si="78"/>
        <v>48</v>
      </c>
      <c r="AF507" s="31" t="s">
        <v>84</v>
      </c>
      <c r="AG507" s="31" t="s">
        <v>129</v>
      </c>
      <c r="AH507" s="31" t="s">
        <v>152</v>
      </c>
      <c r="AI507" s="31" t="s">
        <v>11983</v>
      </c>
      <c r="AJ507" s="31">
        <f t="shared" si="79"/>
        <v>0</v>
      </c>
      <c r="AK507" s="34">
        <f t="shared" si="80"/>
        <v>-99</v>
      </c>
      <c r="AL507" s="30">
        <f t="shared" si="81"/>
        <v>-99</v>
      </c>
      <c r="AM507" s="5">
        <f t="shared" si="85"/>
        <v>13.5</v>
      </c>
      <c r="AN507" s="5">
        <f t="shared" si="86"/>
        <v>0</v>
      </c>
      <c r="AO507" s="30">
        <f t="shared" si="87"/>
        <v>0</v>
      </c>
      <c r="AP507" s="30">
        <f t="shared" si="82"/>
        <v>0</v>
      </c>
      <c r="AQ507" t="str">
        <f t="shared" si="83"/>
        <v>Before 1978</v>
      </c>
      <c r="AR507" s="2">
        <f t="shared" si="84"/>
        <v>1922</v>
      </c>
      <c r="AS507" s="2">
        <f t="shared" si="88"/>
        <v>-99</v>
      </c>
      <c r="AT507" s="31" t="s">
        <v>50</v>
      </c>
      <c r="AU507" s="31" t="s">
        <v>50</v>
      </c>
      <c r="AV507" s="31" t="s">
        <v>66</v>
      </c>
      <c r="AW507" s="31" t="s">
        <v>57</v>
      </c>
      <c r="AX507" s="31" t="s">
        <v>50</v>
      </c>
      <c r="AY507" s="31" t="s">
        <v>50</v>
      </c>
      <c r="AZ507" s="31" t="s">
        <v>50</v>
      </c>
      <c r="BA507" s="31" t="s">
        <v>50</v>
      </c>
      <c r="BB507" s="31" t="s">
        <v>50</v>
      </c>
      <c r="BC507" s="31" t="s">
        <v>50</v>
      </c>
      <c r="BD507" s="31" t="s">
        <v>50</v>
      </c>
      <c r="BE507" s="31" t="s">
        <v>50</v>
      </c>
      <c r="BF507" s="31" t="s">
        <v>50</v>
      </c>
    </row>
    <row r="508" spans="1:58" ht="45" x14ac:dyDescent="0.25">
      <c r="A508" s="31" t="s">
        <v>2249</v>
      </c>
      <c r="B508" s="31" t="s">
        <v>49</v>
      </c>
      <c r="C508" s="32">
        <v>1</v>
      </c>
      <c r="D508" s="31" t="s">
        <v>50</v>
      </c>
      <c r="E508" s="31" t="s">
        <v>71</v>
      </c>
      <c r="F508" s="31" t="s">
        <v>96</v>
      </c>
      <c r="G508" s="31" t="s">
        <v>50</v>
      </c>
      <c r="H508" s="31" t="s">
        <v>50</v>
      </c>
      <c r="I508" s="31" t="s">
        <v>53</v>
      </c>
      <c r="J508" s="31" t="s">
        <v>54</v>
      </c>
      <c r="K508" s="31" t="s">
        <v>54</v>
      </c>
      <c r="L508" s="31" t="s">
        <v>55</v>
      </c>
      <c r="M508" s="31" t="s">
        <v>72</v>
      </c>
      <c r="N508" s="31" t="s">
        <v>50</v>
      </c>
      <c r="O508" s="31" t="s">
        <v>50</v>
      </c>
      <c r="P508" s="31" t="s">
        <v>50</v>
      </c>
      <c r="Q508" s="31" t="s">
        <v>50</v>
      </c>
      <c r="R508" s="31" t="s">
        <v>129</v>
      </c>
      <c r="S508" s="31" t="s">
        <v>59</v>
      </c>
      <c r="T508" s="31" t="s">
        <v>50</v>
      </c>
      <c r="U508" s="31" t="s">
        <v>50</v>
      </c>
      <c r="V508" s="31" t="s">
        <v>50</v>
      </c>
      <c r="W508" s="31" t="s">
        <v>50</v>
      </c>
      <c r="X508" s="31" t="s">
        <v>50</v>
      </c>
      <c r="Y508" s="31" t="s">
        <v>50</v>
      </c>
      <c r="Z508" s="31" t="s">
        <v>62</v>
      </c>
      <c r="AA508" s="31" t="s">
        <v>50</v>
      </c>
      <c r="AB508" s="31" t="s">
        <v>50</v>
      </c>
      <c r="AC508" s="31" t="s">
        <v>87</v>
      </c>
      <c r="AD508" s="31" t="s">
        <v>72</v>
      </c>
      <c r="AE508" s="2">
        <f t="shared" si="78"/>
        <v>48</v>
      </c>
      <c r="AF508" s="31" t="s">
        <v>84</v>
      </c>
      <c r="AG508" s="31" t="s">
        <v>129</v>
      </c>
      <c r="AH508" s="31" t="s">
        <v>152</v>
      </c>
      <c r="AI508" s="31" t="s">
        <v>11984</v>
      </c>
      <c r="AJ508" s="31">
        <f t="shared" si="79"/>
        <v>0</v>
      </c>
      <c r="AK508" s="34">
        <f t="shared" si="80"/>
        <v>-99</v>
      </c>
      <c r="AL508" s="30">
        <f t="shared" si="81"/>
        <v>-99</v>
      </c>
      <c r="AM508" s="5">
        <f t="shared" si="85"/>
        <v>316.85000000000002</v>
      </c>
      <c r="AN508" s="5">
        <f t="shared" si="86"/>
        <v>0</v>
      </c>
      <c r="AO508" s="30">
        <f t="shared" si="87"/>
        <v>0</v>
      </c>
      <c r="AP508" s="30">
        <f t="shared" si="82"/>
        <v>0</v>
      </c>
      <c r="AQ508" t="str">
        <f t="shared" si="83"/>
        <v>1993 - 2001</v>
      </c>
      <c r="AR508" s="2">
        <f t="shared" si="84"/>
        <v>1998</v>
      </c>
      <c r="AS508" s="2">
        <f t="shared" si="88"/>
        <v>-99</v>
      </c>
      <c r="AT508" s="31" t="s">
        <v>50</v>
      </c>
      <c r="AU508" s="31" t="s">
        <v>50</v>
      </c>
      <c r="AV508" s="31" t="s">
        <v>141</v>
      </c>
      <c r="AW508" s="31" t="s">
        <v>86</v>
      </c>
      <c r="AX508" s="31" t="s">
        <v>1113</v>
      </c>
      <c r="AY508" s="31" t="s">
        <v>179</v>
      </c>
      <c r="AZ508" s="31" t="s">
        <v>50</v>
      </c>
      <c r="BA508" s="31" t="s">
        <v>50</v>
      </c>
      <c r="BB508" s="31" t="s">
        <v>50</v>
      </c>
      <c r="BC508" s="31" t="s">
        <v>50</v>
      </c>
      <c r="BD508" s="31" t="s">
        <v>50</v>
      </c>
      <c r="BE508" s="31" t="s">
        <v>50</v>
      </c>
      <c r="BF508" s="31" t="s">
        <v>50</v>
      </c>
    </row>
    <row r="509" spans="1:58" ht="45" x14ac:dyDescent="0.25">
      <c r="A509" s="31" t="s">
        <v>985</v>
      </c>
      <c r="B509" s="31" t="s">
        <v>49</v>
      </c>
      <c r="C509" s="32">
        <v>5</v>
      </c>
      <c r="D509" s="31" t="s">
        <v>50</v>
      </c>
      <c r="E509" s="31" t="s">
        <v>72</v>
      </c>
      <c r="F509" s="31" t="s">
        <v>51</v>
      </c>
      <c r="G509" s="31" t="s">
        <v>50</v>
      </c>
      <c r="H509" s="31" t="s">
        <v>50</v>
      </c>
      <c r="I509" s="31" t="s">
        <v>53</v>
      </c>
      <c r="J509" s="31" t="s">
        <v>54</v>
      </c>
      <c r="K509" s="31" t="s">
        <v>54</v>
      </c>
      <c r="L509" s="31" t="s">
        <v>55</v>
      </c>
      <c r="M509" s="31" t="s">
        <v>51</v>
      </c>
      <c r="N509" s="31" t="s">
        <v>50</v>
      </c>
      <c r="O509" s="31" t="s">
        <v>57</v>
      </c>
      <c r="P509" s="31" t="s">
        <v>588</v>
      </c>
      <c r="Q509" s="31" t="s">
        <v>50</v>
      </c>
      <c r="R509" s="31" t="s">
        <v>74</v>
      </c>
      <c r="S509" s="31" t="s">
        <v>58</v>
      </c>
      <c r="T509" s="31" t="s">
        <v>60</v>
      </c>
      <c r="U509" s="31" t="s">
        <v>60</v>
      </c>
      <c r="V509" s="31" t="s">
        <v>86</v>
      </c>
      <c r="W509" s="31" t="s">
        <v>50</v>
      </c>
      <c r="X509" s="31" t="s">
        <v>50</v>
      </c>
      <c r="Y509" s="31" t="s">
        <v>54</v>
      </c>
      <c r="Z509" s="31" t="s">
        <v>62</v>
      </c>
      <c r="AA509" s="31" t="s">
        <v>50</v>
      </c>
      <c r="AB509" s="31" t="s">
        <v>50</v>
      </c>
      <c r="AC509" s="31" t="s">
        <v>87</v>
      </c>
      <c r="AD509" s="31" t="s">
        <v>72</v>
      </c>
      <c r="AE509" s="2">
        <f t="shared" si="78"/>
        <v>48</v>
      </c>
      <c r="AF509" s="31" t="s">
        <v>84</v>
      </c>
      <c r="AG509" s="31" t="s">
        <v>129</v>
      </c>
      <c r="AH509" s="31" t="s">
        <v>144</v>
      </c>
      <c r="AI509" s="31" t="s">
        <v>986</v>
      </c>
      <c r="AJ509" s="31">
        <f t="shared" si="79"/>
        <v>2</v>
      </c>
      <c r="AK509" s="34">
        <f t="shared" si="80"/>
        <v>6</v>
      </c>
      <c r="AL509" s="30">
        <f t="shared" si="81"/>
        <v>6</v>
      </c>
      <c r="AM509" s="5">
        <f t="shared" si="85"/>
        <v>32.82</v>
      </c>
      <c r="AN509" s="5">
        <f t="shared" si="86"/>
        <v>96</v>
      </c>
      <c r="AO509" s="30">
        <f t="shared" si="87"/>
        <v>1248</v>
      </c>
      <c r="AP509" s="30">
        <f t="shared" si="82"/>
        <v>1248</v>
      </c>
      <c r="AQ509">
        <f t="shared" si="83"/>
        <v>0</v>
      </c>
      <c r="AR509" s="2">
        <f t="shared" si="84"/>
        <v>0</v>
      </c>
      <c r="AS509" s="2">
        <f t="shared" si="88"/>
        <v>13</v>
      </c>
      <c r="AT509" s="31" t="s">
        <v>50</v>
      </c>
      <c r="AU509" s="31" t="s">
        <v>100</v>
      </c>
      <c r="AV509" s="31" t="s">
        <v>66</v>
      </c>
      <c r="AW509" s="31" t="s">
        <v>57</v>
      </c>
      <c r="AX509" s="31" t="s">
        <v>267</v>
      </c>
      <c r="AY509" s="31" t="s">
        <v>68</v>
      </c>
      <c r="AZ509" s="31" t="s">
        <v>50</v>
      </c>
      <c r="BA509" s="31" t="s">
        <v>50</v>
      </c>
      <c r="BB509" s="31" t="s">
        <v>233</v>
      </c>
      <c r="BC509" s="31" t="s">
        <v>129</v>
      </c>
      <c r="BD509" s="31" t="s">
        <v>50</v>
      </c>
      <c r="BE509" s="31" t="s">
        <v>50</v>
      </c>
      <c r="BF509" s="31" t="s">
        <v>50</v>
      </c>
    </row>
    <row r="510" spans="1:58" ht="45" x14ac:dyDescent="0.25">
      <c r="A510" s="31" t="s">
        <v>2254</v>
      </c>
      <c r="B510" s="31" t="s">
        <v>49</v>
      </c>
      <c r="C510" s="32">
        <v>1</v>
      </c>
      <c r="D510" s="31" t="s">
        <v>50</v>
      </c>
      <c r="E510" s="31" t="s">
        <v>72</v>
      </c>
      <c r="F510" s="31" t="s">
        <v>51</v>
      </c>
      <c r="G510" s="31" t="s">
        <v>50</v>
      </c>
      <c r="H510" s="31" t="s">
        <v>50</v>
      </c>
      <c r="I510" s="31" t="s">
        <v>53</v>
      </c>
      <c r="J510" s="31" t="s">
        <v>54</v>
      </c>
      <c r="K510" s="31" t="s">
        <v>60</v>
      </c>
      <c r="L510" s="31" t="s">
        <v>55</v>
      </c>
      <c r="M510" s="31" t="s">
        <v>72</v>
      </c>
      <c r="N510" s="31" t="s">
        <v>50</v>
      </c>
      <c r="O510" s="31" t="s">
        <v>66</v>
      </c>
      <c r="P510" s="31" t="s">
        <v>368</v>
      </c>
      <c r="Q510" s="31" t="s">
        <v>50</v>
      </c>
      <c r="R510" s="31" t="s">
        <v>74</v>
      </c>
      <c r="S510" s="31" t="s">
        <v>59</v>
      </c>
      <c r="T510" s="31" t="s">
        <v>60</v>
      </c>
      <c r="U510" s="31" t="s">
        <v>60</v>
      </c>
      <c r="V510" s="31" t="s">
        <v>66</v>
      </c>
      <c r="W510" s="31" t="s">
        <v>50</v>
      </c>
      <c r="X510" s="31" t="s">
        <v>50</v>
      </c>
      <c r="Y510" s="31" t="s">
        <v>50</v>
      </c>
      <c r="Z510" s="31" t="s">
        <v>62</v>
      </c>
      <c r="AA510" s="31" t="s">
        <v>50</v>
      </c>
      <c r="AB510" s="31" t="s">
        <v>50</v>
      </c>
      <c r="AC510" s="31" t="s">
        <v>87</v>
      </c>
      <c r="AD510" s="31" t="s">
        <v>72</v>
      </c>
      <c r="AE510" s="2">
        <f t="shared" si="78"/>
        <v>48</v>
      </c>
      <c r="AF510" s="31" t="s">
        <v>84</v>
      </c>
      <c r="AG510" s="31" t="s">
        <v>129</v>
      </c>
      <c r="AH510" s="31" t="s">
        <v>152</v>
      </c>
      <c r="AI510" s="31" t="s">
        <v>11985</v>
      </c>
      <c r="AJ510" s="31">
        <f t="shared" si="79"/>
        <v>0</v>
      </c>
      <c r="AK510" s="34">
        <f t="shared" si="80"/>
        <v>-99</v>
      </c>
      <c r="AL510" s="30">
        <f t="shared" si="81"/>
        <v>-99</v>
      </c>
      <c r="AM510" s="5">
        <f t="shared" si="85"/>
        <v>292.94</v>
      </c>
      <c r="AN510" s="5">
        <f t="shared" si="86"/>
        <v>0</v>
      </c>
      <c r="AO510" s="30">
        <f t="shared" si="87"/>
        <v>0</v>
      </c>
      <c r="AP510" s="30">
        <f t="shared" si="82"/>
        <v>0</v>
      </c>
      <c r="AQ510" t="str">
        <f t="shared" si="83"/>
        <v>Before 1978</v>
      </c>
      <c r="AR510" s="2">
        <f t="shared" si="84"/>
        <v>1970</v>
      </c>
      <c r="AS510" s="2">
        <f t="shared" si="88"/>
        <v>-99</v>
      </c>
      <c r="AT510" s="31" t="s">
        <v>50</v>
      </c>
      <c r="AU510" s="31" t="s">
        <v>50</v>
      </c>
      <c r="AV510" s="31" t="s">
        <v>141</v>
      </c>
      <c r="AW510" s="31" t="s">
        <v>86</v>
      </c>
      <c r="AX510" s="31" t="s">
        <v>50</v>
      </c>
      <c r="AY510" s="31" t="s">
        <v>50</v>
      </c>
      <c r="AZ510" s="31" t="s">
        <v>152</v>
      </c>
      <c r="BA510" s="31" t="s">
        <v>11985</v>
      </c>
      <c r="BB510" s="31" t="s">
        <v>50</v>
      </c>
      <c r="BC510" s="31" t="s">
        <v>50</v>
      </c>
      <c r="BD510" s="31" t="s">
        <v>86</v>
      </c>
      <c r="BE510" s="31" t="s">
        <v>50</v>
      </c>
      <c r="BF510" s="31" t="s">
        <v>50</v>
      </c>
    </row>
    <row r="511" spans="1:58" ht="45" x14ac:dyDescent="0.25">
      <c r="A511" s="31" t="s">
        <v>2256</v>
      </c>
      <c r="B511" s="31" t="s">
        <v>49</v>
      </c>
      <c r="C511" s="32">
        <v>2</v>
      </c>
      <c r="D511" s="31" t="s">
        <v>50</v>
      </c>
      <c r="E511" s="31" t="s">
        <v>72</v>
      </c>
      <c r="F511" s="31" t="s">
        <v>51</v>
      </c>
      <c r="G511" s="31" t="s">
        <v>50</v>
      </c>
      <c r="H511" s="31" t="s">
        <v>50</v>
      </c>
      <c r="I511" s="31" t="s">
        <v>53</v>
      </c>
      <c r="J511" s="31" t="s">
        <v>54</v>
      </c>
      <c r="K511" s="31" t="s">
        <v>54</v>
      </c>
      <c r="L511" s="31" t="s">
        <v>128</v>
      </c>
      <c r="M511" s="31" t="s">
        <v>72</v>
      </c>
      <c r="N511" s="31" t="s">
        <v>50</v>
      </c>
      <c r="O511" s="31" t="s">
        <v>57</v>
      </c>
      <c r="P511" s="31" t="s">
        <v>113</v>
      </c>
      <c r="Q511" s="31" t="s">
        <v>50</v>
      </c>
      <c r="R511" s="31" t="s">
        <v>74</v>
      </c>
      <c r="S511" s="31" t="s">
        <v>59</v>
      </c>
      <c r="T511" s="31" t="s">
        <v>60</v>
      </c>
      <c r="U511" s="31" t="s">
        <v>60</v>
      </c>
      <c r="V511" s="31" t="s">
        <v>60</v>
      </c>
      <c r="W511" s="31" t="s">
        <v>50</v>
      </c>
      <c r="X511" s="31" t="s">
        <v>50</v>
      </c>
      <c r="Y511" s="31" t="s">
        <v>50</v>
      </c>
      <c r="Z511" s="31" t="s">
        <v>62</v>
      </c>
      <c r="AA511" s="31" t="s">
        <v>50</v>
      </c>
      <c r="AB511" s="31" t="s">
        <v>50</v>
      </c>
      <c r="AC511" s="31" t="s">
        <v>87</v>
      </c>
      <c r="AD511" s="31" t="s">
        <v>72</v>
      </c>
      <c r="AE511" s="2">
        <f t="shared" si="78"/>
        <v>48</v>
      </c>
      <c r="AF511" s="31" t="s">
        <v>84</v>
      </c>
      <c r="AG511" s="31" t="s">
        <v>129</v>
      </c>
      <c r="AH511" s="31" t="s">
        <v>1014</v>
      </c>
      <c r="AI511" s="31" t="s">
        <v>11986</v>
      </c>
      <c r="AJ511" s="31">
        <f t="shared" si="79"/>
        <v>0</v>
      </c>
      <c r="AK511" s="34">
        <f t="shared" si="80"/>
        <v>-99</v>
      </c>
      <c r="AL511" s="30">
        <f t="shared" si="81"/>
        <v>-99</v>
      </c>
      <c r="AM511" s="5">
        <f t="shared" si="85"/>
        <v>426.05</v>
      </c>
      <c r="AN511" s="5">
        <f t="shared" si="86"/>
        <v>0</v>
      </c>
      <c r="AO511" s="30">
        <f t="shared" si="87"/>
        <v>0</v>
      </c>
      <c r="AP511" s="30">
        <f t="shared" si="82"/>
        <v>0</v>
      </c>
      <c r="AQ511" t="str">
        <f t="shared" si="83"/>
        <v>1978 - 1992</v>
      </c>
      <c r="AR511" s="2">
        <f t="shared" si="84"/>
        <v>1985</v>
      </c>
      <c r="AS511" s="2">
        <f t="shared" si="88"/>
        <v>-99</v>
      </c>
      <c r="AT511" s="31" t="s">
        <v>50</v>
      </c>
      <c r="AU511" s="31" t="s">
        <v>50</v>
      </c>
      <c r="AV511" s="31" t="s">
        <v>141</v>
      </c>
      <c r="AW511" s="31" t="s">
        <v>86</v>
      </c>
      <c r="AX511" s="31" t="s">
        <v>50</v>
      </c>
      <c r="AY511" s="31" t="s">
        <v>50</v>
      </c>
      <c r="AZ511" s="31" t="s">
        <v>1014</v>
      </c>
      <c r="BA511" s="31" t="s">
        <v>11986</v>
      </c>
      <c r="BB511" s="31" t="s">
        <v>50</v>
      </c>
      <c r="BC511" s="31" t="s">
        <v>50</v>
      </c>
      <c r="BD511" s="31" t="s">
        <v>86</v>
      </c>
      <c r="BE511" s="31" t="s">
        <v>50</v>
      </c>
      <c r="BF511" s="31" t="s">
        <v>50</v>
      </c>
    </row>
    <row r="512" spans="1:58" ht="45" x14ac:dyDescent="0.25">
      <c r="A512" s="31" t="s">
        <v>2256</v>
      </c>
      <c r="B512" s="31" t="s">
        <v>49</v>
      </c>
      <c r="C512" s="32">
        <v>3</v>
      </c>
      <c r="D512" s="31" t="s">
        <v>50</v>
      </c>
      <c r="E512" s="31" t="s">
        <v>72</v>
      </c>
      <c r="F512" s="31" t="s">
        <v>51</v>
      </c>
      <c r="G512" s="31" t="s">
        <v>50</v>
      </c>
      <c r="H512" s="31" t="s">
        <v>50</v>
      </c>
      <c r="I512" s="31" t="s">
        <v>53</v>
      </c>
      <c r="J512" s="31" t="s">
        <v>54</v>
      </c>
      <c r="K512" s="31" t="s">
        <v>54</v>
      </c>
      <c r="L512" s="31" t="s">
        <v>128</v>
      </c>
      <c r="M512" s="31" t="s">
        <v>72</v>
      </c>
      <c r="N512" s="31" t="s">
        <v>50</v>
      </c>
      <c r="O512" s="31" t="s">
        <v>57</v>
      </c>
      <c r="P512" s="31" t="s">
        <v>950</v>
      </c>
      <c r="Q512" s="31" t="s">
        <v>50</v>
      </c>
      <c r="R512" s="31" t="s">
        <v>74</v>
      </c>
      <c r="S512" s="31" t="s">
        <v>59</v>
      </c>
      <c r="T512" s="31" t="s">
        <v>60</v>
      </c>
      <c r="U512" s="31" t="s">
        <v>60</v>
      </c>
      <c r="V512" s="31" t="s">
        <v>60</v>
      </c>
      <c r="W512" s="31" t="s">
        <v>50</v>
      </c>
      <c r="X512" s="31" t="s">
        <v>50</v>
      </c>
      <c r="Y512" s="31" t="s">
        <v>50</v>
      </c>
      <c r="Z512" s="31" t="s">
        <v>62</v>
      </c>
      <c r="AA512" s="31" t="s">
        <v>50</v>
      </c>
      <c r="AB512" s="31" t="s">
        <v>50</v>
      </c>
      <c r="AC512" s="31" t="s">
        <v>87</v>
      </c>
      <c r="AD512" s="31" t="s">
        <v>72</v>
      </c>
      <c r="AE512" s="2">
        <f t="shared" si="78"/>
        <v>48</v>
      </c>
      <c r="AF512" s="31" t="s">
        <v>84</v>
      </c>
      <c r="AG512" s="31" t="s">
        <v>129</v>
      </c>
      <c r="AH512" s="31" t="s">
        <v>1014</v>
      </c>
      <c r="AI512" s="31" t="s">
        <v>11987</v>
      </c>
      <c r="AJ512" s="31">
        <f t="shared" si="79"/>
        <v>0</v>
      </c>
      <c r="AK512" s="34">
        <f t="shared" si="80"/>
        <v>-99</v>
      </c>
      <c r="AL512" s="30">
        <f t="shared" si="81"/>
        <v>-99</v>
      </c>
      <c r="AM512" s="5">
        <f t="shared" si="85"/>
        <v>426.05</v>
      </c>
      <c r="AN512" s="5">
        <f t="shared" si="86"/>
        <v>0</v>
      </c>
      <c r="AO512" s="30">
        <f t="shared" si="87"/>
        <v>0</v>
      </c>
      <c r="AP512" s="30">
        <f t="shared" si="82"/>
        <v>0</v>
      </c>
      <c r="AQ512" t="str">
        <f t="shared" si="83"/>
        <v>1978 - 1992</v>
      </c>
      <c r="AR512" s="2">
        <f t="shared" si="84"/>
        <v>1985</v>
      </c>
      <c r="AS512" s="2">
        <f t="shared" si="88"/>
        <v>-99</v>
      </c>
      <c r="AT512" s="31" t="s">
        <v>50</v>
      </c>
      <c r="AU512" s="31" t="s">
        <v>50</v>
      </c>
      <c r="AV512" s="31" t="s">
        <v>141</v>
      </c>
      <c r="AW512" s="31" t="s">
        <v>86</v>
      </c>
      <c r="AX512" s="31" t="s">
        <v>50</v>
      </c>
      <c r="AY512" s="31" t="s">
        <v>50</v>
      </c>
      <c r="AZ512" s="31" t="s">
        <v>1014</v>
      </c>
      <c r="BA512" s="31" t="s">
        <v>12731</v>
      </c>
      <c r="BB512" s="31" t="s">
        <v>50</v>
      </c>
      <c r="BC512" s="31" t="s">
        <v>50</v>
      </c>
      <c r="BD512" s="31" t="s">
        <v>86</v>
      </c>
      <c r="BE512" s="31" t="s">
        <v>50</v>
      </c>
      <c r="BF512" s="31" t="s">
        <v>50</v>
      </c>
    </row>
    <row r="513" spans="1:58" ht="45" x14ac:dyDescent="0.25">
      <c r="A513" s="31" t="s">
        <v>2256</v>
      </c>
      <c r="B513" s="31" t="s">
        <v>49</v>
      </c>
      <c r="C513" s="32">
        <v>4</v>
      </c>
      <c r="D513" s="31" t="s">
        <v>50</v>
      </c>
      <c r="E513" s="31" t="s">
        <v>72</v>
      </c>
      <c r="F513" s="31" t="s">
        <v>51</v>
      </c>
      <c r="G513" s="31" t="s">
        <v>50</v>
      </c>
      <c r="H513" s="31" t="s">
        <v>50</v>
      </c>
      <c r="I513" s="31" t="s">
        <v>53</v>
      </c>
      <c r="J513" s="31" t="s">
        <v>54</v>
      </c>
      <c r="K513" s="31" t="s">
        <v>54</v>
      </c>
      <c r="L513" s="31" t="s">
        <v>55</v>
      </c>
      <c r="M513" s="31" t="s">
        <v>72</v>
      </c>
      <c r="N513" s="31" t="s">
        <v>50</v>
      </c>
      <c r="O513" s="31" t="s">
        <v>66</v>
      </c>
      <c r="P513" s="31" t="s">
        <v>135</v>
      </c>
      <c r="Q513" s="31" t="s">
        <v>50</v>
      </c>
      <c r="R513" s="31" t="s">
        <v>74</v>
      </c>
      <c r="S513" s="31" t="s">
        <v>59</v>
      </c>
      <c r="T513" s="31" t="s">
        <v>60</v>
      </c>
      <c r="U513" s="31" t="s">
        <v>60</v>
      </c>
      <c r="V513" s="31" t="s">
        <v>60</v>
      </c>
      <c r="W513" s="31" t="s">
        <v>50</v>
      </c>
      <c r="X513" s="31" t="s">
        <v>50</v>
      </c>
      <c r="Y513" s="31" t="s">
        <v>50</v>
      </c>
      <c r="Z513" s="31" t="s">
        <v>62</v>
      </c>
      <c r="AA513" s="31" t="s">
        <v>50</v>
      </c>
      <c r="AB513" s="31" t="s">
        <v>50</v>
      </c>
      <c r="AC513" s="31" t="s">
        <v>87</v>
      </c>
      <c r="AD513" s="31" t="s">
        <v>72</v>
      </c>
      <c r="AE513" s="2">
        <f t="shared" si="78"/>
        <v>48</v>
      </c>
      <c r="AF513" s="31" t="s">
        <v>84</v>
      </c>
      <c r="AG513" s="31" t="s">
        <v>129</v>
      </c>
      <c r="AH513" s="31" t="s">
        <v>231</v>
      </c>
      <c r="AI513" s="31" t="s">
        <v>11988</v>
      </c>
      <c r="AJ513" s="31">
        <f t="shared" si="79"/>
        <v>0</v>
      </c>
      <c r="AK513" s="34">
        <f t="shared" si="80"/>
        <v>-99</v>
      </c>
      <c r="AL513" s="30">
        <f t="shared" si="81"/>
        <v>-99</v>
      </c>
      <c r="AM513" s="5">
        <f t="shared" si="85"/>
        <v>426.05</v>
      </c>
      <c r="AN513" s="5">
        <f t="shared" si="86"/>
        <v>0</v>
      </c>
      <c r="AO513" s="30">
        <f t="shared" si="87"/>
        <v>0</v>
      </c>
      <c r="AP513" s="30">
        <f t="shared" si="82"/>
        <v>0</v>
      </c>
      <c r="AQ513" t="str">
        <f t="shared" si="83"/>
        <v>1978 - 1992</v>
      </c>
      <c r="AR513" s="2">
        <f t="shared" si="84"/>
        <v>1985</v>
      </c>
      <c r="AS513" s="2">
        <f t="shared" si="88"/>
        <v>-99</v>
      </c>
      <c r="AT513" s="31" t="s">
        <v>50</v>
      </c>
      <c r="AU513" s="31" t="s">
        <v>50</v>
      </c>
      <c r="AV513" s="31" t="s">
        <v>141</v>
      </c>
      <c r="AW513" s="31" t="s">
        <v>86</v>
      </c>
      <c r="AX513" s="31" t="s">
        <v>50</v>
      </c>
      <c r="AY513" s="31" t="s">
        <v>50</v>
      </c>
      <c r="AZ513" s="31" t="s">
        <v>231</v>
      </c>
      <c r="BA513" s="31" t="s">
        <v>12732</v>
      </c>
      <c r="BB513" s="31" t="s">
        <v>50</v>
      </c>
      <c r="BC513" s="31" t="s">
        <v>50</v>
      </c>
      <c r="BD513" s="31" t="s">
        <v>86</v>
      </c>
      <c r="BE513" s="31" t="s">
        <v>50</v>
      </c>
      <c r="BF513" s="31" t="s">
        <v>50</v>
      </c>
    </row>
    <row r="514" spans="1:58" ht="45" x14ac:dyDescent="0.25">
      <c r="A514" s="31" t="s">
        <v>2273</v>
      </c>
      <c r="B514" s="31" t="s">
        <v>49</v>
      </c>
      <c r="C514" s="32">
        <v>1</v>
      </c>
      <c r="D514" s="31" t="s">
        <v>50</v>
      </c>
      <c r="E514" s="31" t="s">
        <v>84</v>
      </c>
      <c r="F514" s="31" t="s">
        <v>85</v>
      </c>
      <c r="G514" s="31" t="s">
        <v>50</v>
      </c>
      <c r="H514" s="31" t="s">
        <v>50</v>
      </c>
      <c r="I514" s="31" t="s">
        <v>53</v>
      </c>
      <c r="J514" s="31" t="s">
        <v>54</v>
      </c>
      <c r="K514" s="31" t="s">
        <v>54</v>
      </c>
      <c r="L514" s="31" t="s">
        <v>55</v>
      </c>
      <c r="M514" s="31" t="s">
        <v>72</v>
      </c>
      <c r="N514" s="31" t="s">
        <v>50</v>
      </c>
      <c r="O514" s="31" t="s">
        <v>66</v>
      </c>
      <c r="P514" s="31" t="s">
        <v>50</v>
      </c>
      <c r="Q514" s="31" t="s">
        <v>50</v>
      </c>
      <c r="R514" s="31" t="s">
        <v>129</v>
      </c>
      <c r="S514" s="31" t="s">
        <v>59</v>
      </c>
      <c r="T514" s="31" t="s">
        <v>50</v>
      </c>
      <c r="U514" s="31" t="s">
        <v>50</v>
      </c>
      <c r="V514" s="31" t="s">
        <v>50</v>
      </c>
      <c r="W514" s="31" t="s">
        <v>50</v>
      </c>
      <c r="X514" s="31" t="s">
        <v>50</v>
      </c>
      <c r="Y514" s="31" t="s">
        <v>50</v>
      </c>
      <c r="Z514" s="31" t="s">
        <v>62</v>
      </c>
      <c r="AA514" s="31" t="s">
        <v>50</v>
      </c>
      <c r="AB514" s="31" t="s">
        <v>50</v>
      </c>
      <c r="AC514" s="31" t="s">
        <v>87</v>
      </c>
      <c r="AD514" s="31" t="s">
        <v>72</v>
      </c>
      <c r="AE514" s="2">
        <f t="shared" si="78"/>
        <v>48</v>
      </c>
      <c r="AF514" s="31" t="s">
        <v>84</v>
      </c>
      <c r="AG514" s="31" t="s">
        <v>129</v>
      </c>
      <c r="AH514" s="31" t="s">
        <v>152</v>
      </c>
      <c r="AI514" s="31" t="s">
        <v>11989</v>
      </c>
      <c r="AJ514" s="31">
        <f t="shared" si="79"/>
        <v>0</v>
      </c>
      <c r="AK514" s="34">
        <f t="shared" si="80"/>
        <v>-99</v>
      </c>
      <c r="AL514" s="30">
        <f t="shared" si="81"/>
        <v>-99</v>
      </c>
      <c r="AM514" s="5">
        <f t="shared" si="85"/>
        <v>396.79</v>
      </c>
      <c r="AN514" s="5">
        <f t="shared" si="86"/>
        <v>0</v>
      </c>
      <c r="AO514" s="30">
        <f t="shared" si="87"/>
        <v>0</v>
      </c>
      <c r="AP514" s="30">
        <f t="shared" si="82"/>
        <v>0</v>
      </c>
      <c r="AQ514" t="str">
        <f t="shared" si="83"/>
        <v>Before 1978</v>
      </c>
      <c r="AR514" s="2">
        <f t="shared" si="84"/>
        <v>1940</v>
      </c>
      <c r="AS514" s="2">
        <f t="shared" si="88"/>
        <v>-99</v>
      </c>
      <c r="AT514" s="31" t="s">
        <v>50</v>
      </c>
      <c r="AU514" s="31" t="s">
        <v>50</v>
      </c>
      <c r="AV514" s="31" t="s">
        <v>66</v>
      </c>
      <c r="AW514" s="31" t="s">
        <v>57</v>
      </c>
      <c r="AX514" s="31" t="s">
        <v>218</v>
      </c>
      <c r="AY514" s="31" t="s">
        <v>68</v>
      </c>
      <c r="AZ514" s="31" t="s">
        <v>152</v>
      </c>
      <c r="BA514" s="31" t="s">
        <v>11989</v>
      </c>
      <c r="BB514" s="31" t="s">
        <v>50</v>
      </c>
      <c r="BC514" s="31" t="s">
        <v>50</v>
      </c>
      <c r="BD514" s="31" t="s">
        <v>50</v>
      </c>
      <c r="BE514" s="31" t="s">
        <v>50</v>
      </c>
      <c r="BF514" s="31" t="s">
        <v>50</v>
      </c>
    </row>
    <row r="515" spans="1:58" ht="45" x14ac:dyDescent="0.25">
      <c r="A515" s="31" t="s">
        <v>990</v>
      </c>
      <c r="B515" s="31" t="s">
        <v>49</v>
      </c>
      <c r="C515" s="32">
        <v>1</v>
      </c>
      <c r="D515" s="31" t="s">
        <v>50</v>
      </c>
      <c r="E515" s="31" t="s">
        <v>84</v>
      </c>
      <c r="F515" s="31" t="s">
        <v>50</v>
      </c>
      <c r="G515" s="31" t="s">
        <v>85</v>
      </c>
      <c r="H515" s="31" t="s">
        <v>50</v>
      </c>
      <c r="I515" s="31" t="s">
        <v>53</v>
      </c>
      <c r="J515" s="31" t="s">
        <v>54</v>
      </c>
      <c r="K515" s="31" t="s">
        <v>54</v>
      </c>
      <c r="L515" s="31" t="s">
        <v>128</v>
      </c>
      <c r="M515" s="31" t="s">
        <v>72</v>
      </c>
      <c r="N515" s="31" t="s">
        <v>50</v>
      </c>
      <c r="O515" s="31" t="s">
        <v>57</v>
      </c>
      <c r="P515" s="31" t="s">
        <v>50</v>
      </c>
      <c r="Q515" s="31" t="s">
        <v>50</v>
      </c>
      <c r="R515" s="31" t="s">
        <v>58</v>
      </c>
      <c r="S515" s="31" t="s">
        <v>59</v>
      </c>
      <c r="T515" s="31" t="s">
        <v>60</v>
      </c>
      <c r="U515" s="31" t="s">
        <v>60</v>
      </c>
      <c r="V515" s="31" t="s">
        <v>60</v>
      </c>
      <c r="W515" s="31" t="s">
        <v>50</v>
      </c>
      <c r="X515" s="31" t="s">
        <v>50</v>
      </c>
      <c r="Y515" s="31" t="s">
        <v>50</v>
      </c>
      <c r="Z515" s="31" t="s">
        <v>62</v>
      </c>
      <c r="AA515" s="31" t="s">
        <v>50</v>
      </c>
      <c r="AB515" s="31" t="s">
        <v>50</v>
      </c>
      <c r="AC515" s="31" t="s">
        <v>87</v>
      </c>
      <c r="AD515" s="31" t="s">
        <v>72</v>
      </c>
      <c r="AE515" s="2">
        <f t="shared" si="78"/>
        <v>48</v>
      </c>
      <c r="AF515" s="31" t="s">
        <v>84</v>
      </c>
      <c r="AG515" s="31" t="s">
        <v>129</v>
      </c>
      <c r="AH515" s="31" t="s">
        <v>152</v>
      </c>
      <c r="AI515" s="31" t="s">
        <v>991</v>
      </c>
      <c r="AJ515" s="31">
        <f t="shared" si="79"/>
        <v>1</v>
      </c>
      <c r="AK515" s="34">
        <f t="shared" si="80"/>
        <v>-99</v>
      </c>
      <c r="AL515" s="30">
        <f t="shared" si="81"/>
        <v>-99</v>
      </c>
      <c r="AM515" s="5">
        <f t="shared" si="85"/>
        <v>948.09</v>
      </c>
      <c r="AN515" s="5">
        <f t="shared" si="86"/>
        <v>48</v>
      </c>
      <c r="AO515" s="30">
        <f t="shared" si="87"/>
        <v>624</v>
      </c>
      <c r="AP515" s="30">
        <f t="shared" si="82"/>
        <v>624</v>
      </c>
      <c r="AQ515" t="str">
        <f t="shared" si="83"/>
        <v>Before 1978</v>
      </c>
      <c r="AR515" s="2">
        <f t="shared" si="84"/>
        <v>1920</v>
      </c>
      <c r="AS515" s="2">
        <f t="shared" si="88"/>
        <v>13</v>
      </c>
      <c r="AT515" s="31" t="s">
        <v>50</v>
      </c>
      <c r="AU515" s="31" t="s">
        <v>100</v>
      </c>
      <c r="AV515" s="31" t="s">
        <v>60</v>
      </c>
      <c r="AW515" s="31" t="s">
        <v>50</v>
      </c>
      <c r="AX515" s="31" t="s">
        <v>50</v>
      </c>
      <c r="AY515" s="31" t="s">
        <v>50</v>
      </c>
      <c r="AZ515" s="31" t="s">
        <v>50</v>
      </c>
      <c r="BA515" s="31" t="s">
        <v>50</v>
      </c>
      <c r="BB515" s="31" t="s">
        <v>50</v>
      </c>
      <c r="BC515" s="31" t="s">
        <v>50</v>
      </c>
      <c r="BD515" s="31" t="s">
        <v>50</v>
      </c>
      <c r="BE515" s="31" t="s">
        <v>50</v>
      </c>
      <c r="BF515" s="31" t="s">
        <v>50</v>
      </c>
    </row>
    <row r="516" spans="1:58" ht="45" x14ac:dyDescent="0.25">
      <c r="A516" s="31" t="s">
        <v>2324</v>
      </c>
      <c r="B516" s="31" t="s">
        <v>49</v>
      </c>
      <c r="C516" s="32">
        <v>7</v>
      </c>
      <c r="D516" s="31" t="s">
        <v>50</v>
      </c>
      <c r="E516" s="31" t="s">
        <v>84</v>
      </c>
      <c r="F516" s="31" t="s">
        <v>85</v>
      </c>
      <c r="G516" s="31" t="s">
        <v>50</v>
      </c>
      <c r="H516" s="31" t="s">
        <v>50</v>
      </c>
      <c r="I516" s="31" t="s">
        <v>53</v>
      </c>
      <c r="J516" s="31" t="s">
        <v>54</v>
      </c>
      <c r="K516" s="31" t="s">
        <v>54</v>
      </c>
      <c r="L516" s="31" t="s">
        <v>55</v>
      </c>
      <c r="M516" s="31" t="s">
        <v>72</v>
      </c>
      <c r="N516" s="31" t="s">
        <v>50</v>
      </c>
      <c r="O516" s="31" t="s">
        <v>57</v>
      </c>
      <c r="P516" s="31" t="s">
        <v>258</v>
      </c>
      <c r="Q516" s="31" t="s">
        <v>50</v>
      </c>
      <c r="R516" s="31" t="s">
        <v>86</v>
      </c>
      <c r="S516" s="31" t="s">
        <v>59</v>
      </c>
      <c r="T516" s="31" t="s">
        <v>60</v>
      </c>
      <c r="U516" s="31" t="s">
        <v>60</v>
      </c>
      <c r="V516" s="31" t="s">
        <v>86</v>
      </c>
      <c r="W516" s="31" t="s">
        <v>50</v>
      </c>
      <c r="X516" s="31" t="s">
        <v>50</v>
      </c>
      <c r="Y516" s="31" t="s">
        <v>54</v>
      </c>
      <c r="Z516" s="31" t="s">
        <v>62</v>
      </c>
      <c r="AA516" s="31" t="s">
        <v>50</v>
      </c>
      <c r="AB516" s="31" t="s">
        <v>50</v>
      </c>
      <c r="AC516" s="31" t="s">
        <v>87</v>
      </c>
      <c r="AD516" s="31" t="s">
        <v>72</v>
      </c>
      <c r="AE516" s="2">
        <f t="shared" ref="AE516:AE579" si="89">IF(AG516="k",VALUE(AF516),IF(AG516="T",AF516*12,IF(TRIM(AF516)="","NA",AF516)))</f>
        <v>48</v>
      </c>
      <c r="AF516" s="31" t="s">
        <v>84</v>
      </c>
      <c r="AG516" s="31" t="s">
        <v>129</v>
      </c>
      <c r="AH516" s="31" t="s">
        <v>144</v>
      </c>
      <c r="AI516" s="31" t="s">
        <v>11990</v>
      </c>
      <c r="AJ516" s="31">
        <f t="shared" ref="AJ516:AJ579" si="90">IF(AS516&gt;0,VALUE(M516),0)</f>
        <v>0</v>
      </c>
      <c r="AK516" s="34">
        <f t="shared" ref="AK516:AK579" si="91">IF(AS516&gt;0,IF(P516&lt;&gt;"",2013-VALUE(P516),IF(Q516&lt;&gt;"",2013-VALUE(Q516),-99)),-99)</f>
        <v>-99</v>
      </c>
      <c r="AL516" s="30">
        <f t="shared" ref="AL516:AL579" si="92">IF(OR((2013-AR516)=AK516,AK516=-99),-99,AK516)</f>
        <v>-99</v>
      </c>
      <c r="AM516" s="5">
        <f t="shared" si="85"/>
        <v>38.619999999999997</v>
      </c>
      <c r="AN516" s="5">
        <f t="shared" si="86"/>
        <v>0</v>
      </c>
      <c r="AO516" s="30">
        <f t="shared" si="87"/>
        <v>0</v>
      </c>
      <c r="AP516" s="30">
        <f t="shared" ref="AP516:AP579" si="93">AN516*AS516</f>
        <v>0</v>
      </c>
      <c r="AQ516" t="str">
        <f t="shared" ref="AQ516:AQ579" si="94">IF(OR(ISERROR(AR516),AR516=0),0,VLOOKUP(AR516,tblVintages,2,TRUE))</f>
        <v>Before 1978</v>
      </c>
      <c r="AR516" s="2">
        <f t="shared" ref="AR516:AR579" si="95">VLOOKUP(A516,tblBldgInfo,7,FALSE)</f>
        <v>1977</v>
      </c>
      <c r="AS516" s="2">
        <f t="shared" si="88"/>
        <v>-99</v>
      </c>
      <c r="AT516" s="31" t="s">
        <v>50</v>
      </c>
      <c r="AU516" s="31" t="s">
        <v>50</v>
      </c>
      <c r="AV516" s="31" t="s">
        <v>66</v>
      </c>
      <c r="AW516" s="31" t="s">
        <v>57</v>
      </c>
      <c r="AX516" s="31" t="s">
        <v>277</v>
      </c>
      <c r="AY516" s="31" t="s">
        <v>68</v>
      </c>
      <c r="AZ516" s="31" t="s">
        <v>144</v>
      </c>
      <c r="BA516" s="31" t="s">
        <v>11990</v>
      </c>
      <c r="BB516" s="31" t="s">
        <v>50</v>
      </c>
      <c r="BC516" s="31" t="s">
        <v>50</v>
      </c>
      <c r="BD516" s="31" t="s">
        <v>50</v>
      </c>
      <c r="BE516" s="31" t="s">
        <v>50</v>
      </c>
      <c r="BF516" s="31" t="s">
        <v>50</v>
      </c>
    </row>
    <row r="517" spans="1:58" ht="45" x14ac:dyDescent="0.25">
      <c r="A517" s="31" t="s">
        <v>264</v>
      </c>
      <c r="B517" s="31" t="s">
        <v>49</v>
      </c>
      <c r="C517" s="32">
        <v>1</v>
      </c>
      <c r="D517" s="31" t="s">
        <v>50</v>
      </c>
      <c r="E517" s="31" t="s">
        <v>51</v>
      </c>
      <c r="F517" s="31" t="s">
        <v>52</v>
      </c>
      <c r="G517" s="31" t="s">
        <v>50</v>
      </c>
      <c r="H517" s="31" t="s">
        <v>50</v>
      </c>
      <c r="I517" s="31" t="s">
        <v>53</v>
      </c>
      <c r="J517" s="31" t="s">
        <v>54</v>
      </c>
      <c r="K517" s="31" t="s">
        <v>54</v>
      </c>
      <c r="L517" s="31" t="s">
        <v>55</v>
      </c>
      <c r="M517" s="31" t="s">
        <v>70</v>
      </c>
      <c r="N517" s="31" t="s">
        <v>50</v>
      </c>
      <c r="O517" s="31" t="s">
        <v>66</v>
      </c>
      <c r="P517" s="31" t="s">
        <v>215</v>
      </c>
      <c r="Q517" s="31" t="s">
        <v>50</v>
      </c>
      <c r="R517" s="31" t="s">
        <v>58</v>
      </c>
      <c r="S517" s="31" t="s">
        <v>59</v>
      </c>
      <c r="T517" s="31" t="s">
        <v>50</v>
      </c>
      <c r="U517" s="31" t="s">
        <v>50</v>
      </c>
      <c r="V517" s="31" t="s">
        <v>66</v>
      </c>
      <c r="W517" s="31" t="s">
        <v>50</v>
      </c>
      <c r="X517" s="31" t="s">
        <v>50</v>
      </c>
      <c r="Y517" s="31" t="s">
        <v>54</v>
      </c>
      <c r="Z517" s="31" t="s">
        <v>62</v>
      </c>
      <c r="AA517" s="31" t="s">
        <v>50</v>
      </c>
      <c r="AB517" s="31" t="s">
        <v>50</v>
      </c>
      <c r="AC517" s="31" t="s">
        <v>87</v>
      </c>
      <c r="AD517" s="31" t="s">
        <v>72</v>
      </c>
      <c r="AE517" s="2">
        <f t="shared" si="89"/>
        <v>48</v>
      </c>
      <c r="AF517" s="31" t="s">
        <v>84</v>
      </c>
      <c r="AG517" s="31" t="s">
        <v>129</v>
      </c>
      <c r="AH517" s="31" t="s">
        <v>152</v>
      </c>
      <c r="AI517" s="31" t="s">
        <v>11991</v>
      </c>
      <c r="AJ517" s="31">
        <f t="shared" si="90"/>
        <v>0</v>
      </c>
      <c r="AK517" s="34">
        <f t="shared" si="91"/>
        <v>-99</v>
      </c>
      <c r="AL517" s="30">
        <f t="shared" si="92"/>
        <v>-99</v>
      </c>
      <c r="AM517" s="5">
        <f t="shared" ref="AM517:AM580" si="96">VLOOKUP(A517,tblSiteWeights,4,FALSE)</f>
        <v>2727.19</v>
      </c>
      <c r="AN517" s="5">
        <f t="shared" ref="AN517:AN580" si="97">IF(AND(AS517&gt;0,AM517&gt;0),M517*AE517,0)</f>
        <v>0</v>
      </c>
      <c r="AO517" s="30">
        <f t="shared" ref="AO517:AO580" si="98">AN517*AS517</f>
        <v>0</v>
      </c>
      <c r="AP517" s="30">
        <f t="shared" si="93"/>
        <v>0</v>
      </c>
      <c r="AQ517" t="str">
        <f t="shared" si="94"/>
        <v>Before 1978</v>
      </c>
      <c r="AR517" s="2">
        <f t="shared" si="95"/>
        <v>1970</v>
      </c>
      <c r="AS517" s="2">
        <f t="shared" ref="AS517:AS580" si="99">IF(OR(AM517=0,AU517=""),-99,VALUE(AU517))</f>
        <v>-99</v>
      </c>
      <c r="AT517" s="31" t="s">
        <v>50</v>
      </c>
      <c r="AU517" s="31" t="s">
        <v>50</v>
      </c>
      <c r="AV517" s="31" t="s">
        <v>66</v>
      </c>
      <c r="AW517" s="31" t="s">
        <v>57</v>
      </c>
      <c r="AX517" s="31" t="s">
        <v>267</v>
      </c>
      <c r="AY517" s="31" t="s">
        <v>68</v>
      </c>
      <c r="AZ517" s="31" t="s">
        <v>152</v>
      </c>
      <c r="BA517" s="31" t="s">
        <v>11991</v>
      </c>
      <c r="BB517" s="31" t="s">
        <v>67</v>
      </c>
      <c r="BC517" s="31" t="s">
        <v>53</v>
      </c>
      <c r="BD517" s="31" t="s">
        <v>50</v>
      </c>
      <c r="BE517" s="31" t="s">
        <v>50</v>
      </c>
      <c r="BF517" s="31" t="s">
        <v>50</v>
      </c>
    </row>
    <row r="518" spans="1:58" ht="45" x14ac:dyDescent="0.25">
      <c r="A518" s="31" t="s">
        <v>2365</v>
      </c>
      <c r="B518" s="31" t="s">
        <v>49</v>
      </c>
      <c r="C518" s="32">
        <v>1</v>
      </c>
      <c r="D518" s="31" t="s">
        <v>50</v>
      </c>
      <c r="E518" s="31" t="s">
        <v>84</v>
      </c>
      <c r="F518" s="31" t="s">
        <v>52</v>
      </c>
      <c r="G518" s="31" t="s">
        <v>50</v>
      </c>
      <c r="H518" s="31" t="s">
        <v>50</v>
      </c>
      <c r="I518" s="31" t="s">
        <v>53</v>
      </c>
      <c r="J518" s="31" t="s">
        <v>54</v>
      </c>
      <c r="K518" s="31" t="s">
        <v>60</v>
      </c>
      <c r="L518" s="31" t="s">
        <v>55</v>
      </c>
      <c r="M518" s="31" t="s">
        <v>72</v>
      </c>
      <c r="N518" s="31" t="s">
        <v>60</v>
      </c>
      <c r="O518" s="31" t="s">
        <v>60</v>
      </c>
      <c r="P518" s="31" t="s">
        <v>50</v>
      </c>
      <c r="Q518" s="31" t="s">
        <v>50</v>
      </c>
      <c r="R518" s="31" t="s">
        <v>74</v>
      </c>
      <c r="S518" s="31" t="s">
        <v>50</v>
      </c>
      <c r="T518" s="31" t="s">
        <v>50</v>
      </c>
      <c r="U518" s="31" t="s">
        <v>50</v>
      </c>
      <c r="V518" s="31" t="s">
        <v>50</v>
      </c>
      <c r="W518" s="31" t="s">
        <v>50</v>
      </c>
      <c r="X518" s="31" t="s">
        <v>50</v>
      </c>
      <c r="Y518" s="31" t="s">
        <v>50</v>
      </c>
      <c r="Z518" s="31" t="s">
        <v>62</v>
      </c>
      <c r="AA518" s="31" t="s">
        <v>50</v>
      </c>
      <c r="AB518" s="31" t="s">
        <v>50</v>
      </c>
      <c r="AC518" s="31" t="s">
        <v>50</v>
      </c>
      <c r="AD518" s="31" t="s">
        <v>50</v>
      </c>
      <c r="AE518" s="2">
        <f t="shared" si="89"/>
        <v>48</v>
      </c>
      <c r="AF518" s="31" t="s">
        <v>84</v>
      </c>
      <c r="AG518" s="31" t="s">
        <v>129</v>
      </c>
      <c r="AH518" s="31" t="s">
        <v>50</v>
      </c>
      <c r="AI518" s="31" t="s">
        <v>50</v>
      </c>
      <c r="AJ518" s="31">
        <f t="shared" si="90"/>
        <v>0</v>
      </c>
      <c r="AK518" s="34">
        <f t="shared" si="91"/>
        <v>-99</v>
      </c>
      <c r="AL518" s="30">
        <f t="shared" si="92"/>
        <v>-99</v>
      </c>
      <c r="AM518" s="5">
        <f t="shared" si="96"/>
        <v>1418.81</v>
      </c>
      <c r="AN518" s="5">
        <f t="shared" si="97"/>
        <v>0</v>
      </c>
      <c r="AO518" s="30">
        <f t="shared" si="98"/>
        <v>0</v>
      </c>
      <c r="AP518" s="30">
        <f t="shared" si="93"/>
        <v>0</v>
      </c>
      <c r="AQ518" t="str">
        <f t="shared" si="94"/>
        <v>Before 1978</v>
      </c>
      <c r="AR518" s="2">
        <f t="shared" si="95"/>
        <v>1972</v>
      </c>
      <c r="AS518" s="2">
        <f t="shared" si="99"/>
        <v>-99</v>
      </c>
      <c r="AT518" s="31" t="s">
        <v>50</v>
      </c>
      <c r="AU518" s="31" t="s">
        <v>50</v>
      </c>
      <c r="AV518" s="31" t="s">
        <v>66</v>
      </c>
      <c r="AW518" s="31" t="s">
        <v>57</v>
      </c>
      <c r="AX518" s="31" t="s">
        <v>50</v>
      </c>
      <c r="AY518" s="31" t="s">
        <v>50</v>
      </c>
      <c r="AZ518" s="31" t="s">
        <v>50</v>
      </c>
      <c r="BA518" s="31" t="s">
        <v>50</v>
      </c>
      <c r="BB518" s="31" t="s">
        <v>50</v>
      </c>
      <c r="BC518" s="31" t="s">
        <v>50</v>
      </c>
      <c r="BD518" s="31" t="s">
        <v>50</v>
      </c>
      <c r="BE518" s="31" t="s">
        <v>50</v>
      </c>
      <c r="BF518" s="31" t="s">
        <v>50</v>
      </c>
    </row>
    <row r="519" spans="1:58" ht="45" x14ac:dyDescent="0.25">
      <c r="A519" s="31" t="s">
        <v>2373</v>
      </c>
      <c r="B519" s="31" t="s">
        <v>49</v>
      </c>
      <c r="C519" s="32">
        <v>2</v>
      </c>
      <c r="D519" s="31" t="s">
        <v>50</v>
      </c>
      <c r="E519" s="31" t="s">
        <v>72</v>
      </c>
      <c r="F519" s="31" t="s">
        <v>51</v>
      </c>
      <c r="G519" s="31" t="s">
        <v>50</v>
      </c>
      <c r="H519" s="31" t="s">
        <v>50</v>
      </c>
      <c r="I519" s="31" t="s">
        <v>11992</v>
      </c>
      <c r="J519" s="31" t="s">
        <v>54</v>
      </c>
      <c r="K519" s="31" t="s">
        <v>54</v>
      </c>
      <c r="L519" s="31" t="s">
        <v>55</v>
      </c>
      <c r="M519" s="31" t="s">
        <v>72</v>
      </c>
      <c r="N519" s="31" t="s">
        <v>50</v>
      </c>
      <c r="O519" s="31" t="s">
        <v>66</v>
      </c>
      <c r="P519" s="31" t="s">
        <v>160</v>
      </c>
      <c r="Q519" s="31" t="s">
        <v>50</v>
      </c>
      <c r="R519" s="31" t="s">
        <v>74</v>
      </c>
      <c r="S519" s="31" t="s">
        <v>59</v>
      </c>
      <c r="T519" s="31" t="s">
        <v>60</v>
      </c>
      <c r="U519" s="31" t="s">
        <v>60</v>
      </c>
      <c r="V519" s="31" t="s">
        <v>60</v>
      </c>
      <c r="W519" s="31" t="s">
        <v>50</v>
      </c>
      <c r="X519" s="31" t="s">
        <v>50</v>
      </c>
      <c r="Y519" s="31" t="s">
        <v>50</v>
      </c>
      <c r="Z519" s="31" t="s">
        <v>62</v>
      </c>
      <c r="AA519" s="31" t="s">
        <v>50</v>
      </c>
      <c r="AB519" s="31" t="s">
        <v>50</v>
      </c>
      <c r="AC519" s="31" t="s">
        <v>87</v>
      </c>
      <c r="AD519" s="31" t="s">
        <v>72</v>
      </c>
      <c r="AE519" s="2">
        <f t="shared" si="89"/>
        <v>48</v>
      </c>
      <c r="AF519" s="31" t="s">
        <v>84</v>
      </c>
      <c r="AG519" s="31" t="s">
        <v>129</v>
      </c>
      <c r="AH519" s="31" t="s">
        <v>144</v>
      </c>
      <c r="AI519" s="31" t="s">
        <v>11993</v>
      </c>
      <c r="AJ519" s="31">
        <f t="shared" si="90"/>
        <v>0</v>
      </c>
      <c r="AK519" s="34">
        <f t="shared" si="91"/>
        <v>-99</v>
      </c>
      <c r="AL519" s="30">
        <f t="shared" si="92"/>
        <v>-99</v>
      </c>
      <c r="AM519" s="5">
        <f t="shared" si="96"/>
        <v>3000</v>
      </c>
      <c r="AN519" s="5">
        <f t="shared" si="97"/>
        <v>0</v>
      </c>
      <c r="AO519" s="30">
        <f t="shared" si="98"/>
        <v>0</v>
      </c>
      <c r="AP519" s="30">
        <f t="shared" si="93"/>
        <v>0</v>
      </c>
      <c r="AQ519" t="str">
        <f t="shared" si="94"/>
        <v>1978 - 1992</v>
      </c>
      <c r="AR519" s="2">
        <f t="shared" si="95"/>
        <v>1979</v>
      </c>
      <c r="AS519" s="2">
        <f t="shared" si="99"/>
        <v>-99</v>
      </c>
      <c r="AT519" s="31" t="s">
        <v>50</v>
      </c>
      <c r="AU519" s="31" t="s">
        <v>50</v>
      </c>
      <c r="AV519" s="31" t="s">
        <v>66</v>
      </c>
      <c r="AW519" s="31" t="s">
        <v>57</v>
      </c>
      <c r="AX519" s="31" t="s">
        <v>146</v>
      </c>
      <c r="AY519" s="31" t="s">
        <v>68</v>
      </c>
      <c r="AZ519" s="31" t="s">
        <v>144</v>
      </c>
      <c r="BA519" s="31" t="s">
        <v>50</v>
      </c>
      <c r="BB519" s="31" t="s">
        <v>12733</v>
      </c>
      <c r="BC519" s="31" t="s">
        <v>53</v>
      </c>
      <c r="BD519" s="31" t="s">
        <v>50</v>
      </c>
      <c r="BE519" s="31" t="s">
        <v>50</v>
      </c>
      <c r="BF519" s="31" t="s">
        <v>50</v>
      </c>
    </row>
    <row r="520" spans="1:58" ht="45" x14ac:dyDescent="0.25">
      <c r="A520" s="31" t="s">
        <v>268</v>
      </c>
      <c r="B520" s="31" t="s">
        <v>49</v>
      </c>
      <c r="C520" s="32">
        <v>7</v>
      </c>
      <c r="D520" s="31" t="s">
        <v>50</v>
      </c>
      <c r="E520" s="31" t="s">
        <v>72</v>
      </c>
      <c r="F520" s="31" t="s">
        <v>51</v>
      </c>
      <c r="G520" s="31" t="s">
        <v>50</v>
      </c>
      <c r="H520" s="31" t="s">
        <v>50</v>
      </c>
      <c r="I520" s="31" t="s">
        <v>53</v>
      </c>
      <c r="J520" s="31" t="s">
        <v>54</v>
      </c>
      <c r="K520" s="31" t="s">
        <v>54</v>
      </c>
      <c r="L520" s="31" t="s">
        <v>128</v>
      </c>
      <c r="M520" s="31" t="s">
        <v>72</v>
      </c>
      <c r="N520" s="31" t="s">
        <v>50</v>
      </c>
      <c r="O520" s="31" t="s">
        <v>57</v>
      </c>
      <c r="P520" s="31" t="s">
        <v>135</v>
      </c>
      <c r="Q520" s="31" t="s">
        <v>50</v>
      </c>
      <c r="R520" s="31" t="s">
        <v>86</v>
      </c>
      <c r="S520" s="31" t="s">
        <v>59</v>
      </c>
      <c r="T520" s="31" t="s">
        <v>60</v>
      </c>
      <c r="U520" s="31" t="s">
        <v>60</v>
      </c>
      <c r="V520" s="31" t="s">
        <v>60</v>
      </c>
      <c r="W520" s="31" t="s">
        <v>50</v>
      </c>
      <c r="X520" s="31" t="s">
        <v>50</v>
      </c>
      <c r="Y520" s="31" t="s">
        <v>50</v>
      </c>
      <c r="Z520" s="31" t="s">
        <v>62</v>
      </c>
      <c r="AA520" s="31" t="s">
        <v>50</v>
      </c>
      <c r="AB520" s="31" t="s">
        <v>50</v>
      </c>
      <c r="AC520" s="31" t="s">
        <v>87</v>
      </c>
      <c r="AD520" s="31" t="s">
        <v>72</v>
      </c>
      <c r="AE520" s="2">
        <f t="shared" si="89"/>
        <v>48</v>
      </c>
      <c r="AF520" s="31" t="s">
        <v>84</v>
      </c>
      <c r="AG520" s="31" t="s">
        <v>129</v>
      </c>
      <c r="AH520" s="31" t="s">
        <v>136</v>
      </c>
      <c r="AI520" s="31" t="s">
        <v>999</v>
      </c>
      <c r="AJ520" s="31">
        <f t="shared" si="90"/>
        <v>1</v>
      </c>
      <c r="AK520" s="34">
        <f t="shared" si="91"/>
        <v>14</v>
      </c>
      <c r="AL520" s="30">
        <f t="shared" si="92"/>
        <v>14</v>
      </c>
      <c r="AM520" s="5">
        <f t="shared" si="96"/>
        <v>73.92</v>
      </c>
      <c r="AN520" s="5">
        <f t="shared" si="97"/>
        <v>48</v>
      </c>
      <c r="AO520" s="30">
        <f t="shared" si="98"/>
        <v>480</v>
      </c>
      <c r="AP520" s="30">
        <f t="shared" si="93"/>
        <v>480</v>
      </c>
      <c r="AQ520" t="str">
        <f t="shared" si="94"/>
        <v>Before 1978</v>
      </c>
      <c r="AR520" s="2">
        <f t="shared" si="95"/>
        <v>1943</v>
      </c>
      <c r="AS520" s="2">
        <f t="shared" si="99"/>
        <v>10</v>
      </c>
      <c r="AT520" s="31" t="s">
        <v>50</v>
      </c>
      <c r="AU520" s="31" t="s">
        <v>92</v>
      </c>
      <c r="AV520" s="31" t="s">
        <v>141</v>
      </c>
      <c r="AW520" s="31" t="s">
        <v>86</v>
      </c>
      <c r="AX520" s="31" t="s">
        <v>565</v>
      </c>
      <c r="AY520" s="31" t="s">
        <v>68</v>
      </c>
      <c r="AZ520" s="31" t="s">
        <v>50</v>
      </c>
      <c r="BA520" s="31" t="s">
        <v>50</v>
      </c>
      <c r="BB520" s="31" t="s">
        <v>273</v>
      </c>
      <c r="BC520" s="31" t="s">
        <v>59</v>
      </c>
      <c r="BD520" s="31" t="s">
        <v>50</v>
      </c>
      <c r="BE520" s="31" t="s">
        <v>50</v>
      </c>
      <c r="BF520" s="31" t="s">
        <v>50</v>
      </c>
    </row>
    <row r="521" spans="1:58" ht="45" x14ac:dyDescent="0.25">
      <c r="A521" s="31" t="s">
        <v>274</v>
      </c>
      <c r="B521" s="31" t="s">
        <v>49</v>
      </c>
      <c r="C521" s="32">
        <v>1</v>
      </c>
      <c r="D521" s="31" t="s">
        <v>50</v>
      </c>
      <c r="E521" s="31" t="s">
        <v>84</v>
      </c>
      <c r="F521" s="31" t="s">
        <v>85</v>
      </c>
      <c r="G521" s="31" t="s">
        <v>50</v>
      </c>
      <c r="H521" s="31" t="s">
        <v>50</v>
      </c>
      <c r="I521" s="31" t="s">
        <v>53</v>
      </c>
      <c r="J521" s="31" t="s">
        <v>54</v>
      </c>
      <c r="K521" s="31" t="s">
        <v>54</v>
      </c>
      <c r="L521" s="31" t="s">
        <v>55</v>
      </c>
      <c r="M521" s="31" t="s">
        <v>72</v>
      </c>
      <c r="N521" s="31" t="s">
        <v>50</v>
      </c>
      <c r="O521" s="31" t="s">
        <v>57</v>
      </c>
      <c r="P521" s="31" t="s">
        <v>50</v>
      </c>
      <c r="Q521" s="31" t="s">
        <v>50</v>
      </c>
      <c r="R521" s="31" t="s">
        <v>74</v>
      </c>
      <c r="S521" s="31" t="s">
        <v>58</v>
      </c>
      <c r="T521" s="31" t="s">
        <v>60</v>
      </c>
      <c r="U521" s="31" t="s">
        <v>60</v>
      </c>
      <c r="V521" s="31" t="s">
        <v>60</v>
      </c>
      <c r="W521" s="31" t="s">
        <v>50</v>
      </c>
      <c r="X521" s="31" t="s">
        <v>50</v>
      </c>
      <c r="Y521" s="31" t="s">
        <v>50</v>
      </c>
      <c r="Z521" s="31" t="s">
        <v>62</v>
      </c>
      <c r="AA521" s="31" t="s">
        <v>50</v>
      </c>
      <c r="AB521" s="31" t="s">
        <v>50</v>
      </c>
      <c r="AC521" s="31" t="s">
        <v>63</v>
      </c>
      <c r="AD521" s="31" t="s">
        <v>72</v>
      </c>
      <c r="AE521" s="2">
        <f t="shared" si="89"/>
        <v>48</v>
      </c>
      <c r="AF521" s="31" t="s">
        <v>84</v>
      </c>
      <c r="AG521" s="31" t="s">
        <v>129</v>
      </c>
      <c r="AH521" s="31" t="s">
        <v>275</v>
      </c>
      <c r="AI521" s="31" t="s">
        <v>276</v>
      </c>
      <c r="AJ521" s="31">
        <f t="shared" si="90"/>
        <v>0</v>
      </c>
      <c r="AK521" s="34">
        <f t="shared" si="91"/>
        <v>-99</v>
      </c>
      <c r="AL521" s="30">
        <f t="shared" si="92"/>
        <v>-99</v>
      </c>
      <c r="AM521" s="5">
        <f t="shared" si="96"/>
        <v>211.24</v>
      </c>
      <c r="AN521" s="5">
        <f t="shared" si="97"/>
        <v>0</v>
      </c>
      <c r="AO521" s="30">
        <f t="shared" si="98"/>
        <v>0</v>
      </c>
      <c r="AP521" s="30">
        <f t="shared" si="93"/>
        <v>0</v>
      </c>
      <c r="AQ521" t="str">
        <f t="shared" si="94"/>
        <v>Before 1978</v>
      </c>
      <c r="AR521" s="2">
        <f t="shared" si="95"/>
        <v>1971</v>
      </c>
      <c r="AS521" s="2">
        <f t="shared" si="99"/>
        <v>-99</v>
      </c>
      <c r="AT521" s="31" t="s">
        <v>217</v>
      </c>
      <c r="AU521" s="31" t="s">
        <v>50</v>
      </c>
      <c r="AV521" s="31" t="s">
        <v>66</v>
      </c>
      <c r="AW521" s="31" t="s">
        <v>57</v>
      </c>
      <c r="AX521" s="31" t="s">
        <v>277</v>
      </c>
      <c r="AY521" s="31" t="s">
        <v>68</v>
      </c>
      <c r="AZ521" s="31" t="s">
        <v>275</v>
      </c>
      <c r="BA521" s="31" t="s">
        <v>276</v>
      </c>
      <c r="BB521" s="31" t="s">
        <v>154</v>
      </c>
      <c r="BC521" s="31" t="s">
        <v>129</v>
      </c>
      <c r="BD521" s="31" t="s">
        <v>50</v>
      </c>
      <c r="BE521" s="31" t="s">
        <v>50</v>
      </c>
      <c r="BF521" s="31" t="s">
        <v>50</v>
      </c>
    </row>
    <row r="522" spans="1:58" ht="45" x14ac:dyDescent="0.25">
      <c r="A522" s="31" t="s">
        <v>274</v>
      </c>
      <c r="B522" s="31" t="s">
        <v>49</v>
      </c>
      <c r="C522" s="32">
        <v>2</v>
      </c>
      <c r="D522" s="31" t="s">
        <v>50</v>
      </c>
      <c r="E522" s="31" t="s">
        <v>84</v>
      </c>
      <c r="F522" s="31" t="s">
        <v>85</v>
      </c>
      <c r="G522" s="31" t="s">
        <v>50</v>
      </c>
      <c r="H522" s="31" t="s">
        <v>50</v>
      </c>
      <c r="I522" s="31" t="s">
        <v>53</v>
      </c>
      <c r="J522" s="31" t="s">
        <v>54</v>
      </c>
      <c r="K522" s="31" t="s">
        <v>54</v>
      </c>
      <c r="L522" s="31" t="s">
        <v>55</v>
      </c>
      <c r="M522" s="31" t="s">
        <v>51</v>
      </c>
      <c r="N522" s="31" t="s">
        <v>50</v>
      </c>
      <c r="O522" s="31" t="s">
        <v>57</v>
      </c>
      <c r="P522" s="31" t="s">
        <v>50</v>
      </c>
      <c r="Q522" s="31" t="s">
        <v>50</v>
      </c>
      <c r="R522" s="31" t="s">
        <v>74</v>
      </c>
      <c r="S522" s="31" t="s">
        <v>58</v>
      </c>
      <c r="T522" s="31" t="s">
        <v>60</v>
      </c>
      <c r="U522" s="31" t="s">
        <v>60</v>
      </c>
      <c r="V522" s="31" t="s">
        <v>60</v>
      </c>
      <c r="W522" s="31" t="s">
        <v>50</v>
      </c>
      <c r="X522" s="31" t="s">
        <v>50</v>
      </c>
      <c r="Y522" s="31" t="s">
        <v>50</v>
      </c>
      <c r="Z522" s="31" t="s">
        <v>62</v>
      </c>
      <c r="AA522" s="31" t="s">
        <v>50</v>
      </c>
      <c r="AB522" s="31" t="s">
        <v>50</v>
      </c>
      <c r="AC522" s="31" t="s">
        <v>87</v>
      </c>
      <c r="AD522" s="31" t="s">
        <v>72</v>
      </c>
      <c r="AE522" s="2">
        <f t="shared" si="89"/>
        <v>48</v>
      </c>
      <c r="AF522" s="31" t="s">
        <v>84</v>
      </c>
      <c r="AG522" s="31" t="s">
        <v>129</v>
      </c>
      <c r="AH522" s="31" t="s">
        <v>275</v>
      </c>
      <c r="AI522" s="31" t="s">
        <v>11994</v>
      </c>
      <c r="AJ522" s="31">
        <f t="shared" si="90"/>
        <v>0</v>
      </c>
      <c r="AK522" s="34">
        <f t="shared" si="91"/>
        <v>-99</v>
      </c>
      <c r="AL522" s="30">
        <f t="shared" si="92"/>
        <v>-99</v>
      </c>
      <c r="AM522" s="5">
        <f t="shared" si="96"/>
        <v>211.24</v>
      </c>
      <c r="AN522" s="5">
        <f t="shared" si="97"/>
        <v>0</v>
      </c>
      <c r="AO522" s="30">
        <f t="shared" si="98"/>
        <v>0</v>
      </c>
      <c r="AP522" s="30">
        <f t="shared" si="93"/>
        <v>0</v>
      </c>
      <c r="AQ522" t="str">
        <f t="shared" si="94"/>
        <v>Before 1978</v>
      </c>
      <c r="AR522" s="2">
        <f t="shared" si="95"/>
        <v>1971</v>
      </c>
      <c r="AS522" s="2">
        <f t="shared" si="99"/>
        <v>-99</v>
      </c>
      <c r="AT522" s="31" t="s">
        <v>50</v>
      </c>
      <c r="AU522" s="31" t="s">
        <v>50</v>
      </c>
      <c r="AV522" s="31" t="s">
        <v>66</v>
      </c>
      <c r="AW522" s="31" t="s">
        <v>57</v>
      </c>
      <c r="AX522" s="31" t="s">
        <v>195</v>
      </c>
      <c r="AY522" s="31" t="s">
        <v>68</v>
      </c>
      <c r="AZ522" s="31" t="s">
        <v>275</v>
      </c>
      <c r="BA522" s="31" t="s">
        <v>11994</v>
      </c>
      <c r="BB522" s="31" t="s">
        <v>154</v>
      </c>
      <c r="BC522" s="31" t="s">
        <v>129</v>
      </c>
      <c r="BD522" s="31" t="s">
        <v>50</v>
      </c>
      <c r="BE522" s="31" t="s">
        <v>50</v>
      </c>
      <c r="BF522" s="31" t="s">
        <v>50</v>
      </c>
    </row>
    <row r="523" spans="1:58" ht="45" x14ac:dyDescent="0.25">
      <c r="A523" s="31" t="s">
        <v>2392</v>
      </c>
      <c r="B523" s="31" t="s">
        <v>49</v>
      </c>
      <c r="C523" s="32">
        <v>2</v>
      </c>
      <c r="D523" s="31" t="s">
        <v>50</v>
      </c>
      <c r="E523" s="31" t="s">
        <v>84</v>
      </c>
      <c r="F523" s="31" t="s">
        <v>85</v>
      </c>
      <c r="G523" s="31" t="s">
        <v>84</v>
      </c>
      <c r="H523" s="31" t="s">
        <v>85</v>
      </c>
      <c r="I523" s="31" t="s">
        <v>97</v>
      </c>
      <c r="J523" s="31" t="s">
        <v>54</v>
      </c>
      <c r="K523" s="31" t="s">
        <v>60</v>
      </c>
      <c r="L523" s="31" t="s">
        <v>55</v>
      </c>
      <c r="M523" s="31" t="s">
        <v>72</v>
      </c>
      <c r="N523" s="31" t="s">
        <v>50</v>
      </c>
      <c r="O523" s="31" t="s">
        <v>66</v>
      </c>
      <c r="P523" s="31" t="s">
        <v>50</v>
      </c>
      <c r="Q523" s="31" t="s">
        <v>50</v>
      </c>
      <c r="R523" s="31" t="s">
        <v>74</v>
      </c>
      <c r="S523" s="31" t="s">
        <v>58</v>
      </c>
      <c r="T523" s="31" t="s">
        <v>50</v>
      </c>
      <c r="U523" s="31" t="s">
        <v>50</v>
      </c>
      <c r="V523" s="31" t="s">
        <v>50</v>
      </c>
      <c r="W523" s="31" t="s">
        <v>50</v>
      </c>
      <c r="X523" s="31" t="s">
        <v>50</v>
      </c>
      <c r="Y523" s="31" t="s">
        <v>50</v>
      </c>
      <c r="Z523" s="31" t="s">
        <v>62</v>
      </c>
      <c r="AA523" s="31" t="s">
        <v>50</v>
      </c>
      <c r="AB523" s="31" t="s">
        <v>50</v>
      </c>
      <c r="AC523" s="31" t="s">
        <v>50</v>
      </c>
      <c r="AD523" s="31" t="s">
        <v>72</v>
      </c>
      <c r="AE523" s="2">
        <f t="shared" si="89"/>
        <v>48</v>
      </c>
      <c r="AF523" s="31" t="s">
        <v>84</v>
      </c>
      <c r="AG523" s="31" t="s">
        <v>129</v>
      </c>
      <c r="AH523" s="31" t="s">
        <v>144</v>
      </c>
      <c r="AI523" s="31" t="s">
        <v>11995</v>
      </c>
      <c r="AJ523" s="31">
        <f t="shared" si="90"/>
        <v>0</v>
      </c>
      <c r="AK523" s="34">
        <f t="shared" si="91"/>
        <v>-99</v>
      </c>
      <c r="AL523" s="30">
        <f t="shared" si="92"/>
        <v>-99</v>
      </c>
      <c r="AM523" s="5">
        <f t="shared" si="96"/>
        <v>32.549999999999997</v>
      </c>
      <c r="AN523" s="5">
        <f t="shared" si="97"/>
        <v>0</v>
      </c>
      <c r="AO523" s="30">
        <f t="shared" si="98"/>
        <v>0</v>
      </c>
      <c r="AP523" s="30">
        <f t="shared" si="93"/>
        <v>0</v>
      </c>
      <c r="AQ523" t="str">
        <f t="shared" si="94"/>
        <v>Before 1978</v>
      </c>
      <c r="AR523" s="2">
        <f t="shared" si="95"/>
        <v>1956</v>
      </c>
      <c r="AS523" s="2">
        <f t="shared" si="99"/>
        <v>-99</v>
      </c>
      <c r="AT523" s="31" t="s">
        <v>50</v>
      </c>
      <c r="AU523" s="31" t="s">
        <v>50</v>
      </c>
      <c r="AV523" s="31" t="s">
        <v>66</v>
      </c>
      <c r="AW523" s="31" t="s">
        <v>57</v>
      </c>
      <c r="AX523" s="31" t="s">
        <v>50</v>
      </c>
      <c r="AY523" s="31" t="s">
        <v>68</v>
      </c>
      <c r="AZ523" s="31" t="s">
        <v>144</v>
      </c>
      <c r="BA523" s="31" t="s">
        <v>11995</v>
      </c>
      <c r="BB523" s="31" t="s">
        <v>50</v>
      </c>
      <c r="BC523" s="31" t="s">
        <v>50</v>
      </c>
      <c r="BD523" s="31" t="s">
        <v>50</v>
      </c>
      <c r="BE523" s="31" t="s">
        <v>50</v>
      </c>
      <c r="BF523" s="31" t="s">
        <v>50</v>
      </c>
    </row>
    <row r="524" spans="1:58" ht="45" x14ac:dyDescent="0.25">
      <c r="A524" s="31" t="s">
        <v>278</v>
      </c>
      <c r="B524" s="31" t="s">
        <v>49</v>
      </c>
      <c r="C524" s="32">
        <v>7</v>
      </c>
      <c r="D524" s="31" t="s">
        <v>50</v>
      </c>
      <c r="E524" s="31" t="s">
        <v>84</v>
      </c>
      <c r="F524" s="31" t="s">
        <v>50</v>
      </c>
      <c r="G524" s="31" t="s">
        <v>96</v>
      </c>
      <c r="H524" s="31" t="s">
        <v>50</v>
      </c>
      <c r="I524" s="31" t="s">
        <v>53</v>
      </c>
      <c r="J524" s="31" t="s">
        <v>54</v>
      </c>
      <c r="K524" s="31" t="s">
        <v>60</v>
      </c>
      <c r="L524" s="31" t="s">
        <v>128</v>
      </c>
      <c r="M524" s="31" t="s">
        <v>51</v>
      </c>
      <c r="N524" s="31" t="s">
        <v>50</v>
      </c>
      <c r="O524" s="31" t="s">
        <v>66</v>
      </c>
      <c r="P524" s="31" t="s">
        <v>50</v>
      </c>
      <c r="Q524" s="31" t="s">
        <v>50</v>
      </c>
      <c r="R524" s="31" t="s">
        <v>74</v>
      </c>
      <c r="S524" s="31" t="s">
        <v>58</v>
      </c>
      <c r="T524" s="31" t="s">
        <v>60</v>
      </c>
      <c r="U524" s="31" t="s">
        <v>60</v>
      </c>
      <c r="V524" s="31" t="s">
        <v>50</v>
      </c>
      <c r="W524" s="31" t="s">
        <v>50</v>
      </c>
      <c r="X524" s="31" t="s">
        <v>50</v>
      </c>
      <c r="Y524" s="31" t="s">
        <v>61</v>
      </c>
      <c r="Z524" s="31" t="s">
        <v>62</v>
      </c>
      <c r="AA524" s="31" t="s">
        <v>86</v>
      </c>
      <c r="AB524" s="31" t="s">
        <v>50</v>
      </c>
      <c r="AC524" s="31" t="s">
        <v>87</v>
      </c>
      <c r="AD524" s="31" t="s">
        <v>72</v>
      </c>
      <c r="AE524" s="2">
        <f t="shared" si="89"/>
        <v>48</v>
      </c>
      <c r="AF524" s="31" t="s">
        <v>84</v>
      </c>
      <c r="AG524" s="31" t="s">
        <v>129</v>
      </c>
      <c r="AH524" s="31" t="s">
        <v>144</v>
      </c>
      <c r="AI524" s="31" t="s">
        <v>50</v>
      </c>
      <c r="AJ524" s="31">
        <f t="shared" si="90"/>
        <v>0</v>
      </c>
      <c r="AK524" s="34">
        <f t="shared" si="91"/>
        <v>-99</v>
      </c>
      <c r="AL524" s="30">
        <f t="shared" si="92"/>
        <v>-99</v>
      </c>
      <c r="AM524" s="5">
        <f t="shared" si="96"/>
        <v>53.66</v>
      </c>
      <c r="AN524" s="5">
        <f t="shared" si="97"/>
        <v>0</v>
      </c>
      <c r="AO524" s="30">
        <f t="shared" si="98"/>
        <v>0</v>
      </c>
      <c r="AP524" s="30">
        <f t="shared" si="93"/>
        <v>0</v>
      </c>
      <c r="AQ524" t="str">
        <f t="shared" si="94"/>
        <v>Before 1978</v>
      </c>
      <c r="AR524" s="2">
        <f t="shared" si="95"/>
        <v>1960</v>
      </c>
      <c r="AS524" s="2">
        <f t="shared" si="99"/>
        <v>-99</v>
      </c>
      <c r="AT524" s="31" t="s">
        <v>50</v>
      </c>
      <c r="AU524" s="31" t="s">
        <v>50</v>
      </c>
      <c r="AV524" s="31" t="s">
        <v>60</v>
      </c>
      <c r="AW524" s="31" t="s">
        <v>50</v>
      </c>
      <c r="AX524" s="31" t="s">
        <v>50</v>
      </c>
      <c r="AY524" s="31" t="s">
        <v>50</v>
      </c>
      <c r="AZ524" s="31" t="s">
        <v>50</v>
      </c>
      <c r="BA524" s="31" t="s">
        <v>50</v>
      </c>
      <c r="BB524" s="31" t="s">
        <v>50</v>
      </c>
      <c r="BC524" s="31" t="s">
        <v>50</v>
      </c>
      <c r="BD524" s="31" t="s">
        <v>50</v>
      </c>
      <c r="BE524" s="31" t="s">
        <v>50</v>
      </c>
      <c r="BF524" s="31" t="s">
        <v>50</v>
      </c>
    </row>
    <row r="525" spans="1:58" ht="45" x14ac:dyDescent="0.25">
      <c r="A525" s="31" t="s">
        <v>278</v>
      </c>
      <c r="B525" s="31" t="s">
        <v>49</v>
      </c>
      <c r="C525" s="32">
        <v>11</v>
      </c>
      <c r="D525" s="31" t="s">
        <v>50</v>
      </c>
      <c r="E525" s="31" t="s">
        <v>84</v>
      </c>
      <c r="F525" s="31" t="s">
        <v>85</v>
      </c>
      <c r="G525" s="31" t="s">
        <v>96</v>
      </c>
      <c r="H525" s="31" t="s">
        <v>194</v>
      </c>
      <c r="I525" s="31" t="s">
        <v>97</v>
      </c>
      <c r="J525" s="31" t="s">
        <v>54</v>
      </c>
      <c r="K525" s="31" t="s">
        <v>60</v>
      </c>
      <c r="L525" s="31" t="s">
        <v>128</v>
      </c>
      <c r="M525" s="31" t="s">
        <v>72</v>
      </c>
      <c r="N525" s="31" t="s">
        <v>50</v>
      </c>
      <c r="O525" s="31" t="s">
        <v>66</v>
      </c>
      <c r="P525" s="31" t="s">
        <v>50</v>
      </c>
      <c r="Q525" s="31" t="s">
        <v>50</v>
      </c>
      <c r="R525" s="31" t="s">
        <v>74</v>
      </c>
      <c r="S525" s="31" t="s">
        <v>58</v>
      </c>
      <c r="T525" s="31" t="s">
        <v>60</v>
      </c>
      <c r="U525" s="31" t="s">
        <v>60</v>
      </c>
      <c r="V525" s="31" t="s">
        <v>50</v>
      </c>
      <c r="W525" s="31" t="s">
        <v>50</v>
      </c>
      <c r="X525" s="31" t="s">
        <v>50</v>
      </c>
      <c r="Y525" s="31" t="s">
        <v>50</v>
      </c>
      <c r="Z525" s="31" t="s">
        <v>62</v>
      </c>
      <c r="AA525" s="31" t="s">
        <v>86</v>
      </c>
      <c r="AB525" s="31" t="s">
        <v>50</v>
      </c>
      <c r="AC525" s="31" t="s">
        <v>87</v>
      </c>
      <c r="AD525" s="31" t="s">
        <v>72</v>
      </c>
      <c r="AE525" s="2">
        <f t="shared" si="89"/>
        <v>48</v>
      </c>
      <c r="AF525" s="31" t="s">
        <v>84</v>
      </c>
      <c r="AG525" s="31" t="s">
        <v>129</v>
      </c>
      <c r="AH525" s="31" t="s">
        <v>136</v>
      </c>
      <c r="AI525" s="31" t="s">
        <v>50</v>
      </c>
      <c r="AJ525" s="31">
        <f t="shared" si="90"/>
        <v>0</v>
      </c>
      <c r="AK525" s="34">
        <f t="shared" si="91"/>
        <v>-99</v>
      </c>
      <c r="AL525" s="30">
        <f t="shared" si="92"/>
        <v>-99</v>
      </c>
      <c r="AM525" s="5">
        <f t="shared" si="96"/>
        <v>53.66</v>
      </c>
      <c r="AN525" s="5">
        <f t="shared" si="97"/>
        <v>0</v>
      </c>
      <c r="AO525" s="30">
        <f t="shared" si="98"/>
        <v>0</v>
      </c>
      <c r="AP525" s="30">
        <f t="shared" si="93"/>
        <v>0</v>
      </c>
      <c r="AQ525" t="str">
        <f t="shared" si="94"/>
        <v>Before 1978</v>
      </c>
      <c r="AR525" s="2">
        <f t="shared" si="95"/>
        <v>1960</v>
      </c>
      <c r="AS525" s="2">
        <f t="shared" si="99"/>
        <v>-99</v>
      </c>
      <c r="AT525" s="31" t="s">
        <v>50</v>
      </c>
      <c r="AU525" s="31" t="s">
        <v>50</v>
      </c>
      <c r="AV525" s="31" t="s">
        <v>141</v>
      </c>
      <c r="AW525" s="31" t="s">
        <v>86</v>
      </c>
      <c r="AX525" s="31" t="s">
        <v>50</v>
      </c>
      <c r="AY525" s="31" t="s">
        <v>50</v>
      </c>
      <c r="AZ525" s="31" t="s">
        <v>136</v>
      </c>
      <c r="BA525" s="31" t="s">
        <v>50</v>
      </c>
      <c r="BB525" s="31" t="s">
        <v>50</v>
      </c>
      <c r="BC525" s="31" t="s">
        <v>50</v>
      </c>
      <c r="BD525" s="31" t="s">
        <v>50</v>
      </c>
      <c r="BE525" s="31" t="s">
        <v>50</v>
      </c>
      <c r="BF525" s="31" t="s">
        <v>50</v>
      </c>
    </row>
    <row r="526" spans="1:58" ht="45" x14ac:dyDescent="0.25">
      <c r="A526" s="31" t="s">
        <v>2419</v>
      </c>
      <c r="B526" s="31" t="s">
        <v>49</v>
      </c>
      <c r="C526" s="32">
        <v>3</v>
      </c>
      <c r="D526" s="31" t="s">
        <v>50</v>
      </c>
      <c r="E526" s="31" t="s">
        <v>85</v>
      </c>
      <c r="F526" s="31" t="s">
        <v>70</v>
      </c>
      <c r="G526" s="31" t="s">
        <v>50</v>
      </c>
      <c r="H526" s="31" t="s">
        <v>50</v>
      </c>
      <c r="I526" s="31" t="s">
        <v>53</v>
      </c>
      <c r="J526" s="31" t="s">
        <v>54</v>
      </c>
      <c r="K526" s="31" t="s">
        <v>54</v>
      </c>
      <c r="L526" s="31" t="s">
        <v>55</v>
      </c>
      <c r="M526" s="31" t="s">
        <v>52</v>
      </c>
      <c r="N526" s="31" t="s">
        <v>56</v>
      </c>
      <c r="O526" s="31" t="s">
        <v>60</v>
      </c>
      <c r="P526" s="31" t="s">
        <v>320</v>
      </c>
      <c r="Q526" s="31" t="s">
        <v>50</v>
      </c>
      <c r="R526" s="31" t="s">
        <v>58</v>
      </c>
      <c r="S526" s="31" t="s">
        <v>59</v>
      </c>
      <c r="T526" s="31" t="s">
        <v>60</v>
      </c>
      <c r="U526" s="31" t="s">
        <v>60</v>
      </c>
      <c r="V526" s="31" t="s">
        <v>60</v>
      </c>
      <c r="W526" s="31" t="s">
        <v>50</v>
      </c>
      <c r="X526" s="31" t="s">
        <v>50</v>
      </c>
      <c r="Y526" s="31" t="s">
        <v>50</v>
      </c>
      <c r="Z526" s="31" t="s">
        <v>62</v>
      </c>
      <c r="AA526" s="31" t="s">
        <v>50</v>
      </c>
      <c r="AB526" s="31" t="s">
        <v>50</v>
      </c>
      <c r="AC526" s="31" t="s">
        <v>87</v>
      </c>
      <c r="AD526" s="31" t="s">
        <v>72</v>
      </c>
      <c r="AE526" s="2">
        <f t="shared" si="89"/>
        <v>48</v>
      </c>
      <c r="AF526" s="31" t="s">
        <v>84</v>
      </c>
      <c r="AG526" s="31" t="s">
        <v>129</v>
      </c>
      <c r="AH526" s="31" t="s">
        <v>144</v>
      </c>
      <c r="AI526" s="31" t="s">
        <v>11996</v>
      </c>
      <c r="AJ526" s="31">
        <f t="shared" si="90"/>
        <v>0</v>
      </c>
      <c r="AK526" s="34">
        <f t="shared" si="91"/>
        <v>-99</v>
      </c>
      <c r="AL526" s="30">
        <f t="shared" si="92"/>
        <v>-99</v>
      </c>
      <c r="AM526" s="5">
        <f t="shared" si="96"/>
        <v>195.11</v>
      </c>
      <c r="AN526" s="5">
        <f t="shared" si="97"/>
        <v>0</v>
      </c>
      <c r="AO526" s="30">
        <f t="shared" si="98"/>
        <v>0</v>
      </c>
      <c r="AP526" s="30">
        <f t="shared" si="93"/>
        <v>0</v>
      </c>
      <c r="AQ526" t="str">
        <f t="shared" si="94"/>
        <v>1978 - 1992</v>
      </c>
      <c r="AR526" s="2">
        <f t="shared" si="95"/>
        <v>1984</v>
      </c>
      <c r="AS526" s="2">
        <f t="shared" si="99"/>
        <v>-99</v>
      </c>
      <c r="AT526" s="31" t="s">
        <v>50</v>
      </c>
      <c r="AU526" s="31" t="s">
        <v>50</v>
      </c>
      <c r="AV526" s="31" t="s">
        <v>141</v>
      </c>
      <c r="AW526" s="31" t="s">
        <v>86</v>
      </c>
      <c r="AX526" s="31" t="s">
        <v>847</v>
      </c>
      <c r="AY526" s="31" t="s">
        <v>68</v>
      </c>
      <c r="AZ526" s="31" t="s">
        <v>77</v>
      </c>
      <c r="BA526" s="31" t="s">
        <v>11996</v>
      </c>
      <c r="BB526" s="31" t="s">
        <v>50</v>
      </c>
      <c r="BC526" s="31" t="s">
        <v>50</v>
      </c>
      <c r="BD526" s="31" t="s">
        <v>50</v>
      </c>
      <c r="BE526" s="31" t="s">
        <v>50</v>
      </c>
      <c r="BF526" s="31" t="s">
        <v>50</v>
      </c>
    </row>
    <row r="527" spans="1:58" ht="45" x14ac:dyDescent="0.25">
      <c r="A527" s="31" t="s">
        <v>1002</v>
      </c>
      <c r="B527" s="31" t="s">
        <v>49</v>
      </c>
      <c r="C527" s="32">
        <v>1</v>
      </c>
      <c r="D527" s="31" t="s">
        <v>50</v>
      </c>
      <c r="E527" s="31" t="s">
        <v>85</v>
      </c>
      <c r="F527" s="31" t="s">
        <v>70</v>
      </c>
      <c r="G527" s="31" t="s">
        <v>71</v>
      </c>
      <c r="H527" s="31" t="s">
        <v>96</v>
      </c>
      <c r="I527" s="31" t="s">
        <v>53</v>
      </c>
      <c r="J527" s="31" t="s">
        <v>54</v>
      </c>
      <c r="K527" s="31" t="s">
        <v>54</v>
      </c>
      <c r="L527" s="31" t="s">
        <v>128</v>
      </c>
      <c r="M527" s="31" t="s">
        <v>383</v>
      </c>
      <c r="N527" s="31" t="s">
        <v>50</v>
      </c>
      <c r="O527" s="31" t="s">
        <v>57</v>
      </c>
      <c r="P527" s="31" t="s">
        <v>50</v>
      </c>
      <c r="Q527" s="31" t="s">
        <v>241</v>
      </c>
      <c r="R527" s="31" t="s">
        <v>58</v>
      </c>
      <c r="S527" s="31" t="s">
        <v>59</v>
      </c>
      <c r="T527" s="31" t="s">
        <v>60</v>
      </c>
      <c r="U527" s="31" t="s">
        <v>60</v>
      </c>
      <c r="V527" s="31" t="s">
        <v>60</v>
      </c>
      <c r="W527" s="31" t="s">
        <v>50</v>
      </c>
      <c r="X527" s="31" t="s">
        <v>50</v>
      </c>
      <c r="Y527" s="31" t="s">
        <v>50</v>
      </c>
      <c r="Z527" s="31" t="s">
        <v>62</v>
      </c>
      <c r="AA527" s="31" t="s">
        <v>50</v>
      </c>
      <c r="AB527" s="31" t="s">
        <v>50</v>
      </c>
      <c r="AC527" s="31" t="s">
        <v>87</v>
      </c>
      <c r="AD527" s="31" t="s">
        <v>72</v>
      </c>
      <c r="AE527" s="2">
        <f t="shared" si="89"/>
        <v>48</v>
      </c>
      <c r="AF527" s="31" t="s">
        <v>84</v>
      </c>
      <c r="AG527" s="31" t="s">
        <v>129</v>
      </c>
      <c r="AH527" s="31" t="s">
        <v>64</v>
      </c>
      <c r="AI527" s="31" t="s">
        <v>1003</v>
      </c>
      <c r="AJ527" s="31">
        <f t="shared" si="90"/>
        <v>28</v>
      </c>
      <c r="AK527" s="34">
        <f t="shared" si="91"/>
        <v>20</v>
      </c>
      <c r="AL527" s="30">
        <f t="shared" si="92"/>
        <v>-99</v>
      </c>
      <c r="AM527" s="5">
        <f t="shared" si="96"/>
        <v>39.96</v>
      </c>
      <c r="AN527" s="5">
        <f t="shared" si="97"/>
        <v>1344</v>
      </c>
      <c r="AO527" s="30">
        <f t="shared" si="98"/>
        <v>16128</v>
      </c>
      <c r="AP527" s="30">
        <f t="shared" si="93"/>
        <v>16128</v>
      </c>
      <c r="AQ527" t="str">
        <f t="shared" si="94"/>
        <v>1993 - 2001</v>
      </c>
      <c r="AR527" s="2">
        <f t="shared" si="95"/>
        <v>1993</v>
      </c>
      <c r="AS527" s="2">
        <f t="shared" si="99"/>
        <v>12</v>
      </c>
      <c r="AT527" s="31" t="s">
        <v>50</v>
      </c>
      <c r="AU527" s="31" t="s">
        <v>102</v>
      </c>
      <c r="AV527" s="31" t="s">
        <v>66</v>
      </c>
      <c r="AW527" s="31" t="s">
        <v>57</v>
      </c>
      <c r="AX527" s="31" t="s">
        <v>93</v>
      </c>
      <c r="AY527" s="31" t="s">
        <v>68</v>
      </c>
      <c r="AZ527" s="31" t="s">
        <v>1004</v>
      </c>
      <c r="BA527" s="31" t="s">
        <v>1005</v>
      </c>
      <c r="BB527" s="31" t="s">
        <v>50</v>
      </c>
      <c r="BC527" s="31" t="s">
        <v>50</v>
      </c>
      <c r="BD527" s="31" t="s">
        <v>50</v>
      </c>
      <c r="BE527" s="31" t="s">
        <v>50</v>
      </c>
      <c r="BF527" s="31" t="s">
        <v>50</v>
      </c>
    </row>
    <row r="528" spans="1:58" ht="45" x14ac:dyDescent="0.25">
      <c r="A528" s="31" t="s">
        <v>1002</v>
      </c>
      <c r="B528" s="31" t="s">
        <v>49</v>
      </c>
      <c r="C528" s="32">
        <v>2</v>
      </c>
      <c r="D528" s="31" t="s">
        <v>50</v>
      </c>
      <c r="E528" s="31" t="s">
        <v>85</v>
      </c>
      <c r="F528" s="31" t="s">
        <v>70</v>
      </c>
      <c r="G528" s="31" t="s">
        <v>71</v>
      </c>
      <c r="H528" s="31" t="s">
        <v>96</v>
      </c>
      <c r="I528" s="31" t="s">
        <v>53</v>
      </c>
      <c r="J528" s="31" t="s">
        <v>54</v>
      </c>
      <c r="K528" s="31" t="s">
        <v>54</v>
      </c>
      <c r="L528" s="31" t="s">
        <v>128</v>
      </c>
      <c r="M528" s="31" t="s">
        <v>72</v>
      </c>
      <c r="N528" s="31" t="s">
        <v>50</v>
      </c>
      <c r="O528" s="31" t="s">
        <v>57</v>
      </c>
      <c r="P528" s="31" t="s">
        <v>50</v>
      </c>
      <c r="Q528" s="31" t="s">
        <v>241</v>
      </c>
      <c r="R528" s="31" t="s">
        <v>58</v>
      </c>
      <c r="S528" s="31" t="s">
        <v>59</v>
      </c>
      <c r="T528" s="31" t="s">
        <v>60</v>
      </c>
      <c r="U528" s="31" t="s">
        <v>60</v>
      </c>
      <c r="V528" s="31" t="s">
        <v>60</v>
      </c>
      <c r="W528" s="31" t="s">
        <v>50</v>
      </c>
      <c r="X528" s="31" t="s">
        <v>50</v>
      </c>
      <c r="Y528" s="31" t="s">
        <v>50</v>
      </c>
      <c r="Z528" s="31" t="s">
        <v>62</v>
      </c>
      <c r="AA528" s="31" t="s">
        <v>50</v>
      </c>
      <c r="AB528" s="31" t="s">
        <v>50</v>
      </c>
      <c r="AC528" s="31" t="s">
        <v>87</v>
      </c>
      <c r="AD528" s="31" t="s">
        <v>72</v>
      </c>
      <c r="AE528" s="2">
        <f t="shared" si="89"/>
        <v>48</v>
      </c>
      <c r="AF528" s="31" t="s">
        <v>84</v>
      </c>
      <c r="AG528" s="31" t="s">
        <v>129</v>
      </c>
      <c r="AH528" s="31" t="s">
        <v>64</v>
      </c>
      <c r="AI528" s="31" t="s">
        <v>11997</v>
      </c>
      <c r="AJ528" s="31">
        <f t="shared" si="90"/>
        <v>0</v>
      </c>
      <c r="AK528" s="34">
        <f t="shared" si="91"/>
        <v>-99</v>
      </c>
      <c r="AL528" s="30">
        <f t="shared" si="92"/>
        <v>-99</v>
      </c>
      <c r="AM528" s="5">
        <f t="shared" si="96"/>
        <v>39.96</v>
      </c>
      <c r="AN528" s="5">
        <f t="shared" si="97"/>
        <v>0</v>
      </c>
      <c r="AO528" s="30">
        <f t="shared" si="98"/>
        <v>0</v>
      </c>
      <c r="AP528" s="30">
        <f t="shared" si="93"/>
        <v>0</v>
      </c>
      <c r="AQ528" t="str">
        <f t="shared" si="94"/>
        <v>1993 - 2001</v>
      </c>
      <c r="AR528" s="2">
        <f t="shared" si="95"/>
        <v>1993</v>
      </c>
      <c r="AS528" s="2">
        <f t="shared" si="99"/>
        <v>-99</v>
      </c>
      <c r="AT528" s="31" t="s">
        <v>50</v>
      </c>
      <c r="AU528" s="31" t="s">
        <v>50</v>
      </c>
      <c r="AV528" s="31" t="s">
        <v>66</v>
      </c>
      <c r="AW528" s="31" t="s">
        <v>57</v>
      </c>
      <c r="AX528" s="31" t="s">
        <v>93</v>
      </c>
      <c r="AY528" s="31" t="s">
        <v>68</v>
      </c>
      <c r="AZ528" s="31" t="s">
        <v>1004</v>
      </c>
      <c r="BA528" s="31" t="s">
        <v>1005</v>
      </c>
      <c r="BB528" s="31" t="s">
        <v>50</v>
      </c>
      <c r="BC528" s="31" t="s">
        <v>50</v>
      </c>
      <c r="BD528" s="31" t="s">
        <v>50</v>
      </c>
      <c r="BE528" s="31" t="s">
        <v>50</v>
      </c>
      <c r="BF528" s="31" t="s">
        <v>50</v>
      </c>
    </row>
    <row r="529" spans="1:58" ht="45" x14ac:dyDescent="0.25">
      <c r="A529" s="31" t="s">
        <v>1002</v>
      </c>
      <c r="B529" s="31" t="s">
        <v>49</v>
      </c>
      <c r="C529" s="32">
        <v>4</v>
      </c>
      <c r="D529" s="31" t="s">
        <v>50</v>
      </c>
      <c r="E529" s="31" t="s">
        <v>85</v>
      </c>
      <c r="F529" s="31" t="s">
        <v>70</v>
      </c>
      <c r="G529" s="31" t="s">
        <v>71</v>
      </c>
      <c r="H529" s="31" t="s">
        <v>96</v>
      </c>
      <c r="I529" s="31" t="s">
        <v>53</v>
      </c>
      <c r="J529" s="31" t="s">
        <v>54</v>
      </c>
      <c r="K529" s="31" t="s">
        <v>54</v>
      </c>
      <c r="L529" s="31" t="s">
        <v>128</v>
      </c>
      <c r="M529" s="31" t="s">
        <v>72</v>
      </c>
      <c r="N529" s="31" t="s">
        <v>56</v>
      </c>
      <c r="O529" s="31" t="s">
        <v>60</v>
      </c>
      <c r="P529" s="31" t="s">
        <v>50</v>
      </c>
      <c r="Q529" s="31" t="s">
        <v>98</v>
      </c>
      <c r="R529" s="31" t="s">
        <v>58</v>
      </c>
      <c r="S529" s="31" t="s">
        <v>59</v>
      </c>
      <c r="T529" s="31" t="s">
        <v>60</v>
      </c>
      <c r="U529" s="31" t="s">
        <v>60</v>
      </c>
      <c r="V529" s="31" t="s">
        <v>60</v>
      </c>
      <c r="W529" s="31" t="s">
        <v>50</v>
      </c>
      <c r="X529" s="31" t="s">
        <v>50</v>
      </c>
      <c r="Y529" s="31" t="s">
        <v>50</v>
      </c>
      <c r="Z529" s="31" t="s">
        <v>62</v>
      </c>
      <c r="AA529" s="31" t="s">
        <v>50</v>
      </c>
      <c r="AB529" s="31" t="s">
        <v>50</v>
      </c>
      <c r="AC529" s="31" t="s">
        <v>87</v>
      </c>
      <c r="AD529" s="31" t="s">
        <v>72</v>
      </c>
      <c r="AE529" s="2">
        <f t="shared" si="89"/>
        <v>48</v>
      </c>
      <c r="AF529" s="31" t="s">
        <v>84</v>
      </c>
      <c r="AG529" s="31" t="s">
        <v>129</v>
      </c>
      <c r="AH529" s="31" t="s">
        <v>372</v>
      </c>
      <c r="AI529" s="31" t="s">
        <v>11998</v>
      </c>
      <c r="AJ529" s="31">
        <f t="shared" si="90"/>
        <v>0</v>
      </c>
      <c r="AK529" s="34">
        <f t="shared" si="91"/>
        <v>-99</v>
      </c>
      <c r="AL529" s="30">
        <f t="shared" si="92"/>
        <v>-99</v>
      </c>
      <c r="AM529" s="5">
        <f t="shared" si="96"/>
        <v>39.96</v>
      </c>
      <c r="AN529" s="5">
        <f t="shared" si="97"/>
        <v>0</v>
      </c>
      <c r="AO529" s="30">
        <f t="shared" si="98"/>
        <v>0</v>
      </c>
      <c r="AP529" s="30">
        <f t="shared" si="93"/>
        <v>0</v>
      </c>
      <c r="AQ529" t="str">
        <f t="shared" si="94"/>
        <v>1993 - 2001</v>
      </c>
      <c r="AR529" s="2">
        <f t="shared" si="95"/>
        <v>1993</v>
      </c>
      <c r="AS529" s="2">
        <f t="shared" si="99"/>
        <v>-99</v>
      </c>
      <c r="AT529" s="31" t="s">
        <v>50</v>
      </c>
      <c r="AU529" s="31" t="s">
        <v>50</v>
      </c>
      <c r="AV529" s="31" t="s">
        <v>66</v>
      </c>
      <c r="AW529" s="31" t="s">
        <v>57</v>
      </c>
      <c r="AX529" s="31" t="s">
        <v>93</v>
      </c>
      <c r="AY529" s="31" t="s">
        <v>68</v>
      </c>
      <c r="AZ529" s="31" t="s">
        <v>1004</v>
      </c>
      <c r="BA529" s="31" t="s">
        <v>12734</v>
      </c>
      <c r="BB529" s="31" t="s">
        <v>50</v>
      </c>
      <c r="BC529" s="31" t="s">
        <v>50</v>
      </c>
      <c r="BD529" s="31" t="s">
        <v>50</v>
      </c>
      <c r="BE529" s="31" t="s">
        <v>50</v>
      </c>
      <c r="BF529" s="31" t="s">
        <v>50</v>
      </c>
    </row>
    <row r="530" spans="1:58" ht="45" x14ac:dyDescent="0.25">
      <c r="A530" s="31" t="s">
        <v>1002</v>
      </c>
      <c r="B530" s="31" t="s">
        <v>49</v>
      </c>
      <c r="C530" s="32">
        <v>8</v>
      </c>
      <c r="D530" s="31" t="s">
        <v>50</v>
      </c>
      <c r="E530" s="31" t="s">
        <v>85</v>
      </c>
      <c r="F530" s="31" t="s">
        <v>70</v>
      </c>
      <c r="G530" s="31" t="s">
        <v>71</v>
      </c>
      <c r="H530" s="31" t="s">
        <v>96</v>
      </c>
      <c r="I530" s="31" t="s">
        <v>53</v>
      </c>
      <c r="J530" s="31" t="s">
        <v>54</v>
      </c>
      <c r="K530" s="31" t="s">
        <v>54</v>
      </c>
      <c r="L530" s="31" t="s">
        <v>55</v>
      </c>
      <c r="M530" s="31" t="s">
        <v>72</v>
      </c>
      <c r="N530" s="31" t="s">
        <v>50</v>
      </c>
      <c r="O530" s="31" t="s">
        <v>57</v>
      </c>
      <c r="P530" s="31" t="s">
        <v>50</v>
      </c>
      <c r="Q530" s="31" t="s">
        <v>241</v>
      </c>
      <c r="R530" s="31" t="s">
        <v>58</v>
      </c>
      <c r="S530" s="31" t="s">
        <v>59</v>
      </c>
      <c r="T530" s="31" t="s">
        <v>60</v>
      </c>
      <c r="U530" s="31" t="s">
        <v>60</v>
      </c>
      <c r="V530" s="31" t="s">
        <v>50</v>
      </c>
      <c r="W530" s="31" t="s">
        <v>50</v>
      </c>
      <c r="X530" s="31" t="s">
        <v>50</v>
      </c>
      <c r="Y530" s="31" t="s">
        <v>50</v>
      </c>
      <c r="Z530" s="31" t="s">
        <v>62</v>
      </c>
      <c r="AA530" s="31" t="s">
        <v>50</v>
      </c>
      <c r="AB530" s="31" t="s">
        <v>50</v>
      </c>
      <c r="AC530" s="31" t="s">
        <v>87</v>
      </c>
      <c r="AD530" s="31" t="s">
        <v>72</v>
      </c>
      <c r="AE530" s="2">
        <f t="shared" si="89"/>
        <v>48</v>
      </c>
      <c r="AF530" s="31" t="s">
        <v>84</v>
      </c>
      <c r="AG530" s="31" t="s">
        <v>129</v>
      </c>
      <c r="AH530" s="31" t="s">
        <v>77</v>
      </c>
      <c r="AI530" s="31" t="s">
        <v>11999</v>
      </c>
      <c r="AJ530" s="31">
        <f t="shared" si="90"/>
        <v>0</v>
      </c>
      <c r="AK530" s="34">
        <f t="shared" si="91"/>
        <v>-99</v>
      </c>
      <c r="AL530" s="30">
        <f t="shared" si="92"/>
        <v>-99</v>
      </c>
      <c r="AM530" s="5">
        <f t="shared" si="96"/>
        <v>39.96</v>
      </c>
      <c r="AN530" s="5">
        <f t="shared" si="97"/>
        <v>0</v>
      </c>
      <c r="AO530" s="30">
        <f t="shared" si="98"/>
        <v>0</v>
      </c>
      <c r="AP530" s="30">
        <f t="shared" si="93"/>
        <v>0</v>
      </c>
      <c r="AQ530" t="str">
        <f t="shared" si="94"/>
        <v>1993 - 2001</v>
      </c>
      <c r="AR530" s="2">
        <f t="shared" si="95"/>
        <v>1993</v>
      </c>
      <c r="AS530" s="2">
        <f t="shared" si="99"/>
        <v>-99</v>
      </c>
      <c r="AT530" s="31" t="s">
        <v>50</v>
      </c>
      <c r="AU530" s="31" t="s">
        <v>50</v>
      </c>
      <c r="AV530" s="31" t="s">
        <v>66</v>
      </c>
      <c r="AW530" s="31" t="s">
        <v>57</v>
      </c>
      <c r="AX530" s="31" t="s">
        <v>50</v>
      </c>
      <c r="AY530" s="31" t="s">
        <v>50</v>
      </c>
      <c r="AZ530" s="31" t="s">
        <v>77</v>
      </c>
      <c r="BA530" s="31" t="s">
        <v>12735</v>
      </c>
      <c r="BB530" s="31" t="s">
        <v>50</v>
      </c>
      <c r="BC530" s="31" t="s">
        <v>50</v>
      </c>
      <c r="BD530" s="31" t="s">
        <v>50</v>
      </c>
      <c r="BE530" s="31" t="s">
        <v>50</v>
      </c>
      <c r="BF530" s="31" t="s">
        <v>50</v>
      </c>
    </row>
    <row r="531" spans="1:58" ht="45" x14ac:dyDescent="0.25">
      <c r="A531" s="31" t="s">
        <v>1002</v>
      </c>
      <c r="B531" s="31" t="s">
        <v>49</v>
      </c>
      <c r="C531" s="32">
        <v>13</v>
      </c>
      <c r="D531" s="31" t="s">
        <v>50</v>
      </c>
      <c r="E531" s="31" t="s">
        <v>85</v>
      </c>
      <c r="F531" s="31" t="s">
        <v>70</v>
      </c>
      <c r="G531" s="31" t="s">
        <v>71</v>
      </c>
      <c r="H531" s="31" t="s">
        <v>96</v>
      </c>
      <c r="I531" s="31" t="s">
        <v>97</v>
      </c>
      <c r="J531" s="31" t="s">
        <v>54</v>
      </c>
      <c r="K531" s="31" t="s">
        <v>54</v>
      </c>
      <c r="L531" s="31" t="s">
        <v>55</v>
      </c>
      <c r="M531" s="31" t="s">
        <v>51</v>
      </c>
      <c r="N531" s="31" t="s">
        <v>50</v>
      </c>
      <c r="O531" s="31" t="s">
        <v>57</v>
      </c>
      <c r="P531" s="31" t="s">
        <v>50</v>
      </c>
      <c r="Q531" s="31" t="s">
        <v>135</v>
      </c>
      <c r="R531" s="31" t="s">
        <v>58</v>
      </c>
      <c r="S531" s="31" t="s">
        <v>59</v>
      </c>
      <c r="T531" s="31" t="s">
        <v>60</v>
      </c>
      <c r="U531" s="31" t="s">
        <v>60</v>
      </c>
      <c r="V531" s="31" t="s">
        <v>60</v>
      </c>
      <c r="W531" s="31" t="s">
        <v>50</v>
      </c>
      <c r="X531" s="31" t="s">
        <v>50</v>
      </c>
      <c r="Y531" s="31" t="s">
        <v>50</v>
      </c>
      <c r="Z531" s="31" t="s">
        <v>62</v>
      </c>
      <c r="AA531" s="31" t="s">
        <v>50</v>
      </c>
      <c r="AB531" s="31" t="s">
        <v>50</v>
      </c>
      <c r="AC531" s="31" t="s">
        <v>87</v>
      </c>
      <c r="AD531" s="31" t="s">
        <v>72</v>
      </c>
      <c r="AE531" s="2">
        <f t="shared" si="89"/>
        <v>48</v>
      </c>
      <c r="AF531" s="31" t="s">
        <v>84</v>
      </c>
      <c r="AG531" s="31" t="s">
        <v>129</v>
      </c>
      <c r="AH531" s="31" t="s">
        <v>377</v>
      </c>
      <c r="AI531" s="31" t="s">
        <v>12000</v>
      </c>
      <c r="AJ531" s="31">
        <f t="shared" si="90"/>
        <v>0</v>
      </c>
      <c r="AK531" s="34">
        <f t="shared" si="91"/>
        <v>-99</v>
      </c>
      <c r="AL531" s="30">
        <f t="shared" si="92"/>
        <v>-99</v>
      </c>
      <c r="AM531" s="5">
        <f t="shared" si="96"/>
        <v>39.96</v>
      </c>
      <c r="AN531" s="5">
        <f t="shared" si="97"/>
        <v>0</v>
      </c>
      <c r="AO531" s="30">
        <f t="shared" si="98"/>
        <v>0</v>
      </c>
      <c r="AP531" s="30">
        <f t="shared" si="93"/>
        <v>0</v>
      </c>
      <c r="AQ531" t="str">
        <f t="shared" si="94"/>
        <v>1993 - 2001</v>
      </c>
      <c r="AR531" s="2">
        <f t="shared" si="95"/>
        <v>1993</v>
      </c>
      <c r="AS531" s="2">
        <f t="shared" si="99"/>
        <v>-99</v>
      </c>
      <c r="AT531" s="31" t="s">
        <v>50</v>
      </c>
      <c r="AU531" s="31" t="s">
        <v>50</v>
      </c>
      <c r="AV531" s="31" t="s">
        <v>141</v>
      </c>
      <c r="AW531" s="31" t="s">
        <v>86</v>
      </c>
      <c r="AX531" s="31" t="s">
        <v>50</v>
      </c>
      <c r="AY531" s="31" t="s">
        <v>50</v>
      </c>
      <c r="AZ531" s="31" t="s">
        <v>377</v>
      </c>
      <c r="BA531" s="31" t="s">
        <v>12000</v>
      </c>
      <c r="BB531" s="31" t="s">
        <v>50</v>
      </c>
      <c r="BC531" s="31" t="s">
        <v>50</v>
      </c>
      <c r="BD531" s="31" t="s">
        <v>50</v>
      </c>
      <c r="BE531" s="31" t="s">
        <v>50</v>
      </c>
      <c r="BF531" s="31" t="s">
        <v>50</v>
      </c>
    </row>
    <row r="532" spans="1:58" ht="45" x14ac:dyDescent="0.25">
      <c r="A532" s="31" t="s">
        <v>2424</v>
      </c>
      <c r="B532" s="31" t="s">
        <v>49</v>
      </c>
      <c r="C532" s="32">
        <v>1</v>
      </c>
      <c r="D532" s="31" t="s">
        <v>50</v>
      </c>
      <c r="E532" s="31" t="s">
        <v>84</v>
      </c>
      <c r="F532" s="31" t="s">
        <v>85</v>
      </c>
      <c r="G532" s="31" t="s">
        <v>50</v>
      </c>
      <c r="H532" s="31" t="s">
        <v>50</v>
      </c>
      <c r="I532" s="31" t="s">
        <v>53</v>
      </c>
      <c r="J532" s="31" t="s">
        <v>54</v>
      </c>
      <c r="K532" s="31" t="s">
        <v>54</v>
      </c>
      <c r="L532" s="31" t="s">
        <v>55</v>
      </c>
      <c r="M532" s="31" t="s">
        <v>72</v>
      </c>
      <c r="N532" s="31" t="s">
        <v>50</v>
      </c>
      <c r="O532" s="31" t="s">
        <v>57</v>
      </c>
      <c r="P532" s="31" t="s">
        <v>50</v>
      </c>
      <c r="Q532" s="31" t="s">
        <v>50</v>
      </c>
      <c r="R532" s="31" t="s">
        <v>58</v>
      </c>
      <c r="S532" s="31" t="s">
        <v>53</v>
      </c>
      <c r="T532" s="31" t="s">
        <v>60</v>
      </c>
      <c r="U532" s="31" t="s">
        <v>60</v>
      </c>
      <c r="V532" s="31" t="s">
        <v>66</v>
      </c>
      <c r="W532" s="31" t="s">
        <v>50</v>
      </c>
      <c r="X532" s="31" t="s">
        <v>116</v>
      </c>
      <c r="Y532" s="31" t="s">
        <v>60</v>
      </c>
      <c r="Z532" s="31" t="s">
        <v>62</v>
      </c>
      <c r="AA532" s="31" t="s">
        <v>50</v>
      </c>
      <c r="AB532" s="31" t="s">
        <v>50</v>
      </c>
      <c r="AC532" s="31" t="s">
        <v>87</v>
      </c>
      <c r="AD532" s="31" t="s">
        <v>72</v>
      </c>
      <c r="AE532" s="2">
        <f t="shared" si="89"/>
        <v>48</v>
      </c>
      <c r="AF532" s="31" t="s">
        <v>84</v>
      </c>
      <c r="AG532" s="31" t="s">
        <v>129</v>
      </c>
      <c r="AH532" s="31" t="s">
        <v>152</v>
      </c>
      <c r="AI532" s="31" t="s">
        <v>12001</v>
      </c>
      <c r="AJ532" s="31">
        <f t="shared" si="90"/>
        <v>0</v>
      </c>
      <c r="AK532" s="34">
        <f t="shared" si="91"/>
        <v>-99</v>
      </c>
      <c r="AL532" s="30">
        <f t="shared" si="92"/>
        <v>-99</v>
      </c>
      <c r="AM532" s="5">
        <f t="shared" si="96"/>
        <v>654.27</v>
      </c>
      <c r="AN532" s="5">
        <f t="shared" si="97"/>
        <v>0</v>
      </c>
      <c r="AO532" s="30">
        <f t="shared" si="98"/>
        <v>0</v>
      </c>
      <c r="AP532" s="30">
        <f t="shared" si="93"/>
        <v>0</v>
      </c>
      <c r="AQ532" t="str">
        <f t="shared" si="94"/>
        <v>Before 1978</v>
      </c>
      <c r="AR532" s="2">
        <f t="shared" si="95"/>
        <v>1970</v>
      </c>
      <c r="AS532" s="2">
        <f t="shared" si="99"/>
        <v>-99</v>
      </c>
      <c r="AT532" s="31" t="s">
        <v>50</v>
      </c>
      <c r="AU532" s="31" t="s">
        <v>50</v>
      </c>
      <c r="AV532" s="31" t="s">
        <v>66</v>
      </c>
      <c r="AW532" s="31" t="s">
        <v>57</v>
      </c>
      <c r="AX532" s="31" t="s">
        <v>93</v>
      </c>
      <c r="AY532" s="31" t="s">
        <v>68</v>
      </c>
      <c r="AZ532" s="31" t="s">
        <v>152</v>
      </c>
      <c r="BA532" s="31" t="s">
        <v>12001</v>
      </c>
      <c r="BB532" s="31" t="s">
        <v>50</v>
      </c>
      <c r="BC532" s="31" t="s">
        <v>50</v>
      </c>
      <c r="BD532" s="31" t="s">
        <v>50</v>
      </c>
      <c r="BE532" s="31" t="s">
        <v>50</v>
      </c>
      <c r="BF532" s="31" t="s">
        <v>50</v>
      </c>
    </row>
    <row r="533" spans="1:58" ht="45" x14ac:dyDescent="0.25">
      <c r="A533" s="31" t="s">
        <v>2426</v>
      </c>
      <c r="B533" s="31" t="s">
        <v>49</v>
      </c>
      <c r="C533" s="32">
        <v>2</v>
      </c>
      <c r="D533" s="31" t="s">
        <v>50</v>
      </c>
      <c r="E533" s="31" t="s">
        <v>84</v>
      </c>
      <c r="F533" s="31" t="s">
        <v>85</v>
      </c>
      <c r="G533" s="31" t="s">
        <v>50</v>
      </c>
      <c r="H533" s="31" t="s">
        <v>50</v>
      </c>
      <c r="I533" s="31" t="s">
        <v>53</v>
      </c>
      <c r="J533" s="31" t="s">
        <v>54</v>
      </c>
      <c r="K533" s="31" t="s">
        <v>54</v>
      </c>
      <c r="L533" s="31" t="s">
        <v>55</v>
      </c>
      <c r="M533" s="31" t="s">
        <v>52</v>
      </c>
      <c r="N533" s="31" t="s">
        <v>56</v>
      </c>
      <c r="O533" s="31" t="s">
        <v>57</v>
      </c>
      <c r="P533" s="31" t="s">
        <v>50</v>
      </c>
      <c r="Q533" s="31" t="s">
        <v>98</v>
      </c>
      <c r="R533" s="31" t="s">
        <v>74</v>
      </c>
      <c r="S533" s="31" t="s">
        <v>53</v>
      </c>
      <c r="T533" s="31" t="s">
        <v>60</v>
      </c>
      <c r="U533" s="31" t="s">
        <v>60</v>
      </c>
      <c r="V533" s="31" t="s">
        <v>66</v>
      </c>
      <c r="W533" s="31" t="s">
        <v>50</v>
      </c>
      <c r="X533" s="31" t="s">
        <v>161</v>
      </c>
      <c r="Y533" s="31" t="s">
        <v>60</v>
      </c>
      <c r="Z533" s="31" t="s">
        <v>62</v>
      </c>
      <c r="AA533" s="31" t="s">
        <v>50</v>
      </c>
      <c r="AB533" s="31" t="s">
        <v>50</v>
      </c>
      <c r="AC533" s="31" t="s">
        <v>63</v>
      </c>
      <c r="AD533" s="31" t="s">
        <v>72</v>
      </c>
      <c r="AE533" s="2">
        <f t="shared" si="89"/>
        <v>48</v>
      </c>
      <c r="AF533" s="31" t="s">
        <v>84</v>
      </c>
      <c r="AG533" s="31" t="s">
        <v>129</v>
      </c>
      <c r="AH533" s="31" t="s">
        <v>152</v>
      </c>
      <c r="AI533" s="31" t="s">
        <v>12002</v>
      </c>
      <c r="AJ533" s="31">
        <f t="shared" si="90"/>
        <v>0</v>
      </c>
      <c r="AK533" s="34">
        <f t="shared" si="91"/>
        <v>-99</v>
      </c>
      <c r="AL533" s="30">
        <f t="shared" si="92"/>
        <v>-99</v>
      </c>
      <c r="AM533" s="5">
        <f t="shared" si="96"/>
        <v>0</v>
      </c>
      <c r="AN533" s="5">
        <f t="shared" si="97"/>
        <v>0</v>
      </c>
      <c r="AO533" s="30">
        <f t="shared" si="98"/>
        <v>0</v>
      </c>
      <c r="AP533" s="30">
        <f t="shared" si="93"/>
        <v>0</v>
      </c>
      <c r="AQ533" t="str">
        <f t="shared" si="94"/>
        <v>1978 - 1992</v>
      </c>
      <c r="AR533" s="2">
        <f t="shared" si="95"/>
        <v>1986</v>
      </c>
      <c r="AS533" s="2">
        <f t="shared" si="99"/>
        <v>-99</v>
      </c>
      <c r="AT533" s="31" t="s">
        <v>50</v>
      </c>
      <c r="AU533" s="31" t="s">
        <v>50</v>
      </c>
      <c r="AV533" s="31" t="s">
        <v>66</v>
      </c>
      <c r="AW533" s="31" t="s">
        <v>57</v>
      </c>
      <c r="AX533" s="31" t="s">
        <v>267</v>
      </c>
      <c r="AY533" s="31" t="s">
        <v>68</v>
      </c>
      <c r="AZ533" s="31" t="s">
        <v>152</v>
      </c>
      <c r="BA533" s="31" t="s">
        <v>12736</v>
      </c>
      <c r="BB533" s="31" t="s">
        <v>50</v>
      </c>
      <c r="BC533" s="31" t="s">
        <v>50</v>
      </c>
      <c r="BD533" s="31" t="s">
        <v>50</v>
      </c>
      <c r="BE533" s="31" t="s">
        <v>50</v>
      </c>
      <c r="BF533" s="31" t="s">
        <v>50</v>
      </c>
    </row>
    <row r="534" spans="1:58" ht="45" x14ac:dyDescent="0.25">
      <c r="A534" s="31" t="s">
        <v>2452</v>
      </c>
      <c r="B534" s="31" t="s">
        <v>49</v>
      </c>
      <c r="C534" s="32">
        <v>9</v>
      </c>
      <c r="D534" s="31" t="s">
        <v>50</v>
      </c>
      <c r="E534" s="31" t="s">
        <v>194</v>
      </c>
      <c r="F534" s="31" t="s">
        <v>92</v>
      </c>
      <c r="G534" s="31" t="s">
        <v>50</v>
      </c>
      <c r="H534" s="31" t="s">
        <v>50</v>
      </c>
      <c r="I534" s="31" t="s">
        <v>53</v>
      </c>
      <c r="J534" s="31" t="s">
        <v>54</v>
      </c>
      <c r="K534" s="31" t="s">
        <v>54</v>
      </c>
      <c r="L534" s="31" t="s">
        <v>55</v>
      </c>
      <c r="M534" s="31" t="s">
        <v>72</v>
      </c>
      <c r="N534" s="31" t="s">
        <v>56</v>
      </c>
      <c r="O534" s="31" t="s">
        <v>60</v>
      </c>
      <c r="P534" s="31" t="s">
        <v>50</v>
      </c>
      <c r="Q534" s="31" t="s">
        <v>107</v>
      </c>
      <c r="R534" s="31" t="s">
        <v>86</v>
      </c>
      <c r="S534" s="31" t="s">
        <v>59</v>
      </c>
      <c r="T534" s="31" t="s">
        <v>50</v>
      </c>
      <c r="U534" s="31" t="s">
        <v>50</v>
      </c>
      <c r="V534" s="31" t="s">
        <v>60</v>
      </c>
      <c r="W534" s="31" t="s">
        <v>50</v>
      </c>
      <c r="X534" s="31" t="s">
        <v>50</v>
      </c>
      <c r="Y534" s="31" t="s">
        <v>50</v>
      </c>
      <c r="Z534" s="31" t="s">
        <v>62</v>
      </c>
      <c r="AA534" s="31" t="s">
        <v>50</v>
      </c>
      <c r="AB534" s="31" t="s">
        <v>50</v>
      </c>
      <c r="AC534" s="31" t="s">
        <v>87</v>
      </c>
      <c r="AD534" s="31" t="s">
        <v>72</v>
      </c>
      <c r="AE534" s="2">
        <f t="shared" si="89"/>
        <v>48</v>
      </c>
      <c r="AF534" s="31" t="s">
        <v>84</v>
      </c>
      <c r="AG534" s="31" t="s">
        <v>129</v>
      </c>
      <c r="AH534" s="31" t="s">
        <v>152</v>
      </c>
      <c r="AI534" s="31" t="s">
        <v>12003</v>
      </c>
      <c r="AJ534" s="31">
        <f t="shared" si="90"/>
        <v>0</v>
      </c>
      <c r="AK534" s="34">
        <f t="shared" si="91"/>
        <v>-99</v>
      </c>
      <c r="AL534" s="30">
        <f t="shared" si="92"/>
        <v>-99</v>
      </c>
      <c r="AM534" s="5">
        <f t="shared" si="96"/>
        <v>34.79</v>
      </c>
      <c r="AN534" s="5">
        <f t="shared" si="97"/>
        <v>0</v>
      </c>
      <c r="AO534" s="30">
        <f t="shared" si="98"/>
        <v>0</v>
      </c>
      <c r="AP534" s="30">
        <f t="shared" si="93"/>
        <v>0</v>
      </c>
      <c r="AQ534" t="str">
        <f t="shared" si="94"/>
        <v>1978 - 1992</v>
      </c>
      <c r="AR534" s="2">
        <f t="shared" si="95"/>
        <v>1987</v>
      </c>
      <c r="AS534" s="2">
        <f t="shared" si="99"/>
        <v>-99</v>
      </c>
      <c r="AT534" s="31" t="s">
        <v>50</v>
      </c>
      <c r="AU534" s="31" t="s">
        <v>50</v>
      </c>
      <c r="AV534" s="31" t="s">
        <v>66</v>
      </c>
      <c r="AW534" s="31" t="s">
        <v>57</v>
      </c>
      <c r="AX534" s="31" t="s">
        <v>218</v>
      </c>
      <c r="AY534" s="31" t="s">
        <v>68</v>
      </c>
      <c r="AZ534" s="31" t="s">
        <v>152</v>
      </c>
      <c r="BA534" s="31" t="s">
        <v>50</v>
      </c>
      <c r="BB534" s="31" t="s">
        <v>345</v>
      </c>
      <c r="BC534" s="31" t="s">
        <v>129</v>
      </c>
      <c r="BD534" s="31" t="s">
        <v>50</v>
      </c>
      <c r="BE534" s="31" t="s">
        <v>50</v>
      </c>
      <c r="BF534" s="31" t="s">
        <v>50</v>
      </c>
    </row>
    <row r="535" spans="1:58" ht="45" x14ac:dyDescent="0.25">
      <c r="A535" s="31" t="s">
        <v>2480</v>
      </c>
      <c r="B535" s="31" t="s">
        <v>49</v>
      </c>
      <c r="C535" s="32">
        <v>2</v>
      </c>
      <c r="D535" s="31" t="s">
        <v>50</v>
      </c>
      <c r="E535" s="31" t="s">
        <v>72</v>
      </c>
      <c r="F535" s="31" t="s">
        <v>51</v>
      </c>
      <c r="G535" s="31" t="s">
        <v>50</v>
      </c>
      <c r="H535" s="31" t="s">
        <v>50</v>
      </c>
      <c r="I535" s="31" t="s">
        <v>53</v>
      </c>
      <c r="J535" s="31" t="s">
        <v>54</v>
      </c>
      <c r="K535" s="31" t="s">
        <v>54</v>
      </c>
      <c r="L535" s="31" t="s">
        <v>55</v>
      </c>
      <c r="M535" s="31" t="s">
        <v>72</v>
      </c>
      <c r="N535" s="31" t="s">
        <v>50</v>
      </c>
      <c r="O535" s="31" t="s">
        <v>66</v>
      </c>
      <c r="P535" s="31" t="s">
        <v>215</v>
      </c>
      <c r="Q535" s="31" t="s">
        <v>50</v>
      </c>
      <c r="R535" s="31" t="s">
        <v>74</v>
      </c>
      <c r="S535" s="31" t="s">
        <v>58</v>
      </c>
      <c r="T535" s="31" t="s">
        <v>60</v>
      </c>
      <c r="U535" s="31" t="s">
        <v>60</v>
      </c>
      <c r="V535" s="31" t="s">
        <v>60</v>
      </c>
      <c r="W535" s="31" t="s">
        <v>50</v>
      </c>
      <c r="X535" s="31" t="s">
        <v>50</v>
      </c>
      <c r="Y535" s="31" t="s">
        <v>50</v>
      </c>
      <c r="Z535" s="31" t="s">
        <v>62</v>
      </c>
      <c r="AA535" s="31" t="s">
        <v>50</v>
      </c>
      <c r="AB535" s="31" t="s">
        <v>50</v>
      </c>
      <c r="AC535" s="31" t="s">
        <v>87</v>
      </c>
      <c r="AD535" s="31" t="s">
        <v>72</v>
      </c>
      <c r="AE535" s="2">
        <f t="shared" si="89"/>
        <v>48</v>
      </c>
      <c r="AF535" s="31" t="s">
        <v>84</v>
      </c>
      <c r="AG535" s="31" t="s">
        <v>129</v>
      </c>
      <c r="AH535" s="31" t="s">
        <v>144</v>
      </c>
      <c r="AI535" s="31" t="s">
        <v>12004</v>
      </c>
      <c r="AJ535" s="31">
        <f t="shared" si="90"/>
        <v>0</v>
      </c>
      <c r="AK535" s="34">
        <f t="shared" si="91"/>
        <v>-99</v>
      </c>
      <c r="AL535" s="30">
        <f t="shared" si="92"/>
        <v>-99</v>
      </c>
      <c r="AM535" s="5">
        <f t="shared" si="96"/>
        <v>308.64999999999998</v>
      </c>
      <c r="AN535" s="5">
        <f t="shared" si="97"/>
        <v>0</v>
      </c>
      <c r="AO535" s="30">
        <f t="shared" si="98"/>
        <v>0</v>
      </c>
      <c r="AP535" s="30">
        <f t="shared" si="93"/>
        <v>0</v>
      </c>
      <c r="AQ535" t="str">
        <f t="shared" si="94"/>
        <v>Before 1978</v>
      </c>
      <c r="AR535" s="2">
        <f t="shared" si="95"/>
        <v>1968</v>
      </c>
      <c r="AS535" s="2">
        <f t="shared" si="99"/>
        <v>-99</v>
      </c>
      <c r="AT535" s="31" t="s">
        <v>50</v>
      </c>
      <c r="AU535" s="31" t="s">
        <v>50</v>
      </c>
      <c r="AV535" s="31" t="s">
        <v>66</v>
      </c>
      <c r="AW535" s="31" t="s">
        <v>57</v>
      </c>
      <c r="AX535" s="31" t="s">
        <v>108</v>
      </c>
      <c r="AY535" s="31" t="s">
        <v>68</v>
      </c>
      <c r="AZ535" s="31" t="s">
        <v>50</v>
      </c>
      <c r="BA535" s="31" t="s">
        <v>50</v>
      </c>
      <c r="BB535" s="31" t="s">
        <v>233</v>
      </c>
      <c r="BC535" s="31" t="s">
        <v>53</v>
      </c>
      <c r="BD535" s="31" t="s">
        <v>50</v>
      </c>
      <c r="BE535" s="31" t="s">
        <v>50</v>
      </c>
      <c r="BF535" s="31" t="s">
        <v>50</v>
      </c>
    </row>
    <row r="536" spans="1:58" ht="45" x14ac:dyDescent="0.25">
      <c r="A536" s="31" t="s">
        <v>299</v>
      </c>
      <c r="B536" s="31" t="s">
        <v>49</v>
      </c>
      <c r="C536" s="32">
        <v>1</v>
      </c>
      <c r="D536" s="31" t="s">
        <v>50</v>
      </c>
      <c r="E536" s="31" t="s">
        <v>70</v>
      </c>
      <c r="F536" s="31" t="s">
        <v>71</v>
      </c>
      <c r="G536" s="31" t="s">
        <v>50</v>
      </c>
      <c r="H536" s="31" t="s">
        <v>50</v>
      </c>
      <c r="I536" s="31" t="s">
        <v>53</v>
      </c>
      <c r="J536" s="31" t="s">
        <v>54</v>
      </c>
      <c r="K536" s="31" t="s">
        <v>54</v>
      </c>
      <c r="L536" s="31" t="s">
        <v>55</v>
      </c>
      <c r="M536" s="31" t="s">
        <v>70</v>
      </c>
      <c r="N536" s="31" t="s">
        <v>50</v>
      </c>
      <c r="O536" s="31" t="s">
        <v>57</v>
      </c>
      <c r="P536" s="31" t="s">
        <v>50</v>
      </c>
      <c r="Q536" s="31" t="s">
        <v>300</v>
      </c>
      <c r="R536" s="31" t="s">
        <v>129</v>
      </c>
      <c r="S536" s="31" t="s">
        <v>59</v>
      </c>
      <c r="T536" s="31" t="s">
        <v>50</v>
      </c>
      <c r="U536" s="31" t="s">
        <v>50</v>
      </c>
      <c r="V536" s="31" t="s">
        <v>50</v>
      </c>
      <c r="W536" s="31" t="s">
        <v>50</v>
      </c>
      <c r="X536" s="31" t="s">
        <v>50</v>
      </c>
      <c r="Y536" s="31" t="s">
        <v>50</v>
      </c>
      <c r="Z536" s="31" t="s">
        <v>62</v>
      </c>
      <c r="AA536" s="31" t="s">
        <v>50</v>
      </c>
      <c r="AB536" s="31" t="s">
        <v>50</v>
      </c>
      <c r="AC536" s="31" t="s">
        <v>87</v>
      </c>
      <c r="AD536" s="31" t="s">
        <v>50</v>
      </c>
      <c r="AE536" s="2">
        <f t="shared" si="89"/>
        <v>48</v>
      </c>
      <c r="AF536" s="31" t="s">
        <v>84</v>
      </c>
      <c r="AG536" s="31" t="s">
        <v>129</v>
      </c>
      <c r="AH536" s="31" t="s">
        <v>144</v>
      </c>
      <c r="AI536" s="31" t="s">
        <v>301</v>
      </c>
      <c r="AJ536" s="31">
        <f t="shared" si="90"/>
        <v>6</v>
      </c>
      <c r="AK536" s="34">
        <f t="shared" si="91"/>
        <v>13</v>
      </c>
      <c r="AL536" s="30">
        <f t="shared" si="92"/>
        <v>13</v>
      </c>
      <c r="AM536" s="5">
        <f t="shared" si="96"/>
        <v>92.58</v>
      </c>
      <c r="AN536" s="5">
        <f t="shared" si="97"/>
        <v>288</v>
      </c>
      <c r="AO536" s="30">
        <f t="shared" si="98"/>
        <v>2880</v>
      </c>
      <c r="AP536" s="30">
        <f t="shared" si="93"/>
        <v>2880</v>
      </c>
      <c r="AQ536" t="str">
        <f t="shared" si="94"/>
        <v>Before 1978</v>
      </c>
      <c r="AR536" s="2">
        <f t="shared" si="95"/>
        <v>1966</v>
      </c>
      <c r="AS536" s="2">
        <f t="shared" si="99"/>
        <v>10</v>
      </c>
      <c r="AT536" s="31" t="s">
        <v>302</v>
      </c>
      <c r="AU536" s="31" t="s">
        <v>92</v>
      </c>
      <c r="AV536" s="31" t="s">
        <v>66</v>
      </c>
      <c r="AW536" s="31" t="s">
        <v>57</v>
      </c>
      <c r="AX536" s="31" t="s">
        <v>211</v>
      </c>
      <c r="AY536" s="31" t="s">
        <v>68</v>
      </c>
      <c r="AZ536" s="31" t="s">
        <v>144</v>
      </c>
      <c r="BA536" s="31" t="s">
        <v>301</v>
      </c>
      <c r="BB536" s="31" t="s">
        <v>50</v>
      </c>
      <c r="BC536" s="31" t="s">
        <v>50</v>
      </c>
      <c r="BD536" s="31" t="s">
        <v>50</v>
      </c>
      <c r="BE536" s="31" t="s">
        <v>50</v>
      </c>
      <c r="BF536" s="31" t="s">
        <v>50</v>
      </c>
    </row>
    <row r="537" spans="1:58" ht="45" x14ac:dyDescent="0.25">
      <c r="A537" s="31" t="s">
        <v>299</v>
      </c>
      <c r="B537" s="31" t="s">
        <v>49</v>
      </c>
      <c r="C537" s="32">
        <v>2</v>
      </c>
      <c r="D537" s="31" t="s">
        <v>50</v>
      </c>
      <c r="E537" s="31" t="s">
        <v>70</v>
      </c>
      <c r="F537" s="31" t="s">
        <v>71</v>
      </c>
      <c r="G537" s="31" t="s">
        <v>50</v>
      </c>
      <c r="H537" s="31" t="s">
        <v>50</v>
      </c>
      <c r="I537" s="31" t="s">
        <v>53</v>
      </c>
      <c r="J537" s="31" t="s">
        <v>54</v>
      </c>
      <c r="K537" s="31" t="s">
        <v>54</v>
      </c>
      <c r="L537" s="31" t="s">
        <v>55</v>
      </c>
      <c r="M537" s="31" t="s">
        <v>84</v>
      </c>
      <c r="N537" s="31" t="s">
        <v>50</v>
      </c>
      <c r="O537" s="31" t="s">
        <v>57</v>
      </c>
      <c r="P537" s="31" t="s">
        <v>50</v>
      </c>
      <c r="Q537" s="31" t="s">
        <v>300</v>
      </c>
      <c r="R537" s="31" t="s">
        <v>129</v>
      </c>
      <c r="S537" s="31" t="s">
        <v>59</v>
      </c>
      <c r="T537" s="31" t="s">
        <v>50</v>
      </c>
      <c r="U537" s="31" t="s">
        <v>50</v>
      </c>
      <c r="V537" s="31" t="s">
        <v>50</v>
      </c>
      <c r="W537" s="31" t="s">
        <v>50</v>
      </c>
      <c r="X537" s="31" t="s">
        <v>50</v>
      </c>
      <c r="Y537" s="31" t="s">
        <v>50</v>
      </c>
      <c r="Z537" s="31" t="s">
        <v>62</v>
      </c>
      <c r="AA537" s="31" t="s">
        <v>50</v>
      </c>
      <c r="AB537" s="31" t="s">
        <v>50</v>
      </c>
      <c r="AC537" s="31" t="s">
        <v>87</v>
      </c>
      <c r="AD537" s="31" t="s">
        <v>50</v>
      </c>
      <c r="AE537" s="2">
        <f t="shared" si="89"/>
        <v>48</v>
      </c>
      <c r="AF537" s="31" t="s">
        <v>84</v>
      </c>
      <c r="AG537" s="31" t="s">
        <v>129</v>
      </c>
      <c r="AH537" s="31" t="s">
        <v>144</v>
      </c>
      <c r="AI537" s="31" t="s">
        <v>303</v>
      </c>
      <c r="AJ537" s="31">
        <f t="shared" si="90"/>
        <v>4</v>
      </c>
      <c r="AK537" s="34">
        <f t="shared" si="91"/>
        <v>13</v>
      </c>
      <c r="AL537" s="30">
        <f t="shared" si="92"/>
        <v>13</v>
      </c>
      <c r="AM537" s="5">
        <f t="shared" si="96"/>
        <v>92.58</v>
      </c>
      <c r="AN537" s="5">
        <f t="shared" si="97"/>
        <v>192</v>
      </c>
      <c r="AO537" s="30">
        <f t="shared" si="98"/>
        <v>1920</v>
      </c>
      <c r="AP537" s="30">
        <f t="shared" si="93"/>
        <v>1920</v>
      </c>
      <c r="AQ537" t="str">
        <f t="shared" si="94"/>
        <v>Before 1978</v>
      </c>
      <c r="AR537" s="2">
        <f t="shared" si="95"/>
        <v>1966</v>
      </c>
      <c r="AS537" s="2">
        <f t="shared" si="99"/>
        <v>10</v>
      </c>
      <c r="AT537" s="31" t="s">
        <v>302</v>
      </c>
      <c r="AU537" s="31" t="s">
        <v>92</v>
      </c>
      <c r="AV537" s="31" t="s">
        <v>66</v>
      </c>
      <c r="AW537" s="31" t="s">
        <v>57</v>
      </c>
      <c r="AX537" s="31" t="s">
        <v>211</v>
      </c>
      <c r="AY537" s="31" t="s">
        <v>68</v>
      </c>
      <c r="AZ537" s="31" t="s">
        <v>144</v>
      </c>
      <c r="BA537" s="31" t="s">
        <v>303</v>
      </c>
      <c r="BB537" s="31" t="s">
        <v>50</v>
      </c>
      <c r="BC537" s="31" t="s">
        <v>50</v>
      </c>
      <c r="BD537" s="31" t="s">
        <v>50</v>
      </c>
      <c r="BE537" s="31" t="s">
        <v>50</v>
      </c>
      <c r="BF537" s="31" t="s">
        <v>50</v>
      </c>
    </row>
    <row r="538" spans="1:58" ht="45" x14ac:dyDescent="0.25">
      <c r="A538" s="31" t="s">
        <v>299</v>
      </c>
      <c r="B538" s="31" t="s">
        <v>49</v>
      </c>
      <c r="C538" s="32">
        <v>3</v>
      </c>
      <c r="D538" s="31" t="s">
        <v>50</v>
      </c>
      <c r="E538" s="31" t="s">
        <v>70</v>
      </c>
      <c r="F538" s="31" t="s">
        <v>71</v>
      </c>
      <c r="G538" s="31" t="s">
        <v>50</v>
      </c>
      <c r="H538" s="31" t="s">
        <v>50</v>
      </c>
      <c r="I538" s="31" t="s">
        <v>304</v>
      </c>
      <c r="J538" s="31" t="s">
        <v>54</v>
      </c>
      <c r="K538" s="31" t="s">
        <v>54</v>
      </c>
      <c r="L538" s="31" t="s">
        <v>55</v>
      </c>
      <c r="M538" s="31" t="s">
        <v>51</v>
      </c>
      <c r="N538" s="31" t="s">
        <v>50</v>
      </c>
      <c r="O538" s="31" t="s">
        <v>57</v>
      </c>
      <c r="P538" s="31" t="s">
        <v>50</v>
      </c>
      <c r="Q538" s="31" t="s">
        <v>300</v>
      </c>
      <c r="R538" s="31" t="s">
        <v>129</v>
      </c>
      <c r="S538" s="31" t="s">
        <v>59</v>
      </c>
      <c r="T538" s="31" t="s">
        <v>50</v>
      </c>
      <c r="U538" s="31" t="s">
        <v>50</v>
      </c>
      <c r="V538" s="31" t="s">
        <v>50</v>
      </c>
      <c r="W538" s="31" t="s">
        <v>50</v>
      </c>
      <c r="X538" s="31" t="s">
        <v>50</v>
      </c>
      <c r="Y538" s="31" t="s">
        <v>50</v>
      </c>
      <c r="Z538" s="31" t="s">
        <v>62</v>
      </c>
      <c r="AA538" s="31" t="s">
        <v>50</v>
      </c>
      <c r="AB538" s="31" t="s">
        <v>50</v>
      </c>
      <c r="AC538" s="31" t="s">
        <v>87</v>
      </c>
      <c r="AD538" s="31" t="s">
        <v>50</v>
      </c>
      <c r="AE538" s="2">
        <f t="shared" si="89"/>
        <v>48</v>
      </c>
      <c r="AF538" s="31" t="s">
        <v>84</v>
      </c>
      <c r="AG538" s="31" t="s">
        <v>129</v>
      </c>
      <c r="AH538" s="31" t="s">
        <v>77</v>
      </c>
      <c r="AI538" s="31" t="s">
        <v>305</v>
      </c>
      <c r="AJ538" s="31">
        <f t="shared" si="90"/>
        <v>2</v>
      </c>
      <c r="AK538" s="34">
        <f t="shared" si="91"/>
        <v>13</v>
      </c>
      <c r="AL538" s="30">
        <f t="shared" si="92"/>
        <v>13</v>
      </c>
      <c r="AM538" s="5">
        <f t="shared" si="96"/>
        <v>92.58</v>
      </c>
      <c r="AN538" s="5">
        <f t="shared" si="97"/>
        <v>96</v>
      </c>
      <c r="AO538" s="30">
        <f t="shared" si="98"/>
        <v>955.19999999999993</v>
      </c>
      <c r="AP538" s="30">
        <f t="shared" si="93"/>
        <v>955.19999999999993</v>
      </c>
      <c r="AQ538" t="str">
        <f t="shared" si="94"/>
        <v>Before 1978</v>
      </c>
      <c r="AR538" s="2">
        <f t="shared" si="95"/>
        <v>1966</v>
      </c>
      <c r="AS538" s="2">
        <f t="shared" si="99"/>
        <v>9.9499999999999993</v>
      </c>
      <c r="AT538" s="31" t="s">
        <v>99</v>
      </c>
      <c r="AU538" s="31" t="s">
        <v>306</v>
      </c>
      <c r="AV538" s="31" t="s">
        <v>66</v>
      </c>
      <c r="AW538" s="31" t="s">
        <v>57</v>
      </c>
      <c r="AX538" s="31" t="s">
        <v>211</v>
      </c>
      <c r="AY538" s="31" t="s">
        <v>68</v>
      </c>
      <c r="AZ538" s="31" t="s">
        <v>77</v>
      </c>
      <c r="BA538" s="31" t="s">
        <v>305</v>
      </c>
      <c r="BB538" s="31" t="s">
        <v>50</v>
      </c>
      <c r="BC538" s="31" t="s">
        <v>50</v>
      </c>
      <c r="BD538" s="31" t="s">
        <v>50</v>
      </c>
      <c r="BE538" s="31" t="s">
        <v>50</v>
      </c>
      <c r="BF538" s="31" t="s">
        <v>50</v>
      </c>
    </row>
    <row r="539" spans="1:58" ht="45" x14ac:dyDescent="0.25">
      <c r="A539" s="31" t="s">
        <v>313</v>
      </c>
      <c r="B539" s="31" t="s">
        <v>49</v>
      </c>
      <c r="C539" s="32">
        <v>6</v>
      </c>
      <c r="D539" s="31" t="s">
        <v>50</v>
      </c>
      <c r="E539" s="31" t="s">
        <v>92</v>
      </c>
      <c r="F539" s="31" t="s">
        <v>99</v>
      </c>
      <c r="G539" s="31" t="s">
        <v>50</v>
      </c>
      <c r="H539" s="31" t="s">
        <v>50</v>
      </c>
      <c r="I539" s="31" t="s">
        <v>53</v>
      </c>
      <c r="J539" s="31" t="s">
        <v>54</v>
      </c>
      <c r="K539" s="31" t="s">
        <v>54</v>
      </c>
      <c r="L539" s="31" t="s">
        <v>55</v>
      </c>
      <c r="M539" s="31" t="s">
        <v>72</v>
      </c>
      <c r="N539" s="31" t="s">
        <v>50</v>
      </c>
      <c r="O539" s="31" t="s">
        <v>57</v>
      </c>
      <c r="P539" s="31" t="s">
        <v>50</v>
      </c>
      <c r="Q539" s="31" t="s">
        <v>50</v>
      </c>
      <c r="R539" s="31" t="s">
        <v>74</v>
      </c>
      <c r="S539" s="31" t="s">
        <v>59</v>
      </c>
      <c r="T539" s="31" t="s">
        <v>60</v>
      </c>
      <c r="U539" s="31" t="s">
        <v>60</v>
      </c>
      <c r="V539" s="31" t="s">
        <v>60</v>
      </c>
      <c r="W539" s="31" t="s">
        <v>50</v>
      </c>
      <c r="X539" s="31" t="s">
        <v>50</v>
      </c>
      <c r="Y539" s="31" t="s">
        <v>50</v>
      </c>
      <c r="Z539" s="31" t="s">
        <v>62</v>
      </c>
      <c r="AA539" s="31" t="s">
        <v>50</v>
      </c>
      <c r="AB539" s="31" t="s">
        <v>50</v>
      </c>
      <c r="AC539" s="31" t="s">
        <v>87</v>
      </c>
      <c r="AD539" s="31" t="s">
        <v>72</v>
      </c>
      <c r="AE539" s="2">
        <f t="shared" si="89"/>
        <v>48</v>
      </c>
      <c r="AF539" s="31" t="s">
        <v>84</v>
      </c>
      <c r="AG539" s="31" t="s">
        <v>129</v>
      </c>
      <c r="AH539" s="31" t="s">
        <v>152</v>
      </c>
      <c r="AI539" s="31" t="s">
        <v>12005</v>
      </c>
      <c r="AJ539" s="31">
        <f t="shared" si="90"/>
        <v>0</v>
      </c>
      <c r="AK539" s="34">
        <f t="shared" si="91"/>
        <v>-99</v>
      </c>
      <c r="AL539" s="30">
        <f t="shared" si="92"/>
        <v>-99</v>
      </c>
      <c r="AM539" s="5">
        <f t="shared" si="96"/>
        <v>69.5</v>
      </c>
      <c r="AN539" s="5">
        <f t="shared" si="97"/>
        <v>0</v>
      </c>
      <c r="AO539" s="30">
        <f t="shared" si="98"/>
        <v>0</v>
      </c>
      <c r="AP539" s="30">
        <f t="shared" si="93"/>
        <v>0</v>
      </c>
      <c r="AQ539" t="str">
        <f t="shared" si="94"/>
        <v>1978 - 1992</v>
      </c>
      <c r="AR539" s="2">
        <f t="shared" si="95"/>
        <v>1991</v>
      </c>
      <c r="AS539" s="2">
        <f t="shared" si="99"/>
        <v>-99</v>
      </c>
      <c r="AT539" s="31" t="s">
        <v>50</v>
      </c>
      <c r="AU539" s="31" t="s">
        <v>50</v>
      </c>
      <c r="AV539" s="31" t="s">
        <v>66</v>
      </c>
      <c r="AW539" s="31" t="s">
        <v>57</v>
      </c>
      <c r="AX539" s="31" t="s">
        <v>439</v>
      </c>
      <c r="AY539" s="31" t="s">
        <v>68</v>
      </c>
      <c r="AZ539" s="31" t="s">
        <v>152</v>
      </c>
      <c r="BA539" s="31" t="s">
        <v>12005</v>
      </c>
      <c r="BB539" s="31" t="s">
        <v>50</v>
      </c>
      <c r="BC539" s="31" t="s">
        <v>50</v>
      </c>
      <c r="BD539" s="31" t="s">
        <v>50</v>
      </c>
      <c r="BE539" s="31" t="s">
        <v>50</v>
      </c>
      <c r="BF539" s="31" t="s">
        <v>50</v>
      </c>
    </row>
    <row r="540" spans="1:58" ht="60" x14ac:dyDescent="0.25">
      <c r="A540" s="31" t="s">
        <v>1015</v>
      </c>
      <c r="B540" s="31" t="s">
        <v>49</v>
      </c>
      <c r="C540" s="32">
        <v>3</v>
      </c>
      <c r="D540" s="31" t="s">
        <v>50</v>
      </c>
      <c r="E540" s="31" t="s">
        <v>99</v>
      </c>
      <c r="F540" s="31" t="s">
        <v>102</v>
      </c>
      <c r="G540" s="31" t="s">
        <v>50</v>
      </c>
      <c r="H540" s="31" t="s">
        <v>50</v>
      </c>
      <c r="I540" s="31" t="s">
        <v>53</v>
      </c>
      <c r="J540" s="31" t="s">
        <v>54</v>
      </c>
      <c r="K540" s="31" t="s">
        <v>54</v>
      </c>
      <c r="L540" s="31" t="s">
        <v>55</v>
      </c>
      <c r="M540" s="31" t="s">
        <v>51</v>
      </c>
      <c r="N540" s="31" t="s">
        <v>50</v>
      </c>
      <c r="O540" s="31" t="s">
        <v>57</v>
      </c>
      <c r="P540" s="31" t="s">
        <v>409</v>
      </c>
      <c r="Q540" s="31" t="s">
        <v>50</v>
      </c>
      <c r="R540" s="31" t="s">
        <v>74</v>
      </c>
      <c r="S540" s="31" t="s">
        <v>59</v>
      </c>
      <c r="T540" s="31" t="s">
        <v>60</v>
      </c>
      <c r="U540" s="31" t="s">
        <v>60</v>
      </c>
      <c r="V540" s="31" t="s">
        <v>66</v>
      </c>
      <c r="W540" s="31" t="s">
        <v>50</v>
      </c>
      <c r="X540" s="31" t="s">
        <v>75</v>
      </c>
      <c r="Y540" s="31" t="s">
        <v>61</v>
      </c>
      <c r="Z540" s="31" t="s">
        <v>62</v>
      </c>
      <c r="AA540" s="31" t="s">
        <v>50</v>
      </c>
      <c r="AB540" s="31" t="s">
        <v>50</v>
      </c>
      <c r="AC540" s="31" t="s">
        <v>87</v>
      </c>
      <c r="AD540" s="31" t="s">
        <v>72</v>
      </c>
      <c r="AE540" s="2">
        <f t="shared" si="89"/>
        <v>48</v>
      </c>
      <c r="AF540" s="31" t="s">
        <v>84</v>
      </c>
      <c r="AG540" s="31" t="s">
        <v>129</v>
      </c>
      <c r="AH540" s="31" t="s">
        <v>144</v>
      </c>
      <c r="AI540" s="31" t="s">
        <v>12006</v>
      </c>
      <c r="AJ540" s="31">
        <f t="shared" si="90"/>
        <v>0</v>
      </c>
      <c r="AK540" s="34">
        <f t="shared" si="91"/>
        <v>-99</v>
      </c>
      <c r="AL540" s="30">
        <f t="shared" si="92"/>
        <v>-99</v>
      </c>
      <c r="AM540" s="5">
        <f t="shared" si="96"/>
        <v>19.62</v>
      </c>
      <c r="AN540" s="5">
        <f t="shared" si="97"/>
        <v>0</v>
      </c>
      <c r="AO540" s="30">
        <f t="shared" si="98"/>
        <v>0</v>
      </c>
      <c r="AP540" s="30">
        <f t="shared" si="93"/>
        <v>0</v>
      </c>
      <c r="AQ540" t="str">
        <f t="shared" si="94"/>
        <v>Before 1978</v>
      </c>
      <c r="AR540" s="2">
        <f t="shared" si="95"/>
        <v>1920</v>
      </c>
      <c r="AS540" s="2">
        <f t="shared" si="99"/>
        <v>-99</v>
      </c>
      <c r="AT540" s="31" t="s">
        <v>50</v>
      </c>
      <c r="AU540" s="31" t="s">
        <v>50</v>
      </c>
      <c r="AV540" s="31" t="s">
        <v>66</v>
      </c>
      <c r="AW540" s="31" t="s">
        <v>57</v>
      </c>
      <c r="AX540" s="31" t="s">
        <v>267</v>
      </c>
      <c r="AY540" s="31" t="s">
        <v>68</v>
      </c>
      <c r="AZ540" s="31" t="s">
        <v>144</v>
      </c>
      <c r="BA540" s="31" t="s">
        <v>12006</v>
      </c>
      <c r="BB540" s="31" t="s">
        <v>50</v>
      </c>
      <c r="BC540" s="31" t="s">
        <v>50</v>
      </c>
      <c r="BD540" s="31" t="s">
        <v>50</v>
      </c>
      <c r="BE540" s="31" t="s">
        <v>50</v>
      </c>
      <c r="BF540" s="31" t="s">
        <v>50</v>
      </c>
    </row>
    <row r="541" spans="1:58" ht="45" x14ac:dyDescent="0.25">
      <c r="A541" s="31" t="s">
        <v>1015</v>
      </c>
      <c r="B541" s="31" t="s">
        <v>49</v>
      </c>
      <c r="C541" s="32">
        <v>9</v>
      </c>
      <c r="D541" s="31" t="s">
        <v>50</v>
      </c>
      <c r="E541" s="31" t="s">
        <v>99</v>
      </c>
      <c r="F541" s="31" t="s">
        <v>102</v>
      </c>
      <c r="G541" s="31" t="s">
        <v>50</v>
      </c>
      <c r="H541" s="31" t="s">
        <v>50</v>
      </c>
      <c r="I541" s="31" t="s">
        <v>50</v>
      </c>
      <c r="J541" s="31" t="s">
        <v>60</v>
      </c>
      <c r="K541" s="31" t="s">
        <v>60</v>
      </c>
      <c r="L541" s="31" t="s">
        <v>55</v>
      </c>
      <c r="M541" s="31" t="s">
        <v>72</v>
      </c>
      <c r="N541" s="31" t="s">
        <v>50</v>
      </c>
      <c r="O541" s="31" t="s">
        <v>57</v>
      </c>
      <c r="P541" s="31" t="s">
        <v>50</v>
      </c>
      <c r="Q541" s="31" t="s">
        <v>50</v>
      </c>
      <c r="R541" s="31" t="s">
        <v>74</v>
      </c>
      <c r="S541" s="31" t="s">
        <v>168</v>
      </c>
      <c r="T541" s="31" t="s">
        <v>60</v>
      </c>
      <c r="U541" s="31" t="s">
        <v>60</v>
      </c>
      <c r="V541" s="31" t="s">
        <v>60</v>
      </c>
      <c r="W541" s="31" t="s">
        <v>50</v>
      </c>
      <c r="X541" s="31" t="s">
        <v>50</v>
      </c>
      <c r="Y541" s="31" t="s">
        <v>50</v>
      </c>
      <c r="Z541" s="31" t="s">
        <v>62</v>
      </c>
      <c r="AA541" s="31" t="s">
        <v>50</v>
      </c>
      <c r="AB541" s="31" t="s">
        <v>50</v>
      </c>
      <c r="AC541" s="31" t="s">
        <v>87</v>
      </c>
      <c r="AD541" s="31" t="s">
        <v>72</v>
      </c>
      <c r="AE541" s="2">
        <f t="shared" si="89"/>
        <v>48</v>
      </c>
      <c r="AF541" s="31" t="s">
        <v>84</v>
      </c>
      <c r="AG541" s="31" t="s">
        <v>129</v>
      </c>
      <c r="AH541" s="31" t="s">
        <v>152</v>
      </c>
      <c r="AI541" s="31" t="s">
        <v>1135</v>
      </c>
      <c r="AJ541" s="31">
        <f t="shared" si="90"/>
        <v>0</v>
      </c>
      <c r="AK541" s="34">
        <f t="shared" si="91"/>
        <v>-99</v>
      </c>
      <c r="AL541" s="30">
        <f t="shared" si="92"/>
        <v>-99</v>
      </c>
      <c r="AM541" s="5">
        <f t="shared" si="96"/>
        <v>19.62</v>
      </c>
      <c r="AN541" s="5">
        <f t="shared" si="97"/>
        <v>0</v>
      </c>
      <c r="AO541" s="30">
        <f t="shared" si="98"/>
        <v>0</v>
      </c>
      <c r="AP541" s="30">
        <f t="shared" si="93"/>
        <v>0</v>
      </c>
      <c r="AQ541" t="str">
        <f t="shared" si="94"/>
        <v>Before 1978</v>
      </c>
      <c r="AR541" s="2">
        <f t="shared" si="95"/>
        <v>1920</v>
      </c>
      <c r="AS541" s="2">
        <f t="shared" si="99"/>
        <v>-99</v>
      </c>
      <c r="AT541" s="31" t="s">
        <v>50</v>
      </c>
      <c r="AU541" s="31" t="s">
        <v>50</v>
      </c>
      <c r="AV541" s="31" t="s">
        <v>66</v>
      </c>
      <c r="AW541" s="31" t="s">
        <v>57</v>
      </c>
      <c r="AX541" s="31" t="s">
        <v>277</v>
      </c>
      <c r="AY541" s="31" t="s">
        <v>68</v>
      </c>
      <c r="AZ541" s="31" t="s">
        <v>1135</v>
      </c>
      <c r="BA541" s="31" t="s">
        <v>50</v>
      </c>
      <c r="BB541" s="31" t="s">
        <v>1099</v>
      </c>
      <c r="BC541" s="31" t="s">
        <v>129</v>
      </c>
      <c r="BD541" s="31" t="s">
        <v>50</v>
      </c>
      <c r="BE541" s="31" t="s">
        <v>50</v>
      </c>
      <c r="BF541" s="31" t="s">
        <v>50</v>
      </c>
    </row>
    <row r="542" spans="1:58" ht="45" x14ac:dyDescent="0.25">
      <c r="A542" s="31" t="s">
        <v>1015</v>
      </c>
      <c r="B542" s="31" t="s">
        <v>49</v>
      </c>
      <c r="C542" s="32">
        <v>13</v>
      </c>
      <c r="D542" s="31" t="s">
        <v>50</v>
      </c>
      <c r="E542" s="31" t="s">
        <v>99</v>
      </c>
      <c r="F542" s="31" t="s">
        <v>102</v>
      </c>
      <c r="G542" s="31" t="s">
        <v>50</v>
      </c>
      <c r="H542" s="31" t="s">
        <v>50</v>
      </c>
      <c r="I542" s="31" t="s">
        <v>53</v>
      </c>
      <c r="J542" s="31" t="s">
        <v>54</v>
      </c>
      <c r="K542" s="31" t="s">
        <v>54</v>
      </c>
      <c r="L542" s="31" t="s">
        <v>128</v>
      </c>
      <c r="M542" s="31" t="s">
        <v>72</v>
      </c>
      <c r="N542" s="31" t="s">
        <v>50</v>
      </c>
      <c r="O542" s="31" t="s">
        <v>57</v>
      </c>
      <c r="P542" s="31" t="s">
        <v>409</v>
      </c>
      <c r="Q542" s="31" t="s">
        <v>50</v>
      </c>
      <c r="R542" s="31" t="s">
        <v>74</v>
      </c>
      <c r="S542" s="31" t="s">
        <v>59</v>
      </c>
      <c r="T542" s="31" t="s">
        <v>50</v>
      </c>
      <c r="U542" s="31" t="s">
        <v>50</v>
      </c>
      <c r="V542" s="31" t="s">
        <v>60</v>
      </c>
      <c r="W542" s="31" t="s">
        <v>50</v>
      </c>
      <c r="X542" s="31" t="s">
        <v>50</v>
      </c>
      <c r="Y542" s="31" t="s">
        <v>50</v>
      </c>
      <c r="Z542" s="31" t="s">
        <v>62</v>
      </c>
      <c r="AA542" s="31" t="s">
        <v>50</v>
      </c>
      <c r="AB542" s="31" t="s">
        <v>50</v>
      </c>
      <c r="AC542" s="31" t="s">
        <v>87</v>
      </c>
      <c r="AD542" s="31" t="s">
        <v>72</v>
      </c>
      <c r="AE542" s="2">
        <f t="shared" si="89"/>
        <v>48</v>
      </c>
      <c r="AF542" s="31" t="s">
        <v>211</v>
      </c>
      <c r="AG542" s="31" t="s">
        <v>76</v>
      </c>
      <c r="AH542" s="31" t="s">
        <v>144</v>
      </c>
      <c r="AI542" s="31" t="s">
        <v>12007</v>
      </c>
      <c r="AJ542" s="31">
        <f t="shared" si="90"/>
        <v>0</v>
      </c>
      <c r="AK542" s="34">
        <f t="shared" si="91"/>
        <v>-99</v>
      </c>
      <c r="AL542" s="30">
        <f t="shared" si="92"/>
        <v>-99</v>
      </c>
      <c r="AM542" s="5">
        <f t="shared" si="96"/>
        <v>19.62</v>
      </c>
      <c r="AN542" s="5">
        <f t="shared" si="97"/>
        <v>0</v>
      </c>
      <c r="AO542" s="30">
        <f t="shared" si="98"/>
        <v>0</v>
      </c>
      <c r="AP542" s="30">
        <f t="shared" si="93"/>
        <v>0</v>
      </c>
      <c r="AQ542" t="str">
        <f t="shared" si="94"/>
        <v>Before 1978</v>
      </c>
      <c r="AR542" s="2">
        <f t="shared" si="95"/>
        <v>1920</v>
      </c>
      <c r="AS542" s="2">
        <f t="shared" si="99"/>
        <v>-99</v>
      </c>
      <c r="AT542" s="31" t="s">
        <v>50</v>
      </c>
      <c r="AU542" s="31" t="s">
        <v>50</v>
      </c>
      <c r="AV542" s="31" t="s">
        <v>141</v>
      </c>
      <c r="AW542" s="31" t="s">
        <v>86</v>
      </c>
      <c r="AX542" s="31" t="s">
        <v>50</v>
      </c>
      <c r="AY542" s="31" t="s">
        <v>50</v>
      </c>
      <c r="AZ542" s="31" t="s">
        <v>50</v>
      </c>
      <c r="BA542" s="31" t="s">
        <v>50</v>
      </c>
      <c r="BB542" s="31" t="s">
        <v>50</v>
      </c>
      <c r="BC542" s="31" t="s">
        <v>50</v>
      </c>
      <c r="BD542" s="31" t="s">
        <v>50</v>
      </c>
      <c r="BE542" s="31" t="s">
        <v>50</v>
      </c>
      <c r="BF542" s="31" t="s">
        <v>50</v>
      </c>
    </row>
    <row r="543" spans="1:58" ht="45" x14ac:dyDescent="0.25">
      <c r="A543" s="31" t="s">
        <v>2541</v>
      </c>
      <c r="B543" s="31" t="s">
        <v>49</v>
      </c>
      <c r="C543" s="32">
        <v>2</v>
      </c>
      <c r="D543" s="31" t="s">
        <v>50</v>
      </c>
      <c r="E543" s="31" t="s">
        <v>96</v>
      </c>
      <c r="F543" s="31" t="s">
        <v>194</v>
      </c>
      <c r="G543" s="31" t="s">
        <v>50</v>
      </c>
      <c r="H543" s="31" t="s">
        <v>50</v>
      </c>
      <c r="I543" s="31" t="s">
        <v>53</v>
      </c>
      <c r="J543" s="31" t="s">
        <v>54</v>
      </c>
      <c r="K543" s="31" t="s">
        <v>54</v>
      </c>
      <c r="L543" s="31" t="s">
        <v>55</v>
      </c>
      <c r="M543" s="31" t="s">
        <v>72</v>
      </c>
      <c r="N543" s="31" t="s">
        <v>50</v>
      </c>
      <c r="O543" s="31" t="s">
        <v>57</v>
      </c>
      <c r="P543" s="31" t="s">
        <v>50</v>
      </c>
      <c r="Q543" s="31" t="s">
        <v>50</v>
      </c>
      <c r="R543" s="31" t="s">
        <v>129</v>
      </c>
      <c r="S543" s="31" t="s">
        <v>59</v>
      </c>
      <c r="T543" s="31" t="s">
        <v>50</v>
      </c>
      <c r="U543" s="31" t="s">
        <v>50</v>
      </c>
      <c r="V543" s="31" t="s">
        <v>50</v>
      </c>
      <c r="W543" s="31" t="s">
        <v>50</v>
      </c>
      <c r="X543" s="31" t="s">
        <v>50</v>
      </c>
      <c r="Y543" s="31" t="s">
        <v>50</v>
      </c>
      <c r="Z543" s="31" t="s">
        <v>62</v>
      </c>
      <c r="AA543" s="31" t="s">
        <v>50</v>
      </c>
      <c r="AB543" s="31" t="s">
        <v>50</v>
      </c>
      <c r="AC543" s="31" t="s">
        <v>87</v>
      </c>
      <c r="AD543" s="31" t="s">
        <v>72</v>
      </c>
      <c r="AE543" s="2">
        <f t="shared" si="89"/>
        <v>48</v>
      </c>
      <c r="AF543" s="31" t="s">
        <v>84</v>
      </c>
      <c r="AG543" s="31" t="s">
        <v>129</v>
      </c>
      <c r="AH543" s="31" t="s">
        <v>152</v>
      </c>
      <c r="AI543" s="31" t="s">
        <v>12008</v>
      </c>
      <c r="AJ543" s="31">
        <f t="shared" si="90"/>
        <v>0</v>
      </c>
      <c r="AK543" s="34">
        <f t="shared" si="91"/>
        <v>-99</v>
      </c>
      <c r="AL543" s="30">
        <f t="shared" si="92"/>
        <v>-99</v>
      </c>
      <c r="AM543" s="5">
        <f t="shared" si="96"/>
        <v>38.72</v>
      </c>
      <c r="AN543" s="5">
        <f t="shared" si="97"/>
        <v>0</v>
      </c>
      <c r="AO543" s="30">
        <f t="shared" si="98"/>
        <v>0</v>
      </c>
      <c r="AP543" s="30">
        <f t="shared" si="93"/>
        <v>0</v>
      </c>
      <c r="AQ543" t="str">
        <f t="shared" si="94"/>
        <v>Before 1978</v>
      </c>
      <c r="AR543" s="2">
        <f t="shared" si="95"/>
        <v>1953</v>
      </c>
      <c r="AS543" s="2">
        <f t="shared" si="99"/>
        <v>-99</v>
      </c>
      <c r="AT543" s="31" t="s">
        <v>50</v>
      </c>
      <c r="AU543" s="31" t="s">
        <v>50</v>
      </c>
      <c r="AV543" s="31" t="s">
        <v>66</v>
      </c>
      <c r="AW543" s="31" t="s">
        <v>57</v>
      </c>
      <c r="AX543" s="31" t="s">
        <v>101</v>
      </c>
      <c r="AY543" s="31" t="s">
        <v>68</v>
      </c>
      <c r="AZ543" s="31" t="s">
        <v>50</v>
      </c>
      <c r="BA543" s="31" t="s">
        <v>50</v>
      </c>
      <c r="BB543" s="31" t="s">
        <v>50</v>
      </c>
      <c r="BC543" s="31" t="s">
        <v>50</v>
      </c>
      <c r="BD543" s="31" t="s">
        <v>50</v>
      </c>
      <c r="BE543" s="31" t="s">
        <v>50</v>
      </c>
      <c r="BF543" s="31" t="s">
        <v>50</v>
      </c>
    </row>
    <row r="544" spans="1:58" ht="45" x14ac:dyDescent="0.25">
      <c r="A544" s="31" t="s">
        <v>2545</v>
      </c>
      <c r="B544" s="31" t="s">
        <v>49</v>
      </c>
      <c r="C544" s="32">
        <v>3</v>
      </c>
      <c r="D544" s="31" t="s">
        <v>50</v>
      </c>
      <c r="E544" s="31" t="s">
        <v>70</v>
      </c>
      <c r="F544" s="31" t="s">
        <v>71</v>
      </c>
      <c r="G544" s="31" t="s">
        <v>50</v>
      </c>
      <c r="H544" s="31" t="s">
        <v>50</v>
      </c>
      <c r="I544" s="31" t="s">
        <v>53</v>
      </c>
      <c r="J544" s="31" t="s">
        <v>54</v>
      </c>
      <c r="K544" s="31" t="s">
        <v>54</v>
      </c>
      <c r="L544" s="31" t="s">
        <v>55</v>
      </c>
      <c r="M544" s="31" t="s">
        <v>52</v>
      </c>
      <c r="N544" s="31" t="s">
        <v>50</v>
      </c>
      <c r="O544" s="31" t="s">
        <v>57</v>
      </c>
      <c r="P544" s="31" t="s">
        <v>50</v>
      </c>
      <c r="Q544" s="31" t="s">
        <v>50</v>
      </c>
      <c r="R544" s="31" t="s">
        <v>129</v>
      </c>
      <c r="S544" s="31" t="s">
        <v>59</v>
      </c>
      <c r="T544" s="31" t="s">
        <v>50</v>
      </c>
      <c r="U544" s="31" t="s">
        <v>50</v>
      </c>
      <c r="V544" s="31" t="s">
        <v>50</v>
      </c>
      <c r="W544" s="31" t="s">
        <v>50</v>
      </c>
      <c r="X544" s="31" t="s">
        <v>50</v>
      </c>
      <c r="Y544" s="31" t="s">
        <v>50</v>
      </c>
      <c r="Z544" s="31" t="s">
        <v>62</v>
      </c>
      <c r="AA544" s="31" t="s">
        <v>50</v>
      </c>
      <c r="AB544" s="31" t="s">
        <v>50</v>
      </c>
      <c r="AC544" s="31" t="s">
        <v>50</v>
      </c>
      <c r="AD544" s="31" t="s">
        <v>72</v>
      </c>
      <c r="AE544" s="2">
        <f t="shared" si="89"/>
        <v>48</v>
      </c>
      <c r="AF544" s="31" t="s">
        <v>84</v>
      </c>
      <c r="AG544" s="31" t="s">
        <v>129</v>
      </c>
      <c r="AH544" s="31" t="s">
        <v>77</v>
      </c>
      <c r="AI544" s="31" t="s">
        <v>12009</v>
      </c>
      <c r="AJ544" s="31">
        <f t="shared" si="90"/>
        <v>0</v>
      </c>
      <c r="AK544" s="34">
        <f t="shared" si="91"/>
        <v>-99</v>
      </c>
      <c r="AL544" s="30">
        <f t="shared" si="92"/>
        <v>-99</v>
      </c>
      <c r="AM544" s="5">
        <f t="shared" si="96"/>
        <v>508.84</v>
      </c>
      <c r="AN544" s="5">
        <f t="shared" si="97"/>
        <v>0</v>
      </c>
      <c r="AO544" s="30">
        <f t="shared" si="98"/>
        <v>0</v>
      </c>
      <c r="AP544" s="30">
        <f t="shared" si="93"/>
        <v>0</v>
      </c>
      <c r="AQ544" t="str">
        <f t="shared" si="94"/>
        <v>Before 1978</v>
      </c>
      <c r="AR544" s="2">
        <f t="shared" si="95"/>
        <v>1974</v>
      </c>
      <c r="AS544" s="2">
        <f t="shared" si="99"/>
        <v>-99</v>
      </c>
      <c r="AT544" s="31" t="s">
        <v>50</v>
      </c>
      <c r="AU544" s="31" t="s">
        <v>50</v>
      </c>
      <c r="AV544" s="31" t="s">
        <v>66</v>
      </c>
      <c r="AW544" s="31" t="s">
        <v>57</v>
      </c>
      <c r="AX544" s="31" t="s">
        <v>562</v>
      </c>
      <c r="AY544" s="31" t="s">
        <v>68</v>
      </c>
      <c r="AZ544" s="31" t="s">
        <v>77</v>
      </c>
      <c r="BA544" s="31" t="s">
        <v>12009</v>
      </c>
      <c r="BB544" s="31" t="s">
        <v>50</v>
      </c>
      <c r="BC544" s="31" t="s">
        <v>50</v>
      </c>
      <c r="BD544" s="31" t="s">
        <v>50</v>
      </c>
      <c r="BE544" s="31" t="s">
        <v>50</v>
      </c>
      <c r="BF544" s="31" t="s">
        <v>50</v>
      </c>
    </row>
    <row r="545" spans="1:58" ht="45" x14ac:dyDescent="0.25">
      <c r="A545" s="31" t="s">
        <v>2547</v>
      </c>
      <c r="B545" s="31" t="s">
        <v>49</v>
      </c>
      <c r="C545" s="32">
        <v>3</v>
      </c>
      <c r="D545" s="31" t="s">
        <v>50</v>
      </c>
      <c r="E545" s="31" t="s">
        <v>70</v>
      </c>
      <c r="F545" s="31" t="s">
        <v>85</v>
      </c>
      <c r="G545" s="31" t="s">
        <v>50</v>
      </c>
      <c r="H545" s="31" t="s">
        <v>50</v>
      </c>
      <c r="I545" s="31" t="s">
        <v>59</v>
      </c>
      <c r="J545" s="31" t="s">
        <v>54</v>
      </c>
      <c r="K545" s="31" t="s">
        <v>54</v>
      </c>
      <c r="L545" s="31" t="s">
        <v>55</v>
      </c>
      <c r="M545" s="31" t="s">
        <v>72</v>
      </c>
      <c r="N545" s="31" t="s">
        <v>50</v>
      </c>
      <c r="O545" s="31" t="s">
        <v>57</v>
      </c>
      <c r="P545" s="31" t="s">
        <v>50</v>
      </c>
      <c r="Q545" s="31" t="s">
        <v>50</v>
      </c>
      <c r="R545" s="31" t="s">
        <v>129</v>
      </c>
      <c r="S545" s="31" t="s">
        <v>59</v>
      </c>
      <c r="T545" s="31" t="s">
        <v>50</v>
      </c>
      <c r="U545" s="31" t="s">
        <v>50</v>
      </c>
      <c r="V545" s="31" t="s">
        <v>50</v>
      </c>
      <c r="W545" s="31" t="s">
        <v>50</v>
      </c>
      <c r="X545" s="31" t="s">
        <v>50</v>
      </c>
      <c r="Y545" s="31" t="s">
        <v>50</v>
      </c>
      <c r="Z545" s="31" t="s">
        <v>62</v>
      </c>
      <c r="AA545" s="31" t="s">
        <v>50</v>
      </c>
      <c r="AB545" s="31" t="s">
        <v>50</v>
      </c>
      <c r="AC545" s="31" t="s">
        <v>63</v>
      </c>
      <c r="AD545" s="31" t="s">
        <v>72</v>
      </c>
      <c r="AE545" s="2">
        <f t="shared" si="89"/>
        <v>48</v>
      </c>
      <c r="AF545" s="31" t="s">
        <v>84</v>
      </c>
      <c r="AG545" s="31" t="s">
        <v>129</v>
      </c>
      <c r="AH545" s="31" t="s">
        <v>152</v>
      </c>
      <c r="AI545" s="31" t="s">
        <v>12010</v>
      </c>
      <c r="AJ545" s="31">
        <f t="shared" si="90"/>
        <v>0</v>
      </c>
      <c r="AK545" s="34">
        <f t="shared" si="91"/>
        <v>-99</v>
      </c>
      <c r="AL545" s="30">
        <f t="shared" si="92"/>
        <v>-99</v>
      </c>
      <c r="AM545" s="5">
        <f t="shared" si="96"/>
        <v>69.5</v>
      </c>
      <c r="AN545" s="5">
        <f t="shared" si="97"/>
        <v>0</v>
      </c>
      <c r="AO545" s="30">
        <f t="shared" si="98"/>
        <v>0</v>
      </c>
      <c r="AP545" s="30">
        <f t="shared" si="93"/>
        <v>0</v>
      </c>
      <c r="AQ545" t="str">
        <f t="shared" si="94"/>
        <v>Before 1978</v>
      </c>
      <c r="AR545" s="2">
        <f t="shared" si="95"/>
        <v>1970</v>
      </c>
      <c r="AS545" s="2">
        <f t="shared" si="99"/>
        <v>-99</v>
      </c>
      <c r="AT545" s="31" t="s">
        <v>50</v>
      </c>
      <c r="AU545" s="31" t="s">
        <v>50</v>
      </c>
      <c r="AV545" s="31" t="s">
        <v>66</v>
      </c>
      <c r="AW545" s="31" t="s">
        <v>57</v>
      </c>
      <c r="AX545" s="31" t="s">
        <v>195</v>
      </c>
      <c r="AY545" s="31" t="s">
        <v>68</v>
      </c>
      <c r="AZ545" s="31" t="s">
        <v>152</v>
      </c>
      <c r="BA545" s="31" t="s">
        <v>12010</v>
      </c>
      <c r="BB545" s="31" t="s">
        <v>50</v>
      </c>
      <c r="BC545" s="31" t="s">
        <v>50</v>
      </c>
      <c r="BD545" s="31" t="s">
        <v>50</v>
      </c>
      <c r="BE545" s="31" t="s">
        <v>50</v>
      </c>
      <c r="BF545" s="31" t="s">
        <v>50</v>
      </c>
    </row>
    <row r="546" spans="1:58" ht="60" x14ac:dyDescent="0.25">
      <c r="A546" s="31" t="s">
        <v>2547</v>
      </c>
      <c r="B546" s="31" t="s">
        <v>49</v>
      </c>
      <c r="C546" s="32">
        <v>6</v>
      </c>
      <c r="D546" s="31" t="s">
        <v>50</v>
      </c>
      <c r="E546" s="31" t="s">
        <v>70</v>
      </c>
      <c r="F546" s="31" t="s">
        <v>85</v>
      </c>
      <c r="G546" s="31" t="s">
        <v>50</v>
      </c>
      <c r="H546" s="31" t="s">
        <v>50</v>
      </c>
      <c r="I546" s="31" t="s">
        <v>97</v>
      </c>
      <c r="J546" s="31" t="s">
        <v>54</v>
      </c>
      <c r="K546" s="31" t="s">
        <v>54</v>
      </c>
      <c r="L546" s="31" t="s">
        <v>55</v>
      </c>
      <c r="M546" s="31" t="s">
        <v>72</v>
      </c>
      <c r="N546" s="31" t="s">
        <v>50</v>
      </c>
      <c r="O546" s="31" t="s">
        <v>57</v>
      </c>
      <c r="P546" s="31" t="s">
        <v>160</v>
      </c>
      <c r="Q546" s="31" t="s">
        <v>50</v>
      </c>
      <c r="R546" s="31" t="s">
        <v>129</v>
      </c>
      <c r="S546" s="31" t="s">
        <v>59</v>
      </c>
      <c r="T546" s="31" t="s">
        <v>50</v>
      </c>
      <c r="U546" s="31" t="s">
        <v>50</v>
      </c>
      <c r="V546" s="31" t="s">
        <v>50</v>
      </c>
      <c r="W546" s="31" t="s">
        <v>50</v>
      </c>
      <c r="X546" s="31" t="s">
        <v>50</v>
      </c>
      <c r="Y546" s="31" t="s">
        <v>50</v>
      </c>
      <c r="Z546" s="31" t="s">
        <v>62</v>
      </c>
      <c r="AA546" s="31" t="s">
        <v>50</v>
      </c>
      <c r="AB546" s="31" t="s">
        <v>50</v>
      </c>
      <c r="AC546" s="31" t="s">
        <v>87</v>
      </c>
      <c r="AD546" s="31" t="s">
        <v>72</v>
      </c>
      <c r="AE546" s="2">
        <f t="shared" si="89"/>
        <v>48</v>
      </c>
      <c r="AF546" s="31" t="s">
        <v>84</v>
      </c>
      <c r="AG546" s="31" t="s">
        <v>129</v>
      </c>
      <c r="AH546" s="31" t="s">
        <v>243</v>
      </c>
      <c r="AI546" s="31" t="s">
        <v>12011</v>
      </c>
      <c r="AJ546" s="31">
        <f t="shared" si="90"/>
        <v>0</v>
      </c>
      <c r="AK546" s="34">
        <f t="shared" si="91"/>
        <v>-99</v>
      </c>
      <c r="AL546" s="30">
        <f t="shared" si="92"/>
        <v>-99</v>
      </c>
      <c r="AM546" s="5">
        <f t="shared" si="96"/>
        <v>69.5</v>
      </c>
      <c r="AN546" s="5">
        <f t="shared" si="97"/>
        <v>0</v>
      </c>
      <c r="AO546" s="30">
        <f t="shared" si="98"/>
        <v>0</v>
      </c>
      <c r="AP546" s="30">
        <f t="shared" si="93"/>
        <v>0</v>
      </c>
      <c r="AQ546" t="str">
        <f t="shared" si="94"/>
        <v>Before 1978</v>
      </c>
      <c r="AR546" s="2">
        <f t="shared" si="95"/>
        <v>1970</v>
      </c>
      <c r="AS546" s="2">
        <f t="shared" si="99"/>
        <v>-99</v>
      </c>
      <c r="AT546" s="31" t="s">
        <v>50</v>
      </c>
      <c r="AU546" s="31" t="s">
        <v>50</v>
      </c>
      <c r="AV546" s="31" t="s">
        <v>66</v>
      </c>
      <c r="AW546" s="31" t="s">
        <v>57</v>
      </c>
      <c r="AX546" s="31" t="s">
        <v>108</v>
      </c>
      <c r="AY546" s="31" t="s">
        <v>68</v>
      </c>
      <c r="AZ546" s="31" t="s">
        <v>243</v>
      </c>
      <c r="BA546" s="31" t="s">
        <v>12011</v>
      </c>
      <c r="BB546" s="31" t="s">
        <v>50</v>
      </c>
      <c r="BC546" s="31" t="s">
        <v>50</v>
      </c>
      <c r="BD546" s="31" t="s">
        <v>50</v>
      </c>
      <c r="BE546" s="31" t="s">
        <v>50</v>
      </c>
      <c r="BF546" s="31" t="s">
        <v>50</v>
      </c>
    </row>
    <row r="547" spans="1:58" ht="45" x14ac:dyDescent="0.25">
      <c r="A547" s="31" t="s">
        <v>2547</v>
      </c>
      <c r="B547" s="31" t="s">
        <v>49</v>
      </c>
      <c r="C547" s="32">
        <v>12</v>
      </c>
      <c r="D547" s="31" t="s">
        <v>50</v>
      </c>
      <c r="E547" s="31" t="s">
        <v>70</v>
      </c>
      <c r="F547" s="31" t="s">
        <v>85</v>
      </c>
      <c r="G547" s="31" t="s">
        <v>50</v>
      </c>
      <c r="H547" s="31" t="s">
        <v>50</v>
      </c>
      <c r="I547" s="31" t="s">
        <v>53</v>
      </c>
      <c r="J547" s="31" t="s">
        <v>54</v>
      </c>
      <c r="K547" s="31" t="s">
        <v>54</v>
      </c>
      <c r="L547" s="31" t="s">
        <v>55</v>
      </c>
      <c r="M547" s="31" t="s">
        <v>52</v>
      </c>
      <c r="N547" s="31" t="s">
        <v>50</v>
      </c>
      <c r="O547" s="31" t="s">
        <v>57</v>
      </c>
      <c r="P547" s="31" t="s">
        <v>50</v>
      </c>
      <c r="Q547" s="31" t="s">
        <v>50</v>
      </c>
      <c r="R547" s="31" t="s">
        <v>129</v>
      </c>
      <c r="S547" s="31" t="s">
        <v>59</v>
      </c>
      <c r="T547" s="31" t="s">
        <v>50</v>
      </c>
      <c r="U547" s="31" t="s">
        <v>50</v>
      </c>
      <c r="V547" s="31" t="s">
        <v>50</v>
      </c>
      <c r="W547" s="31" t="s">
        <v>50</v>
      </c>
      <c r="X547" s="31" t="s">
        <v>50</v>
      </c>
      <c r="Y547" s="31" t="s">
        <v>50</v>
      </c>
      <c r="Z547" s="31" t="s">
        <v>62</v>
      </c>
      <c r="AA547" s="31" t="s">
        <v>50</v>
      </c>
      <c r="AB547" s="31" t="s">
        <v>50</v>
      </c>
      <c r="AC547" s="31" t="s">
        <v>87</v>
      </c>
      <c r="AD547" s="31" t="s">
        <v>72</v>
      </c>
      <c r="AE547" s="2">
        <f t="shared" si="89"/>
        <v>48</v>
      </c>
      <c r="AF547" s="31" t="s">
        <v>84</v>
      </c>
      <c r="AG547" s="31" t="s">
        <v>129</v>
      </c>
      <c r="AH547" s="31" t="s">
        <v>136</v>
      </c>
      <c r="AI547" s="31" t="s">
        <v>12012</v>
      </c>
      <c r="AJ547" s="31">
        <f t="shared" si="90"/>
        <v>0</v>
      </c>
      <c r="AK547" s="34">
        <f t="shared" si="91"/>
        <v>-99</v>
      </c>
      <c r="AL547" s="30">
        <f t="shared" si="92"/>
        <v>-99</v>
      </c>
      <c r="AM547" s="5">
        <f t="shared" si="96"/>
        <v>69.5</v>
      </c>
      <c r="AN547" s="5">
        <f t="shared" si="97"/>
        <v>0</v>
      </c>
      <c r="AO547" s="30">
        <f t="shared" si="98"/>
        <v>0</v>
      </c>
      <c r="AP547" s="30">
        <f t="shared" si="93"/>
        <v>0</v>
      </c>
      <c r="AQ547" t="str">
        <f t="shared" si="94"/>
        <v>Before 1978</v>
      </c>
      <c r="AR547" s="2">
        <f t="shared" si="95"/>
        <v>1970</v>
      </c>
      <c r="AS547" s="2">
        <f t="shared" si="99"/>
        <v>-99</v>
      </c>
      <c r="AT547" s="31" t="s">
        <v>50</v>
      </c>
      <c r="AU547" s="31" t="s">
        <v>50</v>
      </c>
      <c r="AV547" s="31" t="s">
        <v>66</v>
      </c>
      <c r="AW547" s="31" t="s">
        <v>57</v>
      </c>
      <c r="AX547" s="31" t="s">
        <v>218</v>
      </c>
      <c r="AY547" s="31" t="s">
        <v>68</v>
      </c>
      <c r="AZ547" s="31" t="s">
        <v>136</v>
      </c>
      <c r="BA547" s="31" t="s">
        <v>12012</v>
      </c>
      <c r="BB547" s="31" t="s">
        <v>50</v>
      </c>
      <c r="BC547" s="31" t="s">
        <v>50</v>
      </c>
      <c r="BD547" s="31" t="s">
        <v>50</v>
      </c>
      <c r="BE547" s="31" t="s">
        <v>50</v>
      </c>
      <c r="BF547" s="31" t="s">
        <v>50</v>
      </c>
    </row>
    <row r="548" spans="1:58" ht="45" x14ac:dyDescent="0.25">
      <c r="A548" s="31" t="s">
        <v>2560</v>
      </c>
      <c r="B548" s="31" t="s">
        <v>49</v>
      </c>
      <c r="C548" s="32">
        <v>2</v>
      </c>
      <c r="D548" s="31" t="s">
        <v>50</v>
      </c>
      <c r="E548" s="31" t="s">
        <v>52</v>
      </c>
      <c r="F548" s="31" t="s">
        <v>84</v>
      </c>
      <c r="G548" s="31" t="s">
        <v>50</v>
      </c>
      <c r="H548" s="31" t="s">
        <v>50</v>
      </c>
      <c r="I548" s="31" t="s">
        <v>53</v>
      </c>
      <c r="J548" s="31" t="s">
        <v>54</v>
      </c>
      <c r="K548" s="31" t="s">
        <v>54</v>
      </c>
      <c r="L548" s="31" t="s">
        <v>55</v>
      </c>
      <c r="M548" s="31" t="s">
        <v>72</v>
      </c>
      <c r="N548" s="31" t="s">
        <v>50</v>
      </c>
      <c r="O548" s="31" t="s">
        <v>57</v>
      </c>
      <c r="P548" s="31" t="s">
        <v>50</v>
      </c>
      <c r="Q548" s="31" t="s">
        <v>898</v>
      </c>
      <c r="R548" s="31" t="s">
        <v>58</v>
      </c>
      <c r="S548" s="31" t="s">
        <v>53</v>
      </c>
      <c r="T548" s="31" t="s">
        <v>60</v>
      </c>
      <c r="U548" s="31" t="s">
        <v>60</v>
      </c>
      <c r="V548" s="31" t="s">
        <v>66</v>
      </c>
      <c r="W548" s="31" t="s">
        <v>50</v>
      </c>
      <c r="X548" s="31" t="s">
        <v>116</v>
      </c>
      <c r="Y548" s="31" t="s">
        <v>50</v>
      </c>
      <c r="Z548" s="31" t="s">
        <v>62</v>
      </c>
      <c r="AA548" s="31" t="s">
        <v>50</v>
      </c>
      <c r="AB548" s="31" t="s">
        <v>50</v>
      </c>
      <c r="AC548" s="31" t="s">
        <v>87</v>
      </c>
      <c r="AD548" s="31" t="s">
        <v>72</v>
      </c>
      <c r="AE548" s="2">
        <f t="shared" si="89"/>
        <v>48</v>
      </c>
      <c r="AF548" s="31" t="s">
        <v>84</v>
      </c>
      <c r="AG548" s="31" t="s">
        <v>129</v>
      </c>
      <c r="AH548" s="31" t="s">
        <v>136</v>
      </c>
      <c r="AI548" s="31" t="s">
        <v>12013</v>
      </c>
      <c r="AJ548" s="31">
        <f t="shared" si="90"/>
        <v>0</v>
      </c>
      <c r="AK548" s="34">
        <f t="shared" si="91"/>
        <v>-99</v>
      </c>
      <c r="AL548" s="30">
        <f t="shared" si="92"/>
        <v>-99</v>
      </c>
      <c r="AM548" s="5">
        <f t="shared" si="96"/>
        <v>308.64999999999998</v>
      </c>
      <c r="AN548" s="5">
        <f t="shared" si="97"/>
        <v>0</v>
      </c>
      <c r="AO548" s="30">
        <f t="shared" si="98"/>
        <v>0</v>
      </c>
      <c r="AP548" s="30">
        <f t="shared" si="93"/>
        <v>0</v>
      </c>
      <c r="AQ548" t="str">
        <f t="shared" si="94"/>
        <v>1978 - 1992</v>
      </c>
      <c r="AR548" s="2">
        <f t="shared" si="95"/>
        <v>1992</v>
      </c>
      <c r="AS548" s="2">
        <f t="shared" si="99"/>
        <v>-99</v>
      </c>
      <c r="AT548" s="31" t="s">
        <v>50</v>
      </c>
      <c r="AU548" s="31" t="s">
        <v>50</v>
      </c>
      <c r="AV548" s="31" t="s">
        <v>66</v>
      </c>
      <c r="AW548" s="31" t="s">
        <v>57</v>
      </c>
      <c r="AX548" s="31" t="s">
        <v>267</v>
      </c>
      <c r="AY548" s="31" t="s">
        <v>68</v>
      </c>
      <c r="AZ548" s="31" t="s">
        <v>136</v>
      </c>
      <c r="BA548" s="31" t="s">
        <v>12013</v>
      </c>
      <c r="BB548" s="31" t="s">
        <v>50</v>
      </c>
      <c r="BC548" s="31" t="s">
        <v>50</v>
      </c>
      <c r="BD548" s="31" t="s">
        <v>50</v>
      </c>
      <c r="BE548" s="31" t="s">
        <v>50</v>
      </c>
      <c r="BF548" s="31" t="s">
        <v>50</v>
      </c>
    </row>
    <row r="549" spans="1:58" ht="45" x14ac:dyDescent="0.25">
      <c r="A549" s="31" t="s">
        <v>2562</v>
      </c>
      <c r="B549" s="31" t="s">
        <v>49</v>
      </c>
      <c r="C549" s="32">
        <v>1</v>
      </c>
      <c r="D549" s="31" t="s">
        <v>50</v>
      </c>
      <c r="E549" s="31" t="s">
        <v>84</v>
      </c>
      <c r="F549" s="31" t="s">
        <v>85</v>
      </c>
      <c r="G549" s="31" t="s">
        <v>50</v>
      </c>
      <c r="H549" s="31" t="s">
        <v>50</v>
      </c>
      <c r="I549" s="31" t="s">
        <v>53</v>
      </c>
      <c r="J549" s="31" t="s">
        <v>54</v>
      </c>
      <c r="K549" s="31" t="s">
        <v>54</v>
      </c>
      <c r="L549" s="31" t="s">
        <v>55</v>
      </c>
      <c r="M549" s="31" t="s">
        <v>51</v>
      </c>
      <c r="N549" s="31" t="s">
        <v>50</v>
      </c>
      <c r="O549" s="31" t="s">
        <v>66</v>
      </c>
      <c r="P549" s="31" t="s">
        <v>160</v>
      </c>
      <c r="Q549" s="31" t="s">
        <v>50</v>
      </c>
      <c r="R549" s="31" t="s">
        <v>58</v>
      </c>
      <c r="S549" s="31" t="s">
        <v>53</v>
      </c>
      <c r="T549" s="31" t="s">
        <v>60</v>
      </c>
      <c r="U549" s="31" t="s">
        <v>60</v>
      </c>
      <c r="V549" s="31" t="s">
        <v>66</v>
      </c>
      <c r="W549" s="31" t="s">
        <v>50</v>
      </c>
      <c r="X549" s="31" t="s">
        <v>116</v>
      </c>
      <c r="Y549" s="31" t="s">
        <v>60</v>
      </c>
      <c r="Z549" s="31" t="s">
        <v>62</v>
      </c>
      <c r="AA549" s="31" t="s">
        <v>50</v>
      </c>
      <c r="AB549" s="31" t="s">
        <v>50</v>
      </c>
      <c r="AC549" s="31" t="s">
        <v>87</v>
      </c>
      <c r="AD549" s="31" t="s">
        <v>72</v>
      </c>
      <c r="AE549" s="2">
        <f t="shared" si="89"/>
        <v>48</v>
      </c>
      <c r="AF549" s="31" t="s">
        <v>84</v>
      </c>
      <c r="AG549" s="31" t="s">
        <v>129</v>
      </c>
      <c r="AH549" s="31" t="s">
        <v>924</v>
      </c>
      <c r="AI549" s="31" t="s">
        <v>12014</v>
      </c>
      <c r="AJ549" s="31">
        <f t="shared" si="90"/>
        <v>0</v>
      </c>
      <c r="AK549" s="34">
        <f t="shared" si="91"/>
        <v>-99</v>
      </c>
      <c r="AL549" s="30">
        <f t="shared" si="92"/>
        <v>-99</v>
      </c>
      <c r="AM549" s="5">
        <f t="shared" si="96"/>
        <v>2836.86</v>
      </c>
      <c r="AN549" s="5">
        <f t="shared" si="97"/>
        <v>0</v>
      </c>
      <c r="AO549" s="30">
        <f t="shared" si="98"/>
        <v>0</v>
      </c>
      <c r="AP549" s="30">
        <f t="shared" si="93"/>
        <v>0</v>
      </c>
      <c r="AQ549" t="str">
        <f t="shared" si="94"/>
        <v>1993 - 2001</v>
      </c>
      <c r="AR549" s="2">
        <f t="shared" si="95"/>
        <v>1999</v>
      </c>
      <c r="AS549" s="2">
        <f t="shared" si="99"/>
        <v>-99</v>
      </c>
      <c r="AT549" s="31" t="s">
        <v>50</v>
      </c>
      <c r="AU549" s="31" t="s">
        <v>50</v>
      </c>
      <c r="AV549" s="31" t="s">
        <v>66</v>
      </c>
      <c r="AW549" s="31" t="s">
        <v>57</v>
      </c>
      <c r="AX549" s="31" t="s">
        <v>864</v>
      </c>
      <c r="AY549" s="31" t="s">
        <v>68</v>
      </c>
      <c r="AZ549" s="31" t="s">
        <v>924</v>
      </c>
      <c r="BA549" s="31" t="s">
        <v>12014</v>
      </c>
      <c r="BB549" s="31" t="s">
        <v>233</v>
      </c>
      <c r="BC549" s="31" t="s">
        <v>53</v>
      </c>
      <c r="BD549" s="31" t="s">
        <v>50</v>
      </c>
      <c r="BE549" s="31" t="s">
        <v>50</v>
      </c>
      <c r="BF549" s="31" t="s">
        <v>50</v>
      </c>
    </row>
    <row r="550" spans="1:58" ht="45" x14ac:dyDescent="0.25">
      <c r="A550" s="31" t="s">
        <v>2564</v>
      </c>
      <c r="B550" s="31" t="s">
        <v>49</v>
      </c>
      <c r="C550" s="32">
        <v>2</v>
      </c>
      <c r="D550" s="31" t="s">
        <v>50</v>
      </c>
      <c r="E550" s="31" t="s">
        <v>96</v>
      </c>
      <c r="F550" s="31" t="s">
        <v>194</v>
      </c>
      <c r="G550" s="31" t="s">
        <v>50</v>
      </c>
      <c r="H550" s="31" t="s">
        <v>50</v>
      </c>
      <c r="I550" s="31" t="s">
        <v>53</v>
      </c>
      <c r="J550" s="31" t="s">
        <v>54</v>
      </c>
      <c r="K550" s="31" t="s">
        <v>54</v>
      </c>
      <c r="L550" s="31" t="s">
        <v>55</v>
      </c>
      <c r="M550" s="31" t="s">
        <v>84</v>
      </c>
      <c r="N550" s="31" t="s">
        <v>50</v>
      </c>
      <c r="O550" s="31" t="s">
        <v>66</v>
      </c>
      <c r="P550" s="31" t="s">
        <v>50</v>
      </c>
      <c r="Q550" s="31" t="s">
        <v>50</v>
      </c>
      <c r="R550" s="31" t="s">
        <v>129</v>
      </c>
      <c r="S550" s="31" t="s">
        <v>59</v>
      </c>
      <c r="T550" s="31" t="s">
        <v>50</v>
      </c>
      <c r="U550" s="31" t="s">
        <v>50</v>
      </c>
      <c r="V550" s="31" t="s">
        <v>50</v>
      </c>
      <c r="W550" s="31" t="s">
        <v>50</v>
      </c>
      <c r="X550" s="31" t="s">
        <v>50</v>
      </c>
      <c r="Y550" s="31" t="s">
        <v>50</v>
      </c>
      <c r="Z550" s="31" t="s">
        <v>62</v>
      </c>
      <c r="AA550" s="31" t="s">
        <v>50</v>
      </c>
      <c r="AB550" s="31" t="s">
        <v>50</v>
      </c>
      <c r="AC550" s="31" t="s">
        <v>87</v>
      </c>
      <c r="AD550" s="31" t="s">
        <v>72</v>
      </c>
      <c r="AE550" s="2">
        <f t="shared" si="89"/>
        <v>48</v>
      </c>
      <c r="AF550" s="31" t="s">
        <v>84</v>
      </c>
      <c r="AG550" s="31" t="s">
        <v>129</v>
      </c>
      <c r="AH550" s="31" t="s">
        <v>152</v>
      </c>
      <c r="AI550" s="31" t="s">
        <v>12015</v>
      </c>
      <c r="AJ550" s="31">
        <f t="shared" si="90"/>
        <v>0</v>
      </c>
      <c r="AK550" s="34">
        <f t="shared" si="91"/>
        <v>-99</v>
      </c>
      <c r="AL550" s="30">
        <f t="shared" si="92"/>
        <v>-99</v>
      </c>
      <c r="AM550" s="5">
        <f t="shared" si="96"/>
        <v>11.42</v>
      </c>
      <c r="AN550" s="5">
        <f t="shared" si="97"/>
        <v>0</v>
      </c>
      <c r="AO550" s="30">
        <f t="shared" si="98"/>
        <v>0</v>
      </c>
      <c r="AP550" s="30">
        <f t="shared" si="93"/>
        <v>0</v>
      </c>
      <c r="AQ550" t="str">
        <f t="shared" si="94"/>
        <v>1993 - 2001</v>
      </c>
      <c r="AR550" s="2">
        <f t="shared" si="95"/>
        <v>1996</v>
      </c>
      <c r="AS550" s="2">
        <f t="shared" si="99"/>
        <v>-99</v>
      </c>
      <c r="AT550" s="31" t="s">
        <v>50</v>
      </c>
      <c r="AU550" s="31" t="s">
        <v>50</v>
      </c>
      <c r="AV550" s="31" t="s">
        <v>66</v>
      </c>
      <c r="AW550" s="31" t="s">
        <v>57</v>
      </c>
      <c r="AX550" s="31" t="s">
        <v>439</v>
      </c>
      <c r="AY550" s="31" t="s">
        <v>68</v>
      </c>
      <c r="AZ550" s="31" t="s">
        <v>152</v>
      </c>
      <c r="BA550" s="31" t="s">
        <v>12015</v>
      </c>
      <c r="BB550" s="31" t="s">
        <v>50</v>
      </c>
      <c r="BC550" s="31" t="s">
        <v>50</v>
      </c>
      <c r="BD550" s="31" t="s">
        <v>50</v>
      </c>
      <c r="BE550" s="31" t="s">
        <v>50</v>
      </c>
      <c r="BF550" s="31" t="s">
        <v>50</v>
      </c>
    </row>
    <row r="551" spans="1:58" ht="45" x14ac:dyDescent="0.25">
      <c r="A551" s="31" t="s">
        <v>2564</v>
      </c>
      <c r="B551" s="31" t="s">
        <v>49</v>
      </c>
      <c r="C551" s="32">
        <v>3</v>
      </c>
      <c r="D551" s="31" t="s">
        <v>50</v>
      </c>
      <c r="E551" s="31" t="s">
        <v>50</v>
      </c>
      <c r="F551" s="31" t="s">
        <v>50</v>
      </c>
      <c r="G551" s="31" t="s">
        <v>50</v>
      </c>
      <c r="H551" s="31" t="s">
        <v>50</v>
      </c>
      <c r="I551" s="31" t="s">
        <v>53</v>
      </c>
      <c r="J551" s="31" t="s">
        <v>54</v>
      </c>
      <c r="K551" s="31" t="s">
        <v>54</v>
      </c>
      <c r="L551" s="31" t="s">
        <v>55</v>
      </c>
      <c r="M551" s="31" t="s">
        <v>85</v>
      </c>
      <c r="N551" s="31" t="s">
        <v>50</v>
      </c>
      <c r="O551" s="31" t="s">
        <v>66</v>
      </c>
      <c r="P551" s="31" t="s">
        <v>50</v>
      </c>
      <c r="Q551" s="31" t="s">
        <v>50</v>
      </c>
      <c r="R551" s="31" t="s">
        <v>129</v>
      </c>
      <c r="S551" s="31" t="s">
        <v>59</v>
      </c>
      <c r="T551" s="31" t="s">
        <v>50</v>
      </c>
      <c r="U551" s="31" t="s">
        <v>50</v>
      </c>
      <c r="V551" s="31" t="s">
        <v>50</v>
      </c>
      <c r="W551" s="31" t="s">
        <v>50</v>
      </c>
      <c r="X551" s="31" t="s">
        <v>50</v>
      </c>
      <c r="Y551" s="31" t="s">
        <v>50</v>
      </c>
      <c r="Z551" s="31" t="s">
        <v>62</v>
      </c>
      <c r="AA551" s="31" t="s">
        <v>50</v>
      </c>
      <c r="AB551" s="31" t="s">
        <v>50</v>
      </c>
      <c r="AC551" s="31" t="s">
        <v>87</v>
      </c>
      <c r="AD551" s="31" t="s">
        <v>72</v>
      </c>
      <c r="AE551" s="2">
        <f t="shared" si="89"/>
        <v>48</v>
      </c>
      <c r="AF551" s="31" t="s">
        <v>84</v>
      </c>
      <c r="AG551" s="31" t="s">
        <v>129</v>
      </c>
      <c r="AH551" s="31" t="s">
        <v>152</v>
      </c>
      <c r="AI551" s="31" t="s">
        <v>12016</v>
      </c>
      <c r="AJ551" s="31">
        <f t="shared" si="90"/>
        <v>0</v>
      </c>
      <c r="AK551" s="34">
        <f t="shared" si="91"/>
        <v>-99</v>
      </c>
      <c r="AL551" s="30">
        <f t="shared" si="92"/>
        <v>-99</v>
      </c>
      <c r="AM551" s="5">
        <f t="shared" si="96"/>
        <v>11.42</v>
      </c>
      <c r="AN551" s="5">
        <f t="shared" si="97"/>
        <v>0</v>
      </c>
      <c r="AO551" s="30">
        <f t="shared" si="98"/>
        <v>0</v>
      </c>
      <c r="AP551" s="30">
        <f t="shared" si="93"/>
        <v>0</v>
      </c>
      <c r="AQ551" t="str">
        <f t="shared" si="94"/>
        <v>1993 - 2001</v>
      </c>
      <c r="AR551" s="2">
        <f t="shared" si="95"/>
        <v>1996</v>
      </c>
      <c r="AS551" s="2">
        <f t="shared" si="99"/>
        <v>-99</v>
      </c>
      <c r="AT551" s="31" t="s">
        <v>50</v>
      </c>
      <c r="AU551" s="31" t="s">
        <v>50</v>
      </c>
      <c r="AV551" s="31" t="s">
        <v>66</v>
      </c>
      <c r="AW551" s="31" t="s">
        <v>57</v>
      </c>
      <c r="AX551" s="31" t="s">
        <v>439</v>
      </c>
      <c r="AY551" s="31" t="s">
        <v>68</v>
      </c>
      <c r="AZ551" s="31" t="s">
        <v>152</v>
      </c>
      <c r="BA551" s="31" t="s">
        <v>12016</v>
      </c>
      <c r="BB551" s="31" t="s">
        <v>50</v>
      </c>
      <c r="BC551" s="31" t="s">
        <v>50</v>
      </c>
      <c r="BD551" s="31" t="s">
        <v>50</v>
      </c>
      <c r="BE551" s="31" t="s">
        <v>50</v>
      </c>
      <c r="BF551" s="31" t="s">
        <v>50</v>
      </c>
    </row>
    <row r="552" spans="1:58" ht="45" x14ac:dyDescent="0.25">
      <c r="A552" s="31" t="s">
        <v>2570</v>
      </c>
      <c r="B552" s="31" t="s">
        <v>49</v>
      </c>
      <c r="C552" s="32">
        <v>2</v>
      </c>
      <c r="D552" s="31" t="s">
        <v>50</v>
      </c>
      <c r="E552" s="31" t="s">
        <v>194</v>
      </c>
      <c r="F552" s="31" t="s">
        <v>92</v>
      </c>
      <c r="G552" s="31" t="s">
        <v>50</v>
      </c>
      <c r="H552" s="31" t="s">
        <v>50</v>
      </c>
      <c r="I552" s="31" t="s">
        <v>53</v>
      </c>
      <c r="J552" s="31" t="s">
        <v>54</v>
      </c>
      <c r="K552" s="31" t="s">
        <v>54</v>
      </c>
      <c r="L552" s="31" t="s">
        <v>55</v>
      </c>
      <c r="M552" s="31" t="s">
        <v>52</v>
      </c>
      <c r="N552" s="31" t="s">
        <v>50</v>
      </c>
      <c r="O552" s="31" t="s">
        <v>57</v>
      </c>
      <c r="P552" s="31" t="s">
        <v>50</v>
      </c>
      <c r="Q552" s="31" t="s">
        <v>50</v>
      </c>
      <c r="R552" s="31" t="s">
        <v>129</v>
      </c>
      <c r="S552" s="31" t="s">
        <v>59</v>
      </c>
      <c r="T552" s="31" t="s">
        <v>50</v>
      </c>
      <c r="U552" s="31" t="s">
        <v>50</v>
      </c>
      <c r="V552" s="31" t="s">
        <v>50</v>
      </c>
      <c r="W552" s="31" t="s">
        <v>50</v>
      </c>
      <c r="X552" s="31" t="s">
        <v>50</v>
      </c>
      <c r="Y552" s="31" t="s">
        <v>50</v>
      </c>
      <c r="Z552" s="31" t="s">
        <v>62</v>
      </c>
      <c r="AA552" s="31" t="s">
        <v>50</v>
      </c>
      <c r="AB552" s="31" t="s">
        <v>50</v>
      </c>
      <c r="AC552" s="31" t="s">
        <v>87</v>
      </c>
      <c r="AD552" s="31" t="s">
        <v>72</v>
      </c>
      <c r="AE552" s="2">
        <f t="shared" si="89"/>
        <v>48</v>
      </c>
      <c r="AF552" s="31" t="s">
        <v>84</v>
      </c>
      <c r="AG552" s="31" t="s">
        <v>129</v>
      </c>
      <c r="AH552" s="31" t="s">
        <v>77</v>
      </c>
      <c r="AI552" s="31" t="s">
        <v>12017</v>
      </c>
      <c r="AJ552" s="31">
        <f t="shared" si="90"/>
        <v>0</v>
      </c>
      <c r="AK552" s="34">
        <f t="shared" si="91"/>
        <v>-99</v>
      </c>
      <c r="AL552" s="30">
        <f t="shared" si="92"/>
        <v>-99</v>
      </c>
      <c r="AM552" s="5">
        <f t="shared" si="96"/>
        <v>132.84</v>
      </c>
      <c r="AN552" s="5">
        <f t="shared" si="97"/>
        <v>0</v>
      </c>
      <c r="AO552" s="30">
        <f t="shared" si="98"/>
        <v>0</v>
      </c>
      <c r="AP552" s="30">
        <f t="shared" si="93"/>
        <v>0</v>
      </c>
      <c r="AQ552" t="str">
        <f t="shared" si="94"/>
        <v>2002 - 2005</v>
      </c>
      <c r="AR552" s="2">
        <f t="shared" si="95"/>
        <v>2003</v>
      </c>
      <c r="AS552" s="2">
        <f t="shared" si="99"/>
        <v>-99</v>
      </c>
      <c r="AT552" s="31" t="s">
        <v>50</v>
      </c>
      <c r="AU552" s="31" t="s">
        <v>50</v>
      </c>
      <c r="AV552" s="31" t="s">
        <v>66</v>
      </c>
      <c r="AW552" s="31" t="s">
        <v>57</v>
      </c>
      <c r="AX552" s="31" t="s">
        <v>67</v>
      </c>
      <c r="AY552" s="31" t="s">
        <v>68</v>
      </c>
      <c r="AZ552" s="31" t="s">
        <v>77</v>
      </c>
      <c r="BA552" s="31" t="s">
        <v>12017</v>
      </c>
      <c r="BB552" s="31" t="s">
        <v>50</v>
      </c>
      <c r="BC552" s="31" t="s">
        <v>50</v>
      </c>
      <c r="BD552" s="31" t="s">
        <v>50</v>
      </c>
      <c r="BE552" s="31" t="s">
        <v>50</v>
      </c>
      <c r="BF552" s="31" t="s">
        <v>50</v>
      </c>
    </row>
    <row r="553" spans="1:58" ht="45" x14ac:dyDescent="0.25">
      <c r="A553" s="31" t="s">
        <v>2572</v>
      </c>
      <c r="B553" s="31" t="s">
        <v>49</v>
      </c>
      <c r="C553" s="32">
        <v>1</v>
      </c>
      <c r="D553" s="31" t="s">
        <v>50</v>
      </c>
      <c r="E553" s="31" t="s">
        <v>96</v>
      </c>
      <c r="F553" s="31" t="s">
        <v>194</v>
      </c>
      <c r="G553" s="31" t="s">
        <v>92</v>
      </c>
      <c r="H553" s="31" t="s">
        <v>99</v>
      </c>
      <c r="I553" s="31" t="s">
        <v>53</v>
      </c>
      <c r="J553" s="31" t="s">
        <v>54</v>
      </c>
      <c r="K553" s="31" t="s">
        <v>54</v>
      </c>
      <c r="L553" s="31" t="s">
        <v>55</v>
      </c>
      <c r="M553" s="31" t="s">
        <v>85</v>
      </c>
      <c r="N553" s="31" t="s">
        <v>50</v>
      </c>
      <c r="O553" s="31" t="s">
        <v>57</v>
      </c>
      <c r="P553" s="31" t="s">
        <v>50</v>
      </c>
      <c r="Q553" s="31" t="s">
        <v>50</v>
      </c>
      <c r="R553" s="31" t="s">
        <v>129</v>
      </c>
      <c r="S553" s="31" t="s">
        <v>59</v>
      </c>
      <c r="T553" s="31" t="s">
        <v>50</v>
      </c>
      <c r="U553" s="31" t="s">
        <v>50</v>
      </c>
      <c r="V553" s="31" t="s">
        <v>50</v>
      </c>
      <c r="W553" s="31" t="s">
        <v>50</v>
      </c>
      <c r="X553" s="31" t="s">
        <v>50</v>
      </c>
      <c r="Y553" s="31" t="s">
        <v>50</v>
      </c>
      <c r="Z553" s="31" t="s">
        <v>62</v>
      </c>
      <c r="AA553" s="31" t="s">
        <v>50</v>
      </c>
      <c r="AB553" s="31" t="s">
        <v>50</v>
      </c>
      <c r="AC553" s="31" t="s">
        <v>87</v>
      </c>
      <c r="AD553" s="31" t="s">
        <v>72</v>
      </c>
      <c r="AE553" s="2">
        <f t="shared" si="89"/>
        <v>48</v>
      </c>
      <c r="AF553" s="31" t="s">
        <v>84</v>
      </c>
      <c r="AG553" s="31" t="s">
        <v>129</v>
      </c>
      <c r="AH553" s="31" t="s">
        <v>152</v>
      </c>
      <c r="AI553" s="31" t="s">
        <v>12018</v>
      </c>
      <c r="AJ553" s="31">
        <f t="shared" si="90"/>
        <v>0</v>
      </c>
      <c r="AK553" s="34">
        <f t="shared" si="91"/>
        <v>-99</v>
      </c>
      <c r="AL553" s="30">
        <f t="shared" si="92"/>
        <v>-99</v>
      </c>
      <c r="AM553" s="5">
        <f t="shared" si="96"/>
        <v>53.66</v>
      </c>
      <c r="AN553" s="5">
        <f t="shared" si="97"/>
        <v>0</v>
      </c>
      <c r="AO553" s="30">
        <f t="shared" si="98"/>
        <v>0</v>
      </c>
      <c r="AP553" s="30">
        <f t="shared" si="93"/>
        <v>0</v>
      </c>
      <c r="AQ553" t="str">
        <f t="shared" si="94"/>
        <v>2002 - 2005</v>
      </c>
      <c r="AR553" s="2">
        <f t="shared" si="95"/>
        <v>2004</v>
      </c>
      <c r="AS553" s="2">
        <f t="shared" si="99"/>
        <v>-99</v>
      </c>
      <c r="AT553" s="31" t="s">
        <v>50</v>
      </c>
      <c r="AU553" s="31" t="s">
        <v>50</v>
      </c>
      <c r="AV553" s="31" t="s">
        <v>66</v>
      </c>
      <c r="AW553" s="31" t="s">
        <v>57</v>
      </c>
      <c r="AX553" s="31" t="s">
        <v>439</v>
      </c>
      <c r="AY553" s="31" t="s">
        <v>68</v>
      </c>
      <c r="AZ553" s="31" t="s">
        <v>152</v>
      </c>
      <c r="BA553" s="31" t="s">
        <v>12018</v>
      </c>
      <c r="BB553" s="31" t="s">
        <v>50</v>
      </c>
      <c r="BC553" s="31" t="s">
        <v>50</v>
      </c>
      <c r="BD553" s="31" t="s">
        <v>50</v>
      </c>
      <c r="BE553" s="31" t="s">
        <v>50</v>
      </c>
      <c r="BF553" s="31" t="s">
        <v>50</v>
      </c>
    </row>
    <row r="554" spans="1:58" ht="45" x14ac:dyDescent="0.25">
      <c r="A554" s="31" t="s">
        <v>2572</v>
      </c>
      <c r="B554" s="31" t="s">
        <v>49</v>
      </c>
      <c r="C554" s="32">
        <v>3</v>
      </c>
      <c r="D554" s="31" t="s">
        <v>50</v>
      </c>
      <c r="E554" s="31" t="s">
        <v>96</v>
      </c>
      <c r="F554" s="31" t="s">
        <v>194</v>
      </c>
      <c r="G554" s="31" t="s">
        <v>92</v>
      </c>
      <c r="H554" s="31" t="s">
        <v>99</v>
      </c>
      <c r="I554" s="31" t="s">
        <v>53</v>
      </c>
      <c r="J554" s="31" t="s">
        <v>54</v>
      </c>
      <c r="K554" s="31" t="s">
        <v>54</v>
      </c>
      <c r="L554" s="31" t="s">
        <v>55</v>
      </c>
      <c r="M554" s="31" t="s">
        <v>52</v>
      </c>
      <c r="N554" s="31" t="s">
        <v>50</v>
      </c>
      <c r="O554" s="31" t="s">
        <v>57</v>
      </c>
      <c r="P554" s="31" t="s">
        <v>50</v>
      </c>
      <c r="Q554" s="31" t="s">
        <v>50</v>
      </c>
      <c r="R554" s="31" t="s">
        <v>129</v>
      </c>
      <c r="S554" s="31" t="s">
        <v>59</v>
      </c>
      <c r="T554" s="31" t="s">
        <v>50</v>
      </c>
      <c r="U554" s="31" t="s">
        <v>50</v>
      </c>
      <c r="V554" s="31" t="s">
        <v>50</v>
      </c>
      <c r="W554" s="31" t="s">
        <v>50</v>
      </c>
      <c r="X554" s="31" t="s">
        <v>50</v>
      </c>
      <c r="Y554" s="31" t="s">
        <v>50</v>
      </c>
      <c r="Z554" s="31" t="s">
        <v>62</v>
      </c>
      <c r="AA554" s="31" t="s">
        <v>50</v>
      </c>
      <c r="AB554" s="31" t="s">
        <v>50</v>
      </c>
      <c r="AC554" s="31" t="s">
        <v>87</v>
      </c>
      <c r="AD554" s="31" t="s">
        <v>72</v>
      </c>
      <c r="AE554" s="2">
        <f t="shared" si="89"/>
        <v>48</v>
      </c>
      <c r="AF554" s="31" t="s">
        <v>84</v>
      </c>
      <c r="AG554" s="31" t="s">
        <v>129</v>
      </c>
      <c r="AH554" s="31" t="s">
        <v>152</v>
      </c>
      <c r="AI554" s="31" t="s">
        <v>12019</v>
      </c>
      <c r="AJ554" s="31">
        <f t="shared" si="90"/>
        <v>0</v>
      </c>
      <c r="AK554" s="34">
        <f t="shared" si="91"/>
        <v>-99</v>
      </c>
      <c r="AL554" s="30">
        <f t="shared" si="92"/>
        <v>-99</v>
      </c>
      <c r="AM554" s="5">
        <f t="shared" si="96"/>
        <v>53.66</v>
      </c>
      <c r="AN554" s="5">
        <f t="shared" si="97"/>
        <v>0</v>
      </c>
      <c r="AO554" s="30">
        <f t="shared" si="98"/>
        <v>0</v>
      </c>
      <c r="AP554" s="30">
        <f t="shared" si="93"/>
        <v>0</v>
      </c>
      <c r="AQ554" t="str">
        <f t="shared" si="94"/>
        <v>2002 - 2005</v>
      </c>
      <c r="AR554" s="2">
        <f t="shared" si="95"/>
        <v>2004</v>
      </c>
      <c r="AS554" s="2">
        <f t="shared" si="99"/>
        <v>-99</v>
      </c>
      <c r="AT554" s="31" t="s">
        <v>50</v>
      </c>
      <c r="AU554" s="31" t="s">
        <v>50</v>
      </c>
      <c r="AV554" s="31" t="s">
        <v>66</v>
      </c>
      <c r="AW554" s="31" t="s">
        <v>57</v>
      </c>
      <c r="AX554" s="31" t="s">
        <v>195</v>
      </c>
      <c r="AY554" s="31" t="s">
        <v>68</v>
      </c>
      <c r="AZ554" s="31" t="s">
        <v>152</v>
      </c>
      <c r="BA554" s="31" t="s">
        <v>12019</v>
      </c>
      <c r="BB554" s="31" t="s">
        <v>50</v>
      </c>
      <c r="BC554" s="31" t="s">
        <v>50</v>
      </c>
      <c r="BD554" s="31" t="s">
        <v>50</v>
      </c>
      <c r="BE554" s="31" t="s">
        <v>50</v>
      </c>
      <c r="BF554" s="31" t="s">
        <v>50</v>
      </c>
    </row>
    <row r="555" spans="1:58" ht="45" x14ac:dyDescent="0.25">
      <c r="A555" s="31" t="s">
        <v>2572</v>
      </c>
      <c r="B555" s="31" t="s">
        <v>49</v>
      </c>
      <c r="C555" s="32">
        <v>5</v>
      </c>
      <c r="D555" s="31" t="s">
        <v>50</v>
      </c>
      <c r="E555" s="31" t="s">
        <v>96</v>
      </c>
      <c r="F555" s="31" t="s">
        <v>194</v>
      </c>
      <c r="G555" s="31" t="s">
        <v>92</v>
      </c>
      <c r="H555" s="31" t="s">
        <v>99</v>
      </c>
      <c r="I555" s="31" t="s">
        <v>53</v>
      </c>
      <c r="J555" s="31" t="s">
        <v>54</v>
      </c>
      <c r="K555" s="31" t="s">
        <v>54</v>
      </c>
      <c r="L555" s="31" t="s">
        <v>55</v>
      </c>
      <c r="M555" s="31" t="s">
        <v>51</v>
      </c>
      <c r="N555" s="31" t="s">
        <v>50</v>
      </c>
      <c r="O555" s="31" t="s">
        <v>57</v>
      </c>
      <c r="P555" s="31" t="s">
        <v>50</v>
      </c>
      <c r="Q555" s="31" t="s">
        <v>50</v>
      </c>
      <c r="R555" s="31" t="s">
        <v>129</v>
      </c>
      <c r="S555" s="31" t="s">
        <v>59</v>
      </c>
      <c r="T555" s="31" t="s">
        <v>50</v>
      </c>
      <c r="U555" s="31" t="s">
        <v>50</v>
      </c>
      <c r="V555" s="31" t="s">
        <v>50</v>
      </c>
      <c r="W555" s="31" t="s">
        <v>50</v>
      </c>
      <c r="X555" s="31" t="s">
        <v>50</v>
      </c>
      <c r="Y555" s="31" t="s">
        <v>50</v>
      </c>
      <c r="Z555" s="31" t="s">
        <v>62</v>
      </c>
      <c r="AA555" s="31" t="s">
        <v>50</v>
      </c>
      <c r="AB555" s="31" t="s">
        <v>50</v>
      </c>
      <c r="AC555" s="31" t="s">
        <v>87</v>
      </c>
      <c r="AD555" s="31" t="s">
        <v>51</v>
      </c>
      <c r="AE555" s="2">
        <f t="shared" si="89"/>
        <v>48</v>
      </c>
      <c r="AF555" s="31" t="s">
        <v>84</v>
      </c>
      <c r="AG555" s="31" t="s">
        <v>129</v>
      </c>
      <c r="AH555" s="31" t="s">
        <v>152</v>
      </c>
      <c r="AI555" s="31" t="s">
        <v>12020</v>
      </c>
      <c r="AJ555" s="31">
        <f t="shared" si="90"/>
        <v>0</v>
      </c>
      <c r="AK555" s="34">
        <f t="shared" si="91"/>
        <v>-99</v>
      </c>
      <c r="AL555" s="30">
        <f t="shared" si="92"/>
        <v>-99</v>
      </c>
      <c r="AM555" s="5">
        <f t="shared" si="96"/>
        <v>53.66</v>
      </c>
      <c r="AN555" s="5">
        <f t="shared" si="97"/>
        <v>0</v>
      </c>
      <c r="AO555" s="30">
        <f t="shared" si="98"/>
        <v>0</v>
      </c>
      <c r="AP555" s="30">
        <f t="shared" si="93"/>
        <v>0</v>
      </c>
      <c r="AQ555" t="str">
        <f t="shared" si="94"/>
        <v>2002 - 2005</v>
      </c>
      <c r="AR555" s="2">
        <f t="shared" si="95"/>
        <v>2004</v>
      </c>
      <c r="AS555" s="2">
        <f t="shared" si="99"/>
        <v>-99</v>
      </c>
      <c r="AT555" s="31" t="s">
        <v>50</v>
      </c>
      <c r="AU555" s="31" t="s">
        <v>50</v>
      </c>
      <c r="AV555" s="31" t="s">
        <v>66</v>
      </c>
      <c r="AW555" s="31" t="s">
        <v>57</v>
      </c>
      <c r="AX555" s="31" t="s">
        <v>146</v>
      </c>
      <c r="AY555" s="31" t="s">
        <v>68</v>
      </c>
      <c r="AZ555" s="31" t="s">
        <v>152</v>
      </c>
      <c r="BA555" s="31" t="s">
        <v>12020</v>
      </c>
      <c r="BB555" s="31" t="s">
        <v>50</v>
      </c>
      <c r="BC555" s="31" t="s">
        <v>50</v>
      </c>
      <c r="BD555" s="31" t="s">
        <v>50</v>
      </c>
      <c r="BE555" s="31" t="s">
        <v>50</v>
      </c>
      <c r="BF555" s="31" t="s">
        <v>50</v>
      </c>
    </row>
    <row r="556" spans="1:58" ht="45" x14ac:dyDescent="0.25">
      <c r="A556" s="31" t="s">
        <v>2572</v>
      </c>
      <c r="B556" s="31" t="s">
        <v>49</v>
      </c>
      <c r="C556" s="32">
        <v>6</v>
      </c>
      <c r="D556" s="31" t="s">
        <v>50</v>
      </c>
      <c r="E556" s="31" t="s">
        <v>96</v>
      </c>
      <c r="F556" s="31" t="s">
        <v>194</v>
      </c>
      <c r="G556" s="31" t="s">
        <v>92</v>
      </c>
      <c r="H556" s="31" t="s">
        <v>99</v>
      </c>
      <c r="I556" s="31" t="s">
        <v>53</v>
      </c>
      <c r="J556" s="31" t="s">
        <v>54</v>
      </c>
      <c r="K556" s="31" t="s">
        <v>54</v>
      </c>
      <c r="L556" s="31" t="s">
        <v>55</v>
      </c>
      <c r="M556" s="31" t="s">
        <v>72</v>
      </c>
      <c r="N556" s="31" t="s">
        <v>50</v>
      </c>
      <c r="O556" s="31" t="s">
        <v>57</v>
      </c>
      <c r="P556" s="31" t="s">
        <v>50</v>
      </c>
      <c r="Q556" s="31" t="s">
        <v>50</v>
      </c>
      <c r="R556" s="31" t="s">
        <v>129</v>
      </c>
      <c r="S556" s="31" t="s">
        <v>59</v>
      </c>
      <c r="T556" s="31" t="s">
        <v>50</v>
      </c>
      <c r="U556" s="31" t="s">
        <v>50</v>
      </c>
      <c r="V556" s="31" t="s">
        <v>50</v>
      </c>
      <c r="W556" s="31" t="s">
        <v>50</v>
      </c>
      <c r="X556" s="31" t="s">
        <v>50</v>
      </c>
      <c r="Y556" s="31" t="s">
        <v>50</v>
      </c>
      <c r="Z556" s="31" t="s">
        <v>62</v>
      </c>
      <c r="AA556" s="31" t="s">
        <v>50</v>
      </c>
      <c r="AB556" s="31" t="s">
        <v>50</v>
      </c>
      <c r="AC556" s="31" t="s">
        <v>87</v>
      </c>
      <c r="AD556" s="31" t="s">
        <v>72</v>
      </c>
      <c r="AE556" s="2">
        <f t="shared" si="89"/>
        <v>48</v>
      </c>
      <c r="AF556" s="31" t="s">
        <v>84</v>
      </c>
      <c r="AG556" s="31" t="s">
        <v>129</v>
      </c>
      <c r="AH556" s="31" t="s">
        <v>152</v>
      </c>
      <c r="AI556" s="31" t="s">
        <v>12021</v>
      </c>
      <c r="AJ556" s="31">
        <f t="shared" si="90"/>
        <v>0</v>
      </c>
      <c r="AK556" s="34">
        <f t="shared" si="91"/>
        <v>-99</v>
      </c>
      <c r="AL556" s="30">
        <f t="shared" si="92"/>
        <v>-99</v>
      </c>
      <c r="AM556" s="5">
        <f t="shared" si="96"/>
        <v>53.66</v>
      </c>
      <c r="AN556" s="5">
        <f t="shared" si="97"/>
        <v>0</v>
      </c>
      <c r="AO556" s="30">
        <f t="shared" si="98"/>
        <v>0</v>
      </c>
      <c r="AP556" s="30">
        <f t="shared" si="93"/>
        <v>0</v>
      </c>
      <c r="AQ556" t="str">
        <f t="shared" si="94"/>
        <v>2002 - 2005</v>
      </c>
      <c r="AR556" s="2">
        <f t="shared" si="95"/>
        <v>2004</v>
      </c>
      <c r="AS556" s="2">
        <f t="shared" si="99"/>
        <v>-99</v>
      </c>
      <c r="AT556" s="31" t="s">
        <v>50</v>
      </c>
      <c r="AU556" s="31" t="s">
        <v>50</v>
      </c>
      <c r="AV556" s="31" t="s">
        <v>66</v>
      </c>
      <c r="AW556" s="31" t="s">
        <v>57</v>
      </c>
      <c r="AX556" s="31" t="s">
        <v>439</v>
      </c>
      <c r="AY556" s="31" t="s">
        <v>68</v>
      </c>
      <c r="AZ556" s="31" t="s">
        <v>578</v>
      </c>
      <c r="BA556" s="31" t="s">
        <v>12021</v>
      </c>
      <c r="BB556" s="31" t="s">
        <v>50</v>
      </c>
      <c r="BC556" s="31" t="s">
        <v>50</v>
      </c>
      <c r="BD556" s="31" t="s">
        <v>50</v>
      </c>
      <c r="BE556" s="31" t="s">
        <v>50</v>
      </c>
      <c r="BF556" s="31" t="s">
        <v>50</v>
      </c>
    </row>
    <row r="557" spans="1:58" ht="45" x14ac:dyDescent="0.25">
      <c r="A557" s="31" t="s">
        <v>2586</v>
      </c>
      <c r="B557" s="31" t="s">
        <v>49</v>
      </c>
      <c r="C557" s="32">
        <v>2</v>
      </c>
      <c r="D557" s="31" t="s">
        <v>50</v>
      </c>
      <c r="E557" s="31" t="s">
        <v>92</v>
      </c>
      <c r="F557" s="31" t="s">
        <v>99</v>
      </c>
      <c r="G557" s="31" t="s">
        <v>102</v>
      </c>
      <c r="H557" s="31" t="s">
        <v>100</v>
      </c>
      <c r="I557" s="31" t="s">
        <v>53</v>
      </c>
      <c r="J557" s="31" t="s">
        <v>54</v>
      </c>
      <c r="K557" s="31" t="s">
        <v>54</v>
      </c>
      <c r="L557" s="31" t="s">
        <v>55</v>
      </c>
      <c r="M557" s="31" t="s">
        <v>92</v>
      </c>
      <c r="N557" s="31" t="s">
        <v>50</v>
      </c>
      <c r="O557" s="31" t="s">
        <v>57</v>
      </c>
      <c r="P557" s="31" t="s">
        <v>50</v>
      </c>
      <c r="Q557" s="31" t="s">
        <v>143</v>
      </c>
      <c r="R557" s="31" t="s">
        <v>129</v>
      </c>
      <c r="S557" s="31" t="s">
        <v>59</v>
      </c>
      <c r="T557" s="31" t="s">
        <v>50</v>
      </c>
      <c r="U557" s="31" t="s">
        <v>50</v>
      </c>
      <c r="V557" s="31" t="s">
        <v>50</v>
      </c>
      <c r="W557" s="31" t="s">
        <v>50</v>
      </c>
      <c r="X557" s="31" t="s">
        <v>50</v>
      </c>
      <c r="Y557" s="31" t="s">
        <v>50</v>
      </c>
      <c r="Z557" s="31" t="s">
        <v>62</v>
      </c>
      <c r="AA557" s="31" t="s">
        <v>50</v>
      </c>
      <c r="AB557" s="31" t="s">
        <v>50</v>
      </c>
      <c r="AC557" s="31" t="s">
        <v>87</v>
      </c>
      <c r="AD557" s="31" t="s">
        <v>72</v>
      </c>
      <c r="AE557" s="2">
        <f t="shared" si="89"/>
        <v>48</v>
      </c>
      <c r="AF557" s="31" t="s">
        <v>84</v>
      </c>
      <c r="AG557" s="31" t="s">
        <v>129</v>
      </c>
      <c r="AH557" s="31" t="s">
        <v>144</v>
      </c>
      <c r="AI557" s="31" t="s">
        <v>12022</v>
      </c>
      <c r="AJ557" s="31">
        <f t="shared" si="90"/>
        <v>0</v>
      </c>
      <c r="AK557" s="34">
        <f t="shared" si="91"/>
        <v>-99</v>
      </c>
      <c r="AL557" s="30">
        <f t="shared" si="92"/>
        <v>-99</v>
      </c>
      <c r="AM557" s="5">
        <f t="shared" si="96"/>
        <v>32.549999999999997</v>
      </c>
      <c r="AN557" s="5">
        <f t="shared" si="97"/>
        <v>0</v>
      </c>
      <c r="AO557" s="30">
        <f t="shared" si="98"/>
        <v>0</v>
      </c>
      <c r="AP557" s="30">
        <f t="shared" si="93"/>
        <v>0</v>
      </c>
      <c r="AQ557" t="str">
        <f t="shared" si="94"/>
        <v>2006 - 2009</v>
      </c>
      <c r="AR557" s="2">
        <f t="shared" si="95"/>
        <v>2006</v>
      </c>
      <c r="AS557" s="2">
        <f t="shared" si="99"/>
        <v>-99</v>
      </c>
      <c r="AT557" s="31" t="s">
        <v>50</v>
      </c>
      <c r="AU557" s="31" t="s">
        <v>50</v>
      </c>
      <c r="AV557" s="31" t="s">
        <v>66</v>
      </c>
      <c r="AW557" s="31" t="s">
        <v>57</v>
      </c>
      <c r="AX557" s="31" t="s">
        <v>67</v>
      </c>
      <c r="AY557" s="31" t="s">
        <v>68</v>
      </c>
      <c r="AZ557" s="31" t="s">
        <v>144</v>
      </c>
      <c r="BA557" s="31" t="s">
        <v>12325</v>
      </c>
      <c r="BB557" s="31" t="s">
        <v>50</v>
      </c>
      <c r="BC557" s="31" t="s">
        <v>50</v>
      </c>
      <c r="BD557" s="31" t="s">
        <v>50</v>
      </c>
      <c r="BE557" s="31" t="s">
        <v>50</v>
      </c>
      <c r="BF557" s="31" t="s">
        <v>50</v>
      </c>
    </row>
    <row r="558" spans="1:58" ht="45" x14ac:dyDescent="0.25">
      <c r="A558" s="31" t="s">
        <v>2586</v>
      </c>
      <c r="B558" s="31" t="s">
        <v>49</v>
      </c>
      <c r="C558" s="32">
        <v>9</v>
      </c>
      <c r="D558" s="31" t="s">
        <v>50</v>
      </c>
      <c r="E558" s="31" t="s">
        <v>92</v>
      </c>
      <c r="F558" s="31" t="s">
        <v>99</v>
      </c>
      <c r="G558" s="31" t="s">
        <v>102</v>
      </c>
      <c r="H558" s="31" t="s">
        <v>100</v>
      </c>
      <c r="I558" s="31" t="s">
        <v>97</v>
      </c>
      <c r="J558" s="31" t="s">
        <v>54</v>
      </c>
      <c r="K558" s="31" t="s">
        <v>54</v>
      </c>
      <c r="L558" s="31" t="s">
        <v>55</v>
      </c>
      <c r="M558" s="31" t="s">
        <v>84</v>
      </c>
      <c r="N558" s="31" t="s">
        <v>50</v>
      </c>
      <c r="O558" s="31" t="s">
        <v>57</v>
      </c>
      <c r="P558" s="31" t="s">
        <v>50</v>
      </c>
      <c r="Q558" s="31" t="s">
        <v>50</v>
      </c>
      <c r="R558" s="31" t="s">
        <v>129</v>
      </c>
      <c r="S558" s="31" t="s">
        <v>59</v>
      </c>
      <c r="T558" s="31" t="s">
        <v>50</v>
      </c>
      <c r="U558" s="31" t="s">
        <v>50</v>
      </c>
      <c r="V558" s="31" t="s">
        <v>50</v>
      </c>
      <c r="W558" s="31" t="s">
        <v>50</v>
      </c>
      <c r="X558" s="31" t="s">
        <v>50</v>
      </c>
      <c r="Y558" s="31" t="s">
        <v>50</v>
      </c>
      <c r="Z558" s="31" t="s">
        <v>62</v>
      </c>
      <c r="AA558" s="31" t="s">
        <v>50</v>
      </c>
      <c r="AB558" s="31" t="s">
        <v>50</v>
      </c>
      <c r="AC558" s="31" t="s">
        <v>87</v>
      </c>
      <c r="AD558" s="31" t="s">
        <v>72</v>
      </c>
      <c r="AE558" s="2">
        <f t="shared" si="89"/>
        <v>48</v>
      </c>
      <c r="AF558" s="31" t="s">
        <v>84</v>
      </c>
      <c r="AG558" s="31" t="s">
        <v>129</v>
      </c>
      <c r="AH558" s="31" t="s">
        <v>377</v>
      </c>
      <c r="AI558" s="31" t="s">
        <v>12023</v>
      </c>
      <c r="AJ558" s="31">
        <f t="shared" si="90"/>
        <v>0</v>
      </c>
      <c r="AK558" s="34">
        <f t="shared" si="91"/>
        <v>-99</v>
      </c>
      <c r="AL558" s="30">
        <f t="shared" si="92"/>
        <v>-99</v>
      </c>
      <c r="AM558" s="5">
        <f t="shared" si="96"/>
        <v>32.549999999999997</v>
      </c>
      <c r="AN558" s="5">
        <f t="shared" si="97"/>
        <v>0</v>
      </c>
      <c r="AO558" s="30">
        <f t="shared" si="98"/>
        <v>0</v>
      </c>
      <c r="AP558" s="30">
        <f t="shared" si="93"/>
        <v>0</v>
      </c>
      <c r="AQ558" t="str">
        <f t="shared" si="94"/>
        <v>2006 - 2009</v>
      </c>
      <c r="AR558" s="2">
        <f t="shared" si="95"/>
        <v>2006</v>
      </c>
      <c r="AS558" s="2">
        <f t="shared" si="99"/>
        <v>-99</v>
      </c>
      <c r="AT558" s="31" t="s">
        <v>50</v>
      </c>
      <c r="AU558" s="31" t="s">
        <v>50</v>
      </c>
      <c r="AV558" s="31" t="s">
        <v>141</v>
      </c>
      <c r="AW558" s="31" t="s">
        <v>86</v>
      </c>
      <c r="AX558" s="31" t="s">
        <v>50</v>
      </c>
      <c r="AY558" s="31" t="s">
        <v>50</v>
      </c>
      <c r="AZ558" s="31" t="s">
        <v>377</v>
      </c>
      <c r="BA558" s="31" t="s">
        <v>12023</v>
      </c>
      <c r="BB558" s="31" t="s">
        <v>50</v>
      </c>
      <c r="BC558" s="31" t="s">
        <v>50</v>
      </c>
      <c r="BD558" s="31" t="s">
        <v>50</v>
      </c>
      <c r="BE558" s="31" t="s">
        <v>50</v>
      </c>
      <c r="BF558" s="31" t="s">
        <v>50</v>
      </c>
    </row>
    <row r="559" spans="1:58" ht="45" x14ac:dyDescent="0.25">
      <c r="A559" s="31" t="s">
        <v>2586</v>
      </c>
      <c r="B559" s="31" t="s">
        <v>49</v>
      </c>
      <c r="C559" s="32">
        <v>10</v>
      </c>
      <c r="D559" s="31" t="s">
        <v>50</v>
      </c>
      <c r="E559" s="31" t="s">
        <v>92</v>
      </c>
      <c r="F559" s="31" t="s">
        <v>99</v>
      </c>
      <c r="G559" s="31" t="s">
        <v>102</v>
      </c>
      <c r="H559" s="31" t="s">
        <v>100</v>
      </c>
      <c r="I559" s="31" t="s">
        <v>59</v>
      </c>
      <c r="J559" s="31" t="s">
        <v>54</v>
      </c>
      <c r="K559" s="31" t="s">
        <v>54</v>
      </c>
      <c r="L559" s="31" t="s">
        <v>55</v>
      </c>
      <c r="M559" s="31" t="s">
        <v>84</v>
      </c>
      <c r="N559" s="31" t="s">
        <v>50</v>
      </c>
      <c r="O559" s="31" t="s">
        <v>57</v>
      </c>
      <c r="P559" s="31" t="s">
        <v>50</v>
      </c>
      <c r="Q559" s="31" t="s">
        <v>50</v>
      </c>
      <c r="R559" s="31" t="s">
        <v>129</v>
      </c>
      <c r="S559" s="31" t="s">
        <v>59</v>
      </c>
      <c r="T559" s="31" t="s">
        <v>50</v>
      </c>
      <c r="U559" s="31" t="s">
        <v>50</v>
      </c>
      <c r="V559" s="31" t="s">
        <v>50</v>
      </c>
      <c r="W559" s="31" t="s">
        <v>50</v>
      </c>
      <c r="X559" s="31" t="s">
        <v>50</v>
      </c>
      <c r="Y559" s="31" t="s">
        <v>50</v>
      </c>
      <c r="Z559" s="31" t="s">
        <v>62</v>
      </c>
      <c r="AA559" s="31" t="s">
        <v>50</v>
      </c>
      <c r="AB559" s="31" t="s">
        <v>50</v>
      </c>
      <c r="AC559" s="31" t="s">
        <v>87</v>
      </c>
      <c r="AD559" s="31" t="s">
        <v>72</v>
      </c>
      <c r="AE559" s="2">
        <f t="shared" si="89"/>
        <v>48</v>
      </c>
      <c r="AF559" s="31" t="s">
        <v>84</v>
      </c>
      <c r="AG559" s="31" t="s">
        <v>129</v>
      </c>
      <c r="AH559" s="31" t="s">
        <v>377</v>
      </c>
      <c r="AI559" s="31" t="s">
        <v>12024</v>
      </c>
      <c r="AJ559" s="31">
        <f t="shared" si="90"/>
        <v>0</v>
      </c>
      <c r="AK559" s="34">
        <f t="shared" si="91"/>
        <v>-99</v>
      </c>
      <c r="AL559" s="30">
        <f t="shared" si="92"/>
        <v>-99</v>
      </c>
      <c r="AM559" s="5">
        <f t="shared" si="96"/>
        <v>32.549999999999997</v>
      </c>
      <c r="AN559" s="5">
        <f t="shared" si="97"/>
        <v>0</v>
      </c>
      <c r="AO559" s="30">
        <f t="shared" si="98"/>
        <v>0</v>
      </c>
      <c r="AP559" s="30">
        <f t="shared" si="93"/>
        <v>0</v>
      </c>
      <c r="AQ559" t="str">
        <f t="shared" si="94"/>
        <v>2006 - 2009</v>
      </c>
      <c r="AR559" s="2">
        <f t="shared" si="95"/>
        <v>2006</v>
      </c>
      <c r="AS559" s="2">
        <f t="shared" si="99"/>
        <v>-99</v>
      </c>
      <c r="AT559" s="31" t="s">
        <v>50</v>
      </c>
      <c r="AU559" s="31" t="s">
        <v>50</v>
      </c>
      <c r="AV559" s="31" t="s">
        <v>141</v>
      </c>
      <c r="AW559" s="31" t="s">
        <v>86</v>
      </c>
      <c r="AX559" s="31" t="s">
        <v>50</v>
      </c>
      <c r="AY559" s="31" t="s">
        <v>50</v>
      </c>
      <c r="AZ559" s="31" t="s">
        <v>377</v>
      </c>
      <c r="BA559" s="31" t="s">
        <v>12024</v>
      </c>
      <c r="BB559" s="31" t="s">
        <v>50</v>
      </c>
      <c r="BC559" s="31" t="s">
        <v>50</v>
      </c>
      <c r="BD559" s="31" t="s">
        <v>50</v>
      </c>
      <c r="BE559" s="31" t="s">
        <v>50</v>
      </c>
      <c r="BF559" s="31" t="s">
        <v>50</v>
      </c>
    </row>
    <row r="560" spans="1:58" ht="60" x14ac:dyDescent="0.25">
      <c r="A560" s="31" t="s">
        <v>2591</v>
      </c>
      <c r="B560" s="31" t="s">
        <v>49</v>
      </c>
      <c r="C560" s="32">
        <v>4</v>
      </c>
      <c r="D560" s="31" t="s">
        <v>50</v>
      </c>
      <c r="E560" s="31" t="s">
        <v>96</v>
      </c>
      <c r="F560" s="31" t="s">
        <v>194</v>
      </c>
      <c r="G560" s="31" t="s">
        <v>50</v>
      </c>
      <c r="H560" s="31" t="s">
        <v>50</v>
      </c>
      <c r="I560" s="31" t="s">
        <v>53</v>
      </c>
      <c r="J560" s="31" t="s">
        <v>54</v>
      </c>
      <c r="K560" s="31" t="s">
        <v>54</v>
      </c>
      <c r="L560" s="31" t="s">
        <v>55</v>
      </c>
      <c r="M560" s="31" t="s">
        <v>72</v>
      </c>
      <c r="N560" s="31" t="s">
        <v>50</v>
      </c>
      <c r="O560" s="31" t="s">
        <v>57</v>
      </c>
      <c r="P560" s="31" t="s">
        <v>113</v>
      </c>
      <c r="Q560" s="31" t="s">
        <v>50</v>
      </c>
      <c r="R560" s="31" t="s">
        <v>129</v>
      </c>
      <c r="S560" s="31" t="s">
        <v>59</v>
      </c>
      <c r="T560" s="31" t="s">
        <v>50</v>
      </c>
      <c r="U560" s="31" t="s">
        <v>50</v>
      </c>
      <c r="V560" s="31" t="s">
        <v>50</v>
      </c>
      <c r="W560" s="31" t="s">
        <v>50</v>
      </c>
      <c r="X560" s="31" t="s">
        <v>50</v>
      </c>
      <c r="Y560" s="31" t="s">
        <v>50</v>
      </c>
      <c r="Z560" s="31" t="s">
        <v>62</v>
      </c>
      <c r="AA560" s="31" t="s">
        <v>50</v>
      </c>
      <c r="AB560" s="31" t="s">
        <v>50</v>
      </c>
      <c r="AC560" s="31" t="s">
        <v>50</v>
      </c>
      <c r="AD560" s="31" t="s">
        <v>50</v>
      </c>
      <c r="AE560" s="2">
        <f t="shared" si="89"/>
        <v>48</v>
      </c>
      <c r="AF560" s="31" t="s">
        <v>84</v>
      </c>
      <c r="AG560" s="31" t="s">
        <v>129</v>
      </c>
      <c r="AH560" s="31" t="s">
        <v>144</v>
      </c>
      <c r="AI560" s="31" t="s">
        <v>12025</v>
      </c>
      <c r="AJ560" s="31">
        <f t="shared" si="90"/>
        <v>0</v>
      </c>
      <c r="AK560" s="34">
        <f t="shared" si="91"/>
        <v>-99</v>
      </c>
      <c r="AL560" s="30">
        <f t="shared" si="92"/>
        <v>-99</v>
      </c>
      <c r="AM560" s="5">
        <f t="shared" si="96"/>
        <v>361.77</v>
      </c>
      <c r="AN560" s="5">
        <f t="shared" si="97"/>
        <v>0</v>
      </c>
      <c r="AO560" s="30">
        <f t="shared" si="98"/>
        <v>0</v>
      </c>
      <c r="AP560" s="30">
        <f t="shared" si="93"/>
        <v>0</v>
      </c>
      <c r="AQ560" t="str">
        <f t="shared" si="94"/>
        <v>2002 - 2005</v>
      </c>
      <c r="AR560" s="2">
        <f t="shared" si="95"/>
        <v>2004</v>
      </c>
      <c r="AS560" s="2">
        <f t="shared" si="99"/>
        <v>-99</v>
      </c>
      <c r="AT560" s="31" t="s">
        <v>50</v>
      </c>
      <c r="AU560" s="31" t="s">
        <v>50</v>
      </c>
      <c r="AV560" s="31" t="s">
        <v>66</v>
      </c>
      <c r="AW560" s="31" t="s">
        <v>57</v>
      </c>
      <c r="AX560" s="31" t="s">
        <v>267</v>
      </c>
      <c r="AY560" s="31" t="s">
        <v>68</v>
      </c>
      <c r="AZ560" s="31" t="s">
        <v>144</v>
      </c>
      <c r="BA560" s="31" t="s">
        <v>50</v>
      </c>
      <c r="BB560" s="31" t="s">
        <v>50</v>
      </c>
      <c r="BC560" s="31" t="s">
        <v>50</v>
      </c>
      <c r="BD560" s="31" t="s">
        <v>50</v>
      </c>
      <c r="BE560" s="31" t="s">
        <v>50</v>
      </c>
      <c r="BF560" s="31" t="s">
        <v>50</v>
      </c>
    </row>
    <row r="561" spans="1:58" ht="45" x14ac:dyDescent="0.25">
      <c r="A561" s="31" t="s">
        <v>319</v>
      </c>
      <c r="B561" s="31" t="s">
        <v>49</v>
      </c>
      <c r="C561" s="32">
        <v>2</v>
      </c>
      <c r="D561" s="31" t="s">
        <v>50</v>
      </c>
      <c r="E561" s="31" t="s">
        <v>84</v>
      </c>
      <c r="F561" s="31" t="s">
        <v>85</v>
      </c>
      <c r="G561" s="31" t="s">
        <v>50</v>
      </c>
      <c r="H561" s="31" t="s">
        <v>50</v>
      </c>
      <c r="I561" s="31" t="s">
        <v>97</v>
      </c>
      <c r="J561" s="31" t="s">
        <v>54</v>
      </c>
      <c r="K561" s="31" t="s">
        <v>54</v>
      </c>
      <c r="L561" s="31" t="s">
        <v>55</v>
      </c>
      <c r="M561" s="31" t="s">
        <v>52</v>
      </c>
      <c r="N561" s="31" t="s">
        <v>50</v>
      </c>
      <c r="O561" s="31" t="s">
        <v>57</v>
      </c>
      <c r="P561" s="31" t="s">
        <v>50</v>
      </c>
      <c r="Q561" s="31" t="s">
        <v>320</v>
      </c>
      <c r="R561" s="31" t="s">
        <v>58</v>
      </c>
      <c r="S561" s="31" t="s">
        <v>53</v>
      </c>
      <c r="T561" s="31" t="s">
        <v>60</v>
      </c>
      <c r="U561" s="31" t="s">
        <v>60</v>
      </c>
      <c r="V561" s="31" t="s">
        <v>66</v>
      </c>
      <c r="W561" s="31" t="s">
        <v>50</v>
      </c>
      <c r="X561" s="31" t="s">
        <v>116</v>
      </c>
      <c r="Y561" s="31" t="s">
        <v>50</v>
      </c>
      <c r="Z561" s="31" t="s">
        <v>62</v>
      </c>
      <c r="AA561" s="31" t="s">
        <v>50</v>
      </c>
      <c r="AB561" s="31" t="s">
        <v>50</v>
      </c>
      <c r="AC561" s="31" t="s">
        <v>87</v>
      </c>
      <c r="AD561" s="31" t="s">
        <v>72</v>
      </c>
      <c r="AE561" s="2">
        <f t="shared" si="89"/>
        <v>48</v>
      </c>
      <c r="AF561" s="31" t="s">
        <v>84</v>
      </c>
      <c r="AG561" s="31" t="s">
        <v>129</v>
      </c>
      <c r="AH561" s="31" t="s">
        <v>231</v>
      </c>
      <c r="AI561" s="31" t="s">
        <v>12026</v>
      </c>
      <c r="AJ561" s="31">
        <f t="shared" si="90"/>
        <v>0</v>
      </c>
      <c r="AK561" s="34">
        <f t="shared" si="91"/>
        <v>-99</v>
      </c>
      <c r="AL561" s="30">
        <f t="shared" si="92"/>
        <v>-99</v>
      </c>
      <c r="AM561" s="5">
        <f t="shared" si="96"/>
        <v>296.2</v>
      </c>
      <c r="AN561" s="5">
        <f t="shared" si="97"/>
        <v>0</v>
      </c>
      <c r="AO561" s="30">
        <f t="shared" si="98"/>
        <v>0</v>
      </c>
      <c r="AP561" s="30">
        <f t="shared" si="93"/>
        <v>0</v>
      </c>
      <c r="AQ561" t="str">
        <f t="shared" si="94"/>
        <v>1993 - 2001</v>
      </c>
      <c r="AR561" s="2">
        <f t="shared" si="95"/>
        <v>1997</v>
      </c>
      <c r="AS561" s="2">
        <f t="shared" si="99"/>
        <v>-99</v>
      </c>
      <c r="AT561" s="31" t="s">
        <v>50</v>
      </c>
      <c r="AU561" s="31" t="s">
        <v>50</v>
      </c>
      <c r="AV561" s="31" t="s">
        <v>66</v>
      </c>
      <c r="AW561" s="31" t="s">
        <v>57</v>
      </c>
      <c r="AX561" s="31" t="s">
        <v>218</v>
      </c>
      <c r="AY561" s="31" t="s">
        <v>68</v>
      </c>
      <c r="AZ561" s="31" t="s">
        <v>231</v>
      </c>
      <c r="BA561" s="31" t="s">
        <v>12026</v>
      </c>
      <c r="BB561" s="31" t="s">
        <v>67</v>
      </c>
      <c r="BC561" s="31" t="s">
        <v>53</v>
      </c>
      <c r="BD561" s="31" t="s">
        <v>50</v>
      </c>
      <c r="BE561" s="31" t="s">
        <v>50</v>
      </c>
      <c r="BF561" s="31" t="s">
        <v>50</v>
      </c>
    </row>
    <row r="562" spans="1:58" ht="45" x14ac:dyDescent="0.25">
      <c r="A562" s="31" t="s">
        <v>319</v>
      </c>
      <c r="B562" s="31" t="s">
        <v>49</v>
      </c>
      <c r="C562" s="32">
        <v>3</v>
      </c>
      <c r="D562" s="31" t="s">
        <v>50</v>
      </c>
      <c r="E562" s="31" t="s">
        <v>84</v>
      </c>
      <c r="F562" s="31" t="s">
        <v>85</v>
      </c>
      <c r="G562" s="31" t="s">
        <v>50</v>
      </c>
      <c r="H562" s="31" t="s">
        <v>50</v>
      </c>
      <c r="I562" s="31" t="s">
        <v>59</v>
      </c>
      <c r="J562" s="31" t="s">
        <v>54</v>
      </c>
      <c r="K562" s="31" t="s">
        <v>54</v>
      </c>
      <c r="L562" s="31" t="s">
        <v>55</v>
      </c>
      <c r="M562" s="31" t="s">
        <v>72</v>
      </c>
      <c r="N562" s="31" t="s">
        <v>50</v>
      </c>
      <c r="O562" s="31" t="s">
        <v>57</v>
      </c>
      <c r="P562" s="31" t="s">
        <v>50</v>
      </c>
      <c r="Q562" s="31" t="s">
        <v>320</v>
      </c>
      <c r="R562" s="31" t="s">
        <v>58</v>
      </c>
      <c r="S562" s="31" t="s">
        <v>53</v>
      </c>
      <c r="T562" s="31" t="s">
        <v>60</v>
      </c>
      <c r="U562" s="31" t="s">
        <v>60</v>
      </c>
      <c r="V562" s="31" t="s">
        <v>66</v>
      </c>
      <c r="W562" s="31" t="s">
        <v>50</v>
      </c>
      <c r="X562" s="31" t="s">
        <v>116</v>
      </c>
      <c r="Y562" s="31" t="s">
        <v>50</v>
      </c>
      <c r="Z562" s="31" t="s">
        <v>62</v>
      </c>
      <c r="AA562" s="31" t="s">
        <v>50</v>
      </c>
      <c r="AB562" s="31" t="s">
        <v>50</v>
      </c>
      <c r="AC562" s="31" t="s">
        <v>87</v>
      </c>
      <c r="AD562" s="31" t="s">
        <v>72</v>
      </c>
      <c r="AE562" s="2">
        <f t="shared" si="89"/>
        <v>48</v>
      </c>
      <c r="AF562" s="31" t="s">
        <v>84</v>
      </c>
      <c r="AG562" s="31" t="s">
        <v>129</v>
      </c>
      <c r="AH562" s="31" t="s">
        <v>231</v>
      </c>
      <c r="AI562" s="31" t="s">
        <v>12026</v>
      </c>
      <c r="AJ562" s="31">
        <f t="shared" si="90"/>
        <v>0</v>
      </c>
      <c r="AK562" s="34">
        <f t="shared" si="91"/>
        <v>-99</v>
      </c>
      <c r="AL562" s="30">
        <f t="shared" si="92"/>
        <v>-99</v>
      </c>
      <c r="AM562" s="5">
        <f t="shared" si="96"/>
        <v>296.2</v>
      </c>
      <c r="AN562" s="5">
        <f t="shared" si="97"/>
        <v>0</v>
      </c>
      <c r="AO562" s="30">
        <f t="shared" si="98"/>
        <v>0</v>
      </c>
      <c r="AP562" s="30">
        <f t="shared" si="93"/>
        <v>0</v>
      </c>
      <c r="AQ562" t="str">
        <f t="shared" si="94"/>
        <v>1993 - 2001</v>
      </c>
      <c r="AR562" s="2">
        <f t="shared" si="95"/>
        <v>1997</v>
      </c>
      <c r="AS562" s="2">
        <f t="shared" si="99"/>
        <v>-99</v>
      </c>
      <c r="AT562" s="31" t="s">
        <v>50</v>
      </c>
      <c r="AU562" s="31" t="s">
        <v>50</v>
      </c>
      <c r="AV562" s="31" t="s">
        <v>66</v>
      </c>
      <c r="AW562" s="31" t="s">
        <v>57</v>
      </c>
      <c r="AX562" s="31" t="s">
        <v>218</v>
      </c>
      <c r="AY562" s="31" t="s">
        <v>68</v>
      </c>
      <c r="AZ562" s="31" t="s">
        <v>231</v>
      </c>
      <c r="BA562" s="31" t="s">
        <v>12026</v>
      </c>
      <c r="BB562" s="31" t="s">
        <v>67</v>
      </c>
      <c r="BC562" s="31" t="s">
        <v>53</v>
      </c>
      <c r="BD562" s="31" t="s">
        <v>50</v>
      </c>
      <c r="BE562" s="31" t="s">
        <v>50</v>
      </c>
      <c r="BF562" s="31" t="s">
        <v>50</v>
      </c>
    </row>
    <row r="563" spans="1:58" ht="45" x14ac:dyDescent="0.25">
      <c r="A563" s="31" t="s">
        <v>319</v>
      </c>
      <c r="B563" s="31" t="s">
        <v>49</v>
      </c>
      <c r="C563" s="32">
        <v>10</v>
      </c>
      <c r="D563" s="31" t="s">
        <v>50</v>
      </c>
      <c r="E563" s="31" t="s">
        <v>84</v>
      </c>
      <c r="F563" s="31" t="s">
        <v>85</v>
      </c>
      <c r="G563" s="31" t="s">
        <v>50</v>
      </c>
      <c r="H563" s="31" t="s">
        <v>50</v>
      </c>
      <c r="I563" s="31" t="s">
        <v>57</v>
      </c>
      <c r="J563" s="31" t="s">
        <v>54</v>
      </c>
      <c r="K563" s="31" t="s">
        <v>54</v>
      </c>
      <c r="L563" s="31" t="s">
        <v>55</v>
      </c>
      <c r="M563" s="31" t="s">
        <v>85</v>
      </c>
      <c r="N563" s="31" t="s">
        <v>50</v>
      </c>
      <c r="O563" s="31" t="s">
        <v>57</v>
      </c>
      <c r="P563" s="31" t="s">
        <v>50</v>
      </c>
      <c r="Q563" s="31" t="s">
        <v>320</v>
      </c>
      <c r="R563" s="31" t="s">
        <v>58</v>
      </c>
      <c r="S563" s="31" t="s">
        <v>53</v>
      </c>
      <c r="T563" s="31" t="s">
        <v>60</v>
      </c>
      <c r="U563" s="31" t="s">
        <v>60</v>
      </c>
      <c r="V563" s="31" t="s">
        <v>66</v>
      </c>
      <c r="W563" s="31" t="s">
        <v>50</v>
      </c>
      <c r="X563" s="31" t="s">
        <v>116</v>
      </c>
      <c r="Y563" s="31" t="s">
        <v>60</v>
      </c>
      <c r="Z563" s="31" t="s">
        <v>62</v>
      </c>
      <c r="AA563" s="31" t="s">
        <v>50</v>
      </c>
      <c r="AB563" s="31" t="s">
        <v>50</v>
      </c>
      <c r="AC563" s="31" t="s">
        <v>87</v>
      </c>
      <c r="AD563" s="31" t="s">
        <v>72</v>
      </c>
      <c r="AE563" s="2">
        <f t="shared" si="89"/>
        <v>48</v>
      </c>
      <c r="AF563" s="31" t="s">
        <v>84</v>
      </c>
      <c r="AG563" s="31" t="s">
        <v>129</v>
      </c>
      <c r="AH563" s="31" t="s">
        <v>231</v>
      </c>
      <c r="AI563" s="31" t="s">
        <v>12026</v>
      </c>
      <c r="AJ563" s="31">
        <f t="shared" si="90"/>
        <v>0</v>
      </c>
      <c r="AK563" s="34">
        <f t="shared" si="91"/>
        <v>-99</v>
      </c>
      <c r="AL563" s="30">
        <f t="shared" si="92"/>
        <v>-99</v>
      </c>
      <c r="AM563" s="5">
        <f t="shared" si="96"/>
        <v>296.2</v>
      </c>
      <c r="AN563" s="5">
        <f t="shared" si="97"/>
        <v>0</v>
      </c>
      <c r="AO563" s="30">
        <f t="shared" si="98"/>
        <v>0</v>
      </c>
      <c r="AP563" s="30">
        <f t="shared" si="93"/>
        <v>0</v>
      </c>
      <c r="AQ563" t="str">
        <f t="shared" si="94"/>
        <v>1993 - 2001</v>
      </c>
      <c r="AR563" s="2">
        <f t="shared" si="95"/>
        <v>1997</v>
      </c>
      <c r="AS563" s="2">
        <f t="shared" si="99"/>
        <v>-99</v>
      </c>
      <c r="AT563" s="31" t="s">
        <v>50</v>
      </c>
      <c r="AU563" s="31" t="s">
        <v>50</v>
      </c>
      <c r="AV563" s="31" t="s">
        <v>66</v>
      </c>
      <c r="AW563" s="31" t="s">
        <v>57</v>
      </c>
      <c r="AX563" s="31" t="s">
        <v>218</v>
      </c>
      <c r="AY563" s="31" t="s">
        <v>68</v>
      </c>
      <c r="AZ563" s="31" t="s">
        <v>231</v>
      </c>
      <c r="BA563" s="31" t="s">
        <v>12026</v>
      </c>
      <c r="BB563" s="31" t="s">
        <v>67</v>
      </c>
      <c r="BC563" s="31" t="s">
        <v>53</v>
      </c>
      <c r="BD563" s="31" t="s">
        <v>50</v>
      </c>
      <c r="BE563" s="31" t="s">
        <v>50</v>
      </c>
      <c r="BF563" s="31" t="s">
        <v>50</v>
      </c>
    </row>
    <row r="564" spans="1:58" ht="45" x14ac:dyDescent="0.25">
      <c r="A564" s="31" t="s">
        <v>2611</v>
      </c>
      <c r="B564" s="31" t="s">
        <v>198</v>
      </c>
      <c r="C564" s="32">
        <v>1</v>
      </c>
      <c r="D564" s="31" t="s">
        <v>50</v>
      </c>
      <c r="E564" s="31" t="s">
        <v>84</v>
      </c>
      <c r="F564" s="31" t="s">
        <v>85</v>
      </c>
      <c r="G564" s="31" t="s">
        <v>50</v>
      </c>
      <c r="H564" s="31" t="s">
        <v>50</v>
      </c>
      <c r="I564" s="31" t="s">
        <v>53</v>
      </c>
      <c r="J564" s="31" t="s">
        <v>54</v>
      </c>
      <c r="K564" s="31" t="s">
        <v>54</v>
      </c>
      <c r="L564" s="31" t="s">
        <v>55</v>
      </c>
      <c r="M564" s="31" t="s">
        <v>51</v>
      </c>
      <c r="N564" s="31" t="s">
        <v>50</v>
      </c>
      <c r="O564" s="31" t="s">
        <v>57</v>
      </c>
      <c r="P564" s="31" t="s">
        <v>50</v>
      </c>
      <c r="Q564" s="31" t="s">
        <v>50</v>
      </c>
      <c r="R564" s="31" t="s">
        <v>129</v>
      </c>
      <c r="S564" s="31" t="s">
        <v>59</v>
      </c>
      <c r="T564" s="31" t="s">
        <v>50</v>
      </c>
      <c r="U564" s="31" t="s">
        <v>50</v>
      </c>
      <c r="V564" s="31" t="s">
        <v>50</v>
      </c>
      <c r="W564" s="31" t="s">
        <v>50</v>
      </c>
      <c r="X564" s="31" t="s">
        <v>50</v>
      </c>
      <c r="Y564" s="31" t="s">
        <v>50</v>
      </c>
      <c r="Z564" s="31" t="s">
        <v>62</v>
      </c>
      <c r="AA564" s="31" t="s">
        <v>50</v>
      </c>
      <c r="AB564" s="31" t="s">
        <v>50</v>
      </c>
      <c r="AC564" s="31" t="s">
        <v>87</v>
      </c>
      <c r="AD564" s="31" t="s">
        <v>72</v>
      </c>
      <c r="AE564" s="2">
        <f t="shared" si="89"/>
        <v>48</v>
      </c>
      <c r="AF564" s="31" t="s">
        <v>84</v>
      </c>
      <c r="AG564" s="31" t="s">
        <v>129</v>
      </c>
      <c r="AH564" s="31" t="s">
        <v>77</v>
      </c>
      <c r="AI564" s="31" t="s">
        <v>12027</v>
      </c>
      <c r="AJ564" s="31">
        <f t="shared" si="90"/>
        <v>0</v>
      </c>
      <c r="AK564" s="34">
        <f t="shared" si="91"/>
        <v>-99</v>
      </c>
      <c r="AL564" s="30">
        <f t="shared" si="92"/>
        <v>-99</v>
      </c>
      <c r="AM564" s="5">
        <f t="shared" si="96"/>
        <v>226.44</v>
      </c>
      <c r="AN564" s="5">
        <f t="shared" si="97"/>
        <v>0</v>
      </c>
      <c r="AO564" s="30">
        <f t="shared" si="98"/>
        <v>0</v>
      </c>
      <c r="AP564" s="30">
        <f t="shared" si="93"/>
        <v>0</v>
      </c>
      <c r="AQ564" t="str">
        <f t="shared" si="94"/>
        <v>2002 - 2005</v>
      </c>
      <c r="AR564" s="2">
        <f t="shared" si="95"/>
        <v>2003</v>
      </c>
      <c r="AS564" s="2">
        <f t="shared" si="99"/>
        <v>-99</v>
      </c>
      <c r="AT564" s="31" t="s">
        <v>50</v>
      </c>
      <c r="AU564" s="31" t="s">
        <v>50</v>
      </c>
      <c r="AV564" s="31" t="s">
        <v>66</v>
      </c>
      <c r="AW564" s="31" t="s">
        <v>57</v>
      </c>
      <c r="AX564" s="31" t="s">
        <v>151</v>
      </c>
      <c r="AY564" s="31" t="s">
        <v>68</v>
      </c>
      <c r="AZ564" s="31" t="s">
        <v>77</v>
      </c>
      <c r="BA564" s="31" t="s">
        <v>12027</v>
      </c>
      <c r="BB564" s="31" t="s">
        <v>50</v>
      </c>
      <c r="BC564" s="31" t="s">
        <v>50</v>
      </c>
      <c r="BD564" s="31" t="s">
        <v>50</v>
      </c>
      <c r="BE564" s="31" t="s">
        <v>50</v>
      </c>
      <c r="BF564" s="31" t="s">
        <v>50</v>
      </c>
    </row>
    <row r="565" spans="1:58" ht="45" x14ac:dyDescent="0.25">
      <c r="A565" s="31" t="s">
        <v>323</v>
      </c>
      <c r="B565" s="31" t="s">
        <v>49</v>
      </c>
      <c r="C565" s="32">
        <v>2</v>
      </c>
      <c r="D565" s="31" t="s">
        <v>50</v>
      </c>
      <c r="E565" s="31" t="s">
        <v>51</v>
      </c>
      <c r="F565" s="31" t="s">
        <v>52</v>
      </c>
      <c r="G565" s="31" t="s">
        <v>50</v>
      </c>
      <c r="H565" s="31" t="s">
        <v>50</v>
      </c>
      <c r="I565" s="31" t="s">
        <v>53</v>
      </c>
      <c r="J565" s="31" t="s">
        <v>54</v>
      </c>
      <c r="K565" s="31" t="s">
        <v>54</v>
      </c>
      <c r="L565" s="31" t="s">
        <v>55</v>
      </c>
      <c r="M565" s="31" t="s">
        <v>72</v>
      </c>
      <c r="N565" s="31" t="s">
        <v>56</v>
      </c>
      <c r="O565" s="31" t="s">
        <v>57</v>
      </c>
      <c r="P565" s="31" t="s">
        <v>50</v>
      </c>
      <c r="Q565" s="31" t="s">
        <v>98</v>
      </c>
      <c r="R565" s="31" t="s">
        <v>58</v>
      </c>
      <c r="S565" s="31" t="s">
        <v>58</v>
      </c>
      <c r="T565" s="31" t="s">
        <v>50</v>
      </c>
      <c r="U565" s="31" t="s">
        <v>50</v>
      </c>
      <c r="V565" s="31" t="s">
        <v>50</v>
      </c>
      <c r="W565" s="31" t="s">
        <v>50</v>
      </c>
      <c r="X565" s="31" t="s">
        <v>50</v>
      </c>
      <c r="Y565" s="31" t="s">
        <v>50</v>
      </c>
      <c r="Z565" s="31" t="s">
        <v>62</v>
      </c>
      <c r="AA565" s="31" t="s">
        <v>50</v>
      </c>
      <c r="AB565" s="31" t="s">
        <v>50</v>
      </c>
      <c r="AC565" s="31" t="s">
        <v>63</v>
      </c>
      <c r="AD565" s="31" t="s">
        <v>72</v>
      </c>
      <c r="AE565" s="2">
        <f t="shared" si="89"/>
        <v>48</v>
      </c>
      <c r="AF565" s="31" t="s">
        <v>84</v>
      </c>
      <c r="AG565" s="31" t="s">
        <v>129</v>
      </c>
      <c r="AH565" s="31" t="s">
        <v>136</v>
      </c>
      <c r="AI565" s="31" t="s">
        <v>324</v>
      </c>
      <c r="AJ565" s="31">
        <f t="shared" si="90"/>
        <v>0</v>
      </c>
      <c r="AK565" s="34">
        <f t="shared" si="91"/>
        <v>-99</v>
      </c>
      <c r="AL565" s="30">
        <f t="shared" si="92"/>
        <v>-99</v>
      </c>
      <c r="AM565" s="5">
        <f t="shared" si="96"/>
        <v>0</v>
      </c>
      <c r="AN565" s="5">
        <f t="shared" si="97"/>
        <v>0</v>
      </c>
      <c r="AO565" s="30">
        <f t="shared" si="98"/>
        <v>0</v>
      </c>
      <c r="AP565" s="30">
        <f t="shared" si="93"/>
        <v>0</v>
      </c>
      <c r="AQ565" t="str">
        <f t="shared" si="94"/>
        <v>Before 1978</v>
      </c>
      <c r="AR565" s="2">
        <f t="shared" si="95"/>
        <v>1968</v>
      </c>
      <c r="AS565" s="2">
        <f t="shared" si="99"/>
        <v>-99</v>
      </c>
      <c r="AT565" s="31" t="s">
        <v>217</v>
      </c>
      <c r="AU565" s="31" t="s">
        <v>50</v>
      </c>
      <c r="AV565" s="31" t="s">
        <v>66</v>
      </c>
      <c r="AW565" s="31" t="s">
        <v>57</v>
      </c>
      <c r="AX565" s="31" t="s">
        <v>277</v>
      </c>
      <c r="AY565" s="31" t="s">
        <v>68</v>
      </c>
      <c r="AZ565" s="31" t="s">
        <v>136</v>
      </c>
      <c r="BA565" s="31" t="s">
        <v>324</v>
      </c>
      <c r="BB565" s="31" t="s">
        <v>325</v>
      </c>
      <c r="BC565" s="31" t="s">
        <v>129</v>
      </c>
      <c r="BD565" s="31" t="s">
        <v>50</v>
      </c>
      <c r="BE565" s="31" t="s">
        <v>50</v>
      </c>
      <c r="BF565" s="31" t="s">
        <v>50</v>
      </c>
    </row>
    <row r="566" spans="1:58" ht="45" x14ac:dyDescent="0.25">
      <c r="A566" s="31" t="s">
        <v>323</v>
      </c>
      <c r="B566" s="31" t="s">
        <v>49</v>
      </c>
      <c r="C566" s="32">
        <v>3</v>
      </c>
      <c r="D566" s="31" t="s">
        <v>50</v>
      </c>
      <c r="E566" s="31" t="s">
        <v>51</v>
      </c>
      <c r="F566" s="31" t="s">
        <v>52</v>
      </c>
      <c r="G566" s="31" t="s">
        <v>50</v>
      </c>
      <c r="H566" s="31" t="s">
        <v>50</v>
      </c>
      <c r="I566" s="31" t="s">
        <v>53</v>
      </c>
      <c r="J566" s="31" t="s">
        <v>54</v>
      </c>
      <c r="K566" s="31" t="s">
        <v>54</v>
      </c>
      <c r="L566" s="31" t="s">
        <v>55</v>
      </c>
      <c r="M566" s="31" t="s">
        <v>72</v>
      </c>
      <c r="N566" s="31" t="s">
        <v>56</v>
      </c>
      <c r="O566" s="31" t="s">
        <v>57</v>
      </c>
      <c r="P566" s="31" t="s">
        <v>50</v>
      </c>
      <c r="Q566" s="31" t="s">
        <v>98</v>
      </c>
      <c r="R566" s="31" t="s">
        <v>58</v>
      </c>
      <c r="S566" s="31" t="s">
        <v>58</v>
      </c>
      <c r="T566" s="31" t="s">
        <v>50</v>
      </c>
      <c r="U566" s="31" t="s">
        <v>50</v>
      </c>
      <c r="V566" s="31" t="s">
        <v>50</v>
      </c>
      <c r="W566" s="31" t="s">
        <v>50</v>
      </c>
      <c r="X566" s="31" t="s">
        <v>50</v>
      </c>
      <c r="Y566" s="31" t="s">
        <v>50</v>
      </c>
      <c r="Z566" s="31" t="s">
        <v>62</v>
      </c>
      <c r="AA566" s="31" t="s">
        <v>50</v>
      </c>
      <c r="AB566" s="31" t="s">
        <v>50</v>
      </c>
      <c r="AC566" s="31" t="s">
        <v>87</v>
      </c>
      <c r="AD566" s="31" t="s">
        <v>72</v>
      </c>
      <c r="AE566" s="2">
        <f t="shared" si="89"/>
        <v>48</v>
      </c>
      <c r="AF566" s="31" t="s">
        <v>84</v>
      </c>
      <c r="AG566" s="31" t="s">
        <v>129</v>
      </c>
      <c r="AH566" s="31" t="s">
        <v>136</v>
      </c>
      <c r="AI566" s="31" t="s">
        <v>326</v>
      </c>
      <c r="AJ566" s="31">
        <f t="shared" si="90"/>
        <v>0</v>
      </c>
      <c r="AK566" s="34">
        <f t="shared" si="91"/>
        <v>-99</v>
      </c>
      <c r="AL566" s="30">
        <f t="shared" si="92"/>
        <v>-99</v>
      </c>
      <c r="AM566" s="5">
        <f t="shared" si="96"/>
        <v>0</v>
      </c>
      <c r="AN566" s="5">
        <f t="shared" si="97"/>
        <v>0</v>
      </c>
      <c r="AO566" s="30">
        <f t="shared" si="98"/>
        <v>0</v>
      </c>
      <c r="AP566" s="30">
        <f t="shared" si="93"/>
        <v>0</v>
      </c>
      <c r="AQ566" t="str">
        <f t="shared" si="94"/>
        <v>Before 1978</v>
      </c>
      <c r="AR566" s="2">
        <f t="shared" si="95"/>
        <v>1968</v>
      </c>
      <c r="AS566" s="2">
        <f t="shared" si="99"/>
        <v>-99</v>
      </c>
      <c r="AT566" s="31" t="s">
        <v>99</v>
      </c>
      <c r="AU566" s="31" t="s">
        <v>50</v>
      </c>
      <c r="AV566" s="31" t="s">
        <v>66</v>
      </c>
      <c r="AW566" s="31" t="s">
        <v>57</v>
      </c>
      <c r="AX566" s="31" t="s">
        <v>277</v>
      </c>
      <c r="AY566" s="31" t="s">
        <v>68</v>
      </c>
      <c r="AZ566" s="31" t="s">
        <v>136</v>
      </c>
      <c r="BA566" s="31" t="s">
        <v>326</v>
      </c>
      <c r="BB566" s="31" t="s">
        <v>50</v>
      </c>
      <c r="BC566" s="31" t="s">
        <v>50</v>
      </c>
      <c r="BD566" s="31" t="s">
        <v>50</v>
      </c>
      <c r="BE566" s="31" t="s">
        <v>50</v>
      </c>
      <c r="BF566" s="31" t="s">
        <v>50</v>
      </c>
    </row>
    <row r="567" spans="1:58" ht="45" x14ac:dyDescent="0.25">
      <c r="A567" s="31" t="s">
        <v>1018</v>
      </c>
      <c r="B567" s="31" t="s">
        <v>49</v>
      </c>
      <c r="C567" s="32">
        <v>1</v>
      </c>
      <c r="D567" s="31" t="s">
        <v>50</v>
      </c>
      <c r="E567" s="31" t="s">
        <v>70</v>
      </c>
      <c r="F567" s="31" t="s">
        <v>71</v>
      </c>
      <c r="G567" s="31" t="s">
        <v>50</v>
      </c>
      <c r="H567" s="31" t="s">
        <v>50</v>
      </c>
      <c r="I567" s="31" t="s">
        <v>53</v>
      </c>
      <c r="J567" s="31" t="s">
        <v>54</v>
      </c>
      <c r="K567" s="31" t="s">
        <v>54</v>
      </c>
      <c r="L567" s="31" t="s">
        <v>55</v>
      </c>
      <c r="M567" s="31" t="s">
        <v>72</v>
      </c>
      <c r="N567" s="31" t="s">
        <v>50</v>
      </c>
      <c r="O567" s="31" t="s">
        <v>57</v>
      </c>
      <c r="P567" s="31" t="s">
        <v>50</v>
      </c>
      <c r="Q567" s="31" t="s">
        <v>50</v>
      </c>
      <c r="R567" s="31" t="s">
        <v>58</v>
      </c>
      <c r="S567" s="31" t="s">
        <v>58</v>
      </c>
      <c r="T567" s="31" t="s">
        <v>60</v>
      </c>
      <c r="U567" s="31" t="s">
        <v>60</v>
      </c>
      <c r="V567" s="31" t="s">
        <v>50</v>
      </c>
      <c r="W567" s="31" t="s">
        <v>50</v>
      </c>
      <c r="X567" s="31" t="s">
        <v>50</v>
      </c>
      <c r="Y567" s="31" t="s">
        <v>50</v>
      </c>
      <c r="Z567" s="31" t="s">
        <v>62</v>
      </c>
      <c r="AA567" s="31" t="s">
        <v>50</v>
      </c>
      <c r="AB567" s="31" t="s">
        <v>50</v>
      </c>
      <c r="AC567" s="31" t="s">
        <v>87</v>
      </c>
      <c r="AD567" s="31" t="s">
        <v>72</v>
      </c>
      <c r="AE567" s="2">
        <f t="shared" si="89"/>
        <v>48</v>
      </c>
      <c r="AF567" s="31" t="s">
        <v>211</v>
      </c>
      <c r="AG567" s="31" t="s">
        <v>76</v>
      </c>
      <c r="AH567" s="31" t="s">
        <v>77</v>
      </c>
      <c r="AI567" s="31" t="s">
        <v>1019</v>
      </c>
      <c r="AJ567" s="31">
        <f t="shared" si="90"/>
        <v>1</v>
      </c>
      <c r="AK567" s="34">
        <f t="shared" si="91"/>
        <v>-99</v>
      </c>
      <c r="AL567" s="30">
        <f t="shared" si="92"/>
        <v>-99</v>
      </c>
      <c r="AM567" s="5">
        <f t="shared" si="96"/>
        <v>439.02</v>
      </c>
      <c r="AN567" s="5">
        <f t="shared" si="97"/>
        <v>48</v>
      </c>
      <c r="AO567" s="30">
        <f t="shared" si="98"/>
        <v>576</v>
      </c>
      <c r="AP567" s="30">
        <f t="shared" si="93"/>
        <v>576</v>
      </c>
      <c r="AQ567" t="str">
        <f t="shared" si="94"/>
        <v>2002 - 2005</v>
      </c>
      <c r="AR567" s="2">
        <f t="shared" si="95"/>
        <v>2004</v>
      </c>
      <c r="AS567" s="2">
        <f t="shared" si="99"/>
        <v>12</v>
      </c>
      <c r="AT567" s="31" t="s">
        <v>50</v>
      </c>
      <c r="AU567" s="31" t="s">
        <v>102</v>
      </c>
      <c r="AV567" s="31" t="s">
        <v>66</v>
      </c>
      <c r="AW567" s="31" t="s">
        <v>204</v>
      </c>
      <c r="AX567" s="31" t="s">
        <v>450</v>
      </c>
      <c r="AY567" s="31" t="s">
        <v>68</v>
      </c>
      <c r="AZ567" s="31" t="s">
        <v>77</v>
      </c>
      <c r="BA567" s="31" t="s">
        <v>1019</v>
      </c>
      <c r="BB567" s="31" t="s">
        <v>1020</v>
      </c>
      <c r="BC567" s="31" t="s">
        <v>53</v>
      </c>
      <c r="BD567" s="31" t="s">
        <v>50</v>
      </c>
      <c r="BE567" s="31" t="s">
        <v>50</v>
      </c>
      <c r="BF567" s="31" t="s">
        <v>50</v>
      </c>
    </row>
    <row r="568" spans="1:58" ht="45" x14ac:dyDescent="0.25">
      <c r="A568" s="31" t="s">
        <v>2641</v>
      </c>
      <c r="B568" s="31" t="s">
        <v>49</v>
      </c>
      <c r="C568" s="32">
        <v>4</v>
      </c>
      <c r="D568" s="31" t="s">
        <v>50</v>
      </c>
      <c r="E568" s="31" t="s">
        <v>84</v>
      </c>
      <c r="F568" s="31" t="s">
        <v>85</v>
      </c>
      <c r="G568" s="31" t="s">
        <v>50</v>
      </c>
      <c r="H568" s="31" t="s">
        <v>50</v>
      </c>
      <c r="I568" s="31" t="s">
        <v>53</v>
      </c>
      <c r="J568" s="31" t="s">
        <v>54</v>
      </c>
      <c r="K568" s="31" t="s">
        <v>54</v>
      </c>
      <c r="L568" s="31" t="s">
        <v>128</v>
      </c>
      <c r="M568" s="31" t="s">
        <v>72</v>
      </c>
      <c r="N568" s="31" t="s">
        <v>50</v>
      </c>
      <c r="O568" s="31" t="s">
        <v>66</v>
      </c>
      <c r="P568" s="31" t="s">
        <v>898</v>
      </c>
      <c r="Q568" s="31" t="s">
        <v>50</v>
      </c>
      <c r="R568" s="31" t="s">
        <v>58</v>
      </c>
      <c r="S568" s="31" t="s">
        <v>59</v>
      </c>
      <c r="T568" s="31" t="s">
        <v>60</v>
      </c>
      <c r="U568" s="31" t="s">
        <v>60</v>
      </c>
      <c r="V568" s="31" t="s">
        <v>60</v>
      </c>
      <c r="W568" s="31" t="s">
        <v>50</v>
      </c>
      <c r="X568" s="31" t="s">
        <v>50</v>
      </c>
      <c r="Y568" s="31" t="s">
        <v>60</v>
      </c>
      <c r="Z568" s="31" t="s">
        <v>62</v>
      </c>
      <c r="AA568" s="31" t="s">
        <v>50</v>
      </c>
      <c r="AB568" s="31" t="s">
        <v>50</v>
      </c>
      <c r="AC568" s="31" t="s">
        <v>87</v>
      </c>
      <c r="AD568" s="31" t="s">
        <v>72</v>
      </c>
      <c r="AE568" s="2">
        <f t="shared" si="89"/>
        <v>48</v>
      </c>
      <c r="AF568" s="31" t="s">
        <v>84</v>
      </c>
      <c r="AG568" s="31" t="s">
        <v>129</v>
      </c>
      <c r="AH568" s="31" t="s">
        <v>12028</v>
      </c>
      <c r="AI568" s="31" t="s">
        <v>12029</v>
      </c>
      <c r="AJ568" s="31">
        <f t="shared" si="90"/>
        <v>0</v>
      </c>
      <c r="AK568" s="34">
        <f t="shared" si="91"/>
        <v>-99</v>
      </c>
      <c r="AL568" s="30">
        <f t="shared" si="92"/>
        <v>-99</v>
      </c>
      <c r="AM568" s="5">
        <f t="shared" si="96"/>
        <v>301.36</v>
      </c>
      <c r="AN568" s="5">
        <f t="shared" si="97"/>
        <v>0</v>
      </c>
      <c r="AO568" s="30">
        <f t="shared" si="98"/>
        <v>0</v>
      </c>
      <c r="AP568" s="30">
        <f t="shared" si="93"/>
        <v>0</v>
      </c>
      <c r="AQ568" t="str">
        <f t="shared" si="94"/>
        <v>1978 - 1992</v>
      </c>
      <c r="AR568" s="2">
        <f t="shared" si="95"/>
        <v>1992</v>
      </c>
      <c r="AS568" s="2">
        <f t="shared" si="99"/>
        <v>-99</v>
      </c>
      <c r="AT568" s="31" t="s">
        <v>50</v>
      </c>
      <c r="AU568" s="31" t="s">
        <v>50</v>
      </c>
      <c r="AV568" s="31" t="s">
        <v>141</v>
      </c>
      <c r="AW568" s="31" t="s">
        <v>86</v>
      </c>
      <c r="AX568" s="31" t="s">
        <v>85</v>
      </c>
      <c r="AY568" s="31" t="s">
        <v>179</v>
      </c>
      <c r="AZ568" s="31" t="s">
        <v>491</v>
      </c>
      <c r="BA568" s="31" t="s">
        <v>12029</v>
      </c>
      <c r="BB568" s="31" t="s">
        <v>50</v>
      </c>
      <c r="BC568" s="31" t="s">
        <v>50</v>
      </c>
      <c r="BD568" s="31" t="s">
        <v>50</v>
      </c>
      <c r="BE568" s="31" t="s">
        <v>50</v>
      </c>
      <c r="BF568" s="31" t="s">
        <v>50</v>
      </c>
    </row>
    <row r="569" spans="1:58" ht="45" x14ac:dyDescent="0.25">
      <c r="A569" s="31" t="s">
        <v>1021</v>
      </c>
      <c r="B569" s="31" t="s">
        <v>49</v>
      </c>
      <c r="C569" s="32">
        <v>3</v>
      </c>
      <c r="D569" s="31" t="s">
        <v>50</v>
      </c>
      <c r="E569" s="31" t="s">
        <v>72</v>
      </c>
      <c r="F569" s="31" t="s">
        <v>51</v>
      </c>
      <c r="G569" s="31" t="s">
        <v>92</v>
      </c>
      <c r="H569" s="31" t="s">
        <v>194</v>
      </c>
      <c r="I569" s="31" t="s">
        <v>97</v>
      </c>
      <c r="J569" s="31" t="s">
        <v>54</v>
      </c>
      <c r="K569" s="31" t="s">
        <v>54</v>
      </c>
      <c r="L569" s="31" t="s">
        <v>55</v>
      </c>
      <c r="M569" s="31" t="s">
        <v>72</v>
      </c>
      <c r="N569" s="31" t="s">
        <v>50</v>
      </c>
      <c r="O569" s="31" t="s">
        <v>57</v>
      </c>
      <c r="P569" s="31" t="s">
        <v>50</v>
      </c>
      <c r="Q569" s="31" t="s">
        <v>50</v>
      </c>
      <c r="R569" s="31" t="s">
        <v>58</v>
      </c>
      <c r="S569" s="31" t="s">
        <v>59</v>
      </c>
      <c r="T569" s="31" t="s">
        <v>60</v>
      </c>
      <c r="U569" s="31" t="s">
        <v>60</v>
      </c>
      <c r="V569" s="31" t="s">
        <v>60</v>
      </c>
      <c r="W569" s="31" t="s">
        <v>50</v>
      </c>
      <c r="X569" s="31" t="s">
        <v>50</v>
      </c>
      <c r="Y569" s="31" t="s">
        <v>50</v>
      </c>
      <c r="Z569" s="31" t="s">
        <v>62</v>
      </c>
      <c r="AA569" s="31" t="s">
        <v>50</v>
      </c>
      <c r="AB569" s="31" t="s">
        <v>50</v>
      </c>
      <c r="AC569" s="31" t="s">
        <v>87</v>
      </c>
      <c r="AD569" s="31" t="s">
        <v>72</v>
      </c>
      <c r="AE569" s="2">
        <f t="shared" si="89"/>
        <v>48</v>
      </c>
      <c r="AF569" s="31" t="s">
        <v>84</v>
      </c>
      <c r="AG569" s="31" t="s">
        <v>129</v>
      </c>
      <c r="AH569" s="31" t="s">
        <v>377</v>
      </c>
      <c r="AI569" s="31" t="s">
        <v>12030</v>
      </c>
      <c r="AJ569" s="31">
        <f t="shared" si="90"/>
        <v>0</v>
      </c>
      <c r="AK569" s="34">
        <f t="shared" si="91"/>
        <v>-99</v>
      </c>
      <c r="AL569" s="30">
        <f t="shared" si="92"/>
        <v>-99</v>
      </c>
      <c r="AM569" s="5">
        <f t="shared" si="96"/>
        <v>141.5</v>
      </c>
      <c r="AN569" s="5">
        <f t="shared" si="97"/>
        <v>0</v>
      </c>
      <c r="AO569" s="30">
        <f t="shared" si="98"/>
        <v>0</v>
      </c>
      <c r="AP569" s="30">
        <f t="shared" si="93"/>
        <v>0</v>
      </c>
      <c r="AQ569" t="str">
        <f t="shared" si="94"/>
        <v>1978 - 1992</v>
      </c>
      <c r="AR569" s="2">
        <f t="shared" si="95"/>
        <v>1990</v>
      </c>
      <c r="AS569" s="2">
        <f t="shared" si="99"/>
        <v>-99</v>
      </c>
      <c r="AT569" s="31" t="s">
        <v>50</v>
      </c>
      <c r="AU569" s="31" t="s">
        <v>50</v>
      </c>
      <c r="AV569" s="31" t="s">
        <v>292</v>
      </c>
      <c r="AW569" s="31" t="s">
        <v>86</v>
      </c>
      <c r="AX569" s="31" t="s">
        <v>12737</v>
      </c>
      <c r="AY569" s="31" t="s">
        <v>179</v>
      </c>
      <c r="AZ569" s="31" t="s">
        <v>377</v>
      </c>
      <c r="BA569" s="31" t="s">
        <v>12030</v>
      </c>
      <c r="BB569" s="31" t="s">
        <v>50</v>
      </c>
      <c r="BC569" s="31" t="s">
        <v>50</v>
      </c>
      <c r="BD569" s="31" t="s">
        <v>50</v>
      </c>
      <c r="BE569" s="31" t="s">
        <v>50</v>
      </c>
      <c r="BF569" s="31" t="s">
        <v>50</v>
      </c>
    </row>
    <row r="570" spans="1:58" ht="45" x14ac:dyDescent="0.25">
      <c r="A570" s="31" t="s">
        <v>1021</v>
      </c>
      <c r="B570" s="31" t="s">
        <v>49</v>
      </c>
      <c r="C570" s="32">
        <v>16</v>
      </c>
      <c r="D570" s="31" t="s">
        <v>50</v>
      </c>
      <c r="E570" s="31" t="s">
        <v>72</v>
      </c>
      <c r="F570" s="31" t="s">
        <v>51</v>
      </c>
      <c r="G570" s="31" t="s">
        <v>92</v>
      </c>
      <c r="H570" s="31" t="s">
        <v>194</v>
      </c>
      <c r="I570" s="31" t="s">
        <v>66</v>
      </c>
      <c r="J570" s="31" t="s">
        <v>54</v>
      </c>
      <c r="K570" s="31" t="s">
        <v>54</v>
      </c>
      <c r="L570" s="31" t="s">
        <v>55</v>
      </c>
      <c r="M570" s="31" t="s">
        <v>52</v>
      </c>
      <c r="N570" s="31" t="s">
        <v>50</v>
      </c>
      <c r="O570" s="31" t="s">
        <v>66</v>
      </c>
      <c r="P570" s="31" t="s">
        <v>50</v>
      </c>
      <c r="Q570" s="31" t="s">
        <v>50</v>
      </c>
      <c r="R570" s="31" t="s">
        <v>58</v>
      </c>
      <c r="S570" s="31" t="s">
        <v>59</v>
      </c>
      <c r="T570" s="31" t="s">
        <v>60</v>
      </c>
      <c r="U570" s="31" t="s">
        <v>60</v>
      </c>
      <c r="V570" s="31" t="s">
        <v>60</v>
      </c>
      <c r="W570" s="31" t="s">
        <v>50</v>
      </c>
      <c r="X570" s="31" t="s">
        <v>50</v>
      </c>
      <c r="Y570" s="31" t="s">
        <v>50</v>
      </c>
      <c r="Z570" s="31" t="s">
        <v>62</v>
      </c>
      <c r="AA570" s="31" t="s">
        <v>50</v>
      </c>
      <c r="AB570" s="31" t="s">
        <v>50</v>
      </c>
      <c r="AC570" s="31" t="s">
        <v>87</v>
      </c>
      <c r="AD570" s="31" t="s">
        <v>72</v>
      </c>
      <c r="AE570" s="2">
        <f t="shared" si="89"/>
        <v>48</v>
      </c>
      <c r="AF570" s="31" t="s">
        <v>84</v>
      </c>
      <c r="AG570" s="31" t="s">
        <v>129</v>
      </c>
      <c r="AH570" s="31" t="s">
        <v>12031</v>
      </c>
      <c r="AI570" s="31" t="s">
        <v>12032</v>
      </c>
      <c r="AJ570" s="31">
        <f t="shared" si="90"/>
        <v>0</v>
      </c>
      <c r="AK570" s="34">
        <f t="shared" si="91"/>
        <v>-99</v>
      </c>
      <c r="AL570" s="30">
        <f t="shared" si="92"/>
        <v>-99</v>
      </c>
      <c r="AM570" s="5">
        <f t="shared" si="96"/>
        <v>141.5</v>
      </c>
      <c r="AN570" s="5">
        <f t="shared" si="97"/>
        <v>0</v>
      </c>
      <c r="AO570" s="30">
        <f t="shared" si="98"/>
        <v>0</v>
      </c>
      <c r="AP570" s="30">
        <f t="shared" si="93"/>
        <v>0</v>
      </c>
      <c r="AQ570" t="str">
        <f t="shared" si="94"/>
        <v>1978 - 1992</v>
      </c>
      <c r="AR570" s="2">
        <f t="shared" si="95"/>
        <v>1990</v>
      </c>
      <c r="AS570" s="2">
        <f t="shared" si="99"/>
        <v>-99</v>
      </c>
      <c r="AT570" s="31" t="s">
        <v>50</v>
      </c>
      <c r="AU570" s="31" t="s">
        <v>50</v>
      </c>
      <c r="AV570" s="31" t="s">
        <v>141</v>
      </c>
      <c r="AW570" s="31" t="s">
        <v>86</v>
      </c>
      <c r="AX570" s="31" t="s">
        <v>50</v>
      </c>
      <c r="AY570" s="31" t="s">
        <v>50</v>
      </c>
      <c r="AZ570" s="31" t="s">
        <v>12031</v>
      </c>
      <c r="BA570" s="31" t="s">
        <v>12032</v>
      </c>
      <c r="BB570" s="31" t="s">
        <v>50</v>
      </c>
      <c r="BC570" s="31" t="s">
        <v>50</v>
      </c>
      <c r="BD570" s="31" t="s">
        <v>86</v>
      </c>
      <c r="BE570" s="31" t="s">
        <v>50</v>
      </c>
      <c r="BF570" s="31" t="s">
        <v>1406</v>
      </c>
    </row>
    <row r="571" spans="1:58" ht="45" x14ac:dyDescent="0.25">
      <c r="A571" s="31" t="s">
        <v>2659</v>
      </c>
      <c r="B571" s="31" t="s">
        <v>49</v>
      </c>
      <c r="C571" s="32">
        <v>1</v>
      </c>
      <c r="D571" s="31" t="s">
        <v>50</v>
      </c>
      <c r="E571" s="31" t="s">
        <v>84</v>
      </c>
      <c r="F571" s="31" t="s">
        <v>85</v>
      </c>
      <c r="G571" s="31" t="s">
        <v>50</v>
      </c>
      <c r="H571" s="31" t="s">
        <v>50</v>
      </c>
      <c r="I571" s="31" t="s">
        <v>53</v>
      </c>
      <c r="J571" s="31" t="s">
        <v>54</v>
      </c>
      <c r="K571" s="31" t="s">
        <v>54</v>
      </c>
      <c r="L571" s="31" t="s">
        <v>128</v>
      </c>
      <c r="M571" s="31" t="s">
        <v>72</v>
      </c>
      <c r="N571" s="31" t="s">
        <v>50</v>
      </c>
      <c r="O571" s="31" t="s">
        <v>57</v>
      </c>
      <c r="P571" s="31" t="s">
        <v>113</v>
      </c>
      <c r="Q571" s="31" t="s">
        <v>50</v>
      </c>
      <c r="R571" s="31" t="s">
        <v>58</v>
      </c>
      <c r="S571" s="31" t="s">
        <v>59</v>
      </c>
      <c r="T571" s="31" t="s">
        <v>60</v>
      </c>
      <c r="U571" s="31" t="s">
        <v>60</v>
      </c>
      <c r="V571" s="31" t="s">
        <v>60</v>
      </c>
      <c r="W571" s="31" t="s">
        <v>50</v>
      </c>
      <c r="X571" s="31" t="s">
        <v>50</v>
      </c>
      <c r="Y571" s="31" t="s">
        <v>50</v>
      </c>
      <c r="Z571" s="31" t="s">
        <v>62</v>
      </c>
      <c r="AA571" s="31" t="s">
        <v>50</v>
      </c>
      <c r="AB571" s="31" t="s">
        <v>50</v>
      </c>
      <c r="AC571" s="31" t="s">
        <v>50</v>
      </c>
      <c r="AD571" s="31" t="s">
        <v>72</v>
      </c>
      <c r="AE571" s="2">
        <f t="shared" si="89"/>
        <v>48</v>
      </c>
      <c r="AF571" s="31" t="s">
        <v>84</v>
      </c>
      <c r="AG571" s="31" t="s">
        <v>129</v>
      </c>
      <c r="AH571" s="31" t="s">
        <v>144</v>
      </c>
      <c r="AI571" s="31" t="s">
        <v>12033</v>
      </c>
      <c r="AJ571" s="31">
        <f t="shared" si="90"/>
        <v>0</v>
      </c>
      <c r="AK571" s="34">
        <f t="shared" si="91"/>
        <v>-99</v>
      </c>
      <c r="AL571" s="30">
        <f t="shared" si="92"/>
        <v>-99</v>
      </c>
      <c r="AM571" s="5">
        <f t="shared" si="96"/>
        <v>948.09</v>
      </c>
      <c r="AN571" s="5">
        <f t="shared" si="97"/>
        <v>0</v>
      </c>
      <c r="AO571" s="30">
        <f t="shared" si="98"/>
        <v>0</v>
      </c>
      <c r="AP571" s="30">
        <f t="shared" si="93"/>
        <v>0</v>
      </c>
      <c r="AQ571" t="str">
        <f t="shared" si="94"/>
        <v>1978 - 1992</v>
      </c>
      <c r="AR571" s="2">
        <f t="shared" si="95"/>
        <v>1989</v>
      </c>
      <c r="AS571" s="2">
        <f t="shared" si="99"/>
        <v>-99</v>
      </c>
      <c r="AT571" s="31" t="s">
        <v>50</v>
      </c>
      <c r="AU571" s="31" t="s">
        <v>50</v>
      </c>
      <c r="AV571" s="31" t="s">
        <v>66</v>
      </c>
      <c r="AW571" s="31" t="s">
        <v>57</v>
      </c>
      <c r="AX571" s="31" t="s">
        <v>93</v>
      </c>
      <c r="AY571" s="31" t="s">
        <v>68</v>
      </c>
      <c r="AZ571" s="31" t="s">
        <v>144</v>
      </c>
      <c r="BA571" s="31" t="s">
        <v>12738</v>
      </c>
      <c r="BB571" s="31" t="s">
        <v>67</v>
      </c>
      <c r="BC571" s="31" t="s">
        <v>53</v>
      </c>
      <c r="BD571" s="31" t="s">
        <v>50</v>
      </c>
      <c r="BE571" s="31" t="s">
        <v>50</v>
      </c>
      <c r="BF571" s="31" t="s">
        <v>50</v>
      </c>
    </row>
    <row r="572" spans="1:58" ht="45" x14ac:dyDescent="0.25">
      <c r="A572" s="31" t="s">
        <v>2681</v>
      </c>
      <c r="B572" s="31" t="s">
        <v>49</v>
      </c>
      <c r="C572" s="32">
        <v>1</v>
      </c>
      <c r="D572" s="31" t="s">
        <v>50</v>
      </c>
      <c r="E572" s="31" t="s">
        <v>85</v>
      </c>
      <c r="F572" s="31" t="s">
        <v>70</v>
      </c>
      <c r="G572" s="31" t="s">
        <v>50</v>
      </c>
      <c r="H572" s="31" t="s">
        <v>50</v>
      </c>
      <c r="I572" s="31" t="s">
        <v>53</v>
      </c>
      <c r="J572" s="31" t="s">
        <v>54</v>
      </c>
      <c r="K572" s="31" t="s">
        <v>54</v>
      </c>
      <c r="L572" s="31" t="s">
        <v>55</v>
      </c>
      <c r="M572" s="31" t="s">
        <v>72</v>
      </c>
      <c r="N572" s="31" t="s">
        <v>50</v>
      </c>
      <c r="O572" s="31" t="s">
        <v>57</v>
      </c>
      <c r="P572" s="31" t="s">
        <v>107</v>
      </c>
      <c r="Q572" s="31" t="s">
        <v>50</v>
      </c>
      <c r="R572" s="31" t="s">
        <v>74</v>
      </c>
      <c r="S572" s="31" t="s">
        <v>59</v>
      </c>
      <c r="T572" s="31" t="s">
        <v>60</v>
      </c>
      <c r="U572" s="31" t="s">
        <v>60</v>
      </c>
      <c r="V572" s="31" t="s">
        <v>66</v>
      </c>
      <c r="W572" s="31" t="s">
        <v>50</v>
      </c>
      <c r="X572" s="31" t="s">
        <v>161</v>
      </c>
      <c r="Y572" s="31" t="s">
        <v>60</v>
      </c>
      <c r="Z572" s="31" t="s">
        <v>62</v>
      </c>
      <c r="AA572" s="31" t="s">
        <v>50</v>
      </c>
      <c r="AB572" s="31" t="s">
        <v>50</v>
      </c>
      <c r="AC572" s="31" t="s">
        <v>87</v>
      </c>
      <c r="AD572" s="31" t="s">
        <v>72</v>
      </c>
      <c r="AE572" s="2">
        <f t="shared" si="89"/>
        <v>48</v>
      </c>
      <c r="AF572" s="31" t="s">
        <v>84</v>
      </c>
      <c r="AG572" s="31" t="s">
        <v>129</v>
      </c>
      <c r="AH572" s="31" t="s">
        <v>152</v>
      </c>
      <c r="AI572" s="31" t="s">
        <v>12034</v>
      </c>
      <c r="AJ572" s="31">
        <f t="shared" si="90"/>
        <v>0</v>
      </c>
      <c r="AK572" s="34">
        <f t="shared" si="91"/>
        <v>-99</v>
      </c>
      <c r="AL572" s="30">
        <f t="shared" si="92"/>
        <v>-99</v>
      </c>
      <c r="AM572" s="5">
        <f t="shared" si="96"/>
        <v>74.05</v>
      </c>
      <c r="AN572" s="5">
        <f t="shared" si="97"/>
        <v>0</v>
      </c>
      <c r="AO572" s="30">
        <f t="shared" si="98"/>
        <v>0</v>
      </c>
      <c r="AP572" s="30">
        <f t="shared" si="93"/>
        <v>0</v>
      </c>
      <c r="AQ572" t="str">
        <f t="shared" si="94"/>
        <v>2002 - 2005</v>
      </c>
      <c r="AR572" s="2">
        <f t="shared" si="95"/>
        <v>2005</v>
      </c>
      <c r="AS572" s="2">
        <f t="shared" si="99"/>
        <v>-99</v>
      </c>
      <c r="AT572" s="31" t="s">
        <v>50</v>
      </c>
      <c r="AU572" s="31" t="s">
        <v>50</v>
      </c>
      <c r="AV572" s="31" t="s">
        <v>66</v>
      </c>
      <c r="AW572" s="31" t="s">
        <v>204</v>
      </c>
      <c r="AX572" s="31" t="s">
        <v>218</v>
      </c>
      <c r="AY572" s="31" t="s">
        <v>68</v>
      </c>
      <c r="AZ572" s="31" t="s">
        <v>152</v>
      </c>
      <c r="BA572" s="31" t="s">
        <v>12034</v>
      </c>
      <c r="BB572" s="31" t="s">
        <v>345</v>
      </c>
      <c r="BC572" s="31" t="s">
        <v>129</v>
      </c>
      <c r="BD572" s="31" t="s">
        <v>50</v>
      </c>
      <c r="BE572" s="31" t="s">
        <v>50</v>
      </c>
      <c r="BF572" s="31" t="s">
        <v>50</v>
      </c>
    </row>
    <row r="573" spans="1:58" ht="45" x14ac:dyDescent="0.25">
      <c r="A573" s="31" t="s">
        <v>2687</v>
      </c>
      <c r="B573" s="31" t="s">
        <v>49</v>
      </c>
      <c r="C573" s="32">
        <v>1</v>
      </c>
      <c r="D573" s="31" t="s">
        <v>50</v>
      </c>
      <c r="E573" s="31" t="s">
        <v>96</v>
      </c>
      <c r="F573" s="31" t="s">
        <v>194</v>
      </c>
      <c r="G573" s="31" t="s">
        <v>50</v>
      </c>
      <c r="H573" s="31" t="s">
        <v>50</v>
      </c>
      <c r="I573" s="31" t="s">
        <v>53</v>
      </c>
      <c r="J573" s="31" t="s">
        <v>54</v>
      </c>
      <c r="K573" s="31" t="s">
        <v>54</v>
      </c>
      <c r="L573" s="31" t="s">
        <v>128</v>
      </c>
      <c r="M573" s="31" t="s">
        <v>51</v>
      </c>
      <c r="N573" s="31" t="s">
        <v>50</v>
      </c>
      <c r="O573" s="31" t="s">
        <v>57</v>
      </c>
      <c r="P573" s="31" t="s">
        <v>50</v>
      </c>
      <c r="Q573" s="31" t="s">
        <v>50</v>
      </c>
      <c r="R573" s="31" t="s">
        <v>86</v>
      </c>
      <c r="S573" s="31" t="s">
        <v>59</v>
      </c>
      <c r="T573" s="31" t="s">
        <v>60</v>
      </c>
      <c r="U573" s="31" t="s">
        <v>60</v>
      </c>
      <c r="V573" s="31" t="s">
        <v>60</v>
      </c>
      <c r="W573" s="31" t="s">
        <v>50</v>
      </c>
      <c r="X573" s="31" t="s">
        <v>50</v>
      </c>
      <c r="Y573" s="31" t="s">
        <v>50</v>
      </c>
      <c r="Z573" s="31" t="s">
        <v>62</v>
      </c>
      <c r="AA573" s="31" t="s">
        <v>50</v>
      </c>
      <c r="AB573" s="31" t="s">
        <v>50</v>
      </c>
      <c r="AC573" s="31" t="s">
        <v>63</v>
      </c>
      <c r="AD573" s="31" t="s">
        <v>72</v>
      </c>
      <c r="AE573" s="2">
        <f t="shared" si="89"/>
        <v>48</v>
      </c>
      <c r="AF573" s="31" t="s">
        <v>84</v>
      </c>
      <c r="AG573" s="31" t="s">
        <v>129</v>
      </c>
      <c r="AH573" s="31" t="s">
        <v>152</v>
      </c>
      <c r="AI573" s="31" t="s">
        <v>12035</v>
      </c>
      <c r="AJ573" s="31">
        <f t="shared" si="90"/>
        <v>0</v>
      </c>
      <c r="AK573" s="34">
        <f t="shared" si="91"/>
        <v>-99</v>
      </c>
      <c r="AL573" s="30">
        <f t="shared" si="92"/>
        <v>-99</v>
      </c>
      <c r="AM573" s="5">
        <f t="shared" si="96"/>
        <v>948.09</v>
      </c>
      <c r="AN573" s="5">
        <f t="shared" si="97"/>
        <v>0</v>
      </c>
      <c r="AO573" s="30">
        <f t="shared" si="98"/>
        <v>0</v>
      </c>
      <c r="AP573" s="30">
        <f t="shared" si="93"/>
        <v>0</v>
      </c>
      <c r="AQ573" t="str">
        <f t="shared" si="94"/>
        <v>2006 - 2009</v>
      </c>
      <c r="AR573" s="2">
        <f t="shared" si="95"/>
        <v>2009</v>
      </c>
      <c r="AS573" s="2">
        <f t="shared" si="99"/>
        <v>-99</v>
      </c>
      <c r="AT573" s="31" t="s">
        <v>50</v>
      </c>
      <c r="AU573" s="31" t="s">
        <v>50</v>
      </c>
      <c r="AV573" s="31" t="s">
        <v>141</v>
      </c>
      <c r="AW573" s="31" t="s">
        <v>86</v>
      </c>
      <c r="AX573" s="31" t="s">
        <v>50</v>
      </c>
      <c r="AY573" s="31" t="s">
        <v>50</v>
      </c>
      <c r="AZ573" s="31" t="s">
        <v>152</v>
      </c>
      <c r="BA573" s="31" t="s">
        <v>12739</v>
      </c>
      <c r="BB573" s="31" t="s">
        <v>50</v>
      </c>
      <c r="BC573" s="31" t="s">
        <v>50</v>
      </c>
      <c r="BD573" s="31" t="s">
        <v>50</v>
      </c>
      <c r="BE573" s="31" t="s">
        <v>50</v>
      </c>
      <c r="BF573" s="31" t="s">
        <v>50</v>
      </c>
    </row>
    <row r="574" spans="1:58" ht="45" x14ac:dyDescent="0.25">
      <c r="A574" s="31" t="s">
        <v>1026</v>
      </c>
      <c r="B574" s="31" t="s">
        <v>49</v>
      </c>
      <c r="C574" s="32">
        <v>1</v>
      </c>
      <c r="D574" s="31" t="s">
        <v>50</v>
      </c>
      <c r="E574" s="31" t="s">
        <v>70</v>
      </c>
      <c r="F574" s="31" t="s">
        <v>71</v>
      </c>
      <c r="G574" s="31" t="s">
        <v>96</v>
      </c>
      <c r="H574" s="31" t="s">
        <v>194</v>
      </c>
      <c r="I574" s="31" t="s">
        <v>53</v>
      </c>
      <c r="J574" s="31" t="s">
        <v>54</v>
      </c>
      <c r="K574" s="31" t="s">
        <v>54</v>
      </c>
      <c r="L574" s="31" t="s">
        <v>55</v>
      </c>
      <c r="M574" s="31" t="s">
        <v>52</v>
      </c>
      <c r="N574" s="31" t="s">
        <v>50</v>
      </c>
      <c r="O574" s="31" t="s">
        <v>57</v>
      </c>
      <c r="P574" s="31" t="s">
        <v>50</v>
      </c>
      <c r="Q574" s="31" t="s">
        <v>160</v>
      </c>
      <c r="R574" s="31" t="s">
        <v>74</v>
      </c>
      <c r="S574" s="31" t="s">
        <v>53</v>
      </c>
      <c r="T574" s="31" t="s">
        <v>60</v>
      </c>
      <c r="U574" s="31" t="s">
        <v>60</v>
      </c>
      <c r="V574" s="31" t="s">
        <v>66</v>
      </c>
      <c r="W574" s="31" t="s">
        <v>50</v>
      </c>
      <c r="X574" s="31" t="s">
        <v>161</v>
      </c>
      <c r="Y574" s="31" t="s">
        <v>61</v>
      </c>
      <c r="Z574" s="31" t="s">
        <v>62</v>
      </c>
      <c r="AA574" s="31" t="s">
        <v>50</v>
      </c>
      <c r="AB574" s="31" t="s">
        <v>50</v>
      </c>
      <c r="AC574" s="31" t="s">
        <v>87</v>
      </c>
      <c r="AD574" s="31" t="s">
        <v>72</v>
      </c>
      <c r="AE574" s="2">
        <f t="shared" si="89"/>
        <v>48</v>
      </c>
      <c r="AF574" s="31" t="s">
        <v>84</v>
      </c>
      <c r="AG574" s="31" t="s">
        <v>129</v>
      </c>
      <c r="AH574" s="31" t="s">
        <v>152</v>
      </c>
      <c r="AI574" s="31" t="s">
        <v>12036</v>
      </c>
      <c r="AJ574" s="31">
        <f t="shared" si="90"/>
        <v>0</v>
      </c>
      <c r="AK574" s="34">
        <f t="shared" si="91"/>
        <v>-99</v>
      </c>
      <c r="AL574" s="30">
        <f t="shared" si="92"/>
        <v>-99</v>
      </c>
      <c r="AM574" s="5">
        <f t="shared" si="96"/>
        <v>141.5</v>
      </c>
      <c r="AN574" s="5">
        <f t="shared" si="97"/>
        <v>0</v>
      </c>
      <c r="AO574" s="30">
        <f t="shared" si="98"/>
        <v>0</v>
      </c>
      <c r="AP574" s="30">
        <f t="shared" si="93"/>
        <v>0</v>
      </c>
      <c r="AQ574" t="str">
        <f t="shared" si="94"/>
        <v>1993 - 2001</v>
      </c>
      <c r="AR574" s="2">
        <f t="shared" si="95"/>
        <v>1998</v>
      </c>
      <c r="AS574" s="2">
        <f t="shared" si="99"/>
        <v>-99</v>
      </c>
      <c r="AT574" s="31" t="s">
        <v>50</v>
      </c>
      <c r="AU574" s="31" t="s">
        <v>50</v>
      </c>
      <c r="AV574" s="31" t="s">
        <v>66</v>
      </c>
      <c r="AW574" s="31" t="s">
        <v>57</v>
      </c>
      <c r="AX574" s="31" t="s">
        <v>218</v>
      </c>
      <c r="AY574" s="31" t="s">
        <v>179</v>
      </c>
      <c r="AZ574" s="31" t="s">
        <v>152</v>
      </c>
      <c r="BA574" s="31" t="s">
        <v>12036</v>
      </c>
      <c r="BB574" s="31" t="s">
        <v>50</v>
      </c>
      <c r="BC574" s="31" t="s">
        <v>50</v>
      </c>
      <c r="BD574" s="31" t="s">
        <v>50</v>
      </c>
      <c r="BE574" s="31" t="s">
        <v>50</v>
      </c>
      <c r="BF574" s="31" t="s">
        <v>50</v>
      </c>
    </row>
    <row r="575" spans="1:58" ht="45" x14ac:dyDescent="0.25">
      <c r="A575" s="31" t="s">
        <v>1026</v>
      </c>
      <c r="B575" s="31" t="s">
        <v>49</v>
      </c>
      <c r="C575" s="32">
        <v>2</v>
      </c>
      <c r="D575" s="31" t="s">
        <v>50</v>
      </c>
      <c r="E575" s="31" t="s">
        <v>70</v>
      </c>
      <c r="F575" s="31" t="s">
        <v>71</v>
      </c>
      <c r="G575" s="31" t="s">
        <v>96</v>
      </c>
      <c r="H575" s="31" t="s">
        <v>194</v>
      </c>
      <c r="I575" s="31" t="s">
        <v>97</v>
      </c>
      <c r="J575" s="31" t="s">
        <v>54</v>
      </c>
      <c r="K575" s="31" t="s">
        <v>54</v>
      </c>
      <c r="L575" s="31" t="s">
        <v>55</v>
      </c>
      <c r="M575" s="31" t="s">
        <v>84</v>
      </c>
      <c r="N575" s="31" t="s">
        <v>50</v>
      </c>
      <c r="O575" s="31" t="s">
        <v>57</v>
      </c>
      <c r="P575" s="31" t="s">
        <v>50</v>
      </c>
      <c r="Q575" s="31" t="s">
        <v>160</v>
      </c>
      <c r="R575" s="31" t="s">
        <v>74</v>
      </c>
      <c r="S575" s="31" t="s">
        <v>53</v>
      </c>
      <c r="T575" s="31" t="s">
        <v>60</v>
      </c>
      <c r="U575" s="31" t="s">
        <v>60</v>
      </c>
      <c r="V575" s="31" t="s">
        <v>66</v>
      </c>
      <c r="W575" s="31" t="s">
        <v>50</v>
      </c>
      <c r="X575" s="31" t="s">
        <v>161</v>
      </c>
      <c r="Y575" s="31" t="s">
        <v>61</v>
      </c>
      <c r="Z575" s="31" t="s">
        <v>62</v>
      </c>
      <c r="AA575" s="31" t="s">
        <v>50</v>
      </c>
      <c r="AB575" s="31" t="s">
        <v>50</v>
      </c>
      <c r="AC575" s="31" t="s">
        <v>87</v>
      </c>
      <c r="AD575" s="31" t="s">
        <v>72</v>
      </c>
      <c r="AE575" s="2">
        <f t="shared" si="89"/>
        <v>48</v>
      </c>
      <c r="AF575" s="31" t="s">
        <v>84</v>
      </c>
      <c r="AG575" s="31" t="s">
        <v>129</v>
      </c>
      <c r="AH575" s="31" t="s">
        <v>152</v>
      </c>
      <c r="AI575" s="31" t="s">
        <v>12036</v>
      </c>
      <c r="AJ575" s="31">
        <f t="shared" si="90"/>
        <v>0</v>
      </c>
      <c r="AK575" s="34">
        <f t="shared" si="91"/>
        <v>-99</v>
      </c>
      <c r="AL575" s="30">
        <f t="shared" si="92"/>
        <v>-99</v>
      </c>
      <c r="AM575" s="5">
        <f t="shared" si="96"/>
        <v>141.5</v>
      </c>
      <c r="AN575" s="5">
        <f t="shared" si="97"/>
        <v>0</v>
      </c>
      <c r="AO575" s="30">
        <f t="shared" si="98"/>
        <v>0</v>
      </c>
      <c r="AP575" s="30">
        <f t="shared" si="93"/>
        <v>0</v>
      </c>
      <c r="AQ575" t="str">
        <f t="shared" si="94"/>
        <v>1993 - 2001</v>
      </c>
      <c r="AR575" s="2">
        <f t="shared" si="95"/>
        <v>1998</v>
      </c>
      <c r="AS575" s="2">
        <f t="shared" si="99"/>
        <v>-99</v>
      </c>
      <c r="AT575" s="31" t="s">
        <v>50</v>
      </c>
      <c r="AU575" s="31" t="s">
        <v>50</v>
      </c>
      <c r="AV575" s="31" t="s">
        <v>66</v>
      </c>
      <c r="AW575" s="31" t="s">
        <v>57</v>
      </c>
      <c r="AX575" s="31" t="s">
        <v>218</v>
      </c>
      <c r="AY575" s="31" t="s">
        <v>179</v>
      </c>
      <c r="AZ575" s="31" t="s">
        <v>152</v>
      </c>
      <c r="BA575" s="31" t="s">
        <v>12036</v>
      </c>
      <c r="BB575" s="31" t="s">
        <v>50</v>
      </c>
      <c r="BC575" s="31" t="s">
        <v>50</v>
      </c>
      <c r="BD575" s="31" t="s">
        <v>50</v>
      </c>
      <c r="BE575" s="31" t="s">
        <v>50</v>
      </c>
      <c r="BF575" s="31" t="s">
        <v>50</v>
      </c>
    </row>
    <row r="576" spans="1:58" ht="45" x14ac:dyDescent="0.25">
      <c r="A576" s="31" t="s">
        <v>1026</v>
      </c>
      <c r="B576" s="31" t="s">
        <v>49</v>
      </c>
      <c r="C576" s="32">
        <v>3</v>
      </c>
      <c r="D576" s="31" t="s">
        <v>50</v>
      </c>
      <c r="E576" s="31" t="s">
        <v>70</v>
      </c>
      <c r="F576" s="31" t="s">
        <v>71</v>
      </c>
      <c r="G576" s="31" t="s">
        <v>96</v>
      </c>
      <c r="H576" s="31" t="s">
        <v>194</v>
      </c>
      <c r="I576" s="31" t="s">
        <v>59</v>
      </c>
      <c r="J576" s="31" t="s">
        <v>54</v>
      </c>
      <c r="K576" s="31" t="s">
        <v>54</v>
      </c>
      <c r="L576" s="31" t="s">
        <v>55</v>
      </c>
      <c r="M576" s="31" t="s">
        <v>85</v>
      </c>
      <c r="N576" s="31" t="s">
        <v>50</v>
      </c>
      <c r="O576" s="31" t="s">
        <v>57</v>
      </c>
      <c r="P576" s="31" t="s">
        <v>50</v>
      </c>
      <c r="Q576" s="31" t="s">
        <v>160</v>
      </c>
      <c r="R576" s="31" t="s">
        <v>74</v>
      </c>
      <c r="S576" s="31" t="s">
        <v>53</v>
      </c>
      <c r="T576" s="31" t="s">
        <v>60</v>
      </c>
      <c r="U576" s="31" t="s">
        <v>60</v>
      </c>
      <c r="V576" s="31" t="s">
        <v>66</v>
      </c>
      <c r="W576" s="31" t="s">
        <v>50</v>
      </c>
      <c r="X576" s="31" t="s">
        <v>161</v>
      </c>
      <c r="Y576" s="31" t="s">
        <v>61</v>
      </c>
      <c r="Z576" s="31" t="s">
        <v>62</v>
      </c>
      <c r="AA576" s="31" t="s">
        <v>50</v>
      </c>
      <c r="AB576" s="31" t="s">
        <v>50</v>
      </c>
      <c r="AC576" s="31" t="s">
        <v>87</v>
      </c>
      <c r="AD576" s="31" t="s">
        <v>72</v>
      </c>
      <c r="AE576" s="2">
        <f t="shared" si="89"/>
        <v>48</v>
      </c>
      <c r="AF576" s="31" t="s">
        <v>84</v>
      </c>
      <c r="AG576" s="31" t="s">
        <v>129</v>
      </c>
      <c r="AH576" s="31" t="s">
        <v>152</v>
      </c>
      <c r="AI576" s="31" t="s">
        <v>12037</v>
      </c>
      <c r="AJ576" s="31">
        <f t="shared" si="90"/>
        <v>0</v>
      </c>
      <c r="AK576" s="34">
        <f t="shared" si="91"/>
        <v>-99</v>
      </c>
      <c r="AL576" s="30">
        <f t="shared" si="92"/>
        <v>-99</v>
      </c>
      <c r="AM576" s="5">
        <f t="shared" si="96"/>
        <v>141.5</v>
      </c>
      <c r="AN576" s="5">
        <f t="shared" si="97"/>
        <v>0</v>
      </c>
      <c r="AO576" s="30">
        <f t="shared" si="98"/>
        <v>0</v>
      </c>
      <c r="AP576" s="30">
        <f t="shared" si="93"/>
        <v>0</v>
      </c>
      <c r="AQ576" t="str">
        <f t="shared" si="94"/>
        <v>1993 - 2001</v>
      </c>
      <c r="AR576" s="2">
        <f t="shared" si="95"/>
        <v>1998</v>
      </c>
      <c r="AS576" s="2">
        <f t="shared" si="99"/>
        <v>-99</v>
      </c>
      <c r="AT576" s="31" t="s">
        <v>50</v>
      </c>
      <c r="AU576" s="31" t="s">
        <v>50</v>
      </c>
      <c r="AV576" s="31" t="s">
        <v>66</v>
      </c>
      <c r="AW576" s="31" t="s">
        <v>57</v>
      </c>
      <c r="AX576" s="31" t="s">
        <v>218</v>
      </c>
      <c r="AY576" s="31" t="s">
        <v>179</v>
      </c>
      <c r="AZ576" s="31" t="s">
        <v>152</v>
      </c>
      <c r="BA576" s="31" t="s">
        <v>12037</v>
      </c>
      <c r="BB576" s="31" t="s">
        <v>50</v>
      </c>
      <c r="BC576" s="31" t="s">
        <v>50</v>
      </c>
      <c r="BD576" s="31" t="s">
        <v>50</v>
      </c>
      <c r="BE576" s="31" t="s">
        <v>50</v>
      </c>
      <c r="BF576" s="31" t="s">
        <v>50</v>
      </c>
    </row>
    <row r="577" spans="1:58" ht="45" x14ac:dyDescent="0.25">
      <c r="A577" s="31" t="s">
        <v>1026</v>
      </c>
      <c r="B577" s="31" t="s">
        <v>49</v>
      </c>
      <c r="C577" s="32">
        <v>4</v>
      </c>
      <c r="D577" s="31" t="s">
        <v>50</v>
      </c>
      <c r="E577" s="31" t="s">
        <v>70</v>
      </c>
      <c r="F577" s="31" t="s">
        <v>71</v>
      </c>
      <c r="G577" s="31" t="s">
        <v>96</v>
      </c>
      <c r="H577" s="31" t="s">
        <v>194</v>
      </c>
      <c r="I577" s="31" t="s">
        <v>304</v>
      </c>
      <c r="J577" s="31" t="s">
        <v>54</v>
      </c>
      <c r="K577" s="31" t="s">
        <v>54</v>
      </c>
      <c r="L577" s="31" t="s">
        <v>55</v>
      </c>
      <c r="M577" s="31" t="s">
        <v>84</v>
      </c>
      <c r="N577" s="31" t="s">
        <v>50</v>
      </c>
      <c r="O577" s="31" t="s">
        <v>57</v>
      </c>
      <c r="P577" s="31" t="s">
        <v>50</v>
      </c>
      <c r="Q577" s="31" t="s">
        <v>160</v>
      </c>
      <c r="R577" s="31" t="s">
        <v>74</v>
      </c>
      <c r="S577" s="31" t="s">
        <v>53</v>
      </c>
      <c r="T577" s="31" t="s">
        <v>60</v>
      </c>
      <c r="U577" s="31" t="s">
        <v>60</v>
      </c>
      <c r="V577" s="31" t="s">
        <v>66</v>
      </c>
      <c r="W577" s="31" t="s">
        <v>50</v>
      </c>
      <c r="X577" s="31" t="s">
        <v>161</v>
      </c>
      <c r="Y577" s="31" t="s">
        <v>61</v>
      </c>
      <c r="Z577" s="31" t="s">
        <v>62</v>
      </c>
      <c r="AA577" s="31" t="s">
        <v>50</v>
      </c>
      <c r="AB577" s="31" t="s">
        <v>50</v>
      </c>
      <c r="AC577" s="31" t="s">
        <v>87</v>
      </c>
      <c r="AD577" s="31" t="s">
        <v>72</v>
      </c>
      <c r="AE577" s="2">
        <f t="shared" si="89"/>
        <v>48</v>
      </c>
      <c r="AF577" s="31" t="s">
        <v>84</v>
      </c>
      <c r="AG577" s="31" t="s">
        <v>129</v>
      </c>
      <c r="AH577" s="31" t="s">
        <v>152</v>
      </c>
      <c r="AI577" s="31" t="s">
        <v>12038</v>
      </c>
      <c r="AJ577" s="31">
        <f t="shared" si="90"/>
        <v>0</v>
      </c>
      <c r="AK577" s="34">
        <f t="shared" si="91"/>
        <v>-99</v>
      </c>
      <c r="AL577" s="30">
        <f t="shared" si="92"/>
        <v>-99</v>
      </c>
      <c r="AM577" s="5">
        <f t="shared" si="96"/>
        <v>141.5</v>
      </c>
      <c r="AN577" s="5">
        <f t="shared" si="97"/>
        <v>0</v>
      </c>
      <c r="AO577" s="30">
        <f t="shared" si="98"/>
        <v>0</v>
      </c>
      <c r="AP577" s="30">
        <f t="shared" si="93"/>
        <v>0</v>
      </c>
      <c r="AQ577" t="str">
        <f t="shared" si="94"/>
        <v>1993 - 2001</v>
      </c>
      <c r="AR577" s="2">
        <f t="shared" si="95"/>
        <v>1998</v>
      </c>
      <c r="AS577" s="2">
        <f t="shared" si="99"/>
        <v>-99</v>
      </c>
      <c r="AT577" s="31" t="s">
        <v>50</v>
      </c>
      <c r="AU577" s="31" t="s">
        <v>50</v>
      </c>
      <c r="AV577" s="31" t="s">
        <v>66</v>
      </c>
      <c r="AW577" s="31" t="s">
        <v>57</v>
      </c>
      <c r="AX577" s="31" t="s">
        <v>101</v>
      </c>
      <c r="AY577" s="31" t="s">
        <v>179</v>
      </c>
      <c r="AZ577" s="31" t="s">
        <v>152</v>
      </c>
      <c r="BA577" s="31" t="s">
        <v>12038</v>
      </c>
      <c r="BB577" s="31" t="s">
        <v>50</v>
      </c>
      <c r="BC577" s="31" t="s">
        <v>50</v>
      </c>
      <c r="BD577" s="31" t="s">
        <v>50</v>
      </c>
      <c r="BE577" s="31" t="s">
        <v>50</v>
      </c>
      <c r="BF577" s="31" t="s">
        <v>50</v>
      </c>
    </row>
    <row r="578" spans="1:58" ht="45" x14ac:dyDescent="0.25">
      <c r="A578" s="31" t="s">
        <v>333</v>
      </c>
      <c r="B578" s="31" t="s">
        <v>49</v>
      </c>
      <c r="C578" s="32">
        <v>1</v>
      </c>
      <c r="D578" s="31" t="s">
        <v>50</v>
      </c>
      <c r="E578" s="31" t="s">
        <v>84</v>
      </c>
      <c r="F578" s="31" t="s">
        <v>85</v>
      </c>
      <c r="G578" s="31" t="s">
        <v>50</v>
      </c>
      <c r="H578" s="31" t="s">
        <v>50</v>
      </c>
      <c r="I578" s="31" t="s">
        <v>52</v>
      </c>
      <c r="J578" s="31" t="s">
        <v>54</v>
      </c>
      <c r="K578" s="31" t="s">
        <v>54</v>
      </c>
      <c r="L578" s="31" t="s">
        <v>55</v>
      </c>
      <c r="M578" s="31" t="s">
        <v>72</v>
      </c>
      <c r="N578" s="31" t="s">
        <v>60</v>
      </c>
      <c r="O578" s="31" t="s">
        <v>66</v>
      </c>
      <c r="P578" s="31" t="s">
        <v>50</v>
      </c>
      <c r="Q578" s="31" t="s">
        <v>50</v>
      </c>
      <c r="R578" s="31" t="s">
        <v>74</v>
      </c>
      <c r="S578" s="31" t="s">
        <v>59</v>
      </c>
      <c r="T578" s="31" t="s">
        <v>60</v>
      </c>
      <c r="U578" s="31" t="s">
        <v>60</v>
      </c>
      <c r="V578" s="31" t="s">
        <v>66</v>
      </c>
      <c r="W578" s="31" t="s">
        <v>50</v>
      </c>
      <c r="X578" s="31" t="s">
        <v>161</v>
      </c>
      <c r="Y578" s="31" t="s">
        <v>50</v>
      </c>
      <c r="Z578" s="31" t="s">
        <v>62</v>
      </c>
      <c r="AA578" s="31" t="s">
        <v>50</v>
      </c>
      <c r="AB578" s="31" t="s">
        <v>50</v>
      </c>
      <c r="AC578" s="31" t="s">
        <v>87</v>
      </c>
      <c r="AD578" s="31" t="s">
        <v>72</v>
      </c>
      <c r="AE578" s="2">
        <f t="shared" si="89"/>
        <v>48</v>
      </c>
      <c r="AF578" s="31" t="s">
        <v>84</v>
      </c>
      <c r="AG578" s="31" t="s">
        <v>129</v>
      </c>
      <c r="AH578" s="31" t="s">
        <v>251</v>
      </c>
      <c r="AI578" s="31" t="s">
        <v>12039</v>
      </c>
      <c r="AJ578" s="31">
        <f t="shared" si="90"/>
        <v>0</v>
      </c>
      <c r="AK578" s="34">
        <f t="shared" si="91"/>
        <v>-99</v>
      </c>
      <c r="AL578" s="30">
        <f t="shared" si="92"/>
        <v>-99</v>
      </c>
      <c r="AM578" s="5">
        <f t="shared" si="96"/>
        <v>69.5</v>
      </c>
      <c r="AN578" s="5">
        <f t="shared" si="97"/>
        <v>0</v>
      </c>
      <c r="AO578" s="30">
        <f t="shared" si="98"/>
        <v>0</v>
      </c>
      <c r="AP578" s="30">
        <f t="shared" si="93"/>
        <v>0</v>
      </c>
      <c r="AQ578" t="str">
        <f t="shared" si="94"/>
        <v>Before 1978</v>
      </c>
      <c r="AR578" s="2">
        <f t="shared" si="95"/>
        <v>1973</v>
      </c>
      <c r="AS578" s="2">
        <f t="shared" si="99"/>
        <v>-99</v>
      </c>
      <c r="AT578" s="31" t="s">
        <v>50</v>
      </c>
      <c r="AU578" s="31" t="s">
        <v>50</v>
      </c>
      <c r="AV578" s="31" t="s">
        <v>66</v>
      </c>
      <c r="AW578" s="31" t="s">
        <v>57</v>
      </c>
      <c r="AX578" s="31" t="s">
        <v>108</v>
      </c>
      <c r="AY578" s="31" t="s">
        <v>68</v>
      </c>
      <c r="AZ578" s="31" t="s">
        <v>251</v>
      </c>
      <c r="BA578" s="31" t="s">
        <v>12740</v>
      </c>
      <c r="BB578" s="31" t="s">
        <v>67</v>
      </c>
      <c r="BC578" s="31" t="s">
        <v>53</v>
      </c>
      <c r="BD578" s="31" t="s">
        <v>50</v>
      </c>
      <c r="BE578" s="31" t="s">
        <v>50</v>
      </c>
      <c r="BF578" s="31" t="s">
        <v>50</v>
      </c>
    </row>
    <row r="579" spans="1:58" ht="45" x14ac:dyDescent="0.25">
      <c r="A579" s="31" t="s">
        <v>333</v>
      </c>
      <c r="B579" s="31" t="s">
        <v>49</v>
      </c>
      <c r="C579" s="32">
        <v>2</v>
      </c>
      <c r="D579" s="31" t="s">
        <v>50</v>
      </c>
      <c r="E579" s="31" t="s">
        <v>84</v>
      </c>
      <c r="F579" s="31" t="s">
        <v>85</v>
      </c>
      <c r="G579" s="31" t="s">
        <v>50</v>
      </c>
      <c r="H579" s="31" t="s">
        <v>50</v>
      </c>
      <c r="I579" s="31" t="s">
        <v>96</v>
      </c>
      <c r="J579" s="31" t="s">
        <v>54</v>
      </c>
      <c r="K579" s="31" t="s">
        <v>54</v>
      </c>
      <c r="L579" s="31" t="s">
        <v>55</v>
      </c>
      <c r="M579" s="31" t="s">
        <v>72</v>
      </c>
      <c r="N579" s="31" t="s">
        <v>60</v>
      </c>
      <c r="O579" s="31" t="s">
        <v>66</v>
      </c>
      <c r="P579" s="31" t="s">
        <v>50</v>
      </c>
      <c r="Q579" s="31" t="s">
        <v>50</v>
      </c>
      <c r="R579" s="31" t="s">
        <v>74</v>
      </c>
      <c r="S579" s="31" t="s">
        <v>59</v>
      </c>
      <c r="T579" s="31" t="s">
        <v>60</v>
      </c>
      <c r="U579" s="31" t="s">
        <v>60</v>
      </c>
      <c r="V579" s="31" t="s">
        <v>66</v>
      </c>
      <c r="W579" s="31" t="s">
        <v>50</v>
      </c>
      <c r="X579" s="31" t="s">
        <v>161</v>
      </c>
      <c r="Y579" s="31" t="s">
        <v>50</v>
      </c>
      <c r="Z579" s="31" t="s">
        <v>62</v>
      </c>
      <c r="AA579" s="31" t="s">
        <v>50</v>
      </c>
      <c r="AB579" s="31" t="s">
        <v>50</v>
      </c>
      <c r="AC579" s="31" t="s">
        <v>87</v>
      </c>
      <c r="AD579" s="31" t="s">
        <v>72</v>
      </c>
      <c r="AE579" s="2">
        <f t="shared" si="89"/>
        <v>48</v>
      </c>
      <c r="AF579" s="31" t="s">
        <v>84</v>
      </c>
      <c r="AG579" s="31" t="s">
        <v>129</v>
      </c>
      <c r="AH579" s="31" t="s">
        <v>251</v>
      </c>
      <c r="AI579" s="31" t="s">
        <v>12039</v>
      </c>
      <c r="AJ579" s="31">
        <f t="shared" si="90"/>
        <v>0</v>
      </c>
      <c r="AK579" s="34">
        <f t="shared" si="91"/>
        <v>-99</v>
      </c>
      <c r="AL579" s="30">
        <f t="shared" si="92"/>
        <v>-99</v>
      </c>
      <c r="AM579" s="5">
        <f t="shared" si="96"/>
        <v>69.5</v>
      </c>
      <c r="AN579" s="5">
        <f t="shared" si="97"/>
        <v>0</v>
      </c>
      <c r="AO579" s="30">
        <f t="shared" si="98"/>
        <v>0</v>
      </c>
      <c r="AP579" s="30">
        <f t="shared" si="93"/>
        <v>0</v>
      </c>
      <c r="AQ579" t="str">
        <f t="shared" si="94"/>
        <v>Before 1978</v>
      </c>
      <c r="AR579" s="2">
        <f t="shared" si="95"/>
        <v>1973</v>
      </c>
      <c r="AS579" s="2">
        <f t="shared" si="99"/>
        <v>-99</v>
      </c>
      <c r="AT579" s="31" t="s">
        <v>50</v>
      </c>
      <c r="AU579" s="31" t="s">
        <v>50</v>
      </c>
      <c r="AV579" s="31" t="s">
        <v>66</v>
      </c>
      <c r="AW579" s="31" t="s">
        <v>57</v>
      </c>
      <c r="AX579" s="31" t="s">
        <v>108</v>
      </c>
      <c r="AY579" s="31" t="s">
        <v>68</v>
      </c>
      <c r="AZ579" s="31" t="s">
        <v>251</v>
      </c>
      <c r="BA579" s="31" t="s">
        <v>12740</v>
      </c>
      <c r="BB579" s="31" t="s">
        <v>67</v>
      </c>
      <c r="BC579" s="31" t="s">
        <v>53</v>
      </c>
      <c r="BD579" s="31" t="s">
        <v>50</v>
      </c>
      <c r="BE579" s="31" t="s">
        <v>50</v>
      </c>
      <c r="BF579" s="31" t="s">
        <v>50</v>
      </c>
    </row>
    <row r="580" spans="1:58" ht="45" x14ac:dyDescent="0.25">
      <c r="A580" s="31" t="s">
        <v>2774</v>
      </c>
      <c r="B580" s="31" t="s">
        <v>49</v>
      </c>
      <c r="C580" s="32">
        <v>1</v>
      </c>
      <c r="D580" s="31" t="s">
        <v>50</v>
      </c>
      <c r="E580" s="31" t="s">
        <v>194</v>
      </c>
      <c r="F580" s="31" t="s">
        <v>92</v>
      </c>
      <c r="G580" s="31" t="s">
        <v>102</v>
      </c>
      <c r="H580" s="31" t="s">
        <v>570</v>
      </c>
      <c r="I580" s="31" t="s">
        <v>53</v>
      </c>
      <c r="J580" s="31" t="s">
        <v>54</v>
      </c>
      <c r="K580" s="31" t="s">
        <v>54</v>
      </c>
      <c r="L580" s="31" t="s">
        <v>55</v>
      </c>
      <c r="M580" s="31" t="s">
        <v>51</v>
      </c>
      <c r="N580" s="31" t="s">
        <v>50</v>
      </c>
      <c r="O580" s="31" t="s">
        <v>57</v>
      </c>
      <c r="P580" s="31" t="s">
        <v>50</v>
      </c>
      <c r="Q580" s="31" t="s">
        <v>50</v>
      </c>
      <c r="R580" s="31" t="s">
        <v>129</v>
      </c>
      <c r="S580" s="31" t="s">
        <v>59</v>
      </c>
      <c r="T580" s="31" t="s">
        <v>50</v>
      </c>
      <c r="U580" s="31" t="s">
        <v>50</v>
      </c>
      <c r="V580" s="31" t="s">
        <v>50</v>
      </c>
      <c r="W580" s="31" t="s">
        <v>50</v>
      </c>
      <c r="X580" s="31" t="s">
        <v>50</v>
      </c>
      <c r="Y580" s="31" t="s">
        <v>50</v>
      </c>
      <c r="Z580" s="31" t="s">
        <v>62</v>
      </c>
      <c r="AA580" s="31" t="s">
        <v>50</v>
      </c>
      <c r="AB580" s="31" t="s">
        <v>50</v>
      </c>
      <c r="AC580" s="31" t="s">
        <v>87</v>
      </c>
      <c r="AD580" s="31" t="s">
        <v>72</v>
      </c>
      <c r="AE580" s="2">
        <f t="shared" ref="AE580:AE643" si="100">IF(AG580="k",VALUE(AF580),IF(AG580="T",AF580*12,IF(TRIM(AF580)="","NA",AF580)))</f>
        <v>48</v>
      </c>
      <c r="AF580" s="31" t="s">
        <v>84</v>
      </c>
      <c r="AG580" s="31" t="s">
        <v>129</v>
      </c>
      <c r="AH580" s="31" t="s">
        <v>152</v>
      </c>
      <c r="AI580" s="31" t="s">
        <v>12040</v>
      </c>
      <c r="AJ580" s="31">
        <f t="shared" ref="AJ580:AJ643" si="101">IF(AS580&gt;0,VALUE(M580),0)</f>
        <v>0</v>
      </c>
      <c r="AK580" s="34">
        <f t="shared" ref="AK580:AK643" si="102">IF(AS580&gt;0,IF(P580&lt;&gt;"",2013-VALUE(P580),IF(Q580&lt;&gt;"",2013-VALUE(Q580),-99)),-99)</f>
        <v>-99</v>
      </c>
      <c r="AL580" s="30">
        <f t="shared" ref="AL580:AL643" si="103">IF(OR((2013-AR580)=AK580,AK580=-99),-99,AK580)</f>
        <v>-99</v>
      </c>
      <c r="AM580" s="5">
        <f t="shared" si="96"/>
        <v>872.41</v>
      </c>
      <c r="AN580" s="5">
        <f t="shared" si="97"/>
        <v>0</v>
      </c>
      <c r="AO580" s="30">
        <f t="shared" si="98"/>
        <v>0</v>
      </c>
      <c r="AP580" s="30">
        <f t="shared" ref="AP580:AP643" si="104">AN580*AS580</f>
        <v>0</v>
      </c>
      <c r="AQ580" t="str">
        <f t="shared" ref="AQ580:AQ643" si="105">IF(OR(ISERROR(AR580),AR580=0),0,VLOOKUP(AR580,tblVintages,2,TRUE))</f>
        <v>Before 1978</v>
      </c>
      <c r="AR580" s="2">
        <f t="shared" ref="AR580:AR643" si="106">VLOOKUP(A580,tblBldgInfo,7,FALSE)</f>
        <v>1964</v>
      </c>
      <c r="AS580" s="2">
        <f t="shared" si="99"/>
        <v>-99</v>
      </c>
      <c r="AT580" s="31" t="s">
        <v>50</v>
      </c>
      <c r="AU580" s="31" t="s">
        <v>50</v>
      </c>
      <c r="AV580" s="31" t="s">
        <v>66</v>
      </c>
      <c r="AW580" s="31" t="s">
        <v>57</v>
      </c>
      <c r="AX580" s="31" t="s">
        <v>101</v>
      </c>
      <c r="AY580" s="31" t="s">
        <v>68</v>
      </c>
      <c r="AZ580" s="31" t="s">
        <v>152</v>
      </c>
      <c r="BA580" s="31" t="s">
        <v>12040</v>
      </c>
      <c r="BB580" s="31" t="s">
        <v>50</v>
      </c>
      <c r="BC580" s="31" t="s">
        <v>50</v>
      </c>
      <c r="BD580" s="31" t="s">
        <v>50</v>
      </c>
      <c r="BE580" s="31" t="s">
        <v>50</v>
      </c>
      <c r="BF580" s="31" t="s">
        <v>50</v>
      </c>
    </row>
    <row r="581" spans="1:58" ht="45" x14ac:dyDescent="0.25">
      <c r="A581" s="31" t="s">
        <v>2774</v>
      </c>
      <c r="B581" s="31" t="s">
        <v>49</v>
      </c>
      <c r="C581" s="32">
        <v>2</v>
      </c>
      <c r="D581" s="31" t="s">
        <v>50</v>
      </c>
      <c r="E581" s="31" t="s">
        <v>194</v>
      </c>
      <c r="F581" s="31" t="s">
        <v>92</v>
      </c>
      <c r="G581" s="31" t="s">
        <v>102</v>
      </c>
      <c r="H581" s="31" t="s">
        <v>570</v>
      </c>
      <c r="I581" s="31" t="s">
        <v>53</v>
      </c>
      <c r="J581" s="31" t="s">
        <v>54</v>
      </c>
      <c r="K581" s="31" t="s">
        <v>54</v>
      </c>
      <c r="L581" s="31" t="s">
        <v>55</v>
      </c>
      <c r="M581" s="31" t="s">
        <v>72</v>
      </c>
      <c r="N581" s="31" t="s">
        <v>50</v>
      </c>
      <c r="O581" s="31" t="s">
        <v>57</v>
      </c>
      <c r="P581" s="31" t="s">
        <v>50</v>
      </c>
      <c r="Q581" s="31" t="s">
        <v>50</v>
      </c>
      <c r="R581" s="31" t="s">
        <v>129</v>
      </c>
      <c r="S581" s="31" t="s">
        <v>59</v>
      </c>
      <c r="T581" s="31" t="s">
        <v>50</v>
      </c>
      <c r="U581" s="31" t="s">
        <v>50</v>
      </c>
      <c r="V581" s="31" t="s">
        <v>50</v>
      </c>
      <c r="W581" s="31" t="s">
        <v>50</v>
      </c>
      <c r="X581" s="31" t="s">
        <v>50</v>
      </c>
      <c r="Y581" s="31" t="s">
        <v>50</v>
      </c>
      <c r="Z581" s="31" t="s">
        <v>62</v>
      </c>
      <c r="AA581" s="31" t="s">
        <v>50</v>
      </c>
      <c r="AB581" s="31" t="s">
        <v>50</v>
      </c>
      <c r="AC581" s="31" t="s">
        <v>87</v>
      </c>
      <c r="AD581" s="31" t="s">
        <v>51</v>
      </c>
      <c r="AE581" s="2">
        <f t="shared" si="100"/>
        <v>48</v>
      </c>
      <c r="AF581" s="31" t="s">
        <v>84</v>
      </c>
      <c r="AG581" s="31" t="s">
        <v>129</v>
      </c>
      <c r="AH581" s="31" t="s">
        <v>152</v>
      </c>
      <c r="AI581" s="31" t="s">
        <v>12041</v>
      </c>
      <c r="AJ581" s="31">
        <f t="shared" si="101"/>
        <v>0</v>
      </c>
      <c r="AK581" s="34">
        <f t="shared" si="102"/>
        <v>-99</v>
      </c>
      <c r="AL581" s="30">
        <f t="shared" si="103"/>
        <v>-99</v>
      </c>
      <c r="AM581" s="5">
        <f t="shared" ref="AM581:AM644" si="107">VLOOKUP(A581,tblSiteWeights,4,FALSE)</f>
        <v>872.41</v>
      </c>
      <c r="AN581" s="5">
        <f t="shared" ref="AN581:AN644" si="108">IF(AND(AS581&gt;0,AM581&gt;0),M581*AE581,0)</f>
        <v>0</v>
      </c>
      <c r="AO581" s="30">
        <f t="shared" ref="AO581:AO644" si="109">AN581*AS581</f>
        <v>0</v>
      </c>
      <c r="AP581" s="30">
        <f t="shared" si="104"/>
        <v>0</v>
      </c>
      <c r="AQ581" t="str">
        <f t="shared" si="105"/>
        <v>Before 1978</v>
      </c>
      <c r="AR581" s="2">
        <f t="shared" si="106"/>
        <v>1964</v>
      </c>
      <c r="AS581" s="2">
        <f t="shared" ref="AS581:AS644" si="110">IF(OR(AM581=0,AU581=""),-99,VALUE(AU581))</f>
        <v>-99</v>
      </c>
      <c r="AT581" s="31" t="s">
        <v>50</v>
      </c>
      <c r="AU581" s="31" t="s">
        <v>50</v>
      </c>
      <c r="AV581" s="31" t="s">
        <v>66</v>
      </c>
      <c r="AW581" s="31" t="s">
        <v>57</v>
      </c>
      <c r="AX581" s="31" t="s">
        <v>277</v>
      </c>
      <c r="AY581" s="31" t="s">
        <v>68</v>
      </c>
      <c r="AZ581" s="31" t="s">
        <v>152</v>
      </c>
      <c r="BA581" s="31" t="s">
        <v>12041</v>
      </c>
      <c r="BB581" s="31" t="s">
        <v>50</v>
      </c>
      <c r="BC581" s="31" t="s">
        <v>50</v>
      </c>
      <c r="BD581" s="31" t="s">
        <v>50</v>
      </c>
      <c r="BE581" s="31" t="s">
        <v>50</v>
      </c>
      <c r="BF581" s="31" t="s">
        <v>50</v>
      </c>
    </row>
    <row r="582" spans="1:58" ht="45" x14ac:dyDescent="0.25">
      <c r="A582" s="31" t="s">
        <v>2774</v>
      </c>
      <c r="B582" s="31" t="s">
        <v>49</v>
      </c>
      <c r="C582" s="32">
        <v>4</v>
      </c>
      <c r="D582" s="31" t="s">
        <v>50</v>
      </c>
      <c r="E582" s="31" t="s">
        <v>194</v>
      </c>
      <c r="F582" s="31" t="s">
        <v>92</v>
      </c>
      <c r="G582" s="31" t="s">
        <v>102</v>
      </c>
      <c r="H582" s="31" t="s">
        <v>570</v>
      </c>
      <c r="I582" s="31" t="s">
        <v>97</v>
      </c>
      <c r="J582" s="31" t="s">
        <v>54</v>
      </c>
      <c r="K582" s="31" t="s">
        <v>54</v>
      </c>
      <c r="L582" s="31" t="s">
        <v>55</v>
      </c>
      <c r="M582" s="31" t="s">
        <v>85</v>
      </c>
      <c r="N582" s="31" t="s">
        <v>50</v>
      </c>
      <c r="O582" s="31" t="s">
        <v>57</v>
      </c>
      <c r="P582" s="31" t="s">
        <v>50</v>
      </c>
      <c r="Q582" s="31" t="s">
        <v>50</v>
      </c>
      <c r="R582" s="31" t="s">
        <v>129</v>
      </c>
      <c r="S582" s="31" t="s">
        <v>59</v>
      </c>
      <c r="T582" s="31" t="s">
        <v>50</v>
      </c>
      <c r="U582" s="31" t="s">
        <v>50</v>
      </c>
      <c r="V582" s="31" t="s">
        <v>50</v>
      </c>
      <c r="W582" s="31" t="s">
        <v>50</v>
      </c>
      <c r="X582" s="31" t="s">
        <v>50</v>
      </c>
      <c r="Y582" s="31" t="s">
        <v>50</v>
      </c>
      <c r="Z582" s="31" t="s">
        <v>62</v>
      </c>
      <c r="AA582" s="31" t="s">
        <v>50</v>
      </c>
      <c r="AB582" s="31" t="s">
        <v>50</v>
      </c>
      <c r="AC582" s="31" t="s">
        <v>87</v>
      </c>
      <c r="AD582" s="31" t="s">
        <v>72</v>
      </c>
      <c r="AE582" s="2">
        <f t="shared" si="100"/>
        <v>48</v>
      </c>
      <c r="AF582" s="31" t="s">
        <v>84</v>
      </c>
      <c r="AG582" s="31" t="s">
        <v>129</v>
      </c>
      <c r="AH582" s="31" t="s">
        <v>152</v>
      </c>
      <c r="AI582" s="31" t="s">
        <v>12040</v>
      </c>
      <c r="AJ582" s="31">
        <f t="shared" si="101"/>
        <v>0</v>
      </c>
      <c r="AK582" s="34">
        <f t="shared" si="102"/>
        <v>-99</v>
      </c>
      <c r="AL582" s="30">
        <f t="shared" si="103"/>
        <v>-99</v>
      </c>
      <c r="AM582" s="5">
        <f t="shared" si="107"/>
        <v>872.41</v>
      </c>
      <c r="AN582" s="5">
        <f t="shared" si="108"/>
        <v>0</v>
      </c>
      <c r="AO582" s="30">
        <f t="shared" si="109"/>
        <v>0</v>
      </c>
      <c r="AP582" s="30">
        <f t="shared" si="104"/>
        <v>0</v>
      </c>
      <c r="AQ582" t="str">
        <f t="shared" si="105"/>
        <v>Before 1978</v>
      </c>
      <c r="AR582" s="2">
        <f t="shared" si="106"/>
        <v>1964</v>
      </c>
      <c r="AS582" s="2">
        <f t="shared" si="110"/>
        <v>-99</v>
      </c>
      <c r="AT582" s="31" t="s">
        <v>50</v>
      </c>
      <c r="AU582" s="31" t="s">
        <v>50</v>
      </c>
      <c r="AV582" s="31" t="s">
        <v>66</v>
      </c>
      <c r="AW582" s="31" t="s">
        <v>57</v>
      </c>
      <c r="AX582" s="31" t="s">
        <v>101</v>
      </c>
      <c r="AY582" s="31" t="s">
        <v>68</v>
      </c>
      <c r="AZ582" s="31" t="s">
        <v>152</v>
      </c>
      <c r="BA582" s="31" t="s">
        <v>12040</v>
      </c>
      <c r="BB582" s="31" t="s">
        <v>50</v>
      </c>
      <c r="BC582" s="31" t="s">
        <v>50</v>
      </c>
      <c r="BD582" s="31" t="s">
        <v>50</v>
      </c>
      <c r="BE582" s="31" t="s">
        <v>50</v>
      </c>
      <c r="BF582" s="31" t="s">
        <v>50</v>
      </c>
    </row>
    <row r="583" spans="1:58" ht="45" x14ac:dyDescent="0.25">
      <c r="A583" s="31" t="s">
        <v>2774</v>
      </c>
      <c r="B583" s="31" t="s">
        <v>49</v>
      </c>
      <c r="C583" s="32">
        <v>5</v>
      </c>
      <c r="D583" s="31" t="s">
        <v>50</v>
      </c>
      <c r="E583" s="31" t="s">
        <v>194</v>
      </c>
      <c r="F583" s="31" t="s">
        <v>92</v>
      </c>
      <c r="G583" s="31" t="s">
        <v>102</v>
      </c>
      <c r="H583" s="31" t="s">
        <v>570</v>
      </c>
      <c r="I583" s="31" t="s">
        <v>59</v>
      </c>
      <c r="J583" s="31" t="s">
        <v>54</v>
      </c>
      <c r="K583" s="31" t="s">
        <v>54</v>
      </c>
      <c r="L583" s="31" t="s">
        <v>55</v>
      </c>
      <c r="M583" s="31" t="s">
        <v>84</v>
      </c>
      <c r="N583" s="31" t="s">
        <v>50</v>
      </c>
      <c r="O583" s="31" t="s">
        <v>57</v>
      </c>
      <c r="P583" s="31" t="s">
        <v>50</v>
      </c>
      <c r="Q583" s="31" t="s">
        <v>50</v>
      </c>
      <c r="R583" s="31" t="s">
        <v>129</v>
      </c>
      <c r="S583" s="31" t="s">
        <v>59</v>
      </c>
      <c r="T583" s="31" t="s">
        <v>50</v>
      </c>
      <c r="U583" s="31" t="s">
        <v>50</v>
      </c>
      <c r="V583" s="31" t="s">
        <v>50</v>
      </c>
      <c r="W583" s="31" t="s">
        <v>50</v>
      </c>
      <c r="X583" s="31" t="s">
        <v>50</v>
      </c>
      <c r="Y583" s="31" t="s">
        <v>50</v>
      </c>
      <c r="Z583" s="31" t="s">
        <v>62</v>
      </c>
      <c r="AA583" s="31" t="s">
        <v>50</v>
      </c>
      <c r="AB583" s="31" t="s">
        <v>50</v>
      </c>
      <c r="AC583" s="31" t="s">
        <v>87</v>
      </c>
      <c r="AD583" s="31" t="s">
        <v>72</v>
      </c>
      <c r="AE583" s="2">
        <f t="shared" si="100"/>
        <v>48</v>
      </c>
      <c r="AF583" s="31" t="s">
        <v>84</v>
      </c>
      <c r="AG583" s="31" t="s">
        <v>129</v>
      </c>
      <c r="AH583" s="31" t="s">
        <v>152</v>
      </c>
      <c r="AI583" s="31" t="s">
        <v>12040</v>
      </c>
      <c r="AJ583" s="31">
        <f t="shared" si="101"/>
        <v>0</v>
      </c>
      <c r="AK583" s="34">
        <f t="shared" si="102"/>
        <v>-99</v>
      </c>
      <c r="AL583" s="30">
        <f t="shared" si="103"/>
        <v>-99</v>
      </c>
      <c r="AM583" s="5">
        <f t="shared" si="107"/>
        <v>872.41</v>
      </c>
      <c r="AN583" s="5">
        <f t="shared" si="108"/>
        <v>0</v>
      </c>
      <c r="AO583" s="30">
        <f t="shared" si="109"/>
        <v>0</v>
      </c>
      <c r="AP583" s="30">
        <f t="shared" si="104"/>
        <v>0</v>
      </c>
      <c r="AQ583" t="str">
        <f t="shared" si="105"/>
        <v>Before 1978</v>
      </c>
      <c r="AR583" s="2">
        <f t="shared" si="106"/>
        <v>1964</v>
      </c>
      <c r="AS583" s="2">
        <f t="shared" si="110"/>
        <v>-99</v>
      </c>
      <c r="AT583" s="31" t="s">
        <v>50</v>
      </c>
      <c r="AU583" s="31" t="s">
        <v>50</v>
      </c>
      <c r="AV583" s="31" t="s">
        <v>66</v>
      </c>
      <c r="AW583" s="31" t="s">
        <v>57</v>
      </c>
      <c r="AX583" s="31" t="s">
        <v>101</v>
      </c>
      <c r="AY583" s="31" t="s">
        <v>68</v>
      </c>
      <c r="AZ583" s="31" t="s">
        <v>152</v>
      </c>
      <c r="BA583" s="31" t="s">
        <v>12040</v>
      </c>
      <c r="BB583" s="31" t="s">
        <v>50</v>
      </c>
      <c r="BC583" s="31" t="s">
        <v>50</v>
      </c>
      <c r="BD583" s="31" t="s">
        <v>50</v>
      </c>
      <c r="BE583" s="31" t="s">
        <v>50</v>
      </c>
      <c r="BF583" s="31" t="s">
        <v>50</v>
      </c>
    </row>
    <row r="584" spans="1:58" ht="45" x14ac:dyDescent="0.25">
      <c r="A584" s="31" t="s">
        <v>2774</v>
      </c>
      <c r="B584" s="31" t="s">
        <v>49</v>
      </c>
      <c r="C584" s="32">
        <v>6</v>
      </c>
      <c r="D584" s="31" t="s">
        <v>50</v>
      </c>
      <c r="E584" s="31" t="s">
        <v>194</v>
      </c>
      <c r="F584" s="31" t="s">
        <v>92</v>
      </c>
      <c r="G584" s="31" t="s">
        <v>102</v>
      </c>
      <c r="H584" s="31" t="s">
        <v>570</v>
      </c>
      <c r="I584" s="31" t="s">
        <v>304</v>
      </c>
      <c r="J584" s="31" t="s">
        <v>54</v>
      </c>
      <c r="K584" s="31" t="s">
        <v>54</v>
      </c>
      <c r="L584" s="31" t="s">
        <v>55</v>
      </c>
      <c r="M584" s="31" t="s">
        <v>96</v>
      </c>
      <c r="N584" s="31" t="s">
        <v>50</v>
      </c>
      <c r="O584" s="31" t="s">
        <v>57</v>
      </c>
      <c r="P584" s="31" t="s">
        <v>50</v>
      </c>
      <c r="Q584" s="31" t="s">
        <v>50</v>
      </c>
      <c r="R584" s="31" t="s">
        <v>129</v>
      </c>
      <c r="S584" s="31" t="s">
        <v>59</v>
      </c>
      <c r="T584" s="31" t="s">
        <v>50</v>
      </c>
      <c r="U584" s="31" t="s">
        <v>50</v>
      </c>
      <c r="V584" s="31" t="s">
        <v>50</v>
      </c>
      <c r="W584" s="31" t="s">
        <v>50</v>
      </c>
      <c r="X584" s="31" t="s">
        <v>50</v>
      </c>
      <c r="Y584" s="31" t="s">
        <v>50</v>
      </c>
      <c r="Z584" s="31" t="s">
        <v>62</v>
      </c>
      <c r="AA584" s="31" t="s">
        <v>50</v>
      </c>
      <c r="AB584" s="31" t="s">
        <v>50</v>
      </c>
      <c r="AC584" s="31" t="s">
        <v>87</v>
      </c>
      <c r="AD584" s="31" t="s">
        <v>72</v>
      </c>
      <c r="AE584" s="2">
        <f t="shared" si="100"/>
        <v>48</v>
      </c>
      <c r="AF584" s="31" t="s">
        <v>84</v>
      </c>
      <c r="AG584" s="31" t="s">
        <v>129</v>
      </c>
      <c r="AH584" s="31" t="s">
        <v>152</v>
      </c>
      <c r="AI584" s="31" t="s">
        <v>12040</v>
      </c>
      <c r="AJ584" s="31">
        <f t="shared" si="101"/>
        <v>0</v>
      </c>
      <c r="AK584" s="34">
        <f t="shared" si="102"/>
        <v>-99</v>
      </c>
      <c r="AL584" s="30">
        <f t="shared" si="103"/>
        <v>-99</v>
      </c>
      <c r="AM584" s="5">
        <f t="shared" si="107"/>
        <v>872.41</v>
      </c>
      <c r="AN584" s="5">
        <f t="shared" si="108"/>
        <v>0</v>
      </c>
      <c r="AO584" s="30">
        <f t="shared" si="109"/>
        <v>0</v>
      </c>
      <c r="AP584" s="30">
        <f t="shared" si="104"/>
        <v>0</v>
      </c>
      <c r="AQ584" t="str">
        <f t="shared" si="105"/>
        <v>Before 1978</v>
      </c>
      <c r="AR584" s="2">
        <f t="shared" si="106"/>
        <v>1964</v>
      </c>
      <c r="AS584" s="2">
        <f t="shared" si="110"/>
        <v>-99</v>
      </c>
      <c r="AT584" s="31" t="s">
        <v>50</v>
      </c>
      <c r="AU584" s="31" t="s">
        <v>50</v>
      </c>
      <c r="AV584" s="31" t="s">
        <v>66</v>
      </c>
      <c r="AW584" s="31" t="s">
        <v>57</v>
      </c>
      <c r="AX584" s="31" t="s">
        <v>101</v>
      </c>
      <c r="AY584" s="31" t="s">
        <v>68</v>
      </c>
      <c r="AZ584" s="31" t="s">
        <v>152</v>
      </c>
      <c r="BA584" s="31" t="s">
        <v>12040</v>
      </c>
      <c r="BB584" s="31" t="s">
        <v>50</v>
      </c>
      <c r="BC584" s="31" t="s">
        <v>50</v>
      </c>
      <c r="BD584" s="31" t="s">
        <v>50</v>
      </c>
      <c r="BE584" s="31" t="s">
        <v>50</v>
      </c>
      <c r="BF584" s="31" t="s">
        <v>50</v>
      </c>
    </row>
    <row r="585" spans="1:58" ht="45" x14ac:dyDescent="0.25">
      <c r="A585" s="31" t="s">
        <v>2774</v>
      </c>
      <c r="B585" s="31" t="s">
        <v>49</v>
      </c>
      <c r="C585" s="32">
        <v>7</v>
      </c>
      <c r="D585" s="31" t="s">
        <v>50</v>
      </c>
      <c r="E585" s="31" t="s">
        <v>194</v>
      </c>
      <c r="F585" s="31" t="s">
        <v>92</v>
      </c>
      <c r="G585" s="31" t="s">
        <v>102</v>
      </c>
      <c r="H585" s="31" t="s">
        <v>570</v>
      </c>
      <c r="I585" s="31" t="s">
        <v>86</v>
      </c>
      <c r="J585" s="31" t="s">
        <v>54</v>
      </c>
      <c r="K585" s="31" t="s">
        <v>54</v>
      </c>
      <c r="L585" s="31" t="s">
        <v>55</v>
      </c>
      <c r="M585" s="31" t="s">
        <v>84</v>
      </c>
      <c r="N585" s="31" t="s">
        <v>50</v>
      </c>
      <c r="O585" s="31" t="s">
        <v>57</v>
      </c>
      <c r="P585" s="31" t="s">
        <v>50</v>
      </c>
      <c r="Q585" s="31" t="s">
        <v>50</v>
      </c>
      <c r="R585" s="31" t="s">
        <v>129</v>
      </c>
      <c r="S585" s="31" t="s">
        <v>59</v>
      </c>
      <c r="T585" s="31" t="s">
        <v>50</v>
      </c>
      <c r="U585" s="31" t="s">
        <v>50</v>
      </c>
      <c r="V585" s="31" t="s">
        <v>50</v>
      </c>
      <c r="W585" s="31" t="s">
        <v>50</v>
      </c>
      <c r="X585" s="31" t="s">
        <v>50</v>
      </c>
      <c r="Y585" s="31" t="s">
        <v>50</v>
      </c>
      <c r="Z585" s="31" t="s">
        <v>62</v>
      </c>
      <c r="AA585" s="31" t="s">
        <v>50</v>
      </c>
      <c r="AB585" s="31" t="s">
        <v>50</v>
      </c>
      <c r="AC585" s="31" t="s">
        <v>87</v>
      </c>
      <c r="AD585" s="31" t="s">
        <v>72</v>
      </c>
      <c r="AE585" s="2">
        <f t="shared" si="100"/>
        <v>48</v>
      </c>
      <c r="AF585" s="31" t="s">
        <v>84</v>
      </c>
      <c r="AG585" s="31" t="s">
        <v>129</v>
      </c>
      <c r="AH585" s="31" t="s">
        <v>152</v>
      </c>
      <c r="AI585" s="31" t="s">
        <v>12040</v>
      </c>
      <c r="AJ585" s="31">
        <f t="shared" si="101"/>
        <v>0</v>
      </c>
      <c r="AK585" s="34">
        <f t="shared" si="102"/>
        <v>-99</v>
      </c>
      <c r="AL585" s="30">
        <f t="shared" si="103"/>
        <v>-99</v>
      </c>
      <c r="AM585" s="5">
        <f t="shared" si="107"/>
        <v>872.41</v>
      </c>
      <c r="AN585" s="5">
        <f t="shared" si="108"/>
        <v>0</v>
      </c>
      <c r="AO585" s="30">
        <f t="shared" si="109"/>
        <v>0</v>
      </c>
      <c r="AP585" s="30">
        <f t="shared" si="104"/>
        <v>0</v>
      </c>
      <c r="AQ585" t="str">
        <f t="shared" si="105"/>
        <v>Before 1978</v>
      </c>
      <c r="AR585" s="2">
        <f t="shared" si="106"/>
        <v>1964</v>
      </c>
      <c r="AS585" s="2">
        <f t="shared" si="110"/>
        <v>-99</v>
      </c>
      <c r="AT585" s="31" t="s">
        <v>50</v>
      </c>
      <c r="AU585" s="31" t="s">
        <v>50</v>
      </c>
      <c r="AV585" s="31" t="s">
        <v>66</v>
      </c>
      <c r="AW585" s="31" t="s">
        <v>57</v>
      </c>
      <c r="AX585" s="31" t="s">
        <v>50</v>
      </c>
      <c r="AY585" s="31" t="s">
        <v>50</v>
      </c>
      <c r="AZ585" s="31" t="s">
        <v>152</v>
      </c>
      <c r="BA585" s="31" t="s">
        <v>12040</v>
      </c>
      <c r="BB585" s="31" t="s">
        <v>50</v>
      </c>
      <c r="BC585" s="31" t="s">
        <v>50</v>
      </c>
      <c r="BD585" s="31" t="s">
        <v>50</v>
      </c>
      <c r="BE585" s="31" t="s">
        <v>50</v>
      </c>
      <c r="BF585" s="31" t="s">
        <v>50</v>
      </c>
    </row>
    <row r="586" spans="1:58" ht="45" x14ac:dyDescent="0.25">
      <c r="A586" s="31" t="s">
        <v>2774</v>
      </c>
      <c r="B586" s="31" t="s">
        <v>49</v>
      </c>
      <c r="C586" s="32">
        <v>8</v>
      </c>
      <c r="D586" s="31" t="s">
        <v>50</v>
      </c>
      <c r="E586" s="31" t="s">
        <v>194</v>
      </c>
      <c r="F586" s="31" t="s">
        <v>92</v>
      </c>
      <c r="G586" s="31" t="s">
        <v>102</v>
      </c>
      <c r="H586" s="31" t="s">
        <v>570</v>
      </c>
      <c r="I586" s="31" t="s">
        <v>66</v>
      </c>
      <c r="J586" s="31" t="s">
        <v>54</v>
      </c>
      <c r="K586" s="31" t="s">
        <v>54</v>
      </c>
      <c r="L586" s="31" t="s">
        <v>55</v>
      </c>
      <c r="M586" s="31" t="s">
        <v>51</v>
      </c>
      <c r="N586" s="31" t="s">
        <v>50</v>
      </c>
      <c r="O586" s="31" t="s">
        <v>57</v>
      </c>
      <c r="P586" s="31" t="s">
        <v>50</v>
      </c>
      <c r="Q586" s="31" t="s">
        <v>50</v>
      </c>
      <c r="R586" s="31" t="s">
        <v>129</v>
      </c>
      <c r="S586" s="31" t="s">
        <v>59</v>
      </c>
      <c r="T586" s="31" t="s">
        <v>50</v>
      </c>
      <c r="U586" s="31" t="s">
        <v>50</v>
      </c>
      <c r="V586" s="31" t="s">
        <v>50</v>
      </c>
      <c r="W586" s="31" t="s">
        <v>50</v>
      </c>
      <c r="X586" s="31" t="s">
        <v>50</v>
      </c>
      <c r="Y586" s="31" t="s">
        <v>50</v>
      </c>
      <c r="Z586" s="31" t="s">
        <v>62</v>
      </c>
      <c r="AA586" s="31" t="s">
        <v>50</v>
      </c>
      <c r="AB586" s="31" t="s">
        <v>50</v>
      </c>
      <c r="AC586" s="31" t="s">
        <v>87</v>
      </c>
      <c r="AD586" s="31" t="s">
        <v>72</v>
      </c>
      <c r="AE586" s="2">
        <f t="shared" si="100"/>
        <v>48</v>
      </c>
      <c r="AF586" s="31" t="s">
        <v>84</v>
      </c>
      <c r="AG586" s="31" t="s">
        <v>129</v>
      </c>
      <c r="AH586" s="31" t="s">
        <v>152</v>
      </c>
      <c r="AI586" s="31" t="s">
        <v>12040</v>
      </c>
      <c r="AJ586" s="31">
        <f t="shared" si="101"/>
        <v>0</v>
      </c>
      <c r="AK586" s="34">
        <f t="shared" si="102"/>
        <v>-99</v>
      </c>
      <c r="AL586" s="30">
        <f t="shared" si="103"/>
        <v>-99</v>
      </c>
      <c r="AM586" s="5">
        <f t="shared" si="107"/>
        <v>872.41</v>
      </c>
      <c r="AN586" s="5">
        <f t="shared" si="108"/>
        <v>0</v>
      </c>
      <c r="AO586" s="30">
        <f t="shared" si="109"/>
        <v>0</v>
      </c>
      <c r="AP586" s="30">
        <f t="shared" si="104"/>
        <v>0</v>
      </c>
      <c r="AQ586" t="str">
        <f t="shared" si="105"/>
        <v>Before 1978</v>
      </c>
      <c r="AR586" s="2">
        <f t="shared" si="106"/>
        <v>1964</v>
      </c>
      <c r="AS586" s="2">
        <f t="shared" si="110"/>
        <v>-99</v>
      </c>
      <c r="AT586" s="31" t="s">
        <v>50</v>
      </c>
      <c r="AU586" s="31" t="s">
        <v>50</v>
      </c>
      <c r="AV586" s="31" t="s">
        <v>66</v>
      </c>
      <c r="AW586" s="31" t="s">
        <v>57</v>
      </c>
      <c r="AX586" s="31" t="s">
        <v>50</v>
      </c>
      <c r="AY586" s="31" t="s">
        <v>50</v>
      </c>
      <c r="AZ586" s="31" t="s">
        <v>152</v>
      </c>
      <c r="BA586" s="31" t="s">
        <v>12040</v>
      </c>
      <c r="BB586" s="31" t="s">
        <v>50</v>
      </c>
      <c r="BC586" s="31" t="s">
        <v>50</v>
      </c>
      <c r="BD586" s="31" t="s">
        <v>50</v>
      </c>
      <c r="BE586" s="31" t="s">
        <v>50</v>
      </c>
      <c r="BF586" s="31" t="s">
        <v>50</v>
      </c>
    </row>
    <row r="587" spans="1:58" ht="45" x14ac:dyDescent="0.25">
      <c r="A587" s="31" t="s">
        <v>336</v>
      </c>
      <c r="B587" s="31" t="s">
        <v>49</v>
      </c>
      <c r="C587" s="32">
        <v>4</v>
      </c>
      <c r="D587" s="31" t="s">
        <v>50</v>
      </c>
      <c r="E587" s="31" t="s">
        <v>96</v>
      </c>
      <c r="F587" s="31" t="s">
        <v>50</v>
      </c>
      <c r="G587" s="31" t="s">
        <v>50</v>
      </c>
      <c r="H587" s="31" t="s">
        <v>50</v>
      </c>
      <c r="I587" s="31" t="s">
        <v>53</v>
      </c>
      <c r="J587" s="31" t="s">
        <v>54</v>
      </c>
      <c r="K587" s="31" t="s">
        <v>54</v>
      </c>
      <c r="L587" s="31" t="s">
        <v>128</v>
      </c>
      <c r="M587" s="31" t="s">
        <v>72</v>
      </c>
      <c r="N587" s="31" t="s">
        <v>50</v>
      </c>
      <c r="O587" s="31" t="s">
        <v>66</v>
      </c>
      <c r="P587" s="31" t="s">
        <v>50</v>
      </c>
      <c r="Q587" s="31" t="s">
        <v>50</v>
      </c>
      <c r="R587" s="31" t="s">
        <v>74</v>
      </c>
      <c r="S587" s="31" t="s">
        <v>59</v>
      </c>
      <c r="T587" s="31" t="s">
        <v>60</v>
      </c>
      <c r="U587" s="31" t="s">
        <v>60</v>
      </c>
      <c r="V587" s="31" t="s">
        <v>60</v>
      </c>
      <c r="W587" s="31" t="s">
        <v>50</v>
      </c>
      <c r="X587" s="31" t="s">
        <v>50</v>
      </c>
      <c r="Y587" s="31" t="s">
        <v>50</v>
      </c>
      <c r="Z587" s="31" t="s">
        <v>62</v>
      </c>
      <c r="AA587" s="31" t="s">
        <v>50</v>
      </c>
      <c r="AB587" s="31" t="s">
        <v>50</v>
      </c>
      <c r="AC587" s="31" t="s">
        <v>63</v>
      </c>
      <c r="AD587" s="31" t="s">
        <v>72</v>
      </c>
      <c r="AE587" s="2">
        <f t="shared" si="100"/>
        <v>48</v>
      </c>
      <c r="AF587" s="31" t="s">
        <v>84</v>
      </c>
      <c r="AG587" s="31" t="s">
        <v>129</v>
      </c>
      <c r="AH587" s="31" t="s">
        <v>152</v>
      </c>
      <c r="AI587" s="31" t="s">
        <v>12042</v>
      </c>
      <c r="AJ587" s="31">
        <f t="shared" si="101"/>
        <v>0</v>
      </c>
      <c r="AK587" s="34">
        <f t="shared" si="102"/>
        <v>-99</v>
      </c>
      <c r="AL587" s="30">
        <f t="shared" si="103"/>
        <v>-99</v>
      </c>
      <c r="AM587" s="5">
        <f t="shared" si="107"/>
        <v>24.74</v>
      </c>
      <c r="AN587" s="5">
        <f t="shared" si="108"/>
        <v>0</v>
      </c>
      <c r="AO587" s="30">
        <f t="shared" si="109"/>
        <v>0</v>
      </c>
      <c r="AP587" s="30">
        <f t="shared" si="104"/>
        <v>0</v>
      </c>
      <c r="AQ587" t="str">
        <f t="shared" si="105"/>
        <v>1993 - 2001</v>
      </c>
      <c r="AR587" s="2">
        <f t="shared" si="106"/>
        <v>1998</v>
      </c>
      <c r="AS587" s="2">
        <f t="shared" si="110"/>
        <v>-99</v>
      </c>
      <c r="AT587" s="31" t="s">
        <v>50</v>
      </c>
      <c r="AU587" s="31" t="s">
        <v>50</v>
      </c>
      <c r="AV587" s="31" t="s">
        <v>60</v>
      </c>
      <c r="AW587" s="31" t="s">
        <v>50</v>
      </c>
      <c r="AX587" s="31" t="s">
        <v>50</v>
      </c>
      <c r="AY587" s="31" t="s">
        <v>50</v>
      </c>
      <c r="AZ587" s="31" t="s">
        <v>50</v>
      </c>
      <c r="BA587" s="31" t="s">
        <v>50</v>
      </c>
      <c r="BB587" s="31" t="s">
        <v>50</v>
      </c>
      <c r="BC587" s="31" t="s">
        <v>50</v>
      </c>
      <c r="BD587" s="31" t="s">
        <v>50</v>
      </c>
      <c r="BE587" s="31" t="s">
        <v>50</v>
      </c>
      <c r="BF587" s="31" t="s">
        <v>50</v>
      </c>
    </row>
    <row r="588" spans="1:58" ht="45" x14ac:dyDescent="0.25">
      <c r="A588" s="31" t="s">
        <v>2808</v>
      </c>
      <c r="B588" s="31" t="s">
        <v>49</v>
      </c>
      <c r="C588" s="32">
        <v>4</v>
      </c>
      <c r="D588" s="31" t="s">
        <v>50</v>
      </c>
      <c r="E588" s="31" t="s">
        <v>92</v>
      </c>
      <c r="F588" s="31" t="s">
        <v>99</v>
      </c>
      <c r="G588" s="31" t="s">
        <v>102</v>
      </c>
      <c r="H588" s="31" t="s">
        <v>100</v>
      </c>
      <c r="I588" s="31" t="s">
        <v>97</v>
      </c>
      <c r="J588" s="31" t="s">
        <v>54</v>
      </c>
      <c r="K588" s="31" t="s">
        <v>54</v>
      </c>
      <c r="L588" s="31" t="s">
        <v>55</v>
      </c>
      <c r="M588" s="31" t="s">
        <v>85</v>
      </c>
      <c r="N588" s="31" t="s">
        <v>50</v>
      </c>
      <c r="O588" s="31" t="s">
        <v>57</v>
      </c>
      <c r="P588" s="31" t="s">
        <v>50</v>
      </c>
      <c r="Q588" s="31" t="s">
        <v>320</v>
      </c>
      <c r="R588" s="31" t="s">
        <v>129</v>
      </c>
      <c r="S588" s="31" t="s">
        <v>59</v>
      </c>
      <c r="T588" s="31" t="s">
        <v>50</v>
      </c>
      <c r="U588" s="31" t="s">
        <v>50</v>
      </c>
      <c r="V588" s="31" t="s">
        <v>50</v>
      </c>
      <c r="W588" s="31" t="s">
        <v>50</v>
      </c>
      <c r="X588" s="31" t="s">
        <v>50</v>
      </c>
      <c r="Y588" s="31" t="s">
        <v>50</v>
      </c>
      <c r="Z588" s="31" t="s">
        <v>62</v>
      </c>
      <c r="AA588" s="31" t="s">
        <v>50</v>
      </c>
      <c r="AB588" s="31" t="s">
        <v>50</v>
      </c>
      <c r="AC588" s="31" t="s">
        <v>87</v>
      </c>
      <c r="AD588" s="31" t="s">
        <v>72</v>
      </c>
      <c r="AE588" s="2">
        <f t="shared" si="100"/>
        <v>48</v>
      </c>
      <c r="AF588" s="31" t="s">
        <v>84</v>
      </c>
      <c r="AG588" s="31" t="s">
        <v>129</v>
      </c>
      <c r="AH588" s="31" t="s">
        <v>152</v>
      </c>
      <c r="AI588" s="31" t="s">
        <v>12043</v>
      </c>
      <c r="AJ588" s="31">
        <f t="shared" si="101"/>
        <v>0</v>
      </c>
      <c r="AK588" s="34">
        <f t="shared" si="102"/>
        <v>-99</v>
      </c>
      <c r="AL588" s="30">
        <f t="shared" si="103"/>
        <v>-99</v>
      </c>
      <c r="AM588" s="5">
        <f t="shared" si="107"/>
        <v>32.549999999999997</v>
      </c>
      <c r="AN588" s="5">
        <f t="shared" si="108"/>
        <v>0</v>
      </c>
      <c r="AO588" s="30">
        <f t="shared" si="109"/>
        <v>0</v>
      </c>
      <c r="AP588" s="30">
        <f t="shared" si="104"/>
        <v>0</v>
      </c>
      <c r="AQ588" t="str">
        <f t="shared" si="105"/>
        <v>Before 1978</v>
      </c>
      <c r="AR588" s="2">
        <f t="shared" si="106"/>
        <v>1960</v>
      </c>
      <c r="AS588" s="2">
        <f t="shared" si="110"/>
        <v>-99</v>
      </c>
      <c r="AT588" s="31" t="s">
        <v>50</v>
      </c>
      <c r="AU588" s="31" t="s">
        <v>50</v>
      </c>
      <c r="AV588" s="31" t="s">
        <v>66</v>
      </c>
      <c r="AW588" s="31" t="s">
        <v>57</v>
      </c>
      <c r="AX588" s="31" t="s">
        <v>439</v>
      </c>
      <c r="AY588" s="31" t="s">
        <v>68</v>
      </c>
      <c r="AZ588" s="31" t="s">
        <v>152</v>
      </c>
      <c r="BA588" s="31" t="s">
        <v>12043</v>
      </c>
      <c r="BB588" s="31" t="s">
        <v>50</v>
      </c>
      <c r="BC588" s="31" t="s">
        <v>50</v>
      </c>
      <c r="BD588" s="31" t="s">
        <v>50</v>
      </c>
      <c r="BE588" s="31" t="s">
        <v>50</v>
      </c>
      <c r="BF588" s="31" t="s">
        <v>50</v>
      </c>
    </row>
    <row r="589" spans="1:58" ht="45" x14ac:dyDescent="0.25">
      <c r="A589" s="31" t="s">
        <v>2808</v>
      </c>
      <c r="B589" s="31" t="s">
        <v>49</v>
      </c>
      <c r="C589" s="32">
        <v>5</v>
      </c>
      <c r="D589" s="31" t="s">
        <v>50</v>
      </c>
      <c r="E589" s="31" t="s">
        <v>92</v>
      </c>
      <c r="F589" s="31" t="s">
        <v>99</v>
      </c>
      <c r="G589" s="31" t="s">
        <v>102</v>
      </c>
      <c r="H589" s="31" t="s">
        <v>100</v>
      </c>
      <c r="I589" s="31" t="s">
        <v>59</v>
      </c>
      <c r="J589" s="31" t="s">
        <v>54</v>
      </c>
      <c r="K589" s="31" t="s">
        <v>54</v>
      </c>
      <c r="L589" s="31" t="s">
        <v>55</v>
      </c>
      <c r="M589" s="31" t="s">
        <v>85</v>
      </c>
      <c r="N589" s="31" t="s">
        <v>50</v>
      </c>
      <c r="O589" s="31" t="s">
        <v>57</v>
      </c>
      <c r="P589" s="31" t="s">
        <v>50</v>
      </c>
      <c r="Q589" s="31" t="s">
        <v>320</v>
      </c>
      <c r="R589" s="31" t="s">
        <v>129</v>
      </c>
      <c r="S589" s="31" t="s">
        <v>59</v>
      </c>
      <c r="T589" s="31" t="s">
        <v>50</v>
      </c>
      <c r="U589" s="31" t="s">
        <v>50</v>
      </c>
      <c r="V589" s="31" t="s">
        <v>50</v>
      </c>
      <c r="W589" s="31" t="s">
        <v>50</v>
      </c>
      <c r="X589" s="31" t="s">
        <v>50</v>
      </c>
      <c r="Y589" s="31" t="s">
        <v>50</v>
      </c>
      <c r="Z589" s="31" t="s">
        <v>62</v>
      </c>
      <c r="AA589" s="31" t="s">
        <v>50</v>
      </c>
      <c r="AB589" s="31" t="s">
        <v>50</v>
      </c>
      <c r="AC589" s="31" t="s">
        <v>87</v>
      </c>
      <c r="AD589" s="31" t="s">
        <v>72</v>
      </c>
      <c r="AE589" s="2">
        <f t="shared" si="100"/>
        <v>48</v>
      </c>
      <c r="AF589" s="31" t="s">
        <v>84</v>
      </c>
      <c r="AG589" s="31" t="s">
        <v>129</v>
      </c>
      <c r="AH589" s="31" t="s">
        <v>152</v>
      </c>
      <c r="AI589" s="31" t="s">
        <v>12043</v>
      </c>
      <c r="AJ589" s="31">
        <f t="shared" si="101"/>
        <v>0</v>
      </c>
      <c r="AK589" s="34">
        <f t="shared" si="102"/>
        <v>-99</v>
      </c>
      <c r="AL589" s="30">
        <f t="shared" si="103"/>
        <v>-99</v>
      </c>
      <c r="AM589" s="5">
        <f t="shared" si="107"/>
        <v>32.549999999999997</v>
      </c>
      <c r="AN589" s="5">
        <f t="shared" si="108"/>
        <v>0</v>
      </c>
      <c r="AO589" s="30">
        <f t="shared" si="109"/>
        <v>0</v>
      </c>
      <c r="AP589" s="30">
        <f t="shared" si="104"/>
        <v>0</v>
      </c>
      <c r="AQ589" t="str">
        <f t="shared" si="105"/>
        <v>Before 1978</v>
      </c>
      <c r="AR589" s="2">
        <f t="shared" si="106"/>
        <v>1960</v>
      </c>
      <c r="AS589" s="2">
        <f t="shared" si="110"/>
        <v>-99</v>
      </c>
      <c r="AT589" s="31" t="s">
        <v>50</v>
      </c>
      <c r="AU589" s="31" t="s">
        <v>50</v>
      </c>
      <c r="AV589" s="31" t="s">
        <v>66</v>
      </c>
      <c r="AW589" s="31" t="s">
        <v>57</v>
      </c>
      <c r="AX589" s="31" t="s">
        <v>439</v>
      </c>
      <c r="AY589" s="31" t="s">
        <v>68</v>
      </c>
      <c r="AZ589" s="31" t="s">
        <v>152</v>
      </c>
      <c r="BA589" s="31" t="s">
        <v>12043</v>
      </c>
      <c r="BB589" s="31" t="s">
        <v>50</v>
      </c>
      <c r="BC589" s="31" t="s">
        <v>50</v>
      </c>
      <c r="BD589" s="31" t="s">
        <v>50</v>
      </c>
      <c r="BE589" s="31" t="s">
        <v>50</v>
      </c>
      <c r="BF589" s="31" t="s">
        <v>50</v>
      </c>
    </row>
    <row r="590" spans="1:58" ht="45" x14ac:dyDescent="0.25">
      <c r="A590" s="31" t="s">
        <v>2808</v>
      </c>
      <c r="B590" s="31" t="s">
        <v>49</v>
      </c>
      <c r="C590" s="32">
        <v>7</v>
      </c>
      <c r="D590" s="31" t="s">
        <v>50</v>
      </c>
      <c r="E590" s="31" t="s">
        <v>92</v>
      </c>
      <c r="F590" s="31" t="s">
        <v>99</v>
      </c>
      <c r="G590" s="31" t="s">
        <v>102</v>
      </c>
      <c r="H590" s="31" t="s">
        <v>100</v>
      </c>
      <c r="I590" s="31" t="s">
        <v>304</v>
      </c>
      <c r="J590" s="31" t="s">
        <v>54</v>
      </c>
      <c r="K590" s="31" t="s">
        <v>54</v>
      </c>
      <c r="L590" s="31" t="s">
        <v>55</v>
      </c>
      <c r="M590" s="31" t="s">
        <v>51</v>
      </c>
      <c r="N590" s="31" t="s">
        <v>50</v>
      </c>
      <c r="O590" s="31" t="s">
        <v>57</v>
      </c>
      <c r="P590" s="31" t="s">
        <v>50</v>
      </c>
      <c r="Q590" s="31" t="s">
        <v>320</v>
      </c>
      <c r="R590" s="31" t="s">
        <v>129</v>
      </c>
      <c r="S590" s="31" t="s">
        <v>59</v>
      </c>
      <c r="T590" s="31" t="s">
        <v>50</v>
      </c>
      <c r="U590" s="31" t="s">
        <v>50</v>
      </c>
      <c r="V590" s="31" t="s">
        <v>50</v>
      </c>
      <c r="W590" s="31" t="s">
        <v>50</v>
      </c>
      <c r="X590" s="31" t="s">
        <v>50</v>
      </c>
      <c r="Y590" s="31" t="s">
        <v>50</v>
      </c>
      <c r="Z590" s="31" t="s">
        <v>62</v>
      </c>
      <c r="AA590" s="31" t="s">
        <v>50</v>
      </c>
      <c r="AB590" s="31" t="s">
        <v>50</v>
      </c>
      <c r="AC590" s="31" t="s">
        <v>87</v>
      </c>
      <c r="AD590" s="31" t="s">
        <v>72</v>
      </c>
      <c r="AE590" s="2">
        <f t="shared" si="100"/>
        <v>48</v>
      </c>
      <c r="AF590" s="31" t="s">
        <v>84</v>
      </c>
      <c r="AG590" s="31" t="s">
        <v>129</v>
      </c>
      <c r="AH590" s="31" t="s">
        <v>152</v>
      </c>
      <c r="AI590" s="31" t="s">
        <v>12044</v>
      </c>
      <c r="AJ590" s="31">
        <f t="shared" si="101"/>
        <v>0</v>
      </c>
      <c r="AK590" s="34">
        <f t="shared" si="102"/>
        <v>-99</v>
      </c>
      <c r="AL590" s="30">
        <f t="shared" si="103"/>
        <v>-99</v>
      </c>
      <c r="AM590" s="5">
        <f t="shared" si="107"/>
        <v>32.549999999999997</v>
      </c>
      <c r="AN590" s="5">
        <f t="shared" si="108"/>
        <v>0</v>
      </c>
      <c r="AO590" s="30">
        <f t="shared" si="109"/>
        <v>0</v>
      </c>
      <c r="AP590" s="30">
        <f t="shared" si="104"/>
        <v>0</v>
      </c>
      <c r="AQ590" t="str">
        <f t="shared" si="105"/>
        <v>Before 1978</v>
      </c>
      <c r="AR590" s="2">
        <f t="shared" si="106"/>
        <v>1960</v>
      </c>
      <c r="AS590" s="2">
        <f t="shared" si="110"/>
        <v>-99</v>
      </c>
      <c r="AT590" s="31" t="s">
        <v>50</v>
      </c>
      <c r="AU590" s="31" t="s">
        <v>50</v>
      </c>
      <c r="AV590" s="31" t="s">
        <v>66</v>
      </c>
      <c r="AW590" s="31" t="s">
        <v>57</v>
      </c>
      <c r="AX590" s="31" t="s">
        <v>439</v>
      </c>
      <c r="AY590" s="31" t="s">
        <v>68</v>
      </c>
      <c r="AZ590" s="31" t="s">
        <v>152</v>
      </c>
      <c r="BA590" s="31" t="s">
        <v>12044</v>
      </c>
      <c r="BB590" s="31" t="s">
        <v>50</v>
      </c>
      <c r="BC590" s="31" t="s">
        <v>50</v>
      </c>
      <c r="BD590" s="31" t="s">
        <v>50</v>
      </c>
      <c r="BE590" s="31" t="s">
        <v>50</v>
      </c>
      <c r="BF590" s="31" t="s">
        <v>50</v>
      </c>
    </row>
    <row r="591" spans="1:58" ht="45" x14ac:dyDescent="0.25">
      <c r="A591" s="31" t="s">
        <v>2808</v>
      </c>
      <c r="B591" s="31" t="s">
        <v>49</v>
      </c>
      <c r="C591" s="32">
        <v>9</v>
      </c>
      <c r="D591" s="31" t="s">
        <v>50</v>
      </c>
      <c r="E591" s="31" t="s">
        <v>92</v>
      </c>
      <c r="F591" s="31" t="s">
        <v>99</v>
      </c>
      <c r="G591" s="31" t="s">
        <v>102</v>
      </c>
      <c r="H591" s="31" t="s">
        <v>100</v>
      </c>
      <c r="I591" s="31" t="s">
        <v>66</v>
      </c>
      <c r="J591" s="31" t="s">
        <v>54</v>
      </c>
      <c r="K591" s="31" t="s">
        <v>54</v>
      </c>
      <c r="L591" s="31" t="s">
        <v>55</v>
      </c>
      <c r="M591" s="31" t="s">
        <v>51</v>
      </c>
      <c r="N591" s="31" t="s">
        <v>50</v>
      </c>
      <c r="O591" s="31" t="s">
        <v>57</v>
      </c>
      <c r="P591" s="31" t="s">
        <v>50</v>
      </c>
      <c r="Q591" s="31" t="s">
        <v>320</v>
      </c>
      <c r="R591" s="31" t="s">
        <v>129</v>
      </c>
      <c r="S591" s="31" t="s">
        <v>59</v>
      </c>
      <c r="T591" s="31" t="s">
        <v>50</v>
      </c>
      <c r="U591" s="31" t="s">
        <v>50</v>
      </c>
      <c r="V591" s="31" t="s">
        <v>50</v>
      </c>
      <c r="W591" s="31" t="s">
        <v>50</v>
      </c>
      <c r="X591" s="31" t="s">
        <v>50</v>
      </c>
      <c r="Y591" s="31" t="s">
        <v>50</v>
      </c>
      <c r="Z591" s="31" t="s">
        <v>62</v>
      </c>
      <c r="AA591" s="31" t="s">
        <v>50</v>
      </c>
      <c r="AB591" s="31" t="s">
        <v>50</v>
      </c>
      <c r="AC591" s="31" t="s">
        <v>87</v>
      </c>
      <c r="AD591" s="31" t="s">
        <v>72</v>
      </c>
      <c r="AE591" s="2">
        <f t="shared" si="100"/>
        <v>48</v>
      </c>
      <c r="AF591" s="31" t="s">
        <v>84</v>
      </c>
      <c r="AG591" s="31" t="s">
        <v>129</v>
      </c>
      <c r="AH591" s="31" t="s">
        <v>152</v>
      </c>
      <c r="AI591" s="31" t="s">
        <v>12043</v>
      </c>
      <c r="AJ591" s="31">
        <f t="shared" si="101"/>
        <v>0</v>
      </c>
      <c r="AK591" s="34">
        <f t="shared" si="102"/>
        <v>-99</v>
      </c>
      <c r="AL591" s="30">
        <f t="shared" si="103"/>
        <v>-99</v>
      </c>
      <c r="AM591" s="5">
        <f t="shared" si="107"/>
        <v>32.549999999999997</v>
      </c>
      <c r="AN591" s="5">
        <f t="shared" si="108"/>
        <v>0</v>
      </c>
      <c r="AO591" s="30">
        <f t="shared" si="109"/>
        <v>0</v>
      </c>
      <c r="AP591" s="30">
        <f t="shared" si="104"/>
        <v>0</v>
      </c>
      <c r="AQ591" t="str">
        <f t="shared" si="105"/>
        <v>Before 1978</v>
      </c>
      <c r="AR591" s="2">
        <f t="shared" si="106"/>
        <v>1960</v>
      </c>
      <c r="AS591" s="2">
        <f t="shared" si="110"/>
        <v>-99</v>
      </c>
      <c r="AT591" s="31" t="s">
        <v>50</v>
      </c>
      <c r="AU591" s="31" t="s">
        <v>50</v>
      </c>
      <c r="AV591" s="31" t="s">
        <v>66</v>
      </c>
      <c r="AW591" s="31" t="s">
        <v>57</v>
      </c>
      <c r="AX591" s="31" t="s">
        <v>439</v>
      </c>
      <c r="AY591" s="31" t="s">
        <v>68</v>
      </c>
      <c r="AZ591" s="31" t="s">
        <v>152</v>
      </c>
      <c r="BA591" s="31" t="s">
        <v>12043</v>
      </c>
      <c r="BB591" s="31" t="s">
        <v>50</v>
      </c>
      <c r="BC591" s="31" t="s">
        <v>50</v>
      </c>
      <c r="BD591" s="31" t="s">
        <v>50</v>
      </c>
      <c r="BE591" s="31" t="s">
        <v>50</v>
      </c>
      <c r="BF591" s="31" t="s">
        <v>50</v>
      </c>
    </row>
    <row r="592" spans="1:58" ht="45" x14ac:dyDescent="0.25">
      <c r="A592" s="31" t="s">
        <v>2813</v>
      </c>
      <c r="B592" s="31" t="s">
        <v>49</v>
      </c>
      <c r="C592" s="32">
        <v>1</v>
      </c>
      <c r="D592" s="31" t="s">
        <v>50</v>
      </c>
      <c r="E592" s="31" t="s">
        <v>96</v>
      </c>
      <c r="F592" s="31" t="s">
        <v>194</v>
      </c>
      <c r="G592" s="31" t="s">
        <v>50</v>
      </c>
      <c r="H592" s="31" t="s">
        <v>50</v>
      </c>
      <c r="I592" s="31" t="s">
        <v>53</v>
      </c>
      <c r="J592" s="31" t="s">
        <v>54</v>
      </c>
      <c r="K592" s="31" t="s">
        <v>54</v>
      </c>
      <c r="L592" s="31" t="s">
        <v>55</v>
      </c>
      <c r="M592" s="31" t="s">
        <v>72</v>
      </c>
      <c r="N592" s="31" t="s">
        <v>50</v>
      </c>
      <c r="O592" s="31" t="s">
        <v>57</v>
      </c>
      <c r="P592" s="31" t="s">
        <v>50</v>
      </c>
      <c r="Q592" s="31" t="s">
        <v>50</v>
      </c>
      <c r="R592" s="31" t="s">
        <v>129</v>
      </c>
      <c r="S592" s="31" t="s">
        <v>59</v>
      </c>
      <c r="T592" s="31" t="s">
        <v>50</v>
      </c>
      <c r="U592" s="31" t="s">
        <v>50</v>
      </c>
      <c r="V592" s="31" t="s">
        <v>50</v>
      </c>
      <c r="W592" s="31" t="s">
        <v>50</v>
      </c>
      <c r="X592" s="31" t="s">
        <v>50</v>
      </c>
      <c r="Y592" s="31" t="s">
        <v>50</v>
      </c>
      <c r="Z592" s="31" t="s">
        <v>62</v>
      </c>
      <c r="AA592" s="31" t="s">
        <v>50</v>
      </c>
      <c r="AB592" s="31" t="s">
        <v>50</v>
      </c>
      <c r="AC592" s="31" t="s">
        <v>87</v>
      </c>
      <c r="AD592" s="31" t="s">
        <v>72</v>
      </c>
      <c r="AE592" s="2">
        <f t="shared" si="100"/>
        <v>48</v>
      </c>
      <c r="AF592" s="31" t="s">
        <v>84</v>
      </c>
      <c r="AG592" s="31" t="s">
        <v>129</v>
      </c>
      <c r="AH592" s="31" t="s">
        <v>379</v>
      </c>
      <c r="AI592" s="31" t="s">
        <v>12045</v>
      </c>
      <c r="AJ592" s="31">
        <f t="shared" si="101"/>
        <v>0</v>
      </c>
      <c r="AK592" s="34">
        <f t="shared" si="102"/>
        <v>-99</v>
      </c>
      <c r="AL592" s="30">
        <f t="shared" si="103"/>
        <v>-99</v>
      </c>
      <c r="AM592" s="5">
        <f t="shared" si="107"/>
        <v>33.67</v>
      </c>
      <c r="AN592" s="5">
        <f t="shared" si="108"/>
        <v>0</v>
      </c>
      <c r="AO592" s="30">
        <f t="shared" si="109"/>
        <v>0</v>
      </c>
      <c r="AP592" s="30">
        <f t="shared" si="104"/>
        <v>0</v>
      </c>
      <c r="AQ592" t="str">
        <f t="shared" si="105"/>
        <v>Before 1978</v>
      </c>
      <c r="AR592" s="2">
        <f t="shared" si="106"/>
        <v>1965</v>
      </c>
      <c r="AS592" s="2">
        <f t="shared" si="110"/>
        <v>-99</v>
      </c>
      <c r="AT592" s="31" t="s">
        <v>50</v>
      </c>
      <c r="AU592" s="31" t="s">
        <v>50</v>
      </c>
      <c r="AV592" s="31" t="s">
        <v>66</v>
      </c>
      <c r="AW592" s="31" t="s">
        <v>57</v>
      </c>
      <c r="AX592" s="31" t="s">
        <v>847</v>
      </c>
      <c r="AY592" s="31" t="s">
        <v>68</v>
      </c>
      <c r="AZ592" s="31" t="s">
        <v>379</v>
      </c>
      <c r="BA592" s="31" t="s">
        <v>12045</v>
      </c>
      <c r="BB592" s="31" t="s">
        <v>50</v>
      </c>
      <c r="BC592" s="31" t="s">
        <v>50</v>
      </c>
      <c r="BD592" s="31" t="s">
        <v>50</v>
      </c>
      <c r="BE592" s="31" t="s">
        <v>50</v>
      </c>
      <c r="BF592" s="31" t="s">
        <v>50</v>
      </c>
    </row>
    <row r="593" spans="1:58" ht="45" x14ac:dyDescent="0.25">
      <c r="A593" s="31" t="s">
        <v>1032</v>
      </c>
      <c r="B593" s="31" t="s">
        <v>49</v>
      </c>
      <c r="C593" s="32">
        <v>1</v>
      </c>
      <c r="D593" s="31" t="s">
        <v>50</v>
      </c>
      <c r="E593" s="31" t="s">
        <v>84</v>
      </c>
      <c r="F593" s="31" t="s">
        <v>85</v>
      </c>
      <c r="G593" s="31" t="s">
        <v>70</v>
      </c>
      <c r="H593" s="31" t="s">
        <v>71</v>
      </c>
      <c r="I593" s="31" t="s">
        <v>50</v>
      </c>
      <c r="J593" s="31" t="s">
        <v>54</v>
      </c>
      <c r="K593" s="31" t="s">
        <v>60</v>
      </c>
      <c r="L593" s="31" t="s">
        <v>55</v>
      </c>
      <c r="M593" s="31" t="s">
        <v>72</v>
      </c>
      <c r="N593" s="31" t="s">
        <v>50</v>
      </c>
      <c r="O593" s="31" t="s">
        <v>50</v>
      </c>
      <c r="P593" s="31" t="s">
        <v>50</v>
      </c>
      <c r="Q593" s="31" t="s">
        <v>50</v>
      </c>
      <c r="R593" s="31" t="s">
        <v>74</v>
      </c>
      <c r="S593" s="31" t="s">
        <v>59</v>
      </c>
      <c r="T593" s="31" t="s">
        <v>60</v>
      </c>
      <c r="U593" s="31" t="s">
        <v>60</v>
      </c>
      <c r="V593" s="31" t="s">
        <v>60</v>
      </c>
      <c r="W593" s="31" t="s">
        <v>50</v>
      </c>
      <c r="X593" s="31" t="s">
        <v>50</v>
      </c>
      <c r="Y593" s="31" t="s">
        <v>50</v>
      </c>
      <c r="Z593" s="31" t="s">
        <v>62</v>
      </c>
      <c r="AA593" s="31" t="s">
        <v>50</v>
      </c>
      <c r="AB593" s="31" t="s">
        <v>50</v>
      </c>
      <c r="AC593" s="31" t="s">
        <v>190</v>
      </c>
      <c r="AD593" s="31" t="s">
        <v>72</v>
      </c>
      <c r="AE593" s="2">
        <f t="shared" si="100"/>
        <v>48</v>
      </c>
      <c r="AF593" s="31" t="s">
        <v>84</v>
      </c>
      <c r="AG593" s="31" t="s">
        <v>129</v>
      </c>
      <c r="AH593" s="31" t="s">
        <v>144</v>
      </c>
      <c r="AI593" s="31" t="s">
        <v>1033</v>
      </c>
      <c r="AJ593" s="31">
        <f t="shared" si="101"/>
        <v>1</v>
      </c>
      <c r="AK593" s="34">
        <f t="shared" si="102"/>
        <v>-99</v>
      </c>
      <c r="AL593" s="30">
        <f t="shared" si="103"/>
        <v>-99</v>
      </c>
      <c r="AM593" s="5">
        <f t="shared" si="107"/>
        <v>211.1</v>
      </c>
      <c r="AN593" s="5">
        <f t="shared" si="108"/>
        <v>48</v>
      </c>
      <c r="AO593" s="30">
        <f t="shared" si="109"/>
        <v>480</v>
      </c>
      <c r="AP593" s="30">
        <f t="shared" si="104"/>
        <v>480</v>
      </c>
      <c r="AQ593" t="str">
        <f t="shared" si="105"/>
        <v>Before 1978</v>
      </c>
      <c r="AR593" s="2">
        <f t="shared" si="106"/>
        <v>1974</v>
      </c>
      <c r="AS593" s="2">
        <f t="shared" si="110"/>
        <v>10</v>
      </c>
      <c r="AT593" s="31" t="s">
        <v>50</v>
      </c>
      <c r="AU593" s="31" t="s">
        <v>92</v>
      </c>
      <c r="AV593" s="31" t="s">
        <v>141</v>
      </c>
      <c r="AW593" s="31" t="s">
        <v>86</v>
      </c>
      <c r="AX593" s="31" t="s">
        <v>211</v>
      </c>
      <c r="AY593" s="31" t="s">
        <v>68</v>
      </c>
      <c r="AZ593" s="31" t="s">
        <v>144</v>
      </c>
      <c r="BA593" s="31" t="s">
        <v>1033</v>
      </c>
      <c r="BB593" s="31" t="s">
        <v>172</v>
      </c>
      <c r="BC593" s="31" t="s">
        <v>173</v>
      </c>
      <c r="BD593" s="31" t="s">
        <v>50</v>
      </c>
      <c r="BE593" s="31" t="s">
        <v>50</v>
      </c>
      <c r="BF593" s="31" t="s">
        <v>50</v>
      </c>
    </row>
    <row r="594" spans="1:58" ht="45" x14ac:dyDescent="0.25">
      <c r="A594" s="31" t="s">
        <v>1032</v>
      </c>
      <c r="B594" s="31" t="s">
        <v>49</v>
      </c>
      <c r="C594" s="32">
        <v>4</v>
      </c>
      <c r="D594" s="31" t="s">
        <v>50</v>
      </c>
      <c r="E594" s="31" t="s">
        <v>84</v>
      </c>
      <c r="F594" s="31" t="s">
        <v>85</v>
      </c>
      <c r="G594" s="31" t="s">
        <v>70</v>
      </c>
      <c r="H594" s="31" t="s">
        <v>71</v>
      </c>
      <c r="I594" s="31" t="s">
        <v>50</v>
      </c>
      <c r="J594" s="31" t="s">
        <v>54</v>
      </c>
      <c r="K594" s="31" t="s">
        <v>60</v>
      </c>
      <c r="L594" s="31" t="s">
        <v>55</v>
      </c>
      <c r="M594" s="31" t="s">
        <v>72</v>
      </c>
      <c r="N594" s="31" t="s">
        <v>50</v>
      </c>
      <c r="O594" s="31" t="s">
        <v>50</v>
      </c>
      <c r="P594" s="31" t="s">
        <v>50</v>
      </c>
      <c r="Q594" s="31" t="s">
        <v>50</v>
      </c>
      <c r="R594" s="31" t="s">
        <v>74</v>
      </c>
      <c r="S594" s="31" t="s">
        <v>59</v>
      </c>
      <c r="T594" s="31" t="s">
        <v>60</v>
      </c>
      <c r="U594" s="31" t="s">
        <v>60</v>
      </c>
      <c r="V594" s="31" t="s">
        <v>60</v>
      </c>
      <c r="W594" s="31" t="s">
        <v>50</v>
      </c>
      <c r="X594" s="31" t="s">
        <v>50</v>
      </c>
      <c r="Y594" s="31" t="s">
        <v>50</v>
      </c>
      <c r="Z594" s="31" t="s">
        <v>62</v>
      </c>
      <c r="AA594" s="31" t="s">
        <v>50</v>
      </c>
      <c r="AB594" s="31" t="s">
        <v>50</v>
      </c>
      <c r="AC594" s="31" t="s">
        <v>190</v>
      </c>
      <c r="AD594" s="31" t="s">
        <v>72</v>
      </c>
      <c r="AE594" s="2">
        <f t="shared" si="100"/>
        <v>48</v>
      </c>
      <c r="AF594" s="31" t="s">
        <v>211</v>
      </c>
      <c r="AG594" s="31" t="s">
        <v>76</v>
      </c>
      <c r="AH594" s="31" t="s">
        <v>144</v>
      </c>
      <c r="AI594" s="31" t="s">
        <v>1034</v>
      </c>
      <c r="AJ594" s="31">
        <f t="shared" si="101"/>
        <v>1</v>
      </c>
      <c r="AK594" s="34">
        <f t="shared" si="102"/>
        <v>-99</v>
      </c>
      <c r="AL594" s="30">
        <f t="shared" si="103"/>
        <v>-99</v>
      </c>
      <c r="AM594" s="5">
        <f t="shared" si="107"/>
        <v>211.1</v>
      </c>
      <c r="AN594" s="5">
        <f t="shared" si="108"/>
        <v>48</v>
      </c>
      <c r="AO594" s="30">
        <f t="shared" si="109"/>
        <v>456</v>
      </c>
      <c r="AP594" s="30">
        <f t="shared" si="104"/>
        <v>456</v>
      </c>
      <c r="AQ594" t="str">
        <f t="shared" si="105"/>
        <v>Before 1978</v>
      </c>
      <c r="AR594" s="2">
        <f t="shared" si="106"/>
        <v>1974</v>
      </c>
      <c r="AS594" s="2">
        <f t="shared" si="110"/>
        <v>9.5</v>
      </c>
      <c r="AT594" s="31" t="s">
        <v>50</v>
      </c>
      <c r="AU594" s="31" t="s">
        <v>387</v>
      </c>
      <c r="AV594" s="31" t="s">
        <v>66</v>
      </c>
      <c r="AW594" s="31" t="s">
        <v>57</v>
      </c>
      <c r="AX594" s="31" t="s">
        <v>146</v>
      </c>
      <c r="AY594" s="31" t="s">
        <v>68</v>
      </c>
      <c r="AZ594" s="31" t="s">
        <v>144</v>
      </c>
      <c r="BA594" s="31" t="s">
        <v>1034</v>
      </c>
      <c r="BB594" s="31" t="s">
        <v>67</v>
      </c>
      <c r="BC594" s="31" t="s">
        <v>53</v>
      </c>
      <c r="BD594" s="31" t="s">
        <v>50</v>
      </c>
      <c r="BE594" s="31" t="s">
        <v>50</v>
      </c>
      <c r="BF594" s="31" t="s">
        <v>50</v>
      </c>
    </row>
    <row r="595" spans="1:58" ht="45" x14ac:dyDescent="0.25">
      <c r="A595" s="31" t="s">
        <v>343</v>
      </c>
      <c r="B595" s="31" t="s">
        <v>49</v>
      </c>
      <c r="C595" s="32">
        <v>4</v>
      </c>
      <c r="D595" s="31" t="s">
        <v>50</v>
      </c>
      <c r="E595" s="31" t="s">
        <v>84</v>
      </c>
      <c r="F595" s="31" t="s">
        <v>85</v>
      </c>
      <c r="G595" s="31" t="s">
        <v>50</v>
      </c>
      <c r="H595" s="31" t="s">
        <v>50</v>
      </c>
      <c r="I595" s="31" t="s">
        <v>53</v>
      </c>
      <c r="J595" s="31" t="s">
        <v>54</v>
      </c>
      <c r="K595" s="31" t="s">
        <v>54</v>
      </c>
      <c r="L595" s="31" t="s">
        <v>55</v>
      </c>
      <c r="M595" s="31" t="s">
        <v>52</v>
      </c>
      <c r="N595" s="31" t="s">
        <v>50</v>
      </c>
      <c r="O595" s="31" t="s">
        <v>57</v>
      </c>
      <c r="P595" s="31" t="s">
        <v>50</v>
      </c>
      <c r="Q595" s="31" t="s">
        <v>143</v>
      </c>
      <c r="R595" s="31" t="s">
        <v>74</v>
      </c>
      <c r="S595" s="31" t="s">
        <v>59</v>
      </c>
      <c r="T595" s="31" t="s">
        <v>60</v>
      </c>
      <c r="U595" s="31" t="s">
        <v>60</v>
      </c>
      <c r="V595" s="31" t="s">
        <v>66</v>
      </c>
      <c r="W595" s="31" t="s">
        <v>50</v>
      </c>
      <c r="X595" s="31" t="s">
        <v>93</v>
      </c>
      <c r="Y595" s="31" t="s">
        <v>54</v>
      </c>
      <c r="Z595" s="31" t="s">
        <v>62</v>
      </c>
      <c r="AA595" s="31" t="s">
        <v>50</v>
      </c>
      <c r="AB595" s="31" t="s">
        <v>50</v>
      </c>
      <c r="AC595" s="31" t="s">
        <v>87</v>
      </c>
      <c r="AD595" s="31" t="s">
        <v>72</v>
      </c>
      <c r="AE595" s="2">
        <f t="shared" si="100"/>
        <v>48</v>
      </c>
      <c r="AF595" s="31" t="s">
        <v>84</v>
      </c>
      <c r="AG595" s="31" t="s">
        <v>129</v>
      </c>
      <c r="AH595" s="31" t="s">
        <v>152</v>
      </c>
      <c r="AI595" s="31" t="s">
        <v>348</v>
      </c>
      <c r="AJ595" s="31">
        <f t="shared" si="101"/>
        <v>3</v>
      </c>
      <c r="AK595" s="34">
        <f t="shared" si="102"/>
        <v>7</v>
      </c>
      <c r="AL595" s="30">
        <f t="shared" si="103"/>
        <v>7</v>
      </c>
      <c r="AM595" s="5">
        <f t="shared" si="107"/>
        <v>69.099999999999994</v>
      </c>
      <c r="AN595" s="5">
        <f t="shared" si="108"/>
        <v>144</v>
      </c>
      <c r="AO595" s="30">
        <f t="shared" si="109"/>
        <v>1872</v>
      </c>
      <c r="AP595" s="30">
        <f t="shared" si="104"/>
        <v>1872</v>
      </c>
      <c r="AQ595" t="str">
        <f t="shared" si="105"/>
        <v>2002 - 2005</v>
      </c>
      <c r="AR595" s="2">
        <f t="shared" si="106"/>
        <v>2005</v>
      </c>
      <c r="AS595" s="2">
        <f t="shared" si="110"/>
        <v>13</v>
      </c>
      <c r="AT595" s="31" t="s">
        <v>308</v>
      </c>
      <c r="AU595" s="31" t="s">
        <v>100</v>
      </c>
      <c r="AV595" s="31" t="s">
        <v>66</v>
      </c>
      <c r="AW595" s="31" t="s">
        <v>57</v>
      </c>
      <c r="AX595" s="31" t="s">
        <v>218</v>
      </c>
      <c r="AY595" s="31" t="s">
        <v>68</v>
      </c>
      <c r="AZ595" s="31" t="s">
        <v>152</v>
      </c>
      <c r="BA595" s="31" t="s">
        <v>348</v>
      </c>
      <c r="BB595" s="31" t="s">
        <v>345</v>
      </c>
      <c r="BC595" s="31" t="s">
        <v>129</v>
      </c>
      <c r="BD595" s="31" t="s">
        <v>50</v>
      </c>
      <c r="BE595" s="31" t="s">
        <v>50</v>
      </c>
      <c r="BF595" s="31" t="s">
        <v>50</v>
      </c>
    </row>
    <row r="596" spans="1:58" ht="45" x14ac:dyDescent="0.25">
      <c r="A596" s="31" t="s">
        <v>1038</v>
      </c>
      <c r="B596" s="31" t="s">
        <v>49</v>
      </c>
      <c r="C596" s="32">
        <v>9</v>
      </c>
      <c r="D596" s="31" t="s">
        <v>50</v>
      </c>
      <c r="E596" s="31" t="s">
        <v>71</v>
      </c>
      <c r="F596" s="31" t="s">
        <v>96</v>
      </c>
      <c r="G596" s="31" t="s">
        <v>92</v>
      </c>
      <c r="H596" s="31" t="s">
        <v>99</v>
      </c>
      <c r="I596" s="31" t="s">
        <v>57</v>
      </c>
      <c r="J596" s="31" t="s">
        <v>54</v>
      </c>
      <c r="K596" s="31" t="s">
        <v>54</v>
      </c>
      <c r="L596" s="31" t="s">
        <v>55</v>
      </c>
      <c r="M596" s="31" t="s">
        <v>51</v>
      </c>
      <c r="N596" s="31" t="s">
        <v>50</v>
      </c>
      <c r="O596" s="31" t="s">
        <v>57</v>
      </c>
      <c r="P596" s="31" t="s">
        <v>50</v>
      </c>
      <c r="Q596" s="31" t="s">
        <v>50</v>
      </c>
      <c r="R596" s="31" t="s">
        <v>74</v>
      </c>
      <c r="S596" s="31" t="s">
        <v>59</v>
      </c>
      <c r="T596" s="31" t="s">
        <v>60</v>
      </c>
      <c r="U596" s="31" t="s">
        <v>60</v>
      </c>
      <c r="V596" s="31" t="s">
        <v>66</v>
      </c>
      <c r="W596" s="31" t="s">
        <v>50</v>
      </c>
      <c r="X596" s="31" t="s">
        <v>75</v>
      </c>
      <c r="Y596" s="31" t="s">
        <v>54</v>
      </c>
      <c r="Z596" s="31" t="s">
        <v>62</v>
      </c>
      <c r="AA596" s="31" t="s">
        <v>50</v>
      </c>
      <c r="AB596" s="31" t="s">
        <v>50</v>
      </c>
      <c r="AC596" s="31" t="s">
        <v>87</v>
      </c>
      <c r="AD596" s="31" t="s">
        <v>72</v>
      </c>
      <c r="AE596" s="2">
        <f t="shared" si="100"/>
        <v>48</v>
      </c>
      <c r="AF596" s="31" t="s">
        <v>84</v>
      </c>
      <c r="AG596" s="31" t="s">
        <v>129</v>
      </c>
      <c r="AH596" s="31" t="s">
        <v>152</v>
      </c>
      <c r="AI596" s="31" t="s">
        <v>12046</v>
      </c>
      <c r="AJ596" s="31">
        <f t="shared" si="101"/>
        <v>0</v>
      </c>
      <c r="AK596" s="34">
        <f t="shared" si="102"/>
        <v>-99</v>
      </c>
      <c r="AL596" s="30">
        <f t="shared" si="103"/>
        <v>-99</v>
      </c>
      <c r="AM596" s="5">
        <f t="shared" si="107"/>
        <v>1743.7</v>
      </c>
      <c r="AN596" s="5">
        <f t="shared" si="108"/>
        <v>0</v>
      </c>
      <c r="AO596" s="30">
        <f t="shared" si="109"/>
        <v>0</v>
      </c>
      <c r="AP596" s="30">
        <f t="shared" si="104"/>
        <v>0</v>
      </c>
      <c r="AQ596" t="str">
        <f t="shared" si="105"/>
        <v>Before 1978</v>
      </c>
      <c r="AR596" s="2">
        <f t="shared" si="106"/>
        <v>1929</v>
      </c>
      <c r="AS596" s="2">
        <f t="shared" si="110"/>
        <v>-99</v>
      </c>
      <c r="AT596" s="31" t="s">
        <v>50</v>
      </c>
      <c r="AU596" s="31" t="s">
        <v>50</v>
      </c>
      <c r="AV596" s="31" t="s">
        <v>66</v>
      </c>
      <c r="AW596" s="31" t="s">
        <v>57</v>
      </c>
      <c r="AX596" s="31" t="s">
        <v>218</v>
      </c>
      <c r="AY596" s="31" t="s">
        <v>68</v>
      </c>
      <c r="AZ596" s="31" t="s">
        <v>152</v>
      </c>
      <c r="BA596" s="31" t="s">
        <v>12046</v>
      </c>
      <c r="BB596" s="31" t="s">
        <v>154</v>
      </c>
      <c r="BC596" s="31" t="s">
        <v>129</v>
      </c>
      <c r="BD596" s="31" t="s">
        <v>50</v>
      </c>
      <c r="BE596" s="31" t="s">
        <v>50</v>
      </c>
      <c r="BF596" s="31" t="s">
        <v>50</v>
      </c>
    </row>
    <row r="597" spans="1:58" ht="45" x14ac:dyDescent="0.25">
      <c r="A597" s="31" t="s">
        <v>2860</v>
      </c>
      <c r="B597" s="31" t="s">
        <v>49</v>
      </c>
      <c r="C597" s="32">
        <v>2</v>
      </c>
      <c r="D597" s="31" t="s">
        <v>50</v>
      </c>
      <c r="E597" s="31" t="s">
        <v>92</v>
      </c>
      <c r="F597" s="31" t="s">
        <v>99</v>
      </c>
      <c r="G597" s="31" t="s">
        <v>102</v>
      </c>
      <c r="H597" s="31" t="s">
        <v>570</v>
      </c>
      <c r="I597" s="31" t="s">
        <v>139</v>
      </c>
      <c r="J597" s="31" t="s">
        <v>54</v>
      </c>
      <c r="K597" s="31" t="s">
        <v>54</v>
      </c>
      <c r="L597" s="31" t="s">
        <v>55</v>
      </c>
      <c r="M597" s="31" t="s">
        <v>486</v>
      </c>
      <c r="N597" s="31" t="s">
        <v>50</v>
      </c>
      <c r="O597" s="31" t="s">
        <v>57</v>
      </c>
      <c r="P597" s="31" t="s">
        <v>50</v>
      </c>
      <c r="Q597" s="31" t="s">
        <v>50</v>
      </c>
      <c r="R597" s="31" t="s">
        <v>129</v>
      </c>
      <c r="S597" s="31" t="s">
        <v>59</v>
      </c>
      <c r="T597" s="31" t="s">
        <v>50</v>
      </c>
      <c r="U597" s="31" t="s">
        <v>50</v>
      </c>
      <c r="V597" s="31" t="s">
        <v>50</v>
      </c>
      <c r="W597" s="31" t="s">
        <v>50</v>
      </c>
      <c r="X597" s="31" t="s">
        <v>50</v>
      </c>
      <c r="Y597" s="31" t="s">
        <v>50</v>
      </c>
      <c r="Z597" s="31" t="s">
        <v>62</v>
      </c>
      <c r="AA597" s="31" t="s">
        <v>50</v>
      </c>
      <c r="AB597" s="31" t="s">
        <v>50</v>
      </c>
      <c r="AC597" s="31" t="s">
        <v>87</v>
      </c>
      <c r="AD597" s="31" t="s">
        <v>72</v>
      </c>
      <c r="AE597" s="2">
        <f t="shared" si="100"/>
        <v>48</v>
      </c>
      <c r="AF597" s="31" t="s">
        <v>84</v>
      </c>
      <c r="AG597" s="31" t="s">
        <v>129</v>
      </c>
      <c r="AH597" s="31" t="s">
        <v>377</v>
      </c>
      <c r="AI597" s="31" t="s">
        <v>12047</v>
      </c>
      <c r="AJ597" s="31">
        <f t="shared" si="101"/>
        <v>0</v>
      </c>
      <c r="AK597" s="34">
        <f t="shared" si="102"/>
        <v>-99</v>
      </c>
      <c r="AL597" s="30">
        <f t="shared" si="103"/>
        <v>-99</v>
      </c>
      <c r="AM597" s="5">
        <f t="shared" si="107"/>
        <v>32.549999999999997</v>
      </c>
      <c r="AN597" s="5">
        <f t="shared" si="108"/>
        <v>0</v>
      </c>
      <c r="AO597" s="30">
        <f t="shared" si="109"/>
        <v>0</v>
      </c>
      <c r="AP597" s="30">
        <f t="shared" si="104"/>
        <v>0</v>
      </c>
      <c r="AQ597" t="str">
        <f t="shared" si="105"/>
        <v>Before 1978</v>
      </c>
      <c r="AR597" s="2">
        <f t="shared" si="106"/>
        <v>1971</v>
      </c>
      <c r="AS597" s="2">
        <f t="shared" si="110"/>
        <v>-99</v>
      </c>
      <c r="AT597" s="31" t="s">
        <v>50</v>
      </c>
      <c r="AU597" s="31" t="s">
        <v>50</v>
      </c>
      <c r="AV597" s="31" t="s">
        <v>141</v>
      </c>
      <c r="AW597" s="31" t="s">
        <v>86</v>
      </c>
      <c r="AX597" s="31" t="s">
        <v>92</v>
      </c>
      <c r="AY597" s="31" t="s">
        <v>179</v>
      </c>
      <c r="AZ597" s="31" t="s">
        <v>377</v>
      </c>
      <c r="BA597" s="31" t="s">
        <v>12047</v>
      </c>
      <c r="BB597" s="31" t="s">
        <v>50</v>
      </c>
      <c r="BC597" s="31" t="s">
        <v>50</v>
      </c>
      <c r="BD597" s="31" t="s">
        <v>50</v>
      </c>
      <c r="BE597" s="31" t="s">
        <v>50</v>
      </c>
      <c r="BF597" s="31" t="s">
        <v>92</v>
      </c>
    </row>
    <row r="598" spans="1:58" ht="45" x14ac:dyDescent="0.25">
      <c r="A598" s="31" t="s">
        <v>2867</v>
      </c>
      <c r="B598" s="31" t="s">
        <v>49</v>
      </c>
      <c r="C598" s="32">
        <v>1</v>
      </c>
      <c r="D598" s="31" t="s">
        <v>50</v>
      </c>
      <c r="E598" s="31" t="s">
        <v>194</v>
      </c>
      <c r="F598" s="31" t="s">
        <v>92</v>
      </c>
      <c r="G598" s="31" t="s">
        <v>100</v>
      </c>
      <c r="H598" s="31" t="s">
        <v>570</v>
      </c>
      <c r="I598" s="31" t="s">
        <v>59</v>
      </c>
      <c r="J598" s="31" t="s">
        <v>54</v>
      </c>
      <c r="K598" s="31" t="s">
        <v>60</v>
      </c>
      <c r="L598" s="31" t="s">
        <v>55</v>
      </c>
      <c r="M598" s="31" t="s">
        <v>96</v>
      </c>
      <c r="N598" s="31" t="s">
        <v>50</v>
      </c>
      <c r="O598" s="31" t="s">
        <v>57</v>
      </c>
      <c r="P598" s="31" t="s">
        <v>50</v>
      </c>
      <c r="Q598" s="31" t="s">
        <v>50</v>
      </c>
      <c r="R598" s="31" t="s">
        <v>129</v>
      </c>
      <c r="S598" s="31" t="s">
        <v>50</v>
      </c>
      <c r="T598" s="31" t="s">
        <v>50</v>
      </c>
      <c r="U598" s="31" t="s">
        <v>50</v>
      </c>
      <c r="V598" s="31" t="s">
        <v>50</v>
      </c>
      <c r="W598" s="31" t="s">
        <v>50</v>
      </c>
      <c r="X598" s="31" t="s">
        <v>50</v>
      </c>
      <c r="Y598" s="31" t="s">
        <v>50</v>
      </c>
      <c r="Z598" s="31" t="s">
        <v>62</v>
      </c>
      <c r="AA598" s="31" t="s">
        <v>50</v>
      </c>
      <c r="AB598" s="31" t="s">
        <v>50</v>
      </c>
      <c r="AC598" s="31" t="s">
        <v>50</v>
      </c>
      <c r="AD598" s="31" t="s">
        <v>50</v>
      </c>
      <c r="AE598" s="2">
        <f t="shared" si="100"/>
        <v>48</v>
      </c>
      <c r="AF598" s="31" t="s">
        <v>84</v>
      </c>
      <c r="AG598" s="31" t="s">
        <v>129</v>
      </c>
      <c r="AH598" s="31" t="s">
        <v>152</v>
      </c>
      <c r="AI598" s="31" t="s">
        <v>12048</v>
      </c>
      <c r="AJ598" s="31">
        <f t="shared" si="101"/>
        <v>0</v>
      </c>
      <c r="AK598" s="34">
        <f t="shared" si="102"/>
        <v>-99</v>
      </c>
      <c r="AL598" s="30">
        <f t="shared" si="103"/>
        <v>-99</v>
      </c>
      <c r="AM598" s="5">
        <f t="shared" si="107"/>
        <v>39.96</v>
      </c>
      <c r="AN598" s="5">
        <f t="shared" si="108"/>
        <v>0</v>
      </c>
      <c r="AO598" s="30">
        <f t="shared" si="109"/>
        <v>0</v>
      </c>
      <c r="AP598" s="30">
        <f t="shared" si="104"/>
        <v>0</v>
      </c>
      <c r="AQ598" t="str">
        <f t="shared" si="105"/>
        <v>2002 - 2005</v>
      </c>
      <c r="AR598" s="2">
        <f t="shared" si="106"/>
        <v>2004</v>
      </c>
      <c r="AS598" s="2">
        <f t="shared" si="110"/>
        <v>-99</v>
      </c>
      <c r="AT598" s="31" t="s">
        <v>50</v>
      </c>
      <c r="AU598" s="31" t="s">
        <v>50</v>
      </c>
      <c r="AV598" s="31" t="s">
        <v>66</v>
      </c>
      <c r="AW598" s="31" t="s">
        <v>57</v>
      </c>
      <c r="AX598" s="31" t="s">
        <v>50</v>
      </c>
      <c r="AY598" s="31" t="s">
        <v>50</v>
      </c>
      <c r="AZ598" s="31" t="s">
        <v>152</v>
      </c>
      <c r="BA598" s="31" t="s">
        <v>12048</v>
      </c>
      <c r="BB598" s="31" t="s">
        <v>50</v>
      </c>
      <c r="BC598" s="31" t="s">
        <v>50</v>
      </c>
      <c r="BD598" s="31" t="s">
        <v>50</v>
      </c>
      <c r="BE598" s="31" t="s">
        <v>50</v>
      </c>
      <c r="BF598" s="31" t="s">
        <v>50</v>
      </c>
    </row>
    <row r="599" spans="1:58" ht="45" x14ac:dyDescent="0.25">
      <c r="A599" s="31" t="s">
        <v>2867</v>
      </c>
      <c r="B599" s="31" t="s">
        <v>49</v>
      </c>
      <c r="C599" s="32">
        <v>4</v>
      </c>
      <c r="D599" s="31" t="s">
        <v>50</v>
      </c>
      <c r="E599" s="31" t="s">
        <v>194</v>
      </c>
      <c r="F599" s="31" t="s">
        <v>92</v>
      </c>
      <c r="G599" s="31" t="s">
        <v>100</v>
      </c>
      <c r="H599" s="31" t="s">
        <v>570</v>
      </c>
      <c r="I599" s="31" t="s">
        <v>996</v>
      </c>
      <c r="J599" s="31" t="s">
        <v>54</v>
      </c>
      <c r="K599" s="31" t="s">
        <v>60</v>
      </c>
      <c r="L599" s="31" t="s">
        <v>55</v>
      </c>
      <c r="M599" s="31" t="s">
        <v>51</v>
      </c>
      <c r="N599" s="31" t="s">
        <v>50</v>
      </c>
      <c r="O599" s="31" t="s">
        <v>57</v>
      </c>
      <c r="P599" s="31" t="s">
        <v>50</v>
      </c>
      <c r="Q599" s="31" t="s">
        <v>50</v>
      </c>
      <c r="R599" s="31" t="s">
        <v>129</v>
      </c>
      <c r="S599" s="31" t="s">
        <v>59</v>
      </c>
      <c r="T599" s="31" t="s">
        <v>50</v>
      </c>
      <c r="U599" s="31" t="s">
        <v>50</v>
      </c>
      <c r="V599" s="31" t="s">
        <v>50</v>
      </c>
      <c r="W599" s="31" t="s">
        <v>50</v>
      </c>
      <c r="X599" s="31" t="s">
        <v>50</v>
      </c>
      <c r="Y599" s="31" t="s">
        <v>50</v>
      </c>
      <c r="Z599" s="31" t="s">
        <v>62</v>
      </c>
      <c r="AA599" s="31" t="s">
        <v>50</v>
      </c>
      <c r="AB599" s="31" t="s">
        <v>50</v>
      </c>
      <c r="AC599" s="31" t="s">
        <v>50</v>
      </c>
      <c r="AD599" s="31" t="s">
        <v>50</v>
      </c>
      <c r="AE599" s="2">
        <f t="shared" si="100"/>
        <v>48</v>
      </c>
      <c r="AF599" s="31" t="s">
        <v>84</v>
      </c>
      <c r="AG599" s="31" t="s">
        <v>129</v>
      </c>
      <c r="AH599" s="31" t="s">
        <v>152</v>
      </c>
      <c r="AI599" s="31" t="s">
        <v>12049</v>
      </c>
      <c r="AJ599" s="31">
        <f t="shared" si="101"/>
        <v>0</v>
      </c>
      <c r="AK599" s="34">
        <f t="shared" si="102"/>
        <v>-99</v>
      </c>
      <c r="AL599" s="30">
        <f t="shared" si="103"/>
        <v>-99</v>
      </c>
      <c r="AM599" s="5">
        <f t="shared" si="107"/>
        <v>39.96</v>
      </c>
      <c r="AN599" s="5">
        <f t="shared" si="108"/>
        <v>0</v>
      </c>
      <c r="AO599" s="30">
        <f t="shared" si="109"/>
        <v>0</v>
      </c>
      <c r="AP599" s="30">
        <f t="shared" si="104"/>
        <v>0</v>
      </c>
      <c r="AQ599" t="str">
        <f t="shared" si="105"/>
        <v>2002 - 2005</v>
      </c>
      <c r="AR599" s="2">
        <f t="shared" si="106"/>
        <v>2004</v>
      </c>
      <c r="AS599" s="2">
        <f t="shared" si="110"/>
        <v>-99</v>
      </c>
      <c r="AT599" s="31" t="s">
        <v>50</v>
      </c>
      <c r="AU599" s="31" t="s">
        <v>50</v>
      </c>
      <c r="AV599" s="31" t="s">
        <v>66</v>
      </c>
      <c r="AW599" s="31" t="s">
        <v>57</v>
      </c>
      <c r="AX599" s="31" t="s">
        <v>50</v>
      </c>
      <c r="AY599" s="31" t="s">
        <v>50</v>
      </c>
      <c r="AZ599" s="31" t="s">
        <v>152</v>
      </c>
      <c r="BA599" s="31" t="s">
        <v>12049</v>
      </c>
      <c r="BB599" s="31" t="s">
        <v>50</v>
      </c>
      <c r="BC599" s="31" t="s">
        <v>50</v>
      </c>
      <c r="BD599" s="31" t="s">
        <v>50</v>
      </c>
      <c r="BE599" s="31" t="s">
        <v>50</v>
      </c>
      <c r="BF599" s="31" t="s">
        <v>50</v>
      </c>
    </row>
    <row r="600" spans="1:58" ht="45" x14ac:dyDescent="0.25">
      <c r="A600" s="31" t="s">
        <v>2867</v>
      </c>
      <c r="B600" s="31" t="s">
        <v>49</v>
      </c>
      <c r="C600" s="32">
        <v>7</v>
      </c>
      <c r="D600" s="31" t="s">
        <v>50</v>
      </c>
      <c r="E600" s="31" t="s">
        <v>194</v>
      </c>
      <c r="F600" s="31" t="s">
        <v>92</v>
      </c>
      <c r="G600" s="31" t="s">
        <v>100</v>
      </c>
      <c r="H600" s="31" t="s">
        <v>570</v>
      </c>
      <c r="I600" s="31" t="s">
        <v>304</v>
      </c>
      <c r="J600" s="31" t="s">
        <v>54</v>
      </c>
      <c r="K600" s="31" t="s">
        <v>60</v>
      </c>
      <c r="L600" s="31" t="s">
        <v>55</v>
      </c>
      <c r="M600" s="31" t="s">
        <v>84</v>
      </c>
      <c r="N600" s="31" t="s">
        <v>50</v>
      </c>
      <c r="O600" s="31" t="s">
        <v>57</v>
      </c>
      <c r="P600" s="31" t="s">
        <v>50</v>
      </c>
      <c r="Q600" s="31" t="s">
        <v>50</v>
      </c>
      <c r="R600" s="31" t="s">
        <v>129</v>
      </c>
      <c r="S600" s="31" t="s">
        <v>59</v>
      </c>
      <c r="T600" s="31" t="s">
        <v>50</v>
      </c>
      <c r="U600" s="31" t="s">
        <v>50</v>
      </c>
      <c r="V600" s="31" t="s">
        <v>50</v>
      </c>
      <c r="W600" s="31" t="s">
        <v>50</v>
      </c>
      <c r="X600" s="31" t="s">
        <v>50</v>
      </c>
      <c r="Y600" s="31" t="s">
        <v>50</v>
      </c>
      <c r="Z600" s="31" t="s">
        <v>62</v>
      </c>
      <c r="AA600" s="31" t="s">
        <v>50</v>
      </c>
      <c r="AB600" s="31" t="s">
        <v>50</v>
      </c>
      <c r="AC600" s="31" t="s">
        <v>50</v>
      </c>
      <c r="AD600" s="31" t="s">
        <v>50</v>
      </c>
      <c r="AE600" s="2">
        <f t="shared" si="100"/>
        <v>48</v>
      </c>
      <c r="AF600" s="31" t="s">
        <v>84</v>
      </c>
      <c r="AG600" s="31" t="s">
        <v>129</v>
      </c>
      <c r="AH600" s="31" t="s">
        <v>152</v>
      </c>
      <c r="AI600" s="31" t="s">
        <v>12048</v>
      </c>
      <c r="AJ600" s="31">
        <f t="shared" si="101"/>
        <v>0</v>
      </c>
      <c r="AK600" s="34">
        <f t="shared" si="102"/>
        <v>-99</v>
      </c>
      <c r="AL600" s="30">
        <f t="shared" si="103"/>
        <v>-99</v>
      </c>
      <c r="AM600" s="5">
        <f t="shared" si="107"/>
        <v>39.96</v>
      </c>
      <c r="AN600" s="5">
        <f t="shared" si="108"/>
        <v>0</v>
      </c>
      <c r="AO600" s="30">
        <f t="shared" si="109"/>
        <v>0</v>
      </c>
      <c r="AP600" s="30">
        <f t="shared" si="104"/>
        <v>0</v>
      </c>
      <c r="AQ600" t="str">
        <f t="shared" si="105"/>
        <v>2002 - 2005</v>
      </c>
      <c r="AR600" s="2">
        <f t="shared" si="106"/>
        <v>2004</v>
      </c>
      <c r="AS600" s="2">
        <f t="shared" si="110"/>
        <v>-99</v>
      </c>
      <c r="AT600" s="31" t="s">
        <v>50</v>
      </c>
      <c r="AU600" s="31" t="s">
        <v>50</v>
      </c>
      <c r="AV600" s="31" t="s">
        <v>66</v>
      </c>
      <c r="AW600" s="31" t="s">
        <v>57</v>
      </c>
      <c r="AX600" s="31" t="s">
        <v>50</v>
      </c>
      <c r="AY600" s="31" t="s">
        <v>50</v>
      </c>
      <c r="AZ600" s="31" t="s">
        <v>152</v>
      </c>
      <c r="BA600" s="31" t="s">
        <v>12048</v>
      </c>
      <c r="BB600" s="31" t="s">
        <v>50</v>
      </c>
      <c r="BC600" s="31" t="s">
        <v>50</v>
      </c>
      <c r="BD600" s="31" t="s">
        <v>50</v>
      </c>
      <c r="BE600" s="31" t="s">
        <v>50</v>
      </c>
      <c r="BF600" s="31" t="s">
        <v>50</v>
      </c>
    </row>
    <row r="601" spans="1:58" ht="45" x14ac:dyDescent="0.25">
      <c r="A601" s="31" t="s">
        <v>2867</v>
      </c>
      <c r="B601" s="31" t="s">
        <v>49</v>
      </c>
      <c r="C601" s="32">
        <v>8</v>
      </c>
      <c r="D601" s="31" t="s">
        <v>50</v>
      </c>
      <c r="E601" s="31" t="s">
        <v>194</v>
      </c>
      <c r="F601" s="31" t="s">
        <v>92</v>
      </c>
      <c r="G601" s="31" t="s">
        <v>100</v>
      </c>
      <c r="H601" s="31" t="s">
        <v>570</v>
      </c>
      <c r="I601" s="31" t="s">
        <v>86</v>
      </c>
      <c r="J601" s="31" t="s">
        <v>54</v>
      </c>
      <c r="K601" s="31" t="s">
        <v>60</v>
      </c>
      <c r="L601" s="31" t="s">
        <v>55</v>
      </c>
      <c r="M601" s="31" t="s">
        <v>84</v>
      </c>
      <c r="N601" s="31" t="s">
        <v>50</v>
      </c>
      <c r="O601" s="31" t="s">
        <v>57</v>
      </c>
      <c r="P601" s="31" t="s">
        <v>50</v>
      </c>
      <c r="Q601" s="31" t="s">
        <v>50</v>
      </c>
      <c r="R601" s="31" t="s">
        <v>129</v>
      </c>
      <c r="S601" s="31" t="s">
        <v>59</v>
      </c>
      <c r="T601" s="31" t="s">
        <v>50</v>
      </c>
      <c r="U601" s="31" t="s">
        <v>50</v>
      </c>
      <c r="V601" s="31" t="s">
        <v>50</v>
      </c>
      <c r="W601" s="31" t="s">
        <v>50</v>
      </c>
      <c r="X601" s="31" t="s">
        <v>50</v>
      </c>
      <c r="Y601" s="31" t="s">
        <v>50</v>
      </c>
      <c r="Z601" s="31" t="s">
        <v>62</v>
      </c>
      <c r="AA601" s="31" t="s">
        <v>50</v>
      </c>
      <c r="AB601" s="31" t="s">
        <v>50</v>
      </c>
      <c r="AC601" s="31" t="s">
        <v>50</v>
      </c>
      <c r="AD601" s="31" t="s">
        <v>50</v>
      </c>
      <c r="AE601" s="2">
        <f t="shared" si="100"/>
        <v>48</v>
      </c>
      <c r="AF601" s="31" t="s">
        <v>84</v>
      </c>
      <c r="AG601" s="31" t="s">
        <v>129</v>
      </c>
      <c r="AH601" s="31" t="s">
        <v>152</v>
      </c>
      <c r="AI601" s="31" t="s">
        <v>12050</v>
      </c>
      <c r="AJ601" s="31">
        <f t="shared" si="101"/>
        <v>0</v>
      </c>
      <c r="AK601" s="34">
        <f t="shared" si="102"/>
        <v>-99</v>
      </c>
      <c r="AL601" s="30">
        <f t="shared" si="103"/>
        <v>-99</v>
      </c>
      <c r="AM601" s="5">
        <f t="shared" si="107"/>
        <v>39.96</v>
      </c>
      <c r="AN601" s="5">
        <f t="shared" si="108"/>
        <v>0</v>
      </c>
      <c r="AO601" s="30">
        <f t="shared" si="109"/>
        <v>0</v>
      </c>
      <c r="AP601" s="30">
        <f t="shared" si="104"/>
        <v>0</v>
      </c>
      <c r="AQ601" t="str">
        <f t="shared" si="105"/>
        <v>2002 - 2005</v>
      </c>
      <c r="AR601" s="2">
        <f t="shared" si="106"/>
        <v>2004</v>
      </c>
      <c r="AS601" s="2">
        <f t="shared" si="110"/>
        <v>-99</v>
      </c>
      <c r="AT601" s="31" t="s">
        <v>50</v>
      </c>
      <c r="AU601" s="31" t="s">
        <v>50</v>
      </c>
      <c r="AV601" s="31" t="s">
        <v>66</v>
      </c>
      <c r="AW601" s="31" t="s">
        <v>57</v>
      </c>
      <c r="AX601" s="31" t="s">
        <v>50</v>
      </c>
      <c r="AY601" s="31" t="s">
        <v>50</v>
      </c>
      <c r="AZ601" s="31" t="s">
        <v>152</v>
      </c>
      <c r="BA601" s="31" t="s">
        <v>12050</v>
      </c>
      <c r="BB601" s="31" t="s">
        <v>50</v>
      </c>
      <c r="BC601" s="31" t="s">
        <v>50</v>
      </c>
      <c r="BD601" s="31" t="s">
        <v>50</v>
      </c>
      <c r="BE601" s="31" t="s">
        <v>50</v>
      </c>
      <c r="BF601" s="31" t="s">
        <v>50</v>
      </c>
    </row>
    <row r="602" spans="1:58" ht="45" x14ac:dyDescent="0.25">
      <c r="A602" s="31" t="s">
        <v>2867</v>
      </c>
      <c r="B602" s="31" t="s">
        <v>49</v>
      </c>
      <c r="C602" s="32">
        <v>9</v>
      </c>
      <c r="D602" s="31" t="s">
        <v>50</v>
      </c>
      <c r="E602" s="31" t="s">
        <v>194</v>
      </c>
      <c r="F602" s="31" t="s">
        <v>92</v>
      </c>
      <c r="G602" s="31" t="s">
        <v>100</v>
      </c>
      <c r="H602" s="31" t="s">
        <v>570</v>
      </c>
      <c r="I602" s="31" t="s">
        <v>66</v>
      </c>
      <c r="J602" s="31" t="s">
        <v>54</v>
      </c>
      <c r="K602" s="31" t="s">
        <v>60</v>
      </c>
      <c r="L602" s="31" t="s">
        <v>55</v>
      </c>
      <c r="M602" s="31" t="s">
        <v>96</v>
      </c>
      <c r="N602" s="31" t="s">
        <v>50</v>
      </c>
      <c r="O602" s="31" t="s">
        <v>57</v>
      </c>
      <c r="P602" s="31" t="s">
        <v>50</v>
      </c>
      <c r="Q602" s="31" t="s">
        <v>50</v>
      </c>
      <c r="R602" s="31" t="s">
        <v>129</v>
      </c>
      <c r="S602" s="31" t="s">
        <v>59</v>
      </c>
      <c r="T602" s="31" t="s">
        <v>50</v>
      </c>
      <c r="U602" s="31" t="s">
        <v>50</v>
      </c>
      <c r="V602" s="31" t="s">
        <v>50</v>
      </c>
      <c r="W602" s="31" t="s">
        <v>50</v>
      </c>
      <c r="X602" s="31" t="s">
        <v>50</v>
      </c>
      <c r="Y602" s="31" t="s">
        <v>50</v>
      </c>
      <c r="Z602" s="31" t="s">
        <v>62</v>
      </c>
      <c r="AA602" s="31" t="s">
        <v>50</v>
      </c>
      <c r="AB602" s="31" t="s">
        <v>50</v>
      </c>
      <c r="AC602" s="31" t="s">
        <v>50</v>
      </c>
      <c r="AD602" s="31" t="s">
        <v>50</v>
      </c>
      <c r="AE602" s="2">
        <f t="shared" si="100"/>
        <v>48</v>
      </c>
      <c r="AF602" s="31" t="s">
        <v>84</v>
      </c>
      <c r="AG602" s="31" t="s">
        <v>129</v>
      </c>
      <c r="AH602" s="31" t="s">
        <v>152</v>
      </c>
      <c r="AI602" s="31" t="s">
        <v>12050</v>
      </c>
      <c r="AJ602" s="31">
        <f t="shared" si="101"/>
        <v>0</v>
      </c>
      <c r="AK602" s="34">
        <f t="shared" si="102"/>
        <v>-99</v>
      </c>
      <c r="AL602" s="30">
        <f t="shared" si="103"/>
        <v>-99</v>
      </c>
      <c r="AM602" s="5">
        <f t="shared" si="107"/>
        <v>39.96</v>
      </c>
      <c r="AN602" s="5">
        <f t="shared" si="108"/>
        <v>0</v>
      </c>
      <c r="AO602" s="30">
        <f t="shared" si="109"/>
        <v>0</v>
      </c>
      <c r="AP602" s="30">
        <f t="shared" si="104"/>
        <v>0</v>
      </c>
      <c r="AQ602" t="str">
        <f t="shared" si="105"/>
        <v>2002 - 2005</v>
      </c>
      <c r="AR602" s="2">
        <f t="shared" si="106"/>
        <v>2004</v>
      </c>
      <c r="AS602" s="2">
        <f t="shared" si="110"/>
        <v>-99</v>
      </c>
      <c r="AT602" s="31" t="s">
        <v>50</v>
      </c>
      <c r="AU602" s="31" t="s">
        <v>50</v>
      </c>
      <c r="AV602" s="31" t="s">
        <v>66</v>
      </c>
      <c r="AW602" s="31" t="s">
        <v>57</v>
      </c>
      <c r="AX602" s="31" t="s">
        <v>50</v>
      </c>
      <c r="AY602" s="31" t="s">
        <v>50</v>
      </c>
      <c r="AZ602" s="31" t="s">
        <v>152</v>
      </c>
      <c r="BA602" s="31" t="s">
        <v>12050</v>
      </c>
      <c r="BB602" s="31" t="s">
        <v>50</v>
      </c>
      <c r="BC602" s="31" t="s">
        <v>50</v>
      </c>
      <c r="BD602" s="31" t="s">
        <v>50</v>
      </c>
      <c r="BE602" s="31" t="s">
        <v>50</v>
      </c>
      <c r="BF602" s="31" t="s">
        <v>50</v>
      </c>
    </row>
    <row r="603" spans="1:58" ht="45" x14ac:dyDescent="0.25">
      <c r="A603" s="31" t="s">
        <v>2867</v>
      </c>
      <c r="B603" s="31" t="s">
        <v>49</v>
      </c>
      <c r="C603" s="32">
        <v>10</v>
      </c>
      <c r="D603" s="31" t="s">
        <v>50</v>
      </c>
      <c r="E603" s="31" t="s">
        <v>194</v>
      </c>
      <c r="F603" s="31" t="s">
        <v>92</v>
      </c>
      <c r="G603" s="31" t="s">
        <v>100</v>
      </c>
      <c r="H603" s="31" t="s">
        <v>570</v>
      </c>
      <c r="I603" s="31" t="s">
        <v>57</v>
      </c>
      <c r="J603" s="31" t="s">
        <v>54</v>
      </c>
      <c r="K603" s="31" t="s">
        <v>60</v>
      </c>
      <c r="L603" s="31" t="s">
        <v>55</v>
      </c>
      <c r="M603" s="31" t="s">
        <v>84</v>
      </c>
      <c r="N603" s="31" t="s">
        <v>50</v>
      </c>
      <c r="O603" s="31" t="s">
        <v>57</v>
      </c>
      <c r="P603" s="31" t="s">
        <v>50</v>
      </c>
      <c r="Q603" s="31" t="s">
        <v>50</v>
      </c>
      <c r="R603" s="31" t="s">
        <v>129</v>
      </c>
      <c r="S603" s="31" t="s">
        <v>59</v>
      </c>
      <c r="T603" s="31" t="s">
        <v>50</v>
      </c>
      <c r="U603" s="31" t="s">
        <v>50</v>
      </c>
      <c r="V603" s="31" t="s">
        <v>50</v>
      </c>
      <c r="W603" s="31" t="s">
        <v>50</v>
      </c>
      <c r="X603" s="31" t="s">
        <v>50</v>
      </c>
      <c r="Y603" s="31" t="s">
        <v>50</v>
      </c>
      <c r="Z603" s="31" t="s">
        <v>62</v>
      </c>
      <c r="AA603" s="31" t="s">
        <v>50</v>
      </c>
      <c r="AB603" s="31" t="s">
        <v>50</v>
      </c>
      <c r="AC603" s="31" t="s">
        <v>50</v>
      </c>
      <c r="AD603" s="31" t="s">
        <v>50</v>
      </c>
      <c r="AE603" s="2">
        <f t="shared" si="100"/>
        <v>48</v>
      </c>
      <c r="AF603" s="31" t="s">
        <v>84</v>
      </c>
      <c r="AG603" s="31" t="s">
        <v>129</v>
      </c>
      <c r="AH603" s="31" t="s">
        <v>152</v>
      </c>
      <c r="AI603" s="31" t="s">
        <v>12051</v>
      </c>
      <c r="AJ603" s="31">
        <f t="shared" si="101"/>
        <v>0</v>
      </c>
      <c r="AK603" s="34">
        <f t="shared" si="102"/>
        <v>-99</v>
      </c>
      <c r="AL603" s="30">
        <f t="shared" si="103"/>
        <v>-99</v>
      </c>
      <c r="AM603" s="5">
        <f t="shared" si="107"/>
        <v>39.96</v>
      </c>
      <c r="AN603" s="5">
        <f t="shared" si="108"/>
        <v>0</v>
      </c>
      <c r="AO603" s="30">
        <f t="shared" si="109"/>
        <v>0</v>
      </c>
      <c r="AP603" s="30">
        <f t="shared" si="104"/>
        <v>0</v>
      </c>
      <c r="AQ603" t="str">
        <f t="shared" si="105"/>
        <v>2002 - 2005</v>
      </c>
      <c r="AR603" s="2">
        <f t="shared" si="106"/>
        <v>2004</v>
      </c>
      <c r="AS603" s="2">
        <f t="shared" si="110"/>
        <v>-99</v>
      </c>
      <c r="AT603" s="31" t="s">
        <v>50</v>
      </c>
      <c r="AU603" s="31" t="s">
        <v>50</v>
      </c>
      <c r="AV603" s="31" t="s">
        <v>66</v>
      </c>
      <c r="AW603" s="31" t="s">
        <v>57</v>
      </c>
      <c r="AX603" s="31" t="s">
        <v>50</v>
      </c>
      <c r="AY603" s="31" t="s">
        <v>50</v>
      </c>
      <c r="AZ603" s="31" t="s">
        <v>152</v>
      </c>
      <c r="BA603" s="31" t="s">
        <v>12051</v>
      </c>
      <c r="BB603" s="31" t="s">
        <v>50</v>
      </c>
      <c r="BC603" s="31" t="s">
        <v>50</v>
      </c>
      <c r="BD603" s="31" t="s">
        <v>50</v>
      </c>
      <c r="BE603" s="31" t="s">
        <v>50</v>
      </c>
      <c r="BF603" s="31" t="s">
        <v>50</v>
      </c>
    </row>
    <row r="604" spans="1:58" ht="45" x14ac:dyDescent="0.25">
      <c r="A604" s="31" t="s">
        <v>2867</v>
      </c>
      <c r="B604" s="31" t="s">
        <v>49</v>
      </c>
      <c r="C604" s="32">
        <v>11</v>
      </c>
      <c r="D604" s="31" t="s">
        <v>50</v>
      </c>
      <c r="E604" s="31" t="s">
        <v>194</v>
      </c>
      <c r="F604" s="31" t="s">
        <v>92</v>
      </c>
      <c r="G604" s="31" t="s">
        <v>100</v>
      </c>
      <c r="H604" s="31" t="s">
        <v>570</v>
      </c>
      <c r="I604" s="31" t="s">
        <v>173</v>
      </c>
      <c r="J604" s="31" t="s">
        <v>54</v>
      </c>
      <c r="K604" s="31" t="s">
        <v>60</v>
      </c>
      <c r="L604" s="31" t="s">
        <v>55</v>
      </c>
      <c r="M604" s="31" t="s">
        <v>96</v>
      </c>
      <c r="N604" s="31" t="s">
        <v>50</v>
      </c>
      <c r="O604" s="31" t="s">
        <v>57</v>
      </c>
      <c r="P604" s="31" t="s">
        <v>50</v>
      </c>
      <c r="Q604" s="31" t="s">
        <v>50</v>
      </c>
      <c r="R604" s="31" t="s">
        <v>129</v>
      </c>
      <c r="S604" s="31" t="s">
        <v>59</v>
      </c>
      <c r="T604" s="31" t="s">
        <v>50</v>
      </c>
      <c r="U604" s="31" t="s">
        <v>50</v>
      </c>
      <c r="V604" s="31" t="s">
        <v>50</v>
      </c>
      <c r="W604" s="31" t="s">
        <v>50</v>
      </c>
      <c r="X604" s="31" t="s">
        <v>50</v>
      </c>
      <c r="Y604" s="31" t="s">
        <v>50</v>
      </c>
      <c r="Z604" s="31" t="s">
        <v>62</v>
      </c>
      <c r="AA604" s="31" t="s">
        <v>50</v>
      </c>
      <c r="AB604" s="31" t="s">
        <v>50</v>
      </c>
      <c r="AC604" s="31" t="s">
        <v>50</v>
      </c>
      <c r="AD604" s="31" t="s">
        <v>50</v>
      </c>
      <c r="AE604" s="2">
        <f t="shared" si="100"/>
        <v>48</v>
      </c>
      <c r="AF604" s="31" t="s">
        <v>84</v>
      </c>
      <c r="AG604" s="31" t="s">
        <v>129</v>
      </c>
      <c r="AH604" s="31" t="s">
        <v>152</v>
      </c>
      <c r="AI604" s="31" t="s">
        <v>12052</v>
      </c>
      <c r="AJ604" s="31">
        <f t="shared" si="101"/>
        <v>0</v>
      </c>
      <c r="AK604" s="34">
        <f t="shared" si="102"/>
        <v>-99</v>
      </c>
      <c r="AL604" s="30">
        <f t="shared" si="103"/>
        <v>-99</v>
      </c>
      <c r="AM604" s="5">
        <f t="shared" si="107"/>
        <v>39.96</v>
      </c>
      <c r="AN604" s="5">
        <f t="shared" si="108"/>
        <v>0</v>
      </c>
      <c r="AO604" s="30">
        <f t="shared" si="109"/>
        <v>0</v>
      </c>
      <c r="AP604" s="30">
        <f t="shared" si="104"/>
        <v>0</v>
      </c>
      <c r="AQ604" t="str">
        <f t="shared" si="105"/>
        <v>2002 - 2005</v>
      </c>
      <c r="AR604" s="2">
        <f t="shared" si="106"/>
        <v>2004</v>
      </c>
      <c r="AS604" s="2">
        <f t="shared" si="110"/>
        <v>-99</v>
      </c>
      <c r="AT604" s="31" t="s">
        <v>50</v>
      </c>
      <c r="AU604" s="31" t="s">
        <v>50</v>
      </c>
      <c r="AV604" s="31" t="s">
        <v>66</v>
      </c>
      <c r="AW604" s="31" t="s">
        <v>57</v>
      </c>
      <c r="AX604" s="31" t="s">
        <v>50</v>
      </c>
      <c r="AY604" s="31" t="s">
        <v>50</v>
      </c>
      <c r="AZ604" s="31" t="s">
        <v>152</v>
      </c>
      <c r="BA604" s="31" t="s">
        <v>12052</v>
      </c>
      <c r="BB604" s="31" t="s">
        <v>50</v>
      </c>
      <c r="BC604" s="31" t="s">
        <v>50</v>
      </c>
      <c r="BD604" s="31" t="s">
        <v>50</v>
      </c>
      <c r="BE604" s="31" t="s">
        <v>50</v>
      </c>
      <c r="BF604" s="31" t="s">
        <v>50</v>
      </c>
    </row>
    <row r="605" spans="1:58" ht="45" x14ac:dyDescent="0.25">
      <c r="A605" s="31" t="s">
        <v>2867</v>
      </c>
      <c r="B605" s="31" t="s">
        <v>49</v>
      </c>
      <c r="C605" s="32">
        <v>12</v>
      </c>
      <c r="D605" s="31" t="s">
        <v>50</v>
      </c>
      <c r="E605" s="31" t="s">
        <v>194</v>
      </c>
      <c r="F605" s="31" t="s">
        <v>92</v>
      </c>
      <c r="G605" s="31" t="s">
        <v>100</v>
      </c>
      <c r="H605" s="31" t="s">
        <v>570</v>
      </c>
      <c r="I605" s="31" t="s">
        <v>86</v>
      </c>
      <c r="J605" s="31" t="s">
        <v>54</v>
      </c>
      <c r="K605" s="31" t="s">
        <v>60</v>
      </c>
      <c r="L605" s="31" t="s">
        <v>55</v>
      </c>
      <c r="M605" s="31" t="s">
        <v>51</v>
      </c>
      <c r="N605" s="31" t="s">
        <v>50</v>
      </c>
      <c r="O605" s="31" t="s">
        <v>57</v>
      </c>
      <c r="P605" s="31" t="s">
        <v>50</v>
      </c>
      <c r="Q605" s="31" t="s">
        <v>50</v>
      </c>
      <c r="R605" s="31" t="s">
        <v>129</v>
      </c>
      <c r="S605" s="31" t="s">
        <v>59</v>
      </c>
      <c r="T605" s="31" t="s">
        <v>50</v>
      </c>
      <c r="U605" s="31" t="s">
        <v>50</v>
      </c>
      <c r="V605" s="31" t="s">
        <v>50</v>
      </c>
      <c r="W605" s="31" t="s">
        <v>50</v>
      </c>
      <c r="X605" s="31" t="s">
        <v>50</v>
      </c>
      <c r="Y605" s="31" t="s">
        <v>50</v>
      </c>
      <c r="Z605" s="31" t="s">
        <v>62</v>
      </c>
      <c r="AA605" s="31" t="s">
        <v>50</v>
      </c>
      <c r="AB605" s="31" t="s">
        <v>50</v>
      </c>
      <c r="AC605" s="31" t="s">
        <v>50</v>
      </c>
      <c r="AD605" s="31" t="s">
        <v>50</v>
      </c>
      <c r="AE605" s="2">
        <f t="shared" si="100"/>
        <v>48</v>
      </c>
      <c r="AF605" s="31" t="s">
        <v>84</v>
      </c>
      <c r="AG605" s="31" t="s">
        <v>129</v>
      </c>
      <c r="AH605" s="31" t="s">
        <v>152</v>
      </c>
      <c r="AI605" s="31" t="s">
        <v>12053</v>
      </c>
      <c r="AJ605" s="31">
        <f t="shared" si="101"/>
        <v>0</v>
      </c>
      <c r="AK605" s="34">
        <f t="shared" si="102"/>
        <v>-99</v>
      </c>
      <c r="AL605" s="30">
        <f t="shared" si="103"/>
        <v>-99</v>
      </c>
      <c r="AM605" s="5">
        <f t="shared" si="107"/>
        <v>39.96</v>
      </c>
      <c r="AN605" s="5">
        <f t="shared" si="108"/>
        <v>0</v>
      </c>
      <c r="AO605" s="30">
        <f t="shared" si="109"/>
        <v>0</v>
      </c>
      <c r="AP605" s="30">
        <f t="shared" si="104"/>
        <v>0</v>
      </c>
      <c r="AQ605" t="str">
        <f t="shared" si="105"/>
        <v>2002 - 2005</v>
      </c>
      <c r="AR605" s="2">
        <f t="shared" si="106"/>
        <v>2004</v>
      </c>
      <c r="AS605" s="2">
        <f t="shared" si="110"/>
        <v>-99</v>
      </c>
      <c r="AT605" s="31" t="s">
        <v>50</v>
      </c>
      <c r="AU605" s="31" t="s">
        <v>50</v>
      </c>
      <c r="AV605" s="31" t="s">
        <v>66</v>
      </c>
      <c r="AW605" s="31" t="s">
        <v>57</v>
      </c>
      <c r="AX605" s="31" t="s">
        <v>50</v>
      </c>
      <c r="AY605" s="31" t="s">
        <v>50</v>
      </c>
      <c r="AZ605" s="31" t="s">
        <v>152</v>
      </c>
      <c r="BA605" s="31" t="s">
        <v>12053</v>
      </c>
      <c r="BB605" s="31" t="s">
        <v>50</v>
      </c>
      <c r="BC605" s="31" t="s">
        <v>50</v>
      </c>
      <c r="BD605" s="31" t="s">
        <v>50</v>
      </c>
      <c r="BE605" s="31" t="s">
        <v>50</v>
      </c>
      <c r="BF605" s="31" t="s">
        <v>50</v>
      </c>
    </row>
    <row r="606" spans="1:58" ht="45" x14ac:dyDescent="0.25">
      <c r="A606" s="31" t="s">
        <v>2867</v>
      </c>
      <c r="B606" s="31" t="s">
        <v>49</v>
      </c>
      <c r="C606" s="32">
        <v>13</v>
      </c>
      <c r="D606" s="31" t="s">
        <v>50</v>
      </c>
      <c r="E606" s="31" t="s">
        <v>194</v>
      </c>
      <c r="F606" s="31" t="s">
        <v>92</v>
      </c>
      <c r="G606" s="31" t="s">
        <v>100</v>
      </c>
      <c r="H606" s="31" t="s">
        <v>570</v>
      </c>
      <c r="I606" s="31" t="s">
        <v>66</v>
      </c>
      <c r="J606" s="31" t="s">
        <v>54</v>
      </c>
      <c r="K606" s="31" t="s">
        <v>60</v>
      </c>
      <c r="L606" s="31" t="s">
        <v>55</v>
      </c>
      <c r="M606" s="31" t="s">
        <v>51</v>
      </c>
      <c r="N606" s="31" t="s">
        <v>50</v>
      </c>
      <c r="O606" s="31" t="s">
        <v>57</v>
      </c>
      <c r="P606" s="31" t="s">
        <v>50</v>
      </c>
      <c r="Q606" s="31" t="s">
        <v>50</v>
      </c>
      <c r="R606" s="31" t="s">
        <v>129</v>
      </c>
      <c r="S606" s="31" t="s">
        <v>59</v>
      </c>
      <c r="T606" s="31" t="s">
        <v>50</v>
      </c>
      <c r="U606" s="31" t="s">
        <v>50</v>
      </c>
      <c r="V606" s="31" t="s">
        <v>50</v>
      </c>
      <c r="W606" s="31" t="s">
        <v>50</v>
      </c>
      <c r="X606" s="31" t="s">
        <v>50</v>
      </c>
      <c r="Y606" s="31" t="s">
        <v>50</v>
      </c>
      <c r="Z606" s="31" t="s">
        <v>62</v>
      </c>
      <c r="AA606" s="31" t="s">
        <v>50</v>
      </c>
      <c r="AB606" s="31" t="s">
        <v>50</v>
      </c>
      <c r="AC606" s="31" t="s">
        <v>50</v>
      </c>
      <c r="AD606" s="31" t="s">
        <v>50</v>
      </c>
      <c r="AE606" s="2">
        <f t="shared" si="100"/>
        <v>48</v>
      </c>
      <c r="AF606" s="31" t="s">
        <v>84</v>
      </c>
      <c r="AG606" s="31" t="s">
        <v>129</v>
      </c>
      <c r="AH606" s="31" t="s">
        <v>152</v>
      </c>
      <c r="AI606" s="31" t="s">
        <v>12053</v>
      </c>
      <c r="AJ606" s="31">
        <f t="shared" si="101"/>
        <v>0</v>
      </c>
      <c r="AK606" s="34">
        <f t="shared" si="102"/>
        <v>-99</v>
      </c>
      <c r="AL606" s="30">
        <f t="shared" si="103"/>
        <v>-99</v>
      </c>
      <c r="AM606" s="5">
        <f t="shared" si="107"/>
        <v>39.96</v>
      </c>
      <c r="AN606" s="5">
        <f t="shared" si="108"/>
        <v>0</v>
      </c>
      <c r="AO606" s="30">
        <f t="shared" si="109"/>
        <v>0</v>
      </c>
      <c r="AP606" s="30">
        <f t="shared" si="104"/>
        <v>0</v>
      </c>
      <c r="AQ606" t="str">
        <f t="shared" si="105"/>
        <v>2002 - 2005</v>
      </c>
      <c r="AR606" s="2">
        <f t="shared" si="106"/>
        <v>2004</v>
      </c>
      <c r="AS606" s="2">
        <f t="shared" si="110"/>
        <v>-99</v>
      </c>
      <c r="AT606" s="31" t="s">
        <v>50</v>
      </c>
      <c r="AU606" s="31" t="s">
        <v>50</v>
      </c>
      <c r="AV606" s="31" t="s">
        <v>66</v>
      </c>
      <c r="AW606" s="31" t="s">
        <v>57</v>
      </c>
      <c r="AX606" s="31" t="s">
        <v>50</v>
      </c>
      <c r="AY606" s="31" t="s">
        <v>50</v>
      </c>
      <c r="AZ606" s="31" t="s">
        <v>152</v>
      </c>
      <c r="BA606" s="31" t="s">
        <v>12053</v>
      </c>
      <c r="BB606" s="31" t="s">
        <v>50</v>
      </c>
      <c r="BC606" s="31" t="s">
        <v>50</v>
      </c>
      <c r="BD606" s="31" t="s">
        <v>50</v>
      </c>
      <c r="BE606" s="31" t="s">
        <v>50</v>
      </c>
      <c r="BF606" s="31" t="s">
        <v>50</v>
      </c>
    </row>
    <row r="607" spans="1:58" ht="45" x14ac:dyDescent="0.25">
      <c r="A607" s="31" t="s">
        <v>2867</v>
      </c>
      <c r="B607" s="31" t="s">
        <v>49</v>
      </c>
      <c r="C607" s="32">
        <v>14</v>
      </c>
      <c r="D607" s="31" t="s">
        <v>50</v>
      </c>
      <c r="E607" s="31" t="s">
        <v>194</v>
      </c>
      <c r="F607" s="31" t="s">
        <v>92</v>
      </c>
      <c r="G607" s="31" t="s">
        <v>100</v>
      </c>
      <c r="H607" s="31" t="s">
        <v>570</v>
      </c>
      <c r="I607" s="31" t="s">
        <v>139</v>
      </c>
      <c r="J607" s="31" t="s">
        <v>54</v>
      </c>
      <c r="K607" s="31" t="s">
        <v>60</v>
      </c>
      <c r="L607" s="31" t="s">
        <v>55</v>
      </c>
      <c r="M607" s="31" t="s">
        <v>84</v>
      </c>
      <c r="N607" s="31" t="s">
        <v>50</v>
      </c>
      <c r="O607" s="31" t="s">
        <v>57</v>
      </c>
      <c r="P607" s="31" t="s">
        <v>50</v>
      </c>
      <c r="Q607" s="31" t="s">
        <v>50</v>
      </c>
      <c r="R607" s="31" t="s">
        <v>129</v>
      </c>
      <c r="S607" s="31" t="s">
        <v>59</v>
      </c>
      <c r="T607" s="31" t="s">
        <v>50</v>
      </c>
      <c r="U607" s="31" t="s">
        <v>50</v>
      </c>
      <c r="V607" s="31" t="s">
        <v>50</v>
      </c>
      <c r="W607" s="31" t="s">
        <v>50</v>
      </c>
      <c r="X607" s="31" t="s">
        <v>50</v>
      </c>
      <c r="Y607" s="31" t="s">
        <v>50</v>
      </c>
      <c r="Z607" s="31" t="s">
        <v>62</v>
      </c>
      <c r="AA607" s="31" t="s">
        <v>50</v>
      </c>
      <c r="AB607" s="31" t="s">
        <v>50</v>
      </c>
      <c r="AC607" s="31" t="s">
        <v>50</v>
      </c>
      <c r="AD607" s="31" t="s">
        <v>50</v>
      </c>
      <c r="AE607" s="2">
        <f t="shared" si="100"/>
        <v>48</v>
      </c>
      <c r="AF607" s="31" t="s">
        <v>84</v>
      </c>
      <c r="AG607" s="31" t="s">
        <v>129</v>
      </c>
      <c r="AH607" s="31" t="s">
        <v>152</v>
      </c>
      <c r="AI607" s="31" t="s">
        <v>12054</v>
      </c>
      <c r="AJ607" s="31">
        <f t="shared" si="101"/>
        <v>0</v>
      </c>
      <c r="AK607" s="34">
        <f t="shared" si="102"/>
        <v>-99</v>
      </c>
      <c r="AL607" s="30">
        <f t="shared" si="103"/>
        <v>-99</v>
      </c>
      <c r="AM607" s="5">
        <f t="shared" si="107"/>
        <v>39.96</v>
      </c>
      <c r="AN607" s="5">
        <f t="shared" si="108"/>
        <v>0</v>
      </c>
      <c r="AO607" s="30">
        <f t="shared" si="109"/>
        <v>0</v>
      </c>
      <c r="AP607" s="30">
        <f t="shared" si="104"/>
        <v>0</v>
      </c>
      <c r="AQ607" t="str">
        <f t="shared" si="105"/>
        <v>2002 - 2005</v>
      </c>
      <c r="AR607" s="2">
        <f t="shared" si="106"/>
        <v>2004</v>
      </c>
      <c r="AS607" s="2">
        <f t="shared" si="110"/>
        <v>-99</v>
      </c>
      <c r="AT607" s="31" t="s">
        <v>50</v>
      </c>
      <c r="AU607" s="31" t="s">
        <v>50</v>
      </c>
      <c r="AV607" s="31" t="s">
        <v>66</v>
      </c>
      <c r="AW607" s="31" t="s">
        <v>57</v>
      </c>
      <c r="AX607" s="31" t="s">
        <v>50</v>
      </c>
      <c r="AY607" s="31" t="s">
        <v>50</v>
      </c>
      <c r="AZ607" s="31" t="s">
        <v>152</v>
      </c>
      <c r="BA607" s="31" t="s">
        <v>12054</v>
      </c>
      <c r="BB607" s="31" t="s">
        <v>50</v>
      </c>
      <c r="BC607" s="31" t="s">
        <v>50</v>
      </c>
      <c r="BD607" s="31" t="s">
        <v>50</v>
      </c>
      <c r="BE607" s="31" t="s">
        <v>50</v>
      </c>
      <c r="BF607" s="31" t="s">
        <v>50</v>
      </c>
    </row>
    <row r="608" spans="1:58" ht="45" x14ac:dyDescent="0.25">
      <c r="A608" s="31" t="s">
        <v>2867</v>
      </c>
      <c r="B608" s="31" t="s">
        <v>49</v>
      </c>
      <c r="C608" s="32">
        <v>15</v>
      </c>
      <c r="D608" s="31" t="s">
        <v>50</v>
      </c>
      <c r="E608" s="31" t="s">
        <v>194</v>
      </c>
      <c r="F608" s="31" t="s">
        <v>92</v>
      </c>
      <c r="G608" s="31" t="s">
        <v>100</v>
      </c>
      <c r="H608" s="31" t="s">
        <v>570</v>
      </c>
      <c r="I608" s="31" t="s">
        <v>97</v>
      </c>
      <c r="J608" s="31" t="s">
        <v>54</v>
      </c>
      <c r="K608" s="31" t="s">
        <v>60</v>
      </c>
      <c r="L608" s="31" t="s">
        <v>55</v>
      </c>
      <c r="M608" s="31" t="s">
        <v>84</v>
      </c>
      <c r="N608" s="31" t="s">
        <v>50</v>
      </c>
      <c r="O608" s="31" t="s">
        <v>57</v>
      </c>
      <c r="P608" s="31" t="s">
        <v>50</v>
      </c>
      <c r="Q608" s="31" t="s">
        <v>50</v>
      </c>
      <c r="R608" s="31" t="s">
        <v>129</v>
      </c>
      <c r="S608" s="31" t="s">
        <v>59</v>
      </c>
      <c r="T608" s="31" t="s">
        <v>50</v>
      </c>
      <c r="U608" s="31" t="s">
        <v>50</v>
      </c>
      <c r="V608" s="31" t="s">
        <v>50</v>
      </c>
      <c r="W608" s="31" t="s">
        <v>50</v>
      </c>
      <c r="X608" s="31" t="s">
        <v>50</v>
      </c>
      <c r="Y608" s="31" t="s">
        <v>50</v>
      </c>
      <c r="Z608" s="31" t="s">
        <v>62</v>
      </c>
      <c r="AA608" s="31" t="s">
        <v>50</v>
      </c>
      <c r="AB608" s="31" t="s">
        <v>50</v>
      </c>
      <c r="AC608" s="31" t="s">
        <v>50</v>
      </c>
      <c r="AD608" s="31" t="s">
        <v>50</v>
      </c>
      <c r="AE608" s="2">
        <f t="shared" si="100"/>
        <v>48</v>
      </c>
      <c r="AF608" s="31" t="s">
        <v>84</v>
      </c>
      <c r="AG608" s="31" t="s">
        <v>129</v>
      </c>
      <c r="AH608" s="31" t="s">
        <v>152</v>
      </c>
      <c r="AI608" s="31" t="s">
        <v>12055</v>
      </c>
      <c r="AJ608" s="31">
        <f t="shared" si="101"/>
        <v>0</v>
      </c>
      <c r="AK608" s="34">
        <f t="shared" si="102"/>
        <v>-99</v>
      </c>
      <c r="AL608" s="30">
        <f t="shared" si="103"/>
        <v>-99</v>
      </c>
      <c r="AM608" s="5">
        <f t="shared" si="107"/>
        <v>39.96</v>
      </c>
      <c r="AN608" s="5">
        <f t="shared" si="108"/>
        <v>0</v>
      </c>
      <c r="AO608" s="30">
        <f t="shared" si="109"/>
        <v>0</v>
      </c>
      <c r="AP608" s="30">
        <f t="shared" si="104"/>
        <v>0</v>
      </c>
      <c r="AQ608" t="str">
        <f t="shared" si="105"/>
        <v>2002 - 2005</v>
      </c>
      <c r="AR608" s="2">
        <f t="shared" si="106"/>
        <v>2004</v>
      </c>
      <c r="AS608" s="2">
        <f t="shared" si="110"/>
        <v>-99</v>
      </c>
      <c r="AT608" s="31" t="s">
        <v>50</v>
      </c>
      <c r="AU608" s="31" t="s">
        <v>50</v>
      </c>
      <c r="AV608" s="31" t="s">
        <v>66</v>
      </c>
      <c r="AW608" s="31" t="s">
        <v>57</v>
      </c>
      <c r="AX608" s="31" t="s">
        <v>50</v>
      </c>
      <c r="AY608" s="31" t="s">
        <v>50</v>
      </c>
      <c r="AZ608" s="31" t="s">
        <v>152</v>
      </c>
      <c r="BA608" s="31" t="s">
        <v>12055</v>
      </c>
      <c r="BB608" s="31" t="s">
        <v>50</v>
      </c>
      <c r="BC608" s="31" t="s">
        <v>50</v>
      </c>
      <c r="BD608" s="31" t="s">
        <v>50</v>
      </c>
      <c r="BE608" s="31" t="s">
        <v>50</v>
      </c>
      <c r="BF608" s="31" t="s">
        <v>50</v>
      </c>
    </row>
    <row r="609" spans="1:58" ht="45" x14ac:dyDescent="0.25">
      <c r="A609" s="31" t="s">
        <v>2867</v>
      </c>
      <c r="B609" s="31" t="s">
        <v>49</v>
      </c>
      <c r="C609" s="32">
        <v>16</v>
      </c>
      <c r="D609" s="31" t="s">
        <v>50</v>
      </c>
      <c r="E609" s="31" t="s">
        <v>194</v>
      </c>
      <c r="F609" s="31" t="s">
        <v>92</v>
      </c>
      <c r="G609" s="31" t="s">
        <v>100</v>
      </c>
      <c r="H609" s="31" t="s">
        <v>570</v>
      </c>
      <c r="I609" s="31" t="s">
        <v>139</v>
      </c>
      <c r="J609" s="31" t="s">
        <v>54</v>
      </c>
      <c r="K609" s="31" t="s">
        <v>60</v>
      </c>
      <c r="L609" s="31" t="s">
        <v>55</v>
      </c>
      <c r="M609" s="31" t="s">
        <v>51</v>
      </c>
      <c r="N609" s="31" t="s">
        <v>50</v>
      </c>
      <c r="O609" s="31" t="s">
        <v>57</v>
      </c>
      <c r="P609" s="31" t="s">
        <v>50</v>
      </c>
      <c r="Q609" s="31" t="s">
        <v>50</v>
      </c>
      <c r="R609" s="31" t="s">
        <v>129</v>
      </c>
      <c r="S609" s="31" t="s">
        <v>59</v>
      </c>
      <c r="T609" s="31" t="s">
        <v>50</v>
      </c>
      <c r="U609" s="31" t="s">
        <v>50</v>
      </c>
      <c r="V609" s="31" t="s">
        <v>50</v>
      </c>
      <c r="W609" s="31" t="s">
        <v>50</v>
      </c>
      <c r="X609" s="31" t="s">
        <v>50</v>
      </c>
      <c r="Y609" s="31" t="s">
        <v>50</v>
      </c>
      <c r="Z609" s="31" t="s">
        <v>62</v>
      </c>
      <c r="AA609" s="31" t="s">
        <v>50</v>
      </c>
      <c r="AB609" s="31" t="s">
        <v>50</v>
      </c>
      <c r="AC609" s="31" t="s">
        <v>50</v>
      </c>
      <c r="AD609" s="31" t="s">
        <v>50</v>
      </c>
      <c r="AE609" s="2">
        <f t="shared" si="100"/>
        <v>48</v>
      </c>
      <c r="AF609" s="31" t="s">
        <v>84</v>
      </c>
      <c r="AG609" s="31" t="s">
        <v>129</v>
      </c>
      <c r="AH609" s="31" t="s">
        <v>152</v>
      </c>
      <c r="AI609" s="31" t="s">
        <v>12055</v>
      </c>
      <c r="AJ609" s="31">
        <f t="shared" si="101"/>
        <v>0</v>
      </c>
      <c r="AK609" s="34">
        <f t="shared" si="102"/>
        <v>-99</v>
      </c>
      <c r="AL609" s="30">
        <f t="shared" si="103"/>
        <v>-99</v>
      </c>
      <c r="AM609" s="5">
        <f t="shared" si="107"/>
        <v>39.96</v>
      </c>
      <c r="AN609" s="5">
        <f t="shared" si="108"/>
        <v>0</v>
      </c>
      <c r="AO609" s="30">
        <f t="shared" si="109"/>
        <v>0</v>
      </c>
      <c r="AP609" s="30">
        <f t="shared" si="104"/>
        <v>0</v>
      </c>
      <c r="AQ609" t="str">
        <f t="shared" si="105"/>
        <v>2002 - 2005</v>
      </c>
      <c r="AR609" s="2">
        <f t="shared" si="106"/>
        <v>2004</v>
      </c>
      <c r="AS609" s="2">
        <f t="shared" si="110"/>
        <v>-99</v>
      </c>
      <c r="AT609" s="31" t="s">
        <v>50</v>
      </c>
      <c r="AU609" s="31" t="s">
        <v>50</v>
      </c>
      <c r="AV609" s="31" t="s">
        <v>66</v>
      </c>
      <c r="AW609" s="31" t="s">
        <v>57</v>
      </c>
      <c r="AX609" s="31" t="s">
        <v>50</v>
      </c>
      <c r="AY609" s="31" t="s">
        <v>50</v>
      </c>
      <c r="AZ609" s="31" t="s">
        <v>152</v>
      </c>
      <c r="BA609" s="31" t="s">
        <v>12055</v>
      </c>
      <c r="BB609" s="31" t="s">
        <v>50</v>
      </c>
      <c r="BC609" s="31" t="s">
        <v>50</v>
      </c>
      <c r="BD609" s="31" t="s">
        <v>50</v>
      </c>
      <c r="BE609" s="31" t="s">
        <v>50</v>
      </c>
      <c r="BF609" s="31" t="s">
        <v>50</v>
      </c>
    </row>
    <row r="610" spans="1:58" ht="45" x14ac:dyDescent="0.25">
      <c r="A610" s="31" t="s">
        <v>365</v>
      </c>
      <c r="B610" s="31" t="s">
        <v>49</v>
      </c>
      <c r="C610" s="32">
        <v>2</v>
      </c>
      <c r="D610" s="31" t="s">
        <v>50</v>
      </c>
      <c r="E610" s="31" t="s">
        <v>72</v>
      </c>
      <c r="F610" s="31" t="s">
        <v>51</v>
      </c>
      <c r="G610" s="31" t="s">
        <v>50</v>
      </c>
      <c r="H610" s="31" t="s">
        <v>50</v>
      </c>
      <c r="I610" s="31" t="s">
        <v>97</v>
      </c>
      <c r="J610" s="31" t="s">
        <v>54</v>
      </c>
      <c r="K610" s="31" t="s">
        <v>54</v>
      </c>
      <c r="L610" s="31" t="s">
        <v>55</v>
      </c>
      <c r="M610" s="31" t="s">
        <v>72</v>
      </c>
      <c r="N610" s="31" t="s">
        <v>50</v>
      </c>
      <c r="O610" s="31" t="s">
        <v>74</v>
      </c>
      <c r="P610" s="31" t="s">
        <v>50</v>
      </c>
      <c r="Q610" s="31" t="s">
        <v>50</v>
      </c>
      <c r="R610" s="31" t="s">
        <v>74</v>
      </c>
      <c r="S610" s="31" t="s">
        <v>59</v>
      </c>
      <c r="T610" s="31" t="s">
        <v>60</v>
      </c>
      <c r="U610" s="31" t="s">
        <v>60</v>
      </c>
      <c r="V610" s="31" t="s">
        <v>60</v>
      </c>
      <c r="W610" s="31" t="s">
        <v>50</v>
      </c>
      <c r="X610" s="31" t="s">
        <v>366</v>
      </c>
      <c r="Y610" s="31" t="s">
        <v>50</v>
      </c>
      <c r="Z610" s="31" t="s">
        <v>62</v>
      </c>
      <c r="AA610" s="31" t="s">
        <v>50</v>
      </c>
      <c r="AB610" s="31" t="s">
        <v>50</v>
      </c>
      <c r="AC610" s="31" t="s">
        <v>87</v>
      </c>
      <c r="AD610" s="31" t="s">
        <v>72</v>
      </c>
      <c r="AE610" s="2">
        <f t="shared" si="100"/>
        <v>48</v>
      </c>
      <c r="AF610" s="31" t="s">
        <v>84</v>
      </c>
      <c r="AG610" s="31" t="s">
        <v>129</v>
      </c>
      <c r="AH610" s="31" t="s">
        <v>269</v>
      </c>
      <c r="AI610" s="31" t="s">
        <v>12056</v>
      </c>
      <c r="AJ610" s="31">
        <f t="shared" si="101"/>
        <v>0</v>
      </c>
      <c r="AK610" s="34">
        <f t="shared" si="102"/>
        <v>-99</v>
      </c>
      <c r="AL610" s="30">
        <f t="shared" si="103"/>
        <v>-99</v>
      </c>
      <c r="AM610" s="5">
        <f t="shared" si="107"/>
        <v>226.44</v>
      </c>
      <c r="AN610" s="5">
        <f t="shared" si="108"/>
        <v>0</v>
      </c>
      <c r="AO610" s="30">
        <f t="shared" si="109"/>
        <v>0</v>
      </c>
      <c r="AP610" s="30">
        <f t="shared" si="104"/>
        <v>0</v>
      </c>
      <c r="AQ610" t="str">
        <f t="shared" si="105"/>
        <v>Before 1978</v>
      </c>
      <c r="AR610" s="2">
        <f t="shared" si="106"/>
        <v>1970</v>
      </c>
      <c r="AS610" s="2">
        <f t="shared" si="110"/>
        <v>-99</v>
      </c>
      <c r="AT610" s="31" t="s">
        <v>50</v>
      </c>
      <c r="AU610" s="31" t="s">
        <v>50</v>
      </c>
      <c r="AV610" s="31" t="s">
        <v>66</v>
      </c>
      <c r="AW610" s="31" t="s">
        <v>57</v>
      </c>
      <c r="AX610" s="31" t="s">
        <v>67</v>
      </c>
      <c r="AY610" s="31" t="s">
        <v>68</v>
      </c>
      <c r="AZ610" s="31" t="s">
        <v>50</v>
      </c>
      <c r="BA610" s="31" t="s">
        <v>50</v>
      </c>
      <c r="BB610" s="31" t="s">
        <v>67</v>
      </c>
      <c r="BC610" s="31" t="s">
        <v>129</v>
      </c>
      <c r="BD610" s="31" t="s">
        <v>50</v>
      </c>
      <c r="BE610" s="31" t="s">
        <v>50</v>
      </c>
      <c r="BF610" s="31" t="s">
        <v>50</v>
      </c>
    </row>
    <row r="611" spans="1:58" ht="45" x14ac:dyDescent="0.25">
      <c r="A611" s="31" t="s">
        <v>1041</v>
      </c>
      <c r="B611" s="31" t="s">
        <v>49</v>
      </c>
      <c r="C611" s="32">
        <v>4</v>
      </c>
      <c r="D611" s="31" t="s">
        <v>50</v>
      </c>
      <c r="E611" s="31" t="s">
        <v>85</v>
      </c>
      <c r="F611" s="31" t="s">
        <v>70</v>
      </c>
      <c r="G611" s="31" t="s">
        <v>50</v>
      </c>
      <c r="H611" s="31" t="s">
        <v>50</v>
      </c>
      <c r="I611" s="31" t="s">
        <v>53</v>
      </c>
      <c r="J611" s="31" t="s">
        <v>54</v>
      </c>
      <c r="K611" s="31" t="s">
        <v>54</v>
      </c>
      <c r="L611" s="31" t="s">
        <v>128</v>
      </c>
      <c r="M611" s="31" t="s">
        <v>72</v>
      </c>
      <c r="N611" s="31" t="s">
        <v>50</v>
      </c>
      <c r="O611" s="31" t="s">
        <v>57</v>
      </c>
      <c r="P611" s="31" t="s">
        <v>50</v>
      </c>
      <c r="Q611" s="31" t="s">
        <v>588</v>
      </c>
      <c r="R611" s="31" t="s">
        <v>86</v>
      </c>
      <c r="S611" s="31" t="s">
        <v>60</v>
      </c>
      <c r="T611" s="31" t="s">
        <v>60</v>
      </c>
      <c r="U611" s="31" t="s">
        <v>60</v>
      </c>
      <c r="V611" s="31" t="s">
        <v>60</v>
      </c>
      <c r="W611" s="31" t="s">
        <v>50</v>
      </c>
      <c r="X611" s="31" t="s">
        <v>50</v>
      </c>
      <c r="Y611" s="31" t="s">
        <v>50</v>
      </c>
      <c r="Z611" s="31" t="s">
        <v>62</v>
      </c>
      <c r="AA611" s="31" t="s">
        <v>50</v>
      </c>
      <c r="AB611" s="31" t="s">
        <v>50</v>
      </c>
      <c r="AC611" s="31" t="s">
        <v>63</v>
      </c>
      <c r="AD611" s="31" t="s">
        <v>72</v>
      </c>
      <c r="AE611" s="2">
        <f t="shared" si="100"/>
        <v>48</v>
      </c>
      <c r="AF611" s="31" t="s">
        <v>84</v>
      </c>
      <c r="AG611" s="31" t="s">
        <v>129</v>
      </c>
      <c r="AH611" s="31" t="s">
        <v>152</v>
      </c>
      <c r="AI611" s="31" t="s">
        <v>1045</v>
      </c>
      <c r="AJ611" s="31">
        <f t="shared" si="101"/>
        <v>1</v>
      </c>
      <c r="AK611" s="34">
        <f t="shared" si="102"/>
        <v>6</v>
      </c>
      <c r="AL611" s="30">
        <f t="shared" si="103"/>
        <v>-99</v>
      </c>
      <c r="AM611" s="5">
        <f t="shared" si="107"/>
        <v>40.58</v>
      </c>
      <c r="AN611" s="5">
        <f t="shared" si="108"/>
        <v>48</v>
      </c>
      <c r="AO611" s="30">
        <f t="shared" si="109"/>
        <v>816</v>
      </c>
      <c r="AP611" s="30">
        <f t="shared" si="104"/>
        <v>816</v>
      </c>
      <c r="AQ611" t="str">
        <f t="shared" si="105"/>
        <v>2006 - 2009</v>
      </c>
      <c r="AR611" s="2">
        <f t="shared" si="106"/>
        <v>2007</v>
      </c>
      <c r="AS611" s="2">
        <f t="shared" si="110"/>
        <v>17</v>
      </c>
      <c r="AT611" s="31" t="s">
        <v>50</v>
      </c>
      <c r="AU611" s="31" t="s">
        <v>169</v>
      </c>
      <c r="AV611" s="31" t="s">
        <v>66</v>
      </c>
      <c r="AW611" s="31" t="s">
        <v>57</v>
      </c>
      <c r="AX611" s="31" t="s">
        <v>463</v>
      </c>
      <c r="AY611" s="31" t="s">
        <v>68</v>
      </c>
      <c r="AZ611" s="31" t="s">
        <v>77</v>
      </c>
      <c r="BA611" s="31" t="s">
        <v>1046</v>
      </c>
      <c r="BB611" s="31" t="s">
        <v>1044</v>
      </c>
      <c r="BC611" s="31" t="s">
        <v>53</v>
      </c>
      <c r="BD611" s="31" t="s">
        <v>50</v>
      </c>
      <c r="BE611" s="31" t="s">
        <v>50</v>
      </c>
      <c r="BF611" s="31" t="s">
        <v>50</v>
      </c>
    </row>
    <row r="612" spans="1:58" ht="45" x14ac:dyDescent="0.25">
      <c r="A612" s="31" t="s">
        <v>2904</v>
      </c>
      <c r="B612" s="31" t="s">
        <v>49</v>
      </c>
      <c r="C612" s="32">
        <v>1</v>
      </c>
      <c r="D612" s="31" t="s">
        <v>50</v>
      </c>
      <c r="E612" s="31" t="s">
        <v>85</v>
      </c>
      <c r="F612" s="31" t="s">
        <v>70</v>
      </c>
      <c r="G612" s="31" t="s">
        <v>50</v>
      </c>
      <c r="H612" s="31" t="s">
        <v>50</v>
      </c>
      <c r="I612" s="31" t="s">
        <v>53</v>
      </c>
      <c r="J612" s="31" t="s">
        <v>54</v>
      </c>
      <c r="K612" s="31" t="s">
        <v>54</v>
      </c>
      <c r="L612" s="31" t="s">
        <v>55</v>
      </c>
      <c r="M612" s="31" t="s">
        <v>72</v>
      </c>
      <c r="N612" s="31" t="s">
        <v>50</v>
      </c>
      <c r="O612" s="31" t="s">
        <v>57</v>
      </c>
      <c r="P612" s="31" t="s">
        <v>50</v>
      </c>
      <c r="Q612" s="31" t="s">
        <v>50</v>
      </c>
      <c r="R612" s="31" t="s">
        <v>129</v>
      </c>
      <c r="S612" s="31" t="s">
        <v>59</v>
      </c>
      <c r="T612" s="31" t="s">
        <v>50</v>
      </c>
      <c r="U612" s="31" t="s">
        <v>50</v>
      </c>
      <c r="V612" s="31" t="s">
        <v>50</v>
      </c>
      <c r="W612" s="31" t="s">
        <v>50</v>
      </c>
      <c r="X612" s="31" t="s">
        <v>50</v>
      </c>
      <c r="Y612" s="31" t="s">
        <v>50</v>
      </c>
      <c r="Z612" s="31" t="s">
        <v>62</v>
      </c>
      <c r="AA612" s="31" t="s">
        <v>50</v>
      </c>
      <c r="AB612" s="31" t="s">
        <v>50</v>
      </c>
      <c r="AC612" s="31" t="s">
        <v>87</v>
      </c>
      <c r="AD612" s="31" t="s">
        <v>72</v>
      </c>
      <c r="AE612" s="2">
        <f t="shared" si="100"/>
        <v>48</v>
      </c>
      <c r="AF612" s="31" t="s">
        <v>84</v>
      </c>
      <c r="AG612" s="31" t="s">
        <v>129</v>
      </c>
      <c r="AH612" s="31" t="s">
        <v>152</v>
      </c>
      <c r="AI612" s="31" t="s">
        <v>12057</v>
      </c>
      <c r="AJ612" s="31">
        <f t="shared" si="101"/>
        <v>0</v>
      </c>
      <c r="AK612" s="34">
        <f t="shared" si="102"/>
        <v>-99</v>
      </c>
      <c r="AL612" s="30">
        <f t="shared" si="103"/>
        <v>-99</v>
      </c>
      <c r="AM612" s="5">
        <f t="shared" si="107"/>
        <v>439.02</v>
      </c>
      <c r="AN612" s="5">
        <f t="shared" si="108"/>
        <v>0</v>
      </c>
      <c r="AO612" s="30">
        <f t="shared" si="109"/>
        <v>0</v>
      </c>
      <c r="AP612" s="30">
        <f t="shared" si="104"/>
        <v>0</v>
      </c>
      <c r="AQ612" t="str">
        <f t="shared" si="105"/>
        <v>1993 - 2001</v>
      </c>
      <c r="AR612" s="2">
        <f t="shared" si="106"/>
        <v>1996</v>
      </c>
      <c r="AS612" s="2">
        <f t="shared" si="110"/>
        <v>-99</v>
      </c>
      <c r="AT612" s="31" t="s">
        <v>50</v>
      </c>
      <c r="AU612" s="31" t="s">
        <v>50</v>
      </c>
      <c r="AV612" s="31" t="s">
        <v>66</v>
      </c>
      <c r="AW612" s="31" t="s">
        <v>57</v>
      </c>
      <c r="AX612" s="31" t="s">
        <v>67</v>
      </c>
      <c r="AY612" s="31" t="s">
        <v>68</v>
      </c>
      <c r="AZ612" s="31" t="s">
        <v>152</v>
      </c>
      <c r="BA612" s="31" t="s">
        <v>12057</v>
      </c>
      <c r="BB612" s="31" t="s">
        <v>50</v>
      </c>
      <c r="BC612" s="31" t="s">
        <v>50</v>
      </c>
      <c r="BD612" s="31" t="s">
        <v>50</v>
      </c>
      <c r="BE612" s="31" t="s">
        <v>50</v>
      </c>
      <c r="BF612" s="31" t="s">
        <v>50</v>
      </c>
    </row>
    <row r="613" spans="1:58" ht="45" x14ac:dyDescent="0.25">
      <c r="A613" s="31" t="s">
        <v>2904</v>
      </c>
      <c r="B613" s="31" t="s">
        <v>49</v>
      </c>
      <c r="C613" s="32">
        <v>2</v>
      </c>
      <c r="D613" s="31" t="s">
        <v>50</v>
      </c>
      <c r="E613" s="31" t="s">
        <v>85</v>
      </c>
      <c r="F613" s="31" t="s">
        <v>70</v>
      </c>
      <c r="G613" s="31" t="s">
        <v>50</v>
      </c>
      <c r="H613" s="31" t="s">
        <v>50</v>
      </c>
      <c r="I613" s="31" t="s">
        <v>53</v>
      </c>
      <c r="J613" s="31" t="s">
        <v>54</v>
      </c>
      <c r="K613" s="31" t="s">
        <v>54</v>
      </c>
      <c r="L613" s="31" t="s">
        <v>55</v>
      </c>
      <c r="M613" s="31" t="s">
        <v>72</v>
      </c>
      <c r="N613" s="31" t="s">
        <v>56</v>
      </c>
      <c r="O613" s="31" t="s">
        <v>60</v>
      </c>
      <c r="P613" s="31" t="s">
        <v>50</v>
      </c>
      <c r="Q613" s="31" t="s">
        <v>73</v>
      </c>
      <c r="R613" s="31" t="s">
        <v>129</v>
      </c>
      <c r="S613" s="31" t="s">
        <v>59</v>
      </c>
      <c r="T613" s="31" t="s">
        <v>50</v>
      </c>
      <c r="U613" s="31" t="s">
        <v>50</v>
      </c>
      <c r="V613" s="31" t="s">
        <v>50</v>
      </c>
      <c r="W613" s="31" t="s">
        <v>50</v>
      </c>
      <c r="X613" s="31" t="s">
        <v>50</v>
      </c>
      <c r="Y613" s="31" t="s">
        <v>50</v>
      </c>
      <c r="Z613" s="31" t="s">
        <v>62</v>
      </c>
      <c r="AA613" s="31" t="s">
        <v>50</v>
      </c>
      <c r="AB613" s="31" t="s">
        <v>50</v>
      </c>
      <c r="AC613" s="31" t="s">
        <v>63</v>
      </c>
      <c r="AD613" s="31" t="s">
        <v>72</v>
      </c>
      <c r="AE613" s="2">
        <f t="shared" si="100"/>
        <v>48</v>
      </c>
      <c r="AF613" s="31" t="s">
        <v>84</v>
      </c>
      <c r="AG613" s="31" t="s">
        <v>129</v>
      </c>
      <c r="AH613" s="31" t="s">
        <v>136</v>
      </c>
      <c r="AI613" s="31" t="s">
        <v>12058</v>
      </c>
      <c r="AJ613" s="31">
        <f t="shared" si="101"/>
        <v>0</v>
      </c>
      <c r="AK613" s="34">
        <f t="shared" si="102"/>
        <v>-99</v>
      </c>
      <c r="AL613" s="30">
        <f t="shared" si="103"/>
        <v>-99</v>
      </c>
      <c r="AM613" s="5">
        <f t="shared" si="107"/>
        <v>439.02</v>
      </c>
      <c r="AN613" s="5">
        <f t="shared" si="108"/>
        <v>0</v>
      </c>
      <c r="AO613" s="30">
        <f t="shared" si="109"/>
        <v>0</v>
      </c>
      <c r="AP613" s="30">
        <f t="shared" si="104"/>
        <v>0</v>
      </c>
      <c r="AQ613" t="str">
        <f t="shared" si="105"/>
        <v>1993 - 2001</v>
      </c>
      <c r="AR613" s="2">
        <f t="shared" si="106"/>
        <v>1996</v>
      </c>
      <c r="AS613" s="2">
        <f t="shared" si="110"/>
        <v>-99</v>
      </c>
      <c r="AT613" s="31" t="s">
        <v>50</v>
      </c>
      <c r="AU613" s="31" t="s">
        <v>50</v>
      </c>
      <c r="AV613" s="31" t="s">
        <v>66</v>
      </c>
      <c r="AW613" s="31" t="s">
        <v>57</v>
      </c>
      <c r="AX613" s="31" t="s">
        <v>277</v>
      </c>
      <c r="AY613" s="31" t="s">
        <v>68</v>
      </c>
      <c r="AZ613" s="31" t="s">
        <v>152</v>
      </c>
      <c r="BA613" s="31" t="s">
        <v>12058</v>
      </c>
      <c r="BB613" s="31" t="s">
        <v>50</v>
      </c>
      <c r="BC613" s="31" t="s">
        <v>50</v>
      </c>
      <c r="BD613" s="31" t="s">
        <v>50</v>
      </c>
      <c r="BE613" s="31" t="s">
        <v>50</v>
      </c>
      <c r="BF613" s="31" t="s">
        <v>50</v>
      </c>
    </row>
    <row r="614" spans="1:58" ht="45" x14ac:dyDescent="0.25">
      <c r="A614" s="31" t="s">
        <v>1047</v>
      </c>
      <c r="B614" s="31" t="s">
        <v>49</v>
      </c>
      <c r="C614" s="32">
        <v>8</v>
      </c>
      <c r="D614" s="31" t="s">
        <v>50</v>
      </c>
      <c r="E614" s="31" t="s">
        <v>96</v>
      </c>
      <c r="F614" s="31" t="s">
        <v>194</v>
      </c>
      <c r="G614" s="31" t="s">
        <v>570</v>
      </c>
      <c r="H614" s="31" t="s">
        <v>116</v>
      </c>
      <c r="I614" s="31" t="s">
        <v>66</v>
      </c>
      <c r="J614" s="31" t="s">
        <v>54</v>
      </c>
      <c r="K614" s="31" t="s">
        <v>60</v>
      </c>
      <c r="L614" s="31" t="s">
        <v>55</v>
      </c>
      <c r="M614" s="31" t="s">
        <v>85</v>
      </c>
      <c r="N614" s="31" t="s">
        <v>50</v>
      </c>
      <c r="O614" s="31" t="s">
        <v>57</v>
      </c>
      <c r="P614" s="31" t="s">
        <v>50</v>
      </c>
      <c r="Q614" s="31" t="s">
        <v>50</v>
      </c>
      <c r="R614" s="31" t="s">
        <v>74</v>
      </c>
      <c r="S614" s="31" t="s">
        <v>59</v>
      </c>
      <c r="T614" s="31" t="s">
        <v>60</v>
      </c>
      <c r="U614" s="31" t="s">
        <v>60</v>
      </c>
      <c r="V614" s="31" t="s">
        <v>60</v>
      </c>
      <c r="W614" s="31" t="s">
        <v>50</v>
      </c>
      <c r="X614" s="31" t="s">
        <v>50</v>
      </c>
      <c r="Y614" s="31" t="s">
        <v>50</v>
      </c>
      <c r="Z614" s="31" t="s">
        <v>62</v>
      </c>
      <c r="AA614" s="31" t="s">
        <v>50</v>
      </c>
      <c r="AB614" s="31" t="s">
        <v>50</v>
      </c>
      <c r="AC614" s="31" t="s">
        <v>50</v>
      </c>
      <c r="AD614" s="31" t="s">
        <v>50</v>
      </c>
      <c r="AE614" s="2">
        <f t="shared" si="100"/>
        <v>48</v>
      </c>
      <c r="AF614" s="31" t="s">
        <v>84</v>
      </c>
      <c r="AG614" s="31" t="s">
        <v>129</v>
      </c>
      <c r="AH614" s="31" t="s">
        <v>50</v>
      </c>
      <c r="AI614" s="31" t="s">
        <v>50</v>
      </c>
      <c r="AJ614" s="31">
        <f t="shared" si="101"/>
        <v>0</v>
      </c>
      <c r="AK614" s="34">
        <f t="shared" si="102"/>
        <v>-99</v>
      </c>
      <c r="AL614" s="30">
        <f t="shared" si="103"/>
        <v>-99</v>
      </c>
      <c r="AM614" s="5">
        <f t="shared" si="107"/>
        <v>112.76</v>
      </c>
      <c r="AN614" s="5">
        <f t="shared" si="108"/>
        <v>0</v>
      </c>
      <c r="AO614" s="30">
        <f t="shared" si="109"/>
        <v>0</v>
      </c>
      <c r="AP614" s="30">
        <f t="shared" si="104"/>
        <v>0</v>
      </c>
      <c r="AQ614" t="str">
        <f t="shared" si="105"/>
        <v>1978 - 1992</v>
      </c>
      <c r="AR614" s="2">
        <f t="shared" si="106"/>
        <v>1978</v>
      </c>
      <c r="AS614" s="2">
        <f t="shared" si="110"/>
        <v>-99</v>
      </c>
      <c r="AT614" s="31" t="s">
        <v>50</v>
      </c>
      <c r="AU614" s="31" t="s">
        <v>50</v>
      </c>
      <c r="AV614" s="31" t="s">
        <v>66</v>
      </c>
      <c r="AW614" s="31" t="s">
        <v>57</v>
      </c>
      <c r="AX614" s="31" t="s">
        <v>50</v>
      </c>
      <c r="AY614" s="31" t="s">
        <v>50</v>
      </c>
      <c r="AZ614" s="31" t="s">
        <v>50</v>
      </c>
      <c r="BA614" s="31" t="s">
        <v>50</v>
      </c>
      <c r="BB614" s="31" t="s">
        <v>50</v>
      </c>
      <c r="BC614" s="31" t="s">
        <v>50</v>
      </c>
      <c r="BD614" s="31" t="s">
        <v>50</v>
      </c>
      <c r="BE614" s="31" t="s">
        <v>50</v>
      </c>
      <c r="BF614" s="31" t="s">
        <v>50</v>
      </c>
    </row>
    <row r="615" spans="1:58" ht="45" x14ac:dyDescent="0.25">
      <c r="A615" s="31" t="s">
        <v>2920</v>
      </c>
      <c r="B615" s="31" t="s">
        <v>49</v>
      </c>
      <c r="C615" s="32">
        <v>2</v>
      </c>
      <c r="D615" s="31" t="s">
        <v>50</v>
      </c>
      <c r="E615" s="31" t="s">
        <v>194</v>
      </c>
      <c r="F615" s="31" t="s">
        <v>92</v>
      </c>
      <c r="G615" s="31" t="s">
        <v>50</v>
      </c>
      <c r="H615" s="31" t="s">
        <v>50</v>
      </c>
      <c r="I615" s="31" t="s">
        <v>53</v>
      </c>
      <c r="J615" s="31" t="s">
        <v>54</v>
      </c>
      <c r="K615" s="31" t="s">
        <v>54</v>
      </c>
      <c r="L615" s="31" t="s">
        <v>55</v>
      </c>
      <c r="M615" s="31" t="s">
        <v>52</v>
      </c>
      <c r="N615" s="31" t="s">
        <v>50</v>
      </c>
      <c r="O615" s="31" t="s">
        <v>66</v>
      </c>
      <c r="P615" s="31" t="s">
        <v>50</v>
      </c>
      <c r="Q615" s="31" t="s">
        <v>50</v>
      </c>
      <c r="R615" s="31" t="s">
        <v>129</v>
      </c>
      <c r="S615" s="31" t="s">
        <v>59</v>
      </c>
      <c r="T615" s="31" t="s">
        <v>60</v>
      </c>
      <c r="U615" s="31" t="s">
        <v>60</v>
      </c>
      <c r="V615" s="31" t="s">
        <v>60</v>
      </c>
      <c r="W615" s="31" t="s">
        <v>50</v>
      </c>
      <c r="X615" s="31" t="s">
        <v>50</v>
      </c>
      <c r="Y615" s="31" t="s">
        <v>50</v>
      </c>
      <c r="Z615" s="31" t="s">
        <v>62</v>
      </c>
      <c r="AA615" s="31" t="s">
        <v>50</v>
      </c>
      <c r="AB615" s="31" t="s">
        <v>50</v>
      </c>
      <c r="AC615" s="31" t="s">
        <v>87</v>
      </c>
      <c r="AD615" s="31" t="s">
        <v>72</v>
      </c>
      <c r="AE615" s="2">
        <f t="shared" si="100"/>
        <v>48</v>
      </c>
      <c r="AF615" s="31" t="s">
        <v>84</v>
      </c>
      <c r="AG615" s="31" t="s">
        <v>129</v>
      </c>
      <c r="AH615" s="31" t="s">
        <v>251</v>
      </c>
      <c r="AI615" s="31" t="s">
        <v>12059</v>
      </c>
      <c r="AJ615" s="31">
        <f t="shared" si="101"/>
        <v>0</v>
      </c>
      <c r="AK615" s="34">
        <f t="shared" si="102"/>
        <v>-99</v>
      </c>
      <c r="AL615" s="30">
        <f t="shared" si="103"/>
        <v>-99</v>
      </c>
      <c r="AM615" s="5">
        <f t="shared" si="107"/>
        <v>133.01</v>
      </c>
      <c r="AN615" s="5">
        <f t="shared" si="108"/>
        <v>0</v>
      </c>
      <c r="AO615" s="30">
        <f t="shared" si="109"/>
        <v>0</v>
      </c>
      <c r="AP615" s="30">
        <f t="shared" si="104"/>
        <v>0</v>
      </c>
      <c r="AQ615" t="str">
        <f t="shared" si="105"/>
        <v>Before 1978</v>
      </c>
      <c r="AR615" s="2">
        <f t="shared" si="106"/>
        <v>1906</v>
      </c>
      <c r="AS615" s="2">
        <f t="shared" si="110"/>
        <v>-99</v>
      </c>
      <c r="AT615" s="31" t="s">
        <v>50</v>
      </c>
      <c r="AU615" s="31" t="s">
        <v>50</v>
      </c>
      <c r="AV615" s="31" t="s">
        <v>66</v>
      </c>
      <c r="AW615" s="31" t="s">
        <v>57</v>
      </c>
      <c r="AX615" s="31" t="s">
        <v>93</v>
      </c>
      <c r="AY615" s="31" t="s">
        <v>68</v>
      </c>
      <c r="AZ615" s="31" t="s">
        <v>251</v>
      </c>
      <c r="BA615" s="31" t="s">
        <v>12059</v>
      </c>
      <c r="BB615" s="31" t="s">
        <v>50</v>
      </c>
      <c r="BC615" s="31" t="s">
        <v>50</v>
      </c>
      <c r="BD615" s="31" t="s">
        <v>50</v>
      </c>
      <c r="BE615" s="31" t="s">
        <v>50</v>
      </c>
      <c r="BF615" s="31" t="s">
        <v>50</v>
      </c>
    </row>
    <row r="616" spans="1:58" ht="45" x14ac:dyDescent="0.25">
      <c r="A616" s="31" t="s">
        <v>2934</v>
      </c>
      <c r="B616" s="31" t="s">
        <v>49</v>
      </c>
      <c r="C616" s="32">
        <v>2</v>
      </c>
      <c r="D616" s="31" t="s">
        <v>50</v>
      </c>
      <c r="E616" s="31" t="s">
        <v>92</v>
      </c>
      <c r="F616" s="31" t="s">
        <v>194</v>
      </c>
      <c r="G616" s="31" t="s">
        <v>100</v>
      </c>
      <c r="H616" s="31" t="s">
        <v>102</v>
      </c>
      <c r="I616" s="31" t="s">
        <v>53</v>
      </c>
      <c r="J616" s="31" t="s">
        <v>54</v>
      </c>
      <c r="K616" s="31" t="s">
        <v>54</v>
      </c>
      <c r="L616" s="31" t="s">
        <v>55</v>
      </c>
      <c r="M616" s="31" t="s">
        <v>85</v>
      </c>
      <c r="N616" s="31" t="s">
        <v>50</v>
      </c>
      <c r="O616" s="31" t="s">
        <v>57</v>
      </c>
      <c r="P616" s="31" t="s">
        <v>50</v>
      </c>
      <c r="Q616" s="31" t="s">
        <v>50</v>
      </c>
      <c r="R616" s="31" t="s">
        <v>129</v>
      </c>
      <c r="S616" s="31" t="s">
        <v>59</v>
      </c>
      <c r="T616" s="31" t="s">
        <v>60</v>
      </c>
      <c r="U616" s="31" t="s">
        <v>60</v>
      </c>
      <c r="V616" s="31" t="s">
        <v>50</v>
      </c>
      <c r="W616" s="31" t="s">
        <v>50</v>
      </c>
      <c r="X616" s="31" t="s">
        <v>50</v>
      </c>
      <c r="Y616" s="31" t="s">
        <v>50</v>
      </c>
      <c r="Z616" s="31" t="s">
        <v>62</v>
      </c>
      <c r="AA616" s="31" t="s">
        <v>50</v>
      </c>
      <c r="AB616" s="31" t="s">
        <v>50</v>
      </c>
      <c r="AC616" s="31" t="s">
        <v>50</v>
      </c>
      <c r="AD616" s="31" t="s">
        <v>50</v>
      </c>
      <c r="AE616" s="2">
        <f t="shared" si="100"/>
        <v>48</v>
      </c>
      <c r="AF616" s="31" t="s">
        <v>84</v>
      </c>
      <c r="AG616" s="31" t="s">
        <v>129</v>
      </c>
      <c r="AH616" s="31" t="s">
        <v>152</v>
      </c>
      <c r="AI616" s="31" t="s">
        <v>12060</v>
      </c>
      <c r="AJ616" s="31">
        <f t="shared" si="101"/>
        <v>0</v>
      </c>
      <c r="AK616" s="34">
        <f t="shared" si="102"/>
        <v>-99</v>
      </c>
      <c r="AL616" s="30">
        <f t="shared" si="103"/>
        <v>-99</v>
      </c>
      <c r="AM616" s="5">
        <f t="shared" si="107"/>
        <v>112.76</v>
      </c>
      <c r="AN616" s="5">
        <f t="shared" si="108"/>
        <v>0</v>
      </c>
      <c r="AO616" s="30">
        <f t="shared" si="109"/>
        <v>0</v>
      </c>
      <c r="AP616" s="30">
        <f t="shared" si="104"/>
        <v>0</v>
      </c>
      <c r="AQ616" t="str">
        <f t="shared" si="105"/>
        <v>Before 1978</v>
      </c>
      <c r="AR616" s="2">
        <f t="shared" si="106"/>
        <v>1950</v>
      </c>
      <c r="AS616" s="2">
        <f t="shared" si="110"/>
        <v>-99</v>
      </c>
      <c r="AT616" s="31" t="s">
        <v>50</v>
      </c>
      <c r="AU616" s="31" t="s">
        <v>50</v>
      </c>
      <c r="AV616" s="31" t="s">
        <v>66</v>
      </c>
      <c r="AW616" s="31" t="s">
        <v>57</v>
      </c>
      <c r="AX616" s="31" t="s">
        <v>50</v>
      </c>
      <c r="AY616" s="31" t="s">
        <v>50</v>
      </c>
      <c r="AZ616" s="31" t="s">
        <v>152</v>
      </c>
      <c r="BA616" s="31" t="s">
        <v>12060</v>
      </c>
      <c r="BB616" s="31" t="s">
        <v>50</v>
      </c>
      <c r="BC616" s="31" t="s">
        <v>50</v>
      </c>
      <c r="BD616" s="31" t="s">
        <v>50</v>
      </c>
      <c r="BE616" s="31" t="s">
        <v>50</v>
      </c>
      <c r="BF616" s="31" t="s">
        <v>50</v>
      </c>
    </row>
    <row r="617" spans="1:58" ht="45" x14ac:dyDescent="0.25">
      <c r="A617" s="31" t="s">
        <v>2934</v>
      </c>
      <c r="B617" s="31" t="s">
        <v>49</v>
      </c>
      <c r="C617" s="32">
        <v>3</v>
      </c>
      <c r="D617" s="31" t="s">
        <v>50</v>
      </c>
      <c r="E617" s="31" t="s">
        <v>92</v>
      </c>
      <c r="F617" s="31" t="s">
        <v>194</v>
      </c>
      <c r="G617" s="31" t="s">
        <v>100</v>
      </c>
      <c r="H617" s="31" t="s">
        <v>102</v>
      </c>
      <c r="I617" s="31" t="s">
        <v>59</v>
      </c>
      <c r="J617" s="31" t="s">
        <v>54</v>
      </c>
      <c r="K617" s="31" t="s">
        <v>54</v>
      </c>
      <c r="L617" s="31" t="s">
        <v>55</v>
      </c>
      <c r="M617" s="31" t="s">
        <v>52</v>
      </c>
      <c r="N617" s="31" t="s">
        <v>50</v>
      </c>
      <c r="O617" s="31" t="s">
        <v>57</v>
      </c>
      <c r="P617" s="31" t="s">
        <v>50</v>
      </c>
      <c r="Q617" s="31" t="s">
        <v>50</v>
      </c>
      <c r="R617" s="31" t="s">
        <v>129</v>
      </c>
      <c r="S617" s="31" t="s">
        <v>59</v>
      </c>
      <c r="T617" s="31" t="s">
        <v>60</v>
      </c>
      <c r="U617" s="31" t="s">
        <v>60</v>
      </c>
      <c r="V617" s="31" t="s">
        <v>50</v>
      </c>
      <c r="W617" s="31" t="s">
        <v>50</v>
      </c>
      <c r="X617" s="31" t="s">
        <v>50</v>
      </c>
      <c r="Y617" s="31" t="s">
        <v>50</v>
      </c>
      <c r="Z617" s="31" t="s">
        <v>62</v>
      </c>
      <c r="AA617" s="31" t="s">
        <v>50</v>
      </c>
      <c r="AB617" s="31" t="s">
        <v>50</v>
      </c>
      <c r="AC617" s="31" t="s">
        <v>50</v>
      </c>
      <c r="AD617" s="31" t="s">
        <v>50</v>
      </c>
      <c r="AE617" s="2">
        <f t="shared" si="100"/>
        <v>48</v>
      </c>
      <c r="AF617" s="31" t="s">
        <v>84</v>
      </c>
      <c r="AG617" s="31" t="s">
        <v>129</v>
      </c>
      <c r="AH617" s="31" t="s">
        <v>152</v>
      </c>
      <c r="AI617" s="31" t="s">
        <v>12061</v>
      </c>
      <c r="AJ617" s="31">
        <f t="shared" si="101"/>
        <v>0</v>
      </c>
      <c r="AK617" s="34">
        <f t="shared" si="102"/>
        <v>-99</v>
      </c>
      <c r="AL617" s="30">
        <f t="shared" si="103"/>
        <v>-99</v>
      </c>
      <c r="AM617" s="5">
        <f t="shared" si="107"/>
        <v>112.76</v>
      </c>
      <c r="AN617" s="5">
        <f t="shared" si="108"/>
        <v>0</v>
      </c>
      <c r="AO617" s="30">
        <f t="shared" si="109"/>
        <v>0</v>
      </c>
      <c r="AP617" s="30">
        <f t="shared" si="104"/>
        <v>0</v>
      </c>
      <c r="AQ617" t="str">
        <f t="shared" si="105"/>
        <v>Before 1978</v>
      </c>
      <c r="AR617" s="2">
        <f t="shared" si="106"/>
        <v>1950</v>
      </c>
      <c r="AS617" s="2">
        <f t="shared" si="110"/>
        <v>-99</v>
      </c>
      <c r="AT617" s="31" t="s">
        <v>50</v>
      </c>
      <c r="AU617" s="31" t="s">
        <v>50</v>
      </c>
      <c r="AV617" s="31" t="s">
        <v>66</v>
      </c>
      <c r="AW617" s="31" t="s">
        <v>57</v>
      </c>
      <c r="AX617" s="31" t="s">
        <v>50</v>
      </c>
      <c r="AY617" s="31" t="s">
        <v>50</v>
      </c>
      <c r="AZ617" s="31" t="s">
        <v>152</v>
      </c>
      <c r="BA617" s="31" t="s">
        <v>12061</v>
      </c>
      <c r="BB617" s="31" t="s">
        <v>50</v>
      </c>
      <c r="BC617" s="31" t="s">
        <v>50</v>
      </c>
      <c r="BD617" s="31" t="s">
        <v>50</v>
      </c>
      <c r="BE617" s="31" t="s">
        <v>50</v>
      </c>
      <c r="BF617" s="31" t="s">
        <v>50</v>
      </c>
    </row>
    <row r="618" spans="1:58" ht="45" x14ac:dyDescent="0.25">
      <c r="A618" s="31" t="s">
        <v>2934</v>
      </c>
      <c r="B618" s="31" t="s">
        <v>49</v>
      </c>
      <c r="C618" s="32">
        <v>4</v>
      </c>
      <c r="D618" s="31" t="s">
        <v>50</v>
      </c>
      <c r="E618" s="31" t="s">
        <v>92</v>
      </c>
      <c r="F618" s="31" t="s">
        <v>194</v>
      </c>
      <c r="G618" s="31" t="s">
        <v>100</v>
      </c>
      <c r="H618" s="31" t="s">
        <v>102</v>
      </c>
      <c r="I618" s="31" t="s">
        <v>53</v>
      </c>
      <c r="J618" s="31" t="s">
        <v>54</v>
      </c>
      <c r="K618" s="31" t="s">
        <v>54</v>
      </c>
      <c r="L618" s="31" t="s">
        <v>55</v>
      </c>
      <c r="M618" s="31" t="s">
        <v>72</v>
      </c>
      <c r="N618" s="31" t="s">
        <v>50</v>
      </c>
      <c r="O618" s="31" t="s">
        <v>57</v>
      </c>
      <c r="P618" s="31" t="s">
        <v>50</v>
      </c>
      <c r="Q618" s="31" t="s">
        <v>50</v>
      </c>
      <c r="R618" s="31" t="s">
        <v>129</v>
      </c>
      <c r="S618" s="31" t="s">
        <v>59</v>
      </c>
      <c r="T618" s="31" t="s">
        <v>60</v>
      </c>
      <c r="U618" s="31" t="s">
        <v>60</v>
      </c>
      <c r="V618" s="31" t="s">
        <v>50</v>
      </c>
      <c r="W618" s="31" t="s">
        <v>50</v>
      </c>
      <c r="X618" s="31" t="s">
        <v>50</v>
      </c>
      <c r="Y618" s="31" t="s">
        <v>50</v>
      </c>
      <c r="Z618" s="31" t="s">
        <v>62</v>
      </c>
      <c r="AA618" s="31" t="s">
        <v>50</v>
      </c>
      <c r="AB618" s="31" t="s">
        <v>50</v>
      </c>
      <c r="AC618" s="31" t="s">
        <v>50</v>
      </c>
      <c r="AD618" s="31" t="s">
        <v>50</v>
      </c>
      <c r="AE618" s="2">
        <f t="shared" si="100"/>
        <v>48</v>
      </c>
      <c r="AF618" s="31" t="s">
        <v>84</v>
      </c>
      <c r="AG618" s="31" t="s">
        <v>129</v>
      </c>
      <c r="AH618" s="31" t="s">
        <v>152</v>
      </c>
      <c r="AI618" s="31" t="s">
        <v>12062</v>
      </c>
      <c r="AJ618" s="31">
        <f t="shared" si="101"/>
        <v>0</v>
      </c>
      <c r="AK618" s="34">
        <f t="shared" si="102"/>
        <v>-99</v>
      </c>
      <c r="AL618" s="30">
        <f t="shared" si="103"/>
        <v>-99</v>
      </c>
      <c r="AM618" s="5">
        <f t="shared" si="107"/>
        <v>112.76</v>
      </c>
      <c r="AN618" s="5">
        <f t="shared" si="108"/>
        <v>0</v>
      </c>
      <c r="AO618" s="30">
        <f t="shared" si="109"/>
        <v>0</v>
      </c>
      <c r="AP618" s="30">
        <f t="shared" si="104"/>
        <v>0</v>
      </c>
      <c r="AQ618" t="str">
        <f t="shared" si="105"/>
        <v>Before 1978</v>
      </c>
      <c r="AR618" s="2">
        <f t="shared" si="106"/>
        <v>1950</v>
      </c>
      <c r="AS618" s="2">
        <f t="shared" si="110"/>
        <v>-99</v>
      </c>
      <c r="AT618" s="31" t="s">
        <v>50</v>
      </c>
      <c r="AU618" s="31" t="s">
        <v>50</v>
      </c>
      <c r="AV618" s="31" t="s">
        <v>66</v>
      </c>
      <c r="AW618" s="31" t="s">
        <v>57</v>
      </c>
      <c r="AX618" s="31" t="s">
        <v>50</v>
      </c>
      <c r="AY618" s="31" t="s">
        <v>50</v>
      </c>
      <c r="AZ618" s="31" t="s">
        <v>152</v>
      </c>
      <c r="BA618" s="31" t="s">
        <v>12062</v>
      </c>
      <c r="BB618" s="31" t="s">
        <v>50</v>
      </c>
      <c r="BC618" s="31" t="s">
        <v>50</v>
      </c>
      <c r="BD618" s="31" t="s">
        <v>50</v>
      </c>
      <c r="BE618" s="31" t="s">
        <v>50</v>
      </c>
      <c r="BF618" s="31" t="s">
        <v>50</v>
      </c>
    </row>
    <row r="619" spans="1:58" ht="45" x14ac:dyDescent="0.25">
      <c r="A619" s="31" t="s">
        <v>2934</v>
      </c>
      <c r="B619" s="31" t="s">
        <v>49</v>
      </c>
      <c r="C619" s="32">
        <v>7</v>
      </c>
      <c r="D619" s="31" t="s">
        <v>50</v>
      </c>
      <c r="E619" s="31" t="s">
        <v>92</v>
      </c>
      <c r="F619" s="31" t="s">
        <v>194</v>
      </c>
      <c r="G619" s="31" t="s">
        <v>100</v>
      </c>
      <c r="H619" s="31" t="s">
        <v>102</v>
      </c>
      <c r="I619" s="31" t="s">
        <v>97</v>
      </c>
      <c r="J619" s="31" t="s">
        <v>54</v>
      </c>
      <c r="K619" s="31" t="s">
        <v>54</v>
      </c>
      <c r="L619" s="31" t="s">
        <v>55</v>
      </c>
      <c r="M619" s="31" t="s">
        <v>84</v>
      </c>
      <c r="N619" s="31" t="s">
        <v>50</v>
      </c>
      <c r="O619" s="31" t="s">
        <v>57</v>
      </c>
      <c r="P619" s="31" t="s">
        <v>50</v>
      </c>
      <c r="Q619" s="31" t="s">
        <v>50</v>
      </c>
      <c r="R619" s="31" t="s">
        <v>129</v>
      </c>
      <c r="S619" s="31" t="s">
        <v>59</v>
      </c>
      <c r="T619" s="31" t="s">
        <v>60</v>
      </c>
      <c r="U619" s="31" t="s">
        <v>60</v>
      </c>
      <c r="V619" s="31" t="s">
        <v>50</v>
      </c>
      <c r="W619" s="31" t="s">
        <v>50</v>
      </c>
      <c r="X619" s="31" t="s">
        <v>50</v>
      </c>
      <c r="Y619" s="31" t="s">
        <v>50</v>
      </c>
      <c r="Z619" s="31" t="s">
        <v>62</v>
      </c>
      <c r="AA619" s="31" t="s">
        <v>50</v>
      </c>
      <c r="AB619" s="31" t="s">
        <v>50</v>
      </c>
      <c r="AC619" s="31" t="s">
        <v>50</v>
      </c>
      <c r="AD619" s="31" t="s">
        <v>50</v>
      </c>
      <c r="AE619" s="2">
        <f t="shared" si="100"/>
        <v>48</v>
      </c>
      <c r="AF619" s="31" t="s">
        <v>84</v>
      </c>
      <c r="AG619" s="31" t="s">
        <v>129</v>
      </c>
      <c r="AH619" s="31" t="s">
        <v>152</v>
      </c>
      <c r="AI619" s="31" t="s">
        <v>12060</v>
      </c>
      <c r="AJ619" s="31">
        <f t="shared" si="101"/>
        <v>0</v>
      </c>
      <c r="AK619" s="34">
        <f t="shared" si="102"/>
        <v>-99</v>
      </c>
      <c r="AL619" s="30">
        <f t="shared" si="103"/>
        <v>-99</v>
      </c>
      <c r="AM619" s="5">
        <f t="shared" si="107"/>
        <v>112.76</v>
      </c>
      <c r="AN619" s="5">
        <f t="shared" si="108"/>
        <v>0</v>
      </c>
      <c r="AO619" s="30">
        <f t="shared" si="109"/>
        <v>0</v>
      </c>
      <c r="AP619" s="30">
        <f t="shared" si="104"/>
        <v>0</v>
      </c>
      <c r="AQ619" t="str">
        <f t="shared" si="105"/>
        <v>Before 1978</v>
      </c>
      <c r="AR619" s="2">
        <f t="shared" si="106"/>
        <v>1950</v>
      </c>
      <c r="AS619" s="2">
        <f t="shared" si="110"/>
        <v>-99</v>
      </c>
      <c r="AT619" s="31" t="s">
        <v>50</v>
      </c>
      <c r="AU619" s="31" t="s">
        <v>50</v>
      </c>
      <c r="AV619" s="31" t="s">
        <v>66</v>
      </c>
      <c r="AW619" s="31" t="s">
        <v>57</v>
      </c>
      <c r="AX619" s="31" t="s">
        <v>50</v>
      </c>
      <c r="AY619" s="31" t="s">
        <v>50</v>
      </c>
      <c r="AZ619" s="31" t="s">
        <v>152</v>
      </c>
      <c r="BA619" s="31" t="s">
        <v>12060</v>
      </c>
      <c r="BB619" s="31" t="s">
        <v>50</v>
      </c>
      <c r="BC619" s="31" t="s">
        <v>50</v>
      </c>
      <c r="BD619" s="31" t="s">
        <v>50</v>
      </c>
      <c r="BE619" s="31" t="s">
        <v>50</v>
      </c>
      <c r="BF619" s="31" t="s">
        <v>50</v>
      </c>
    </row>
    <row r="620" spans="1:58" ht="45" x14ac:dyDescent="0.25">
      <c r="A620" s="31" t="s">
        <v>2934</v>
      </c>
      <c r="B620" s="31" t="s">
        <v>49</v>
      </c>
      <c r="C620" s="32">
        <v>8</v>
      </c>
      <c r="D620" s="31" t="s">
        <v>50</v>
      </c>
      <c r="E620" s="31" t="s">
        <v>92</v>
      </c>
      <c r="F620" s="31" t="s">
        <v>194</v>
      </c>
      <c r="G620" s="31" t="s">
        <v>100</v>
      </c>
      <c r="H620" s="31" t="s">
        <v>102</v>
      </c>
      <c r="I620" s="31" t="s">
        <v>304</v>
      </c>
      <c r="J620" s="31" t="s">
        <v>54</v>
      </c>
      <c r="K620" s="31" t="s">
        <v>54</v>
      </c>
      <c r="L620" s="31" t="s">
        <v>55</v>
      </c>
      <c r="M620" s="31" t="s">
        <v>51</v>
      </c>
      <c r="N620" s="31" t="s">
        <v>50</v>
      </c>
      <c r="O620" s="31" t="s">
        <v>57</v>
      </c>
      <c r="P620" s="31" t="s">
        <v>50</v>
      </c>
      <c r="Q620" s="31" t="s">
        <v>50</v>
      </c>
      <c r="R620" s="31" t="s">
        <v>129</v>
      </c>
      <c r="S620" s="31" t="s">
        <v>59</v>
      </c>
      <c r="T620" s="31" t="s">
        <v>60</v>
      </c>
      <c r="U620" s="31" t="s">
        <v>60</v>
      </c>
      <c r="V620" s="31" t="s">
        <v>50</v>
      </c>
      <c r="W620" s="31" t="s">
        <v>50</v>
      </c>
      <c r="X620" s="31" t="s">
        <v>50</v>
      </c>
      <c r="Y620" s="31" t="s">
        <v>50</v>
      </c>
      <c r="Z620" s="31" t="s">
        <v>62</v>
      </c>
      <c r="AA620" s="31" t="s">
        <v>50</v>
      </c>
      <c r="AB620" s="31" t="s">
        <v>50</v>
      </c>
      <c r="AC620" s="31" t="s">
        <v>50</v>
      </c>
      <c r="AD620" s="31" t="s">
        <v>50</v>
      </c>
      <c r="AE620" s="2">
        <f t="shared" si="100"/>
        <v>48</v>
      </c>
      <c r="AF620" s="31" t="s">
        <v>84</v>
      </c>
      <c r="AG620" s="31" t="s">
        <v>129</v>
      </c>
      <c r="AH620" s="31" t="s">
        <v>152</v>
      </c>
      <c r="AI620" s="31" t="s">
        <v>12060</v>
      </c>
      <c r="AJ620" s="31">
        <f t="shared" si="101"/>
        <v>0</v>
      </c>
      <c r="AK620" s="34">
        <f t="shared" si="102"/>
        <v>-99</v>
      </c>
      <c r="AL620" s="30">
        <f t="shared" si="103"/>
        <v>-99</v>
      </c>
      <c r="AM620" s="5">
        <f t="shared" si="107"/>
        <v>112.76</v>
      </c>
      <c r="AN620" s="5">
        <f t="shared" si="108"/>
        <v>0</v>
      </c>
      <c r="AO620" s="30">
        <f t="shared" si="109"/>
        <v>0</v>
      </c>
      <c r="AP620" s="30">
        <f t="shared" si="104"/>
        <v>0</v>
      </c>
      <c r="AQ620" t="str">
        <f t="shared" si="105"/>
        <v>Before 1978</v>
      </c>
      <c r="AR620" s="2">
        <f t="shared" si="106"/>
        <v>1950</v>
      </c>
      <c r="AS620" s="2">
        <f t="shared" si="110"/>
        <v>-99</v>
      </c>
      <c r="AT620" s="31" t="s">
        <v>50</v>
      </c>
      <c r="AU620" s="31" t="s">
        <v>50</v>
      </c>
      <c r="AV620" s="31" t="s">
        <v>66</v>
      </c>
      <c r="AW620" s="31" t="s">
        <v>57</v>
      </c>
      <c r="AX620" s="31" t="s">
        <v>50</v>
      </c>
      <c r="AY620" s="31" t="s">
        <v>50</v>
      </c>
      <c r="AZ620" s="31" t="s">
        <v>152</v>
      </c>
      <c r="BA620" s="31" t="s">
        <v>12060</v>
      </c>
      <c r="BB620" s="31" t="s">
        <v>50</v>
      </c>
      <c r="BC620" s="31" t="s">
        <v>50</v>
      </c>
      <c r="BD620" s="31" t="s">
        <v>50</v>
      </c>
      <c r="BE620" s="31" t="s">
        <v>50</v>
      </c>
      <c r="BF620" s="31" t="s">
        <v>50</v>
      </c>
    </row>
    <row r="621" spans="1:58" ht="45" x14ac:dyDescent="0.25">
      <c r="A621" s="31" t="s">
        <v>2953</v>
      </c>
      <c r="B621" s="31" t="s">
        <v>49</v>
      </c>
      <c r="C621" s="32">
        <v>1</v>
      </c>
      <c r="D621" s="31" t="s">
        <v>50</v>
      </c>
      <c r="E621" s="31" t="s">
        <v>52</v>
      </c>
      <c r="F621" s="31" t="s">
        <v>84</v>
      </c>
      <c r="G621" s="31" t="s">
        <v>50</v>
      </c>
      <c r="H621" s="31" t="s">
        <v>50</v>
      </c>
      <c r="I621" s="31" t="s">
        <v>53</v>
      </c>
      <c r="J621" s="31" t="s">
        <v>54</v>
      </c>
      <c r="K621" s="31" t="s">
        <v>54</v>
      </c>
      <c r="L621" s="31" t="s">
        <v>55</v>
      </c>
      <c r="M621" s="31" t="s">
        <v>72</v>
      </c>
      <c r="N621" s="31" t="s">
        <v>50</v>
      </c>
      <c r="O621" s="31" t="s">
        <v>57</v>
      </c>
      <c r="P621" s="31" t="s">
        <v>498</v>
      </c>
      <c r="Q621" s="31" t="s">
        <v>50</v>
      </c>
      <c r="R621" s="31" t="s">
        <v>58</v>
      </c>
      <c r="S621" s="31" t="s">
        <v>53</v>
      </c>
      <c r="T621" s="31" t="s">
        <v>60</v>
      </c>
      <c r="U621" s="31" t="s">
        <v>60</v>
      </c>
      <c r="V621" s="31" t="s">
        <v>60</v>
      </c>
      <c r="W621" s="31" t="s">
        <v>50</v>
      </c>
      <c r="X621" s="31" t="s">
        <v>50</v>
      </c>
      <c r="Y621" s="31" t="s">
        <v>61</v>
      </c>
      <c r="Z621" s="31" t="s">
        <v>62</v>
      </c>
      <c r="AA621" s="31" t="s">
        <v>50</v>
      </c>
      <c r="AB621" s="31" t="s">
        <v>50</v>
      </c>
      <c r="AC621" s="31" t="s">
        <v>87</v>
      </c>
      <c r="AD621" s="31" t="s">
        <v>72</v>
      </c>
      <c r="AE621" s="2">
        <f t="shared" si="100"/>
        <v>48</v>
      </c>
      <c r="AF621" s="31" t="s">
        <v>84</v>
      </c>
      <c r="AG621" s="31" t="s">
        <v>129</v>
      </c>
      <c r="AH621" s="31" t="s">
        <v>251</v>
      </c>
      <c r="AI621" s="31" t="s">
        <v>11767</v>
      </c>
      <c r="AJ621" s="31">
        <f t="shared" si="101"/>
        <v>0</v>
      </c>
      <c r="AK621" s="34">
        <f t="shared" si="102"/>
        <v>-99</v>
      </c>
      <c r="AL621" s="30">
        <f t="shared" si="103"/>
        <v>-99</v>
      </c>
      <c r="AM621" s="5">
        <f t="shared" si="107"/>
        <v>284.57</v>
      </c>
      <c r="AN621" s="5">
        <f t="shared" si="108"/>
        <v>0</v>
      </c>
      <c r="AO621" s="30">
        <f t="shared" si="109"/>
        <v>0</v>
      </c>
      <c r="AP621" s="30">
        <f t="shared" si="104"/>
        <v>0</v>
      </c>
      <c r="AQ621" t="str">
        <f t="shared" si="105"/>
        <v>1978 - 1992</v>
      </c>
      <c r="AR621" s="2">
        <f t="shared" si="106"/>
        <v>1985</v>
      </c>
      <c r="AS621" s="2">
        <f t="shared" si="110"/>
        <v>-99</v>
      </c>
      <c r="AT621" s="31" t="s">
        <v>50</v>
      </c>
      <c r="AU621" s="31" t="s">
        <v>50</v>
      </c>
      <c r="AV621" s="31" t="s">
        <v>66</v>
      </c>
      <c r="AW621" s="31" t="s">
        <v>57</v>
      </c>
      <c r="AX621" s="31" t="s">
        <v>146</v>
      </c>
      <c r="AY621" s="31" t="s">
        <v>68</v>
      </c>
      <c r="AZ621" s="31" t="s">
        <v>251</v>
      </c>
      <c r="BA621" s="31" t="s">
        <v>11767</v>
      </c>
      <c r="BB621" s="31" t="s">
        <v>50</v>
      </c>
      <c r="BC621" s="31" t="s">
        <v>50</v>
      </c>
      <c r="BD621" s="31" t="s">
        <v>50</v>
      </c>
      <c r="BE621" s="31" t="s">
        <v>50</v>
      </c>
      <c r="BF621" s="31" t="s">
        <v>50</v>
      </c>
    </row>
    <row r="622" spans="1:58" ht="45" x14ac:dyDescent="0.25">
      <c r="A622" s="31" t="s">
        <v>2985</v>
      </c>
      <c r="B622" s="31" t="s">
        <v>49</v>
      </c>
      <c r="C622" s="32">
        <v>1</v>
      </c>
      <c r="D622" s="31" t="s">
        <v>50</v>
      </c>
      <c r="E622" s="31" t="s">
        <v>194</v>
      </c>
      <c r="F622" s="31" t="s">
        <v>96</v>
      </c>
      <c r="G622" s="31" t="s">
        <v>99</v>
      </c>
      <c r="H622" s="31" t="s">
        <v>100</v>
      </c>
      <c r="I622" s="31" t="s">
        <v>53</v>
      </c>
      <c r="J622" s="31" t="s">
        <v>54</v>
      </c>
      <c r="K622" s="31" t="s">
        <v>54</v>
      </c>
      <c r="L622" s="31" t="s">
        <v>55</v>
      </c>
      <c r="M622" s="31" t="s">
        <v>100</v>
      </c>
      <c r="N622" s="31" t="s">
        <v>50</v>
      </c>
      <c r="O622" s="31" t="s">
        <v>57</v>
      </c>
      <c r="P622" s="31" t="s">
        <v>50</v>
      </c>
      <c r="Q622" s="31" t="s">
        <v>50</v>
      </c>
      <c r="R622" s="31" t="s">
        <v>129</v>
      </c>
      <c r="S622" s="31" t="s">
        <v>59</v>
      </c>
      <c r="T622" s="31" t="s">
        <v>50</v>
      </c>
      <c r="U622" s="31" t="s">
        <v>50</v>
      </c>
      <c r="V622" s="31" t="s">
        <v>50</v>
      </c>
      <c r="W622" s="31" t="s">
        <v>50</v>
      </c>
      <c r="X622" s="31" t="s">
        <v>50</v>
      </c>
      <c r="Y622" s="31" t="s">
        <v>50</v>
      </c>
      <c r="Z622" s="31" t="s">
        <v>62</v>
      </c>
      <c r="AA622" s="31" t="s">
        <v>50</v>
      </c>
      <c r="AB622" s="31" t="s">
        <v>50</v>
      </c>
      <c r="AC622" s="31" t="s">
        <v>87</v>
      </c>
      <c r="AD622" s="31" t="s">
        <v>72</v>
      </c>
      <c r="AE622" s="2">
        <f t="shared" si="100"/>
        <v>48</v>
      </c>
      <c r="AF622" s="31" t="s">
        <v>84</v>
      </c>
      <c r="AG622" s="31" t="s">
        <v>129</v>
      </c>
      <c r="AH622" s="31" t="s">
        <v>152</v>
      </c>
      <c r="AI622" s="31" t="s">
        <v>12063</v>
      </c>
      <c r="AJ622" s="31">
        <f t="shared" si="101"/>
        <v>0</v>
      </c>
      <c r="AK622" s="34">
        <f t="shared" si="102"/>
        <v>-99</v>
      </c>
      <c r="AL622" s="30">
        <f t="shared" si="103"/>
        <v>-99</v>
      </c>
      <c r="AM622" s="5">
        <f t="shared" si="107"/>
        <v>39.96</v>
      </c>
      <c r="AN622" s="5">
        <f t="shared" si="108"/>
        <v>0</v>
      </c>
      <c r="AO622" s="30">
        <f t="shared" si="109"/>
        <v>0</v>
      </c>
      <c r="AP622" s="30">
        <f t="shared" si="104"/>
        <v>0</v>
      </c>
      <c r="AQ622" t="str">
        <f t="shared" si="105"/>
        <v>Before 1978</v>
      </c>
      <c r="AR622" s="2">
        <f t="shared" si="106"/>
        <v>1974</v>
      </c>
      <c r="AS622" s="2">
        <f t="shared" si="110"/>
        <v>-99</v>
      </c>
      <c r="AT622" s="31" t="s">
        <v>50</v>
      </c>
      <c r="AU622" s="31" t="s">
        <v>50</v>
      </c>
      <c r="AV622" s="31" t="s">
        <v>66</v>
      </c>
      <c r="AW622" s="31" t="s">
        <v>57</v>
      </c>
      <c r="AX622" s="31" t="s">
        <v>101</v>
      </c>
      <c r="AY622" s="31" t="s">
        <v>68</v>
      </c>
      <c r="AZ622" s="31" t="s">
        <v>152</v>
      </c>
      <c r="BA622" s="31" t="s">
        <v>12063</v>
      </c>
      <c r="BB622" s="31" t="s">
        <v>50</v>
      </c>
      <c r="BC622" s="31" t="s">
        <v>50</v>
      </c>
      <c r="BD622" s="31" t="s">
        <v>50</v>
      </c>
      <c r="BE622" s="31" t="s">
        <v>50</v>
      </c>
      <c r="BF622" s="31" t="s">
        <v>50</v>
      </c>
    </row>
    <row r="623" spans="1:58" ht="45" x14ac:dyDescent="0.25">
      <c r="A623" s="31" t="s">
        <v>2985</v>
      </c>
      <c r="B623" s="31" t="s">
        <v>49</v>
      </c>
      <c r="C623" s="32">
        <v>3</v>
      </c>
      <c r="D623" s="31" t="s">
        <v>50</v>
      </c>
      <c r="E623" s="31" t="s">
        <v>194</v>
      </c>
      <c r="F623" s="31" t="s">
        <v>96</v>
      </c>
      <c r="G623" s="31" t="s">
        <v>99</v>
      </c>
      <c r="H623" s="31" t="s">
        <v>100</v>
      </c>
      <c r="I623" s="31" t="s">
        <v>97</v>
      </c>
      <c r="J623" s="31" t="s">
        <v>54</v>
      </c>
      <c r="K623" s="31" t="s">
        <v>54</v>
      </c>
      <c r="L623" s="31" t="s">
        <v>55</v>
      </c>
      <c r="M623" s="31" t="s">
        <v>84</v>
      </c>
      <c r="N623" s="31" t="s">
        <v>50</v>
      </c>
      <c r="O623" s="31" t="s">
        <v>57</v>
      </c>
      <c r="P623" s="31" t="s">
        <v>50</v>
      </c>
      <c r="Q623" s="31" t="s">
        <v>50</v>
      </c>
      <c r="R623" s="31" t="s">
        <v>129</v>
      </c>
      <c r="S623" s="31" t="s">
        <v>59</v>
      </c>
      <c r="T623" s="31" t="s">
        <v>50</v>
      </c>
      <c r="U623" s="31" t="s">
        <v>50</v>
      </c>
      <c r="V623" s="31" t="s">
        <v>50</v>
      </c>
      <c r="W623" s="31" t="s">
        <v>50</v>
      </c>
      <c r="X623" s="31" t="s">
        <v>50</v>
      </c>
      <c r="Y623" s="31" t="s">
        <v>50</v>
      </c>
      <c r="Z623" s="31" t="s">
        <v>62</v>
      </c>
      <c r="AA623" s="31" t="s">
        <v>50</v>
      </c>
      <c r="AB623" s="31" t="s">
        <v>50</v>
      </c>
      <c r="AC623" s="31" t="s">
        <v>87</v>
      </c>
      <c r="AD623" s="31" t="s">
        <v>72</v>
      </c>
      <c r="AE623" s="2">
        <f t="shared" si="100"/>
        <v>48</v>
      </c>
      <c r="AF623" s="31" t="s">
        <v>84</v>
      </c>
      <c r="AG623" s="31" t="s">
        <v>129</v>
      </c>
      <c r="AH623" s="31" t="s">
        <v>152</v>
      </c>
      <c r="AI623" s="31" t="s">
        <v>12064</v>
      </c>
      <c r="AJ623" s="31">
        <f t="shared" si="101"/>
        <v>0</v>
      </c>
      <c r="AK623" s="34">
        <f t="shared" si="102"/>
        <v>-99</v>
      </c>
      <c r="AL623" s="30">
        <f t="shared" si="103"/>
        <v>-99</v>
      </c>
      <c r="AM623" s="5">
        <f t="shared" si="107"/>
        <v>39.96</v>
      </c>
      <c r="AN623" s="5">
        <f t="shared" si="108"/>
        <v>0</v>
      </c>
      <c r="AO623" s="30">
        <f t="shared" si="109"/>
        <v>0</v>
      </c>
      <c r="AP623" s="30">
        <f t="shared" si="104"/>
        <v>0</v>
      </c>
      <c r="AQ623" t="str">
        <f t="shared" si="105"/>
        <v>Before 1978</v>
      </c>
      <c r="AR623" s="2">
        <f t="shared" si="106"/>
        <v>1974</v>
      </c>
      <c r="AS623" s="2">
        <f t="shared" si="110"/>
        <v>-99</v>
      </c>
      <c r="AT623" s="31" t="s">
        <v>50</v>
      </c>
      <c r="AU623" s="31" t="s">
        <v>50</v>
      </c>
      <c r="AV623" s="31" t="s">
        <v>66</v>
      </c>
      <c r="AW623" s="31" t="s">
        <v>57</v>
      </c>
      <c r="AX623" s="31" t="s">
        <v>101</v>
      </c>
      <c r="AY623" s="31" t="s">
        <v>68</v>
      </c>
      <c r="AZ623" s="31" t="s">
        <v>152</v>
      </c>
      <c r="BA623" s="31" t="s">
        <v>12064</v>
      </c>
      <c r="BB623" s="31" t="s">
        <v>50</v>
      </c>
      <c r="BC623" s="31" t="s">
        <v>50</v>
      </c>
      <c r="BD623" s="31" t="s">
        <v>50</v>
      </c>
      <c r="BE623" s="31" t="s">
        <v>50</v>
      </c>
      <c r="BF623" s="31" t="s">
        <v>50</v>
      </c>
    </row>
    <row r="624" spans="1:58" ht="45" x14ac:dyDescent="0.25">
      <c r="A624" s="31" t="s">
        <v>2985</v>
      </c>
      <c r="B624" s="31" t="s">
        <v>49</v>
      </c>
      <c r="C624" s="32">
        <v>4</v>
      </c>
      <c r="D624" s="31" t="s">
        <v>50</v>
      </c>
      <c r="E624" s="31" t="s">
        <v>194</v>
      </c>
      <c r="F624" s="31" t="s">
        <v>96</v>
      </c>
      <c r="G624" s="31" t="s">
        <v>99</v>
      </c>
      <c r="H624" s="31" t="s">
        <v>100</v>
      </c>
      <c r="I624" s="31" t="s">
        <v>97</v>
      </c>
      <c r="J624" s="31" t="s">
        <v>54</v>
      </c>
      <c r="K624" s="31" t="s">
        <v>54</v>
      </c>
      <c r="L624" s="31" t="s">
        <v>55</v>
      </c>
      <c r="M624" s="31" t="s">
        <v>72</v>
      </c>
      <c r="N624" s="31" t="s">
        <v>50</v>
      </c>
      <c r="O624" s="31" t="s">
        <v>57</v>
      </c>
      <c r="P624" s="31" t="s">
        <v>50</v>
      </c>
      <c r="Q624" s="31" t="s">
        <v>50</v>
      </c>
      <c r="R624" s="31" t="s">
        <v>129</v>
      </c>
      <c r="S624" s="31" t="s">
        <v>59</v>
      </c>
      <c r="T624" s="31" t="s">
        <v>50</v>
      </c>
      <c r="U624" s="31" t="s">
        <v>50</v>
      </c>
      <c r="V624" s="31" t="s">
        <v>50</v>
      </c>
      <c r="W624" s="31" t="s">
        <v>50</v>
      </c>
      <c r="X624" s="31" t="s">
        <v>50</v>
      </c>
      <c r="Y624" s="31" t="s">
        <v>50</v>
      </c>
      <c r="Z624" s="31" t="s">
        <v>62</v>
      </c>
      <c r="AA624" s="31" t="s">
        <v>50</v>
      </c>
      <c r="AB624" s="31" t="s">
        <v>50</v>
      </c>
      <c r="AC624" s="31" t="s">
        <v>87</v>
      </c>
      <c r="AD624" s="31" t="s">
        <v>72</v>
      </c>
      <c r="AE624" s="2">
        <f t="shared" si="100"/>
        <v>48</v>
      </c>
      <c r="AF624" s="31" t="s">
        <v>84</v>
      </c>
      <c r="AG624" s="31" t="s">
        <v>129</v>
      </c>
      <c r="AH624" s="31" t="s">
        <v>152</v>
      </c>
      <c r="AI624" s="31" t="s">
        <v>12063</v>
      </c>
      <c r="AJ624" s="31">
        <f t="shared" si="101"/>
        <v>0</v>
      </c>
      <c r="AK624" s="34">
        <f t="shared" si="102"/>
        <v>-99</v>
      </c>
      <c r="AL624" s="30">
        <f t="shared" si="103"/>
        <v>-99</v>
      </c>
      <c r="AM624" s="5">
        <f t="shared" si="107"/>
        <v>39.96</v>
      </c>
      <c r="AN624" s="5">
        <f t="shared" si="108"/>
        <v>0</v>
      </c>
      <c r="AO624" s="30">
        <f t="shared" si="109"/>
        <v>0</v>
      </c>
      <c r="AP624" s="30">
        <f t="shared" si="104"/>
        <v>0</v>
      </c>
      <c r="AQ624" t="str">
        <f t="shared" si="105"/>
        <v>Before 1978</v>
      </c>
      <c r="AR624" s="2">
        <f t="shared" si="106"/>
        <v>1974</v>
      </c>
      <c r="AS624" s="2">
        <f t="shared" si="110"/>
        <v>-99</v>
      </c>
      <c r="AT624" s="31" t="s">
        <v>50</v>
      </c>
      <c r="AU624" s="31" t="s">
        <v>50</v>
      </c>
      <c r="AV624" s="31" t="s">
        <v>66</v>
      </c>
      <c r="AW624" s="31" t="s">
        <v>57</v>
      </c>
      <c r="AX624" s="31" t="s">
        <v>50</v>
      </c>
      <c r="AY624" s="31" t="s">
        <v>50</v>
      </c>
      <c r="AZ624" s="31" t="s">
        <v>50</v>
      </c>
      <c r="BA624" s="31" t="s">
        <v>50</v>
      </c>
      <c r="BB624" s="31" t="s">
        <v>50</v>
      </c>
      <c r="BC624" s="31" t="s">
        <v>50</v>
      </c>
      <c r="BD624" s="31" t="s">
        <v>50</v>
      </c>
      <c r="BE624" s="31" t="s">
        <v>50</v>
      </c>
      <c r="BF624" s="31" t="s">
        <v>50</v>
      </c>
    </row>
    <row r="625" spans="1:58" ht="45" x14ac:dyDescent="0.25">
      <c r="A625" s="31" t="s">
        <v>2985</v>
      </c>
      <c r="B625" s="31" t="s">
        <v>49</v>
      </c>
      <c r="C625" s="32">
        <v>5</v>
      </c>
      <c r="D625" s="31" t="s">
        <v>50</v>
      </c>
      <c r="E625" s="31" t="s">
        <v>194</v>
      </c>
      <c r="F625" s="31" t="s">
        <v>96</v>
      </c>
      <c r="G625" s="31" t="s">
        <v>99</v>
      </c>
      <c r="H625" s="31" t="s">
        <v>100</v>
      </c>
      <c r="I625" s="31" t="s">
        <v>59</v>
      </c>
      <c r="J625" s="31" t="s">
        <v>54</v>
      </c>
      <c r="K625" s="31" t="s">
        <v>54</v>
      </c>
      <c r="L625" s="31" t="s">
        <v>55</v>
      </c>
      <c r="M625" s="31" t="s">
        <v>72</v>
      </c>
      <c r="N625" s="31" t="s">
        <v>50</v>
      </c>
      <c r="O625" s="31" t="s">
        <v>57</v>
      </c>
      <c r="P625" s="31" t="s">
        <v>50</v>
      </c>
      <c r="Q625" s="31" t="s">
        <v>50</v>
      </c>
      <c r="R625" s="31" t="s">
        <v>129</v>
      </c>
      <c r="S625" s="31" t="s">
        <v>59</v>
      </c>
      <c r="T625" s="31" t="s">
        <v>50</v>
      </c>
      <c r="U625" s="31" t="s">
        <v>50</v>
      </c>
      <c r="V625" s="31" t="s">
        <v>50</v>
      </c>
      <c r="W625" s="31" t="s">
        <v>50</v>
      </c>
      <c r="X625" s="31" t="s">
        <v>50</v>
      </c>
      <c r="Y625" s="31" t="s">
        <v>50</v>
      </c>
      <c r="Z625" s="31" t="s">
        <v>62</v>
      </c>
      <c r="AA625" s="31" t="s">
        <v>50</v>
      </c>
      <c r="AB625" s="31" t="s">
        <v>50</v>
      </c>
      <c r="AC625" s="31" t="s">
        <v>87</v>
      </c>
      <c r="AD625" s="31" t="s">
        <v>50</v>
      </c>
      <c r="AE625" s="2">
        <f t="shared" si="100"/>
        <v>48</v>
      </c>
      <c r="AF625" s="31" t="s">
        <v>84</v>
      </c>
      <c r="AG625" s="31" t="s">
        <v>129</v>
      </c>
      <c r="AH625" s="31" t="s">
        <v>152</v>
      </c>
      <c r="AI625" s="31" t="s">
        <v>12065</v>
      </c>
      <c r="AJ625" s="31">
        <f t="shared" si="101"/>
        <v>0</v>
      </c>
      <c r="AK625" s="34">
        <f t="shared" si="102"/>
        <v>-99</v>
      </c>
      <c r="AL625" s="30">
        <f t="shared" si="103"/>
        <v>-99</v>
      </c>
      <c r="AM625" s="5">
        <f t="shared" si="107"/>
        <v>39.96</v>
      </c>
      <c r="AN625" s="5">
        <f t="shared" si="108"/>
        <v>0</v>
      </c>
      <c r="AO625" s="30">
        <f t="shared" si="109"/>
        <v>0</v>
      </c>
      <c r="AP625" s="30">
        <f t="shared" si="104"/>
        <v>0</v>
      </c>
      <c r="AQ625" t="str">
        <f t="shared" si="105"/>
        <v>Before 1978</v>
      </c>
      <c r="AR625" s="2">
        <f t="shared" si="106"/>
        <v>1974</v>
      </c>
      <c r="AS625" s="2">
        <f t="shared" si="110"/>
        <v>-99</v>
      </c>
      <c r="AT625" s="31" t="s">
        <v>50</v>
      </c>
      <c r="AU625" s="31" t="s">
        <v>50</v>
      </c>
      <c r="AV625" s="31" t="s">
        <v>66</v>
      </c>
      <c r="AW625" s="31" t="s">
        <v>57</v>
      </c>
      <c r="AX625" s="31" t="s">
        <v>50</v>
      </c>
      <c r="AY625" s="31" t="s">
        <v>50</v>
      </c>
      <c r="AZ625" s="31" t="s">
        <v>50</v>
      </c>
      <c r="BA625" s="31" t="s">
        <v>50</v>
      </c>
      <c r="BB625" s="31" t="s">
        <v>50</v>
      </c>
      <c r="BC625" s="31" t="s">
        <v>50</v>
      </c>
      <c r="BD625" s="31" t="s">
        <v>50</v>
      </c>
      <c r="BE625" s="31" t="s">
        <v>50</v>
      </c>
      <c r="BF625" s="31" t="s">
        <v>50</v>
      </c>
    </row>
    <row r="626" spans="1:58" ht="45" x14ac:dyDescent="0.25">
      <c r="A626" s="31" t="s">
        <v>2985</v>
      </c>
      <c r="B626" s="31" t="s">
        <v>49</v>
      </c>
      <c r="C626" s="32">
        <v>6</v>
      </c>
      <c r="D626" s="31" t="s">
        <v>50</v>
      </c>
      <c r="E626" s="31" t="s">
        <v>194</v>
      </c>
      <c r="F626" s="31" t="s">
        <v>96</v>
      </c>
      <c r="G626" s="31" t="s">
        <v>99</v>
      </c>
      <c r="H626" s="31" t="s">
        <v>100</v>
      </c>
      <c r="I626" s="31" t="s">
        <v>304</v>
      </c>
      <c r="J626" s="31" t="s">
        <v>54</v>
      </c>
      <c r="K626" s="31" t="s">
        <v>54</v>
      </c>
      <c r="L626" s="31" t="s">
        <v>55</v>
      </c>
      <c r="M626" s="31" t="s">
        <v>72</v>
      </c>
      <c r="N626" s="31" t="s">
        <v>50</v>
      </c>
      <c r="O626" s="31" t="s">
        <v>57</v>
      </c>
      <c r="P626" s="31" t="s">
        <v>50</v>
      </c>
      <c r="Q626" s="31" t="s">
        <v>50</v>
      </c>
      <c r="R626" s="31" t="s">
        <v>129</v>
      </c>
      <c r="S626" s="31" t="s">
        <v>59</v>
      </c>
      <c r="T626" s="31" t="s">
        <v>50</v>
      </c>
      <c r="U626" s="31" t="s">
        <v>50</v>
      </c>
      <c r="V626" s="31" t="s">
        <v>50</v>
      </c>
      <c r="W626" s="31" t="s">
        <v>50</v>
      </c>
      <c r="X626" s="31" t="s">
        <v>50</v>
      </c>
      <c r="Y626" s="31" t="s">
        <v>50</v>
      </c>
      <c r="Z626" s="31" t="s">
        <v>62</v>
      </c>
      <c r="AA626" s="31" t="s">
        <v>50</v>
      </c>
      <c r="AB626" s="31" t="s">
        <v>50</v>
      </c>
      <c r="AC626" s="31" t="s">
        <v>87</v>
      </c>
      <c r="AD626" s="31" t="s">
        <v>50</v>
      </c>
      <c r="AE626" s="2">
        <f t="shared" si="100"/>
        <v>48</v>
      </c>
      <c r="AF626" s="31" t="s">
        <v>84</v>
      </c>
      <c r="AG626" s="31" t="s">
        <v>129</v>
      </c>
      <c r="AH626" s="31" t="s">
        <v>152</v>
      </c>
      <c r="AI626" s="31" t="s">
        <v>12065</v>
      </c>
      <c r="AJ626" s="31">
        <f t="shared" si="101"/>
        <v>0</v>
      </c>
      <c r="AK626" s="34">
        <f t="shared" si="102"/>
        <v>-99</v>
      </c>
      <c r="AL626" s="30">
        <f t="shared" si="103"/>
        <v>-99</v>
      </c>
      <c r="AM626" s="5">
        <f t="shared" si="107"/>
        <v>39.96</v>
      </c>
      <c r="AN626" s="5">
        <f t="shared" si="108"/>
        <v>0</v>
      </c>
      <c r="AO626" s="30">
        <f t="shared" si="109"/>
        <v>0</v>
      </c>
      <c r="AP626" s="30">
        <f t="shared" si="104"/>
        <v>0</v>
      </c>
      <c r="AQ626" t="str">
        <f t="shared" si="105"/>
        <v>Before 1978</v>
      </c>
      <c r="AR626" s="2">
        <f t="shared" si="106"/>
        <v>1974</v>
      </c>
      <c r="AS626" s="2">
        <f t="shared" si="110"/>
        <v>-99</v>
      </c>
      <c r="AT626" s="31" t="s">
        <v>50</v>
      </c>
      <c r="AU626" s="31" t="s">
        <v>50</v>
      </c>
      <c r="AV626" s="31" t="s">
        <v>66</v>
      </c>
      <c r="AW626" s="31" t="s">
        <v>57</v>
      </c>
      <c r="AX626" s="31" t="s">
        <v>50</v>
      </c>
      <c r="AY626" s="31" t="s">
        <v>50</v>
      </c>
      <c r="AZ626" s="31" t="s">
        <v>50</v>
      </c>
      <c r="BA626" s="31" t="s">
        <v>50</v>
      </c>
      <c r="BB626" s="31" t="s">
        <v>50</v>
      </c>
      <c r="BC626" s="31" t="s">
        <v>50</v>
      </c>
      <c r="BD626" s="31" t="s">
        <v>50</v>
      </c>
      <c r="BE626" s="31" t="s">
        <v>50</v>
      </c>
      <c r="BF626" s="31" t="s">
        <v>50</v>
      </c>
    </row>
    <row r="627" spans="1:58" ht="45" x14ac:dyDescent="0.25">
      <c r="A627" s="31" t="s">
        <v>2985</v>
      </c>
      <c r="B627" s="31" t="s">
        <v>49</v>
      </c>
      <c r="C627" s="32">
        <v>7</v>
      </c>
      <c r="D627" s="31" t="s">
        <v>50</v>
      </c>
      <c r="E627" s="31" t="s">
        <v>194</v>
      </c>
      <c r="F627" s="31" t="s">
        <v>96</v>
      </c>
      <c r="G627" s="31" t="s">
        <v>99</v>
      </c>
      <c r="H627" s="31" t="s">
        <v>100</v>
      </c>
      <c r="I627" s="31" t="s">
        <v>86</v>
      </c>
      <c r="J627" s="31" t="s">
        <v>54</v>
      </c>
      <c r="K627" s="31" t="s">
        <v>54</v>
      </c>
      <c r="L627" s="31" t="s">
        <v>55</v>
      </c>
      <c r="M627" s="31" t="s">
        <v>51</v>
      </c>
      <c r="N627" s="31" t="s">
        <v>50</v>
      </c>
      <c r="O627" s="31" t="s">
        <v>57</v>
      </c>
      <c r="P627" s="31" t="s">
        <v>50</v>
      </c>
      <c r="Q627" s="31" t="s">
        <v>50</v>
      </c>
      <c r="R627" s="31" t="s">
        <v>129</v>
      </c>
      <c r="S627" s="31" t="s">
        <v>59</v>
      </c>
      <c r="T627" s="31" t="s">
        <v>50</v>
      </c>
      <c r="U627" s="31" t="s">
        <v>50</v>
      </c>
      <c r="V627" s="31" t="s">
        <v>50</v>
      </c>
      <c r="W627" s="31" t="s">
        <v>50</v>
      </c>
      <c r="X627" s="31" t="s">
        <v>50</v>
      </c>
      <c r="Y627" s="31" t="s">
        <v>50</v>
      </c>
      <c r="Z627" s="31" t="s">
        <v>62</v>
      </c>
      <c r="AA627" s="31" t="s">
        <v>50</v>
      </c>
      <c r="AB627" s="31" t="s">
        <v>50</v>
      </c>
      <c r="AC627" s="31" t="s">
        <v>50</v>
      </c>
      <c r="AD627" s="31" t="s">
        <v>50</v>
      </c>
      <c r="AE627" s="2">
        <f t="shared" si="100"/>
        <v>48</v>
      </c>
      <c r="AF627" s="31" t="s">
        <v>84</v>
      </c>
      <c r="AG627" s="31" t="s">
        <v>129</v>
      </c>
      <c r="AH627" s="31" t="s">
        <v>377</v>
      </c>
      <c r="AI627" s="31" t="s">
        <v>12066</v>
      </c>
      <c r="AJ627" s="31">
        <f t="shared" si="101"/>
        <v>0</v>
      </c>
      <c r="AK627" s="34">
        <f t="shared" si="102"/>
        <v>-99</v>
      </c>
      <c r="AL627" s="30">
        <f t="shared" si="103"/>
        <v>-99</v>
      </c>
      <c r="AM627" s="5">
        <f t="shared" si="107"/>
        <v>39.96</v>
      </c>
      <c r="AN627" s="5">
        <f t="shared" si="108"/>
        <v>0</v>
      </c>
      <c r="AO627" s="30">
        <f t="shared" si="109"/>
        <v>0</v>
      </c>
      <c r="AP627" s="30">
        <f t="shared" si="104"/>
        <v>0</v>
      </c>
      <c r="AQ627" t="str">
        <f t="shared" si="105"/>
        <v>Before 1978</v>
      </c>
      <c r="AR627" s="2">
        <f t="shared" si="106"/>
        <v>1974</v>
      </c>
      <c r="AS627" s="2">
        <f t="shared" si="110"/>
        <v>-99</v>
      </c>
      <c r="AT627" s="31" t="s">
        <v>50</v>
      </c>
      <c r="AU627" s="31" t="s">
        <v>50</v>
      </c>
      <c r="AV627" s="31" t="s">
        <v>141</v>
      </c>
      <c r="AW627" s="31" t="s">
        <v>86</v>
      </c>
      <c r="AX627" s="31" t="s">
        <v>50</v>
      </c>
      <c r="AY627" s="31" t="s">
        <v>50</v>
      </c>
      <c r="AZ627" s="31" t="s">
        <v>50</v>
      </c>
      <c r="BA627" s="31" t="s">
        <v>50</v>
      </c>
      <c r="BB627" s="31" t="s">
        <v>50</v>
      </c>
      <c r="BC627" s="31" t="s">
        <v>50</v>
      </c>
      <c r="BD627" s="31" t="s">
        <v>50</v>
      </c>
      <c r="BE627" s="31" t="s">
        <v>50</v>
      </c>
      <c r="BF627" s="31" t="s">
        <v>50</v>
      </c>
    </row>
    <row r="628" spans="1:58" ht="45" x14ac:dyDescent="0.25">
      <c r="A628" s="31" t="s">
        <v>1067</v>
      </c>
      <c r="B628" s="31" t="s">
        <v>49</v>
      </c>
      <c r="C628" s="32">
        <v>1</v>
      </c>
      <c r="D628" s="31" t="s">
        <v>50</v>
      </c>
      <c r="E628" s="31" t="s">
        <v>84</v>
      </c>
      <c r="F628" s="31" t="s">
        <v>85</v>
      </c>
      <c r="G628" s="31" t="s">
        <v>50</v>
      </c>
      <c r="H628" s="31" t="s">
        <v>50</v>
      </c>
      <c r="I628" s="31" t="s">
        <v>53</v>
      </c>
      <c r="J628" s="31" t="s">
        <v>54</v>
      </c>
      <c r="K628" s="31" t="s">
        <v>54</v>
      </c>
      <c r="L628" s="31" t="s">
        <v>128</v>
      </c>
      <c r="M628" s="31" t="s">
        <v>72</v>
      </c>
      <c r="N628" s="31" t="s">
        <v>50</v>
      </c>
      <c r="O628" s="31" t="s">
        <v>57</v>
      </c>
      <c r="P628" s="31" t="s">
        <v>498</v>
      </c>
      <c r="Q628" s="31" t="s">
        <v>50</v>
      </c>
      <c r="R628" s="31" t="s">
        <v>58</v>
      </c>
      <c r="S628" s="31" t="s">
        <v>53</v>
      </c>
      <c r="T628" s="31" t="s">
        <v>60</v>
      </c>
      <c r="U628" s="31" t="s">
        <v>60</v>
      </c>
      <c r="V628" s="31" t="s">
        <v>60</v>
      </c>
      <c r="W628" s="31" t="s">
        <v>50</v>
      </c>
      <c r="X628" s="31" t="s">
        <v>50</v>
      </c>
      <c r="Y628" s="31" t="s">
        <v>60</v>
      </c>
      <c r="Z628" s="31" t="s">
        <v>62</v>
      </c>
      <c r="AA628" s="31" t="s">
        <v>50</v>
      </c>
      <c r="AB628" s="31" t="s">
        <v>50</v>
      </c>
      <c r="AC628" s="31" t="s">
        <v>87</v>
      </c>
      <c r="AD628" s="31" t="s">
        <v>72</v>
      </c>
      <c r="AE628" s="2">
        <f t="shared" si="100"/>
        <v>48</v>
      </c>
      <c r="AF628" s="31" t="s">
        <v>84</v>
      </c>
      <c r="AG628" s="31" t="s">
        <v>129</v>
      </c>
      <c r="AH628" s="31" t="s">
        <v>152</v>
      </c>
      <c r="AI628" s="31" t="s">
        <v>1068</v>
      </c>
      <c r="AJ628" s="31">
        <f t="shared" si="101"/>
        <v>1</v>
      </c>
      <c r="AK628" s="34">
        <f t="shared" si="102"/>
        <v>23</v>
      </c>
      <c r="AL628" s="30">
        <f t="shared" si="103"/>
        <v>23</v>
      </c>
      <c r="AM628" s="5">
        <f t="shared" si="107"/>
        <v>1418.81</v>
      </c>
      <c r="AN628" s="5">
        <f t="shared" si="108"/>
        <v>48</v>
      </c>
      <c r="AO628" s="30">
        <f t="shared" si="109"/>
        <v>720</v>
      </c>
      <c r="AP628" s="30">
        <f t="shared" si="104"/>
        <v>720</v>
      </c>
      <c r="AQ628" t="str">
        <f t="shared" si="105"/>
        <v>1978 - 1992</v>
      </c>
      <c r="AR628" s="2">
        <f t="shared" si="106"/>
        <v>1985</v>
      </c>
      <c r="AS628" s="2">
        <f t="shared" si="110"/>
        <v>15</v>
      </c>
      <c r="AT628" s="31" t="s">
        <v>50</v>
      </c>
      <c r="AU628" s="31" t="s">
        <v>116</v>
      </c>
      <c r="AV628" s="31" t="s">
        <v>141</v>
      </c>
      <c r="AW628" s="31" t="s">
        <v>86</v>
      </c>
      <c r="AX628" s="31" t="s">
        <v>92</v>
      </c>
      <c r="AY628" s="31" t="s">
        <v>179</v>
      </c>
      <c r="AZ628" s="31" t="s">
        <v>152</v>
      </c>
      <c r="BA628" s="31" t="s">
        <v>1068</v>
      </c>
      <c r="BB628" s="31" t="s">
        <v>50</v>
      </c>
      <c r="BC628" s="31" t="s">
        <v>50</v>
      </c>
      <c r="BD628" s="31" t="s">
        <v>50</v>
      </c>
      <c r="BE628" s="31" t="s">
        <v>50</v>
      </c>
      <c r="BF628" s="31" t="s">
        <v>50</v>
      </c>
    </row>
    <row r="629" spans="1:58" ht="45" x14ac:dyDescent="0.25">
      <c r="A629" s="31" t="s">
        <v>1069</v>
      </c>
      <c r="B629" s="31" t="s">
        <v>49</v>
      </c>
      <c r="C629" s="32">
        <v>2</v>
      </c>
      <c r="D629" s="31" t="s">
        <v>50</v>
      </c>
      <c r="E629" s="31" t="s">
        <v>84</v>
      </c>
      <c r="F629" s="31" t="s">
        <v>85</v>
      </c>
      <c r="G629" s="31" t="s">
        <v>102</v>
      </c>
      <c r="H629" s="31" t="s">
        <v>100</v>
      </c>
      <c r="I629" s="31" t="s">
        <v>59</v>
      </c>
      <c r="J629" s="31" t="s">
        <v>54</v>
      </c>
      <c r="K629" s="31" t="s">
        <v>54</v>
      </c>
      <c r="L629" s="31" t="s">
        <v>55</v>
      </c>
      <c r="M629" s="31" t="s">
        <v>52</v>
      </c>
      <c r="N629" s="31" t="s">
        <v>50</v>
      </c>
      <c r="O629" s="31" t="s">
        <v>57</v>
      </c>
      <c r="P629" s="31" t="s">
        <v>50</v>
      </c>
      <c r="Q629" s="31" t="s">
        <v>498</v>
      </c>
      <c r="R629" s="31" t="s">
        <v>58</v>
      </c>
      <c r="S629" s="31" t="s">
        <v>59</v>
      </c>
      <c r="T629" s="31" t="s">
        <v>60</v>
      </c>
      <c r="U629" s="31" t="s">
        <v>60</v>
      </c>
      <c r="V629" s="31" t="s">
        <v>66</v>
      </c>
      <c r="W629" s="31" t="s">
        <v>161</v>
      </c>
      <c r="X629" s="31" t="s">
        <v>50</v>
      </c>
      <c r="Y629" s="31" t="s">
        <v>60</v>
      </c>
      <c r="Z629" s="31" t="s">
        <v>62</v>
      </c>
      <c r="AA629" s="31" t="s">
        <v>50</v>
      </c>
      <c r="AB629" s="31" t="s">
        <v>50</v>
      </c>
      <c r="AC629" s="31" t="s">
        <v>87</v>
      </c>
      <c r="AD629" s="31" t="s">
        <v>72</v>
      </c>
      <c r="AE629" s="2">
        <f t="shared" si="100"/>
        <v>48</v>
      </c>
      <c r="AF629" s="31" t="s">
        <v>84</v>
      </c>
      <c r="AG629" s="31" t="s">
        <v>129</v>
      </c>
      <c r="AH629" s="31" t="s">
        <v>152</v>
      </c>
      <c r="AI629" s="31" t="s">
        <v>12067</v>
      </c>
      <c r="AJ629" s="31">
        <f t="shared" si="101"/>
        <v>0</v>
      </c>
      <c r="AK629" s="34">
        <f t="shared" si="102"/>
        <v>-99</v>
      </c>
      <c r="AL629" s="30">
        <f t="shared" si="103"/>
        <v>-99</v>
      </c>
      <c r="AM629" s="5">
        <f t="shared" si="107"/>
        <v>39.96</v>
      </c>
      <c r="AN629" s="5">
        <f t="shared" si="108"/>
        <v>0</v>
      </c>
      <c r="AO629" s="30">
        <f t="shared" si="109"/>
        <v>0</v>
      </c>
      <c r="AP629" s="30">
        <f t="shared" si="104"/>
        <v>0</v>
      </c>
      <c r="AQ629" t="str">
        <f t="shared" si="105"/>
        <v>Before 1978</v>
      </c>
      <c r="AR629" s="2">
        <f t="shared" si="106"/>
        <v>1970</v>
      </c>
      <c r="AS629" s="2">
        <f t="shared" si="110"/>
        <v>-99</v>
      </c>
      <c r="AT629" s="31" t="s">
        <v>50</v>
      </c>
      <c r="AU629" s="31" t="s">
        <v>50</v>
      </c>
      <c r="AV629" s="31" t="s">
        <v>66</v>
      </c>
      <c r="AW629" s="31" t="s">
        <v>57</v>
      </c>
      <c r="AX629" s="31" t="s">
        <v>218</v>
      </c>
      <c r="AY629" s="31" t="s">
        <v>68</v>
      </c>
      <c r="AZ629" s="31" t="s">
        <v>152</v>
      </c>
      <c r="BA629" s="31" t="s">
        <v>12067</v>
      </c>
      <c r="BB629" s="31" t="s">
        <v>50</v>
      </c>
      <c r="BC629" s="31" t="s">
        <v>50</v>
      </c>
      <c r="BD629" s="31" t="s">
        <v>50</v>
      </c>
      <c r="BE629" s="31" t="s">
        <v>50</v>
      </c>
      <c r="BF629" s="31" t="s">
        <v>50</v>
      </c>
    </row>
    <row r="630" spans="1:58" ht="45" x14ac:dyDescent="0.25">
      <c r="A630" s="31" t="s">
        <v>1069</v>
      </c>
      <c r="B630" s="31" t="s">
        <v>49</v>
      </c>
      <c r="C630" s="32">
        <v>3</v>
      </c>
      <c r="D630" s="31" t="s">
        <v>50</v>
      </c>
      <c r="E630" s="31" t="s">
        <v>84</v>
      </c>
      <c r="F630" s="31" t="s">
        <v>85</v>
      </c>
      <c r="G630" s="31" t="s">
        <v>102</v>
      </c>
      <c r="H630" s="31" t="s">
        <v>100</v>
      </c>
      <c r="I630" s="31" t="s">
        <v>304</v>
      </c>
      <c r="J630" s="31" t="s">
        <v>54</v>
      </c>
      <c r="K630" s="31" t="s">
        <v>54</v>
      </c>
      <c r="L630" s="31" t="s">
        <v>55</v>
      </c>
      <c r="M630" s="31" t="s">
        <v>84</v>
      </c>
      <c r="N630" s="31" t="s">
        <v>50</v>
      </c>
      <c r="O630" s="31" t="s">
        <v>57</v>
      </c>
      <c r="P630" s="31" t="s">
        <v>50</v>
      </c>
      <c r="Q630" s="31" t="s">
        <v>498</v>
      </c>
      <c r="R630" s="31" t="s">
        <v>58</v>
      </c>
      <c r="S630" s="31" t="s">
        <v>53</v>
      </c>
      <c r="T630" s="31" t="s">
        <v>60</v>
      </c>
      <c r="U630" s="31" t="s">
        <v>60</v>
      </c>
      <c r="V630" s="31" t="s">
        <v>66</v>
      </c>
      <c r="W630" s="31" t="s">
        <v>161</v>
      </c>
      <c r="X630" s="31" t="s">
        <v>50</v>
      </c>
      <c r="Y630" s="31" t="s">
        <v>60</v>
      </c>
      <c r="Z630" s="31" t="s">
        <v>62</v>
      </c>
      <c r="AA630" s="31" t="s">
        <v>50</v>
      </c>
      <c r="AB630" s="31" t="s">
        <v>50</v>
      </c>
      <c r="AC630" s="31" t="s">
        <v>87</v>
      </c>
      <c r="AD630" s="31" t="s">
        <v>72</v>
      </c>
      <c r="AE630" s="2">
        <f t="shared" si="100"/>
        <v>48</v>
      </c>
      <c r="AF630" s="31" t="s">
        <v>84</v>
      </c>
      <c r="AG630" s="31" t="s">
        <v>129</v>
      </c>
      <c r="AH630" s="31" t="s">
        <v>77</v>
      </c>
      <c r="AI630" s="31" t="s">
        <v>12068</v>
      </c>
      <c r="AJ630" s="31">
        <f t="shared" si="101"/>
        <v>0</v>
      </c>
      <c r="AK630" s="34">
        <f t="shared" si="102"/>
        <v>-99</v>
      </c>
      <c r="AL630" s="30">
        <f t="shared" si="103"/>
        <v>-99</v>
      </c>
      <c r="AM630" s="5">
        <f t="shared" si="107"/>
        <v>39.96</v>
      </c>
      <c r="AN630" s="5">
        <f t="shared" si="108"/>
        <v>0</v>
      </c>
      <c r="AO630" s="30">
        <f t="shared" si="109"/>
        <v>0</v>
      </c>
      <c r="AP630" s="30">
        <f t="shared" si="104"/>
        <v>0</v>
      </c>
      <c r="AQ630" t="str">
        <f t="shared" si="105"/>
        <v>Before 1978</v>
      </c>
      <c r="AR630" s="2">
        <f t="shared" si="106"/>
        <v>1970</v>
      </c>
      <c r="AS630" s="2">
        <f t="shared" si="110"/>
        <v>-99</v>
      </c>
      <c r="AT630" s="31" t="s">
        <v>50</v>
      </c>
      <c r="AU630" s="31" t="s">
        <v>50</v>
      </c>
      <c r="AV630" s="31" t="s">
        <v>66</v>
      </c>
      <c r="AW630" s="31" t="s">
        <v>57</v>
      </c>
      <c r="AX630" s="31" t="s">
        <v>184</v>
      </c>
      <c r="AY630" s="31" t="s">
        <v>68</v>
      </c>
      <c r="AZ630" s="31" t="s">
        <v>77</v>
      </c>
      <c r="BA630" s="31" t="s">
        <v>12068</v>
      </c>
      <c r="BB630" s="31" t="s">
        <v>50</v>
      </c>
      <c r="BC630" s="31" t="s">
        <v>50</v>
      </c>
      <c r="BD630" s="31" t="s">
        <v>50</v>
      </c>
      <c r="BE630" s="31" t="s">
        <v>50</v>
      </c>
      <c r="BF630" s="31" t="s">
        <v>50</v>
      </c>
    </row>
    <row r="631" spans="1:58" ht="45" x14ac:dyDescent="0.25">
      <c r="A631" s="31" t="s">
        <v>1069</v>
      </c>
      <c r="B631" s="31" t="s">
        <v>49</v>
      </c>
      <c r="C631" s="32">
        <v>4</v>
      </c>
      <c r="D631" s="31" t="s">
        <v>50</v>
      </c>
      <c r="E631" s="31" t="s">
        <v>84</v>
      </c>
      <c r="F631" s="31" t="s">
        <v>85</v>
      </c>
      <c r="G631" s="31" t="s">
        <v>102</v>
      </c>
      <c r="H631" s="31" t="s">
        <v>100</v>
      </c>
      <c r="I631" s="31" t="s">
        <v>86</v>
      </c>
      <c r="J631" s="31" t="s">
        <v>54</v>
      </c>
      <c r="K631" s="31" t="s">
        <v>54</v>
      </c>
      <c r="L631" s="31" t="s">
        <v>55</v>
      </c>
      <c r="M631" s="31" t="s">
        <v>52</v>
      </c>
      <c r="N631" s="31" t="s">
        <v>50</v>
      </c>
      <c r="O631" s="31" t="s">
        <v>57</v>
      </c>
      <c r="P631" s="31" t="s">
        <v>50</v>
      </c>
      <c r="Q631" s="31" t="s">
        <v>498</v>
      </c>
      <c r="R631" s="31" t="s">
        <v>58</v>
      </c>
      <c r="S631" s="31" t="s">
        <v>53</v>
      </c>
      <c r="T631" s="31" t="s">
        <v>60</v>
      </c>
      <c r="U631" s="31" t="s">
        <v>60</v>
      </c>
      <c r="V631" s="31" t="s">
        <v>66</v>
      </c>
      <c r="W631" s="31" t="s">
        <v>116</v>
      </c>
      <c r="X631" s="31" t="s">
        <v>50</v>
      </c>
      <c r="Y631" s="31" t="s">
        <v>60</v>
      </c>
      <c r="Z631" s="31" t="s">
        <v>62</v>
      </c>
      <c r="AA631" s="31" t="s">
        <v>50</v>
      </c>
      <c r="AB631" s="31" t="s">
        <v>50</v>
      </c>
      <c r="AC631" s="31" t="s">
        <v>87</v>
      </c>
      <c r="AD631" s="31" t="s">
        <v>72</v>
      </c>
      <c r="AE631" s="2">
        <f t="shared" si="100"/>
        <v>48</v>
      </c>
      <c r="AF631" s="31" t="s">
        <v>84</v>
      </c>
      <c r="AG631" s="31" t="s">
        <v>129</v>
      </c>
      <c r="AH631" s="31" t="s">
        <v>77</v>
      </c>
      <c r="AI631" s="31" t="s">
        <v>12069</v>
      </c>
      <c r="AJ631" s="31">
        <f t="shared" si="101"/>
        <v>0</v>
      </c>
      <c r="AK631" s="34">
        <f t="shared" si="102"/>
        <v>-99</v>
      </c>
      <c r="AL631" s="30">
        <f t="shared" si="103"/>
        <v>-99</v>
      </c>
      <c r="AM631" s="5">
        <f t="shared" si="107"/>
        <v>39.96</v>
      </c>
      <c r="AN631" s="5">
        <f t="shared" si="108"/>
        <v>0</v>
      </c>
      <c r="AO631" s="30">
        <f t="shared" si="109"/>
        <v>0</v>
      </c>
      <c r="AP631" s="30">
        <f t="shared" si="104"/>
        <v>0</v>
      </c>
      <c r="AQ631" t="str">
        <f t="shared" si="105"/>
        <v>Before 1978</v>
      </c>
      <c r="AR631" s="2">
        <f t="shared" si="106"/>
        <v>1970</v>
      </c>
      <c r="AS631" s="2">
        <f t="shared" si="110"/>
        <v>-99</v>
      </c>
      <c r="AT631" s="31" t="s">
        <v>50</v>
      </c>
      <c r="AU631" s="31" t="s">
        <v>50</v>
      </c>
      <c r="AV631" s="31" t="s">
        <v>66</v>
      </c>
      <c r="AW631" s="31" t="s">
        <v>57</v>
      </c>
      <c r="AX631" s="31" t="s">
        <v>184</v>
      </c>
      <c r="AY631" s="31" t="s">
        <v>68</v>
      </c>
      <c r="AZ631" s="31" t="s">
        <v>77</v>
      </c>
      <c r="BA631" s="31" t="s">
        <v>12069</v>
      </c>
      <c r="BB631" s="31" t="s">
        <v>50</v>
      </c>
      <c r="BC631" s="31" t="s">
        <v>50</v>
      </c>
      <c r="BD631" s="31" t="s">
        <v>50</v>
      </c>
      <c r="BE631" s="31" t="s">
        <v>50</v>
      </c>
      <c r="BF631" s="31" t="s">
        <v>50</v>
      </c>
    </row>
    <row r="632" spans="1:58" ht="45" x14ac:dyDescent="0.25">
      <c r="A632" s="31" t="s">
        <v>1069</v>
      </c>
      <c r="B632" s="31" t="s">
        <v>49</v>
      </c>
      <c r="C632" s="32">
        <v>6</v>
      </c>
      <c r="D632" s="31" t="s">
        <v>50</v>
      </c>
      <c r="E632" s="31" t="s">
        <v>84</v>
      </c>
      <c r="F632" s="31" t="s">
        <v>85</v>
      </c>
      <c r="G632" s="31" t="s">
        <v>102</v>
      </c>
      <c r="H632" s="31" t="s">
        <v>100</v>
      </c>
      <c r="I632" s="31" t="s">
        <v>66</v>
      </c>
      <c r="J632" s="31" t="s">
        <v>54</v>
      </c>
      <c r="K632" s="31" t="s">
        <v>54</v>
      </c>
      <c r="L632" s="31" t="s">
        <v>55</v>
      </c>
      <c r="M632" s="31" t="s">
        <v>85</v>
      </c>
      <c r="N632" s="31" t="s">
        <v>50</v>
      </c>
      <c r="O632" s="31" t="s">
        <v>57</v>
      </c>
      <c r="P632" s="31" t="s">
        <v>50</v>
      </c>
      <c r="Q632" s="31" t="s">
        <v>498</v>
      </c>
      <c r="R632" s="31" t="s">
        <v>58</v>
      </c>
      <c r="S632" s="31" t="s">
        <v>53</v>
      </c>
      <c r="T632" s="31" t="s">
        <v>60</v>
      </c>
      <c r="U632" s="31" t="s">
        <v>60</v>
      </c>
      <c r="V632" s="31" t="s">
        <v>66</v>
      </c>
      <c r="W632" s="31" t="s">
        <v>116</v>
      </c>
      <c r="X632" s="31" t="s">
        <v>50</v>
      </c>
      <c r="Y632" s="31" t="s">
        <v>60</v>
      </c>
      <c r="Z632" s="31" t="s">
        <v>62</v>
      </c>
      <c r="AA632" s="31" t="s">
        <v>50</v>
      </c>
      <c r="AB632" s="31" t="s">
        <v>50</v>
      </c>
      <c r="AC632" s="31" t="s">
        <v>87</v>
      </c>
      <c r="AD632" s="31" t="s">
        <v>50</v>
      </c>
      <c r="AE632" s="2">
        <f t="shared" si="100"/>
        <v>48</v>
      </c>
      <c r="AF632" s="31" t="s">
        <v>84</v>
      </c>
      <c r="AG632" s="31" t="s">
        <v>129</v>
      </c>
      <c r="AH632" s="31" t="s">
        <v>152</v>
      </c>
      <c r="AI632" s="31" t="s">
        <v>12070</v>
      </c>
      <c r="AJ632" s="31">
        <f t="shared" si="101"/>
        <v>0</v>
      </c>
      <c r="AK632" s="34">
        <f t="shared" si="102"/>
        <v>-99</v>
      </c>
      <c r="AL632" s="30">
        <f t="shared" si="103"/>
        <v>-99</v>
      </c>
      <c r="AM632" s="5">
        <f t="shared" si="107"/>
        <v>39.96</v>
      </c>
      <c r="AN632" s="5">
        <f t="shared" si="108"/>
        <v>0</v>
      </c>
      <c r="AO632" s="30">
        <f t="shared" si="109"/>
        <v>0</v>
      </c>
      <c r="AP632" s="30">
        <f t="shared" si="104"/>
        <v>0</v>
      </c>
      <c r="AQ632" t="str">
        <f t="shared" si="105"/>
        <v>Before 1978</v>
      </c>
      <c r="AR632" s="2">
        <f t="shared" si="106"/>
        <v>1970</v>
      </c>
      <c r="AS632" s="2">
        <f t="shared" si="110"/>
        <v>-99</v>
      </c>
      <c r="AT632" s="31" t="s">
        <v>50</v>
      </c>
      <c r="AU632" s="31" t="s">
        <v>50</v>
      </c>
      <c r="AV632" s="31" t="s">
        <v>66</v>
      </c>
      <c r="AW632" s="31" t="s">
        <v>57</v>
      </c>
      <c r="AX632" s="31" t="s">
        <v>218</v>
      </c>
      <c r="AY632" s="31" t="s">
        <v>68</v>
      </c>
      <c r="AZ632" s="31" t="s">
        <v>152</v>
      </c>
      <c r="BA632" s="31" t="s">
        <v>12070</v>
      </c>
      <c r="BB632" s="31" t="s">
        <v>50</v>
      </c>
      <c r="BC632" s="31" t="s">
        <v>50</v>
      </c>
      <c r="BD632" s="31" t="s">
        <v>50</v>
      </c>
      <c r="BE632" s="31" t="s">
        <v>50</v>
      </c>
      <c r="BF632" s="31" t="s">
        <v>50</v>
      </c>
    </row>
    <row r="633" spans="1:58" ht="45" x14ac:dyDescent="0.25">
      <c r="A633" s="31" t="s">
        <v>1069</v>
      </c>
      <c r="B633" s="31" t="s">
        <v>49</v>
      </c>
      <c r="C633" s="32">
        <v>8</v>
      </c>
      <c r="D633" s="31" t="s">
        <v>50</v>
      </c>
      <c r="E633" s="31" t="s">
        <v>84</v>
      </c>
      <c r="F633" s="31" t="s">
        <v>85</v>
      </c>
      <c r="G633" s="31" t="s">
        <v>102</v>
      </c>
      <c r="H633" s="31" t="s">
        <v>100</v>
      </c>
      <c r="I633" s="31" t="s">
        <v>57</v>
      </c>
      <c r="J633" s="31" t="s">
        <v>54</v>
      </c>
      <c r="K633" s="31" t="s">
        <v>54</v>
      </c>
      <c r="L633" s="31" t="s">
        <v>55</v>
      </c>
      <c r="M633" s="31" t="s">
        <v>52</v>
      </c>
      <c r="N633" s="31" t="s">
        <v>50</v>
      </c>
      <c r="O633" s="31" t="s">
        <v>57</v>
      </c>
      <c r="P633" s="31" t="s">
        <v>50</v>
      </c>
      <c r="Q633" s="31" t="s">
        <v>498</v>
      </c>
      <c r="R633" s="31" t="s">
        <v>58</v>
      </c>
      <c r="S633" s="31" t="s">
        <v>53</v>
      </c>
      <c r="T633" s="31" t="s">
        <v>60</v>
      </c>
      <c r="U633" s="31" t="s">
        <v>60</v>
      </c>
      <c r="V633" s="31" t="s">
        <v>66</v>
      </c>
      <c r="W633" s="31" t="s">
        <v>161</v>
      </c>
      <c r="X633" s="31" t="s">
        <v>50</v>
      </c>
      <c r="Y633" s="31" t="s">
        <v>60</v>
      </c>
      <c r="Z633" s="31" t="s">
        <v>62</v>
      </c>
      <c r="AA633" s="31" t="s">
        <v>50</v>
      </c>
      <c r="AB633" s="31" t="s">
        <v>50</v>
      </c>
      <c r="AC633" s="31" t="s">
        <v>87</v>
      </c>
      <c r="AD633" s="31" t="s">
        <v>72</v>
      </c>
      <c r="AE633" s="2">
        <f t="shared" si="100"/>
        <v>48</v>
      </c>
      <c r="AF633" s="31" t="s">
        <v>84</v>
      </c>
      <c r="AG633" s="31" t="s">
        <v>129</v>
      </c>
      <c r="AH633" s="31" t="s">
        <v>152</v>
      </c>
      <c r="AI633" s="31" t="s">
        <v>12067</v>
      </c>
      <c r="AJ633" s="31">
        <f t="shared" si="101"/>
        <v>0</v>
      </c>
      <c r="AK633" s="34">
        <f t="shared" si="102"/>
        <v>-99</v>
      </c>
      <c r="AL633" s="30">
        <f t="shared" si="103"/>
        <v>-99</v>
      </c>
      <c r="AM633" s="5">
        <f t="shared" si="107"/>
        <v>39.96</v>
      </c>
      <c r="AN633" s="5">
        <f t="shared" si="108"/>
        <v>0</v>
      </c>
      <c r="AO633" s="30">
        <f t="shared" si="109"/>
        <v>0</v>
      </c>
      <c r="AP633" s="30">
        <f t="shared" si="104"/>
        <v>0</v>
      </c>
      <c r="AQ633" t="str">
        <f t="shared" si="105"/>
        <v>Before 1978</v>
      </c>
      <c r="AR633" s="2">
        <f t="shared" si="106"/>
        <v>1970</v>
      </c>
      <c r="AS633" s="2">
        <f t="shared" si="110"/>
        <v>-99</v>
      </c>
      <c r="AT633" s="31" t="s">
        <v>50</v>
      </c>
      <c r="AU633" s="31" t="s">
        <v>50</v>
      </c>
      <c r="AV633" s="31" t="s">
        <v>66</v>
      </c>
      <c r="AW633" s="31" t="s">
        <v>57</v>
      </c>
      <c r="AX633" s="31" t="s">
        <v>218</v>
      </c>
      <c r="AY633" s="31" t="s">
        <v>68</v>
      </c>
      <c r="AZ633" s="31" t="s">
        <v>152</v>
      </c>
      <c r="BA633" s="31" t="s">
        <v>12067</v>
      </c>
      <c r="BB633" s="31" t="s">
        <v>50</v>
      </c>
      <c r="BC633" s="31" t="s">
        <v>50</v>
      </c>
      <c r="BD633" s="31" t="s">
        <v>50</v>
      </c>
      <c r="BE633" s="31" t="s">
        <v>50</v>
      </c>
      <c r="BF633" s="31" t="s">
        <v>50</v>
      </c>
    </row>
    <row r="634" spans="1:58" ht="45" x14ac:dyDescent="0.25">
      <c r="A634" s="31" t="s">
        <v>1069</v>
      </c>
      <c r="B634" s="31" t="s">
        <v>49</v>
      </c>
      <c r="C634" s="32">
        <v>9</v>
      </c>
      <c r="D634" s="31" t="s">
        <v>50</v>
      </c>
      <c r="E634" s="31" t="s">
        <v>84</v>
      </c>
      <c r="F634" s="31" t="s">
        <v>85</v>
      </c>
      <c r="G634" s="31" t="s">
        <v>102</v>
      </c>
      <c r="H634" s="31" t="s">
        <v>100</v>
      </c>
      <c r="I634" s="31" t="s">
        <v>173</v>
      </c>
      <c r="J634" s="31" t="s">
        <v>54</v>
      </c>
      <c r="K634" s="31" t="s">
        <v>54</v>
      </c>
      <c r="L634" s="31" t="s">
        <v>55</v>
      </c>
      <c r="M634" s="31" t="s">
        <v>84</v>
      </c>
      <c r="N634" s="31" t="s">
        <v>50</v>
      </c>
      <c r="O634" s="31" t="s">
        <v>57</v>
      </c>
      <c r="P634" s="31" t="s">
        <v>50</v>
      </c>
      <c r="Q634" s="31" t="s">
        <v>498</v>
      </c>
      <c r="R634" s="31" t="s">
        <v>58</v>
      </c>
      <c r="S634" s="31" t="s">
        <v>53</v>
      </c>
      <c r="T634" s="31" t="s">
        <v>60</v>
      </c>
      <c r="U634" s="31" t="s">
        <v>60</v>
      </c>
      <c r="V634" s="31" t="s">
        <v>66</v>
      </c>
      <c r="W634" s="31" t="s">
        <v>161</v>
      </c>
      <c r="X634" s="31" t="s">
        <v>50</v>
      </c>
      <c r="Y634" s="31" t="s">
        <v>60</v>
      </c>
      <c r="Z634" s="31" t="s">
        <v>62</v>
      </c>
      <c r="AA634" s="31" t="s">
        <v>50</v>
      </c>
      <c r="AB634" s="31" t="s">
        <v>50</v>
      </c>
      <c r="AC634" s="31" t="s">
        <v>87</v>
      </c>
      <c r="AD634" s="31" t="s">
        <v>72</v>
      </c>
      <c r="AE634" s="2">
        <f t="shared" si="100"/>
        <v>48</v>
      </c>
      <c r="AF634" s="31" t="s">
        <v>84</v>
      </c>
      <c r="AG634" s="31" t="s">
        <v>129</v>
      </c>
      <c r="AH634" s="31" t="s">
        <v>77</v>
      </c>
      <c r="AI634" s="31" t="s">
        <v>12071</v>
      </c>
      <c r="AJ634" s="31">
        <f t="shared" si="101"/>
        <v>0</v>
      </c>
      <c r="AK634" s="34">
        <f t="shared" si="102"/>
        <v>-99</v>
      </c>
      <c r="AL634" s="30">
        <f t="shared" si="103"/>
        <v>-99</v>
      </c>
      <c r="AM634" s="5">
        <f t="shared" si="107"/>
        <v>39.96</v>
      </c>
      <c r="AN634" s="5">
        <f t="shared" si="108"/>
        <v>0</v>
      </c>
      <c r="AO634" s="30">
        <f t="shared" si="109"/>
        <v>0</v>
      </c>
      <c r="AP634" s="30">
        <f t="shared" si="104"/>
        <v>0</v>
      </c>
      <c r="AQ634" t="str">
        <f t="shared" si="105"/>
        <v>Before 1978</v>
      </c>
      <c r="AR634" s="2">
        <f t="shared" si="106"/>
        <v>1970</v>
      </c>
      <c r="AS634" s="2">
        <f t="shared" si="110"/>
        <v>-99</v>
      </c>
      <c r="AT634" s="31" t="s">
        <v>50</v>
      </c>
      <c r="AU634" s="31" t="s">
        <v>50</v>
      </c>
      <c r="AV634" s="31" t="s">
        <v>66</v>
      </c>
      <c r="AW634" s="31" t="s">
        <v>57</v>
      </c>
      <c r="AX634" s="31" t="s">
        <v>184</v>
      </c>
      <c r="AY634" s="31" t="s">
        <v>68</v>
      </c>
      <c r="AZ634" s="31" t="s">
        <v>77</v>
      </c>
      <c r="BA634" s="31" t="s">
        <v>12071</v>
      </c>
      <c r="BB634" s="31" t="s">
        <v>50</v>
      </c>
      <c r="BC634" s="31" t="s">
        <v>50</v>
      </c>
      <c r="BD634" s="31" t="s">
        <v>50</v>
      </c>
      <c r="BE634" s="31" t="s">
        <v>50</v>
      </c>
      <c r="BF634" s="31" t="s">
        <v>50</v>
      </c>
    </row>
    <row r="635" spans="1:58" ht="45" x14ac:dyDescent="0.25">
      <c r="A635" s="31" t="s">
        <v>3026</v>
      </c>
      <c r="B635" s="31" t="s">
        <v>49</v>
      </c>
      <c r="C635" s="32">
        <v>3</v>
      </c>
      <c r="D635" s="31" t="s">
        <v>50</v>
      </c>
      <c r="E635" s="31" t="s">
        <v>85</v>
      </c>
      <c r="F635" s="31" t="s">
        <v>70</v>
      </c>
      <c r="G635" s="31" t="s">
        <v>50</v>
      </c>
      <c r="H635" s="31" t="s">
        <v>50</v>
      </c>
      <c r="I635" s="31" t="s">
        <v>59</v>
      </c>
      <c r="J635" s="31" t="s">
        <v>54</v>
      </c>
      <c r="K635" s="31" t="s">
        <v>54</v>
      </c>
      <c r="L635" s="31" t="s">
        <v>55</v>
      </c>
      <c r="M635" s="31" t="s">
        <v>52</v>
      </c>
      <c r="N635" s="31" t="s">
        <v>50</v>
      </c>
      <c r="O635" s="31" t="s">
        <v>57</v>
      </c>
      <c r="P635" s="31" t="s">
        <v>50</v>
      </c>
      <c r="Q635" s="31" t="s">
        <v>143</v>
      </c>
      <c r="R635" s="31" t="s">
        <v>58</v>
      </c>
      <c r="S635" s="31" t="s">
        <v>53</v>
      </c>
      <c r="T635" s="31" t="s">
        <v>60</v>
      </c>
      <c r="U635" s="31" t="s">
        <v>60</v>
      </c>
      <c r="V635" s="31" t="s">
        <v>66</v>
      </c>
      <c r="W635" s="31" t="s">
        <v>50</v>
      </c>
      <c r="X635" s="31" t="s">
        <v>161</v>
      </c>
      <c r="Y635" s="31" t="s">
        <v>60</v>
      </c>
      <c r="Z635" s="31" t="s">
        <v>62</v>
      </c>
      <c r="AA635" s="31" t="s">
        <v>50</v>
      </c>
      <c r="AB635" s="31" t="s">
        <v>50</v>
      </c>
      <c r="AC635" s="31" t="s">
        <v>87</v>
      </c>
      <c r="AD635" s="31" t="s">
        <v>72</v>
      </c>
      <c r="AE635" s="2">
        <f t="shared" si="100"/>
        <v>48</v>
      </c>
      <c r="AF635" s="31" t="s">
        <v>84</v>
      </c>
      <c r="AG635" s="31" t="s">
        <v>129</v>
      </c>
      <c r="AH635" s="31" t="s">
        <v>924</v>
      </c>
      <c r="AI635" s="31" t="s">
        <v>12072</v>
      </c>
      <c r="AJ635" s="31">
        <f t="shared" si="101"/>
        <v>0</v>
      </c>
      <c r="AK635" s="34">
        <f t="shared" si="102"/>
        <v>-99</v>
      </c>
      <c r="AL635" s="30">
        <f t="shared" si="103"/>
        <v>-99</v>
      </c>
      <c r="AM635" s="5">
        <f t="shared" si="107"/>
        <v>39.96</v>
      </c>
      <c r="AN635" s="5">
        <f t="shared" si="108"/>
        <v>0</v>
      </c>
      <c r="AO635" s="30">
        <f t="shared" si="109"/>
        <v>0</v>
      </c>
      <c r="AP635" s="30">
        <f t="shared" si="104"/>
        <v>0</v>
      </c>
      <c r="AQ635" t="str">
        <f t="shared" si="105"/>
        <v>Before 1978</v>
      </c>
      <c r="AR635" s="2">
        <f t="shared" si="106"/>
        <v>1952</v>
      </c>
      <c r="AS635" s="2">
        <f t="shared" si="110"/>
        <v>-99</v>
      </c>
      <c r="AT635" s="31" t="s">
        <v>50</v>
      </c>
      <c r="AU635" s="31" t="s">
        <v>50</v>
      </c>
      <c r="AV635" s="31" t="s">
        <v>66</v>
      </c>
      <c r="AW635" s="31" t="s">
        <v>57</v>
      </c>
      <c r="AX635" s="31" t="s">
        <v>67</v>
      </c>
      <c r="AY635" s="31" t="s">
        <v>68</v>
      </c>
      <c r="AZ635" s="31" t="s">
        <v>924</v>
      </c>
      <c r="BA635" s="31" t="s">
        <v>12072</v>
      </c>
      <c r="BB635" s="31" t="s">
        <v>50</v>
      </c>
      <c r="BC635" s="31" t="s">
        <v>50</v>
      </c>
      <c r="BD635" s="31" t="s">
        <v>50</v>
      </c>
      <c r="BE635" s="31" t="s">
        <v>50</v>
      </c>
      <c r="BF635" s="31" t="s">
        <v>50</v>
      </c>
    </row>
    <row r="636" spans="1:58" ht="45" x14ac:dyDescent="0.25">
      <c r="A636" s="31" t="s">
        <v>3026</v>
      </c>
      <c r="B636" s="31" t="s">
        <v>49</v>
      </c>
      <c r="C636" s="32">
        <v>4</v>
      </c>
      <c r="D636" s="31" t="s">
        <v>50</v>
      </c>
      <c r="E636" s="31" t="s">
        <v>85</v>
      </c>
      <c r="F636" s="31" t="s">
        <v>70</v>
      </c>
      <c r="G636" s="31" t="s">
        <v>50</v>
      </c>
      <c r="H636" s="31" t="s">
        <v>50</v>
      </c>
      <c r="I636" s="31" t="s">
        <v>304</v>
      </c>
      <c r="J636" s="31" t="s">
        <v>54</v>
      </c>
      <c r="K636" s="31" t="s">
        <v>54</v>
      </c>
      <c r="L636" s="31" t="s">
        <v>55</v>
      </c>
      <c r="M636" s="31" t="s">
        <v>72</v>
      </c>
      <c r="N636" s="31" t="s">
        <v>50</v>
      </c>
      <c r="O636" s="31" t="s">
        <v>57</v>
      </c>
      <c r="P636" s="31" t="s">
        <v>143</v>
      </c>
      <c r="Q636" s="31" t="s">
        <v>50</v>
      </c>
      <c r="R636" s="31" t="s">
        <v>58</v>
      </c>
      <c r="S636" s="31" t="s">
        <v>53</v>
      </c>
      <c r="T636" s="31" t="s">
        <v>60</v>
      </c>
      <c r="U636" s="31" t="s">
        <v>60</v>
      </c>
      <c r="V636" s="31" t="s">
        <v>66</v>
      </c>
      <c r="W636" s="31" t="s">
        <v>50</v>
      </c>
      <c r="X636" s="31" t="s">
        <v>161</v>
      </c>
      <c r="Y636" s="31" t="s">
        <v>50</v>
      </c>
      <c r="Z636" s="31" t="s">
        <v>62</v>
      </c>
      <c r="AA636" s="31" t="s">
        <v>50</v>
      </c>
      <c r="AB636" s="31" t="s">
        <v>50</v>
      </c>
      <c r="AC636" s="31" t="s">
        <v>87</v>
      </c>
      <c r="AD636" s="31" t="s">
        <v>72</v>
      </c>
      <c r="AE636" s="2">
        <f t="shared" si="100"/>
        <v>48</v>
      </c>
      <c r="AF636" s="31" t="s">
        <v>84</v>
      </c>
      <c r="AG636" s="31" t="s">
        <v>129</v>
      </c>
      <c r="AH636" s="31" t="s">
        <v>924</v>
      </c>
      <c r="AI636" s="31" t="s">
        <v>12072</v>
      </c>
      <c r="AJ636" s="31">
        <f t="shared" si="101"/>
        <v>0</v>
      </c>
      <c r="AK636" s="34">
        <f t="shared" si="102"/>
        <v>-99</v>
      </c>
      <c r="AL636" s="30">
        <f t="shared" si="103"/>
        <v>-99</v>
      </c>
      <c r="AM636" s="5">
        <f t="shared" si="107"/>
        <v>39.96</v>
      </c>
      <c r="AN636" s="5">
        <f t="shared" si="108"/>
        <v>0</v>
      </c>
      <c r="AO636" s="30">
        <f t="shared" si="109"/>
        <v>0</v>
      </c>
      <c r="AP636" s="30">
        <f t="shared" si="104"/>
        <v>0</v>
      </c>
      <c r="AQ636" t="str">
        <f t="shared" si="105"/>
        <v>Before 1978</v>
      </c>
      <c r="AR636" s="2">
        <f t="shared" si="106"/>
        <v>1952</v>
      </c>
      <c r="AS636" s="2">
        <f t="shared" si="110"/>
        <v>-99</v>
      </c>
      <c r="AT636" s="31" t="s">
        <v>50</v>
      </c>
      <c r="AU636" s="31" t="s">
        <v>50</v>
      </c>
      <c r="AV636" s="31" t="s">
        <v>66</v>
      </c>
      <c r="AW636" s="31" t="s">
        <v>57</v>
      </c>
      <c r="AX636" s="31" t="s">
        <v>67</v>
      </c>
      <c r="AY636" s="31" t="s">
        <v>68</v>
      </c>
      <c r="AZ636" s="31" t="s">
        <v>924</v>
      </c>
      <c r="BA636" s="31" t="s">
        <v>12072</v>
      </c>
      <c r="BB636" s="31" t="s">
        <v>50</v>
      </c>
      <c r="BC636" s="31" t="s">
        <v>50</v>
      </c>
      <c r="BD636" s="31" t="s">
        <v>50</v>
      </c>
      <c r="BE636" s="31" t="s">
        <v>50</v>
      </c>
      <c r="BF636" s="31" t="s">
        <v>50</v>
      </c>
    </row>
    <row r="637" spans="1:58" ht="45" x14ac:dyDescent="0.25">
      <c r="A637" s="31" t="s">
        <v>1073</v>
      </c>
      <c r="B637" s="31" t="s">
        <v>49</v>
      </c>
      <c r="C637" s="32">
        <v>7</v>
      </c>
      <c r="D637" s="31" t="s">
        <v>50</v>
      </c>
      <c r="E637" s="31" t="s">
        <v>100</v>
      </c>
      <c r="F637" s="31" t="s">
        <v>570</v>
      </c>
      <c r="G637" s="31" t="s">
        <v>116</v>
      </c>
      <c r="H637" s="31" t="s">
        <v>486</v>
      </c>
      <c r="I637" s="31" t="s">
        <v>59</v>
      </c>
      <c r="J637" s="31" t="s">
        <v>54</v>
      </c>
      <c r="K637" s="31" t="s">
        <v>54</v>
      </c>
      <c r="L637" s="31" t="s">
        <v>55</v>
      </c>
      <c r="M637" s="31" t="s">
        <v>72</v>
      </c>
      <c r="N637" s="31" t="s">
        <v>50</v>
      </c>
      <c r="O637" s="31" t="s">
        <v>57</v>
      </c>
      <c r="P637" s="31" t="s">
        <v>50</v>
      </c>
      <c r="Q637" s="31" t="s">
        <v>588</v>
      </c>
      <c r="R637" s="31" t="s">
        <v>74</v>
      </c>
      <c r="S637" s="31" t="s">
        <v>59</v>
      </c>
      <c r="T637" s="31" t="s">
        <v>50</v>
      </c>
      <c r="U637" s="31" t="s">
        <v>50</v>
      </c>
      <c r="V637" s="31" t="s">
        <v>50</v>
      </c>
      <c r="W637" s="31" t="s">
        <v>50</v>
      </c>
      <c r="X637" s="31" t="s">
        <v>50</v>
      </c>
      <c r="Y637" s="31" t="s">
        <v>50</v>
      </c>
      <c r="Z637" s="31" t="s">
        <v>62</v>
      </c>
      <c r="AA637" s="31" t="s">
        <v>50</v>
      </c>
      <c r="AB637" s="31" t="s">
        <v>50</v>
      </c>
      <c r="AC637" s="31" t="s">
        <v>87</v>
      </c>
      <c r="AD637" s="31" t="s">
        <v>72</v>
      </c>
      <c r="AE637" s="2">
        <f t="shared" si="100"/>
        <v>48</v>
      </c>
      <c r="AF637" s="31" t="s">
        <v>84</v>
      </c>
      <c r="AG637" s="31" t="s">
        <v>129</v>
      </c>
      <c r="AH637" s="31" t="s">
        <v>152</v>
      </c>
      <c r="AI637" s="31" t="s">
        <v>1074</v>
      </c>
      <c r="AJ637" s="31">
        <f t="shared" si="101"/>
        <v>1</v>
      </c>
      <c r="AK637" s="34">
        <f t="shared" si="102"/>
        <v>6</v>
      </c>
      <c r="AL637" s="30">
        <f t="shared" si="103"/>
        <v>6</v>
      </c>
      <c r="AM637" s="5">
        <f t="shared" si="107"/>
        <v>41.97</v>
      </c>
      <c r="AN637" s="5">
        <f t="shared" si="108"/>
        <v>48</v>
      </c>
      <c r="AO637" s="30">
        <f t="shared" si="109"/>
        <v>484.79999999999995</v>
      </c>
      <c r="AP637" s="30">
        <f t="shared" si="104"/>
        <v>484.79999999999995</v>
      </c>
      <c r="AQ637" t="str">
        <f t="shared" si="105"/>
        <v>1978 - 1992</v>
      </c>
      <c r="AR637" s="2">
        <f t="shared" si="106"/>
        <v>1989</v>
      </c>
      <c r="AS637" s="2">
        <f t="shared" si="110"/>
        <v>10.1</v>
      </c>
      <c r="AT637" s="31" t="s">
        <v>50</v>
      </c>
      <c r="AU637" s="31" t="s">
        <v>163</v>
      </c>
      <c r="AV637" s="31" t="s">
        <v>141</v>
      </c>
      <c r="AW637" s="31" t="s">
        <v>86</v>
      </c>
      <c r="AX637" s="31" t="s">
        <v>696</v>
      </c>
      <c r="AY637" s="31" t="s">
        <v>1072</v>
      </c>
      <c r="AZ637" s="31" t="s">
        <v>152</v>
      </c>
      <c r="BA637" s="31" t="s">
        <v>1074</v>
      </c>
      <c r="BB637" s="31" t="s">
        <v>51</v>
      </c>
      <c r="BC637" s="31" t="s">
        <v>59</v>
      </c>
      <c r="BD637" s="31" t="s">
        <v>50</v>
      </c>
      <c r="BE637" s="31" t="s">
        <v>50</v>
      </c>
      <c r="BF637" s="31" t="s">
        <v>50</v>
      </c>
    </row>
    <row r="638" spans="1:58" ht="45" x14ac:dyDescent="0.25">
      <c r="A638" s="31" t="s">
        <v>1073</v>
      </c>
      <c r="B638" s="31" t="s">
        <v>49</v>
      </c>
      <c r="C638" s="32">
        <v>8</v>
      </c>
      <c r="D638" s="31" t="s">
        <v>50</v>
      </c>
      <c r="E638" s="31" t="s">
        <v>100</v>
      </c>
      <c r="F638" s="31" t="s">
        <v>570</v>
      </c>
      <c r="G638" s="31" t="s">
        <v>116</v>
      </c>
      <c r="H638" s="31" t="s">
        <v>486</v>
      </c>
      <c r="I638" s="31" t="s">
        <v>59</v>
      </c>
      <c r="J638" s="31" t="s">
        <v>54</v>
      </c>
      <c r="K638" s="31" t="s">
        <v>54</v>
      </c>
      <c r="L638" s="31" t="s">
        <v>55</v>
      </c>
      <c r="M638" s="31" t="s">
        <v>72</v>
      </c>
      <c r="N638" s="31" t="s">
        <v>50</v>
      </c>
      <c r="O638" s="31" t="s">
        <v>57</v>
      </c>
      <c r="P638" s="31" t="s">
        <v>50</v>
      </c>
      <c r="Q638" s="31" t="s">
        <v>588</v>
      </c>
      <c r="R638" s="31" t="s">
        <v>74</v>
      </c>
      <c r="S638" s="31" t="s">
        <v>59</v>
      </c>
      <c r="T638" s="31" t="s">
        <v>50</v>
      </c>
      <c r="U638" s="31" t="s">
        <v>50</v>
      </c>
      <c r="V638" s="31" t="s">
        <v>50</v>
      </c>
      <c r="W638" s="31" t="s">
        <v>50</v>
      </c>
      <c r="X638" s="31" t="s">
        <v>50</v>
      </c>
      <c r="Y638" s="31" t="s">
        <v>50</v>
      </c>
      <c r="Z638" s="31" t="s">
        <v>62</v>
      </c>
      <c r="AA638" s="31" t="s">
        <v>50</v>
      </c>
      <c r="AB638" s="31" t="s">
        <v>50</v>
      </c>
      <c r="AC638" s="31" t="s">
        <v>87</v>
      </c>
      <c r="AD638" s="31" t="s">
        <v>72</v>
      </c>
      <c r="AE638" s="2">
        <f t="shared" si="100"/>
        <v>48</v>
      </c>
      <c r="AF638" s="31" t="s">
        <v>84</v>
      </c>
      <c r="AG638" s="31" t="s">
        <v>129</v>
      </c>
      <c r="AH638" s="31" t="s">
        <v>152</v>
      </c>
      <c r="AI638" s="31" t="s">
        <v>1074</v>
      </c>
      <c r="AJ638" s="31">
        <f t="shared" si="101"/>
        <v>1</v>
      </c>
      <c r="AK638" s="34">
        <f t="shared" si="102"/>
        <v>6</v>
      </c>
      <c r="AL638" s="30">
        <f t="shared" si="103"/>
        <v>6</v>
      </c>
      <c r="AM638" s="5">
        <f t="shared" si="107"/>
        <v>41.97</v>
      </c>
      <c r="AN638" s="5">
        <f t="shared" si="108"/>
        <v>48</v>
      </c>
      <c r="AO638" s="30">
        <f t="shared" si="109"/>
        <v>484.79999999999995</v>
      </c>
      <c r="AP638" s="30">
        <f t="shared" si="104"/>
        <v>484.79999999999995</v>
      </c>
      <c r="AQ638" t="str">
        <f t="shared" si="105"/>
        <v>1978 - 1992</v>
      </c>
      <c r="AR638" s="2">
        <f t="shared" si="106"/>
        <v>1989</v>
      </c>
      <c r="AS638" s="2">
        <f t="shared" si="110"/>
        <v>10.1</v>
      </c>
      <c r="AT638" s="31" t="s">
        <v>50</v>
      </c>
      <c r="AU638" s="31" t="s">
        <v>163</v>
      </c>
      <c r="AV638" s="31" t="s">
        <v>141</v>
      </c>
      <c r="AW638" s="31" t="s">
        <v>86</v>
      </c>
      <c r="AX638" s="31" t="s">
        <v>696</v>
      </c>
      <c r="AY638" s="31" t="s">
        <v>1072</v>
      </c>
      <c r="AZ638" s="31" t="s">
        <v>152</v>
      </c>
      <c r="BA638" s="31" t="s">
        <v>1074</v>
      </c>
      <c r="BB638" s="31" t="s">
        <v>51</v>
      </c>
      <c r="BC638" s="31" t="s">
        <v>59</v>
      </c>
      <c r="BD638" s="31" t="s">
        <v>50</v>
      </c>
      <c r="BE638" s="31" t="s">
        <v>50</v>
      </c>
      <c r="BF638" s="31" t="s">
        <v>50</v>
      </c>
    </row>
    <row r="639" spans="1:58" ht="45" x14ac:dyDescent="0.25">
      <c r="A639" s="31" t="s">
        <v>1073</v>
      </c>
      <c r="B639" s="31" t="s">
        <v>49</v>
      </c>
      <c r="C639" s="32">
        <v>30</v>
      </c>
      <c r="D639" s="31" t="s">
        <v>50</v>
      </c>
      <c r="E639" s="31" t="s">
        <v>100</v>
      </c>
      <c r="F639" s="31" t="s">
        <v>570</v>
      </c>
      <c r="G639" s="31" t="s">
        <v>116</v>
      </c>
      <c r="H639" s="31" t="s">
        <v>486</v>
      </c>
      <c r="I639" s="31" t="s">
        <v>59</v>
      </c>
      <c r="J639" s="31" t="s">
        <v>54</v>
      </c>
      <c r="K639" s="31" t="s">
        <v>54</v>
      </c>
      <c r="L639" s="31" t="s">
        <v>55</v>
      </c>
      <c r="M639" s="31" t="s">
        <v>72</v>
      </c>
      <c r="N639" s="31" t="s">
        <v>50</v>
      </c>
      <c r="O639" s="31" t="s">
        <v>57</v>
      </c>
      <c r="P639" s="31" t="s">
        <v>50</v>
      </c>
      <c r="Q639" s="31" t="s">
        <v>588</v>
      </c>
      <c r="R639" s="31" t="s">
        <v>74</v>
      </c>
      <c r="S639" s="31" t="s">
        <v>59</v>
      </c>
      <c r="T639" s="31" t="s">
        <v>50</v>
      </c>
      <c r="U639" s="31" t="s">
        <v>50</v>
      </c>
      <c r="V639" s="31" t="s">
        <v>50</v>
      </c>
      <c r="W639" s="31" t="s">
        <v>50</v>
      </c>
      <c r="X639" s="31" t="s">
        <v>50</v>
      </c>
      <c r="Y639" s="31" t="s">
        <v>50</v>
      </c>
      <c r="Z639" s="31" t="s">
        <v>62</v>
      </c>
      <c r="AA639" s="31" t="s">
        <v>50</v>
      </c>
      <c r="AB639" s="31" t="s">
        <v>50</v>
      </c>
      <c r="AC639" s="31" t="s">
        <v>87</v>
      </c>
      <c r="AD639" s="31" t="s">
        <v>72</v>
      </c>
      <c r="AE639" s="2">
        <f t="shared" si="100"/>
        <v>48</v>
      </c>
      <c r="AF639" s="31" t="s">
        <v>84</v>
      </c>
      <c r="AG639" s="31" t="s">
        <v>129</v>
      </c>
      <c r="AH639" s="31" t="s">
        <v>152</v>
      </c>
      <c r="AI639" s="31" t="s">
        <v>1074</v>
      </c>
      <c r="AJ639" s="31">
        <f t="shared" si="101"/>
        <v>1</v>
      </c>
      <c r="AK639" s="34">
        <f t="shared" si="102"/>
        <v>6</v>
      </c>
      <c r="AL639" s="30">
        <f t="shared" si="103"/>
        <v>6</v>
      </c>
      <c r="AM639" s="5">
        <f t="shared" si="107"/>
        <v>41.97</v>
      </c>
      <c r="AN639" s="5">
        <f t="shared" si="108"/>
        <v>48</v>
      </c>
      <c r="AO639" s="30">
        <f t="shared" si="109"/>
        <v>484.79999999999995</v>
      </c>
      <c r="AP639" s="30">
        <f t="shared" si="104"/>
        <v>484.79999999999995</v>
      </c>
      <c r="AQ639" t="str">
        <f t="shared" si="105"/>
        <v>1978 - 1992</v>
      </c>
      <c r="AR639" s="2">
        <f t="shared" si="106"/>
        <v>1989</v>
      </c>
      <c r="AS639" s="2">
        <f t="shared" si="110"/>
        <v>10.1</v>
      </c>
      <c r="AT639" s="31" t="s">
        <v>50</v>
      </c>
      <c r="AU639" s="31" t="s">
        <v>163</v>
      </c>
      <c r="AV639" s="31" t="s">
        <v>141</v>
      </c>
      <c r="AW639" s="31" t="s">
        <v>86</v>
      </c>
      <c r="AX639" s="31" t="s">
        <v>696</v>
      </c>
      <c r="AY639" s="31" t="s">
        <v>1072</v>
      </c>
      <c r="AZ639" s="31" t="s">
        <v>152</v>
      </c>
      <c r="BA639" s="31" t="s">
        <v>1074</v>
      </c>
      <c r="BB639" s="31" t="s">
        <v>51</v>
      </c>
      <c r="BC639" s="31" t="s">
        <v>59</v>
      </c>
      <c r="BD639" s="31" t="s">
        <v>50</v>
      </c>
      <c r="BE639" s="31" t="s">
        <v>50</v>
      </c>
      <c r="BF639" s="31" t="s">
        <v>50</v>
      </c>
    </row>
    <row r="640" spans="1:58" ht="45" x14ac:dyDescent="0.25">
      <c r="A640" s="31" t="s">
        <v>1073</v>
      </c>
      <c r="B640" s="31" t="s">
        <v>49</v>
      </c>
      <c r="C640" s="32">
        <v>31</v>
      </c>
      <c r="D640" s="31" t="s">
        <v>50</v>
      </c>
      <c r="E640" s="31" t="s">
        <v>100</v>
      </c>
      <c r="F640" s="31" t="s">
        <v>570</v>
      </c>
      <c r="G640" s="31" t="s">
        <v>116</v>
      </c>
      <c r="H640" s="31" t="s">
        <v>486</v>
      </c>
      <c r="I640" s="31" t="s">
        <v>59</v>
      </c>
      <c r="J640" s="31" t="s">
        <v>54</v>
      </c>
      <c r="K640" s="31" t="s">
        <v>54</v>
      </c>
      <c r="L640" s="31" t="s">
        <v>55</v>
      </c>
      <c r="M640" s="31" t="s">
        <v>72</v>
      </c>
      <c r="N640" s="31" t="s">
        <v>50</v>
      </c>
      <c r="O640" s="31" t="s">
        <v>57</v>
      </c>
      <c r="P640" s="31" t="s">
        <v>50</v>
      </c>
      <c r="Q640" s="31" t="s">
        <v>588</v>
      </c>
      <c r="R640" s="31" t="s">
        <v>74</v>
      </c>
      <c r="S640" s="31" t="s">
        <v>59</v>
      </c>
      <c r="T640" s="31" t="s">
        <v>50</v>
      </c>
      <c r="U640" s="31" t="s">
        <v>50</v>
      </c>
      <c r="V640" s="31" t="s">
        <v>50</v>
      </c>
      <c r="W640" s="31" t="s">
        <v>50</v>
      </c>
      <c r="X640" s="31" t="s">
        <v>50</v>
      </c>
      <c r="Y640" s="31" t="s">
        <v>50</v>
      </c>
      <c r="Z640" s="31" t="s">
        <v>62</v>
      </c>
      <c r="AA640" s="31" t="s">
        <v>50</v>
      </c>
      <c r="AB640" s="31" t="s">
        <v>50</v>
      </c>
      <c r="AC640" s="31" t="s">
        <v>87</v>
      </c>
      <c r="AD640" s="31" t="s">
        <v>72</v>
      </c>
      <c r="AE640" s="2">
        <f t="shared" si="100"/>
        <v>48</v>
      </c>
      <c r="AF640" s="31" t="s">
        <v>84</v>
      </c>
      <c r="AG640" s="31" t="s">
        <v>129</v>
      </c>
      <c r="AH640" s="31" t="s">
        <v>152</v>
      </c>
      <c r="AI640" s="31" t="s">
        <v>1074</v>
      </c>
      <c r="AJ640" s="31">
        <f t="shared" si="101"/>
        <v>1</v>
      </c>
      <c r="AK640" s="34">
        <f t="shared" si="102"/>
        <v>6</v>
      </c>
      <c r="AL640" s="30">
        <f t="shared" si="103"/>
        <v>6</v>
      </c>
      <c r="AM640" s="5">
        <f t="shared" si="107"/>
        <v>41.97</v>
      </c>
      <c r="AN640" s="5">
        <f t="shared" si="108"/>
        <v>48</v>
      </c>
      <c r="AO640" s="30">
        <f t="shared" si="109"/>
        <v>484.79999999999995</v>
      </c>
      <c r="AP640" s="30">
        <f t="shared" si="104"/>
        <v>484.79999999999995</v>
      </c>
      <c r="AQ640" t="str">
        <f t="shared" si="105"/>
        <v>1978 - 1992</v>
      </c>
      <c r="AR640" s="2">
        <f t="shared" si="106"/>
        <v>1989</v>
      </c>
      <c r="AS640" s="2">
        <f t="shared" si="110"/>
        <v>10.1</v>
      </c>
      <c r="AT640" s="31" t="s">
        <v>50</v>
      </c>
      <c r="AU640" s="31" t="s">
        <v>163</v>
      </c>
      <c r="AV640" s="31" t="s">
        <v>141</v>
      </c>
      <c r="AW640" s="31" t="s">
        <v>86</v>
      </c>
      <c r="AX640" s="31" t="s">
        <v>696</v>
      </c>
      <c r="AY640" s="31" t="s">
        <v>1072</v>
      </c>
      <c r="AZ640" s="31" t="s">
        <v>152</v>
      </c>
      <c r="BA640" s="31" t="s">
        <v>1074</v>
      </c>
      <c r="BB640" s="31" t="s">
        <v>51</v>
      </c>
      <c r="BC640" s="31" t="s">
        <v>59</v>
      </c>
      <c r="BD640" s="31" t="s">
        <v>50</v>
      </c>
      <c r="BE640" s="31" t="s">
        <v>50</v>
      </c>
      <c r="BF640" s="31" t="s">
        <v>50</v>
      </c>
    </row>
    <row r="641" spans="1:58" ht="45" x14ac:dyDescent="0.25">
      <c r="A641" s="31" t="s">
        <v>1083</v>
      </c>
      <c r="B641" s="31" t="s">
        <v>49</v>
      </c>
      <c r="C641" s="32">
        <v>1</v>
      </c>
      <c r="D641" s="31" t="s">
        <v>50</v>
      </c>
      <c r="E641" s="31" t="s">
        <v>96</v>
      </c>
      <c r="F641" s="31" t="s">
        <v>50</v>
      </c>
      <c r="G641" s="31" t="s">
        <v>50</v>
      </c>
      <c r="H641" s="31" t="s">
        <v>50</v>
      </c>
      <c r="I641" s="31" t="s">
        <v>53</v>
      </c>
      <c r="J641" s="31" t="s">
        <v>54</v>
      </c>
      <c r="K641" s="31" t="s">
        <v>54</v>
      </c>
      <c r="L641" s="31" t="s">
        <v>128</v>
      </c>
      <c r="M641" s="31" t="s">
        <v>72</v>
      </c>
      <c r="N641" s="31" t="s">
        <v>50</v>
      </c>
      <c r="O641" s="31" t="s">
        <v>57</v>
      </c>
      <c r="P641" s="31" t="s">
        <v>320</v>
      </c>
      <c r="Q641" s="31" t="s">
        <v>50</v>
      </c>
      <c r="R641" s="31" t="s">
        <v>58</v>
      </c>
      <c r="S641" s="31" t="s">
        <v>53</v>
      </c>
      <c r="T641" s="31" t="s">
        <v>60</v>
      </c>
      <c r="U641" s="31" t="s">
        <v>60</v>
      </c>
      <c r="V641" s="31" t="s">
        <v>60</v>
      </c>
      <c r="W641" s="31" t="s">
        <v>50</v>
      </c>
      <c r="X641" s="31" t="s">
        <v>366</v>
      </c>
      <c r="Y641" s="31" t="s">
        <v>50</v>
      </c>
      <c r="Z641" s="31" t="s">
        <v>62</v>
      </c>
      <c r="AA641" s="31" t="s">
        <v>50</v>
      </c>
      <c r="AB641" s="31" t="s">
        <v>50</v>
      </c>
      <c r="AC641" s="31" t="s">
        <v>87</v>
      </c>
      <c r="AD641" s="31" t="s">
        <v>72</v>
      </c>
      <c r="AE641" s="2">
        <f t="shared" si="100"/>
        <v>48</v>
      </c>
      <c r="AF641" s="31" t="s">
        <v>84</v>
      </c>
      <c r="AG641" s="31" t="s">
        <v>129</v>
      </c>
      <c r="AH641" s="31" t="s">
        <v>1084</v>
      </c>
      <c r="AI641" s="31" t="s">
        <v>1085</v>
      </c>
      <c r="AJ641" s="31">
        <f t="shared" si="101"/>
        <v>1</v>
      </c>
      <c r="AK641" s="34">
        <f t="shared" si="102"/>
        <v>16</v>
      </c>
      <c r="AL641" s="30">
        <f t="shared" si="103"/>
        <v>16</v>
      </c>
      <c r="AM641" s="5">
        <f t="shared" si="107"/>
        <v>3000</v>
      </c>
      <c r="AN641" s="5">
        <f t="shared" si="108"/>
        <v>48</v>
      </c>
      <c r="AO641" s="30">
        <f t="shared" si="109"/>
        <v>480</v>
      </c>
      <c r="AP641" s="30">
        <f t="shared" si="104"/>
        <v>480</v>
      </c>
      <c r="AQ641">
        <f t="shared" si="105"/>
        <v>0</v>
      </c>
      <c r="AR641" s="2">
        <f t="shared" si="106"/>
        <v>0</v>
      </c>
      <c r="AS641" s="2">
        <f t="shared" si="110"/>
        <v>10</v>
      </c>
      <c r="AT641" s="31" t="s">
        <v>50</v>
      </c>
      <c r="AU641" s="31" t="s">
        <v>92</v>
      </c>
      <c r="AV641" s="31" t="s">
        <v>60</v>
      </c>
      <c r="AW641" s="31" t="s">
        <v>50</v>
      </c>
      <c r="AX641" s="31" t="s">
        <v>50</v>
      </c>
      <c r="AY641" s="31" t="s">
        <v>50</v>
      </c>
      <c r="AZ641" s="31" t="s">
        <v>50</v>
      </c>
      <c r="BA641" s="31" t="s">
        <v>50</v>
      </c>
      <c r="BB641" s="31" t="s">
        <v>50</v>
      </c>
      <c r="BC641" s="31" t="s">
        <v>50</v>
      </c>
      <c r="BD641" s="31" t="s">
        <v>50</v>
      </c>
      <c r="BE641" s="31" t="s">
        <v>50</v>
      </c>
      <c r="BF641" s="31" t="s">
        <v>50</v>
      </c>
    </row>
    <row r="642" spans="1:58" ht="45" x14ac:dyDescent="0.25">
      <c r="A642" s="31" t="s">
        <v>1086</v>
      </c>
      <c r="B642" s="31" t="s">
        <v>49</v>
      </c>
      <c r="C642" s="32">
        <v>1</v>
      </c>
      <c r="D642" s="31" t="s">
        <v>50</v>
      </c>
      <c r="E642" s="31" t="s">
        <v>70</v>
      </c>
      <c r="F642" s="31" t="s">
        <v>71</v>
      </c>
      <c r="G642" s="31" t="s">
        <v>50</v>
      </c>
      <c r="H642" s="31" t="s">
        <v>50</v>
      </c>
      <c r="I642" s="31" t="s">
        <v>53</v>
      </c>
      <c r="J642" s="31" t="s">
        <v>54</v>
      </c>
      <c r="K642" s="31" t="s">
        <v>54</v>
      </c>
      <c r="L642" s="31" t="s">
        <v>128</v>
      </c>
      <c r="M642" s="31" t="s">
        <v>51</v>
      </c>
      <c r="N642" s="31" t="s">
        <v>56</v>
      </c>
      <c r="O642" s="31" t="s">
        <v>57</v>
      </c>
      <c r="P642" s="31" t="s">
        <v>50</v>
      </c>
      <c r="Q642" s="31" t="s">
        <v>107</v>
      </c>
      <c r="R642" s="31" t="s">
        <v>58</v>
      </c>
      <c r="S642" s="31" t="s">
        <v>59</v>
      </c>
      <c r="T642" s="31" t="s">
        <v>60</v>
      </c>
      <c r="U642" s="31" t="s">
        <v>60</v>
      </c>
      <c r="V642" s="31" t="s">
        <v>60</v>
      </c>
      <c r="W642" s="31" t="s">
        <v>50</v>
      </c>
      <c r="X642" s="31" t="s">
        <v>50</v>
      </c>
      <c r="Y642" s="31" t="s">
        <v>50</v>
      </c>
      <c r="Z642" s="31" t="s">
        <v>62</v>
      </c>
      <c r="AA642" s="31" t="s">
        <v>50</v>
      </c>
      <c r="AB642" s="31" t="s">
        <v>50</v>
      </c>
      <c r="AC642" s="31" t="s">
        <v>87</v>
      </c>
      <c r="AD642" s="31" t="s">
        <v>72</v>
      </c>
      <c r="AE642" s="2">
        <f t="shared" si="100"/>
        <v>48</v>
      </c>
      <c r="AF642" s="31" t="s">
        <v>84</v>
      </c>
      <c r="AG642" s="31" t="s">
        <v>129</v>
      </c>
      <c r="AH642" s="31" t="s">
        <v>1087</v>
      </c>
      <c r="AI642" s="31" t="s">
        <v>1088</v>
      </c>
      <c r="AJ642" s="31">
        <f t="shared" si="101"/>
        <v>2</v>
      </c>
      <c r="AK642" s="34">
        <f t="shared" si="102"/>
        <v>3</v>
      </c>
      <c r="AL642" s="30">
        <f t="shared" si="103"/>
        <v>3</v>
      </c>
      <c r="AM642" s="5">
        <f t="shared" si="107"/>
        <v>528.88</v>
      </c>
      <c r="AN642" s="5">
        <f t="shared" si="108"/>
        <v>96</v>
      </c>
      <c r="AO642" s="30">
        <f t="shared" si="109"/>
        <v>1248</v>
      </c>
      <c r="AP642" s="30">
        <f t="shared" si="104"/>
        <v>1248</v>
      </c>
      <c r="AQ642" t="str">
        <f t="shared" si="105"/>
        <v>1978 - 1992</v>
      </c>
      <c r="AR642" s="2">
        <f t="shared" si="106"/>
        <v>1985</v>
      </c>
      <c r="AS642" s="2">
        <f t="shared" si="110"/>
        <v>13</v>
      </c>
      <c r="AT642" s="31" t="s">
        <v>50</v>
      </c>
      <c r="AU642" s="31" t="s">
        <v>100</v>
      </c>
      <c r="AV642" s="31" t="s">
        <v>141</v>
      </c>
      <c r="AW642" s="31" t="s">
        <v>86</v>
      </c>
      <c r="AX642" s="31" t="s">
        <v>50</v>
      </c>
      <c r="AY642" s="31" t="s">
        <v>50</v>
      </c>
      <c r="AZ642" s="31" t="s">
        <v>50</v>
      </c>
      <c r="BA642" s="31" t="s">
        <v>50</v>
      </c>
      <c r="BB642" s="31" t="s">
        <v>50</v>
      </c>
      <c r="BC642" s="31" t="s">
        <v>50</v>
      </c>
      <c r="BD642" s="31" t="s">
        <v>50</v>
      </c>
      <c r="BE642" s="31" t="s">
        <v>50</v>
      </c>
      <c r="BF642" s="31" t="s">
        <v>50</v>
      </c>
    </row>
    <row r="643" spans="1:58" ht="45" x14ac:dyDescent="0.25">
      <c r="A643" s="31" t="s">
        <v>390</v>
      </c>
      <c r="B643" s="31" t="s">
        <v>49</v>
      </c>
      <c r="C643" s="32">
        <v>4</v>
      </c>
      <c r="D643" s="31" t="s">
        <v>50</v>
      </c>
      <c r="E643" s="31" t="s">
        <v>71</v>
      </c>
      <c r="F643" s="31" t="s">
        <v>96</v>
      </c>
      <c r="G643" s="31" t="s">
        <v>50</v>
      </c>
      <c r="H643" s="31" t="s">
        <v>50</v>
      </c>
      <c r="I643" s="31" t="s">
        <v>53</v>
      </c>
      <c r="J643" s="31" t="s">
        <v>54</v>
      </c>
      <c r="K643" s="31" t="s">
        <v>54</v>
      </c>
      <c r="L643" s="31" t="s">
        <v>128</v>
      </c>
      <c r="M643" s="31" t="s">
        <v>72</v>
      </c>
      <c r="N643" s="31" t="s">
        <v>60</v>
      </c>
      <c r="O643" s="31" t="s">
        <v>57</v>
      </c>
      <c r="P643" s="31" t="s">
        <v>73</v>
      </c>
      <c r="Q643" s="31" t="s">
        <v>50</v>
      </c>
      <c r="R643" s="31" t="s">
        <v>74</v>
      </c>
      <c r="S643" s="31" t="s">
        <v>58</v>
      </c>
      <c r="T643" s="31" t="s">
        <v>60</v>
      </c>
      <c r="U643" s="31" t="s">
        <v>60</v>
      </c>
      <c r="V643" s="31" t="s">
        <v>60</v>
      </c>
      <c r="W643" s="31" t="s">
        <v>50</v>
      </c>
      <c r="X643" s="31" t="s">
        <v>50</v>
      </c>
      <c r="Y643" s="31" t="s">
        <v>50</v>
      </c>
      <c r="Z643" s="31" t="s">
        <v>62</v>
      </c>
      <c r="AA643" s="31" t="s">
        <v>50</v>
      </c>
      <c r="AB643" s="31" t="s">
        <v>50</v>
      </c>
      <c r="AC643" s="31" t="s">
        <v>63</v>
      </c>
      <c r="AD643" s="31" t="s">
        <v>72</v>
      </c>
      <c r="AE643" s="2">
        <f t="shared" si="100"/>
        <v>48</v>
      </c>
      <c r="AF643" s="31" t="s">
        <v>84</v>
      </c>
      <c r="AG643" s="31" t="s">
        <v>129</v>
      </c>
      <c r="AH643" s="31" t="s">
        <v>64</v>
      </c>
      <c r="AI643" s="31" t="s">
        <v>12073</v>
      </c>
      <c r="AJ643" s="31">
        <f t="shared" si="101"/>
        <v>0</v>
      </c>
      <c r="AK643" s="34">
        <f t="shared" si="102"/>
        <v>-99</v>
      </c>
      <c r="AL643" s="30">
        <f t="shared" si="103"/>
        <v>-99</v>
      </c>
      <c r="AM643" s="5">
        <f t="shared" si="107"/>
        <v>55.13</v>
      </c>
      <c r="AN643" s="5">
        <f t="shared" si="108"/>
        <v>0</v>
      </c>
      <c r="AO643" s="30">
        <f t="shared" si="109"/>
        <v>0</v>
      </c>
      <c r="AP643" s="30">
        <f t="shared" si="104"/>
        <v>0</v>
      </c>
      <c r="AQ643" t="str">
        <f t="shared" si="105"/>
        <v>Before 1978</v>
      </c>
      <c r="AR643" s="2">
        <f t="shared" si="106"/>
        <v>1960</v>
      </c>
      <c r="AS643" s="2">
        <f t="shared" si="110"/>
        <v>-99</v>
      </c>
      <c r="AT643" s="31" t="s">
        <v>50</v>
      </c>
      <c r="AU643" s="31" t="s">
        <v>50</v>
      </c>
      <c r="AV643" s="31" t="s">
        <v>141</v>
      </c>
      <c r="AW643" s="31" t="s">
        <v>86</v>
      </c>
      <c r="AX643" s="31" t="s">
        <v>50</v>
      </c>
      <c r="AY643" s="31" t="s">
        <v>50</v>
      </c>
      <c r="AZ643" s="31" t="s">
        <v>64</v>
      </c>
      <c r="BA643" s="31" t="s">
        <v>12073</v>
      </c>
      <c r="BB643" s="31" t="s">
        <v>50</v>
      </c>
      <c r="BC643" s="31" t="s">
        <v>50</v>
      </c>
      <c r="BD643" s="31" t="s">
        <v>50</v>
      </c>
      <c r="BE643" s="31" t="s">
        <v>50</v>
      </c>
      <c r="BF643" s="31" t="s">
        <v>50</v>
      </c>
    </row>
    <row r="644" spans="1:58" ht="45" x14ac:dyDescent="0.25">
      <c r="A644" s="31" t="s">
        <v>3147</v>
      </c>
      <c r="B644" s="31" t="s">
        <v>49</v>
      </c>
      <c r="C644" s="32">
        <v>1</v>
      </c>
      <c r="D644" s="31" t="s">
        <v>50</v>
      </c>
      <c r="E644" s="31" t="s">
        <v>84</v>
      </c>
      <c r="F644" s="31" t="s">
        <v>85</v>
      </c>
      <c r="G644" s="31" t="s">
        <v>50</v>
      </c>
      <c r="H644" s="31" t="s">
        <v>50</v>
      </c>
      <c r="I644" s="31" t="s">
        <v>53</v>
      </c>
      <c r="J644" s="31" t="s">
        <v>54</v>
      </c>
      <c r="K644" s="31" t="s">
        <v>54</v>
      </c>
      <c r="L644" s="31" t="s">
        <v>55</v>
      </c>
      <c r="M644" s="31" t="s">
        <v>85</v>
      </c>
      <c r="N644" s="31" t="s">
        <v>60</v>
      </c>
      <c r="O644" s="31" t="s">
        <v>57</v>
      </c>
      <c r="P644" s="31" t="s">
        <v>50</v>
      </c>
      <c r="Q644" s="31" t="s">
        <v>143</v>
      </c>
      <c r="R644" s="31" t="s">
        <v>74</v>
      </c>
      <c r="S644" s="31" t="s">
        <v>53</v>
      </c>
      <c r="T644" s="31" t="s">
        <v>60</v>
      </c>
      <c r="U644" s="31" t="s">
        <v>60</v>
      </c>
      <c r="V644" s="31" t="s">
        <v>50</v>
      </c>
      <c r="W644" s="31" t="s">
        <v>50</v>
      </c>
      <c r="X644" s="31" t="s">
        <v>50</v>
      </c>
      <c r="Y644" s="31" t="s">
        <v>50</v>
      </c>
      <c r="Z644" s="31" t="s">
        <v>62</v>
      </c>
      <c r="AA644" s="31" t="s">
        <v>50</v>
      </c>
      <c r="AB644" s="31" t="s">
        <v>50</v>
      </c>
      <c r="AC644" s="31" t="s">
        <v>87</v>
      </c>
      <c r="AD644" s="31" t="s">
        <v>72</v>
      </c>
      <c r="AE644" s="2">
        <f t="shared" ref="AE644:AE707" si="111">IF(AG644="k",VALUE(AF644),IF(AG644="T",AF644*12,IF(TRIM(AF644)="","NA",AF644)))</f>
        <v>48</v>
      </c>
      <c r="AF644" s="31" t="s">
        <v>84</v>
      </c>
      <c r="AG644" s="31" t="s">
        <v>129</v>
      </c>
      <c r="AH644" s="31" t="s">
        <v>152</v>
      </c>
      <c r="AI644" s="31" t="s">
        <v>12074</v>
      </c>
      <c r="AJ644" s="31">
        <f t="shared" ref="AJ644:AJ707" si="112">IF(AS644&gt;0,VALUE(M644),0)</f>
        <v>0</v>
      </c>
      <c r="AK644" s="34">
        <f t="shared" ref="AK644:AK707" si="113">IF(AS644&gt;0,IF(P644&lt;&gt;"",2013-VALUE(P644),IF(Q644&lt;&gt;"",2013-VALUE(Q644),-99)),-99)</f>
        <v>-99</v>
      </c>
      <c r="AL644" s="30">
        <f t="shared" ref="AL644:AL707" si="114">IF(OR((2013-AR644)=AK644,AK644=-99),-99,AK644)</f>
        <v>-99</v>
      </c>
      <c r="AM644" s="5">
        <f t="shared" si="107"/>
        <v>91.68</v>
      </c>
      <c r="AN644" s="5">
        <f t="shared" si="108"/>
        <v>0</v>
      </c>
      <c r="AO644" s="30">
        <f t="shared" si="109"/>
        <v>0</v>
      </c>
      <c r="AP644" s="30">
        <f t="shared" ref="AP644:AP707" si="115">AN644*AS644</f>
        <v>0</v>
      </c>
      <c r="AQ644" t="str">
        <f t="shared" ref="AQ644:AQ707" si="116">IF(OR(ISERROR(AR644),AR644=0),0,VLOOKUP(AR644,tblVintages,2,TRUE))</f>
        <v>Before 1978</v>
      </c>
      <c r="AR644" s="2">
        <f t="shared" ref="AR644:AR707" si="117">VLOOKUP(A644,tblBldgInfo,7,FALSE)</f>
        <v>1957</v>
      </c>
      <c r="AS644" s="2">
        <f t="shared" si="110"/>
        <v>-99</v>
      </c>
      <c r="AT644" s="31" t="s">
        <v>50</v>
      </c>
      <c r="AU644" s="31" t="s">
        <v>50</v>
      </c>
      <c r="AV644" s="31" t="s">
        <v>141</v>
      </c>
      <c r="AW644" s="31" t="s">
        <v>86</v>
      </c>
      <c r="AX644" s="31" t="s">
        <v>12741</v>
      </c>
      <c r="AY644" s="31" t="s">
        <v>68</v>
      </c>
      <c r="AZ644" s="31" t="s">
        <v>152</v>
      </c>
      <c r="BA644" s="31" t="s">
        <v>12074</v>
      </c>
      <c r="BB644" s="31" t="s">
        <v>50</v>
      </c>
      <c r="BC644" s="31" t="s">
        <v>50</v>
      </c>
      <c r="BD644" s="31" t="s">
        <v>50</v>
      </c>
      <c r="BE644" s="31" t="s">
        <v>50</v>
      </c>
      <c r="BF644" s="31" t="s">
        <v>50</v>
      </c>
    </row>
    <row r="645" spans="1:58" ht="45" x14ac:dyDescent="0.25">
      <c r="A645" s="31" t="s">
        <v>395</v>
      </c>
      <c r="B645" s="31" t="s">
        <v>49</v>
      </c>
      <c r="C645" s="32">
        <v>2</v>
      </c>
      <c r="D645" s="31" t="s">
        <v>50</v>
      </c>
      <c r="E645" s="31" t="s">
        <v>51</v>
      </c>
      <c r="F645" s="31" t="s">
        <v>52</v>
      </c>
      <c r="G645" s="31" t="s">
        <v>50</v>
      </c>
      <c r="H645" s="31" t="s">
        <v>50</v>
      </c>
      <c r="I645" s="31" t="s">
        <v>53</v>
      </c>
      <c r="J645" s="31" t="s">
        <v>54</v>
      </c>
      <c r="K645" s="31" t="s">
        <v>54</v>
      </c>
      <c r="L645" s="31" t="s">
        <v>55</v>
      </c>
      <c r="M645" s="31" t="s">
        <v>72</v>
      </c>
      <c r="N645" s="31" t="s">
        <v>50</v>
      </c>
      <c r="O645" s="31" t="s">
        <v>66</v>
      </c>
      <c r="P645" s="31" t="s">
        <v>50</v>
      </c>
      <c r="Q645" s="31" t="s">
        <v>50</v>
      </c>
      <c r="R645" s="31" t="s">
        <v>74</v>
      </c>
      <c r="S645" s="31" t="s">
        <v>59</v>
      </c>
      <c r="T645" s="31" t="s">
        <v>60</v>
      </c>
      <c r="U645" s="31" t="s">
        <v>60</v>
      </c>
      <c r="V645" s="31" t="s">
        <v>86</v>
      </c>
      <c r="W645" s="31" t="s">
        <v>50</v>
      </c>
      <c r="X645" s="31" t="s">
        <v>50</v>
      </c>
      <c r="Y645" s="31" t="s">
        <v>54</v>
      </c>
      <c r="Z645" s="31" t="s">
        <v>62</v>
      </c>
      <c r="AA645" s="31" t="s">
        <v>50</v>
      </c>
      <c r="AB645" s="31" t="s">
        <v>50</v>
      </c>
      <c r="AC645" s="31" t="s">
        <v>87</v>
      </c>
      <c r="AD645" s="31" t="s">
        <v>72</v>
      </c>
      <c r="AE645" s="2">
        <f t="shared" si="111"/>
        <v>48</v>
      </c>
      <c r="AF645" s="31" t="s">
        <v>84</v>
      </c>
      <c r="AG645" s="31" t="s">
        <v>129</v>
      </c>
      <c r="AH645" s="31" t="s">
        <v>152</v>
      </c>
      <c r="AI645" s="31" t="s">
        <v>1098</v>
      </c>
      <c r="AJ645" s="31">
        <f t="shared" si="112"/>
        <v>1</v>
      </c>
      <c r="AK645" s="34">
        <f t="shared" si="113"/>
        <v>-99</v>
      </c>
      <c r="AL645" s="30">
        <f t="shared" si="114"/>
        <v>-99</v>
      </c>
      <c r="AM645" s="5">
        <f t="shared" ref="AM645:AM708" si="118">VLOOKUP(A645,tblSiteWeights,4,FALSE)</f>
        <v>59.59</v>
      </c>
      <c r="AN645" s="5">
        <f t="shared" ref="AN645:AN708" si="119">IF(AND(AS645&gt;0,AM645&gt;0),M645*AE645,0)</f>
        <v>48</v>
      </c>
      <c r="AO645" s="30">
        <f t="shared" ref="AO645:AO708" si="120">AN645*AS645</f>
        <v>480</v>
      </c>
      <c r="AP645" s="30">
        <f t="shared" si="115"/>
        <v>480</v>
      </c>
      <c r="AQ645">
        <f t="shared" si="116"/>
        <v>0</v>
      </c>
      <c r="AR645" s="2">
        <f t="shared" si="117"/>
        <v>0</v>
      </c>
      <c r="AS645" s="2">
        <f t="shared" ref="AS645:AS708" si="121">IF(OR(AM645=0,AU645=""),-99,VALUE(AU645))</f>
        <v>10</v>
      </c>
      <c r="AT645" s="31" t="s">
        <v>50</v>
      </c>
      <c r="AU645" s="31" t="s">
        <v>92</v>
      </c>
      <c r="AV645" s="31" t="s">
        <v>66</v>
      </c>
      <c r="AW645" s="31" t="s">
        <v>57</v>
      </c>
      <c r="AX645" s="31" t="s">
        <v>277</v>
      </c>
      <c r="AY645" s="31" t="s">
        <v>68</v>
      </c>
      <c r="AZ645" s="31" t="s">
        <v>152</v>
      </c>
      <c r="BA645" s="31" t="s">
        <v>1098</v>
      </c>
      <c r="BB645" s="31" t="s">
        <v>1099</v>
      </c>
      <c r="BC645" s="31" t="s">
        <v>129</v>
      </c>
      <c r="BD645" s="31" t="s">
        <v>50</v>
      </c>
      <c r="BE645" s="31" t="s">
        <v>50</v>
      </c>
      <c r="BF645" s="31" t="s">
        <v>50</v>
      </c>
    </row>
    <row r="646" spans="1:58" ht="45" x14ac:dyDescent="0.25">
      <c r="A646" s="31" t="s">
        <v>402</v>
      </c>
      <c r="B646" s="31" t="s">
        <v>49</v>
      </c>
      <c r="C646" s="32">
        <v>6</v>
      </c>
      <c r="D646" s="31" t="s">
        <v>50</v>
      </c>
      <c r="E646" s="31" t="s">
        <v>72</v>
      </c>
      <c r="F646" s="31" t="s">
        <v>50</v>
      </c>
      <c r="G646" s="31" t="s">
        <v>52</v>
      </c>
      <c r="H646" s="31" t="s">
        <v>50</v>
      </c>
      <c r="I646" s="31" t="s">
        <v>53</v>
      </c>
      <c r="J646" s="31" t="s">
        <v>54</v>
      </c>
      <c r="K646" s="31" t="s">
        <v>54</v>
      </c>
      <c r="L646" s="31" t="s">
        <v>128</v>
      </c>
      <c r="M646" s="31" t="s">
        <v>51</v>
      </c>
      <c r="N646" s="31" t="s">
        <v>50</v>
      </c>
      <c r="O646" s="31" t="s">
        <v>57</v>
      </c>
      <c r="P646" s="31" t="s">
        <v>50</v>
      </c>
      <c r="Q646" s="31" t="s">
        <v>50</v>
      </c>
      <c r="R646" s="31" t="s">
        <v>58</v>
      </c>
      <c r="S646" s="31" t="s">
        <v>58</v>
      </c>
      <c r="T646" s="31" t="s">
        <v>60</v>
      </c>
      <c r="U646" s="31" t="s">
        <v>60</v>
      </c>
      <c r="V646" s="31" t="s">
        <v>66</v>
      </c>
      <c r="W646" s="31" t="s">
        <v>50</v>
      </c>
      <c r="X646" s="31" t="s">
        <v>50</v>
      </c>
      <c r="Y646" s="31" t="s">
        <v>50</v>
      </c>
      <c r="Z646" s="31" t="s">
        <v>62</v>
      </c>
      <c r="AA646" s="31" t="s">
        <v>50</v>
      </c>
      <c r="AB646" s="31" t="s">
        <v>50</v>
      </c>
      <c r="AC646" s="31" t="s">
        <v>87</v>
      </c>
      <c r="AD646" s="31" t="s">
        <v>72</v>
      </c>
      <c r="AE646" s="2">
        <f t="shared" si="111"/>
        <v>48</v>
      </c>
      <c r="AF646" s="31" t="s">
        <v>84</v>
      </c>
      <c r="AG646" s="31" t="s">
        <v>129</v>
      </c>
      <c r="AH646" s="31" t="s">
        <v>152</v>
      </c>
      <c r="AI646" s="31" t="s">
        <v>1103</v>
      </c>
      <c r="AJ646" s="31">
        <f t="shared" si="112"/>
        <v>2</v>
      </c>
      <c r="AK646" s="34">
        <f t="shared" si="113"/>
        <v>-99</v>
      </c>
      <c r="AL646" s="30">
        <f t="shared" si="114"/>
        <v>-99</v>
      </c>
      <c r="AM646" s="5">
        <f t="shared" si="118"/>
        <v>35.11</v>
      </c>
      <c r="AN646" s="5">
        <f t="shared" si="119"/>
        <v>96</v>
      </c>
      <c r="AO646" s="30">
        <f t="shared" si="120"/>
        <v>1248</v>
      </c>
      <c r="AP646" s="30">
        <f t="shared" si="115"/>
        <v>1248</v>
      </c>
      <c r="AQ646" t="str">
        <f t="shared" si="116"/>
        <v>Before 1978</v>
      </c>
      <c r="AR646" s="2">
        <f t="shared" si="117"/>
        <v>1959</v>
      </c>
      <c r="AS646" s="2">
        <f t="shared" si="121"/>
        <v>13</v>
      </c>
      <c r="AT646" s="31" t="s">
        <v>50</v>
      </c>
      <c r="AU646" s="31" t="s">
        <v>100</v>
      </c>
      <c r="AV646" s="31" t="s">
        <v>60</v>
      </c>
      <c r="AW646" s="31" t="s">
        <v>50</v>
      </c>
      <c r="AX646" s="31" t="s">
        <v>50</v>
      </c>
      <c r="AY646" s="31" t="s">
        <v>50</v>
      </c>
      <c r="AZ646" s="31" t="s">
        <v>50</v>
      </c>
      <c r="BA646" s="31" t="s">
        <v>50</v>
      </c>
      <c r="BB646" s="31" t="s">
        <v>50</v>
      </c>
      <c r="BC646" s="31" t="s">
        <v>50</v>
      </c>
      <c r="BD646" s="31" t="s">
        <v>50</v>
      </c>
      <c r="BE646" s="31" t="s">
        <v>50</v>
      </c>
      <c r="BF646" s="31" t="s">
        <v>50</v>
      </c>
    </row>
    <row r="647" spans="1:58" ht="45" x14ac:dyDescent="0.25">
      <c r="A647" s="31" t="s">
        <v>3202</v>
      </c>
      <c r="B647" s="31" t="s">
        <v>49</v>
      </c>
      <c r="C647" s="32">
        <v>2</v>
      </c>
      <c r="D647" s="31" t="s">
        <v>50</v>
      </c>
      <c r="E647" s="31" t="s">
        <v>71</v>
      </c>
      <c r="F647" s="31" t="s">
        <v>96</v>
      </c>
      <c r="G647" s="31" t="s">
        <v>194</v>
      </c>
      <c r="H647" s="31" t="s">
        <v>92</v>
      </c>
      <c r="I647" s="31" t="s">
        <v>53</v>
      </c>
      <c r="J647" s="31" t="s">
        <v>54</v>
      </c>
      <c r="K647" s="31" t="s">
        <v>54</v>
      </c>
      <c r="L647" s="31" t="s">
        <v>55</v>
      </c>
      <c r="M647" s="31" t="s">
        <v>52</v>
      </c>
      <c r="N647" s="31" t="s">
        <v>50</v>
      </c>
      <c r="O647" s="31" t="s">
        <v>57</v>
      </c>
      <c r="P647" s="31" t="s">
        <v>50</v>
      </c>
      <c r="Q647" s="31" t="s">
        <v>123</v>
      </c>
      <c r="R647" s="31" t="s">
        <v>86</v>
      </c>
      <c r="S647" s="31" t="s">
        <v>59</v>
      </c>
      <c r="T647" s="31" t="s">
        <v>60</v>
      </c>
      <c r="U647" s="31" t="s">
        <v>60</v>
      </c>
      <c r="V647" s="31" t="s">
        <v>60</v>
      </c>
      <c r="W647" s="31" t="s">
        <v>50</v>
      </c>
      <c r="X647" s="31" t="s">
        <v>50</v>
      </c>
      <c r="Y647" s="31" t="s">
        <v>50</v>
      </c>
      <c r="Z647" s="31" t="s">
        <v>62</v>
      </c>
      <c r="AA647" s="31" t="s">
        <v>50</v>
      </c>
      <c r="AB647" s="31" t="s">
        <v>50</v>
      </c>
      <c r="AC647" s="31" t="s">
        <v>87</v>
      </c>
      <c r="AD647" s="31" t="s">
        <v>72</v>
      </c>
      <c r="AE647" s="2">
        <f t="shared" si="111"/>
        <v>48</v>
      </c>
      <c r="AF647" s="31" t="s">
        <v>84</v>
      </c>
      <c r="AG647" s="31" t="s">
        <v>129</v>
      </c>
      <c r="AH647" s="31" t="s">
        <v>144</v>
      </c>
      <c r="AI647" s="31" t="s">
        <v>12075</v>
      </c>
      <c r="AJ647" s="31">
        <f t="shared" si="112"/>
        <v>0</v>
      </c>
      <c r="AK647" s="34">
        <f t="shared" si="113"/>
        <v>-99</v>
      </c>
      <c r="AL647" s="30">
        <f t="shared" si="114"/>
        <v>-99</v>
      </c>
      <c r="AM647" s="5">
        <f t="shared" si="118"/>
        <v>35.11</v>
      </c>
      <c r="AN647" s="5">
        <f t="shared" si="119"/>
        <v>0</v>
      </c>
      <c r="AO647" s="30">
        <f t="shared" si="120"/>
        <v>0</v>
      </c>
      <c r="AP647" s="30">
        <f t="shared" si="115"/>
        <v>0</v>
      </c>
      <c r="AQ647" t="str">
        <f t="shared" si="116"/>
        <v>1978 - 1992</v>
      </c>
      <c r="AR647" s="2">
        <f t="shared" si="117"/>
        <v>1992</v>
      </c>
      <c r="AS647" s="2">
        <f t="shared" si="121"/>
        <v>-99</v>
      </c>
      <c r="AT647" s="31" t="s">
        <v>50</v>
      </c>
      <c r="AU647" s="31" t="s">
        <v>50</v>
      </c>
      <c r="AV647" s="31" t="s">
        <v>141</v>
      </c>
      <c r="AW647" s="31" t="s">
        <v>86</v>
      </c>
      <c r="AX647" s="31" t="s">
        <v>50</v>
      </c>
      <c r="AY647" s="31" t="s">
        <v>50</v>
      </c>
      <c r="AZ647" s="31" t="s">
        <v>144</v>
      </c>
      <c r="BA647" s="31" t="s">
        <v>12075</v>
      </c>
      <c r="BB647" s="31" t="s">
        <v>50</v>
      </c>
      <c r="BC647" s="31" t="s">
        <v>50</v>
      </c>
      <c r="BD647" s="31" t="s">
        <v>50</v>
      </c>
      <c r="BE647" s="31" t="s">
        <v>50</v>
      </c>
      <c r="BF647" s="31" t="s">
        <v>50</v>
      </c>
    </row>
    <row r="648" spans="1:58" ht="45" x14ac:dyDescent="0.25">
      <c r="A648" s="31" t="s">
        <v>404</v>
      </c>
      <c r="B648" s="31" t="s">
        <v>49</v>
      </c>
      <c r="C648" s="32">
        <v>1</v>
      </c>
      <c r="D648" s="31" t="s">
        <v>50</v>
      </c>
      <c r="E648" s="31" t="s">
        <v>84</v>
      </c>
      <c r="F648" s="31" t="s">
        <v>85</v>
      </c>
      <c r="G648" s="31" t="s">
        <v>50</v>
      </c>
      <c r="H648" s="31" t="s">
        <v>50</v>
      </c>
      <c r="I648" s="31" t="s">
        <v>53</v>
      </c>
      <c r="J648" s="31" t="s">
        <v>54</v>
      </c>
      <c r="K648" s="31" t="s">
        <v>54</v>
      </c>
      <c r="L648" s="31" t="s">
        <v>55</v>
      </c>
      <c r="M648" s="31" t="s">
        <v>51</v>
      </c>
      <c r="N648" s="31" t="s">
        <v>50</v>
      </c>
      <c r="O648" s="31" t="s">
        <v>66</v>
      </c>
      <c r="P648" s="31" t="s">
        <v>300</v>
      </c>
      <c r="Q648" s="31" t="s">
        <v>50</v>
      </c>
      <c r="R648" s="31" t="s">
        <v>58</v>
      </c>
      <c r="S648" s="31" t="s">
        <v>58</v>
      </c>
      <c r="T648" s="31" t="s">
        <v>60</v>
      </c>
      <c r="U648" s="31" t="s">
        <v>60</v>
      </c>
      <c r="V648" s="31" t="s">
        <v>60</v>
      </c>
      <c r="W648" s="31" t="s">
        <v>50</v>
      </c>
      <c r="X648" s="31" t="s">
        <v>50</v>
      </c>
      <c r="Y648" s="31" t="s">
        <v>50</v>
      </c>
      <c r="Z648" s="31" t="s">
        <v>62</v>
      </c>
      <c r="AA648" s="31" t="s">
        <v>50</v>
      </c>
      <c r="AB648" s="31" t="s">
        <v>50</v>
      </c>
      <c r="AC648" s="31" t="s">
        <v>87</v>
      </c>
      <c r="AD648" s="31" t="s">
        <v>72</v>
      </c>
      <c r="AE648" s="2">
        <f t="shared" si="111"/>
        <v>48</v>
      </c>
      <c r="AF648" s="31" t="s">
        <v>84</v>
      </c>
      <c r="AG648" s="31" t="s">
        <v>129</v>
      </c>
      <c r="AH648" s="31" t="s">
        <v>1084</v>
      </c>
      <c r="AI648" s="31" t="s">
        <v>12076</v>
      </c>
      <c r="AJ648" s="31">
        <f t="shared" si="112"/>
        <v>0</v>
      </c>
      <c r="AK648" s="34">
        <f t="shared" si="113"/>
        <v>-99</v>
      </c>
      <c r="AL648" s="30">
        <f t="shared" si="114"/>
        <v>-99</v>
      </c>
      <c r="AM648" s="5">
        <f t="shared" si="118"/>
        <v>621.08000000000004</v>
      </c>
      <c r="AN648" s="5">
        <f t="shared" si="119"/>
        <v>0</v>
      </c>
      <c r="AO648" s="30">
        <f t="shared" si="120"/>
        <v>0</v>
      </c>
      <c r="AP648" s="30">
        <f t="shared" si="115"/>
        <v>0</v>
      </c>
      <c r="AQ648" t="str">
        <f t="shared" si="116"/>
        <v>1978 - 1992</v>
      </c>
      <c r="AR648" s="2">
        <f t="shared" si="117"/>
        <v>1985</v>
      </c>
      <c r="AS648" s="2">
        <f t="shared" si="121"/>
        <v>-99</v>
      </c>
      <c r="AT648" s="31" t="s">
        <v>50</v>
      </c>
      <c r="AU648" s="31" t="s">
        <v>50</v>
      </c>
      <c r="AV648" s="31" t="s">
        <v>66</v>
      </c>
      <c r="AW648" s="31" t="s">
        <v>57</v>
      </c>
      <c r="AX648" s="31" t="s">
        <v>93</v>
      </c>
      <c r="AY648" s="31" t="s">
        <v>68</v>
      </c>
      <c r="AZ648" s="31" t="s">
        <v>1084</v>
      </c>
      <c r="BA648" s="31" t="s">
        <v>12076</v>
      </c>
      <c r="BB648" s="31" t="s">
        <v>233</v>
      </c>
      <c r="BC648" s="31" t="s">
        <v>129</v>
      </c>
      <c r="BD648" s="31" t="s">
        <v>50</v>
      </c>
      <c r="BE648" s="31" t="s">
        <v>50</v>
      </c>
      <c r="BF648" s="31" t="s">
        <v>50</v>
      </c>
    </row>
    <row r="649" spans="1:58" ht="45" x14ac:dyDescent="0.25">
      <c r="A649" s="31" t="s">
        <v>3206</v>
      </c>
      <c r="B649" s="31" t="s">
        <v>49</v>
      </c>
      <c r="C649" s="32">
        <v>1</v>
      </c>
      <c r="D649" s="31" t="s">
        <v>50</v>
      </c>
      <c r="E649" s="31" t="s">
        <v>52</v>
      </c>
      <c r="F649" s="31" t="s">
        <v>84</v>
      </c>
      <c r="G649" s="31" t="s">
        <v>50</v>
      </c>
      <c r="H649" s="31" t="s">
        <v>50</v>
      </c>
      <c r="I649" s="31" t="s">
        <v>53</v>
      </c>
      <c r="J649" s="31" t="s">
        <v>54</v>
      </c>
      <c r="K649" s="31" t="s">
        <v>54</v>
      </c>
      <c r="L649" s="31" t="s">
        <v>55</v>
      </c>
      <c r="M649" s="31" t="s">
        <v>72</v>
      </c>
      <c r="N649" s="31" t="s">
        <v>50</v>
      </c>
      <c r="O649" s="31" t="s">
        <v>57</v>
      </c>
      <c r="P649" s="31" t="s">
        <v>50</v>
      </c>
      <c r="Q649" s="31" t="s">
        <v>588</v>
      </c>
      <c r="R649" s="31" t="s">
        <v>58</v>
      </c>
      <c r="S649" s="31" t="s">
        <v>59</v>
      </c>
      <c r="T649" s="31" t="s">
        <v>60</v>
      </c>
      <c r="U649" s="31" t="s">
        <v>60</v>
      </c>
      <c r="V649" s="31" t="s">
        <v>50</v>
      </c>
      <c r="W649" s="31" t="s">
        <v>50</v>
      </c>
      <c r="X649" s="31" t="s">
        <v>50</v>
      </c>
      <c r="Y649" s="31" t="s">
        <v>50</v>
      </c>
      <c r="Z649" s="31" t="s">
        <v>62</v>
      </c>
      <c r="AA649" s="31" t="s">
        <v>50</v>
      </c>
      <c r="AB649" s="31" t="s">
        <v>50</v>
      </c>
      <c r="AC649" s="31" t="s">
        <v>50</v>
      </c>
      <c r="AD649" s="31" t="s">
        <v>72</v>
      </c>
      <c r="AE649" s="2">
        <f t="shared" si="111"/>
        <v>48</v>
      </c>
      <c r="AF649" s="31" t="s">
        <v>84</v>
      </c>
      <c r="AG649" s="31" t="s">
        <v>129</v>
      </c>
      <c r="AH649" s="31" t="s">
        <v>136</v>
      </c>
      <c r="AI649" s="31" t="s">
        <v>12077</v>
      </c>
      <c r="AJ649" s="31">
        <f t="shared" si="112"/>
        <v>0</v>
      </c>
      <c r="AK649" s="34">
        <f t="shared" si="113"/>
        <v>-99</v>
      </c>
      <c r="AL649" s="30">
        <f t="shared" si="114"/>
        <v>-99</v>
      </c>
      <c r="AM649" s="5">
        <f t="shared" si="118"/>
        <v>1297.24</v>
      </c>
      <c r="AN649" s="5">
        <f t="shared" si="119"/>
        <v>0</v>
      </c>
      <c r="AO649" s="30">
        <f t="shared" si="120"/>
        <v>0</v>
      </c>
      <c r="AP649" s="30">
        <f t="shared" si="115"/>
        <v>0</v>
      </c>
      <c r="AQ649" t="str">
        <f t="shared" si="116"/>
        <v>Before 1978</v>
      </c>
      <c r="AR649" s="2">
        <f t="shared" si="117"/>
        <v>1950</v>
      </c>
      <c r="AS649" s="2">
        <f t="shared" si="121"/>
        <v>-99</v>
      </c>
      <c r="AT649" s="31" t="s">
        <v>50</v>
      </c>
      <c r="AU649" s="31" t="s">
        <v>50</v>
      </c>
      <c r="AV649" s="31" t="s">
        <v>66</v>
      </c>
      <c r="AW649" s="31" t="s">
        <v>57</v>
      </c>
      <c r="AX649" s="31" t="s">
        <v>1012</v>
      </c>
      <c r="AY649" s="31" t="s">
        <v>68</v>
      </c>
      <c r="AZ649" s="31" t="s">
        <v>136</v>
      </c>
      <c r="BA649" s="31" t="s">
        <v>12077</v>
      </c>
      <c r="BB649" s="31" t="s">
        <v>67</v>
      </c>
      <c r="BC649" s="31" t="s">
        <v>53</v>
      </c>
      <c r="BD649" s="31" t="s">
        <v>50</v>
      </c>
      <c r="BE649" s="31" t="s">
        <v>50</v>
      </c>
      <c r="BF649" s="31" t="s">
        <v>50</v>
      </c>
    </row>
    <row r="650" spans="1:58" ht="45" x14ac:dyDescent="0.25">
      <c r="A650" s="31" t="s">
        <v>1110</v>
      </c>
      <c r="B650" s="31" t="s">
        <v>49</v>
      </c>
      <c r="C650" s="32">
        <v>1</v>
      </c>
      <c r="D650" s="31" t="s">
        <v>50</v>
      </c>
      <c r="E650" s="31" t="s">
        <v>84</v>
      </c>
      <c r="F650" s="31" t="s">
        <v>85</v>
      </c>
      <c r="G650" s="31" t="s">
        <v>50</v>
      </c>
      <c r="H650" s="31" t="s">
        <v>50</v>
      </c>
      <c r="I650" s="31" t="s">
        <v>53</v>
      </c>
      <c r="J650" s="31" t="s">
        <v>54</v>
      </c>
      <c r="K650" s="31" t="s">
        <v>54</v>
      </c>
      <c r="L650" s="31" t="s">
        <v>55</v>
      </c>
      <c r="M650" s="31" t="s">
        <v>72</v>
      </c>
      <c r="N650" s="31" t="s">
        <v>50</v>
      </c>
      <c r="O650" s="31" t="s">
        <v>57</v>
      </c>
      <c r="P650" s="31" t="s">
        <v>143</v>
      </c>
      <c r="Q650" s="31" t="s">
        <v>50</v>
      </c>
      <c r="R650" s="31" t="s">
        <v>58</v>
      </c>
      <c r="S650" s="31" t="s">
        <v>58</v>
      </c>
      <c r="T650" s="31" t="s">
        <v>60</v>
      </c>
      <c r="U650" s="31" t="s">
        <v>60</v>
      </c>
      <c r="V650" s="31" t="s">
        <v>60</v>
      </c>
      <c r="W650" s="31" t="s">
        <v>50</v>
      </c>
      <c r="X650" s="31" t="s">
        <v>50</v>
      </c>
      <c r="Y650" s="31" t="s">
        <v>50</v>
      </c>
      <c r="Z650" s="31" t="s">
        <v>62</v>
      </c>
      <c r="AA650" s="31" t="s">
        <v>50</v>
      </c>
      <c r="AB650" s="31" t="s">
        <v>50</v>
      </c>
      <c r="AC650" s="31" t="s">
        <v>87</v>
      </c>
      <c r="AD650" s="31" t="s">
        <v>72</v>
      </c>
      <c r="AE650" s="2">
        <f t="shared" si="111"/>
        <v>48</v>
      </c>
      <c r="AF650" s="31" t="s">
        <v>211</v>
      </c>
      <c r="AG650" s="31" t="s">
        <v>76</v>
      </c>
      <c r="AH650" s="31" t="s">
        <v>1084</v>
      </c>
      <c r="AI650" s="31" t="s">
        <v>1111</v>
      </c>
      <c r="AJ650" s="31">
        <f t="shared" si="112"/>
        <v>1</v>
      </c>
      <c r="AK650" s="34">
        <f t="shared" si="113"/>
        <v>7</v>
      </c>
      <c r="AL650" s="30">
        <f t="shared" si="114"/>
        <v>7</v>
      </c>
      <c r="AM650" s="5">
        <f t="shared" si="118"/>
        <v>457.61</v>
      </c>
      <c r="AN650" s="5">
        <f t="shared" si="119"/>
        <v>48</v>
      </c>
      <c r="AO650" s="30">
        <f t="shared" si="120"/>
        <v>624</v>
      </c>
      <c r="AP650" s="30">
        <f t="shared" si="115"/>
        <v>624</v>
      </c>
      <c r="AQ650" t="str">
        <f t="shared" si="116"/>
        <v>Before 1978</v>
      </c>
      <c r="AR650" s="2">
        <f t="shared" si="117"/>
        <v>1970</v>
      </c>
      <c r="AS650" s="2">
        <f t="shared" si="121"/>
        <v>13</v>
      </c>
      <c r="AT650" s="31" t="s">
        <v>50</v>
      </c>
      <c r="AU650" s="31" t="s">
        <v>100</v>
      </c>
      <c r="AV650" s="31" t="s">
        <v>141</v>
      </c>
      <c r="AW650" s="31" t="s">
        <v>86</v>
      </c>
      <c r="AX650" s="31" t="s">
        <v>743</v>
      </c>
      <c r="AY650" s="31" t="s">
        <v>68</v>
      </c>
      <c r="AZ650" s="31" t="s">
        <v>1084</v>
      </c>
      <c r="BA650" s="31" t="s">
        <v>1111</v>
      </c>
      <c r="BB650" s="31" t="s">
        <v>256</v>
      </c>
      <c r="BC650" s="31" t="s">
        <v>173</v>
      </c>
      <c r="BD650" s="31" t="s">
        <v>50</v>
      </c>
      <c r="BE650" s="31" t="s">
        <v>50</v>
      </c>
      <c r="BF650" s="31" t="s">
        <v>50</v>
      </c>
    </row>
    <row r="651" spans="1:58" ht="45" x14ac:dyDescent="0.25">
      <c r="A651" s="31" t="s">
        <v>408</v>
      </c>
      <c r="B651" s="31" t="s">
        <v>49</v>
      </c>
      <c r="C651" s="32">
        <v>5</v>
      </c>
      <c r="D651" s="31" t="s">
        <v>50</v>
      </c>
      <c r="E651" s="31" t="s">
        <v>96</v>
      </c>
      <c r="F651" s="31" t="s">
        <v>194</v>
      </c>
      <c r="G651" s="31" t="s">
        <v>50</v>
      </c>
      <c r="H651" s="31" t="s">
        <v>50</v>
      </c>
      <c r="I651" s="31" t="s">
        <v>53</v>
      </c>
      <c r="J651" s="31" t="s">
        <v>54</v>
      </c>
      <c r="K651" s="31" t="s">
        <v>54</v>
      </c>
      <c r="L651" s="31" t="s">
        <v>55</v>
      </c>
      <c r="M651" s="31" t="s">
        <v>51</v>
      </c>
      <c r="N651" s="31" t="s">
        <v>50</v>
      </c>
      <c r="O651" s="31" t="s">
        <v>66</v>
      </c>
      <c r="P651" s="31" t="s">
        <v>409</v>
      </c>
      <c r="Q651" s="31" t="s">
        <v>50</v>
      </c>
      <c r="R651" s="31" t="s">
        <v>74</v>
      </c>
      <c r="S651" s="31" t="s">
        <v>59</v>
      </c>
      <c r="T651" s="31" t="s">
        <v>60</v>
      </c>
      <c r="U651" s="31" t="s">
        <v>60</v>
      </c>
      <c r="V651" s="31" t="s">
        <v>60</v>
      </c>
      <c r="W651" s="31" t="s">
        <v>50</v>
      </c>
      <c r="X651" s="31" t="s">
        <v>50</v>
      </c>
      <c r="Y651" s="31" t="s">
        <v>50</v>
      </c>
      <c r="Z651" s="31" t="s">
        <v>62</v>
      </c>
      <c r="AA651" s="31" t="s">
        <v>50</v>
      </c>
      <c r="AB651" s="31" t="s">
        <v>50</v>
      </c>
      <c r="AC651" s="31" t="s">
        <v>87</v>
      </c>
      <c r="AD651" s="31" t="s">
        <v>72</v>
      </c>
      <c r="AE651" s="2">
        <f t="shared" si="111"/>
        <v>48</v>
      </c>
      <c r="AF651" s="31" t="s">
        <v>84</v>
      </c>
      <c r="AG651" s="31" t="s">
        <v>129</v>
      </c>
      <c r="AH651" s="31" t="s">
        <v>144</v>
      </c>
      <c r="AI651" s="31" t="s">
        <v>12078</v>
      </c>
      <c r="AJ651" s="31">
        <f t="shared" si="112"/>
        <v>0</v>
      </c>
      <c r="AK651" s="34">
        <f t="shared" si="113"/>
        <v>-99</v>
      </c>
      <c r="AL651" s="30">
        <f t="shared" si="114"/>
        <v>-99</v>
      </c>
      <c r="AM651" s="5">
        <f t="shared" si="118"/>
        <v>55.13</v>
      </c>
      <c r="AN651" s="5">
        <f t="shared" si="119"/>
        <v>0</v>
      </c>
      <c r="AO651" s="30">
        <f t="shared" si="120"/>
        <v>0</v>
      </c>
      <c r="AP651" s="30">
        <f t="shared" si="115"/>
        <v>0</v>
      </c>
      <c r="AQ651" t="str">
        <f t="shared" si="116"/>
        <v>1978 - 1992</v>
      </c>
      <c r="AR651" s="2">
        <f t="shared" si="117"/>
        <v>1989</v>
      </c>
      <c r="AS651" s="2">
        <f t="shared" si="121"/>
        <v>-99</v>
      </c>
      <c r="AT651" s="31" t="s">
        <v>50</v>
      </c>
      <c r="AU651" s="31" t="s">
        <v>50</v>
      </c>
      <c r="AV651" s="31" t="s">
        <v>141</v>
      </c>
      <c r="AW651" s="31" t="s">
        <v>86</v>
      </c>
      <c r="AX651" s="31" t="s">
        <v>50</v>
      </c>
      <c r="AY651" s="31" t="s">
        <v>50</v>
      </c>
      <c r="AZ651" s="31" t="s">
        <v>144</v>
      </c>
      <c r="BA651" s="31" t="s">
        <v>12078</v>
      </c>
      <c r="BB651" s="31" t="s">
        <v>50</v>
      </c>
      <c r="BC651" s="31" t="s">
        <v>50</v>
      </c>
      <c r="BD651" s="31" t="s">
        <v>50</v>
      </c>
      <c r="BE651" s="31" t="s">
        <v>50</v>
      </c>
      <c r="BF651" s="31" t="s">
        <v>50</v>
      </c>
    </row>
    <row r="652" spans="1:58" ht="45" x14ac:dyDescent="0.25">
      <c r="A652" s="31" t="s">
        <v>408</v>
      </c>
      <c r="B652" s="31" t="s">
        <v>49</v>
      </c>
      <c r="C652" s="32">
        <v>7</v>
      </c>
      <c r="D652" s="31" t="s">
        <v>50</v>
      </c>
      <c r="E652" s="31" t="s">
        <v>96</v>
      </c>
      <c r="F652" s="31" t="s">
        <v>194</v>
      </c>
      <c r="G652" s="31" t="s">
        <v>50</v>
      </c>
      <c r="H652" s="31" t="s">
        <v>50</v>
      </c>
      <c r="I652" s="31" t="s">
        <v>53</v>
      </c>
      <c r="J652" s="31" t="s">
        <v>54</v>
      </c>
      <c r="K652" s="31" t="s">
        <v>54</v>
      </c>
      <c r="L652" s="31" t="s">
        <v>55</v>
      </c>
      <c r="M652" s="31" t="s">
        <v>72</v>
      </c>
      <c r="N652" s="31" t="s">
        <v>50</v>
      </c>
      <c r="O652" s="31" t="s">
        <v>66</v>
      </c>
      <c r="P652" s="31" t="s">
        <v>50</v>
      </c>
      <c r="Q652" s="31" t="s">
        <v>50</v>
      </c>
      <c r="R652" s="31" t="s">
        <v>74</v>
      </c>
      <c r="S652" s="31" t="s">
        <v>59</v>
      </c>
      <c r="T652" s="31" t="s">
        <v>60</v>
      </c>
      <c r="U652" s="31" t="s">
        <v>60</v>
      </c>
      <c r="V652" s="31" t="s">
        <v>60</v>
      </c>
      <c r="W652" s="31" t="s">
        <v>50</v>
      </c>
      <c r="X652" s="31" t="s">
        <v>50</v>
      </c>
      <c r="Y652" s="31" t="s">
        <v>50</v>
      </c>
      <c r="Z652" s="31" t="s">
        <v>62</v>
      </c>
      <c r="AA652" s="31" t="s">
        <v>50</v>
      </c>
      <c r="AB652" s="31" t="s">
        <v>50</v>
      </c>
      <c r="AC652" s="31" t="s">
        <v>87</v>
      </c>
      <c r="AD652" s="31" t="s">
        <v>72</v>
      </c>
      <c r="AE652" s="2">
        <f t="shared" si="111"/>
        <v>48</v>
      </c>
      <c r="AF652" s="31" t="s">
        <v>84</v>
      </c>
      <c r="AG652" s="31" t="s">
        <v>129</v>
      </c>
      <c r="AH652" s="31" t="s">
        <v>152</v>
      </c>
      <c r="AI652" s="31" t="s">
        <v>12079</v>
      </c>
      <c r="AJ652" s="31">
        <f t="shared" si="112"/>
        <v>0</v>
      </c>
      <c r="AK652" s="34">
        <f t="shared" si="113"/>
        <v>-99</v>
      </c>
      <c r="AL652" s="30">
        <f t="shared" si="114"/>
        <v>-99</v>
      </c>
      <c r="AM652" s="5">
        <f t="shared" si="118"/>
        <v>55.13</v>
      </c>
      <c r="AN652" s="5">
        <f t="shared" si="119"/>
        <v>0</v>
      </c>
      <c r="AO652" s="30">
        <f t="shared" si="120"/>
        <v>0</v>
      </c>
      <c r="AP652" s="30">
        <f t="shared" si="115"/>
        <v>0</v>
      </c>
      <c r="AQ652" t="str">
        <f t="shared" si="116"/>
        <v>1978 - 1992</v>
      </c>
      <c r="AR652" s="2">
        <f t="shared" si="117"/>
        <v>1989</v>
      </c>
      <c r="AS652" s="2">
        <f t="shared" si="121"/>
        <v>-99</v>
      </c>
      <c r="AT652" s="31" t="s">
        <v>50</v>
      </c>
      <c r="AU652" s="31" t="s">
        <v>50</v>
      </c>
      <c r="AV652" s="31" t="s">
        <v>141</v>
      </c>
      <c r="AW652" s="31" t="s">
        <v>86</v>
      </c>
      <c r="AX652" s="31" t="s">
        <v>50</v>
      </c>
      <c r="AY652" s="31" t="s">
        <v>50</v>
      </c>
      <c r="AZ652" s="31" t="s">
        <v>152</v>
      </c>
      <c r="BA652" s="31" t="s">
        <v>12079</v>
      </c>
      <c r="BB652" s="31" t="s">
        <v>50</v>
      </c>
      <c r="BC652" s="31" t="s">
        <v>50</v>
      </c>
      <c r="BD652" s="31" t="s">
        <v>50</v>
      </c>
      <c r="BE652" s="31" t="s">
        <v>50</v>
      </c>
      <c r="BF652" s="31" t="s">
        <v>50</v>
      </c>
    </row>
    <row r="653" spans="1:58" ht="45" x14ac:dyDescent="0.25">
      <c r="A653" s="31" t="s">
        <v>408</v>
      </c>
      <c r="B653" s="31" t="s">
        <v>49</v>
      </c>
      <c r="C653" s="32">
        <v>12</v>
      </c>
      <c r="D653" s="31" t="s">
        <v>50</v>
      </c>
      <c r="E653" s="31" t="s">
        <v>96</v>
      </c>
      <c r="F653" s="31" t="s">
        <v>194</v>
      </c>
      <c r="G653" s="31" t="s">
        <v>50</v>
      </c>
      <c r="H653" s="31" t="s">
        <v>50</v>
      </c>
      <c r="I653" s="31" t="s">
        <v>53</v>
      </c>
      <c r="J653" s="31" t="s">
        <v>54</v>
      </c>
      <c r="K653" s="31" t="s">
        <v>54</v>
      </c>
      <c r="L653" s="31" t="s">
        <v>55</v>
      </c>
      <c r="M653" s="31" t="s">
        <v>72</v>
      </c>
      <c r="N653" s="31" t="s">
        <v>50</v>
      </c>
      <c r="O653" s="31" t="s">
        <v>57</v>
      </c>
      <c r="P653" s="31" t="s">
        <v>50</v>
      </c>
      <c r="Q653" s="31" t="s">
        <v>50</v>
      </c>
      <c r="R653" s="31" t="s">
        <v>74</v>
      </c>
      <c r="S653" s="31" t="s">
        <v>59</v>
      </c>
      <c r="T653" s="31" t="s">
        <v>60</v>
      </c>
      <c r="U653" s="31" t="s">
        <v>60</v>
      </c>
      <c r="V653" s="31" t="s">
        <v>60</v>
      </c>
      <c r="W653" s="31" t="s">
        <v>50</v>
      </c>
      <c r="X653" s="31" t="s">
        <v>50</v>
      </c>
      <c r="Y653" s="31" t="s">
        <v>50</v>
      </c>
      <c r="Z653" s="31" t="s">
        <v>62</v>
      </c>
      <c r="AA653" s="31" t="s">
        <v>50</v>
      </c>
      <c r="AB653" s="31" t="s">
        <v>50</v>
      </c>
      <c r="AC653" s="31" t="s">
        <v>87</v>
      </c>
      <c r="AD653" s="31" t="s">
        <v>72</v>
      </c>
      <c r="AE653" s="2">
        <f t="shared" si="111"/>
        <v>48</v>
      </c>
      <c r="AF653" s="31" t="s">
        <v>84</v>
      </c>
      <c r="AG653" s="31" t="s">
        <v>129</v>
      </c>
      <c r="AH653" s="31" t="s">
        <v>136</v>
      </c>
      <c r="AI653" s="31" t="s">
        <v>12080</v>
      </c>
      <c r="AJ653" s="31">
        <f t="shared" si="112"/>
        <v>0</v>
      </c>
      <c r="AK653" s="34">
        <f t="shared" si="113"/>
        <v>-99</v>
      </c>
      <c r="AL653" s="30">
        <f t="shared" si="114"/>
        <v>-99</v>
      </c>
      <c r="AM653" s="5">
        <f t="shared" si="118"/>
        <v>55.13</v>
      </c>
      <c r="AN653" s="5">
        <f t="shared" si="119"/>
        <v>0</v>
      </c>
      <c r="AO653" s="30">
        <f t="shared" si="120"/>
        <v>0</v>
      </c>
      <c r="AP653" s="30">
        <f t="shared" si="115"/>
        <v>0</v>
      </c>
      <c r="AQ653" t="str">
        <f t="shared" si="116"/>
        <v>1978 - 1992</v>
      </c>
      <c r="AR653" s="2">
        <f t="shared" si="117"/>
        <v>1989</v>
      </c>
      <c r="AS653" s="2">
        <f t="shared" si="121"/>
        <v>-99</v>
      </c>
      <c r="AT653" s="31" t="s">
        <v>50</v>
      </c>
      <c r="AU653" s="31" t="s">
        <v>50</v>
      </c>
      <c r="AV653" s="31" t="s">
        <v>141</v>
      </c>
      <c r="AW653" s="31" t="s">
        <v>86</v>
      </c>
      <c r="AX653" s="31" t="s">
        <v>50</v>
      </c>
      <c r="AY653" s="31" t="s">
        <v>50</v>
      </c>
      <c r="AZ653" s="31" t="s">
        <v>136</v>
      </c>
      <c r="BA653" s="31" t="s">
        <v>12080</v>
      </c>
      <c r="BB653" s="31" t="s">
        <v>50</v>
      </c>
      <c r="BC653" s="31" t="s">
        <v>50</v>
      </c>
      <c r="BD653" s="31" t="s">
        <v>50</v>
      </c>
      <c r="BE653" s="31" t="s">
        <v>50</v>
      </c>
      <c r="BF653" s="31" t="s">
        <v>50</v>
      </c>
    </row>
    <row r="654" spans="1:58" ht="45" x14ac:dyDescent="0.25">
      <c r="A654" s="31" t="s">
        <v>411</v>
      </c>
      <c r="B654" s="31" t="s">
        <v>49</v>
      </c>
      <c r="C654" s="32">
        <v>1</v>
      </c>
      <c r="D654" s="31" t="s">
        <v>50</v>
      </c>
      <c r="E654" s="31" t="s">
        <v>71</v>
      </c>
      <c r="F654" s="31" t="s">
        <v>96</v>
      </c>
      <c r="G654" s="31" t="s">
        <v>50</v>
      </c>
      <c r="H654" s="31" t="s">
        <v>50</v>
      </c>
      <c r="I654" s="31" t="s">
        <v>53</v>
      </c>
      <c r="J654" s="31" t="s">
        <v>54</v>
      </c>
      <c r="K654" s="31" t="s">
        <v>54</v>
      </c>
      <c r="L654" s="31" t="s">
        <v>55</v>
      </c>
      <c r="M654" s="31" t="s">
        <v>72</v>
      </c>
      <c r="N654" s="31" t="s">
        <v>56</v>
      </c>
      <c r="O654" s="31" t="s">
        <v>60</v>
      </c>
      <c r="P654" s="31" t="s">
        <v>588</v>
      </c>
      <c r="Q654" s="31" t="s">
        <v>50</v>
      </c>
      <c r="R654" s="31" t="s">
        <v>58</v>
      </c>
      <c r="S654" s="31" t="s">
        <v>58</v>
      </c>
      <c r="T654" s="31" t="s">
        <v>60</v>
      </c>
      <c r="U654" s="31" t="s">
        <v>60</v>
      </c>
      <c r="V654" s="31" t="s">
        <v>60</v>
      </c>
      <c r="W654" s="31" t="s">
        <v>50</v>
      </c>
      <c r="X654" s="31" t="s">
        <v>50</v>
      </c>
      <c r="Y654" s="31" t="s">
        <v>50</v>
      </c>
      <c r="Z654" s="31" t="s">
        <v>62</v>
      </c>
      <c r="AA654" s="31" t="s">
        <v>50</v>
      </c>
      <c r="AB654" s="31" t="s">
        <v>50</v>
      </c>
      <c r="AC654" s="31" t="s">
        <v>87</v>
      </c>
      <c r="AD654" s="31" t="s">
        <v>72</v>
      </c>
      <c r="AE654" s="2">
        <f t="shared" si="111"/>
        <v>48</v>
      </c>
      <c r="AF654" s="31" t="s">
        <v>84</v>
      </c>
      <c r="AG654" s="31" t="s">
        <v>129</v>
      </c>
      <c r="AH654" s="31" t="s">
        <v>12081</v>
      </c>
      <c r="AI654" s="31" t="s">
        <v>12082</v>
      </c>
      <c r="AJ654" s="31">
        <f t="shared" si="112"/>
        <v>0</v>
      </c>
      <c r="AK654" s="34">
        <f t="shared" si="113"/>
        <v>-99</v>
      </c>
      <c r="AL654" s="30">
        <f t="shared" si="114"/>
        <v>-99</v>
      </c>
      <c r="AM654" s="5">
        <f t="shared" si="118"/>
        <v>528.88</v>
      </c>
      <c r="AN654" s="5">
        <f t="shared" si="119"/>
        <v>0</v>
      </c>
      <c r="AO654" s="30">
        <f t="shared" si="120"/>
        <v>0</v>
      </c>
      <c r="AP654" s="30">
        <f t="shared" si="115"/>
        <v>0</v>
      </c>
      <c r="AQ654">
        <f t="shared" si="116"/>
        <v>0</v>
      </c>
      <c r="AR654" s="2">
        <f t="shared" si="117"/>
        <v>0</v>
      </c>
      <c r="AS654" s="2">
        <f t="shared" si="121"/>
        <v>-99</v>
      </c>
      <c r="AT654" s="31" t="s">
        <v>50</v>
      </c>
      <c r="AU654" s="31" t="s">
        <v>50</v>
      </c>
      <c r="AV654" s="31" t="s">
        <v>141</v>
      </c>
      <c r="AW654" s="31" t="s">
        <v>86</v>
      </c>
      <c r="AX654" s="31" t="s">
        <v>50</v>
      </c>
      <c r="AY654" s="31" t="s">
        <v>50</v>
      </c>
      <c r="AZ654" s="31" t="s">
        <v>12081</v>
      </c>
      <c r="BA654" s="31" t="s">
        <v>12742</v>
      </c>
      <c r="BB654" s="31" t="s">
        <v>50</v>
      </c>
      <c r="BC654" s="31" t="s">
        <v>50</v>
      </c>
      <c r="BD654" s="31" t="s">
        <v>50</v>
      </c>
      <c r="BE654" s="31" t="s">
        <v>50</v>
      </c>
      <c r="BF654" s="31" t="s">
        <v>50</v>
      </c>
    </row>
    <row r="655" spans="1:58" ht="45" x14ac:dyDescent="0.25">
      <c r="A655" s="31" t="s">
        <v>3254</v>
      </c>
      <c r="B655" s="31" t="s">
        <v>49</v>
      </c>
      <c r="C655" s="32">
        <v>31</v>
      </c>
      <c r="D655" s="31" t="s">
        <v>97</v>
      </c>
      <c r="E655" s="31" t="s">
        <v>70</v>
      </c>
      <c r="F655" s="31" t="s">
        <v>71</v>
      </c>
      <c r="G655" s="31" t="s">
        <v>50</v>
      </c>
      <c r="H655" s="31" t="s">
        <v>50</v>
      </c>
      <c r="I655" s="31" t="s">
        <v>97</v>
      </c>
      <c r="J655" s="31" t="s">
        <v>54</v>
      </c>
      <c r="K655" s="31" t="s">
        <v>54</v>
      </c>
      <c r="L655" s="31" t="s">
        <v>55</v>
      </c>
      <c r="M655" s="31" t="s">
        <v>70</v>
      </c>
      <c r="N655" s="31" t="s">
        <v>50</v>
      </c>
      <c r="O655" s="31" t="s">
        <v>57</v>
      </c>
      <c r="P655" s="31" t="s">
        <v>50</v>
      </c>
      <c r="Q655" s="31" t="s">
        <v>215</v>
      </c>
      <c r="R655" s="31" t="s">
        <v>74</v>
      </c>
      <c r="S655" s="31" t="s">
        <v>59</v>
      </c>
      <c r="T655" s="31" t="s">
        <v>60</v>
      </c>
      <c r="U655" s="31" t="s">
        <v>60</v>
      </c>
      <c r="V655" s="31" t="s">
        <v>60</v>
      </c>
      <c r="W655" s="31" t="s">
        <v>50</v>
      </c>
      <c r="X655" s="31" t="s">
        <v>50</v>
      </c>
      <c r="Y655" s="31" t="s">
        <v>50</v>
      </c>
      <c r="Z655" s="31" t="s">
        <v>62</v>
      </c>
      <c r="AA655" s="31" t="s">
        <v>50</v>
      </c>
      <c r="AB655" s="31" t="s">
        <v>50</v>
      </c>
      <c r="AC655" s="31" t="s">
        <v>87</v>
      </c>
      <c r="AD655" s="31" t="s">
        <v>72</v>
      </c>
      <c r="AE655" s="2">
        <f t="shared" si="111"/>
        <v>48</v>
      </c>
      <c r="AF655" s="31" t="s">
        <v>84</v>
      </c>
      <c r="AG655" s="31" t="s">
        <v>129</v>
      </c>
      <c r="AH655" s="31" t="s">
        <v>152</v>
      </c>
      <c r="AI655" s="31" t="s">
        <v>12083</v>
      </c>
      <c r="AJ655" s="31">
        <f t="shared" si="112"/>
        <v>0</v>
      </c>
      <c r="AK655" s="34">
        <f t="shared" si="113"/>
        <v>-99</v>
      </c>
      <c r="AL655" s="30">
        <f t="shared" si="114"/>
        <v>-99</v>
      </c>
      <c r="AM655" s="5">
        <f t="shared" si="118"/>
        <v>64.62</v>
      </c>
      <c r="AN655" s="5">
        <f t="shared" si="119"/>
        <v>0</v>
      </c>
      <c r="AO655" s="30">
        <f t="shared" si="120"/>
        <v>0</v>
      </c>
      <c r="AP655" s="30">
        <f t="shared" si="115"/>
        <v>0</v>
      </c>
      <c r="AQ655" t="str">
        <f t="shared" si="116"/>
        <v>1978 - 1992</v>
      </c>
      <c r="AR655" s="2">
        <f t="shared" si="117"/>
        <v>1980</v>
      </c>
      <c r="AS655" s="2">
        <f t="shared" si="121"/>
        <v>-99</v>
      </c>
      <c r="AT655" s="31" t="s">
        <v>50</v>
      </c>
      <c r="AU655" s="31" t="s">
        <v>50</v>
      </c>
      <c r="AV655" s="31" t="s">
        <v>141</v>
      </c>
      <c r="AW655" s="31" t="s">
        <v>86</v>
      </c>
      <c r="AX655" s="31" t="s">
        <v>50</v>
      </c>
      <c r="AY655" s="31" t="s">
        <v>50</v>
      </c>
      <c r="AZ655" s="31" t="s">
        <v>152</v>
      </c>
      <c r="BA655" s="31" t="s">
        <v>12743</v>
      </c>
      <c r="BB655" s="31" t="s">
        <v>50</v>
      </c>
      <c r="BC655" s="31" t="s">
        <v>50</v>
      </c>
      <c r="BD655" s="31" t="s">
        <v>50</v>
      </c>
      <c r="BE655" s="31" t="s">
        <v>50</v>
      </c>
      <c r="BF655" s="31" t="s">
        <v>50</v>
      </c>
    </row>
    <row r="656" spans="1:58" ht="45" x14ac:dyDescent="0.25">
      <c r="A656" s="31" t="s">
        <v>3278</v>
      </c>
      <c r="B656" s="31" t="s">
        <v>49</v>
      </c>
      <c r="C656" s="32">
        <v>1</v>
      </c>
      <c r="D656" s="31" t="s">
        <v>50</v>
      </c>
      <c r="E656" s="31" t="s">
        <v>84</v>
      </c>
      <c r="F656" s="31" t="s">
        <v>85</v>
      </c>
      <c r="G656" s="31" t="s">
        <v>50</v>
      </c>
      <c r="H656" s="31" t="s">
        <v>50</v>
      </c>
      <c r="I656" s="31" t="s">
        <v>53</v>
      </c>
      <c r="J656" s="31" t="s">
        <v>54</v>
      </c>
      <c r="K656" s="31" t="s">
        <v>54</v>
      </c>
      <c r="L656" s="31" t="s">
        <v>55</v>
      </c>
      <c r="M656" s="31" t="s">
        <v>84</v>
      </c>
      <c r="N656" s="31" t="s">
        <v>50</v>
      </c>
      <c r="O656" s="31" t="s">
        <v>57</v>
      </c>
      <c r="P656" s="31" t="s">
        <v>498</v>
      </c>
      <c r="Q656" s="31" t="s">
        <v>50</v>
      </c>
      <c r="R656" s="31" t="s">
        <v>74</v>
      </c>
      <c r="S656" s="31" t="s">
        <v>53</v>
      </c>
      <c r="T656" s="31" t="s">
        <v>60</v>
      </c>
      <c r="U656" s="31" t="s">
        <v>60</v>
      </c>
      <c r="V656" s="31" t="s">
        <v>66</v>
      </c>
      <c r="W656" s="31" t="s">
        <v>50</v>
      </c>
      <c r="X656" s="31" t="s">
        <v>116</v>
      </c>
      <c r="Y656" s="31" t="s">
        <v>61</v>
      </c>
      <c r="Z656" s="31" t="s">
        <v>62</v>
      </c>
      <c r="AA656" s="31" t="s">
        <v>50</v>
      </c>
      <c r="AB656" s="31" t="s">
        <v>50</v>
      </c>
      <c r="AC656" s="31" t="s">
        <v>87</v>
      </c>
      <c r="AD656" s="31" t="s">
        <v>72</v>
      </c>
      <c r="AE656" s="2">
        <f t="shared" si="111"/>
        <v>48</v>
      </c>
      <c r="AF656" s="31" t="s">
        <v>84</v>
      </c>
      <c r="AG656" s="31" t="s">
        <v>129</v>
      </c>
      <c r="AH656" s="31" t="s">
        <v>924</v>
      </c>
      <c r="AI656" s="31" t="s">
        <v>12084</v>
      </c>
      <c r="AJ656" s="31">
        <f t="shared" si="112"/>
        <v>0</v>
      </c>
      <c r="AK656" s="34">
        <f t="shared" si="113"/>
        <v>-99</v>
      </c>
      <c r="AL656" s="30">
        <f t="shared" si="114"/>
        <v>-99</v>
      </c>
      <c r="AM656" s="5">
        <f t="shared" si="118"/>
        <v>28.27</v>
      </c>
      <c r="AN656" s="5">
        <f t="shared" si="119"/>
        <v>0</v>
      </c>
      <c r="AO656" s="30">
        <f t="shared" si="120"/>
        <v>0</v>
      </c>
      <c r="AP656" s="30">
        <f t="shared" si="115"/>
        <v>0</v>
      </c>
      <c r="AQ656" t="str">
        <f t="shared" si="116"/>
        <v>Before 1978</v>
      </c>
      <c r="AR656" s="2">
        <f t="shared" si="117"/>
        <v>1968</v>
      </c>
      <c r="AS656" s="2">
        <f t="shared" si="121"/>
        <v>-99</v>
      </c>
      <c r="AT656" s="31" t="s">
        <v>50</v>
      </c>
      <c r="AU656" s="31" t="s">
        <v>50</v>
      </c>
      <c r="AV656" s="31" t="s">
        <v>66</v>
      </c>
      <c r="AW656" s="31" t="s">
        <v>57</v>
      </c>
      <c r="AX656" s="31" t="s">
        <v>93</v>
      </c>
      <c r="AY656" s="31" t="s">
        <v>68</v>
      </c>
      <c r="AZ656" s="31" t="s">
        <v>924</v>
      </c>
      <c r="BA656" s="31" t="s">
        <v>12084</v>
      </c>
      <c r="BB656" s="31" t="s">
        <v>50</v>
      </c>
      <c r="BC656" s="31" t="s">
        <v>50</v>
      </c>
      <c r="BD656" s="31" t="s">
        <v>50</v>
      </c>
      <c r="BE656" s="31" t="s">
        <v>50</v>
      </c>
      <c r="BF656" s="31" t="s">
        <v>50</v>
      </c>
    </row>
    <row r="657" spans="1:58" ht="45" x14ac:dyDescent="0.25">
      <c r="A657" s="31" t="s">
        <v>3299</v>
      </c>
      <c r="B657" s="31" t="s">
        <v>49</v>
      </c>
      <c r="C657" s="32">
        <v>1</v>
      </c>
      <c r="D657" s="31" t="s">
        <v>50</v>
      </c>
      <c r="E657" s="31" t="s">
        <v>71</v>
      </c>
      <c r="F657" s="31" t="s">
        <v>96</v>
      </c>
      <c r="G657" s="31" t="s">
        <v>50</v>
      </c>
      <c r="H657" s="31" t="s">
        <v>50</v>
      </c>
      <c r="I657" s="31" t="s">
        <v>53</v>
      </c>
      <c r="J657" s="31" t="s">
        <v>54</v>
      </c>
      <c r="K657" s="31" t="s">
        <v>54</v>
      </c>
      <c r="L657" s="31" t="s">
        <v>55</v>
      </c>
      <c r="M657" s="31" t="s">
        <v>72</v>
      </c>
      <c r="N657" s="31" t="s">
        <v>50</v>
      </c>
      <c r="O657" s="31" t="s">
        <v>57</v>
      </c>
      <c r="P657" s="31" t="s">
        <v>50</v>
      </c>
      <c r="Q657" s="31" t="s">
        <v>50</v>
      </c>
      <c r="R657" s="31" t="s">
        <v>74</v>
      </c>
      <c r="S657" s="31" t="s">
        <v>59</v>
      </c>
      <c r="T657" s="31" t="s">
        <v>60</v>
      </c>
      <c r="U657" s="31" t="s">
        <v>60</v>
      </c>
      <c r="V657" s="31" t="s">
        <v>60</v>
      </c>
      <c r="W657" s="31" t="s">
        <v>50</v>
      </c>
      <c r="X657" s="31" t="s">
        <v>50</v>
      </c>
      <c r="Y657" s="31" t="s">
        <v>50</v>
      </c>
      <c r="Z657" s="31" t="s">
        <v>62</v>
      </c>
      <c r="AA657" s="31" t="s">
        <v>50</v>
      </c>
      <c r="AB657" s="31" t="s">
        <v>50</v>
      </c>
      <c r="AC657" s="31" t="s">
        <v>87</v>
      </c>
      <c r="AD657" s="31" t="s">
        <v>72</v>
      </c>
      <c r="AE657" s="2">
        <f t="shared" si="111"/>
        <v>48</v>
      </c>
      <c r="AF657" s="31" t="s">
        <v>211</v>
      </c>
      <c r="AG657" s="31" t="s">
        <v>76</v>
      </c>
      <c r="AH657" s="31" t="s">
        <v>152</v>
      </c>
      <c r="AI657" s="31" t="s">
        <v>12085</v>
      </c>
      <c r="AJ657" s="31">
        <f t="shared" si="112"/>
        <v>0</v>
      </c>
      <c r="AK657" s="34">
        <f t="shared" si="113"/>
        <v>-99</v>
      </c>
      <c r="AL657" s="30">
        <f t="shared" si="114"/>
        <v>-99</v>
      </c>
      <c r="AM657" s="5">
        <f t="shared" si="118"/>
        <v>72.459999999999994</v>
      </c>
      <c r="AN657" s="5">
        <f t="shared" si="119"/>
        <v>0</v>
      </c>
      <c r="AO657" s="30">
        <f t="shared" si="120"/>
        <v>0</v>
      </c>
      <c r="AP657" s="30">
        <f t="shared" si="115"/>
        <v>0</v>
      </c>
      <c r="AQ657">
        <f t="shared" si="116"/>
        <v>0</v>
      </c>
      <c r="AR657" s="2">
        <f t="shared" si="117"/>
        <v>0</v>
      </c>
      <c r="AS657" s="2">
        <f t="shared" si="121"/>
        <v>-99</v>
      </c>
      <c r="AT657" s="31" t="s">
        <v>50</v>
      </c>
      <c r="AU657" s="31" t="s">
        <v>50</v>
      </c>
      <c r="AV657" s="31" t="s">
        <v>66</v>
      </c>
      <c r="AW657" s="31" t="s">
        <v>57</v>
      </c>
      <c r="AX657" s="31" t="s">
        <v>267</v>
      </c>
      <c r="AY657" s="31" t="s">
        <v>68</v>
      </c>
      <c r="AZ657" s="31" t="s">
        <v>152</v>
      </c>
      <c r="BA657" s="31" t="s">
        <v>12085</v>
      </c>
      <c r="BB657" s="31" t="s">
        <v>67</v>
      </c>
      <c r="BC657" s="31" t="s">
        <v>129</v>
      </c>
      <c r="BD657" s="31" t="s">
        <v>50</v>
      </c>
      <c r="BE657" s="31" t="s">
        <v>50</v>
      </c>
      <c r="BF657" s="31" t="s">
        <v>50</v>
      </c>
    </row>
    <row r="658" spans="1:58" ht="45" x14ac:dyDescent="0.25">
      <c r="A658" s="31" t="s">
        <v>1121</v>
      </c>
      <c r="B658" s="31" t="s">
        <v>49</v>
      </c>
      <c r="C658" s="32">
        <v>3</v>
      </c>
      <c r="D658" s="31" t="s">
        <v>50</v>
      </c>
      <c r="E658" s="31" t="s">
        <v>85</v>
      </c>
      <c r="F658" s="31" t="s">
        <v>70</v>
      </c>
      <c r="G658" s="31" t="s">
        <v>50</v>
      </c>
      <c r="H658" s="31" t="s">
        <v>50</v>
      </c>
      <c r="I658" s="31" t="s">
        <v>53</v>
      </c>
      <c r="J658" s="31" t="s">
        <v>54</v>
      </c>
      <c r="K658" s="31" t="s">
        <v>54</v>
      </c>
      <c r="L658" s="31" t="s">
        <v>55</v>
      </c>
      <c r="M658" s="31" t="s">
        <v>51</v>
      </c>
      <c r="N658" s="31" t="s">
        <v>50</v>
      </c>
      <c r="O658" s="31" t="s">
        <v>57</v>
      </c>
      <c r="P658" s="31" t="s">
        <v>50</v>
      </c>
      <c r="Q658" s="31" t="s">
        <v>1122</v>
      </c>
      <c r="R658" s="31" t="s">
        <v>58</v>
      </c>
      <c r="S658" s="31" t="s">
        <v>53</v>
      </c>
      <c r="T658" s="31" t="s">
        <v>60</v>
      </c>
      <c r="U658" s="31" t="s">
        <v>60</v>
      </c>
      <c r="V658" s="31" t="s">
        <v>60</v>
      </c>
      <c r="W658" s="31" t="s">
        <v>50</v>
      </c>
      <c r="X658" s="31" t="s">
        <v>50</v>
      </c>
      <c r="Y658" s="31" t="s">
        <v>50</v>
      </c>
      <c r="Z658" s="31" t="s">
        <v>62</v>
      </c>
      <c r="AA658" s="31" t="s">
        <v>50</v>
      </c>
      <c r="AB658" s="31" t="s">
        <v>50</v>
      </c>
      <c r="AC658" s="31" t="s">
        <v>87</v>
      </c>
      <c r="AD658" s="31" t="s">
        <v>72</v>
      </c>
      <c r="AE658" s="2">
        <f t="shared" si="111"/>
        <v>48</v>
      </c>
      <c r="AF658" s="31" t="s">
        <v>84</v>
      </c>
      <c r="AG658" s="31" t="s">
        <v>129</v>
      </c>
      <c r="AH658" s="31" t="s">
        <v>144</v>
      </c>
      <c r="AI658" s="31" t="s">
        <v>1128</v>
      </c>
      <c r="AJ658" s="31">
        <f t="shared" si="112"/>
        <v>2</v>
      </c>
      <c r="AK658" s="34">
        <f t="shared" si="113"/>
        <v>25</v>
      </c>
      <c r="AL658" s="30">
        <f t="shared" si="114"/>
        <v>-99</v>
      </c>
      <c r="AM658" s="5">
        <f t="shared" si="118"/>
        <v>2030.6</v>
      </c>
      <c r="AN658" s="5">
        <f t="shared" si="119"/>
        <v>96</v>
      </c>
      <c r="AO658" s="30">
        <f t="shared" si="120"/>
        <v>960</v>
      </c>
      <c r="AP658" s="30">
        <f t="shared" si="115"/>
        <v>960</v>
      </c>
      <c r="AQ658" t="str">
        <f t="shared" si="116"/>
        <v>1978 - 1992</v>
      </c>
      <c r="AR658" s="2">
        <f t="shared" si="117"/>
        <v>1988</v>
      </c>
      <c r="AS658" s="2">
        <f t="shared" si="121"/>
        <v>10</v>
      </c>
      <c r="AT658" s="31" t="s">
        <v>50</v>
      </c>
      <c r="AU658" s="31" t="s">
        <v>1124</v>
      </c>
      <c r="AV658" s="31" t="s">
        <v>141</v>
      </c>
      <c r="AW658" s="31" t="s">
        <v>86</v>
      </c>
      <c r="AX658" s="31" t="s">
        <v>211</v>
      </c>
      <c r="AY658" s="31" t="s">
        <v>68</v>
      </c>
      <c r="AZ658" s="31" t="s">
        <v>144</v>
      </c>
      <c r="BA658" s="31" t="s">
        <v>1128</v>
      </c>
      <c r="BB658" s="31" t="s">
        <v>1129</v>
      </c>
      <c r="BC658" s="31" t="s">
        <v>59</v>
      </c>
      <c r="BD658" s="31" t="s">
        <v>50</v>
      </c>
      <c r="BE658" s="31" t="s">
        <v>50</v>
      </c>
      <c r="BF658" s="31" t="s">
        <v>50</v>
      </c>
    </row>
    <row r="659" spans="1:58" ht="45" x14ac:dyDescent="0.25">
      <c r="A659" s="31" t="s">
        <v>3330</v>
      </c>
      <c r="B659" s="31" t="s">
        <v>49</v>
      </c>
      <c r="C659" s="32">
        <v>1</v>
      </c>
      <c r="D659" s="31" t="s">
        <v>50</v>
      </c>
      <c r="E659" s="31" t="s">
        <v>85</v>
      </c>
      <c r="F659" s="31" t="s">
        <v>70</v>
      </c>
      <c r="G659" s="31" t="s">
        <v>50</v>
      </c>
      <c r="H659" s="31" t="s">
        <v>50</v>
      </c>
      <c r="I659" s="31" t="s">
        <v>53</v>
      </c>
      <c r="J659" s="31" t="s">
        <v>54</v>
      </c>
      <c r="K659" s="31" t="s">
        <v>54</v>
      </c>
      <c r="L659" s="31" t="s">
        <v>55</v>
      </c>
      <c r="M659" s="31" t="s">
        <v>72</v>
      </c>
      <c r="N659" s="31" t="s">
        <v>50</v>
      </c>
      <c r="O659" s="31" t="s">
        <v>66</v>
      </c>
      <c r="P659" s="31" t="s">
        <v>498</v>
      </c>
      <c r="Q659" s="31" t="s">
        <v>50</v>
      </c>
      <c r="R659" s="31" t="s">
        <v>58</v>
      </c>
      <c r="S659" s="31" t="s">
        <v>53</v>
      </c>
      <c r="T659" s="31" t="s">
        <v>60</v>
      </c>
      <c r="U659" s="31" t="s">
        <v>60</v>
      </c>
      <c r="V659" s="31" t="s">
        <v>60</v>
      </c>
      <c r="W659" s="31" t="s">
        <v>50</v>
      </c>
      <c r="X659" s="31" t="s">
        <v>50</v>
      </c>
      <c r="Y659" s="31" t="s">
        <v>50</v>
      </c>
      <c r="Z659" s="31" t="s">
        <v>62</v>
      </c>
      <c r="AA659" s="31" t="s">
        <v>50</v>
      </c>
      <c r="AB659" s="31" t="s">
        <v>50</v>
      </c>
      <c r="AC659" s="31" t="s">
        <v>87</v>
      </c>
      <c r="AD659" s="31" t="s">
        <v>72</v>
      </c>
      <c r="AE659" s="2">
        <f t="shared" si="111"/>
        <v>48</v>
      </c>
      <c r="AF659" s="31" t="s">
        <v>84</v>
      </c>
      <c r="AG659" s="31" t="s">
        <v>129</v>
      </c>
      <c r="AH659" s="31" t="s">
        <v>152</v>
      </c>
      <c r="AI659" s="31" t="s">
        <v>12086</v>
      </c>
      <c r="AJ659" s="31">
        <f t="shared" si="112"/>
        <v>0</v>
      </c>
      <c r="AK659" s="34">
        <f t="shared" si="113"/>
        <v>-99</v>
      </c>
      <c r="AL659" s="30">
        <f t="shared" si="114"/>
        <v>-99</v>
      </c>
      <c r="AM659" s="5">
        <f t="shared" si="118"/>
        <v>457.61</v>
      </c>
      <c r="AN659" s="5">
        <f t="shared" si="119"/>
        <v>0</v>
      </c>
      <c r="AO659" s="30">
        <f t="shared" si="120"/>
        <v>0</v>
      </c>
      <c r="AP659" s="30">
        <f t="shared" si="115"/>
        <v>0</v>
      </c>
      <c r="AQ659" t="str">
        <f t="shared" si="116"/>
        <v>1993 - 2001</v>
      </c>
      <c r="AR659" s="2">
        <f t="shared" si="117"/>
        <v>1998</v>
      </c>
      <c r="AS659" s="2">
        <f t="shared" si="121"/>
        <v>-99</v>
      </c>
      <c r="AT659" s="31" t="s">
        <v>50</v>
      </c>
      <c r="AU659" s="31" t="s">
        <v>50</v>
      </c>
      <c r="AV659" s="31" t="s">
        <v>66</v>
      </c>
      <c r="AW659" s="31" t="s">
        <v>57</v>
      </c>
      <c r="AX659" s="31" t="s">
        <v>93</v>
      </c>
      <c r="AY659" s="31" t="s">
        <v>68</v>
      </c>
      <c r="AZ659" s="31" t="s">
        <v>152</v>
      </c>
      <c r="BA659" s="31" t="s">
        <v>12086</v>
      </c>
      <c r="BB659" s="31" t="s">
        <v>50</v>
      </c>
      <c r="BC659" s="31" t="s">
        <v>50</v>
      </c>
      <c r="BD659" s="31" t="s">
        <v>50</v>
      </c>
      <c r="BE659" s="31" t="s">
        <v>50</v>
      </c>
      <c r="BF659" s="31" t="s">
        <v>50</v>
      </c>
    </row>
    <row r="660" spans="1:58" ht="45" x14ac:dyDescent="0.25">
      <c r="A660" s="31" t="s">
        <v>3330</v>
      </c>
      <c r="B660" s="31" t="s">
        <v>49</v>
      </c>
      <c r="C660" s="32">
        <v>3</v>
      </c>
      <c r="D660" s="31" t="s">
        <v>50</v>
      </c>
      <c r="E660" s="31" t="s">
        <v>85</v>
      </c>
      <c r="F660" s="31" t="s">
        <v>70</v>
      </c>
      <c r="G660" s="31" t="s">
        <v>50</v>
      </c>
      <c r="H660" s="31" t="s">
        <v>50</v>
      </c>
      <c r="I660" s="31" t="s">
        <v>53</v>
      </c>
      <c r="J660" s="31" t="s">
        <v>54</v>
      </c>
      <c r="K660" s="31" t="s">
        <v>54</v>
      </c>
      <c r="L660" s="31" t="s">
        <v>55</v>
      </c>
      <c r="M660" s="31" t="s">
        <v>72</v>
      </c>
      <c r="N660" s="31" t="s">
        <v>50</v>
      </c>
      <c r="O660" s="31" t="s">
        <v>66</v>
      </c>
      <c r="P660" s="31" t="s">
        <v>498</v>
      </c>
      <c r="Q660" s="31" t="s">
        <v>50</v>
      </c>
      <c r="R660" s="31" t="s">
        <v>58</v>
      </c>
      <c r="S660" s="31" t="s">
        <v>53</v>
      </c>
      <c r="T660" s="31" t="s">
        <v>60</v>
      </c>
      <c r="U660" s="31" t="s">
        <v>60</v>
      </c>
      <c r="V660" s="31" t="s">
        <v>60</v>
      </c>
      <c r="W660" s="31" t="s">
        <v>50</v>
      </c>
      <c r="X660" s="31" t="s">
        <v>50</v>
      </c>
      <c r="Y660" s="31" t="s">
        <v>50</v>
      </c>
      <c r="Z660" s="31" t="s">
        <v>62</v>
      </c>
      <c r="AA660" s="31" t="s">
        <v>50</v>
      </c>
      <c r="AB660" s="31" t="s">
        <v>50</v>
      </c>
      <c r="AC660" s="31" t="s">
        <v>87</v>
      </c>
      <c r="AD660" s="31" t="s">
        <v>72</v>
      </c>
      <c r="AE660" s="2">
        <f t="shared" si="111"/>
        <v>48</v>
      </c>
      <c r="AF660" s="31" t="s">
        <v>84</v>
      </c>
      <c r="AG660" s="31" t="s">
        <v>129</v>
      </c>
      <c r="AH660" s="31" t="s">
        <v>924</v>
      </c>
      <c r="AI660" s="31" t="s">
        <v>12087</v>
      </c>
      <c r="AJ660" s="31">
        <f t="shared" si="112"/>
        <v>0</v>
      </c>
      <c r="AK660" s="34">
        <f t="shared" si="113"/>
        <v>-99</v>
      </c>
      <c r="AL660" s="30">
        <f t="shared" si="114"/>
        <v>-99</v>
      </c>
      <c r="AM660" s="5">
        <f t="shared" si="118"/>
        <v>457.61</v>
      </c>
      <c r="AN660" s="5">
        <f t="shared" si="119"/>
        <v>0</v>
      </c>
      <c r="AO660" s="30">
        <f t="shared" si="120"/>
        <v>0</v>
      </c>
      <c r="AP660" s="30">
        <f t="shared" si="115"/>
        <v>0</v>
      </c>
      <c r="AQ660" t="str">
        <f t="shared" si="116"/>
        <v>1993 - 2001</v>
      </c>
      <c r="AR660" s="2">
        <f t="shared" si="117"/>
        <v>1998</v>
      </c>
      <c r="AS660" s="2">
        <f t="shared" si="121"/>
        <v>-99</v>
      </c>
      <c r="AT660" s="31" t="s">
        <v>50</v>
      </c>
      <c r="AU660" s="31" t="s">
        <v>50</v>
      </c>
      <c r="AV660" s="31" t="s">
        <v>141</v>
      </c>
      <c r="AW660" s="31" t="s">
        <v>86</v>
      </c>
      <c r="AX660" s="31" t="s">
        <v>50</v>
      </c>
      <c r="AY660" s="31" t="s">
        <v>50</v>
      </c>
      <c r="AZ660" s="31" t="s">
        <v>924</v>
      </c>
      <c r="BA660" s="31" t="s">
        <v>12087</v>
      </c>
      <c r="BB660" s="31" t="s">
        <v>50</v>
      </c>
      <c r="BC660" s="31" t="s">
        <v>50</v>
      </c>
      <c r="BD660" s="31" t="s">
        <v>50</v>
      </c>
      <c r="BE660" s="31" t="s">
        <v>50</v>
      </c>
      <c r="BF660" s="31" t="s">
        <v>50</v>
      </c>
    </row>
    <row r="661" spans="1:58" ht="45" x14ac:dyDescent="0.25">
      <c r="A661" s="31" t="s">
        <v>3341</v>
      </c>
      <c r="B661" s="31" t="s">
        <v>49</v>
      </c>
      <c r="C661" s="32">
        <v>2</v>
      </c>
      <c r="D661" s="31" t="s">
        <v>50</v>
      </c>
      <c r="E661" s="31" t="s">
        <v>85</v>
      </c>
      <c r="F661" s="31" t="s">
        <v>70</v>
      </c>
      <c r="G661" s="31" t="s">
        <v>50</v>
      </c>
      <c r="H661" s="31" t="s">
        <v>50</v>
      </c>
      <c r="I661" s="31" t="s">
        <v>53</v>
      </c>
      <c r="J661" s="31" t="s">
        <v>60</v>
      </c>
      <c r="K661" s="31" t="s">
        <v>54</v>
      </c>
      <c r="L661" s="31" t="s">
        <v>55</v>
      </c>
      <c r="M661" s="31" t="s">
        <v>72</v>
      </c>
      <c r="N661" s="31" t="s">
        <v>50</v>
      </c>
      <c r="O661" s="31" t="s">
        <v>66</v>
      </c>
      <c r="P661" s="31" t="s">
        <v>498</v>
      </c>
      <c r="Q661" s="31" t="s">
        <v>50</v>
      </c>
      <c r="R661" s="31" t="s">
        <v>58</v>
      </c>
      <c r="S661" s="31" t="s">
        <v>53</v>
      </c>
      <c r="T661" s="31" t="s">
        <v>60</v>
      </c>
      <c r="U661" s="31" t="s">
        <v>60</v>
      </c>
      <c r="V661" s="31" t="s">
        <v>66</v>
      </c>
      <c r="W661" s="31" t="s">
        <v>50</v>
      </c>
      <c r="X661" s="31" t="s">
        <v>85</v>
      </c>
      <c r="Y661" s="31" t="s">
        <v>50</v>
      </c>
      <c r="Z661" s="31" t="s">
        <v>62</v>
      </c>
      <c r="AA661" s="31" t="s">
        <v>50</v>
      </c>
      <c r="AB661" s="31" t="s">
        <v>50</v>
      </c>
      <c r="AC661" s="31" t="s">
        <v>87</v>
      </c>
      <c r="AD661" s="31" t="s">
        <v>72</v>
      </c>
      <c r="AE661" s="2">
        <f t="shared" si="111"/>
        <v>48</v>
      </c>
      <c r="AF661" s="31" t="s">
        <v>84</v>
      </c>
      <c r="AG661" s="31" t="s">
        <v>129</v>
      </c>
      <c r="AH661" s="31" t="s">
        <v>796</v>
      </c>
      <c r="AI661" s="31" t="s">
        <v>12088</v>
      </c>
      <c r="AJ661" s="31">
        <f t="shared" si="112"/>
        <v>0</v>
      </c>
      <c r="AK661" s="34">
        <f t="shared" si="113"/>
        <v>-99</v>
      </c>
      <c r="AL661" s="30">
        <f t="shared" si="114"/>
        <v>-99</v>
      </c>
      <c r="AM661" s="5">
        <f t="shared" si="118"/>
        <v>594.34</v>
      </c>
      <c r="AN661" s="5">
        <f t="shared" si="119"/>
        <v>0</v>
      </c>
      <c r="AO661" s="30">
        <f t="shared" si="120"/>
        <v>0</v>
      </c>
      <c r="AP661" s="30">
        <f t="shared" si="115"/>
        <v>0</v>
      </c>
      <c r="AQ661" t="str">
        <f t="shared" si="116"/>
        <v>1978 - 1992</v>
      </c>
      <c r="AR661" s="2">
        <f t="shared" si="117"/>
        <v>1989</v>
      </c>
      <c r="AS661" s="2">
        <f t="shared" si="121"/>
        <v>-99</v>
      </c>
      <c r="AT661" s="31" t="s">
        <v>50</v>
      </c>
      <c r="AU661" s="31" t="s">
        <v>50</v>
      </c>
      <c r="AV661" s="31" t="s">
        <v>141</v>
      </c>
      <c r="AW661" s="31" t="s">
        <v>86</v>
      </c>
      <c r="AX661" s="31" t="s">
        <v>50</v>
      </c>
      <c r="AY661" s="31" t="s">
        <v>50</v>
      </c>
      <c r="AZ661" s="31" t="s">
        <v>796</v>
      </c>
      <c r="BA661" s="31" t="s">
        <v>12744</v>
      </c>
      <c r="BB661" s="31" t="s">
        <v>50</v>
      </c>
      <c r="BC661" s="31" t="s">
        <v>50</v>
      </c>
      <c r="BD661" s="31" t="s">
        <v>50</v>
      </c>
      <c r="BE661" s="31" t="s">
        <v>50</v>
      </c>
      <c r="BF661" s="31" t="s">
        <v>50</v>
      </c>
    </row>
    <row r="662" spans="1:58" ht="45" x14ac:dyDescent="0.25">
      <c r="A662" s="31" t="s">
        <v>1130</v>
      </c>
      <c r="B662" s="31" t="s">
        <v>49</v>
      </c>
      <c r="C662" s="32">
        <v>2</v>
      </c>
      <c r="D662" s="31" t="s">
        <v>50</v>
      </c>
      <c r="E662" s="31" t="s">
        <v>84</v>
      </c>
      <c r="F662" s="31" t="s">
        <v>85</v>
      </c>
      <c r="G662" s="31" t="s">
        <v>50</v>
      </c>
      <c r="H662" s="31" t="s">
        <v>50</v>
      </c>
      <c r="I662" s="31" t="s">
        <v>53</v>
      </c>
      <c r="J662" s="31" t="s">
        <v>54</v>
      </c>
      <c r="K662" s="31" t="s">
        <v>54</v>
      </c>
      <c r="L662" s="31" t="s">
        <v>55</v>
      </c>
      <c r="M662" s="31" t="s">
        <v>72</v>
      </c>
      <c r="N662" s="31" t="s">
        <v>50</v>
      </c>
      <c r="O662" s="31" t="s">
        <v>57</v>
      </c>
      <c r="P662" s="31" t="s">
        <v>50</v>
      </c>
      <c r="Q662" s="31" t="s">
        <v>588</v>
      </c>
      <c r="R662" s="31" t="s">
        <v>58</v>
      </c>
      <c r="S662" s="31" t="s">
        <v>53</v>
      </c>
      <c r="T662" s="31" t="s">
        <v>60</v>
      </c>
      <c r="U662" s="31" t="s">
        <v>60</v>
      </c>
      <c r="V662" s="31" t="s">
        <v>60</v>
      </c>
      <c r="W662" s="31" t="s">
        <v>50</v>
      </c>
      <c r="X662" s="31" t="s">
        <v>50</v>
      </c>
      <c r="Y662" s="31" t="s">
        <v>50</v>
      </c>
      <c r="Z662" s="31" t="s">
        <v>62</v>
      </c>
      <c r="AA662" s="31" t="s">
        <v>50</v>
      </c>
      <c r="AB662" s="31" t="s">
        <v>50</v>
      </c>
      <c r="AC662" s="31" t="s">
        <v>63</v>
      </c>
      <c r="AD662" s="31" t="s">
        <v>72</v>
      </c>
      <c r="AE662" s="2">
        <f t="shared" si="111"/>
        <v>48</v>
      </c>
      <c r="AF662" s="31" t="s">
        <v>84</v>
      </c>
      <c r="AG662" s="31" t="s">
        <v>129</v>
      </c>
      <c r="AH662" s="31" t="s">
        <v>77</v>
      </c>
      <c r="AI662" s="31" t="s">
        <v>1132</v>
      </c>
      <c r="AJ662" s="31">
        <f t="shared" si="112"/>
        <v>1</v>
      </c>
      <c r="AK662" s="34">
        <f t="shared" si="113"/>
        <v>6</v>
      </c>
      <c r="AL662" s="30">
        <f t="shared" si="114"/>
        <v>6</v>
      </c>
      <c r="AM662" s="5">
        <f t="shared" si="118"/>
        <v>371.61</v>
      </c>
      <c r="AN662" s="5">
        <f t="shared" si="119"/>
        <v>48</v>
      </c>
      <c r="AO662" s="30">
        <f t="shared" si="120"/>
        <v>624</v>
      </c>
      <c r="AP662" s="30">
        <f t="shared" si="115"/>
        <v>624</v>
      </c>
      <c r="AQ662" t="str">
        <f t="shared" si="116"/>
        <v>2006 - 2009</v>
      </c>
      <c r="AR662" s="2">
        <f t="shared" si="117"/>
        <v>2006</v>
      </c>
      <c r="AS662" s="2">
        <f t="shared" si="121"/>
        <v>13</v>
      </c>
      <c r="AT662" s="31" t="s">
        <v>50</v>
      </c>
      <c r="AU662" s="31" t="s">
        <v>100</v>
      </c>
      <c r="AV662" s="31" t="s">
        <v>141</v>
      </c>
      <c r="AW662" s="31" t="s">
        <v>86</v>
      </c>
      <c r="AX662" s="31" t="s">
        <v>50</v>
      </c>
      <c r="AY662" s="31" t="s">
        <v>50</v>
      </c>
      <c r="AZ662" s="31" t="s">
        <v>77</v>
      </c>
      <c r="BA662" s="31" t="s">
        <v>1132</v>
      </c>
      <c r="BB662" s="31" t="s">
        <v>256</v>
      </c>
      <c r="BC662" s="31" t="s">
        <v>173</v>
      </c>
      <c r="BD662" s="31" t="s">
        <v>50</v>
      </c>
      <c r="BE662" s="31" t="s">
        <v>50</v>
      </c>
      <c r="BF662" s="31" t="s">
        <v>50</v>
      </c>
    </row>
    <row r="663" spans="1:58" ht="45" x14ac:dyDescent="0.25">
      <c r="A663" s="31" t="s">
        <v>3360</v>
      </c>
      <c r="B663" s="31" t="s">
        <v>49</v>
      </c>
      <c r="C663" s="32">
        <v>1</v>
      </c>
      <c r="D663" s="31" t="s">
        <v>50</v>
      </c>
      <c r="E663" s="31" t="s">
        <v>84</v>
      </c>
      <c r="F663" s="31" t="s">
        <v>85</v>
      </c>
      <c r="G663" s="31" t="s">
        <v>50</v>
      </c>
      <c r="H663" s="31" t="s">
        <v>50</v>
      </c>
      <c r="I663" s="31" t="s">
        <v>53</v>
      </c>
      <c r="J663" s="31" t="s">
        <v>54</v>
      </c>
      <c r="K663" s="31" t="s">
        <v>60</v>
      </c>
      <c r="L663" s="31" t="s">
        <v>55</v>
      </c>
      <c r="M663" s="31" t="s">
        <v>72</v>
      </c>
      <c r="N663" s="31" t="s">
        <v>50</v>
      </c>
      <c r="O663" s="31" t="s">
        <v>57</v>
      </c>
      <c r="P663" s="31" t="s">
        <v>50</v>
      </c>
      <c r="Q663" s="31" t="s">
        <v>50</v>
      </c>
      <c r="R663" s="31" t="s">
        <v>58</v>
      </c>
      <c r="S663" s="31" t="s">
        <v>53</v>
      </c>
      <c r="T663" s="31" t="s">
        <v>60</v>
      </c>
      <c r="U663" s="31" t="s">
        <v>60</v>
      </c>
      <c r="V663" s="31" t="s">
        <v>60</v>
      </c>
      <c r="W663" s="31" t="s">
        <v>50</v>
      </c>
      <c r="X663" s="31" t="s">
        <v>50</v>
      </c>
      <c r="Y663" s="31" t="s">
        <v>50</v>
      </c>
      <c r="Z663" s="31" t="s">
        <v>62</v>
      </c>
      <c r="AA663" s="31" t="s">
        <v>50</v>
      </c>
      <c r="AB663" s="31" t="s">
        <v>50</v>
      </c>
      <c r="AC663" s="31" t="s">
        <v>87</v>
      </c>
      <c r="AD663" s="31" t="s">
        <v>72</v>
      </c>
      <c r="AE663" s="2">
        <f t="shared" si="111"/>
        <v>48</v>
      </c>
      <c r="AF663" s="31" t="s">
        <v>84</v>
      </c>
      <c r="AG663" s="31" t="s">
        <v>129</v>
      </c>
      <c r="AH663" s="31" t="s">
        <v>1084</v>
      </c>
      <c r="AI663" s="31" t="s">
        <v>50</v>
      </c>
      <c r="AJ663" s="31">
        <f t="shared" si="112"/>
        <v>0</v>
      </c>
      <c r="AK663" s="34">
        <f t="shared" si="113"/>
        <v>-99</v>
      </c>
      <c r="AL663" s="30">
        <f t="shared" si="114"/>
        <v>-99</v>
      </c>
      <c r="AM663" s="5">
        <f t="shared" si="118"/>
        <v>1163.43</v>
      </c>
      <c r="AN663" s="5">
        <f t="shared" si="119"/>
        <v>0</v>
      </c>
      <c r="AO663" s="30">
        <f t="shared" si="120"/>
        <v>0</v>
      </c>
      <c r="AP663" s="30">
        <f t="shared" si="115"/>
        <v>0</v>
      </c>
      <c r="AQ663" t="str">
        <f t="shared" si="116"/>
        <v>1993 - 2001</v>
      </c>
      <c r="AR663" s="2">
        <f t="shared" si="117"/>
        <v>1995</v>
      </c>
      <c r="AS663" s="2">
        <f t="shared" si="121"/>
        <v>-99</v>
      </c>
      <c r="AT663" s="31" t="s">
        <v>50</v>
      </c>
      <c r="AU663" s="31" t="s">
        <v>50</v>
      </c>
      <c r="AV663" s="31" t="s">
        <v>141</v>
      </c>
      <c r="AW663" s="31" t="s">
        <v>86</v>
      </c>
      <c r="AX663" s="31" t="s">
        <v>50</v>
      </c>
      <c r="AY663" s="31" t="s">
        <v>50</v>
      </c>
      <c r="AZ663" s="31" t="s">
        <v>1084</v>
      </c>
      <c r="BA663" s="31" t="s">
        <v>50</v>
      </c>
      <c r="BB663" s="31" t="s">
        <v>50</v>
      </c>
      <c r="BC663" s="31" t="s">
        <v>50</v>
      </c>
      <c r="BD663" s="31" t="s">
        <v>50</v>
      </c>
      <c r="BE663" s="31" t="s">
        <v>50</v>
      </c>
      <c r="BF663" s="31" t="s">
        <v>50</v>
      </c>
    </row>
    <row r="664" spans="1:58" ht="45" x14ac:dyDescent="0.25">
      <c r="A664" s="31" t="s">
        <v>458</v>
      </c>
      <c r="B664" s="31" t="s">
        <v>49</v>
      </c>
      <c r="C664" s="32">
        <v>1</v>
      </c>
      <c r="D664" s="31" t="s">
        <v>50</v>
      </c>
      <c r="E664" s="31" t="s">
        <v>84</v>
      </c>
      <c r="F664" s="31" t="s">
        <v>85</v>
      </c>
      <c r="G664" s="31" t="s">
        <v>50</v>
      </c>
      <c r="H664" s="31" t="s">
        <v>50</v>
      </c>
      <c r="I664" s="31" t="s">
        <v>53</v>
      </c>
      <c r="J664" s="31" t="s">
        <v>54</v>
      </c>
      <c r="K664" s="31" t="s">
        <v>54</v>
      </c>
      <c r="L664" s="31" t="s">
        <v>55</v>
      </c>
      <c r="M664" s="31" t="s">
        <v>72</v>
      </c>
      <c r="N664" s="31" t="s">
        <v>50</v>
      </c>
      <c r="O664" s="31" t="s">
        <v>66</v>
      </c>
      <c r="P664" s="31" t="s">
        <v>50</v>
      </c>
      <c r="Q664" s="31" t="s">
        <v>50</v>
      </c>
      <c r="R664" s="31" t="s">
        <v>58</v>
      </c>
      <c r="S664" s="31" t="s">
        <v>58</v>
      </c>
      <c r="T664" s="31" t="s">
        <v>60</v>
      </c>
      <c r="U664" s="31" t="s">
        <v>60</v>
      </c>
      <c r="V664" s="31" t="s">
        <v>60</v>
      </c>
      <c r="W664" s="31" t="s">
        <v>50</v>
      </c>
      <c r="X664" s="31" t="s">
        <v>50</v>
      </c>
      <c r="Y664" s="31" t="s">
        <v>50</v>
      </c>
      <c r="Z664" s="31" t="s">
        <v>62</v>
      </c>
      <c r="AA664" s="31" t="s">
        <v>50</v>
      </c>
      <c r="AB664" s="31" t="s">
        <v>50</v>
      </c>
      <c r="AC664" s="31" t="s">
        <v>87</v>
      </c>
      <c r="AD664" s="31" t="s">
        <v>72</v>
      </c>
      <c r="AE664" s="2">
        <f t="shared" si="111"/>
        <v>48</v>
      </c>
      <c r="AF664" s="31" t="s">
        <v>84</v>
      </c>
      <c r="AG664" s="31" t="s">
        <v>129</v>
      </c>
      <c r="AH664" s="31" t="s">
        <v>152</v>
      </c>
      <c r="AI664" s="31" t="s">
        <v>1135</v>
      </c>
      <c r="AJ664" s="31">
        <f t="shared" si="112"/>
        <v>1</v>
      </c>
      <c r="AK664" s="34">
        <f t="shared" si="113"/>
        <v>-99</v>
      </c>
      <c r="AL664" s="30">
        <f t="shared" si="114"/>
        <v>-99</v>
      </c>
      <c r="AM664" s="5">
        <f t="shared" si="118"/>
        <v>110.77</v>
      </c>
      <c r="AN664" s="5">
        <f t="shared" si="119"/>
        <v>48</v>
      </c>
      <c r="AO664" s="30">
        <f t="shared" si="120"/>
        <v>480</v>
      </c>
      <c r="AP664" s="30">
        <f t="shared" si="115"/>
        <v>480</v>
      </c>
      <c r="AQ664" t="str">
        <f t="shared" si="116"/>
        <v>Before 1978</v>
      </c>
      <c r="AR664" s="2">
        <f t="shared" si="117"/>
        <v>1920</v>
      </c>
      <c r="AS664" s="2">
        <f t="shared" si="121"/>
        <v>10</v>
      </c>
      <c r="AT664" s="31" t="s">
        <v>50</v>
      </c>
      <c r="AU664" s="31" t="s">
        <v>92</v>
      </c>
      <c r="AV664" s="31" t="s">
        <v>66</v>
      </c>
      <c r="AW664" s="31" t="s">
        <v>57</v>
      </c>
      <c r="AX664" s="31" t="s">
        <v>277</v>
      </c>
      <c r="AY664" s="31" t="s">
        <v>68</v>
      </c>
      <c r="AZ664" s="31" t="s">
        <v>152</v>
      </c>
      <c r="BA664" s="31" t="s">
        <v>1135</v>
      </c>
      <c r="BB664" s="31" t="s">
        <v>1099</v>
      </c>
      <c r="BC664" s="31" t="s">
        <v>129</v>
      </c>
      <c r="BD664" s="31" t="s">
        <v>50</v>
      </c>
      <c r="BE664" s="31" t="s">
        <v>50</v>
      </c>
      <c r="BF664" s="31" t="s">
        <v>50</v>
      </c>
    </row>
    <row r="665" spans="1:58" ht="45" x14ac:dyDescent="0.25">
      <c r="A665" s="31" t="s">
        <v>1139</v>
      </c>
      <c r="B665" s="31" t="s">
        <v>49</v>
      </c>
      <c r="C665" s="32">
        <v>2</v>
      </c>
      <c r="D665" s="31" t="s">
        <v>50</v>
      </c>
      <c r="E665" s="31" t="s">
        <v>84</v>
      </c>
      <c r="F665" s="31" t="s">
        <v>85</v>
      </c>
      <c r="G665" s="31" t="s">
        <v>50</v>
      </c>
      <c r="H665" s="31" t="s">
        <v>50</v>
      </c>
      <c r="I665" s="31" t="s">
        <v>53</v>
      </c>
      <c r="J665" s="31" t="s">
        <v>54</v>
      </c>
      <c r="K665" s="31" t="s">
        <v>60</v>
      </c>
      <c r="L665" s="31" t="s">
        <v>55</v>
      </c>
      <c r="M665" s="31" t="s">
        <v>72</v>
      </c>
      <c r="N665" s="31" t="s">
        <v>50</v>
      </c>
      <c r="O665" s="31" t="s">
        <v>57</v>
      </c>
      <c r="P665" s="31" t="s">
        <v>50</v>
      </c>
      <c r="Q665" s="31" t="s">
        <v>300</v>
      </c>
      <c r="R665" s="31" t="s">
        <v>58</v>
      </c>
      <c r="S665" s="31" t="s">
        <v>59</v>
      </c>
      <c r="T665" s="31" t="s">
        <v>60</v>
      </c>
      <c r="U665" s="31" t="s">
        <v>60</v>
      </c>
      <c r="V665" s="31" t="s">
        <v>60</v>
      </c>
      <c r="W665" s="31" t="s">
        <v>50</v>
      </c>
      <c r="X665" s="31" t="s">
        <v>50</v>
      </c>
      <c r="Y665" s="31" t="s">
        <v>50</v>
      </c>
      <c r="Z665" s="31" t="s">
        <v>62</v>
      </c>
      <c r="AA665" s="31" t="s">
        <v>50</v>
      </c>
      <c r="AB665" s="31" t="s">
        <v>50</v>
      </c>
      <c r="AC665" s="31" t="s">
        <v>87</v>
      </c>
      <c r="AD665" s="31" t="s">
        <v>72</v>
      </c>
      <c r="AE665" s="2">
        <f t="shared" si="111"/>
        <v>48</v>
      </c>
      <c r="AF665" s="31" t="s">
        <v>84</v>
      </c>
      <c r="AG665" s="31" t="s">
        <v>129</v>
      </c>
      <c r="AH665" s="31" t="s">
        <v>152</v>
      </c>
      <c r="AI665" s="31" t="s">
        <v>50</v>
      </c>
      <c r="AJ665" s="31">
        <f t="shared" si="112"/>
        <v>1</v>
      </c>
      <c r="AK665" s="34">
        <f t="shared" si="113"/>
        <v>13</v>
      </c>
      <c r="AL665" s="30">
        <f t="shared" si="114"/>
        <v>-99</v>
      </c>
      <c r="AM665" s="5">
        <f t="shared" si="118"/>
        <v>294.64</v>
      </c>
      <c r="AN665" s="5">
        <f t="shared" si="119"/>
        <v>48</v>
      </c>
      <c r="AO665" s="30">
        <f t="shared" si="120"/>
        <v>480</v>
      </c>
      <c r="AP665" s="30">
        <f t="shared" si="115"/>
        <v>480</v>
      </c>
      <c r="AQ665" t="str">
        <f t="shared" si="116"/>
        <v>1993 - 2001</v>
      </c>
      <c r="AR665" s="2">
        <f t="shared" si="117"/>
        <v>2000</v>
      </c>
      <c r="AS665" s="2">
        <f t="shared" si="121"/>
        <v>10</v>
      </c>
      <c r="AT665" s="31" t="s">
        <v>50</v>
      </c>
      <c r="AU665" s="31" t="s">
        <v>92</v>
      </c>
      <c r="AV665" s="31" t="s">
        <v>141</v>
      </c>
      <c r="AW665" s="31" t="s">
        <v>86</v>
      </c>
      <c r="AX665" s="31" t="s">
        <v>50</v>
      </c>
      <c r="AY665" s="31" t="s">
        <v>50</v>
      </c>
      <c r="AZ665" s="31" t="s">
        <v>152</v>
      </c>
      <c r="BA665" s="31" t="s">
        <v>50</v>
      </c>
      <c r="BB665" s="31" t="s">
        <v>50</v>
      </c>
      <c r="BC665" s="31" t="s">
        <v>50</v>
      </c>
      <c r="BD665" s="31" t="s">
        <v>50</v>
      </c>
      <c r="BE665" s="31" t="s">
        <v>50</v>
      </c>
      <c r="BF665" s="31" t="s">
        <v>50</v>
      </c>
    </row>
    <row r="666" spans="1:58" ht="45" x14ac:dyDescent="0.25">
      <c r="A666" s="31" t="s">
        <v>3423</v>
      </c>
      <c r="B666" s="31" t="s">
        <v>49</v>
      </c>
      <c r="C666" s="32">
        <v>3</v>
      </c>
      <c r="D666" s="31" t="s">
        <v>50</v>
      </c>
      <c r="E666" s="31" t="s">
        <v>84</v>
      </c>
      <c r="F666" s="31" t="s">
        <v>85</v>
      </c>
      <c r="G666" s="31" t="s">
        <v>50</v>
      </c>
      <c r="H666" s="31" t="s">
        <v>50</v>
      </c>
      <c r="I666" s="31" t="s">
        <v>53</v>
      </c>
      <c r="J666" s="31" t="s">
        <v>54</v>
      </c>
      <c r="K666" s="31" t="s">
        <v>54</v>
      </c>
      <c r="L666" s="31" t="s">
        <v>55</v>
      </c>
      <c r="M666" s="31" t="s">
        <v>72</v>
      </c>
      <c r="N666" s="31" t="s">
        <v>56</v>
      </c>
      <c r="O666" s="31" t="s">
        <v>57</v>
      </c>
      <c r="P666" s="31" t="s">
        <v>50</v>
      </c>
      <c r="Q666" s="31" t="s">
        <v>107</v>
      </c>
      <c r="R666" s="31" t="s">
        <v>58</v>
      </c>
      <c r="S666" s="31" t="s">
        <v>58</v>
      </c>
      <c r="T666" s="31" t="s">
        <v>60</v>
      </c>
      <c r="U666" s="31" t="s">
        <v>60</v>
      </c>
      <c r="V666" s="31" t="s">
        <v>60</v>
      </c>
      <c r="W666" s="31" t="s">
        <v>50</v>
      </c>
      <c r="X666" s="31" t="s">
        <v>50</v>
      </c>
      <c r="Y666" s="31" t="s">
        <v>50</v>
      </c>
      <c r="Z666" s="31" t="s">
        <v>62</v>
      </c>
      <c r="AA666" s="31" t="s">
        <v>50</v>
      </c>
      <c r="AB666" s="31" t="s">
        <v>50</v>
      </c>
      <c r="AC666" s="31" t="s">
        <v>63</v>
      </c>
      <c r="AD666" s="31" t="s">
        <v>50</v>
      </c>
      <c r="AE666" s="2">
        <f t="shared" si="111"/>
        <v>48</v>
      </c>
      <c r="AF666" s="31" t="s">
        <v>84</v>
      </c>
      <c r="AG666" s="31" t="s">
        <v>129</v>
      </c>
      <c r="AH666" s="31" t="s">
        <v>77</v>
      </c>
      <c r="AI666" s="31" t="s">
        <v>12089</v>
      </c>
      <c r="AJ666" s="31">
        <f t="shared" si="112"/>
        <v>0</v>
      </c>
      <c r="AK666" s="34">
        <f t="shared" si="113"/>
        <v>-99</v>
      </c>
      <c r="AL666" s="30">
        <f t="shared" si="114"/>
        <v>-99</v>
      </c>
      <c r="AM666" s="5">
        <f t="shared" si="118"/>
        <v>457.61</v>
      </c>
      <c r="AN666" s="5">
        <f t="shared" si="119"/>
        <v>0</v>
      </c>
      <c r="AO666" s="30">
        <f t="shared" si="120"/>
        <v>0</v>
      </c>
      <c r="AP666" s="30">
        <f t="shared" si="115"/>
        <v>0</v>
      </c>
      <c r="AQ666" t="str">
        <f t="shared" si="116"/>
        <v>1978 - 1992</v>
      </c>
      <c r="AR666" s="2">
        <f t="shared" si="117"/>
        <v>1987</v>
      </c>
      <c r="AS666" s="2">
        <f t="shared" si="121"/>
        <v>-99</v>
      </c>
      <c r="AT666" s="31" t="s">
        <v>50</v>
      </c>
      <c r="AU666" s="31" t="s">
        <v>50</v>
      </c>
      <c r="AV666" s="31" t="s">
        <v>141</v>
      </c>
      <c r="AW666" s="31" t="s">
        <v>86</v>
      </c>
      <c r="AX666" s="31" t="s">
        <v>50</v>
      </c>
      <c r="AY666" s="31" t="s">
        <v>50</v>
      </c>
      <c r="AZ666" s="31" t="s">
        <v>77</v>
      </c>
      <c r="BA666" s="31" t="s">
        <v>12089</v>
      </c>
      <c r="BB666" s="31" t="s">
        <v>50</v>
      </c>
      <c r="BC666" s="31" t="s">
        <v>50</v>
      </c>
      <c r="BD666" s="31" t="s">
        <v>50</v>
      </c>
      <c r="BE666" s="31" t="s">
        <v>50</v>
      </c>
      <c r="BF666" s="31" t="s">
        <v>50</v>
      </c>
    </row>
    <row r="667" spans="1:58" ht="45" x14ac:dyDescent="0.25">
      <c r="A667" s="31" t="s">
        <v>3423</v>
      </c>
      <c r="B667" s="31" t="s">
        <v>49</v>
      </c>
      <c r="C667" s="32">
        <v>5</v>
      </c>
      <c r="D667" s="31" t="s">
        <v>50</v>
      </c>
      <c r="E667" s="31" t="s">
        <v>84</v>
      </c>
      <c r="F667" s="31" t="s">
        <v>85</v>
      </c>
      <c r="G667" s="31" t="s">
        <v>50</v>
      </c>
      <c r="H667" s="31" t="s">
        <v>50</v>
      </c>
      <c r="I667" s="31" t="s">
        <v>53</v>
      </c>
      <c r="J667" s="31" t="s">
        <v>54</v>
      </c>
      <c r="K667" s="31" t="s">
        <v>54</v>
      </c>
      <c r="L667" s="31" t="s">
        <v>55</v>
      </c>
      <c r="M667" s="31" t="s">
        <v>72</v>
      </c>
      <c r="N667" s="31" t="s">
        <v>50</v>
      </c>
      <c r="O667" s="31" t="s">
        <v>66</v>
      </c>
      <c r="P667" s="31" t="s">
        <v>50</v>
      </c>
      <c r="Q667" s="31" t="s">
        <v>50</v>
      </c>
      <c r="R667" s="31" t="s">
        <v>58</v>
      </c>
      <c r="S667" s="31" t="s">
        <v>58</v>
      </c>
      <c r="T667" s="31" t="s">
        <v>60</v>
      </c>
      <c r="U667" s="31" t="s">
        <v>60</v>
      </c>
      <c r="V667" s="31" t="s">
        <v>60</v>
      </c>
      <c r="W667" s="31" t="s">
        <v>50</v>
      </c>
      <c r="X667" s="31" t="s">
        <v>50</v>
      </c>
      <c r="Y667" s="31" t="s">
        <v>50</v>
      </c>
      <c r="Z667" s="31" t="s">
        <v>62</v>
      </c>
      <c r="AA667" s="31" t="s">
        <v>50</v>
      </c>
      <c r="AB667" s="31" t="s">
        <v>50</v>
      </c>
      <c r="AC667" s="31" t="s">
        <v>50</v>
      </c>
      <c r="AD667" s="31" t="s">
        <v>72</v>
      </c>
      <c r="AE667" s="2">
        <f t="shared" si="111"/>
        <v>48</v>
      </c>
      <c r="AF667" s="31" t="s">
        <v>84</v>
      </c>
      <c r="AG667" s="31" t="s">
        <v>129</v>
      </c>
      <c r="AH667" s="31" t="s">
        <v>379</v>
      </c>
      <c r="AI667" s="31" t="s">
        <v>12090</v>
      </c>
      <c r="AJ667" s="31">
        <f t="shared" si="112"/>
        <v>0</v>
      </c>
      <c r="AK667" s="34">
        <f t="shared" si="113"/>
        <v>-99</v>
      </c>
      <c r="AL667" s="30">
        <f t="shared" si="114"/>
        <v>-99</v>
      </c>
      <c r="AM667" s="5">
        <f t="shared" si="118"/>
        <v>457.61</v>
      </c>
      <c r="AN667" s="5">
        <f t="shared" si="119"/>
        <v>0</v>
      </c>
      <c r="AO667" s="30">
        <f t="shared" si="120"/>
        <v>0</v>
      </c>
      <c r="AP667" s="30">
        <f t="shared" si="115"/>
        <v>0</v>
      </c>
      <c r="AQ667" t="str">
        <f t="shared" si="116"/>
        <v>1978 - 1992</v>
      </c>
      <c r="AR667" s="2">
        <f t="shared" si="117"/>
        <v>1987</v>
      </c>
      <c r="AS667" s="2">
        <f t="shared" si="121"/>
        <v>-99</v>
      </c>
      <c r="AT667" s="31" t="s">
        <v>50</v>
      </c>
      <c r="AU667" s="31" t="s">
        <v>50</v>
      </c>
      <c r="AV667" s="31" t="s">
        <v>141</v>
      </c>
      <c r="AW667" s="31" t="s">
        <v>86</v>
      </c>
      <c r="AX667" s="31" t="s">
        <v>50</v>
      </c>
      <c r="AY667" s="31" t="s">
        <v>50</v>
      </c>
      <c r="AZ667" s="31" t="s">
        <v>379</v>
      </c>
      <c r="BA667" s="31" t="s">
        <v>12090</v>
      </c>
      <c r="BB667" s="31" t="s">
        <v>50</v>
      </c>
      <c r="BC667" s="31" t="s">
        <v>50</v>
      </c>
      <c r="BD667" s="31" t="s">
        <v>50</v>
      </c>
      <c r="BE667" s="31" t="s">
        <v>50</v>
      </c>
      <c r="BF667" s="31" t="s">
        <v>50</v>
      </c>
    </row>
    <row r="668" spans="1:58" ht="45" x14ac:dyDescent="0.25">
      <c r="A668" s="31" t="s">
        <v>483</v>
      </c>
      <c r="B668" s="31" t="s">
        <v>49</v>
      </c>
      <c r="C668" s="32">
        <v>1</v>
      </c>
      <c r="D668" s="31" t="s">
        <v>50</v>
      </c>
      <c r="E668" s="31" t="s">
        <v>100</v>
      </c>
      <c r="F668" s="31" t="s">
        <v>570</v>
      </c>
      <c r="G668" s="31" t="s">
        <v>50</v>
      </c>
      <c r="H668" s="31" t="s">
        <v>50</v>
      </c>
      <c r="I668" s="31" t="s">
        <v>53</v>
      </c>
      <c r="J668" s="31" t="s">
        <v>54</v>
      </c>
      <c r="K668" s="31" t="s">
        <v>54</v>
      </c>
      <c r="L668" s="31" t="s">
        <v>55</v>
      </c>
      <c r="M668" s="31" t="s">
        <v>72</v>
      </c>
      <c r="N668" s="31" t="s">
        <v>50</v>
      </c>
      <c r="O668" s="31" t="s">
        <v>57</v>
      </c>
      <c r="P668" s="31" t="s">
        <v>123</v>
      </c>
      <c r="Q668" s="31" t="s">
        <v>115</v>
      </c>
      <c r="R668" s="31" t="s">
        <v>58</v>
      </c>
      <c r="S668" s="31" t="s">
        <v>58</v>
      </c>
      <c r="T668" s="31" t="s">
        <v>60</v>
      </c>
      <c r="U668" s="31" t="s">
        <v>60</v>
      </c>
      <c r="V668" s="31" t="s">
        <v>60</v>
      </c>
      <c r="W668" s="31" t="s">
        <v>50</v>
      </c>
      <c r="X668" s="31" t="s">
        <v>50</v>
      </c>
      <c r="Y668" s="31" t="s">
        <v>50</v>
      </c>
      <c r="Z668" s="31" t="s">
        <v>62</v>
      </c>
      <c r="AA668" s="31" t="s">
        <v>50</v>
      </c>
      <c r="AB668" s="31" t="s">
        <v>50</v>
      </c>
      <c r="AC668" s="31" t="s">
        <v>87</v>
      </c>
      <c r="AD668" s="31" t="s">
        <v>72</v>
      </c>
      <c r="AE668" s="2">
        <f t="shared" si="111"/>
        <v>48</v>
      </c>
      <c r="AF668" s="31" t="s">
        <v>84</v>
      </c>
      <c r="AG668" s="31" t="s">
        <v>129</v>
      </c>
      <c r="AH668" s="31" t="s">
        <v>391</v>
      </c>
      <c r="AI668" s="31" t="s">
        <v>1140</v>
      </c>
      <c r="AJ668" s="31">
        <f t="shared" si="112"/>
        <v>1</v>
      </c>
      <c r="AK668" s="34">
        <f t="shared" si="113"/>
        <v>5</v>
      </c>
      <c r="AL668" s="30">
        <f t="shared" si="114"/>
        <v>5</v>
      </c>
      <c r="AM668" s="5">
        <f t="shared" si="118"/>
        <v>28.27</v>
      </c>
      <c r="AN668" s="5">
        <f t="shared" si="119"/>
        <v>48</v>
      </c>
      <c r="AO668" s="30">
        <f t="shared" si="120"/>
        <v>624</v>
      </c>
      <c r="AP668" s="30">
        <f t="shared" si="115"/>
        <v>624</v>
      </c>
      <c r="AQ668" t="str">
        <f t="shared" si="116"/>
        <v>2006 - 2009</v>
      </c>
      <c r="AR668" s="2">
        <f t="shared" si="117"/>
        <v>2009</v>
      </c>
      <c r="AS668" s="2">
        <f t="shared" si="121"/>
        <v>13</v>
      </c>
      <c r="AT668" s="31" t="s">
        <v>50</v>
      </c>
      <c r="AU668" s="31" t="s">
        <v>100</v>
      </c>
      <c r="AV668" s="31" t="s">
        <v>141</v>
      </c>
      <c r="AW668" s="31" t="s">
        <v>86</v>
      </c>
      <c r="AX668" s="31" t="s">
        <v>50</v>
      </c>
      <c r="AY668" s="31" t="s">
        <v>50</v>
      </c>
      <c r="AZ668" s="31" t="s">
        <v>391</v>
      </c>
      <c r="BA668" s="31" t="s">
        <v>1140</v>
      </c>
      <c r="BB668" s="31" t="s">
        <v>50</v>
      </c>
      <c r="BC668" s="31" t="s">
        <v>50</v>
      </c>
      <c r="BD668" s="31" t="s">
        <v>50</v>
      </c>
      <c r="BE668" s="31" t="s">
        <v>50</v>
      </c>
      <c r="BF668" s="31" t="s">
        <v>50</v>
      </c>
    </row>
    <row r="669" spans="1:58" ht="45" x14ac:dyDescent="0.25">
      <c r="A669" s="31" t="s">
        <v>483</v>
      </c>
      <c r="B669" s="31" t="s">
        <v>49</v>
      </c>
      <c r="C669" s="32">
        <v>4</v>
      </c>
      <c r="D669" s="31" t="s">
        <v>50</v>
      </c>
      <c r="E669" s="31" t="s">
        <v>116</v>
      </c>
      <c r="F669" s="31" t="s">
        <v>486</v>
      </c>
      <c r="G669" s="31" t="s">
        <v>50</v>
      </c>
      <c r="H669" s="31" t="s">
        <v>50</v>
      </c>
      <c r="I669" s="31" t="s">
        <v>53</v>
      </c>
      <c r="J669" s="31" t="s">
        <v>54</v>
      </c>
      <c r="K669" s="31" t="s">
        <v>54</v>
      </c>
      <c r="L669" s="31" t="s">
        <v>55</v>
      </c>
      <c r="M669" s="31" t="s">
        <v>72</v>
      </c>
      <c r="N669" s="31" t="s">
        <v>50</v>
      </c>
      <c r="O669" s="31" t="s">
        <v>57</v>
      </c>
      <c r="P669" s="31" t="s">
        <v>123</v>
      </c>
      <c r="Q669" s="31" t="s">
        <v>115</v>
      </c>
      <c r="R669" s="31" t="s">
        <v>58</v>
      </c>
      <c r="S669" s="31" t="s">
        <v>58</v>
      </c>
      <c r="T669" s="31" t="s">
        <v>60</v>
      </c>
      <c r="U669" s="31" t="s">
        <v>60</v>
      </c>
      <c r="V669" s="31" t="s">
        <v>60</v>
      </c>
      <c r="W669" s="31" t="s">
        <v>50</v>
      </c>
      <c r="X669" s="31" t="s">
        <v>50</v>
      </c>
      <c r="Y669" s="31" t="s">
        <v>50</v>
      </c>
      <c r="Z669" s="31" t="s">
        <v>62</v>
      </c>
      <c r="AA669" s="31" t="s">
        <v>50</v>
      </c>
      <c r="AB669" s="31" t="s">
        <v>50</v>
      </c>
      <c r="AC669" s="31" t="s">
        <v>87</v>
      </c>
      <c r="AD669" s="31" t="s">
        <v>72</v>
      </c>
      <c r="AE669" s="2">
        <f t="shared" si="111"/>
        <v>48</v>
      </c>
      <c r="AF669" s="31" t="s">
        <v>84</v>
      </c>
      <c r="AG669" s="31" t="s">
        <v>129</v>
      </c>
      <c r="AH669" s="31" t="s">
        <v>391</v>
      </c>
      <c r="AI669" s="31" t="s">
        <v>1140</v>
      </c>
      <c r="AJ669" s="31">
        <f t="shared" si="112"/>
        <v>1</v>
      </c>
      <c r="AK669" s="34">
        <f t="shared" si="113"/>
        <v>5</v>
      </c>
      <c r="AL669" s="30">
        <f t="shared" si="114"/>
        <v>5</v>
      </c>
      <c r="AM669" s="5">
        <f t="shared" si="118"/>
        <v>28.27</v>
      </c>
      <c r="AN669" s="5">
        <f t="shared" si="119"/>
        <v>48</v>
      </c>
      <c r="AO669" s="30">
        <f t="shared" si="120"/>
        <v>624</v>
      </c>
      <c r="AP669" s="30">
        <f t="shared" si="115"/>
        <v>624</v>
      </c>
      <c r="AQ669" t="str">
        <f t="shared" si="116"/>
        <v>2006 - 2009</v>
      </c>
      <c r="AR669" s="2">
        <f t="shared" si="117"/>
        <v>2009</v>
      </c>
      <c r="AS669" s="2">
        <f t="shared" si="121"/>
        <v>13</v>
      </c>
      <c r="AT669" s="31" t="s">
        <v>50</v>
      </c>
      <c r="AU669" s="31" t="s">
        <v>100</v>
      </c>
      <c r="AV669" s="31" t="s">
        <v>141</v>
      </c>
      <c r="AW669" s="31" t="s">
        <v>86</v>
      </c>
      <c r="AX669" s="31" t="s">
        <v>50</v>
      </c>
      <c r="AY669" s="31" t="s">
        <v>50</v>
      </c>
      <c r="AZ669" s="31" t="s">
        <v>391</v>
      </c>
      <c r="BA669" s="31" t="s">
        <v>1140</v>
      </c>
      <c r="BB669" s="31" t="s">
        <v>50</v>
      </c>
      <c r="BC669" s="31" t="s">
        <v>50</v>
      </c>
      <c r="BD669" s="31" t="s">
        <v>50</v>
      </c>
      <c r="BE669" s="31" t="s">
        <v>50</v>
      </c>
      <c r="BF669" s="31" t="s">
        <v>50</v>
      </c>
    </row>
    <row r="670" spans="1:58" ht="45" x14ac:dyDescent="0.25">
      <c r="A670" s="31" t="s">
        <v>483</v>
      </c>
      <c r="B670" s="31" t="s">
        <v>49</v>
      </c>
      <c r="C670" s="32">
        <v>5</v>
      </c>
      <c r="D670" s="31" t="s">
        <v>50</v>
      </c>
      <c r="E670" s="31" t="s">
        <v>194</v>
      </c>
      <c r="F670" s="31" t="s">
        <v>92</v>
      </c>
      <c r="G670" s="31" t="s">
        <v>50</v>
      </c>
      <c r="H670" s="31" t="s">
        <v>50</v>
      </c>
      <c r="I670" s="31" t="s">
        <v>53</v>
      </c>
      <c r="J670" s="31" t="s">
        <v>54</v>
      </c>
      <c r="K670" s="31" t="s">
        <v>54</v>
      </c>
      <c r="L670" s="31" t="s">
        <v>55</v>
      </c>
      <c r="M670" s="31" t="s">
        <v>72</v>
      </c>
      <c r="N670" s="31" t="s">
        <v>50</v>
      </c>
      <c r="O670" s="31" t="s">
        <v>57</v>
      </c>
      <c r="P670" s="31" t="s">
        <v>123</v>
      </c>
      <c r="Q670" s="31" t="s">
        <v>115</v>
      </c>
      <c r="R670" s="31" t="s">
        <v>58</v>
      </c>
      <c r="S670" s="31" t="s">
        <v>58</v>
      </c>
      <c r="T670" s="31" t="s">
        <v>60</v>
      </c>
      <c r="U670" s="31" t="s">
        <v>60</v>
      </c>
      <c r="V670" s="31" t="s">
        <v>60</v>
      </c>
      <c r="W670" s="31" t="s">
        <v>50</v>
      </c>
      <c r="X670" s="31" t="s">
        <v>50</v>
      </c>
      <c r="Y670" s="31" t="s">
        <v>50</v>
      </c>
      <c r="Z670" s="31" t="s">
        <v>62</v>
      </c>
      <c r="AA670" s="31" t="s">
        <v>50</v>
      </c>
      <c r="AB670" s="31" t="s">
        <v>50</v>
      </c>
      <c r="AC670" s="31" t="s">
        <v>87</v>
      </c>
      <c r="AD670" s="31" t="s">
        <v>72</v>
      </c>
      <c r="AE670" s="2">
        <f t="shared" si="111"/>
        <v>48</v>
      </c>
      <c r="AF670" s="31" t="s">
        <v>84</v>
      </c>
      <c r="AG670" s="31" t="s">
        <v>129</v>
      </c>
      <c r="AH670" s="31" t="s">
        <v>391</v>
      </c>
      <c r="AI670" s="31" t="s">
        <v>1140</v>
      </c>
      <c r="AJ670" s="31">
        <f t="shared" si="112"/>
        <v>1</v>
      </c>
      <c r="AK670" s="34">
        <f t="shared" si="113"/>
        <v>5</v>
      </c>
      <c r="AL670" s="30">
        <f t="shared" si="114"/>
        <v>5</v>
      </c>
      <c r="AM670" s="5">
        <f t="shared" si="118"/>
        <v>28.27</v>
      </c>
      <c r="AN670" s="5">
        <f t="shared" si="119"/>
        <v>48</v>
      </c>
      <c r="AO670" s="30">
        <f t="shared" si="120"/>
        <v>624</v>
      </c>
      <c r="AP670" s="30">
        <f t="shared" si="115"/>
        <v>624</v>
      </c>
      <c r="AQ670" t="str">
        <f t="shared" si="116"/>
        <v>2006 - 2009</v>
      </c>
      <c r="AR670" s="2">
        <f t="shared" si="117"/>
        <v>2009</v>
      </c>
      <c r="AS670" s="2">
        <f t="shared" si="121"/>
        <v>13</v>
      </c>
      <c r="AT670" s="31" t="s">
        <v>50</v>
      </c>
      <c r="AU670" s="31" t="s">
        <v>100</v>
      </c>
      <c r="AV670" s="31" t="s">
        <v>141</v>
      </c>
      <c r="AW670" s="31" t="s">
        <v>86</v>
      </c>
      <c r="AX670" s="31" t="s">
        <v>50</v>
      </c>
      <c r="AY670" s="31" t="s">
        <v>50</v>
      </c>
      <c r="AZ670" s="31" t="s">
        <v>391</v>
      </c>
      <c r="BA670" s="31" t="s">
        <v>1140</v>
      </c>
      <c r="BB670" s="31" t="s">
        <v>50</v>
      </c>
      <c r="BC670" s="31" t="s">
        <v>50</v>
      </c>
      <c r="BD670" s="31" t="s">
        <v>50</v>
      </c>
      <c r="BE670" s="31" t="s">
        <v>50</v>
      </c>
      <c r="BF670" s="31" t="s">
        <v>50</v>
      </c>
    </row>
    <row r="671" spans="1:58" ht="45" x14ac:dyDescent="0.25">
      <c r="A671" s="31" t="s">
        <v>1142</v>
      </c>
      <c r="B671" s="31" t="s">
        <v>49</v>
      </c>
      <c r="C671" s="32">
        <v>6</v>
      </c>
      <c r="D671" s="31" t="s">
        <v>50</v>
      </c>
      <c r="E671" s="31" t="s">
        <v>71</v>
      </c>
      <c r="F671" s="31" t="s">
        <v>96</v>
      </c>
      <c r="G671" s="31" t="s">
        <v>194</v>
      </c>
      <c r="H671" s="31" t="s">
        <v>92</v>
      </c>
      <c r="I671" s="31" t="s">
        <v>59</v>
      </c>
      <c r="J671" s="31" t="s">
        <v>54</v>
      </c>
      <c r="K671" s="31" t="s">
        <v>54</v>
      </c>
      <c r="L671" s="31" t="s">
        <v>55</v>
      </c>
      <c r="M671" s="31" t="s">
        <v>72</v>
      </c>
      <c r="N671" s="31" t="s">
        <v>50</v>
      </c>
      <c r="O671" s="31" t="s">
        <v>57</v>
      </c>
      <c r="P671" s="31" t="s">
        <v>123</v>
      </c>
      <c r="Q671" s="31" t="s">
        <v>50</v>
      </c>
      <c r="R671" s="31" t="s">
        <v>58</v>
      </c>
      <c r="S671" s="31" t="s">
        <v>59</v>
      </c>
      <c r="T671" s="31" t="s">
        <v>60</v>
      </c>
      <c r="U671" s="31" t="s">
        <v>60</v>
      </c>
      <c r="V671" s="31" t="s">
        <v>66</v>
      </c>
      <c r="W671" s="31" t="s">
        <v>50</v>
      </c>
      <c r="X671" s="31" t="s">
        <v>92</v>
      </c>
      <c r="Y671" s="31" t="s">
        <v>50</v>
      </c>
      <c r="Z671" s="31" t="s">
        <v>62</v>
      </c>
      <c r="AA671" s="31" t="s">
        <v>50</v>
      </c>
      <c r="AB671" s="31" t="s">
        <v>50</v>
      </c>
      <c r="AC671" s="31" t="s">
        <v>87</v>
      </c>
      <c r="AD671" s="31" t="s">
        <v>72</v>
      </c>
      <c r="AE671" s="2">
        <f t="shared" si="111"/>
        <v>48</v>
      </c>
      <c r="AF671" s="31" t="s">
        <v>84</v>
      </c>
      <c r="AG671" s="31" t="s">
        <v>129</v>
      </c>
      <c r="AH671" s="31" t="s">
        <v>144</v>
      </c>
      <c r="AI671" s="31" t="s">
        <v>1143</v>
      </c>
      <c r="AJ671" s="31">
        <f t="shared" si="112"/>
        <v>1</v>
      </c>
      <c r="AK671" s="34">
        <f t="shared" si="113"/>
        <v>5</v>
      </c>
      <c r="AL671" s="30">
        <f t="shared" si="114"/>
        <v>5</v>
      </c>
      <c r="AM671" s="5">
        <f t="shared" si="118"/>
        <v>199.16</v>
      </c>
      <c r="AN671" s="5">
        <f t="shared" si="119"/>
        <v>48</v>
      </c>
      <c r="AO671" s="30">
        <f t="shared" si="120"/>
        <v>672</v>
      </c>
      <c r="AP671" s="30">
        <f t="shared" si="115"/>
        <v>672</v>
      </c>
      <c r="AQ671" t="str">
        <f t="shared" si="116"/>
        <v>Before 1978</v>
      </c>
      <c r="AR671" s="2">
        <f t="shared" si="117"/>
        <v>1965</v>
      </c>
      <c r="AS671" s="2">
        <f t="shared" si="121"/>
        <v>14</v>
      </c>
      <c r="AT671" s="31" t="s">
        <v>50</v>
      </c>
      <c r="AU671" s="31" t="s">
        <v>570</v>
      </c>
      <c r="AV671" s="31" t="s">
        <v>141</v>
      </c>
      <c r="AW671" s="31" t="s">
        <v>86</v>
      </c>
      <c r="AX671" s="31" t="s">
        <v>50</v>
      </c>
      <c r="AY671" s="31" t="s">
        <v>50</v>
      </c>
      <c r="AZ671" s="31" t="s">
        <v>144</v>
      </c>
      <c r="BA671" s="31" t="s">
        <v>1143</v>
      </c>
      <c r="BB671" s="31" t="s">
        <v>50</v>
      </c>
      <c r="BC671" s="31" t="s">
        <v>50</v>
      </c>
      <c r="BD671" s="31" t="s">
        <v>50</v>
      </c>
      <c r="BE671" s="31" t="s">
        <v>50</v>
      </c>
      <c r="BF671" s="31" t="s">
        <v>50</v>
      </c>
    </row>
    <row r="672" spans="1:58" ht="45" x14ac:dyDescent="0.25">
      <c r="A672" s="31" t="s">
        <v>3445</v>
      </c>
      <c r="B672" s="31" t="s">
        <v>49</v>
      </c>
      <c r="C672" s="32">
        <v>4</v>
      </c>
      <c r="D672" s="31" t="s">
        <v>50</v>
      </c>
      <c r="E672" s="31" t="s">
        <v>71</v>
      </c>
      <c r="F672" s="31" t="s">
        <v>96</v>
      </c>
      <c r="G672" s="31" t="s">
        <v>194</v>
      </c>
      <c r="H672" s="31" t="s">
        <v>92</v>
      </c>
      <c r="I672" s="31" t="s">
        <v>59</v>
      </c>
      <c r="J672" s="31" t="s">
        <v>54</v>
      </c>
      <c r="K672" s="31" t="s">
        <v>54</v>
      </c>
      <c r="L672" s="31" t="s">
        <v>55</v>
      </c>
      <c r="M672" s="31" t="s">
        <v>84</v>
      </c>
      <c r="N672" s="31" t="s">
        <v>50</v>
      </c>
      <c r="O672" s="31" t="s">
        <v>66</v>
      </c>
      <c r="P672" s="31" t="s">
        <v>50</v>
      </c>
      <c r="Q672" s="31" t="s">
        <v>12091</v>
      </c>
      <c r="R672" s="31" t="s">
        <v>58</v>
      </c>
      <c r="S672" s="31" t="s">
        <v>53</v>
      </c>
      <c r="T672" s="31" t="s">
        <v>60</v>
      </c>
      <c r="U672" s="31" t="s">
        <v>60</v>
      </c>
      <c r="V672" s="31" t="s">
        <v>66</v>
      </c>
      <c r="W672" s="31" t="s">
        <v>50</v>
      </c>
      <c r="X672" s="31" t="s">
        <v>116</v>
      </c>
      <c r="Y672" s="31" t="s">
        <v>50</v>
      </c>
      <c r="Z672" s="31" t="s">
        <v>62</v>
      </c>
      <c r="AA672" s="31" t="s">
        <v>50</v>
      </c>
      <c r="AB672" s="31" t="s">
        <v>50</v>
      </c>
      <c r="AC672" s="31" t="s">
        <v>87</v>
      </c>
      <c r="AD672" s="31" t="s">
        <v>72</v>
      </c>
      <c r="AE672" s="2">
        <f t="shared" si="111"/>
        <v>48</v>
      </c>
      <c r="AF672" s="31" t="s">
        <v>84</v>
      </c>
      <c r="AG672" s="31" t="s">
        <v>129</v>
      </c>
      <c r="AH672" s="31" t="s">
        <v>64</v>
      </c>
      <c r="AI672" s="31" t="s">
        <v>12092</v>
      </c>
      <c r="AJ672" s="31">
        <f t="shared" si="112"/>
        <v>0</v>
      </c>
      <c r="AK672" s="34">
        <f t="shared" si="113"/>
        <v>-99</v>
      </c>
      <c r="AL672" s="30">
        <f t="shared" si="114"/>
        <v>-99</v>
      </c>
      <c r="AM672" s="5">
        <f t="shared" si="118"/>
        <v>544.6</v>
      </c>
      <c r="AN672" s="5">
        <f t="shared" si="119"/>
        <v>0</v>
      </c>
      <c r="AO672" s="30">
        <f t="shared" si="120"/>
        <v>0</v>
      </c>
      <c r="AP672" s="30">
        <f t="shared" si="115"/>
        <v>0</v>
      </c>
      <c r="AQ672" t="str">
        <f t="shared" si="116"/>
        <v>Before 1978</v>
      </c>
      <c r="AR672" s="2">
        <f t="shared" si="117"/>
        <v>1960</v>
      </c>
      <c r="AS672" s="2">
        <f t="shared" si="121"/>
        <v>-99</v>
      </c>
      <c r="AT672" s="31" t="s">
        <v>50</v>
      </c>
      <c r="AU672" s="31" t="s">
        <v>50</v>
      </c>
      <c r="AV672" s="31" t="s">
        <v>66</v>
      </c>
      <c r="AW672" s="31" t="s">
        <v>57</v>
      </c>
      <c r="AX672" s="31" t="s">
        <v>277</v>
      </c>
      <c r="AY672" s="31" t="s">
        <v>68</v>
      </c>
      <c r="AZ672" s="31" t="s">
        <v>64</v>
      </c>
      <c r="BA672" s="31" t="s">
        <v>12092</v>
      </c>
      <c r="BB672" s="31" t="s">
        <v>50</v>
      </c>
      <c r="BC672" s="31" t="s">
        <v>50</v>
      </c>
      <c r="BD672" s="31" t="s">
        <v>50</v>
      </c>
      <c r="BE672" s="31" t="s">
        <v>50</v>
      </c>
      <c r="BF672" s="31" t="s">
        <v>50</v>
      </c>
    </row>
    <row r="673" spans="1:58" ht="45" x14ac:dyDescent="0.25">
      <c r="A673" s="31" t="s">
        <v>490</v>
      </c>
      <c r="B673" s="31" t="s">
        <v>49</v>
      </c>
      <c r="C673" s="32">
        <v>10</v>
      </c>
      <c r="D673" s="31" t="s">
        <v>50</v>
      </c>
      <c r="E673" s="31" t="s">
        <v>72</v>
      </c>
      <c r="F673" s="31" t="s">
        <v>50</v>
      </c>
      <c r="G673" s="31" t="s">
        <v>50</v>
      </c>
      <c r="H673" s="31" t="s">
        <v>50</v>
      </c>
      <c r="I673" s="31" t="s">
        <v>53</v>
      </c>
      <c r="J673" s="31" t="s">
        <v>54</v>
      </c>
      <c r="K673" s="31" t="s">
        <v>54</v>
      </c>
      <c r="L673" s="31" t="s">
        <v>128</v>
      </c>
      <c r="M673" s="31" t="s">
        <v>72</v>
      </c>
      <c r="N673" s="31" t="s">
        <v>50</v>
      </c>
      <c r="O673" s="31" t="s">
        <v>57</v>
      </c>
      <c r="P673" s="31" t="s">
        <v>50</v>
      </c>
      <c r="Q673" s="31" t="s">
        <v>205</v>
      </c>
      <c r="R673" s="31" t="s">
        <v>74</v>
      </c>
      <c r="S673" s="31" t="s">
        <v>59</v>
      </c>
      <c r="T673" s="31" t="s">
        <v>60</v>
      </c>
      <c r="U673" s="31" t="s">
        <v>60</v>
      </c>
      <c r="V673" s="31" t="s">
        <v>60</v>
      </c>
      <c r="W673" s="31" t="s">
        <v>50</v>
      </c>
      <c r="X673" s="31" t="s">
        <v>50</v>
      </c>
      <c r="Y673" s="31" t="s">
        <v>50</v>
      </c>
      <c r="Z673" s="31" t="s">
        <v>62</v>
      </c>
      <c r="AA673" s="31" t="s">
        <v>50</v>
      </c>
      <c r="AB673" s="31" t="s">
        <v>50</v>
      </c>
      <c r="AC673" s="31" t="s">
        <v>87</v>
      </c>
      <c r="AD673" s="31" t="s">
        <v>72</v>
      </c>
      <c r="AE673" s="2">
        <f t="shared" si="111"/>
        <v>48</v>
      </c>
      <c r="AF673" s="31" t="s">
        <v>84</v>
      </c>
      <c r="AG673" s="31" t="s">
        <v>129</v>
      </c>
      <c r="AH673" s="31" t="s">
        <v>152</v>
      </c>
      <c r="AI673" s="31" t="s">
        <v>1148</v>
      </c>
      <c r="AJ673" s="31">
        <f t="shared" si="112"/>
        <v>1</v>
      </c>
      <c r="AK673" s="34">
        <f t="shared" si="113"/>
        <v>8</v>
      </c>
      <c r="AL673" s="30">
        <f t="shared" si="114"/>
        <v>8</v>
      </c>
      <c r="AM673" s="5">
        <f t="shared" si="118"/>
        <v>38.57</v>
      </c>
      <c r="AN673" s="5">
        <f t="shared" si="119"/>
        <v>48</v>
      </c>
      <c r="AO673" s="30">
        <f t="shared" si="120"/>
        <v>504</v>
      </c>
      <c r="AP673" s="30">
        <f t="shared" si="115"/>
        <v>504</v>
      </c>
      <c r="AQ673" t="str">
        <f t="shared" si="116"/>
        <v>Before 1978</v>
      </c>
      <c r="AR673" s="2">
        <f t="shared" si="117"/>
        <v>1972</v>
      </c>
      <c r="AS673" s="2">
        <f t="shared" si="121"/>
        <v>10.5</v>
      </c>
      <c r="AT673" s="31" t="s">
        <v>50</v>
      </c>
      <c r="AU673" s="31" t="s">
        <v>210</v>
      </c>
      <c r="AV673" s="31" t="s">
        <v>60</v>
      </c>
      <c r="AW673" s="31" t="s">
        <v>50</v>
      </c>
      <c r="AX673" s="31" t="s">
        <v>50</v>
      </c>
      <c r="AY673" s="31" t="s">
        <v>50</v>
      </c>
      <c r="AZ673" s="31" t="s">
        <v>50</v>
      </c>
      <c r="BA673" s="31" t="s">
        <v>50</v>
      </c>
      <c r="BB673" s="31" t="s">
        <v>50</v>
      </c>
      <c r="BC673" s="31" t="s">
        <v>50</v>
      </c>
      <c r="BD673" s="31" t="s">
        <v>50</v>
      </c>
      <c r="BE673" s="31" t="s">
        <v>50</v>
      </c>
      <c r="BF673" s="31" t="s">
        <v>50</v>
      </c>
    </row>
    <row r="674" spans="1:58" ht="45" x14ac:dyDescent="0.25">
      <c r="A674" s="31" t="s">
        <v>490</v>
      </c>
      <c r="B674" s="31" t="s">
        <v>49</v>
      </c>
      <c r="C674" s="32">
        <v>12</v>
      </c>
      <c r="D674" s="31" t="s">
        <v>50</v>
      </c>
      <c r="E674" s="31" t="s">
        <v>72</v>
      </c>
      <c r="F674" s="31" t="s">
        <v>50</v>
      </c>
      <c r="G674" s="31" t="s">
        <v>50</v>
      </c>
      <c r="H674" s="31" t="s">
        <v>50</v>
      </c>
      <c r="I674" s="31" t="s">
        <v>53</v>
      </c>
      <c r="J674" s="31" t="s">
        <v>54</v>
      </c>
      <c r="K674" s="31" t="s">
        <v>54</v>
      </c>
      <c r="L674" s="31" t="s">
        <v>128</v>
      </c>
      <c r="M674" s="31" t="s">
        <v>72</v>
      </c>
      <c r="N674" s="31" t="s">
        <v>50</v>
      </c>
      <c r="O674" s="31" t="s">
        <v>57</v>
      </c>
      <c r="P674" s="31" t="s">
        <v>50</v>
      </c>
      <c r="Q674" s="31" t="s">
        <v>123</v>
      </c>
      <c r="R674" s="31" t="s">
        <v>74</v>
      </c>
      <c r="S674" s="31" t="s">
        <v>59</v>
      </c>
      <c r="T674" s="31" t="s">
        <v>60</v>
      </c>
      <c r="U674" s="31" t="s">
        <v>60</v>
      </c>
      <c r="V674" s="31" t="s">
        <v>60</v>
      </c>
      <c r="W674" s="31" t="s">
        <v>50</v>
      </c>
      <c r="X674" s="31" t="s">
        <v>50</v>
      </c>
      <c r="Y674" s="31" t="s">
        <v>50</v>
      </c>
      <c r="Z674" s="31" t="s">
        <v>62</v>
      </c>
      <c r="AA674" s="31" t="s">
        <v>50</v>
      </c>
      <c r="AB674" s="31" t="s">
        <v>50</v>
      </c>
      <c r="AC674" s="31" t="s">
        <v>87</v>
      </c>
      <c r="AD674" s="31" t="s">
        <v>72</v>
      </c>
      <c r="AE674" s="2">
        <f t="shared" si="111"/>
        <v>48</v>
      </c>
      <c r="AF674" s="31" t="s">
        <v>84</v>
      </c>
      <c r="AG674" s="31" t="s">
        <v>129</v>
      </c>
      <c r="AH674" s="31" t="s">
        <v>1149</v>
      </c>
      <c r="AI674" s="31" t="s">
        <v>1151</v>
      </c>
      <c r="AJ674" s="31">
        <f t="shared" si="112"/>
        <v>1</v>
      </c>
      <c r="AK674" s="34">
        <f t="shared" si="113"/>
        <v>5</v>
      </c>
      <c r="AL674" s="30">
        <f t="shared" si="114"/>
        <v>5</v>
      </c>
      <c r="AM674" s="5">
        <f t="shared" si="118"/>
        <v>38.57</v>
      </c>
      <c r="AN674" s="5">
        <f t="shared" si="119"/>
        <v>48</v>
      </c>
      <c r="AO674" s="30">
        <f t="shared" si="120"/>
        <v>624</v>
      </c>
      <c r="AP674" s="30">
        <f t="shared" si="115"/>
        <v>624</v>
      </c>
      <c r="AQ674" t="str">
        <f t="shared" si="116"/>
        <v>Before 1978</v>
      </c>
      <c r="AR674" s="2">
        <f t="shared" si="117"/>
        <v>1972</v>
      </c>
      <c r="AS674" s="2">
        <f t="shared" si="121"/>
        <v>13</v>
      </c>
      <c r="AT674" s="31" t="s">
        <v>50</v>
      </c>
      <c r="AU674" s="31" t="s">
        <v>100</v>
      </c>
      <c r="AV674" s="31" t="s">
        <v>60</v>
      </c>
      <c r="AW674" s="31" t="s">
        <v>50</v>
      </c>
      <c r="AX674" s="31" t="s">
        <v>50</v>
      </c>
      <c r="AY674" s="31" t="s">
        <v>50</v>
      </c>
      <c r="AZ674" s="31" t="s">
        <v>50</v>
      </c>
      <c r="BA674" s="31" t="s">
        <v>50</v>
      </c>
      <c r="BB674" s="31" t="s">
        <v>50</v>
      </c>
      <c r="BC674" s="31" t="s">
        <v>50</v>
      </c>
      <c r="BD674" s="31" t="s">
        <v>50</v>
      </c>
      <c r="BE674" s="31" t="s">
        <v>50</v>
      </c>
      <c r="BF674" s="31" t="s">
        <v>50</v>
      </c>
    </row>
    <row r="675" spans="1:58" ht="45" x14ac:dyDescent="0.25">
      <c r="A675" s="31" t="s">
        <v>514</v>
      </c>
      <c r="B675" s="31" t="s">
        <v>49</v>
      </c>
      <c r="C675" s="32">
        <v>6</v>
      </c>
      <c r="D675" s="31" t="s">
        <v>50</v>
      </c>
      <c r="E675" s="31" t="s">
        <v>96</v>
      </c>
      <c r="F675" s="31" t="s">
        <v>194</v>
      </c>
      <c r="G675" s="31" t="s">
        <v>50</v>
      </c>
      <c r="H675" s="31" t="s">
        <v>50</v>
      </c>
      <c r="I675" s="31" t="s">
        <v>53</v>
      </c>
      <c r="J675" s="31" t="s">
        <v>54</v>
      </c>
      <c r="K675" s="31" t="s">
        <v>54</v>
      </c>
      <c r="L675" s="31" t="s">
        <v>55</v>
      </c>
      <c r="M675" s="31" t="s">
        <v>72</v>
      </c>
      <c r="N675" s="31" t="s">
        <v>50</v>
      </c>
      <c r="O675" s="31" t="s">
        <v>57</v>
      </c>
      <c r="P675" s="31" t="s">
        <v>50</v>
      </c>
      <c r="Q675" s="31" t="s">
        <v>50</v>
      </c>
      <c r="R675" s="31" t="s">
        <v>58</v>
      </c>
      <c r="S675" s="31" t="s">
        <v>59</v>
      </c>
      <c r="T675" s="31" t="s">
        <v>60</v>
      </c>
      <c r="U675" s="31" t="s">
        <v>60</v>
      </c>
      <c r="V675" s="31" t="s">
        <v>86</v>
      </c>
      <c r="W675" s="31" t="s">
        <v>50</v>
      </c>
      <c r="X675" s="31" t="s">
        <v>50</v>
      </c>
      <c r="Y675" s="31" t="s">
        <v>54</v>
      </c>
      <c r="Z675" s="31" t="s">
        <v>62</v>
      </c>
      <c r="AA675" s="31" t="s">
        <v>50</v>
      </c>
      <c r="AB675" s="31" t="s">
        <v>50</v>
      </c>
      <c r="AC675" s="31" t="s">
        <v>87</v>
      </c>
      <c r="AD675" s="31" t="s">
        <v>72</v>
      </c>
      <c r="AE675" s="2">
        <f t="shared" si="111"/>
        <v>48</v>
      </c>
      <c r="AF675" s="31" t="s">
        <v>84</v>
      </c>
      <c r="AG675" s="31" t="s">
        <v>129</v>
      </c>
      <c r="AH675" s="31" t="s">
        <v>152</v>
      </c>
      <c r="AI675" s="31" t="s">
        <v>1157</v>
      </c>
      <c r="AJ675" s="31">
        <f t="shared" si="112"/>
        <v>1</v>
      </c>
      <c r="AK675" s="34">
        <f t="shared" si="113"/>
        <v>-99</v>
      </c>
      <c r="AL675" s="30">
        <f t="shared" si="114"/>
        <v>-99</v>
      </c>
      <c r="AM675" s="5">
        <f t="shared" si="118"/>
        <v>37.44</v>
      </c>
      <c r="AN675" s="5">
        <f t="shared" si="119"/>
        <v>48</v>
      </c>
      <c r="AO675" s="30">
        <f t="shared" si="120"/>
        <v>480</v>
      </c>
      <c r="AP675" s="30">
        <f t="shared" si="115"/>
        <v>480</v>
      </c>
      <c r="AQ675" t="str">
        <f t="shared" si="116"/>
        <v>1978 - 1992</v>
      </c>
      <c r="AR675" s="2">
        <f t="shared" si="117"/>
        <v>1990</v>
      </c>
      <c r="AS675" s="2">
        <f t="shared" si="121"/>
        <v>10</v>
      </c>
      <c r="AT675" s="31" t="s">
        <v>50</v>
      </c>
      <c r="AU675" s="31" t="s">
        <v>92</v>
      </c>
      <c r="AV675" s="31" t="s">
        <v>66</v>
      </c>
      <c r="AW675" s="31" t="s">
        <v>57</v>
      </c>
      <c r="AX675" s="31" t="s">
        <v>277</v>
      </c>
      <c r="AY675" s="31" t="s">
        <v>68</v>
      </c>
      <c r="AZ675" s="31" t="s">
        <v>152</v>
      </c>
      <c r="BA675" s="31" t="s">
        <v>1157</v>
      </c>
      <c r="BB675" s="31" t="s">
        <v>1099</v>
      </c>
      <c r="BC675" s="31" t="s">
        <v>129</v>
      </c>
      <c r="BD675" s="31" t="s">
        <v>50</v>
      </c>
      <c r="BE675" s="31" t="s">
        <v>50</v>
      </c>
      <c r="BF675" s="31" t="s">
        <v>50</v>
      </c>
    </row>
    <row r="676" spans="1:58" ht="45" x14ac:dyDescent="0.25">
      <c r="A676" s="31" t="s">
        <v>514</v>
      </c>
      <c r="B676" s="31" t="s">
        <v>49</v>
      </c>
      <c r="C676" s="32">
        <v>8</v>
      </c>
      <c r="D676" s="31" t="s">
        <v>50</v>
      </c>
      <c r="E676" s="31" t="s">
        <v>96</v>
      </c>
      <c r="F676" s="31" t="s">
        <v>194</v>
      </c>
      <c r="G676" s="31" t="s">
        <v>50</v>
      </c>
      <c r="H676" s="31" t="s">
        <v>50</v>
      </c>
      <c r="I676" s="31" t="s">
        <v>53</v>
      </c>
      <c r="J676" s="31" t="s">
        <v>54</v>
      </c>
      <c r="K676" s="31" t="s">
        <v>54</v>
      </c>
      <c r="L676" s="31" t="s">
        <v>55</v>
      </c>
      <c r="M676" s="31" t="s">
        <v>52</v>
      </c>
      <c r="N676" s="31" t="s">
        <v>50</v>
      </c>
      <c r="O676" s="31" t="s">
        <v>57</v>
      </c>
      <c r="P676" s="31" t="s">
        <v>50</v>
      </c>
      <c r="Q676" s="31" t="s">
        <v>50</v>
      </c>
      <c r="R676" s="31" t="s">
        <v>58</v>
      </c>
      <c r="S676" s="31" t="s">
        <v>59</v>
      </c>
      <c r="T676" s="31" t="s">
        <v>60</v>
      </c>
      <c r="U676" s="31" t="s">
        <v>60</v>
      </c>
      <c r="V676" s="31" t="s">
        <v>86</v>
      </c>
      <c r="W676" s="31" t="s">
        <v>50</v>
      </c>
      <c r="X676" s="31" t="s">
        <v>50</v>
      </c>
      <c r="Y676" s="31" t="s">
        <v>54</v>
      </c>
      <c r="Z676" s="31" t="s">
        <v>62</v>
      </c>
      <c r="AA676" s="31" t="s">
        <v>50</v>
      </c>
      <c r="AB676" s="31" t="s">
        <v>50</v>
      </c>
      <c r="AC676" s="31" t="s">
        <v>87</v>
      </c>
      <c r="AD676" s="31" t="s">
        <v>72</v>
      </c>
      <c r="AE676" s="2">
        <f t="shared" si="111"/>
        <v>48</v>
      </c>
      <c r="AF676" s="31" t="s">
        <v>84</v>
      </c>
      <c r="AG676" s="31" t="s">
        <v>129</v>
      </c>
      <c r="AH676" s="31" t="s">
        <v>152</v>
      </c>
      <c r="AI676" s="31" t="s">
        <v>1160</v>
      </c>
      <c r="AJ676" s="31">
        <f t="shared" si="112"/>
        <v>3</v>
      </c>
      <c r="AK676" s="34">
        <f t="shared" si="113"/>
        <v>-99</v>
      </c>
      <c r="AL676" s="30">
        <f t="shared" si="114"/>
        <v>-99</v>
      </c>
      <c r="AM676" s="5">
        <f t="shared" si="118"/>
        <v>37.44</v>
      </c>
      <c r="AN676" s="5">
        <f t="shared" si="119"/>
        <v>144</v>
      </c>
      <c r="AO676" s="30">
        <f t="shared" si="120"/>
        <v>2016</v>
      </c>
      <c r="AP676" s="30">
        <f t="shared" si="115"/>
        <v>2016</v>
      </c>
      <c r="AQ676" t="str">
        <f t="shared" si="116"/>
        <v>1978 - 1992</v>
      </c>
      <c r="AR676" s="2">
        <f t="shared" si="117"/>
        <v>1990</v>
      </c>
      <c r="AS676" s="2">
        <f t="shared" si="121"/>
        <v>14</v>
      </c>
      <c r="AT676" s="31" t="s">
        <v>50</v>
      </c>
      <c r="AU676" s="31" t="s">
        <v>570</v>
      </c>
      <c r="AV676" s="31" t="s">
        <v>66</v>
      </c>
      <c r="AW676" s="31" t="s">
        <v>57</v>
      </c>
      <c r="AX676" s="31" t="s">
        <v>439</v>
      </c>
      <c r="AY676" s="31" t="s">
        <v>68</v>
      </c>
      <c r="AZ676" s="31" t="s">
        <v>152</v>
      </c>
      <c r="BA676" s="31" t="s">
        <v>1160</v>
      </c>
      <c r="BB676" s="31" t="s">
        <v>233</v>
      </c>
      <c r="BC676" s="31" t="s">
        <v>129</v>
      </c>
      <c r="BD676" s="31" t="s">
        <v>50</v>
      </c>
      <c r="BE676" s="31" t="s">
        <v>50</v>
      </c>
      <c r="BF676" s="31" t="s">
        <v>50</v>
      </c>
    </row>
    <row r="677" spans="1:58" ht="45" x14ac:dyDescent="0.25">
      <c r="A677" s="31" t="s">
        <v>536</v>
      </c>
      <c r="B677" s="31" t="s">
        <v>49</v>
      </c>
      <c r="C677" s="32">
        <v>3</v>
      </c>
      <c r="D677" s="31" t="s">
        <v>50</v>
      </c>
      <c r="E677" s="31" t="s">
        <v>99</v>
      </c>
      <c r="F677" s="31" t="s">
        <v>50</v>
      </c>
      <c r="G677" s="31" t="s">
        <v>50</v>
      </c>
      <c r="H677" s="31" t="s">
        <v>50</v>
      </c>
      <c r="I677" s="31" t="s">
        <v>52</v>
      </c>
      <c r="J677" s="31" t="s">
        <v>54</v>
      </c>
      <c r="K677" s="31" t="s">
        <v>54</v>
      </c>
      <c r="L677" s="31" t="s">
        <v>55</v>
      </c>
      <c r="M677" s="31" t="s">
        <v>72</v>
      </c>
      <c r="N677" s="31" t="s">
        <v>56</v>
      </c>
      <c r="O677" s="31" t="s">
        <v>57</v>
      </c>
      <c r="P677" s="31" t="s">
        <v>115</v>
      </c>
      <c r="Q677" s="31" t="s">
        <v>50</v>
      </c>
      <c r="R677" s="31" t="s">
        <v>50</v>
      </c>
      <c r="S677" s="31" t="s">
        <v>53</v>
      </c>
      <c r="T677" s="31" t="s">
        <v>60</v>
      </c>
      <c r="U677" s="31" t="s">
        <v>60</v>
      </c>
      <c r="V677" s="31" t="s">
        <v>60</v>
      </c>
      <c r="W677" s="31" t="s">
        <v>50</v>
      </c>
      <c r="X677" s="31" t="s">
        <v>50</v>
      </c>
      <c r="Y677" s="31" t="s">
        <v>50</v>
      </c>
      <c r="Z677" s="31" t="s">
        <v>62</v>
      </c>
      <c r="AA677" s="31" t="s">
        <v>50</v>
      </c>
      <c r="AB677" s="31" t="s">
        <v>50</v>
      </c>
      <c r="AC677" s="31" t="s">
        <v>63</v>
      </c>
      <c r="AD677" s="31" t="s">
        <v>72</v>
      </c>
      <c r="AE677" s="2">
        <f t="shared" si="111"/>
        <v>48</v>
      </c>
      <c r="AF677" s="31" t="s">
        <v>211</v>
      </c>
      <c r="AG677" s="31" t="s">
        <v>76</v>
      </c>
      <c r="AH677" s="31" t="s">
        <v>144</v>
      </c>
      <c r="AI677" s="31" t="s">
        <v>1162</v>
      </c>
      <c r="AJ677" s="31">
        <f t="shared" si="112"/>
        <v>1</v>
      </c>
      <c r="AK677" s="34">
        <f t="shared" si="113"/>
        <v>4</v>
      </c>
      <c r="AL677" s="30">
        <f t="shared" si="114"/>
        <v>4</v>
      </c>
      <c r="AM677" s="5">
        <f t="shared" si="118"/>
        <v>30.74</v>
      </c>
      <c r="AN677" s="5">
        <f t="shared" si="119"/>
        <v>48</v>
      </c>
      <c r="AO677" s="30">
        <f t="shared" si="120"/>
        <v>624</v>
      </c>
      <c r="AP677" s="30">
        <f t="shared" si="115"/>
        <v>624</v>
      </c>
      <c r="AQ677" t="str">
        <f t="shared" si="116"/>
        <v>1978 - 1992</v>
      </c>
      <c r="AR677" s="2">
        <f t="shared" si="117"/>
        <v>1980</v>
      </c>
      <c r="AS677" s="2">
        <f t="shared" si="121"/>
        <v>13</v>
      </c>
      <c r="AT677" s="31" t="s">
        <v>50</v>
      </c>
      <c r="AU677" s="31" t="s">
        <v>100</v>
      </c>
      <c r="AV677" s="31" t="s">
        <v>60</v>
      </c>
      <c r="AW677" s="31" t="s">
        <v>50</v>
      </c>
      <c r="AX677" s="31" t="s">
        <v>50</v>
      </c>
      <c r="AY677" s="31" t="s">
        <v>50</v>
      </c>
      <c r="AZ677" s="31" t="s">
        <v>50</v>
      </c>
      <c r="BA677" s="31" t="s">
        <v>50</v>
      </c>
      <c r="BB677" s="31" t="s">
        <v>50</v>
      </c>
      <c r="BC677" s="31" t="s">
        <v>50</v>
      </c>
      <c r="BD677" s="31" t="s">
        <v>50</v>
      </c>
      <c r="BE677" s="31" t="s">
        <v>50</v>
      </c>
      <c r="BF677" s="31" t="s">
        <v>50</v>
      </c>
    </row>
    <row r="678" spans="1:58" ht="45" x14ac:dyDescent="0.25">
      <c r="A678" s="31" t="s">
        <v>3475</v>
      </c>
      <c r="B678" s="31" t="s">
        <v>49</v>
      </c>
      <c r="C678" s="32">
        <v>2</v>
      </c>
      <c r="D678" s="31" t="s">
        <v>50</v>
      </c>
      <c r="E678" s="31" t="s">
        <v>84</v>
      </c>
      <c r="F678" s="31" t="s">
        <v>85</v>
      </c>
      <c r="G678" s="31" t="s">
        <v>50</v>
      </c>
      <c r="H678" s="31" t="s">
        <v>50</v>
      </c>
      <c r="I678" s="31" t="s">
        <v>53</v>
      </c>
      <c r="J678" s="31" t="s">
        <v>54</v>
      </c>
      <c r="K678" s="31" t="s">
        <v>54</v>
      </c>
      <c r="L678" s="31" t="s">
        <v>55</v>
      </c>
      <c r="M678" s="31" t="s">
        <v>84</v>
      </c>
      <c r="N678" s="31" t="s">
        <v>50</v>
      </c>
      <c r="O678" s="31" t="s">
        <v>57</v>
      </c>
      <c r="P678" s="31" t="s">
        <v>205</v>
      </c>
      <c r="Q678" s="31" t="s">
        <v>50</v>
      </c>
      <c r="R678" s="31" t="s">
        <v>74</v>
      </c>
      <c r="S678" s="31" t="s">
        <v>53</v>
      </c>
      <c r="T678" s="31" t="s">
        <v>60</v>
      </c>
      <c r="U678" s="31" t="s">
        <v>60</v>
      </c>
      <c r="V678" s="31" t="s">
        <v>66</v>
      </c>
      <c r="W678" s="31" t="s">
        <v>50</v>
      </c>
      <c r="X678" s="31" t="s">
        <v>161</v>
      </c>
      <c r="Y678" s="31" t="s">
        <v>50</v>
      </c>
      <c r="Z678" s="31" t="s">
        <v>62</v>
      </c>
      <c r="AA678" s="31" t="s">
        <v>50</v>
      </c>
      <c r="AB678" s="31" t="s">
        <v>50</v>
      </c>
      <c r="AC678" s="31" t="s">
        <v>87</v>
      </c>
      <c r="AD678" s="31" t="s">
        <v>72</v>
      </c>
      <c r="AE678" s="2">
        <f t="shared" si="111"/>
        <v>48</v>
      </c>
      <c r="AF678" s="31" t="s">
        <v>84</v>
      </c>
      <c r="AG678" s="31" t="s">
        <v>129</v>
      </c>
      <c r="AH678" s="31" t="s">
        <v>144</v>
      </c>
      <c r="AI678" s="31" t="s">
        <v>12093</v>
      </c>
      <c r="AJ678" s="31">
        <f t="shared" si="112"/>
        <v>0</v>
      </c>
      <c r="AK678" s="34">
        <f t="shared" si="113"/>
        <v>-99</v>
      </c>
      <c r="AL678" s="30">
        <f t="shared" si="114"/>
        <v>-99</v>
      </c>
      <c r="AM678" s="5">
        <f t="shared" si="118"/>
        <v>42.78</v>
      </c>
      <c r="AN678" s="5">
        <f t="shared" si="119"/>
        <v>0</v>
      </c>
      <c r="AO678" s="30">
        <f t="shared" si="120"/>
        <v>0</v>
      </c>
      <c r="AP678" s="30">
        <f t="shared" si="115"/>
        <v>0</v>
      </c>
      <c r="AQ678" t="str">
        <f t="shared" si="116"/>
        <v>2006 - 2009</v>
      </c>
      <c r="AR678" s="2">
        <f t="shared" si="117"/>
        <v>2006</v>
      </c>
      <c r="AS678" s="2">
        <f t="shared" si="121"/>
        <v>-99</v>
      </c>
      <c r="AT678" s="31" t="s">
        <v>50</v>
      </c>
      <c r="AU678" s="31" t="s">
        <v>50</v>
      </c>
      <c r="AV678" s="31" t="s">
        <v>141</v>
      </c>
      <c r="AW678" s="31" t="s">
        <v>86</v>
      </c>
      <c r="AX678" s="31" t="s">
        <v>102</v>
      </c>
      <c r="AY678" s="31" t="s">
        <v>179</v>
      </c>
      <c r="AZ678" s="31" t="s">
        <v>144</v>
      </c>
      <c r="BA678" s="31" t="s">
        <v>12093</v>
      </c>
      <c r="BB678" s="31" t="s">
        <v>50</v>
      </c>
      <c r="BC678" s="31" t="s">
        <v>50</v>
      </c>
      <c r="BD678" s="31" t="s">
        <v>50</v>
      </c>
      <c r="BE678" s="31" t="s">
        <v>50</v>
      </c>
      <c r="BF678" s="31" t="s">
        <v>50</v>
      </c>
    </row>
    <row r="679" spans="1:58" ht="45" x14ac:dyDescent="0.25">
      <c r="A679" s="31" t="s">
        <v>540</v>
      </c>
      <c r="B679" s="31" t="s">
        <v>49</v>
      </c>
      <c r="C679" s="32">
        <v>2</v>
      </c>
      <c r="D679" s="31" t="s">
        <v>50</v>
      </c>
      <c r="E679" s="31" t="s">
        <v>194</v>
      </c>
      <c r="F679" s="31" t="s">
        <v>92</v>
      </c>
      <c r="G679" s="31" t="s">
        <v>102</v>
      </c>
      <c r="H679" s="31" t="s">
        <v>100</v>
      </c>
      <c r="I679" s="31" t="s">
        <v>53</v>
      </c>
      <c r="J679" s="31" t="s">
        <v>54</v>
      </c>
      <c r="K679" s="31" t="s">
        <v>54</v>
      </c>
      <c r="L679" s="31" t="s">
        <v>55</v>
      </c>
      <c r="M679" s="31" t="s">
        <v>51</v>
      </c>
      <c r="N679" s="31" t="s">
        <v>56</v>
      </c>
      <c r="O679" s="31" t="s">
        <v>60</v>
      </c>
      <c r="P679" s="31" t="s">
        <v>50</v>
      </c>
      <c r="Q679" s="31" t="s">
        <v>107</v>
      </c>
      <c r="R679" s="31" t="s">
        <v>74</v>
      </c>
      <c r="S679" s="31" t="s">
        <v>59</v>
      </c>
      <c r="T679" s="31" t="s">
        <v>54</v>
      </c>
      <c r="U679" s="31" t="s">
        <v>54</v>
      </c>
      <c r="V679" s="31" t="s">
        <v>86</v>
      </c>
      <c r="W679" s="31" t="s">
        <v>50</v>
      </c>
      <c r="X679" s="31" t="s">
        <v>50</v>
      </c>
      <c r="Y679" s="31" t="s">
        <v>54</v>
      </c>
      <c r="Z679" s="31" t="s">
        <v>62</v>
      </c>
      <c r="AA679" s="31" t="s">
        <v>50</v>
      </c>
      <c r="AB679" s="31" t="s">
        <v>50</v>
      </c>
      <c r="AC679" s="31" t="s">
        <v>63</v>
      </c>
      <c r="AD679" s="31" t="s">
        <v>72</v>
      </c>
      <c r="AE679" s="2">
        <f t="shared" si="111"/>
        <v>48</v>
      </c>
      <c r="AF679" s="31" t="s">
        <v>84</v>
      </c>
      <c r="AG679" s="31" t="s">
        <v>129</v>
      </c>
      <c r="AH679" s="31" t="s">
        <v>77</v>
      </c>
      <c r="AI679" s="31" t="s">
        <v>12094</v>
      </c>
      <c r="AJ679" s="31">
        <f t="shared" si="112"/>
        <v>0</v>
      </c>
      <c r="AK679" s="34">
        <f t="shared" si="113"/>
        <v>-99</v>
      </c>
      <c r="AL679" s="30">
        <f t="shared" si="114"/>
        <v>-99</v>
      </c>
      <c r="AM679" s="5">
        <f t="shared" si="118"/>
        <v>10.41</v>
      </c>
      <c r="AN679" s="5">
        <f t="shared" si="119"/>
        <v>0</v>
      </c>
      <c r="AO679" s="30">
        <f t="shared" si="120"/>
        <v>0</v>
      </c>
      <c r="AP679" s="30">
        <f t="shared" si="115"/>
        <v>0</v>
      </c>
      <c r="AQ679" t="str">
        <f t="shared" si="116"/>
        <v>1978 - 1992</v>
      </c>
      <c r="AR679" s="2">
        <f t="shared" si="117"/>
        <v>1990</v>
      </c>
      <c r="AS679" s="2">
        <f t="shared" si="121"/>
        <v>-99</v>
      </c>
      <c r="AT679" s="31" t="s">
        <v>50</v>
      </c>
      <c r="AU679" s="31" t="s">
        <v>50</v>
      </c>
      <c r="AV679" s="31" t="s">
        <v>66</v>
      </c>
      <c r="AW679" s="31" t="s">
        <v>57</v>
      </c>
      <c r="AX679" s="31" t="s">
        <v>50</v>
      </c>
      <c r="AY679" s="31" t="s">
        <v>50</v>
      </c>
      <c r="AZ679" s="31" t="s">
        <v>77</v>
      </c>
      <c r="BA679" s="31" t="s">
        <v>12094</v>
      </c>
      <c r="BB679" s="31" t="s">
        <v>50</v>
      </c>
      <c r="BC679" s="31" t="s">
        <v>50</v>
      </c>
      <c r="BD679" s="31" t="s">
        <v>50</v>
      </c>
      <c r="BE679" s="31" t="s">
        <v>50</v>
      </c>
      <c r="BF679" s="31" t="s">
        <v>50</v>
      </c>
    </row>
    <row r="680" spans="1:58" ht="45" x14ac:dyDescent="0.25">
      <c r="A680" s="31" t="s">
        <v>540</v>
      </c>
      <c r="B680" s="31" t="s">
        <v>49</v>
      </c>
      <c r="C680" s="32">
        <v>8</v>
      </c>
      <c r="D680" s="31" t="s">
        <v>50</v>
      </c>
      <c r="E680" s="31" t="s">
        <v>194</v>
      </c>
      <c r="F680" s="31" t="s">
        <v>92</v>
      </c>
      <c r="G680" s="31" t="s">
        <v>102</v>
      </c>
      <c r="H680" s="31" t="s">
        <v>100</v>
      </c>
      <c r="I680" s="31" t="s">
        <v>97</v>
      </c>
      <c r="J680" s="31" t="s">
        <v>54</v>
      </c>
      <c r="K680" s="31" t="s">
        <v>54</v>
      </c>
      <c r="L680" s="31" t="s">
        <v>55</v>
      </c>
      <c r="M680" s="31" t="s">
        <v>240</v>
      </c>
      <c r="N680" s="31" t="s">
        <v>56</v>
      </c>
      <c r="O680" s="31" t="s">
        <v>57</v>
      </c>
      <c r="P680" s="31" t="s">
        <v>50</v>
      </c>
      <c r="Q680" s="31" t="s">
        <v>107</v>
      </c>
      <c r="R680" s="31" t="s">
        <v>74</v>
      </c>
      <c r="S680" s="31" t="s">
        <v>59</v>
      </c>
      <c r="T680" s="31" t="s">
        <v>54</v>
      </c>
      <c r="U680" s="31" t="s">
        <v>54</v>
      </c>
      <c r="V680" s="31" t="s">
        <v>86</v>
      </c>
      <c r="W680" s="31" t="s">
        <v>50</v>
      </c>
      <c r="X680" s="31" t="s">
        <v>50</v>
      </c>
      <c r="Y680" s="31" t="s">
        <v>54</v>
      </c>
      <c r="Z680" s="31" t="s">
        <v>62</v>
      </c>
      <c r="AA680" s="31" t="s">
        <v>50</v>
      </c>
      <c r="AB680" s="31" t="s">
        <v>50</v>
      </c>
      <c r="AC680" s="31" t="s">
        <v>63</v>
      </c>
      <c r="AD680" s="31" t="s">
        <v>72</v>
      </c>
      <c r="AE680" s="2">
        <f t="shared" si="111"/>
        <v>48</v>
      </c>
      <c r="AF680" s="31" t="s">
        <v>84</v>
      </c>
      <c r="AG680" s="31" t="s">
        <v>129</v>
      </c>
      <c r="AH680" s="31" t="s">
        <v>77</v>
      </c>
      <c r="AI680" s="31" t="s">
        <v>12094</v>
      </c>
      <c r="AJ680" s="31">
        <f t="shared" si="112"/>
        <v>0</v>
      </c>
      <c r="AK680" s="34">
        <f t="shared" si="113"/>
        <v>-99</v>
      </c>
      <c r="AL680" s="30">
        <f t="shared" si="114"/>
        <v>-99</v>
      </c>
      <c r="AM680" s="5">
        <f t="shared" si="118"/>
        <v>10.41</v>
      </c>
      <c r="AN680" s="5">
        <f t="shared" si="119"/>
        <v>0</v>
      </c>
      <c r="AO680" s="30">
        <f t="shared" si="120"/>
        <v>0</v>
      </c>
      <c r="AP680" s="30">
        <f t="shared" si="115"/>
        <v>0</v>
      </c>
      <c r="AQ680" t="str">
        <f t="shared" si="116"/>
        <v>1978 - 1992</v>
      </c>
      <c r="AR680" s="2">
        <f t="shared" si="117"/>
        <v>1990</v>
      </c>
      <c r="AS680" s="2">
        <f t="shared" si="121"/>
        <v>-99</v>
      </c>
      <c r="AT680" s="31" t="s">
        <v>50</v>
      </c>
      <c r="AU680" s="31" t="s">
        <v>50</v>
      </c>
      <c r="AV680" s="31" t="s">
        <v>66</v>
      </c>
      <c r="AW680" s="31" t="s">
        <v>57</v>
      </c>
      <c r="AX680" s="31" t="s">
        <v>50</v>
      </c>
      <c r="AY680" s="31" t="s">
        <v>50</v>
      </c>
      <c r="AZ680" s="31" t="s">
        <v>77</v>
      </c>
      <c r="BA680" s="31" t="s">
        <v>12094</v>
      </c>
      <c r="BB680" s="31" t="s">
        <v>50</v>
      </c>
      <c r="BC680" s="31" t="s">
        <v>50</v>
      </c>
      <c r="BD680" s="31" t="s">
        <v>50</v>
      </c>
      <c r="BE680" s="31" t="s">
        <v>50</v>
      </c>
      <c r="BF680" s="31" t="s">
        <v>50</v>
      </c>
    </row>
    <row r="681" spans="1:58" ht="45" x14ac:dyDescent="0.25">
      <c r="A681" s="31" t="s">
        <v>540</v>
      </c>
      <c r="B681" s="31" t="s">
        <v>49</v>
      </c>
      <c r="C681" s="32">
        <v>21</v>
      </c>
      <c r="D681" s="31" t="s">
        <v>50</v>
      </c>
      <c r="E681" s="31" t="s">
        <v>194</v>
      </c>
      <c r="F681" s="31" t="s">
        <v>92</v>
      </c>
      <c r="G681" s="31" t="s">
        <v>102</v>
      </c>
      <c r="H681" s="31" t="s">
        <v>100</v>
      </c>
      <c r="I681" s="31" t="s">
        <v>304</v>
      </c>
      <c r="J681" s="31" t="s">
        <v>54</v>
      </c>
      <c r="K681" s="31" t="s">
        <v>54</v>
      </c>
      <c r="L681" s="31" t="s">
        <v>55</v>
      </c>
      <c r="M681" s="31" t="s">
        <v>51</v>
      </c>
      <c r="N681" s="31" t="s">
        <v>56</v>
      </c>
      <c r="O681" s="31" t="s">
        <v>60</v>
      </c>
      <c r="P681" s="31" t="s">
        <v>50</v>
      </c>
      <c r="Q681" s="31" t="s">
        <v>107</v>
      </c>
      <c r="R681" s="31" t="s">
        <v>74</v>
      </c>
      <c r="S681" s="31" t="s">
        <v>59</v>
      </c>
      <c r="T681" s="31" t="s">
        <v>54</v>
      </c>
      <c r="U681" s="31" t="s">
        <v>54</v>
      </c>
      <c r="V681" s="31" t="s">
        <v>86</v>
      </c>
      <c r="W681" s="31" t="s">
        <v>50</v>
      </c>
      <c r="X681" s="31" t="s">
        <v>50</v>
      </c>
      <c r="Y681" s="31" t="s">
        <v>54</v>
      </c>
      <c r="Z681" s="31" t="s">
        <v>62</v>
      </c>
      <c r="AA681" s="31" t="s">
        <v>50</v>
      </c>
      <c r="AB681" s="31" t="s">
        <v>50</v>
      </c>
      <c r="AC681" s="31" t="s">
        <v>63</v>
      </c>
      <c r="AD681" s="31" t="s">
        <v>72</v>
      </c>
      <c r="AE681" s="2">
        <f t="shared" si="111"/>
        <v>48</v>
      </c>
      <c r="AF681" s="31" t="s">
        <v>84</v>
      </c>
      <c r="AG681" s="31" t="s">
        <v>129</v>
      </c>
      <c r="AH681" s="31" t="s">
        <v>77</v>
      </c>
      <c r="AI681" s="31" t="s">
        <v>543</v>
      </c>
      <c r="AJ681" s="31">
        <f t="shared" si="112"/>
        <v>0</v>
      </c>
      <c r="AK681" s="34">
        <f t="shared" si="113"/>
        <v>-99</v>
      </c>
      <c r="AL681" s="30">
        <f t="shared" si="114"/>
        <v>-99</v>
      </c>
      <c r="AM681" s="5">
        <f t="shared" si="118"/>
        <v>10.41</v>
      </c>
      <c r="AN681" s="5">
        <f t="shared" si="119"/>
        <v>0</v>
      </c>
      <c r="AO681" s="30">
        <f t="shared" si="120"/>
        <v>0</v>
      </c>
      <c r="AP681" s="30">
        <f t="shared" si="115"/>
        <v>0</v>
      </c>
      <c r="AQ681" t="str">
        <f t="shared" si="116"/>
        <v>1978 - 1992</v>
      </c>
      <c r="AR681" s="2">
        <f t="shared" si="117"/>
        <v>1990</v>
      </c>
      <c r="AS681" s="2">
        <f t="shared" si="121"/>
        <v>-99</v>
      </c>
      <c r="AT681" s="31" t="s">
        <v>50</v>
      </c>
      <c r="AU681" s="31" t="s">
        <v>50</v>
      </c>
      <c r="AV681" s="31" t="s">
        <v>66</v>
      </c>
      <c r="AW681" s="31" t="s">
        <v>57</v>
      </c>
      <c r="AX681" s="31" t="s">
        <v>50</v>
      </c>
      <c r="AY681" s="31" t="s">
        <v>50</v>
      </c>
      <c r="AZ681" s="31" t="s">
        <v>77</v>
      </c>
      <c r="BA681" s="31" t="s">
        <v>543</v>
      </c>
      <c r="BB681" s="31" t="s">
        <v>50</v>
      </c>
      <c r="BC681" s="31" t="s">
        <v>50</v>
      </c>
      <c r="BD681" s="31" t="s">
        <v>50</v>
      </c>
      <c r="BE681" s="31" t="s">
        <v>50</v>
      </c>
      <c r="BF681" s="31" t="s">
        <v>50</v>
      </c>
    </row>
    <row r="682" spans="1:58" ht="45" x14ac:dyDescent="0.25">
      <c r="A682" s="31" t="s">
        <v>540</v>
      </c>
      <c r="B682" s="31" t="s">
        <v>49</v>
      </c>
      <c r="C682" s="32">
        <v>25</v>
      </c>
      <c r="D682" s="31" t="s">
        <v>50</v>
      </c>
      <c r="E682" s="31" t="s">
        <v>194</v>
      </c>
      <c r="F682" s="31" t="s">
        <v>92</v>
      </c>
      <c r="G682" s="31" t="s">
        <v>102</v>
      </c>
      <c r="H682" s="31" t="s">
        <v>100</v>
      </c>
      <c r="I682" s="31" t="s">
        <v>304</v>
      </c>
      <c r="J682" s="31" t="s">
        <v>54</v>
      </c>
      <c r="K682" s="31" t="s">
        <v>54</v>
      </c>
      <c r="L682" s="31" t="s">
        <v>55</v>
      </c>
      <c r="M682" s="31" t="s">
        <v>72</v>
      </c>
      <c r="N682" s="31" t="s">
        <v>56</v>
      </c>
      <c r="O682" s="31" t="s">
        <v>60</v>
      </c>
      <c r="P682" s="31" t="s">
        <v>50</v>
      </c>
      <c r="Q682" s="31" t="s">
        <v>107</v>
      </c>
      <c r="R682" s="31" t="s">
        <v>74</v>
      </c>
      <c r="S682" s="31" t="s">
        <v>59</v>
      </c>
      <c r="T682" s="31" t="s">
        <v>54</v>
      </c>
      <c r="U682" s="31" t="s">
        <v>54</v>
      </c>
      <c r="V682" s="31" t="s">
        <v>86</v>
      </c>
      <c r="W682" s="31" t="s">
        <v>50</v>
      </c>
      <c r="X682" s="31" t="s">
        <v>50</v>
      </c>
      <c r="Y682" s="31" t="s">
        <v>54</v>
      </c>
      <c r="Z682" s="31" t="s">
        <v>62</v>
      </c>
      <c r="AA682" s="31" t="s">
        <v>50</v>
      </c>
      <c r="AB682" s="31" t="s">
        <v>50</v>
      </c>
      <c r="AC682" s="31" t="s">
        <v>63</v>
      </c>
      <c r="AD682" s="31" t="s">
        <v>72</v>
      </c>
      <c r="AE682" s="2">
        <f t="shared" si="111"/>
        <v>48</v>
      </c>
      <c r="AF682" s="31" t="s">
        <v>84</v>
      </c>
      <c r="AG682" s="31" t="s">
        <v>129</v>
      </c>
      <c r="AH682" s="31" t="s">
        <v>77</v>
      </c>
      <c r="AI682" s="31" t="s">
        <v>12094</v>
      </c>
      <c r="AJ682" s="31">
        <f t="shared" si="112"/>
        <v>0</v>
      </c>
      <c r="AK682" s="34">
        <f t="shared" si="113"/>
        <v>-99</v>
      </c>
      <c r="AL682" s="30">
        <f t="shared" si="114"/>
        <v>-99</v>
      </c>
      <c r="AM682" s="5">
        <f t="shared" si="118"/>
        <v>10.41</v>
      </c>
      <c r="AN682" s="5">
        <f t="shared" si="119"/>
        <v>0</v>
      </c>
      <c r="AO682" s="30">
        <f t="shared" si="120"/>
        <v>0</v>
      </c>
      <c r="AP682" s="30">
        <f t="shared" si="115"/>
        <v>0</v>
      </c>
      <c r="AQ682" t="str">
        <f t="shared" si="116"/>
        <v>1978 - 1992</v>
      </c>
      <c r="AR682" s="2">
        <f t="shared" si="117"/>
        <v>1990</v>
      </c>
      <c r="AS682" s="2">
        <f t="shared" si="121"/>
        <v>-99</v>
      </c>
      <c r="AT682" s="31" t="s">
        <v>50</v>
      </c>
      <c r="AU682" s="31" t="s">
        <v>50</v>
      </c>
      <c r="AV682" s="31" t="s">
        <v>66</v>
      </c>
      <c r="AW682" s="31" t="s">
        <v>57</v>
      </c>
      <c r="AX682" s="31" t="s">
        <v>50</v>
      </c>
      <c r="AY682" s="31" t="s">
        <v>50</v>
      </c>
      <c r="AZ682" s="31" t="s">
        <v>77</v>
      </c>
      <c r="BA682" s="31" t="s">
        <v>12094</v>
      </c>
      <c r="BB682" s="31" t="s">
        <v>50</v>
      </c>
      <c r="BC682" s="31" t="s">
        <v>50</v>
      </c>
      <c r="BD682" s="31" t="s">
        <v>50</v>
      </c>
      <c r="BE682" s="31" t="s">
        <v>50</v>
      </c>
      <c r="BF682" s="31" t="s">
        <v>50</v>
      </c>
    </row>
    <row r="683" spans="1:58" ht="45" x14ac:dyDescent="0.25">
      <c r="A683" s="31" t="s">
        <v>540</v>
      </c>
      <c r="B683" s="31" t="s">
        <v>49</v>
      </c>
      <c r="C683" s="32">
        <v>36</v>
      </c>
      <c r="D683" s="31" t="s">
        <v>50</v>
      </c>
      <c r="E683" s="31" t="s">
        <v>194</v>
      </c>
      <c r="F683" s="31" t="s">
        <v>92</v>
      </c>
      <c r="G683" s="31" t="s">
        <v>102</v>
      </c>
      <c r="H683" s="31" t="s">
        <v>100</v>
      </c>
      <c r="I683" s="31" t="s">
        <v>86</v>
      </c>
      <c r="J683" s="31" t="s">
        <v>54</v>
      </c>
      <c r="K683" s="31" t="s">
        <v>54</v>
      </c>
      <c r="L683" s="31" t="s">
        <v>55</v>
      </c>
      <c r="M683" s="31" t="s">
        <v>51</v>
      </c>
      <c r="N683" s="31" t="s">
        <v>56</v>
      </c>
      <c r="O683" s="31" t="s">
        <v>60</v>
      </c>
      <c r="P683" s="31" t="s">
        <v>50</v>
      </c>
      <c r="Q683" s="31" t="s">
        <v>107</v>
      </c>
      <c r="R683" s="31" t="s">
        <v>74</v>
      </c>
      <c r="S683" s="31" t="s">
        <v>59</v>
      </c>
      <c r="T683" s="31" t="s">
        <v>54</v>
      </c>
      <c r="U683" s="31" t="s">
        <v>54</v>
      </c>
      <c r="V683" s="31" t="s">
        <v>66</v>
      </c>
      <c r="W683" s="31" t="s">
        <v>50</v>
      </c>
      <c r="X683" s="31" t="s">
        <v>50</v>
      </c>
      <c r="Y683" s="31" t="s">
        <v>54</v>
      </c>
      <c r="Z683" s="31" t="s">
        <v>62</v>
      </c>
      <c r="AA683" s="31" t="s">
        <v>50</v>
      </c>
      <c r="AB683" s="31" t="s">
        <v>50</v>
      </c>
      <c r="AC683" s="31" t="s">
        <v>63</v>
      </c>
      <c r="AD683" s="31" t="s">
        <v>72</v>
      </c>
      <c r="AE683" s="2">
        <f t="shared" si="111"/>
        <v>48</v>
      </c>
      <c r="AF683" s="31" t="s">
        <v>84</v>
      </c>
      <c r="AG683" s="31" t="s">
        <v>129</v>
      </c>
      <c r="AH683" s="31" t="s">
        <v>77</v>
      </c>
      <c r="AI683" s="31" t="s">
        <v>12094</v>
      </c>
      <c r="AJ683" s="31">
        <f t="shared" si="112"/>
        <v>0</v>
      </c>
      <c r="AK683" s="34">
        <f t="shared" si="113"/>
        <v>-99</v>
      </c>
      <c r="AL683" s="30">
        <f t="shared" si="114"/>
        <v>-99</v>
      </c>
      <c r="AM683" s="5">
        <f t="shared" si="118"/>
        <v>10.41</v>
      </c>
      <c r="AN683" s="5">
        <f t="shared" si="119"/>
        <v>0</v>
      </c>
      <c r="AO683" s="30">
        <f t="shared" si="120"/>
        <v>0</v>
      </c>
      <c r="AP683" s="30">
        <f t="shared" si="115"/>
        <v>0</v>
      </c>
      <c r="AQ683" t="str">
        <f t="shared" si="116"/>
        <v>1978 - 1992</v>
      </c>
      <c r="AR683" s="2">
        <f t="shared" si="117"/>
        <v>1990</v>
      </c>
      <c r="AS683" s="2">
        <f t="shared" si="121"/>
        <v>-99</v>
      </c>
      <c r="AT683" s="31" t="s">
        <v>50</v>
      </c>
      <c r="AU683" s="31" t="s">
        <v>50</v>
      </c>
      <c r="AV683" s="31" t="s">
        <v>66</v>
      </c>
      <c r="AW683" s="31" t="s">
        <v>57</v>
      </c>
      <c r="AX683" s="31" t="s">
        <v>50</v>
      </c>
      <c r="AY683" s="31" t="s">
        <v>50</v>
      </c>
      <c r="AZ683" s="31" t="s">
        <v>77</v>
      </c>
      <c r="BA683" s="31" t="s">
        <v>12094</v>
      </c>
      <c r="BB683" s="31" t="s">
        <v>50</v>
      </c>
      <c r="BC683" s="31" t="s">
        <v>50</v>
      </c>
      <c r="BD683" s="31" t="s">
        <v>50</v>
      </c>
      <c r="BE683" s="31" t="s">
        <v>50</v>
      </c>
      <c r="BF683" s="31" t="s">
        <v>50</v>
      </c>
    </row>
    <row r="684" spans="1:58" ht="45" x14ac:dyDescent="0.25">
      <c r="A684" s="31" t="s">
        <v>3596</v>
      </c>
      <c r="B684" s="31" t="s">
        <v>49</v>
      </c>
      <c r="C684" s="32">
        <v>1</v>
      </c>
      <c r="D684" s="31" t="s">
        <v>50</v>
      </c>
      <c r="E684" s="31" t="s">
        <v>85</v>
      </c>
      <c r="F684" s="31" t="s">
        <v>70</v>
      </c>
      <c r="G684" s="31" t="s">
        <v>50</v>
      </c>
      <c r="H684" s="31" t="s">
        <v>50</v>
      </c>
      <c r="I684" s="31" t="s">
        <v>53</v>
      </c>
      <c r="J684" s="31" t="s">
        <v>54</v>
      </c>
      <c r="K684" s="31" t="s">
        <v>54</v>
      </c>
      <c r="L684" s="31" t="s">
        <v>55</v>
      </c>
      <c r="M684" s="31" t="s">
        <v>52</v>
      </c>
      <c r="N684" s="31" t="s">
        <v>50</v>
      </c>
      <c r="O684" s="31" t="s">
        <v>66</v>
      </c>
      <c r="P684" s="31" t="s">
        <v>258</v>
      </c>
      <c r="Q684" s="31" t="s">
        <v>50</v>
      </c>
      <c r="R684" s="31" t="s">
        <v>74</v>
      </c>
      <c r="S684" s="31" t="s">
        <v>59</v>
      </c>
      <c r="T684" s="31" t="s">
        <v>60</v>
      </c>
      <c r="U684" s="31" t="s">
        <v>60</v>
      </c>
      <c r="V684" s="31" t="s">
        <v>66</v>
      </c>
      <c r="W684" s="31" t="s">
        <v>50</v>
      </c>
      <c r="X684" s="31" t="s">
        <v>50</v>
      </c>
      <c r="Y684" s="31" t="s">
        <v>50</v>
      </c>
      <c r="Z684" s="31" t="s">
        <v>62</v>
      </c>
      <c r="AA684" s="31" t="s">
        <v>50</v>
      </c>
      <c r="AB684" s="31" t="s">
        <v>50</v>
      </c>
      <c r="AC684" s="31" t="s">
        <v>87</v>
      </c>
      <c r="AD684" s="31" t="s">
        <v>72</v>
      </c>
      <c r="AE684" s="2">
        <f t="shared" si="111"/>
        <v>48</v>
      </c>
      <c r="AF684" s="31" t="s">
        <v>84</v>
      </c>
      <c r="AG684" s="31" t="s">
        <v>129</v>
      </c>
      <c r="AH684" s="31" t="s">
        <v>144</v>
      </c>
      <c r="AI684" s="31" t="s">
        <v>12095</v>
      </c>
      <c r="AJ684" s="31">
        <f t="shared" si="112"/>
        <v>0</v>
      </c>
      <c r="AK684" s="34">
        <f t="shared" si="113"/>
        <v>-99</v>
      </c>
      <c r="AL684" s="30">
        <f t="shared" si="114"/>
        <v>-99</v>
      </c>
      <c r="AM684" s="5">
        <f t="shared" si="118"/>
        <v>14.85</v>
      </c>
      <c r="AN684" s="5">
        <f t="shared" si="119"/>
        <v>0</v>
      </c>
      <c r="AO684" s="30">
        <f t="shared" si="120"/>
        <v>0</v>
      </c>
      <c r="AP684" s="30">
        <f t="shared" si="115"/>
        <v>0</v>
      </c>
      <c r="AQ684" t="str">
        <f t="shared" si="116"/>
        <v>1993 - 2001</v>
      </c>
      <c r="AR684" s="2">
        <f t="shared" si="117"/>
        <v>1994</v>
      </c>
      <c r="AS684" s="2">
        <f t="shared" si="121"/>
        <v>-99</v>
      </c>
      <c r="AT684" s="31" t="s">
        <v>50</v>
      </c>
      <c r="AU684" s="31" t="s">
        <v>50</v>
      </c>
      <c r="AV684" s="31" t="s">
        <v>141</v>
      </c>
      <c r="AW684" s="31" t="s">
        <v>86</v>
      </c>
      <c r="AX684" s="31" t="s">
        <v>12745</v>
      </c>
      <c r="AY684" s="31" t="s">
        <v>179</v>
      </c>
      <c r="AZ684" s="31" t="s">
        <v>144</v>
      </c>
      <c r="BA684" s="31" t="s">
        <v>12095</v>
      </c>
      <c r="BB684" s="31" t="s">
        <v>50</v>
      </c>
      <c r="BC684" s="31" t="s">
        <v>50</v>
      </c>
      <c r="BD684" s="31" t="s">
        <v>50</v>
      </c>
      <c r="BE684" s="31" t="s">
        <v>50</v>
      </c>
      <c r="BF684" s="31" t="s">
        <v>50</v>
      </c>
    </row>
    <row r="685" spans="1:58" ht="45" x14ac:dyDescent="0.25">
      <c r="A685" s="31" t="s">
        <v>3596</v>
      </c>
      <c r="B685" s="31" t="s">
        <v>49</v>
      </c>
      <c r="C685" s="32">
        <v>4</v>
      </c>
      <c r="D685" s="31" t="s">
        <v>50</v>
      </c>
      <c r="E685" s="31" t="s">
        <v>85</v>
      </c>
      <c r="F685" s="31" t="s">
        <v>70</v>
      </c>
      <c r="G685" s="31" t="s">
        <v>50</v>
      </c>
      <c r="H685" s="31" t="s">
        <v>50</v>
      </c>
      <c r="I685" s="31" t="s">
        <v>53</v>
      </c>
      <c r="J685" s="31" t="s">
        <v>54</v>
      </c>
      <c r="K685" s="31" t="s">
        <v>54</v>
      </c>
      <c r="L685" s="31" t="s">
        <v>55</v>
      </c>
      <c r="M685" s="31" t="s">
        <v>72</v>
      </c>
      <c r="N685" s="31" t="s">
        <v>50</v>
      </c>
      <c r="O685" s="31" t="s">
        <v>57</v>
      </c>
      <c r="P685" s="31" t="s">
        <v>113</v>
      </c>
      <c r="Q685" s="31" t="s">
        <v>50</v>
      </c>
      <c r="R685" s="31" t="s">
        <v>74</v>
      </c>
      <c r="S685" s="31" t="s">
        <v>59</v>
      </c>
      <c r="T685" s="31" t="s">
        <v>60</v>
      </c>
      <c r="U685" s="31" t="s">
        <v>60</v>
      </c>
      <c r="V685" s="31" t="s">
        <v>66</v>
      </c>
      <c r="W685" s="31" t="s">
        <v>50</v>
      </c>
      <c r="X685" s="31" t="s">
        <v>50</v>
      </c>
      <c r="Y685" s="31" t="s">
        <v>50</v>
      </c>
      <c r="Z685" s="31" t="s">
        <v>62</v>
      </c>
      <c r="AA685" s="31" t="s">
        <v>50</v>
      </c>
      <c r="AB685" s="31" t="s">
        <v>50</v>
      </c>
      <c r="AC685" s="31" t="s">
        <v>87</v>
      </c>
      <c r="AD685" s="31" t="s">
        <v>72</v>
      </c>
      <c r="AE685" s="2">
        <f t="shared" si="111"/>
        <v>48</v>
      </c>
      <c r="AF685" s="31" t="s">
        <v>84</v>
      </c>
      <c r="AG685" s="31" t="s">
        <v>129</v>
      </c>
      <c r="AH685" s="31" t="s">
        <v>144</v>
      </c>
      <c r="AI685" s="31" t="s">
        <v>12096</v>
      </c>
      <c r="AJ685" s="31">
        <f t="shared" si="112"/>
        <v>0</v>
      </c>
      <c r="AK685" s="34">
        <f t="shared" si="113"/>
        <v>-99</v>
      </c>
      <c r="AL685" s="30">
        <f t="shared" si="114"/>
        <v>-99</v>
      </c>
      <c r="AM685" s="5">
        <f t="shared" si="118"/>
        <v>14.85</v>
      </c>
      <c r="AN685" s="5">
        <f t="shared" si="119"/>
        <v>0</v>
      </c>
      <c r="AO685" s="30">
        <f t="shared" si="120"/>
        <v>0</v>
      </c>
      <c r="AP685" s="30">
        <f t="shared" si="115"/>
        <v>0</v>
      </c>
      <c r="AQ685" t="str">
        <f t="shared" si="116"/>
        <v>1993 - 2001</v>
      </c>
      <c r="AR685" s="2">
        <f t="shared" si="117"/>
        <v>1994</v>
      </c>
      <c r="AS685" s="2">
        <f t="shared" si="121"/>
        <v>-99</v>
      </c>
      <c r="AT685" s="31" t="s">
        <v>50</v>
      </c>
      <c r="AU685" s="31" t="s">
        <v>50</v>
      </c>
      <c r="AV685" s="31" t="s">
        <v>141</v>
      </c>
      <c r="AW685" s="31" t="s">
        <v>86</v>
      </c>
      <c r="AX685" s="31" t="s">
        <v>12746</v>
      </c>
      <c r="AY685" s="31" t="s">
        <v>179</v>
      </c>
      <c r="AZ685" s="31" t="s">
        <v>144</v>
      </c>
      <c r="BA685" s="31" t="s">
        <v>12096</v>
      </c>
      <c r="BB685" s="31" t="s">
        <v>50</v>
      </c>
      <c r="BC685" s="31" t="s">
        <v>50</v>
      </c>
      <c r="BD685" s="31" t="s">
        <v>50</v>
      </c>
      <c r="BE685" s="31" t="s">
        <v>50</v>
      </c>
      <c r="BF685" s="31" t="s">
        <v>50</v>
      </c>
    </row>
    <row r="686" spans="1:58" ht="45" x14ac:dyDescent="0.25">
      <c r="A686" s="31" t="s">
        <v>3598</v>
      </c>
      <c r="B686" s="31" t="s">
        <v>49</v>
      </c>
      <c r="C686" s="32">
        <v>2</v>
      </c>
      <c r="D686" s="31" t="s">
        <v>50</v>
      </c>
      <c r="E686" s="31" t="s">
        <v>194</v>
      </c>
      <c r="F686" s="31" t="s">
        <v>92</v>
      </c>
      <c r="G686" s="31" t="s">
        <v>50</v>
      </c>
      <c r="H686" s="31" t="s">
        <v>50</v>
      </c>
      <c r="I686" s="31" t="s">
        <v>53</v>
      </c>
      <c r="J686" s="31" t="s">
        <v>54</v>
      </c>
      <c r="K686" s="31" t="s">
        <v>54</v>
      </c>
      <c r="L686" s="31" t="s">
        <v>128</v>
      </c>
      <c r="M686" s="31" t="s">
        <v>72</v>
      </c>
      <c r="N686" s="31" t="s">
        <v>50</v>
      </c>
      <c r="O686" s="31" t="s">
        <v>57</v>
      </c>
      <c r="P686" s="31" t="s">
        <v>50</v>
      </c>
      <c r="Q686" s="31" t="s">
        <v>752</v>
      </c>
      <c r="R686" s="31" t="s">
        <v>74</v>
      </c>
      <c r="S686" s="31" t="s">
        <v>59</v>
      </c>
      <c r="T686" s="31" t="s">
        <v>60</v>
      </c>
      <c r="U686" s="31" t="s">
        <v>60</v>
      </c>
      <c r="V686" s="31" t="s">
        <v>66</v>
      </c>
      <c r="W686" s="31" t="s">
        <v>50</v>
      </c>
      <c r="X686" s="31" t="s">
        <v>50</v>
      </c>
      <c r="Y686" s="31" t="s">
        <v>50</v>
      </c>
      <c r="Z686" s="31" t="s">
        <v>62</v>
      </c>
      <c r="AA686" s="31" t="s">
        <v>50</v>
      </c>
      <c r="AB686" s="31" t="s">
        <v>50</v>
      </c>
      <c r="AC686" s="31" t="s">
        <v>87</v>
      </c>
      <c r="AD686" s="31" t="s">
        <v>72</v>
      </c>
      <c r="AE686" s="2">
        <f t="shared" si="111"/>
        <v>48</v>
      </c>
      <c r="AF686" s="31" t="s">
        <v>84</v>
      </c>
      <c r="AG686" s="31" t="s">
        <v>129</v>
      </c>
      <c r="AH686" s="31" t="s">
        <v>144</v>
      </c>
      <c r="AI686" s="31" t="s">
        <v>12097</v>
      </c>
      <c r="AJ686" s="31">
        <f t="shared" si="112"/>
        <v>0</v>
      </c>
      <c r="AK686" s="34">
        <f t="shared" si="113"/>
        <v>-99</v>
      </c>
      <c r="AL686" s="30">
        <f t="shared" si="114"/>
        <v>-99</v>
      </c>
      <c r="AM686" s="5">
        <f t="shared" si="118"/>
        <v>136.56</v>
      </c>
      <c r="AN686" s="5">
        <f t="shared" si="119"/>
        <v>0</v>
      </c>
      <c r="AO686" s="30">
        <f t="shared" si="120"/>
        <v>0</v>
      </c>
      <c r="AP686" s="30">
        <f t="shared" si="115"/>
        <v>0</v>
      </c>
      <c r="AQ686" t="str">
        <f t="shared" si="116"/>
        <v>Before 1978</v>
      </c>
      <c r="AR686" s="2">
        <f t="shared" si="117"/>
        <v>1960</v>
      </c>
      <c r="AS686" s="2">
        <f t="shared" si="121"/>
        <v>-99</v>
      </c>
      <c r="AT686" s="31" t="s">
        <v>50</v>
      </c>
      <c r="AU686" s="31" t="s">
        <v>50</v>
      </c>
      <c r="AV686" s="31" t="s">
        <v>66</v>
      </c>
      <c r="AW686" s="31" t="s">
        <v>57</v>
      </c>
      <c r="AX686" s="31" t="s">
        <v>50</v>
      </c>
      <c r="AY686" s="31" t="s">
        <v>50</v>
      </c>
      <c r="AZ686" s="31" t="s">
        <v>50</v>
      </c>
      <c r="BA686" s="31" t="s">
        <v>50</v>
      </c>
      <c r="BB686" s="31" t="s">
        <v>50</v>
      </c>
      <c r="BC686" s="31" t="s">
        <v>50</v>
      </c>
      <c r="BD686" s="31" t="s">
        <v>50</v>
      </c>
      <c r="BE686" s="31" t="s">
        <v>50</v>
      </c>
      <c r="BF686" s="31" t="s">
        <v>50</v>
      </c>
    </row>
    <row r="687" spans="1:58" ht="45" x14ac:dyDescent="0.25">
      <c r="A687" s="31" t="s">
        <v>3598</v>
      </c>
      <c r="B687" s="31" t="s">
        <v>49</v>
      </c>
      <c r="C687" s="32">
        <v>3</v>
      </c>
      <c r="D687" s="31" t="s">
        <v>50</v>
      </c>
      <c r="E687" s="31" t="s">
        <v>194</v>
      </c>
      <c r="F687" s="31" t="s">
        <v>92</v>
      </c>
      <c r="G687" s="31" t="s">
        <v>50</v>
      </c>
      <c r="H687" s="31" t="s">
        <v>50</v>
      </c>
      <c r="I687" s="31" t="s">
        <v>53</v>
      </c>
      <c r="J687" s="31" t="s">
        <v>54</v>
      </c>
      <c r="K687" s="31" t="s">
        <v>54</v>
      </c>
      <c r="L687" s="31" t="s">
        <v>128</v>
      </c>
      <c r="M687" s="31" t="s">
        <v>72</v>
      </c>
      <c r="N687" s="31" t="s">
        <v>50</v>
      </c>
      <c r="O687" s="31" t="s">
        <v>57</v>
      </c>
      <c r="P687" s="31" t="s">
        <v>50</v>
      </c>
      <c r="Q687" s="31" t="s">
        <v>123</v>
      </c>
      <c r="R687" s="31" t="s">
        <v>74</v>
      </c>
      <c r="S687" s="31" t="s">
        <v>59</v>
      </c>
      <c r="T687" s="31" t="s">
        <v>60</v>
      </c>
      <c r="U687" s="31" t="s">
        <v>60</v>
      </c>
      <c r="V687" s="31" t="s">
        <v>66</v>
      </c>
      <c r="W687" s="31" t="s">
        <v>50</v>
      </c>
      <c r="X687" s="31" t="s">
        <v>50</v>
      </c>
      <c r="Y687" s="31" t="s">
        <v>50</v>
      </c>
      <c r="Z687" s="31" t="s">
        <v>62</v>
      </c>
      <c r="AA687" s="31" t="s">
        <v>50</v>
      </c>
      <c r="AB687" s="31" t="s">
        <v>50</v>
      </c>
      <c r="AC687" s="31" t="s">
        <v>87</v>
      </c>
      <c r="AD687" s="31" t="s">
        <v>72</v>
      </c>
      <c r="AE687" s="2">
        <f t="shared" si="111"/>
        <v>48</v>
      </c>
      <c r="AF687" s="31" t="s">
        <v>84</v>
      </c>
      <c r="AG687" s="31" t="s">
        <v>129</v>
      </c>
      <c r="AH687" s="31" t="s">
        <v>372</v>
      </c>
      <c r="AI687" s="31" t="s">
        <v>12098</v>
      </c>
      <c r="AJ687" s="31">
        <f t="shared" si="112"/>
        <v>0</v>
      </c>
      <c r="AK687" s="34">
        <f t="shared" si="113"/>
        <v>-99</v>
      </c>
      <c r="AL687" s="30">
        <f t="shared" si="114"/>
        <v>-99</v>
      </c>
      <c r="AM687" s="5">
        <f t="shared" si="118"/>
        <v>136.56</v>
      </c>
      <c r="AN687" s="5">
        <f t="shared" si="119"/>
        <v>0</v>
      </c>
      <c r="AO687" s="30">
        <f t="shared" si="120"/>
        <v>0</v>
      </c>
      <c r="AP687" s="30">
        <f t="shared" si="115"/>
        <v>0</v>
      </c>
      <c r="AQ687" t="str">
        <f t="shared" si="116"/>
        <v>Before 1978</v>
      </c>
      <c r="AR687" s="2">
        <f t="shared" si="117"/>
        <v>1960</v>
      </c>
      <c r="AS687" s="2">
        <f t="shared" si="121"/>
        <v>-99</v>
      </c>
      <c r="AT687" s="31" t="s">
        <v>50</v>
      </c>
      <c r="AU687" s="31" t="s">
        <v>50</v>
      </c>
      <c r="AV687" s="31" t="s">
        <v>141</v>
      </c>
      <c r="AW687" s="31" t="s">
        <v>86</v>
      </c>
      <c r="AX687" s="31" t="s">
        <v>50</v>
      </c>
      <c r="AY687" s="31" t="s">
        <v>50</v>
      </c>
      <c r="AZ687" s="31" t="s">
        <v>50</v>
      </c>
      <c r="BA687" s="31" t="s">
        <v>50</v>
      </c>
      <c r="BB687" s="31" t="s">
        <v>50</v>
      </c>
      <c r="BC687" s="31" t="s">
        <v>50</v>
      </c>
      <c r="BD687" s="31" t="s">
        <v>50</v>
      </c>
      <c r="BE687" s="31" t="s">
        <v>50</v>
      </c>
      <c r="BF687" s="31" t="s">
        <v>50</v>
      </c>
    </row>
    <row r="688" spans="1:58" ht="45" x14ac:dyDescent="0.25">
      <c r="A688" s="31" t="s">
        <v>558</v>
      </c>
      <c r="B688" s="31" t="s">
        <v>49</v>
      </c>
      <c r="C688" s="32">
        <v>4</v>
      </c>
      <c r="D688" s="31" t="s">
        <v>50</v>
      </c>
      <c r="E688" s="31" t="s">
        <v>50</v>
      </c>
      <c r="F688" s="31" t="s">
        <v>50</v>
      </c>
      <c r="G688" s="31" t="s">
        <v>50</v>
      </c>
      <c r="H688" s="31" t="s">
        <v>50</v>
      </c>
      <c r="I688" s="31" t="s">
        <v>290</v>
      </c>
      <c r="J688" s="31" t="s">
        <v>54</v>
      </c>
      <c r="K688" s="31" t="s">
        <v>54</v>
      </c>
      <c r="L688" s="31" t="s">
        <v>55</v>
      </c>
      <c r="M688" s="31" t="s">
        <v>72</v>
      </c>
      <c r="N688" s="31" t="s">
        <v>56</v>
      </c>
      <c r="O688" s="31" t="s">
        <v>60</v>
      </c>
      <c r="P688" s="31" t="s">
        <v>50</v>
      </c>
      <c r="Q688" s="31" t="s">
        <v>98</v>
      </c>
      <c r="R688" s="31" t="s">
        <v>74</v>
      </c>
      <c r="S688" s="31" t="s">
        <v>59</v>
      </c>
      <c r="T688" s="31" t="s">
        <v>50</v>
      </c>
      <c r="U688" s="31" t="s">
        <v>50</v>
      </c>
      <c r="V688" s="31" t="s">
        <v>66</v>
      </c>
      <c r="W688" s="31" t="s">
        <v>50</v>
      </c>
      <c r="X688" s="31" t="s">
        <v>161</v>
      </c>
      <c r="Y688" s="31" t="s">
        <v>54</v>
      </c>
      <c r="Z688" s="31" t="s">
        <v>62</v>
      </c>
      <c r="AA688" s="31" t="s">
        <v>50</v>
      </c>
      <c r="AB688" s="31" t="s">
        <v>50</v>
      </c>
      <c r="AC688" s="31" t="s">
        <v>63</v>
      </c>
      <c r="AD688" s="31" t="s">
        <v>72</v>
      </c>
      <c r="AE688" s="2">
        <f t="shared" si="111"/>
        <v>48</v>
      </c>
      <c r="AF688" s="31" t="s">
        <v>211</v>
      </c>
      <c r="AG688" s="31" t="s">
        <v>76</v>
      </c>
      <c r="AH688" s="31" t="s">
        <v>77</v>
      </c>
      <c r="AI688" s="31" t="s">
        <v>1170</v>
      </c>
      <c r="AJ688" s="31">
        <f t="shared" si="112"/>
        <v>1</v>
      </c>
      <c r="AK688" s="34">
        <f t="shared" si="113"/>
        <v>2</v>
      </c>
      <c r="AL688" s="30">
        <f t="shared" si="114"/>
        <v>2</v>
      </c>
      <c r="AM688" s="5">
        <f t="shared" si="118"/>
        <v>23.12</v>
      </c>
      <c r="AN688" s="5">
        <f t="shared" si="119"/>
        <v>48</v>
      </c>
      <c r="AO688" s="30">
        <f t="shared" si="120"/>
        <v>643.20000000000005</v>
      </c>
      <c r="AP688" s="30">
        <f t="shared" si="115"/>
        <v>643.20000000000005</v>
      </c>
      <c r="AQ688" t="str">
        <f t="shared" si="116"/>
        <v>Before 1978</v>
      </c>
      <c r="AR688" s="2">
        <f t="shared" si="117"/>
        <v>1966</v>
      </c>
      <c r="AS688" s="2">
        <f t="shared" si="121"/>
        <v>13.4</v>
      </c>
      <c r="AT688" s="31" t="s">
        <v>50</v>
      </c>
      <c r="AU688" s="31" t="s">
        <v>873</v>
      </c>
      <c r="AV688" s="31" t="s">
        <v>66</v>
      </c>
      <c r="AW688" s="31" t="s">
        <v>57</v>
      </c>
      <c r="AX688" s="31" t="s">
        <v>67</v>
      </c>
      <c r="AY688" s="31" t="s">
        <v>68</v>
      </c>
      <c r="AZ688" s="31" t="s">
        <v>77</v>
      </c>
      <c r="BA688" s="31" t="s">
        <v>1170</v>
      </c>
      <c r="BB688" s="31" t="s">
        <v>50</v>
      </c>
      <c r="BC688" s="31" t="s">
        <v>50</v>
      </c>
      <c r="BD688" s="31" t="s">
        <v>50</v>
      </c>
      <c r="BE688" s="31" t="s">
        <v>50</v>
      </c>
      <c r="BF688" s="31" t="s">
        <v>50</v>
      </c>
    </row>
    <row r="689" spans="1:58" ht="45" x14ac:dyDescent="0.25">
      <c r="A689" s="31" t="s">
        <v>3630</v>
      </c>
      <c r="B689" s="31" t="s">
        <v>49</v>
      </c>
      <c r="C689" s="32">
        <v>2</v>
      </c>
      <c r="D689" s="31" t="s">
        <v>50</v>
      </c>
      <c r="E689" s="31" t="s">
        <v>194</v>
      </c>
      <c r="F689" s="31" t="s">
        <v>92</v>
      </c>
      <c r="G689" s="31" t="s">
        <v>50</v>
      </c>
      <c r="H689" s="31" t="s">
        <v>50</v>
      </c>
      <c r="I689" s="31" t="s">
        <v>53</v>
      </c>
      <c r="J689" s="31" t="s">
        <v>54</v>
      </c>
      <c r="K689" s="31" t="s">
        <v>54</v>
      </c>
      <c r="L689" s="31" t="s">
        <v>55</v>
      </c>
      <c r="M689" s="31" t="s">
        <v>71</v>
      </c>
      <c r="N689" s="31" t="s">
        <v>50</v>
      </c>
      <c r="O689" s="31" t="s">
        <v>57</v>
      </c>
      <c r="P689" s="31" t="s">
        <v>50</v>
      </c>
      <c r="Q689" s="31" t="s">
        <v>50</v>
      </c>
      <c r="R689" s="31" t="s">
        <v>74</v>
      </c>
      <c r="S689" s="31" t="s">
        <v>59</v>
      </c>
      <c r="T689" s="31" t="s">
        <v>60</v>
      </c>
      <c r="U689" s="31" t="s">
        <v>60</v>
      </c>
      <c r="V689" s="31" t="s">
        <v>66</v>
      </c>
      <c r="W689" s="31" t="s">
        <v>50</v>
      </c>
      <c r="X689" s="31" t="s">
        <v>50</v>
      </c>
      <c r="Y689" s="31" t="s">
        <v>50</v>
      </c>
      <c r="Z689" s="31" t="s">
        <v>62</v>
      </c>
      <c r="AA689" s="31" t="s">
        <v>50</v>
      </c>
      <c r="AB689" s="31" t="s">
        <v>50</v>
      </c>
      <c r="AC689" s="31" t="s">
        <v>50</v>
      </c>
      <c r="AD689" s="31" t="s">
        <v>72</v>
      </c>
      <c r="AE689" s="2">
        <f t="shared" si="111"/>
        <v>48</v>
      </c>
      <c r="AF689" s="31" t="s">
        <v>84</v>
      </c>
      <c r="AG689" s="31" t="s">
        <v>129</v>
      </c>
      <c r="AH689" s="31" t="s">
        <v>152</v>
      </c>
      <c r="AI689" s="31" t="s">
        <v>12099</v>
      </c>
      <c r="AJ689" s="31">
        <f t="shared" si="112"/>
        <v>0</v>
      </c>
      <c r="AK689" s="34">
        <f t="shared" si="113"/>
        <v>-99</v>
      </c>
      <c r="AL689" s="30">
        <f t="shared" si="114"/>
        <v>-99</v>
      </c>
      <c r="AM689" s="5">
        <f t="shared" si="118"/>
        <v>93.8</v>
      </c>
      <c r="AN689" s="5">
        <f t="shared" si="119"/>
        <v>0</v>
      </c>
      <c r="AO689" s="30">
        <f t="shared" si="120"/>
        <v>0</v>
      </c>
      <c r="AP689" s="30">
        <f t="shared" si="115"/>
        <v>0</v>
      </c>
      <c r="AQ689" t="str">
        <f t="shared" si="116"/>
        <v>1978 - 1992</v>
      </c>
      <c r="AR689" s="2">
        <f t="shared" si="117"/>
        <v>1991</v>
      </c>
      <c r="AS689" s="2">
        <f t="shared" si="121"/>
        <v>-99</v>
      </c>
      <c r="AT689" s="31" t="s">
        <v>50</v>
      </c>
      <c r="AU689" s="31" t="s">
        <v>50</v>
      </c>
      <c r="AV689" s="31" t="s">
        <v>141</v>
      </c>
      <c r="AW689" s="31" t="s">
        <v>86</v>
      </c>
      <c r="AX689" s="31" t="s">
        <v>50</v>
      </c>
      <c r="AY689" s="31" t="s">
        <v>50</v>
      </c>
      <c r="AZ689" s="31" t="s">
        <v>152</v>
      </c>
      <c r="BA689" s="31" t="s">
        <v>12099</v>
      </c>
      <c r="BB689" s="31" t="s">
        <v>50</v>
      </c>
      <c r="BC689" s="31" t="s">
        <v>50</v>
      </c>
      <c r="BD689" s="31" t="s">
        <v>50</v>
      </c>
      <c r="BE689" s="31" t="s">
        <v>50</v>
      </c>
      <c r="BF689" s="31" t="s">
        <v>50</v>
      </c>
    </row>
    <row r="690" spans="1:58" ht="45" x14ac:dyDescent="0.25">
      <c r="A690" s="31" t="s">
        <v>3632</v>
      </c>
      <c r="B690" s="31" t="s">
        <v>49</v>
      </c>
      <c r="C690" s="32">
        <v>8</v>
      </c>
      <c r="D690" s="31" t="s">
        <v>304</v>
      </c>
      <c r="E690" s="31" t="s">
        <v>70</v>
      </c>
      <c r="F690" s="31" t="s">
        <v>71</v>
      </c>
      <c r="G690" s="31" t="s">
        <v>96</v>
      </c>
      <c r="H690" s="31" t="s">
        <v>194</v>
      </c>
      <c r="I690" s="31" t="s">
        <v>304</v>
      </c>
      <c r="J690" s="31" t="s">
        <v>54</v>
      </c>
      <c r="K690" s="31" t="s">
        <v>54</v>
      </c>
      <c r="L690" s="31" t="s">
        <v>55</v>
      </c>
      <c r="M690" s="31" t="s">
        <v>84</v>
      </c>
      <c r="N690" s="31" t="s">
        <v>60</v>
      </c>
      <c r="O690" s="31" t="s">
        <v>60</v>
      </c>
      <c r="P690" s="31" t="s">
        <v>98</v>
      </c>
      <c r="Q690" s="31" t="s">
        <v>98</v>
      </c>
      <c r="R690" s="31" t="s">
        <v>86</v>
      </c>
      <c r="S690" s="31" t="s">
        <v>59</v>
      </c>
      <c r="T690" s="31" t="s">
        <v>60</v>
      </c>
      <c r="U690" s="31" t="s">
        <v>50</v>
      </c>
      <c r="V690" s="31" t="s">
        <v>50</v>
      </c>
      <c r="W690" s="31" t="s">
        <v>50</v>
      </c>
      <c r="X690" s="31" t="s">
        <v>50</v>
      </c>
      <c r="Y690" s="31" t="s">
        <v>50</v>
      </c>
      <c r="Z690" s="31" t="s">
        <v>62</v>
      </c>
      <c r="AA690" s="31" t="s">
        <v>50</v>
      </c>
      <c r="AB690" s="31" t="s">
        <v>50</v>
      </c>
      <c r="AC690" s="31" t="s">
        <v>63</v>
      </c>
      <c r="AD690" s="31" t="s">
        <v>72</v>
      </c>
      <c r="AE690" s="2">
        <f t="shared" si="111"/>
        <v>48</v>
      </c>
      <c r="AF690" s="31" t="s">
        <v>84</v>
      </c>
      <c r="AG690" s="31" t="s">
        <v>129</v>
      </c>
      <c r="AH690" s="31" t="s">
        <v>144</v>
      </c>
      <c r="AI690" s="31" t="s">
        <v>12100</v>
      </c>
      <c r="AJ690" s="31">
        <f t="shared" si="112"/>
        <v>0</v>
      </c>
      <c r="AK690" s="34">
        <f t="shared" si="113"/>
        <v>-99</v>
      </c>
      <c r="AL690" s="30">
        <f t="shared" si="114"/>
        <v>-99</v>
      </c>
      <c r="AM690" s="5">
        <f t="shared" si="118"/>
        <v>10.41</v>
      </c>
      <c r="AN690" s="5">
        <f t="shared" si="119"/>
        <v>0</v>
      </c>
      <c r="AO690" s="30">
        <f t="shared" si="120"/>
        <v>0</v>
      </c>
      <c r="AP690" s="30">
        <f t="shared" si="115"/>
        <v>0</v>
      </c>
      <c r="AQ690" t="str">
        <f t="shared" si="116"/>
        <v>1978 - 1992</v>
      </c>
      <c r="AR690" s="2">
        <f t="shared" si="117"/>
        <v>1989</v>
      </c>
      <c r="AS690" s="2">
        <f t="shared" si="121"/>
        <v>-99</v>
      </c>
      <c r="AT690" s="31" t="s">
        <v>50</v>
      </c>
      <c r="AU690" s="31" t="s">
        <v>50</v>
      </c>
      <c r="AV690" s="31" t="s">
        <v>66</v>
      </c>
      <c r="AW690" s="31" t="s">
        <v>57</v>
      </c>
      <c r="AX690" s="31" t="s">
        <v>267</v>
      </c>
      <c r="AY690" s="31" t="s">
        <v>68</v>
      </c>
      <c r="AZ690" s="31" t="s">
        <v>144</v>
      </c>
      <c r="BA690" s="31" t="s">
        <v>12100</v>
      </c>
      <c r="BB690" s="31" t="s">
        <v>233</v>
      </c>
      <c r="BC690" s="31" t="s">
        <v>129</v>
      </c>
      <c r="BD690" s="31" t="s">
        <v>50</v>
      </c>
      <c r="BE690" s="31" t="s">
        <v>50</v>
      </c>
      <c r="BF690" s="31" t="s">
        <v>50</v>
      </c>
    </row>
    <row r="691" spans="1:58" ht="45" x14ac:dyDescent="0.25">
      <c r="A691" s="31" t="s">
        <v>3632</v>
      </c>
      <c r="B691" s="31" t="s">
        <v>49</v>
      </c>
      <c r="C691" s="32">
        <v>13</v>
      </c>
      <c r="D691" s="31" t="s">
        <v>59</v>
      </c>
      <c r="E691" s="31" t="s">
        <v>70</v>
      </c>
      <c r="F691" s="31" t="s">
        <v>71</v>
      </c>
      <c r="G691" s="31" t="s">
        <v>96</v>
      </c>
      <c r="H691" s="31" t="s">
        <v>194</v>
      </c>
      <c r="I691" s="31" t="s">
        <v>59</v>
      </c>
      <c r="J691" s="31" t="s">
        <v>54</v>
      </c>
      <c r="K691" s="31" t="s">
        <v>54</v>
      </c>
      <c r="L691" s="31" t="s">
        <v>55</v>
      </c>
      <c r="M691" s="31" t="s">
        <v>51</v>
      </c>
      <c r="N691" s="31" t="s">
        <v>60</v>
      </c>
      <c r="O691" s="31" t="s">
        <v>60</v>
      </c>
      <c r="P691" s="31" t="s">
        <v>98</v>
      </c>
      <c r="Q691" s="31" t="s">
        <v>98</v>
      </c>
      <c r="R691" s="31" t="s">
        <v>86</v>
      </c>
      <c r="S691" s="31" t="s">
        <v>59</v>
      </c>
      <c r="T691" s="31" t="s">
        <v>60</v>
      </c>
      <c r="U691" s="31" t="s">
        <v>50</v>
      </c>
      <c r="V691" s="31" t="s">
        <v>50</v>
      </c>
      <c r="W691" s="31" t="s">
        <v>50</v>
      </c>
      <c r="X691" s="31" t="s">
        <v>50</v>
      </c>
      <c r="Y691" s="31" t="s">
        <v>50</v>
      </c>
      <c r="Z691" s="31" t="s">
        <v>62</v>
      </c>
      <c r="AA691" s="31" t="s">
        <v>50</v>
      </c>
      <c r="AB691" s="31" t="s">
        <v>50</v>
      </c>
      <c r="AC691" s="31" t="s">
        <v>63</v>
      </c>
      <c r="AD691" s="31" t="s">
        <v>50</v>
      </c>
      <c r="AE691" s="2">
        <f t="shared" si="111"/>
        <v>48</v>
      </c>
      <c r="AF691" s="31" t="s">
        <v>84</v>
      </c>
      <c r="AG691" s="31" t="s">
        <v>129</v>
      </c>
      <c r="AH691" s="31" t="s">
        <v>144</v>
      </c>
      <c r="AI691" s="31" t="s">
        <v>12101</v>
      </c>
      <c r="AJ691" s="31">
        <f t="shared" si="112"/>
        <v>0</v>
      </c>
      <c r="AK691" s="34">
        <f t="shared" si="113"/>
        <v>-99</v>
      </c>
      <c r="AL691" s="30">
        <f t="shared" si="114"/>
        <v>-99</v>
      </c>
      <c r="AM691" s="5">
        <f t="shared" si="118"/>
        <v>10.41</v>
      </c>
      <c r="AN691" s="5">
        <f t="shared" si="119"/>
        <v>0</v>
      </c>
      <c r="AO691" s="30">
        <f t="shared" si="120"/>
        <v>0</v>
      </c>
      <c r="AP691" s="30">
        <f t="shared" si="115"/>
        <v>0</v>
      </c>
      <c r="AQ691" t="str">
        <f t="shared" si="116"/>
        <v>1978 - 1992</v>
      </c>
      <c r="AR691" s="2">
        <f t="shared" si="117"/>
        <v>1989</v>
      </c>
      <c r="AS691" s="2">
        <f t="shared" si="121"/>
        <v>-99</v>
      </c>
      <c r="AT691" s="31" t="s">
        <v>50</v>
      </c>
      <c r="AU691" s="31" t="s">
        <v>50</v>
      </c>
      <c r="AV691" s="31" t="s">
        <v>66</v>
      </c>
      <c r="AW691" s="31" t="s">
        <v>57</v>
      </c>
      <c r="AX691" s="31" t="s">
        <v>50</v>
      </c>
      <c r="AY691" s="31" t="s">
        <v>50</v>
      </c>
      <c r="AZ691" s="31" t="s">
        <v>144</v>
      </c>
      <c r="BA691" s="31" t="s">
        <v>12101</v>
      </c>
      <c r="BB691" s="31" t="s">
        <v>50</v>
      </c>
      <c r="BC691" s="31" t="s">
        <v>50</v>
      </c>
      <c r="BD691" s="31" t="s">
        <v>50</v>
      </c>
      <c r="BE691" s="31" t="s">
        <v>50</v>
      </c>
      <c r="BF691" s="31" t="s">
        <v>50</v>
      </c>
    </row>
    <row r="692" spans="1:58" ht="45" x14ac:dyDescent="0.25">
      <c r="A692" s="31" t="s">
        <v>3632</v>
      </c>
      <c r="B692" s="31" t="s">
        <v>49</v>
      </c>
      <c r="C692" s="32">
        <v>17</v>
      </c>
      <c r="D692" s="31" t="s">
        <v>97</v>
      </c>
      <c r="E692" s="31" t="s">
        <v>70</v>
      </c>
      <c r="F692" s="31" t="s">
        <v>71</v>
      </c>
      <c r="G692" s="31" t="s">
        <v>96</v>
      </c>
      <c r="H692" s="31" t="s">
        <v>194</v>
      </c>
      <c r="I692" s="31" t="s">
        <v>97</v>
      </c>
      <c r="J692" s="31" t="s">
        <v>54</v>
      </c>
      <c r="K692" s="31" t="s">
        <v>54</v>
      </c>
      <c r="L692" s="31" t="s">
        <v>55</v>
      </c>
      <c r="M692" s="31" t="s">
        <v>84</v>
      </c>
      <c r="N692" s="31" t="s">
        <v>60</v>
      </c>
      <c r="O692" s="31" t="s">
        <v>60</v>
      </c>
      <c r="P692" s="31" t="s">
        <v>98</v>
      </c>
      <c r="Q692" s="31" t="s">
        <v>98</v>
      </c>
      <c r="R692" s="31" t="s">
        <v>129</v>
      </c>
      <c r="S692" s="31" t="s">
        <v>59</v>
      </c>
      <c r="T692" s="31" t="s">
        <v>60</v>
      </c>
      <c r="U692" s="31" t="s">
        <v>50</v>
      </c>
      <c r="V692" s="31" t="s">
        <v>50</v>
      </c>
      <c r="W692" s="31" t="s">
        <v>50</v>
      </c>
      <c r="X692" s="31" t="s">
        <v>50</v>
      </c>
      <c r="Y692" s="31" t="s">
        <v>50</v>
      </c>
      <c r="Z692" s="31" t="s">
        <v>62</v>
      </c>
      <c r="AA692" s="31" t="s">
        <v>50</v>
      </c>
      <c r="AB692" s="31" t="s">
        <v>50</v>
      </c>
      <c r="AC692" s="31" t="s">
        <v>63</v>
      </c>
      <c r="AD692" s="31" t="s">
        <v>50</v>
      </c>
      <c r="AE692" s="2">
        <f t="shared" si="111"/>
        <v>48</v>
      </c>
      <c r="AF692" s="31" t="s">
        <v>84</v>
      </c>
      <c r="AG692" s="31" t="s">
        <v>129</v>
      </c>
      <c r="AH692" s="31" t="s">
        <v>144</v>
      </c>
      <c r="AI692" s="31" t="s">
        <v>12102</v>
      </c>
      <c r="AJ692" s="31">
        <f t="shared" si="112"/>
        <v>0</v>
      </c>
      <c r="AK692" s="34">
        <f t="shared" si="113"/>
        <v>-99</v>
      </c>
      <c r="AL692" s="30">
        <f t="shared" si="114"/>
        <v>-99</v>
      </c>
      <c r="AM692" s="5">
        <f t="shared" si="118"/>
        <v>10.41</v>
      </c>
      <c r="AN692" s="5">
        <f t="shared" si="119"/>
        <v>0</v>
      </c>
      <c r="AO692" s="30">
        <f t="shared" si="120"/>
        <v>0</v>
      </c>
      <c r="AP692" s="30">
        <f t="shared" si="115"/>
        <v>0</v>
      </c>
      <c r="AQ692" t="str">
        <f t="shared" si="116"/>
        <v>1978 - 1992</v>
      </c>
      <c r="AR692" s="2">
        <f t="shared" si="117"/>
        <v>1989</v>
      </c>
      <c r="AS692" s="2">
        <f t="shared" si="121"/>
        <v>-99</v>
      </c>
      <c r="AT692" s="31" t="s">
        <v>50</v>
      </c>
      <c r="AU692" s="31" t="s">
        <v>50</v>
      </c>
      <c r="AV692" s="31" t="s">
        <v>66</v>
      </c>
      <c r="AW692" s="31" t="s">
        <v>57</v>
      </c>
      <c r="AX692" s="31" t="s">
        <v>50</v>
      </c>
      <c r="AY692" s="31" t="s">
        <v>50</v>
      </c>
      <c r="AZ692" s="31" t="s">
        <v>144</v>
      </c>
      <c r="BA692" s="31" t="s">
        <v>12102</v>
      </c>
      <c r="BB692" s="31" t="s">
        <v>50</v>
      </c>
      <c r="BC692" s="31" t="s">
        <v>50</v>
      </c>
      <c r="BD692" s="31" t="s">
        <v>50</v>
      </c>
      <c r="BE692" s="31" t="s">
        <v>50</v>
      </c>
      <c r="BF692" s="31" t="s">
        <v>50</v>
      </c>
    </row>
    <row r="693" spans="1:58" ht="45" x14ac:dyDescent="0.25">
      <c r="A693" s="31" t="s">
        <v>3632</v>
      </c>
      <c r="B693" s="31" t="s">
        <v>49</v>
      </c>
      <c r="C693" s="32">
        <v>24</v>
      </c>
      <c r="D693" s="31" t="s">
        <v>97</v>
      </c>
      <c r="E693" s="31" t="s">
        <v>70</v>
      </c>
      <c r="F693" s="31" t="s">
        <v>71</v>
      </c>
      <c r="G693" s="31" t="s">
        <v>96</v>
      </c>
      <c r="H693" s="31" t="s">
        <v>194</v>
      </c>
      <c r="I693" s="31" t="s">
        <v>97</v>
      </c>
      <c r="J693" s="31" t="s">
        <v>54</v>
      </c>
      <c r="K693" s="31" t="s">
        <v>54</v>
      </c>
      <c r="L693" s="31" t="s">
        <v>55</v>
      </c>
      <c r="M693" s="31" t="s">
        <v>72</v>
      </c>
      <c r="N693" s="31" t="s">
        <v>50</v>
      </c>
      <c r="O693" s="31" t="s">
        <v>57</v>
      </c>
      <c r="P693" s="31" t="s">
        <v>50</v>
      </c>
      <c r="Q693" s="31" t="s">
        <v>50</v>
      </c>
      <c r="R693" s="31" t="s">
        <v>129</v>
      </c>
      <c r="S693" s="31" t="s">
        <v>59</v>
      </c>
      <c r="T693" s="31" t="s">
        <v>60</v>
      </c>
      <c r="U693" s="31" t="s">
        <v>60</v>
      </c>
      <c r="V693" s="31" t="s">
        <v>50</v>
      </c>
      <c r="W693" s="31" t="s">
        <v>50</v>
      </c>
      <c r="X693" s="31" t="s">
        <v>50</v>
      </c>
      <c r="Y693" s="31" t="s">
        <v>50</v>
      </c>
      <c r="Z693" s="31" t="s">
        <v>62</v>
      </c>
      <c r="AA693" s="31" t="s">
        <v>50</v>
      </c>
      <c r="AB693" s="31" t="s">
        <v>50</v>
      </c>
      <c r="AC693" s="31" t="s">
        <v>63</v>
      </c>
      <c r="AD693" s="31" t="s">
        <v>50</v>
      </c>
      <c r="AE693" s="2">
        <f t="shared" si="111"/>
        <v>48</v>
      </c>
      <c r="AF693" s="31" t="s">
        <v>84</v>
      </c>
      <c r="AG693" s="31" t="s">
        <v>129</v>
      </c>
      <c r="AH693" s="31" t="s">
        <v>1084</v>
      </c>
      <c r="AI693" s="31" t="s">
        <v>12103</v>
      </c>
      <c r="AJ693" s="31">
        <f t="shared" si="112"/>
        <v>0</v>
      </c>
      <c r="AK693" s="34">
        <f t="shared" si="113"/>
        <v>-99</v>
      </c>
      <c r="AL693" s="30">
        <f t="shared" si="114"/>
        <v>-99</v>
      </c>
      <c r="AM693" s="5">
        <f t="shared" si="118"/>
        <v>10.41</v>
      </c>
      <c r="AN693" s="5">
        <f t="shared" si="119"/>
        <v>0</v>
      </c>
      <c r="AO693" s="30">
        <f t="shared" si="120"/>
        <v>0</v>
      </c>
      <c r="AP693" s="30">
        <f t="shared" si="115"/>
        <v>0</v>
      </c>
      <c r="AQ693" t="str">
        <f t="shared" si="116"/>
        <v>1978 - 1992</v>
      </c>
      <c r="AR693" s="2">
        <f t="shared" si="117"/>
        <v>1989</v>
      </c>
      <c r="AS693" s="2">
        <f t="shared" si="121"/>
        <v>-99</v>
      </c>
      <c r="AT693" s="31" t="s">
        <v>50</v>
      </c>
      <c r="AU693" s="31" t="s">
        <v>50</v>
      </c>
      <c r="AV693" s="31" t="s">
        <v>66</v>
      </c>
      <c r="AW693" s="31" t="s">
        <v>57</v>
      </c>
      <c r="AX693" s="31" t="s">
        <v>50</v>
      </c>
      <c r="AY693" s="31" t="s">
        <v>50</v>
      </c>
      <c r="AZ693" s="31" t="s">
        <v>1084</v>
      </c>
      <c r="BA693" s="31" t="s">
        <v>12103</v>
      </c>
      <c r="BB693" s="31" t="s">
        <v>50</v>
      </c>
      <c r="BC693" s="31" t="s">
        <v>50</v>
      </c>
      <c r="BD693" s="31" t="s">
        <v>50</v>
      </c>
      <c r="BE693" s="31" t="s">
        <v>50</v>
      </c>
      <c r="BF693" s="31" t="s">
        <v>50</v>
      </c>
    </row>
    <row r="694" spans="1:58" ht="45" x14ac:dyDescent="0.25">
      <c r="A694" s="31" t="s">
        <v>1176</v>
      </c>
      <c r="B694" s="31" t="s">
        <v>49</v>
      </c>
      <c r="C694" s="32">
        <v>1</v>
      </c>
      <c r="D694" s="31" t="s">
        <v>50</v>
      </c>
      <c r="E694" s="31" t="s">
        <v>85</v>
      </c>
      <c r="F694" s="31" t="s">
        <v>70</v>
      </c>
      <c r="G694" s="31" t="s">
        <v>50</v>
      </c>
      <c r="H694" s="31" t="s">
        <v>50</v>
      </c>
      <c r="I694" s="31" t="s">
        <v>53</v>
      </c>
      <c r="J694" s="31" t="s">
        <v>54</v>
      </c>
      <c r="K694" s="31" t="s">
        <v>54</v>
      </c>
      <c r="L694" s="31" t="s">
        <v>55</v>
      </c>
      <c r="M694" s="31" t="s">
        <v>72</v>
      </c>
      <c r="N694" s="31" t="s">
        <v>50</v>
      </c>
      <c r="O694" s="31" t="s">
        <v>66</v>
      </c>
      <c r="P694" s="31" t="s">
        <v>752</v>
      </c>
      <c r="Q694" s="31" t="s">
        <v>50</v>
      </c>
      <c r="R694" s="31" t="s">
        <v>74</v>
      </c>
      <c r="S694" s="31" t="s">
        <v>59</v>
      </c>
      <c r="T694" s="31" t="s">
        <v>60</v>
      </c>
      <c r="U694" s="31" t="s">
        <v>60</v>
      </c>
      <c r="V694" s="31" t="s">
        <v>60</v>
      </c>
      <c r="W694" s="31" t="s">
        <v>50</v>
      </c>
      <c r="X694" s="31" t="s">
        <v>50</v>
      </c>
      <c r="Y694" s="31" t="s">
        <v>50</v>
      </c>
      <c r="Z694" s="31" t="s">
        <v>62</v>
      </c>
      <c r="AA694" s="31" t="s">
        <v>50</v>
      </c>
      <c r="AB694" s="31" t="s">
        <v>50</v>
      </c>
      <c r="AC694" s="31" t="s">
        <v>87</v>
      </c>
      <c r="AD694" s="31" t="s">
        <v>72</v>
      </c>
      <c r="AE694" s="2">
        <f t="shared" si="111"/>
        <v>48</v>
      </c>
      <c r="AF694" s="31" t="s">
        <v>84</v>
      </c>
      <c r="AG694" s="31" t="s">
        <v>129</v>
      </c>
      <c r="AH694" s="31" t="s">
        <v>924</v>
      </c>
      <c r="AI694" s="31" t="s">
        <v>12087</v>
      </c>
      <c r="AJ694" s="31">
        <f t="shared" si="112"/>
        <v>0</v>
      </c>
      <c r="AK694" s="34">
        <f t="shared" si="113"/>
        <v>-99</v>
      </c>
      <c r="AL694" s="30">
        <f t="shared" si="114"/>
        <v>-99</v>
      </c>
      <c r="AM694" s="5">
        <f t="shared" si="118"/>
        <v>103.33</v>
      </c>
      <c r="AN694" s="5">
        <f t="shared" si="119"/>
        <v>0</v>
      </c>
      <c r="AO694" s="30">
        <f t="shared" si="120"/>
        <v>0</v>
      </c>
      <c r="AP694" s="30">
        <f t="shared" si="115"/>
        <v>0</v>
      </c>
      <c r="AQ694" t="str">
        <f t="shared" si="116"/>
        <v>1993 - 2001</v>
      </c>
      <c r="AR694" s="2">
        <f t="shared" si="117"/>
        <v>1993</v>
      </c>
      <c r="AS694" s="2">
        <f t="shared" si="121"/>
        <v>-99</v>
      </c>
      <c r="AT694" s="31" t="s">
        <v>50</v>
      </c>
      <c r="AU694" s="31" t="s">
        <v>50</v>
      </c>
      <c r="AV694" s="31" t="s">
        <v>141</v>
      </c>
      <c r="AW694" s="31" t="s">
        <v>86</v>
      </c>
      <c r="AX694" s="31" t="s">
        <v>50</v>
      </c>
      <c r="AY694" s="31" t="s">
        <v>50</v>
      </c>
      <c r="AZ694" s="31" t="s">
        <v>924</v>
      </c>
      <c r="BA694" s="31" t="s">
        <v>12087</v>
      </c>
      <c r="BB694" s="31" t="s">
        <v>50</v>
      </c>
      <c r="BC694" s="31" t="s">
        <v>50</v>
      </c>
      <c r="BD694" s="31" t="s">
        <v>50</v>
      </c>
      <c r="BE694" s="31" t="s">
        <v>50</v>
      </c>
      <c r="BF694" s="31" t="s">
        <v>50</v>
      </c>
    </row>
    <row r="695" spans="1:58" ht="45" x14ac:dyDescent="0.25">
      <c r="A695" s="31" t="s">
        <v>577</v>
      </c>
      <c r="B695" s="31" t="s">
        <v>49</v>
      </c>
      <c r="C695" s="32">
        <v>5</v>
      </c>
      <c r="D695" s="31" t="s">
        <v>50</v>
      </c>
      <c r="E695" s="31" t="s">
        <v>71</v>
      </c>
      <c r="F695" s="31" t="s">
        <v>96</v>
      </c>
      <c r="G695" s="31" t="s">
        <v>50</v>
      </c>
      <c r="H695" s="31" t="s">
        <v>50</v>
      </c>
      <c r="I695" s="31" t="s">
        <v>53</v>
      </c>
      <c r="J695" s="31" t="s">
        <v>54</v>
      </c>
      <c r="K695" s="31" t="s">
        <v>54</v>
      </c>
      <c r="L695" s="31" t="s">
        <v>128</v>
      </c>
      <c r="M695" s="31" t="s">
        <v>52</v>
      </c>
      <c r="N695" s="31" t="s">
        <v>50</v>
      </c>
      <c r="O695" s="31" t="s">
        <v>57</v>
      </c>
      <c r="P695" s="31" t="s">
        <v>143</v>
      </c>
      <c r="Q695" s="31" t="s">
        <v>50</v>
      </c>
      <c r="R695" s="31" t="s">
        <v>74</v>
      </c>
      <c r="S695" s="31" t="s">
        <v>59</v>
      </c>
      <c r="T695" s="31" t="s">
        <v>60</v>
      </c>
      <c r="U695" s="31" t="s">
        <v>60</v>
      </c>
      <c r="V695" s="31" t="s">
        <v>60</v>
      </c>
      <c r="W695" s="31" t="s">
        <v>50</v>
      </c>
      <c r="X695" s="31" t="s">
        <v>50</v>
      </c>
      <c r="Y695" s="31" t="s">
        <v>50</v>
      </c>
      <c r="Z695" s="31" t="s">
        <v>62</v>
      </c>
      <c r="AA695" s="31" t="s">
        <v>50</v>
      </c>
      <c r="AB695" s="31" t="s">
        <v>50</v>
      </c>
      <c r="AC695" s="31" t="s">
        <v>63</v>
      </c>
      <c r="AD695" s="31" t="s">
        <v>72</v>
      </c>
      <c r="AE695" s="2">
        <f t="shared" si="111"/>
        <v>48</v>
      </c>
      <c r="AF695" s="31" t="s">
        <v>84</v>
      </c>
      <c r="AG695" s="31" t="s">
        <v>129</v>
      </c>
      <c r="AH695" s="31" t="s">
        <v>578</v>
      </c>
      <c r="AI695" s="31" t="s">
        <v>579</v>
      </c>
      <c r="AJ695" s="31">
        <f t="shared" si="112"/>
        <v>3</v>
      </c>
      <c r="AK695" s="34">
        <f t="shared" si="113"/>
        <v>7</v>
      </c>
      <c r="AL695" s="30">
        <f t="shared" si="114"/>
        <v>7</v>
      </c>
      <c r="AM695" s="5">
        <f t="shared" si="118"/>
        <v>74.599999999999994</v>
      </c>
      <c r="AN695" s="5">
        <f t="shared" si="119"/>
        <v>144</v>
      </c>
      <c r="AO695" s="30">
        <f t="shared" si="120"/>
        <v>1872</v>
      </c>
      <c r="AP695" s="30">
        <f t="shared" si="115"/>
        <v>1872</v>
      </c>
      <c r="AQ695" t="str">
        <f t="shared" si="116"/>
        <v>Before 1978</v>
      </c>
      <c r="AR695" s="2">
        <f t="shared" si="117"/>
        <v>1972</v>
      </c>
      <c r="AS695" s="2">
        <f t="shared" si="121"/>
        <v>13</v>
      </c>
      <c r="AT695" s="31" t="s">
        <v>99</v>
      </c>
      <c r="AU695" s="31" t="s">
        <v>100</v>
      </c>
      <c r="AV695" s="31" t="s">
        <v>60</v>
      </c>
      <c r="AW695" s="31" t="s">
        <v>50</v>
      </c>
      <c r="AX695" s="31" t="s">
        <v>50</v>
      </c>
      <c r="AY695" s="31" t="s">
        <v>50</v>
      </c>
      <c r="AZ695" s="31" t="s">
        <v>50</v>
      </c>
      <c r="BA695" s="31" t="s">
        <v>50</v>
      </c>
      <c r="BB695" s="31" t="s">
        <v>50</v>
      </c>
      <c r="BC695" s="31" t="s">
        <v>50</v>
      </c>
      <c r="BD695" s="31" t="s">
        <v>50</v>
      </c>
      <c r="BE695" s="31" t="s">
        <v>50</v>
      </c>
      <c r="BF695" s="31" t="s">
        <v>50</v>
      </c>
    </row>
    <row r="696" spans="1:58" ht="45" x14ac:dyDescent="0.25">
      <c r="A696" s="31" t="s">
        <v>1179</v>
      </c>
      <c r="B696" s="31" t="s">
        <v>49</v>
      </c>
      <c r="C696" s="32">
        <v>2</v>
      </c>
      <c r="D696" s="31" t="s">
        <v>50</v>
      </c>
      <c r="E696" s="31" t="s">
        <v>96</v>
      </c>
      <c r="F696" s="31" t="s">
        <v>194</v>
      </c>
      <c r="G696" s="31" t="s">
        <v>50</v>
      </c>
      <c r="H696" s="31" t="s">
        <v>50</v>
      </c>
      <c r="I696" s="31" t="s">
        <v>53</v>
      </c>
      <c r="J696" s="31" t="s">
        <v>54</v>
      </c>
      <c r="K696" s="31" t="s">
        <v>54</v>
      </c>
      <c r="L696" s="31" t="s">
        <v>55</v>
      </c>
      <c r="M696" s="31" t="s">
        <v>72</v>
      </c>
      <c r="N696" s="31" t="s">
        <v>60</v>
      </c>
      <c r="O696" s="31" t="s">
        <v>57</v>
      </c>
      <c r="P696" s="31" t="s">
        <v>98</v>
      </c>
      <c r="Q696" s="31" t="s">
        <v>50</v>
      </c>
      <c r="R696" s="31" t="s">
        <v>74</v>
      </c>
      <c r="S696" s="31" t="s">
        <v>59</v>
      </c>
      <c r="T696" s="31" t="s">
        <v>60</v>
      </c>
      <c r="U696" s="31" t="s">
        <v>60</v>
      </c>
      <c r="V696" s="31" t="s">
        <v>60</v>
      </c>
      <c r="W696" s="31" t="s">
        <v>50</v>
      </c>
      <c r="X696" s="31" t="s">
        <v>50</v>
      </c>
      <c r="Y696" s="31" t="s">
        <v>50</v>
      </c>
      <c r="Z696" s="31" t="s">
        <v>62</v>
      </c>
      <c r="AA696" s="31" t="s">
        <v>50</v>
      </c>
      <c r="AB696" s="31" t="s">
        <v>50</v>
      </c>
      <c r="AC696" s="31" t="s">
        <v>63</v>
      </c>
      <c r="AD696" s="31" t="s">
        <v>72</v>
      </c>
      <c r="AE696" s="2">
        <f t="shared" si="111"/>
        <v>48</v>
      </c>
      <c r="AF696" s="31" t="s">
        <v>211</v>
      </c>
      <c r="AG696" s="31" t="s">
        <v>76</v>
      </c>
      <c r="AH696" s="31" t="s">
        <v>924</v>
      </c>
      <c r="AI696" s="31" t="s">
        <v>1180</v>
      </c>
      <c r="AJ696" s="31">
        <f t="shared" si="112"/>
        <v>1</v>
      </c>
      <c r="AK696" s="34">
        <f t="shared" si="113"/>
        <v>2</v>
      </c>
      <c r="AL696" s="30">
        <f t="shared" si="114"/>
        <v>2</v>
      </c>
      <c r="AM696" s="5">
        <f t="shared" si="118"/>
        <v>158.74</v>
      </c>
      <c r="AN696" s="5">
        <f t="shared" si="119"/>
        <v>48</v>
      </c>
      <c r="AO696" s="30">
        <f t="shared" si="120"/>
        <v>624</v>
      </c>
      <c r="AP696" s="30">
        <f t="shared" si="115"/>
        <v>624</v>
      </c>
      <c r="AQ696" t="str">
        <f t="shared" si="116"/>
        <v>2006 - 2009</v>
      </c>
      <c r="AR696" s="2">
        <f t="shared" si="117"/>
        <v>2007</v>
      </c>
      <c r="AS696" s="2">
        <f t="shared" si="121"/>
        <v>13</v>
      </c>
      <c r="AT696" s="31" t="s">
        <v>50</v>
      </c>
      <c r="AU696" s="31" t="s">
        <v>100</v>
      </c>
      <c r="AV696" s="31" t="s">
        <v>141</v>
      </c>
      <c r="AW696" s="31" t="s">
        <v>86</v>
      </c>
      <c r="AX696" s="31" t="s">
        <v>50</v>
      </c>
      <c r="AY696" s="31" t="s">
        <v>50</v>
      </c>
      <c r="AZ696" s="31" t="s">
        <v>924</v>
      </c>
      <c r="BA696" s="31" t="s">
        <v>1180</v>
      </c>
      <c r="BB696" s="31" t="s">
        <v>50</v>
      </c>
      <c r="BC696" s="31" t="s">
        <v>50</v>
      </c>
      <c r="BD696" s="31" t="s">
        <v>50</v>
      </c>
      <c r="BE696" s="31" t="s">
        <v>50</v>
      </c>
      <c r="BF696" s="31" t="s">
        <v>50</v>
      </c>
    </row>
    <row r="697" spans="1:58" ht="45" x14ac:dyDescent="0.25">
      <c r="A697" s="31" t="s">
        <v>590</v>
      </c>
      <c r="B697" s="31" t="s">
        <v>49</v>
      </c>
      <c r="C697" s="32">
        <v>2</v>
      </c>
      <c r="D697" s="31" t="s">
        <v>50</v>
      </c>
      <c r="E697" s="31" t="s">
        <v>85</v>
      </c>
      <c r="F697" s="31" t="s">
        <v>70</v>
      </c>
      <c r="G697" s="31" t="s">
        <v>50</v>
      </c>
      <c r="H697" s="31" t="s">
        <v>50</v>
      </c>
      <c r="I697" s="31" t="s">
        <v>53</v>
      </c>
      <c r="J697" s="31" t="s">
        <v>54</v>
      </c>
      <c r="K697" s="31" t="s">
        <v>54</v>
      </c>
      <c r="L697" s="31" t="s">
        <v>55</v>
      </c>
      <c r="M697" s="31" t="s">
        <v>72</v>
      </c>
      <c r="N697" s="31" t="s">
        <v>50</v>
      </c>
      <c r="O697" s="31" t="s">
        <v>66</v>
      </c>
      <c r="P697" s="31" t="s">
        <v>50</v>
      </c>
      <c r="Q697" s="31" t="s">
        <v>50</v>
      </c>
      <c r="R697" s="31" t="s">
        <v>74</v>
      </c>
      <c r="S697" s="31" t="s">
        <v>59</v>
      </c>
      <c r="T697" s="31" t="s">
        <v>50</v>
      </c>
      <c r="U697" s="31" t="s">
        <v>50</v>
      </c>
      <c r="V697" s="31" t="s">
        <v>60</v>
      </c>
      <c r="W697" s="31" t="s">
        <v>50</v>
      </c>
      <c r="X697" s="31" t="s">
        <v>50</v>
      </c>
      <c r="Y697" s="31" t="s">
        <v>50</v>
      </c>
      <c r="Z697" s="31" t="s">
        <v>62</v>
      </c>
      <c r="AA697" s="31" t="s">
        <v>50</v>
      </c>
      <c r="AB697" s="31" t="s">
        <v>50</v>
      </c>
      <c r="AC697" s="31" t="s">
        <v>87</v>
      </c>
      <c r="AD697" s="31" t="s">
        <v>72</v>
      </c>
      <c r="AE697" s="2">
        <f t="shared" si="111"/>
        <v>48</v>
      </c>
      <c r="AF697" s="31" t="s">
        <v>211</v>
      </c>
      <c r="AG697" s="31" t="s">
        <v>76</v>
      </c>
      <c r="AH697" s="31" t="s">
        <v>152</v>
      </c>
      <c r="AI697" s="31" t="s">
        <v>12104</v>
      </c>
      <c r="AJ697" s="31">
        <f t="shared" si="112"/>
        <v>0</v>
      </c>
      <c r="AK697" s="34">
        <f t="shared" si="113"/>
        <v>-99</v>
      </c>
      <c r="AL697" s="30">
        <f t="shared" si="114"/>
        <v>-99</v>
      </c>
      <c r="AM697" s="5">
        <f t="shared" si="118"/>
        <v>158.74</v>
      </c>
      <c r="AN697" s="5">
        <f t="shared" si="119"/>
        <v>0</v>
      </c>
      <c r="AO697" s="30">
        <f t="shared" si="120"/>
        <v>0</v>
      </c>
      <c r="AP697" s="30">
        <f t="shared" si="115"/>
        <v>0</v>
      </c>
      <c r="AQ697" t="str">
        <f t="shared" si="116"/>
        <v>1978 - 1992</v>
      </c>
      <c r="AR697" s="2">
        <f t="shared" si="117"/>
        <v>1979</v>
      </c>
      <c r="AS697" s="2">
        <f t="shared" si="121"/>
        <v>-99</v>
      </c>
      <c r="AT697" s="31" t="s">
        <v>50</v>
      </c>
      <c r="AU697" s="31" t="s">
        <v>50</v>
      </c>
      <c r="AV697" s="31" t="s">
        <v>66</v>
      </c>
      <c r="AW697" s="31" t="s">
        <v>57</v>
      </c>
      <c r="AX697" s="31" t="s">
        <v>267</v>
      </c>
      <c r="AY697" s="31" t="s">
        <v>68</v>
      </c>
      <c r="AZ697" s="31" t="s">
        <v>152</v>
      </c>
      <c r="BA697" s="31" t="s">
        <v>12104</v>
      </c>
      <c r="BB697" s="31" t="s">
        <v>50</v>
      </c>
      <c r="BC697" s="31" t="s">
        <v>50</v>
      </c>
      <c r="BD697" s="31" t="s">
        <v>50</v>
      </c>
      <c r="BE697" s="31" t="s">
        <v>50</v>
      </c>
      <c r="BF697" s="31" t="s">
        <v>50</v>
      </c>
    </row>
    <row r="698" spans="1:58" ht="45" x14ac:dyDescent="0.25">
      <c r="A698" s="31" t="s">
        <v>1183</v>
      </c>
      <c r="B698" s="31" t="s">
        <v>49</v>
      </c>
      <c r="C698" s="32">
        <v>1</v>
      </c>
      <c r="D698" s="31" t="s">
        <v>50</v>
      </c>
      <c r="E698" s="31" t="s">
        <v>51</v>
      </c>
      <c r="F698" s="31" t="s">
        <v>52</v>
      </c>
      <c r="G698" s="31" t="s">
        <v>50</v>
      </c>
      <c r="H698" s="31" t="s">
        <v>50</v>
      </c>
      <c r="I698" s="31" t="s">
        <v>53</v>
      </c>
      <c r="J698" s="31" t="s">
        <v>54</v>
      </c>
      <c r="K698" s="31" t="s">
        <v>54</v>
      </c>
      <c r="L698" s="31" t="s">
        <v>55</v>
      </c>
      <c r="M698" s="31" t="s">
        <v>72</v>
      </c>
      <c r="N698" s="31" t="s">
        <v>60</v>
      </c>
      <c r="O698" s="31" t="s">
        <v>57</v>
      </c>
      <c r="P698" s="31" t="s">
        <v>50</v>
      </c>
      <c r="Q698" s="31" t="s">
        <v>123</v>
      </c>
      <c r="R698" s="31" t="s">
        <v>58</v>
      </c>
      <c r="S698" s="31" t="s">
        <v>59</v>
      </c>
      <c r="T698" s="31" t="s">
        <v>60</v>
      </c>
      <c r="U698" s="31" t="s">
        <v>60</v>
      </c>
      <c r="V698" s="31" t="s">
        <v>60</v>
      </c>
      <c r="W698" s="31" t="s">
        <v>50</v>
      </c>
      <c r="X698" s="31" t="s">
        <v>50</v>
      </c>
      <c r="Y698" s="31" t="s">
        <v>61</v>
      </c>
      <c r="Z698" s="31" t="s">
        <v>62</v>
      </c>
      <c r="AA698" s="31" t="s">
        <v>50</v>
      </c>
      <c r="AB698" s="31" t="s">
        <v>50</v>
      </c>
      <c r="AC698" s="31" t="s">
        <v>63</v>
      </c>
      <c r="AD698" s="31" t="s">
        <v>72</v>
      </c>
      <c r="AE698" s="2">
        <f t="shared" si="111"/>
        <v>48</v>
      </c>
      <c r="AF698" s="31" t="s">
        <v>211</v>
      </c>
      <c r="AG698" s="31" t="s">
        <v>76</v>
      </c>
      <c r="AH698" s="31" t="s">
        <v>924</v>
      </c>
      <c r="AI698" s="31" t="s">
        <v>1111</v>
      </c>
      <c r="AJ698" s="31">
        <f t="shared" si="112"/>
        <v>1</v>
      </c>
      <c r="AK698" s="34">
        <f t="shared" si="113"/>
        <v>5</v>
      </c>
      <c r="AL698" s="30">
        <f t="shared" si="114"/>
        <v>5</v>
      </c>
      <c r="AM698" s="5">
        <f t="shared" si="118"/>
        <v>158.74</v>
      </c>
      <c r="AN698" s="5">
        <f t="shared" si="119"/>
        <v>48</v>
      </c>
      <c r="AO698" s="30">
        <f t="shared" si="120"/>
        <v>624</v>
      </c>
      <c r="AP698" s="30">
        <f t="shared" si="115"/>
        <v>624</v>
      </c>
      <c r="AQ698" t="str">
        <f t="shared" si="116"/>
        <v>1978 - 1992</v>
      </c>
      <c r="AR698" s="2">
        <f t="shared" si="117"/>
        <v>1980</v>
      </c>
      <c r="AS698" s="2">
        <f t="shared" si="121"/>
        <v>13</v>
      </c>
      <c r="AT698" s="31" t="s">
        <v>50</v>
      </c>
      <c r="AU698" s="31" t="s">
        <v>100</v>
      </c>
      <c r="AV698" s="31" t="s">
        <v>60</v>
      </c>
      <c r="AW698" s="31" t="s">
        <v>50</v>
      </c>
      <c r="AX698" s="31" t="s">
        <v>50</v>
      </c>
      <c r="AY698" s="31" t="s">
        <v>50</v>
      </c>
      <c r="AZ698" s="31" t="s">
        <v>50</v>
      </c>
      <c r="BA698" s="31" t="s">
        <v>50</v>
      </c>
      <c r="BB698" s="31" t="s">
        <v>50</v>
      </c>
      <c r="BC698" s="31" t="s">
        <v>50</v>
      </c>
      <c r="BD698" s="31" t="s">
        <v>50</v>
      </c>
      <c r="BE698" s="31" t="s">
        <v>50</v>
      </c>
      <c r="BF698" s="31" t="s">
        <v>50</v>
      </c>
    </row>
    <row r="699" spans="1:58" ht="45" x14ac:dyDescent="0.25">
      <c r="A699" s="31" t="s">
        <v>3717</v>
      </c>
      <c r="B699" s="31" t="s">
        <v>49</v>
      </c>
      <c r="C699" s="32">
        <v>2</v>
      </c>
      <c r="D699" s="31" t="s">
        <v>50</v>
      </c>
      <c r="E699" s="31" t="s">
        <v>72</v>
      </c>
      <c r="F699" s="31" t="s">
        <v>51</v>
      </c>
      <c r="G699" s="31" t="s">
        <v>50</v>
      </c>
      <c r="H699" s="31" t="s">
        <v>50</v>
      </c>
      <c r="I699" s="31" t="s">
        <v>53</v>
      </c>
      <c r="J699" s="31" t="s">
        <v>54</v>
      </c>
      <c r="K699" s="31" t="s">
        <v>54</v>
      </c>
      <c r="L699" s="31" t="s">
        <v>55</v>
      </c>
      <c r="M699" s="31" t="s">
        <v>72</v>
      </c>
      <c r="N699" s="31" t="s">
        <v>56</v>
      </c>
      <c r="O699" s="31" t="s">
        <v>57</v>
      </c>
      <c r="P699" s="31" t="s">
        <v>115</v>
      </c>
      <c r="Q699" s="31" t="s">
        <v>115</v>
      </c>
      <c r="R699" s="31" t="s">
        <v>129</v>
      </c>
      <c r="S699" s="31" t="s">
        <v>59</v>
      </c>
      <c r="T699" s="31" t="s">
        <v>60</v>
      </c>
      <c r="U699" s="31" t="s">
        <v>60</v>
      </c>
      <c r="V699" s="31" t="s">
        <v>50</v>
      </c>
      <c r="W699" s="31" t="s">
        <v>50</v>
      </c>
      <c r="X699" s="31" t="s">
        <v>50</v>
      </c>
      <c r="Y699" s="31" t="s">
        <v>50</v>
      </c>
      <c r="Z699" s="31" t="s">
        <v>62</v>
      </c>
      <c r="AA699" s="31" t="s">
        <v>50</v>
      </c>
      <c r="AB699" s="31" t="s">
        <v>50</v>
      </c>
      <c r="AC699" s="31" t="s">
        <v>63</v>
      </c>
      <c r="AD699" s="31" t="s">
        <v>72</v>
      </c>
      <c r="AE699" s="2">
        <f t="shared" si="111"/>
        <v>48</v>
      </c>
      <c r="AF699" s="31" t="s">
        <v>84</v>
      </c>
      <c r="AG699" s="31" t="s">
        <v>129</v>
      </c>
      <c r="AH699" s="31" t="s">
        <v>144</v>
      </c>
      <c r="AI699" s="31" t="s">
        <v>12105</v>
      </c>
      <c r="AJ699" s="31">
        <f t="shared" si="112"/>
        <v>0</v>
      </c>
      <c r="AK699" s="34">
        <f t="shared" si="113"/>
        <v>-99</v>
      </c>
      <c r="AL699" s="30">
        <f t="shared" si="114"/>
        <v>-99</v>
      </c>
      <c r="AM699" s="5">
        <f t="shared" si="118"/>
        <v>198.54</v>
      </c>
      <c r="AN699" s="5">
        <f t="shared" si="119"/>
        <v>0</v>
      </c>
      <c r="AO699" s="30">
        <f t="shared" si="120"/>
        <v>0</v>
      </c>
      <c r="AP699" s="30">
        <f t="shared" si="115"/>
        <v>0</v>
      </c>
      <c r="AQ699" t="str">
        <f t="shared" si="116"/>
        <v>Before 1978</v>
      </c>
      <c r="AR699" s="2">
        <f t="shared" si="117"/>
        <v>1950</v>
      </c>
      <c r="AS699" s="2">
        <f t="shared" si="121"/>
        <v>-99</v>
      </c>
      <c r="AT699" s="31" t="s">
        <v>50</v>
      </c>
      <c r="AU699" s="31" t="s">
        <v>50</v>
      </c>
      <c r="AV699" s="31" t="s">
        <v>141</v>
      </c>
      <c r="AW699" s="31" t="s">
        <v>86</v>
      </c>
      <c r="AX699" s="31" t="s">
        <v>224</v>
      </c>
      <c r="AY699" s="31" t="s">
        <v>179</v>
      </c>
      <c r="AZ699" s="31" t="s">
        <v>144</v>
      </c>
      <c r="BA699" s="31" t="s">
        <v>12105</v>
      </c>
      <c r="BB699" s="31" t="s">
        <v>50</v>
      </c>
      <c r="BC699" s="31" t="s">
        <v>50</v>
      </c>
      <c r="BD699" s="31" t="s">
        <v>50</v>
      </c>
      <c r="BE699" s="31" t="s">
        <v>50</v>
      </c>
      <c r="BF699" s="31" t="s">
        <v>50</v>
      </c>
    </row>
    <row r="700" spans="1:58" ht="45" x14ac:dyDescent="0.25">
      <c r="A700" s="31" t="s">
        <v>3724</v>
      </c>
      <c r="B700" s="31" t="s">
        <v>49</v>
      </c>
      <c r="C700" s="32">
        <v>2</v>
      </c>
      <c r="D700" s="31" t="s">
        <v>50</v>
      </c>
      <c r="E700" s="31" t="s">
        <v>84</v>
      </c>
      <c r="F700" s="31" t="s">
        <v>85</v>
      </c>
      <c r="G700" s="31" t="s">
        <v>50</v>
      </c>
      <c r="H700" s="31" t="s">
        <v>50</v>
      </c>
      <c r="I700" s="31" t="s">
        <v>53</v>
      </c>
      <c r="J700" s="31" t="s">
        <v>54</v>
      </c>
      <c r="K700" s="31" t="s">
        <v>54</v>
      </c>
      <c r="L700" s="31" t="s">
        <v>55</v>
      </c>
      <c r="M700" s="31" t="s">
        <v>72</v>
      </c>
      <c r="N700" s="31" t="s">
        <v>60</v>
      </c>
      <c r="O700" s="31" t="s">
        <v>57</v>
      </c>
      <c r="P700" s="31" t="s">
        <v>50</v>
      </c>
      <c r="Q700" s="31" t="s">
        <v>98</v>
      </c>
      <c r="R700" s="31" t="s">
        <v>74</v>
      </c>
      <c r="S700" s="31" t="s">
        <v>59</v>
      </c>
      <c r="T700" s="31" t="s">
        <v>60</v>
      </c>
      <c r="U700" s="31" t="s">
        <v>60</v>
      </c>
      <c r="V700" s="31" t="s">
        <v>60</v>
      </c>
      <c r="W700" s="31" t="s">
        <v>50</v>
      </c>
      <c r="X700" s="31" t="s">
        <v>50</v>
      </c>
      <c r="Y700" s="31" t="s">
        <v>50</v>
      </c>
      <c r="Z700" s="31" t="s">
        <v>62</v>
      </c>
      <c r="AA700" s="31" t="s">
        <v>50</v>
      </c>
      <c r="AB700" s="31" t="s">
        <v>50</v>
      </c>
      <c r="AC700" s="31" t="s">
        <v>63</v>
      </c>
      <c r="AD700" s="31" t="s">
        <v>50</v>
      </c>
      <c r="AE700" s="2">
        <f t="shared" si="111"/>
        <v>48</v>
      </c>
      <c r="AF700" s="31" t="s">
        <v>84</v>
      </c>
      <c r="AG700" s="31" t="s">
        <v>129</v>
      </c>
      <c r="AH700" s="31" t="s">
        <v>574</v>
      </c>
      <c r="AI700" s="31" t="s">
        <v>1132</v>
      </c>
      <c r="AJ700" s="31">
        <f t="shared" si="112"/>
        <v>0</v>
      </c>
      <c r="AK700" s="34">
        <f t="shared" si="113"/>
        <v>-99</v>
      </c>
      <c r="AL700" s="30">
        <f t="shared" si="114"/>
        <v>-99</v>
      </c>
      <c r="AM700" s="5">
        <f t="shared" si="118"/>
        <v>0</v>
      </c>
      <c r="AN700" s="5">
        <f t="shared" si="119"/>
        <v>0</v>
      </c>
      <c r="AO700" s="30">
        <f t="shared" si="120"/>
        <v>0</v>
      </c>
      <c r="AP700" s="30">
        <f t="shared" si="115"/>
        <v>0</v>
      </c>
      <c r="AQ700" t="str">
        <f t="shared" si="116"/>
        <v>1978 - 1992</v>
      </c>
      <c r="AR700" s="2">
        <f t="shared" si="117"/>
        <v>1990</v>
      </c>
      <c r="AS700" s="2">
        <f t="shared" si="121"/>
        <v>-99</v>
      </c>
      <c r="AT700" s="31" t="s">
        <v>50</v>
      </c>
      <c r="AU700" s="31" t="s">
        <v>50</v>
      </c>
      <c r="AV700" s="31" t="s">
        <v>141</v>
      </c>
      <c r="AW700" s="31" t="s">
        <v>86</v>
      </c>
      <c r="AX700" s="31" t="s">
        <v>211</v>
      </c>
      <c r="AY700" s="31" t="s">
        <v>68</v>
      </c>
      <c r="AZ700" s="31" t="s">
        <v>574</v>
      </c>
      <c r="BA700" s="31" t="s">
        <v>1132</v>
      </c>
      <c r="BB700" s="31" t="s">
        <v>50</v>
      </c>
      <c r="BC700" s="31" t="s">
        <v>50</v>
      </c>
      <c r="BD700" s="31" t="s">
        <v>50</v>
      </c>
      <c r="BE700" s="31" t="s">
        <v>50</v>
      </c>
      <c r="BF700" s="31" t="s">
        <v>50</v>
      </c>
    </row>
    <row r="701" spans="1:58" ht="45" x14ac:dyDescent="0.25">
      <c r="A701" s="31" t="s">
        <v>3746</v>
      </c>
      <c r="B701" s="31" t="s">
        <v>49</v>
      </c>
      <c r="C701" s="32">
        <v>1</v>
      </c>
      <c r="D701" s="31" t="s">
        <v>50</v>
      </c>
      <c r="E701" s="31" t="s">
        <v>84</v>
      </c>
      <c r="F701" s="31" t="s">
        <v>85</v>
      </c>
      <c r="G701" s="31" t="s">
        <v>50</v>
      </c>
      <c r="H701" s="31" t="s">
        <v>50</v>
      </c>
      <c r="I701" s="31" t="s">
        <v>53</v>
      </c>
      <c r="J701" s="31" t="s">
        <v>54</v>
      </c>
      <c r="K701" s="31" t="s">
        <v>54</v>
      </c>
      <c r="L701" s="31" t="s">
        <v>55</v>
      </c>
      <c r="M701" s="31" t="s">
        <v>51</v>
      </c>
      <c r="N701" s="31" t="s">
        <v>50</v>
      </c>
      <c r="O701" s="31" t="s">
        <v>66</v>
      </c>
      <c r="P701" s="31" t="s">
        <v>50</v>
      </c>
      <c r="Q701" s="31" t="s">
        <v>50</v>
      </c>
      <c r="R701" s="31" t="s">
        <v>74</v>
      </c>
      <c r="S701" s="31" t="s">
        <v>59</v>
      </c>
      <c r="T701" s="31" t="s">
        <v>60</v>
      </c>
      <c r="U701" s="31" t="s">
        <v>60</v>
      </c>
      <c r="V701" s="31" t="s">
        <v>66</v>
      </c>
      <c r="W701" s="31" t="s">
        <v>50</v>
      </c>
      <c r="X701" s="31" t="s">
        <v>50</v>
      </c>
      <c r="Y701" s="31" t="s">
        <v>60</v>
      </c>
      <c r="Z701" s="31" t="s">
        <v>62</v>
      </c>
      <c r="AA701" s="31" t="s">
        <v>50</v>
      </c>
      <c r="AB701" s="31" t="s">
        <v>50</v>
      </c>
      <c r="AC701" s="31" t="s">
        <v>87</v>
      </c>
      <c r="AD701" s="31" t="s">
        <v>72</v>
      </c>
      <c r="AE701" s="2">
        <f t="shared" si="111"/>
        <v>48</v>
      </c>
      <c r="AF701" s="31" t="s">
        <v>211</v>
      </c>
      <c r="AG701" s="31" t="s">
        <v>76</v>
      </c>
      <c r="AH701" s="31" t="s">
        <v>152</v>
      </c>
      <c r="AI701" s="31" t="s">
        <v>12106</v>
      </c>
      <c r="AJ701" s="31">
        <f t="shared" si="112"/>
        <v>0</v>
      </c>
      <c r="AK701" s="34">
        <f t="shared" si="113"/>
        <v>-99</v>
      </c>
      <c r="AL701" s="30">
        <f t="shared" si="114"/>
        <v>-99</v>
      </c>
      <c r="AM701" s="5">
        <f t="shared" si="118"/>
        <v>91.68</v>
      </c>
      <c r="AN701" s="5">
        <f t="shared" si="119"/>
        <v>0</v>
      </c>
      <c r="AO701" s="30">
        <f t="shared" si="120"/>
        <v>0</v>
      </c>
      <c r="AP701" s="30">
        <f t="shared" si="115"/>
        <v>0</v>
      </c>
      <c r="AQ701" t="str">
        <f t="shared" si="116"/>
        <v>1993 - 2001</v>
      </c>
      <c r="AR701" s="2">
        <f t="shared" si="117"/>
        <v>2000</v>
      </c>
      <c r="AS701" s="2">
        <f t="shared" si="121"/>
        <v>-99</v>
      </c>
      <c r="AT701" s="31" t="s">
        <v>50</v>
      </c>
      <c r="AU701" s="31" t="s">
        <v>50</v>
      </c>
      <c r="AV701" s="31" t="s">
        <v>66</v>
      </c>
      <c r="AW701" s="31" t="s">
        <v>57</v>
      </c>
      <c r="AX701" s="31" t="s">
        <v>267</v>
      </c>
      <c r="AY701" s="31" t="s">
        <v>68</v>
      </c>
      <c r="AZ701" s="31" t="s">
        <v>152</v>
      </c>
      <c r="BA701" s="31" t="s">
        <v>12106</v>
      </c>
      <c r="BB701" s="31" t="s">
        <v>50</v>
      </c>
      <c r="BC701" s="31" t="s">
        <v>50</v>
      </c>
      <c r="BD701" s="31" t="s">
        <v>50</v>
      </c>
      <c r="BE701" s="31" t="s">
        <v>50</v>
      </c>
      <c r="BF701" s="31" t="s">
        <v>50</v>
      </c>
    </row>
    <row r="702" spans="1:58" ht="45" x14ac:dyDescent="0.25">
      <c r="A702" s="31" t="s">
        <v>3759</v>
      </c>
      <c r="B702" s="31" t="s">
        <v>49</v>
      </c>
      <c r="C702" s="32">
        <v>3</v>
      </c>
      <c r="D702" s="31" t="s">
        <v>50</v>
      </c>
      <c r="E702" s="31" t="s">
        <v>50</v>
      </c>
      <c r="F702" s="31" t="s">
        <v>50</v>
      </c>
      <c r="G702" s="31" t="s">
        <v>85</v>
      </c>
      <c r="H702" s="31" t="s">
        <v>70</v>
      </c>
      <c r="I702" s="31" t="s">
        <v>53</v>
      </c>
      <c r="J702" s="31" t="s">
        <v>54</v>
      </c>
      <c r="K702" s="31" t="s">
        <v>60</v>
      </c>
      <c r="L702" s="31" t="s">
        <v>55</v>
      </c>
      <c r="M702" s="31" t="s">
        <v>52</v>
      </c>
      <c r="N702" s="31" t="s">
        <v>60</v>
      </c>
      <c r="O702" s="31" t="s">
        <v>60</v>
      </c>
      <c r="P702" s="31" t="s">
        <v>73</v>
      </c>
      <c r="Q702" s="31" t="s">
        <v>50</v>
      </c>
      <c r="R702" s="31" t="s">
        <v>58</v>
      </c>
      <c r="S702" s="31" t="s">
        <v>53</v>
      </c>
      <c r="T702" s="31" t="s">
        <v>60</v>
      </c>
      <c r="U702" s="31" t="s">
        <v>60</v>
      </c>
      <c r="V702" s="31" t="s">
        <v>66</v>
      </c>
      <c r="W702" s="31" t="s">
        <v>50</v>
      </c>
      <c r="X702" s="31" t="s">
        <v>116</v>
      </c>
      <c r="Y702" s="31" t="s">
        <v>60</v>
      </c>
      <c r="Z702" s="31" t="s">
        <v>62</v>
      </c>
      <c r="AA702" s="31" t="s">
        <v>50</v>
      </c>
      <c r="AB702" s="31" t="s">
        <v>50</v>
      </c>
      <c r="AC702" s="31" t="s">
        <v>87</v>
      </c>
      <c r="AD702" s="31" t="s">
        <v>72</v>
      </c>
      <c r="AE702" s="2">
        <f t="shared" si="111"/>
        <v>48</v>
      </c>
      <c r="AF702" s="31" t="s">
        <v>84</v>
      </c>
      <c r="AG702" s="31" t="s">
        <v>129</v>
      </c>
      <c r="AH702" s="31" t="s">
        <v>924</v>
      </c>
      <c r="AI702" s="31" t="s">
        <v>12107</v>
      </c>
      <c r="AJ702" s="31">
        <f t="shared" si="112"/>
        <v>0</v>
      </c>
      <c r="AK702" s="34">
        <f t="shared" si="113"/>
        <v>-99</v>
      </c>
      <c r="AL702" s="30">
        <f t="shared" si="114"/>
        <v>-99</v>
      </c>
      <c r="AM702" s="5">
        <f t="shared" si="118"/>
        <v>105.88</v>
      </c>
      <c r="AN702" s="5">
        <f t="shared" si="119"/>
        <v>0</v>
      </c>
      <c r="AO702" s="30">
        <f t="shared" si="120"/>
        <v>0</v>
      </c>
      <c r="AP702" s="30">
        <f t="shared" si="115"/>
        <v>0</v>
      </c>
      <c r="AQ702" t="str">
        <f t="shared" si="116"/>
        <v>1978 - 1992</v>
      </c>
      <c r="AR702" s="2">
        <f t="shared" si="117"/>
        <v>1988</v>
      </c>
      <c r="AS702" s="2">
        <f t="shared" si="121"/>
        <v>-99</v>
      </c>
      <c r="AT702" s="31" t="s">
        <v>50</v>
      </c>
      <c r="AU702" s="31" t="s">
        <v>50</v>
      </c>
      <c r="AV702" s="31" t="s">
        <v>141</v>
      </c>
      <c r="AW702" s="31" t="s">
        <v>86</v>
      </c>
      <c r="AX702" s="31" t="s">
        <v>226</v>
      </c>
      <c r="AY702" s="31" t="s">
        <v>179</v>
      </c>
      <c r="AZ702" s="31" t="s">
        <v>924</v>
      </c>
      <c r="BA702" s="31" t="s">
        <v>12107</v>
      </c>
      <c r="BB702" s="31" t="s">
        <v>50</v>
      </c>
      <c r="BC702" s="31" t="s">
        <v>50</v>
      </c>
      <c r="BD702" s="31" t="s">
        <v>50</v>
      </c>
      <c r="BE702" s="31" t="s">
        <v>50</v>
      </c>
      <c r="BF702" s="31" t="s">
        <v>50</v>
      </c>
    </row>
    <row r="703" spans="1:58" ht="45" x14ac:dyDescent="0.25">
      <c r="A703" s="31" t="s">
        <v>1185</v>
      </c>
      <c r="B703" s="31" t="s">
        <v>49</v>
      </c>
      <c r="C703" s="32">
        <v>4</v>
      </c>
      <c r="D703" s="31" t="s">
        <v>50</v>
      </c>
      <c r="E703" s="31" t="s">
        <v>84</v>
      </c>
      <c r="F703" s="31" t="s">
        <v>85</v>
      </c>
      <c r="G703" s="31" t="s">
        <v>71</v>
      </c>
      <c r="H703" s="31" t="s">
        <v>96</v>
      </c>
      <c r="I703" s="31" t="s">
        <v>53</v>
      </c>
      <c r="J703" s="31" t="s">
        <v>54</v>
      </c>
      <c r="K703" s="31" t="s">
        <v>54</v>
      </c>
      <c r="L703" s="31" t="s">
        <v>55</v>
      </c>
      <c r="M703" s="31" t="s">
        <v>696</v>
      </c>
      <c r="N703" s="31" t="s">
        <v>50</v>
      </c>
      <c r="O703" s="31" t="s">
        <v>57</v>
      </c>
      <c r="P703" s="31" t="s">
        <v>50</v>
      </c>
      <c r="Q703" s="31" t="s">
        <v>160</v>
      </c>
      <c r="R703" s="31" t="s">
        <v>58</v>
      </c>
      <c r="S703" s="31" t="s">
        <v>59</v>
      </c>
      <c r="T703" s="31" t="s">
        <v>60</v>
      </c>
      <c r="U703" s="31" t="s">
        <v>60</v>
      </c>
      <c r="V703" s="31" t="s">
        <v>50</v>
      </c>
      <c r="W703" s="31" t="s">
        <v>50</v>
      </c>
      <c r="X703" s="31" t="s">
        <v>50</v>
      </c>
      <c r="Y703" s="31" t="s">
        <v>61</v>
      </c>
      <c r="Z703" s="31" t="s">
        <v>62</v>
      </c>
      <c r="AA703" s="31" t="s">
        <v>50</v>
      </c>
      <c r="AB703" s="31" t="s">
        <v>50</v>
      </c>
      <c r="AC703" s="31" t="s">
        <v>87</v>
      </c>
      <c r="AD703" s="31" t="s">
        <v>50</v>
      </c>
      <c r="AE703" s="2">
        <f t="shared" si="111"/>
        <v>48</v>
      </c>
      <c r="AF703" s="31" t="s">
        <v>84</v>
      </c>
      <c r="AG703" s="31" t="s">
        <v>129</v>
      </c>
      <c r="AH703" s="31" t="s">
        <v>152</v>
      </c>
      <c r="AI703" s="31" t="s">
        <v>12108</v>
      </c>
      <c r="AJ703" s="31">
        <f t="shared" si="112"/>
        <v>0</v>
      </c>
      <c r="AK703" s="34">
        <f t="shared" si="113"/>
        <v>-99</v>
      </c>
      <c r="AL703" s="30">
        <f t="shared" si="114"/>
        <v>-99</v>
      </c>
      <c r="AM703" s="5">
        <f t="shared" si="118"/>
        <v>35.11</v>
      </c>
      <c r="AN703" s="5">
        <f t="shared" si="119"/>
        <v>0</v>
      </c>
      <c r="AO703" s="30">
        <f t="shared" si="120"/>
        <v>0</v>
      </c>
      <c r="AP703" s="30">
        <f t="shared" si="115"/>
        <v>0</v>
      </c>
      <c r="AQ703" t="str">
        <f t="shared" si="116"/>
        <v>1993 - 2001</v>
      </c>
      <c r="AR703" s="2">
        <f t="shared" si="117"/>
        <v>1998</v>
      </c>
      <c r="AS703" s="2">
        <f t="shared" si="121"/>
        <v>-99</v>
      </c>
      <c r="AT703" s="31" t="s">
        <v>50</v>
      </c>
      <c r="AU703" s="31" t="s">
        <v>50</v>
      </c>
      <c r="AV703" s="31" t="s">
        <v>66</v>
      </c>
      <c r="AW703" s="31" t="s">
        <v>57</v>
      </c>
      <c r="AX703" s="31" t="s">
        <v>195</v>
      </c>
      <c r="AY703" s="31" t="s">
        <v>68</v>
      </c>
      <c r="AZ703" s="31" t="s">
        <v>152</v>
      </c>
      <c r="BA703" s="31" t="s">
        <v>12108</v>
      </c>
      <c r="BB703" s="31" t="s">
        <v>50</v>
      </c>
      <c r="BC703" s="31" t="s">
        <v>50</v>
      </c>
      <c r="BD703" s="31" t="s">
        <v>50</v>
      </c>
      <c r="BE703" s="31" t="s">
        <v>50</v>
      </c>
      <c r="BF703" s="31" t="s">
        <v>50</v>
      </c>
    </row>
    <row r="704" spans="1:58" ht="45" x14ac:dyDescent="0.25">
      <c r="A704" s="31" t="s">
        <v>3780</v>
      </c>
      <c r="B704" s="31" t="s">
        <v>49</v>
      </c>
      <c r="C704" s="32">
        <v>4</v>
      </c>
      <c r="D704" s="31" t="s">
        <v>50</v>
      </c>
      <c r="E704" s="31" t="s">
        <v>96</v>
      </c>
      <c r="F704" s="31" t="s">
        <v>194</v>
      </c>
      <c r="G704" s="31" t="s">
        <v>50</v>
      </c>
      <c r="H704" s="31" t="s">
        <v>50</v>
      </c>
      <c r="I704" s="31" t="s">
        <v>97</v>
      </c>
      <c r="J704" s="31" t="s">
        <v>54</v>
      </c>
      <c r="K704" s="31" t="s">
        <v>54</v>
      </c>
      <c r="L704" s="31" t="s">
        <v>55</v>
      </c>
      <c r="M704" s="31" t="s">
        <v>72</v>
      </c>
      <c r="N704" s="31" t="s">
        <v>50</v>
      </c>
      <c r="O704" s="31" t="s">
        <v>57</v>
      </c>
      <c r="P704" s="31" t="s">
        <v>50</v>
      </c>
      <c r="Q704" s="31" t="s">
        <v>50</v>
      </c>
      <c r="R704" s="31" t="s">
        <v>74</v>
      </c>
      <c r="S704" s="31" t="s">
        <v>59</v>
      </c>
      <c r="T704" s="31" t="s">
        <v>60</v>
      </c>
      <c r="U704" s="31" t="s">
        <v>60</v>
      </c>
      <c r="V704" s="31" t="s">
        <v>66</v>
      </c>
      <c r="W704" s="31" t="s">
        <v>50</v>
      </c>
      <c r="X704" s="31" t="s">
        <v>161</v>
      </c>
      <c r="Y704" s="31" t="s">
        <v>50</v>
      </c>
      <c r="Z704" s="31" t="s">
        <v>62</v>
      </c>
      <c r="AA704" s="31" t="s">
        <v>50</v>
      </c>
      <c r="AB704" s="31" t="s">
        <v>50</v>
      </c>
      <c r="AC704" s="31" t="s">
        <v>87</v>
      </c>
      <c r="AD704" s="31" t="s">
        <v>72</v>
      </c>
      <c r="AE704" s="2">
        <f t="shared" si="111"/>
        <v>48</v>
      </c>
      <c r="AF704" s="31" t="s">
        <v>84</v>
      </c>
      <c r="AG704" s="31" t="s">
        <v>129</v>
      </c>
      <c r="AH704" s="31" t="s">
        <v>152</v>
      </c>
      <c r="AI704" s="31" t="s">
        <v>12109</v>
      </c>
      <c r="AJ704" s="31">
        <f t="shared" si="112"/>
        <v>0</v>
      </c>
      <c r="AK704" s="34">
        <f t="shared" si="113"/>
        <v>-99</v>
      </c>
      <c r="AL704" s="30">
        <f t="shared" si="114"/>
        <v>-99</v>
      </c>
      <c r="AM704" s="5">
        <f t="shared" si="118"/>
        <v>105.88</v>
      </c>
      <c r="AN704" s="5">
        <f t="shared" si="119"/>
        <v>0</v>
      </c>
      <c r="AO704" s="30">
        <f t="shared" si="120"/>
        <v>0</v>
      </c>
      <c r="AP704" s="30">
        <f t="shared" si="115"/>
        <v>0</v>
      </c>
      <c r="AQ704" t="str">
        <f t="shared" si="116"/>
        <v>1993 - 2001</v>
      </c>
      <c r="AR704" s="2">
        <f t="shared" si="117"/>
        <v>2001</v>
      </c>
      <c r="AS704" s="2">
        <f t="shared" si="121"/>
        <v>-99</v>
      </c>
      <c r="AT704" s="31" t="s">
        <v>50</v>
      </c>
      <c r="AU704" s="31" t="s">
        <v>50</v>
      </c>
      <c r="AV704" s="31" t="s">
        <v>141</v>
      </c>
      <c r="AW704" s="31" t="s">
        <v>86</v>
      </c>
      <c r="AX704" s="31" t="s">
        <v>50</v>
      </c>
      <c r="AY704" s="31" t="s">
        <v>50</v>
      </c>
      <c r="AZ704" s="31" t="s">
        <v>152</v>
      </c>
      <c r="BA704" s="31" t="s">
        <v>12109</v>
      </c>
      <c r="BB704" s="31" t="s">
        <v>50</v>
      </c>
      <c r="BC704" s="31" t="s">
        <v>50</v>
      </c>
      <c r="BD704" s="31" t="s">
        <v>50</v>
      </c>
      <c r="BE704" s="31" t="s">
        <v>50</v>
      </c>
      <c r="BF704" s="31" t="s">
        <v>50</v>
      </c>
    </row>
    <row r="705" spans="1:58" ht="45" x14ac:dyDescent="0.25">
      <c r="A705" s="31" t="s">
        <v>3780</v>
      </c>
      <c r="B705" s="31" t="s">
        <v>49</v>
      </c>
      <c r="C705" s="32">
        <v>10</v>
      </c>
      <c r="D705" s="31" t="s">
        <v>50</v>
      </c>
      <c r="E705" s="31" t="s">
        <v>96</v>
      </c>
      <c r="F705" s="31" t="s">
        <v>194</v>
      </c>
      <c r="G705" s="31" t="s">
        <v>50</v>
      </c>
      <c r="H705" s="31" t="s">
        <v>50</v>
      </c>
      <c r="I705" s="31" t="s">
        <v>53</v>
      </c>
      <c r="J705" s="31" t="s">
        <v>54</v>
      </c>
      <c r="K705" s="31" t="s">
        <v>54</v>
      </c>
      <c r="L705" s="31" t="s">
        <v>55</v>
      </c>
      <c r="M705" s="31" t="s">
        <v>51</v>
      </c>
      <c r="N705" s="31" t="s">
        <v>50</v>
      </c>
      <c r="O705" s="31" t="s">
        <v>57</v>
      </c>
      <c r="P705" s="31" t="s">
        <v>50</v>
      </c>
      <c r="Q705" s="31" t="s">
        <v>50</v>
      </c>
      <c r="R705" s="31" t="s">
        <v>74</v>
      </c>
      <c r="S705" s="31" t="s">
        <v>59</v>
      </c>
      <c r="T705" s="31" t="s">
        <v>60</v>
      </c>
      <c r="U705" s="31" t="s">
        <v>60</v>
      </c>
      <c r="V705" s="31" t="s">
        <v>60</v>
      </c>
      <c r="W705" s="31" t="s">
        <v>50</v>
      </c>
      <c r="X705" s="31" t="s">
        <v>50</v>
      </c>
      <c r="Y705" s="31" t="s">
        <v>50</v>
      </c>
      <c r="Z705" s="31" t="s">
        <v>62</v>
      </c>
      <c r="AA705" s="31" t="s">
        <v>50</v>
      </c>
      <c r="AB705" s="31" t="s">
        <v>50</v>
      </c>
      <c r="AC705" s="31" t="s">
        <v>87</v>
      </c>
      <c r="AD705" s="31" t="s">
        <v>72</v>
      </c>
      <c r="AE705" s="2">
        <f t="shared" si="111"/>
        <v>48</v>
      </c>
      <c r="AF705" s="31" t="s">
        <v>84</v>
      </c>
      <c r="AG705" s="31" t="s">
        <v>129</v>
      </c>
      <c r="AH705" s="31" t="s">
        <v>152</v>
      </c>
      <c r="AI705" s="31" t="s">
        <v>12109</v>
      </c>
      <c r="AJ705" s="31">
        <f t="shared" si="112"/>
        <v>0</v>
      </c>
      <c r="AK705" s="34">
        <f t="shared" si="113"/>
        <v>-99</v>
      </c>
      <c r="AL705" s="30">
        <f t="shared" si="114"/>
        <v>-99</v>
      </c>
      <c r="AM705" s="5">
        <f t="shared" si="118"/>
        <v>105.88</v>
      </c>
      <c r="AN705" s="5">
        <f t="shared" si="119"/>
        <v>0</v>
      </c>
      <c r="AO705" s="30">
        <f t="shared" si="120"/>
        <v>0</v>
      </c>
      <c r="AP705" s="30">
        <f t="shared" si="115"/>
        <v>0</v>
      </c>
      <c r="AQ705" t="str">
        <f t="shared" si="116"/>
        <v>1993 - 2001</v>
      </c>
      <c r="AR705" s="2">
        <f t="shared" si="117"/>
        <v>2001</v>
      </c>
      <c r="AS705" s="2">
        <f t="shared" si="121"/>
        <v>-99</v>
      </c>
      <c r="AT705" s="31" t="s">
        <v>50</v>
      </c>
      <c r="AU705" s="31" t="s">
        <v>50</v>
      </c>
      <c r="AV705" s="31" t="s">
        <v>141</v>
      </c>
      <c r="AW705" s="31" t="s">
        <v>86</v>
      </c>
      <c r="AX705" s="31" t="s">
        <v>50</v>
      </c>
      <c r="AY705" s="31" t="s">
        <v>50</v>
      </c>
      <c r="AZ705" s="31" t="s">
        <v>152</v>
      </c>
      <c r="BA705" s="31" t="s">
        <v>12109</v>
      </c>
      <c r="BB705" s="31" t="s">
        <v>50</v>
      </c>
      <c r="BC705" s="31" t="s">
        <v>50</v>
      </c>
      <c r="BD705" s="31" t="s">
        <v>50</v>
      </c>
      <c r="BE705" s="31" t="s">
        <v>50</v>
      </c>
      <c r="BF705" s="31" t="s">
        <v>50</v>
      </c>
    </row>
    <row r="706" spans="1:58" ht="60" x14ac:dyDescent="0.25">
      <c r="A706" s="31" t="s">
        <v>3835</v>
      </c>
      <c r="B706" s="31" t="s">
        <v>49</v>
      </c>
      <c r="C706" s="32">
        <v>2</v>
      </c>
      <c r="D706" s="31" t="s">
        <v>50</v>
      </c>
      <c r="E706" s="31" t="s">
        <v>85</v>
      </c>
      <c r="F706" s="31" t="s">
        <v>70</v>
      </c>
      <c r="G706" s="31" t="s">
        <v>71</v>
      </c>
      <c r="H706" s="31" t="s">
        <v>96</v>
      </c>
      <c r="I706" s="31" t="s">
        <v>57</v>
      </c>
      <c r="J706" s="31" t="s">
        <v>54</v>
      </c>
      <c r="K706" s="31" t="s">
        <v>54</v>
      </c>
      <c r="L706" s="31" t="s">
        <v>55</v>
      </c>
      <c r="M706" s="31" t="s">
        <v>102</v>
      </c>
      <c r="N706" s="31" t="s">
        <v>50</v>
      </c>
      <c r="O706" s="31" t="s">
        <v>57</v>
      </c>
      <c r="P706" s="31" t="s">
        <v>113</v>
      </c>
      <c r="Q706" s="31" t="s">
        <v>143</v>
      </c>
      <c r="R706" s="31" t="s">
        <v>86</v>
      </c>
      <c r="S706" s="31" t="s">
        <v>59</v>
      </c>
      <c r="T706" s="31" t="s">
        <v>60</v>
      </c>
      <c r="U706" s="31" t="s">
        <v>60</v>
      </c>
      <c r="V706" s="31" t="s">
        <v>60</v>
      </c>
      <c r="W706" s="31" t="s">
        <v>50</v>
      </c>
      <c r="X706" s="31" t="s">
        <v>50</v>
      </c>
      <c r="Y706" s="31" t="s">
        <v>50</v>
      </c>
      <c r="Z706" s="31" t="s">
        <v>62</v>
      </c>
      <c r="AA706" s="31" t="s">
        <v>50</v>
      </c>
      <c r="AB706" s="31" t="s">
        <v>50</v>
      </c>
      <c r="AC706" s="31" t="s">
        <v>87</v>
      </c>
      <c r="AD706" s="31" t="s">
        <v>72</v>
      </c>
      <c r="AE706" s="2">
        <f t="shared" si="111"/>
        <v>48</v>
      </c>
      <c r="AF706" s="31" t="s">
        <v>84</v>
      </c>
      <c r="AG706" s="31" t="s">
        <v>129</v>
      </c>
      <c r="AH706" s="31" t="s">
        <v>144</v>
      </c>
      <c r="AI706" s="31" t="s">
        <v>12110</v>
      </c>
      <c r="AJ706" s="31">
        <f t="shared" si="112"/>
        <v>0</v>
      </c>
      <c r="AK706" s="34">
        <f t="shared" si="113"/>
        <v>-99</v>
      </c>
      <c r="AL706" s="30">
        <f t="shared" si="114"/>
        <v>-99</v>
      </c>
      <c r="AM706" s="5">
        <f t="shared" si="118"/>
        <v>10.41</v>
      </c>
      <c r="AN706" s="5">
        <f t="shared" si="119"/>
        <v>0</v>
      </c>
      <c r="AO706" s="30">
        <f t="shared" si="120"/>
        <v>0</v>
      </c>
      <c r="AP706" s="30">
        <f t="shared" si="115"/>
        <v>0</v>
      </c>
      <c r="AQ706" t="str">
        <f t="shared" si="116"/>
        <v>1978 - 1992</v>
      </c>
      <c r="AR706" s="2">
        <f t="shared" si="117"/>
        <v>1991</v>
      </c>
      <c r="AS706" s="2">
        <f t="shared" si="121"/>
        <v>-99</v>
      </c>
      <c r="AT706" s="31" t="s">
        <v>50</v>
      </c>
      <c r="AU706" s="31" t="s">
        <v>50</v>
      </c>
      <c r="AV706" s="31" t="s">
        <v>66</v>
      </c>
      <c r="AW706" s="31" t="s">
        <v>57</v>
      </c>
      <c r="AX706" s="31" t="s">
        <v>108</v>
      </c>
      <c r="AY706" s="31" t="s">
        <v>68</v>
      </c>
      <c r="AZ706" s="31" t="s">
        <v>144</v>
      </c>
      <c r="BA706" s="31" t="s">
        <v>12110</v>
      </c>
      <c r="BB706" s="31" t="s">
        <v>50</v>
      </c>
      <c r="BC706" s="31" t="s">
        <v>50</v>
      </c>
      <c r="BD706" s="31" t="s">
        <v>50</v>
      </c>
      <c r="BE706" s="31" t="s">
        <v>50</v>
      </c>
      <c r="BF706" s="31" t="s">
        <v>50</v>
      </c>
    </row>
    <row r="707" spans="1:58" ht="45" x14ac:dyDescent="0.25">
      <c r="A707" s="31" t="s">
        <v>3863</v>
      </c>
      <c r="B707" s="31" t="s">
        <v>49</v>
      </c>
      <c r="C707" s="32">
        <v>1</v>
      </c>
      <c r="D707" s="31" t="s">
        <v>50</v>
      </c>
      <c r="E707" s="31" t="s">
        <v>85</v>
      </c>
      <c r="F707" s="31" t="s">
        <v>70</v>
      </c>
      <c r="G707" s="31" t="s">
        <v>71</v>
      </c>
      <c r="H707" s="31" t="s">
        <v>96</v>
      </c>
      <c r="I707" s="31" t="s">
        <v>53</v>
      </c>
      <c r="J707" s="31" t="s">
        <v>54</v>
      </c>
      <c r="K707" s="31" t="s">
        <v>54</v>
      </c>
      <c r="L707" s="31" t="s">
        <v>55</v>
      </c>
      <c r="M707" s="31" t="s">
        <v>72</v>
      </c>
      <c r="N707" s="31" t="s">
        <v>60</v>
      </c>
      <c r="O707" s="31" t="s">
        <v>57</v>
      </c>
      <c r="P707" s="31" t="s">
        <v>50</v>
      </c>
      <c r="Q707" s="31" t="s">
        <v>205</v>
      </c>
      <c r="R707" s="31" t="s">
        <v>58</v>
      </c>
      <c r="S707" s="31" t="s">
        <v>59</v>
      </c>
      <c r="T707" s="31" t="s">
        <v>60</v>
      </c>
      <c r="U707" s="31" t="s">
        <v>60</v>
      </c>
      <c r="V707" s="31" t="s">
        <v>50</v>
      </c>
      <c r="W707" s="31" t="s">
        <v>50</v>
      </c>
      <c r="X707" s="31" t="s">
        <v>50</v>
      </c>
      <c r="Y707" s="31" t="s">
        <v>61</v>
      </c>
      <c r="Z707" s="31" t="s">
        <v>62</v>
      </c>
      <c r="AA707" s="31" t="s">
        <v>50</v>
      </c>
      <c r="AB707" s="31" t="s">
        <v>50</v>
      </c>
      <c r="AC707" s="31" t="s">
        <v>87</v>
      </c>
      <c r="AD707" s="31" t="s">
        <v>50</v>
      </c>
      <c r="AE707" s="2">
        <f t="shared" si="111"/>
        <v>48</v>
      </c>
      <c r="AF707" s="31" t="s">
        <v>84</v>
      </c>
      <c r="AG707" s="31" t="s">
        <v>129</v>
      </c>
      <c r="AH707" s="31" t="s">
        <v>152</v>
      </c>
      <c r="AI707" s="31" t="s">
        <v>12111</v>
      </c>
      <c r="AJ707" s="31">
        <f t="shared" si="112"/>
        <v>0</v>
      </c>
      <c r="AK707" s="34">
        <f t="shared" si="113"/>
        <v>-99</v>
      </c>
      <c r="AL707" s="30">
        <f t="shared" si="114"/>
        <v>-99</v>
      </c>
      <c r="AM707" s="5">
        <f t="shared" si="118"/>
        <v>41.97</v>
      </c>
      <c r="AN707" s="5">
        <f t="shared" si="119"/>
        <v>0</v>
      </c>
      <c r="AO707" s="30">
        <f t="shared" si="120"/>
        <v>0</v>
      </c>
      <c r="AP707" s="30">
        <f t="shared" si="115"/>
        <v>0</v>
      </c>
      <c r="AQ707" t="str">
        <f t="shared" si="116"/>
        <v>2002 - 2005</v>
      </c>
      <c r="AR707" s="2">
        <f t="shared" si="117"/>
        <v>2005</v>
      </c>
      <c r="AS707" s="2">
        <f t="shared" si="121"/>
        <v>-99</v>
      </c>
      <c r="AT707" s="31" t="s">
        <v>50</v>
      </c>
      <c r="AU707" s="31" t="s">
        <v>50</v>
      </c>
      <c r="AV707" s="31" t="s">
        <v>66</v>
      </c>
      <c r="AW707" s="31" t="s">
        <v>57</v>
      </c>
      <c r="AX707" s="31" t="s">
        <v>267</v>
      </c>
      <c r="AY707" s="31" t="s">
        <v>68</v>
      </c>
      <c r="AZ707" s="31" t="s">
        <v>152</v>
      </c>
      <c r="BA707" s="31" t="s">
        <v>12111</v>
      </c>
      <c r="BB707" s="31" t="s">
        <v>50</v>
      </c>
      <c r="BC707" s="31" t="s">
        <v>50</v>
      </c>
      <c r="BD707" s="31" t="s">
        <v>50</v>
      </c>
      <c r="BE707" s="31" t="s">
        <v>50</v>
      </c>
      <c r="BF707" s="31" t="s">
        <v>50</v>
      </c>
    </row>
    <row r="708" spans="1:58" ht="45" x14ac:dyDescent="0.25">
      <c r="A708" s="31" t="s">
        <v>3863</v>
      </c>
      <c r="B708" s="31" t="s">
        <v>49</v>
      </c>
      <c r="C708" s="32">
        <v>2</v>
      </c>
      <c r="D708" s="31" t="s">
        <v>50</v>
      </c>
      <c r="E708" s="31" t="s">
        <v>85</v>
      </c>
      <c r="F708" s="31" t="s">
        <v>70</v>
      </c>
      <c r="G708" s="31" t="s">
        <v>71</v>
      </c>
      <c r="H708" s="31" t="s">
        <v>96</v>
      </c>
      <c r="I708" s="31" t="s">
        <v>53</v>
      </c>
      <c r="J708" s="31" t="s">
        <v>50</v>
      </c>
      <c r="K708" s="31" t="s">
        <v>54</v>
      </c>
      <c r="L708" s="31" t="s">
        <v>55</v>
      </c>
      <c r="M708" s="31" t="s">
        <v>72</v>
      </c>
      <c r="N708" s="31" t="s">
        <v>60</v>
      </c>
      <c r="O708" s="31" t="s">
        <v>57</v>
      </c>
      <c r="P708" s="31" t="s">
        <v>50</v>
      </c>
      <c r="Q708" s="31" t="s">
        <v>205</v>
      </c>
      <c r="R708" s="31" t="s">
        <v>58</v>
      </c>
      <c r="S708" s="31" t="s">
        <v>59</v>
      </c>
      <c r="T708" s="31" t="s">
        <v>60</v>
      </c>
      <c r="U708" s="31" t="s">
        <v>60</v>
      </c>
      <c r="V708" s="31" t="s">
        <v>50</v>
      </c>
      <c r="W708" s="31" t="s">
        <v>50</v>
      </c>
      <c r="X708" s="31" t="s">
        <v>50</v>
      </c>
      <c r="Y708" s="31" t="s">
        <v>61</v>
      </c>
      <c r="Z708" s="31" t="s">
        <v>62</v>
      </c>
      <c r="AA708" s="31" t="s">
        <v>50</v>
      </c>
      <c r="AB708" s="31" t="s">
        <v>50</v>
      </c>
      <c r="AC708" s="31" t="s">
        <v>87</v>
      </c>
      <c r="AD708" s="31" t="s">
        <v>50</v>
      </c>
      <c r="AE708" s="2">
        <f t="shared" ref="AE708:AE771" si="122">IF(AG708="k",VALUE(AF708),IF(AG708="T",AF708*12,IF(TRIM(AF708)="","NA",AF708)))</f>
        <v>48</v>
      </c>
      <c r="AF708" s="31" t="s">
        <v>84</v>
      </c>
      <c r="AG708" s="31" t="s">
        <v>129</v>
      </c>
      <c r="AH708" s="31" t="s">
        <v>152</v>
      </c>
      <c r="AI708" s="31" t="s">
        <v>12112</v>
      </c>
      <c r="AJ708" s="31">
        <f t="shared" ref="AJ708:AJ771" si="123">IF(AS708&gt;0,VALUE(M708),0)</f>
        <v>0</v>
      </c>
      <c r="AK708" s="34">
        <f t="shared" ref="AK708:AK771" si="124">IF(AS708&gt;0,IF(P708&lt;&gt;"",2013-VALUE(P708),IF(Q708&lt;&gt;"",2013-VALUE(Q708),-99)),-99)</f>
        <v>-99</v>
      </c>
      <c r="AL708" s="30">
        <f t="shared" ref="AL708:AL771" si="125">IF(OR((2013-AR708)=AK708,AK708=-99),-99,AK708)</f>
        <v>-99</v>
      </c>
      <c r="AM708" s="5">
        <f t="shared" si="118"/>
        <v>41.97</v>
      </c>
      <c r="AN708" s="5">
        <f t="shared" si="119"/>
        <v>0</v>
      </c>
      <c r="AO708" s="30">
        <f t="shared" si="120"/>
        <v>0</v>
      </c>
      <c r="AP708" s="30">
        <f t="shared" ref="AP708:AP771" si="126">AN708*AS708</f>
        <v>0</v>
      </c>
      <c r="AQ708" t="str">
        <f t="shared" ref="AQ708:AQ771" si="127">IF(OR(ISERROR(AR708),AR708=0),0,VLOOKUP(AR708,tblVintages,2,TRUE))</f>
        <v>2002 - 2005</v>
      </c>
      <c r="AR708" s="2">
        <f t="shared" ref="AR708:AR771" si="128">VLOOKUP(A708,tblBldgInfo,7,FALSE)</f>
        <v>2005</v>
      </c>
      <c r="AS708" s="2">
        <f t="shared" si="121"/>
        <v>-99</v>
      </c>
      <c r="AT708" s="31" t="s">
        <v>50</v>
      </c>
      <c r="AU708" s="31" t="s">
        <v>50</v>
      </c>
      <c r="AV708" s="31" t="s">
        <v>66</v>
      </c>
      <c r="AW708" s="31" t="s">
        <v>57</v>
      </c>
      <c r="AX708" s="31" t="s">
        <v>277</v>
      </c>
      <c r="AY708" s="31" t="s">
        <v>68</v>
      </c>
      <c r="AZ708" s="31" t="s">
        <v>152</v>
      </c>
      <c r="BA708" s="31" t="s">
        <v>12112</v>
      </c>
      <c r="BB708" s="31" t="s">
        <v>50</v>
      </c>
      <c r="BC708" s="31" t="s">
        <v>50</v>
      </c>
      <c r="BD708" s="31" t="s">
        <v>50</v>
      </c>
      <c r="BE708" s="31" t="s">
        <v>50</v>
      </c>
      <c r="BF708" s="31" t="s">
        <v>50</v>
      </c>
    </row>
    <row r="709" spans="1:58" ht="45" x14ac:dyDescent="0.25">
      <c r="A709" s="31" t="s">
        <v>3863</v>
      </c>
      <c r="B709" s="31" t="s">
        <v>49</v>
      </c>
      <c r="C709" s="32">
        <v>4</v>
      </c>
      <c r="D709" s="31" t="s">
        <v>50</v>
      </c>
      <c r="E709" s="31" t="s">
        <v>85</v>
      </c>
      <c r="F709" s="31" t="s">
        <v>70</v>
      </c>
      <c r="G709" s="31" t="s">
        <v>71</v>
      </c>
      <c r="H709" s="31" t="s">
        <v>96</v>
      </c>
      <c r="I709" s="31" t="s">
        <v>97</v>
      </c>
      <c r="J709" s="31" t="s">
        <v>54</v>
      </c>
      <c r="K709" s="31" t="s">
        <v>54</v>
      </c>
      <c r="L709" s="31" t="s">
        <v>55</v>
      </c>
      <c r="M709" s="31" t="s">
        <v>84</v>
      </c>
      <c r="N709" s="31" t="s">
        <v>60</v>
      </c>
      <c r="O709" s="31" t="s">
        <v>57</v>
      </c>
      <c r="P709" s="31" t="s">
        <v>50</v>
      </c>
      <c r="Q709" s="31" t="s">
        <v>205</v>
      </c>
      <c r="R709" s="31" t="s">
        <v>58</v>
      </c>
      <c r="S709" s="31" t="s">
        <v>59</v>
      </c>
      <c r="T709" s="31" t="s">
        <v>60</v>
      </c>
      <c r="U709" s="31" t="s">
        <v>60</v>
      </c>
      <c r="V709" s="31" t="s">
        <v>50</v>
      </c>
      <c r="W709" s="31" t="s">
        <v>50</v>
      </c>
      <c r="X709" s="31" t="s">
        <v>50</v>
      </c>
      <c r="Y709" s="31" t="s">
        <v>61</v>
      </c>
      <c r="Z709" s="31" t="s">
        <v>62</v>
      </c>
      <c r="AA709" s="31" t="s">
        <v>50</v>
      </c>
      <c r="AB709" s="31" t="s">
        <v>50</v>
      </c>
      <c r="AC709" s="31" t="s">
        <v>87</v>
      </c>
      <c r="AD709" s="31" t="s">
        <v>72</v>
      </c>
      <c r="AE709" s="2">
        <f t="shared" si="122"/>
        <v>48</v>
      </c>
      <c r="AF709" s="31" t="s">
        <v>84</v>
      </c>
      <c r="AG709" s="31" t="s">
        <v>129</v>
      </c>
      <c r="AH709" s="31" t="s">
        <v>152</v>
      </c>
      <c r="AI709" s="31" t="s">
        <v>12112</v>
      </c>
      <c r="AJ709" s="31">
        <f t="shared" si="123"/>
        <v>0</v>
      </c>
      <c r="AK709" s="34">
        <f t="shared" si="124"/>
        <v>-99</v>
      </c>
      <c r="AL709" s="30">
        <f t="shared" si="125"/>
        <v>-99</v>
      </c>
      <c r="AM709" s="5">
        <f t="shared" ref="AM709:AM772" si="129">VLOOKUP(A709,tblSiteWeights,4,FALSE)</f>
        <v>41.97</v>
      </c>
      <c r="AN709" s="5">
        <f t="shared" ref="AN709:AN772" si="130">IF(AND(AS709&gt;0,AM709&gt;0),M709*AE709,0)</f>
        <v>0</v>
      </c>
      <c r="AO709" s="30">
        <f t="shared" ref="AO709:AO772" si="131">AN709*AS709</f>
        <v>0</v>
      </c>
      <c r="AP709" s="30">
        <f t="shared" si="126"/>
        <v>0</v>
      </c>
      <c r="AQ709" t="str">
        <f t="shared" si="127"/>
        <v>2002 - 2005</v>
      </c>
      <c r="AR709" s="2">
        <f t="shared" si="128"/>
        <v>2005</v>
      </c>
      <c r="AS709" s="2">
        <f t="shared" ref="AS709:AS772" si="132">IF(OR(AM709=0,AU709=""),-99,VALUE(AU709))</f>
        <v>-99</v>
      </c>
      <c r="AT709" s="31" t="s">
        <v>50</v>
      </c>
      <c r="AU709" s="31" t="s">
        <v>50</v>
      </c>
      <c r="AV709" s="31" t="s">
        <v>66</v>
      </c>
      <c r="AW709" s="31" t="s">
        <v>57</v>
      </c>
      <c r="AX709" s="31" t="s">
        <v>12747</v>
      </c>
      <c r="AY709" s="31" t="s">
        <v>68</v>
      </c>
      <c r="AZ709" s="31" t="s">
        <v>152</v>
      </c>
      <c r="BA709" s="31" t="s">
        <v>12112</v>
      </c>
      <c r="BB709" s="31" t="s">
        <v>50</v>
      </c>
      <c r="BC709" s="31" t="s">
        <v>50</v>
      </c>
      <c r="BD709" s="31" t="s">
        <v>50</v>
      </c>
      <c r="BE709" s="31" t="s">
        <v>50</v>
      </c>
      <c r="BF709" s="31" t="s">
        <v>50</v>
      </c>
    </row>
    <row r="710" spans="1:58" ht="45" x14ac:dyDescent="0.25">
      <c r="A710" s="31" t="s">
        <v>3896</v>
      </c>
      <c r="B710" s="31" t="s">
        <v>49</v>
      </c>
      <c r="C710" s="32">
        <v>7</v>
      </c>
      <c r="D710" s="31" t="s">
        <v>50</v>
      </c>
      <c r="E710" s="31" t="s">
        <v>84</v>
      </c>
      <c r="F710" s="31" t="s">
        <v>85</v>
      </c>
      <c r="G710" s="31" t="s">
        <v>50</v>
      </c>
      <c r="H710" s="31" t="s">
        <v>50</v>
      </c>
      <c r="I710" s="31" t="s">
        <v>53</v>
      </c>
      <c r="J710" s="31" t="s">
        <v>54</v>
      </c>
      <c r="K710" s="31" t="s">
        <v>54</v>
      </c>
      <c r="L710" s="31" t="s">
        <v>128</v>
      </c>
      <c r="M710" s="31" t="s">
        <v>51</v>
      </c>
      <c r="N710" s="31" t="s">
        <v>60</v>
      </c>
      <c r="O710" s="31" t="s">
        <v>60</v>
      </c>
      <c r="P710" s="31" t="s">
        <v>50</v>
      </c>
      <c r="Q710" s="31" t="s">
        <v>107</v>
      </c>
      <c r="R710" s="31" t="s">
        <v>58</v>
      </c>
      <c r="S710" s="31" t="s">
        <v>59</v>
      </c>
      <c r="T710" s="31" t="s">
        <v>60</v>
      </c>
      <c r="U710" s="31" t="s">
        <v>60</v>
      </c>
      <c r="V710" s="31" t="s">
        <v>50</v>
      </c>
      <c r="W710" s="31" t="s">
        <v>50</v>
      </c>
      <c r="X710" s="31" t="s">
        <v>50</v>
      </c>
      <c r="Y710" s="31" t="s">
        <v>61</v>
      </c>
      <c r="Z710" s="31" t="s">
        <v>62</v>
      </c>
      <c r="AA710" s="31" t="s">
        <v>50</v>
      </c>
      <c r="AB710" s="31" t="s">
        <v>50</v>
      </c>
      <c r="AC710" s="31" t="s">
        <v>50</v>
      </c>
      <c r="AD710" s="31" t="s">
        <v>72</v>
      </c>
      <c r="AE710" s="2">
        <f t="shared" si="122"/>
        <v>48</v>
      </c>
      <c r="AF710" s="31" t="s">
        <v>84</v>
      </c>
      <c r="AG710" s="31" t="s">
        <v>129</v>
      </c>
      <c r="AH710" s="31" t="s">
        <v>144</v>
      </c>
      <c r="AI710" s="31" t="s">
        <v>12113</v>
      </c>
      <c r="AJ710" s="31">
        <f t="shared" si="123"/>
        <v>0</v>
      </c>
      <c r="AK710" s="34">
        <f t="shared" si="124"/>
        <v>-99</v>
      </c>
      <c r="AL710" s="30">
        <f t="shared" si="125"/>
        <v>-99</v>
      </c>
      <c r="AM710" s="5">
        <f t="shared" si="129"/>
        <v>110.77</v>
      </c>
      <c r="AN710" s="5">
        <f t="shared" si="130"/>
        <v>0</v>
      </c>
      <c r="AO710" s="30">
        <f t="shared" si="131"/>
        <v>0</v>
      </c>
      <c r="AP710" s="30">
        <f t="shared" si="126"/>
        <v>0</v>
      </c>
      <c r="AQ710" t="str">
        <f t="shared" si="127"/>
        <v>2010 - 2013</v>
      </c>
      <c r="AR710" s="2">
        <f t="shared" si="128"/>
        <v>2010</v>
      </c>
      <c r="AS710" s="2">
        <f t="shared" si="132"/>
        <v>-99</v>
      </c>
      <c r="AT710" s="31" t="s">
        <v>50</v>
      </c>
      <c r="AU710" s="31" t="s">
        <v>50</v>
      </c>
      <c r="AV710" s="31" t="s">
        <v>141</v>
      </c>
      <c r="AW710" s="31" t="s">
        <v>86</v>
      </c>
      <c r="AX710" s="31" t="s">
        <v>50</v>
      </c>
      <c r="AY710" s="31" t="s">
        <v>50</v>
      </c>
      <c r="AZ710" s="31" t="s">
        <v>144</v>
      </c>
      <c r="BA710" s="31" t="s">
        <v>12113</v>
      </c>
      <c r="BB710" s="31" t="s">
        <v>50</v>
      </c>
      <c r="BC710" s="31" t="s">
        <v>50</v>
      </c>
      <c r="BD710" s="31" t="s">
        <v>50</v>
      </c>
      <c r="BE710" s="31" t="s">
        <v>50</v>
      </c>
      <c r="BF710" s="31" t="s">
        <v>50</v>
      </c>
    </row>
    <row r="711" spans="1:58" ht="45" x14ac:dyDescent="0.25">
      <c r="A711" s="31" t="s">
        <v>3899</v>
      </c>
      <c r="B711" s="31" t="s">
        <v>49</v>
      </c>
      <c r="C711" s="32">
        <v>3</v>
      </c>
      <c r="D711" s="31" t="s">
        <v>50</v>
      </c>
      <c r="E711" s="31" t="s">
        <v>84</v>
      </c>
      <c r="F711" s="31" t="s">
        <v>85</v>
      </c>
      <c r="G711" s="31" t="s">
        <v>50</v>
      </c>
      <c r="H711" s="31" t="s">
        <v>50</v>
      </c>
      <c r="I711" s="31" t="s">
        <v>53</v>
      </c>
      <c r="J711" s="31" t="s">
        <v>54</v>
      </c>
      <c r="K711" s="31" t="s">
        <v>54</v>
      </c>
      <c r="L711" s="31" t="s">
        <v>55</v>
      </c>
      <c r="M711" s="31" t="s">
        <v>85</v>
      </c>
      <c r="N711" s="31" t="s">
        <v>50</v>
      </c>
      <c r="O711" s="31" t="s">
        <v>50</v>
      </c>
      <c r="P711" s="31" t="s">
        <v>115</v>
      </c>
      <c r="Q711" s="31" t="s">
        <v>50</v>
      </c>
      <c r="R711" s="31" t="s">
        <v>58</v>
      </c>
      <c r="S711" s="31" t="s">
        <v>59</v>
      </c>
      <c r="T711" s="31" t="s">
        <v>60</v>
      </c>
      <c r="U711" s="31" t="s">
        <v>60</v>
      </c>
      <c r="V711" s="31" t="s">
        <v>50</v>
      </c>
      <c r="W711" s="31" t="s">
        <v>50</v>
      </c>
      <c r="X711" s="31" t="s">
        <v>50</v>
      </c>
      <c r="Y711" s="31" t="s">
        <v>61</v>
      </c>
      <c r="Z711" s="31" t="s">
        <v>62</v>
      </c>
      <c r="AA711" s="31" t="s">
        <v>50</v>
      </c>
      <c r="AB711" s="31" t="s">
        <v>50</v>
      </c>
      <c r="AC711" s="31" t="s">
        <v>87</v>
      </c>
      <c r="AD711" s="31" t="s">
        <v>72</v>
      </c>
      <c r="AE711" s="2">
        <f t="shared" si="122"/>
        <v>48</v>
      </c>
      <c r="AF711" s="31" t="s">
        <v>84</v>
      </c>
      <c r="AG711" s="31" t="s">
        <v>129</v>
      </c>
      <c r="AH711" s="31" t="s">
        <v>251</v>
      </c>
      <c r="AI711" s="31" t="s">
        <v>12114</v>
      </c>
      <c r="AJ711" s="31">
        <f t="shared" si="123"/>
        <v>0</v>
      </c>
      <c r="AK711" s="34">
        <f t="shared" si="124"/>
        <v>-99</v>
      </c>
      <c r="AL711" s="30">
        <f t="shared" si="125"/>
        <v>-99</v>
      </c>
      <c r="AM711" s="5">
        <f t="shared" si="129"/>
        <v>40.020000000000003</v>
      </c>
      <c r="AN711" s="5">
        <f t="shared" si="130"/>
        <v>0</v>
      </c>
      <c r="AO711" s="30">
        <f t="shared" si="131"/>
        <v>0</v>
      </c>
      <c r="AP711" s="30">
        <f t="shared" si="126"/>
        <v>0</v>
      </c>
      <c r="AQ711" t="str">
        <f t="shared" si="127"/>
        <v>2006 - 2009</v>
      </c>
      <c r="AR711" s="2">
        <f t="shared" si="128"/>
        <v>2007</v>
      </c>
      <c r="AS711" s="2">
        <f t="shared" si="132"/>
        <v>-99</v>
      </c>
      <c r="AT711" s="31" t="s">
        <v>50</v>
      </c>
      <c r="AU711" s="31" t="s">
        <v>50</v>
      </c>
      <c r="AV711" s="31" t="s">
        <v>141</v>
      </c>
      <c r="AW711" s="31" t="s">
        <v>86</v>
      </c>
      <c r="AX711" s="31" t="s">
        <v>50</v>
      </c>
      <c r="AY711" s="31" t="s">
        <v>50</v>
      </c>
      <c r="AZ711" s="31" t="s">
        <v>251</v>
      </c>
      <c r="BA711" s="31" t="s">
        <v>12114</v>
      </c>
      <c r="BB711" s="31" t="s">
        <v>50</v>
      </c>
      <c r="BC711" s="31" t="s">
        <v>50</v>
      </c>
      <c r="BD711" s="31" t="s">
        <v>50</v>
      </c>
      <c r="BE711" s="31" t="s">
        <v>50</v>
      </c>
      <c r="BF711" s="31" t="s">
        <v>50</v>
      </c>
    </row>
    <row r="712" spans="1:58" ht="45" x14ac:dyDescent="0.25">
      <c r="A712" s="31" t="s">
        <v>3899</v>
      </c>
      <c r="B712" s="31" t="s">
        <v>49</v>
      </c>
      <c r="C712" s="32">
        <v>5</v>
      </c>
      <c r="D712" s="31" t="s">
        <v>50</v>
      </c>
      <c r="E712" s="31" t="s">
        <v>84</v>
      </c>
      <c r="F712" s="31" t="s">
        <v>85</v>
      </c>
      <c r="G712" s="31" t="s">
        <v>50</v>
      </c>
      <c r="H712" s="31" t="s">
        <v>50</v>
      </c>
      <c r="I712" s="31" t="s">
        <v>53</v>
      </c>
      <c r="J712" s="31" t="s">
        <v>54</v>
      </c>
      <c r="K712" s="31" t="s">
        <v>54</v>
      </c>
      <c r="L712" s="31" t="s">
        <v>55</v>
      </c>
      <c r="M712" s="31" t="s">
        <v>72</v>
      </c>
      <c r="N712" s="31" t="s">
        <v>60</v>
      </c>
      <c r="O712" s="31" t="s">
        <v>60</v>
      </c>
      <c r="P712" s="31" t="s">
        <v>50</v>
      </c>
      <c r="Q712" s="31" t="s">
        <v>115</v>
      </c>
      <c r="R712" s="31" t="s">
        <v>58</v>
      </c>
      <c r="S712" s="31" t="s">
        <v>59</v>
      </c>
      <c r="T712" s="31" t="s">
        <v>60</v>
      </c>
      <c r="U712" s="31" t="s">
        <v>60</v>
      </c>
      <c r="V712" s="31" t="s">
        <v>50</v>
      </c>
      <c r="W712" s="31" t="s">
        <v>50</v>
      </c>
      <c r="X712" s="31" t="s">
        <v>50</v>
      </c>
      <c r="Y712" s="31" t="s">
        <v>50</v>
      </c>
      <c r="Z712" s="31" t="s">
        <v>62</v>
      </c>
      <c r="AA712" s="31" t="s">
        <v>50</v>
      </c>
      <c r="AB712" s="31" t="s">
        <v>50</v>
      </c>
      <c r="AC712" s="31" t="s">
        <v>87</v>
      </c>
      <c r="AD712" s="31" t="s">
        <v>72</v>
      </c>
      <c r="AE712" s="2">
        <f t="shared" si="122"/>
        <v>48</v>
      </c>
      <c r="AF712" s="31" t="s">
        <v>84</v>
      </c>
      <c r="AG712" s="31" t="s">
        <v>129</v>
      </c>
      <c r="AH712" s="31" t="s">
        <v>152</v>
      </c>
      <c r="AI712" s="31" t="s">
        <v>12115</v>
      </c>
      <c r="AJ712" s="31">
        <f t="shared" si="123"/>
        <v>0</v>
      </c>
      <c r="AK712" s="34">
        <f t="shared" si="124"/>
        <v>-99</v>
      </c>
      <c r="AL712" s="30">
        <f t="shared" si="125"/>
        <v>-99</v>
      </c>
      <c r="AM712" s="5">
        <f t="shared" si="129"/>
        <v>40.020000000000003</v>
      </c>
      <c r="AN712" s="5">
        <f t="shared" si="130"/>
        <v>0</v>
      </c>
      <c r="AO712" s="30">
        <f t="shared" si="131"/>
        <v>0</v>
      </c>
      <c r="AP712" s="30">
        <f t="shared" si="126"/>
        <v>0</v>
      </c>
      <c r="AQ712" t="str">
        <f t="shared" si="127"/>
        <v>2006 - 2009</v>
      </c>
      <c r="AR712" s="2">
        <f t="shared" si="128"/>
        <v>2007</v>
      </c>
      <c r="AS712" s="2">
        <f t="shared" si="132"/>
        <v>-99</v>
      </c>
      <c r="AT712" s="31" t="s">
        <v>50</v>
      </c>
      <c r="AU712" s="31" t="s">
        <v>50</v>
      </c>
      <c r="AV712" s="31" t="s">
        <v>141</v>
      </c>
      <c r="AW712" s="31" t="s">
        <v>86</v>
      </c>
      <c r="AX712" s="31" t="s">
        <v>50</v>
      </c>
      <c r="AY712" s="31" t="s">
        <v>50</v>
      </c>
      <c r="AZ712" s="31" t="s">
        <v>50</v>
      </c>
      <c r="BA712" s="31" t="s">
        <v>50</v>
      </c>
      <c r="BB712" s="31" t="s">
        <v>50</v>
      </c>
      <c r="BC712" s="31" t="s">
        <v>50</v>
      </c>
      <c r="BD712" s="31" t="s">
        <v>50</v>
      </c>
      <c r="BE712" s="31" t="s">
        <v>50</v>
      </c>
      <c r="BF712" s="31" t="s">
        <v>50</v>
      </c>
    </row>
    <row r="713" spans="1:58" ht="45" x14ac:dyDescent="0.25">
      <c r="A713" s="31" t="s">
        <v>3907</v>
      </c>
      <c r="B713" s="31" t="s">
        <v>49</v>
      </c>
      <c r="C713" s="32">
        <v>1</v>
      </c>
      <c r="D713" s="31" t="s">
        <v>50</v>
      </c>
      <c r="E713" s="31" t="s">
        <v>70</v>
      </c>
      <c r="F713" s="31" t="s">
        <v>71</v>
      </c>
      <c r="G713" s="31" t="s">
        <v>50</v>
      </c>
      <c r="H713" s="31" t="s">
        <v>50</v>
      </c>
      <c r="I713" s="31" t="s">
        <v>53</v>
      </c>
      <c r="J713" s="31" t="s">
        <v>54</v>
      </c>
      <c r="K713" s="31" t="s">
        <v>54</v>
      </c>
      <c r="L713" s="31" t="s">
        <v>55</v>
      </c>
      <c r="M713" s="31" t="s">
        <v>72</v>
      </c>
      <c r="N713" s="31" t="s">
        <v>50</v>
      </c>
      <c r="O713" s="31" t="s">
        <v>57</v>
      </c>
      <c r="P713" s="31" t="s">
        <v>50</v>
      </c>
      <c r="Q713" s="31" t="s">
        <v>359</v>
      </c>
      <c r="R713" s="31" t="s">
        <v>58</v>
      </c>
      <c r="S713" s="31" t="s">
        <v>53</v>
      </c>
      <c r="T713" s="31" t="s">
        <v>60</v>
      </c>
      <c r="U713" s="31" t="s">
        <v>60</v>
      </c>
      <c r="V713" s="31" t="s">
        <v>66</v>
      </c>
      <c r="W713" s="31" t="s">
        <v>50</v>
      </c>
      <c r="X713" s="31" t="s">
        <v>75</v>
      </c>
      <c r="Y713" s="31" t="s">
        <v>60</v>
      </c>
      <c r="Z713" s="31" t="s">
        <v>62</v>
      </c>
      <c r="AA713" s="31" t="s">
        <v>50</v>
      </c>
      <c r="AB713" s="31" t="s">
        <v>50</v>
      </c>
      <c r="AC713" s="31" t="s">
        <v>87</v>
      </c>
      <c r="AD713" s="31" t="s">
        <v>72</v>
      </c>
      <c r="AE713" s="2">
        <f t="shared" si="122"/>
        <v>48</v>
      </c>
      <c r="AF713" s="31" t="s">
        <v>84</v>
      </c>
      <c r="AG713" s="31" t="s">
        <v>129</v>
      </c>
      <c r="AH713" s="31" t="s">
        <v>231</v>
      </c>
      <c r="AI713" s="31" t="s">
        <v>12116</v>
      </c>
      <c r="AJ713" s="31">
        <f t="shared" si="123"/>
        <v>0</v>
      </c>
      <c r="AK713" s="34">
        <f t="shared" si="124"/>
        <v>-99</v>
      </c>
      <c r="AL713" s="30">
        <f t="shared" si="125"/>
        <v>-99</v>
      </c>
      <c r="AM713" s="5">
        <f t="shared" si="129"/>
        <v>439.45</v>
      </c>
      <c r="AN713" s="5">
        <f t="shared" si="130"/>
        <v>0</v>
      </c>
      <c r="AO713" s="30">
        <f t="shared" si="131"/>
        <v>0</v>
      </c>
      <c r="AP713" s="30">
        <f t="shared" si="126"/>
        <v>0</v>
      </c>
      <c r="AQ713">
        <f t="shared" si="127"/>
        <v>0</v>
      </c>
      <c r="AR713" s="2">
        <f t="shared" si="128"/>
        <v>0</v>
      </c>
      <c r="AS713" s="2">
        <f t="shared" si="132"/>
        <v>-99</v>
      </c>
      <c r="AT713" s="31" t="s">
        <v>50</v>
      </c>
      <c r="AU713" s="31" t="s">
        <v>50</v>
      </c>
      <c r="AV713" s="31" t="s">
        <v>141</v>
      </c>
      <c r="AW713" s="31" t="s">
        <v>86</v>
      </c>
      <c r="AX713" s="31" t="s">
        <v>50</v>
      </c>
      <c r="AY713" s="31" t="s">
        <v>50</v>
      </c>
      <c r="AZ713" s="31" t="s">
        <v>231</v>
      </c>
      <c r="BA713" s="31" t="s">
        <v>50</v>
      </c>
      <c r="BB713" s="31" t="s">
        <v>50</v>
      </c>
      <c r="BC713" s="31" t="s">
        <v>50</v>
      </c>
      <c r="BD713" s="31" t="s">
        <v>50</v>
      </c>
      <c r="BE713" s="31" t="s">
        <v>50</v>
      </c>
      <c r="BF713" s="31" t="s">
        <v>50</v>
      </c>
    </row>
    <row r="714" spans="1:58" ht="45" x14ac:dyDescent="0.25">
      <c r="A714" s="31" t="s">
        <v>3911</v>
      </c>
      <c r="B714" s="31" t="s">
        <v>49</v>
      </c>
      <c r="C714" s="32">
        <v>1</v>
      </c>
      <c r="D714" s="31" t="s">
        <v>50</v>
      </c>
      <c r="E714" s="31" t="s">
        <v>84</v>
      </c>
      <c r="F714" s="31" t="s">
        <v>85</v>
      </c>
      <c r="G714" s="31" t="s">
        <v>50</v>
      </c>
      <c r="H714" s="31" t="s">
        <v>50</v>
      </c>
      <c r="I714" s="31" t="s">
        <v>53</v>
      </c>
      <c r="J714" s="31" t="s">
        <v>54</v>
      </c>
      <c r="K714" s="31" t="s">
        <v>54</v>
      </c>
      <c r="L714" s="31" t="s">
        <v>55</v>
      </c>
      <c r="M714" s="31" t="s">
        <v>72</v>
      </c>
      <c r="N714" s="31" t="s">
        <v>60</v>
      </c>
      <c r="O714" s="31" t="s">
        <v>57</v>
      </c>
      <c r="P714" s="31" t="s">
        <v>50</v>
      </c>
      <c r="Q714" s="31" t="s">
        <v>1205</v>
      </c>
      <c r="R714" s="31" t="s">
        <v>58</v>
      </c>
      <c r="S714" s="31" t="s">
        <v>53</v>
      </c>
      <c r="T714" s="31" t="s">
        <v>60</v>
      </c>
      <c r="U714" s="31" t="s">
        <v>60</v>
      </c>
      <c r="V714" s="31" t="s">
        <v>60</v>
      </c>
      <c r="W714" s="31" t="s">
        <v>50</v>
      </c>
      <c r="X714" s="31" t="s">
        <v>50</v>
      </c>
      <c r="Y714" s="31" t="s">
        <v>50</v>
      </c>
      <c r="Z714" s="31" t="s">
        <v>62</v>
      </c>
      <c r="AA714" s="31" t="s">
        <v>50</v>
      </c>
      <c r="AB714" s="31" t="s">
        <v>50</v>
      </c>
      <c r="AC714" s="31" t="s">
        <v>87</v>
      </c>
      <c r="AD714" s="31" t="s">
        <v>50</v>
      </c>
      <c r="AE714" s="2">
        <f t="shared" si="122"/>
        <v>48</v>
      </c>
      <c r="AF714" s="31" t="s">
        <v>84</v>
      </c>
      <c r="AG714" s="31" t="s">
        <v>129</v>
      </c>
      <c r="AH714" s="31" t="s">
        <v>796</v>
      </c>
      <c r="AI714" s="31" t="s">
        <v>12117</v>
      </c>
      <c r="AJ714" s="31">
        <f t="shared" si="123"/>
        <v>0</v>
      </c>
      <c r="AK714" s="34">
        <f t="shared" si="124"/>
        <v>-99</v>
      </c>
      <c r="AL714" s="30">
        <f t="shared" si="125"/>
        <v>-99</v>
      </c>
      <c r="AM714" s="5">
        <f t="shared" si="129"/>
        <v>1734.2</v>
      </c>
      <c r="AN714" s="5">
        <f t="shared" si="130"/>
        <v>0</v>
      </c>
      <c r="AO714" s="30">
        <f t="shared" si="131"/>
        <v>0</v>
      </c>
      <c r="AP714" s="30">
        <f t="shared" si="126"/>
        <v>0</v>
      </c>
      <c r="AQ714" t="str">
        <f t="shared" si="127"/>
        <v>1978 - 1992</v>
      </c>
      <c r="AR714" s="2">
        <f t="shared" si="128"/>
        <v>1985</v>
      </c>
      <c r="AS714" s="2">
        <f t="shared" si="132"/>
        <v>-99</v>
      </c>
      <c r="AT714" s="31" t="s">
        <v>50</v>
      </c>
      <c r="AU714" s="31" t="s">
        <v>50</v>
      </c>
      <c r="AV714" s="31" t="s">
        <v>66</v>
      </c>
      <c r="AW714" s="31" t="s">
        <v>57</v>
      </c>
      <c r="AX714" s="31" t="s">
        <v>50</v>
      </c>
      <c r="AY714" s="31" t="s">
        <v>50</v>
      </c>
      <c r="AZ714" s="31" t="s">
        <v>796</v>
      </c>
      <c r="BA714" s="31" t="s">
        <v>12117</v>
      </c>
      <c r="BB714" s="31" t="s">
        <v>50</v>
      </c>
      <c r="BC714" s="31" t="s">
        <v>50</v>
      </c>
      <c r="BD714" s="31" t="s">
        <v>50</v>
      </c>
      <c r="BE714" s="31" t="s">
        <v>50</v>
      </c>
      <c r="BF714" s="31" t="s">
        <v>50</v>
      </c>
    </row>
    <row r="715" spans="1:58" ht="45" x14ac:dyDescent="0.25">
      <c r="A715" s="31" t="s">
        <v>1200</v>
      </c>
      <c r="B715" s="31" t="s">
        <v>49</v>
      </c>
      <c r="C715" s="32">
        <v>3</v>
      </c>
      <c r="D715" s="31" t="s">
        <v>50</v>
      </c>
      <c r="E715" s="31" t="s">
        <v>75</v>
      </c>
      <c r="F715" s="31" t="s">
        <v>206</v>
      </c>
      <c r="G715" s="31" t="s">
        <v>50</v>
      </c>
      <c r="H715" s="31" t="s">
        <v>50</v>
      </c>
      <c r="I715" s="31" t="s">
        <v>53</v>
      </c>
      <c r="J715" s="31" t="s">
        <v>54</v>
      </c>
      <c r="K715" s="31" t="s">
        <v>54</v>
      </c>
      <c r="L715" s="31" t="s">
        <v>55</v>
      </c>
      <c r="M715" s="31" t="s">
        <v>52</v>
      </c>
      <c r="N715" s="31" t="s">
        <v>50</v>
      </c>
      <c r="O715" s="31" t="s">
        <v>57</v>
      </c>
      <c r="P715" s="31" t="s">
        <v>50</v>
      </c>
      <c r="Q715" s="31" t="s">
        <v>588</v>
      </c>
      <c r="R715" s="31" t="s">
        <v>74</v>
      </c>
      <c r="S715" s="31" t="s">
        <v>59</v>
      </c>
      <c r="T715" s="31" t="s">
        <v>60</v>
      </c>
      <c r="U715" s="31" t="s">
        <v>60</v>
      </c>
      <c r="V715" s="31" t="s">
        <v>86</v>
      </c>
      <c r="W715" s="31" t="s">
        <v>50</v>
      </c>
      <c r="X715" s="31" t="s">
        <v>161</v>
      </c>
      <c r="Y715" s="31" t="s">
        <v>54</v>
      </c>
      <c r="Z715" s="31" t="s">
        <v>62</v>
      </c>
      <c r="AA715" s="31" t="s">
        <v>50</v>
      </c>
      <c r="AB715" s="31" t="s">
        <v>50</v>
      </c>
      <c r="AC715" s="31" t="s">
        <v>87</v>
      </c>
      <c r="AD715" s="31" t="s">
        <v>72</v>
      </c>
      <c r="AE715" s="2">
        <f t="shared" si="122"/>
        <v>48</v>
      </c>
      <c r="AF715" s="31" t="s">
        <v>84</v>
      </c>
      <c r="AG715" s="31" t="s">
        <v>129</v>
      </c>
      <c r="AH715" s="31" t="s">
        <v>251</v>
      </c>
      <c r="AI715" s="31" t="s">
        <v>12118</v>
      </c>
      <c r="AJ715" s="31">
        <f t="shared" si="123"/>
        <v>0</v>
      </c>
      <c r="AK715" s="34">
        <f t="shared" si="124"/>
        <v>-99</v>
      </c>
      <c r="AL715" s="30">
        <f t="shared" si="125"/>
        <v>-99</v>
      </c>
      <c r="AM715" s="5">
        <f t="shared" si="129"/>
        <v>100.64</v>
      </c>
      <c r="AN715" s="5">
        <f t="shared" si="130"/>
        <v>0</v>
      </c>
      <c r="AO715" s="30">
        <f t="shared" si="131"/>
        <v>0</v>
      </c>
      <c r="AP715" s="30">
        <f t="shared" si="126"/>
        <v>0</v>
      </c>
      <c r="AQ715" t="str">
        <f t="shared" si="127"/>
        <v>2006 - 2009</v>
      </c>
      <c r="AR715" s="2">
        <f t="shared" si="128"/>
        <v>2007</v>
      </c>
      <c r="AS715" s="2">
        <f t="shared" si="132"/>
        <v>-99</v>
      </c>
      <c r="AT715" s="31" t="s">
        <v>50</v>
      </c>
      <c r="AU715" s="31" t="s">
        <v>50</v>
      </c>
      <c r="AV715" s="31" t="s">
        <v>66</v>
      </c>
      <c r="AW715" s="31" t="s">
        <v>57</v>
      </c>
      <c r="AX715" s="31" t="s">
        <v>211</v>
      </c>
      <c r="AY715" s="31" t="s">
        <v>68</v>
      </c>
      <c r="AZ715" s="31" t="s">
        <v>251</v>
      </c>
      <c r="BA715" s="31" t="s">
        <v>50</v>
      </c>
      <c r="BB715" s="31" t="s">
        <v>50</v>
      </c>
      <c r="BC715" s="31" t="s">
        <v>50</v>
      </c>
      <c r="BD715" s="31" t="s">
        <v>50</v>
      </c>
      <c r="BE715" s="31" t="s">
        <v>50</v>
      </c>
      <c r="BF715" s="31" t="s">
        <v>50</v>
      </c>
    </row>
    <row r="716" spans="1:58" ht="45" x14ac:dyDescent="0.25">
      <c r="A716" s="31" t="s">
        <v>1200</v>
      </c>
      <c r="B716" s="31" t="s">
        <v>49</v>
      </c>
      <c r="C716" s="32">
        <v>7</v>
      </c>
      <c r="D716" s="31" t="s">
        <v>50</v>
      </c>
      <c r="E716" s="31" t="s">
        <v>584</v>
      </c>
      <c r="F716" s="31" t="s">
        <v>188</v>
      </c>
      <c r="G716" s="31" t="s">
        <v>50</v>
      </c>
      <c r="H716" s="31" t="s">
        <v>50</v>
      </c>
      <c r="I716" s="31" t="s">
        <v>97</v>
      </c>
      <c r="J716" s="31" t="s">
        <v>54</v>
      </c>
      <c r="K716" s="31" t="s">
        <v>54</v>
      </c>
      <c r="L716" s="31" t="s">
        <v>55</v>
      </c>
      <c r="M716" s="31" t="s">
        <v>51</v>
      </c>
      <c r="N716" s="31" t="s">
        <v>50</v>
      </c>
      <c r="O716" s="31" t="s">
        <v>57</v>
      </c>
      <c r="P716" s="31" t="s">
        <v>50</v>
      </c>
      <c r="Q716" s="31" t="s">
        <v>588</v>
      </c>
      <c r="R716" s="31" t="s">
        <v>74</v>
      </c>
      <c r="S716" s="31" t="s">
        <v>59</v>
      </c>
      <c r="T716" s="31" t="s">
        <v>60</v>
      </c>
      <c r="U716" s="31" t="s">
        <v>60</v>
      </c>
      <c r="V716" s="31" t="s">
        <v>86</v>
      </c>
      <c r="W716" s="31" t="s">
        <v>50</v>
      </c>
      <c r="X716" s="31" t="s">
        <v>161</v>
      </c>
      <c r="Y716" s="31" t="s">
        <v>54</v>
      </c>
      <c r="Z716" s="31" t="s">
        <v>62</v>
      </c>
      <c r="AA716" s="31" t="s">
        <v>50</v>
      </c>
      <c r="AB716" s="31" t="s">
        <v>50</v>
      </c>
      <c r="AC716" s="31" t="s">
        <v>87</v>
      </c>
      <c r="AD716" s="31" t="s">
        <v>72</v>
      </c>
      <c r="AE716" s="2">
        <f t="shared" si="122"/>
        <v>48</v>
      </c>
      <c r="AF716" s="31" t="s">
        <v>84</v>
      </c>
      <c r="AG716" s="31" t="s">
        <v>129</v>
      </c>
      <c r="AH716" s="31" t="s">
        <v>251</v>
      </c>
      <c r="AI716" s="31" t="s">
        <v>12119</v>
      </c>
      <c r="AJ716" s="31">
        <f t="shared" si="123"/>
        <v>0</v>
      </c>
      <c r="AK716" s="34">
        <f t="shared" si="124"/>
        <v>-99</v>
      </c>
      <c r="AL716" s="30">
        <f t="shared" si="125"/>
        <v>-99</v>
      </c>
      <c r="AM716" s="5">
        <f t="shared" si="129"/>
        <v>100.64</v>
      </c>
      <c r="AN716" s="5">
        <f t="shared" si="130"/>
        <v>0</v>
      </c>
      <c r="AO716" s="30">
        <f t="shared" si="131"/>
        <v>0</v>
      </c>
      <c r="AP716" s="30">
        <f t="shared" si="126"/>
        <v>0</v>
      </c>
      <c r="AQ716" t="str">
        <f t="shared" si="127"/>
        <v>2006 - 2009</v>
      </c>
      <c r="AR716" s="2">
        <f t="shared" si="128"/>
        <v>2007</v>
      </c>
      <c r="AS716" s="2">
        <f t="shared" si="132"/>
        <v>-99</v>
      </c>
      <c r="AT716" s="31" t="s">
        <v>50</v>
      </c>
      <c r="AU716" s="31" t="s">
        <v>50</v>
      </c>
      <c r="AV716" s="31" t="s">
        <v>66</v>
      </c>
      <c r="AW716" s="31" t="s">
        <v>57</v>
      </c>
      <c r="AX716" s="31" t="s">
        <v>12748</v>
      </c>
      <c r="AY716" s="31" t="s">
        <v>68</v>
      </c>
      <c r="AZ716" s="31" t="s">
        <v>251</v>
      </c>
      <c r="BA716" s="31" t="s">
        <v>50</v>
      </c>
      <c r="BB716" s="31" t="s">
        <v>50</v>
      </c>
      <c r="BC716" s="31" t="s">
        <v>50</v>
      </c>
      <c r="BD716" s="31" t="s">
        <v>50</v>
      </c>
      <c r="BE716" s="31" t="s">
        <v>50</v>
      </c>
      <c r="BF716" s="31" t="s">
        <v>50</v>
      </c>
    </row>
    <row r="717" spans="1:58" ht="45" x14ac:dyDescent="0.25">
      <c r="A717" s="31" t="s">
        <v>3934</v>
      </c>
      <c r="B717" s="31" t="s">
        <v>49</v>
      </c>
      <c r="C717" s="32">
        <v>2</v>
      </c>
      <c r="D717" s="31" t="s">
        <v>50</v>
      </c>
      <c r="E717" s="31" t="s">
        <v>84</v>
      </c>
      <c r="F717" s="31" t="s">
        <v>85</v>
      </c>
      <c r="G717" s="31" t="s">
        <v>70</v>
      </c>
      <c r="H717" s="31" t="s">
        <v>71</v>
      </c>
      <c r="I717" s="31" t="s">
        <v>97</v>
      </c>
      <c r="J717" s="31" t="s">
        <v>54</v>
      </c>
      <c r="K717" s="31" t="s">
        <v>54</v>
      </c>
      <c r="L717" s="31" t="s">
        <v>55</v>
      </c>
      <c r="M717" s="31" t="s">
        <v>51</v>
      </c>
      <c r="N717" s="31" t="s">
        <v>50</v>
      </c>
      <c r="O717" s="31" t="s">
        <v>57</v>
      </c>
      <c r="P717" s="31" t="s">
        <v>50</v>
      </c>
      <c r="Q717" s="31" t="s">
        <v>50</v>
      </c>
      <c r="R717" s="31" t="s">
        <v>74</v>
      </c>
      <c r="S717" s="31" t="s">
        <v>59</v>
      </c>
      <c r="T717" s="31" t="s">
        <v>60</v>
      </c>
      <c r="U717" s="31" t="s">
        <v>60</v>
      </c>
      <c r="V717" s="31" t="s">
        <v>60</v>
      </c>
      <c r="W717" s="31" t="s">
        <v>50</v>
      </c>
      <c r="X717" s="31" t="s">
        <v>50</v>
      </c>
      <c r="Y717" s="31" t="s">
        <v>50</v>
      </c>
      <c r="Z717" s="31" t="s">
        <v>62</v>
      </c>
      <c r="AA717" s="31" t="s">
        <v>50</v>
      </c>
      <c r="AB717" s="31" t="s">
        <v>50</v>
      </c>
      <c r="AC717" s="31" t="s">
        <v>87</v>
      </c>
      <c r="AD717" s="31" t="s">
        <v>72</v>
      </c>
      <c r="AE717" s="2">
        <f t="shared" si="122"/>
        <v>48</v>
      </c>
      <c r="AF717" s="31" t="s">
        <v>84</v>
      </c>
      <c r="AG717" s="31" t="s">
        <v>129</v>
      </c>
      <c r="AH717" s="31" t="s">
        <v>152</v>
      </c>
      <c r="AI717" s="31" t="s">
        <v>744</v>
      </c>
      <c r="AJ717" s="31">
        <f t="shared" si="123"/>
        <v>0</v>
      </c>
      <c r="AK717" s="34">
        <f t="shared" si="124"/>
        <v>-99</v>
      </c>
      <c r="AL717" s="30">
        <f t="shared" si="125"/>
        <v>-99</v>
      </c>
      <c r="AM717" s="5">
        <f t="shared" si="129"/>
        <v>41.97</v>
      </c>
      <c r="AN717" s="5">
        <f t="shared" si="130"/>
        <v>0</v>
      </c>
      <c r="AO717" s="30">
        <f t="shared" si="131"/>
        <v>0</v>
      </c>
      <c r="AP717" s="30">
        <f t="shared" si="126"/>
        <v>0</v>
      </c>
      <c r="AQ717" t="str">
        <f t="shared" si="127"/>
        <v>Before 1978</v>
      </c>
      <c r="AR717" s="2">
        <f t="shared" si="128"/>
        <v>1965</v>
      </c>
      <c r="AS717" s="2">
        <f t="shared" si="132"/>
        <v>-99</v>
      </c>
      <c r="AT717" s="31" t="s">
        <v>50</v>
      </c>
      <c r="AU717" s="31" t="s">
        <v>50</v>
      </c>
      <c r="AV717" s="31" t="s">
        <v>66</v>
      </c>
      <c r="AW717" s="31" t="s">
        <v>57</v>
      </c>
      <c r="AX717" s="31" t="s">
        <v>50</v>
      </c>
      <c r="AY717" s="31" t="s">
        <v>50</v>
      </c>
      <c r="AZ717" s="31" t="s">
        <v>152</v>
      </c>
      <c r="BA717" s="31" t="s">
        <v>744</v>
      </c>
      <c r="BB717" s="31" t="s">
        <v>50</v>
      </c>
      <c r="BC717" s="31" t="s">
        <v>50</v>
      </c>
      <c r="BD717" s="31" t="s">
        <v>50</v>
      </c>
      <c r="BE717" s="31" t="s">
        <v>50</v>
      </c>
      <c r="BF717" s="31" t="s">
        <v>50</v>
      </c>
    </row>
    <row r="718" spans="1:58" ht="45" x14ac:dyDescent="0.25">
      <c r="A718" s="31" t="s">
        <v>3955</v>
      </c>
      <c r="B718" s="31" t="s">
        <v>49</v>
      </c>
      <c r="C718" s="32">
        <v>1</v>
      </c>
      <c r="D718" s="31" t="s">
        <v>50</v>
      </c>
      <c r="E718" s="31" t="s">
        <v>70</v>
      </c>
      <c r="F718" s="31" t="s">
        <v>71</v>
      </c>
      <c r="G718" s="31" t="s">
        <v>50</v>
      </c>
      <c r="H718" s="31" t="s">
        <v>50</v>
      </c>
      <c r="I718" s="31" t="s">
        <v>53</v>
      </c>
      <c r="J718" s="31" t="s">
        <v>54</v>
      </c>
      <c r="K718" s="31" t="s">
        <v>54</v>
      </c>
      <c r="L718" s="31" t="s">
        <v>55</v>
      </c>
      <c r="M718" s="31" t="s">
        <v>72</v>
      </c>
      <c r="N718" s="31" t="s">
        <v>50</v>
      </c>
      <c r="O718" s="31" t="s">
        <v>66</v>
      </c>
      <c r="P718" s="31" t="s">
        <v>50</v>
      </c>
      <c r="Q718" s="31" t="s">
        <v>300</v>
      </c>
      <c r="R718" s="31" t="s">
        <v>74</v>
      </c>
      <c r="S718" s="31" t="s">
        <v>59</v>
      </c>
      <c r="T718" s="31" t="s">
        <v>60</v>
      </c>
      <c r="U718" s="31" t="s">
        <v>50</v>
      </c>
      <c r="V718" s="31" t="s">
        <v>66</v>
      </c>
      <c r="W718" s="31" t="s">
        <v>50</v>
      </c>
      <c r="X718" s="31" t="s">
        <v>116</v>
      </c>
      <c r="Y718" s="31" t="s">
        <v>50</v>
      </c>
      <c r="Z718" s="31" t="s">
        <v>62</v>
      </c>
      <c r="AA718" s="31" t="s">
        <v>50</v>
      </c>
      <c r="AB718" s="31" t="s">
        <v>50</v>
      </c>
      <c r="AC718" s="31" t="s">
        <v>87</v>
      </c>
      <c r="AD718" s="31" t="s">
        <v>72</v>
      </c>
      <c r="AE718" s="2">
        <f t="shared" si="122"/>
        <v>48</v>
      </c>
      <c r="AF718" s="31" t="s">
        <v>84</v>
      </c>
      <c r="AG718" s="31" t="s">
        <v>129</v>
      </c>
      <c r="AH718" s="31" t="s">
        <v>225</v>
      </c>
      <c r="AI718" s="31" t="s">
        <v>12120</v>
      </c>
      <c r="AJ718" s="31">
        <f t="shared" si="123"/>
        <v>0</v>
      </c>
      <c r="AK718" s="34">
        <f t="shared" si="124"/>
        <v>-99</v>
      </c>
      <c r="AL718" s="30">
        <f t="shared" si="125"/>
        <v>-99</v>
      </c>
      <c r="AM718" s="5">
        <f t="shared" si="129"/>
        <v>1463.69</v>
      </c>
      <c r="AN718" s="5">
        <f t="shared" si="130"/>
        <v>0</v>
      </c>
      <c r="AO718" s="30">
        <f t="shared" si="131"/>
        <v>0</v>
      </c>
      <c r="AP718" s="30">
        <f t="shared" si="126"/>
        <v>0</v>
      </c>
      <c r="AQ718" t="str">
        <f t="shared" si="127"/>
        <v>Before 1978</v>
      </c>
      <c r="AR718" s="2">
        <f t="shared" si="128"/>
        <v>1960</v>
      </c>
      <c r="AS718" s="2">
        <f t="shared" si="132"/>
        <v>-99</v>
      </c>
      <c r="AT718" s="31" t="s">
        <v>50</v>
      </c>
      <c r="AU718" s="31" t="s">
        <v>50</v>
      </c>
      <c r="AV718" s="31" t="s">
        <v>66</v>
      </c>
      <c r="AW718" s="31" t="s">
        <v>57</v>
      </c>
      <c r="AX718" s="31" t="s">
        <v>714</v>
      </c>
      <c r="AY718" s="31" t="s">
        <v>171</v>
      </c>
      <c r="AZ718" s="31" t="s">
        <v>225</v>
      </c>
      <c r="BA718" s="31" t="s">
        <v>12749</v>
      </c>
      <c r="BB718" s="31" t="s">
        <v>50</v>
      </c>
      <c r="BC718" s="31" t="s">
        <v>50</v>
      </c>
      <c r="BD718" s="31" t="s">
        <v>50</v>
      </c>
      <c r="BE718" s="31" t="s">
        <v>50</v>
      </c>
      <c r="BF718" s="31" t="s">
        <v>50</v>
      </c>
    </row>
    <row r="719" spans="1:58" ht="45" x14ac:dyDescent="0.25">
      <c r="A719" s="31" t="s">
        <v>3967</v>
      </c>
      <c r="B719" s="31" t="s">
        <v>49</v>
      </c>
      <c r="C719" s="32">
        <v>1</v>
      </c>
      <c r="D719" s="31" t="s">
        <v>50</v>
      </c>
      <c r="E719" s="31" t="s">
        <v>70</v>
      </c>
      <c r="F719" s="31" t="s">
        <v>71</v>
      </c>
      <c r="G719" s="31" t="s">
        <v>96</v>
      </c>
      <c r="H719" s="31" t="s">
        <v>194</v>
      </c>
      <c r="I719" s="31" t="s">
        <v>53</v>
      </c>
      <c r="J719" s="31" t="s">
        <v>54</v>
      </c>
      <c r="K719" s="31" t="s">
        <v>54</v>
      </c>
      <c r="L719" s="31" t="s">
        <v>55</v>
      </c>
      <c r="M719" s="31" t="s">
        <v>75</v>
      </c>
      <c r="N719" s="31" t="s">
        <v>50</v>
      </c>
      <c r="O719" s="31" t="s">
        <v>66</v>
      </c>
      <c r="P719" s="31" t="s">
        <v>50</v>
      </c>
      <c r="Q719" s="31" t="s">
        <v>215</v>
      </c>
      <c r="R719" s="31" t="s">
        <v>74</v>
      </c>
      <c r="S719" s="31" t="s">
        <v>53</v>
      </c>
      <c r="T719" s="31" t="s">
        <v>60</v>
      </c>
      <c r="U719" s="31" t="s">
        <v>60</v>
      </c>
      <c r="V719" s="31" t="s">
        <v>66</v>
      </c>
      <c r="W719" s="31" t="s">
        <v>161</v>
      </c>
      <c r="X719" s="31" t="s">
        <v>50</v>
      </c>
      <c r="Y719" s="31" t="s">
        <v>50</v>
      </c>
      <c r="Z719" s="31" t="s">
        <v>62</v>
      </c>
      <c r="AA719" s="31" t="s">
        <v>50</v>
      </c>
      <c r="AB719" s="31" t="s">
        <v>50</v>
      </c>
      <c r="AC719" s="31" t="s">
        <v>87</v>
      </c>
      <c r="AD719" s="31" t="s">
        <v>72</v>
      </c>
      <c r="AE719" s="2">
        <f t="shared" si="122"/>
        <v>48</v>
      </c>
      <c r="AF719" s="31" t="s">
        <v>84</v>
      </c>
      <c r="AG719" s="31" t="s">
        <v>129</v>
      </c>
      <c r="AH719" s="31" t="s">
        <v>377</v>
      </c>
      <c r="AI719" s="31" t="s">
        <v>12121</v>
      </c>
      <c r="AJ719" s="31">
        <f t="shared" si="123"/>
        <v>0</v>
      </c>
      <c r="AK719" s="34">
        <f t="shared" si="124"/>
        <v>-99</v>
      </c>
      <c r="AL719" s="30">
        <f t="shared" si="125"/>
        <v>-99</v>
      </c>
      <c r="AM719" s="5">
        <f t="shared" si="129"/>
        <v>41.97</v>
      </c>
      <c r="AN719" s="5">
        <f t="shared" si="130"/>
        <v>0</v>
      </c>
      <c r="AO719" s="30">
        <f t="shared" si="131"/>
        <v>0</v>
      </c>
      <c r="AP719" s="30">
        <f t="shared" si="126"/>
        <v>0</v>
      </c>
      <c r="AQ719" t="str">
        <f t="shared" si="127"/>
        <v>2002 - 2005</v>
      </c>
      <c r="AR719" s="2">
        <f t="shared" si="128"/>
        <v>2002</v>
      </c>
      <c r="AS719" s="2">
        <f t="shared" si="132"/>
        <v>-99</v>
      </c>
      <c r="AT719" s="31" t="s">
        <v>50</v>
      </c>
      <c r="AU719" s="31" t="s">
        <v>50</v>
      </c>
      <c r="AV719" s="31" t="s">
        <v>141</v>
      </c>
      <c r="AW719" s="31" t="s">
        <v>86</v>
      </c>
      <c r="AX719" s="31" t="s">
        <v>218</v>
      </c>
      <c r="AY719" s="31" t="s">
        <v>179</v>
      </c>
      <c r="AZ719" s="31" t="s">
        <v>377</v>
      </c>
      <c r="BA719" s="31" t="s">
        <v>12750</v>
      </c>
      <c r="BB719" s="31" t="s">
        <v>50</v>
      </c>
      <c r="BC719" s="31" t="s">
        <v>50</v>
      </c>
      <c r="BD719" s="31" t="s">
        <v>50</v>
      </c>
      <c r="BE719" s="31" t="s">
        <v>50</v>
      </c>
      <c r="BF719" s="31" t="s">
        <v>50</v>
      </c>
    </row>
    <row r="720" spans="1:58" ht="45" x14ac:dyDescent="0.25">
      <c r="A720" s="31" t="s">
        <v>3967</v>
      </c>
      <c r="B720" s="31" t="s">
        <v>49</v>
      </c>
      <c r="C720" s="32">
        <v>2</v>
      </c>
      <c r="D720" s="31" t="s">
        <v>50</v>
      </c>
      <c r="E720" s="31" t="s">
        <v>70</v>
      </c>
      <c r="F720" s="31" t="s">
        <v>71</v>
      </c>
      <c r="G720" s="31" t="s">
        <v>96</v>
      </c>
      <c r="H720" s="31" t="s">
        <v>194</v>
      </c>
      <c r="I720" s="31" t="s">
        <v>97</v>
      </c>
      <c r="J720" s="31" t="s">
        <v>54</v>
      </c>
      <c r="K720" s="31" t="s">
        <v>54</v>
      </c>
      <c r="L720" s="31" t="s">
        <v>55</v>
      </c>
      <c r="M720" s="31" t="s">
        <v>567</v>
      </c>
      <c r="N720" s="31" t="s">
        <v>50</v>
      </c>
      <c r="O720" s="31" t="s">
        <v>66</v>
      </c>
      <c r="P720" s="31" t="s">
        <v>50</v>
      </c>
      <c r="Q720" s="31" t="s">
        <v>215</v>
      </c>
      <c r="R720" s="31" t="s">
        <v>74</v>
      </c>
      <c r="S720" s="31" t="s">
        <v>53</v>
      </c>
      <c r="T720" s="31" t="s">
        <v>60</v>
      </c>
      <c r="U720" s="31" t="s">
        <v>60</v>
      </c>
      <c r="V720" s="31" t="s">
        <v>60</v>
      </c>
      <c r="W720" s="31" t="s">
        <v>50</v>
      </c>
      <c r="X720" s="31" t="s">
        <v>50</v>
      </c>
      <c r="Y720" s="31" t="s">
        <v>50</v>
      </c>
      <c r="Z720" s="31" t="s">
        <v>62</v>
      </c>
      <c r="AA720" s="31" t="s">
        <v>50</v>
      </c>
      <c r="AB720" s="31" t="s">
        <v>50</v>
      </c>
      <c r="AC720" s="31" t="s">
        <v>87</v>
      </c>
      <c r="AD720" s="31" t="s">
        <v>72</v>
      </c>
      <c r="AE720" s="2">
        <f t="shared" si="122"/>
        <v>48</v>
      </c>
      <c r="AF720" s="31" t="s">
        <v>84</v>
      </c>
      <c r="AG720" s="31" t="s">
        <v>129</v>
      </c>
      <c r="AH720" s="31" t="s">
        <v>152</v>
      </c>
      <c r="AI720" s="31" t="s">
        <v>12122</v>
      </c>
      <c r="AJ720" s="31">
        <f t="shared" si="123"/>
        <v>0</v>
      </c>
      <c r="AK720" s="34">
        <f t="shared" si="124"/>
        <v>-99</v>
      </c>
      <c r="AL720" s="30">
        <f t="shared" si="125"/>
        <v>-99</v>
      </c>
      <c r="AM720" s="5">
        <f t="shared" si="129"/>
        <v>41.97</v>
      </c>
      <c r="AN720" s="5">
        <f t="shared" si="130"/>
        <v>0</v>
      </c>
      <c r="AO720" s="30">
        <f t="shared" si="131"/>
        <v>0</v>
      </c>
      <c r="AP720" s="30">
        <f t="shared" si="126"/>
        <v>0</v>
      </c>
      <c r="AQ720" t="str">
        <f t="shared" si="127"/>
        <v>2002 - 2005</v>
      </c>
      <c r="AR720" s="2">
        <f t="shared" si="128"/>
        <v>2002</v>
      </c>
      <c r="AS720" s="2">
        <f t="shared" si="132"/>
        <v>-99</v>
      </c>
      <c r="AT720" s="31" t="s">
        <v>50</v>
      </c>
      <c r="AU720" s="31" t="s">
        <v>50</v>
      </c>
      <c r="AV720" s="31" t="s">
        <v>66</v>
      </c>
      <c r="AW720" s="31" t="s">
        <v>57</v>
      </c>
      <c r="AX720" s="31" t="s">
        <v>277</v>
      </c>
      <c r="AY720" s="31" t="s">
        <v>68</v>
      </c>
      <c r="AZ720" s="31" t="s">
        <v>152</v>
      </c>
      <c r="BA720" s="31" t="s">
        <v>12122</v>
      </c>
      <c r="BB720" s="31" t="s">
        <v>50</v>
      </c>
      <c r="BC720" s="31" t="s">
        <v>50</v>
      </c>
      <c r="BD720" s="31" t="s">
        <v>50</v>
      </c>
      <c r="BE720" s="31" t="s">
        <v>50</v>
      </c>
      <c r="BF720" s="31" t="s">
        <v>50</v>
      </c>
    </row>
    <row r="721" spans="1:58" ht="45" x14ac:dyDescent="0.25">
      <c r="A721" s="31" t="s">
        <v>3967</v>
      </c>
      <c r="B721" s="31" t="s">
        <v>49</v>
      </c>
      <c r="C721" s="32">
        <v>3</v>
      </c>
      <c r="D721" s="31" t="s">
        <v>50</v>
      </c>
      <c r="E721" s="31" t="s">
        <v>70</v>
      </c>
      <c r="F721" s="31" t="s">
        <v>71</v>
      </c>
      <c r="G721" s="31" t="s">
        <v>96</v>
      </c>
      <c r="H721" s="31" t="s">
        <v>194</v>
      </c>
      <c r="I721" s="31" t="s">
        <v>59</v>
      </c>
      <c r="J721" s="31" t="s">
        <v>54</v>
      </c>
      <c r="K721" s="31" t="s">
        <v>54</v>
      </c>
      <c r="L721" s="31" t="s">
        <v>55</v>
      </c>
      <c r="M721" s="31" t="s">
        <v>194</v>
      </c>
      <c r="N721" s="31" t="s">
        <v>50</v>
      </c>
      <c r="O721" s="31" t="s">
        <v>66</v>
      </c>
      <c r="P721" s="31" t="s">
        <v>50</v>
      </c>
      <c r="Q721" s="31" t="s">
        <v>215</v>
      </c>
      <c r="R721" s="31" t="s">
        <v>74</v>
      </c>
      <c r="S721" s="31" t="s">
        <v>53</v>
      </c>
      <c r="T721" s="31" t="s">
        <v>60</v>
      </c>
      <c r="U721" s="31" t="s">
        <v>60</v>
      </c>
      <c r="V721" s="31" t="s">
        <v>66</v>
      </c>
      <c r="W721" s="31" t="s">
        <v>50</v>
      </c>
      <c r="X721" s="31" t="s">
        <v>161</v>
      </c>
      <c r="Y721" s="31" t="s">
        <v>50</v>
      </c>
      <c r="Z721" s="31" t="s">
        <v>62</v>
      </c>
      <c r="AA721" s="31" t="s">
        <v>50</v>
      </c>
      <c r="AB721" s="31" t="s">
        <v>50</v>
      </c>
      <c r="AC721" s="31" t="s">
        <v>87</v>
      </c>
      <c r="AD721" s="31" t="s">
        <v>72</v>
      </c>
      <c r="AE721" s="2">
        <f t="shared" si="122"/>
        <v>48</v>
      </c>
      <c r="AF721" s="31" t="s">
        <v>84</v>
      </c>
      <c r="AG721" s="31" t="s">
        <v>129</v>
      </c>
      <c r="AH721" s="31" t="s">
        <v>152</v>
      </c>
      <c r="AI721" s="31" t="s">
        <v>12122</v>
      </c>
      <c r="AJ721" s="31">
        <f t="shared" si="123"/>
        <v>0</v>
      </c>
      <c r="AK721" s="34">
        <f t="shared" si="124"/>
        <v>-99</v>
      </c>
      <c r="AL721" s="30">
        <f t="shared" si="125"/>
        <v>-99</v>
      </c>
      <c r="AM721" s="5">
        <f t="shared" si="129"/>
        <v>41.97</v>
      </c>
      <c r="AN721" s="5">
        <f t="shared" si="130"/>
        <v>0</v>
      </c>
      <c r="AO721" s="30">
        <f t="shared" si="131"/>
        <v>0</v>
      </c>
      <c r="AP721" s="30">
        <f t="shared" si="126"/>
        <v>0</v>
      </c>
      <c r="AQ721" t="str">
        <f t="shared" si="127"/>
        <v>2002 - 2005</v>
      </c>
      <c r="AR721" s="2">
        <f t="shared" si="128"/>
        <v>2002</v>
      </c>
      <c r="AS721" s="2">
        <f t="shared" si="132"/>
        <v>-99</v>
      </c>
      <c r="AT721" s="31" t="s">
        <v>50</v>
      </c>
      <c r="AU721" s="31" t="s">
        <v>50</v>
      </c>
      <c r="AV721" s="31" t="s">
        <v>66</v>
      </c>
      <c r="AW721" s="31" t="s">
        <v>57</v>
      </c>
      <c r="AX721" s="31" t="s">
        <v>50</v>
      </c>
      <c r="AY721" s="31" t="s">
        <v>68</v>
      </c>
      <c r="AZ721" s="31" t="s">
        <v>152</v>
      </c>
      <c r="BA721" s="31" t="s">
        <v>12122</v>
      </c>
      <c r="BB721" s="31" t="s">
        <v>50</v>
      </c>
      <c r="BC721" s="31" t="s">
        <v>50</v>
      </c>
      <c r="BD721" s="31" t="s">
        <v>50</v>
      </c>
      <c r="BE721" s="31" t="s">
        <v>50</v>
      </c>
      <c r="BF721" s="31" t="s">
        <v>50</v>
      </c>
    </row>
    <row r="722" spans="1:58" ht="45" x14ac:dyDescent="0.25">
      <c r="A722" s="31" t="s">
        <v>3967</v>
      </c>
      <c r="B722" s="31" t="s">
        <v>49</v>
      </c>
      <c r="C722" s="32">
        <v>4</v>
      </c>
      <c r="D722" s="31" t="s">
        <v>50</v>
      </c>
      <c r="E722" s="31" t="s">
        <v>70</v>
      </c>
      <c r="F722" s="31" t="s">
        <v>71</v>
      </c>
      <c r="G722" s="31" t="s">
        <v>96</v>
      </c>
      <c r="H722" s="31" t="s">
        <v>194</v>
      </c>
      <c r="I722" s="31" t="s">
        <v>304</v>
      </c>
      <c r="J722" s="31" t="s">
        <v>54</v>
      </c>
      <c r="K722" s="31" t="s">
        <v>54</v>
      </c>
      <c r="L722" s="31" t="s">
        <v>55</v>
      </c>
      <c r="M722" s="31" t="s">
        <v>92</v>
      </c>
      <c r="N722" s="31" t="s">
        <v>50</v>
      </c>
      <c r="O722" s="31" t="s">
        <v>66</v>
      </c>
      <c r="P722" s="31" t="s">
        <v>50</v>
      </c>
      <c r="Q722" s="31" t="s">
        <v>215</v>
      </c>
      <c r="R722" s="31" t="s">
        <v>74</v>
      </c>
      <c r="S722" s="31" t="s">
        <v>53</v>
      </c>
      <c r="T722" s="31" t="s">
        <v>60</v>
      </c>
      <c r="U722" s="31" t="s">
        <v>60</v>
      </c>
      <c r="V722" s="31" t="s">
        <v>66</v>
      </c>
      <c r="W722" s="31" t="s">
        <v>50</v>
      </c>
      <c r="X722" s="31" t="s">
        <v>161</v>
      </c>
      <c r="Y722" s="31" t="s">
        <v>50</v>
      </c>
      <c r="Z722" s="31" t="s">
        <v>62</v>
      </c>
      <c r="AA722" s="31" t="s">
        <v>50</v>
      </c>
      <c r="AB722" s="31" t="s">
        <v>50</v>
      </c>
      <c r="AC722" s="31" t="s">
        <v>87</v>
      </c>
      <c r="AD722" s="31" t="s">
        <v>72</v>
      </c>
      <c r="AE722" s="2">
        <f t="shared" si="122"/>
        <v>48</v>
      </c>
      <c r="AF722" s="31" t="s">
        <v>84</v>
      </c>
      <c r="AG722" s="31" t="s">
        <v>129</v>
      </c>
      <c r="AH722" s="31" t="s">
        <v>152</v>
      </c>
      <c r="AI722" s="31" t="s">
        <v>12123</v>
      </c>
      <c r="AJ722" s="31">
        <f t="shared" si="123"/>
        <v>0</v>
      </c>
      <c r="AK722" s="34">
        <f t="shared" si="124"/>
        <v>-99</v>
      </c>
      <c r="AL722" s="30">
        <f t="shared" si="125"/>
        <v>-99</v>
      </c>
      <c r="AM722" s="5">
        <f t="shared" si="129"/>
        <v>41.97</v>
      </c>
      <c r="AN722" s="5">
        <f t="shared" si="130"/>
        <v>0</v>
      </c>
      <c r="AO722" s="30">
        <f t="shared" si="131"/>
        <v>0</v>
      </c>
      <c r="AP722" s="30">
        <f t="shared" si="126"/>
        <v>0</v>
      </c>
      <c r="AQ722" t="str">
        <f t="shared" si="127"/>
        <v>2002 - 2005</v>
      </c>
      <c r="AR722" s="2">
        <f t="shared" si="128"/>
        <v>2002</v>
      </c>
      <c r="AS722" s="2">
        <f t="shared" si="132"/>
        <v>-99</v>
      </c>
      <c r="AT722" s="31" t="s">
        <v>50</v>
      </c>
      <c r="AU722" s="31" t="s">
        <v>50</v>
      </c>
      <c r="AV722" s="31" t="s">
        <v>66</v>
      </c>
      <c r="AW722" s="31" t="s">
        <v>57</v>
      </c>
      <c r="AX722" s="31" t="s">
        <v>12751</v>
      </c>
      <c r="AY722" s="31" t="s">
        <v>68</v>
      </c>
      <c r="AZ722" s="31" t="s">
        <v>152</v>
      </c>
      <c r="BA722" s="31" t="s">
        <v>12123</v>
      </c>
      <c r="BB722" s="31" t="s">
        <v>50</v>
      </c>
      <c r="BC722" s="31" t="s">
        <v>50</v>
      </c>
      <c r="BD722" s="31" t="s">
        <v>50</v>
      </c>
      <c r="BE722" s="31" t="s">
        <v>50</v>
      </c>
      <c r="BF722" s="31" t="s">
        <v>50</v>
      </c>
    </row>
    <row r="723" spans="1:58" ht="45" x14ac:dyDescent="0.25">
      <c r="A723" s="31" t="s">
        <v>3967</v>
      </c>
      <c r="B723" s="31" t="s">
        <v>49</v>
      </c>
      <c r="C723" s="32">
        <v>5</v>
      </c>
      <c r="D723" s="31" t="s">
        <v>50</v>
      </c>
      <c r="E723" s="31" t="s">
        <v>70</v>
      </c>
      <c r="F723" s="31" t="s">
        <v>71</v>
      </c>
      <c r="G723" s="31" t="s">
        <v>96</v>
      </c>
      <c r="H723" s="31" t="s">
        <v>194</v>
      </c>
      <c r="I723" s="31" t="s">
        <v>86</v>
      </c>
      <c r="J723" s="31" t="s">
        <v>54</v>
      </c>
      <c r="K723" s="31" t="s">
        <v>54</v>
      </c>
      <c r="L723" s="31" t="s">
        <v>55</v>
      </c>
      <c r="M723" s="31" t="s">
        <v>84</v>
      </c>
      <c r="N723" s="31" t="s">
        <v>50</v>
      </c>
      <c r="O723" s="31" t="s">
        <v>66</v>
      </c>
      <c r="P723" s="31" t="s">
        <v>50</v>
      </c>
      <c r="Q723" s="31" t="s">
        <v>215</v>
      </c>
      <c r="R723" s="31" t="s">
        <v>74</v>
      </c>
      <c r="S723" s="31" t="s">
        <v>53</v>
      </c>
      <c r="T723" s="31" t="s">
        <v>60</v>
      </c>
      <c r="U723" s="31" t="s">
        <v>60</v>
      </c>
      <c r="V723" s="31" t="s">
        <v>66</v>
      </c>
      <c r="W723" s="31" t="s">
        <v>50</v>
      </c>
      <c r="X723" s="31" t="s">
        <v>161</v>
      </c>
      <c r="Y723" s="31" t="s">
        <v>50</v>
      </c>
      <c r="Z723" s="31" t="s">
        <v>62</v>
      </c>
      <c r="AA723" s="31" t="s">
        <v>50</v>
      </c>
      <c r="AB723" s="31" t="s">
        <v>50</v>
      </c>
      <c r="AC723" s="31" t="s">
        <v>87</v>
      </c>
      <c r="AD723" s="31" t="s">
        <v>72</v>
      </c>
      <c r="AE723" s="2">
        <f t="shared" si="122"/>
        <v>48</v>
      </c>
      <c r="AF723" s="31" t="s">
        <v>84</v>
      </c>
      <c r="AG723" s="31" t="s">
        <v>129</v>
      </c>
      <c r="AH723" s="31" t="s">
        <v>152</v>
      </c>
      <c r="AI723" s="31" t="s">
        <v>12122</v>
      </c>
      <c r="AJ723" s="31">
        <f t="shared" si="123"/>
        <v>0</v>
      </c>
      <c r="AK723" s="34">
        <f t="shared" si="124"/>
        <v>-99</v>
      </c>
      <c r="AL723" s="30">
        <f t="shared" si="125"/>
        <v>-99</v>
      </c>
      <c r="AM723" s="5">
        <f t="shared" si="129"/>
        <v>41.97</v>
      </c>
      <c r="AN723" s="5">
        <f t="shared" si="130"/>
        <v>0</v>
      </c>
      <c r="AO723" s="30">
        <f t="shared" si="131"/>
        <v>0</v>
      </c>
      <c r="AP723" s="30">
        <f t="shared" si="126"/>
        <v>0</v>
      </c>
      <c r="AQ723" t="str">
        <f t="shared" si="127"/>
        <v>2002 - 2005</v>
      </c>
      <c r="AR723" s="2">
        <f t="shared" si="128"/>
        <v>2002</v>
      </c>
      <c r="AS723" s="2">
        <f t="shared" si="132"/>
        <v>-99</v>
      </c>
      <c r="AT723" s="31" t="s">
        <v>50</v>
      </c>
      <c r="AU723" s="31" t="s">
        <v>50</v>
      </c>
      <c r="AV723" s="31" t="s">
        <v>66</v>
      </c>
      <c r="AW723" s="31" t="s">
        <v>57</v>
      </c>
      <c r="AX723" s="31" t="s">
        <v>463</v>
      </c>
      <c r="AY723" s="31" t="s">
        <v>68</v>
      </c>
      <c r="AZ723" s="31" t="s">
        <v>152</v>
      </c>
      <c r="BA723" s="31" t="s">
        <v>12122</v>
      </c>
      <c r="BB723" s="31" t="s">
        <v>50</v>
      </c>
      <c r="BC723" s="31" t="s">
        <v>50</v>
      </c>
      <c r="BD723" s="31" t="s">
        <v>50</v>
      </c>
      <c r="BE723" s="31" t="s">
        <v>50</v>
      </c>
      <c r="BF723" s="31" t="s">
        <v>50</v>
      </c>
    </row>
    <row r="724" spans="1:58" ht="45" x14ac:dyDescent="0.25">
      <c r="A724" s="31" t="s">
        <v>3975</v>
      </c>
      <c r="B724" s="31" t="s">
        <v>49</v>
      </c>
      <c r="C724" s="32">
        <v>1</v>
      </c>
      <c r="D724" s="31" t="s">
        <v>50</v>
      </c>
      <c r="E724" s="31" t="s">
        <v>194</v>
      </c>
      <c r="F724" s="31" t="s">
        <v>99</v>
      </c>
      <c r="G724" s="31" t="s">
        <v>50</v>
      </c>
      <c r="H724" s="31" t="s">
        <v>50</v>
      </c>
      <c r="I724" s="31" t="s">
        <v>53</v>
      </c>
      <c r="J724" s="31" t="s">
        <v>54</v>
      </c>
      <c r="K724" s="31" t="s">
        <v>54</v>
      </c>
      <c r="L724" s="31" t="s">
        <v>128</v>
      </c>
      <c r="M724" s="31" t="s">
        <v>51</v>
      </c>
      <c r="N724" s="31" t="s">
        <v>50</v>
      </c>
      <c r="O724" s="31" t="s">
        <v>57</v>
      </c>
      <c r="P724" s="31" t="s">
        <v>50</v>
      </c>
      <c r="Q724" s="31" t="s">
        <v>215</v>
      </c>
      <c r="R724" s="31" t="s">
        <v>74</v>
      </c>
      <c r="S724" s="31" t="s">
        <v>59</v>
      </c>
      <c r="T724" s="31" t="s">
        <v>60</v>
      </c>
      <c r="U724" s="31" t="s">
        <v>60</v>
      </c>
      <c r="V724" s="31" t="s">
        <v>60</v>
      </c>
      <c r="W724" s="31" t="s">
        <v>50</v>
      </c>
      <c r="X724" s="31" t="s">
        <v>50</v>
      </c>
      <c r="Y724" s="31" t="s">
        <v>50</v>
      </c>
      <c r="Z724" s="31" t="s">
        <v>62</v>
      </c>
      <c r="AA724" s="31" t="s">
        <v>50</v>
      </c>
      <c r="AB724" s="31" t="s">
        <v>50</v>
      </c>
      <c r="AC724" s="31" t="s">
        <v>87</v>
      </c>
      <c r="AD724" s="31" t="s">
        <v>72</v>
      </c>
      <c r="AE724" s="2">
        <f t="shared" si="122"/>
        <v>48</v>
      </c>
      <c r="AF724" s="31" t="s">
        <v>84</v>
      </c>
      <c r="AG724" s="31" t="s">
        <v>129</v>
      </c>
      <c r="AH724" s="31" t="s">
        <v>231</v>
      </c>
      <c r="AI724" s="31" t="s">
        <v>12124</v>
      </c>
      <c r="AJ724" s="31">
        <f t="shared" si="123"/>
        <v>0</v>
      </c>
      <c r="AK724" s="34">
        <f t="shared" si="124"/>
        <v>-99</v>
      </c>
      <c r="AL724" s="30">
        <f t="shared" si="125"/>
        <v>-99</v>
      </c>
      <c r="AM724" s="5">
        <f t="shared" si="129"/>
        <v>922.81</v>
      </c>
      <c r="AN724" s="5">
        <f t="shared" si="130"/>
        <v>0</v>
      </c>
      <c r="AO724" s="30">
        <f t="shared" si="131"/>
        <v>0</v>
      </c>
      <c r="AP724" s="30">
        <f t="shared" si="126"/>
        <v>0</v>
      </c>
      <c r="AQ724" t="str">
        <f t="shared" si="127"/>
        <v>2002 - 2005</v>
      </c>
      <c r="AR724" s="2">
        <f t="shared" si="128"/>
        <v>2002</v>
      </c>
      <c r="AS724" s="2">
        <f t="shared" si="132"/>
        <v>-99</v>
      </c>
      <c r="AT724" s="31" t="s">
        <v>50</v>
      </c>
      <c r="AU724" s="31" t="s">
        <v>50</v>
      </c>
      <c r="AV724" s="31" t="s">
        <v>141</v>
      </c>
      <c r="AW724" s="31" t="s">
        <v>86</v>
      </c>
      <c r="AX724" s="31" t="s">
        <v>50</v>
      </c>
      <c r="AY724" s="31" t="s">
        <v>50</v>
      </c>
      <c r="AZ724" s="31" t="s">
        <v>231</v>
      </c>
      <c r="BA724" s="31" t="s">
        <v>12124</v>
      </c>
      <c r="BB724" s="31" t="s">
        <v>50</v>
      </c>
      <c r="BC724" s="31" t="s">
        <v>50</v>
      </c>
      <c r="BD724" s="31" t="s">
        <v>50</v>
      </c>
      <c r="BE724" s="31" t="s">
        <v>50</v>
      </c>
      <c r="BF724" s="31" t="s">
        <v>50</v>
      </c>
    </row>
    <row r="725" spans="1:58" ht="45" x14ac:dyDescent="0.25">
      <c r="A725" s="31" t="s">
        <v>4012</v>
      </c>
      <c r="B725" s="31" t="s">
        <v>49</v>
      </c>
      <c r="C725" s="32">
        <v>1</v>
      </c>
      <c r="D725" s="31" t="s">
        <v>50</v>
      </c>
      <c r="E725" s="31" t="s">
        <v>72</v>
      </c>
      <c r="F725" s="31" t="s">
        <v>50</v>
      </c>
      <c r="G725" s="31" t="s">
        <v>50</v>
      </c>
      <c r="H725" s="31" t="s">
        <v>50</v>
      </c>
      <c r="I725" s="31" t="s">
        <v>53</v>
      </c>
      <c r="J725" s="31" t="s">
        <v>54</v>
      </c>
      <c r="K725" s="31" t="s">
        <v>54</v>
      </c>
      <c r="L725" s="31" t="s">
        <v>55</v>
      </c>
      <c r="M725" s="31" t="s">
        <v>161</v>
      </c>
      <c r="N725" s="31" t="s">
        <v>50</v>
      </c>
      <c r="O725" s="31" t="s">
        <v>66</v>
      </c>
      <c r="P725" s="31" t="s">
        <v>50</v>
      </c>
      <c r="Q725" s="31" t="s">
        <v>50</v>
      </c>
      <c r="R725" s="31" t="s">
        <v>74</v>
      </c>
      <c r="S725" s="31" t="s">
        <v>59</v>
      </c>
      <c r="T725" s="31" t="s">
        <v>60</v>
      </c>
      <c r="U725" s="31" t="s">
        <v>60</v>
      </c>
      <c r="V725" s="31" t="s">
        <v>60</v>
      </c>
      <c r="W725" s="31" t="s">
        <v>50</v>
      </c>
      <c r="X725" s="31" t="s">
        <v>50</v>
      </c>
      <c r="Y725" s="31" t="s">
        <v>60</v>
      </c>
      <c r="Z725" s="31" t="s">
        <v>62</v>
      </c>
      <c r="AA725" s="31" t="s">
        <v>50</v>
      </c>
      <c r="AB725" s="31" t="s">
        <v>50</v>
      </c>
      <c r="AC725" s="31" t="s">
        <v>87</v>
      </c>
      <c r="AD725" s="31" t="s">
        <v>72</v>
      </c>
      <c r="AE725" s="2">
        <f t="shared" si="122"/>
        <v>48</v>
      </c>
      <c r="AF725" s="31" t="s">
        <v>84</v>
      </c>
      <c r="AG725" s="31" t="s">
        <v>129</v>
      </c>
      <c r="AH725" s="31" t="s">
        <v>251</v>
      </c>
      <c r="AI725" s="31" t="s">
        <v>12125</v>
      </c>
      <c r="AJ725" s="31">
        <f t="shared" si="123"/>
        <v>0</v>
      </c>
      <c r="AK725" s="34">
        <f t="shared" si="124"/>
        <v>-99</v>
      </c>
      <c r="AL725" s="30">
        <f t="shared" si="125"/>
        <v>-99</v>
      </c>
      <c r="AM725" s="5">
        <f t="shared" si="129"/>
        <v>26.86</v>
      </c>
      <c r="AN725" s="5">
        <f t="shared" si="130"/>
        <v>0</v>
      </c>
      <c r="AO725" s="30">
        <f t="shared" si="131"/>
        <v>0</v>
      </c>
      <c r="AP725" s="30">
        <f t="shared" si="126"/>
        <v>0</v>
      </c>
      <c r="AQ725" t="str">
        <f t="shared" si="127"/>
        <v>1978 - 1992</v>
      </c>
      <c r="AR725" s="2">
        <f t="shared" si="128"/>
        <v>1987</v>
      </c>
      <c r="AS725" s="2">
        <f t="shared" si="132"/>
        <v>-99</v>
      </c>
      <c r="AT725" s="31" t="s">
        <v>50</v>
      </c>
      <c r="AU725" s="31" t="s">
        <v>50</v>
      </c>
      <c r="AV725" s="31" t="s">
        <v>60</v>
      </c>
      <c r="AW725" s="31" t="s">
        <v>50</v>
      </c>
      <c r="AX725" s="31" t="s">
        <v>50</v>
      </c>
      <c r="AY725" s="31" t="s">
        <v>50</v>
      </c>
      <c r="AZ725" s="31" t="s">
        <v>50</v>
      </c>
      <c r="BA725" s="31" t="s">
        <v>50</v>
      </c>
      <c r="BB725" s="31" t="s">
        <v>50</v>
      </c>
      <c r="BC725" s="31" t="s">
        <v>50</v>
      </c>
      <c r="BD725" s="31" t="s">
        <v>50</v>
      </c>
      <c r="BE725" s="31" t="s">
        <v>50</v>
      </c>
      <c r="BF725" s="31" t="s">
        <v>50</v>
      </c>
    </row>
    <row r="726" spans="1:58" ht="45" x14ac:dyDescent="0.25">
      <c r="A726" s="31" t="s">
        <v>4012</v>
      </c>
      <c r="B726" s="31" t="s">
        <v>49</v>
      </c>
      <c r="C726" s="32">
        <v>4</v>
      </c>
      <c r="D726" s="31" t="s">
        <v>50</v>
      </c>
      <c r="E726" s="31" t="s">
        <v>72</v>
      </c>
      <c r="F726" s="31" t="s">
        <v>52</v>
      </c>
      <c r="G726" s="31" t="s">
        <v>50</v>
      </c>
      <c r="H726" s="31" t="s">
        <v>50</v>
      </c>
      <c r="I726" s="31" t="s">
        <v>97</v>
      </c>
      <c r="J726" s="31" t="s">
        <v>54</v>
      </c>
      <c r="K726" s="31" t="s">
        <v>54</v>
      </c>
      <c r="L726" s="31" t="s">
        <v>55</v>
      </c>
      <c r="M726" s="31" t="s">
        <v>72</v>
      </c>
      <c r="N726" s="31" t="s">
        <v>50</v>
      </c>
      <c r="O726" s="31" t="s">
        <v>57</v>
      </c>
      <c r="P726" s="31" t="s">
        <v>50</v>
      </c>
      <c r="Q726" s="31" t="s">
        <v>50</v>
      </c>
      <c r="R726" s="31" t="s">
        <v>74</v>
      </c>
      <c r="S726" s="31" t="s">
        <v>59</v>
      </c>
      <c r="T726" s="31" t="s">
        <v>60</v>
      </c>
      <c r="U726" s="31" t="s">
        <v>60</v>
      </c>
      <c r="V726" s="31" t="s">
        <v>60</v>
      </c>
      <c r="W726" s="31" t="s">
        <v>50</v>
      </c>
      <c r="X726" s="31" t="s">
        <v>50</v>
      </c>
      <c r="Y726" s="31" t="s">
        <v>60</v>
      </c>
      <c r="Z726" s="31" t="s">
        <v>62</v>
      </c>
      <c r="AA726" s="31" t="s">
        <v>50</v>
      </c>
      <c r="AB726" s="31" t="s">
        <v>50</v>
      </c>
      <c r="AC726" s="31" t="s">
        <v>87</v>
      </c>
      <c r="AD726" s="31" t="s">
        <v>72</v>
      </c>
      <c r="AE726" s="2">
        <f t="shared" si="122"/>
        <v>48</v>
      </c>
      <c r="AF726" s="31" t="s">
        <v>84</v>
      </c>
      <c r="AG726" s="31" t="s">
        <v>129</v>
      </c>
      <c r="AH726" s="31" t="s">
        <v>152</v>
      </c>
      <c r="AI726" s="31" t="s">
        <v>12126</v>
      </c>
      <c r="AJ726" s="31">
        <f t="shared" si="123"/>
        <v>0</v>
      </c>
      <c r="AK726" s="34">
        <f t="shared" si="124"/>
        <v>-99</v>
      </c>
      <c r="AL726" s="30">
        <f t="shared" si="125"/>
        <v>-99</v>
      </c>
      <c r="AM726" s="5">
        <f t="shared" si="129"/>
        <v>26.86</v>
      </c>
      <c r="AN726" s="5">
        <f t="shared" si="130"/>
        <v>0</v>
      </c>
      <c r="AO726" s="30">
        <f t="shared" si="131"/>
        <v>0</v>
      </c>
      <c r="AP726" s="30">
        <f t="shared" si="126"/>
        <v>0</v>
      </c>
      <c r="AQ726" t="str">
        <f t="shared" si="127"/>
        <v>1978 - 1992</v>
      </c>
      <c r="AR726" s="2">
        <f t="shared" si="128"/>
        <v>1987</v>
      </c>
      <c r="AS726" s="2">
        <f t="shared" si="132"/>
        <v>-99</v>
      </c>
      <c r="AT726" s="31" t="s">
        <v>50</v>
      </c>
      <c r="AU726" s="31" t="s">
        <v>50</v>
      </c>
      <c r="AV726" s="31" t="s">
        <v>66</v>
      </c>
      <c r="AW726" s="31" t="s">
        <v>57</v>
      </c>
      <c r="AX726" s="31" t="s">
        <v>277</v>
      </c>
      <c r="AY726" s="31" t="s">
        <v>68</v>
      </c>
      <c r="AZ726" s="31" t="s">
        <v>50</v>
      </c>
      <c r="BA726" s="31" t="s">
        <v>50</v>
      </c>
      <c r="BB726" s="31" t="s">
        <v>50</v>
      </c>
      <c r="BC726" s="31" t="s">
        <v>50</v>
      </c>
      <c r="BD726" s="31" t="s">
        <v>50</v>
      </c>
      <c r="BE726" s="31" t="s">
        <v>50</v>
      </c>
      <c r="BF726" s="31" t="s">
        <v>50</v>
      </c>
    </row>
    <row r="727" spans="1:58" ht="45" x14ac:dyDescent="0.25">
      <c r="A727" s="31" t="s">
        <v>4020</v>
      </c>
      <c r="B727" s="31" t="s">
        <v>49</v>
      </c>
      <c r="C727" s="32">
        <v>4</v>
      </c>
      <c r="D727" s="31" t="s">
        <v>50</v>
      </c>
      <c r="E727" s="31" t="s">
        <v>71</v>
      </c>
      <c r="F727" s="31" t="s">
        <v>96</v>
      </c>
      <c r="G727" s="31" t="s">
        <v>92</v>
      </c>
      <c r="H727" s="31" t="s">
        <v>99</v>
      </c>
      <c r="I727" s="31" t="s">
        <v>53</v>
      </c>
      <c r="J727" s="31" t="s">
        <v>54</v>
      </c>
      <c r="K727" s="31" t="s">
        <v>54</v>
      </c>
      <c r="L727" s="31" t="s">
        <v>55</v>
      </c>
      <c r="M727" s="31" t="s">
        <v>72</v>
      </c>
      <c r="N727" s="31" t="s">
        <v>50</v>
      </c>
      <c r="O727" s="31" t="s">
        <v>57</v>
      </c>
      <c r="P727" s="31" t="s">
        <v>50</v>
      </c>
      <c r="Q727" s="31" t="s">
        <v>50</v>
      </c>
      <c r="R727" s="31" t="s">
        <v>74</v>
      </c>
      <c r="S727" s="31" t="s">
        <v>59</v>
      </c>
      <c r="T727" s="31" t="s">
        <v>50</v>
      </c>
      <c r="U727" s="31" t="s">
        <v>50</v>
      </c>
      <c r="V727" s="31" t="s">
        <v>60</v>
      </c>
      <c r="W727" s="31" t="s">
        <v>50</v>
      </c>
      <c r="X727" s="31" t="s">
        <v>50</v>
      </c>
      <c r="Y727" s="31" t="s">
        <v>50</v>
      </c>
      <c r="Z727" s="31" t="s">
        <v>62</v>
      </c>
      <c r="AA727" s="31" t="s">
        <v>50</v>
      </c>
      <c r="AB727" s="31" t="s">
        <v>50</v>
      </c>
      <c r="AC727" s="31" t="s">
        <v>50</v>
      </c>
      <c r="AD727" s="31" t="s">
        <v>72</v>
      </c>
      <c r="AE727" s="2">
        <f t="shared" si="122"/>
        <v>48</v>
      </c>
      <c r="AF727" s="31" t="s">
        <v>84</v>
      </c>
      <c r="AG727" s="31" t="s">
        <v>129</v>
      </c>
      <c r="AH727" s="31" t="s">
        <v>77</v>
      </c>
      <c r="AI727" s="31" t="s">
        <v>12127</v>
      </c>
      <c r="AJ727" s="31">
        <f t="shared" si="123"/>
        <v>0</v>
      </c>
      <c r="AK727" s="34">
        <f t="shared" si="124"/>
        <v>-99</v>
      </c>
      <c r="AL727" s="30">
        <f t="shared" si="125"/>
        <v>-99</v>
      </c>
      <c r="AM727" s="5">
        <f t="shared" si="129"/>
        <v>35.11</v>
      </c>
      <c r="AN727" s="5">
        <f t="shared" si="130"/>
        <v>0</v>
      </c>
      <c r="AO727" s="30">
        <f t="shared" si="131"/>
        <v>0</v>
      </c>
      <c r="AP727" s="30">
        <f t="shared" si="126"/>
        <v>0</v>
      </c>
      <c r="AQ727" t="str">
        <f t="shared" si="127"/>
        <v>Before 1978</v>
      </c>
      <c r="AR727" s="2">
        <f t="shared" si="128"/>
        <v>1964</v>
      </c>
      <c r="AS727" s="2">
        <f t="shared" si="132"/>
        <v>-99</v>
      </c>
      <c r="AT727" s="31" t="s">
        <v>50</v>
      </c>
      <c r="AU727" s="31" t="s">
        <v>50</v>
      </c>
      <c r="AV727" s="31" t="s">
        <v>141</v>
      </c>
      <c r="AW727" s="31" t="s">
        <v>86</v>
      </c>
      <c r="AX727" s="31" t="s">
        <v>50</v>
      </c>
      <c r="AY727" s="31" t="s">
        <v>50</v>
      </c>
      <c r="AZ727" s="31" t="s">
        <v>77</v>
      </c>
      <c r="BA727" s="31" t="s">
        <v>12127</v>
      </c>
      <c r="BB727" s="31" t="s">
        <v>50</v>
      </c>
      <c r="BC727" s="31" t="s">
        <v>50</v>
      </c>
      <c r="BD727" s="31" t="s">
        <v>50</v>
      </c>
      <c r="BE727" s="31" t="s">
        <v>50</v>
      </c>
      <c r="BF727" s="31" t="s">
        <v>50</v>
      </c>
    </row>
    <row r="728" spans="1:58" ht="45" x14ac:dyDescent="0.25">
      <c r="A728" s="31" t="s">
        <v>4020</v>
      </c>
      <c r="B728" s="31" t="s">
        <v>49</v>
      </c>
      <c r="C728" s="32">
        <v>24</v>
      </c>
      <c r="D728" s="31" t="s">
        <v>50</v>
      </c>
      <c r="E728" s="31" t="s">
        <v>71</v>
      </c>
      <c r="F728" s="31" t="s">
        <v>96</v>
      </c>
      <c r="G728" s="31" t="s">
        <v>92</v>
      </c>
      <c r="H728" s="31" t="s">
        <v>99</v>
      </c>
      <c r="I728" s="31" t="s">
        <v>173</v>
      </c>
      <c r="J728" s="31" t="s">
        <v>54</v>
      </c>
      <c r="K728" s="31" t="s">
        <v>54</v>
      </c>
      <c r="L728" s="31" t="s">
        <v>55</v>
      </c>
      <c r="M728" s="31" t="s">
        <v>51</v>
      </c>
      <c r="N728" s="31" t="s">
        <v>50</v>
      </c>
      <c r="O728" s="31" t="s">
        <v>57</v>
      </c>
      <c r="P728" s="31" t="s">
        <v>50</v>
      </c>
      <c r="Q728" s="31" t="s">
        <v>50</v>
      </c>
      <c r="R728" s="31" t="s">
        <v>74</v>
      </c>
      <c r="S728" s="31" t="s">
        <v>59</v>
      </c>
      <c r="T728" s="31" t="s">
        <v>50</v>
      </c>
      <c r="U728" s="31" t="s">
        <v>50</v>
      </c>
      <c r="V728" s="31" t="s">
        <v>60</v>
      </c>
      <c r="W728" s="31" t="s">
        <v>50</v>
      </c>
      <c r="X728" s="31" t="s">
        <v>50</v>
      </c>
      <c r="Y728" s="31" t="s">
        <v>50</v>
      </c>
      <c r="Z728" s="31" t="s">
        <v>62</v>
      </c>
      <c r="AA728" s="31" t="s">
        <v>50</v>
      </c>
      <c r="AB728" s="31" t="s">
        <v>50</v>
      </c>
      <c r="AC728" s="31" t="s">
        <v>50</v>
      </c>
      <c r="AD728" s="31" t="s">
        <v>72</v>
      </c>
      <c r="AE728" s="2">
        <f t="shared" si="122"/>
        <v>48</v>
      </c>
      <c r="AF728" s="31" t="s">
        <v>84</v>
      </c>
      <c r="AG728" s="31" t="s">
        <v>129</v>
      </c>
      <c r="AH728" s="31" t="s">
        <v>377</v>
      </c>
      <c r="AI728" s="31" t="s">
        <v>12128</v>
      </c>
      <c r="AJ728" s="31">
        <f t="shared" si="123"/>
        <v>0</v>
      </c>
      <c r="AK728" s="34">
        <f t="shared" si="124"/>
        <v>-99</v>
      </c>
      <c r="AL728" s="30">
        <f t="shared" si="125"/>
        <v>-99</v>
      </c>
      <c r="AM728" s="5">
        <f t="shared" si="129"/>
        <v>35.11</v>
      </c>
      <c r="AN728" s="5">
        <f t="shared" si="130"/>
        <v>0</v>
      </c>
      <c r="AO728" s="30">
        <f t="shared" si="131"/>
        <v>0</v>
      </c>
      <c r="AP728" s="30">
        <f t="shared" si="126"/>
        <v>0</v>
      </c>
      <c r="AQ728" t="str">
        <f t="shared" si="127"/>
        <v>Before 1978</v>
      </c>
      <c r="AR728" s="2">
        <f t="shared" si="128"/>
        <v>1964</v>
      </c>
      <c r="AS728" s="2">
        <f t="shared" si="132"/>
        <v>-99</v>
      </c>
      <c r="AT728" s="31" t="s">
        <v>50</v>
      </c>
      <c r="AU728" s="31" t="s">
        <v>50</v>
      </c>
      <c r="AV728" s="31" t="s">
        <v>141</v>
      </c>
      <c r="AW728" s="31" t="s">
        <v>86</v>
      </c>
      <c r="AX728" s="31" t="s">
        <v>50</v>
      </c>
      <c r="AY728" s="31" t="s">
        <v>50</v>
      </c>
      <c r="AZ728" s="31" t="s">
        <v>377</v>
      </c>
      <c r="BA728" s="31" t="s">
        <v>12128</v>
      </c>
      <c r="BB728" s="31" t="s">
        <v>50</v>
      </c>
      <c r="BC728" s="31" t="s">
        <v>50</v>
      </c>
      <c r="BD728" s="31" t="s">
        <v>50</v>
      </c>
      <c r="BE728" s="31" t="s">
        <v>50</v>
      </c>
      <c r="BF728" s="31" t="s">
        <v>50</v>
      </c>
    </row>
    <row r="729" spans="1:58" ht="45" x14ac:dyDescent="0.25">
      <c r="A729" s="31" t="s">
        <v>1211</v>
      </c>
      <c r="B729" s="31" t="s">
        <v>49</v>
      </c>
      <c r="C729" s="32">
        <v>2</v>
      </c>
      <c r="D729" s="31" t="s">
        <v>50</v>
      </c>
      <c r="E729" s="31" t="s">
        <v>194</v>
      </c>
      <c r="F729" s="31" t="s">
        <v>92</v>
      </c>
      <c r="G729" s="31" t="s">
        <v>50</v>
      </c>
      <c r="H729" s="31" t="s">
        <v>50</v>
      </c>
      <c r="I729" s="31" t="s">
        <v>53</v>
      </c>
      <c r="J729" s="31" t="s">
        <v>54</v>
      </c>
      <c r="K729" s="31" t="s">
        <v>54</v>
      </c>
      <c r="L729" s="31" t="s">
        <v>128</v>
      </c>
      <c r="M729" s="31" t="s">
        <v>51</v>
      </c>
      <c r="N729" s="31" t="s">
        <v>50</v>
      </c>
      <c r="O729" s="31" t="s">
        <v>57</v>
      </c>
      <c r="P729" s="31" t="s">
        <v>123</v>
      </c>
      <c r="Q729" s="31" t="s">
        <v>50</v>
      </c>
      <c r="R729" s="31" t="s">
        <v>74</v>
      </c>
      <c r="S729" s="31" t="s">
        <v>59</v>
      </c>
      <c r="T729" s="31" t="s">
        <v>60</v>
      </c>
      <c r="U729" s="31" t="s">
        <v>60</v>
      </c>
      <c r="V729" s="31" t="s">
        <v>60</v>
      </c>
      <c r="W729" s="31" t="s">
        <v>50</v>
      </c>
      <c r="X729" s="31" t="s">
        <v>366</v>
      </c>
      <c r="Y729" s="31" t="s">
        <v>50</v>
      </c>
      <c r="Z729" s="31" t="s">
        <v>62</v>
      </c>
      <c r="AA729" s="31" t="s">
        <v>50</v>
      </c>
      <c r="AB729" s="31" t="s">
        <v>50</v>
      </c>
      <c r="AC729" s="31" t="s">
        <v>63</v>
      </c>
      <c r="AD729" s="31" t="s">
        <v>72</v>
      </c>
      <c r="AE729" s="2">
        <f t="shared" si="122"/>
        <v>48</v>
      </c>
      <c r="AF729" s="31" t="s">
        <v>84</v>
      </c>
      <c r="AG729" s="31" t="s">
        <v>129</v>
      </c>
      <c r="AH729" s="31" t="s">
        <v>144</v>
      </c>
      <c r="AI729" s="31" t="s">
        <v>1212</v>
      </c>
      <c r="AJ729" s="31">
        <f t="shared" si="123"/>
        <v>2</v>
      </c>
      <c r="AK729" s="34">
        <f t="shared" si="124"/>
        <v>5</v>
      </c>
      <c r="AL729" s="30">
        <f t="shared" si="125"/>
        <v>5</v>
      </c>
      <c r="AM729" s="5">
        <f t="shared" si="129"/>
        <v>42.78</v>
      </c>
      <c r="AN729" s="5">
        <f t="shared" si="130"/>
        <v>96</v>
      </c>
      <c r="AO729" s="30">
        <f t="shared" si="131"/>
        <v>1248</v>
      </c>
      <c r="AP729" s="30">
        <f t="shared" si="126"/>
        <v>1248</v>
      </c>
      <c r="AQ729" t="str">
        <f t="shared" si="127"/>
        <v>1978 - 1992</v>
      </c>
      <c r="AR729" s="2">
        <f t="shared" si="128"/>
        <v>1989</v>
      </c>
      <c r="AS729" s="2">
        <f t="shared" si="132"/>
        <v>13</v>
      </c>
      <c r="AT729" s="31" t="s">
        <v>50</v>
      </c>
      <c r="AU729" s="31" t="s">
        <v>100</v>
      </c>
      <c r="AV729" s="31" t="s">
        <v>141</v>
      </c>
      <c r="AW729" s="31" t="s">
        <v>86</v>
      </c>
      <c r="AX729" s="31" t="s">
        <v>211</v>
      </c>
      <c r="AY729" s="31" t="s">
        <v>68</v>
      </c>
      <c r="AZ729" s="31" t="s">
        <v>144</v>
      </c>
      <c r="BA729" s="31" t="s">
        <v>1212</v>
      </c>
      <c r="BB729" s="31" t="s">
        <v>50</v>
      </c>
      <c r="BC729" s="31" t="s">
        <v>50</v>
      </c>
      <c r="BD729" s="31" t="s">
        <v>50</v>
      </c>
      <c r="BE729" s="31" t="s">
        <v>50</v>
      </c>
      <c r="BF729" s="31" t="s">
        <v>50</v>
      </c>
    </row>
    <row r="730" spans="1:58" ht="45" x14ac:dyDescent="0.25">
      <c r="A730" s="31" t="s">
        <v>1211</v>
      </c>
      <c r="B730" s="31" t="s">
        <v>49</v>
      </c>
      <c r="C730" s="32">
        <v>8</v>
      </c>
      <c r="D730" s="31" t="s">
        <v>50</v>
      </c>
      <c r="E730" s="31" t="s">
        <v>194</v>
      </c>
      <c r="F730" s="31" t="s">
        <v>92</v>
      </c>
      <c r="G730" s="31" t="s">
        <v>50</v>
      </c>
      <c r="H730" s="31" t="s">
        <v>50</v>
      </c>
      <c r="I730" s="31" t="s">
        <v>53</v>
      </c>
      <c r="J730" s="31" t="s">
        <v>54</v>
      </c>
      <c r="K730" s="31" t="s">
        <v>54</v>
      </c>
      <c r="L730" s="31" t="s">
        <v>55</v>
      </c>
      <c r="M730" s="31" t="s">
        <v>84</v>
      </c>
      <c r="N730" s="31" t="s">
        <v>56</v>
      </c>
      <c r="O730" s="31" t="s">
        <v>60</v>
      </c>
      <c r="P730" s="31" t="s">
        <v>73</v>
      </c>
      <c r="Q730" s="31" t="s">
        <v>50</v>
      </c>
      <c r="R730" s="31" t="s">
        <v>74</v>
      </c>
      <c r="S730" s="31" t="s">
        <v>59</v>
      </c>
      <c r="T730" s="31" t="s">
        <v>60</v>
      </c>
      <c r="U730" s="31" t="s">
        <v>60</v>
      </c>
      <c r="V730" s="31" t="s">
        <v>60</v>
      </c>
      <c r="W730" s="31" t="s">
        <v>50</v>
      </c>
      <c r="X730" s="31" t="s">
        <v>366</v>
      </c>
      <c r="Y730" s="31" t="s">
        <v>50</v>
      </c>
      <c r="Z730" s="31" t="s">
        <v>62</v>
      </c>
      <c r="AA730" s="31" t="s">
        <v>50</v>
      </c>
      <c r="AB730" s="31" t="s">
        <v>50</v>
      </c>
      <c r="AC730" s="31" t="s">
        <v>63</v>
      </c>
      <c r="AD730" s="31" t="s">
        <v>72</v>
      </c>
      <c r="AE730" s="2">
        <f t="shared" si="122"/>
        <v>48</v>
      </c>
      <c r="AF730" s="31" t="s">
        <v>84</v>
      </c>
      <c r="AG730" s="31" t="s">
        <v>129</v>
      </c>
      <c r="AH730" s="31" t="s">
        <v>144</v>
      </c>
      <c r="AI730" s="31" t="s">
        <v>1214</v>
      </c>
      <c r="AJ730" s="31">
        <f t="shared" si="123"/>
        <v>4</v>
      </c>
      <c r="AK730" s="34">
        <f t="shared" si="124"/>
        <v>1</v>
      </c>
      <c r="AL730" s="30">
        <f t="shared" si="125"/>
        <v>1</v>
      </c>
      <c r="AM730" s="5">
        <f t="shared" si="129"/>
        <v>42.78</v>
      </c>
      <c r="AN730" s="5">
        <f t="shared" si="130"/>
        <v>192</v>
      </c>
      <c r="AO730" s="30">
        <f t="shared" si="131"/>
        <v>2496</v>
      </c>
      <c r="AP730" s="30">
        <f t="shared" si="126"/>
        <v>2496</v>
      </c>
      <c r="AQ730" t="str">
        <f t="shared" si="127"/>
        <v>1978 - 1992</v>
      </c>
      <c r="AR730" s="2">
        <f t="shared" si="128"/>
        <v>1989</v>
      </c>
      <c r="AS730" s="2">
        <f t="shared" si="132"/>
        <v>13</v>
      </c>
      <c r="AT730" s="31" t="s">
        <v>50</v>
      </c>
      <c r="AU730" s="31" t="s">
        <v>100</v>
      </c>
      <c r="AV730" s="31" t="s">
        <v>66</v>
      </c>
      <c r="AW730" s="31" t="s">
        <v>57</v>
      </c>
      <c r="AX730" s="31" t="s">
        <v>50</v>
      </c>
      <c r="AY730" s="31" t="s">
        <v>50</v>
      </c>
      <c r="AZ730" s="31" t="s">
        <v>144</v>
      </c>
      <c r="BA730" s="31" t="s">
        <v>1214</v>
      </c>
      <c r="BB730" s="31" t="s">
        <v>50</v>
      </c>
      <c r="BC730" s="31" t="s">
        <v>50</v>
      </c>
      <c r="BD730" s="31" t="s">
        <v>50</v>
      </c>
      <c r="BE730" s="31" t="s">
        <v>50</v>
      </c>
      <c r="BF730" s="31" t="s">
        <v>50</v>
      </c>
    </row>
    <row r="731" spans="1:58" ht="45" x14ac:dyDescent="0.25">
      <c r="A731" s="31" t="s">
        <v>4048</v>
      </c>
      <c r="B731" s="31" t="s">
        <v>49</v>
      </c>
      <c r="C731" s="32">
        <v>1</v>
      </c>
      <c r="D731" s="31" t="s">
        <v>50</v>
      </c>
      <c r="E731" s="31" t="s">
        <v>84</v>
      </c>
      <c r="F731" s="31" t="s">
        <v>85</v>
      </c>
      <c r="G731" s="31" t="s">
        <v>50</v>
      </c>
      <c r="H731" s="31" t="s">
        <v>50</v>
      </c>
      <c r="I731" s="31" t="s">
        <v>53</v>
      </c>
      <c r="J731" s="31" t="s">
        <v>54</v>
      </c>
      <c r="K731" s="31" t="s">
        <v>54</v>
      </c>
      <c r="L731" s="31" t="s">
        <v>128</v>
      </c>
      <c r="M731" s="31" t="s">
        <v>51</v>
      </c>
      <c r="N731" s="31" t="s">
        <v>50</v>
      </c>
      <c r="O731" s="31" t="s">
        <v>74</v>
      </c>
      <c r="P731" s="31" t="s">
        <v>1208</v>
      </c>
      <c r="Q731" s="31" t="s">
        <v>50</v>
      </c>
      <c r="R731" s="31" t="s">
        <v>58</v>
      </c>
      <c r="S731" s="31" t="s">
        <v>59</v>
      </c>
      <c r="T731" s="31" t="s">
        <v>60</v>
      </c>
      <c r="U731" s="31" t="s">
        <v>60</v>
      </c>
      <c r="V731" s="31" t="s">
        <v>60</v>
      </c>
      <c r="W731" s="31" t="s">
        <v>50</v>
      </c>
      <c r="X731" s="31" t="s">
        <v>50</v>
      </c>
      <c r="Y731" s="31" t="s">
        <v>50</v>
      </c>
      <c r="Z731" s="31" t="s">
        <v>62</v>
      </c>
      <c r="AA731" s="31" t="s">
        <v>50</v>
      </c>
      <c r="AB731" s="31" t="s">
        <v>50</v>
      </c>
      <c r="AC731" s="31" t="s">
        <v>87</v>
      </c>
      <c r="AD731" s="31" t="s">
        <v>72</v>
      </c>
      <c r="AE731" s="2">
        <f t="shared" si="122"/>
        <v>48</v>
      </c>
      <c r="AF731" s="31" t="s">
        <v>211</v>
      </c>
      <c r="AG731" s="31" t="s">
        <v>76</v>
      </c>
      <c r="AH731" s="31" t="s">
        <v>152</v>
      </c>
      <c r="AI731" s="31" t="s">
        <v>12129</v>
      </c>
      <c r="AJ731" s="31">
        <f t="shared" si="123"/>
        <v>0</v>
      </c>
      <c r="AK731" s="34">
        <f t="shared" si="124"/>
        <v>-99</v>
      </c>
      <c r="AL731" s="30">
        <f t="shared" si="125"/>
        <v>-99</v>
      </c>
      <c r="AM731" s="5">
        <f t="shared" si="129"/>
        <v>158.74</v>
      </c>
      <c r="AN731" s="5">
        <f t="shared" si="130"/>
        <v>0</v>
      </c>
      <c r="AO731" s="30">
        <f t="shared" si="131"/>
        <v>0</v>
      </c>
      <c r="AP731" s="30">
        <f t="shared" si="126"/>
        <v>0</v>
      </c>
      <c r="AQ731" t="str">
        <f t="shared" si="127"/>
        <v>Before 1978</v>
      </c>
      <c r="AR731" s="2">
        <f t="shared" si="128"/>
        <v>1967</v>
      </c>
      <c r="AS731" s="2">
        <f t="shared" si="132"/>
        <v>-99</v>
      </c>
      <c r="AT731" s="31" t="s">
        <v>50</v>
      </c>
      <c r="AU731" s="31" t="s">
        <v>50</v>
      </c>
      <c r="AV731" s="31" t="s">
        <v>141</v>
      </c>
      <c r="AW731" s="31" t="s">
        <v>86</v>
      </c>
      <c r="AX731" s="31" t="s">
        <v>50</v>
      </c>
      <c r="AY731" s="31" t="s">
        <v>50</v>
      </c>
      <c r="AZ731" s="31" t="s">
        <v>152</v>
      </c>
      <c r="BA731" s="31" t="s">
        <v>12129</v>
      </c>
      <c r="BB731" s="31" t="s">
        <v>50</v>
      </c>
      <c r="BC731" s="31" t="s">
        <v>50</v>
      </c>
      <c r="BD731" s="31" t="s">
        <v>50</v>
      </c>
      <c r="BE731" s="31" t="s">
        <v>50</v>
      </c>
      <c r="BF731" s="31" t="s">
        <v>366</v>
      </c>
    </row>
    <row r="732" spans="1:58" ht="45" x14ac:dyDescent="0.25">
      <c r="A732" s="31" t="s">
        <v>4052</v>
      </c>
      <c r="B732" s="31" t="s">
        <v>49</v>
      </c>
      <c r="C732" s="32">
        <v>2</v>
      </c>
      <c r="D732" s="31" t="s">
        <v>50</v>
      </c>
      <c r="E732" s="31" t="s">
        <v>84</v>
      </c>
      <c r="F732" s="31" t="s">
        <v>85</v>
      </c>
      <c r="G732" s="31" t="s">
        <v>50</v>
      </c>
      <c r="H732" s="31" t="s">
        <v>50</v>
      </c>
      <c r="I732" s="31" t="s">
        <v>53</v>
      </c>
      <c r="J732" s="31" t="s">
        <v>54</v>
      </c>
      <c r="K732" s="31" t="s">
        <v>60</v>
      </c>
      <c r="L732" s="31" t="s">
        <v>55</v>
      </c>
      <c r="M732" s="31" t="s">
        <v>72</v>
      </c>
      <c r="N732" s="31" t="s">
        <v>50</v>
      </c>
      <c r="O732" s="31" t="s">
        <v>57</v>
      </c>
      <c r="P732" s="31" t="s">
        <v>50</v>
      </c>
      <c r="Q732" s="31" t="s">
        <v>11646</v>
      </c>
      <c r="R732" s="31" t="s">
        <v>58</v>
      </c>
      <c r="S732" s="31" t="s">
        <v>59</v>
      </c>
      <c r="T732" s="31" t="s">
        <v>60</v>
      </c>
      <c r="U732" s="31" t="s">
        <v>60</v>
      </c>
      <c r="V732" s="31" t="s">
        <v>66</v>
      </c>
      <c r="W732" s="31" t="s">
        <v>50</v>
      </c>
      <c r="X732" s="31" t="s">
        <v>92</v>
      </c>
      <c r="Y732" s="31" t="s">
        <v>50</v>
      </c>
      <c r="Z732" s="31" t="s">
        <v>62</v>
      </c>
      <c r="AA732" s="31" t="s">
        <v>50</v>
      </c>
      <c r="AB732" s="31" t="s">
        <v>50</v>
      </c>
      <c r="AC732" s="31" t="s">
        <v>87</v>
      </c>
      <c r="AD732" s="31" t="s">
        <v>72</v>
      </c>
      <c r="AE732" s="2">
        <f t="shared" si="122"/>
        <v>48</v>
      </c>
      <c r="AF732" s="31" t="s">
        <v>84</v>
      </c>
      <c r="AG732" s="31" t="s">
        <v>129</v>
      </c>
      <c r="AH732" s="31" t="s">
        <v>12130</v>
      </c>
      <c r="AI732" s="31" t="s">
        <v>50</v>
      </c>
      <c r="AJ732" s="31">
        <f t="shared" si="123"/>
        <v>0</v>
      </c>
      <c r="AK732" s="34">
        <f t="shared" si="124"/>
        <v>-99</v>
      </c>
      <c r="AL732" s="30">
        <f t="shared" si="125"/>
        <v>-99</v>
      </c>
      <c r="AM732" s="5">
        <f t="shared" si="129"/>
        <v>76.75</v>
      </c>
      <c r="AN732" s="5">
        <f t="shared" si="130"/>
        <v>0</v>
      </c>
      <c r="AO732" s="30">
        <f t="shared" si="131"/>
        <v>0</v>
      </c>
      <c r="AP732" s="30">
        <f t="shared" si="126"/>
        <v>0</v>
      </c>
      <c r="AQ732" t="str">
        <f t="shared" si="127"/>
        <v>Before 1978</v>
      </c>
      <c r="AR732" s="2">
        <f t="shared" si="128"/>
        <v>1965</v>
      </c>
      <c r="AS732" s="2">
        <f t="shared" si="132"/>
        <v>-99</v>
      </c>
      <c r="AT732" s="31" t="s">
        <v>50</v>
      </c>
      <c r="AU732" s="31" t="s">
        <v>50</v>
      </c>
      <c r="AV732" s="31" t="s">
        <v>141</v>
      </c>
      <c r="AW732" s="31" t="s">
        <v>86</v>
      </c>
      <c r="AX732" s="31" t="s">
        <v>50</v>
      </c>
      <c r="AY732" s="31" t="s">
        <v>50</v>
      </c>
      <c r="AZ732" s="31" t="s">
        <v>50</v>
      </c>
      <c r="BA732" s="31" t="s">
        <v>50</v>
      </c>
      <c r="BB732" s="31" t="s">
        <v>50</v>
      </c>
      <c r="BC732" s="31" t="s">
        <v>50</v>
      </c>
      <c r="BD732" s="31" t="s">
        <v>50</v>
      </c>
      <c r="BE732" s="31" t="s">
        <v>50</v>
      </c>
      <c r="BF732" s="31" t="s">
        <v>50</v>
      </c>
    </row>
    <row r="733" spans="1:58" ht="45" x14ac:dyDescent="0.25">
      <c r="A733" s="31" t="s">
        <v>639</v>
      </c>
      <c r="B733" s="31" t="s">
        <v>49</v>
      </c>
      <c r="C733" s="32">
        <v>3</v>
      </c>
      <c r="D733" s="31" t="s">
        <v>50</v>
      </c>
      <c r="E733" s="31" t="s">
        <v>70</v>
      </c>
      <c r="F733" s="31" t="s">
        <v>71</v>
      </c>
      <c r="G733" s="31" t="s">
        <v>50</v>
      </c>
      <c r="H733" s="31" t="s">
        <v>50</v>
      </c>
      <c r="I733" s="31" t="s">
        <v>53</v>
      </c>
      <c r="J733" s="31" t="s">
        <v>54</v>
      </c>
      <c r="K733" s="31" t="s">
        <v>54</v>
      </c>
      <c r="L733" s="31" t="s">
        <v>55</v>
      </c>
      <c r="M733" s="31" t="s">
        <v>52</v>
      </c>
      <c r="N733" s="31" t="s">
        <v>56</v>
      </c>
      <c r="O733" s="31" t="s">
        <v>60</v>
      </c>
      <c r="P733" s="31" t="s">
        <v>98</v>
      </c>
      <c r="Q733" s="31" t="s">
        <v>50</v>
      </c>
      <c r="R733" s="31" t="s">
        <v>58</v>
      </c>
      <c r="S733" s="31" t="s">
        <v>53</v>
      </c>
      <c r="T733" s="31" t="s">
        <v>60</v>
      </c>
      <c r="U733" s="31" t="s">
        <v>60</v>
      </c>
      <c r="V733" s="31" t="s">
        <v>60</v>
      </c>
      <c r="W733" s="31" t="s">
        <v>50</v>
      </c>
      <c r="X733" s="31" t="s">
        <v>50</v>
      </c>
      <c r="Y733" s="31" t="s">
        <v>50</v>
      </c>
      <c r="Z733" s="31" t="s">
        <v>62</v>
      </c>
      <c r="AA733" s="31" t="s">
        <v>50</v>
      </c>
      <c r="AB733" s="31" t="s">
        <v>50</v>
      </c>
      <c r="AC733" s="31" t="s">
        <v>63</v>
      </c>
      <c r="AD733" s="31" t="s">
        <v>72</v>
      </c>
      <c r="AE733" s="2">
        <f t="shared" si="122"/>
        <v>48</v>
      </c>
      <c r="AF733" s="31" t="s">
        <v>84</v>
      </c>
      <c r="AG733" s="31" t="s">
        <v>129</v>
      </c>
      <c r="AH733" s="31" t="s">
        <v>152</v>
      </c>
      <c r="AI733" s="31" t="s">
        <v>642</v>
      </c>
      <c r="AJ733" s="31">
        <f t="shared" si="123"/>
        <v>0</v>
      </c>
      <c r="AK733" s="34">
        <f t="shared" si="124"/>
        <v>-99</v>
      </c>
      <c r="AL733" s="30">
        <f t="shared" si="125"/>
        <v>-99</v>
      </c>
      <c r="AM733" s="5">
        <f t="shared" si="129"/>
        <v>123.89</v>
      </c>
      <c r="AN733" s="5">
        <f t="shared" si="130"/>
        <v>0</v>
      </c>
      <c r="AO733" s="30">
        <f t="shared" si="131"/>
        <v>0</v>
      </c>
      <c r="AP733" s="30">
        <f t="shared" si="126"/>
        <v>0</v>
      </c>
      <c r="AQ733" t="str">
        <f t="shared" si="127"/>
        <v>1993 - 2001</v>
      </c>
      <c r="AR733" s="2">
        <f t="shared" si="128"/>
        <v>1998</v>
      </c>
      <c r="AS733" s="2">
        <f t="shared" si="132"/>
        <v>-99</v>
      </c>
      <c r="AT733" s="31" t="s">
        <v>117</v>
      </c>
      <c r="AU733" s="31" t="s">
        <v>50</v>
      </c>
      <c r="AV733" s="31" t="s">
        <v>141</v>
      </c>
      <c r="AW733" s="31" t="s">
        <v>86</v>
      </c>
      <c r="AX733" s="31" t="s">
        <v>559</v>
      </c>
      <c r="AY733" s="31" t="s">
        <v>68</v>
      </c>
      <c r="AZ733" s="31" t="s">
        <v>152</v>
      </c>
      <c r="BA733" s="31" t="s">
        <v>642</v>
      </c>
      <c r="BB733" s="31" t="s">
        <v>643</v>
      </c>
      <c r="BC733" s="31" t="s">
        <v>59</v>
      </c>
      <c r="BD733" s="31" t="s">
        <v>50</v>
      </c>
      <c r="BE733" s="31" t="s">
        <v>50</v>
      </c>
      <c r="BF733" s="31" t="s">
        <v>50</v>
      </c>
    </row>
    <row r="734" spans="1:58" ht="45" x14ac:dyDescent="0.25">
      <c r="A734" s="31" t="s">
        <v>648</v>
      </c>
      <c r="B734" s="31" t="s">
        <v>49</v>
      </c>
      <c r="C734" s="32">
        <v>2</v>
      </c>
      <c r="D734" s="31" t="s">
        <v>50</v>
      </c>
      <c r="E734" s="31" t="s">
        <v>84</v>
      </c>
      <c r="F734" s="31" t="s">
        <v>85</v>
      </c>
      <c r="G734" s="31" t="s">
        <v>50</v>
      </c>
      <c r="H734" s="31" t="s">
        <v>50</v>
      </c>
      <c r="I734" s="31" t="s">
        <v>53</v>
      </c>
      <c r="J734" s="31" t="s">
        <v>54</v>
      </c>
      <c r="K734" s="31" t="s">
        <v>60</v>
      </c>
      <c r="L734" s="31" t="s">
        <v>55</v>
      </c>
      <c r="M734" s="31" t="s">
        <v>72</v>
      </c>
      <c r="N734" s="31" t="s">
        <v>50</v>
      </c>
      <c r="O734" s="31" t="s">
        <v>57</v>
      </c>
      <c r="P734" s="31" t="s">
        <v>50</v>
      </c>
      <c r="Q734" s="31" t="s">
        <v>123</v>
      </c>
      <c r="R734" s="31" t="s">
        <v>58</v>
      </c>
      <c r="S734" s="31" t="s">
        <v>59</v>
      </c>
      <c r="T734" s="31" t="s">
        <v>60</v>
      </c>
      <c r="U734" s="31" t="s">
        <v>60</v>
      </c>
      <c r="V734" s="31" t="s">
        <v>50</v>
      </c>
      <c r="W734" s="31" t="s">
        <v>50</v>
      </c>
      <c r="X734" s="31" t="s">
        <v>50</v>
      </c>
      <c r="Y734" s="31" t="s">
        <v>50</v>
      </c>
      <c r="Z734" s="31" t="s">
        <v>62</v>
      </c>
      <c r="AA734" s="31" t="s">
        <v>50</v>
      </c>
      <c r="AB734" s="31" t="s">
        <v>50</v>
      </c>
      <c r="AC734" s="31" t="s">
        <v>87</v>
      </c>
      <c r="AD734" s="31" t="s">
        <v>72</v>
      </c>
      <c r="AE734" s="2">
        <f t="shared" si="122"/>
        <v>48</v>
      </c>
      <c r="AF734" s="31" t="s">
        <v>84</v>
      </c>
      <c r="AG734" s="31" t="s">
        <v>129</v>
      </c>
      <c r="AH734" s="31" t="s">
        <v>152</v>
      </c>
      <c r="AI734" s="31" t="s">
        <v>12131</v>
      </c>
      <c r="AJ734" s="31">
        <f t="shared" si="123"/>
        <v>0</v>
      </c>
      <c r="AK734" s="34">
        <f t="shared" si="124"/>
        <v>-99</v>
      </c>
      <c r="AL734" s="30">
        <f t="shared" si="125"/>
        <v>-99</v>
      </c>
      <c r="AM734" s="5">
        <f t="shared" si="129"/>
        <v>728.18</v>
      </c>
      <c r="AN734" s="5">
        <f t="shared" si="130"/>
        <v>0</v>
      </c>
      <c r="AO734" s="30">
        <f t="shared" si="131"/>
        <v>0</v>
      </c>
      <c r="AP734" s="30">
        <f t="shared" si="126"/>
        <v>0</v>
      </c>
      <c r="AQ734" t="str">
        <f t="shared" si="127"/>
        <v>1978 - 1992</v>
      </c>
      <c r="AR734" s="2">
        <f t="shared" si="128"/>
        <v>1985</v>
      </c>
      <c r="AS734" s="2">
        <f t="shared" si="132"/>
        <v>-99</v>
      </c>
      <c r="AT734" s="31" t="s">
        <v>50</v>
      </c>
      <c r="AU734" s="31" t="s">
        <v>50</v>
      </c>
      <c r="AV734" s="31" t="s">
        <v>66</v>
      </c>
      <c r="AW734" s="31" t="s">
        <v>57</v>
      </c>
      <c r="AX734" s="31" t="s">
        <v>50</v>
      </c>
      <c r="AY734" s="31" t="s">
        <v>50</v>
      </c>
      <c r="AZ734" s="31" t="s">
        <v>152</v>
      </c>
      <c r="BA734" s="31" t="s">
        <v>12131</v>
      </c>
      <c r="BB734" s="31" t="s">
        <v>50</v>
      </c>
      <c r="BC734" s="31" t="s">
        <v>50</v>
      </c>
      <c r="BD734" s="31" t="s">
        <v>50</v>
      </c>
      <c r="BE734" s="31" t="s">
        <v>50</v>
      </c>
      <c r="BF734" s="31" t="s">
        <v>50</v>
      </c>
    </row>
    <row r="735" spans="1:58" ht="45" x14ac:dyDescent="0.25">
      <c r="A735" s="31" t="s">
        <v>650</v>
      </c>
      <c r="B735" s="31" t="s">
        <v>49</v>
      </c>
      <c r="C735" s="32">
        <v>9</v>
      </c>
      <c r="D735" s="31" t="s">
        <v>50</v>
      </c>
      <c r="E735" s="31" t="s">
        <v>70</v>
      </c>
      <c r="F735" s="31" t="s">
        <v>54</v>
      </c>
      <c r="G735" s="31" t="s">
        <v>50</v>
      </c>
      <c r="H735" s="31" t="s">
        <v>50</v>
      </c>
      <c r="I735" s="31" t="s">
        <v>53</v>
      </c>
      <c r="J735" s="31" t="s">
        <v>54</v>
      </c>
      <c r="K735" s="31" t="s">
        <v>54</v>
      </c>
      <c r="L735" s="31" t="s">
        <v>55</v>
      </c>
      <c r="M735" s="31" t="s">
        <v>72</v>
      </c>
      <c r="N735" s="31" t="s">
        <v>50</v>
      </c>
      <c r="O735" s="31" t="s">
        <v>57</v>
      </c>
      <c r="P735" s="31" t="s">
        <v>50</v>
      </c>
      <c r="Q735" s="31" t="s">
        <v>50</v>
      </c>
      <c r="R735" s="31" t="s">
        <v>86</v>
      </c>
      <c r="S735" s="31" t="s">
        <v>59</v>
      </c>
      <c r="T735" s="31" t="s">
        <v>60</v>
      </c>
      <c r="U735" s="31" t="s">
        <v>60</v>
      </c>
      <c r="V735" s="31" t="s">
        <v>60</v>
      </c>
      <c r="W735" s="31" t="s">
        <v>50</v>
      </c>
      <c r="X735" s="31" t="s">
        <v>50</v>
      </c>
      <c r="Y735" s="31" t="s">
        <v>50</v>
      </c>
      <c r="Z735" s="31" t="s">
        <v>62</v>
      </c>
      <c r="AA735" s="31" t="s">
        <v>50</v>
      </c>
      <c r="AB735" s="31" t="s">
        <v>50</v>
      </c>
      <c r="AC735" s="31" t="s">
        <v>87</v>
      </c>
      <c r="AD735" s="31" t="s">
        <v>72</v>
      </c>
      <c r="AE735" s="2">
        <f t="shared" si="122"/>
        <v>48</v>
      </c>
      <c r="AF735" s="31" t="s">
        <v>84</v>
      </c>
      <c r="AG735" s="31" t="s">
        <v>129</v>
      </c>
      <c r="AH735" s="31" t="s">
        <v>152</v>
      </c>
      <c r="AI735" s="31" t="s">
        <v>1228</v>
      </c>
      <c r="AJ735" s="31">
        <f t="shared" si="123"/>
        <v>1</v>
      </c>
      <c r="AK735" s="34">
        <f t="shared" si="124"/>
        <v>-99</v>
      </c>
      <c r="AL735" s="30">
        <f t="shared" si="125"/>
        <v>-99</v>
      </c>
      <c r="AM735" s="5">
        <f t="shared" si="129"/>
        <v>18.600000000000001</v>
      </c>
      <c r="AN735" s="5">
        <f t="shared" si="130"/>
        <v>48</v>
      </c>
      <c r="AO735" s="30">
        <f t="shared" si="131"/>
        <v>484.79999999999995</v>
      </c>
      <c r="AP735" s="30">
        <f t="shared" si="126"/>
        <v>484.79999999999995</v>
      </c>
      <c r="AQ735" t="str">
        <f t="shared" si="127"/>
        <v>1978 - 1992</v>
      </c>
      <c r="AR735" s="2">
        <f t="shared" si="128"/>
        <v>1989</v>
      </c>
      <c r="AS735" s="2">
        <f t="shared" si="132"/>
        <v>10.1</v>
      </c>
      <c r="AT735" s="31" t="s">
        <v>50</v>
      </c>
      <c r="AU735" s="31" t="s">
        <v>163</v>
      </c>
      <c r="AV735" s="31" t="s">
        <v>141</v>
      </c>
      <c r="AW735" s="31" t="s">
        <v>86</v>
      </c>
      <c r="AX735" s="31" t="s">
        <v>559</v>
      </c>
      <c r="AY735" s="31" t="s">
        <v>68</v>
      </c>
      <c r="AZ735" s="31" t="s">
        <v>152</v>
      </c>
      <c r="BA735" s="31" t="s">
        <v>1229</v>
      </c>
      <c r="BB735" s="31" t="s">
        <v>50</v>
      </c>
      <c r="BC735" s="31" t="s">
        <v>50</v>
      </c>
      <c r="BD735" s="31" t="s">
        <v>50</v>
      </c>
      <c r="BE735" s="31" t="s">
        <v>50</v>
      </c>
      <c r="BF735" s="31" t="s">
        <v>50</v>
      </c>
    </row>
    <row r="736" spans="1:58" ht="45" x14ac:dyDescent="0.25">
      <c r="A736" s="31" t="s">
        <v>666</v>
      </c>
      <c r="B736" s="31" t="s">
        <v>49</v>
      </c>
      <c r="C736" s="32">
        <v>2</v>
      </c>
      <c r="D736" s="31" t="s">
        <v>50</v>
      </c>
      <c r="E736" s="31" t="s">
        <v>96</v>
      </c>
      <c r="F736" s="31" t="s">
        <v>194</v>
      </c>
      <c r="G736" s="31" t="s">
        <v>50</v>
      </c>
      <c r="H736" s="31" t="s">
        <v>50</v>
      </c>
      <c r="I736" s="31" t="s">
        <v>53</v>
      </c>
      <c r="J736" s="31" t="s">
        <v>54</v>
      </c>
      <c r="K736" s="31" t="s">
        <v>54</v>
      </c>
      <c r="L736" s="31" t="s">
        <v>55</v>
      </c>
      <c r="M736" s="31" t="s">
        <v>72</v>
      </c>
      <c r="N736" s="31" t="s">
        <v>50</v>
      </c>
      <c r="O736" s="31" t="s">
        <v>57</v>
      </c>
      <c r="P736" s="31" t="s">
        <v>50</v>
      </c>
      <c r="Q736" s="31" t="s">
        <v>50</v>
      </c>
      <c r="R736" s="31" t="s">
        <v>74</v>
      </c>
      <c r="S736" s="31" t="s">
        <v>59</v>
      </c>
      <c r="T736" s="31" t="s">
        <v>60</v>
      </c>
      <c r="U736" s="31" t="s">
        <v>60</v>
      </c>
      <c r="V736" s="31" t="s">
        <v>66</v>
      </c>
      <c r="W736" s="31" t="s">
        <v>50</v>
      </c>
      <c r="X736" s="31" t="s">
        <v>50</v>
      </c>
      <c r="Y736" s="31" t="s">
        <v>50</v>
      </c>
      <c r="Z736" s="31" t="s">
        <v>62</v>
      </c>
      <c r="AA736" s="31" t="s">
        <v>50</v>
      </c>
      <c r="AB736" s="31" t="s">
        <v>50</v>
      </c>
      <c r="AC736" s="31" t="s">
        <v>87</v>
      </c>
      <c r="AD736" s="31" t="s">
        <v>72</v>
      </c>
      <c r="AE736" s="2">
        <f t="shared" si="122"/>
        <v>48</v>
      </c>
      <c r="AF736" s="31" t="s">
        <v>211</v>
      </c>
      <c r="AG736" s="31" t="s">
        <v>76</v>
      </c>
      <c r="AH736" s="31" t="s">
        <v>667</v>
      </c>
      <c r="AI736" s="31" t="s">
        <v>669</v>
      </c>
      <c r="AJ736" s="31">
        <f t="shared" si="123"/>
        <v>1</v>
      </c>
      <c r="AK736" s="34">
        <f t="shared" si="124"/>
        <v>-99</v>
      </c>
      <c r="AL736" s="30">
        <f t="shared" si="125"/>
        <v>-99</v>
      </c>
      <c r="AM736" s="5">
        <f t="shared" si="129"/>
        <v>155.9</v>
      </c>
      <c r="AN736" s="5">
        <f t="shared" si="130"/>
        <v>48</v>
      </c>
      <c r="AO736" s="30">
        <f t="shared" si="131"/>
        <v>480</v>
      </c>
      <c r="AP736" s="30">
        <f t="shared" si="126"/>
        <v>480</v>
      </c>
      <c r="AQ736" t="str">
        <f t="shared" si="127"/>
        <v>Before 1978</v>
      </c>
      <c r="AR736" s="2">
        <f t="shared" si="128"/>
        <v>1960</v>
      </c>
      <c r="AS736" s="2">
        <f t="shared" si="132"/>
        <v>10</v>
      </c>
      <c r="AT736" s="31" t="s">
        <v>194</v>
      </c>
      <c r="AU736" s="31" t="s">
        <v>92</v>
      </c>
      <c r="AV736" s="31" t="s">
        <v>141</v>
      </c>
      <c r="AW736" s="31" t="s">
        <v>86</v>
      </c>
      <c r="AX736" s="31" t="s">
        <v>199</v>
      </c>
      <c r="AY736" s="31" t="s">
        <v>68</v>
      </c>
      <c r="AZ736" s="31" t="s">
        <v>667</v>
      </c>
      <c r="BA736" s="31" t="s">
        <v>669</v>
      </c>
      <c r="BB736" s="31" t="s">
        <v>51</v>
      </c>
      <c r="BC736" s="31" t="s">
        <v>59</v>
      </c>
      <c r="BD736" s="31" t="s">
        <v>50</v>
      </c>
      <c r="BE736" s="31" t="s">
        <v>50</v>
      </c>
      <c r="BF736" s="31" t="s">
        <v>50</v>
      </c>
    </row>
    <row r="737" spans="1:58" ht="45" x14ac:dyDescent="0.25">
      <c r="A737" s="31" t="s">
        <v>1239</v>
      </c>
      <c r="B737" s="31" t="s">
        <v>49</v>
      </c>
      <c r="C737" s="32">
        <v>1</v>
      </c>
      <c r="D737" s="31" t="s">
        <v>50</v>
      </c>
      <c r="E737" s="31" t="s">
        <v>84</v>
      </c>
      <c r="F737" s="31" t="s">
        <v>85</v>
      </c>
      <c r="G737" s="31" t="s">
        <v>50</v>
      </c>
      <c r="H737" s="31" t="s">
        <v>50</v>
      </c>
      <c r="I737" s="31" t="s">
        <v>53</v>
      </c>
      <c r="J737" s="31" t="s">
        <v>54</v>
      </c>
      <c r="K737" s="31" t="s">
        <v>54</v>
      </c>
      <c r="L737" s="31" t="s">
        <v>55</v>
      </c>
      <c r="M737" s="31" t="s">
        <v>51</v>
      </c>
      <c r="N737" s="31" t="s">
        <v>50</v>
      </c>
      <c r="O737" s="31" t="s">
        <v>60</v>
      </c>
      <c r="P737" s="31" t="s">
        <v>50</v>
      </c>
      <c r="Q737" s="31" t="s">
        <v>115</v>
      </c>
      <c r="R737" s="31" t="s">
        <v>58</v>
      </c>
      <c r="S737" s="31" t="s">
        <v>53</v>
      </c>
      <c r="T737" s="31" t="s">
        <v>60</v>
      </c>
      <c r="U737" s="31" t="s">
        <v>60</v>
      </c>
      <c r="V737" s="31" t="s">
        <v>60</v>
      </c>
      <c r="W737" s="31" t="s">
        <v>50</v>
      </c>
      <c r="X737" s="31" t="s">
        <v>50</v>
      </c>
      <c r="Y737" s="31" t="s">
        <v>50</v>
      </c>
      <c r="Z737" s="31" t="s">
        <v>62</v>
      </c>
      <c r="AA737" s="31" t="s">
        <v>50</v>
      </c>
      <c r="AB737" s="31" t="s">
        <v>50</v>
      </c>
      <c r="AC737" s="31" t="s">
        <v>87</v>
      </c>
      <c r="AD737" s="31" t="s">
        <v>72</v>
      </c>
      <c r="AE737" s="2">
        <f t="shared" si="122"/>
        <v>48</v>
      </c>
      <c r="AF737" s="31" t="s">
        <v>84</v>
      </c>
      <c r="AG737" s="31" t="s">
        <v>129</v>
      </c>
      <c r="AH737" s="31" t="s">
        <v>77</v>
      </c>
      <c r="AI737" s="31" t="s">
        <v>1240</v>
      </c>
      <c r="AJ737" s="31">
        <f t="shared" si="123"/>
        <v>2</v>
      </c>
      <c r="AK737" s="34">
        <f t="shared" si="124"/>
        <v>4</v>
      </c>
      <c r="AL737" s="30">
        <f t="shared" si="125"/>
        <v>-99</v>
      </c>
      <c r="AM737" s="5">
        <f t="shared" si="129"/>
        <v>715.07</v>
      </c>
      <c r="AN737" s="5">
        <f t="shared" si="130"/>
        <v>96</v>
      </c>
      <c r="AO737" s="30">
        <f t="shared" si="131"/>
        <v>960</v>
      </c>
      <c r="AP737" s="30">
        <f t="shared" si="126"/>
        <v>960</v>
      </c>
      <c r="AQ737" t="str">
        <f t="shared" si="127"/>
        <v>2006 - 2009</v>
      </c>
      <c r="AR737" s="2">
        <f t="shared" si="128"/>
        <v>2009</v>
      </c>
      <c r="AS737" s="2">
        <f t="shared" si="132"/>
        <v>10</v>
      </c>
      <c r="AT737" s="31" t="s">
        <v>50</v>
      </c>
      <c r="AU737" s="31" t="s">
        <v>92</v>
      </c>
      <c r="AV737" s="31" t="s">
        <v>141</v>
      </c>
      <c r="AW737" s="31" t="s">
        <v>86</v>
      </c>
      <c r="AX737" s="31" t="s">
        <v>50</v>
      </c>
      <c r="AY737" s="31" t="s">
        <v>50</v>
      </c>
      <c r="AZ737" s="31" t="s">
        <v>77</v>
      </c>
      <c r="BA737" s="31" t="s">
        <v>1240</v>
      </c>
      <c r="BB737" s="31" t="s">
        <v>1241</v>
      </c>
      <c r="BC737" s="31" t="s">
        <v>173</v>
      </c>
      <c r="BD737" s="31" t="s">
        <v>50</v>
      </c>
      <c r="BE737" s="31" t="s">
        <v>50</v>
      </c>
      <c r="BF737" s="31" t="s">
        <v>50</v>
      </c>
    </row>
    <row r="738" spans="1:58" ht="45" x14ac:dyDescent="0.25">
      <c r="A738" s="31" t="s">
        <v>1244</v>
      </c>
      <c r="B738" s="31" t="s">
        <v>49</v>
      </c>
      <c r="C738" s="32">
        <v>1</v>
      </c>
      <c r="D738" s="31" t="s">
        <v>50</v>
      </c>
      <c r="E738" s="31" t="s">
        <v>71</v>
      </c>
      <c r="F738" s="31" t="s">
        <v>96</v>
      </c>
      <c r="G738" s="31" t="s">
        <v>71</v>
      </c>
      <c r="H738" s="31" t="s">
        <v>96</v>
      </c>
      <c r="I738" s="31" t="s">
        <v>53</v>
      </c>
      <c r="J738" s="31" t="s">
        <v>54</v>
      </c>
      <c r="K738" s="31" t="s">
        <v>54</v>
      </c>
      <c r="L738" s="31" t="s">
        <v>55</v>
      </c>
      <c r="M738" s="31" t="s">
        <v>52</v>
      </c>
      <c r="N738" s="31" t="s">
        <v>50</v>
      </c>
      <c r="O738" s="31" t="s">
        <v>57</v>
      </c>
      <c r="P738" s="31" t="s">
        <v>50</v>
      </c>
      <c r="Q738" s="31" t="s">
        <v>258</v>
      </c>
      <c r="R738" s="31" t="s">
        <v>58</v>
      </c>
      <c r="S738" s="31" t="s">
        <v>59</v>
      </c>
      <c r="T738" s="31" t="s">
        <v>60</v>
      </c>
      <c r="U738" s="31" t="s">
        <v>60</v>
      </c>
      <c r="V738" s="31" t="s">
        <v>66</v>
      </c>
      <c r="W738" s="31" t="s">
        <v>50</v>
      </c>
      <c r="X738" s="31" t="s">
        <v>161</v>
      </c>
      <c r="Y738" s="31" t="s">
        <v>50</v>
      </c>
      <c r="Z738" s="31" t="s">
        <v>62</v>
      </c>
      <c r="AA738" s="31" t="s">
        <v>50</v>
      </c>
      <c r="AB738" s="31" t="s">
        <v>50</v>
      </c>
      <c r="AC738" s="31" t="s">
        <v>87</v>
      </c>
      <c r="AD738" s="31" t="s">
        <v>72</v>
      </c>
      <c r="AE738" s="2">
        <f t="shared" si="122"/>
        <v>48</v>
      </c>
      <c r="AF738" s="31" t="s">
        <v>84</v>
      </c>
      <c r="AG738" s="31" t="s">
        <v>129</v>
      </c>
      <c r="AH738" s="31" t="s">
        <v>152</v>
      </c>
      <c r="AI738" s="31" t="s">
        <v>12132</v>
      </c>
      <c r="AJ738" s="31">
        <f t="shared" si="123"/>
        <v>0</v>
      </c>
      <c r="AK738" s="34">
        <f t="shared" si="124"/>
        <v>-99</v>
      </c>
      <c r="AL738" s="30">
        <f t="shared" si="125"/>
        <v>-99</v>
      </c>
      <c r="AM738" s="5">
        <f t="shared" si="129"/>
        <v>41.97</v>
      </c>
      <c r="AN738" s="5">
        <f t="shared" si="130"/>
        <v>0</v>
      </c>
      <c r="AO738" s="30">
        <f t="shared" si="131"/>
        <v>0</v>
      </c>
      <c r="AP738" s="30">
        <f t="shared" si="126"/>
        <v>0</v>
      </c>
      <c r="AQ738" t="str">
        <f t="shared" si="127"/>
        <v>1993 - 2001</v>
      </c>
      <c r="AR738" s="2">
        <f t="shared" si="128"/>
        <v>1994</v>
      </c>
      <c r="AS738" s="2">
        <f t="shared" si="132"/>
        <v>-99</v>
      </c>
      <c r="AT738" s="31" t="s">
        <v>50</v>
      </c>
      <c r="AU738" s="31" t="s">
        <v>50</v>
      </c>
      <c r="AV738" s="31" t="s">
        <v>66</v>
      </c>
      <c r="AW738" s="31" t="s">
        <v>57</v>
      </c>
      <c r="AX738" s="31" t="s">
        <v>218</v>
      </c>
      <c r="AY738" s="31" t="s">
        <v>68</v>
      </c>
      <c r="AZ738" s="31" t="s">
        <v>152</v>
      </c>
      <c r="BA738" s="31" t="s">
        <v>12133</v>
      </c>
      <c r="BB738" s="31" t="s">
        <v>50</v>
      </c>
      <c r="BC738" s="31" t="s">
        <v>50</v>
      </c>
      <c r="BD738" s="31" t="s">
        <v>50</v>
      </c>
      <c r="BE738" s="31" t="s">
        <v>50</v>
      </c>
      <c r="BF738" s="31" t="s">
        <v>50</v>
      </c>
    </row>
    <row r="739" spans="1:58" ht="45" x14ac:dyDescent="0.25">
      <c r="A739" s="31" t="s">
        <v>1244</v>
      </c>
      <c r="B739" s="31" t="s">
        <v>49</v>
      </c>
      <c r="C739" s="32">
        <v>2</v>
      </c>
      <c r="D739" s="31" t="s">
        <v>50</v>
      </c>
      <c r="E739" s="31" t="s">
        <v>71</v>
      </c>
      <c r="F739" s="31" t="s">
        <v>96</v>
      </c>
      <c r="G739" s="31" t="s">
        <v>71</v>
      </c>
      <c r="H739" s="31" t="s">
        <v>96</v>
      </c>
      <c r="I739" s="31" t="s">
        <v>97</v>
      </c>
      <c r="J739" s="31" t="s">
        <v>54</v>
      </c>
      <c r="K739" s="31" t="s">
        <v>54</v>
      </c>
      <c r="L739" s="31" t="s">
        <v>55</v>
      </c>
      <c r="M739" s="31" t="s">
        <v>52</v>
      </c>
      <c r="N739" s="31" t="s">
        <v>50</v>
      </c>
      <c r="O739" s="31" t="s">
        <v>57</v>
      </c>
      <c r="P739" s="31" t="s">
        <v>50</v>
      </c>
      <c r="Q739" s="31" t="s">
        <v>258</v>
      </c>
      <c r="R739" s="31" t="s">
        <v>58</v>
      </c>
      <c r="S739" s="31" t="s">
        <v>59</v>
      </c>
      <c r="T739" s="31" t="s">
        <v>60</v>
      </c>
      <c r="U739" s="31" t="s">
        <v>60</v>
      </c>
      <c r="V739" s="31" t="s">
        <v>66</v>
      </c>
      <c r="W739" s="31" t="s">
        <v>50</v>
      </c>
      <c r="X739" s="31" t="s">
        <v>161</v>
      </c>
      <c r="Y739" s="31" t="s">
        <v>50</v>
      </c>
      <c r="Z739" s="31" t="s">
        <v>62</v>
      </c>
      <c r="AA739" s="31" t="s">
        <v>50</v>
      </c>
      <c r="AB739" s="31" t="s">
        <v>50</v>
      </c>
      <c r="AC739" s="31" t="s">
        <v>87</v>
      </c>
      <c r="AD739" s="31" t="s">
        <v>72</v>
      </c>
      <c r="AE739" s="2">
        <f t="shared" si="122"/>
        <v>48</v>
      </c>
      <c r="AF739" s="31" t="s">
        <v>84</v>
      </c>
      <c r="AG739" s="31" t="s">
        <v>129</v>
      </c>
      <c r="AH739" s="31" t="s">
        <v>152</v>
      </c>
      <c r="AI739" s="31" t="s">
        <v>12132</v>
      </c>
      <c r="AJ739" s="31">
        <f t="shared" si="123"/>
        <v>0</v>
      </c>
      <c r="AK739" s="34">
        <f t="shared" si="124"/>
        <v>-99</v>
      </c>
      <c r="AL739" s="30">
        <f t="shared" si="125"/>
        <v>-99</v>
      </c>
      <c r="AM739" s="5">
        <f t="shared" si="129"/>
        <v>41.97</v>
      </c>
      <c r="AN739" s="5">
        <f t="shared" si="130"/>
        <v>0</v>
      </c>
      <c r="AO739" s="30">
        <f t="shared" si="131"/>
        <v>0</v>
      </c>
      <c r="AP739" s="30">
        <f t="shared" si="126"/>
        <v>0</v>
      </c>
      <c r="AQ739" t="str">
        <f t="shared" si="127"/>
        <v>1993 - 2001</v>
      </c>
      <c r="AR739" s="2">
        <f t="shared" si="128"/>
        <v>1994</v>
      </c>
      <c r="AS739" s="2">
        <f t="shared" si="132"/>
        <v>-99</v>
      </c>
      <c r="AT739" s="31" t="s">
        <v>50</v>
      </c>
      <c r="AU739" s="31" t="s">
        <v>50</v>
      </c>
      <c r="AV739" s="31" t="s">
        <v>66</v>
      </c>
      <c r="AW739" s="31" t="s">
        <v>57</v>
      </c>
      <c r="AX739" s="31" t="s">
        <v>218</v>
      </c>
      <c r="AY739" s="31" t="s">
        <v>68</v>
      </c>
      <c r="AZ739" s="31" t="s">
        <v>152</v>
      </c>
      <c r="BA739" s="31" t="s">
        <v>12133</v>
      </c>
      <c r="BB739" s="31" t="s">
        <v>50</v>
      </c>
      <c r="BC739" s="31" t="s">
        <v>50</v>
      </c>
      <c r="BD739" s="31" t="s">
        <v>50</v>
      </c>
      <c r="BE739" s="31" t="s">
        <v>50</v>
      </c>
      <c r="BF739" s="31" t="s">
        <v>50</v>
      </c>
    </row>
    <row r="740" spans="1:58" ht="45" x14ac:dyDescent="0.25">
      <c r="A740" s="31" t="s">
        <v>1244</v>
      </c>
      <c r="B740" s="31" t="s">
        <v>49</v>
      </c>
      <c r="C740" s="32">
        <v>4</v>
      </c>
      <c r="D740" s="31" t="s">
        <v>50</v>
      </c>
      <c r="E740" s="31" t="s">
        <v>71</v>
      </c>
      <c r="F740" s="31" t="s">
        <v>96</v>
      </c>
      <c r="G740" s="31" t="s">
        <v>71</v>
      </c>
      <c r="H740" s="31" t="s">
        <v>96</v>
      </c>
      <c r="I740" s="31" t="s">
        <v>59</v>
      </c>
      <c r="J740" s="31" t="s">
        <v>54</v>
      </c>
      <c r="K740" s="31" t="s">
        <v>54</v>
      </c>
      <c r="L740" s="31" t="s">
        <v>55</v>
      </c>
      <c r="M740" s="31" t="s">
        <v>84</v>
      </c>
      <c r="N740" s="31" t="s">
        <v>50</v>
      </c>
      <c r="O740" s="31" t="s">
        <v>57</v>
      </c>
      <c r="P740" s="31" t="s">
        <v>50</v>
      </c>
      <c r="Q740" s="31" t="s">
        <v>258</v>
      </c>
      <c r="R740" s="31" t="s">
        <v>58</v>
      </c>
      <c r="S740" s="31" t="s">
        <v>59</v>
      </c>
      <c r="T740" s="31" t="s">
        <v>60</v>
      </c>
      <c r="U740" s="31" t="s">
        <v>60</v>
      </c>
      <c r="V740" s="31" t="s">
        <v>66</v>
      </c>
      <c r="W740" s="31" t="s">
        <v>50</v>
      </c>
      <c r="X740" s="31" t="s">
        <v>161</v>
      </c>
      <c r="Y740" s="31" t="s">
        <v>50</v>
      </c>
      <c r="Z740" s="31" t="s">
        <v>62</v>
      </c>
      <c r="AA740" s="31" t="s">
        <v>50</v>
      </c>
      <c r="AB740" s="31" t="s">
        <v>50</v>
      </c>
      <c r="AC740" s="31" t="s">
        <v>87</v>
      </c>
      <c r="AD740" s="31" t="s">
        <v>72</v>
      </c>
      <c r="AE740" s="2">
        <f t="shared" si="122"/>
        <v>48</v>
      </c>
      <c r="AF740" s="31" t="s">
        <v>84</v>
      </c>
      <c r="AG740" s="31" t="s">
        <v>129</v>
      </c>
      <c r="AH740" s="31" t="s">
        <v>152</v>
      </c>
      <c r="AI740" s="31" t="s">
        <v>12133</v>
      </c>
      <c r="AJ740" s="31">
        <f t="shared" si="123"/>
        <v>0</v>
      </c>
      <c r="AK740" s="34">
        <f t="shared" si="124"/>
        <v>-99</v>
      </c>
      <c r="AL740" s="30">
        <f t="shared" si="125"/>
        <v>-99</v>
      </c>
      <c r="AM740" s="5">
        <f t="shared" si="129"/>
        <v>41.97</v>
      </c>
      <c r="AN740" s="5">
        <f t="shared" si="130"/>
        <v>0</v>
      </c>
      <c r="AO740" s="30">
        <f t="shared" si="131"/>
        <v>0</v>
      </c>
      <c r="AP740" s="30">
        <f t="shared" si="126"/>
        <v>0</v>
      </c>
      <c r="AQ740" t="str">
        <f t="shared" si="127"/>
        <v>1993 - 2001</v>
      </c>
      <c r="AR740" s="2">
        <f t="shared" si="128"/>
        <v>1994</v>
      </c>
      <c r="AS740" s="2">
        <f t="shared" si="132"/>
        <v>-99</v>
      </c>
      <c r="AT740" s="31" t="s">
        <v>50</v>
      </c>
      <c r="AU740" s="31" t="s">
        <v>50</v>
      </c>
      <c r="AV740" s="31" t="s">
        <v>66</v>
      </c>
      <c r="AW740" s="31" t="s">
        <v>57</v>
      </c>
      <c r="AX740" s="31" t="s">
        <v>218</v>
      </c>
      <c r="AY740" s="31" t="s">
        <v>68</v>
      </c>
      <c r="AZ740" s="31" t="s">
        <v>152</v>
      </c>
      <c r="BA740" s="31" t="s">
        <v>12133</v>
      </c>
      <c r="BB740" s="31" t="s">
        <v>50</v>
      </c>
      <c r="BC740" s="31" t="s">
        <v>50</v>
      </c>
      <c r="BD740" s="31" t="s">
        <v>50</v>
      </c>
      <c r="BE740" s="31" t="s">
        <v>50</v>
      </c>
      <c r="BF740" s="31" t="s">
        <v>50</v>
      </c>
    </row>
    <row r="741" spans="1:58" ht="45" x14ac:dyDescent="0.25">
      <c r="A741" s="31" t="s">
        <v>1244</v>
      </c>
      <c r="B741" s="31" t="s">
        <v>49</v>
      </c>
      <c r="C741" s="32">
        <v>7</v>
      </c>
      <c r="D741" s="31" t="s">
        <v>50</v>
      </c>
      <c r="E741" s="31" t="s">
        <v>71</v>
      </c>
      <c r="F741" s="31" t="s">
        <v>96</v>
      </c>
      <c r="G741" s="31" t="s">
        <v>71</v>
      </c>
      <c r="H741" s="31" t="s">
        <v>96</v>
      </c>
      <c r="I741" s="31" t="s">
        <v>66</v>
      </c>
      <c r="J741" s="31" t="s">
        <v>54</v>
      </c>
      <c r="K741" s="31" t="s">
        <v>54</v>
      </c>
      <c r="L741" s="31" t="s">
        <v>55</v>
      </c>
      <c r="M741" s="31" t="s">
        <v>52</v>
      </c>
      <c r="N741" s="31" t="s">
        <v>50</v>
      </c>
      <c r="O741" s="31" t="s">
        <v>57</v>
      </c>
      <c r="P741" s="31" t="s">
        <v>50</v>
      </c>
      <c r="Q741" s="31" t="s">
        <v>258</v>
      </c>
      <c r="R741" s="31" t="s">
        <v>58</v>
      </c>
      <c r="S741" s="31" t="s">
        <v>59</v>
      </c>
      <c r="T741" s="31" t="s">
        <v>60</v>
      </c>
      <c r="U741" s="31" t="s">
        <v>60</v>
      </c>
      <c r="V741" s="31" t="s">
        <v>66</v>
      </c>
      <c r="W741" s="31" t="s">
        <v>50</v>
      </c>
      <c r="X741" s="31" t="s">
        <v>161</v>
      </c>
      <c r="Y741" s="31" t="s">
        <v>50</v>
      </c>
      <c r="Z741" s="31" t="s">
        <v>62</v>
      </c>
      <c r="AA741" s="31" t="s">
        <v>50</v>
      </c>
      <c r="AB741" s="31" t="s">
        <v>50</v>
      </c>
      <c r="AC741" s="31" t="s">
        <v>87</v>
      </c>
      <c r="AD741" s="31" t="s">
        <v>72</v>
      </c>
      <c r="AE741" s="2">
        <f t="shared" si="122"/>
        <v>48</v>
      </c>
      <c r="AF741" s="31" t="s">
        <v>84</v>
      </c>
      <c r="AG741" s="31" t="s">
        <v>129</v>
      </c>
      <c r="AH741" s="31" t="s">
        <v>152</v>
      </c>
      <c r="AI741" s="31" t="s">
        <v>12133</v>
      </c>
      <c r="AJ741" s="31">
        <f t="shared" si="123"/>
        <v>0</v>
      </c>
      <c r="AK741" s="34">
        <f t="shared" si="124"/>
        <v>-99</v>
      </c>
      <c r="AL741" s="30">
        <f t="shared" si="125"/>
        <v>-99</v>
      </c>
      <c r="AM741" s="5">
        <f t="shared" si="129"/>
        <v>41.97</v>
      </c>
      <c r="AN741" s="5">
        <f t="shared" si="130"/>
        <v>0</v>
      </c>
      <c r="AO741" s="30">
        <f t="shared" si="131"/>
        <v>0</v>
      </c>
      <c r="AP741" s="30">
        <f t="shared" si="126"/>
        <v>0</v>
      </c>
      <c r="AQ741" t="str">
        <f t="shared" si="127"/>
        <v>1993 - 2001</v>
      </c>
      <c r="AR741" s="2">
        <f t="shared" si="128"/>
        <v>1994</v>
      </c>
      <c r="AS741" s="2">
        <f t="shared" si="132"/>
        <v>-99</v>
      </c>
      <c r="AT741" s="31" t="s">
        <v>50</v>
      </c>
      <c r="AU741" s="31" t="s">
        <v>50</v>
      </c>
      <c r="AV741" s="31" t="s">
        <v>66</v>
      </c>
      <c r="AW741" s="31" t="s">
        <v>57</v>
      </c>
      <c r="AX741" s="31" t="s">
        <v>218</v>
      </c>
      <c r="AY741" s="31" t="s">
        <v>68</v>
      </c>
      <c r="AZ741" s="31" t="s">
        <v>152</v>
      </c>
      <c r="BA741" s="31" t="s">
        <v>12133</v>
      </c>
      <c r="BB741" s="31" t="s">
        <v>50</v>
      </c>
      <c r="BC741" s="31" t="s">
        <v>50</v>
      </c>
      <c r="BD741" s="31" t="s">
        <v>50</v>
      </c>
      <c r="BE741" s="31" t="s">
        <v>50</v>
      </c>
      <c r="BF741" s="31" t="s">
        <v>50</v>
      </c>
    </row>
    <row r="742" spans="1:58" ht="45" x14ac:dyDescent="0.25">
      <c r="A742" s="31" t="s">
        <v>1244</v>
      </c>
      <c r="B742" s="31" t="s">
        <v>49</v>
      </c>
      <c r="C742" s="32">
        <v>9</v>
      </c>
      <c r="D742" s="31" t="s">
        <v>50</v>
      </c>
      <c r="E742" s="31" t="s">
        <v>71</v>
      </c>
      <c r="F742" s="31" t="s">
        <v>96</v>
      </c>
      <c r="G742" s="31" t="s">
        <v>71</v>
      </c>
      <c r="H742" s="31" t="s">
        <v>96</v>
      </c>
      <c r="I742" s="31" t="s">
        <v>173</v>
      </c>
      <c r="J742" s="31" t="s">
        <v>54</v>
      </c>
      <c r="K742" s="31" t="s">
        <v>54</v>
      </c>
      <c r="L742" s="31" t="s">
        <v>55</v>
      </c>
      <c r="M742" s="31" t="s">
        <v>51</v>
      </c>
      <c r="N742" s="31" t="s">
        <v>50</v>
      </c>
      <c r="O742" s="31" t="s">
        <v>57</v>
      </c>
      <c r="P742" s="31" t="s">
        <v>50</v>
      </c>
      <c r="Q742" s="31" t="s">
        <v>258</v>
      </c>
      <c r="R742" s="31" t="s">
        <v>58</v>
      </c>
      <c r="S742" s="31" t="s">
        <v>59</v>
      </c>
      <c r="T742" s="31" t="s">
        <v>60</v>
      </c>
      <c r="U742" s="31" t="s">
        <v>60</v>
      </c>
      <c r="V742" s="31" t="s">
        <v>66</v>
      </c>
      <c r="W742" s="31" t="s">
        <v>50</v>
      </c>
      <c r="X742" s="31" t="s">
        <v>161</v>
      </c>
      <c r="Y742" s="31" t="s">
        <v>50</v>
      </c>
      <c r="Z742" s="31" t="s">
        <v>62</v>
      </c>
      <c r="AA742" s="31" t="s">
        <v>50</v>
      </c>
      <c r="AB742" s="31" t="s">
        <v>50</v>
      </c>
      <c r="AC742" s="31" t="s">
        <v>87</v>
      </c>
      <c r="AD742" s="31" t="s">
        <v>72</v>
      </c>
      <c r="AE742" s="2">
        <f t="shared" si="122"/>
        <v>48</v>
      </c>
      <c r="AF742" s="31" t="s">
        <v>84</v>
      </c>
      <c r="AG742" s="31" t="s">
        <v>129</v>
      </c>
      <c r="AH742" s="31" t="s">
        <v>152</v>
      </c>
      <c r="AI742" s="31" t="s">
        <v>12133</v>
      </c>
      <c r="AJ742" s="31">
        <f t="shared" si="123"/>
        <v>0</v>
      </c>
      <c r="AK742" s="34">
        <f t="shared" si="124"/>
        <v>-99</v>
      </c>
      <c r="AL742" s="30">
        <f t="shared" si="125"/>
        <v>-99</v>
      </c>
      <c r="AM742" s="5">
        <f t="shared" si="129"/>
        <v>41.97</v>
      </c>
      <c r="AN742" s="5">
        <f t="shared" si="130"/>
        <v>0</v>
      </c>
      <c r="AO742" s="30">
        <f t="shared" si="131"/>
        <v>0</v>
      </c>
      <c r="AP742" s="30">
        <f t="shared" si="126"/>
        <v>0</v>
      </c>
      <c r="AQ742" t="str">
        <f t="shared" si="127"/>
        <v>1993 - 2001</v>
      </c>
      <c r="AR742" s="2">
        <f t="shared" si="128"/>
        <v>1994</v>
      </c>
      <c r="AS742" s="2">
        <f t="shared" si="132"/>
        <v>-99</v>
      </c>
      <c r="AT742" s="31" t="s">
        <v>50</v>
      </c>
      <c r="AU742" s="31" t="s">
        <v>50</v>
      </c>
      <c r="AV742" s="31" t="s">
        <v>66</v>
      </c>
      <c r="AW742" s="31" t="s">
        <v>57</v>
      </c>
      <c r="AX742" s="31" t="s">
        <v>218</v>
      </c>
      <c r="AY742" s="31" t="s">
        <v>68</v>
      </c>
      <c r="AZ742" s="31" t="s">
        <v>152</v>
      </c>
      <c r="BA742" s="31" t="s">
        <v>12133</v>
      </c>
      <c r="BB742" s="31" t="s">
        <v>50</v>
      </c>
      <c r="BC742" s="31" t="s">
        <v>50</v>
      </c>
      <c r="BD742" s="31" t="s">
        <v>50</v>
      </c>
      <c r="BE742" s="31" t="s">
        <v>50</v>
      </c>
      <c r="BF742" s="31" t="s">
        <v>50</v>
      </c>
    </row>
    <row r="743" spans="1:58" ht="45" x14ac:dyDescent="0.25">
      <c r="A743" s="31" t="s">
        <v>1244</v>
      </c>
      <c r="B743" s="31" t="s">
        <v>49</v>
      </c>
      <c r="C743" s="32">
        <v>10</v>
      </c>
      <c r="D743" s="31" t="s">
        <v>50</v>
      </c>
      <c r="E743" s="31" t="s">
        <v>71</v>
      </c>
      <c r="F743" s="31" t="s">
        <v>96</v>
      </c>
      <c r="G743" s="31" t="s">
        <v>71</v>
      </c>
      <c r="H743" s="31" t="s">
        <v>96</v>
      </c>
      <c r="I743" s="31" t="s">
        <v>139</v>
      </c>
      <c r="J743" s="31" t="s">
        <v>54</v>
      </c>
      <c r="K743" s="31" t="s">
        <v>54</v>
      </c>
      <c r="L743" s="31" t="s">
        <v>55</v>
      </c>
      <c r="M743" s="31" t="s">
        <v>51</v>
      </c>
      <c r="N743" s="31" t="s">
        <v>50</v>
      </c>
      <c r="O743" s="31" t="s">
        <v>57</v>
      </c>
      <c r="P743" s="31" t="s">
        <v>50</v>
      </c>
      <c r="Q743" s="31" t="s">
        <v>258</v>
      </c>
      <c r="R743" s="31" t="s">
        <v>58</v>
      </c>
      <c r="S743" s="31" t="s">
        <v>59</v>
      </c>
      <c r="T743" s="31" t="s">
        <v>60</v>
      </c>
      <c r="U743" s="31" t="s">
        <v>60</v>
      </c>
      <c r="V743" s="31" t="s">
        <v>66</v>
      </c>
      <c r="W743" s="31" t="s">
        <v>50</v>
      </c>
      <c r="X743" s="31" t="s">
        <v>161</v>
      </c>
      <c r="Y743" s="31" t="s">
        <v>50</v>
      </c>
      <c r="Z743" s="31" t="s">
        <v>62</v>
      </c>
      <c r="AA743" s="31" t="s">
        <v>50</v>
      </c>
      <c r="AB743" s="31" t="s">
        <v>50</v>
      </c>
      <c r="AC743" s="31" t="s">
        <v>87</v>
      </c>
      <c r="AD743" s="31" t="s">
        <v>72</v>
      </c>
      <c r="AE743" s="2">
        <f t="shared" si="122"/>
        <v>48</v>
      </c>
      <c r="AF743" s="31" t="s">
        <v>84</v>
      </c>
      <c r="AG743" s="31" t="s">
        <v>129</v>
      </c>
      <c r="AH743" s="31" t="s">
        <v>152</v>
      </c>
      <c r="AI743" s="31" t="s">
        <v>12133</v>
      </c>
      <c r="AJ743" s="31">
        <f t="shared" si="123"/>
        <v>0</v>
      </c>
      <c r="AK743" s="34">
        <f t="shared" si="124"/>
        <v>-99</v>
      </c>
      <c r="AL743" s="30">
        <f t="shared" si="125"/>
        <v>-99</v>
      </c>
      <c r="AM743" s="5">
        <f t="shared" si="129"/>
        <v>41.97</v>
      </c>
      <c r="AN743" s="5">
        <f t="shared" si="130"/>
        <v>0</v>
      </c>
      <c r="AO743" s="30">
        <f t="shared" si="131"/>
        <v>0</v>
      </c>
      <c r="AP743" s="30">
        <f t="shared" si="126"/>
        <v>0</v>
      </c>
      <c r="AQ743" t="str">
        <f t="shared" si="127"/>
        <v>1993 - 2001</v>
      </c>
      <c r="AR743" s="2">
        <f t="shared" si="128"/>
        <v>1994</v>
      </c>
      <c r="AS743" s="2">
        <f t="shared" si="132"/>
        <v>-99</v>
      </c>
      <c r="AT743" s="31" t="s">
        <v>50</v>
      </c>
      <c r="AU743" s="31" t="s">
        <v>50</v>
      </c>
      <c r="AV743" s="31" t="s">
        <v>66</v>
      </c>
      <c r="AW743" s="31" t="s">
        <v>57</v>
      </c>
      <c r="AX743" s="31" t="s">
        <v>218</v>
      </c>
      <c r="AY743" s="31" t="s">
        <v>68</v>
      </c>
      <c r="AZ743" s="31" t="s">
        <v>152</v>
      </c>
      <c r="BA743" s="31" t="s">
        <v>12133</v>
      </c>
      <c r="BB743" s="31" t="s">
        <v>50</v>
      </c>
      <c r="BC743" s="31" t="s">
        <v>50</v>
      </c>
      <c r="BD743" s="31" t="s">
        <v>50</v>
      </c>
      <c r="BE743" s="31" t="s">
        <v>50</v>
      </c>
      <c r="BF743" s="31" t="s">
        <v>50</v>
      </c>
    </row>
    <row r="744" spans="1:58" ht="45" x14ac:dyDescent="0.25">
      <c r="A744" s="31" t="s">
        <v>1244</v>
      </c>
      <c r="B744" s="31" t="s">
        <v>49</v>
      </c>
      <c r="C744" s="32">
        <v>11</v>
      </c>
      <c r="D744" s="31" t="s">
        <v>50</v>
      </c>
      <c r="E744" s="31" t="s">
        <v>71</v>
      </c>
      <c r="F744" s="31" t="s">
        <v>96</v>
      </c>
      <c r="G744" s="31" t="s">
        <v>71</v>
      </c>
      <c r="H744" s="31" t="s">
        <v>96</v>
      </c>
      <c r="I744" s="31" t="s">
        <v>996</v>
      </c>
      <c r="J744" s="31" t="s">
        <v>54</v>
      </c>
      <c r="K744" s="31" t="s">
        <v>54</v>
      </c>
      <c r="L744" s="31" t="s">
        <v>55</v>
      </c>
      <c r="M744" s="31" t="s">
        <v>85</v>
      </c>
      <c r="N744" s="31" t="s">
        <v>50</v>
      </c>
      <c r="O744" s="31" t="s">
        <v>57</v>
      </c>
      <c r="P744" s="31" t="s">
        <v>50</v>
      </c>
      <c r="Q744" s="31" t="s">
        <v>258</v>
      </c>
      <c r="R744" s="31" t="s">
        <v>58</v>
      </c>
      <c r="S744" s="31" t="s">
        <v>59</v>
      </c>
      <c r="T744" s="31" t="s">
        <v>60</v>
      </c>
      <c r="U744" s="31" t="s">
        <v>60</v>
      </c>
      <c r="V744" s="31" t="s">
        <v>66</v>
      </c>
      <c r="W744" s="31" t="s">
        <v>50</v>
      </c>
      <c r="X744" s="31" t="s">
        <v>161</v>
      </c>
      <c r="Y744" s="31" t="s">
        <v>50</v>
      </c>
      <c r="Z744" s="31" t="s">
        <v>62</v>
      </c>
      <c r="AA744" s="31" t="s">
        <v>50</v>
      </c>
      <c r="AB744" s="31" t="s">
        <v>50</v>
      </c>
      <c r="AC744" s="31" t="s">
        <v>87</v>
      </c>
      <c r="AD744" s="31" t="s">
        <v>72</v>
      </c>
      <c r="AE744" s="2">
        <f t="shared" si="122"/>
        <v>48</v>
      </c>
      <c r="AF744" s="31" t="s">
        <v>84</v>
      </c>
      <c r="AG744" s="31" t="s">
        <v>129</v>
      </c>
      <c r="AH744" s="31" t="s">
        <v>152</v>
      </c>
      <c r="AI744" s="31" t="s">
        <v>12133</v>
      </c>
      <c r="AJ744" s="31">
        <f t="shared" si="123"/>
        <v>0</v>
      </c>
      <c r="AK744" s="34">
        <f t="shared" si="124"/>
        <v>-99</v>
      </c>
      <c r="AL744" s="30">
        <f t="shared" si="125"/>
        <v>-99</v>
      </c>
      <c r="AM744" s="5">
        <f t="shared" si="129"/>
        <v>41.97</v>
      </c>
      <c r="AN744" s="5">
        <f t="shared" si="130"/>
        <v>0</v>
      </c>
      <c r="AO744" s="30">
        <f t="shared" si="131"/>
        <v>0</v>
      </c>
      <c r="AP744" s="30">
        <f t="shared" si="126"/>
        <v>0</v>
      </c>
      <c r="AQ744" t="str">
        <f t="shared" si="127"/>
        <v>1993 - 2001</v>
      </c>
      <c r="AR744" s="2">
        <f t="shared" si="128"/>
        <v>1994</v>
      </c>
      <c r="AS744" s="2">
        <f t="shared" si="132"/>
        <v>-99</v>
      </c>
      <c r="AT744" s="31" t="s">
        <v>50</v>
      </c>
      <c r="AU744" s="31" t="s">
        <v>50</v>
      </c>
      <c r="AV744" s="31" t="s">
        <v>66</v>
      </c>
      <c r="AW744" s="31" t="s">
        <v>57</v>
      </c>
      <c r="AX744" s="31" t="s">
        <v>218</v>
      </c>
      <c r="AY744" s="31" t="s">
        <v>68</v>
      </c>
      <c r="AZ744" s="31" t="s">
        <v>152</v>
      </c>
      <c r="BA744" s="31" t="s">
        <v>12133</v>
      </c>
      <c r="BB744" s="31" t="s">
        <v>50</v>
      </c>
      <c r="BC744" s="31" t="s">
        <v>50</v>
      </c>
      <c r="BD744" s="31" t="s">
        <v>50</v>
      </c>
      <c r="BE744" s="31" t="s">
        <v>50</v>
      </c>
      <c r="BF744" s="31" t="s">
        <v>50</v>
      </c>
    </row>
    <row r="745" spans="1:58" ht="45" x14ac:dyDescent="0.25">
      <c r="A745" s="31" t="s">
        <v>1247</v>
      </c>
      <c r="B745" s="31" t="s">
        <v>49</v>
      </c>
      <c r="C745" s="32">
        <v>1</v>
      </c>
      <c r="D745" s="31" t="s">
        <v>50</v>
      </c>
      <c r="E745" s="31" t="s">
        <v>70</v>
      </c>
      <c r="F745" s="31" t="s">
        <v>71</v>
      </c>
      <c r="G745" s="31" t="s">
        <v>50</v>
      </c>
      <c r="H745" s="31" t="s">
        <v>50</v>
      </c>
      <c r="I745" s="31" t="s">
        <v>53</v>
      </c>
      <c r="J745" s="31" t="s">
        <v>54</v>
      </c>
      <c r="K745" s="31" t="s">
        <v>54</v>
      </c>
      <c r="L745" s="31" t="s">
        <v>55</v>
      </c>
      <c r="M745" s="31" t="s">
        <v>72</v>
      </c>
      <c r="N745" s="31" t="s">
        <v>50</v>
      </c>
      <c r="O745" s="31" t="s">
        <v>57</v>
      </c>
      <c r="P745" s="31" t="s">
        <v>368</v>
      </c>
      <c r="Q745" s="31" t="s">
        <v>50</v>
      </c>
      <c r="R745" s="31" t="s">
        <v>58</v>
      </c>
      <c r="S745" s="31" t="s">
        <v>59</v>
      </c>
      <c r="T745" s="31" t="s">
        <v>60</v>
      </c>
      <c r="U745" s="31" t="s">
        <v>60</v>
      </c>
      <c r="V745" s="31" t="s">
        <v>66</v>
      </c>
      <c r="W745" s="31" t="s">
        <v>50</v>
      </c>
      <c r="X745" s="31" t="s">
        <v>92</v>
      </c>
      <c r="Y745" s="31" t="s">
        <v>50</v>
      </c>
      <c r="Z745" s="31" t="s">
        <v>62</v>
      </c>
      <c r="AA745" s="31" t="s">
        <v>50</v>
      </c>
      <c r="AB745" s="31" t="s">
        <v>50</v>
      </c>
      <c r="AC745" s="31" t="s">
        <v>87</v>
      </c>
      <c r="AD745" s="31" t="s">
        <v>72</v>
      </c>
      <c r="AE745" s="2">
        <f t="shared" si="122"/>
        <v>48</v>
      </c>
      <c r="AF745" s="31" t="s">
        <v>84</v>
      </c>
      <c r="AG745" s="31" t="s">
        <v>129</v>
      </c>
      <c r="AH745" s="31" t="s">
        <v>144</v>
      </c>
      <c r="AI745" s="31" t="s">
        <v>1248</v>
      </c>
      <c r="AJ745" s="31">
        <f t="shared" si="123"/>
        <v>1</v>
      </c>
      <c r="AK745" s="34">
        <f t="shared" si="124"/>
        <v>18</v>
      </c>
      <c r="AL745" s="30">
        <f t="shared" si="125"/>
        <v>18</v>
      </c>
      <c r="AM745" s="5">
        <f t="shared" si="129"/>
        <v>199.16</v>
      </c>
      <c r="AN745" s="5">
        <f t="shared" si="130"/>
        <v>48</v>
      </c>
      <c r="AO745" s="30">
        <f t="shared" si="131"/>
        <v>480</v>
      </c>
      <c r="AP745" s="30">
        <f t="shared" si="126"/>
        <v>480</v>
      </c>
      <c r="AQ745" t="str">
        <f t="shared" si="127"/>
        <v>Before 1978</v>
      </c>
      <c r="AR745" s="2">
        <f t="shared" si="128"/>
        <v>1965</v>
      </c>
      <c r="AS745" s="2">
        <f t="shared" si="132"/>
        <v>10</v>
      </c>
      <c r="AT745" s="31" t="s">
        <v>50</v>
      </c>
      <c r="AU745" s="31" t="s">
        <v>92</v>
      </c>
      <c r="AV745" s="31" t="s">
        <v>141</v>
      </c>
      <c r="AW745" s="31" t="s">
        <v>86</v>
      </c>
      <c r="AX745" s="31" t="s">
        <v>50</v>
      </c>
      <c r="AY745" s="31" t="s">
        <v>50</v>
      </c>
      <c r="AZ745" s="31" t="s">
        <v>144</v>
      </c>
      <c r="BA745" s="31" t="s">
        <v>1248</v>
      </c>
      <c r="BB745" s="31" t="s">
        <v>50</v>
      </c>
      <c r="BC745" s="31" t="s">
        <v>50</v>
      </c>
      <c r="BD745" s="31" t="s">
        <v>50</v>
      </c>
      <c r="BE745" s="31" t="s">
        <v>50</v>
      </c>
      <c r="BF745" s="31" t="s">
        <v>50</v>
      </c>
    </row>
    <row r="746" spans="1:58" ht="45" x14ac:dyDescent="0.25">
      <c r="A746" s="31" t="s">
        <v>1247</v>
      </c>
      <c r="B746" s="31" t="s">
        <v>49</v>
      </c>
      <c r="C746" s="32">
        <v>2</v>
      </c>
      <c r="D746" s="31" t="s">
        <v>50</v>
      </c>
      <c r="E746" s="31" t="s">
        <v>70</v>
      </c>
      <c r="F746" s="31" t="s">
        <v>71</v>
      </c>
      <c r="G746" s="31" t="s">
        <v>50</v>
      </c>
      <c r="H746" s="31" t="s">
        <v>50</v>
      </c>
      <c r="I746" s="31" t="s">
        <v>97</v>
      </c>
      <c r="J746" s="31" t="s">
        <v>54</v>
      </c>
      <c r="K746" s="31" t="s">
        <v>54</v>
      </c>
      <c r="L746" s="31" t="s">
        <v>55</v>
      </c>
      <c r="M746" s="31" t="s">
        <v>99</v>
      </c>
      <c r="N746" s="31" t="s">
        <v>50</v>
      </c>
      <c r="O746" s="31" t="s">
        <v>57</v>
      </c>
      <c r="P746" s="31" t="s">
        <v>1122</v>
      </c>
      <c r="Q746" s="31" t="s">
        <v>50</v>
      </c>
      <c r="R746" s="31" t="s">
        <v>58</v>
      </c>
      <c r="S746" s="31" t="s">
        <v>59</v>
      </c>
      <c r="T746" s="31" t="s">
        <v>60</v>
      </c>
      <c r="U746" s="31" t="s">
        <v>60</v>
      </c>
      <c r="V746" s="31" t="s">
        <v>66</v>
      </c>
      <c r="W746" s="31" t="s">
        <v>50</v>
      </c>
      <c r="X746" s="31" t="s">
        <v>92</v>
      </c>
      <c r="Y746" s="31" t="s">
        <v>50</v>
      </c>
      <c r="Z746" s="31" t="s">
        <v>62</v>
      </c>
      <c r="AA746" s="31" t="s">
        <v>50</v>
      </c>
      <c r="AB746" s="31" t="s">
        <v>50</v>
      </c>
      <c r="AC746" s="31" t="s">
        <v>87</v>
      </c>
      <c r="AD746" s="31" t="s">
        <v>72</v>
      </c>
      <c r="AE746" s="2">
        <f t="shared" si="122"/>
        <v>48</v>
      </c>
      <c r="AF746" s="31" t="s">
        <v>84</v>
      </c>
      <c r="AG746" s="31" t="s">
        <v>129</v>
      </c>
      <c r="AH746" s="31" t="s">
        <v>144</v>
      </c>
      <c r="AI746" s="31" t="s">
        <v>12134</v>
      </c>
      <c r="AJ746" s="31">
        <f t="shared" si="123"/>
        <v>0</v>
      </c>
      <c r="AK746" s="34">
        <f t="shared" si="124"/>
        <v>-99</v>
      </c>
      <c r="AL746" s="30">
        <f t="shared" si="125"/>
        <v>-99</v>
      </c>
      <c r="AM746" s="5">
        <f t="shared" si="129"/>
        <v>199.16</v>
      </c>
      <c r="AN746" s="5">
        <f t="shared" si="130"/>
        <v>0</v>
      </c>
      <c r="AO746" s="30">
        <f t="shared" si="131"/>
        <v>0</v>
      </c>
      <c r="AP746" s="30">
        <f t="shared" si="126"/>
        <v>0</v>
      </c>
      <c r="AQ746" t="str">
        <f t="shared" si="127"/>
        <v>Before 1978</v>
      </c>
      <c r="AR746" s="2">
        <f t="shared" si="128"/>
        <v>1965</v>
      </c>
      <c r="AS746" s="2">
        <f t="shared" si="132"/>
        <v>-99</v>
      </c>
      <c r="AT746" s="31" t="s">
        <v>50</v>
      </c>
      <c r="AU746" s="31" t="s">
        <v>50</v>
      </c>
      <c r="AV746" s="31" t="s">
        <v>141</v>
      </c>
      <c r="AW746" s="31" t="s">
        <v>86</v>
      </c>
      <c r="AX746" s="31" t="s">
        <v>50</v>
      </c>
      <c r="AY746" s="31" t="s">
        <v>50</v>
      </c>
      <c r="AZ746" s="31" t="s">
        <v>144</v>
      </c>
      <c r="BA746" s="31" t="s">
        <v>12752</v>
      </c>
      <c r="BB746" s="31" t="s">
        <v>50</v>
      </c>
      <c r="BC746" s="31" t="s">
        <v>50</v>
      </c>
      <c r="BD746" s="31" t="s">
        <v>50</v>
      </c>
      <c r="BE746" s="31" t="s">
        <v>50</v>
      </c>
      <c r="BF746" s="31" t="s">
        <v>50</v>
      </c>
    </row>
    <row r="747" spans="1:58" ht="45" x14ac:dyDescent="0.25">
      <c r="A747" s="31" t="s">
        <v>1247</v>
      </c>
      <c r="B747" s="31" t="s">
        <v>49</v>
      </c>
      <c r="C747" s="32">
        <v>4</v>
      </c>
      <c r="D747" s="31" t="s">
        <v>50</v>
      </c>
      <c r="E747" s="31" t="s">
        <v>70</v>
      </c>
      <c r="F747" s="31" t="s">
        <v>71</v>
      </c>
      <c r="G747" s="31" t="s">
        <v>50</v>
      </c>
      <c r="H747" s="31" t="s">
        <v>50</v>
      </c>
      <c r="I747" s="31" t="s">
        <v>304</v>
      </c>
      <c r="J747" s="31" t="s">
        <v>54</v>
      </c>
      <c r="K747" s="31" t="s">
        <v>54</v>
      </c>
      <c r="L747" s="31" t="s">
        <v>55</v>
      </c>
      <c r="M747" s="31" t="s">
        <v>72</v>
      </c>
      <c r="N747" s="31" t="s">
        <v>50</v>
      </c>
      <c r="O747" s="31" t="s">
        <v>57</v>
      </c>
      <c r="P747" s="31" t="s">
        <v>1122</v>
      </c>
      <c r="Q747" s="31" t="s">
        <v>50</v>
      </c>
      <c r="R747" s="31" t="s">
        <v>58</v>
      </c>
      <c r="S747" s="31" t="s">
        <v>59</v>
      </c>
      <c r="T747" s="31" t="s">
        <v>60</v>
      </c>
      <c r="U747" s="31" t="s">
        <v>60</v>
      </c>
      <c r="V747" s="31" t="s">
        <v>66</v>
      </c>
      <c r="W747" s="31" t="s">
        <v>50</v>
      </c>
      <c r="X747" s="31" t="s">
        <v>92</v>
      </c>
      <c r="Y747" s="31" t="s">
        <v>50</v>
      </c>
      <c r="Z747" s="31" t="s">
        <v>62</v>
      </c>
      <c r="AA747" s="31" t="s">
        <v>50</v>
      </c>
      <c r="AB747" s="31" t="s">
        <v>50</v>
      </c>
      <c r="AC747" s="31" t="s">
        <v>87</v>
      </c>
      <c r="AD747" s="31" t="s">
        <v>72</v>
      </c>
      <c r="AE747" s="2">
        <f t="shared" si="122"/>
        <v>48</v>
      </c>
      <c r="AF747" s="31" t="s">
        <v>84</v>
      </c>
      <c r="AG747" s="31" t="s">
        <v>129</v>
      </c>
      <c r="AH747" s="31" t="s">
        <v>144</v>
      </c>
      <c r="AI747" s="31" t="s">
        <v>12134</v>
      </c>
      <c r="AJ747" s="31">
        <f t="shared" si="123"/>
        <v>0</v>
      </c>
      <c r="AK747" s="34">
        <f t="shared" si="124"/>
        <v>-99</v>
      </c>
      <c r="AL747" s="30">
        <f t="shared" si="125"/>
        <v>-99</v>
      </c>
      <c r="AM747" s="5">
        <f t="shared" si="129"/>
        <v>199.16</v>
      </c>
      <c r="AN747" s="5">
        <f t="shared" si="130"/>
        <v>0</v>
      </c>
      <c r="AO747" s="30">
        <f t="shared" si="131"/>
        <v>0</v>
      </c>
      <c r="AP747" s="30">
        <f t="shared" si="126"/>
        <v>0</v>
      </c>
      <c r="AQ747" t="str">
        <f t="shared" si="127"/>
        <v>Before 1978</v>
      </c>
      <c r="AR747" s="2">
        <f t="shared" si="128"/>
        <v>1965</v>
      </c>
      <c r="AS747" s="2">
        <f t="shared" si="132"/>
        <v>-99</v>
      </c>
      <c r="AT747" s="31" t="s">
        <v>50</v>
      </c>
      <c r="AU747" s="31" t="s">
        <v>50</v>
      </c>
      <c r="AV747" s="31" t="s">
        <v>141</v>
      </c>
      <c r="AW747" s="31" t="s">
        <v>86</v>
      </c>
      <c r="AX747" s="31" t="s">
        <v>50</v>
      </c>
      <c r="AY747" s="31" t="s">
        <v>50</v>
      </c>
      <c r="AZ747" s="31" t="s">
        <v>144</v>
      </c>
      <c r="BA747" s="31" t="s">
        <v>12134</v>
      </c>
      <c r="BB747" s="31" t="s">
        <v>50</v>
      </c>
      <c r="BC747" s="31" t="s">
        <v>50</v>
      </c>
      <c r="BD747" s="31" t="s">
        <v>50</v>
      </c>
      <c r="BE747" s="31" t="s">
        <v>50</v>
      </c>
      <c r="BF747" s="31" t="s">
        <v>50</v>
      </c>
    </row>
    <row r="748" spans="1:58" ht="45" x14ac:dyDescent="0.25">
      <c r="A748" s="31" t="s">
        <v>4139</v>
      </c>
      <c r="B748" s="31" t="s">
        <v>49</v>
      </c>
      <c r="C748" s="32">
        <v>1</v>
      </c>
      <c r="D748" s="31" t="s">
        <v>50</v>
      </c>
      <c r="E748" s="31" t="s">
        <v>85</v>
      </c>
      <c r="F748" s="31" t="s">
        <v>70</v>
      </c>
      <c r="G748" s="31" t="s">
        <v>50</v>
      </c>
      <c r="H748" s="31" t="s">
        <v>50</v>
      </c>
      <c r="I748" s="31" t="s">
        <v>53</v>
      </c>
      <c r="J748" s="31" t="s">
        <v>54</v>
      </c>
      <c r="K748" s="31" t="s">
        <v>60</v>
      </c>
      <c r="L748" s="31" t="s">
        <v>55</v>
      </c>
      <c r="M748" s="31" t="s">
        <v>72</v>
      </c>
      <c r="N748" s="31" t="s">
        <v>50</v>
      </c>
      <c r="O748" s="31" t="s">
        <v>57</v>
      </c>
      <c r="P748" s="31" t="s">
        <v>50</v>
      </c>
      <c r="Q748" s="31" t="s">
        <v>50</v>
      </c>
      <c r="R748" s="31" t="s">
        <v>58</v>
      </c>
      <c r="S748" s="31" t="s">
        <v>59</v>
      </c>
      <c r="T748" s="31" t="s">
        <v>60</v>
      </c>
      <c r="U748" s="31" t="s">
        <v>60</v>
      </c>
      <c r="V748" s="31" t="s">
        <v>60</v>
      </c>
      <c r="W748" s="31" t="s">
        <v>50</v>
      </c>
      <c r="X748" s="31" t="s">
        <v>50</v>
      </c>
      <c r="Y748" s="31" t="s">
        <v>50</v>
      </c>
      <c r="Z748" s="31" t="s">
        <v>62</v>
      </c>
      <c r="AA748" s="31" t="s">
        <v>50</v>
      </c>
      <c r="AB748" s="31" t="s">
        <v>50</v>
      </c>
      <c r="AC748" s="31" t="s">
        <v>87</v>
      </c>
      <c r="AD748" s="31" t="s">
        <v>72</v>
      </c>
      <c r="AE748" s="2">
        <f t="shared" si="122"/>
        <v>48</v>
      </c>
      <c r="AF748" s="31" t="s">
        <v>84</v>
      </c>
      <c r="AG748" s="31" t="s">
        <v>129</v>
      </c>
      <c r="AH748" s="31" t="s">
        <v>152</v>
      </c>
      <c r="AI748" s="31" t="s">
        <v>12135</v>
      </c>
      <c r="AJ748" s="31">
        <f t="shared" si="123"/>
        <v>0</v>
      </c>
      <c r="AK748" s="34">
        <f t="shared" si="124"/>
        <v>-99</v>
      </c>
      <c r="AL748" s="30">
        <f t="shared" si="125"/>
        <v>-99</v>
      </c>
      <c r="AM748" s="5">
        <f t="shared" si="129"/>
        <v>457.61</v>
      </c>
      <c r="AN748" s="5">
        <f t="shared" si="130"/>
        <v>0</v>
      </c>
      <c r="AO748" s="30">
        <f t="shared" si="131"/>
        <v>0</v>
      </c>
      <c r="AP748" s="30">
        <f t="shared" si="126"/>
        <v>0</v>
      </c>
      <c r="AQ748" t="str">
        <f t="shared" si="127"/>
        <v>Before 1978</v>
      </c>
      <c r="AR748" s="2">
        <f t="shared" si="128"/>
        <v>1928</v>
      </c>
      <c r="AS748" s="2">
        <f t="shared" si="132"/>
        <v>-99</v>
      </c>
      <c r="AT748" s="31" t="s">
        <v>50</v>
      </c>
      <c r="AU748" s="31" t="s">
        <v>50</v>
      </c>
      <c r="AV748" s="31" t="s">
        <v>141</v>
      </c>
      <c r="AW748" s="31" t="s">
        <v>86</v>
      </c>
      <c r="AX748" s="31" t="s">
        <v>50</v>
      </c>
      <c r="AY748" s="31" t="s">
        <v>50</v>
      </c>
      <c r="AZ748" s="31" t="s">
        <v>50</v>
      </c>
      <c r="BA748" s="31" t="s">
        <v>50</v>
      </c>
      <c r="BB748" s="31" t="s">
        <v>50</v>
      </c>
      <c r="BC748" s="31" t="s">
        <v>50</v>
      </c>
      <c r="BD748" s="31" t="s">
        <v>50</v>
      </c>
      <c r="BE748" s="31" t="s">
        <v>50</v>
      </c>
      <c r="BF748" s="31" t="s">
        <v>50</v>
      </c>
    </row>
    <row r="749" spans="1:58" ht="45" x14ac:dyDescent="0.25">
      <c r="A749" s="31" t="s">
        <v>678</v>
      </c>
      <c r="B749" s="31" t="s">
        <v>49</v>
      </c>
      <c r="C749" s="32">
        <v>2</v>
      </c>
      <c r="D749" s="31" t="s">
        <v>50</v>
      </c>
      <c r="E749" s="31" t="s">
        <v>52</v>
      </c>
      <c r="F749" s="31" t="s">
        <v>84</v>
      </c>
      <c r="G749" s="31" t="s">
        <v>50</v>
      </c>
      <c r="H749" s="31" t="s">
        <v>50</v>
      </c>
      <c r="I749" s="31" t="s">
        <v>53</v>
      </c>
      <c r="J749" s="31" t="s">
        <v>54</v>
      </c>
      <c r="K749" s="31" t="s">
        <v>54</v>
      </c>
      <c r="L749" s="31" t="s">
        <v>55</v>
      </c>
      <c r="M749" s="31" t="s">
        <v>72</v>
      </c>
      <c r="N749" s="31" t="s">
        <v>50</v>
      </c>
      <c r="O749" s="31" t="s">
        <v>57</v>
      </c>
      <c r="P749" s="31" t="s">
        <v>50</v>
      </c>
      <c r="Q749" s="31" t="s">
        <v>113</v>
      </c>
      <c r="R749" s="31" t="s">
        <v>58</v>
      </c>
      <c r="S749" s="31" t="s">
        <v>53</v>
      </c>
      <c r="T749" s="31" t="s">
        <v>60</v>
      </c>
      <c r="U749" s="31" t="s">
        <v>60</v>
      </c>
      <c r="V749" s="31" t="s">
        <v>60</v>
      </c>
      <c r="W749" s="31" t="s">
        <v>50</v>
      </c>
      <c r="X749" s="31" t="s">
        <v>50</v>
      </c>
      <c r="Y749" s="31" t="s">
        <v>50</v>
      </c>
      <c r="Z749" s="31" t="s">
        <v>62</v>
      </c>
      <c r="AA749" s="31" t="s">
        <v>50</v>
      </c>
      <c r="AB749" s="31" t="s">
        <v>50</v>
      </c>
      <c r="AC749" s="31" t="s">
        <v>87</v>
      </c>
      <c r="AD749" s="31" t="s">
        <v>72</v>
      </c>
      <c r="AE749" s="2">
        <f t="shared" si="122"/>
        <v>48</v>
      </c>
      <c r="AF749" s="31" t="s">
        <v>84</v>
      </c>
      <c r="AG749" s="31" t="s">
        <v>129</v>
      </c>
      <c r="AH749" s="31" t="s">
        <v>152</v>
      </c>
      <c r="AI749" s="31" t="s">
        <v>1254</v>
      </c>
      <c r="AJ749" s="31">
        <f t="shared" si="123"/>
        <v>1</v>
      </c>
      <c r="AK749" s="34">
        <f t="shared" si="124"/>
        <v>9</v>
      </c>
      <c r="AL749" s="30">
        <f t="shared" si="125"/>
        <v>9</v>
      </c>
      <c r="AM749" s="5">
        <f t="shared" si="129"/>
        <v>1242.8399999999999</v>
      </c>
      <c r="AN749" s="5">
        <f t="shared" si="130"/>
        <v>48</v>
      </c>
      <c r="AO749" s="30">
        <f t="shared" si="131"/>
        <v>480</v>
      </c>
      <c r="AP749" s="30">
        <f t="shared" si="126"/>
        <v>480</v>
      </c>
      <c r="AQ749" t="str">
        <f t="shared" si="127"/>
        <v>1978 - 1992</v>
      </c>
      <c r="AR749" s="2">
        <f t="shared" si="128"/>
        <v>1982</v>
      </c>
      <c r="AS749" s="2">
        <f t="shared" si="132"/>
        <v>10</v>
      </c>
      <c r="AT749" s="31" t="s">
        <v>50</v>
      </c>
      <c r="AU749" s="31" t="s">
        <v>92</v>
      </c>
      <c r="AV749" s="31" t="s">
        <v>66</v>
      </c>
      <c r="AW749" s="31" t="s">
        <v>57</v>
      </c>
      <c r="AX749" s="31" t="s">
        <v>277</v>
      </c>
      <c r="AY749" s="31" t="s">
        <v>68</v>
      </c>
      <c r="AZ749" s="31" t="s">
        <v>152</v>
      </c>
      <c r="BA749" s="31" t="s">
        <v>1254</v>
      </c>
      <c r="BB749" s="31" t="s">
        <v>50</v>
      </c>
      <c r="BC749" s="31" t="s">
        <v>50</v>
      </c>
      <c r="BD749" s="31" t="s">
        <v>50</v>
      </c>
      <c r="BE749" s="31" t="s">
        <v>50</v>
      </c>
      <c r="BF749" s="31" t="s">
        <v>50</v>
      </c>
    </row>
    <row r="750" spans="1:58" ht="45" x14ac:dyDescent="0.25">
      <c r="A750" s="31" t="s">
        <v>1255</v>
      </c>
      <c r="B750" s="31" t="s">
        <v>49</v>
      </c>
      <c r="C750" s="32">
        <v>5</v>
      </c>
      <c r="D750" s="31" t="s">
        <v>50</v>
      </c>
      <c r="E750" s="31" t="s">
        <v>70</v>
      </c>
      <c r="F750" s="31" t="s">
        <v>71</v>
      </c>
      <c r="G750" s="31" t="s">
        <v>50</v>
      </c>
      <c r="H750" s="31" t="s">
        <v>50</v>
      </c>
      <c r="I750" s="31" t="s">
        <v>53</v>
      </c>
      <c r="J750" s="31" t="s">
        <v>54</v>
      </c>
      <c r="K750" s="31" t="s">
        <v>54</v>
      </c>
      <c r="L750" s="31" t="s">
        <v>128</v>
      </c>
      <c r="M750" s="31" t="s">
        <v>84</v>
      </c>
      <c r="N750" s="31" t="s">
        <v>50</v>
      </c>
      <c r="O750" s="31" t="s">
        <v>57</v>
      </c>
      <c r="P750" s="31" t="s">
        <v>143</v>
      </c>
      <c r="Q750" s="31" t="s">
        <v>50</v>
      </c>
      <c r="R750" s="31" t="s">
        <v>58</v>
      </c>
      <c r="S750" s="31" t="s">
        <v>59</v>
      </c>
      <c r="T750" s="31" t="s">
        <v>60</v>
      </c>
      <c r="U750" s="31" t="s">
        <v>60</v>
      </c>
      <c r="V750" s="31" t="s">
        <v>60</v>
      </c>
      <c r="W750" s="31" t="s">
        <v>50</v>
      </c>
      <c r="X750" s="31" t="s">
        <v>50</v>
      </c>
      <c r="Y750" s="31" t="s">
        <v>50</v>
      </c>
      <c r="Z750" s="31" t="s">
        <v>62</v>
      </c>
      <c r="AA750" s="31" t="s">
        <v>50</v>
      </c>
      <c r="AB750" s="31" t="s">
        <v>50</v>
      </c>
      <c r="AC750" s="31" t="s">
        <v>87</v>
      </c>
      <c r="AD750" s="31" t="s">
        <v>72</v>
      </c>
      <c r="AE750" s="2">
        <f t="shared" si="122"/>
        <v>48</v>
      </c>
      <c r="AF750" s="31" t="s">
        <v>84</v>
      </c>
      <c r="AG750" s="31" t="s">
        <v>129</v>
      </c>
      <c r="AH750" s="31" t="s">
        <v>64</v>
      </c>
      <c r="AI750" s="31" t="s">
        <v>12136</v>
      </c>
      <c r="AJ750" s="31">
        <f t="shared" si="123"/>
        <v>0</v>
      </c>
      <c r="AK750" s="34">
        <f t="shared" si="124"/>
        <v>-99</v>
      </c>
      <c r="AL750" s="30">
        <f t="shared" si="125"/>
        <v>-99</v>
      </c>
      <c r="AM750" s="5">
        <f t="shared" si="129"/>
        <v>184.39</v>
      </c>
      <c r="AN750" s="5">
        <f t="shared" si="130"/>
        <v>0</v>
      </c>
      <c r="AO750" s="30">
        <f t="shared" si="131"/>
        <v>0</v>
      </c>
      <c r="AP750" s="30">
        <f t="shared" si="126"/>
        <v>0</v>
      </c>
      <c r="AQ750" t="str">
        <f t="shared" si="127"/>
        <v>Before 1978</v>
      </c>
      <c r="AR750" s="2">
        <f t="shared" si="128"/>
        <v>1970</v>
      </c>
      <c r="AS750" s="2">
        <f t="shared" si="132"/>
        <v>-99</v>
      </c>
      <c r="AT750" s="31" t="s">
        <v>50</v>
      </c>
      <c r="AU750" s="31" t="s">
        <v>50</v>
      </c>
      <c r="AV750" s="31" t="s">
        <v>141</v>
      </c>
      <c r="AW750" s="31" t="s">
        <v>86</v>
      </c>
      <c r="AX750" s="31" t="s">
        <v>50</v>
      </c>
      <c r="AY750" s="31" t="s">
        <v>50</v>
      </c>
      <c r="AZ750" s="31" t="s">
        <v>64</v>
      </c>
      <c r="BA750" s="31" t="s">
        <v>12136</v>
      </c>
      <c r="BB750" s="31" t="s">
        <v>50</v>
      </c>
      <c r="BC750" s="31" t="s">
        <v>50</v>
      </c>
      <c r="BD750" s="31" t="s">
        <v>50</v>
      </c>
      <c r="BE750" s="31" t="s">
        <v>50</v>
      </c>
      <c r="BF750" s="31" t="s">
        <v>50</v>
      </c>
    </row>
    <row r="751" spans="1:58" ht="45" x14ac:dyDescent="0.25">
      <c r="A751" s="31" t="s">
        <v>680</v>
      </c>
      <c r="B751" s="31" t="s">
        <v>49</v>
      </c>
      <c r="C751" s="32">
        <v>5</v>
      </c>
      <c r="D751" s="31" t="s">
        <v>50</v>
      </c>
      <c r="E751" s="31" t="s">
        <v>70</v>
      </c>
      <c r="F751" s="31" t="s">
        <v>71</v>
      </c>
      <c r="G751" s="31" t="s">
        <v>50</v>
      </c>
      <c r="H751" s="31" t="s">
        <v>50</v>
      </c>
      <c r="I751" s="31" t="s">
        <v>53</v>
      </c>
      <c r="J751" s="31" t="s">
        <v>54</v>
      </c>
      <c r="K751" s="31" t="s">
        <v>54</v>
      </c>
      <c r="L751" s="31" t="s">
        <v>55</v>
      </c>
      <c r="M751" s="31" t="s">
        <v>84</v>
      </c>
      <c r="N751" s="31" t="s">
        <v>50</v>
      </c>
      <c r="O751" s="31" t="s">
        <v>57</v>
      </c>
      <c r="P751" s="31" t="s">
        <v>50</v>
      </c>
      <c r="Q751" s="31" t="s">
        <v>50</v>
      </c>
      <c r="R751" s="31" t="s">
        <v>58</v>
      </c>
      <c r="S751" s="31" t="s">
        <v>59</v>
      </c>
      <c r="T751" s="31" t="s">
        <v>60</v>
      </c>
      <c r="U751" s="31" t="s">
        <v>60</v>
      </c>
      <c r="V751" s="31" t="s">
        <v>60</v>
      </c>
      <c r="W751" s="31" t="s">
        <v>50</v>
      </c>
      <c r="X751" s="31" t="s">
        <v>50</v>
      </c>
      <c r="Y751" s="31" t="s">
        <v>50</v>
      </c>
      <c r="Z751" s="31" t="s">
        <v>62</v>
      </c>
      <c r="AA751" s="31" t="s">
        <v>50</v>
      </c>
      <c r="AB751" s="31" t="s">
        <v>50</v>
      </c>
      <c r="AC751" s="31" t="s">
        <v>87</v>
      </c>
      <c r="AD751" s="31" t="s">
        <v>72</v>
      </c>
      <c r="AE751" s="2">
        <f t="shared" si="122"/>
        <v>48</v>
      </c>
      <c r="AF751" s="31" t="s">
        <v>84</v>
      </c>
      <c r="AG751" s="31" t="s">
        <v>129</v>
      </c>
      <c r="AH751" s="31" t="s">
        <v>77</v>
      </c>
      <c r="AI751" s="31" t="s">
        <v>12137</v>
      </c>
      <c r="AJ751" s="31">
        <f t="shared" si="123"/>
        <v>0</v>
      </c>
      <c r="AK751" s="34">
        <f t="shared" si="124"/>
        <v>-99</v>
      </c>
      <c r="AL751" s="30">
        <f t="shared" si="125"/>
        <v>-99</v>
      </c>
      <c r="AM751" s="5">
        <f t="shared" si="129"/>
        <v>528.88</v>
      </c>
      <c r="AN751" s="5">
        <f t="shared" si="130"/>
        <v>0</v>
      </c>
      <c r="AO751" s="30">
        <f t="shared" si="131"/>
        <v>0</v>
      </c>
      <c r="AP751" s="30">
        <f t="shared" si="126"/>
        <v>0</v>
      </c>
      <c r="AQ751" t="str">
        <f t="shared" si="127"/>
        <v>Before 1978</v>
      </c>
      <c r="AR751" s="2">
        <f t="shared" si="128"/>
        <v>1965</v>
      </c>
      <c r="AS751" s="2">
        <f t="shared" si="132"/>
        <v>-99</v>
      </c>
      <c r="AT751" s="31" t="s">
        <v>50</v>
      </c>
      <c r="AU751" s="31" t="s">
        <v>50</v>
      </c>
      <c r="AV751" s="31" t="s">
        <v>66</v>
      </c>
      <c r="AW751" s="31" t="s">
        <v>57</v>
      </c>
      <c r="AX751" s="31" t="s">
        <v>67</v>
      </c>
      <c r="AY751" s="31" t="s">
        <v>68</v>
      </c>
      <c r="AZ751" s="31" t="s">
        <v>77</v>
      </c>
      <c r="BA751" s="31" t="s">
        <v>12137</v>
      </c>
      <c r="BB751" s="31" t="s">
        <v>50</v>
      </c>
      <c r="BC751" s="31" t="s">
        <v>50</v>
      </c>
      <c r="BD751" s="31" t="s">
        <v>50</v>
      </c>
      <c r="BE751" s="31" t="s">
        <v>50</v>
      </c>
      <c r="BF751" s="31" t="s">
        <v>50</v>
      </c>
    </row>
    <row r="752" spans="1:58" ht="45" x14ac:dyDescent="0.25">
      <c r="A752" s="31" t="s">
        <v>4191</v>
      </c>
      <c r="B752" s="31" t="s">
        <v>49</v>
      </c>
      <c r="C752" s="32">
        <v>1</v>
      </c>
      <c r="D752" s="31" t="s">
        <v>50</v>
      </c>
      <c r="E752" s="31" t="s">
        <v>85</v>
      </c>
      <c r="F752" s="31" t="s">
        <v>70</v>
      </c>
      <c r="G752" s="31" t="s">
        <v>71</v>
      </c>
      <c r="H752" s="31" t="s">
        <v>96</v>
      </c>
      <c r="I752" s="31" t="s">
        <v>53</v>
      </c>
      <c r="J752" s="31" t="s">
        <v>54</v>
      </c>
      <c r="K752" s="31" t="s">
        <v>54</v>
      </c>
      <c r="L752" s="31" t="s">
        <v>55</v>
      </c>
      <c r="M752" s="31" t="s">
        <v>84</v>
      </c>
      <c r="N752" s="31" t="s">
        <v>50</v>
      </c>
      <c r="O752" s="31" t="s">
        <v>66</v>
      </c>
      <c r="P752" s="31" t="s">
        <v>50</v>
      </c>
      <c r="Q752" s="31" t="s">
        <v>12091</v>
      </c>
      <c r="R752" s="31" t="s">
        <v>74</v>
      </c>
      <c r="S752" s="31" t="s">
        <v>53</v>
      </c>
      <c r="T752" s="31" t="s">
        <v>60</v>
      </c>
      <c r="U752" s="31" t="s">
        <v>60</v>
      </c>
      <c r="V752" s="31" t="s">
        <v>66</v>
      </c>
      <c r="W752" s="31" t="s">
        <v>50</v>
      </c>
      <c r="X752" s="31" t="s">
        <v>161</v>
      </c>
      <c r="Y752" s="31" t="s">
        <v>61</v>
      </c>
      <c r="Z752" s="31" t="s">
        <v>62</v>
      </c>
      <c r="AA752" s="31" t="s">
        <v>50</v>
      </c>
      <c r="AB752" s="31" t="s">
        <v>50</v>
      </c>
      <c r="AC752" s="31" t="s">
        <v>87</v>
      </c>
      <c r="AD752" s="31" t="s">
        <v>72</v>
      </c>
      <c r="AE752" s="2">
        <f t="shared" si="122"/>
        <v>48</v>
      </c>
      <c r="AF752" s="31" t="s">
        <v>84</v>
      </c>
      <c r="AG752" s="31" t="s">
        <v>129</v>
      </c>
      <c r="AH752" s="31" t="s">
        <v>152</v>
      </c>
      <c r="AI752" s="31" t="s">
        <v>11752</v>
      </c>
      <c r="AJ752" s="31">
        <f t="shared" si="123"/>
        <v>0</v>
      </c>
      <c r="AK752" s="34">
        <f t="shared" si="124"/>
        <v>-99</v>
      </c>
      <c r="AL752" s="30">
        <f t="shared" si="125"/>
        <v>-99</v>
      </c>
      <c r="AM752" s="5">
        <f t="shared" si="129"/>
        <v>35.11</v>
      </c>
      <c r="AN752" s="5">
        <f t="shared" si="130"/>
        <v>0</v>
      </c>
      <c r="AO752" s="30">
        <f t="shared" si="131"/>
        <v>0</v>
      </c>
      <c r="AP752" s="30">
        <f t="shared" si="126"/>
        <v>0</v>
      </c>
      <c r="AQ752" t="str">
        <f t="shared" si="127"/>
        <v>Before 1978</v>
      </c>
      <c r="AR752" s="2">
        <f t="shared" si="128"/>
        <v>1960</v>
      </c>
      <c r="AS752" s="2">
        <f t="shared" si="132"/>
        <v>-99</v>
      </c>
      <c r="AT752" s="31" t="s">
        <v>50</v>
      </c>
      <c r="AU752" s="31" t="s">
        <v>50</v>
      </c>
      <c r="AV752" s="31" t="s">
        <v>66</v>
      </c>
      <c r="AW752" s="31" t="s">
        <v>57</v>
      </c>
      <c r="AX752" s="31" t="s">
        <v>277</v>
      </c>
      <c r="AY752" s="31" t="s">
        <v>68</v>
      </c>
      <c r="AZ752" s="31" t="s">
        <v>152</v>
      </c>
      <c r="BA752" s="31" t="s">
        <v>11752</v>
      </c>
      <c r="BB752" s="31" t="s">
        <v>50</v>
      </c>
      <c r="BC752" s="31" t="s">
        <v>50</v>
      </c>
      <c r="BD752" s="31" t="s">
        <v>50</v>
      </c>
      <c r="BE752" s="31" t="s">
        <v>50</v>
      </c>
      <c r="BF752" s="31" t="s">
        <v>50</v>
      </c>
    </row>
    <row r="753" spans="1:58" ht="45" x14ac:dyDescent="0.25">
      <c r="A753" s="31" t="s">
        <v>4191</v>
      </c>
      <c r="B753" s="31" t="s">
        <v>49</v>
      </c>
      <c r="C753" s="32">
        <v>3</v>
      </c>
      <c r="D753" s="31" t="s">
        <v>50</v>
      </c>
      <c r="E753" s="31" t="s">
        <v>85</v>
      </c>
      <c r="F753" s="31" t="s">
        <v>70</v>
      </c>
      <c r="G753" s="31" t="s">
        <v>71</v>
      </c>
      <c r="H753" s="31" t="s">
        <v>96</v>
      </c>
      <c r="I753" s="31" t="s">
        <v>59</v>
      </c>
      <c r="J753" s="31" t="s">
        <v>54</v>
      </c>
      <c r="K753" s="31" t="s">
        <v>54</v>
      </c>
      <c r="L753" s="31" t="s">
        <v>55</v>
      </c>
      <c r="M753" s="31" t="s">
        <v>84</v>
      </c>
      <c r="N753" s="31" t="s">
        <v>50</v>
      </c>
      <c r="O753" s="31" t="s">
        <v>66</v>
      </c>
      <c r="P753" s="31" t="s">
        <v>50</v>
      </c>
      <c r="Q753" s="31" t="s">
        <v>12091</v>
      </c>
      <c r="R753" s="31" t="s">
        <v>74</v>
      </c>
      <c r="S753" s="31" t="s">
        <v>53</v>
      </c>
      <c r="T753" s="31" t="s">
        <v>60</v>
      </c>
      <c r="U753" s="31" t="s">
        <v>60</v>
      </c>
      <c r="V753" s="31" t="s">
        <v>66</v>
      </c>
      <c r="W753" s="31" t="s">
        <v>50</v>
      </c>
      <c r="X753" s="31" t="s">
        <v>116</v>
      </c>
      <c r="Y753" s="31" t="s">
        <v>61</v>
      </c>
      <c r="Z753" s="31" t="s">
        <v>62</v>
      </c>
      <c r="AA753" s="31" t="s">
        <v>50</v>
      </c>
      <c r="AB753" s="31" t="s">
        <v>50</v>
      </c>
      <c r="AC753" s="31" t="s">
        <v>87</v>
      </c>
      <c r="AD753" s="31" t="s">
        <v>72</v>
      </c>
      <c r="AE753" s="2">
        <f t="shared" si="122"/>
        <v>48</v>
      </c>
      <c r="AF753" s="31" t="s">
        <v>84</v>
      </c>
      <c r="AG753" s="31" t="s">
        <v>129</v>
      </c>
      <c r="AH753" s="31" t="s">
        <v>152</v>
      </c>
      <c r="AI753" s="31" t="s">
        <v>11752</v>
      </c>
      <c r="AJ753" s="31">
        <f t="shared" si="123"/>
        <v>0</v>
      </c>
      <c r="AK753" s="34">
        <f t="shared" si="124"/>
        <v>-99</v>
      </c>
      <c r="AL753" s="30">
        <f t="shared" si="125"/>
        <v>-99</v>
      </c>
      <c r="AM753" s="5">
        <f t="shared" si="129"/>
        <v>35.11</v>
      </c>
      <c r="AN753" s="5">
        <f t="shared" si="130"/>
        <v>0</v>
      </c>
      <c r="AO753" s="30">
        <f t="shared" si="131"/>
        <v>0</v>
      </c>
      <c r="AP753" s="30">
        <f t="shared" si="126"/>
        <v>0</v>
      </c>
      <c r="AQ753" t="str">
        <f t="shared" si="127"/>
        <v>Before 1978</v>
      </c>
      <c r="AR753" s="2">
        <f t="shared" si="128"/>
        <v>1960</v>
      </c>
      <c r="AS753" s="2">
        <f t="shared" si="132"/>
        <v>-99</v>
      </c>
      <c r="AT753" s="31" t="s">
        <v>50</v>
      </c>
      <c r="AU753" s="31" t="s">
        <v>50</v>
      </c>
      <c r="AV753" s="31" t="s">
        <v>66</v>
      </c>
      <c r="AW753" s="31" t="s">
        <v>57</v>
      </c>
      <c r="AX753" s="31" t="s">
        <v>277</v>
      </c>
      <c r="AY753" s="31" t="s">
        <v>68</v>
      </c>
      <c r="AZ753" s="31" t="s">
        <v>152</v>
      </c>
      <c r="BA753" s="31" t="s">
        <v>11752</v>
      </c>
      <c r="BB753" s="31" t="s">
        <v>50</v>
      </c>
      <c r="BC753" s="31" t="s">
        <v>50</v>
      </c>
      <c r="BD753" s="31" t="s">
        <v>50</v>
      </c>
      <c r="BE753" s="31" t="s">
        <v>50</v>
      </c>
      <c r="BF753" s="31" t="s">
        <v>50</v>
      </c>
    </row>
    <row r="754" spans="1:58" ht="45" x14ac:dyDescent="0.25">
      <c r="A754" s="31" t="s">
        <v>4191</v>
      </c>
      <c r="B754" s="31" t="s">
        <v>49</v>
      </c>
      <c r="C754" s="32">
        <v>4</v>
      </c>
      <c r="D754" s="31" t="s">
        <v>50</v>
      </c>
      <c r="E754" s="31" t="s">
        <v>85</v>
      </c>
      <c r="F754" s="31" t="s">
        <v>70</v>
      </c>
      <c r="G754" s="31" t="s">
        <v>71</v>
      </c>
      <c r="H754" s="31" t="s">
        <v>96</v>
      </c>
      <c r="I754" s="31" t="s">
        <v>304</v>
      </c>
      <c r="J754" s="31" t="s">
        <v>54</v>
      </c>
      <c r="K754" s="31" t="s">
        <v>54</v>
      </c>
      <c r="L754" s="31" t="s">
        <v>55</v>
      </c>
      <c r="M754" s="31" t="s">
        <v>51</v>
      </c>
      <c r="N754" s="31" t="s">
        <v>50</v>
      </c>
      <c r="O754" s="31" t="s">
        <v>66</v>
      </c>
      <c r="P754" s="31" t="s">
        <v>50</v>
      </c>
      <c r="Q754" s="31" t="s">
        <v>12091</v>
      </c>
      <c r="R754" s="31" t="s">
        <v>74</v>
      </c>
      <c r="S754" s="31" t="s">
        <v>53</v>
      </c>
      <c r="T754" s="31" t="s">
        <v>60</v>
      </c>
      <c r="U754" s="31" t="s">
        <v>60</v>
      </c>
      <c r="V754" s="31" t="s">
        <v>66</v>
      </c>
      <c r="W754" s="31" t="s">
        <v>50</v>
      </c>
      <c r="X754" s="31" t="s">
        <v>161</v>
      </c>
      <c r="Y754" s="31" t="s">
        <v>50</v>
      </c>
      <c r="Z754" s="31" t="s">
        <v>62</v>
      </c>
      <c r="AA754" s="31" t="s">
        <v>50</v>
      </c>
      <c r="AB754" s="31" t="s">
        <v>50</v>
      </c>
      <c r="AC754" s="31" t="s">
        <v>87</v>
      </c>
      <c r="AD754" s="31" t="s">
        <v>72</v>
      </c>
      <c r="AE754" s="2">
        <f t="shared" si="122"/>
        <v>48</v>
      </c>
      <c r="AF754" s="31" t="s">
        <v>84</v>
      </c>
      <c r="AG754" s="31" t="s">
        <v>129</v>
      </c>
      <c r="AH754" s="31" t="s">
        <v>152</v>
      </c>
      <c r="AI754" s="31" t="s">
        <v>12138</v>
      </c>
      <c r="AJ754" s="31">
        <f t="shared" si="123"/>
        <v>0</v>
      </c>
      <c r="AK754" s="34">
        <f t="shared" si="124"/>
        <v>-99</v>
      </c>
      <c r="AL754" s="30">
        <f t="shared" si="125"/>
        <v>-99</v>
      </c>
      <c r="AM754" s="5">
        <f t="shared" si="129"/>
        <v>35.11</v>
      </c>
      <c r="AN754" s="5">
        <f t="shared" si="130"/>
        <v>0</v>
      </c>
      <c r="AO754" s="30">
        <f t="shared" si="131"/>
        <v>0</v>
      </c>
      <c r="AP754" s="30">
        <f t="shared" si="126"/>
        <v>0</v>
      </c>
      <c r="AQ754" t="str">
        <f t="shared" si="127"/>
        <v>Before 1978</v>
      </c>
      <c r="AR754" s="2">
        <f t="shared" si="128"/>
        <v>1960</v>
      </c>
      <c r="AS754" s="2">
        <f t="shared" si="132"/>
        <v>-99</v>
      </c>
      <c r="AT754" s="31" t="s">
        <v>50</v>
      </c>
      <c r="AU754" s="31" t="s">
        <v>50</v>
      </c>
      <c r="AV754" s="31" t="s">
        <v>66</v>
      </c>
      <c r="AW754" s="31" t="s">
        <v>57</v>
      </c>
      <c r="AX754" s="31" t="s">
        <v>277</v>
      </c>
      <c r="AY754" s="31" t="s">
        <v>68</v>
      </c>
      <c r="AZ754" s="31" t="s">
        <v>152</v>
      </c>
      <c r="BA754" s="31" t="s">
        <v>12138</v>
      </c>
      <c r="BB754" s="31" t="s">
        <v>50</v>
      </c>
      <c r="BC754" s="31" t="s">
        <v>50</v>
      </c>
      <c r="BD754" s="31" t="s">
        <v>50</v>
      </c>
      <c r="BE754" s="31" t="s">
        <v>50</v>
      </c>
      <c r="BF754" s="31" t="s">
        <v>50</v>
      </c>
    </row>
    <row r="755" spans="1:58" ht="45" x14ac:dyDescent="0.25">
      <c r="A755" s="31" t="s">
        <v>4191</v>
      </c>
      <c r="B755" s="31" t="s">
        <v>49</v>
      </c>
      <c r="C755" s="32">
        <v>5</v>
      </c>
      <c r="D755" s="31" t="s">
        <v>50</v>
      </c>
      <c r="E755" s="31" t="s">
        <v>85</v>
      </c>
      <c r="F755" s="31" t="s">
        <v>70</v>
      </c>
      <c r="G755" s="31" t="s">
        <v>71</v>
      </c>
      <c r="H755" s="31" t="s">
        <v>96</v>
      </c>
      <c r="I755" s="31" t="s">
        <v>86</v>
      </c>
      <c r="J755" s="31" t="s">
        <v>54</v>
      </c>
      <c r="K755" s="31" t="s">
        <v>54</v>
      </c>
      <c r="L755" s="31" t="s">
        <v>55</v>
      </c>
      <c r="M755" s="31" t="s">
        <v>51</v>
      </c>
      <c r="N755" s="31" t="s">
        <v>50</v>
      </c>
      <c r="O755" s="31" t="s">
        <v>66</v>
      </c>
      <c r="P755" s="31" t="s">
        <v>50</v>
      </c>
      <c r="Q755" s="31" t="s">
        <v>12091</v>
      </c>
      <c r="R755" s="31" t="s">
        <v>74</v>
      </c>
      <c r="S755" s="31" t="s">
        <v>53</v>
      </c>
      <c r="T755" s="31" t="s">
        <v>60</v>
      </c>
      <c r="U755" s="31" t="s">
        <v>60</v>
      </c>
      <c r="V755" s="31" t="s">
        <v>66</v>
      </c>
      <c r="W755" s="31" t="s">
        <v>50</v>
      </c>
      <c r="X755" s="31" t="s">
        <v>161</v>
      </c>
      <c r="Y755" s="31" t="s">
        <v>50</v>
      </c>
      <c r="Z755" s="31" t="s">
        <v>62</v>
      </c>
      <c r="AA755" s="31" t="s">
        <v>50</v>
      </c>
      <c r="AB755" s="31" t="s">
        <v>50</v>
      </c>
      <c r="AC755" s="31" t="s">
        <v>87</v>
      </c>
      <c r="AD755" s="31" t="s">
        <v>72</v>
      </c>
      <c r="AE755" s="2">
        <f t="shared" si="122"/>
        <v>48</v>
      </c>
      <c r="AF755" s="31" t="s">
        <v>84</v>
      </c>
      <c r="AG755" s="31" t="s">
        <v>129</v>
      </c>
      <c r="AH755" s="31" t="s">
        <v>12139</v>
      </c>
      <c r="AI755" s="31" t="s">
        <v>12138</v>
      </c>
      <c r="AJ755" s="31">
        <f t="shared" si="123"/>
        <v>0</v>
      </c>
      <c r="AK755" s="34">
        <f t="shared" si="124"/>
        <v>-99</v>
      </c>
      <c r="AL755" s="30">
        <f t="shared" si="125"/>
        <v>-99</v>
      </c>
      <c r="AM755" s="5">
        <f t="shared" si="129"/>
        <v>35.11</v>
      </c>
      <c r="AN755" s="5">
        <f t="shared" si="130"/>
        <v>0</v>
      </c>
      <c r="AO755" s="30">
        <f t="shared" si="131"/>
        <v>0</v>
      </c>
      <c r="AP755" s="30">
        <f t="shared" si="126"/>
        <v>0</v>
      </c>
      <c r="AQ755" t="str">
        <f t="shared" si="127"/>
        <v>Before 1978</v>
      </c>
      <c r="AR755" s="2">
        <f t="shared" si="128"/>
        <v>1960</v>
      </c>
      <c r="AS755" s="2">
        <f t="shared" si="132"/>
        <v>-99</v>
      </c>
      <c r="AT755" s="31" t="s">
        <v>50</v>
      </c>
      <c r="AU755" s="31" t="s">
        <v>50</v>
      </c>
      <c r="AV755" s="31" t="s">
        <v>66</v>
      </c>
      <c r="AW755" s="31" t="s">
        <v>57</v>
      </c>
      <c r="AX755" s="31" t="s">
        <v>277</v>
      </c>
      <c r="AY755" s="31" t="s">
        <v>68</v>
      </c>
      <c r="AZ755" s="31" t="s">
        <v>152</v>
      </c>
      <c r="BA755" s="31" t="s">
        <v>12138</v>
      </c>
      <c r="BB755" s="31" t="s">
        <v>50</v>
      </c>
      <c r="BC755" s="31" t="s">
        <v>50</v>
      </c>
      <c r="BD755" s="31" t="s">
        <v>50</v>
      </c>
      <c r="BE755" s="31" t="s">
        <v>50</v>
      </c>
      <c r="BF755" s="31" t="s">
        <v>50</v>
      </c>
    </row>
    <row r="756" spans="1:58" ht="45" x14ac:dyDescent="0.25">
      <c r="A756" s="31" t="s">
        <v>4191</v>
      </c>
      <c r="B756" s="31" t="s">
        <v>49</v>
      </c>
      <c r="C756" s="32">
        <v>6</v>
      </c>
      <c r="D756" s="31" t="s">
        <v>50</v>
      </c>
      <c r="E756" s="31" t="s">
        <v>85</v>
      </c>
      <c r="F756" s="31" t="s">
        <v>70</v>
      </c>
      <c r="G756" s="31" t="s">
        <v>71</v>
      </c>
      <c r="H756" s="31" t="s">
        <v>96</v>
      </c>
      <c r="I756" s="31" t="s">
        <v>66</v>
      </c>
      <c r="J756" s="31" t="s">
        <v>54</v>
      </c>
      <c r="K756" s="31" t="s">
        <v>54</v>
      </c>
      <c r="L756" s="31" t="s">
        <v>55</v>
      </c>
      <c r="M756" s="31" t="s">
        <v>100</v>
      </c>
      <c r="N756" s="31" t="s">
        <v>50</v>
      </c>
      <c r="O756" s="31" t="s">
        <v>66</v>
      </c>
      <c r="P756" s="31" t="s">
        <v>50</v>
      </c>
      <c r="Q756" s="31" t="s">
        <v>12091</v>
      </c>
      <c r="R756" s="31" t="s">
        <v>74</v>
      </c>
      <c r="S756" s="31" t="s">
        <v>53</v>
      </c>
      <c r="T756" s="31" t="s">
        <v>60</v>
      </c>
      <c r="U756" s="31" t="s">
        <v>60</v>
      </c>
      <c r="V756" s="31" t="s">
        <v>66</v>
      </c>
      <c r="W756" s="31" t="s">
        <v>50</v>
      </c>
      <c r="X756" s="31" t="s">
        <v>161</v>
      </c>
      <c r="Y756" s="31" t="s">
        <v>50</v>
      </c>
      <c r="Z756" s="31" t="s">
        <v>62</v>
      </c>
      <c r="AA756" s="31" t="s">
        <v>50</v>
      </c>
      <c r="AB756" s="31" t="s">
        <v>50</v>
      </c>
      <c r="AC756" s="31" t="s">
        <v>87</v>
      </c>
      <c r="AD756" s="31" t="s">
        <v>72</v>
      </c>
      <c r="AE756" s="2">
        <f t="shared" si="122"/>
        <v>48</v>
      </c>
      <c r="AF756" s="31" t="s">
        <v>84</v>
      </c>
      <c r="AG756" s="31" t="s">
        <v>129</v>
      </c>
      <c r="AH756" s="31" t="s">
        <v>152</v>
      </c>
      <c r="AI756" s="31" t="s">
        <v>12132</v>
      </c>
      <c r="AJ756" s="31">
        <f t="shared" si="123"/>
        <v>0</v>
      </c>
      <c r="AK756" s="34">
        <f t="shared" si="124"/>
        <v>-99</v>
      </c>
      <c r="AL756" s="30">
        <f t="shared" si="125"/>
        <v>-99</v>
      </c>
      <c r="AM756" s="5">
        <f t="shared" si="129"/>
        <v>35.11</v>
      </c>
      <c r="AN756" s="5">
        <f t="shared" si="130"/>
        <v>0</v>
      </c>
      <c r="AO756" s="30">
        <f t="shared" si="131"/>
        <v>0</v>
      </c>
      <c r="AP756" s="30">
        <f t="shared" si="126"/>
        <v>0</v>
      </c>
      <c r="AQ756" t="str">
        <f t="shared" si="127"/>
        <v>Before 1978</v>
      </c>
      <c r="AR756" s="2">
        <f t="shared" si="128"/>
        <v>1960</v>
      </c>
      <c r="AS756" s="2">
        <f t="shared" si="132"/>
        <v>-99</v>
      </c>
      <c r="AT756" s="31" t="s">
        <v>50</v>
      </c>
      <c r="AU756" s="31" t="s">
        <v>50</v>
      </c>
      <c r="AV756" s="31" t="s">
        <v>66</v>
      </c>
      <c r="AW756" s="31" t="s">
        <v>57</v>
      </c>
      <c r="AX756" s="31" t="s">
        <v>277</v>
      </c>
      <c r="AY756" s="31" t="s">
        <v>68</v>
      </c>
      <c r="AZ756" s="31" t="s">
        <v>152</v>
      </c>
      <c r="BA756" s="31" t="s">
        <v>12132</v>
      </c>
      <c r="BB756" s="31" t="s">
        <v>50</v>
      </c>
      <c r="BC756" s="31" t="s">
        <v>50</v>
      </c>
      <c r="BD756" s="31" t="s">
        <v>50</v>
      </c>
      <c r="BE756" s="31" t="s">
        <v>50</v>
      </c>
      <c r="BF756" s="31" t="s">
        <v>50</v>
      </c>
    </row>
    <row r="757" spans="1:58" ht="45" x14ac:dyDescent="0.25">
      <c r="A757" s="31" t="s">
        <v>4191</v>
      </c>
      <c r="B757" s="31" t="s">
        <v>49</v>
      </c>
      <c r="C757" s="32">
        <v>7</v>
      </c>
      <c r="D757" s="31" t="s">
        <v>50</v>
      </c>
      <c r="E757" s="31" t="s">
        <v>85</v>
      </c>
      <c r="F757" s="31" t="s">
        <v>70</v>
      </c>
      <c r="G757" s="31" t="s">
        <v>71</v>
      </c>
      <c r="H757" s="31" t="s">
        <v>96</v>
      </c>
      <c r="I757" s="31" t="s">
        <v>57</v>
      </c>
      <c r="J757" s="31" t="s">
        <v>54</v>
      </c>
      <c r="K757" s="31" t="s">
        <v>54</v>
      </c>
      <c r="L757" s="31" t="s">
        <v>55</v>
      </c>
      <c r="M757" s="31" t="s">
        <v>245</v>
      </c>
      <c r="N757" s="31" t="s">
        <v>50</v>
      </c>
      <c r="O757" s="31" t="s">
        <v>66</v>
      </c>
      <c r="P757" s="31" t="s">
        <v>50</v>
      </c>
      <c r="Q757" s="31" t="s">
        <v>12091</v>
      </c>
      <c r="R757" s="31" t="s">
        <v>74</v>
      </c>
      <c r="S757" s="31" t="s">
        <v>53</v>
      </c>
      <c r="T757" s="31" t="s">
        <v>60</v>
      </c>
      <c r="U757" s="31" t="s">
        <v>60</v>
      </c>
      <c r="V757" s="31" t="s">
        <v>66</v>
      </c>
      <c r="W757" s="31" t="s">
        <v>50</v>
      </c>
      <c r="X757" s="31" t="s">
        <v>161</v>
      </c>
      <c r="Y757" s="31" t="s">
        <v>50</v>
      </c>
      <c r="Z757" s="31" t="s">
        <v>62</v>
      </c>
      <c r="AA757" s="31" t="s">
        <v>50</v>
      </c>
      <c r="AB757" s="31" t="s">
        <v>50</v>
      </c>
      <c r="AC757" s="31" t="s">
        <v>87</v>
      </c>
      <c r="AD757" s="31" t="s">
        <v>72</v>
      </c>
      <c r="AE757" s="2">
        <f t="shared" si="122"/>
        <v>48</v>
      </c>
      <c r="AF757" s="31" t="s">
        <v>84</v>
      </c>
      <c r="AG757" s="31" t="s">
        <v>129</v>
      </c>
      <c r="AH757" s="31" t="s">
        <v>152</v>
      </c>
      <c r="AI757" s="31" t="s">
        <v>12132</v>
      </c>
      <c r="AJ757" s="31">
        <f t="shared" si="123"/>
        <v>0</v>
      </c>
      <c r="AK757" s="34">
        <f t="shared" si="124"/>
        <v>-99</v>
      </c>
      <c r="AL757" s="30">
        <f t="shared" si="125"/>
        <v>-99</v>
      </c>
      <c r="AM757" s="5">
        <f t="shared" si="129"/>
        <v>35.11</v>
      </c>
      <c r="AN757" s="5">
        <f t="shared" si="130"/>
        <v>0</v>
      </c>
      <c r="AO757" s="30">
        <f t="shared" si="131"/>
        <v>0</v>
      </c>
      <c r="AP757" s="30">
        <f t="shared" si="126"/>
        <v>0</v>
      </c>
      <c r="AQ757" t="str">
        <f t="shared" si="127"/>
        <v>Before 1978</v>
      </c>
      <c r="AR757" s="2">
        <f t="shared" si="128"/>
        <v>1960</v>
      </c>
      <c r="AS757" s="2">
        <f t="shared" si="132"/>
        <v>-99</v>
      </c>
      <c r="AT757" s="31" t="s">
        <v>50</v>
      </c>
      <c r="AU757" s="31" t="s">
        <v>50</v>
      </c>
      <c r="AV757" s="31" t="s">
        <v>66</v>
      </c>
      <c r="AW757" s="31" t="s">
        <v>57</v>
      </c>
      <c r="AX757" s="31" t="s">
        <v>277</v>
      </c>
      <c r="AY757" s="31" t="s">
        <v>179</v>
      </c>
      <c r="AZ757" s="31" t="s">
        <v>152</v>
      </c>
      <c r="BA757" s="31" t="s">
        <v>12132</v>
      </c>
      <c r="BB757" s="31" t="s">
        <v>50</v>
      </c>
      <c r="BC757" s="31" t="s">
        <v>50</v>
      </c>
      <c r="BD757" s="31" t="s">
        <v>50</v>
      </c>
      <c r="BE757" s="31" t="s">
        <v>50</v>
      </c>
      <c r="BF757" s="31" t="s">
        <v>50</v>
      </c>
    </row>
    <row r="758" spans="1:58" ht="45" x14ac:dyDescent="0.25">
      <c r="A758" s="31" t="s">
        <v>1267</v>
      </c>
      <c r="B758" s="31" t="s">
        <v>49</v>
      </c>
      <c r="C758" s="32">
        <v>1</v>
      </c>
      <c r="D758" s="31" t="s">
        <v>50</v>
      </c>
      <c r="E758" s="31" t="s">
        <v>70</v>
      </c>
      <c r="F758" s="31" t="s">
        <v>71</v>
      </c>
      <c r="G758" s="31" t="s">
        <v>50</v>
      </c>
      <c r="H758" s="31" t="s">
        <v>50</v>
      </c>
      <c r="I758" s="31" t="s">
        <v>53</v>
      </c>
      <c r="J758" s="31" t="s">
        <v>54</v>
      </c>
      <c r="K758" s="31" t="s">
        <v>54</v>
      </c>
      <c r="L758" s="31" t="s">
        <v>55</v>
      </c>
      <c r="M758" s="31" t="s">
        <v>72</v>
      </c>
      <c r="N758" s="31" t="s">
        <v>56</v>
      </c>
      <c r="O758" s="31" t="s">
        <v>60</v>
      </c>
      <c r="P758" s="31" t="s">
        <v>123</v>
      </c>
      <c r="Q758" s="31" t="s">
        <v>98</v>
      </c>
      <c r="R758" s="31" t="s">
        <v>58</v>
      </c>
      <c r="S758" s="31" t="s">
        <v>53</v>
      </c>
      <c r="T758" s="31" t="s">
        <v>60</v>
      </c>
      <c r="U758" s="31" t="s">
        <v>60</v>
      </c>
      <c r="V758" s="31" t="s">
        <v>60</v>
      </c>
      <c r="W758" s="31" t="s">
        <v>50</v>
      </c>
      <c r="X758" s="31" t="s">
        <v>50</v>
      </c>
      <c r="Y758" s="31" t="s">
        <v>61</v>
      </c>
      <c r="Z758" s="31" t="s">
        <v>62</v>
      </c>
      <c r="AA758" s="31" t="s">
        <v>50</v>
      </c>
      <c r="AB758" s="31" t="s">
        <v>50</v>
      </c>
      <c r="AC758" s="31" t="s">
        <v>87</v>
      </c>
      <c r="AD758" s="31" t="s">
        <v>72</v>
      </c>
      <c r="AE758" s="2">
        <f t="shared" si="122"/>
        <v>48</v>
      </c>
      <c r="AF758" s="31" t="s">
        <v>84</v>
      </c>
      <c r="AG758" s="31" t="s">
        <v>129</v>
      </c>
      <c r="AH758" s="31" t="s">
        <v>1084</v>
      </c>
      <c r="AI758" s="31" t="s">
        <v>1268</v>
      </c>
      <c r="AJ758" s="31">
        <f t="shared" si="123"/>
        <v>1</v>
      </c>
      <c r="AK758" s="34">
        <f t="shared" si="124"/>
        <v>5</v>
      </c>
      <c r="AL758" s="30">
        <f t="shared" si="125"/>
        <v>5</v>
      </c>
      <c r="AM758" s="5">
        <f t="shared" si="129"/>
        <v>214.58</v>
      </c>
      <c r="AN758" s="5">
        <f t="shared" si="130"/>
        <v>48</v>
      </c>
      <c r="AO758" s="30">
        <f t="shared" si="131"/>
        <v>624</v>
      </c>
      <c r="AP758" s="30">
        <f t="shared" si="126"/>
        <v>624</v>
      </c>
      <c r="AQ758" t="str">
        <f t="shared" si="127"/>
        <v>Before 1978</v>
      </c>
      <c r="AR758" s="2">
        <f t="shared" si="128"/>
        <v>1961</v>
      </c>
      <c r="AS758" s="2">
        <f t="shared" si="132"/>
        <v>13</v>
      </c>
      <c r="AT758" s="31" t="s">
        <v>50</v>
      </c>
      <c r="AU758" s="31" t="s">
        <v>100</v>
      </c>
      <c r="AV758" s="31" t="s">
        <v>66</v>
      </c>
      <c r="AW758" s="31" t="s">
        <v>57</v>
      </c>
      <c r="AX758" s="31" t="s">
        <v>67</v>
      </c>
      <c r="AY758" s="31" t="s">
        <v>68</v>
      </c>
      <c r="AZ758" s="31" t="s">
        <v>1084</v>
      </c>
      <c r="BA758" s="31" t="s">
        <v>1268</v>
      </c>
      <c r="BB758" s="31" t="s">
        <v>67</v>
      </c>
      <c r="BC758" s="31" t="s">
        <v>53</v>
      </c>
      <c r="BD758" s="31" t="s">
        <v>50</v>
      </c>
      <c r="BE758" s="31" t="s">
        <v>50</v>
      </c>
      <c r="BF758" s="31" t="s">
        <v>50</v>
      </c>
    </row>
    <row r="759" spans="1:58" ht="45" x14ac:dyDescent="0.25">
      <c r="A759" s="31" t="s">
        <v>4230</v>
      </c>
      <c r="B759" s="31" t="s">
        <v>49</v>
      </c>
      <c r="C759" s="32">
        <v>2</v>
      </c>
      <c r="D759" s="31" t="s">
        <v>50</v>
      </c>
      <c r="E759" s="31" t="s">
        <v>70</v>
      </c>
      <c r="F759" s="31" t="s">
        <v>71</v>
      </c>
      <c r="G759" s="31" t="s">
        <v>96</v>
      </c>
      <c r="H759" s="31" t="s">
        <v>194</v>
      </c>
      <c r="I759" s="31" t="s">
        <v>97</v>
      </c>
      <c r="J759" s="31" t="s">
        <v>54</v>
      </c>
      <c r="K759" s="31" t="s">
        <v>54</v>
      </c>
      <c r="L759" s="31" t="s">
        <v>55</v>
      </c>
      <c r="M759" s="31" t="s">
        <v>194</v>
      </c>
      <c r="N759" s="31" t="s">
        <v>50</v>
      </c>
      <c r="O759" s="31" t="s">
        <v>66</v>
      </c>
      <c r="P759" s="31" t="s">
        <v>50</v>
      </c>
      <c r="Q759" s="31" t="s">
        <v>113</v>
      </c>
      <c r="R759" s="31" t="s">
        <v>74</v>
      </c>
      <c r="S759" s="31" t="s">
        <v>53</v>
      </c>
      <c r="T759" s="31" t="s">
        <v>60</v>
      </c>
      <c r="U759" s="31" t="s">
        <v>60</v>
      </c>
      <c r="V759" s="31" t="s">
        <v>66</v>
      </c>
      <c r="W759" s="31" t="s">
        <v>50</v>
      </c>
      <c r="X759" s="31" t="s">
        <v>116</v>
      </c>
      <c r="Y759" s="31" t="s">
        <v>50</v>
      </c>
      <c r="Z759" s="31" t="s">
        <v>62</v>
      </c>
      <c r="AA759" s="31" t="s">
        <v>50</v>
      </c>
      <c r="AB759" s="31" t="s">
        <v>50</v>
      </c>
      <c r="AC759" s="31" t="s">
        <v>87</v>
      </c>
      <c r="AD759" s="31" t="s">
        <v>72</v>
      </c>
      <c r="AE759" s="2">
        <f t="shared" si="122"/>
        <v>48</v>
      </c>
      <c r="AF759" s="31" t="s">
        <v>84</v>
      </c>
      <c r="AG759" s="31" t="s">
        <v>129</v>
      </c>
      <c r="AH759" s="31" t="s">
        <v>152</v>
      </c>
      <c r="AI759" s="31" t="s">
        <v>12123</v>
      </c>
      <c r="AJ759" s="31">
        <f t="shared" si="123"/>
        <v>0</v>
      </c>
      <c r="AK759" s="34">
        <f t="shared" si="124"/>
        <v>-99</v>
      </c>
      <c r="AL759" s="30">
        <f t="shared" si="125"/>
        <v>-99</v>
      </c>
      <c r="AM759" s="5">
        <f t="shared" si="129"/>
        <v>41.97</v>
      </c>
      <c r="AN759" s="5">
        <f t="shared" si="130"/>
        <v>0</v>
      </c>
      <c r="AO759" s="30">
        <f t="shared" si="131"/>
        <v>0</v>
      </c>
      <c r="AP759" s="30">
        <f t="shared" si="126"/>
        <v>0</v>
      </c>
      <c r="AQ759" t="str">
        <f t="shared" si="127"/>
        <v>2002 - 2005</v>
      </c>
      <c r="AR759" s="2">
        <f t="shared" si="128"/>
        <v>2004</v>
      </c>
      <c r="AS759" s="2">
        <f t="shared" si="132"/>
        <v>-99</v>
      </c>
      <c r="AT759" s="31" t="s">
        <v>50</v>
      </c>
      <c r="AU759" s="31" t="s">
        <v>50</v>
      </c>
      <c r="AV759" s="31" t="s">
        <v>66</v>
      </c>
      <c r="AW759" s="31" t="s">
        <v>57</v>
      </c>
      <c r="AX759" s="31" t="s">
        <v>267</v>
      </c>
      <c r="AY759" s="31" t="s">
        <v>68</v>
      </c>
      <c r="AZ759" s="31" t="s">
        <v>152</v>
      </c>
      <c r="BA759" s="31" t="s">
        <v>12123</v>
      </c>
      <c r="BB759" s="31" t="s">
        <v>50</v>
      </c>
      <c r="BC759" s="31" t="s">
        <v>50</v>
      </c>
      <c r="BD759" s="31" t="s">
        <v>50</v>
      </c>
      <c r="BE759" s="31" t="s">
        <v>50</v>
      </c>
      <c r="BF759" s="31" t="s">
        <v>50</v>
      </c>
    </row>
    <row r="760" spans="1:58" ht="45" x14ac:dyDescent="0.25">
      <c r="A760" s="31" t="s">
        <v>4230</v>
      </c>
      <c r="B760" s="31" t="s">
        <v>49</v>
      </c>
      <c r="C760" s="32">
        <v>4</v>
      </c>
      <c r="D760" s="31" t="s">
        <v>50</v>
      </c>
      <c r="E760" s="31" t="s">
        <v>70</v>
      </c>
      <c r="F760" s="31" t="s">
        <v>71</v>
      </c>
      <c r="G760" s="31" t="s">
        <v>96</v>
      </c>
      <c r="H760" s="31" t="s">
        <v>194</v>
      </c>
      <c r="I760" s="31" t="s">
        <v>304</v>
      </c>
      <c r="J760" s="31" t="s">
        <v>54</v>
      </c>
      <c r="K760" s="31" t="s">
        <v>54</v>
      </c>
      <c r="L760" s="31" t="s">
        <v>55</v>
      </c>
      <c r="M760" s="31" t="s">
        <v>85</v>
      </c>
      <c r="N760" s="31" t="s">
        <v>50</v>
      </c>
      <c r="O760" s="31" t="s">
        <v>57</v>
      </c>
      <c r="P760" s="31" t="s">
        <v>50</v>
      </c>
      <c r="Q760" s="31" t="s">
        <v>113</v>
      </c>
      <c r="R760" s="31" t="s">
        <v>74</v>
      </c>
      <c r="S760" s="31" t="s">
        <v>53</v>
      </c>
      <c r="T760" s="31" t="s">
        <v>60</v>
      </c>
      <c r="U760" s="31" t="s">
        <v>60</v>
      </c>
      <c r="V760" s="31" t="s">
        <v>66</v>
      </c>
      <c r="W760" s="31" t="s">
        <v>50</v>
      </c>
      <c r="X760" s="31" t="s">
        <v>161</v>
      </c>
      <c r="Y760" s="31" t="s">
        <v>50</v>
      </c>
      <c r="Z760" s="31" t="s">
        <v>62</v>
      </c>
      <c r="AA760" s="31" t="s">
        <v>50</v>
      </c>
      <c r="AB760" s="31" t="s">
        <v>50</v>
      </c>
      <c r="AC760" s="31" t="s">
        <v>87</v>
      </c>
      <c r="AD760" s="31" t="s">
        <v>72</v>
      </c>
      <c r="AE760" s="2">
        <f t="shared" si="122"/>
        <v>48</v>
      </c>
      <c r="AF760" s="31" t="s">
        <v>84</v>
      </c>
      <c r="AG760" s="31" t="s">
        <v>129</v>
      </c>
      <c r="AH760" s="31" t="s">
        <v>152</v>
      </c>
      <c r="AI760" s="31" t="s">
        <v>12140</v>
      </c>
      <c r="AJ760" s="31">
        <f t="shared" si="123"/>
        <v>0</v>
      </c>
      <c r="AK760" s="34">
        <f t="shared" si="124"/>
        <v>-99</v>
      </c>
      <c r="AL760" s="30">
        <f t="shared" si="125"/>
        <v>-99</v>
      </c>
      <c r="AM760" s="5">
        <f t="shared" si="129"/>
        <v>41.97</v>
      </c>
      <c r="AN760" s="5">
        <f t="shared" si="130"/>
        <v>0</v>
      </c>
      <c r="AO760" s="30">
        <f t="shared" si="131"/>
        <v>0</v>
      </c>
      <c r="AP760" s="30">
        <f t="shared" si="126"/>
        <v>0</v>
      </c>
      <c r="AQ760" t="str">
        <f t="shared" si="127"/>
        <v>2002 - 2005</v>
      </c>
      <c r="AR760" s="2">
        <f t="shared" si="128"/>
        <v>2004</v>
      </c>
      <c r="AS760" s="2">
        <f t="shared" si="132"/>
        <v>-99</v>
      </c>
      <c r="AT760" s="31" t="s">
        <v>50</v>
      </c>
      <c r="AU760" s="31" t="s">
        <v>50</v>
      </c>
      <c r="AV760" s="31" t="s">
        <v>66</v>
      </c>
      <c r="AW760" s="31" t="s">
        <v>57</v>
      </c>
      <c r="AX760" s="31" t="s">
        <v>267</v>
      </c>
      <c r="AY760" s="31" t="s">
        <v>68</v>
      </c>
      <c r="AZ760" s="31" t="s">
        <v>152</v>
      </c>
      <c r="BA760" s="31" t="s">
        <v>12140</v>
      </c>
      <c r="BB760" s="31" t="s">
        <v>50</v>
      </c>
      <c r="BC760" s="31" t="s">
        <v>50</v>
      </c>
      <c r="BD760" s="31" t="s">
        <v>50</v>
      </c>
      <c r="BE760" s="31" t="s">
        <v>50</v>
      </c>
      <c r="BF760" s="31" t="s">
        <v>50</v>
      </c>
    </row>
    <row r="761" spans="1:58" ht="45" x14ac:dyDescent="0.25">
      <c r="A761" s="31" t="s">
        <v>4230</v>
      </c>
      <c r="B761" s="31" t="s">
        <v>49</v>
      </c>
      <c r="C761" s="32">
        <v>5</v>
      </c>
      <c r="D761" s="31" t="s">
        <v>50</v>
      </c>
      <c r="E761" s="31" t="s">
        <v>70</v>
      </c>
      <c r="F761" s="31" t="s">
        <v>71</v>
      </c>
      <c r="G761" s="31" t="s">
        <v>96</v>
      </c>
      <c r="H761" s="31" t="s">
        <v>194</v>
      </c>
      <c r="I761" s="31" t="s">
        <v>86</v>
      </c>
      <c r="J761" s="31" t="s">
        <v>54</v>
      </c>
      <c r="K761" s="31" t="s">
        <v>54</v>
      </c>
      <c r="L761" s="31" t="s">
        <v>55</v>
      </c>
      <c r="M761" s="31" t="s">
        <v>584</v>
      </c>
      <c r="N761" s="31" t="s">
        <v>50</v>
      </c>
      <c r="O761" s="31" t="s">
        <v>57</v>
      </c>
      <c r="P761" s="31" t="s">
        <v>50</v>
      </c>
      <c r="Q761" s="31" t="s">
        <v>113</v>
      </c>
      <c r="R761" s="31" t="s">
        <v>74</v>
      </c>
      <c r="S761" s="31" t="s">
        <v>53</v>
      </c>
      <c r="T761" s="31" t="s">
        <v>60</v>
      </c>
      <c r="U761" s="31" t="s">
        <v>60</v>
      </c>
      <c r="V761" s="31" t="s">
        <v>66</v>
      </c>
      <c r="W761" s="31" t="s">
        <v>50</v>
      </c>
      <c r="X761" s="31" t="s">
        <v>161</v>
      </c>
      <c r="Y761" s="31" t="s">
        <v>50</v>
      </c>
      <c r="Z761" s="31" t="s">
        <v>62</v>
      </c>
      <c r="AA761" s="31" t="s">
        <v>50</v>
      </c>
      <c r="AB761" s="31" t="s">
        <v>50</v>
      </c>
      <c r="AC761" s="31" t="s">
        <v>87</v>
      </c>
      <c r="AD761" s="31" t="s">
        <v>72</v>
      </c>
      <c r="AE761" s="2">
        <f t="shared" si="122"/>
        <v>48</v>
      </c>
      <c r="AF761" s="31" t="s">
        <v>84</v>
      </c>
      <c r="AG761" s="31" t="s">
        <v>129</v>
      </c>
      <c r="AH761" s="31" t="s">
        <v>152</v>
      </c>
      <c r="AI761" s="31" t="s">
        <v>12141</v>
      </c>
      <c r="AJ761" s="31">
        <f t="shared" si="123"/>
        <v>0</v>
      </c>
      <c r="AK761" s="34">
        <f t="shared" si="124"/>
        <v>-99</v>
      </c>
      <c r="AL761" s="30">
        <f t="shared" si="125"/>
        <v>-99</v>
      </c>
      <c r="AM761" s="5">
        <f t="shared" si="129"/>
        <v>41.97</v>
      </c>
      <c r="AN761" s="5">
        <f t="shared" si="130"/>
        <v>0</v>
      </c>
      <c r="AO761" s="30">
        <f t="shared" si="131"/>
        <v>0</v>
      </c>
      <c r="AP761" s="30">
        <f t="shared" si="126"/>
        <v>0</v>
      </c>
      <c r="AQ761" t="str">
        <f t="shared" si="127"/>
        <v>2002 - 2005</v>
      </c>
      <c r="AR761" s="2">
        <f t="shared" si="128"/>
        <v>2004</v>
      </c>
      <c r="AS761" s="2">
        <f t="shared" si="132"/>
        <v>-99</v>
      </c>
      <c r="AT761" s="31" t="s">
        <v>50</v>
      </c>
      <c r="AU761" s="31" t="s">
        <v>50</v>
      </c>
      <c r="AV761" s="31" t="s">
        <v>66</v>
      </c>
      <c r="AW761" s="31" t="s">
        <v>57</v>
      </c>
      <c r="AX761" s="31" t="s">
        <v>267</v>
      </c>
      <c r="AY761" s="31" t="s">
        <v>68</v>
      </c>
      <c r="AZ761" s="31" t="s">
        <v>152</v>
      </c>
      <c r="BA761" s="31" t="s">
        <v>12141</v>
      </c>
      <c r="BB761" s="31" t="s">
        <v>50</v>
      </c>
      <c r="BC761" s="31" t="s">
        <v>50</v>
      </c>
      <c r="BD761" s="31" t="s">
        <v>50</v>
      </c>
      <c r="BE761" s="31" t="s">
        <v>50</v>
      </c>
      <c r="BF761" s="31" t="s">
        <v>50</v>
      </c>
    </row>
    <row r="762" spans="1:58" ht="45" x14ac:dyDescent="0.25">
      <c r="A762" s="31" t="s">
        <v>4234</v>
      </c>
      <c r="B762" s="31" t="s">
        <v>49</v>
      </c>
      <c r="C762" s="32">
        <v>3</v>
      </c>
      <c r="D762" s="31" t="s">
        <v>50</v>
      </c>
      <c r="E762" s="31" t="s">
        <v>84</v>
      </c>
      <c r="F762" s="31" t="s">
        <v>85</v>
      </c>
      <c r="G762" s="31" t="s">
        <v>50</v>
      </c>
      <c r="H762" s="31" t="s">
        <v>50</v>
      </c>
      <c r="I762" s="31" t="s">
        <v>53</v>
      </c>
      <c r="J762" s="31" t="s">
        <v>54</v>
      </c>
      <c r="K762" s="31" t="s">
        <v>54</v>
      </c>
      <c r="L762" s="31" t="s">
        <v>55</v>
      </c>
      <c r="M762" s="31" t="s">
        <v>72</v>
      </c>
      <c r="N762" s="31" t="s">
        <v>50</v>
      </c>
      <c r="O762" s="31" t="s">
        <v>57</v>
      </c>
      <c r="P762" s="31" t="s">
        <v>50</v>
      </c>
      <c r="Q762" s="31" t="s">
        <v>50</v>
      </c>
      <c r="R762" s="31" t="s">
        <v>74</v>
      </c>
      <c r="S762" s="31" t="s">
        <v>59</v>
      </c>
      <c r="T762" s="31" t="s">
        <v>60</v>
      </c>
      <c r="U762" s="31" t="s">
        <v>60</v>
      </c>
      <c r="V762" s="31" t="s">
        <v>60</v>
      </c>
      <c r="W762" s="31" t="s">
        <v>50</v>
      </c>
      <c r="X762" s="31" t="s">
        <v>50</v>
      </c>
      <c r="Y762" s="31" t="s">
        <v>50</v>
      </c>
      <c r="Z762" s="31" t="s">
        <v>62</v>
      </c>
      <c r="AA762" s="31" t="s">
        <v>50</v>
      </c>
      <c r="AB762" s="31" t="s">
        <v>50</v>
      </c>
      <c r="AC762" s="31" t="s">
        <v>87</v>
      </c>
      <c r="AD762" s="31" t="s">
        <v>72</v>
      </c>
      <c r="AE762" s="2">
        <f t="shared" si="122"/>
        <v>48</v>
      </c>
      <c r="AF762" s="31" t="s">
        <v>84</v>
      </c>
      <c r="AG762" s="31" t="s">
        <v>129</v>
      </c>
      <c r="AH762" s="31" t="s">
        <v>251</v>
      </c>
      <c r="AI762" s="31" t="s">
        <v>12142</v>
      </c>
      <c r="AJ762" s="31">
        <f t="shared" si="123"/>
        <v>0</v>
      </c>
      <c r="AK762" s="34">
        <f t="shared" si="124"/>
        <v>-99</v>
      </c>
      <c r="AL762" s="30">
        <f t="shared" si="125"/>
        <v>-99</v>
      </c>
      <c r="AM762" s="5">
        <f t="shared" si="129"/>
        <v>594.34</v>
      </c>
      <c r="AN762" s="5">
        <f t="shared" si="130"/>
        <v>0</v>
      </c>
      <c r="AO762" s="30">
        <f t="shared" si="131"/>
        <v>0</v>
      </c>
      <c r="AP762" s="30">
        <f t="shared" si="126"/>
        <v>0</v>
      </c>
      <c r="AQ762" t="str">
        <f t="shared" si="127"/>
        <v>2002 - 2005</v>
      </c>
      <c r="AR762" s="2">
        <f t="shared" si="128"/>
        <v>2004</v>
      </c>
      <c r="AS762" s="2">
        <f t="shared" si="132"/>
        <v>-99</v>
      </c>
      <c r="AT762" s="31" t="s">
        <v>50</v>
      </c>
      <c r="AU762" s="31" t="s">
        <v>50</v>
      </c>
      <c r="AV762" s="31" t="s">
        <v>66</v>
      </c>
      <c r="AW762" s="31" t="s">
        <v>57</v>
      </c>
      <c r="AX762" s="31" t="s">
        <v>146</v>
      </c>
      <c r="AY762" s="31" t="s">
        <v>68</v>
      </c>
      <c r="AZ762" s="31" t="s">
        <v>251</v>
      </c>
      <c r="BA762" s="31" t="s">
        <v>12142</v>
      </c>
      <c r="BB762" s="31" t="s">
        <v>50</v>
      </c>
      <c r="BC762" s="31" t="s">
        <v>50</v>
      </c>
      <c r="BD762" s="31" t="s">
        <v>50</v>
      </c>
      <c r="BE762" s="31" t="s">
        <v>50</v>
      </c>
      <c r="BF762" s="31" t="s">
        <v>50</v>
      </c>
    </row>
    <row r="763" spans="1:58" ht="45" x14ac:dyDescent="0.25">
      <c r="A763" s="31" t="s">
        <v>1275</v>
      </c>
      <c r="B763" s="31" t="s">
        <v>49</v>
      </c>
      <c r="C763" s="32">
        <v>1</v>
      </c>
      <c r="D763" s="31" t="s">
        <v>50</v>
      </c>
      <c r="E763" s="31" t="s">
        <v>245</v>
      </c>
      <c r="F763" s="31" t="s">
        <v>240</v>
      </c>
      <c r="G763" s="31" t="s">
        <v>50</v>
      </c>
      <c r="H763" s="31" t="s">
        <v>50</v>
      </c>
      <c r="I763" s="31" t="s">
        <v>541</v>
      </c>
      <c r="J763" s="31" t="s">
        <v>54</v>
      </c>
      <c r="K763" s="31" t="s">
        <v>54</v>
      </c>
      <c r="L763" s="31" t="s">
        <v>55</v>
      </c>
      <c r="M763" s="31" t="s">
        <v>51</v>
      </c>
      <c r="N763" s="31" t="s">
        <v>50</v>
      </c>
      <c r="O763" s="31" t="s">
        <v>57</v>
      </c>
      <c r="P763" s="31" t="s">
        <v>50</v>
      </c>
      <c r="Q763" s="31" t="s">
        <v>588</v>
      </c>
      <c r="R763" s="31" t="s">
        <v>74</v>
      </c>
      <c r="S763" s="31" t="s">
        <v>59</v>
      </c>
      <c r="T763" s="31" t="s">
        <v>60</v>
      </c>
      <c r="U763" s="31" t="s">
        <v>60</v>
      </c>
      <c r="V763" s="31" t="s">
        <v>66</v>
      </c>
      <c r="W763" s="31" t="s">
        <v>50</v>
      </c>
      <c r="X763" s="31" t="s">
        <v>50</v>
      </c>
      <c r="Y763" s="31" t="s">
        <v>50</v>
      </c>
      <c r="Z763" s="31" t="s">
        <v>62</v>
      </c>
      <c r="AA763" s="31" t="s">
        <v>50</v>
      </c>
      <c r="AB763" s="31" t="s">
        <v>50</v>
      </c>
      <c r="AC763" s="31" t="s">
        <v>87</v>
      </c>
      <c r="AD763" s="31" t="s">
        <v>72</v>
      </c>
      <c r="AE763" s="2">
        <f t="shared" si="122"/>
        <v>48</v>
      </c>
      <c r="AF763" s="31" t="s">
        <v>84</v>
      </c>
      <c r="AG763" s="31" t="s">
        <v>129</v>
      </c>
      <c r="AH763" s="31" t="s">
        <v>152</v>
      </c>
      <c r="AI763" s="31" t="s">
        <v>1276</v>
      </c>
      <c r="AJ763" s="31">
        <f t="shared" si="123"/>
        <v>2</v>
      </c>
      <c r="AK763" s="34">
        <f t="shared" si="124"/>
        <v>6</v>
      </c>
      <c r="AL763" s="30">
        <f t="shared" si="125"/>
        <v>6</v>
      </c>
      <c r="AM763" s="5">
        <f t="shared" si="129"/>
        <v>421.81</v>
      </c>
      <c r="AN763" s="5">
        <f t="shared" si="130"/>
        <v>96</v>
      </c>
      <c r="AO763" s="30">
        <f t="shared" si="131"/>
        <v>1152</v>
      </c>
      <c r="AP763" s="30">
        <f t="shared" si="126"/>
        <v>1152</v>
      </c>
      <c r="AQ763" t="str">
        <f t="shared" si="127"/>
        <v>2002 - 2005</v>
      </c>
      <c r="AR763" s="2">
        <f t="shared" si="128"/>
        <v>2005</v>
      </c>
      <c r="AS763" s="2">
        <f t="shared" si="132"/>
        <v>12</v>
      </c>
      <c r="AT763" s="31" t="s">
        <v>50</v>
      </c>
      <c r="AU763" s="31" t="s">
        <v>102</v>
      </c>
      <c r="AV763" s="31" t="s">
        <v>141</v>
      </c>
      <c r="AW763" s="31" t="s">
        <v>86</v>
      </c>
      <c r="AX763" s="31" t="s">
        <v>743</v>
      </c>
      <c r="AY763" s="31" t="s">
        <v>68</v>
      </c>
      <c r="AZ763" s="31" t="s">
        <v>152</v>
      </c>
      <c r="BA763" s="31" t="s">
        <v>1276</v>
      </c>
      <c r="BB763" s="31" t="s">
        <v>1277</v>
      </c>
      <c r="BC763" s="31" t="s">
        <v>173</v>
      </c>
      <c r="BD763" s="31" t="s">
        <v>50</v>
      </c>
      <c r="BE763" s="31" t="s">
        <v>50</v>
      </c>
      <c r="BF763" s="31" t="s">
        <v>366</v>
      </c>
    </row>
    <row r="764" spans="1:58" ht="45" x14ac:dyDescent="0.25">
      <c r="A764" s="31" t="s">
        <v>700</v>
      </c>
      <c r="B764" s="31" t="s">
        <v>49</v>
      </c>
      <c r="C764" s="32">
        <v>5</v>
      </c>
      <c r="D764" s="31" t="s">
        <v>50</v>
      </c>
      <c r="E764" s="31" t="s">
        <v>194</v>
      </c>
      <c r="F764" s="31" t="s">
        <v>92</v>
      </c>
      <c r="G764" s="31" t="s">
        <v>50</v>
      </c>
      <c r="H764" s="31" t="s">
        <v>50</v>
      </c>
      <c r="I764" s="31" t="s">
        <v>53</v>
      </c>
      <c r="J764" s="31" t="s">
        <v>60</v>
      </c>
      <c r="K764" s="31" t="s">
        <v>54</v>
      </c>
      <c r="L764" s="31" t="s">
        <v>55</v>
      </c>
      <c r="M764" s="31" t="s">
        <v>72</v>
      </c>
      <c r="N764" s="31" t="s">
        <v>50</v>
      </c>
      <c r="O764" s="31" t="s">
        <v>66</v>
      </c>
      <c r="P764" s="31" t="s">
        <v>160</v>
      </c>
      <c r="Q764" s="31" t="s">
        <v>50</v>
      </c>
      <c r="R764" s="31" t="s">
        <v>58</v>
      </c>
      <c r="S764" s="31" t="s">
        <v>53</v>
      </c>
      <c r="T764" s="31" t="s">
        <v>60</v>
      </c>
      <c r="U764" s="31" t="s">
        <v>60</v>
      </c>
      <c r="V764" s="31" t="s">
        <v>60</v>
      </c>
      <c r="W764" s="31" t="s">
        <v>50</v>
      </c>
      <c r="X764" s="31" t="s">
        <v>50</v>
      </c>
      <c r="Y764" s="31" t="s">
        <v>50</v>
      </c>
      <c r="Z764" s="31" t="s">
        <v>62</v>
      </c>
      <c r="AA764" s="31" t="s">
        <v>50</v>
      </c>
      <c r="AB764" s="31" t="s">
        <v>50</v>
      </c>
      <c r="AC764" s="31" t="s">
        <v>87</v>
      </c>
      <c r="AD764" s="31" t="s">
        <v>72</v>
      </c>
      <c r="AE764" s="2">
        <f t="shared" si="122"/>
        <v>48</v>
      </c>
      <c r="AF764" s="31" t="s">
        <v>84</v>
      </c>
      <c r="AG764" s="31" t="s">
        <v>129</v>
      </c>
      <c r="AH764" s="31" t="s">
        <v>77</v>
      </c>
      <c r="AI764" s="31" t="s">
        <v>12143</v>
      </c>
      <c r="AJ764" s="31">
        <f t="shared" si="123"/>
        <v>0</v>
      </c>
      <c r="AK764" s="34">
        <f t="shared" si="124"/>
        <v>-99</v>
      </c>
      <c r="AL764" s="30">
        <f t="shared" si="125"/>
        <v>-99</v>
      </c>
      <c r="AM764" s="5">
        <f t="shared" si="129"/>
        <v>213.42</v>
      </c>
      <c r="AN764" s="5">
        <f t="shared" si="130"/>
        <v>0</v>
      </c>
      <c r="AO764" s="30">
        <f t="shared" si="131"/>
        <v>0</v>
      </c>
      <c r="AP764" s="30">
        <f t="shared" si="126"/>
        <v>0</v>
      </c>
      <c r="AQ764" t="str">
        <f t="shared" si="127"/>
        <v>1978 - 1992</v>
      </c>
      <c r="AR764" s="2">
        <f t="shared" si="128"/>
        <v>1990</v>
      </c>
      <c r="AS764" s="2">
        <f t="shared" si="132"/>
        <v>-99</v>
      </c>
      <c r="AT764" s="31" t="s">
        <v>50</v>
      </c>
      <c r="AU764" s="31" t="s">
        <v>50</v>
      </c>
      <c r="AV764" s="31" t="s">
        <v>141</v>
      </c>
      <c r="AW764" s="31" t="s">
        <v>86</v>
      </c>
      <c r="AX764" s="31" t="s">
        <v>50</v>
      </c>
      <c r="AY764" s="31" t="s">
        <v>50</v>
      </c>
      <c r="AZ764" s="31" t="s">
        <v>77</v>
      </c>
      <c r="BA764" s="31" t="s">
        <v>12143</v>
      </c>
      <c r="BB764" s="31" t="s">
        <v>50</v>
      </c>
      <c r="BC764" s="31" t="s">
        <v>50</v>
      </c>
      <c r="BD764" s="31" t="s">
        <v>50</v>
      </c>
      <c r="BE764" s="31" t="s">
        <v>50</v>
      </c>
      <c r="BF764" s="31" t="s">
        <v>50</v>
      </c>
    </row>
    <row r="765" spans="1:58" ht="45" x14ac:dyDescent="0.25">
      <c r="A765" s="31" t="s">
        <v>4257</v>
      </c>
      <c r="B765" s="31" t="s">
        <v>49</v>
      </c>
      <c r="C765" s="32">
        <v>1</v>
      </c>
      <c r="D765" s="31" t="s">
        <v>50</v>
      </c>
      <c r="E765" s="31" t="s">
        <v>96</v>
      </c>
      <c r="F765" s="31" t="s">
        <v>194</v>
      </c>
      <c r="G765" s="31" t="s">
        <v>92</v>
      </c>
      <c r="H765" s="31" t="s">
        <v>99</v>
      </c>
      <c r="I765" s="31" t="s">
        <v>53</v>
      </c>
      <c r="J765" s="31" t="s">
        <v>54</v>
      </c>
      <c r="K765" s="31" t="s">
        <v>54</v>
      </c>
      <c r="L765" s="31" t="s">
        <v>55</v>
      </c>
      <c r="M765" s="31" t="s">
        <v>51</v>
      </c>
      <c r="N765" s="31" t="s">
        <v>50</v>
      </c>
      <c r="O765" s="31" t="s">
        <v>57</v>
      </c>
      <c r="P765" s="31" t="s">
        <v>50</v>
      </c>
      <c r="Q765" s="31" t="s">
        <v>498</v>
      </c>
      <c r="R765" s="31" t="s">
        <v>74</v>
      </c>
      <c r="S765" s="31" t="s">
        <v>53</v>
      </c>
      <c r="T765" s="31" t="s">
        <v>60</v>
      </c>
      <c r="U765" s="31" t="s">
        <v>60</v>
      </c>
      <c r="V765" s="31" t="s">
        <v>66</v>
      </c>
      <c r="W765" s="31" t="s">
        <v>50</v>
      </c>
      <c r="X765" s="31" t="s">
        <v>161</v>
      </c>
      <c r="Y765" s="31" t="s">
        <v>50</v>
      </c>
      <c r="Z765" s="31" t="s">
        <v>62</v>
      </c>
      <c r="AA765" s="31" t="s">
        <v>50</v>
      </c>
      <c r="AB765" s="31" t="s">
        <v>50</v>
      </c>
      <c r="AC765" s="31" t="s">
        <v>87</v>
      </c>
      <c r="AD765" s="31" t="s">
        <v>72</v>
      </c>
      <c r="AE765" s="2">
        <f t="shared" si="122"/>
        <v>48</v>
      </c>
      <c r="AF765" s="31" t="s">
        <v>84</v>
      </c>
      <c r="AG765" s="31" t="s">
        <v>129</v>
      </c>
      <c r="AH765" s="31" t="s">
        <v>152</v>
      </c>
      <c r="AI765" s="31" t="s">
        <v>435</v>
      </c>
      <c r="AJ765" s="31">
        <f t="shared" si="123"/>
        <v>0</v>
      </c>
      <c r="AK765" s="34">
        <f t="shared" si="124"/>
        <v>-99</v>
      </c>
      <c r="AL765" s="30">
        <f t="shared" si="125"/>
        <v>-99</v>
      </c>
      <c r="AM765" s="5">
        <f t="shared" si="129"/>
        <v>10.41</v>
      </c>
      <c r="AN765" s="5">
        <f t="shared" si="130"/>
        <v>0</v>
      </c>
      <c r="AO765" s="30">
        <f t="shared" si="131"/>
        <v>0</v>
      </c>
      <c r="AP765" s="30">
        <f t="shared" si="126"/>
        <v>0</v>
      </c>
      <c r="AQ765" t="str">
        <f t="shared" si="127"/>
        <v>1978 - 1992</v>
      </c>
      <c r="AR765" s="2">
        <f t="shared" si="128"/>
        <v>1990</v>
      </c>
      <c r="AS765" s="2">
        <f t="shared" si="132"/>
        <v>-99</v>
      </c>
      <c r="AT765" s="31" t="s">
        <v>50</v>
      </c>
      <c r="AU765" s="31" t="s">
        <v>50</v>
      </c>
      <c r="AV765" s="31" t="s">
        <v>66</v>
      </c>
      <c r="AW765" s="31" t="s">
        <v>57</v>
      </c>
      <c r="AX765" s="31" t="s">
        <v>267</v>
      </c>
      <c r="AY765" s="31" t="s">
        <v>68</v>
      </c>
      <c r="AZ765" s="31" t="s">
        <v>152</v>
      </c>
      <c r="BA765" s="31" t="s">
        <v>435</v>
      </c>
      <c r="BB765" s="31" t="s">
        <v>50</v>
      </c>
      <c r="BC765" s="31" t="s">
        <v>50</v>
      </c>
      <c r="BD765" s="31" t="s">
        <v>50</v>
      </c>
      <c r="BE765" s="31" t="s">
        <v>50</v>
      </c>
      <c r="BF765" s="31" t="s">
        <v>50</v>
      </c>
    </row>
    <row r="766" spans="1:58" ht="45" x14ac:dyDescent="0.25">
      <c r="A766" s="31" t="s">
        <v>4257</v>
      </c>
      <c r="B766" s="31" t="s">
        <v>49</v>
      </c>
      <c r="C766" s="32">
        <v>3</v>
      </c>
      <c r="D766" s="31" t="s">
        <v>50</v>
      </c>
      <c r="E766" s="31" t="s">
        <v>96</v>
      </c>
      <c r="F766" s="31" t="s">
        <v>194</v>
      </c>
      <c r="G766" s="31" t="s">
        <v>92</v>
      </c>
      <c r="H766" s="31" t="s">
        <v>99</v>
      </c>
      <c r="I766" s="31" t="s">
        <v>59</v>
      </c>
      <c r="J766" s="31" t="s">
        <v>54</v>
      </c>
      <c r="K766" s="31" t="s">
        <v>54</v>
      </c>
      <c r="L766" s="31" t="s">
        <v>55</v>
      </c>
      <c r="M766" s="31" t="s">
        <v>245</v>
      </c>
      <c r="N766" s="31" t="s">
        <v>50</v>
      </c>
      <c r="O766" s="31" t="s">
        <v>57</v>
      </c>
      <c r="P766" s="31" t="s">
        <v>50</v>
      </c>
      <c r="Q766" s="31" t="s">
        <v>498</v>
      </c>
      <c r="R766" s="31" t="s">
        <v>74</v>
      </c>
      <c r="S766" s="31" t="s">
        <v>53</v>
      </c>
      <c r="T766" s="31" t="s">
        <v>60</v>
      </c>
      <c r="U766" s="31" t="s">
        <v>60</v>
      </c>
      <c r="V766" s="31" t="s">
        <v>66</v>
      </c>
      <c r="W766" s="31" t="s">
        <v>50</v>
      </c>
      <c r="X766" s="31" t="s">
        <v>161</v>
      </c>
      <c r="Y766" s="31" t="s">
        <v>50</v>
      </c>
      <c r="Z766" s="31" t="s">
        <v>62</v>
      </c>
      <c r="AA766" s="31" t="s">
        <v>50</v>
      </c>
      <c r="AB766" s="31" t="s">
        <v>50</v>
      </c>
      <c r="AC766" s="31" t="s">
        <v>87</v>
      </c>
      <c r="AD766" s="31" t="s">
        <v>72</v>
      </c>
      <c r="AE766" s="2">
        <f t="shared" si="122"/>
        <v>48</v>
      </c>
      <c r="AF766" s="31" t="s">
        <v>84</v>
      </c>
      <c r="AG766" s="31" t="s">
        <v>129</v>
      </c>
      <c r="AH766" s="31" t="s">
        <v>152</v>
      </c>
      <c r="AI766" s="31" t="s">
        <v>435</v>
      </c>
      <c r="AJ766" s="31">
        <f t="shared" si="123"/>
        <v>0</v>
      </c>
      <c r="AK766" s="34">
        <f t="shared" si="124"/>
        <v>-99</v>
      </c>
      <c r="AL766" s="30">
        <f t="shared" si="125"/>
        <v>-99</v>
      </c>
      <c r="AM766" s="5">
        <f t="shared" si="129"/>
        <v>10.41</v>
      </c>
      <c r="AN766" s="5">
        <f t="shared" si="130"/>
        <v>0</v>
      </c>
      <c r="AO766" s="30">
        <f t="shared" si="131"/>
        <v>0</v>
      </c>
      <c r="AP766" s="30">
        <f t="shared" si="126"/>
        <v>0</v>
      </c>
      <c r="AQ766" t="str">
        <f t="shared" si="127"/>
        <v>1978 - 1992</v>
      </c>
      <c r="AR766" s="2">
        <f t="shared" si="128"/>
        <v>1990</v>
      </c>
      <c r="AS766" s="2">
        <f t="shared" si="132"/>
        <v>-99</v>
      </c>
      <c r="AT766" s="31" t="s">
        <v>50</v>
      </c>
      <c r="AU766" s="31" t="s">
        <v>50</v>
      </c>
      <c r="AV766" s="31" t="s">
        <v>66</v>
      </c>
      <c r="AW766" s="31" t="s">
        <v>57</v>
      </c>
      <c r="AX766" s="31" t="s">
        <v>267</v>
      </c>
      <c r="AY766" s="31" t="s">
        <v>68</v>
      </c>
      <c r="AZ766" s="31" t="s">
        <v>152</v>
      </c>
      <c r="BA766" s="31" t="s">
        <v>435</v>
      </c>
      <c r="BB766" s="31" t="s">
        <v>50</v>
      </c>
      <c r="BC766" s="31" t="s">
        <v>50</v>
      </c>
      <c r="BD766" s="31" t="s">
        <v>50</v>
      </c>
      <c r="BE766" s="31" t="s">
        <v>50</v>
      </c>
      <c r="BF766" s="31" t="s">
        <v>50</v>
      </c>
    </row>
    <row r="767" spans="1:58" ht="45" x14ac:dyDescent="0.25">
      <c r="A767" s="31" t="s">
        <v>4257</v>
      </c>
      <c r="B767" s="31" t="s">
        <v>49</v>
      </c>
      <c r="C767" s="32">
        <v>4</v>
      </c>
      <c r="D767" s="31" t="s">
        <v>50</v>
      </c>
      <c r="E767" s="31" t="s">
        <v>96</v>
      </c>
      <c r="F767" s="31" t="s">
        <v>194</v>
      </c>
      <c r="G767" s="31" t="s">
        <v>92</v>
      </c>
      <c r="H767" s="31" t="s">
        <v>99</v>
      </c>
      <c r="I767" s="31" t="s">
        <v>304</v>
      </c>
      <c r="J767" s="31" t="s">
        <v>54</v>
      </c>
      <c r="K767" s="31" t="s">
        <v>54</v>
      </c>
      <c r="L767" s="31" t="s">
        <v>55</v>
      </c>
      <c r="M767" s="31" t="s">
        <v>102</v>
      </c>
      <c r="N767" s="31" t="s">
        <v>50</v>
      </c>
      <c r="O767" s="31" t="s">
        <v>57</v>
      </c>
      <c r="P767" s="31" t="s">
        <v>50</v>
      </c>
      <c r="Q767" s="31" t="s">
        <v>498</v>
      </c>
      <c r="R767" s="31" t="s">
        <v>74</v>
      </c>
      <c r="S767" s="31" t="s">
        <v>53</v>
      </c>
      <c r="T767" s="31" t="s">
        <v>60</v>
      </c>
      <c r="U767" s="31" t="s">
        <v>60</v>
      </c>
      <c r="V767" s="31" t="s">
        <v>66</v>
      </c>
      <c r="W767" s="31" t="s">
        <v>50</v>
      </c>
      <c r="X767" s="31" t="s">
        <v>161</v>
      </c>
      <c r="Y767" s="31" t="s">
        <v>50</v>
      </c>
      <c r="Z767" s="31" t="s">
        <v>62</v>
      </c>
      <c r="AA767" s="31" t="s">
        <v>50</v>
      </c>
      <c r="AB767" s="31" t="s">
        <v>50</v>
      </c>
      <c r="AC767" s="31" t="s">
        <v>87</v>
      </c>
      <c r="AD767" s="31" t="s">
        <v>72</v>
      </c>
      <c r="AE767" s="2">
        <f t="shared" si="122"/>
        <v>48</v>
      </c>
      <c r="AF767" s="31" t="s">
        <v>84</v>
      </c>
      <c r="AG767" s="31" t="s">
        <v>129</v>
      </c>
      <c r="AH767" s="31" t="s">
        <v>152</v>
      </c>
      <c r="AI767" s="31" t="s">
        <v>12144</v>
      </c>
      <c r="AJ767" s="31">
        <f t="shared" si="123"/>
        <v>0</v>
      </c>
      <c r="AK767" s="34">
        <f t="shared" si="124"/>
        <v>-99</v>
      </c>
      <c r="AL767" s="30">
        <f t="shared" si="125"/>
        <v>-99</v>
      </c>
      <c r="AM767" s="5">
        <f t="shared" si="129"/>
        <v>10.41</v>
      </c>
      <c r="AN767" s="5">
        <f t="shared" si="130"/>
        <v>0</v>
      </c>
      <c r="AO767" s="30">
        <f t="shared" si="131"/>
        <v>0</v>
      </c>
      <c r="AP767" s="30">
        <f t="shared" si="126"/>
        <v>0</v>
      </c>
      <c r="AQ767" t="str">
        <f t="shared" si="127"/>
        <v>1978 - 1992</v>
      </c>
      <c r="AR767" s="2">
        <f t="shared" si="128"/>
        <v>1990</v>
      </c>
      <c r="AS767" s="2">
        <f t="shared" si="132"/>
        <v>-99</v>
      </c>
      <c r="AT767" s="31" t="s">
        <v>50</v>
      </c>
      <c r="AU767" s="31" t="s">
        <v>50</v>
      </c>
      <c r="AV767" s="31" t="s">
        <v>66</v>
      </c>
      <c r="AW767" s="31" t="s">
        <v>57</v>
      </c>
      <c r="AX767" s="31" t="s">
        <v>267</v>
      </c>
      <c r="AY767" s="31" t="s">
        <v>68</v>
      </c>
      <c r="AZ767" s="31" t="s">
        <v>152</v>
      </c>
      <c r="BA767" s="31" t="s">
        <v>12144</v>
      </c>
      <c r="BB767" s="31" t="s">
        <v>50</v>
      </c>
      <c r="BC767" s="31" t="s">
        <v>50</v>
      </c>
      <c r="BD767" s="31" t="s">
        <v>50</v>
      </c>
      <c r="BE767" s="31" t="s">
        <v>50</v>
      </c>
      <c r="BF767" s="31" t="s">
        <v>50</v>
      </c>
    </row>
    <row r="768" spans="1:58" ht="45" x14ac:dyDescent="0.25">
      <c r="A768" s="31" t="s">
        <v>4257</v>
      </c>
      <c r="B768" s="31" t="s">
        <v>49</v>
      </c>
      <c r="C768" s="32">
        <v>5</v>
      </c>
      <c r="D768" s="31" t="s">
        <v>50</v>
      </c>
      <c r="E768" s="31" t="s">
        <v>96</v>
      </c>
      <c r="F768" s="31" t="s">
        <v>194</v>
      </c>
      <c r="G768" s="31" t="s">
        <v>92</v>
      </c>
      <c r="H768" s="31" t="s">
        <v>99</v>
      </c>
      <c r="I768" s="31" t="s">
        <v>86</v>
      </c>
      <c r="J768" s="31" t="s">
        <v>54</v>
      </c>
      <c r="K768" s="31" t="s">
        <v>54</v>
      </c>
      <c r="L768" s="31" t="s">
        <v>55</v>
      </c>
      <c r="M768" s="31" t="s">
        <v>486</v>
      </c>
      <c r="N768" s="31" t="s">
        <v>50</v>
      </c>
      <c r="O768" s="31" t="s">
        <v>57</v>
      </c>
      <c r="P768" s="31" t="s">
        <v>50</v>
      </c>
      <c r="Q768" s="31" t="s">
        <v>498</v>
      </c>
      <c r="R768" s="31" t="s">
        <v>74</v>
      </c>
      <c r="S768" s="31" t="s">
        <v>53</v>
      </c>
      <c r="T768" s="31" t="s">
        <v>60</v>
      </c>
      <c r="U768" s="31" t="s">
        <v>60</v>
      </c>
      <c r="V768" s="31" t="s">
        <v>66</v>
      </c>
      <c r="W768" s="31" t="s">
        <v>50</v>
      </c>
      <c r="X768" s="31" t="s">
        <v>161</v>
      </c>
      <c r="Y768" s="31" t="s">
        <v>50</v>
      </c>
      <c r="Z768" s="31" t="s">
        <v>62</v>
      </c>
      <c r="AA768" s="31" t="s">
        <v>50</v>
      </c>
      <c r="AB768" s="31" t="s">
        <v>50</v>
      </c>
      <c r="AC768" s="31" t="s">
        <v>87</v>
      </c>
      <c r="AD768" s="31" t="s">
        <v>72</v>
      </c>
      <c r="AE768" s="2">
        <f t="shared" si="122"/>
        <v>48</v>
      </c>
      <c r="AF768" s="31" t="s">
        <v>84</v>
      </c>
      <c r="AG768" s="31" t="s">
        <v>129</v>
      </c>
      <c r="AH768" s="31" t="s">
        <v>152</v>
      </c>
      <c r="AI768" s="31" t="s">
        <v>435</v>
      </c>
      <c r="AJ768" s="31">
        <f t="shared" si="123"/>
        <v>0</v>
      </c>
      <c r="AK768" s="34">
        <f t="shared" si="124"/>
        <v>-99</v>
      </c>
      <c r="AL768" s="30">
        <f t="shared" si="125"/>
        <v>-99</v>
      </c>
      <c r="AM768" s="5">
        <f t="shared" si="129"/>
        <v>10.41</v>
      </c>
      <c r="AN768" s="5">
        <f t="shared" si="130"/>
        <v>0</v>
      </c>
      <c r="AO768" s="30">
        <f t="shared" si="131"/>
        <v>0</v>
      </c>
      <c r="AP768" s="30">
        <f t="shared" si="126"/>
        <v>0</v>
      </c>
      <c r="AQ768" t="str">
        <f t="shared" si="127"/>
        <v>1978 - 1992</v>
      </c>
      <c r="AR768" s="2">
        <f t="shared" si="128"/>
        <v>1990</v>
      </c>
      <c r="AS768" s="2">
        <f t="shared" si="132"/>
        <v>-99</v>
      </c>
      <c r="AT768" s="31" t="s">
        <v>50</v>
      </c>
      <c r="AU768" s="31" t="s">
        <v>50</v>
      </c>
      <c r="AV768" s="31" t="s">
        <v>66</v>
      </c>
      <c r="AW768" s="31" t="s">
        <v>57</v>
      </c>
      <c r="AX768" s="31" t="s">
        <v>267</v>
      </c>
      <c r="AY768" s="31" t="s">
        <v>68</v>
      </c>
      <c r="AZ768" s="31" t="s">
        <v>152</v>
      </c>
      <c r="BA768" s="31" t="s">
        <v>435</v>
      </c>
      <c r="BB768" s="31" t="s">
        <v>50</v>
      </c>
      <c r="BC768" s="31" t="s">
        <v>50</v>
      </c>
      <c r="BD768" s="31" t="s">
        <v>50</v>
      </c>
      <c r="BE768" s="31" t="s">
        <v>50</v>
      </c>
      <c r="BF768" s="31" t="s">
        <v>50</v>
      </c>
    </row>
    <row r="769" spans="1:58" ht="45" x14ac:dyDescent="0.25">
      <c r="A769" s="31" t="s">
        <v>4257</v>
      </c>
      <c r="B769" s="31" t="s">
        <v>49</v>
      </c>
      <c r="C769" s="32">
        <v>7</v>
      </c>
      <c r="D769" s="31" t="s">
        <v>50</v>
      </c>
      <c r="E769" s="31" t="s">
        <v>96</v>
      </c>
      <c r="F769" s="31" t="s">
        <v>194</v>
      </c>
      <c r="G769" s="31" t="s">
        <v>92</v>
      </c>
      <c r="H769" s="31" t="s">
        <v>99</v>
      </c>
      <c r="I769" s="31" t="s">
        <v>57</v>
      </c>
      <c r="J769" s="31" t="s">
        <v>54</v>
      </c>
      <c r="K769" s="31" t="s">
        <v>54</v>
      </c>
      <c r="L769" s="31" t="s">
        <v>55</v>
      </c>
      <c r="M769" s="31" t="s">
        <v>191</v>
      </c>
      <c r="N769" s="31" t="s">
        <v>50</v>
      </c>
      <c r="O769" s="31" t="s">
        <v>57</v>
      </c>
      <c r="P769" s="31" t="s">
        <v>50</v>
      </c>
      <c r="Q769" s="31" t="s">
        <v>498</v>
      </c>
      <c r="R769" s="31" t="s">
        <v>74</v>
      </c>
      <c r="S769" s="31" t="s">
        <v>53</v>
      </c>
      <c r="T769" s="31" t="s">
        <v>60</v>
      </c>
      <c r="U769" s="31" t="s">
        <v>60</v>
      </c>
      <c r="V769" s="31" t="s">
        <v>66</v>
      </c>
      <c r="W769" s="31" t="s">
        <v>50</v>
      </c>
      <c r="X769" s="31" t="s">
        <v>161</v>
      </c>
      <c r="Y769" s="31" t="s">
        <v>50</v>
      </c>
      <c r="Z769" s="31" t="s">
        <v>62</v>
      </c>
      <c r="AA769" s="31" t="s">
        <v>50</v>
      </c>
      <c r="AB769" s="31" t="s">
        <v>50</v>
      </c>
      <c r="AC769" s="31" t="s">
        <v>87</v>
      </c>
      <c r="AD769" s="31" t="s">
        <v>72</v>
      </c>
      <c r="AE769" s="2">
        <f t="shared" si="122"/>
        <v>48</v>
      </c>
      <c r="AF769" s="31" t="s">
        <v>84</v>
      </c>
      <c r="AG769" s="31" t="s">
        <v>129</v>
      </c>
      <c r="AH769" s="31" t="s">
        <v>152</v>
      </c>
      <c r="AI769" s="31" t="s">
        <v>435</v>
      </c>
      <c r="AJ769" s="31">
        <f t="shared" si="123"/>
        <v>0</v>
      </c>
      <c r="AK769" s="34">
        <f t="shared" si="124"/>
        <v>-99</v>
      </c>
      <c r="AL769" s="30">
        <f t="shared" si="125"/>
        <v>-99</v>
      </c>
      <c r="AM769" s="5">
        <f t="shared" si="129"/>
        <v>10.41</v>
      </c>
      <c r="AN769" s="5">
        <f t="shared" si="130"/>
        <v>0</v>
      </c>
      <c r="AO769" s="30">
        <f t="shared" si="131"/>
        <v>0</v>
      </c>
      <c r="AP769" s="30">
        <f t="shared" si="126"/>
        <v>0</v>
      </c>
      <c r="AQ769" t="str">
        <f t="shared" si="127"/>
        <v>1978 - 1992</v>
      </c>
      <c r="AR769" s="2">
        <f t="shared" si="128"/>
        <v>1990</v>
      </c>
      <c r="AS769" s="2">
        <f t="shared" si="132"/>
        <v>-99</v>
      </c>
      <c r="AT769" s="31" t="s">
        <v>50</v>
      </c>
      <c r="AU769" s="31" t="s">
        <v>50</v>
      </c>
      <c r="AV769" s="31" t="s">
        <v>66</v>
      </c>
      <c r="AW769" s="31" t="s">
        <v>57</v>
      </c>
      <c r="AX769" s="31" t="s">
        <v>267</v>
      </c>
      <c r="AY769" s="31" t="s">
        <v>68</v>
      </c>
      <c r="AZ769" s="31" t="s">
        <v>152</v>
      </c>
      <c r="BA769" s="31" t="s">
        <v>435</v>
      </c>
      <c r="BB769" s="31" t="s">
        <v>50</v>
      </c>
      <c r="BC769" s="31" t="s">
        <v>50</v>
      </c>
      <c r="BD769" s="31" t="s">
        <v>50</v>
      </c>
      <c r="BE769" s="31" t="s">
        <v>50</v>
      </c>
      <c r="BF769" s="31" t="s">
        <v>50</v>
      </c>
    </row>
    <row r="770" spans="1:58" ht="45" x14ac:dyDescent="0.25">
      <c r="A770" s="31" t="s">
        <v>4257</v>
      </c>
      <c r="B770" s="31" t="s">
        <v>49</v>
      </c>
      <c r="C770" s="32">
        <v>11</v>
      </c>
      <c r="D770" s="31" t="s">
        <v>50</v>
      </c>
      <c r="E770" s="31" t="s">
        <v>96</v>
      </c>
      <c r="F770" s="31" t="s">
        <v>194</v>
      </c>
      <c r="G770" s="31" t="s">
        <v>92</v>
      </c>
      <c r="H770" s="31" t="s">
        <v>99</v>
      </c>
      <c r="I770" s="31" t="s">
        <v>971</v>
      </c>
      <c r="J770" s="31" t="s">
        <v>54</v>
      </c>
      <c r="K770" s="31" t="s">
        <v>54</v>
      </c>
      <c r="L770" s="31" t="s">
        <v>55</v>
      </c>
      <c r="M770" s="31" t="s">
        <v>70</v>
      </c>
      <c r="N770" s="31" t="s">
        <v>50</v>
      </c>
      <c r="O770" s="31" t="s">
        <v>57</v>
      </c>
      <c r="P770" s="31" t="s">
        <v>50</v>
      </c>
      <c r="Q770" s="31" t="s">
        <v>498</v>
      </c>
      <c r="R770" s="31" t="s">
        <v>74</v>
      </c>
      <c r="S770" s="31" t="s">
        <v>53</v>
      </c>
      <c r="T770" s="31" t="s">
        <v>60</v>
      </c>
      <c r="U770" s="31" t="s">
        <v>60</v>
      </c>
      <c r="V770" s="31" t="s">
        <v>66</v>
      </c>
      <c r="W770" s="31" t="s">
        <v>50</v>
      </c>
      <c r="X770" s="31" t="s">
        <v>161</v>
      </c>
      <c r="Y770" s="31" t="s">
        <v>50</v>
      </c>
      <c r="Z770" s="31" t="s">
        <v>62</v>
      </c>
      <c r="AA770" s="31" t="s">
        <v>50</v>
      </c>
      <c r="AB770" s="31" t="s">
        <v>50</v>
      </c>
      <c r="AC770" s="31" t="s">
        <v>87</v>
      </c>
      <c r="AD770" s="31" t="s">
        <v>72</v>
      </c>
      <c r="AE770" s="2">
        <f t="shared" si="122"/>
        <v>48</v>
      </c>
      <c r="AF770" s="31" t="s">
        <v>84</v>
      </c>
      <c r="AG770" s="31" t="s">
        <v>129</v>
      </c>
      <c r="AH770" s="31" t="s">
        <v>152</v>
      </c>
      <c r="AI770" s="31" t="s">
        <v>435</v>
      </c>
      <c r="AJ770" s="31">
        <f t="shared" si="123"/>
        <v>0</v>
      </c>
      <c r="AK770" s="34">
        <f t="shared" si="124"/>
        <v>-99</v>
      </c>
      <c r="AL770" s="30">
        <f t="shared" si="125"/>
        <v>-99</v>
      </c>
      <c r="AM770" s="5">
        <f t="shared" si="129"/>
        <v>10.41</v>
      </c>
      <c r="AN770" s="5">
        <f t="shared" si="130"/>
        <v>0</v>
      </c>
      <c r="AO770" s="30">
        <f t="shared" si="131"/>
        <v>0</v>
      </c>
      <c r="AP770" s="30">
        <f t="shared" si="126"/>
        <v>0</v>
      </c>
      <c r="AQ770" t="str">
        <f t="shared" si="127"/>
        <v>1978 - 1992</v>
      </c>
      <c r="AR770" s="2">
        <f t="shared" si="128"/>
        <v>1990</v>
      </c>
      <c r="AS770" s="2">
        <f t="shared" si="132"/>
        <v>-99</v>
      </c>
      <c r="AT770" s="31" t="s">
        <v>50</v>
      </c>
      <c r="AU770" s="31" t="s">
        <v>50</v>
      </c>
      <c r="AV770" s="31" t="s">
        <v>66</v>
      </c>
      <c r="AW770" s="31" t="s">
        <v>57</v>
      </c>
      <c r="AX770" s="31" t="s">
        <v>267</v>
      </c>
      <c r="AY770" s="31" t="s">
        <v>68</v>
      </c>
      <c r="AZ770" s="31" t="s">
        <v>152</v>
      </c>
      <c r="BA770" s="31" t="s">
        <v>435</v>
      </c>
      <c r="BB770" s="31" t="s">
        <v>50</v>
      </c>
      <c r="BC770" s="31" t="s">
        <v>50</v>
      </c>
      <c r="BD770" s="31" t="s">
        <v>50</v>
      </c>
      <c r="BE770" s="31" t="s">
        <v>50</v>
      </c>
      <c r="BF770" s="31" t="s">
        <v>50</v>
      </c>
    </row>
    <row r="771" spans="1:58" ht="45" x14ac:dyDescent="0.25">
      <c r="A771" s="31" t="s">
        <v>4272</v>
      </c>
      <c r="B771" s="31" t="s">
        <v>49</v>
      </c>
      <c r="C771" s="32">
        <v>1</v>
      </c>
      <c r="D771" s="31" t="s">
        <v>50</v>
      </c>
      <c r="E771" s="31" t="s">
        <v>84</v>
      </c>
      <c r="F771" s="31" t="s">
        <v>85</v>
      </c>
      <c r="G771" s="31" t="s">
        <v>50</v>
      </c>
      <c r="H771" s="31" t="s">
        <v>50</v>
      </c>
      <c r="I771" s="31" t="s">
        <v>53</v>
      </c>
      <c r="J771" s="31" t="s">
        <v>54</v>
      </c>
      <c r="K771" s="31" t="s">
        <v>54</v>
      </c>
      <c r="L771" s="31" t="s">
        <v>55</v>
      </c>
      <c r="M771" s="31" t="s">
        <v>72</v>
      </c>
      <c r="N771" s="31" t="s">
        <v>50</v>
      </c>
      <c r="O771" s="31" t="s">
        <v>57</v>
      </c>
      <c r="P771" s="31" t="s">
        <v>409</v>
      </c>
      <c r="Q771" s="31" t="s">
        <v>50</v>
      </c>
      <c r="R771" s="31" t="s">
        <v>58</v>
      </c>
      <c r="S771" s="31" t="s">
        <v>59</v>
      </c>
      <c r="T771" s="31" t="s">
        <v>60</v>
      </c>
      <c r="U771" s="31" t="s">
        <v>60</v>
      </c>
      <c r="V771" s="31" t="s">
        <v>60</v>
      </c>
      <c r="W771" s="31" t="s">
        <v>50</v>
      </c>
      <c r="X771" s="31" t="s">
        <v>50</v>
      </c>
      <c r="Y771" s="31" t="s">
        <v>50</v>
      </c>
      <c r="Z771" s="31" t="s">
        <v>62</v>
      </c>
      <c r="AA771" s="31" t="s">
        <v>50</v>
      </c>
      <c r="AB771" s="31" t="s">
        <v>50</v>
      </c>
      <c r="AC771" s="31" t="s">
        <v>87</v>
      </c>
      <c r="AD771" s="31" t="s">
        <v>72</v>
      </c>
      <c r="AE771" s="2">
        <f t="shared" si="122"/>
        <v>48</v>
      </c>
      <c r="AF771" s="31" t="s">
        <v>84</v>
      </c>
      <c r="AG771" s="31" t="s">
        <v>129</v>
      </c>
      <c r="AH771" s="31" t="s">
        <v>924</v>
      </c>
      <c r="AI771" s="31" t="s">
        <v>12145</v>
      </c>
      <c r="AJ771" s="31">
        <f t="shared" si="123"/>
        <v>0</v>
      </c>
      <c r="AK771" s="34">
        <f t="shared" si="124"/>
        <v>-99</v>
      </c>
      <c r="AL771" s="30">
        <f t="shared" si="125"/>
        <v>-99</v>
      </c>
      <c r="AM771" s="5">
        <f t="shared" si="129"/>
        <v>158.74</v>
      </c>
      <c r="AN771" s="5">
        <f t="shared" si="130"/>
        <v>0</v>
      </c>
      <c r="AO771" s="30">
        <f t="shared" si="131"/>
        <v>0</v>
      </c>
      <c r="AP771" s="30">
        <f t="shared" si="126"/>
        <v>0</v>
      </c>
      <c r="AQ771" t="str">
        <f t="shared" si="127"/>
        <v>Before 1978</v>
      </c>
      <c r="AR771" s="2">
        <f t="shared" si="128"/>
        <v>1974</v>
      </c>
      <c r="AS771" s="2">
        <f t="shared" si="132"/>
        <v>-99</v>
      </c>
      <c r="AT771" s="31" t="s">
        <v>50</v>
      </c>
      <c r="AU771" s="31" t="s">
        <v>50</v>
      </c>
      <c r="AV771" s="31" t="s">
        <v>141</v>
      </c>
      <c r="AW771" s="31" t="s">
        <v>86</v>
      </c>
      <c r="AX771" s="31" t="s">
        <v>50</v>
      </c>
      <c r="AY771" s="31" t="s">
        <v>50</v>
      </c>
      <c r="AZ771" s="31" t="s">
        <v>924</v>
      </c>
      <c r="BA771" s="31" t="s">
        <v>12753</v>
      </c>
      <c r="BB771" s="31" t="s">
        <v>50</v>
      </c>
      <c r="BC771" s="31" t="s">
        <v>50</v>
      </c>
      <c r="BD771" s="31" t="s">
        <v>50</v>
      </c>
      <c r="BE771" s="31" t="s">
        <v>50</v>
      </c>
      <c r="BF771" s="31" t="s">
        <v>50</v>
      </c>
    </row>
    <row r="772" spans="1:58" ht="45" x14ac:dyDescent="0.25">
      <c r="A772" s="31" t="s">
        <v>721</v>
      </c>
      <c r="B772" s="31" t="s">
        <v>49</v>
      </c>
      <c r="C772" s="32">
        <v>6</v>
      </c>
      <c r="D772" s="31" t="s">
        <v>50</v>
      </c>
      <c r="E772" s="31" t="s">
        <v>92</v>
      </c>
      <c r="F772" s="31" t="s">
        <v>99</v>
      </c>
      <c r="G772" s="31" t="s">
        <v>50</v>
      </c>
      <c r="H772" s="31" t="s">
        <v>50</v>
      </c>
      <c r="I772" s="31" t="s">
        <v>53</v>
      </c>
      <c r="J772" s="31" t="s">
        <v>54</v>
      </c>
      <c r="K772" s="31" t="s">
        <v>54</v>
      </c>
      <c r="L772" s="31" t="s">
        <v>55</v>
      </c>
      <c r="M772" s="31" t="s">
        <v>52</v>
      </c>
      <c r="N772" s="31" t="s">
        <v>60</v>
      </c>
      <c r="O772" s="31" t="s">
        <v>60</v>
      </c>
      <c r="P772" s="31" t="s">
        <v>50</v>
      </c>
      <c r="Q772" s="31" t="s">
        <v>73</v>
      </c>
      <c r="R772" s="31" t="s">
        <v>74</v>
      </c>
      <c r="S772" s="31" t="s">
        <v>59</v>
      </c>
      <c r="T772" s="31" t="s">
        <v>60</v>
      </c>
      <c r="U772" s="31" t="s">
        <v>60</v>
      </c>
      <c r="V772" s="31" t="s">
        <v>60</v>
      </c>
      <c r="W772" s="31" t="s">
        <v>50</v>
      </c>
      <c r="X772" s="31" t="s">
        <v>50</v>
      </c>
      <c r="Y772" s="31" t="s">
        <v>50</v>
      </c>
      <c r="Z772" s="31" t="s">
        <v>62</v>
      </c>
      <c r="AA772" s="31" t="s">
        <v>50</v>
      </c>
      <c r="AB772" s="31" t="s">
        <v>50</v>
      </c>
      <c r="AC772" s="31" t="s">
        <v>63</v>
      </c>
      <c r="AD772" s="31" t="s">
        <v>51</v>
      </c>
      <c r="AE772" s="2">
        <f t="shared" ref="AE772:AE835" si="133">IF(AG772="k",VALUE(AF772),IF(AG772="T",AF772*12,IF(TRIM(AF772)="","NA",AF772)))</f>
        <v>48</v>
      </c>
      <c r="AF772" s="31" t="s">
        <v>211</v>
      </c>
      <c r="AG772" s="31" t="s">
        <v>76</v>
      </c>
      <c r="AH772" s="31" t="s">
        <v>77</v>
      </c>
      <c r="AI772" s="31" t="s">
        <v>724</v>
      </c>
      <c r="AJ772" s="31">
        <f t="shared" ref="AJ772:AJ835" si="134">IF(AS772&gt;0,VALUE(M772),0)</f>
        <v>0</v>
      </c>
      <c r="AK772" s="34">
        <f t="shared" ref="AK772:AK835" si="135">IF(AS772&gt;0,IF(P772&lt;&gt;"",2013-VALUE(P772),IF(Q772&lt;&gt;"",2013-VALUE(Q772),-99)),-99)</f>
        <v>-99</v>
      </c>
      <c r="AL772" s="30">
        <f t="shared" ref="AL772:AL835" si="136">IF(OR((2013-AR772)=AK772,AK772=-99),-99,AK772)</f>
        <v>-99</v>
      </c>
      <c r="AM772" s="5">
        <f t="shared" si="129"/>
        <v>213.42</v>
      </c>
      <c r="AN772" s="5">
        <f t="shared" si="130"/>
        <v>0</v>
      </c>
      <c r="AO772" s="30">
        <f t="shared" si="131"/>
        <v>0</v>
      </c>
      <c r="AP772" s="30">
        <f t="shared" ref="AP772:AP835" si="137">AN772*AS772</f>
        <v>0</v>
      </c>
      <c r="AQ772" t="str">
        <f t="shared" ref="AQ772:AQ835" si="138">IF(OR(ISERROR(AR772),AR772=0),0,VLOOKUP(AR772,tblVintages,2,TRUE))</f>
        <v>Before 1978</v>
      </c>
      <c r="AR772" s="2">
        <f t="shared" ref="AR772:AR835" si="139">VLOOKUP(A772,tblBldgInfo,7,FALSE)</f>
        <v>1972</v>
      </c>
      <c r="AS772" s="2">
        <f t="shared" si="132"/>
        <v>-99</v>
      </c>
      <c r="AT772" s="31" t="s">
        <v>723</v>
      </c>
      <c r="AU772" s="31" t="s">
        <v>50</v>
      </c>
      <c r="AV772" s="31" t="s">
        <v>66</v>
      </c>
      <c r="AW772" s="31" t="s">
        <v>57</v>
      </c>
      <c r="AX772" s="31" t="s">
        <v>446</v>
      </c>
      <c r="AY772" s="31" t="s">
        <v>68</v>
      </c>
      <c r="AZ772" s="31" t="s">
        <v>50</v>
      </c>
      <c r="BA772" s="31" t="s">
        <v>50</v>
      </c>
      <c r="BB772" s="31" t="s">
        <v>50</v>
      </c>
      <c r="BC772" s="31" t="s">
        <v>50</v>
      </c>
      <c r="BD772" s="31" t="s">
        <v>50</v>
      </c>
      <c r="BE772" s="31" t="s">
        <v>50</v>
      </c>
      <c r="BF772" s="31" t="s">
        <v>50</v>
      </c>
    </row>
    <row r="773" spans="1:58" ht="45" x14ac:dyDescent="0.25">
      <c r="A773" s="31" t="s">
        <v>4288</v>
      </c>
      <c r="B773" s="31" t="s">
        <v>49</v>
      </c>
      <c r="C773" s="32">
        <v>3</v>
      </c>
      <c r="D773" s="31" t="s">
        <v>53</v>
      </c>
      <c r="E773" s="31" t="s">
        <v>70</v>
      </c>
      <c r="F773" s="31" t="s">
        <v>71</v>
      </c>
      <c r="G773" s="31" t="s">
        <v>50</v>
      </c>
      <c r="H773" s="31" t="s">
        <v>50</v>
      </c>
      <c r="I773" s="31" t="s">
        <v>53</v>
      </c>
      <c r="J773" s="31" t="s">
        <v>54</v>
      </c>
      <c r="K773" s="31" t="s">
        <v>54</v>
      </c>
      <c r="L773" s="31" t="s">
        <v>55</v>
      </c>
      <c r="M773" s="31" t="s">
        <v>72</v>
      </c>
      <c r="N773" s="31" t="s">
        <v>50</v>
      </c>
      <c r="O773" s="31" t="s">
        <v>57</v>
      </c>
      <c r="P773" s="31" t="s">
        <v>50</v>
      </c>
      <c r="Q773" s="31" t="s">
        <v>205</v>
      </c>
      <c r="R773" s="31" t="s">
        <v>74</v>
      </c>
      <c r="S773" s="31" t="s">
        <v>59</v>
      </c>
      <c r="T773" s="31" t="s">
        <v>60</v>
      </c>
      <c r="U773" s="31" t="s">
        <v>60</v>
      </c>
      <c r="V773" s="31" t="s">
        <v>66</v>
      </c>
      <c r="W773" s="31" t="s">
        <v>50</v>
      </c>
      <c r="X773" s="31" t="s">
        <v>50</v>
      </c>
      <c r="Y773" s="31" t="s">
        <v>50</v>
      </c>
      <c r="Z773" s="31" t="s">
        <v>62</v>
      </c>
      <c r="AA773" s="31" t="s">
        <v>50</v>
      </c>
      <c r="AB773" s="31" t="s">
        <v>50</v>
      </c>
      <c r="AC773" s="31" t="s">
        <v>11850</v>
      </c>
      <c r="AD773" s="31" t="s">
        <v>72</v>
      </c>
      <c r="AE773" s="2">
        <f t="shared" si="133"/>
        <v>48</v>
      </c>
      <c r="AF773" s="31" t="s">
        <v>84</v>
      </c>
      <c r="AG773" s="31" t="s">
        <v>129</v>
      </c>
      <c r="AH773" s="31" t="s">
        <v>77</v>
      </c>
      <c r="AI773" s="31" t="s">
        <v>12146</v>
      </c>
      <c r="AJ773" s="31">
        <f t="shared" si="134"/>
        <v>0</v>
      </c>
      <c r="AK773" s="34">
        <f t="shared" si="135"/>
        <v>-99</v>
      </c>
      <c r="AL773" s="30">
        <f t="shared" si="136"/>
        <v>-99</v>
      </c>
      <c r="AM773" s="5">
        <f t="shared" ref="AM773:AM836" si="140">VLOOKUP(A773,tblSiteWeights,4,FALSE)</f>
        <v>135.43</v>
      </c>
      <c r="AN773" s="5">
        <f t="shared" ref="AN773:AN836" si="141">IF(AND(AS773&gt;0,AM773&gt;0),M773*AE773,0)</f>
        <v>0</v>
      </c>
      <c r="AO773" s="30">
        <f t="shared" ref="AO773:AO836" si="142">AN773*AS773</f>
        <v>0</v>
      </c>
      <c r="AP773" s="30">
        <f t="shared" si="137"/>
        <v>0</v>
      </c>
      <c r="AQ773" t="str">
        <f t="shared" si="138"/>
        <v>1978 - 1992</v>
      </c>
      <c r="AR773" s="2">
        <f t="shared" si="139"/>
        <v>1984</v>
      </c>
      <c r="AS773" s="2">
        <f t="shared" ref="AS773:AS836" si="143">IF(OR(AM773=0,AU773=""),-99,VALUE(AU773))</f>
        <v>-99</v>
      </c>
      <c r="AT773" s="31" t="s">
        <v>50</v>
      </c>
      <c r="AU773" s="31" t="s">
        <v>50</v>
      </c>
      <c r="AV773" s="31" t="s">
        <v>66</v>
      </c>
      <c r="AW773" s="31" t="s">
        <v>57</v>
      </c>
      <c r="AX773" s="31" t="s">
        <v>50</v>
      </c>
      <c r="AY773" s="31" t="s">
        <v>50</v>
      </c>
      <c r="AZ773" s="31" t="s">
        <v>77</v>
      </c>
      <c r="BA773" s="31" t="s">
        <v>12146</v>
      </c>
      <c r="BB773" s="31" t="s">
        <v>50</v>
      </c>
      <c r="BC773" s="31" t="s">
        <v>50</v>
      </c>
      <c r="BD773" s="31" t="s">
        <v>50</v>
      </c>
      <c r="BE773" s="31" t="s">
        <v>50</v>
      </c>
      <c r="BF773" s="31" t="s">
        <v>50</v>
      </c>
    </row>
    <row r="774" spans="1:58" ht="45" x14ac:dyDescent="0.25">
      <c r="A774" s="31" t="s">
        <v>4288</v>
      </c>
      <c r="B774" s="31" t="s">
        <v>49</v>
      </c>
      <c r="C774" s="32">
        <v>7</v>
      </c>
      <c r="D774" s="31" t="s">
        <v>53</v>
      </c>
      <c r="E774" s="31" t="s">
        <v>70</v>
      </c>
      <c r="F774" s="31" t="s">
        <v>71</v>
      </c>
      <c r="G774" s="31" t="s">
        <v>50</v>
      </c>
      <c r="H774" s="31" t="s">
        <v>50</v>
      </c>
      <c r="I774" s="31" t="s">
        <v>53</v>
      </c>
      <c r="J774" s="31" t="s">
        <v>54</v>
      </c>
      <c r="K774" s="31" t="s">
        <v>54</v>
      </c>
      <c r="L774" s="31" t="s">
        <v>55</v>
      </c>
      <c r="M774" s="31" t="s">
        <v>51</v>
      </c>
      <c r="N774" s="31" t="s">
        <v>50</v>
      </c>
      <c r="O774" s="31" t="s">
        <v>57</v>
      </c>
      <c r="P774" s="31" t="s">
        <v>50</v>
      </c>
      <c r="Q774" s="31" t="s">
        <v>205</v>
      </c>
      <c r="R774" s="31" t="s">
        <v>74</v>
      </c>
      <c r="S774" s="31" t="s">
        <v>59</v>
      </c>
      <c r="T774" s="31" t="s">
        <v>60</v>
      </c>
      <c r="U774" s="31" t="s">
        <v>60</v>
      </c>
      <c r="V774" s="31" t="s">
        <v>66</v>
      </c>
      <c r="W774" s="31" t="s">
        <v>50</v>
      </c>
      <c r="X774" s="31" t="s">
        <v>50</v>
      </c>
      <c r="Y774" s="31" t="s">
        <v>50</v>
      </c>
      <c r="Z774" s="31" t="s">
        <v>62</v>
      </c>
      <c r="AA774" s="31" t="s">
        <v>50</v>
      </c>
      <c r="AB774" s="31" t="s">
        <v>50</v>
      </c>
      <c r="AC774" s="31" t="s">
        <v>11850</v>
      </c>
      <c r="AD774" s="31" t="s">
        <v>72</v>
      </c>
      <c r="AE774" s="2">
        <f t="shared" si="133"/>
        <v>48</v>
      </c>
      <c r="AF774" s="31" t="s">
        <v>84</v>
      </c>
      <c r="AG774" s="31" t="s">
        <v>129</v>
      </c>
      <c r="AH774" s="31" t="s">
        <v>77</v>
      </c>
      <c r="AI774" s="31" t="s">
        <v>11852</v>
      </c>
      <c r="AJ774" s="31">
        <f t="shared" si="134"/>
        <v>0</v>
      </c>
      <c r="AK774" s="34">
        <f t="shared" si="135"/>
        <v>-99</v>
      </c>
      <c r="AL774" s="30">
        <f t="shared" si="136"/>
        <v>-99</v>
      </c>
      <c r="AM774" s="5">
        <f t="shared" si="140"/>
        <v>135.43</v>
      </c>
      <c r="AN774" s="5">
        <f t="shared" si="141"/>
        <v>0</v>
      </c>
      <c r="AO774" s="30">
        <f t="shared" si="142"/>
        <v>0</v>
      </c>
      <c r="AP774" s="30">
        <f t="shared" si="137"/>
        <v>0</v>
      </c>
      <c r="AQ774" t="str">
        <f t="shared" si="138"/>
        <v>1978 - 1992</v>
      </c>
      <c r="AR774" s="2">
        <f t="shared" si="139"/>
        <v>1984</v>
      </c>
      <c r="AS774" s="2">
        <f t="shared" si="143"/>
        <v>-99</v>
      </c>
      <c r="AT774" s="31" t="s">
        <v>50</v>
      </c>
      <c r="AU774" s="31" t="s">
        <v>50</v>
      </c>
      <c r="AV774" s="31" t="s">
        <v>66</v>
      </c>
      <c r="AW774" s="31" t="s">
        <v>57</v>
      </c>
      <c r="AX774" s="31" t="s">
        <v>50</v>
      </c>
      <c r="AY774" s="31" t="s">
        <v>50</v>
      </c>
      <c r="AZ774" s="31" t="s">
        <v>77</v>
      </c>
      <c r="BA774" s="31" t="s">
        <v>11852</v>
      </c>
      <c r="BB774" s="31" t="s">
        <v>50</v>
      </c>
      <c r="BC774" s="31" t="s">
        <v>50</v>
      </c>
      <c r="BD774" s="31" t="s">
        <v>50</v>
      </c>
      <c r="BE774" s="31" t="s">
        <v>50</v>
      </c>
      <c r="BF774" s="31" t="s">
        <v>50</v>
      </c>
    </row>
    <row r="775" spans="1:58" ht="45" x14ac:dyDescent="0.25">
      <c r="A775" s="31" t="s">
        <v>1296</v>
      </c>
      <c r="B775" s="31" t="s">
        <v>49</v>
      </c>
      <c r="C775" s="32">
        <v>1</v>
      </c>
      <c r="D775" s="31" t="s">
        <v>50</v>
      </c>
      <c r="E775" s="31" t="s">
        <v>84</v>
      </c>
      <c r="F775" s="31" t="s">
        <v>85</v>
      </c>
      <c r="G775" s="31" t="s">
        <v>50</v>
      </c>
      <c r="H775" s="31" t="s">
        <v>50</v>
      </c>
      <c r="I775" s="31" t="s">
        <v>53</v>
      </c>
      <c r="J775" s="31" t="s">
        <v>54</v>
      </c>
      <c r="K775" s="31" t="s">
        <v>54</v>
      </c>
      <c r="L775" s="31" t="s">
        <v>55</v>
      </c>
      <c r="M775" s="31" t="s">
        <v>72</v>
      </c>
      <c r="N775" s="31" t="s">
        <v>50</v>
      </c>
      <c r="O775" s="31" t="s">
        <v>57</v>
      </c>
      <c r="P775" s="31" t="s">
        <v>50</v>
      </c>
      <c r="Q775" s="31" t="s">
        <v>50</v>
      </c>
      <c r="R775" s="31" t="s">
        <v>74</v>
      </c>
      <c r="S775" s="31" t="s">
        <v>59</v>
      </c>
      <c r="T775" s="31" t="s">
        <v>60</v>
      </c>
      <c r="U775" s="31" t="s">
        <v>60</v>
      </c>
      <c r="V775" s="31" t="s">
        <v>60</v>
      </c>
      <c r="W775" s="31" t="s">
        <v>50</v>
      </c>
      <c r="X775" s="31" t="s">
        <v>50</v>
      </c>
      <c r="Y775" s="31" t="s">
        <v>50</v>
      </c>
      <c r="Z775" s="31" t="s">
        <v>62</v>
      </c>
      <c r="AA775" s="31" t="s">
        <v>50</v>
      </c>
      <c r="AB775" s="31" t="s">
        <v>50</v>
      </c>
      <c r="AC775" s="31" t="s">
        <v>87</v>
      </c>
      <c r="AD775" s="31" t="s">
        <v>72</v>
      </c>
      <c r="AE775" s="2">
        <f t="shared" si="133"/>
        <v>48</v>
      </c>
      <c r="AF775" s="31" t="s">
        <v>211</v>
      </c>
      <c r="AG775" s="31" t="s">
        <v>76</v>
      </c>
      <c r="AH775" s="31" t="s">
        <v>64</v>
      </c>
      <c r="AI775" s="31" t="s">
        <v>1297</v>
      </c>
      <c r="AJ775" s="31">
        <f t="shared" si="134"/>
        <v>1</v>
      </c>
      <c r="AK775" s="34">
        <f t="shared" si="135"/>
        <v>-99</v>
      </c>
      <c r="AL775" s="30">
        <f t="shared" si="136"/>
        <v>-99</v>
      </c>
      <c r="AM775" s="5">
        <f t="shared" si="140"/>
        <v>294.64</v>
      </c>
      <c r="AN775" s="5">
        <f t="shared" si="141"/>
        <v>48</v>
      </c>
      <c r="AO775" s="30">
        <f t="shared" si="142"/>
        <v>480</v>
      </c>
      <c r="AP775" s="30">
        <f t="shared" si="137"/>
        <v>480</v>
      </c>
      <c r="AQ775" t="str">
        <f t="shared" si="138"/>
        <v>1978 - 1992</v>
      </c>
      <c r="AR775" s="2">
        <f t="shared" si="139"/>
        <v>1982</v>
      </c>
      <c r="AS775" s="2">
        <f t="shared" si="143"/>
        <v>10</v>
      </c>
      <c r="AT775" s="31" t="s">
        <v>50</v>
      </c>
      <c r="AU775" s="31" t="s">
        <v>92</v>
      </c>
      <c r="AV775" s="31" t="s">
        <v>292</v>
      </c>
      <c r="AW775" s="31" t="s">
        <v>86</v>
      </c>
      <c r="AX775" s="31" t="s">
        <v>750</v>
      </c>
      <c r="AY775" s="31" t="s">
        <v>179</v>
      </c>
      <c r="AZ775" s="31" t="s">
        <v>1298</v>
      </c>
      <c r="BA775" s="31" t="s">
        <v>1299</v>
      </c>
      <c r="BB775" s="31" t="s">
        <v>440</v>
      </c>
      <c r="BC775" s="31" t="s">
        <v>59</v>
      </c>
      <c r="BD775" s="31" t="s">
        <v>50</v>
      </c>
      <c r="BE775" s="31" t="s">
        <v>50</v>
      </c>
      <c r="BF775" s="31" t="s">
        <v>50</v>
      </c>
    </row>
    <row r="776" spans="1:58" ht="45" x14ac:dyDescent="0.25">
      <c r="A776" s="31" t="s">
        <v>1305</v>
      </c>
      <c r="B776" s="31" t="s">
        <v>49</v>
      </c>
      <c r="C776" s="32">
        <v>1</v>
      </c>
      <c r="D776" s="31" t="s">
        <v>50</v>
      </c>
      <c r="E776" s="31" t="s">
        <v>85</v>
      </c>
      <c r="F776" s="31" t="s">
        <v>70</v>
      </c>
      <c r="G776" s="31" t="s">
        <v>50</v>
      </c>
      <c r="H776" s="31" t="s">
        <v>50</v>
      </c>
      <c r="I776" s="31" t="s">
        <v>53</v>
      </c>
      <c r="J776" s="31" t="s">
        <v>54</v>
      </c>
      <c r="K776" s="31" t="s">
        <v>54</v>
      </c>
      <c r="L776" s="31" t="s">
        <v>55</v>
      </c>
      <c r="M776" s="31" t="s">
        <v>72</v>
      </c>
      <c r="N776" s="31" t="s">
        <v>50</v>
      </c>
      <c r="O776" s="31" t="s">
        <v>74</v>
      </c>
      <c r="P776" s="31" t="s">
        <v>50</v>
      </c>
      <c r="Q776" s="31" t="s">
        <v>50</v>
      </c>
      <c r="R776" s="31" t="s">
        <v>58</v>
      </c>
      <c r="S776" s="31" t="s">
        <v>59</v>
      </c>
      <c r="T776" s="31" t="s">
        <v>60</v>
      </c>
      <c r="U776" s="31" t="s">
        <v>60</v>
      </c>
      <c r="V776" s="31" t="s">
        <v>86</v>
      </c>
      <c r="W776" s="31" t="s">
        <v>50</v>
      </c>
      <c r="X776" s="31" t="s">
        <v>50</v>
      </c>
      <c r="Y776" s="31" t="s">
        <v>61</v>
      </c>
      <c r="Z776" s="31" t="s">
        <v>62</v>
      </c>
      <c r="AA776" s="31" t="s">
        <v>50</v>
      </c>
      <c r="AB776" s="31" t="s">
        <v>50</v>
      </c>
      <c r="AC776" s="31" t="s">
        <v>87</v>
      </c>
      <c r="AD776" s="31" t="s">
        <v>72</v>
      </c>
      <c r="AE776" s="2">
        <f t="shared" si="133"/>
        <v>48</v>
      </c>
      <c r="AF776" s="31" t="s">
        <v>211</v>
      </c>
      <c r="AG776" s="31" t="s">
        <v>76</v>
      </c>
      <c r="AH776" s="31" t="s">
        <v>152</v>
      </c>
      <c r="AI776" s="31" t="s">
        <v>1306</v>
      </c>
      <c r="AJ776" s="31">
        <f t="shared" si="134"/>
        <v>1</v>
      </c>
      <c r="AK776" s="34">
        <f t="shared" si="135"/>
        <v>-99</v>
      </c>
      <c r="AL776" s="30">
        <f t="shared" si="136"/>
        <v>-99</v>
      </c>
      <c r="AM776" s="5">
        <f t="shared" si="140"/>
        <v>158.74</v>
      </c>
      <c r="AN776" s="5">
        <f t="shared" si="141"/>
        <v>48</v>
      </c>
      <c r="AO776" s="30">
        <f t="shared" si="142"/>
        <v>624</v>
      </c>
      <c r="AP776" s="30">
        <f t="shared" si="137"/>
        <v>624</v>
      </c>
      <c r="AQ776" t="str">
        <f t="shared" si="138"/>
        <v>1978 - 1992</v>
      </c>
      <c r="AR776" s="2">
        <f t="shared" si="139"/>
        <v>1980</v>
      </c>
      <c r="AS776" s="2">
        <f t="shared" si="143"/>
        <v>13</v>
      </c>
      <c r="AT776" s="31" t="s">
        <v>50</v>
      </c>
      <c r="AU776" s="31" t="s">
        <v>100</v>
      </c>
      <c r="AV776" s="31" t="s">
        <v>66</v>
      </c>
      <c r="AW776" s="31" t="s">
        <v>57</v>
      </c>
      <c r="AX776" s="31" t="s">
        <v>267</v>
      </c>
      <c r="AY776" s="31" t="s">
        <v>68</v>
      </c>
      <c r="AZ776" s="31" t="s">
        <v>152</v>
      </c>
      <c r="BA776" s="31" t="s">
        <v>1306</v>
      </c>
      <c r="BB776" s="31" t="s">
        <v>67</v>
      </c>
      <c r="BC776" s="31" t="s">
        <v>129</v>
      </c>
      <c r="BD776" s="31" t="s">
        <v>50</v>
      </c>
      <c r="BE776" s="31" t="s">
        <v>50</v>
      </c>
      <c r="BF776" s="31" t="s">
        <v>50</v>
      </c>
    </row>
    <row r="777" spans="1:58" ht="45" x14ac:dyDescent="0.25">
      <c r="A777" s="31" t="s">
        <v>4341</v>
      </c>
      <c r="B777" s="31" t="s">
        <v>49</v>
      </c>
      <c r="C777" s="32">
        <v>8</v>
      </c>
      <c r="D777" s="31" t="s">
        <v>53</v>
      </c>
      <c r="E777" s="31" t="s">
        <v>85</v>
      </c>
      <c r="F777" s="31" t="s">
        <v>70</v>
      </c>
      <c r="G777" s="31" t="s">
        <v>50</v>
      </c>
      <c r="H777" s="31" t="s">
        <v>50</v>
      </c>
      <c r="I777" s="31" t="s">
        <v>53</v>
      </c>
      <c r="J777" s="31" t="s">
        <v>54</v>
      </c>
      <c r="K777" s="31" t="s">
        <v>54</v>
      </c>
      <c r="L777" s="31" t="s">
        <v>55</v>
      </c>
      <c r="M777" s="31" t="s">
        <v>51</v>
      </c>
      <c r="N777" s="31" t="s">
        <v>50</v>
      </c>
      <c r="O777" s="31" t="s">
        <v>57</v>
      </c>
      <c r="P777" s="31" t="s">
        <v>50</v>
      </c>
      <c r="Q777" s="31" t="s">
        <v>50</v>
      </c>
      <c r="R777" s="31" t="s">
        <v>86</v>
      </c>
      <c r="S777" s="31" t="s">
        <v>59</v>
      </c>
      <c r="T777" s="31" t="s">
        <v>60</v>
      </c>
      <c r="U777" s="31" t="s">
        <v>60</v>
      </c>
      <c r="V777" s="31" t="s">
        <v>66</v>
      </c>
      <c r="W777" s="31" t="s">
        <v>50</v>
      </c>
      <c r="X777" s="31" t="s">
        <v>50</v>
      </c>
      <c r="Y777" s="31" t="s">
        <v>50</v>
      </c>
      <c r="Z777" s="31" t="s">
        <v>62</v>
      </c>
      <c r="AA777" s="31" t="s">
        <v>50</v>
      </c>
      <c r="AB777" s="31" t="s">
        <v>50</v>
      </c>
      <c r="AC777" s="31" t="s">
        <v>87</v>
      </c>
      <c r="AD777" s="31" t="s">
        <v>72</v>
      </c>
      <c r="AE777" s="2">
        <f t="shared" si="133"/>
        <v>48</v>
      </c>
      <c r="AF777" s="31" t="s">
        <v>84</v>
      </c>
      <c r="AG777" s="31" t="s">
        <v>129</v>
      </c>
      <c r="AH777" s="31" t="s">
        <v>231</v>
      </c>
      <c r="AI777" s="31" t="s">
        <v>12147</v>
      </c>
      <c r="AJ777" s="31">
        <f t="shared" si="134"/>
        <v>0</v>
      </c>
      <c r="AK777" s="34">
        <f t="shared" si="135"/>
        <v>-99</v>
      </c>
      <c r="AL777" s="30">
        <f t="shared" si="136"/>
        <v>-99</v>
      </c>
      <c r="AM777" s="5">
        <f t="shared" si="140"/>
        <v>100.64</v>
      </c>
      <c r="AN777" s="5">
        <f t="shared" si="141"/>
        <v>0</v>
      </c>
      <c r="AO777" s="30">
        <f t="shared" si="142"/>
        <v>0</v>
      </c>
      <c r="AP777" s="30">
        <f t="shared" si="137"/>
        <v>0</v>
      </c>
      <c r="AQ777" t="str">
        <f t="shared" si="138"/>
        <v>2006 - 2009</v>
      </c>
      <c r="AR777" s="2">
        <f t="shared" si="139"/>
        <v>2006</v>
      </c>
      <c r="AS777" s="2">
        <f t="shared" si="143"/>
        <v>-99</v>
      </c>
      <c r="AT777" s="31" t="s">
        <v>50</v>
      </c>
      <c r="AU777" s="31" t="s">
        <v>50</v>
      </c>
      <c r="AV777" s="31" t="s">
        <v>141</v>
      </c>
      <c r="AW777" s="31" t="s">
        <v>86</v>
      </c>
      <c r="AX777" s="31" t="s">
        <v>50</v>
      </c>
      <c r="AY777" s="31" t="s">
        <v>50</v>
      </c>
      <c r="AZ777" s="31" t="s">
        <v>231</v>
      </c>
      <c r="BA777" s="31" t="s">
        <v>12147</v>
      </c>
      <c r="BB777" s="31" t="s">
        <v>50</v>
      </c>
      <c r="BC777" s="31" t="s">
        <v>50</v>
      </c>
      <c r="BD777" s="31" t="s">
        <v>50</v>
      </c>
      <c r="BE777" s="31" t="s">
        <v>50</v>
      </c>
      <c r="BF777" s="31" t="s">
        <v>50</v>
      </c>
    </row>
    <row r="778" spans="1:58" ht="45" x14ac:dyDescent="0.25">
      <c r="A778" s="31" t="s">
        <v>4341</v>
      </c>
      <c r="B778" s="31" t="s">
        <v>49</v>
      </c>
      <c r="C778" s="32">
        <v>11</v>
      </c>
      <c r="D778" s="31" t="s">
        <v>53</v>
      </c>
      <c r="E778" s="31" t="s">
        <v>85</v>
      </c>
      <c r="F778" s="31" t="s">
        <v>70</v>
      </c>
      <c r="G778" s="31" t="s">
        <v>50</v>
      </c>
      <c r="H778" s="31" t="s">
        <v>50</v>
      </c>
      <c r="I778" s="31" t="s">
        <v>53</v>
      </c>
      <c r="J778" s="31" t="s">
        <v>54</v>
      </c>
      <c r="K778" s="31" t="s">
        <v>54</v>
      </c>
      <c r="L778" s="31" t="s">
        <v>128</v>
      </c>
      <c r="M778" s="31" t="s">
        <v>85</v>
      </c>
      <c r="N778" s="31" t="s">
        <v>50</v>
      </c>
      <c r="O778" s="31" t="s">
        <v>57</v>
      </c>
      <c r="P778" s="31" t="s">
        <v>50</v>
      </c>
      <c r="Q778" s="31" t="s">
        <v>50</v>
      </c>
      <c r="R778" s="31" t="s">
        <v>86</v>
      </c>
      <c r="S778" s="31" t="s">
        <v>59</v>
      </c>
      <c r="T778" s="31" t="s">
        <v>60</v>
      </c>
      <c r="U778" s="31" t="s">
        <v>60</v>
      </c>
      <c r="V778" s="31" t="s">
        <v>60</v>
      </c>
      <c r="W778" s="31" t="s">
        <v>50</v>
      </c>
      <c r="X778" s="31" t="s">
        <v>50</v>
      </c>
      <c r="Y778" s="31" t="s">
        <v>50</v>
      </c>
      <c r="Z778" s="31" t="s">
        <v>62</v>
      </c>
      <c r="AA778" s="31" t="s">
        <v>50</v>
      </c>
      <c r="AB778" s="31" t="s">
        <v>50</v>
      </c>
      <c r="AC778" s="31" t="s">
        <v>87</v>
      </c>
      <c r="AD778" s="31" t="s">
        <v>72</v>
      </c>
      <c r="AE778" s="2">
        <f t="shared" si="133"/>
        <v>48</v>
      </c>
      <c r="AF778" s="31" t="s">
        <v>84</v>
      </c>
      <c r="AG778" s="31" t="s">
        <v>129</v>
      </c>
      <c r="AH778" s="31" t="s">
        <v>231</v>
      </c>
      <c r="AI778" s="31" t="s">
        <v>12148</v>
      </c>
      <c r="AJ778" s="31">
        <f t="shared" si="134"/>
        <v>0</v>
      </c>
      <c r="AK778" s="34">
        <f t="shared" si="135"/>
        <v>-99</v>
      </c>
      <c r="AL778" s="30">
        <f t="shared" si="136"/>
        <v>-99</v>
      </c>
      <c r="AM778" s="5">
        <f t="shared" si="140"/>
        <v>100.64</v>
      </c>
      <c r="AN778" s="5">
        <f t="shared" si="141"/>
        <v>0</v>
      </c>
      <c r="AO778" s="30">
        <f t="shared" si="142"/>
        <v>0</v>
      </c>
      <c r="AP778" s="30">
        <f t="shared" si="137"/>
        <v>0</v>
      </c>
      <c r="AQ778" t="str">
        <f t="shared" si="138"/>
        <v>2006 - 2009</v>
      </c>
      <c r="AR778" s="2">
        <f t="shared" si="139"/>
        <v>2006</v>
      </c>
      <c r="AS778" s="2">
        <f t="shared" si="143"/>
        <v>-99</v>
      </c>
      <c r="AT778" s="31" t="s">
        <v>50</v>
      </c>
      <c r="AU778" s="31" t="s">
        <v>50</v>
      </c>
      <c r="AV778" s="31" t="s">
        <v>141</v>
      </c>
      <c r="AW778" s="31" t="s">
        <v>86</v>
      </c>
      <c r="AX778" s="31" t="s">
        <v>50</v>
      </c>
      <c r="AY778" s="31" t="s">
        <v>50</v>
      </c>
      <c r="AZ778" s="31" t="s">
        <v>231</v>
      </c>
      <c r="BA778" s="31" t="s">
        <v>12148</v>
      </c>
      <c r="BB778" s="31" t="s">
        <v>50</v>
      </c>
      <c r="BC778" s="31" t="s">
        <v>50</v>
      </c>
      <c r="BD778" s="31" t="s">
        <v>50</v>
      </c>
      <c r="BE778" s="31" t="s">
        <v>50</v>
      </c>
      <c r="BF778" s="31" t="s">
        <v>50</v>
      </c>
    </row>
    <row r="779" spans="1:58" ht="45" x14ac:dyDescent="0.25">
      <c r="A779" s="31" t="s">
        <v>1307</v>
      </c>
      <c r="B779" s="31" t="s">
        <v>49</v>
      </c>
      <c r="C779" s="32">
        <v>4</v>
      </c>
      <c r="D779" s="31" t="s">
        <v>50</v>
      </c>
      <c r="E779" s="31" t="s">
        <v>85</v>
      </c>
      <c r="F779" s="31" t="s">
        <v>70</v>
      </c>
      <c r="G779" s="31" t="s">
        <v>50</v>
      </c>
      <c r="H779" s="31" t="s">
        <v>50</v>
      </c>
      <c r="I779" s="31" t="s">
        <v>53</v>
      </c>
      <c r="J779" s="31" t="s">
        <v>54</v>
      </c>
      <c r="K779" s="31" t="s">
        <v>54</v>
      </c>
      <c r="L779" s="31" t="s">
        <v>55</v>
      </c>
      <c r="M779" s="31" t="s">
        <v>85</v>
      </c>
      <c r="N779" s="31" t="s">
        <v>50</v>
      </c>
      <c r="O779" s="31" t="s">
        <v>57</v>
      </c>
      <c r="P779" s="31" t="s">
        <v>135</v>
      </c>
      <c r="Q779" s="31" t="s">
        <v>50</v>
      </c>
      <c r="R779" s="31" t="s">
        <v>58</v>
      </c>
      <c r="S779" s="31" t="s">
        <v>53</v>
      </c>
      <c r="T779" s="31" t="s">
        <v>50</v>
      </c>
      <c r="U779" s="31" t="s">
        <v>50</v>
      </c>
      <c r="V779" s="31" t="s">
        <v>60</v>
      </c>
      <c r="W779" s="31" t="s">
        <v>50</v>
      </c>
      <c r="X779" s="31" t="s">
        <v>50</v>
      </c>
      <c r="Y779" s="31" t="s">
        <v>50</v>
      </c>
      <c r="Z779" s="31" t="s">
        <v>62</v>
      </c>
      <c r="AA779" s="31" t="s">
        <v>50</v>
      </c>
      <c r="AB779" s="31" t="s">
        <v>50</v>
      </c>
      <c r="AC779" s="31" t="s">
        <v>87</v>
      </c>
      <c r="AD779" s="31" t="s">
        <v>72</v>
      </c>
      <c r="AE779" s="2">
        <f t="shared" si="133"/>
        <v>48</v>
      </c>
      <c r="AF779" s="31" t="s">
        <v>84</v>
      </c>
      <c r="AG779" s="31" t="s">
        <v>129</v>
      </c>
      <c r="AH779" s="31" t="s">
        <v>1084</v>
      </c>
      <c r="AI779" s="31" t="s">
        <v>12149</v>
      </c>
      <c r="AJ779" s="31">
        <f t="shared" si="134"/>
        <v>0</v>
      </c>
      <c r="AK779" s="34">
        <f t="shared" si="135"/>
        <v>-99</v>
      </c>
      <c r="AL779" s="30">
        <f t="shared" si="136"/>
        <v>-99</v>
      </c>
      <c r="AM779" s="5">
        <f t="shared" si="140"/>
        <v>158.74</v>
      </c>
      <c r="AN779" s="5">
        <f t="shared" si="141"/>
        <v>0</v>
      </c>
      <c r="AO779" s="30">
        <f t="shared" si="142"/>
        <v>0</v>
      </c>
      <c r="AP779" s="30">
        <f t="shared" si="137"/>
        <v>0</v>
      </c>
      <c r="AQ779" t="str">
        <f t="shared" si="138"/>
        <v>1993 - 2001</v>
      </c>
      <c r="AR779" s="2">
        <f t="shared" si="139"/>
        <v>1999</v>
      </c>
      <c r="AS779" s="2">
        <f t="shared" si="143"/>
        <v>-99</v>
      </c>
      <c r="AT779" s="31" t="s">
        <v>50</v>
      </c>
      <c r="AU779" s="31" t="s">
        <v>50</v>
      </c>
      <c r="AV779" s="31" t="s">
        <v>141</v>
      </c>
      <c r="AW779" s="31" t="s">
        <v>86</v>
      </c>
      <c r="AX779" s="31" t="s">
        <v>50</v>
      </c>
      <c r="AY779" s="31" t="s">
        <v>50</v>
      </c>
      <c r="AZ779" s="31" t="s">
        <v>1084</v>
      </c>
      <c r="BA779" s="31" t="s">
        <v>12149</v>
      </c>
      <c r="BB779" s="31" t="s">
        <v>50</v>
      </c>
      <c r="BC779" s="31" t="s">
        <v>50</v>
      </c>
      <c r="BD779" s="31" t="s">
        <v>50</v>
      </c>
      <c r="BE779" s="31" t="s">
        <v>50</v>
      </c>
      <c r="BF779" s="31" t="s">
        <v>50</v>
      </c>
    </row>
    <row r="780" spans="1:58" ht="45" x14ac:dyDescent="0.25">
      <c r="A780" s="31" t="s">
        <v>1307</v>
      </c>
      <c r="B780" s="31" t="s">
        <v>49</v>
      </c>
      <c r="C780" s="32">
        <v>5</v>
      </c>
      <c r="D780" s="31" t="s">
        <v>50</v>
      </c>
      <c r="E780" s="31" t="s">
        <v>85</v>
      </c>
      <c r="F780" s="31" t="s">
        <v>70</v>
      </c>
      <c r="G780" s="31" t="s">
        <v>50</v>
      </c>
      <c r="H780" s="31" t="s">
        <v>50</v>
      </c>
      <c r="I780" s="31" t="s">
        <v>53</v>
      </c>
      <c r="J780" s="31" t="s">
        <v>54</v>
      </c>
      <c r="K780" s="31" t="s">
        <v>54</v>
      </c>
      <c r="L780" s="31" t="s">
        <v>55</v>
      </c>
      <c r="M780" s="31" t="s">
        <v>102</v>
      </c>
      <c r="N780" s="31" t="s">
        <v>50</v>
      </c>
      <c r="O780" s="31" t="s">
        <v>57</v>
      </c>
      <c r="P780" s="31" t="s">
        <v>135</v>
      </c>
      <c r="Q780" s="31" t="s">
        <v>50</v>
      </c>
      <c r="R780" s="31" t="s">
        <v>58</v>
      </c>
      <c r="S780" s="31" t="s">
        <v>53</v>
      </c>
      <c r="T780" s="31" t="s">
        <v>50</v>
      </c>
      <c r="U780" s="31" t="s">
        <v>50</v>
      </c>
      <c r="V780" s="31" t="s">
        <v>60</v>
      </c>
      <c r="W780" s="31" t="s">
        <v>50</v>
      </c>
      <c r="X780" s="31" t="s">
        <v>50</v>
      </c>
      <c r="Y780" s="31" t="s">
        <v>50</v>
      </c>
      <c r="Z780" s="31" t="s">
        <v>62</v>
      </c>
      <c r="AA780" s="31" t="s">
        <v>50</v>
      </c>
      <c r="AB780" s="31" t="s">
        <v>50</v>
      </c>
      <c r="AC780" s="31" t="s">
        <v>87</v>
      </c>
      <c r="AD780" s="31" t="s">
        <v>72</v>
      </c>
      <c r="AE780" s="2">
        <f t="shared" si="133"/>
        <v>48</v>
      </c>
      <c r="AF780" s="31" t="s">
        <v>84</v>
      </c>
      <c r="AG780" s="31" t="s">
        <v>129</v>
      </c>
      <c r="AH780" s="31" t="s">
        <v>152</v>
      </c>
      <c r="AI780" s="31" t="s">
        <v>12150</v>
      </c>
      <c r="AJ780" s="31">
        <f t="shared" si="134"/>
        <v>0</v>
      </c>
      <c r="AK780" s="34">
        <f t="shared" si="135"/>
        <v>-99</v>
      </c>
      <c r="AL780" s="30">
        <f t="shared" si="136"/>
        <v>-99</v>
      </c>
      <c r="AM780" s="5">
        <f t="shared" si="140"/>
        <v>158.74</v>
      </c>
      <c r="AN780" s="5">
        <f t="shared" si="141"/>
        <v>0</v>
      </c>
      <c r="AO780" s="30">
        <f t="shared" si="142"/>
        <v>0</v>
      </c>
      <c r="AP780" s="30">
        <f t="shared" si="137"/>
        <v>0</v>
      </c>
      <c r="AQ780" t="str">
        <f t="shared" si="138"/>
        <v>1993 - 2001</v>
      </c>
      <c r="AR780" s="2">
        <f t="shared" si="139"/>
        <v>1999</v>
      </c>
      <c r="AS780" s="2">
        <f t="shared" si="143"/>
        <v>-99</v>
      </c>
      <c r="AT780" s="31" t="s">
        <v>50</v>
      </c>
      <c r="AU780" s="31" t="s">
        <v>50</v>
      </c>
      <c r="AV780" s="31" t="s">
        <v>141</v>
      </c>
      <c r="AW780" s="31" t="s">
        <v>86</v>
      </c>
      <c r="AX780" s="31" t="s">
        <v>50</v>
      </c>
      <c r="AY780" s="31" t="s">
        <v>50</v>
      </c>
      <c r="AZ780" s="31" t="s">
        <v>152</v>
      </c>
      <c r="BA780" s="31" t="s">
        <v>12150</v>
      </c>
      <c r="BB780" s="31" t="s">
        <v>50</v>
      </c>
      <c r="BC780" s="31" t="s">
        <v>50</v>
      </c>
      <c r="BD780" s="31" t="s">
        <v>50</v>
      </c>
      <c r="BE780" s="31" t="s">
        <v>50</v>
      </c>
      <c r="BF780" s="31" t="s">
        <v>50</v>
      </c>
    </row>
    <row r="781" spans="1:58" ht="45" x14ac:dyDescent="0.25">
      <c r="A781" s="31" t="s">
        <v>760</v>
      </c>
      <c r="B781" s="31" t="s">
        <v>49</v>
      </c>
      <c r="C781" s="32">
        <v>2</v>
      </c>
      <c r="D781" s="31" t="s">
        <v>50</v>
      </c>
      <c r="E781" s="31" t="s">
        <v>71</v>
      </c>
      <c r="F781" s="31" t="s">
        <v>96</v>
      </c>
      <c r="G781" s="31" t="s">
        <v>194</v>
      </c>
      <c r="H781" s="31" t="s">
        <v>92</v>
      </c>
      <c r="I781" s="31" t="s">
        <v>53</v>
      </c>
      <c r="J781" s="31" t="s">
        <v>54</v>
      </c>
      <c r="K781" s="31" t="s">
        <v>54</v>
      </c>
      <c r="L781" s="31" t="s">
        <v>55</v>
      </c>
      <c r="M781" s="31" t="s">
        <v>52</v>
      </c>
      <c r="N781" s="31" t="s">
        <v>50</v>
      </c>
      <c r="O781" s="31" t="s">
        <v>57</v>
      </c>
      <c r="P781" s="31" t="s">
        <v>50</v>
      </c>
      <c r="Q781" s="31" t="s">
        <v>160</v>
      </c>
      <c r="R781" s="31" t="s">
        <v>58</v>
      </c>
      <c r="S781" s="31" t="s">
        <v>53</v>
      </c>
      <c r="T781" s="31" t="s">
        <v>60</v>
      </c>
      <c r="U781" s="31" t="s">
        <v>60</v>
      </c>
      <c r="V781" s="31" t="s">
        <v>66</v>
      </c>
      <c r="W781" s="31" t="s">
        <v>50</v>
      </c>
      <c r="X781" s="31" t="s">
        <v>116</v>
      </c>
      <c r="Y781" s="31" t="s">
        <v>50</v>
      </c>
      <c r="Z781" s="31" t="s">
        <v>62</v>
      </c>
      <c r="AA781" s="31" t="s">
        <v>50</v>
      </c>
      <c r="AB781" s="31" t="s">
        <v>50</v>
      </c>
      <c r="AC781" s="31" t="s">
        <v>87</v>
      </c>
      <c r="AD781" s="31" t="s">
        <v>72</v>
      </c>
      <c r="AE781" s="2">
        <f t="shared" si="133"/>
        <v>48</v>
      </c>
      <c r="AF781" s="31" t="s">
        <v>84</v>
      </c>
      <c r="AG781" s="31" t="s">
        <v>129</v>
      </c>
      <c r="AH781" s="31" t="s">
        <v>152</v>
      </c>
      <c r="AI781" s="31" t="s">
        <v>12151</v>
      </c>
      <c r="AJ781" s="31">
        <f t="shared" si="134"/>
        <v>0</v>
      </c>
      <c r="AK781" s="34">
        <f t="shared" si="135"/>
        <v>-99</v>
      </c>
      <c r="AL781" s="30">
        <f t="shared" si="136"/>
        <v>-99</v>
      </c>
      <c r="AM781" s="5">
        <f t="shared" si="140"/>
        <v>94.83</v>
      </c>
      <c r="AN781" s="5">
        <f t="shared" si="141"/>
        <v>0</v>
      </c>
      <c r="AO781" s="30">
        <f t="shared" si="142"/>
        <v>0</v>
      </c>
      <c r="AP781" s="30">
        <f t="shared" si="137"/>
        <v>0</v>
      </c>
      <c r="AQ781" t="str">
        <f t="shared" si="138"/>
        <v>Before 1978</v>
      </c>
      <c r="AR781" s="2">
        <f t="shared" si="139"/>
        <v>1949</v>
      </c>
      <c r="AS781" s="2">
        <f t="shared" si="143"/>
        <v>-99</v>
      </c>
      <c r="AT781" s="31" t="s">
        <v>50</v>
      </c>
      <c r="AU781" s="31" t="s">
        <v>50</v>
      </c>
      <c r="AV781" s="31" t="s">
        <v>66</v>
      </c>
      <c r="AW781" s="31" t="s">
        <v>57</v>
      </c>
      <c r="AX781" s="31" t="s">
        <v>277</v>
      </c>
      <c r="AY781" s="31" t="s">
        <v>68</v>
      </c>
      <c r="AZ781" s="31" t="s">
        <v>152</v>
      </c>
      <c r="BA781" s="31" t="s">
        <v>12151</v>
      </c>
      <c r="BB781" s="31" t="s">
        <v>50</v>
      </c>
      <c r="BC781" s="31" t="s">
        <v>50</v>
      </c>
      <c r="BD781" s="31" t="s">
        <v>50</v>
      </c>
      <c r="BE781" s="31" t="s">
        <v>50</v>
      </c>
      <c r="BF781" s="31" t="s">
        <v>50</v>
      </c>
    </row>
    <row r="782" spans="1:58" ht="45" x14ac:dyDescent="0.25">
      <c r="A782" s="31" t="s">
        <v>760</v>
      </c>
      <c r="B782" s="31" t="s">
        <v>49</v>
      </c>
      <c r="C782" s="32">
        <v>3</v>
      </c>
      <c r="D782" s="31" t="s">
        <v>50</v>
      </c>
      <c r="E782" s="31" t="s">
        <v>71</v>
      </c>
      <c r="F782" s="31" t="s">
        <v>96</v>
      </c>
      <c r="G782" s="31" t="s">
        <v>194</v>
      </c>
      <c r="H782" s="31" t="s">
        <v>92</v>
      </c>
      <c r="I782" s="31" t="s">
        <v>97</v>
      </c>
      <c r="J782" s="31" t="s">
        <v>54</v>
      </c>
      <c r="K782" s="31" t="s">
        <v>54</v>
      </c>
      <c r="L782" s="31" t="s">
        <v>55</v>
      </c>
      <c r="M782" s="31" t="s">
        <v>84</v>
      </c>
      <c r="N782" s="31" t="s">
        <v>50</v>
      </c>
      <c r="O782" s="31" t="s">
        <v>57</v>
      </c>
      <c r="P782" s="31" t="s">
        <v>50</v>
      </c>
      <c r="Q782" s="31" t="s">
        <v>160</v>
      </c>
      <c r="R782" s="31" t="s">
        <v>58</v>
      </c>
      <c r="S782" s="31" t="s">
        <v>53</v>
      </c>
      <c r="T782" s="31" t="s">
        <v>60</v>
      </c>
      <c r="U782" s="31" t="s">
        <v>60</v>
      </c>
      <c r="V782" s="31" t="s">
        <v>66</v>
      </c>
      <c r="W782" s="31" t="s">
        <v>50</v>
      </c>
      <c r="X782" s="31" t="s">
        <v>116</v>
      </c>
      <c r="Y782" s="31" t="s">
        <v>50</v>
      </c>
      <c r="Z782" s="31" t="s">
        <v>62</v>
      </c>
      <c r="AA782" s="31" t="s">
        <v>50</v>
      </c>
      <c r="AB782" s="31" t="s">
        <v>50</v>
      </c>
      <c r="AC782" s="31" t="s">
        <v>87</v>
      </c>
      <c r="AD782" s="31" t="s">
        <v>72</v>
      </c>
      <c r="AE782" s="2">
        <f t="shared" si="133"/>
        <v>48</v>
      </c>
      <c r="AF782" s="31" t="s">
        <v>84</v>
      </c>
      <c r="AG782" s="31" t="s">
        <v>129</v>
      </c>
      <c r="AH782" s="31" t="s">
        <v>152</v>
      </c>
      <c r="AI782" s="31" t="s">
        <v>12152</v>
      </c>
      <c r="AJ782" s="31">
        <f t="shared" si="134"/>
        <v>0</v>
      </c>
      <c r="AK782" s="34">
        <f t="shared" si="135"/>
        <v>-99</v>
      </c>
      <c r="AL782" s="30">
        <f t="shared" si="136"/>
        <v>-99</v>
      </c>
      <c r="AM782" s="5">
        <f t="shared" si="140"/>
        <v>94.83</v>
      </c>
      <c r="AN782" s="5">
        <f t="shared" si="141"/>
        <v>0</v>
      </c>
      <c r="AO782" s="30">
        <f t="shared" si="142"/>
        <v>0</v>
      </c>
      <c r="AP782" s="30">
        <f t="shared" si="137"/>
        <v>0</v>
      </c>
      <c r="AQ782" t="str">
        <f t="shared" si="138"/>
        <v>Before 1978</v>
      </c>
      <c r="AR782" s="2">
        <f t="shared" si="139"/>
        <v>1949</v>
      </c>
      <c r="AS782" s="2">
        <f t="shared" si="143"/>
        <v>-99</v>
      </c>
      <c r="AT782" s="31" t="s">
        <v>50</v>
      </c>
      <c r="AU782" s="31" t="s">
        <v>50</v>
      </c>
      <c r="AV782" s="31" t="s">
        <v>66</v>
      </c>
      <c r="AW782" s="31" t="s">
        <v>57</v>
      </c>
      <c r="AX782" s="31" t="s">
        <v>67</v>
      </c>
      <c r="AY782" s="31" t="s">
        <v>68</v>
      </c>
      <c r="AZ782" s="31" t="s">
        <v>152</v>
      </c>
      <c r="BA782" s="31" t="s">
        <v>12152</v>
      </c>
      <c r="BB782" s="31" t="s">
        <v>50</v>
      </c>
      <c r="BC782" s="31" t="s">
        <v>50</v>
      </c>
      <c r="BD782" s="31" t="s">
        <v>50</v>
      </c>
      <c r="BE782" s="31" t="s">
        <v>50</v>
      </c>
      <c r="BF782" s="31" t="s">
        <v>50</v>
      </c>
    </row>
    <row r="783" spans="1:58" ht="45" x14ac:dyDescent="0.25">
      <c r="A783" s="31" t="s">
        <v>760</v>
      </c>
      <c r="B783" s="31" t="s">
        <v>49</v>
      </c>
      <c r="C783" s="32">
        <v>4</v>
      </c>
      <c r="D783" s="31" t="s">
        <v>50</v>
      </c>
      <c r="E783" s="31" t="s">
        <v>71</v>
      </c>
      <c r="F783" s="31" t="s">
        <v>96</v>
      </c>
      <c r="G783" s="31" t="s">
        <v>194</v>
      </c>
      <c r="H783" s="31" t="s">
        <v>92</v>
      </c>
      <c r="I783" s="31" t="s">
        <v>59</v>
      </c>
      <c r="J783" s="31" t="s">
        <v>54</v>
      </c>
      <c r="K783" s="31" t="s">
        <v>54</v>
      </c>
      <c r="L783" s="31" t="s">
        <v>55</v>
      </c>
      <c r="M783" s="31" t="s">
        <v>84</v>
      </c>
      <c r="N783" s="31" t="s">
        <v>50</v>
      </c>
      <c r="O783" s="31" t="s">
        <v>57</v>
      </c>
      <c r="P783" s="31" t="s">
        <v>50</v>
      </c>
      <c r="Q783" s="31" t="s">
        <v>160</v>
      </c>
      <c r="R783" s="31" t="s">
        <v>58</v>
      </c>
      <c r="S783" s="31" t="s">
        <v>53</v>
      </c>
      <c r="T783" s="31" t="s">
        <v>60</v>
      </c>
      <c r="U783" s="31" t="s">
        <v>60</v>
      </c>
      <c r="V783" s="31" t="s">
        <v>66</v>
      </c>
      <c r="W783" s="31" t="s">
        <v>50</v>
      </c>
      <c r="X783" s="31" t="s">
        <v>116</v>
      </c>
      <c r="Y783" s="31" t="s">
        <v>50</v>
      </c>
      <c r="Z783" s="31" t="s">
        <v>62</v>
      </c>
      <c r="AA783" s="31" t="s">
        <v>50</v>
      </c>
      <c r="AB783" s="31" t="s">
        <v>50</v>
      </c>
      <c r="AC783" s="31" t="s">
        <v>87</v>
      </c>
      <c r="AD783" s="31" t="s">
        <v>72</v>
      </c>
      <c r="AE783" s="2">
        <f t="shared" si="133"/>
        <v>48</v>
      </c>
      <c r="AF783" s="31" t="s">
        <v>84</v>
      </c>
      <c r="AG783" s="31" t="s">
        <v>129</v>
      </c>
      <c r="AH783" s="31" t="s">
        <v>152</v>
      </c>
      <c r="AI783" s="31" t="s">
        <v>12152</v>
      </c>
      <c r="AJ783" s="31">
        <f t="shared" si="134"/>
        <v>0</v>
      </c>
      <c r="AK783" s="34">
        <f t="shared" si="135"/>
        <v>-99</v>
      </c>
      <c r="AL783" s="30">
        <f t="shared" si="136"/>
        <v>-99</v>
      </c>
      <c r="AM783" s="5">
        <f t="shared" si="140"/>
        <v>94.83</v>
      </c>
      <c r="AN783" s="5">
        <f t="shared" si="141"/>
        <v>0</v>
      </c>
      <c r="AO783" s="30">
        <f t="shared" si="142"/>
        <v>0</v>
      </c>
      <c r="AP783" s="30">
        <f t="shared" si="137"/>
        <v>0</v>
      </c>
      <c r="AQ783" t="str">
        <f t="shared" si="138"/>
        <v>Before 1978</v>
      </c>
      <c r="AR783" s="2">
        <f t="shared" si="139"/>
        <v>1949</v>
      </c>
      <c r="AS783" s="2">
        <f t="shared" si="143"/>
        <v>-99</v>
      </c>
      <c r="AT783" s="31" t="s">
        <v>50</v>
      </c>
      <c r="AU783" s="31" t="s">
        <v>50</v>
      </c>
      <c r="AV783" s="31" t="s">
        <v>66</v>
      </c>
      <c r="AW783" s="31" t="s">
        <v>57</v>
      </c>
      <c r="AX783" s="31" t="s">
        <v>67</v>
      </c>
      <c r="AY783" s="31" t="s">
        <v>68</v>
      </c>
      <c r="AZ783" s="31" t="s">
        <v>152</v>
      </c>
      <c r="BA783" s="31" t="s">
        <v>12152</v>
      </c>
      <c r="BB783" s="31" t="s">
        <v>50</v>
      </c>
      <c r="BC783" s="31" t="s">
        <v>50</v>
      </c>
      <c r="BD783" s="31" t="s">
        <v>50</v>
      </c>
      <c r="BE783" s="31" t="s">
        <v>50</v>
      </c>
      <c r="BF783" s="31" t="s">
        <v>50</v>
      </c>
    </row>
    <row r="784" spans="1:58" ht="45" x14ac:dyDescent="0.25">
      <c r="A784" s="31" t="s">
        <v>760</v>
      </c>
      <c r="B784" s="31" t="s">
        <v>49</v>
      </c>
      <c r="C784" s="32">
        <v>5</v>
      </c>
      <c r="D784" s="31" t="s">
        <v>50</v>
      </c>
      <c r="E784" s="31" t="s">
        <v>71</v>
      </c>
      <c r="F784" s="31" t="s">
        <v>96</v>
      </c>
      <c r="G784" s="31" t="s">
        <v>194</v>
      </c>
      <c r="H784" s="31" t="s">
        <v>92</v>
      </c>
      <c r="I784" s="31" t="s">
        <v>304</v>
      </c>
      <c r="J784" s="31" t="s">
        <v>54</v>
      </c>
      <c r="K784" s="31" t="s">
        <v>54</v>
      </c>
      <c r="L784" s="31" t="s">
        <v>55</v>
      </c>
      <c r="M784" s="31" t="s">
        <v>84</v>
      </c>
      <c r="N784" s="31" t="s">
        <v>50</v>
      </c>
      <c r="O784" s="31" t="s">
        <v>57</v>
      </c>
      <c r="P784" s="31" t="s">
        <v>50</v>
      </c>
      <c r="Q784" s="31" t="s">
        <v>160</v>
      </c>
      <c r="R784" s="31" t="s">
        <v>58</v>
      </c>
      <c r="S784" s="31" t="s">
        <v>53</v>
      </c>
      <c r="T784" s="31" t="s">
        <v>60</v>
      </c>
      <c r="U784" s="31" t="s">
        <v>60</v>
      </c>
      <c r="V784" s="31" t="s">
        <v>66</v>
      </c>
      <c r="W784" s="31" t="s">
        <v>50</v>
      </c>
      <c r="X784" s="31" t="s">
        <v>116</v>
      </c>
      <c r="Y784" s="31" t="s">
        <v>50</v>
      </c>
      <c r="Z784" s="31" t="s">
        <v>62</v>
      </c>
      <c r="AA784" s="31" t="s">
        <v>50</v>
      </c>
      <c r="AB784" s="31" t="s">
        <v>50</v>
      </c>
      <c r="AC784" s="31" t="s">
        <v>87</v>
      </c>
      <c r="AD784" s="31" t="s">
        <v>72</v>
      </c>
      <c r="AE784" s="2">
        <f t="shared" si="133"/>
        <v>48</v>
      </c>
      <c r="AF784" s="31" t="s">
        <v>84</v>
      </c>
      <c r="AG784" s="31" t="s">
        <v>129</v>
      </c>
      <c r="AH784" s="31" t="s">
        <v>152</v>
      </c>
      <c r="AI784" s="31" t="s">
        <v>12152</v>
      </c>
      <c r="AJ784" s="31">
        <f t="shared" si="134"/>
        <v>0</v>
      </c>
      <c r="AK784" s="34">
        <f t="shared" si="135"/>
        <v>-99</v>
      </c>
      <c r="AL784" s="30">
        <f t="shared" si="136"/>
        <v>-99</v>
      </c>
      <c r="AM784" s="5">
        <f t="shared" si="140"/>
        <v>94.83</v>
      </c>
      <c r="AN784" s="5">
        <f t="shared" si="141"/>
        <v>0</v>
      </c>
      <c r="AO784" s="30">
        <f t="shared" si="142"/>
        <v>0</v>
      </c>
      <c r="AP784" s="30">
        <f t="shared" si="137"/>
        <v>0</v>
      </c>
      <c r="AQ784" t="str">
        <f t="shared" si="138"/>
        <v>Before 1978</v>
      </c>
      <c r="AR784" s="2">
        <f t="shared" si="139"/>
        <v>1949</v>
      </c>
      <c r="AS784" s="2">
        <f t="shared" si="143"/>
        <v>-99</v>
      </c>
      <c r="AT784" s="31" t="s">
        <v>50</v>
      </c>
      <c r="AU784" s="31" t="s">
        <v>50</v>
      </c>
      <c r="AV784" s="31" t="s">
        <v>66</v>
      </c>
      <c r="AW784" s="31" t="s">
        <v>57</v>
      </c>
      <c r="AX784" s="31" t="s">
        <v>67</v>
      </c>
      <c r="AY784" s="31" t="s">
        <v>68</v>
      </c>
      <c r="AZ784" s="31" t="s">
        <v>152</v>
      </c>
      <c r="BA784" s="31" t="s">
        <v>12152</v>
      </c>
      <c r="BB784" s="31" t="s">
        <v>50</v>
      </c>
      <c r="BC784" s="31" t="s">
        <v>50</v>
      </c>
      <c r="BD784" s="31" t="s">
        <v>50</v>
      </c>
      <c r="BE784" s="31" t="s">
        <v>50</v>
      </c>
      <c r="BF784" s="31" t="s">
        <v>50</v>
      </c>
    </row>
    <row r="785" spans="1:58" ht="45" x14ac:dyDescent="0.25">
      <c r="A785" s="31" t="s">
        <v>760</v>
      </c>
      <c r="B785" s="31" t="s">
        <v>49</v>
      </c>
      <c r="C785" s="32">
        <v>6</v>
      </c>
      <c r="D785" s="31" t="s">
        <v>50</v>
      </c>
      <c r="E785" s="31" t="s">
        <v>71</v>
      </c>
      <c r="F785" s="31" t="s">
        <v>96</v>
      </c>
      <c r="G785" s="31" t="s">
        <v>194</v>
      </c>
      <c r="H785" s="31" t="s">
        <v>92</v>
      </c>
      <c r="I785" s="31" t="s">
        <v>86</v>
      </c>
      <c r="J785" s="31" t="s">
        <v>54</v>
      </c>
      <c r="K785" s="31" t="s">
        <v>54</v>
      </c>
      <c r="L785" s="31" t="s">
        <v>55</v>
      </c>
      <c r="M785" s="31" t="s">
        <v>51</v>
      </c>
      <c r="N785" s="31" t="s">
        <v>50</v>
      </c>
      <c r="O785" s="31" t="s">
        <v>57</v>
      </c>
      <c r="P785" s="31" t="s">
        <v>50</v>
      </c>
      <c r="Q785" s="31" t="s">
        <v>160</v>
      </c>
      <c r="R785" s="31" t="s">
        <v>58</v>
      </c>
      <c r="S785" s="31" t="s">
        <v>53</v>
      </c>
      <c r="T785" s="31" t="s">
        <v>60</v>
      </c>
      <c r="U785" s="31" t="s">
        <v>60</v>
      </c>
      <c r="V785" s="31" t="s">
        <v>66</v>
      </c>
      <c r="W785" s="31" t="s">
        <v>50</v>
      </c>
      <c r="X785" s="31" t="s">
        <v>116</v>
      </c>
      <c r="Y785" s="31" t="s">
        <v>50</v>
      </c>
      <c r="Z785" s="31" t="s">
        <v>62</v>
      </c>
      <c r="AA785" s="31" t="s">
        <v>50</v>
      </c>
      <c r="AB785" s="31" t="s">
        <v>50</v>
      </c>
      <c r="AC785" s="31" t="s">
        <v>87</v>
      </c>
      <c r="AD785" s="31" t="s">
        <v>72</v>
      </c>
      <c r="AE785" s="2">
        <f t="shared" si="133"/>
        <v>48</v>
      </c>
      <c r="AF785" s="31" t="s">
        <v>84</v>
      </c>
      <c r="AG785" s="31" t="s">
        <v>129</v>
      </c>
      <c r="AH785" s="31" t="s">
        <v>152</v>
      </c>
      <c r="AI785" s="31" t="s">
        <v>12152</v>
      </c>
      <c r="AJ785" s="31">
        <f t="shared" si="134"/>
        <v>0</v>
      </c>
      <c r="AK785" s="34">
        <f t="shared" si="135"/>
        <v>-99</v>
      </c>
      <c r="AL785" s="30">
        <f t="shared" si="136"/>
        <v>-99</v>
      </c>
      <c r="AM785" s="5">
        <f t="shared" si="140"/>
        <v>94.83</v>
      </c>
      <c r="AN785" s="5">
        <f t="shared" si="141"/>
        <v>0</v>
      </c>
      <c r="AO785" s="30">
        <f t="shared" si="142"/>
        <v>0</v>
      </c>
      <c r="AP785" s="30">
        <f t="shared" si="137"/>
        <v>0</v>
      </c>
      <c r="AQ785" t="str">
        <f t="shared" si="138"/>
        <v>Before 1978</v>
      </c>
      <c r="AR785" s="2">
        <f t="shared" si="139"/>
        <v>1949</v>
      </c>
      <c r="AS785" s="2">
        <f t="shared" si="143"/>
        <v>-99</v>
      </c>
      <c r="AT785" s="31" t="s">
        <v>50</v>
      </c>
      <c r="AU785" s="31" t="s">
        <v>50</v>
      </c>
      <c r="AV785" s="31" t="s">
        <v>66</v>
      </c>
      <c r="AW785" s="31" t="s">
        <v>57</v>
      </c>
      <c r="AX785" s="31" t="s">
        <v>67</v>
      </c>
      <c r="AY785" s="31" t="s">
        <v>68</v>
      </c>
      <c r="AZ785" s="31" t="s">
        <v>152</v>
      </c>
      <c r="BA785" s="31" t="s">
        <v>12152</v>
      </c>
      <c r="BB785" s="31" t="s">
        <v>50</v>
      </c>
      <c r="BC785" s="31" t="s">
        <v>50</v>
      </c>
      <c r="BD785" s="31" t="s">
        <v>50</v>
      </c>
      <c r="BE785" s="31" t="s">
        <v>50</v>
      </c>
      <c r="BF785" s="31" t="s">
        <v>50</v>
      </c>
    </row>
    <row r="786" spans="1:58" ht="45" x14ac:dyDescent="0.25">
      <c r="A786" s="31" t="s">
        <v>760</v>
      </c>
      <c r="B786" s="31" t="s">
        <v>49</v>
      </c>
      <c r="C786" s="32">
        <v>8</v>
      </c>
      <c r="D786" s="31" t="s">
        <v>50</v>
      </c>
      <c r="E786" s="31" t="s">
        <v>71</v>
      </c>
      <c r="F786" s="31" t="s">
        <v>96</v>
      </c>
      <c r="G786" s="31" t="s">
        <v>194</v>
      </c>
      <c r="H786" s="31" t="s">
        <v>92</v>
      </c>
      <c r="I786" s="31" t="s">
        <v>66</v>
      </c>
      <c r="J786" s="31" t="s">
        <v>54</v>
      </c>
      <c r="K786" s="31" t="s">
        <v>54</v>
      </c>
      <c r="L786" s="31" t="s">
        <v>55</v>
      </c>
      <c r="M786" s="31" t="s">
        <v>72</v>
      </c>
      <c r="N786" s="31" t="s">
        <v>50</v>
      </c>
      <c r="O786" s="31" t="s">
        <v>57</v>
      </c>
      <c r="P786" s="31" t="s">
        <v>50</v>
      </c>
      <c r="Q786" s="31" t="s">
        <v>160</v>
      </c>
      <c r="R786" s="31" t="s">
        <v>58</v>
      </c>
      <c r="S786" s="31" t="s">
        <v>53</v>
      </c>
      <c r="T786" s="31" t="s">
        <v>60</v>
      </c>
      <c r="U786" s="31" t="s">
        <v>60</v>
      </c>
      <c r="V786" s="31" t="s">
        <v>66</v>
      </c>
      <c r="W786" s="31" t="s">
        <v>50</v>
      </c>
      <c r="X786" s="31" t="s">
        <v>116</v>
      </c>
      <c r="Y786" s="31" t="s">
        <v>50</v>
      </c>
      <c r="Z786" s="31" t="s">
        <v>62</v>
      </c>
      <c r="AA786" s="31" t="s">
        <v>50</v>
      </c>
      <c r="AB786" s="31" t="s">
        <v>50</v>
      </c>
      <c r="AC786" s="31" t="s">
        <v>87</v>
      </c>
      <c r="AD786" s="31" t="s">
        <v>72</v>
      </c>
      <c r="AE786" s="2">
        <f t="shared" si="133"/>
        <v>48</v>
      </c>
      <c r="AF786" s="31" t="s">
        <v>84</v>
      </c>
      <c r="AG786" s="31" t="s">
        <v>129</v>
      </c>
      <c r="AH786" s="31" t="s">
        <v>152</v>
      </c>
      <c r="AI786" s="31" t="s">
        <v>12151</v>
      </c>
      <c r="AJ786" s="31">
        <f t="shared" si="134"/>
        <v>0</v>
      </c>
      <c r="AK786" s="34">
        <f t="shared" si="135"/>
        <v>-99</v>
      </c>
      <c r="AL786" s="30">
        <f t="shared" si="136"/>
        <v>-99</v>
      </c>
      <c r="AM786" s="5">
        <f t="shared" si="140"/>
        <v>94.83</v>
      </c>
      <c r="AN786" s="5">
        <f t="shared" si="141"/>
        <v>0</v>
      </c>
      <c r="AO786" s="30">
        <f t="shared" si="142"/>
        <v>0</v>
      </c>
      <c r="AP786" s="30">
        <f t="shared" si="137"/>
        <v>0</v>
      </c>
      <c r="AQ786" t="str">
        <f t="shared" si="138"/>
        <v>Before 1978</v>
      </c>
      <c r="AR786" s="2">
        <f t="shared" si="139"/>
        <v>1949</v>
      </c>
      <c r="AS786" s="2">
        <f t="shared" si="143"/>
        <v>-99</v>
      </c>
      <c r="AT786" s="31" t="s">
        <v>50</v>
      </c>
      <c r="AU786" s="31" t="s">
        <v>50</v>
      </c>
      <c r="AV786" s="31" t="s">
        <v>66</v>
      </c>
      <c r="AW786" s="31" t="s">
        <v>57</v>
      </c>
      <c r="AX786" s="31" t="s">
        <v>67</v>
      </c>
      <c r="AY786" s="31" t="s">
        <v>68</v>
      </c>
      <c r="AZ786" s="31" t="s">
        <v>152</v>
      </c>
      <c r="BA786" s="31" t="s">
        <v>12151</v>
      </c>
      <c r="BB786" s="31" t="s">
        <v>50</v>
      </c>
      <c r="BC786" s="31" t="s">
        <v>50</v>
      </c>
      <c r="BD786" s="31" t="s">
        <v>50</v>
      </c>
      <c r="BE786" s="31" t="s">
        <v>50</v>
      </c>
      <c r="BF786" s="31" t="s">
        <v>50</v>
      </c>
    </row>
    <row r="787" spans="1:58" ht="45" x14ac:dyDescent="0.25">
      <c r="A787" s="31" t="s">
        <v>760</v>
      </c>
      <c r="B787" s="31" t="s">
        <v>49</v>
      </c>
      <c r="C787" s="32">
        <v>9</v>
      </c>
      <c r="D787" s="31" t="s">
        <v>50</v>
      </c>
      <c r="E787" s="31" t="s">
        <v>71</v>
      </c>
      <c r="F787" s="31" t="s">
        <v>96</v>
      </c>
      <c r="G787" s="31" t="s">
        <v>194</v>
      </c>
      <c r="H787" s="31" t="s">
        <v>92</v>
      </c>
      <c r="I787" s="31" t="s">
        <v>57</v>
      </c>
      <c r="J787" s="31" t="s">
        <v>54</v>
      </c>
      <c r="K787" s="31" t="s">
        <v>54</v>
      </c>
      <c r="L787" s="31" t="s">
        <v>55</v>
      </c>
      <c r="M787" s="31" t="s">
        <v>52</v>
      </c>
      <c r="N787" s="31" t="s">
        <v>50</v>
      </c>
      <c r="O787" s="31" t="s">
        <v>57</v>
      </c>
      <c r="P787" s="31" t="s">
        <v>50</v>
      </c>
      <c r="Q787" s="31" t="s">
        <v>160</v>
      </c>
      <c r="R787" s="31" t="s">
        <v>58</v>
      </c>
      <c r="S787" s="31" t="s">
        <v>53</v>
      </c>
      <c r="T787" s="31" t="s">
        <v>60</v>
      </c>
      <c r="U787" s="31" t="s">
        <v>60</v>
      </c>
      <c r="V787" s="31" t="s">
        <v>60</v>
      </c>
      <c r="W787" s="31" t="s">
        <v>50</v>
      </c>
      <c r="X787" s="31" t="s">
        <v>116</v>
      </c>
      <c r="Y787" s="31" t="s">
        <v>50</v>
      </c>
      <c r="Z787" s="31" t="s">
        <v>62</v>
      </c>
      <c r="AA787" s="31" t="s">
        <v>50</v>
      </c>
      <c r="AB787" s="31" t="s">
        <v>50</v>
      </c>
      <c r="AC787" s="31" t="s">
        <v>87</v>
      </c>
      <c r="AD787" s="31" t="s">
        <v>52</v>
      </c>
      <c r="AE787" s="2">
        <f t="shared" si="133"/>
        <v>48</v>
      </c>
      <c r="AF787" s="31" t="s">
        <v>84</v>
      </c>
      <c r="AG787" s="31" t="s">
        <v>129</v>
      </c>
      <c r="AH787" s="31" t="s">
        <v>761</v>
      </c>
      <c r="AI787" s="31" t="s">
        <v>762</v>
      </c>
      <c r="AJ787" s="31">
        <f t="shared" si="134"/>
        <v>3</v>
      </c>
      <c r="AK787" s="34">
        <f t="shared" si="135"/>
        <v>15</v>
      </c>
      <c r="AL787" s="30">
        <f t="shared" si="136"/>
        <v>15</v>
      </c>
      <c r="AM787" s="5">
        <f t="shared" si="140"/>
        <v>94.83</v>
      </c>
      <c r="AN787" s="5">
        <f t="shared" si="141"/>
        <v>144</v>
      </c>
      <c r="AO787" s="30">
        <f t="shared" si="142"/>
        <v>1468.8</v>
      </c>
      <c r="AP787" s="30">
        <f t="shared" si="137"/>
        <v>1468.8</v>
      </c>
      <c r="AQ787" t="str">
        <f t="shared" si="138"/>
        <v>Before 1978</v>
      </c>
      <c r="AR787" s="2">
        <f t="shared" si="139"/>
        <v>1949</v>
      </c>
      <c r="AS787" s="2">
        <f t="shared" si="143"/>
        <v>10.199999999999999</v>
      </c>
      <c r="AT787" s="31" t="s">
        <v>763</v>
      </c>
      <c r="AU787" s="31" t="s">
        <v>65</v>
      </c>
      <c r="AV787" s="31" t="s">
        <v>141</v>
      </c>
      <c r="AW787" s="31" t="s">
        <v>86</v>
      </c>
      <c r="AX787" s="31" t="s">
        <v>92</v>
      </c>
      <c r="AY787" s="31" t="s">
        <v>179</v>
      </c>
      <c r="AZ787" s="31" t="s">
        <v>761</v>
      </c>
      <c r="BA787" s="31" t="s">
        <v>762</v>
      </c>
      <c r="BB787" s="31" t="s">
        <v>50</v>
      </c>
      <c r="BC787" s="31" t="s">
        <v>50</v>
      </c>
      <c r="BD787" s="31" t="s">
        <v>50</v>
      </c>
      <c r="BE787" s="31" t="s">
        <v>50</v>
      </c>
      <c r="BF787" s="31" t="s">
        <v>50</v>
      </c>
    </row>
    <row r="788" spans="1:58" ht="45" x14ac:dyDescent="0.25">
      <c r="A788" s="31" t="s">
        <v>760</v>
      </c>
      <c r="B788" s="31" t="s">
        <v>49</v>
      </c>
      <c r="C788" s="32">
        <v>12</v>
      </c>
      <c r="D788" s="31" t="s">
        <v>50</v>
      </c>
      <c r="E788" s="31" t="s">
        <v>71</v>
      </c>
      <c r="F788" s="31" t="s">
        <v>96</v>
      </c>
      <c r="G788" s="31" t="s">
        <v>194</v>
      </c>
      <c r="H788" s="31" t="s">
        <v>92</v>
      </c>
      <c r="I788" s="31" t="s">
        <v>139</v>
      </c>
      <c r="J788" s="31" t="s">
        <v>54</v>
      </c>
      <c r="K788" s="31" t="s">
        <v>54</v>
      </c>
      <c r="L788" s="31" t="s">
        <v>55</v>
      </c>
      <c r="M788" s="31" t="s">
        <v>85</v>
      </c>
      <c r="N788" s="31" t="s">
        <v>50</v>
      </c>
      <c r="O788" s="31" t="s">
        <v>57</v>
      </c>
      <c r="P788" s="31" t="s">
        <v>50</v>
      </c>
      <c r="Q788" s="31" t="s">
        <v>160</v>
      </c>
      <c r="R788" s="31" t="s">
        <v>58</v>
      </c>
      <c r="S788" s="31" t="s">
        <v>53</v>
      </c>
      <c r="T788" s="31" t="s">
        <v>60</v>
      </c>
      <c r="U788" s="31" t="s">
        <v>60</v>
      </c>
      <c r="V788" s="31" t="s">
        <v>66</v>
      </c>
      <c r="W788" s="31" t="s">
        <v>50</v>
      </c>
      <c r="X788" s="31" t="s">
        <v>116</v>
      </c>
      <c r="Y788" s="31" t="s">
        <v>50</v>
      </c>
      <c r="Z788" s="31" t="s">
        <v>62</v>
      </c>
      <c r="AA788" s="31" t="s">
        <v>50</v>
      </c>
      <c r="AB788" s="31" t="s">
        <v>50</v>
      </c>
      <c r="AC788" s="31" t="s">
        <v>87</v>
      </c>
      <c r="AD788" s="31" t="s">
        <v>72</v>
      </c>
      <c r="AE788" s="2">
        <f t="shared" si="133"/>
        <v>48</v>
      </c>
      <c r="AF788" s="31" t="s">
        <v>84</v>
      </c>
      <c r="AG788" s="31" t="s">
        <v>129</v>
      </c>
      <c r="AH788" s="31" t="s">
        <v>377</v>
      </c>
      <c r="AI788" s="31" t="s">
        <v>12153</v>
      </c>
      <c r="AJ788" s="31">
        <f t="shared" si="134"/>
        <v>0</v>
      </c>
      <c r="AK788" s="34">
        <f t="shared" si="135"/>
        <v>-99</v>
      </c>
      <c r="AL788" s="30">
        <f t="shared" si="136"/>
        <v>-99</v>
      </c>
      <c r="AM788" s="5">
        <f t="shared" si="140"/>
        <v>94.83</v>
      </c>
      <c r="AN788" s="5">
        <f t="shared" si="141"/>
        <v>0</v>
      </c>
      <c r="AO788" s="30">
        <f t="shared" si="142"/>
        <v>0</v>
      </c>
      <c r="AP788" s="30">
        <f t="shared" si="137"/>
        <v>0</v>
      </c>
      <c r="AQ788" t="str">
        <f t="shared" si="138"/>
        <v>Before 1978</v>
      </c>
      <c r="AR788" s="2">
        <f t="shared" si="139"/>
        <v>1949</v>
      </c>
      <c r="AS788" s="2">
        <f t="shared" si="143"/>
        <v>-99</v>
      </c>
      <c r="AT788" s="31" t="s">
        <v>50</v>
      </c>
      <c r="AU788" s="31" t="s">
        <v>50</v>
      </c>
      <c r="AV788" s="31" t="s">
        <v>141</v>
      </c>
      <c r="AW788" s="31" t="s">
        <v>86</v>
      </c>
      <c r="AX788" s="31" t="s">
        <v>92</v>
      </c>
      <c r="AY788" s="31" t="s">
        <v>179</v>
      </c>
      <c r="AZ788" s="31" t="s">
        <v>377</v>
      </c>
      <c r="BA788" s="31" t="s">
        <v>12153</v>
      </c>
      <c r="BB788" s="31" t="s">
        <v>50</v>
      </c>
      <c r="BC788" s="31" t="s">
        <v>50</v>
      </c>
      <c r="BD788" s="31" t="s">
        <v>50</v>
      </c>
      <c r="BE788" s="31" t="s">
        <v>50</v>
      </c>
      <c r="BF788" s="31" t="s">
        <v>50</v>
      </c>
    </row>
    <row r="789" spans="1:58" ht="45" x14ac:dyDescent="0.25">
      <c r="A789" s="31" t="s">
        <v>760</v>
      </c>
      <c r="B789" s="31" t="s">
        <v>49</v>
      </c>
      <c r="C789" s="32">
        <v>13</v>
      </c>
      <c r="D789" s="31" t="s">
        <v>50</v>
      </c>
      <c r="E789" s="31" t="s">
        <v>71</v>
      </c>
      <c r="F789" s="31" t="s">
        <v>96</v>
      </c>
      <c r="G789" s="31" t="s">
        <v>194</v>
      </c>
      <c r="H789" s="31" t="s">
        <v>92</v>
      </c>
      <c r="I789" s="31" t="s">
        <v>996</v>
      </c>
      <c r="J789" s="31" t="s">
        <v>54</v>
      </c>
      <c r="K789" s="31" t="s">
        <v>54</v>
      </c>
      <c r="L789" s="31" t="s">
        <v>55</v>
      </c>
      <c r="M789" s="31" t="s">
        <v>52</v>
      </c>
      <c r="N789" s="31" t="s">
        <v>50</v>
      </c>
      <c r="O789" s="31" t="s">
        <v>57</v>
      </c>
      <c r="P789" s="31" t="s">
        <v>50</v>
      </c>
      <c r="Q789" s="31" t="s">
        <v>160</v>
      </c>
      <c r="R789" s="31" t="s">
        <v>58</v>
      </c>
      <c r="S789" s="31" t="s">
        <v>53</v>
      </c>
      <c r="T789" s="31" t="s">
        <v>60</v>
      </c>
      <c r="U789" s="31" t="s">
        <v>60</v>
      </c>
      <c r="V789" s="31" t="s">
        <v>66</v>
      </c>
      <c r="W789" s="31" t="s">
        <v>50</v>
      </c>
      <c r="X789" s="31" t="s">
        <v>116</v>
      </c>
      <c r="Y789" s="31" t="s">
        <v>50</v>
      </c>
      <c r="Z789" s="31" t="s">
        <v>62</v>
      </c>
      <c r="AA789" s="31" t="s">
        <v>50</v>
      </c>
      <c r="AB789" s="31" t="s">
        <v>50</v>
      </c>
      <c r="AC789" s="31" t="s">
        <v>87</v>
      </c>
      <c r="AD789" s="31" t="s">
        <v>72</v>
      </c>
      <c r="AE789" s="2">
        <f t="shared" si="133"/>
        <v>48</v>
      </c>
      <c r="AF789" s="31" t="s">
        <v>84</v>
      </c>
      <c r="AG789" s="31" t="s">
        <v>129</v>
      </c>
      <c r="AH789" s="31" t="s">
        <v>152</v>
      </c>
      <c r="AI789" s="31" t="s">
        <v>12152</v>
      </c>
      <c r="AJ789" s="31">
        <f t="shared" si="134"/>
        <v>0</v>
      </c>
      <c r="AK789" s="34">
        <f t="shared" si="135"/>
        <v>-99</v>
      </c>
      <c r="AL789" s="30">
        <f t="shared" si="136"/>
        <v>-99</v>
      </c>
      <c r="AM789" s="5">
        <f t="shared" si="140"/>
        <v>94.83</v>
      </c>
      <c r="AN789" s="5">
        <f t="shared" si="141"/>
        <v>0</v>
      </c>
      <c r="AO789" s="30">
        <f t="shared" si="142"/>
        <v>0</v>
      </c>
      <c r="AP789" s="30">
        <f t="shared" si="137"/>
        <v>0</v>
      </c>
      <c r="AQ789" t="str">
        <f t="shared" si="138"/>
        <v>Before 1978</v>
      </c>
      <c r="AR789" s="2">
        <f t="shared" si="139"/>
        <v>1949</v>
      </c>
      <c r="AS789" s="2">
        <f t="shared" si="143"/>
        <v>-99</v>
      </c>
      <c r="AT789" s="31" t="s">
        <v>50</v>
      </c>
      <c r="AU789" s="31" t="s">
        <v>50</v>
      </c>
      <c r="AV789" s="31" t="s">
        <v>66</v>
      </c>
      <c r="AW789" s="31" t="s">
        <v>57</v>
      </c>
      <c r="AX789" s="31" t="s">
        <v>67</v>
      </c>
      <c r="AY789" s="31" t="s">
        <v>68</v>
      </c>
      <c r="AZ789" s="31" t="s">
        <v>152</v>
      </c>
      <c r="BA789" s="31" t="s">
        <v>12152</v>
      </c>
      <c r="BB789" s="31" t="s">
        <v>50</v>
      </c>
      <c r="BC789" s="31" t="s">
        <v>50</v>
      </c>
      <c r="BD789" s="31" t="s">
        <v>50</v>
      </c>
      <c r="BE789" s="31" t="s">
        <v>50</v>
      </c>
      <c r="BF789" s="31" t="s">
        <v>50</v>
      </c>
    </row>
    <row r="790" spans="1:58" ht="45" x14ac:dyDescent="0.25">
      <c r="A790" s="31" t="s">
        <v>4416</v>
      </c>
      <c r="B790" s="31" t="s">
        <v>49</v>
      </c>
      <c r="C790" s="32">
        <v>1</v>
      </c>
      <c r="D790" s="31" t="s">
        <v>50</v>
      </c>
      <c r="E790" s="31" t="s">
        <v>70</v>
      </c>
      <c r="F790" s="31" t="s">
        <v>71</v>
      </c>
      <c r="G790" s="31" t="s">
        <v>96</v>
      </c>
      <c r="H790" s="31" t="s">
        <v>194</v>
      </c>
      <c r="I790" s="31" t="s">
        <v>53</v>
      </c>
      <c r="J790" s="31" t="s">
        <v>54</v>
      </c>
      <c r="K790" s="31" t="s">
        <v>54</v>
      </c>
      <c r="L790" s="31" t="s">
        <v>55</v>
      </c>
      <c r="M790" s="31" t="s">
        <v>72</v>
      </c>
      <c r="N790" s="31" t="s">
        <v>50</v>
      </c>
      <c r="O790" s="31" t="s">
        <v>57</v>
      </c>
      <c r="P790" s="31" t="s">
        <v>320</v>
      </c>
      <c r="Q790" s="31" t="s">
        <v>50</v>
      </c>
      <c r="R790" s="31" t="s">
        <v>58</v>
      </c>
      <c r="S790" s="31" t="s">
        <v>53</v>
      </c>
      <c r="T790" s="31" t="s">
        <v>60</v>
      </c>
      <c r="U790" s="31" t="s">
        <v>60</v>
      </c>
      <c r="V790" s="31" t="s">
        <v>66</v>
      </c>
      <c r="W790" s="31" t="s">
        <v>50</v>
      </c>
      <c r="X790" s="31" t="s">
        <v>116</v>
      </c>
      <c r="Y790" s="31" t="s">
        <v>50</v>
      </c>
      <c r="Z790" s="31" t="s">
        <v>62</v>
      </c>
      <c r="AA790" s="31" t="s">
        <v>50</v>
      </c>
      <c r="AB790" s="31" t="s">
        <v>50</v>
      </c>
      <c r="AC790" s="31" t="s">
        <v>87</v>
      </c>
      <c r="AD790" s="31" t="s">
        <v>72</v>
      </c>
      <c r="AE790" s="2">
        <f t="shared" si="133"/>
        <v>48</v>
      </c>
      <c r="AF790" s="31" t="s">
        <v>84</v>
      </c>
      <c r="AG790" s="31" t="s">
        <v>129</v>
      </c>
      <c r="AH790" s="31" t="s">
        <v>1084</v>
      </c>
      <c r="AI790" s="31" t="s">
        <v>12154</v>
      </c>
      <c r="AJ790" s="31">
        <f t="shared" si="134"/>
        <v>0</v>
      </c>
      <c r="AK790" s="34">
        <f t="shared" si="135"/>
        <v>-99</v>
      </c>
      <c r="AL790" s="30">
        <f t="shared" si="136"/>
        <v>-99</v>
      </c>
      <c r="AM790" s="5">
        <f t="shared" si="140"/>
        <v>41.97</v>
      </c>
      <c r="AN790" s="5">
        <f t="shared" si="141"/>
        <v>0</v>
      </c>
      <c r="AO790" s="30">
        <f t="shared" si="142"/>
        <v>0</v>
      </c>
      <c r="AP790" s="30">
        <f t="shared" si="137"/>
        <v>0</v>
      </c>
      <c r="AQ790" t="str">
        <f t="shared" si="138"/>
        <v>Before 1978</v>
      </c>
      <c r="AR790" s="2">
        <f t="shared" si="139"/>
        <v>1941</v>
      </c>
      <c r="AS790" s="2">
        <f t="shared" si="143"/>
        <v>-99</v>
      </c>
      <c r="AT790" s="31" t="s">
        <v>50</v>
      </c>
      <c r="AU790" s="31" t="s">
        <v>50</v>
      </c>
      <c r="AV790" s="31" t="s">
        <v>66</v>
      </c>
      <c r="AW790" s="31" t="s">
        <v>57</v>
      </c>
      <c r="AX790" s="31" t="s">
        <v>93</v>
      </c>
      <c r="AY790" s="31" t="s">
        <v>68</v>
      </c>
      <c r="AZ790" s="31" t="s">
        <v>1084</v>
      </c>
      <c r="BA790" s="31" t="s">
        <v>12154</v>
      </c>
      <c r="BB790" s="31" t="s">
        <v>50</v>
      </c>
      <c r="BC790" s="31" t="s">
        <v>50</v>
      </c>
      <c r="BD790" s="31" t="s">
        <v>50</v>
      </c>
      <c r="BE790" s="31" t="s">
        <v>50</v>
      </c>
      <c r="BF790" s="31" t="s">
        <v>50</v>
      </c>
    </row>
    <row r="791" spans="1:58" ht="45" x14ac:dyDescent="0.25">
      <c r="A791" s="31" t="s">
        <v>4416</v>
      </c>
      <c r="B791" s="31" t="s">
        <v>49</v>
      </c>
      <c r="C791" s="32">
        <v>2</v>
      </c>
      <c r="D791" s="31" t="s">
        <v>50</v>
      </c>
      <c r="E791" s="31" t="s">
        <v>70</v>
      </c>
      <c r="F791" s="31" t="s">
        <v>71</v>
      </c>
      <c r="G791" s="31" t="s">
        <v>96</v>
      </c>
      <c r="H791" s="31" t="s">
        <v>194</v>
      </c>
      <c r="I791" s="31" t="s">
        <v>97</v>
      </c>
      <c r="J791" s="31" t="s">
        <v>54</v>
      </c>
      <c r="K791" s="31" t="s">
        <v>54</v>
      </c>
      <c r="L791" s="31" t="s">
        <v>55</v>
      </c>
      <c r="M791" s="31" t="s">
        <v>72</v>
      </c>
      <c r="N791" s="31" t="s">
        <v>50</v>
      </c>
      <c r="O791" s="31" t="s">
        <v>57</v>
      </c>
      <c r="P791" s="31" t="s">
        <v>320</v>
      </c>
      <c r="Q791" s="31" t="s">
        <v>50</v>
      </c>
      <c r="R791" s="31" t="s">
        <v>58</v>
      </c>
      <c r="S791" s="31" t="s">
        <v>53</v>
      </c>
      <c r="T791" s="31" t="s">
        <v>60</v>
      </c>
      <c r="U791" s="31" t="s">
        <v>60</v>
      </c>
      <c r="V791" s="31" t="s">
        <v>66</v>
      </c>
      <c r="W791" s="31" t="s">
        <v>50</v>
      </c>
      <c r="X791" s="31" t="s">
        <v>116</v>
      </c>
      <c r="Y791" s="31" t="s">
        <v>50</v>
      </c>
      <c r="Z791" s="31" t="s">
        <v>62</v>
      </c>
      <c r="AA791" s="31" t="s">
        <v>50</v>
      </c>
      <c r="AB791" s="31" t="s">
        <v>50</v>
      </c>
      <c r="AC791" s="31" t="s">
        <v>87</v>
      </c>
      <c r="AD791" s="31" t="s">
        <v>72</v>
      </c>
      <c r="AE791" s="2">
        <f t="shared" si="133"/>
        <v>48</v>
      </c>
      <c r="AF791" s="31" t="s">
        <v>84</v>
      </c>
      <c r="AG791" s="31" t="s">
        <v>129</v>
      </c>
      <c r="AH791" s="31" t="s">
        <v>1084</v>
      </c>
      <c r="AI791" s="31" t="s">
        <v>12154</v>
      </c>
      <c r="AJ791" s="31">
        <f t="shared" si="134"/>
        <v>0</v>
      </c>
      <c r="AK791" s="34">
        <f t="shared" si="135"/>
        <v>-99</v>
      </c>
      <c r="AL791" s="30">
        <f t="shared" si="136"/>
        <v>-99</v>
      </c>
      <c r="AM791" s="5">
        <f t="shared" si="140"/>
        <v>41.97</v>
      </c>
      <c r="AN791" s="5">
        <f t="shared" si="141"/>
        <v>0</v>
      </c>
      <c r="AO791" s="30">
        <f t="shared" si="142"/>
        <v>0</v>
      </c>
      <c r="AP791" s="30">
        <f t="shared" si="137"/>
        <v>0</v>
      </c>
      <c r="AQ791" t="str">
        <f t="shared" si="138"/>
        <v>Before 1978</v>
      </c>
      <c r="AR791" s="2">
        <f t="shared" si="139"/>
        <v>1941</v>
      </c>
      <c r="AS791" s="2">
        <f t="shared" si="143"/>
        <v>-99</v>
      </c>
      <c r="AT791" s="31" t="s">
        <v>50</v>
      </c>
      <c r="AU791" s="31" t="s">
        <v>50</v>
      </c>
      <c r="AV791" s="31" t="s">
        <v>66</v>
      </c>
      <c r="AW791" s="31" t="s">
        <v>57</v>
      </c>
      <c r="AX791" s="31" t="s">
        <v>93</v>
      </c>
      <c r="AY791" s="31" t="s">
        <v>68</v>
      </c>
      <c r="AZ791" s="31" t="s">
        <v>1084</v>
      </c>
      <c r="BA791" s="31" t="s">
        <v>12154</v>
      </c>
      <c r="BB791" s="31" t="s">
        <v>50</v>
      </c>
      <c r="BC791" s="31" t="s">
        <v>50</v>
      </c>
      <c r="BD791" s="31" t="s">
        <v>50</v>
      </c>
      <c r="BE791" s="31" t="s">
        <v>50</v>
      </c>
      <c r="BF791" s="31" t="s">
        <v>50</v>
      </c>
    </row>
    <row r="792" spans="1:58" ht="45" x14ac:dyDescent="0.25">
      <c r="A792" s="31" t="s">
        <v>4416</v>
      </c>
      <c r="B792" s="31" t="s">
        <v>49</v>
      </c>
      <c r="C792" s="32">
        <v>3</v>
      </c>
      <c r="D792" s="31" t="s">
        <v>50</v>
      </c>
      <c r="E792" s="31" t="s">
        <v>70</v>
      </c>
      <c r="F792" s="31" t="s">
        <v>71</v>
      </c>
      <c r="G792" s="31" t="s">
        <v>96</v>
      </c>
      <c r="H792" s="31" t="s">
        <v>194</v>
      </c>
      <c r="I792" s="31" t="s">
        <v>59</v>
      </c>
      <c r="J792" s="31" t="s">
        <v>54</v>
      </c>
      <c r="K792" s="31" t="s">
        <v>54</v>
      </c>
      <c r="L792" s="31" t="s">
        <v>55</v>
      </c>
      <c r="M792" s="31" t="s">
        <v>51</v>
      </c>
      <c r="N792" s="31" t="s">
        <v>50</v>
      </c>
      <c r="O792" s="31" t="s">
        <v>57</v>
      </c>
      <c r="P792" s="31" t="s">
        <v>320</v>
      </c>
      <c r="Q792" s="31" t="s">
        <v>50</v>
      </c>
      <c r="R792" s="31" t="s">
        <v>58</v>
      </c>
      <c r="S792" s="31" t="s">
        <v>53</v>
      </c>
      <c r="T792" s="31" t="s">
        <v>60</v>
      </c>
      <c r="U792" s="31" t="s">
        <v>60</v>
      </c>
      <c r="V792" s="31" t="s">
        <v>66</v>
      </c>
      <c r="W792" s="31" t="s">
        <v>50</v>
      </c>
      <c r="X792" s="31" t="s">
        <v>116</v>
      </c>
      <c r="Y792" s="31" t="s">
        <v>50</v>
      </c>
      <c r="Z792" s="31" t="s">
        <v>62</v>
      </c>
      <c r="AA792" s="31" t="s">
        <v>50</v>
      </c>
      <c r="AB792" s="31" t="s">
        <v>50</v>
      </c>
      <c r="AC792" s="31" t="s">
        <v>87</v>
      </c>
      <c r="AD792" s="31" t="s">
        <v>72</v>
      </c>
      <c r="AE792" s="2">
        <f t="shared" si="133"/>
        <v>48</v>
      </c>
      <c r="AF792" s="31" t="s">
        <v>84</v>
      </c>
      <c r="AG792" s="31" t="s">
        <v>129</v>
      </c>
      <c r="AH792" s="31" t="s">
        <v>1084</v>
      </c>
      <c r="AI792" s="31" t="s">
        <v>50</v>
      </c>
      <c r="AJ792" s="31">
        <f t="shared" si="134"/>
        <v>0</v>
      </c>
      <c r="AK792" s="34">
        <f t="shared" si="135"/>
        <v>-99</v>
      </c>
      <c r="AL792" s="30">
        <f t="shared" si="136"/>
        <v>-99</v>
      </c>
      <c r="AM792" s="5">
        <f t="shared" si="140"/>
        <v>41.97</v>
      </c>
      <c r="AN792" s="5">
        <f t="shared" si="141"/>
        <v>0</v>
      </c>
      <c r="AO792" s="30">
        <f t="shared" si="142"/>
        <v>0</v>
      </c>
      <c r="AP792" s="30">
        <f t="shared" si="137"/>
        <v>0</v>
      </c>
      <c r="AQ792" t="str">
        <f t="shared" si="138"/>
        <v>Before 1978</v>
      </c>
      <c r="AR792" s="2">
        <f t="shared" si="139"/>
        <v>1941</v>
      </c>
      <c r="AS792" s="2">
        <f t="shared" si="143"/>
        <v>-99</v>
      </c>
      <c r="AT792" s="31" t="s">
        <v>50</v>
      </c>
      <c r="AU792" s="31" t="s">
        <v>50</v>
      </c>
      <c r="AV792" s="31" t="s">
        <v>66</v>
      </c>
      <c r="AW792" s="31" t="s">
        <v>57</v>
      </c>
      <c r="AX792" s="31" t="s">
        <v>50</v>
      </c>
      <c r="AY792" s="31" t="s">
        <v>50</v>
      </c>
      <c r="AZ792" s="31" t="s">
        <v>1084</v>
      </c>
      <c r="BA792" s="31" t="s">
        <v>12154</v>
      </c>
      <c r="BB792" s="31" t="s">
        <v>50</v>
      </c>
      <c r="BC792" s="31" t="s">
        <v>50</v>
      </c>
      <c r="BD792" s="31" t="s">
        <v>50</v>
      </c>
      <c r="BE792" s="31" t="s">
        <v>50</v>
      </c>
      <c r="BF792" s="31" t="s">
        <v>50</v>
      </c>
    </row>
    <row r="793" spans="1:58" ht="45" x14ac:dyDescent="0.25">
      <c r="A793" s="31" t="s">
        <v>4416</v>
      </c>
      <c r="B793" s="31" t="s">
        <v>49</v>
      </c>
      <c r="C793" s="32">
        <v>4</v>
      </c>
      <c r="D793" s="31" t="s">
        <v>50</v>
      </c>
      <c r="E793" s="31" t="s">
        <v>70</v>
      </c>
      <c r="F793" s="31" t="s">
        <v>71</v>
      </c>
      <c r="G793" s="31" t="s">
        <v>96</v>
      </c>
      <c r="H793" s="31" t="s">
        <v>194</v>
      </c>
      <c r="I793" s="31" t="s">
        <v>304</v>
      </c>
      <c r="J793" s="31" t="s">
        <v>54</v>
      </c>
      <c r="K793" s="31" t="s">
        <v>54</v>
      </c>
      <c r="L793" s="31" t="s">
        <v>55</v>
      </c>
      <c r="M793" s="31" t="s">
        <v>52</v>
      </c>
      <c r="N793" s="31" t="s">
        <v>50</v>
      </c>
      <c r="O793" s="31" t="s">
        <v>57</v>
      </c>
      <c r="P793" s="31" t="s">
        <v>320</v>
      </c>
      <c r="Q793" s="31" t="s">
        <v>50</v>
      </c>
      <c r="R793" s="31" t="s">
        <v>58</v>
      </c>
      <c r="S793" s="31" t="s">
        <v>53</v>
      </c>
      <c r="T793" s="31" t="s">
        <v>60</v>
      </c>
      <c r="U793" s="31" t="s">
        <v>60</v>
      </c>
      <c r="V793" s="31" t="s">
        <v>66</v>
      </c>
      <c r="W793" s="31" t="s">
        <v>50</v>
      </c>
      <c r="X793" s="31" t="s">
        <v>116</v>
      </c>
      <c r="Y793" s="31" t="s">
        <v>50</v>
      </c>
      <c r="Z793" s="31" t="s">
        <v>62</v>
      </c>
      <c r="AA793" s="31" t="s">
        <v>50</v>
      </c>
      <c r="AB793" s="31" t="s">
        <v>50</v>
      </c>
      <c r="AC793" s="31" t="s">
        <v>87</v>
      </c>
      <c r="AD793" s="31" t="s">
        <v>72</v>
      </c>
      <c r="AE793" s="2">
        <f t="shared" si="133"/>
        <v>48</v>
      </c>
      <c r="AF793" s="31" t="s">
        <v>84</v>
      </c>
      <c r="AG793" s="31" t="s">
        <v>129</v>
      </c>
      <c r="AH793" s="31" t="s">
        <v>1084</v>
      </c>
      <c r="AI793" s="31" t="s">
        <v>12154</v>
      </c>
      <c r="AJ793" s="31">
        <f t="shared" si="134"/>
        <v>0</v>
      </c>
      <c r="AK793" s="34">
        <f t="shared" si="135"/>
        <v>-99</v>
      </c>
      <c r="AL793" s="30">
        <f t="shared" si="136"/>
        <v>-99</v>
      </c>
      <c r="AM793" s="5">
        <f t="shared" si="140"/>
        <v>41.97</v>
      </c>
      <c r="AN793" s="5">
        <f t="shared" si="141"/>
        <v>0</v>
      </c>
      <c r="AO793" s="30">
        <f t="shared" si="142"/>
        <v>0</v>
      </c>
      <c r="AP793" s="30">
        <f t="shared" si="137"/>
        <v>0</v>
      </c>
      <c r="AQ793" t="str">
        <f t="shared" si="138"/>
        <v>Before 1978</v>
      </c>
      <c r="AR793" s="2">
        <f t="shared" si="139"/>
        <v>1941</v>
      </c>
      <c r="AS793" s="2">
        <f t="shared" si="143"/>
        <v>-99</v>
      </c>
      <c r="AT793" s="31" t="s">
        <v>50</v>
      </c>
      <c r="AU793" s="31" t="s">
        <v>50</v>
      </c>
      <c r="AV793" s="31" t="s">
        <v>66</v>
      </c>
      <c r="AW793" s="31" t="s">
        <v>57</v>
      </c>
      <c r="AX793" s="31" t="s">
        <v>93</v>
      </c>
      <c r="AY793" s="31" t="s">
        <v>68</v>
      </c>
      <c r="AZ793" s="31" t="s">
        <v>1084</v>
      </c>
      <c r="BA793" s="31" t="s">
        <v>12154</v>
      </c>
      <c r="BB793" s="31" t="s">
        <v>50</v>
      </c>
      <c r="BC793" s="31" t="s">
        <v>50</v>
      </c>
      <c r="BD793" s="31" t="s">
        <v>50</v>
      </c>
      <c r="BE793" s="31" t="s">
        <v>50</v>
      </c>
      <c r="BF793" s="31" t="s">
        <v>50</v>
      </c>
    </row>
    <row r="794" spans="1:58" ht="45" x14ac:dyDescent="0.25">
      <c r="A794" s="31" t="s">
        <v>4416</v>
      </c>
      <c r="B794" s="31" t="s">
        <v>49</v>
      </c>
      <c r="C794" s="32">
        <v>5</v>
      </c>
      <c r="D794" s="31" t="s">
        <v>50</v>
      </c>
      <c r="E794" s="31" t="s">
        <v>70</v>
      </c>
      <c r="F794" s="31" t="s">
        <v>71</v>
      </c>
      <c r="G794" s="31" t="s">
        <v>96</v>
      </c>
      <c r="H794" s="31" t="s">
        <v>194</v>
      </c>
      <c r="I794" s="31" t="s">
        <v>86</v>
      </c>
      <c r="J794" s="31" t="s">
        <v>54</v>
      </c>
      <c r="K794" s="31" t="s">
        <v>54</v>
      </c>
      <c r="L794" s="31" t="s">
        <v>55</v>
      </c>
      <c r="M794" s="31" t="s">
        <v>52</v>
      </c>
      <c r="N794" s="31" t="s">
        <v>50</v>
      </c>
      <c r="O794" s="31" t="s">
        <v>57</v>
      </c>
      <c r="P794" s="31" t="s">
        <v>320</v>
      </c>
      <c r="Q794" s="31" t="s">
        <v>50</v>
      </c>
      <c r="R794" s="31" t="s">
        <v>58</v>
      </c>
      <c r="S794" s="31" t="s">
        <v>53</v>
      </c>
      <c r="T794" s="31" t="s">
        <v>60</v>
      </c>
      <c r="U794" s="31" t="s">
        <v>60</v>
      </c>
      <c r="V794" s="31" t="s">
        <v>66</v>
      </c>
      <c r="W794" s="31" t="s">
        <v>50</v>
      </c>
      <c r="X794" s="31" t="s">
        <v>116</v>
      </c>
      <c r="Y794" s="31" t="s">
        <v>50</v>
      </c>
      <c r="Z794" s="31" t="s">
        <v>62</v>
      </c>
      <c r="AA794" s="31" t="s">
        <v>50</v>
      </c>
      <c r="AB794" s="31" t="s">
        <v>50</v>
      </c>
      <c r="AC794" s="31" t="s">
        <v>87</v>
      </c>
      <c r="AD794" s="31" t="s">
        <v>72</v>
      </c>
      <c r="AE794" s="2">
        <f t="shared" si="133"/>
        <v>48</v>
      </c>
      <c r="AF794" s="31" t="s">
        <v>84</v>
      </c>
      <c r="AG794" s="31" t="s">
        <v>129</v>
      </c>
      <c r="AH794" s="31" t="s">
        <v>1084</v>
      </c>
      <c r="AI794" s="31" t="s">
        <v>12154</v>
      </c>
      <c r="AJ794" s="31">
        <f t="shared" si="134"/>
        <v>0</v>
      </c>
      <c r="AK794" s="34">
        <f t="shared" si="135"/>
        <v>-99</v>
      </c>
      <c r="AL794" s="30">
        <f t="shared" si="136"/>
        <v>-99</v>
      </c>
      <c r="AM794" s="5">
        <f t="shared" si="140"/>
        <v>41.97</v>
      </c>
      <c r="AN794" s="5">
        <f t="shared" si="141"/>
        <v>0</v>
      </c>
      <c r="AO794" s="30">
        <f t="shared" si="142"/>
        <v>0</v>
      </c>
      <c r="AP794" s="30">
        <f t="shared" si="137"/>
        <v>0</v>
      </c>
      <c r="AQ794" t="str">
        <f t="shared" si="138"/>
        <v>Before 1978</v>
      </c>
      <c r="AR794" s="2">
        <f t="shared" si="139"/>
        <v>1941</v>
      </c>
      <c r="AS794" s="2">
        <f t="shared" si="143"/>
        <v>-99</v>
      </c>
      <c r="AT794" s="31" t="s">
        <v>50</v>
      </c>
      <c r="AU794" s="31" t="s">
        <v>50</v>
      </c>
      <c r="AV794" s="31" t="s">
        <v>66</v>
      </c>
      <c r="AW794" s="31" t="s">
        <v>57</v>
      </c>
      <c r="AX794" s="31" t="s">
        <v>93</v>
      </c>
      <c r="AY794" s="31" t="s">
        <v>68</v>
      </c>
      <c r="AZ794" s="31" t="s">
        <v>1084</v>
      </c>
      <c r="BA794" s="31" t="s">
        <v>12154</v>
      </c>
      <c r="BB794" s="31" t="s">
        <v>50</v>
      </c>
      <c r="BC794" s="31" t="s">
        <v>50</v>
      </c>
      <c r="BD794" s="31" t="s">
        <v>50</v>
      </c>
      <c r="BE794" s="31" t="s">
        <v>50</v>
      </c>
      <c r="BF794" s="31" t="s">
        <v>50</v>
      </c>
    </row>
    <row r="795" spans="1:58" ht="45" x14ac:dyDescent="0.25">
      <c r="A795" s="31" t="s">
        <v>4416</v>
      </c>
      <c r="B795" s="31" t="s">
        <v>49</v>
      </c>
      <c r="C795" s="32">
        <v>6</v>
      </c>
      <c r="D795" s="31" t="s">
        <v>50</v>
      </c>
      <c r="E795" s="31" t="s">
        <v>70</v>
      </c>
      <c r="F795" s="31" t="s">
        <v>71</v>
      </c>
      <c r="G795" s="31" t="s">
        <v>96</v>
      </c>
      <c r="H795" s="31" t="s">
        <v>194</v>
      </c>
      <c r="I795" s="31" t="s">
        <v>66</v>
      </c>
      <c r="J795" s="31" t="s">
        <v>54</v>
      </c>
      <c r="K795" s="31" t="s">
        <v>54</v>
      </c>
      <c r="L795" s="31" t="s">
        <v>55</v>
      </c>
      <c r="M795" s="31" t="s">
        <v>52</v>
      </c>
      <c r="N795" s="31" t="s">
        <v>50</v>
      </c>
      <c r="O795" s="31" t="s">
        <v>57</v>
      </c>
      <c r="P795" s="31" t="s">
        <v>320</v>
      </c>
      <c r="Q795" s="31" t="s">
        <v>50</v>
      </c>
      <c r="R795" s="31" t="s">
        <v>58</v>
      </c>
      <c r="S795" s="31" t="s">
        <v>53</v>
      </c>
      <c r="T795" s="31" t="s">
        <v>60</v>
      </c>
      <c r="U795" s="31" t="s">
        <v>60</v>
      </c>
      <c r="V795" s="31" t="s">
        <v>66</v>
      </c>
      <c r="W795" s="31" t="s">
        <v>50</v>
      </c>
      <c r="X795" s="31" t="s">
        <v>116</v>
      </c>
      <c r="Y795" s="31" t="s">
        <v>50</v>
      </c>
      <c r="Z795" s="31" t="s">
        <v>62</v>
      </c>
      <c r="AA795" s="31" t="s">
        <v>50</v>
      </c>
      <c r="AB795" s="31" t="s">
        <v>50</v>
      </c>
      <c r="AC795" s="31" t="s">
        <v>87</v>
      </c>
      <c r="AD795" s="31" t="s">
        <v>72</v>
      </c>
      <c r="AE795" s="2">
        <f t="shared" si="133"/>
        <v>48</v>
      </c>
      <c r="AF795" s="31" t="s">
        <v>84</v>
      </c>
      <c r="AG795" s="31" t="s">
        <v>129</v>
      </c>
      <c r="AH795" s="31" t="s">
        <v>1084</v>
      </c>
      <c r="AI795" s="31" t="s">
        <v>12154</v>
      </c>
      <c r="AJ795" s="31">
        <f t="shared" si="134"/>
        <v>0</v>
      </c>
      <c r="AK795" s="34">
        <f t="shared" si="135"/>
        <v>-99</v>
      </c>
      <c r="AL795" s="30">
        <f t="shared" si="136"/>
        <v>-99</v>
      </c>
      <c r="AM795" s="5">
        <f t="shared" si="140"/>
        <v>41.97</v>
      </c>
      <c r="AN795" s="5">
        <f t="shared" si="141"/>
        <v>0</v>
      </c>
      <c r="AO795" s="30">
        <f t="shared" si="142"/>
        <v>0</v>
      </c>
      <c r="AP795" s="30">
        <f t="shared" si="137"/>
        <v>0</v>
      </c>
      <c r="AQ795" t="str">
        <f t="shared" si="138"/>
        <v>Before 1978</v>
      </c>
      <c r="AR795" s="2">
        <f t="shared" si="139"/>
        <v>1941</v>
      </c>
      <c r="AS795" s="2">
        <f t="shared" si="143"/>
        <v>-99</v>
      </c>
      <c r="AT795" s="31" t="s">
        <v>50</v>
      </c>
      <c r="AU795" s="31" t="s">
        <v>50</v>
      </c>
      <c r="AV795" s="31" t="s">
        <v>66</v>
      </c>
      <c r="AW795" s="31" t="s">
        <v>57</v>
      </c>
      <c r="AX795" s="31" t="s">
        <v>93</v>
      </c>
      <c r="AY795" s="31" t="s">
        <v>68</v>
      </c>
      <c r="AZ795" s="31" t="s">
        <v>1084</v>
      </c>
      <c r="BA795" s="31" t="s">
        <v>12154</v>
      </c>
      <c r="BB795" s="31" t="s">
        <v>50</v>
      </c>
      <c r="BC795" s="31" t="s">
        <v>50</v>
      </c>
      <c r="BD795" s="31" t="s">
        <v>50</v>
      </c>
      <c r="BE795" s="31" t="s">
        <v>50</v>
      </c>
      <c r="BF795" s="31" t="s">
        <v>50</v>
      </c>
    </row>
    <row r="796" spans="1:58" ht="45" x14ac:dyDescent="0.25">
      <c r="A796" s="31" t="s">
        <v>4416</v>
      </c>
      <c r="B796" s="31" t="s">
        <v>49</v>
      </c>
      <c r="C796" s="32">
        <v>7</v>
      </c>
      <c r="D796" s="31" t="s">
        <v>50</v>
      </c>
      <c r="E796" s="31" t="s">
        <v>70</v>
      </c>
      <c r="F796" s="31" t="s">
        <v>71</v>
      </c>
      <c r="G796" s="31" t="s">
        <v>96</v>
      </c>
      <c r="H796" s="31" t="s">
        <v>194</v>
      </c>
      <c r="I796" s="31" t="s">
        <v>57</v>
      </c>
      <c r="J796" s="31" t="s">
        <v>54</v>
      </c>
      <c r="K796" s="31" t="s">
        <v>54</v>
      </c>
      <c r="L796" s="31" t="s">
        <v>55</v>
      </c>
      <c r="M796" s="31" t="s">
        <v>84</v>
      </c>
      <c r="N796" s="31" t="s">
        <v>50</v>
      </c>
      <c r="O796" s="31" t="s">
        <v>57</v>
      </c>
      <c r="P796" s="31" t="s">
        <v>320</v>
      </c>
      <c r="Q796" s="31" t="s">
        <v>50</v>
      </c>
      <c r="R796" s="31" t="s">
        <v>58</v>
      </c>
      <c r="S796" s="31" t="s">
        <v>53</v>
      </c>
      <c r="T796" s="31" t="s">
        <v>60</v>
      </c>
      <c r="U796" s="31" t="s">
        <v>60</v>
      </c>
      <c r="V796" s="31" t="s">
        <v>66</v>
      </c>
      <c r="W796" s="31" t="s">
        <v>50</v>
      </c>
      <c r="X796" s="31" t="s">
        <v>116</v>
      </c>
      <c r="Y796" s="31" t="s">
        <v>50</v>
      </c>
      <c r="Z796" s="31" t="s">
        <v>62</v>
      </c>
      <c r="AA796" s="31" t="s">
        <v>50</v>
      </c>
      <c r="AB796" s="31" t="s">
        <v>50</v>
      </c>
      <c r="AC796" s="31" t="s">
        <v>87</v>
      </c>
      <c r="AD796" s="31" t="s">
        <v>72</v>
      </c>
      <c r="AE796" s="2">
        <f t="shared" si="133"/>
        <v>48</v>
      </c>
      <c r="AF796" s="31" t="s">
        <v>84</v>
      </c>
      <c r="AG796" s="31" t="s">
        <v>129</v>
      </c>
      <c r="AH796" s="31" t="s">
        <v>1084</v>
      </c>
      <c r="AI796" s="31" t="s">
        <v>12154</v>
      </c>
      <c r="AJ796" s="31">
        <f t="shared" si="134"/>
        <v>0</v>
      </c>
      <c r="AK796" s="34">
        <f t="shared" si="135"/>
        <v>-99</v>
      </c>
      <c r="AL796" s="30">
        <f t="shared" si="136"/>
        <v>-99</v>
      </c>
      <c r="AM796" s="5">
        <f t="shared" si="140"/>
        <v>41.97</v>
      </c>
      <c r="AN796" s="5">
        <f t="shared" si="141"/>
        <v>0</v>
      </c>
      <c r="AO796" s="30">
        <f t="shared" si="142"/>
        <v>0</v>
      </c>
      <c r="AP796" s="30">
        <f t="shared" si="137"/>
        <v>0</v>
      </c>
      <c r="AQ796" t="str">
        <f t="shared" si="138"/>
        <v>Before 1978</v>
      </c>
      <c r="AR796" s="2">
        <f t="shared" si="139"/>
        <v>1941</v>
      </c>
      <c r="AS796" s="2">
        <f t="shared" si="143"/>
        <v>-99</v>
      </c>
      <c r="AT796" s="31" t="s">
        <v>50</v>
      </c>
      <c r="AU796" s="31" t="s">
        <v>50</v>
      </c>
      <c r="AV796" s="31" t="s">
        <v>66</v>
      </c>
      <c r="AW796" s="31" t="s">
        <v>57</v>
      </c>
      <c r="AX796" s="31" t="s">
        <v>93</v>
      </c>
      <c r="AY796" s="31" t="s">
        <v>68</v>
      </c>
      <c r="AZ796" s="31" t="s">
        <v>1084</v>
      </c>
      <c r="BA796" s="31" t="s">
        <v>12154</v>
      </c>
      <c r="BB796" s="31" t="s">
        <v>50</v>
      </c>
      <c r="BC796" s="31" t="s">
        <v>50</v>
      </c>
      <c r="BD796" s="31" t="s">
        <v>50</v>
      </c>
      <c r="BE796" s="31" t="s">
        <v>50</v>
      </c>
      <c r="BF796" s="31" t="s">
        <v>50</v>
      </c>
    </row>
    <row r="797" spans="1:58" ht="45" x14ac:dyDescent="0.25">
      <c r="A797" s="31" t="s">
        <v>4416</v>
      </c>
      <c r="B797" s="31" t="s">
        <v>49</v>
      </c>
      <c r="C797" s="32">
        <v>10</v>
      </c>
      <c r="D797" s="31" t="s">
        <v>50</v>
      </c>
      <c r="E797" s="31" t="s">
        <v>70</v>
      </c>
      <c r="F797" s="31" t="s">
        <v>71</v>
      </c>
      <c r="G797" s="31" t="s">
        <v>96</v>
      </c>
      <c r="H797" s="31" t="s">
        <v>194</v>
      </c>
      <c r="I797" s="31" t="s">
        <v>139</v>
      </c>
      <c r="J797" s="31" t="s">
        <v>54</v>
      </c>
      <c r="K797" s="31" t="s">
        <v>54</v>
      </c>
      <c r="L797" s="31" t="s">
        <v>55</v>
      </c>
      <c r="M797" s="31" t="s">
        <v>85</v>
      </c>
      <c r="N797" s="31" t="s">
        <v>50</v>
      </c>
      <c r="O797" s="31" t="s">
        <v>57</v>
      </c>
      <c r="P797" s="31" t="s">
        <v>50</v>
      </c>
      <c r="Q797" s="31" t="s">
        <v>320</v>
      </c>
      <c r="R797" s="31" t="s">
        <v>58</v>
      </c>
      <c r="S797" s="31" t="s">
        <v>53</v>
      </c>
      <c r="T797" s="31" t="s">
        <v>60</v>
      </c>
      <c r="U797" s="31" t="s">
        <v>60</v>
      </c>
      <c r="V797" s="31" t="s">
        <v>60</v>
      </c>
      <c r="W797" s="31" t="s">
        <v>50</v>
      </c>
      <c r="X797" s="31" t="s">
        <v>50</v>
      </c>
      <c r="Y797" s="31" t="s">
        <v>50</v>
      </c>
      <c r="Z797" s="31" t="s">
        <v>62</v>
      </c>
      <c r="AA797" s="31" t="s">
        <v>50</v>
      </c>
      <c r="AB797" s="31" t="s">
        <v>50</v>
      </c>
      <c r="AC797" s="31" t="s">
        <v>87</v>
      </c>
      <c r="AD797" s="31" t="s">
        <v>72</v>
      </c>
      <c r="AE797" s="2">
        <f t="shared" si="133"/>
        <v>48</v>
      </c>
      <c r="AF797" s="31" t="s">
        <v>84</v>
      </c>
      <c r="AG797" s="31" t="s">
        <v>129</v>
      </c>
      <c r="AH797" s="31" t="s">
        <v>1084</v>
      </c>
      <c r="AI797" s="31" t="s">
        <v>11862</v>
      </c>
      <c r="AJ797" s="31">
        <f t="shared" si="134"/>
        <v>0</v>
      </c>
      <c r="AK797" s="34">
        <f t="shared" si="135"/>
        <v>-99</v>
      </c>
      <c r="AL797" s="30">
        <f t="shared" si="136"/>
        <v>-99</v>
      </c>
      <c r="AM797" s="5">
        <f t="shared" si="140"/>
        <v>41.97</v>
      </c>
      <c r="AN797" s="5">
        <f t="shared" si="141"/>
        <v>0</v>
      </c>
      <c r="AO797" s="30">
        <f t="shared" si="142"/>
        <v>0</v>
      </c>
      <c r="AP797" s="30">
        <f t="shared" si="137"/>
        <v>0</v>
      </c>
      <c r="AQ797" t="str">
        <f t="shared" si="138"/>
        <v>Before 1978</v>
      </c>
      <c r="AR797" s="2">
        <f t="shared" si="139"/>
        <v>1941</v>
      </c>
      <c r="AS797" s="2">
        <f t="shared" si="143"/>
        <v>-99</v>
      </c>
      <c r="AT797" s="31" t="s">
        <v>50</v>
      </c>
      <c r="AU797" s="31" t="s">
        <v>50</v>
      </c>
      <c r="AV797" s="31" t="s">
        <v>66</v>
      </c>
      <c r="AW797" s="31" t="s">
        <v>57</v>
      </c>
      <c r="AX797" s="31" t="s">
        <v>277</v>
      </c>
      <c r="AY797" s="31" t="s">
        <v>68</v>
      </c>
      <c r="AZ797" s="31" t="s">
        <v>1084</v>
      </c>
      <c r="BA797" s="31" t="s">
        <v>11862</v>
      </c>
      <c r="BB797" s="31" t="s">
        <v>50</v>
      </c>
      <c r="BC797" s="31" t="s">
        <v>50</v>
      </c>
      <c r="BD797" s="31" t="s">
        <v>50</v>
      </c>
      <c r="BE797" s="31" t="s">
        <v>50</v>
      </c>
      <c r="BF797" s="31" t="s">
        <v>50</v>
      </c>
    </row>
    <row r="798" spans="1:58" ht="45" x14ac:dyDescent="0.25">
      <c r="A798" s="31" t="s">
        <v>4478</v>
      </c>
      <c r="B798" s="31" t="s">
        <v>49</v>
      </c>
      <c r="C798" s="32">
        <v>1</v>
      </c>
      <c r="D798" s="31" t="s">
        <v>50</v>
      </c>
      <c r="E798" s="31" t="s">
        <v>85</v>
      </c>
      <c r="F798" s="31" t="s">
        <v>70</v>
      </c>
      <c r="G798" s="31" t="s">
        <v>85</v>
      </c>
      <c r="H798" s="31" t="s">
        <v>70</v>
      </c>
      <c r="I798" s="31" t="s">
        <v>53</v>
      </c>
      <c r="J798" s="31" t="s">
        <v>54</v>
      </c>
      <c r="K798" s="31" t="s">
        <v>54</v>
      </c>
      <c r="L798" s="31" t="s">
        <v>55</v>
      </c>
      <c r="M798" s="31" t="s">
        <v>52</v>
      </c>
      <c r="N798" s="31" t="s">
        <v>56</v>
      </c>
      <c r="O798" s="31" t="s">
        <v>57</v>
      </c>
      <c r="P798" s="31" t="s">
        <v>50</v>
      </c>
      <c r="Q798" s="31" t="s">
        <v>115</v>
      </c>
      <c r="R798" s="31" t="s">
        <v>74</v>
      </c>
      <c r="S798" s="31" t="s">
        <v>53</v>
      </c>
      <c r="T798" s="31" t="s">
        <v>60</v>
      </c>
      <c r="U798" s="31" t="s">
        <v>60</v>
      </c>
      <c r="V798" s="31" t="s">
        <v>66</v>
      </c>
      <c r="W798" s="31" t="s">
        <v>50</v>
      </c>
      <c r="X798" s="31" t="s">
        <v>161</v>
      </c>
      <c r="Y798" s="31" t="s">
        <v>60</v>
      </c>
      <c r="Z798" s="31" t="s">
        <v>62</v>
      </c>
      <c r="AA798" s="31" t="s">
        <v>50</v>
      </c>
      <c r="AB798" s="31" t="s">
        <v>50</v>
      </c>
      <c r="AC798" s="31" t="s">
        <v>87</v>
      </c>
      <c r="AD798" s="31" t="s">
        <v>72</v>
      </c>
      <c r="AE798" s="2">
        <f t="shared" si="133"/>
        <v>48</v>
      </c>
      <c r="AF798" s="31" t="s">
        <v>84</v>
      </c>
      <c r="AG798" s="31" t="s">
        <v>129</v>
      </c>
      <c r="AH798" s="31" t="s">
        <v>152</v>
      </c>
      <c r="AI798" s="31" t="s">
        <v>12055</v>
      </c>
      <c r="AJ798" s="31">
        <f t="shared" si="134"/>
        <v>0</v>
      </c>
      <c r="AK798" s="34">
        <f t="shared" si="135"/>
        <v>-99</v>
      </c>
      <c r="AL798" s="30">
        <f t="shared" si="136"/>
        <v>-99</v>
      </c>
      <c r="AM798" s="5">
        <f t="shared" si="140"/>
        <v>199.16</v>
      </c>
      <c r="AN798" s="5">
        <f t="shared" si="141"/>
        <v>0</v>
      </c>
      <c r="AO798" s="30">
        <f t="shared" si="142"/>
        <v>0</v>
      </c>
      <c r="AP798" s="30">
        <f t="shared" si="137"/>
        <v>0</v>
      </c>
      <c r="AQ798" t="str">
        <f t="shared" si="138"/>
        <v>Before 1978</v>
      </c>
      <c r="AR798" s="2">
        <f t="shared" si="139"/>
        <v>1956</v>
      </c>
      <c r="AS798" s="2">
        <f t="shared" si="143"/>
        <v>-99</v>
      </c>
      <c r="AT798" s="31" t="s">
        <v>50</v>
      </c>
      <c r="AU798" s="31" t="s">
        <v>50</v>
      </c>
      <c r="AV798" s="31" t="s">
        <v>66</v>
      </c>
      <c r="AW798" s="31" t="s">
        <v>57</v>
      </c>
      <c r="AX798" s="31" t="s">
        <v>218</v>
      </c>
      <c r="AY798" s="31" t="s">
        <v>68</v>
      </c>
      <c r="AZ798" s="31" t="s">
        <v>152</v>
      </c>
      <c r="BA798" s="31" t="s">
        <v>12055</v>
      </c>
      <c r="BB798" s="31" t="s">
        <v>50</v>
      </c>
      <c r="BC798" s="31" t="s">
        <v>50</v>
      </c>
      <c r="BD798" s="31" t="s">
        <v>50</v>
      </c>
      <c r="BE798" s="31" t="s">
        <v>50</v>
      </c>
      <c r="BF798" s="31" t="s">
        <v>50</v>
      </c>
    </row>
    <row r="799" spans="1:58" ht="45" x14ac:dyDescent="0.25">
      <c r="A799" s="31" t="s">
        <v>4478</v>
      </c>
      <c r="B799" s="31" t="s">
        <v>49</v>
      </c>
      <c r="C799" s="32">
        <v>3</v>
      </c>
      <c r="D799" s="31" t="s">
        <v>50</v>
      </c>
      <c r="E799" s="31" t="s">
        <v>85</v>
      </c>
      <c r="F799" s="31" t="s">
        <v>70</v>
      </c>
      <c r="G799" s="31" t="s">
        <v>194</v>
      </c>
      <c r="H799" s="31" t="s">
        <v>92</v>
      </c>
      <c r="I799" s="31" t="s">
        <v>97</v>
      </c>
      <c r="J799" s="31" t="s">
        <v>54</v>
      </c>
      <c r="K799" s="31" t="s">
        <v>54</v>
      </c>
      <c r="L799" s="31" t="s">
        <v>55</v>
      </c>
      <c r="M799" s="31" t="s">
        <v>51</v>
      </c>
      <c r="N799" s="31" t="s">
        <v>56</v>
      </c>
      <c r="O799" s="31" t="s">
        <v>57</v>
      </c>
      <c r="P799" s="31" t="s">
        <v>50</v>
      </c>
      <c r="Q799" s="31" t="s">
        <v>115</v>
      </c>
      <c r="R799" s="31" t="s">
        <v>74</v>
      </c>
      <c r="S799" s="31" t="s">
        <v>53</v>
      </c>
      <c r="T799" s="31" t="s">
        <v>60</v>
      </c>
      <c r="U799" s="31" t="s">
        <v>60</v>
      </c>
      <c r="V799" s="31" t="s">
        <v>66</v>
      </c>
      <c r="W799" s="31" t="s">
        <v>50</v>
      </c>
      <c r="X799" s="31" t="s">
        <v>161</v>
      </c>
      <c r="Y799" s="31" t="s">
        <v>60</v>
      </c>
      <c r="Z799" s="31" t="s">
        <v>62</v>
      </c>
      <c r="AA799" s="31" t="s">
        <v>50</v>
      </c>
      <c r="AB799" s="31" t="s">
        <v>50</v>
      </c>
      <c r="AC799" s="31" t="s">
        <v>87</v>
      </c>
      <c r="AD799" s="31" t="s">
        <v>50</v>
      </c>
      <c r="AE799" s="2">
        <f t="shared" si="133"/>
        <v>48</v>
      </c>
      <c r="AF799" s="31" t="s">
        <v>84</v>
      </c>
      <c r="AG799" s="31" t="s">
        <v>129</v>
      </c>
      <c r="AH799" s="31" t="s">
        <v>152</v>
      </c>
      <c r="AI799" s="31" t="s">
        <v>12055</v>
      </c>
      <c r="AJ799" s="31">
        <f t="shared" si="134"/>
        <v>0</v>
      </c>
      <c r="AK799" s="34">
        <f t="shared" si="135"/>
        <v>-99</v>
      </c>
      <c r="AL799" s="30">
        <f t="shared" si="136"/>
        <v>-99</v>
      </c>
      <c r="AM799" s="5">
        <f t="shared" si="140"/>
        <v>199.16</v>
      </c>
      <c r="AN799" s="5">
        <f t="shared" si="141"/>
        <v>0</v>
      </c>
      <c r="AO799" s="30">
        <f t="shared" si="142"/>
        <v>0</v>
      </c>
      <c r="AP799" s="30">
        <f t="shared" si="137"/>
        <v>0</v>
      </c>
      <c r="AQ799" t="str">
        <f t="shared" si="138"/>
        <v>Before 1978</v>
      </c>
      <c r="AR799" s="2">
        <f t="shared" si="139"/>
        <v>1956</v>
      </c>
      <c r="AS799" s="2">
        <f t="shared" si="143"/>
        <v>-99</v>
      </c>
      <c r="AT799" s="31" t="s">
        <v>50</v>
      </c>
      <c r="AU799" s="31" t="s">
        <v>50</v>
      </c>
      <c r="AV799" s="31" t="s">
        <v>66</v>
      </c>
      <c r="AW799" s="31" t="s">
        <v>57</v>
      </c>
      <c r="AX799" s="31" t="s">
        <v>218</v>
      </c>
      <c r="AY799" s="31" t="s">
        <v>68</v>
      </c>
      <c r="AZ799" s="31" t="s">
        <v>152</v>
      </c>
      <c r="BA799" s="31" t="s">
        <v>12055</v>
      </c>
      <c r="BB799" s="31" t="s">
        <v>50</v>
      </c>
      <c r="BC799" s="31" t="s">
        <v>50</v>
      </c>
      <c r="BD799" s="31" t="s">
        <v>50</v>
      </c>
      <c r="BE799" s="31" t="s">
        <v>50</v>
      </c>
      <c r="BF799" s="31" t="s">
        <v>50</v>
      </c>
    </row>
    <row r="800" spans="1:58" ht="45" x14ac:dyDescent="0.25">
      <c r="A800" s="31" t="s">
        <v>4478</v>
      </c>
      <c r="B800" s="31" t="s">
        <v>49</v>
      </c>
      <c r="C800" s="32">
        <v>4</v>
      </c>
      <c r="D800" s="31" t="s">
        <v>50</v>
      </c>
      <c r="E800" s="31" t="s">
        <v>85</v>
      </c>
      <c r="F800" s="31" t="s">
        <v>70</v>
      </c>
      <c r="G800" s="31" t="s">
        <v>85</v>
      </c>
      <c r="H800" s="31" t="s">
        <v>70</v>
      </c>
      <c r="I800" s="31" t="s">
        <v>59</v>
      </c>
      <c r="J800" s="31" t="s">
        <v>54</v>
      </c>
      <c r="K800" s="31" t="s">
        <v>54</v>
      </c>
      <c r="L800" s="31" t="s">
        <v>55</v>
      </c>
      <c r="M800" s="31" t="s">
        <v>52</v>
      </c>
      <c r="N800" s="31" t="s">
        <v>56</v>
      </c>
      <c r="O800" s="31" t="s">
        <v>57</v>
      </c>
      <c r="P800" s="31" t="s">
        <v>50</v>
      </c>
      <c r="Q800" s="31" t="s">
        <v>115</v>
      </c>
      <c r="R800" s="31" t="s">
        <v>74</v>
      </c>
      <c r="S800" s="31" t="s">
        <v>53</v>
      </c>
      <c r="T800" s="31" t="s">
        <v>60</v>
      </c>
      <c r="U800" s="31" t="s">
        <v>60</v>
      </c>
      <c r="V800" s="31" t="s">
        <v>66</v>
      </c>
      <c r="W800" s="31" t="s">
        <v>50</v>
      </c>
      <c r="X800" s="31" t="s">
        <v>161</v>
      </c>
      <c r="Y800" s="31" t="s">
        <v>60</v>
      </c>
      <c r="Z800" s="31" t="s">
        <v>62</v>
      </c>
      <c r="AA800" s="31" t="s">
        <v>50</v>
      </c>
      <c r="AB800" s="31" t="s">
        <v>50</v>
      </c>
      <c r="AC800" s="31" t="s">
        <v>87</v>
      </c>
      <c r="AD800" s="31" t="s">
        <v>72</v>
      </c>
      <c r="AE800" s="2">
        <f t="shared" si="133"/>
        <v>48</v>
      </c>
      <c r="AF800" s="31" t="s">
        <v>84</v>
      </c>
      <c r="AG800" s="31" t="s">
        <v>129</v>
      </c>
      <c r="AH800" s="31" t="s">
        <v>152</v>
      </c>
      <c r="AI800" s="31" t="s">
        <v>12055</v>
      </c>
      <c r="AJ800" s="31">
        <f t="shared" si="134"/>
        <v>0</v>
      </c>
      <c r="AK800" s="34">
        <f t="shared" si="135"/>
        <v>-99</v>
      </c>
      <c r="AL800" s="30">
        <f t="shared" si="136"/>
        <v>-99</v>
      </c>
      <c r="AM800" s="5">
        <f t="shared" si="140"/>
        <v>199.16</v>
      </c>
      <c r="AN800" s="5">
        <f t="shared" si="141"/>
        <v>0</v>
      </c>
      <c r="AO800" s="30">
        <f t="shared" si="142"/>
        <v>0</v>
      </c>
      <c r="AP800" s="30">
        <f t="shared" si="137"/>
        <v>0</v>
      </c>
      <c r="AQ800" t="str">
        <f t="shared" si="138"/>
        <v>Before 1978</v>
      </c>
      <c r="AR800" s="2">
        <f t="shared" si="139"/>
        <v>1956</v>
      </c>
      <c r="AS800" s="2">
        <f t="shared" si="143"/>
        <v>-99</v>
      </c>
      <c r="AT800" s="31" t="s">
        <v>50</v>
      </c>
      <c r="AU800" s="31" t="s">
        <v>50</v>
      </c>
      <c r="AV800" s="31" t="s">
        <v>66</v>
      </c>
      <c r="AW800" s="31" t="s">
        <v>57</v>
      </c>
      <c r="AX800" s="31" t="s">
        <v>218</v>
      </c>
      <c r="AY800" s="31" t="s">
        <v>68</v>
      </c>
      <c r="AZ800" s="31" t="s">
        <v>152</v>
      </c>
      <c r="BA800" s="31" t="s">
        <v>12055</v>
      </c>
      <c r="BB800" s="31" t="s">
        <v>50</v>
      </c>
      <c r="BC800" s="31" t="s">
        <v>50</v>
      </c>
      <c r="BD800" s="31" t="s">
        <v>50</v>
      </c>
      <c r="BE800" s="31" t="s">
        <v>50</v>
      </c>
      <c r="BF800" s="31" t="s">
        <v>50</v>
      </c>
    </row>
    <row r="801" spans="1:58" ht="45" x14ac:dyDescent="0.25">
      <c r="A801" s="31" t="s">
        <v>4478</v>
      </c>
      <c r="B801" s="31" t="s">
        <v>49</v>
      </c>
      <c r="C801" s="32">
        <v>6</v>
      </c>
      <c r="D801" s="31" t="s">
        <v>50</v>
      </c>
      <c r="E801" s="31" t="s">
        <v>85</v>
      </c>
      <c r="F801" s="31" t="s">
        <v>70</v>
      </c>
      <c r="G801" s="31" t="s">
        <v>194</v>
      </c>
      <c r="H801" s="31" t="s">
        <v>92</v>
      </c>
      <c r="I801" s="31" t="s">
        <v>86</v>
      </c>
      <c r="J801" s="31" t="s">
        <v>54</v>
      </c>
      <c r="K801" s="31" t="s">
        <v>54</v>
      </c>
      <c r="L801" s="31" t="s">
        <v>55</v>
      </c>
      <c r="M801" s="31" t="s">
        <v>51</v>
      </c>
      <c r="N801" s="31" t="s">
        <v>56</v>
      </c>
      <c r="O801" s="31" t="s">
        <v>57</v>
      </c>
      <c r="P801" s="31" t="s">
        <v>50</v>
      </c>
      <c r="Q801" s="31" t="s">
        <v>115</v>
      </c>
      <c r="R801" s="31" t="s">
        <v>74</v>
      </c>
      <c r="S801" s="31" t="s">
        <v>53</v>
      </c>
      <c r="T801" s="31" t="s">
        <v>60</v>
      </c>
      <c r="U801" s="31" t="s">
        <v>60</v>
      </c>
      <c r="V801" s="31" t="s">
        <v>66</v>
      </c>
      <c r="W801" s="31" t="s">
        <v>50</v>
      </c>
      <c r="X801" s="31" t="s">
        <v>116</v>
      </c>
      <c r="Y801" s="31" t="s">
        <v>60</v>
      </c>
      <c r="Z801" s="31" t="s">
        <v>62</v>
      </c>
      <c r="AA801" s="31" t="s">
        <v>50</v>
      </c>
      <c r="AB801" s="31" t="s">
        <v>50</v>
      </c>
      <c r="AC801" s="31" t="s">
        <v>87</v>
      </c>
      <c r="AD801" s="31" t="s">
        <v>72</v>
      </c>
      <c r="AE801" s="2">
        <f t="shared" si="133"/>
        <v>48</v>
      </c>
      <c r="AF801" s="31" t="s">
        <v>84</v>
      </c>
      <c r="AG801" s="31" t="s">
        <v>129</v>
      </c>
      <c r="AH801" s="31" t="s">
        <v>152</v>
      </c>
      <c r="AI801" s="31" t="s">
        <v>12155</v>
      </c>
      <c r="AJ801" s="31">
        <f t="shared" si="134"/>
        <v>0</v>
      </c>
      <c r="AK801" s="34">
        <f t="shared" si="135"/>
        <v>-99</v>
      </c>
      <c r="AL801" s="30">
        <f t="shared" si="136"/>
        <v>-99</v>
      </c>
      <c r="AM801" s="5">
        <f t="shared" si="140"/>
        <v>199.16</v>
      </c>
      <c r="AN801" s="5">
        <f t="shared" si="141"/>
        <v>0</v>
      </c>
      <c r="AO801" s="30">
        <f t="shared" si="142"/>
        <v>0</v>
      </c>
      <c r="AP801" s="30">
        <f t="shared" si="137"/>
        <v>0</v>
      </c>
      <c r="AQ801" t="str">
        <f t="shared" si="138"/>
        <v>Before 1978</v>
      </c>
      <c r="AR801" s="2">
        <f t="shared" si="139"/>
        <v>1956</v>
      </c>
      <c r="AS801" s="2">
        <f t="shared" si="143"/>
        <v>-99</v>
      </c>
      <c r="AT801" s="31" t="s">
        <v>50</v>
      </c>
      <c r="AU801" s="31" t="s">
        <v>50</v>
      </c>
      <c r="AV801" s="31" t="s">
        <v>66</v>
      </c>
      <c r="AW801" s="31" t="s">
        <v>57</v>
      </c>
      <c r="AX801" s="31" t="s">
        <v>218</v>
      </c>
      <c r="AY801" s="31" t="s">
        <v>68</v>
      </c>
      <c r="AZ801" s="31" t="s">
        <v>152</v>
      </c>
      <c r="BA801" s="31" t="s">
        <v>12155</v>
      </c>
      <c r="BB801" s="31" t="s">
        <v>50</v>
      </c>
      <c r="BC801" s="31" t="s">
        <v>50</v>
      </c>
      <c r="BD801" s="31" t="s">
        <v>50</v>
      </c>
      <c r="BE801" s="31" t="s">
        <v>50</v>
      </c>
      <c r="BF801" s="31" t="s">
        <v>50</v>
      </c>
    </row>
    <row r="802" spans="1:58" ht="45" x14ac:dyDescent="0.25">
      <c r="A802" s="31" t="s">
        <v>4478</v>
      </c>
      <c r="B802" s="31" t="s">
        <v>49</v>
      </c>
      <c r="C802" s="32">
        <v>7</v>
      </c>
      <c r="D802" s="31" t="s">
        <v>50</v>
      </c>
      <c r="E802" s="31" t="s">
        <v>85</v>
      </c>
      <c r="F802" s="31" t="s">
        <v>70</v>
      </c>
      <c r="G802" s="31" t="s">
        <v>194</v>
      </c>
      <c r="H802" s="31" t="s">
        <v>92</v>
      </c>
      <c r="I802" s="31" t="s">
        <v>66</v>
      </c>
      <c r="J802" s="31" t="s">
        <v>54</v>
      </c>
      <c r="K802" s="31" t="s">
        <v>54</v>
      </c>
      <c r="L802" s="31" t="s">
        <v>55</v>
      </c>
      <c r="M802" s="31" t="s">
        <v>84</v>
      </c>
      <c r="N802" s="31" t="s">
        <v>56</v>
      </c>
      <c r="O802" s="31" t="s">
        <v>57</v>
      </c>
      <c r="P802" s="31" t="s">
        <v>50</v>
      </c>
      <c r="Q802" s="31" t="s">
        <v>115</v>
      </c>
      <c r="R802" s="31" t="s">
        <v>74</v>
      </c>
      <c r="S802" s="31" t="s">
        <v>53</v>
      </c>
      <c r="T802" s="31" t="s">
        <v>60</v>
      </c>
      <c r="U802" s="31" t="s">
        <v>60</v>
      </c>
      <c r="V802" s="31" t="s">
        <v>66</v>
      </c>
      <c r="W802" s="31" t="s">
        <v>50</v>
      </c>
      <c r="X802" s="31" t="s">
        <v>161</v>
      </c>
      <c r="Y802" s="31" t="s">
        <v>60</v>
      </c>
      <c r="Z802" s="31" t="s">
        <v>62</v>
      </c>
      <c r="AA802" s="31" t="s">
        <v>50</v>
      </c>
      <c r="AB802" s="31" t="s">
        <v>50</v>
      </c>
      <c r="AC802" s="31" t="s">
        <v>87</v>
      </c>
      <c r="AD802" s="31" t="s">
        <v>72</v>
      </c>
      <c r="AE802" s="2">
        <f t="shared" si="133"/>
        <v>48</v>
      </c>
      <c r="AF802" s="31" t="s">
        <v>84</v>
      </c>
      <c r="AG802" s="31" t="s">
        <v>129</v>
      </c>
      <c r="AH802" s="31" t="s">
        <v>152</v>
      </c>
      <c r="AI802" s="31" t="s">
        <v>12155</v>
      </c>
      <c r="AJ802" s="31">
        <f t="shared" si="134"/>
        <v>0</v>
      </c>
      <c r="AK802" s="34">
        <f t="shared" si="135"/>
        <v>-99</v>
      </c>
      <c r="AL802" s="30">
        <f t="shared" si="136"/>
        <v>-99</v>
      </c>
      <c r="AM802" s="5">
        <f t="shared" si="140"/>
        <v>199.16</v>
      </c>
      <c r="AN802" s="5">
        <f t="shared" si="141"/>
        <v>0</v>
      </c>
      <c r="AO802" s="30">
        <f t="shared" si="142"/>
        <v>0</v>
      </c>
      <c r="AP802" s="30">
        <f t="shared" si="137"/>
        <v>0</v>
      </c>
      <c r="AQ802" t="str">
        <f t="shared" si="138"/>
        <v>Before 1978</v>
      </c>
      <c r="AR802" s="2">
        <f t="shared" si="139"/>
        <v>1956</v>
      </c>
      <c r="AS802" s="2">
        <f t="shared" si="143"/>
        <v>-99</v>
      </c>
      <c r="AT802" s="31" t="s">
        <v>50</v>
      </c>
      <c r="AU802" s="31" t="s">
        <v>50</v>
      </c>
      <c r="AV802" s="31" t="s">
        <v>66</v>
      </c>
      <c r="AW802" s="31" t="s">
        <v>57</v>
      </c>
      <c r="AX802" s="31" t="s">
        <v>218</v>
      </c>
      <c r="AY802" s="31" t="s">
        <v>68</v>
      </c>
      <c r="AZ802" s="31" t="s">
        <v>152</v>
      </c>
      <c r="BA802" s="31" t="s">
        <v>12155</v>
      </c>
      <c r="BB802" s="31" t="s">
        <v>50</v>
      </c>
      <c r="BC802" s="31" t="s">
        <v>50</v>
      </c>
      <c r="BD802" s="31" t="s">
        <v>50</v>
      </c>
      <c r="BE802" s="31" t="s">
        <v>50</v>
      </c>
      <c r="BF802" s="31" t="s">
        <v>50</v>
      </c>
    </row>
    <row r="803" spans="1:58" ht="45" x14ac:dyDescent="0.25">
      <c r="A803" s="31" t="s">
        <v>4478</v>
      </c>
      <c r="B803" s="31" t="s">
        <v>49</v>
      </c>
      <c r="C803" s="32">
        <v>8</v>
      </c>
      <c r="D803" s="31" t="s">
        <v>50</v>
      </c>
      <c r="E803" s="31" t="s">
        <v>85</v>
      </c>
      <c r="F803" s="31" t="s">
        <v>70</v>
      </c>
      <c r="G803" s="31" t="s">
        <v>194</v>
      </c>
      <c r="H803" s="31" t="s">
        <v>92</v>
      </c>
      <c r="I803" s="31" t="s">
        <v>57</v>
      </c>
      <c r="J803" s="31" t="s">
        <v>54</v>
      </c>
      <c r="K803" s="31" t="s">
        <v>54</v>
      </c>
      <c r="L803" s="31" t="s">
        <v>55</v>
      </c>
      <c r="M803" s="31" t="s">
        <v>51</v>
      </c>
      <c r="N803" s="31" t="s">
        <v>56</v>
      </c>
      <c r="O803" s="31" t="s">
        <v>57</v>
      </c>
      <c r="P803" s="31" t="s">
        <v>50</v>
      </c>
      <c r="Q803" s="31" t="s">
        <v>115</v>
      </c>
      <c r="R803" s="31" t="s">
        <v>74</v>
      </c>
      <c r="S803" s="31" t="s">
        <v>53</v>
      </c>
      <c r="T803" s="31" t="s">
        <v>60</v>
      </c>
      <c r="U803" s="31" t="s">
        <v>60</v>
      </c>
      <c r="V803" s="31" t="s">
        <v>66</v>
      </c>
      <c r="W803" s="31" t="s">
        <v>50</v>
      </c>
      <c r="X803" s="31" t="s">
        <v>161</v>
      </c>
      <c r="Y803" s="31" t="s">
        <v>60</v>
      </c>
      <c r="Z803" s="31" t="s">
        <v>62</v>
      </c>
      <c r="AA803" s="31" t="s">
        <v>50</v>
      </c>
      <c r="AB803" s="31" t="s">
        <v>50</v>
      </c>
      <c r="AC803" s="31" t="s">
        <v>87</v>
      </c>
      <c r="AD803" s="31" t="s">
        <v>72</v>
      </c>
      <c r="AE803" s="2">
        <f t="shared" si="133"/>
        <v>48</v>
      </c>
      <c r="AF803" s="31" t="s">
        <v>84</v>
      </c>
      <c r="AG803" s="31" t="s">
        <v>129</v>
      </c>
      <c r="AH803" s="31" t="s">
        <v>578</v>
      </c>
      <c r="AI803" s="31" t="s">
        <v>12155</v>
      </c>
      <c r="AJ803" s="31">
        <f t="shared" si="134"/>
        <v>0</v>
      </c>
      <c r="AK803" s="34">
        <f t="shared" si="135"/>
        <v>-99</v>
      </c>
      <c r="AL803" s="30">
        <f t="shared" si="136"/>
        <v>-99</v>
      </c>
      <c r="AM803" s="5">
        <f t="shared" si="140"/>
        <v>199.16</v>
      </c>
      <c r="AN803" s="5">
        <f t="shared" si="141"/>
        <v>0</v>
      </c>
      <c r="AO803" s="30">
        <f t="shared" si="142"/>
        <v>0</v>
      </c>
      <c r="AP803" s="30">
        <f t="shared" si="137"/>
        <v>0</v>
      </c>
      <c r="AQ803" t="str">
        <f t="shared" si="138"/>
        <v>Before 1978</v>
      </c>
      <c r="AR803" s="2">
        <f t="shared" si="139"/>
        <v>1956</v>
      </c>
      <c r="AS803" s="2">
        <f t="shared" si="143"/>
        <v>-99</v>
      </c>
      <c r="AT803" s="31" t="s">
        <v>50</v>
      </c>
      <c r="AU803" s="31" t="s">
        <v>50</v>
      </c>
      <c r="AV803" s="31" t="s">
        <v>66</v>
      </c>
      <c r="AW803" s="31" t="s">
        <v>57</v>
      </c>
      <c r="AX803" s="31" t="s">
        <v>218</v>
      </c>
      <c r="AY803" s="31" t="s">
        <v>68</v>
      </c>
      <c r="AZ803" s="31" t="s">
        <v>152</v>
      </c>
      <c r="BA803" s="31" t="s">
        <v>12155</v>
      </c>
      <c r="BB803" s="31" t="s">
        <v>50</v>
      </c>
      <c r="BC803" s="31" t="s">
        <v>50</v>
      </c>
      <c r="BD803" s="31" t="s">
        <v>50</v>
      </c>
      <c r="BE803" s="31" t="s">
        <v>50</v>
      </c>
      <c r="BF803" s="31" t="s">
        <v>50</v>
      </c>
    </row>
    <row r="804" spans="1:58" ht="45" x14ac:dyDescent="0.25">
      <c r="A804" s="31" t="s">
        <v>4478</v>
      </c>
      <c r="B804" s="31" t="s">
        <v>49</v>
      </c>
      <c r="C804" s="32">
        <v>9</v>
      </c>
      <c r="D804" s="31" t="s">
        <v>50</v>
      </c>
      <c r="E804" s="31" t="s">
        <v>85</v>
      </c>
      <c r="F804" s="31" t="s">
        <v>70</v>
      </c>
      <c r="G804" s="31" t="s">
        <v>194</v>
      </c>
      <c r="H804" s="31" t="s">
        <v>92</v>
      </c>
      <c r="I804" s="31" t="s">
        <v>173</v>
      </c>
      <c r="J804" s="31" t="s">
        <v>54</v>
      </c>
      <c r="K804" s="31" t="s">
        <v>54</v>
      </c>
      <c r="L804" s="31" t="s">
        <v>55</v>
      </c>
      <c r="M804" s="31" t="s">
        <v>84</v>
      </c>
      <c r="N804" s="31" t="s">
        <v>56</v>
      </c>
      <c r="O804" s="31" t="s">
        <v>57</v>
      </c>
      <c r="P804" s="31" t="s">
        <v>50</v>
      </c>
      <c r="Q804" s="31" t="s">
        <v>115</v>
      </c>
      <c r="R804" s="31" t="s">
        <v>74</v>
      </c>
      <c r="S804" s="31" t="s">
        <v>53</v>
      </c>
      <c r="T804" s="31" t="s">
        <v>60</v>
      </c>
      <c r="U804" s="31" t="s">
        <v>60</v>
      </c>
      <c r="V804" s="31" t="s">
        <v>66</v>
      </c>
      <c r="W804" s="31" t="s">
        <v>50</v>
      </c>
      <c r="X804" s="31" t="s">
        <v>161</v>
      </c>
      <c r="Y804" s="31" t="s">
        <v>60</v>
      </c>
      <c r="Z804" s="31" t="s">
        <v>62</v>
      </c>
      <c r="AA804" s="31" t="s">
        <v>50</v>
      </c>
      <c r="AB804" s="31" t="s">
        <v>50</v>
      </c>
      <c r="AC804" s="31" t="s">
        <v>87</v>
      </c>
      <c r="AD804" s="31" t="s">
        <v>72</v>
      </c>
      <c r="AE804" s="2">
        <f t="shared" si="133"/>
        <v>48</v>
      </c>
      <c r="AF804" s="31" t="s">
        <v>84</v>
      </c>
      <c r="AG804" s="31" t="s">
        <v>129</v>
      </c>
      <c r="AH804" s="31" t="s">
        <v>152</v>
      </c>
      <c r="AI804" s="31" t="s">
        <v>12155</v>
      </c>
      <c r="AJ804" s="31">
        <f t="shared" si="134"/>
        <v>0</v>
      </c>
      <c r="AK804" s="34">
        <f t="shared" si="135"/>
        <v>-99</v>
      </c>
      <c r="AL804" s="30">
        <f t="shared" si="136"/>
        <v>-99</v>
      </c>
      <c r="AM804" s="5">
        <f t="shared" si="140"/>
        <v>199.16</v>
      </c>
      <c r="AN804" s="5">
        <f t="shared" si="141"/>
        <v>0</v>
      </c>
      <c r="AO804" s="30">
        <f t="shared" si="142"/>
        <v>0</v>
      </c>
      <c r="AP804" s="30">
        <f t="shared" si="137"/>
        <v>0</v>
      </c>
      <c r="AQ804" t="str">
        <f t="shared" si="138"/>
        <v>Before 1978</v>
      </c>
      <c r="AR804" s="2">
        <f t="shared" si="139"/>
        <v>1956</v>
      </c>
      <c r="AS804" s="2">
        <f t="shared" si="143"/>
        <v>-99</v>
      </c>
      <c r="AT804" s="31" t="s">
        <v>50</v>
      </c>
      <c r="AU804" s="31" t="s">
        <v>50</v>
      </c>
      <c r="AV804" s="31" t="s">
        <v>66</v>
      </c>
      <c r="AW804" s="31" t="s">
        <v>57</v>
      </c>
      <c r="AX804" s="31" t="s">
        <v>218</v>
      </c>
      <c r="AY804" s="31" t="s">
        <v>68</v>
      </c>
      <c r="AZ804" s="31" t="s">
        <v>152</v>
      </c>
      <c r="BA804" s="31" t="s">
        <v>12155</v>
      </c>
      <c r="BB804" s="31" t="s">
        <v>50</v>
      </c>
      <c r="BC804" s="31" t="s">
        <v>50</v>
      </c>
      <c r="BD804" s="31" t="s">
        <v>50</v>
      </c>
      <c r="BE804" s="31" t="s">
        <v>50</v>
      </c>
      <c r="BF804" s="31" t="s">
        <v>50</v>
      </c>
    </row>
    <row r="805" spans="1:58" ht="45" x14ac:dyDescent="0.25">
      <c r="A805" s="31" t="s">
        <v>4478</v>
      </c>
      <c r="B805" s="31" t="s">
        <v>49</v>
      </c>
      <c r="C805" s="32">
        <v>10</v>
      </c>
      <c r="D805" s="31" t="s">
        <v>50</v>
      </c>
      <c r="E805" s="31" t="s">
        <v>85</v>
      </c>
      <c r="F805" s="31" t="s">
        <v>70</v>
      </c>
      <c r="G805" s="31" t="s">
        <v>194</v>
      </c>
      <c r="H805" s="31" t="s">
        <v>92</v>
      </c>
      <c r="I805" s="31" t="s">
        <v>139</v>
      </c>
      <c r="J805" s="31" t="s">
        <v>54</v>
      </c>
      <c r="K805" s="31" t="s">
        <v>54</v>
      </c>
      <c r="L805" s="31" t="s">
        <v>55</v>
      </c>
      <c r="M805" s="31" t="s">
        <v>96</v>
      </c>
      <c r="N805" s="31" t="s">
        <v>56</v>
      </c>
      <c r="O805" s="31" t="s">
        <v>57</v>
      </c>
      <c r="P805" s="31" t="s">
        <v>50</v>
      </c>
      <c r="Q805" s="31" t="s">
        <v>115</v>
      </c>
      <c r="R805" s="31" t="s">
        <v>74</v>
      </c>
      <c r="S805" s="31" t="s">
        <v>53</v>
      </c>
      <c r="T805" s="31" t="s">
        <v>60</v>
      </c>
      <c r="U805" s="31" t="s">
        <v>60</v>
      </c>
      <c r="V805" s="31" t="s">
        <v>66</v>
      </c>
      <c r="W805" s="31" t="s">
        <v>50</v>
      </c>
      <c r="X805" s="31" t="s">
        <v>161</v>
      </c>
      <c r="Y805" s="31" t="s">
        <v>60</v>
      </c>
      <c r="Z805" s="31" t="s">
        <v>62</v>
      </c>
      <c r="AA805" s="31" t="s">
        <v>50</v>
      </c>
      <c r="AB805" s="31" t="s">
        <v>50</v>
      </c>
      <c r="AC805" s="31" t="s">
        <v>87</v>
      </c>
      <c r="AD805" s="31" t="s">
        <v>72</v>
      </c>
      <c r="AE805" s="2">
        <f t="shared" si="133"/>
        <v>48</v>
      </c>
      <c r="AF805" s="31" t="s">
        <v>84</v>
      </c>
      <c r="AG805" s="31" t="s">
        <v>129</v>
      </c>
      <c r="AH805" s="31" t="s">
        <v>152</v>
      </c>
      <c r="AI805" s="31" t="s">
        <v>12155</v>
      </c>
      <c r="AJ805" s="31">
        <f t="shared" si="134"/>
        <v>0</v>
      </c>
      <c r="AK805" s="34">
        <f t="shared" si="135"/>
        <v>-99</v>
      </c>
      <c r="AL805" s="30">
        <f t="shared" si="136"/>
        <v>-99</v>
      </c>
      <c r="AM805" s="5">
        <f t="shared" si="140"/>
        <v>199.16</v>
      </c>
      <c r="AN805" s="5">
        <f t="shared" si="141"/>
        <v>0</v>
      </c>
      <c r="AO805" s="30">
        <f t="shared" si="142"/>
        <v>0</v>
      </c>
      <c r="AP805" s="30">
        <f t="shared" si="137"/>
        <v>0</v>
      </c>
      <c r="AQ805" t="str">
        <f t="shared" si="138"/>
        <v>Before 1978</v>
      </c>
      <c r="AR805" s="2">
        <f t="shared" si="139"/>
        <v>1956</v>
      </c>
      <c r="AS805" s="2">
        <f t="shared" si="143"/>
        <v>-99</v>
      </c>
      <c r="AT805" s="31" t="s">
        <v>50</v>
      </c>
      <c r="AU805" s="31" t="s">
        <v>50</v>
      </c>
      <c r="AV805" s="31" t="s">
        <v>66</v>
      </c>
      <c r="AW805" s="31" t="s">
        <v>57</v>
      </c>
      <c r="AX805" s="31" t="s">
        <v>218</v>
      </c>
      <c r="AY805" s="31" t="s">
        <v>68</v>
      </c>
      <c r="AZ805" s="31" t="s">
        <v>152</v>
      </c>
      <c r="BA805" s="31" t="s">
        <v>12155</v>
      </c>
      <c r="BB805" s="31" t="s">
        <v>50</v>
      </c>
      <c r="BC805" s="31" t="s">
        <v>50</v>
      </c>
      <c r="BD805" s="31" t="s">
        <v>50</v>
      </c>
      <c r="BE805" s="31" t="s">
        <v>50</v>
      </c>
      <c r="BF805" s="31" t="s">
        <v>50</v>
      </c>
    </row>
    <row r="806" spans="1:58" ht="60" x14ac:dyDescent="0.25">
      <c r="A806" s="31" t="s">
        <v>1318</v>
      </c>
      <c r="B806" s="31" t="s">
        <v>49</v>
      </c>
      <c r="C806" s="32">
        <v>1</v>
      </c>
      <c r="D806" s="31" t="s">
        <v>50</v>
      </c>
      <c r="E806" s="31" t="s">
        <v>85</v>
      </c>
      <c r="F806" s="31" t="s">
        <v>70</v>
      </c>
      <c r="G806" s="31" t="s">
        <v>50</v>
      </c>
      <c r="H806" s="31" t="s">
        <v>50</v>
      </c>
      <c r="I806" s="31" t="s">
        <v>53</v>
      </c>
      <c r="J806" s="31" t="s">
        <v>54</v>
      </c>
      <c r="K806" s="31" t="s">
        <v>54</v>
      </c>
      <c r="L806" s="31" t="s">
        <v>55</v>
      </c>
      <c r="M806" s="31" t="s">
        <v>84</v>
      </c>
      <c r="N806" s="31" t="s">
        <v>50</v>
      </c>
      <c r="O806" s="31" t="s">
        <v>57</v>
      </c>
      <c r="P806" s="31" t="s">
        <v>50</v>
      </c>
      <c r="Q806" s="31" t="s">
        <v>359</v>
      </c>
      <c r="R806" s="31" t="s">
        <v>58</v>
      </c>
      <c r="S806" s="31" t="s">
        <v>53</v>
      </c>
      <c r="T806" s="31" t="s">
        <v>60</v>
      </c>
      <c r="U806" s="31" t="s">
        <v>60</v>
      </c>
      <c r="V806" s="31" t="s">
        <v>60</v>
      </c>
      <c r="W806" s="31" t="s">
        <v>50</v>
      </c>
      <c r="X806" s="31" t="s">
        <v>50</v>
      </c>
      <c r="Y806" s="31" t="s">
        <v>50</v>
      </c>
      <c r="Z806" s="31" t="s">
        <v>62</v>
      </c>
      <c r="AA806" s="31" t="s">
        <v>50</v>
      </c>
      <c r="AB806" s="31" t="s">
        <v>50</v>
      </c>
      <c r="AC806" s="31" t="s">
        <v>87</v>
      </c>
      <c r="AD806" s="31" t="s">
        <v>72</v>
      </c>
      <c r="AE806" s="2">
        <f t="shared" si="133"/>
        <v>48</v>
      </c>
      <c r="AF806" s="31" t="s">
        <v>84</v>
      </c>
      <c r="AG806" s="31" t="s">
        <v>129</v>
      </c>
      <c r="AH806" s="31" t="s">
        <v>243</v>
      </c>
      <c r="AI806" s="31" t="s">
        <v>1319</v>
      </c>
      <c r="AJ806" s="31">
        <f t="shared" si="134"/>
        <v>4</v>
      </c>
      <c r="AK806" s="34">
        <f t="shared" si="135"/>
        <v>12</v>
      </c>
      <c r="AL806" s="30">
        <f t="shared" si="136"/>
        <v>12</v>
      </c>
      <c r="AM806" s="5">
        <f t="shared" si="140"/>
        <v>371.61</v>
      </c>
      <c r="AN806" s="5">
        <f t="shared" si="141"/>
        <v>192</v>
      </c>
      <c r="AO806" s="30">
        <f t="shared" si="142"/>
        <v>2496</v>
      </c>
      <c r="AP806" s="30">
        <f t="shared" si="137"/>
        <v>2496</v>
      </c>
      <c r="AQ806" t="str">
        <f t="shared" si="138"/>
        <v>Before 1978</v>
      </c>
      <c r="AR806" s="2">
        <f t="shared" si="139"/>
        <v>1949</v>
      </c>
      <c r="AS806" s="2">
        <f t="shared" si="143"/>
        <v>13</v>
      </c>
      <c r="AT806" s="31" t="s">
        <v>50</v>
      </c>
      <c r="AU806" s="31" t="s">
        <v>100</v>
      </c>
      <c r="AV806" s="31" t="s">
        <v>66</v>
      </c>
      <c r="AW806" s="31" t="s">
        <v>57</v>
      </c>
      <c r="AX806" s="31" t="s">
        <v>267</v>
      </c>
      <c r="AY806" s="31" t="s">
        <v>68</v>
      </c>
      <c r="AZ806" s="31" t="s">
        <v>243</v>
      </c>
      <c r="BA806" s="31" t="s">
        <v>1320</v>
      </c>
      <c r="BB806" s="31" t="s">
        <v>50</v>
      </c>
      <c r="BC806" s="31" t="s">
        <v>50</v>
      </c>
      <c r="BD806" s="31" t="s">
        <v>50</v>
      </c>
      <c r="BE806" s="31" t="s">
        <v>50</v>
      </c>
      <c r="BF806" s="31" t="s">
        <v>50</v>
      </c>
    </row>
    <row r="807" spans="1:58" ht="45" x14ac:dyDescent="0.25">
      <c r="A807" s="31" t="s">
        <v>4492</v>
      </c>
      <c r="B807" s="31" t="s">
        <v>49</v>
      </c>
      <c r="C807" s="32">
        <v>2</v>
      </c>
      <c r="D807" s="31" t="s">
        <v>50</v>
      </c>
      <c r="E807" s="31" t="s">
        <v>85</v>
      </c>
      <c r="F807" s="31" t="s">
        <v>70</v>
      </c>
      <c r="G807" s="31" t="s">
        <v>50</v>
      </c>
      <c r="H807" s="31" t="s">
        <v>50</v>
      </c>
      <c r="I807" s="31" t="s">
        <v>53</v>
      </c>
      <c r="J807" s="31" t="s">
        <v>54</v>
      </c>
      <c r="K807" s="31" t="s">
        <v>54</v>
      </c>
      <c r="L807" s="31" t="s">
        <v>55</v>
      </c>
      <c r="M807" s="31" t="s">
        <v>51</v>
      </c>
      <c r="N807" s="31" t="s">
        <v>56</v>
      </c>
      <c r="O807" s="31" t="s">
        <v>57</v>
      </c>
      <c r="P807" s="31" t="s">
        <v>409</v>
      </c>
      <c r="Q807" s="31" t="s">
        <v>50</v>
      </c>
      <c r="R807" s="31" t="s">
        <v>58</v>
      </c>
      <c r="S807" s="31" t="s">
        <v>53</v>
      </c>
      <c r="T807" s="31" t="s">
        <v>60</v>
      </c>
      <c r="U807" s="31" t="s">
        <v>60</v>
      </c>
      <c r="V807" s="31" t="s">
        <v>66</v>
      </c>
      <c r="W807" s="31" t="s">
        <v>50</v>
      </c>
      <c r="X807" s="31" t="s">
        <v>92</v>
      </c>
      <c r="Y807" s="31" t="s">
        <v>60</v>
      </c>
      <c r="Z807" s="31" t="s">
        <v>62</v>
      </c>
      <c r="AA807" s="31" t="s">
        <v>50</v>
      </c>
      <c r="AB807" s="31" t="s">
        <v>50</v>
      </c>
      <c r="AC807" s="31" t="s">
        <v>87</v>
      </c>
      <c r="AD807" s="31" t="s">
        <v>72</v>
      </c>
      <c r="AE807" s="2">
        <f t="shared" si="133"/>
        <v>48</v>
      </c>
      <c r="AF807" s="31" t="s">
        <v>84</v>
      </c>
      <c r="AG807" s="31" t="s">
        <v>129</v>
      </c>
      <c r="AH807" s="31" t="s">
        <v>64</v>
      </c>
      <c r="AI807" s="31" t="s">
        <v>12156</v>
      </c>
      <c r="AJ807" s="31">
        <f t="shared" si="134"/>
        <v>0</v>
      </c>
      <c r="AK807" s="34">
        <f t="shared" si="135"/>
        <v>-99</v>
      </c>
      <c r="AL807" s="30">
        <f t="shared" si="136"/>
        <v>-99</v>
      </c>
      <c r="AM807" s="5">
        <f t="shared" si="140"/>
        <v>294.64</v>
      </c>
      <c r="AN807" s="5">
        <f t="shared" si="141"/>
        <v>0</v>
      </c>
      <c r="AO807" s="30">
        <f t="shared" si="142"/>
        <v>0</v>
      </c>
      <c r="AP807" s="30">
        <f t="shared" si="137"/>
        <v>0</v>
      </c>
      <c r="AQ807" t="str">
        <f t="shared" si="138"/>
        <v>Before 1978</v>
      </c>
      <c r="AR807" s="2">
        <f t="shared" si="139"/>
        <v>1975</v>
      </c>
      <c r="AS807" s="2">
        <f t="shared" si="143"/>
        <v>-99</v>
      </c>
      <c r="AT807" s="31" t="s">
        <v>50</v>
      </c>
      <c r="AU807" s="31" t="s">
        <v>50</v>
      </c>
      <c r="AV807" s="31" t="s">
        <v>66</v>
      </c>
      <c r="AW807" s="31" t="s">
        <v>57</v>
      </c>
      <c r="AX807" s="31" t="s">
        <v>277</v>
      </c>
      <c r="AY807" s="31" t="s">
        <v>171</v>
      </c>
      <c r="AZ807" s="31" t="s">
        <v>12754</v>
      </c>
      <c r="BA807" s="31" t="s">
        <v>50</v>
      </c>
      <c r="BB807" s="31" t="s">
        <v>50</v>
      </c>
      <c r="BC807" s="31" t="s">
        <v>50</v>
      </c>
      <c r="BD807" s="31" t="s">
        <v>50</v>
      </c>
      <c r="BE807" s="31" t="s">
        <v>50</v>
      </c>
      <c r="BF807" s="31" t="s">
        <v>50</v>
      </c>
    </row>
    <row r="808" spans="1:58" ht="45" x14ac:dyDescent="0.25">
      <c r="A808" s="31" t="s">
        <v>4492</v>
      </c>
      <c r="B808" s="31" t="s">
        <v>49</v>
      </c>
      <c r="C808" s="32">
        <v>3</v>
      </c>
      <c r="D808" s="31" t="s">
        <v>50</v>
      </c>
      <c r="E808" s="31" t="s">
        <v>85</v>
      </c>
      <c r="F808" s="31" t="s">
        <v>70</v>
      </c>
      <c r="G808" s="31" t="s">
        <v>50</v>
      </c>
      <c r="H808" s="31" t="s">
        <v>50</v>
      </c>
      <c r="I808" s="31" t="s">
        <v>53</v>
      </c>
      <c r="J808" s="31" t="s">
        <v>60</v>
      </c>
      <c r="K808" s="31" t="s">
        <v>60</v>
      </c>
      <c r="L808" s="31" t="s">
        <v>55</v>
      </c>
      <c r="M808" s="31" t="s">
        <v>51</v>
      </c>
      <c r="N808" s="31" t="s">
        <v>56</v>
      </c>
      <c r="O808" s="31" t="s">
        <v>57</v>
      </c>
      <c r="P808" s="31" t="s">
        <v>113</v>
      </c>
      <c r="Q808" s="31" t="s">
        <v>50</v>
      </c>
      <c r="R808" s="31" t="s">
        <v>58</v>
      </c>
      <c r="S808" s="31" t="s">
        <v>53</v>
      </c>
      <c r="T808" s="31" t="s">
        <v>60</v>
      </c>
      <c r="U808" s="31" t="s">
        <v>60</v>
      </c>
      <c r="V808" s="31" t="s">
        <v>66</v>
      </c>
      <c r="W808" s="31" t="s">
        <v>50</v>
      </c>
      <c r="X808" s="31" t="s">
        <v>92</v>
      </c>
      <c r="Y808" s="31" t="s">
        <v>60</v>
      </c>
      <c r="Z808" s="31" t="s">
        <v>62</v>
      </c>
      <c r="AA808" s="31" t="s">
        <v>50</v>
      </c>
      <c r="AB808" s="31" t="s">
        <v>50</v>
      </c>
      <c r="AC808" s="31" t="s">
        <v>87</v>
      </c>
      <c r="AD808" s="31" t="s">
        <v>72</v>
      </c>
      <c r="AE808" s="2">
        <f t="shared" si="133"/>
        <v>48</v>
      </c>
      <c r="AF808" s="31" t="s">
        <v>84</v>
      </c>
      <c r="AG808" s="31" t="s">
        <v>129</v>
      </c>
      <c r="AH808" s="31" t="s">
        <v>796</v>
      </c>
      <c r="AI808" s="31" t="s">
        <v>12157</v>
      </c>
      <c r="AJ808" s="31">
        <f t="shared" si="134"/>
        <v>0</v>
      </c>
      <c r="AK808" s="34">
        <f t="shared" si="135"/>
        <v>-99</v>
      </c>
      <c r="AL808" s="30">
        <f t="shared" si="136"/>
        <v>-99</v>
      </c>
      <c r="AM808" s="5">
        <f t="shared" si="140"/>
        <v>294.64</v>
      </c>
      <c r="AN808" s="5">
        <f t="shared" si="141"/>
        <v>0</v>
      </c>
      <c r="AO808" s="30">
        <f t="shared" si="142"/>
        <v>0</v>
      </c>
      <c r="AP808" s="30">
        <f t="shared" si="137"/>
        <v>0</v>
      </c>
      <c r="AQ808" t="str">
        <f t="shared" si="138"/>
        <v>Before 1978</v>
      </c>
      <c r="AR808" s="2">
        <f t="shared" si="139"/>
        <v>1975</v>
      </c>
      <c r="AS808" s="2">
        <f t="shared" si="143"/>
        <v>-99</v>
      </c>
      <c r="AT808" s="31" t="s">
        <v>50</v>
      </c>
      <c r="AU808" s="31" t="s">
        <v>50</v>
      </c>
      <c r="AV808" s="31" t="s">
        <v>66</v>
      </c>
      <c r="AW808" s="31" t="s">
        <v>57</v>
      </c>
      <c r="AX808" s="31" t="s">
        <v>93</v>
      </c>
      <c r="AY808" s="31" t="s">
        <v>171</v>
      </c>
      <c r="AZ808" s="31" t="s">
        <v>796</v>
      </c>
      <c r="BA808" s="31" t="s">
        <v>50</v>
      </c>
      <c r="BB808" s="31" t="s">
        <v>50</v>
      </c>
      <c r="BC808" s="31" t="s">
        <v>50</v>
      </c>
      <c r="BD808" s="31" t="s">
        <v>50</v>
      </c>
      <c r="BE808" s="31" t="s">
        <v>50</v>
      </c>
      <c r="BF808" s="31" t="s">
        <v>50</v>
      </c>
    </row>
    <row r="809" spans="1:58" ht="45" x14ac:dyDescent="0.25">
      <c r="A809" s="31" t="s">
        <v>1321</v>
      </c>
      <c r="B809" s="31" t="s">
        <v>49</v>
      </c>
      <c r="C809" s="32">
        <v>1</v>
      </c>
      <c r="D809" s="31" t="s">
        <v>50</v>
      </c>
      <c r="E809" s="31" t="s">
        <v>84</v>
      </c>
      <c r="F809" s="31" t="s">
        <v>50</v>
      </c>
      <c r="G809" s="31" t="s">
        <v>50</v>
      </c>
      <c r="H809" s="31" t="s">
        <v>50</v>
      </c>
      <c r="I809" s="31" t="s">
        <v>53</v>
      </c>
      <c r="J809" s="31" t="s">
        <v>54</v>
      </c>
      <c r="K809" s="31" t="s">
        <v>54</v>
      </c>
      <c r="L809" s="31" t="s">
        <v>128</v>
      </c>
      <c r="M809" s="31" t="s">
        <v>72</v>
      </c>
      <c r="N809" s="31" t="s">
        <v>50</v>
      </c>
      <c r="O809" s="31" t="s">
        <v>57</v>
      </c>
      <c r="P809" s="31" t="s">
        <v>50</v>
      </c>
      <c r="Q809" s="31" t="s">
        <v>409</v>
      </c>
      <c r="R809" s="31" t="s">
        <v>58</v>
      </c>
      <c r="S809" s="31" t="s">
        <v>53</v>
      </c>
      <c r="T809" s="31" t="s">
        <v>60</v>
      </c>
      <c r="U809" s="31" t="s">
        <v>60</v>
      </c>
      <c r="V809" s="31" t="s">
        <v>60</v>
      </c>
      <c r="W809" s="31" t="s">
        <v>50</v>
      </c>
      <c r="X809" s="31" t="s">
        <v>50</v>
      </c>
      <c r="Y809" s="31" t="s">
        <v>50</v>
      </c>
      <c r="Z809" s="31" t="s">
        <v>62</v>
      </c>
      <c r="AA809" s="31" t="s">
        <v>50</v>
      </c>
      <c r="AB809" s="31" t="s">
        <v>50</v>
      </c>
      <c r="AC809" s="31" t="s">
        <v>87</v>
      </c>
      <c r="AD809" s="31" t="s">
        <v>72</v>
      </c>
      <c r="AE809" s="2">
        <f t="shared" si="133"/>
        <v>48</v>
      </c>
      <c r="AF809" s="31" t="s">
        <v>84</v>
      </c>
      <c r="AG809" s="31" t="s">
        <v>129</v>
      </c>
      <c r="AH809" s="31" t="s">
        <v>1322</v>
      </c>
      <c r="AI809" s="31" t="s">
        <v>1323</v>
      </c>
      <c r="AJ809" s="31">
        <f t="shared" si="134"/>
        <v>1</v>
      </c>
      <c r="AK809" s="34">
        <f t="shared" si="135"/>
        <v>10</v>
      </c>
      <c r="AL809" s="30">
        <f t="shared" si="136"/>
        <v>10</v>
      </c>
      <c r="AM809" s="5">
        <f t="shared" si="140"/>
        <v>529.94000000000005</v>
      </c>
      <c r="AN809" s="5">
        <f t="shared" si="141"/>
        <v>48</v>
      </c>
      <c r="AO809" s="30">
        <f t="shared" si="142"/>
        <v>480</v>
      </c>
      <c r="AP809" s="30">
        <f t="shared" si="137"/>
        <v>480</v>
      </c>
      <c r="AQ809" t="str">
        <f t="shared" si="138"/>
        <v>Before 1978</v>
      </c>
      <c r="AR809" s="2">
        <f t="shared" si="139"/>
        <v>1880</v>
      </c>
      <c r="AS809" s="2">
        <f t="shared" si="143"/>
        <v>10</v>
      </c>
      <c r="AT809" s="31" t="s">
        <v>50</v>
      </c>
      <c r="AU809" s="31" t="s">
        <v>92</v>
      </c>
      <c r="AV809" s="31" t="s">
        <v>60</v>
      </c>
      <c r="AW809" s="31" t="s">
        <v>50</v>
      </c>
      <c r="AX809" s="31" t="s">
        <v>50</v>
      </c>
      <c r="AY809" s="31" t="s">
        <v>50</v>
      </c>
      <c r="AZ809" s="31" t="s">
        <v>50</v>
      </c>
      <c r="BA809" s="31" t="s">
        <v>50</v>
      </c>
      <c r="BB809" s="31" t="s">
        <v>50</v>
      </c>
      <c r="BC809" s="31" t="s">
        <v>50</v>
      </c>
      <c r="BD809" s="31" t="s">
        <v>50</v>
      </c>
      <c r="BE809" s="31" t="s">
        <v>50</v>
      </c>
      <c r="BF809" s="31" t="s">
        <v>50</v>
      </c>
    </row>
    <row r="810" spans="1:58" ht="45" x14ac:dyDescent="0.25">
      <c r="A810" s="31" t="s">
        <v>782</v>
      </c>
      <c r="B810" s="31" t="s">
        <v>49</v>
      </c>
      <c r="C810" s="32">
        <v>1</v>
      </c>
      <c r="D810" s="31" t="s">
        <v>50</v>
      </c>
      <c r="E810" s="31" t="s">
        <v>85</v>
      </c>
      <c r="F810" s="31" t="s">
        <v>70</v>
      </c>
      <c r="G810" s="31" t="s">
        <v>50</v>
      </c>
      <c r="H810" s="31" t="s">
        <v>50</v>
      </c>
      <c r="I810" s="31" t="s">
        <v>53</v>
      </c>
      <c r="J810" s="31" t="s">
        <v>54</v>
      </c>
      <c r="K810" s="31" t="s">
        <v>54</v>
      </c>
      <c r="L810" s="31" t="s">
        <v>128</v>
      </c>
      <c r="M810" s="31" t="s">
        <v>72</v>
      </c>
      <c r="N810" s="31" t="s">
        <v>50</v>
      </c>
      <c r="O810" s="31" t="s">
        <v>57</v>
      </c>
      <c r="P810" s="31" t="s">
        <v>50</v>
      </c>
      <c r="Q810" s="31" t="s">
        <v>123</v>
      </c>
      <c r="R810" s="31" t="s">
        <v>58</v>
      </c>
      <c r="S810" s="31" t="s">
        <v>59</v>
      </c>
      <c r="T810" s="31" t="s">
        <v>60</v>
      </c>
      <c r="U810" s="31" t="s">
        <v>60</v>
      </c>
      <c r="V810" s="31" t="s">
        <v>60</v>
      </c>
      <c r="W810" s="31" t="s">
        <v>50</v>
      </c>
      <c r="X810" s="31" t="s">
        <v>50</v>
      </c>
      <c r="Y810" s="31" t="s">
        <v>50</v>
      </c>
      <c r="Z810" s="31" t="s">
        <v>62</v>
      </c>
      <c r="AA810" s="31" t="s">
        <v>50</v>
      </c>
      <c r="AB810" s="31" t="s">
        <v>50</v>
      </c>
      <c r="AC810" s="31" t="s">
        <v>87</v>
      </c>
      <c r="AD810" s="31" t="s">
        <v>72</v>
      </c>
      <c r="AE810" s="2">
        <f t="shared" si="133"/>
        <v>48</v>
      </c>
      <c r="AF810" s="31" t="s">
        <v>84</v>
      </c>
      <c r="AG810" s="31" t="s">
        <v>129</v>
      </c>
      <c r="AH810" s="31" t="s">
        <v>225</v>
      </c>
      <c r="AI810" s="31" t="s">
        <v>12158</v>
      </c>
      <c r="AJ810" s="31">
        <f t="shared" si="134"/>
        <v>0</v>
      </c>
      <c r="AK810" s="34">
        <f t="shared" si="135"/>
        <v>-99</v>
      </c>
      <c r="AL810" s="30">
        <f t="shared" si="136"/>
        <v>-99</v>
      </c>
      <c r="AM810" s="5">
        <f t="shared" si="140"/>
        <v>2241.7800000000002</v>
      </c>
      <c r="AN810" s="5">
        <f t="shared" si="141"/>
        <v>0</v>
      </c>
      <c r="AO810" s="30">
        <f t="shared" si="142"/>
        <v>0</v>
      </c>
      <c r="AP810" s="30">
        <f t="shared" si="137"/>
        <v>0</v>
      </c>
      <c r="AQ810" t="str">
        <f t="shared" si="138"/>
        <v>2006 - 2009</v>
      </c>
      <c r="AR810" s="2">
        <f t="shared" si="139"/>
        <v>2008</v>
      </c>
      <c r="AS810" s="2">
        <f t="shared" si="143"/>
        <v>-99</v>
      </c>
      <c r="AT810" s="31" t="s">
        <v>50</v>
      </c>
      <c r="AU810" s="31" t="s">
        <v>50</v>
      </c>
      <c r="AV810" s="31" t="s">
        <v>66</v>
      </c>
      <c r="AW810" s="31" t="s">
        <v>57</v>
      </c>
      <c r="AX810" s="31" t="s">
        <v>450</v>
      </c>
      <c r="AY810" s="31" t="s">
        <v>171</v>
      </c>
      <c r="AZ810" s="31" t="s">
        <v>225</v>
      </c>
      <c r="BA810" s="31" t="s">
        <v>12755</v>
      </c>
      <c r="BB810" s="31" t="s">
        <v>50</v>
      </c>
      <c r="BC810" s="31" t="s">
        <v>50</v>
      </c>
      <c r="BD810" s="31" t="s">
        <v>50</v>
      </c>
      <c r="BE810" s="31" t="s">
        <v>50</v>
      </c>
      <c r="BF810" s="31" t="s">
        <v>50</v>
      </c>
    </row>
    <row r="811" spans="1:58" ht="45" x14ac:dyDescent="0.25">
      <c r="A811" s="31" t="s">
        <v>4501</v>
      </c>
      <c r="B811" s="31" t="s">
        <v>49</v>
      </c>
      <c r="C811" s="32">
        <v>1</v>
      </c>
      <c r="D811" s="31" t="s">
        <v>50</v>
      </c>
      <c r="E811" s="31" t="s">
        <v>70</v>
      </c>
      <c r="F811" s="31" t="s">
        <v>71</v>
      </c>
      <c r="G811" s="31" t="s">
        <v>96</v>
      </c>
      <c r="H811" s="31" t="s">
        <v>194</v>
      </c>
      <c r="I811" s="31" t="s">
        <v>53</v>
      </c>
      <c r="J811" s="31" t="s">
        <v>54</v>
      </c>
      <c r="K811" s="31" t="s">
        <v>54</v>
      </c>
      <c r="L811" s="31" t="s">
        <v>55</v>
      </c>
      <c r="M811" s="31" t="s">
        <v>72</v>
      </c>
      <c r="N811" s="31" t="s">
        <v>50</v>
      </c>
      <c r="O811" s="31" t="s">
        <v>57</v>
      </c>
      <c r="P811" s="31" t="s">
        <v>50</v>
      </c>
      <c r="Q811" s="31" t="s">
        <v>359</v>
      </c>
      <c r="R811" s="31" t="s">
        <v>58</v>
      </c>
      <c r="S811" s="31" t="s">
        <v>53</v>
      </c>
      <c r="T811" s="31" t="s">
        <v>60</v>
      </c>
      <c r="U811" s="31" t="s">
        <v>60</v>
      </c>
      <c r="V811" s="31" t="s">
        <v>66</v>
      </c>
      <c r="W811" s="31" t="s">
        <v>50</v>
      </c>
      <c r="X811" s="31" t="s">
        <v>92</v>
      </c>
      <c r="Y811" s="31" t="s">
        <v>60</v>
      </c>
      <c r="Z811" s="31" t="s">
        <v>62</v>
      </c>
      <c r="AA811" s="31" t="s">
        <v>50</v>
      </c>
      <c r="AB811" s="31" t="s">
        <v>50</v>
      </c>
      <c r="AC811" s="31" t="s">
        <v>87</v>
      </c>
      <c r="AD811" s="31" t="s">
        <v>72</v>
      </c>
      <c r="AE811" s="2">
        <f t="shared" si="133"/>
        <v>48</v>
      </c>
      <c r="AF811" s="31" t="s">
        <v>84</v>
      </c>
      <c r="AG811" s="31" t="s">
        <v>129</v>
      </c>
      <c r="AH811" s="31" t="s">
        <v>231</v>
      </c>
      <c r="AI811" s="31" t="s">
        <v>12159</v>
      </c>
      <c r="AJ811" s="31">
        <f t="shared" si="134"/>
        <v>0</v>
      </c>
      <c r="AK811" s="34">
        <f t="shared" si="135"/>
        <v>-99</v>
      </c>
      <c r="AL811" s="30">
        <f t="shared" si="136"/>
        <v>-99</v>
      </c>
      <c r="AM811" s="5">
        <f t="shared" si="140"/>
        <v>275.5</v>
      </c>
      <c r="AN811" s="5">
        <f t="shared" si="141"/>
        <v>0</v>
      </c>
      <c r="AO811" s="30">
        <f t="shared" si="142"/>
        <v>0</v>
      </c>
      <c r="AP811" s="30">
        <f t="shared" si="137"/>
        <v>0</v>
      </c>
      <c r="AQ811" t="str">
        <f t="shared" si="138"/>
        <v>1993 - 2001</v>
      </c>
      <c r="AR811" s="2">
        <f t="shared" si="139"/>
        <v>2001</v>
      </c>
      <c r="AS811" s="2">
        <f t="shared" si="143"/>
        <v>-99</v>
      </c>
      <c r="AT811" s="31" t="s">
        <v>50</v>
      </c>
      <c r="AU811" s="31" t="s">
        <v>50</v>
      </c>
      <c r="AV811" s="31" t="s">
        <v>66</v>
      </c>
      <c r="AW811" s="31" t="s">
        <v>57</v>
      </c>
      <c r="AX811" s="31" t="s">
        <v>218</v>
      </c>
      <c r="AY811" s="31" t="s">
        <v>171</v>
      </c>
      <c r="AZ811" s="31" t="s">
        <v>231</v>
      </c>
      <c r="BA811" s="31" t="s">
        <v>50</v>
      </c>
      <c r="BB811" s="31" t="s">
        <v>277</v>
      </c>
      <c r="BC811" s="31" t="s">
        <v>53</v>
      </c>
      <c r="BD811" s="31" t="s">
        <v>50</v>
      </c>
      <c r="BE811" s="31" t="s">
        <v>50</v>
      </c>
      <c r="BF811" s="31" t="s">
        <v>50</v>
      </c>
    </row>
    <row r="812" spans="1:58" ht="45" x14ac:dyDescent="0.25">
      <c r="A812" s="31" t="s">
        <v>4513</v>
      </c>
      <c r="B812" s="31" t="s">
        <v>49</v>
      </c>
      <c r="C812" s="32">
        <v>1</v>
      </c>
      <c r="D812" s="31" t="s">
        <v>50</v>
      </c>
      <c r="E812" s="31" t="s">
        <v>52</v>
      </c>
      <c r="F812" s="31" t="s">
        <v>84</v>
      </c>
      <c r="G812" s="31" t="s">
        <v>50</v>
      </c>
      <c r="H812" s="31" t="s">
        <v>50</v>
      </c>
      <c r="I812" s="31" t="s">
        <v>53</v>
      </c>
      <c r="J812" s="31" t="s">
        <v>54</v>
      </c>
      <c r="K812" s="31" t="s">
        <v>54</v>
      </c>
      <c r="L812" s="31" t="s">
        <v>55</v>
      </c>
      <c r="M812" s="31" t="s">
        <v>72</v>
      </c>
      <c r="N812" s="31" t="s">
        <v>50</v>
      </c>
      <c r="O812" s="31" t="s">
        <v>66</v>
      </c>
      <c r="P812" s="31" t="s">
        <v>50</v>
      </c>
      <c r="Q812" s="31" t="s">
        <v>898</v>
      </c>
      <c r="R812" s="31" t="s">
        <v>74</v>
      </c>
      <c r="S812" s="31" t="s">
        <v>53</v>
      </c>
      <c r="T812" s="31" t="s">
        <v>60</v>
      </c>
      <c r="U812" s="31" t="s">
        <v>60</v>
      </c>
      <c r="V812" s="31" t="s">
        <v>66</v>
      </c>
      <c r="W812" s="31" t="s">
        <v>50</v>
      </c>
      <c r="X812" s="31" t="s">
        <v>116</v>
      </c>
      <c r="Y812" s="31" t="s">
        <v>54</v>
      </c>
      <c r="Z812" s="31" t="s">
        <v>62</v>
      </c>
      <c r="AA812" s="31" t="s">
        <v>50</v>
      </c>
      <c r="AB812" s="31" t="s">
        <v>50</v>
      </c>
      <c r="AC812" s="31" t="s">
        <v>87</v>
      </c>
      <c r="AD812" s="31" t="s">
        <v>72</v>
      </c>
      <c r="AE812" s="2">
        <f t="shared" si="133"/>
        <v>48</v>
      </c>
      <c r="AF812" s="31" t="s">
        <v>84</v>
      </c>
      <c r="AG812" s="31" t="s">
        <v>129</v>
      </c>
      <c r="AH812" s="31" t="s">
        <v>152</v>
      </c>
      <c r="AI812" s="31" t="s">
        <v>12160</v>
      </c>
      <c r="AJ812" s="31">
        <f t="shared" si="134"/>
        <v>0</v>
      </c>
      <c r="AK812" s="34">
        <f t="shared" si="135"/>
        <v>-99</v>
      </c>
      <c r="AL812" s="30">
        <f t="shared" si="136"/>
        <v>-99</v>
      </c>
      <c r="AM812" s="5">
        <f t="shared" si="140"/>
        <v>1315.08</v>
      </c>
      <c r="AN812" s="5">
        <f t="shared" si="141"/>
        <v>0</v>
      </c>
      <c r="AO812" s="30">
        <f t="shared" si="142"/>
        <v>0</v>
      </c>
      <c r="AP812" s="30">
        <f t="shared" si="137"/>
        <v>0</v>
      </c>
      <c r="AQ812" t="str">
        <f t="shared" si="138"/>
        <v>1978 - 1992</v>
      </c>
      <c r="AR812" s="2">
        <f t="shared" si="139"/>
        <v>1992</v>
      </c>
      <c r="AS812" s="2">
        <f t="shared" si="143"/>
        <v>-99</v>
      </c>
      <c r="AT812" s="31" t="s">
        <v>50</v>
      </c>
      <c r="AU812" s="31" t="s">
        <v>50</v>
      </c>
      <c r="AV812" s="31" t="s">
        <v>66</v>
      </c>
      <c r="AW812" s="31" t="s">
        <v>57</v>
      </c>
      <c r="AX812" s="31" t="s">
        <v>267</v>
      </c>
      <c r="AY812" s="31" t="s">
        <v>68</v>
      </c>
      <c r="AZ812" s="31" t="s">
        <v>152</v>
      </c>
      <c r="BA812" s="31" t="s">
        <v>12160</v>
      </c>
      <c r="BB812" s="31" t="s">
        <v>50</v>
      </c>
      <c r="BC812" s="31" t="s">
        <v>50</v>
      </c>
      <c r="BD812" s="31" t="s">
        <v>50</v>
      </c>
      <c r="BE812" s="31" t="s">
        <v>50</v>
      </c>
      <c r="BF812" s="31" t="s">
        <v>50</v>
      </c>
    </row>
    <row r="813" spans="1:58" ht="45" x14ac:dyDescent="0.25">
      <c r="A813" s="31" t="s">
        <v>4515</v>
      </c>
      <c r="B813" s="31" t="s">
        <v>49</v>
      </c>
      <c r="C813" s="32">
        <v>2</v>
      </c>
      <c r="D813" s="31" t="s">
        <v>50</v>
      </c>
      <c r="E813" s="31" t="s">
        <v>84</v>
      </c>
      <c r="F813" s="31" t="s">
        <v>85</v>
      </c>
      <c r="G813" s="31" t="s">
        <v>50</v>
      </c>
      <c r="H813" s="31" t="s">
        <v>50</v>
      </c>
      <c r="I813" s="31" t="s">
        <v>53</v>
      </c>
      <c r="J813" s="31" t="s">
        <v>54</v>
      </c>
      <c r="K813" s="31" t="s">
        <v>54</v>
      </c>
      <c r="L813" s="31" t="s">
        <v>55</v>
      </c>
      <c r="M813" s="31" t="s">
        <v>72</v>
      </c>
      <c r="N813" s="31" t="s">
        <v>50</v>
      </c>
      <c r="O813" s="31" t="s">
        <v>57</v>
      </c>
      <c r="P813" s="31" t="s">
        <v>123</v>
      </c>
      <c r="Q813" s="31" t="s">
        <v>50</v>
      </c>
      <c r="R813" s="31" t="s">
        <v>58</v>
      </c>
      <c r="S813" s="31" t="s">
        <v>53</v>
      </c>
      <c r="T813" s="31" t="s">
        <v>60</v>
      </c>
      <c r="U813" s="31" t="s">
        <v>60</v>
      </c>
      <c r="V813" s="31" t="s">
        <v>60</v>
      </c>
      <c r="W813" s="31" t="s">
        <v>50</v>
      </c>
      <c r="X813" s="31" t="s">
        <v>50</v>
      </c>
      <c r="Y813" s="31" t="s">
        <v>50</v>
      </c>
      <c r="Z813" s="31" t="s">
        <v>62</v>
      </c>
      <c r="AA813" s="31" t="s">
        <v>50</v>
      </c>
      <c r="AB813" s="31" t="s">
        <v>50</v>
      </c>
      <c r="AC813" s="31" t="s">
        <v>63</v>
      </c>
      <c r="AD813" s="31" t="s">
        <v>72</v>
      </c>
      <c r="AE813" s="2">
        <f t="shared" si="133"/>
        <v>48</v>
      </c>
      <c r="AF813" s="31" t="s">
        <v>84</v>
      </c>
      <c r="AG813" s="31" t="s">
        <v>129</v>
      </c>
      <c r="AH813" s="31" t="s">
        <v>144</v>
      </c>
      <c r="AI813" s="31" t="s">
        <v>12161</v>
      </c>
      <c r="AJ813" s="31">
        <f t="shared" si="134"/>
        <v>0</v>
      </c>
      <c r="AK813" s="34">
        <f t="shared" si="135"/>
        <v>-99</v>
      </c>
      <c r="AL813" s="30">
        <f t="shared" si="136"/>
        <v>-99</v>
      </c>
      <c r="AM813" s="5">
        <f t="shared" si="140"/>
        <v>457.61</v>
      </c>
      <c r="AN813" s="5">
        <f t="shared" si="141"/>
        <v>0</v>
      </c>
      <c r="AO813" s="30">
        <f t="shared" si="142"/>
        <v>0</v>
      </c>
      <c r="AP813" s="30">
        <f t="shared" si="137"/>
        <v>0</v>
      </c>
      <c r="AQ813" t="str">
        <f t="shared" si="138"/>
        <v>2002 - 2005</v>
      </c>
      <c r="AR813" s="2">
        <f t="shared" si="139"/>
        <v>2005</v>
      </c>
      <c r="AS813" s="2">
        <f t="shared" si="143"/>
        <v>-99</v>
      </c>
      <c r="AT813" s="31" t="s">
        <v>50</v>
      </c>
      <c r="AU813" s="31" t="s">
        <v>50</v>
      </c>
      <c r="AV813" s="31" t="s">
        <v>66</v>
      </c>
      <c r="AW813" s="31" t="s">
        <v>57</v>
      </c>
      <c r="AX813" s="31" t="s">
        <v>755</v>
      </c>
      <c r="AY813" s="31" t="s">
        <v>68</v>
      </c>
      <c r="AZ813" s="31" t="s">
        <v>144</v>
      </c>
      <c r="BA813" s="31" t="s">
        <v>12161</v>
      </c>
      <c r="BB813" s="31" t="s">
        <v>50</v>
      </c>
      <c r="BC813" s="31" t="s">
        <v>50</v>
      </c>
      <c r="BD813" s="31" t="s">
        <v>50</v>
      </c>
      <c r="BE813" s="31" t="s">
        <v>50</v>
      </c>
      <c r="BF813" s="31" t="s">
        <v>50</v>
      </c>
    </row>
    <row r="814" spans="1:58" ht="45" x14ac:dyDescent="0.25">
      <c r="A814" s="31" t="s">
        <v>4515</v>
      </c>
      <c r="B814" s="31" t="s">
        <v>49</v>
      </c>
      <c r="C814" s="32">
        <v>3</v>
      </c>
      <c r="D814" s="31" t="s">
        <v>50</v>
      </c>
      <c r="E814" s="31" t="s">
        <v>84</v>
      </c>
      <c r="F814" s="31" t="s">
        <v>85</v>
      </c>
      <c r="G814" s="31" t="s">
        <v>50</v>
      </c>
      <c r="H814" s="31" t="s">
        <v>50</v>
      </c>
      <c r="I814" s="31" t="s">
        <v>53</v>
      </c>
      <c r="J814" s="31" t="s">
        <v>54</v>
      </c>
      <c r="K814" s="31" t="s">
        <v>54</v>
      </c>
      <c r="L814" s="31" t="s">
        <v>55</v>
      </c>
      <c r="M814" s="31" t="s">
        <v>85</v>
      </c>
      <c r="N814" s="31" t="s">
        <v>50</v>
      </c>
      <c r="O814" s="31" t="s">
        <v>57</v>
      </c>
      <c r="P814" s="31" t="s">
        <v>50</v>
      </c>
      <c r="Q814" s="31" t="s">
        <v>300</v>
      </c>
      <c r="R814" s="31" t="s">
        <v>58</v>
      </c>
      <c r="S814" s="31" t="s">
        <v>53</v>
      </c>
      <c r="T814" s="31" t="s">
        <v>60</v>
      </c>
      <c r="U814" s="31" t="s">
        <v>60</v>
      </c>
      <c r="V814" s="31" t="s">
        <v>66</v>
      </c>
      <c r="W814" s="31" t="s">
        <v>50</v>
      </c>
      <c r="X814" s="31" t="s">
        <v>92</v>
      </c>
      <c r="Y814" s="31" t="s">
        <v>50</v>
      </c>
      <c r="Z814" s="31" t="s">
        <v>62</v>
      </c>
      <c r="AA814" s="31" t="s">
        <v>50</v>
      </c>
      <c r="AB814" s="31" t="s">
        <v>50</v>
      </c>
      <c r="AC814" s="31" t="s">
        <v>87</v>
      </c>
      <c r="AD814" s="31" t="s">
        <v>72</v>
      </c>
      <c r="AE814" s="2">
        <f t="shared" si="133"/>
        <v>48</v>
      </c>
      <c r="AF814" s="31" t="s">
        <v>84</v>
      </c>
      <c r="AG814" s="31" t="s">
        <v>129</v>
      </c>
      <c r="AH814" s="31" t="s">
        <v>269</v>
      </c>
      <c r="AI814" s="31" t="s">
        <v>12162</v>
      </c>
      <c r="AJ814" s="31">
        <f t="shared" si="134"/>
        <v>0</v>
      </c>
      <c r="AK814" s="34">
        <f t="shared" si="135"/>
        <v>-99</v>
      </c>
      <c r="AL814" s="30">
        <f t="shared" si="136"/>
        <v>-99</v>
      </c>
      <c r="AM814" s="5">
        <f t="shared" si="140"/>
        <v>457.61</v>
      </c>
      <c r="AN814" s="5">
        <f t="shared" si="141"/>
        <v>0</v>
      </c>
      <c r="AO814" s="30">
        <f t="shared" si="142"/>
        <v>0</v>
      </c>
      <c r="AP814" s="30">
        <f t="shared" si="137"/>
        <v>0</v>
      </c>
      <c r="AQ814" t="str">
        <f t="shared" si="138"/>
        <v>2002 - 2005</v>
      </c>
      <c r="AR814" s="2">
        <f t="shared" si="139"/>
        <v>2005</v>
      </c>
      <c r="AS814" s="2">
        <f t="shared" si="143"/>
        <v>-99</v>
      </c>
      <c r="AT814" s="31" t="s">
        <v>50</v>
      </c>
      <c r="AU814" s="31" t="s">
        <v>50</v>
      </c>
      <c r="AV814" s="31" t="s">
        <v>66</v>
      </c>
      <c r="AW814" s="31" t="s">
        <v>57</v>
      </c>
      <c r="AX814" s="31" t="s">
        <v>439</v>
      </c>
      <c r="AY814" s="31" t="s">
        <v>68</v>
      </c>
      <c r="AZ814" s="31" t="s">
        <v>269</v>
      </c>
      <c r="BA814" s="31" t="s">
        <v>12162</v>
      </c>
      <c r="BB814" s="31" t="s">
        <v>50</v>
      </c>
      <c r="BC814" s="31" t="s">
        <v>50</v>
      </c>
      <c r="BD814" s="31" t="s">
        <v>50</v>
      </c>
      <c r="BE814" s="31" t="s">
        <v>50</v>
      </c>
      <c r="BF814" s="31" t="s">
        <v>50</v>
      </c>
    </row>
    <row r="815" spans="1:58" ht="45" x14ac:dyDescent="0.25">
      <c r="A815" s="31" t="s">
        <v>1324</v>
      </c>
      <c r="B815" s="31" t="s">
        <v>49</v>
      </c>
      <c r="C815" s="32">
        <v>3</v>
      </c>
      <c r="D815" s="31" t="s">
        <v>50</v>
      </c>
      <c r="E815" s="31" t="s">
        <v>85</v>
      </c>
      <c r="F815" s="31" t="s">
        <v>70</v>
      </c>
      <c r="G815" s="31" t="s">
        <v>96</v>
      </c>
      <c r="H815" s="31" t="s">
        <v>194</v>
      </c>
      <c r="I815" s="31" t="s">
        <v>53</v>
      </c>
      <c r="J815" s="31" t="s">
        <v>54</v>
      </c>
      <c r="K815" s="31" t="s">
        <v>60</v>
      </c>
      <c r="L815" s="31" t="s">
        <v>55</v>
      </c>
      <c r="M815" s="31" t="s">
        <v>489</v>
      </c>
      <c r="N815" s="31" t="s">
        <v>50</v>
      </c>
      <c r="O815" s="31" t="s">
        <v>66</v>
      </c>
      <c r="P815" s="31" t="s">
        <v>50</v>
      </c>
      <c r="Q815" s="31" t="s">
        <v>50</v>
      </c>
      <c r="R815" s="31" t="s">
        <v>74</v>
      </c>
      <c r="S815" s="31" t="s">
        <v>59</v>
      </c>
      <c r="T815" s="31" t="s">
        <v>60</v>
      </c>
      <c r="U815" s="31" t="s">
        <v>60</v>
      </c>
      <c r="V815" s="31" t="s">
        <v>66</v>
      </c>
      <c r="W815" s="31" t="s">
        <v>50</v>
      </c>
      <c r="X815" s="31" t="s">
        <v>50</v>
      </c>
      <c r="Y815" s="31" t="s">
        <v>50</v>
      </c>
      <c r="Z815" s="31" t="s">
        <v>62</v>
      </c>
      <c r="AA815" s="31" t="s">
        <v>50</v>
      </c>
      <c r="AB815" s="31" t="s">
        <v>50</v>
      </c>
      <c r="AC815" s="31" t="s">
        <v>87</v>
      </c>
      <c r="AD815" s="31" t="s">
        <v>72</v>
      </c>
      <c r="AE815" s="2">
        <f t="shared" si="133"/>
        <v>48</v>
      </c>
      <c r="AF815" s="31" t="s">
        <v>84</v>
      </c>
      <c r="AG815" s="31" t="s">
        <v>129</v>
      </c>
      <c r="AH815" s="31" t="s">
        <v>77</v>
      </c>
      <c r="AI815" s="31" t="s">
        <v>50</v>
      </c>
      <c r="AJ815" s="31">
        <f t="shared" si="134"/>
        <v>0</v>
      </c>
      <c r="AK815" s="34">
        <f t="shared" si="135"/>
        <v>-99</v>
      </c>
      <c r="AL815" s="30">
        <f t="shared" si="136"/>
        <v>-99</v>
      </c>
      <c r="AM815" s="5">
        <f t="shared" si="140"/>
        <v>41.97</v>
      </c>
      <c r="AN815" s="5">
        <f t="shared" si="141"/>
        <v>0</v>
      </c>
      <c r="AO815" s="30">
        <f t="shared" si="142"/>
        <v>0</v>
      </c>
      <c r="AP815" s="30">
        <f t="shared" si="137"/>
        <v>0</v>
      </c>
      <c r="AQ815" t="str">
        <f t="shared" si="138"/>
        <v>1978 - 1992</v>
      </c>
      <c r="AR815" s="2">
        <f t="shared" si="139"/>
        <v>1989</v>
      </c>
      <c r="AS815" s="2">
        <f t="shared" si="143"/>
        <v>-99</v>
      </c>
      <c r="AT815" s="31" t="s">
        <v>50</v>
      </c>
      <c r="AU815" s="31" t="s">
        <v>50</v>
      </c>
      <c r="AV815" s="31" t="s">
        <v>66</v>
      </c>
      <c r="AW815" s="31" t="s">
        <v>204</v>
      </c>
      <c r="AX815" s="31" t="s">
        <v>50</v>
      </c>
      <c r="AY815" s="31" t="s">
        <v>50</v>
      </c>
      <c r="AZ815" s="31" t="s">
        <v>77</v>
      </c>
      <c r="BA815" s="31" t="s">
        <v>50</v>
      </c>
      <c r="BB815" s="31" t="s">
        <v>50</v>
      </c>
      <c r="BC815" s="31" t="s">
        <v>50</v>
      </c>
      <c r="BD815" s="31" t="s">
        <v>50</v>
      </c>
      <c r="BE815" s="31" t="s">
        <v>50</v>
      </c>
      <c r="BF815" s="31" t="s">
        <v>50</v>
      </c>
    </row>
    <row r="816" spans="1:58" ht="45" x14ac:dyDescent="0.25">
      <c r="A816" s="31" t="s">
        <v>4564</v>
      </c>
      <c r="B816" s="31" t="s">
        <v>49</v>
      </c>
      <c r="C816" s="32">
        <v>3</v>
      </c>
      <c r="D816" s="31" t="s">
        <v>50</v>
      </c>
      <c r="E816" s="31" t="s">
        <v>84</v>
      </c>
      <c r="F816" s="31" t="s">
        <v>85</v>
      </c>
      <c r="G816" s="31" t="s">
        <v>50</v>
      </c>
      <c r="H816" s="31" t="s">
        <v>50</v>
      </c>
      <c r="I816" s="31" t="s">
        <v>53</v>
      </c>
      <c r="J816" s="31" t="s">
        <v>54</v>
      </c>
      <c r="K816" s="31" t="s">
        <v>54</v>
      </c>
      <c r="L816" s="31" t="s">
        <v>128</v>
      </c>
      <c r="M816" s="31" t="s">
        <v>72</v>
      </c>
      <c r="N816" s="31" t="s">
        <v>50</v>
      </c>
      <c r="O816" s="31" t="s">
        <v>57</v>
      </c>
      <c r="P816" s="31" t="s">
        <v>50</v>
      </c>
      <c r="Q816" s="31" t="s">
        <v>228</v>
      </c>
      <c r="R816" s="31" t="s">
        <v>74</v>
      </c>
      <c r="S816" s="31" t="s">
        <v>59</v>
      </c>
      <c r="T816" s="31" t="s">
        <v>60</v>
      </c>
      <c r="U816" s="31" t="s">
        <v>60</v>
      </c>
      <c r="V816" s="31" t="s">
        <v>60</v>
      </c>
      <c r="W816" s="31" t="s">
        <v>50</v>
      </c>
      <c r="X816" s="31" t="s">
        <v>50</v>
      </c>
      <c r="Y816" s="31" t="s">
        <v>60</v>
      </c>
      <c r="Z816" s="31" t="s">
        <v>62</v>
      </c>
      <c r="AA816" s="31" t="s">
        <v>50</v>
      </c>
      <c r="AB816" s="31" t="s">
        <v>50</v>
      </c>
      <c r="AC816" s="31" t="s">
        <v>87</v>
      </c>
      <c r="AD816" s="31" t="s">
        <v>72</v>
      </c>
      <c r="AE816" s="2">
        <f t="shared" si="133"/>
        <v>48</v>
      </c>
      <c r="AF816" s="31" t="s">
        <v>84</v>
      </c>
      <c r="AG816" s="31" t="s">
        <v>129</v>
      </c>
      <c r="AH816" s="31" t="s">
        <v>491</v>
      </c>
      <c r="AI816" s="31" t="s">
        <v>12163</v>
      </c>
      <c r="AJ816" s="31">
        <f t="shared" si="134"/>
        <v>0</v>
      </c>
      <c r="AK816" s="34">
        <f t="shared" si="135"/>
        <v>-99</v>
      </c>
      <c r="AL816" s="30">
        <f t="shared" si="136"/>
        <v>-99</v>
      </c>
      <c r="AM816" s="5">
        <f t="shared" si="140"/>
        <v>337.27</v>
      </c>
      <c r="AN816" s="5">
        <f t="shared" si="141"/>
        <v>0</v>
      </c>
      <c r="AO816" s="30">
        <f t="shared" si="142"/>
        <v>0</v>
      </c>
      <c r="AP816" s="30">
        <f t="shared" si="137"/>
        <v>0</v>
      </c>
      <c r="AQ816" t="str">
        <f t="shared" si="138"/>
        <v>1978 - 1992</v>
      </c>
      <c r="AR816" s="2">
        <f t="shared" si="139"/>
        <v>1987</v>
      </c>
      <c r="AS816" s="2">
        <f t="shared" si="143"/>
        <v>-99</v>
      </c>
      <c r="AT816" s="31" t="s">
        <v>50</v>
      </c>
      <c r="AU816" s="31" t="s">
        <v>50</v>
      </c>
      <c r="AV816" s="31" t="s">
        <v>66</v>
      </c>
      <c r="AW816" s="31" t="s">
        <v>57</v>
      </c>
      <c r="AX816" s="31" t="s">
        <v>195</v>
      </c>
      <c r="AY816" s="31" t="s">
        <v>68</v>
      </c>
      <c r="AZ816" s="31" t="s">
        <v>491</v>
      </c>
      <c r="BA816" s="31" t="s">
        <v>12718</v>
      </c>
      <c r="BB816" s="31" t="s">
        <v>50</v>
      </c>
      <c r="BC816" s="31" t="s">
        <v>50</v>
      </c>
      <c r="BD816" s="31" t="s">
        <v>50</v>
      </c>
      <c r="BE816" s="31" t="s">
        <v>50</v>
      </c>
      <c r="BF816" s="31" t="s">
        <v>50</v>
      </c>
    </row>
    <row r="817" spans="1:58" ht="45" x14ac:dyDescent="0.25">
      <c r="A817" s="31" t="s">
        <v>4564</v>
      </c>
      <c r="B817" s="31" t="s">
        <v>49</v>
      </c>
      <c r="C817" s="32">
        <v>4</v>
      </c>
      <c r="D817" s="31" t="s">
        <v>50</v>
      </c>
      <c r="E817" s="31" t="s">
        <v>84</v>
      </c>
      <c r="F817" s="31" t="s">
        <v>50</v>
      </c>
      <c r="G817" s="31" t="s">
        <v>50</v>
      </c>
      <c r="H817" s="31" t="s">
        <v>50</v>
      </c>
      <c r="I817" s="31" t="s">
        <v>53</v>
      </c>
      <c r="J817" s="31" t="s">
        <v>54</v>
      </c>
      <c r="K817" s="31" t="s">
        <v>60</v>
      </c>
      <c r="L817" s="31" t="s">
        <v>55</v>
      </c>
      <c r="M817" s="31" t="s">
        <v>51</v>
      </c>
      <c r="N817" s="31" t="s">
        <v>50</v>
      </c>
      <c r="O817" s="31" t="s">
        <v>66</v>
      </c>
      <c r="P817" s="31" t="s">
        <v>50</v>
      </c>
      <c r="Q817" s="31" t="s">
        <v>228</v>
      </c>
      <c r="R817" s="31" t="s">
        <v>58</v>
      </c>
      <c r="S817" s="31" t="s">
        <v>53</v>
      </c>
      <c r="T817" s="31" t="s">
        <v>60</v>
      </c>
      <c r="U817" s="31" t="s">
        <v>60</v>
      </c>
      <c r="V817" s="31" t="s">
        <v>60</v>
      </c>
      <c r="W817" s="31" t="s">
        <v>50</v>
      </c>
      <c r="X817" s="31" t="s">
        <v>50</v>
      </c>
      <c r="Y817" s="31" t="s">
        <v>60</v>
      </c>
      <c r="Z817" s="31" t="s">
        <v>86</v>
      </c>
      <c r="AA817" s="31" t="s">
        <v>50</v>
      </c>
      <c r="AB817" s="31" t="s">
        <v>50</v>
      </c>
      <c r="AC817" s="31" t="s">
        <v>50</v>
      </c>
      <c r="AD817" s="31" t="s">
        <v>50</v>
      </c>
      <c r="AE817" s="2">
        <f t="shared" si="133"/>
        <v>48</v>
      </c>
      <c r="AF817" s="31" t="s">
        <v>84</v>
      </c>
      <c r="AG817" s="31" t="s">
        <v>129</v>
      </c>
      <c r="AH817" s="31" t="s">
        <v>50</v>
      </c>
      <c r="AI817" s="31" t="s">
        <v>50</v>
      </c>
      <c r="AJ817" s="31">
        <f t="shared" si="134"/>
        <v>0</v>
      </c>
      <c r="AK817" s="34">
        <f t="shared" si="135"/>
        <v>-99</v>
      </c>
      <c r="AL817" s="30">
        <f t="shared" si="136"/>
        <v>-99</v>
      </c>
      <c r="AM817" s="5">
        <f t="shared" si="140"/>
        <v>337.27</v>
      </c>
      <c r="AN817" s="5">
        <f t="shared" si="141"/>
        <v>0</v>
      </c>
      <c r="AO817" s="30">
        <f t="shared" si="142"/>
        <v>0</v>
      </c>
      <c r="AP817" s="30">
        <f t="shared" si="137"/>
        <v>0</v>
      </c>
      <c r="AQ817" t="str">
        <f t="shared" si="138"/>
        <v>1978 - 1992</v>
      </c>
      <c r="AR817" s="2">
        <f t="shared" si="139"/>
        <v>1987</v>
      </c>
      <c r="AS817" s="2">
        <f t="shared" si="143"/>
        <v>-99</v>
      </c>
      <c r="AT817" s="31" t="s">
        <v>50</v>
      </c>
      <c r="AU817" s="31" t="s">
        <v>50</v>
      </c>
      <c r="AV817" s="31" t="s">
        <v>60</v>
      </c>
      <c r="AW817" s="31" t="s">
        <v>50</v>
      </c>
      <c r="AX817" s="31" t="s">
        <v>50</v>
      </c>
      <c r="AY817" s="31" t="s">
        <v>50</v>
      </c>
      <c r="AZ817" s="31" t="s">
        <v>50</v>
      </c>
      <c r="BA817" s="31" t="s">
        <v>50</v>
      </c>
      <c r="BB817" s="31" t="s">
        <v>50</v>
      </c>
      <c r="BC817" s="31" t="s">
        <v>50</v>
      </c>
      <c r="BD817" s="31" t="s">
        <v>50</v>
      </c>
      <c r="BE817" s="31" t="s">
        <v>50</v>
      </c>
      <c r="BF817" s="31" t="s">
        <v>50</v>
      </c>
    </row>
    <row r="818" spans="1:58" ht="45" x14ac:dyDescent="0.25">
      <c r="A818" s="31" t="s">
        <v>4571</v>
      </c>
      <c r="B818" s="31" t="s">
        <v>49</v>
      </c>
      <c r="C818" s="32">
        <v>2</v>
      </c>
      <c r="D818" s="31" t="s">
        <v>50</v>
      </c>
      <c r="E818" s="31" t="s">
        <v>70</v>
      </c>
      <c r="F818" s="31" t="s">
        <v>71</v>
      </c>
      <c r="G818" s="31" t="s">
        <v>96</v>
      </c>
      <c r="H818" s="31" t="s">
        <v>194</v>
      </c>
      <c r="I818" s="31" t="s">
        <v>97</v>
      </c>
      <c r="J818" s="31" t="s">
        <v>54</v>
      </c>
      <c r="K818" s="31" t="s">
        <v>54</v>
      </c>
      <c r="L818" s="31" t="s">
        <v>55</v>
      </c>
      <c r="M818" s="31" t="s">
        <v>52</v>
      </c>
      <c r="N818" s="31" t="s">
        <v>50</v>
      </c>
      <c r="O818" s="31" t="s">
        <v>57</v>
      </c>
      <c r="P818" s="31" t="s">
        <v>50</v>
      </c>
      <c r="Q818" s="31" t="s">
        <v>11699</v>
      </c>
      <c r="R818" s="31" t="s">
        <v>74</v>
      </c>
      <c r="S818" s="31" t="s">
        <v>53</v>
      </c>
      <c r="T818" s="31" t="s">
        <v>60</v>
      </c>
      <c r="U818" s="31" t="s">
        <v>60</v>
      </c>
      <c r="V818" s="31" t="s">
        <v>86</v>
      </c>
      <c r="W818" s="31" t="s">
        <v>50</v>
      </c>
      <c r="X818" s="31" t="s">
        <v>161</v>
      </c>
      <c r="Y818" s="31" t="s">
        <v>54</v>
      </c>
      <c r="Z818" s="31" t="s">
        <v>62</v>
      </c>
      <c r="AA818" s="31" t="s">
        <v>50</v>
      </c>
      <c r="AB818" s="31" t="s">
        <v>50</v>
      </c>
      <c r="AC818" s="31" t="s">
        <v>87</v>
      </c>
      <c r="AD818" s="31" t="s">
        <v>51</v>
      </c>
      <c r="AE818" s="2">
        <f t="shared" si="133"/>
        <v>48</v>
      </c>
      <c r="AF818" s="31" t="s">
        <v>84</v>
      </c>
      <c r="AG818" s="31" t="s">
        <v>129</v>
      </c>
      <c r="AH818" s="31" t="s">
        <v>152</v>
      </c>
      <c r="AI818" s="31" t="s">
        <v>12164</v>
      </c>
      <c r="AJ818" s="31">
        <f t="shared" si="134"/>
        <v>0</v>
      </c>
      <c r="AK818" s="34">
        <f t="shared" si="135"/>
        <v>-99</v>
      </c>
      <c r="AL818" s="30">
        <f t="shared" si="136"/>
        <v>-99</v>
      </c>
      <c r="AM818" s="5">
        <f t="shared" si="140"/>
        <v>41.97</v>
      </c>
      <c r="AN818" s="5">
        <f t="shared" si="141"/>
        <v>0</v>
      </c>
      <c r="AO818" s="30">
        <f t="shared" si="142"/>
        <v>0</v>
      </c>
      <c r="AP818" s="30">
        <f t="shared" si="137"/>
        <v>0</v>
      </c>
      <c r="AQ818" t="str">
        <f t="shared" si="138"/>
        <v>1978 - 1992</v>
      </c>
      <c r="AR818" s="2">
        <f t="shared" si="139"/>
        <v>1983</v>
      </c>
      <c r="AS818" s="2">
        <f t="shared" si="143"/>
        <v>-99</v>
      </c>
      <c r="AT818" s="31" t="s">
        <v>50</v>
      </c>
      <c r="AU818" s="31" t="s">
        <v>50</v>
      </c>
      <c r="AV818" s="31" t="s">
        <v>66</v>
      </c>
      <c r="AW818" s="31" t="s">
        <v>57</v>
      </c>
      <c r="AX818" s="31" t="s">
        <v>277</v>
      </c>
      <c r="AY818" s="31" t="s">
        <v>68</v>
      </c>
      <c r="AZ818" s="31" t="s">
        <v>152</v>
      </c>
      <c r="BA818" s="31" t="s">
        <v>12164</v>
      </c>
      <c r="BB818" s="31" t="s">
        <v>50</v>
      </c>
      <c r="BC818" s="31" t="s">
        <v>50</v>
      </c>
      <c r="BD818" s="31" t="s">
        <v>50</v>
      </c>
      <c r="BE818" s="31" t="s">
        <v>50</v>
      </c>
      <c r="BF818" s="31" t="s">
        <v>50</v>
      </c>
    </row>
    <row r="819" spans="1:58" ht="45" x14ac:dyDescent="0.25">
      <c r="A819" s="31" t="s">
        <v>4571</v>
      </c>
      <c r="B819" s="31" t="s">
        <v>49</v>
      </c>
      <c r="C819" s="32">
        <v>3</v>
      </c>
      <c r="D819" s="31" t="s">
        <v>50</v>
      </c>
      <c r="E819" s="31" t="s">
        <v>70</v>
      </c>
      <c r="F819" s="31" t="s">
        <v>71</v>
      </c>
      <c r="G819" s="31" t="s">
        <v>96</v>
      </c>
      <c r="H819" s="31" t="s">
        <v>194</v>
      </c>
      <c r="I819" s="31" t="s">
        <v>59</v>
      </c>
      <c r="J819" s="31" t="s">
        <v>54</v>
      </c>
      <c r="K819" s="31" t="s">
        <v>54</v>
      </c>
      <c r="L819" s="31" t="s">
        <v>55</v>
      </c>
      <c r="M819" s="31" t="s">
        <v>214</v>
      </c>
      <c r="N819" s="31" t="s">
        <v>50</v>
      </c>
      <c r="O819" s="31" t="s">
        <v>57</v>
      </c>
      <c r="P819" s="31" t="s">
        <v>50</v>
      </c>
      <c r="Q819" s="31" t="s">
        <v>11699</v>
      </c>
      <c r="R819" s="31" t="s">
        <v>74</v>
      </c>
      <c r="S819" s="31" t="s">
        <v>53</v>
      </c>
      <c r="T819" s="31" t="s">
        <v>60</v>
      </c>
      <c r="U819" s="31" t="s">
        <v>60</v>
      </c>
      <c r="V819" s="31" t="s">
        <v>86</v>
      </c>
      <c r="W819" s="31" t="s">
        <v>50</v>
      </c>
      <c r="X819" s="31" t="s">
        <v>161</v>
      </c>
      <c r="Y819" s="31" t="s">
        <v>54</v>
      </c>
      <c r="Z819" s="31" t="s">
        <v>62</v>
      </c>
      <c r="AA819" s="31" t="s">
        <v>50</v>
      </c>
      <c r="AB819" s="31" t="s">
        <v>50</v>
      </c>
      <c r="AC819" s="31" t="s">
        <v>87</v>
      </c>
      <c r="AD819" s="31" t="s">
        <v>51</v>
      </c>
      <c r="AE819" s="2">
        <f t="shared" si="133"/>
        <v>48</v>
      </c>
      <c r="AF819" s="31" t="s">
        <v>211</v>
      </c>
      <c r="AG819" s="31" t="s">
        <v>971</v>
      </c>
      <c r="AH819" s="31" t="s">
        <v>12165</v>
      </c>
      <c r="AI819" s="31" t="s">
        <v>12166</v>
      </c>
      <c r="AJ819" s="31">
        <f t="shared" si="134"/>
        <v>0</v>
      </c>
      <c r="AK819" s="34">
        <f t="shared" si="135"/>
        <v>-99</v>
      </c>
      <c r="AL819" s="30">
        <f t="shared" si="136"/>
        <v>-99</v>
      </c>
      <c r="AM819" s="5">
        <f t="shared" si="140"/>
        <v>41.97</v>
      </c>
      <c r="AN819" s="5">
        <f t="shared" si="141"/>
        <v>0</v>
      </c>
      <c r="AO819" s="30">
        <f t="shared" si="142"/>
        <v>0</v>
      </c>
      <c r="AP819" s="30">
        <f t="shared" si="137"/>
        <v>0</v>
      </c>
      <c r="AQ819" t="str">
        <f t="shared" si="138"/>
        <v>1978 - 1992</v>
      </c>
      <c r="AR819" s="2">
        <f t="shared" si="139"/>
        <v>1983</v>
      </c>
      <c r="AS819" s="2">
        <f t="shared" si="143"/>
        <v>-99</v>
      </c>
      <c r="AT819" s="31" t="s">
        <v>50</v>
      </c>
      <c r="AU819" s="31" t="s">
        <v>50</v>
      </c>
      <c r="AV819" s="31" t="s">
        <v>66</v>
      </c>
      <c r="AW819" s="31" t="s">
        <v>57</v>
      </c>
      <c r="AX819" s="31" t="s">
        <v>277</v>
      </c>
      <c r="AY819" s="31" t="s">
        <v>68</v>
      </c>
      <c r="AZ819" s="31" t="s">
        <v>12165</v>
      </c>
      <c r="BA819" s="31" t="s">
        <v>12166</v>
      </c>
      <c r="BB819" s="31" t="s">
        <v>50</v>
      </c>
      <c r="BC819" s="31" t="s">
        <v>50</v>
      </c>
      <c r="BD819" s="31" t="s">
        <v>50</v>
      </c>
      <c r="BE819" s="31" t="s">
        <v>50</v>
      </c>
      <c r="BF819" s="31" t="s">
        <v>50</v>
      </c>
    </row>
    <row r="820" spans="1:58" ht="45" x14ac:dyDescent="0.25">
      <c r="A820" s="31" t="s">
        <v>4571</v>
      </c>
      <c r="B820" s="31" t="s">
        <v>49</v>
      </c>
      <c r="C820" s="32">
        <v>5</v>
      </c>
      <c r="D820" s="31" t="s">
        <v>50</v>
      </c>
      <c r="E820" s="31" t="s">
        <v>70</v>
      </c>
      <c r="F820" s="31" t="s">
        <v>71</v>
      </c>
      <c r="G820" s="31" t="s">
        <v>96</v>
      </c>
      <c r="H820" s="31" t="s">
        <v>194</v>
      </c>
      <c r="I820" s="31" t="s">
        <v>86</v>
      </c>
      <c r="J820" s="31" t="s">
        <v>54</v>
      </c>
      <c r="K820" s="31" t="s">
        <v>54</v>
      </c>
      <c r="L820" s="31" t="s">
        <v>55</v>
      </c>
      <c r="M820" s="31" t="s">
        <v>85</v>
      </c>
      <c r="N820" s="31" t="s">
        <v>50</v>
      </c>
      <c r="O820" s="31" t="s">
        <v>57</v>
      </c>
      <c r="P820" s="31" t="s">
        <v>50</v>
      </c>
      <c r="Q820" s="31" t="s">
        <v>11699</v>
      </c>
      <c r="R820" s="31" t="s">
        <v>74</v>
      </c>
      <c r="S820" s="31" t="s">
        <v>53</v>
      </c>
      <c r="T820" s="31" t="s">
        <v>60</v>
      </c>
      <c r="U820" s="31" t="s">
        <v>60</v>
      </c>
      <c r="V820" s="31" t="s">
        <v>86</v>
      </c>
      <c r="W820" s="31" t="s">
        <v>50</v>
      </c>
      <c r="X820" s="31" t="s">
        <v>161</v>
      </c>
      <c r="Y820" s="31" t="s">
        <v>54</v>
      </c>
      <c r="Z820" s="31" t="s">
        <v>62</v>
      </c>
      <c r="AA820" s="31" t="s">
        <v>50</v>
      </c>
      <c r="AB820" s="31" t="s">
        <v>50</v>
      </c>
      <c r="AC820" s="31" t="s">
        <v>87</v>
      </c>
      <c r="AD820" s="31" t="s">
        <v>51</v>
      </c>
      <c r="AE820" s="2">
        <f t="shared" si="133"/>
        <v>48</v>
      </c>
      <c r="AF820" s="31" t="s">
        <v>211</v>
      </c>
      <c r="AG820" s="31" t="s">
        <v>971</v>
      </c>
      <c r="AH820" s="31" t="s">
        <v>12167</v>
      </c>
      <c r="AI820" s="31" t="s">
        <v>12166</v>
      </c>
      <c r="AJ820" s="31">
        <f t="shared" si="134"/>
        <v>0</v>
      </c>
      <c r="AK820" s="34">
        <f t="shared" si="135"/>
        <v>-99</v>
      </c>
      <c r="AL820" s="30">
        <f t="shared" si="136"/>
        <v>-99</v>
      </c>
      <c r="AM820" s="5">
        <f t="shared" si="140"/>
        <v>41.97</v>
      </c>
      <c r="AN820" s="5">
        <f t="shared" si="141"/>
        <v>0</v>
      </c>
      <c r="AO820" s="30">
        <f t="shared" si="142"/>
        <v>0</v>
      </c>
      <c r="AP820" s="30">
        <f t="shared" si="137"/>
        <v>0</v>
      </c>
      <c r="AQ820" t="str">
        <f t="shared" si="138"/>
        <v>1978 - 1992</v>
      </c>
      <c r="AR820" s="2">
        <f t="shared" si="139"/>
        <v>1983</v>
      </c>
      <c r="AS820" s="2">
        <f t="shared" si="143"/>
        <v>-99</v>
      </c>
      <c r="AT820" s="31" t="s">
        <v>50</v>
      </c>
      <c r="AU820" s="31" t="s">
        <v>50</v>
      </c>
      <c r="AV820" s="31" t="s">
        <v>66</v>
      </c>
      <c r="AW820" s="31" t="s">
        <v>57</v>
      </c>
      <c r="AX820" s="31" t="s">
        <v>277</v>
      </c>
      <c r="AY820" s="31" t="s">
        <v>68</v>
      </c>
      <c r="AZ820" s="31" t="s">
        <v>12167</v>
      </c>
      <c r="BA820" s="31" t="s">
        <v>12166</v>
      </c>
      <c r="BB820" s="31" t="s">
        <v>50</v>
      </c>
      <c r="BC820" s="31" t="s">
        <v>50</v>
      </c>
      <c r="BD820" s="31" t="s">
        <v>50</v>
      </c>
      <c r="BE820" s="31" t="s">
        <v>50</v>
      </c>
      <c r="BF820" s="31" t="s">
        <v>50</v>
      </c>
    </row>
    <row r="821" spans="1:58" ht="45" x14ac:dyDescent="0.25">
      <c r="A821" s="31" t="s">
        <v>4583</v>
      </c>
      <c r="B821" s="31" t="s">
        <v>49</v>
      </c>
      <c r="C821" s="32">
        <v>1</v>
      </c>
      <c r="D821" s="31" t="s">
        <v>50</v>
      </c>
      <c r="E821" s="31" t="s">
        <v>51</v>
      </c>
      <c r="F821" s="31" t="s">
        <v>52</v>
      </c>
      <c r="G821" s="31" t="s">
        <v>50</v>
      </c>
      <c r="H821" s="31" t="s">
        <v>50</v>
      </c>
      <c r="I821" s="31" t="s">
        <v>53</v>
      </c>
      <c r="J821" s="31" t="s">
        <v>54</v>
      </c>
      <c r="K821" s="31" t="s">
        <v>60</v>
      </c>
      <c r="L821" s="31" t="s">
        <v>55</v>
      </c>
      <c r="M821" s="31" t="s">
        <v>72</v>
      </c>
      <c r="N821" s="31" t="s">
        <v>50</v>
      </c>
      <c r="O821" s="31" t="s">
        <v>57</v>
      </c>
      <c r="P821" s="31" t="s">
        <v>50</v>
      </c>
      <c r="Q821" s="31" t="s">
        <v>950</v>
      </c>
      <c r="R821" s="31" t="s">
        <v>58</v>
      </c>
      <c r="S821" s="31" t="s">
        <v>53</v>
      </c>
      <c r="T821" s="31" t="s">
        <v>60</v>
      </c>
      <c r="U821" s="31" t="s">
        <v>60</v>
      </c>
      <c r="V821" s="31" t="s">
        <v>66</v>
      </c>
      <c r="W821" s="31" t="s">
        <v>50</v>
      </c>
      <c r="X821" s="31" t="s">
        <v>92</v>
      </c>
      <c r="Y821" s="31" t="s">
        <v>61</v>
      </c>
      <c r="Z821" s="31" t="s">
        <v>62</v>
      </c>
      <c r="AA821" s="31" t="s">
        <v>50</v>
      </c>
      <c r="AB821" s="31" t="s">
        <v>50</v>
      </c>
      <c r="AC821" s="31" t="s">
        <v>87</v>
      </c>
      <c r="AD821" s="31" t="s">
        <v>72</v>
      </c>
      <c r="AE821" s="2">
        <f t="shared" si="133"/>
        <v>48</v>
      </c>
      <c r="AF821" s="31" t="s">
        <v>84</v>
      </c>
      <c r="AG821" s="31" t="s">
        <v>129</v>
      </c>
      <c r="AH821" s="31" t="s">
        <v>231</v>
      </c>
      <c r="AI821" s="31" t="s">
        <v>50</v>
      </c>
      <c r="AJ821" s="31">
        <f t="shared" si="134"/>
        <v>0</v>
      </c>
      <c r="AK821" s="34">
        <f t="shared" si="135"/>
        <v>-99</v>
      </c>
      <c r="AL821" s="30">
        <f t="shared" si="136"/>
        <v>-99</v>
      </c>
      <c r="AM821" s="5">
        <f t="shared" si="140"/>
        <v>3000</v>
      </c>
      <c r="AN821" s="5">
        <f t="shared" si="141"/>
        <v>0</v>
      </c>
      <c r="AO821" s="30">
        <f t="shared" si="142"/>
        <v>0</v>
      </c>
      <c r="AP821" s="30">
        <f t="shared" si="137"/>
        <v>0</v>
      </c>
      <c r="AQ821" t="str">
        <f t="shared" si="138"/>
        <v>1993 - 2001</v>
      </c>
      <c r="AR821" s="2">
        <f t="shared" si="139"/>
        <v>1996</v>
      </c>
      <c r="AS821" s="2">
        <f t="shared" si="143"/>
        <v>-99</v>
      </c>
      <c r="AT821" s="31" t="s">
        <v>50</v>
      </c>
      <c r="AU821" s="31" t="s">
        <v>50</v>
      </c>
      <c r="AV821" s="31" t="s">
        <v>66</v>
      </c>
      <c r="AW821" s="31" t="s">
        <v>57</v>
      </c>
      <c r="AX821" s="31" t="s">
        <v>50</v>
      </c>
      <c r="AY821" s="31" t="s">
        <v>50</v>
      </c>
      <c r="AZ821" s="31" t="s">
        <v>231</v>
      </c>
      <c r="BA821" s="31" t="s">
        <v>50</v>
      </c>
      <c r="BB821" s="31" t="s">
        <v>50</v>
      </c>
      <c r="BC821" s="31" t="s">
        <v>50</v>
      </c>
      <c r="BD821" s="31" t="s">
        <v>50</v>
      </c>
      <c r="BE821" s="31" t="s">
        <v>50</v>
      </c>
      <c r="BF821" s="31" t="s">
        <v>50</v>
      </c>
    </row>
    <row r="822" spans="1:58" ht="45" x14ac:dyDescent="0.25">
      <c r="A822" s="31" t="s">
        <v>4585</v>
      </c>
      <c r="B822" s="31" t="s">
        <v>49</v>
      </c>
      <c r="C822" s="32">
        <v>1</v>
      </c>
      <c r="D822" s="31" t="s">
        <v>50</v>
      </c>
      <c r="E822" s="31" t="s">
        <v>52</v>
      </c>
      <c r="F822" s="31" t="s">
        <v>84</v>
      </c>
      <c r="G822" s="31" t="s">
        <v>50</v>
      </c>
      <c r="H822" s="31" t="s">
        <v>50</v>
      </c>
      <c r="I822" s="31" t="s">
        <v>53</v>
      </c>
      <c r="J822" s="31" t="s">
        <v>54</v>
      </c>
      <c r="K822" s="31" t="s">
        <v>54</v>
      </c>
      <c r="L822" s="31" t="s">
        <v>55</v>
      </c>
      <c r="M822" s="31" t="s">
        <v>51</v>
      </c>
      <c r="N822" s="31" t="s">
        <v>50</v>
      </c>
      <c r="O822" s="31" t="s">
        <v>57</v>
      </c>
      <c r="P822" s="31" t="s">
        <v>50</v>
      </c>
      <c r="Q822" s="31" t="s">
        <v>300</v>
      </c>
      <c r="R822" s="31" t="s">
        <v>58</v>
      </c>
      <c r="S822" s="31" t="s">
        <v>59</v>
      </c>
      <c r="T822" s="31" t="s">
        <v>50</v>
      </c>
      <c r="U822" s="31" t="s">
        <v>50</v>
      </c>
      <c r="V822" s="31" t="s">
        <v>50</v>
      </c>
      <c r="W822" s="31" t="s">
        <v>50</v>
      </c>
      <c r="X822" s="31" t="s">
        <v>50</v>
      </c>
      <c r="Y822" s="31" t="s">
        <v>60</v>
      </c>
      <c r="Z822" s="31" t="s">
        <v>62</v>
      </c>
      <c r="AA822" s="31" t="s">
        <v>50</v>
      </c>
      <c r="AB822" s="31" t="s">
        <v>50</v>
      </c>
      <c r="AC822" s="31" t="s">
        <v>87</v>
      </c>
      <c r="AD822" s="31" t="s">
        <v>72</v>
      </c>
      <c r="AE822" s="2">
        <f t="shared" si="133"/>
        <v>48</v>
      </c>
      <c r="AF822" s="31" t="s">
        <v>211</v>
      </c>
      <c r="AG822" s="31" t="s">
        <v>76</v>
      </c>
      <c r="AH822" s="31" t="s">
        <v>379</v>
      </c>
      <c r="AI822" s="31" t="s">
        <v>12168</v>
      </c>
      <c r="AJ822" s="31">
        <f t="shared" si="134"/>
        <v>0</v>
      </c>
      <c r="AK822" s="34">
        <f t="shared" si="135"/>
        <v>-99</v>
      </c>
      <c r="AL822" s="30">
        <f t="shared" si="136"/>
        <v>-99</v>
      </c>
      <c r="AM822" s="5">
        <f t="shared" si="140"/>
        <v>457.61</v>
      </c>
      <c r="AN822" s="5">
        <f t="shared" si="141"/>
        <v>0</v>
      </c>
      <c r="AO822" s="30">
        <f t="shared" si="142"/>
        <v>0</v>
      </c>
      <c r="AP822" s="30">
        <f t="shared" si="137"/>
        <v>0</v>
      </c>
      <c r="AQ822" t="str">
        <f t="shared" si="138"/>
        <v>1993 - 2001</v>
      </c>
      <c r="AR822" s="2">
        <f t="shared" si="139"/>
        <v>2000</v>
      </c>
      <c r="AS822" s="2">
        <f t="shared" si="143"/>
        <v>-99</v>
      </c>
      <c r="AT822" s="31" t="s">
        <v>50</v>
      </c>
      <c r="AU822" s="31" t="s">
        <v>50</v>
      </c>
      <c r="AV822" s="31" t="s">
        <v>141</v>
      </c>
      <c r="AW822" s="31" t="s">
        <v>86</v>
      </c>
      <c r="AX822" s="31" t="s">
        <v>50</v>
      </c>
      <c r="AY822" s="31" t="s">
        <v>50</v>
      </c>
      <c r="AZ822" s="31" t="s">
        <v>64</v>
      </c>
      <c r="BA822" s="31" t="s">
        <v>12756</v>
      </c>
      <c r="BB822" s="31" t="s">
        <v>50</v>
      </c>
      <c r="BC822" s="31" t="s">
        <v>50</v>
      </c>
      <c r="BD822" s="31" t="s">
        <v>50</v>
      </c>
      <c r="BE822" s="31" t="s">
        <v>50</v>
      </c>
      <c r="BF822" s="31" t="s">
        <v>50</v>
      </c>
    </row>
    <row r="823" spans="1:58" ht="45" x14ac:dyDescent="0.25">
      <c r="A823" s="31" t="s">
        <v>4587</v>
      </c>
      <c r="B823" s="31" t="s">
        <v>49</v>
      </c>
      <c r="C823" s="32">
        <v>1</v>
      </c>
      <c r="D823" s="31" t="s">
        <v>50</v>
      </c>
      <c r="E823" s="31" t="s">
        <v>96</v>
      </c>
      <c r="F823" s="31" t="s">
        <v>194</v>
      </c>
      <c r="G823" s="31" t="s">
        <v>96</v>
      </c>
      <c r="H823" s="31" t="s">
        <v>194</v>
      </c>
      <c r="I823" s="31" t="s">
        <v>53</v>
      </c>
      <c r="J823" s="31" t="s">
        <v>54</v>
      </c>
      <c r="K823" s="31" t="s">
        <v>54</v>
      </c>
      <c r="L823" s="31" t="s">
        <v>55</v>
      </c>
      <c r="M823" s="31" t="s">
        <v>486</v>
      </c>
      <c r="N823" s="31" t="s">
        <v>50</v>
      </c>
      <c r="O823" s="31" t="s">
        <v>57</v>
      </c>
      <c r="P823" s="31" t="s">
        <v>50</v>
      </c>
      <c r="Q823" s="31" t="s">
        <v>135</v>
      </c>
      <c r="R823" s="31" t="s">
        <v>58</v>
      </c>
      <c r="S823" s="31" t="s">
        <v>53</v>
      </c>
      <c r="T823" s="31" t="s">
        <v>60</v>
      </c>
      <c r="U823" s="31" t="s">
        <v>60</v>
      </c>
      <c r="V823" s="31" t="s">
        <v>66</v>
      </c>
      <c r="W823" s="31" t="s">
        <v>50</v>
      </c>
      <c r="X823" s="31" t="s">
        <v>116</v>
      </c>
      <c r="Y823" s="31" t="s">
        <v>60</v>
      </c>
      <c r="Z823" s="31" t="s">
        <v>62</v>
      </c>
      <c r="AA823" s="31" t="s">
        <v>50</v>
      </c>
      <c r="AB823" s="31" t="s">
        <v>50</v>
      </c>
      <c r="AC823" s="31" t="s">
        <v>87</v>
      </c>
      <c r="AD823" s="31" t="s">
        <v>72</v>
      </c>
      <c r="AE823" s="2">
        <f t="shared" si="133"/>
        <v>48</v>
      </c>
      <c r="AF823" s="31" t="s">
        <v>84</v>
      </c>
      <c r="AG823" s="31" t="s">
        <v>129</v>
      </c>
      <c r="AH823" s="31" t="s">
        <v>152</v>
      </c>
      <c r="AI823" s="31" t="s">
        <v>12169</v>
      </c>
      <c r="AJ823" s="31">
        <f t="shared" si="134"/>
        <v>0</v>
      </c>
      <c r="AK823" s="34">
        <f t="shared" si="135"/>
        <v>-99</v>
      </c>
      <c r="AL823" s="30">
        <f t="shared" si="136"/>
        <v>-99</v>
      </c>
      <c r="AM823" s="5">
        <f t="shared" si="140"/>
        <v>41.97</v>
      </c>
      <c r="AN823" s="5">
        <f t="shared" si="141"/>
        <v>0</v>
      </c>
      <c r="AO823" s="30">
        <f t="shared" si="142"/>
        <v>0</v>
      </c>
      <c r="AP823" s="30">
        <f t="shared" si="137"/>
        <v>0</v>
      </c>
      <c r="AQ823" t="str">
        <f t="shared" si="138"/>
        <v>Before 1978</v>
      </c>
      <c r="AR823" s="2">
        <f t="shared" si="139"/>
        <v>1908</v>
      </c>
      <c r="AS823" s="2">
        <f t="shared" si="143"/>
        <v>-99</v>
      </c>
      <c r="AT823" s="31" t="s">
        <v>50</v>
      </c>
      <c r="AU823" s="31" t="s">
        <v>50</v>
      </c>
      <c r="AV823" s="31" t="s">
        <v>66</v>
      </c>
      <c r="AW823" s="31" t="s">
        <v>57</v>
      </c>
      <c r="AX823" s="31" t="s">
        <v>12757</v>
      </c>
      <c r="AY823" s="31" t="s">
        <v>68</v>
      </c>
      <c r="AZ823" s="31" t="s">
        <v>152</v>
      </c>
      <c r="BA823" s="31" t="s">
        <v>12169</v>
      </c>
      <c r="BB823" s="31" t="s">
        <v>50</v>
      </c>
      <c r="BC823" s="31" t="s">
        <v>50</v>
      </c>
      <c r="BD823" s="31" t="s">
        <v>50</v>
      </c>
      <c r="BE823" s="31" t="s">
        <v>50</v>
      </c>
      <c r="BF823" s="31" t="s">
        <v>50</v>
      </c>
    </row>
    <row r="824" spans="1:58" ht="45" x14ac:dyDescent="0.25">
      <c r="A824" s="31" t="s">
        <v>4587</v>
      </c>
      <c r="B824" s="31" t="s">
        <v>49</v>
      </c>
      <c r="C824" s="32">
        <v>2</v>
      </c>
      <c r="D824" s="31" t="s">
        <v>50</v>
      </c>
      <c r="E824" s="31" t="s">
        <v>96</v>
      </c>
      <c r="F824" s="31" t="s">
        <v>194</v>
      </c>
      <c r="G824" s="31" t="s">
        <v>96</v>
      </c>
      <c r="H824" s="31" t="s">
        <v>194</v>
      </c>
      <c r="I824" s="31" t="s">
        <v>97</v>
      </c>
      <c r="J824" s="31" t="s">
        <v>54</v>
      </c>
      <c r="K824" s="31" t="s">
        <v>54</v>
      </c>
      <c r="L824" s="31" t="s">
        <v>55</v>
      </c>
      <c r="M824" s="31" t="s">
        <v>96</v>
      </c>
      <c r="N824" s="31" t="s">
        <v>50</v>
      </c>
      <c r="O824" s="31" t="s">
        <v>57</v>
      </c>
      <c r="P824" s="31" t="s">
        <v>50</v>
      </c>
      <c r="Q824" s="31" t="s">
        <v>135</v>
      </c>
      <c r="R824" s="31" t="s">
        <v>58</v>
      </c>
      <c r="S824" s="31" t="s">
        <v>53</v>
      </c>
      <c r="T824" s="31" t="s">
        <v>60</v>
      </c>
      <c r="U824" s="31" t="s">
        <v>60</v>
      </c>
      <c r="V824" s="31" t="s">
        <v>60</v>
      </c>
      <c r="W824" s="31" t="s">
        <v>50</v>
      </c>
      <c r="X824" s="31" t="s">
        <v>50</v>
      </c>
      <c r="Y824" s="31" t="s">
        <v>60</v>
      </c>
      <c r="Z824" s="31" t="s">
        <v>62</v>
      </c>
      <c r="AA824" s="31" t="s">
        <v>50</v>
      </c>
      <c r="AB824" s="31" t="s">
        <v>50</v>
      </c>
      <c r="AC824" s="31" t="s">
        <v>87</v>
      </c>
      <c r="AD824" s="31" t="s">
        <v>72</v>
      </c>
      <c r="AE824" s="2">
        <f t="shared" si="133"/>
        <v>48</v>
      </c>
      <c r="AF824" s="31" t="s">
        <v>84</v>
      </c>
      <c r="AG824" s="31" t="s">
        <v>129</v>
      </c>
      <c r="AH824" s="31" t="s">
        <v>12170</v>
      </c>
      <c r="AI824" s="31" t="s">
        <v>12171</v>
      </c>
      <c r="AJ824" s="31">
        <f t="shared" si="134"/>
        <v>0</v>
      </c>
      <c r="AK824" s="34">
        <f t="shared" si="135"/>
        <v>-99</v>
      </c>
      <c r="AL824" s="30">
        <f t="shared" si="136"/>
        <v>-99</v>
      </c>
      <c r="AM824" s="5">
        <f t="shared" si="140"/>
        <v>41.97</v>
      </c>
      <c r="AN824" s="5">
        <f t="shared" si="141"/>
        <v>0</v>
      </c>
      <c r="AO824" s="30">
        <f t="shared" si="142"/>
        <v>0</v>
      </c>
      <c r="AP824" s="30">
        <f t="shared" si="137"/>
        <v>0</v>
      </c>
      <c r="AQ824" t="str">
        <f t="shared" si="138"/>
        <v>Before 1978</v>
      </c>
      <c r="AR824" s="2">
        <f t="shared" si="139"/>
        <v>1908</v>
      </c>
      <c r="AS824" s="2">
        <f t="shared" si="143"/>
        <v>-99</v>
      </c>
      <c r="AT824" s="31" t="s">
        <v>50</v>
      </c>
      <c r="AU824" s="31" t="s">
        <v>50</v>
      </c>
      <c r="AV824" s="31" t="s">
        <v>141</v>
      </c>
      <c r="AW824" s="31" t="s">
        <v>86</v>
      </c>
      <c r="AX824" s="31" t="s">
        <v>96</v>
      </c>
      <c r="AY824" s="31" t="s">
        <v>179</v>
      </c>
      <c r="AZ824" s="31" t="s">
        <v>12170</v>
      </c>
      <c r="BA824" s="31" t="s">
        <v>50</v>
      </c>
      <c r="BB824" s="31" t="s">
        <v>50</v>
      </c>
      <c r="BC824" s="31" t="s">
        <v>50</v>
      </c>
      <c r="BD824" s="31" t="s">
        <v>50</v>
      </c>
      <c r="BE824" s="31" t="s">
        <v>50</v>
      </c>
      <c r="BF824" s="31" t="s">
        <v>366</v>
      </c>
    </row>
    <row r="825" spans="1:58" ht="45" x14ac:dyDescent="0.25">
      <c r="A825" s="31" t="s">
        <v>4587</v>
      </c>
      <c r="B825" s="31" t="s">
        <v>49</v>
      </c>
      <c r="C825" s="32">
        <v>3</v>
      </c>
      <c r="D825" s="31" t="s">
        <v>50</v>
      </c>
      <c r="E825" s="31" t="s">
        <v>96</v>
      </c>
      <c r="F825" s="31" t="s">
        <v>194</v>
      </c>
      <c r="G825" s="31" t="s">
        <v>96</v>
      </c>
      <c r="H825" s="31" t="s">
        <v>194</v>
      </c>
      <c r="I825" s="31" t="s">
        <v>59</v>
      </c>
      <c r="J825" s="31" t="s">
        <v>54</v>
      </c>
      <c r="K825" s="31" t="s">
        <v>54</v>
      </c>
      <c r="L825" s="31" t="s">
        <v>55</v>
      </c>
      <c r="M825" s="31" t="s">
        <v>96</v>
      </c>
      <c r="N825" s="31" t="s">
        <v>50</v>
      </c>
      <c r="O825" s="31" t="s">
        <v>57</v>
      </c>
      <c r="P825" s="31" t="s">
        <v>50</v>
      </c>
      <c r="Q825" s="31" t="s">
        <v>135</v>
      </c>
      <c r="R825" s="31" t="s">
        <v>58</v>
      </c>
      <c r="S825" s="31" t="s">
        <v>53</v>
      </c>
      <c r="T825" s="31" t="s">
        <v>60</v>
      </c>
      <c r="U825" s="31" t="s">
        <v>60</v>
      </c>
      <c r="V825" s="31" t="s">
        <v>66</v>
      </c>
      <c r="W825" s="31" t="s">
        <v>50</v>
      </c>
      <c r="X825" s="31" t="s">
        <v>116</v>
      </c>
      <c r="Y825" s="31" t="s">
        <v>60</v>
      </c>
      <c r="Z825" s="31" t="s">
        <v>62</v>
      </c>
      <c r="AA825" s="31" t="s">
        <v>50</v>
      </c>
      <c r="AB825" s="31" t="s">
        <v>50</v>
      </c>
      <c r="AC825" s="31" t="s">
        <v>87</v>
      </c>
      <c r="AD825" s="31" t="s">
        <v>72</v>
      </c>
      <c r="AE825" s="2">
        <f t="shared" si="133"/>
        <v>48</v>
      </c>
      <c r="AF825" s="31" t="s">
        <v>84</v>
      </c>
      <c r="AG825" s="31" t="s">
        <v>129</v>
      </c>
      <c r="AH825" s="31" t="s">
        <v>152</v>
      </c>
      <c r="AI825" s="31" t="s">
        <v>12172</v>
      </c>
      <c r="AJ825" s="31">
        <f t="shared" si="134"/>
        <v>0</v>
      </c>
      <c r="AK825" s="34">
        <f t="shared" si="135"/>
        <v>-99</v>
      </c>
      <c r="AL825" s="30">
        <f t="shared" si="136"/>
        <v>-99</v>
      </c>
      <c r="AM825" s="5">
        <f t="shared" si="140"/>
        <v>41.97</v>
      </c>
      <c r="AN825" s="5">
        <f t="shared" si="141"/>
        <v>0</v>
      </c>
      <c r="AO825" s="30">
        <f t="shared" si="142"/>
        <v>0</v>
      </c>
      <c r="AP825" s="30">
        <f t="shared" si="137"/>
        <v>0</v>
      </c>
      <c r="AQ825" t="str">
        <f t="shared" si="138"/>
        <v>Before 1978</v>
      </c>
      <c r="AR825" s="2">
        <f t="shared" si="139"/>
        <v>1908</v>
      </c>
      <c r="AS825" s="2">
        <f t="shared" si="143"/>
        <v>-99</v>
      </c>
      <c r="AT825" s="31" t="s">
        <v>50</v>
      </c>
      <c r="AU825" s="31" t="s">
        <v>50</v>
      </c>
      <c r="AV825" s="31" t="s">
        <v>66</v>
      </c>
      <c r="AW825" s="31" t="s">
        <v>57</v>
      </c>
      <c r="AX825" s="31" t="s">
        <v>12757</v>
      </c>
      <c r="AY825" s="31" t="s">
        <v>68</v>
      </c>
      <c r="AZ825" s="31" t="s">
        <v>152</v>
      </c>
      <c r="BA825" s="31" t="s">
        <v>12172</v>
      </c>
      <c r="BB825" s="31" t="s">
        <v>50</v>
      </c>
      <c r="BC825" s="31" t="s">
        <v>50</v>
      </c>
      <c r="BD825" s="31" t="s">
        <v>50</v>
      </c>
      <c r="BE825" s="31" t="s">
        <v>50</v>
      </c>
      <c r="BF825" s="31" t="s">
        <v>50</v>
      </c>
    </row>
    <row r="826" spans="1:58" ht="45" x14ac:dyDescent="0.25">
      <c r="A826" s="31" t="s">
        <v>4587</v>
      </c>
      <c r="B826" s="31" t="s">
        <v>49</v>
      </c>
      <c r="C826" s="32">
        <v>4</v>
      </c>
      <c r="D826" s="31" t="s">
        <v>50</v>
      </c>
      <c r="E826" s="31" t="s">
        <v>96</v>
      </c>
      <c r="F826" s="31" t="s">
        <v>194</v>
      </c>
      <c r="G826" s="31" t="s">
        <v>96</v>
      </c>
      <c r="H826" s="31" t="s">
        <v>194</v>
      </c>
      <c r="I826" s="31" t="s">
        <v>304</v>
      </c>
      <c r="J826" s="31" t="s">
        <v>54</v>
      </c>
      <c r="K826" s="31" t="s">
        <v>54</v>
      </c>
      <c r="L826" s="31" t="s">
        <v>55</v>
      </c>
      <c r="M826" s="31" t="s">
        <v>169</v>
      </c>
      <c r="N826" s="31" t="s">
        <v>50</v>
      </c>
      <c r="O826" s="31" t="s">
        <v>57</v>
      </c>
      <c r="P826" s="31" t="s">
        <v>50</v>
      </c>
      <c r="Q826" s="31" t="s">
        <v>135</v>
      </c>
      <c r="R826" s="31" t="s">
        <v>58</v>
      </c>
      <c r="S826" s="31" t="s">
        <v>53</v>
      </c>
      <c r="T826" s="31" t="s">
        <v>60</v>
      </c>
      <c r="U826" s="31" t="s">
        <v>60</v>
      </c>
      <c r="V826" s="31" t="s">
        <v>60</v>
      </c>
      <c r="W826" s="31" t="s">
        <v>50</v>
      </c>
      <c r="X826" s="31" t="s">
        <v>50</v>
      </c>
      <c r="Y826" s="31" t="s">
        <v>60</v>
      </c>
      <c r="Z826" s="31" t="s">
        <v>62</v>
      </c>
      <c r="AA826" s="31" t="s">
        <v>50</v>
      </c>
      <c r="AB826" s="31" t="s">
        <v>50</v>
      </c>
      <c r="AC826" s="31" t="s">
        <v>87</v>
      </c>
      <c r="AD826" s="31" t="s">
        <v>72</v>
      </c>
      <c r="AE826" s="2">
        <f t="shared" si="133"/>
        <v>48</v>
      </c>
      <c r="AF826" s="31" t="s">
        <v>84</v>
      </c>
      <c r="AG826" s="31" t="s">
        <v>129</v>
      </c>
      <c r="AH826" s="31" t="s">
        <v>12170</v>
      </c>
      <c r="AI826" s="31" t="s">
        <v>12171</v>
      </c>
      <c r="AJ826" s="31">
        <f t="shared" si="134"/>
        <v>0</v>
      </c>
      <c r="AK826" s="34">
        <f t="shared" si="135"/>
        <v>-99</v>
      </c>
      <c r="AL826" s="30">
        <f t="shared" si="136"/>
        <v>-99</v>
      </c>
      <c r="AM826" s="5">
        <f t="shared" si="140"/>
        <v>41.97</v>
      </c>
      <c r="AN826" s="5">
        <f t="shared" si="141"/>
        <v>0</v>
      </c>
      <c r="AO826" s="30">
        <f t="shared" si="142"/>
        <v>0</v>
      </c>
      <c r="AP826" s="30">
        <f t="shared" si="137"/>
        <v>0</v>
      </c>
      <c r="AQ826" t="str">
        <f t="shared" si="138"/>
        <v>Before 1978</v>
      </c>
      <c r="AR826" s="2">
        <f t="shared" si="139"/>
        <v>1908</v>
      </c>
      <c r="AS826" s="2">
        <f t="shared" si="143"/>
        <v>-99</v>
      </c>
      <c r="AT826" s="31" t="s">
        <v>50</v>
      </c>
      <c r="AU826" s="31" t="s">
        <v>50</v>
      </c>
      <c r="AV826" s="31" t="s">
        <v>141</v>
      </c>
      <c r="AW826" s="31" t="s">
        <v>86</v>
      </c>
      <c r="AX826" s="31" t="s">
        <v>96</v>
      </c>
      <c r="AY826" s="31" t="s">
        <v>179</v>
      </c>
      <c r="AZ826" s="31" t="s">
        <v>12170</v>
      </c>
      <c r="BA826" s="31" t="s">
        <v>12171</v>
      </c>
      <c r="BB826" s="31" t="s">
        <v>50</v>
      </c>
      <c r="BC826" s="31" t="s">
        <v>50</v>
      </c>
      <c r="BD826" s="31" t="s">
        <v>50</v>
      </c>
      <c r="BE826" s="31" t="s">
        <v>50</v>
      </c>
      <c r="BF826" s="31" t="s">
        <v>366</v>
      </c>
    </row>
    <row r="827" spans="1:58" ht="45" x14ac:dyDescent="0.25">
      <c r="A827" s="31" t="s">
        <v>4600</v>
      </c>
      <c r="B827" s="31" t="s">
        <v>49</v>
      </c>
      <c r="C827" s="32">
        <v>1</v>
      </c>
      <c r="D827" s="31" t="s">
        <v>50</v>
      </c>
      <c r="E827" s="31" t="s">
        <v>85</v>
      </c>
      <c r="F827" s="31" t="s">
        <v>70</v>
      </c>
      <c r="G827" s="31" t="s">
        <v>50</v>
      </c>
      <c r="H827" s="31" t="s">
        <v>50</v>
      </c>
      <c r="I827" s="31" t="s">
        <v>53</v>
      </c>
      <c r="J827" s="31" t="s">
        <v>60</v>
      </c>
      <c r="K827" s="31" t="s">
        <v>60</v>
      </c>
      <c r="L827" s="31" t="s">
        <v>55</v>
      </c>
      <c r="M827" s="31" t="s">
        <v>51</v>
      </c>
      <c r="N827" s="31" t="s">
        <v>50</v>
      </c>
      <c r="O827" s="31" t="s">
        <v>74</v>
      </c>
      <c r="P827" s="31" t="s">
        <v>394</v>
      </c>
      <c r="Q827" s="31" t="s">
        <v>50</v>
      </c>
      <c r="R827" s="31" t="s">
        <v>58</v>
      </c>
      <c r="S827" s="31" t="s">
        <v>53</v>
      </c>
      <c r="T827" s="31" t="s">
        <v>60</v>
      </c>
      <c r="U827" s="31" t="s">
        <v>60</v>
      </c>
      <c r="V827" s="31" t="s">
        <v>66</v>
      </c>
      <c r="W827" s="31" t="s">
        <v>50</v>
      </c>
      <c r="X827" s="31" t="s">
        <v>50</v>
      </c>
      <c r="Y827" s="31" t="s">
        <v>60</v>
      </c>
      <c r="Z827" s="31" t="s">
        <v>62</v>
      </c>
      <c r="AA827" s="31" t="s">
        <v>50</v>
      </c>
      <c r="AB827" s="31" t="s">
        <v>50</v>
      </c>
      <c r="AC827" s="31" t="s">
        <v>87</v>
      </c>
      <c r="AD827" s="31" t="s">
        <v>72</v>
      </c>
      <c r="AE827" s="2">
        <f t="shared" si="133"/>
        <v>48</v>
      </c>
      <c r="AF827" s="31" t="s">
        <v>211</v>
      </c>
      <c r="AG827" s="31" t="s">
        <v>76</v>
      </c>
      <c r="AH827" s="31" t="s">
        <v>12173</v>
      </c>
      <c r="AI827" s="31" t="s">
        <v>12174</v>
      </c>
      <c r="AJ827" s="31">
        <f t="shared" si="134"/>
        <v>0</v>
      </c>
      <c r="AK827" s="34">
        <f t="shared" si="135"/>
        <v>-99</v>
      </c>
      <c r="AL827" s="30">
        <f t="shared" si="136"/>
        <v>-99</v>
      </c>
      <c r="AM827" s="5">
        <f t="shared" si="140"/>
        <v>594.34</v>
      </c>
      <c r="AN827" s="5">
        <f t="shared" si="141"/>
        <v>0</v>
      </c>
      <c r="AO827" s="30">
        <f t="shared" si="142"/>
        <v>0</v>
      </c>
      <c r="AP827" s="30">
        <f t="shared" si="137"/>
        <v>0</v>
      </c>
      <c r="AQ827" t="str">
        <f t="shared" si="138"/>
        <v>Before 1978</v>
      </c>
      <c r="AR827" s="2">
        <f t="shared" si="139"/>
        <v>1958</v>
      </c>
      <c r="AS827" s="2">
        <f t="shared" si="143"/>
        <v>-99</v>
      </c>
      <c r="AT827" s="31" t="s">
        <v>50</v>
      </c>
      <c r="AU827" s="31" t="s">
        <v>50</v>
      </c>
      <c r="AV827" s="31" t="s">
        <v>66</v>
      </c>
      <c r="AW827" s="31" t="s">
        <v>57</v>
      </c>
      <c r="AX827" s="31" t="s">
        <v>50</v>
      </c>
      <c r="AY827" s="31" t="s">
        <v>50</v>
      </c>
      <c r="AZ827" s="31" t="s">
        <v>50</v>
      </c>
      <c r="BA827" s="31" t="s">
        <v>50</v>
      </c>
      <c r="BB827" s="31" t="s">
        <v>50</v>
      </c>
      <c r="BC827" s="31" t="s">
        <v>50</v>
      </c>
      <c r="BD827" s="31" t="s">
        <v>50</v>
      </c>
      <c r="BE827" s="31" t="s">
        <v>50</v>
      </c>
      <c r="BF827" s="31" t="s">
        <v>50</v>
      </c>
    </row>
    <row r="828" spans="1:58" ht="45" x14ac:dyDescent="0.25">
      <c r="A828" s="31" t="s">
        <v>4607</v>
      </c>
      <c r="B828" s="31" t="s">
        <v>49</v>
      </c>
      <c r="C828" s="32">
        <v>1</v>
      </c>
      <c r="D828" s="31" t="s">
        <v>50</v>
      </c>
      <c r="E828" s="31" t="s">
        <v>92</v>
      </c>
      <c r="F828" s="31" t="s">
        <v>99</v>
      </c>
      <c r="G828" s="31" t="s">
        <v>50</v>
      </c>
      <c r="H828" s="31" t="s">
        <v>50</v>
      </c>
      <c r="I828" s="31" t="s">
        <v>53</v>
      </c>
      <c r="J828" s="31" t="s">
        <v>54</v>
      </c>
      <c r="K828" s="31" t="s">
        <v>60</v>
      </c>
      <c r="L828" s="31" t="s">
        <v>55</v>
      </c>
      <c r="M828" s="31" t="s">
        <v>72</v>
      </c>
      <c r="N828" s="31" t="s">
        <v>50</v>
      </c>
      <c r="O828" s="31" t="s">
        <v>57</v>
      </c>
      <c r="P828" s="31" t="s">
        <v>50</v>
      </c>
      <c r="Q828" s="31" t="s">
        <v>12175</v>
      </c>
      <c r="R828" s="31" t="s">
        <v>58</v>
      </c>
      <c r="S828" s="31" t="s">
        <v>53</v>
      </c>
      <c r="T828" s="31" t="s">
        <v>50</v>
      </c>
      <c r="U828" s="31" t="s">
        <v>50</v>
      </c>
      <c r="V828" s="31" t="s">
        <v>50</v>
      </c>
      <c r="W828" s="31" t="s">
        <v>50</v>
      </c>
      <c r="X828" s="31" t="s">
        <v>50</v>
      </c>
      <c r="Y828" s="31" t="s">
        <v>50</v>
      </c>
      <c r="Z828" s="31" t="s">
        <v>62</v>
      </c>
      <c r="AA828" s="31" t="s">
        <v>50</v>
      </c>
      <c r="AB828" s="31" t="s">
        <v>50</v>
      </c>
      <c r="AC828" s="31" t="s">
        <v>87</v>
      </c>
      <c r="AD828" s="31" t="s">
        <v>72</v>
      </c>
      <c r="AE828" s="2">
        <f t="shared" si="133"/>
        <v>48</v>
      </c>
      <c r="AF828" s="31" t="s">
        <v>84</v>
      </c>
      <c r="AG828" s="31" t="s">
        <v>129</v>
      </c>
      <c r="AH828" s="31" t="s">
        <v>574</v>
      </c>
      <c r="AI828" s="31" t="s">
        <v>50</v>
      </c>
      <c r="AJ828" s="31">
        <f t="shared" si="134"/>
        <v>0</v>
      </c>
      <c r="AK828" s="34">
        <f t="shared" si="135"/>
        <v>-99</v>
      </c>
      <c r="AL828" s="30">
        <f t="shared" si="136"/>
        <v>-99</v>
      </c>
      <c r="AM828" s="5">
        <f t="shared" si="140"/>
        <v>1315.08</v>
      </c>
      <c r="AN828" s="5">
        <f t="shared" si="141"/>
        <v>0</v>
      </c>
      <c r="AO828" s="30">
        <f t="shared" si="142"/>
        <v>0</v>
      </c>
      <c r="AP828" s="30">
        <f t="shared" si="137"/>
        <v>0</v>
      </c>
      <c r="AQ828">
        <f t="shared" si="138"/>
        <v>0</v>
      </c>
      <c r="AR828" s="2">
        <f t="shared" si="139"/>
        <v>0</v>
      </c>
      <c r="AS828" s="2">
        <f t="shared" si="143"/>
        <v>-99</v>
      </c>
      <c r="AT828" s="31" t="s">
        <v>50</v>
      </c>
      <c r="AU828" s="31" t="s">
        <v>50</v>
      </c>
      <c r="AV828" s="31" t="s">
        <v>66</v>
      </c>
      <c r="AW828" s="31" t="s">
        <v>57</v>
      </c>
      <c r="AX828" s="31" t="s">
        <v>50</v>
      </c>
      <c r="AY828" s="31" t="s">
        <v>50</v>
      </c>
      <c r="AZ828" s="31" t="s">
        <v>574</v>
      </c>
      <c r="BA828" s="31" t="s">
        <v>50</v>
      </c>
      <c r="BB828" s="31" t="s">
        <v>50</v>
      </c>
      <c r="BC828" s="31" t="s">
        <v>50</v>
      </c>
      <c r="BD828" s="31" t="s">
        <v>50</v>
      </c>
      <c r="BE828" s="31" t="s">
        <v>50</v>
      </c>
      <c r="BF828" s="31" t="s">
        <v>50</v>
      </c>
    </row>
    <row r="829" spans="1:58" ht="45" x14ac:dyDescent="0.25">
      <c r="A829" s="31" t="s">
        <v>4609</v>
      </c>
      <c r="B829" s="31" t="s">
        <v>49</v>
      </c>
      <c r="C829" s="32">
        <v>3</v>
      </c>
      <c r="D829" s="31" t="s">
        <v>50</v>
      </c>
      <c r="E829" s="31" t="s">
        <v>84</v>
      </c>
      <c r="F829" s="31" t="s">
        <v>85</v>
      </c>
      <c r="G829" s="31" t="s">
        <v>50</v>
      </c>
      <c r="H829" s="31" t="s">
        <v>50</v>
      </c>
      <c r="I829" s="31" t="s">
        <v>53</v>
      </c>
      <c r="J829" s="31" t="s">
        <v>54</v>
      </c>
      <c r="K829" s="31" t="s">
        <v>54</v>
      </c>
      <c r="L829" s="31" t="s">
        <v>55</v>
      </c>
      <c r="M829" s="31" t="s">
        <v>72</v>
      </c>
      <c r="N829" s="31" t="s">
        <v>50</v>
      </c>
      <c r="O829" s="31" t="s">
        <v>66</v>
      </c>
      <c r="P829" s="31" t="s">
        <v>50</v>
      </c>
      <c r="Q829" s="31" t="s">
        <v>12091</v>
      </c>
      <c r="R829" s="31" t="s">
        <v>58</v>
      </c>
      <c r="S829" s="31" t="s">
        <v>53</v>
      </c>
      <c r="T829" s="31" t="s">
        <v>60</v>
      </c>
      <c r="U829" s="31" t="s">
        <v>60</v>
      </c>
      <c r="V829" s="31" t="s">
        <v>60</v>
      </c>
      <c r="W829" s="31" t="s">
        <v>50</v>
      </c>
      <c r="X829" s="31" t="s">
        <v>50</v>
      </c>
      <c r="Y829" s="31" t="s">
        <v>60</v>
      </c>
      <c r="Z829" s="31" t="s">
        <v>62</v>
      </c>
      <c r="AA829" s="31" t="s">
        <v>50</v>
      </c>
      <c r="AB829" s="31" t="s">
        <v>50</v>
      </c>
      <c r="AC829" s="31" t="s">
        <v>87</v>
      </c>
      <c r="AD829" s="31" t="s">
        <v>72</v>
      </c>
      <c r="AE829" s="2">
        <f t="shared" si="133"/>
        <v>48</v>
      </c>
      <c r="AF829" s="31" t="s">
        <v>84</v>
      </c>
      <c r="AG829" s="31" t="s">
        <v>129</v>
      </c>
      <c r="AH829" s="31" t="s">
        <v>152</v>
      </c>
      <c r="AI829" s="31" t="s">
        <v>12176</v>
      </c>
      <c r="AJ829" s="31">
        <f t="shared" si="134"/>
        <v>0</v>
      </c>
      <c r="AK829" s="34">
        <f t="shared" si="135"/>
        <v>-99</v>
      </c>
      <c r="AL829" s="30">
        <f t="shared" si="136"/>
        <v>-99</v>
      </c>
      <c r="AM829" s="5">
        <f t="shared" si="140"/>
        <v>621.08000000000004</v>
      </c>
      <c r="AN829" s="5">
        <f t="shared" si="141"/>
        <v>0</v>
      </c>
      <c r="AO829" s="30">
        <f t="shared" si="142"/>
        <v>0</v>
      </c>
      <c r="AP829" s="30">
        <f t="shared" si="137"/>
        <v>0</v>
      </c>
      <c r="AQ829" t="str">
        <f t="shared" si="138"/>
        <v>Before 1978</v>
      </c>
      <c r="AR829" s="2">
        <f t="shared" si="139"/>
        <v>1960</v>
      </c>
      <c r="AS829" s="2">
        <f t="shared" si="143"/>
        <v>-99</v>
      </c>
      <c r="AT829" s="31" t="s">
        <v>50</v>
      </c>
      <c r="AU829" s="31" t="s">
        <v>50</v>
      </c>
      <c r="AV829" s="31" t="s">
        <v>66</v>
      </c>
      <c r="AW829" s="31" t="s">
        <v>57</v>
      </c>
      <c r="AX829" s="31" t="s">
        <v>50</v>
      </c>
      <c r="AY829" s="31" t="s">
        <v>50</v>
      </c>
      <c r="AZ829" s="31" t="s">
        <v>152</v>
      </c>
      <c r="BA829" s="31" t="s">
        <v>12176</v>
      </c>
      <c r="BB829" s="31" t="s">
        <v>50</v>
      </c>
      <c r="BC829" s="31" t="s">
        <v>50</v>
      </c>
      <c r="BD829" s="31" t="s">
        <v>50</v>
      </c>
      <c r="BE829" s="31" t="s">
        <v>50</v>
      </c>
      <c r="BF829" s="31" t="s">
        <v>50</v>
      </c>
    </row>
    <row r="830" spans="1:58" ht="45" x14ac:dyDescent="0.25">
      <c r="A830" s="31" t="s">
        <v>790</v>
      </c>
      <c r="B830" s="31" t="s">
        <v>49</v>
      </c>
      <c r="C830" s="32">
        <v>1</v>
      </c>
      <c r="D830" s="31" t="s">
        <v>50</v>
      </c>
      <c r="E830" s="31" t="s">
        <v>72</v>
      </c>
      <c r="F830" s="31" t="s">
        <v>51</v>
      </c>
      <c r="G830" s="31" t="s">
        <v>50</v>
      </c>
      <c r="H830" s="31" t="s">
        <v>50</v>
      </c>
      <c r="I830" s="31" t="s">
        <v>53</v>
      </c>
      <c r="J830" s="31" t="s">
        <v>54</v>
      </c>
      <c r="K830" s="31" t="s">
        <v>54</v>
      </c>
      <c r="L830" s="31" t="s">
        <v>55</v>
      </c>
      <c r="M830" s="31" t="s">
        <v>52</v>
      </c>
      <c r="N830" s="31" t="s">
        <v>60</v>
      </c>
      <c r="O830" s="31" t="s">
        <v>57</v>
      </c>
      <c r="P830" s="31" t="s">
        <v>588</v>
      </c>
      <c r="Q830" s="31" t="s">
        <v>50</v>
      </c>
      <c r="R830" s="31" t="s">
        <v>58</v>
      </c>
      <c r="S830" s="31" t="s">
        <v>168</v>
      </c>
      <c r="T830" s="31" t="s">
        <v>60</v>
      </c>
      <c r="U830" s="31" t="s">
        <v>60</v>
      </c>
      <c r="V830" s="31" t="s">
        <v>60</v>
      </c>
      <c r="W830" s="31" t="s">
        <v>50</v>
      </c>
      <c r="X830" s="31" t="s">
        <v>50</v>
      </c>
      <c r="Y830" s="31" t="s">
        <v>50</v>
      </c>
      <c r="Z830" s="31" t="s">
        <v>62</v>
      </c>
      <c r="AA830" s="31" t="s">
        <v>50</v>
      </c>
      <c r="AB830" s="31" t="s">
        <v>50</v>
      </c>
      <c r="AC830" s="31" t="s">
        <v>87</v>
      </c>
      <c r="AD830" s="31" t="s">
        <v>72</v>
      </c>
      <c r="AE830" s="2">
        <f t="shared" si="133"/>
        <v>48</v>
      </c>
      <c r="AF830" s="31" t="s">
        <v>84</v>
      </c>
      <c r="AG830" s="31" t="s">
        <v>129</v>
      </c>
      <c r="AH830" s="31" t="s">
        <v>152</v>
      </c>
      <c r="AI830" s="31" t="s">
        <v>791</v>
      </c>
      <c r="AJ830" s="31">
        <f t="shared" si="134"/>
        <v>0</v>
      </c>
      <c r="AK830" s="34">
        <f t="shared" si="135"/>
        <v>-99</v>
      </c>
      <c r="AL830" s="30">
        <f t="shared" si="136"/>
        <v>-99</v>
      </c>
      <c r="AM830" s="5">
        <f t="shared" si="140"/>
        <v>22.98</v>
      </c>
      <c r="AN830" s="5">
        <f t="shared" si="141"/>
        <v>0</v>
      </c>
      <c r="AO830" s="30">
        <f t="shared" si="142"/>
        <v>0</v>
      </c>
      <c r="AP830" s="30">
        <f t="shared" si="137"/>
        <v>0</v>
      </c>
      <c r="AQ830" t="str">
        <f t="shared" si="138"/>
        <v>2006 - 2009</v>
      </c>
      <c r="AR830" s="2">
        <f t="shared" si="139"/>
        <v>2008</v>
      </c>
      <c r="AS830" s="2">
        <f t="shared" si="143"/>
        <v>-99</v>
      </c>
      <c r="AT830" s="31" t="s">
        <v>253</v>
      </c>
      <c r="AU830" s="31" t="s">
        <v>50</v>
      </c>
      <c r="AV830" s="31" t="s">
        <v>66</v>
      </c>
      <c r="AW830" s="31" t="s">
        <v>57</v>
      </c>
      <c r="AX830" s="31" t="s">
        <v>267</v>
      </c>
      <c r="AY830" s="31" t="s">
        <v>68</v>
      </c>
      <c r="AZ830" s="31" t="s">
        <v>152</v>
      </c>
      <c r="BA830" s="31" t="s">
        <v>792</v>
      </c>
      <c r="BB830" s="31" t="s">
        <v>399</v>
      </c>
      <c r="BC830" s="31" t="s">
        <v>129</v>
      </c>
      <c r="BD830" s="31" t="s">
        <v>50</v>
      </c>
      <c r="BE830" s="31" t="s">
        <v>50</v>
      </c>
      <c r="BF830" s="31" t="s">
        <v>50</v>
      </c>
    </row>
    <row r="831" spans="1:58" ht="45" x14ac:dyDescent="0.25">
      <c r="A831" s="31" t="s">
        <v>1330</v>
      </c>
      <c r="B831" s="31" t="s">
        <v>49</v>
      </c>
      <c r="C831" s="32">
        <v>2</v>
      </c>
      <c r="D831" s="31" t="s">
        <v>50</v>
      </c>
      <c r="E831" s="31" t="s">
        <v>71</v>
      </c>
      <c r="F831" s="31" t="s">
        <v>70</v>
      </c>
      <c r="G831" s="31" t="s">
        <v>50</v>
      </c>
      <c r="H831" s="31" t="s">
        <v>50</v>
      </c>
      <c r="I831" s="31" t="s">
        <v>53</v>
      </c>
      <c r="J831" s="31" t="s">
        <v>54</v>
      </c>
      <c r="K831" s="31" t="s">
        <v>54</v>
      </c>
      <c r="L831" s="31" t="s">
        <v>55</v>
      </c>
      <c r="M831" s="31" t="s">
        <v>72</v>
      </c>
      <c r="N831" s="31" t="s">
        <v>50</v>
      </c>
      <c r="O831" s="31" t="s">
        <v>57</v>
      </c>
      <c r="P831" s="31" t="s">
        <v>50</v>
      </c>
      <c r="Q831" s="31" t="s">
        <v>498</v>
      </c>
      <c r="R831" s="31" t="s">
        <v>86</v>
      </c>
      <c r="S831" s="31" t="s">
        <v>59</v>
      </c>
      <c r="T831" s="31" t="s">
        <v>60</v>
      </c>
      <c r="U831" s="31" t="s">
        <v>60</v>
      </c>
      <c r="V831" s="31" t="s">
        <v>66</v>
      </c>
      <c r="W831" s="31" t="s">
        <v>50</v>
      </c>
      <c r="X831" s="31" t="s">
        <v>50</v>
      </c>
      <c r="Y831" s="31" t="s">
        <v>50</v>
      </c>
      <c r="Z831" s="31" t="s">
        <v>62</v>
      </c>
      <c r="AA831" s="31" t="s">
        <v>50</v>
      </c>
      <c r="AB831" s="31" t="s">
        <v>50</v>
      </c>
      <c r="AC831" s="31" t="s">
        <v>87</v>
      </c>
      <c r="AD831" s="31" t="s">
        <v>72</v>
      </c>
      <c r="AE831" s="2">
        <f t="shared" si="133"/>
        <v>48</v>
      </c>
      <c r="AF831" s="31" t="s">
        <v>84</v>
      </c>
      <c r="AG831" s="31" t="s">
        <v>129</v>
      </c>
      <c r="AH831" s="31" t="s">
        <v>152</v>
      </c>
      <c r="AI831" s="31" t="s">
        <v>12177</v>
      </c>
      <c r="AJ831" s="31">
        <f t="shared" si="134"/>
        <v>0</v>
      </c>
      <c r="AK831" s="34">
        <f t="shared" si="135"/>
        <v>-99</v>
      </c>
      <c r="AL831" s="30">
        <f t="shared" si="136"/>
        <v>-99</v>
      </c>
      <c r="AM831" s="5">
        <f t="shared" si="140"/>
        <v>425.97</v>
      </c>
      <c r="AN831" s="5">
        <f t="shared" si="141"/>
        <v>0</v>
      </c>
      <c r="AO831" s="30">
        <f t="shared" si="142"/>
        <v>0</v>
      </c>
      <c r="AP831" s="30">
        <f t="shared" si="137"/>
        <v>0</v>
      </c>
      <c r="AQ831" t="str">
        <f t="shared" si="138"/>
        <v>1978 - 1992</v>
      </c>
      <c r="AR831" s="2">
        <f t="shared" si="139"/>
        <v>1980</v>
      </c>
      <c r="AS831" s="2">
        <f t="shared" si="143"/>
        <v>-99</v>
      </c>
      <c r="AT831" s="31" t="s">
        <v>50</v>
      </c>
      <c r="AU831" s="31" t="s">
        <v>50</v>
      </c>
      <c r="AV831" s="31" t="s">
        <v>66</v>
      </c>
      <c r="AW831" s="31" t="s">
        <v>57</v>
      </c>
      <c r="AX831" s="31" t="s">
        <v>218</v>
      </c>
      <c r="AY831" s="31" t="s">
        <v>68</v>
      </c>
      <c r="AZ831" s="31" t="s">
        <v>50</v>
      </c>
      <c r="BA831" s="31" t="s">
        <v>50</v>
      </c>
      <c r="BB831" s="31" t="s">
        <v>50</v>
      </c>
      <c r="BC831" s="31" t="s">
        <v>50</v>
      </c>
      <c r="BD831" s="31" t="s">
        <v>50</v>
      </c>
      <c r="BE831" s="31" t="s">
        <v>50</v>
      </c>
      <c r="BF831" s="31" t="s">
        <v>50</v>
      </c>
    </row>
    <row r="832" spans="1:58" ht="45" x14ac:dyDescent="0.25">
      <c r="A832" s="31" t="s">
        <v>4675</v>
      </c>
      <c r="B832" s="31" t="s">
        <v>49</v>
      </c>
      <c r="C832" s="32">
        <v>1</v>
      </c>
      <c r="D832" s="31" t="s">
        <v>50</v>
      </c>
      <c r="E832" s="31" t="s">
        <v>71</v>
      </c>
      <c r="F832" s="31" t="s">
        <v>96</v>
      </c>
      <c r="G832" s="31" t="s">
        <v>50</v>
      </c>
      <c r="H832" s="31" t="s">
        <v>50</v>
      </c>
      <c r="I832" s="31" t="s">
        <v>53</v>
      </c>
      <c r="J832" s="31" t="s">
        <v>54</v>
      </c>
      <c r="K832" s="31" t="s">
        <v>54</v>
      </c>
      <c r="L832" s="31" t="s">
        <v>128</v>
      </c>
      <c r="M832" s="31" t="s">
        <v>72</v>
      </c>
      <c r="N832" s="31" t="s">
        <v>50</v>
      </c>
      <c r="O832" s="31" t="s">
        <v>57</v>
      </c>
      <c r="P832" s="31" t="s">
        <v>50</v>
      </c>
      <c r="Q832" s="31" t="s">
        <v>50</v>
      </c>
      <c r="R832" s="31" t="s">
        <v>74</v>
      </c>
      <c r="S832" s="31" t="s">
        <v>59</v>
      </c>
      <c r="T832" s="31" t="s">
        <v>60</v>
      </c>
      <c r="U832" s="31" t="s">
        <v>60</v>
      </c>
      <c r="V832" s="31" t="s">
        <v>60</v>
      </c>
      <c r="W832" s="31" t="s">
        <v>50</v>
      </c>
      <c r="X832" s="31" t="s">
        <v>366</v>
      </c>
      <c r="Y832" s="31" t="s">
        <v>60</v>
      </c>
      <c r="Z832" s="31" t="s">
        <v>62</v>
      </c>
      <c r="AA832" s="31" t="s">
        <v>50</v>
      </c>
      <c r="AB832" s="31" t="s">
        <v>50</v>
      </c>
      <c r="AC832" s="31" t="s">
        <v>87</v>
      </c>
      <c r="AD832" s="31" t="s">
        <v>72</v>
      </c>
      <c r="AE832" s="2">
        <f t="shared" si="133"/>
        <v>48</v>
      </c>
      <c r="AF832" s="31" t="s">
        <v>84</v>
      </c>
      <c r="AG832" s="31" t="s">
        <v>129</v>
      </c>
      <c r="AH832" s="31" t="s">
        <v>11873</v>
      </c>
      <c r="AI832" s="31" t="s">
        <v>12178</v>
      </c>
      <c r="AJ832" s="31">
        <f t="shared" si="134"/>
        <v>0</v>
      </c>
      <c r="AK832" s="34">
        <f t="shared" si="135"/>
        <v>-99</v>
      </c>
      <c r="AL832" s="30">
        <f t="shared" si="136"/>
        <v>-99</v>
      </c>
      <c r="AM832" s="5">
        <f t="shared" si="140"/>
        <v>154.9</v>
      </c>
      <c r="AN832" s="5">
        <f t="shared" si="141"/>
        <v>0</v>
      </c>
      <c r="AO832" s="30">
        <f t="shared" si="142"/>
        <v>0</v>
      </c>
      <c r="AP832" s="30">
        <f t="shared" si="137"/>
        <v>0</v>
      </c>
      <c r="AQ832" t="str">
        <f t="shared" si="138"/>
        <v>Before 1978</v>
      </c>
      <c r="AR832" s="2">
        <f t="shared" si="139"/>
        <v>1972</v>
      </c>
      <c r="AS832" s="2">
        <f t="shared" si="143"/>
        <v>-99</v>
      </c>
      <c r="AT832" s="31" t="s">
        <v>50</v>
      </c>
      <c r="AU832" s="31" t="s">
        <v>50</v>
      </c>
      <c r="AV832" s="31" t="s">
        <v>66</v>
      </c>
      <c r="AW832" s="31" t="s">
        <v>57</v>
      </c>
      <c r="AX832" s="31" t="s">
        <v>50</v>
      </c>
      <c r="AY832" s="31" t="s">
        <v>50</v>
      </c>
      <c r="AZ832" s="31" t="s">
        <v>144</v>
      </c>
      <c r="BA832" s="31" t="s">
        <v>12758</v>
      </c>
      <c r="BB832" s="31" t="s">
        <v>50</v>
      </c>
      <c r="BC832" s="31" t="s">
        <v>50</v>
      </c>
      <c r="BD832" s="31" t="s">
        <v>50</v>
      </c>
      <c r="BE832" s="31" t="s">
        <v>50</v>
      </c>
      <c r="BF832" s="31" t="s">
        <v>50</v>
      </c>
    </row>
    <row r="833" spans="1:58" ht="45" x14ac:dyDescent="0.25">
      <c r="A833" s="31" t="s">
        <v>798</v>
      </c>
      <c r="B833" s="31" t="s">
        <v>49</v>
      </c>
      <c r="C833" s="32">
        <v>4</v>
      </c>
      <c r="D833" s="31" t="s">
        <v>50</v>
      </c>
      <c r="E833" s="31" t="s">
        <v>71</v>
      </c>
      <c r="F833" s="31" t="s">
        <v>96</v>
      </c>
      <c r="G833" s="31" t="s">
        <v>50</v>
      </c>
      <c r="H833" s="31" t="s">
        <v>50</v>
      </c>
      <c r="I833" s="31" t="s">
        <v>53</v>
      </c>
      <c r="J833" s="31" t="s">
        <v>54</v>
      </c>
      <c r="K833" s="31" t="s">
        <v>54</v>
      </c>
      <c r="L833" s="31" t="s">
        <v>55</v>
      </c>
      <c r="M833" s="31" t="s">
        <v>51</v>
      </c>
      <c r="N833" s="31" t="s">
        <v>56</v>
      </c>
      <c r="O833" s="31" t="s">
        <v>57</v>
      </c>
      <c r="P833" s="31" t="s">
        <v>50</v>
      </c>
      <c r="Q833" s="31" t="s">
        <v>50</v>
      </c>
      <c r="R833" s="31" t="s">
        <v>58</v>
      </c>
      <c r="S833" s="31" t="s">
        <v>58</v>
      </c>
      <c r="T833" s="31" t="s">
        <v>50</v>
      </c>
      <c r="U833" s="31" t="s">
        <v>50</v>
      </c>
      <c r="V833" s="31" t="s">
        <v>50</v>
      </c>
      <c r="W833" s="31" t="s">
        <v>50</v>
      </c>
      <c r="X833" s="31" t="s">
        <v>50</v>
      </c>
      <c r="Y833" s="31" t="s">
        <v>50</v>
      </c>
      <c r="Z833" s="31" t="s">
        <v>62</v>
      </c>
      <c r="AA833" s="31" t="s">
        <v>50</v>
      </c>
      <c r="AB833" s="31" t="s">
        <v>50</v>
      </c>
      <c r="AC833" s="31" t="s">
        <v>63</v>
      </c>
      <c r="AD833" s="31" t="s">
        <v>50</v>
      </c>
      <c r="AE833" s="2">
        <f t="shared" si="133"/>
        <v>48</v>
      </c>
      <c r="AF833" s="31" t="s">
        <v>84</v>
      </c>
      <c r="AG833" s="31" t="s">
        <v>129</v>
      </c>
      <c r="AH833" s="31" t="s">
        <v>231</v>
      </c>
      <c r="AI833" s="31" t="s">
        <v>1338</v>
      </c>
      <c r="AJ833" s="31">
        <f t="shared" si="134"/>
        <v>2</v>
      </c>
      <c r="AK833" s="34">
        <f t="shared" si="135"/>
        <v>-99</v>
      </c>
      <c r="AL833" s="30">
        <f t="shared" si="136"/>
        <v>-99</v>
      </c>
      <c r="AM833" s="5">
        <f t="shared" si="140"/>
        <v>168.99</v>
      </c>
      <c r="AN833" s="5">
        <f t="shared" si="141"/>
        <v>96</v>
      </c>
      <c r="AO833" s="30">
        <f t="shared" si="142"/>
        <v>1296</v>
      </c>
      <c r="AP833" s="30">
        <f t="shared" si="137"/>
        <v>1296</v>
      </c>
      <c r="AQ833">
        <f t="shared" si="138"/>
        <v>0</v>
      </c>
      <c r="AR833" s="2">
        <f t="shared" si="139"/>
        <v>0</v>
      </c>
      <c r="AS833" s="2">
        <f t="shared" si="143"/>
        <v>13.5</v>
      </c>
      <c r="AT833" s="31" t="s">
        <v>50</v>
      </c>
      <c r="AU833" s="31" t="s">
        <v>224</v>
      </c>
      <c r="AV833" s="31" t="s">
        <v>66</v>
      </c>
      <c r="AW833" s="31" t="s">
        <v>57</v>
      </c>
      <c r="AX833" s="31" t="s">
        <v>277</v>
      </c>
      <c r="AY833" s="31" t="s">
        <v>68</v>
      </c>
      <c r="AZ833" s="31" t="s">
        <v>231</v>
      </c>
      <c r="BA833" s="31" t="s">
        <v>1339</v>
      </c>
      <c r="BB833" s="31" t="s">
        <v>67</v>
      </c>
      <c r="BC833" s="31" t="s">
        <v>53</v>
      </c>
      <c r="BD833" s="31" t="s">
        <v>50</v>
      </c>
      <c r="BE833" s="31" t="s">
        <v>50</v>
      </c>
      <c r="BF833" s="31" t="s">
        <v>50</v>
      </c>
    </row>
    <row r="834" spans="1:58" ht="60" x14ac:dyDescent="0.25">
      <c r="A834" s="31" t="s">
        <v>4702</v>
      </c>
      <c r="B834" s="31" t="s">
        <v>49</v>
      </c>
      <c r="C834" s="32">
        <v>2</v>
      </c>
      <c r="D834" s="31" t="s">
        <v>50</v>
      </c>
      <c r="E834" s="31" t="s">
        <v>70</v>
      </c>
      <c r="F834" s="31" t="s">
        <v>71</v>
      </c>
      <c r="G834" s="31" t="s">
        <v>96</v>
      </c>
      <c r="H834" s="31" t="s">
        <v>194</v>
      </c>
      <c r="I834" s="31" t="s">
        <v>59</v>
      </c>
      <c r="J834" s="31" t="s">
        <v>54</v>
      </c>
      <c r="K834" s="31" t="s">
        <v>54</v>
      </c>
      <c r="L834" s="31" t="s">
        <v>55</v>
      </c>
      <c r="M834" s="31" t="s">
        <v>245</v>
      </c>
      <c r="N834" s="31" t="s">
        <v>56</v>
      </c>
      <c r="O834" s="31" t="s">
        <v>60</v>
      </c>
      <c r="P834" s="31" t="s">
        <v>123</v>
      </c>
      <c r="Q834" s="31" t="s">
        <v>115</v>
      </c>
      <c r="R834" s="31" t="s">
        <v>74</v>
      </c>
      <c r="S834" s="31" t="s">
        <v>59</v>
      </c>
      <c r="T834" s="31" t="s">
        <v>60</v>
      </c>
      <c r="U834" s="31" t="s">
        <v>60</v>
      </c>
      <c r="V834" s="31" t="s">
        <v>86</v>
      </c>
      <c r="W834" s="31" t="s">
        <v>50</v>
      </c>
      <c r="X834" s="31" t="s">
        <v>366</v>
      </c>
      <c r="Y834" s="31" t="s">
        <v>54</v>
      </c>
      <c r="Z834" s="31" t="s">
        <v>62</v>
      </c>
      <c r="AA834" s="31" t="s">
        <v>50</v>
      </c>
      <c r="AB834" s="31" t="s">
        <v>50</v>
      </c>
      <c r="AC834" s="31" t="s">
        <v>63</v>
      </c>
      <c r="AD834" s="31" t="s">
        <v>72</v>
      </c>
      <c r="AE834" s="2">
        <f t="shared" si="133"/>
        <v>48</v>
      </c>
      <c r="AF834" s="31" t="s">
        <v>84</v>
      </c>
      <c r="AG834" s="31" t="s">
        <v>129</v>
      </c>
      <c r="AH834" s="31" t="s">
        <v>144</v>
      </c>
      <c r="AI834" s="31" t="s">
        <v>12179</v>
      </c>
      <c r="AJ834" s="31">
        <f t="shared" si="134"/>
        <v>0</v>
      </c>
      <c r="AK834" s="34">
        <f t="shared" si="135"/>
        <v>-99</v>
      </c>
      <c r="AL834" s="30">
        <f t="shared" si="136"/>
        <v>-99</v>
      </c>
      <c r="AM834" s="5">
        <f t="shared" si="140"/>
        <v>23.33</v>
      </c>
      <c r="AN834" s="5">
        <f t="shared" si="141"/>
        <v>0</v>
      </c>
      <c r="AO834" s="30">
        <f t="shared" si="142"/>
        <v>0</v>
      </c>
      <c r="AP834" s="30">
        <f t="shared" si="137"/>
        <v>0</v>
      </c>
      <c r="AQ834">
        <f t="shared" si="138"/>
        <v>0</v>
      </c>
      <c r="AR834" s="2">
        <f t="shared" si="139"/>
        <v>0</v>
      </c>
      <c r="AS834" s="2">
        <f t="shared" si="143"/>
        <v>-99</v>
      </c>
      <c r="AT834" s="31" t="s">
        <v>50</v>
      </c>
      <c r="AU834" s="31" t="s">
        <v>50</v>
      </c>
      <c r="AV834" s="31" t="s">
        <v>66</v>
      </c>
      <c r="AW834" s="31" t="s">
        <v>57</v>
      </c>
      <c r="AX834" s="31" t="s">
        <v>267</v>
      </c>
      <c r="AY834" s="31" t="s">
        <v>68</v>
      </c>
      <c r="AZ834" s="31" t="s">
        <v>50</v>
      </c>
      <c r="BA834" s="31" t="s">
        <v>50</v>
      </c>
      <c r="BB834" s="31" t="s">
        <v>233</v>
      </c>
      <c r="BC834" s="31" t="s">
        <v>129</v>
      </c>
      <c r="BD834" s="31" t="s">
        <v>50</v>
      </c>
      <c r="BE834" s="31" t="s">
        <v>50</v>
      </c>
      <c r="BF834" s="31" t="s">
        <v>50</v>
      </c>
    </row>
    <row r="835" spans="1:58" ht="45" x14ac:dyDescent="0.25">
      <c r="A835" s="31" t="s">
        <v>804</v>
      </c>
      <c r="B835" s="31" t="s">
        <v>49</v>
      </c>
      <c r="C835" s="32">
        <v>3</v>
      </c>
      <c r="D835" s="31" t="s">
        <v>50</v>
      </c>
      <c r="E835" s="31" t="s">
        <v>70</v>
      </c>
      <c r="F835" s="31" t="s">
        <v>194</v>
      </c>
      <c r="G835" s="31" t="s">
        <v>71</v>
      </c>
      <c r="H835" s="31" t="s">
        <v>92</v>
      </c>
      <c r="I835" s="31" t="s">
        <v>53</v>
      </c>
      <c r="J835" s="31" t="s">
        <v>54</v>
      </c>
      <c r="K835" s="31" t="s">
        <v>54</v>
      </c>
      <c r="L835" s="31" t="s">
        <v>55</v>
      </c>
      <c r="M835" s="31" t="s">
        <v>51</v>
      </c>
      <c r="N835" s="31" t="s">
        <v>50</v>
      </c>
      <c r="O835" s="31" t="s">
        <v>66</v>
      </c>
      <c r="P835" s="31" t="s">
        <v>50</v>
      </c>
      <c r="Q835" s="31" t="s">
        <v>50</v>
      </c>
      <c r="R835" s="31" t="s">
        <v>86</v>
      </c>
      <c r="S835" s="31" t="s">
        <v>59</v>
      </c>
      <c r="T835" s="31" t="s">
        <v>60</v>
      </c>
      <c r="U835" s="31" t="s">
        <v>60</v>
      </c>
      <c r="V835" s="31" t="s">
        <v>86</v>
      </c>
      <c r="W835" s="31" t="s">
        <v>50</v>
      </c>
      <c r="X835" s="31" t="s">
        <v>366</v>
      </c>
      <c r="Y835" s="31" t="s">
        <v>54</v>
      </c>
      <c r="Z835" s="31" t="s">
        <v>62</v>
      </c>
      <c r="AA835" s="31" t="s">
        <v>50</v>
      </c>
      <c r="AB835" s="31" t="s">
        <v>50</v>
      </c>
      <c r="AC835" s="31" t="s">
        <v>87</v>
      </c>
      <c r="AD835" s="31" t="s">
        <v>72</v>
      </c>
      <c r="AE835" s="2">
        <f t="shared" si="133"/>
        <v>48</v>
      </c>
      <c r="AF835" s="31" t="s">
        <v>84</v>
      </c>
      <c r="AG835" s="31" t="s">
        <v>129</v>
      </c>
      <c r="AH835" s="31" t="s">
        <v>152</v>
      </c>
      <c r="AI835" s="31" t="s">
        <v>12043</v>
      </c>
      <c r="AJ835" s="31">
        <f t="shared" si="134"/>
        <v>0</v>
      </c>
      <c r="AK835" s="34">
        <f t="shared" si="135"/>
        <v>-99</v>
      </c>
      <c r="AL835" s="30">
        <f t="shared" si="136"/>
        <v>-99</v>
      </c>
      <c r="AM835" s="5">
        <f t="shared" si="140"/>
        <v>23.33</v>
      </c>
      <c r="AN835" s="5">
        <f t="shared" si="141"/>
        <v>0</v>
      </c>
      <c r="AO835" s="30">
        <f t="shared" si="142"/>
        <v>0</v>
      </c>
      <c r="AP835" s="30">
        <f t="shared" si="137"/>
        <v>0</v>
      </c>
      <c r="AQ835" t="str">
        <f t="shared" si="138"/>
        <v>Before 1978</v>
      </c>
      <c r="AR835" s="2">
        <f t="shared" si="139"/>
        <v>1975</v>
      </c>
      <c r="AS835" s="2">
        <f t="shared" si="143"/>
        <v>-99</v>
      </c>
      <c r="AT835" s="31" t="s">
        <v>50</v>
      </c>
      <c r="AU835" s="31" t="s">
        <v>50</v>
      </c>
      <c r="AV835" s="31" t="s">
        <v>66</v>
      </c>
      <c r="AW835" s="31" t="s">
        <v>57</v>
      </c>
      <c r="AX835" s="31" t="s">
        <v>50</v>
      </c>
      <c r="AY835" s="31" t="s">
        <v>50</v>
      </c>
      <c r="AZ835" s="31" t="s">
        <v>152</v>
      </c>
      <c r="BA835" s="31" t="s">
        <v>12043</v>
      </c>
      <c r="BB835" s="31" t="s">
        <v>50</v>
      </c>
      <c r="BC835" s="31" t="s">
        <v>50</v>
      </c>
      <c r="BD835" s="31" t="s">
        <v>50</v>
      </c>
      <c r="BE835" s="31" t="s">
        <v>50</v>
      </c>
      <c r="BF835" s="31" t="s">
        <v>50</v>
      </c>
    </row>
    <row r="836" spans="1:58" ht="45" x14ac:dyDescent="0.25">
      <c r="A836" s="31" t="s">
        <v>806</v>
      </c>
      <c r="B836" s="31" t="s">
        <v>49</v>
      </c>
      <c r="C836" s="32">
        <v>1</v>
      </c>
      <c r="D836" s="31" t="s">
        <v>50</v>
      </c>
      <c r="E836" s="31" t="s">
        <v>70</v>
      </c>
      <c r="F836" s="31" t="s">
        <v>71</v>
      </c>
      <c r="G836" s="31" t="s">
        <v>96</v>
      </c>
      <c r="H836" s="31" t="s">
        <v>194</v>
      </c>
      <c r="I836" s="31" t="s">
        <v>53</v>
      </c>
      <c r="J836" s="31" t="s">
        <v>54</v>
      </c>
      <c r="K836" s="31" t="s">
        <v>54</v>
      </c>
      <c r="L836" s="31" t="s">
        <v>55</v>
      </c>
      <c r="M836" s="31" t="s">
        <v>52</v>
      </c>
      <c r="N836" s="31" t="s">
        <v>50</v>
      </c>
      <c r="O836" s="31" t="s">
        <v>57</v>
      </c>
      <c r="P836" s="31" t="s">
        <v>50</v>
      </c>
      <c r="Q836" s="31" t="s">
        <v>588</v>
      </c>
      <c r="R836" s="31" t="s">
        <v>86</v>
      </c>
      <c r="S836" s="31" t="s">
        <v>59</v>
      </c>
      <c r="T836" s="31" t="s">
        <v>54</v>
      </c>
      <c r="U836" s="31" t="s">
        <v>54</v>
      </c>
      <c r="V836" s="31" t="s">
        <v>60</v>
      </c>
      <c r="W836" s="31" t="s">
        <v>50</v>
      </c>
      <c r="X836" s="31" t="s">
        <v>50</v>
      </c>
      <c r="Y836" s="31" t="s">
        <v>50</v>
      </c>
      <c r="Z836" s="31" t="s">
        <v>62</v>
      </c>
      <c r="AA836" s="31" t="s">
        <v>50</v>
      </c>
      <c r="AB836" s="31" t="s">
        <v>50</v>
      </c>
      <c r="AC836" s="31" t="s">
        <v>87</v>
      </c>
      <c r="AD836" s="31" t="s">
        <v>72</v>
      </c>
      <c r="AE836" s="2">
        <f t="shared" ref="AE836:AE899" si="144">IF(AG836="k",VALUE(AF836),IF(AG836="T",AF836*12,IF(TRIM(AF836)="","NA",AF836)))</f>
        <v>48</v>
      </c>
      <c r="AF836" s="31" t="s">
        <v>84</v>
      </c>
      <c r="AG836" s="31" t="s">
        <v>129</v>
      </c>
      <c r="AH836" s="31" t="s">
        <v>152</v>
      </c>
      <c r="AI836" s="31" t="s">
        <v>807</v>
      </c>
      <c r="AJ836" s="31">
        <f t="shared" ref="AJ836:AJ899" si="145">IF(AS836&gt;0,VALUE(M836),0)</f>
        <v>0</v>
      </c>
      <c r="AK836" s="34">
        <f t="shared" ref="AK836:AK899" si="146">IF(AS836&gt;0,IF(P836&lt;&gt;"",2013-VALUE(P836),IF(Q836&lt;&gt;"",2013-VALUE(Q836),-99)),-99)</f>
        <v>-99</v>
      </c>
      <c r="AL836" s="30">
        <f t="shared" ref="AL836:AL899" si="147">IF(OR((2013-AR836)=AK836,AK836=-99),-99,AK836)</f>
        <v>-99</v>
      </c>
      <c r="AM836" s="5">
        <f t="shared" si="140"/>
        <v>23.33</v>
      </c>
      <c r="AN836" s="5">
        <f t="shared" si="141"/>
        <v>0</v>
      </c>
      <c r="AO836" s="30">
        <f t="shared" si="142"/>
        <v>0</v>
      </c>
      <c r="AP836" s="30">
        <f t="shared" ref="AP836:AP899" si="148">AN836*AS836</f>
        <v>0</v>
      </c>
      <c r="AQ836" t="str">
        <f t="shared" ref="AQ836:AQ899" si="149">IF(OR(ISERROR(AR836),AR836=0),0,VLOOKUP(AR836,tblVintages,2,TRUE))</f>
        <v>2006 - 2009</v>
      </c>
      <c r="AR836" s="2">
        <f t="shared" ref="AR836:AR899" si="150">VLOOKUP(A836,tblBldgInfo,7,FALSE)</f>
        <v>2007</v>
      </c>
      <c r="AS836" s="2">
        <f t="shared" si="143"/>
        <v>-99</v>
      </c>
      <c r="AT836" s="31" t="s">
        <v>308</v>
      </c>
      <c r="AU836" s="31" t="s">
        <v>50</v>
      </c>
      <c r="AV836" s="31" t="s">
        <v>66</v>
      </c>
      <c r="AW836" s="31" t="s">
        <v>57</v>
      </c>
      <c r="AX836" s="31" t="s">
        <v>50</v>
      </c>
      <c r="AY836" s="31" t="s">
        <v>50</v>
      </c>
      <c r="AZ836" s="31" t="s">
        <v>152</v>
      </c>
      <c r="BA836" s="31" t="s">
        <v>807</v>
      </c>
      <c r="BB836" s="31" t="s">
        <v>50</v>
      </c>
      <c r="BC836" s="31" t="s">
        <v>50</v>
      </c>
      <c r="BD836" s="31" t="s">
        <v>50</v>
      </c>
      <c r="BE836" s="31" t="s">
        <v>50</v>
      </c>
      <c r="BF836" s="31" t="s">
        <v>50</v>
      </c>
    </row>
    <row r="837" spans="1:58" ht="45" x14ac:dyDescent="0.25">
      <c r="A837" s="31" t="s">
        <v>806</v>
      </c>
      <c r="B837" s="31" t="s">
        <v>49</v>
      </c>
      <c r="C837" s="32">
        <v>5</v>
      </c>
      <c r="D837" s="31" t="s">
        <v>50</v>
      </c>
      <c r="E837" s="31" t="s">
        <v>70</v>
      </c>
      <c r="F837" s="31" t="s">
        <v>71</v>
      </c>
      <c r="G837" s="31" t="s">
        <v>96</v>
      </c>
      <c r="H837" s="31" t="s">
        <v>194</v>
      </c>
      <c r="I837" s="31" t="s">
        <v>97</v>
      </c>
      <c r="J837" s="31" t="s">
        <v>54</v>
      </c>
      <c r="K837" s="31" t="s">
        <v>54</v>
      </c>
      <c r="L837" s="31" t="s">
        <v>55</v>
      </c>
      <c r="M837" s="31" t="s">
        <v>72</v>
      </c>
      <c r="N837" s="31" t="s">
        <v>50</v>
      </c>
      <c r="O837" s="31" t="s">
        <v>57</v>
      </c>
      <c r="P837" s="31" t="s">
        <v>50</v>
      </c>
      <c r="Q837" s="31" t="s">
        <v>588</v>
      </c>
      <c r="R837" s="31" t="s">
        <v>86</v>
      </c>
      <c r="S837" s="31" t="s">
        <v>59</v>
      </c>
      <c r="T837" s="31" t="s">
        <v>54</v>
      </c>
      <c r="U837" s="31" t="s">
        <v>54</v>
      </c>
      <c r="V837" s="31" t="s">
        <v>60</v>
      </c>
      <c r="W837" s="31" t="s">
        <v>50</v>
      </c>
      <c r="X837" s="31" t="s">
        <v>50</v>
      </c>
      <c r="Y837" s="31" t="s">
        <v>50</v>
      </c>
      <c r="Z837" s="31" t="s">
        <v>62</v>
      </c>
      <c r="AA837" s="31" t="s">
        <v>50</v>
      </c>
      <c r="AB837" s="31" t="s">
        <v>50</v>
      </c>
      <c r="AC837" s="31" t="s">
        <v>87</v>
      </c>
      <c r="AD837" s="31" t="s">
        <v>72</v>
      </c>
      <c r="AE837" s="2">
        <f t="shared" si="144"/>
        <v>48</v>
      </c>
      <c r="AF837" s="31" t="s">
        <v>84</v>
      </c>
      <c r="AG837" s="31" t="s">
        <v>129</v>
      </c>
      <c r="AH837" s="31" t="s">
        <v>152</v>
      </c>
      <c r="AI837" s="31" t="s">
        <v>807</v>
      </c>
      <c r="AJ837" s="31">
        <f t="shared" si="145"/>
        <v>0</v>
      </c>
      <c r="AK837" s="34">
        <f t="shared" si="146"/>
        <v>-99</v>
      </c>
      <c r="AL837" s="30">
        <f t="shared" si="147"/>
        <v>-99</v>
      </c>
      <c r="AM837" s="5">
        <f t="shared" ref="AM837:AM900" si="151">VLOOKUP(A837,tblSiteWeights,4,FALSE)</f>
        <v>23.33</v>
      </c>
      <c r="AN837" s="5">
        <f t="shared" ref="AN837:AN900" si="152">IF(AND(AS837&gt;0,AM837&gt;0),M837*AE837,0)</f>
        <v>0</v>
      </c>
      <c r="AO837" s="30">
        <f t="shared" ref="AO837:AO900" si="153">AN837*AS837</f>
        <v>0</v>
      </c>
      <c r="AP837" s="30">
        <f t="shared" si="148"/>
        <v>0</v>
      </c>
      <c r="AQ837" t="str">
        <f t="shared" si="149"/>
        <v>2006 - 2009</v>
      </c>
      <c r="AR837" s="2">
        <f t="shared" si="150"/>
        <v>2007</v>
      </c>
      <c r="AS837" s="2">
        <f t="shared" ref="AS837:AS900" si="154">IF(OR(AM837=0,AU837=""),-99,VALUE(AU837))</f>
        <v>-99</v>
      </c>
      <c r="AT837" s="31" t="s">
        <v>308</v>
      </c>
      <c r="AU837" s="31" t="s">
        <v>50</v>
      </c>
      <c r="AV837" s="31" t="s">
        <v>66</v>
      </c>
      <c r="AW837" s="31" t="s">
        <v>57</v>
      </c>
      <c r="AX837" s="31" t="s">
        <v>50</v>
      </c>
      <c r="AY837" s="31" t="s">
        <v>50</v>
      </c>
      <c r="AZ837" s="31" t="s">
        <v>152</v>
      </c>
      <c r="BA837" s="31" t="s">
        <v>807</v>
      </c>
      <c r="BB837" s="31" t="s">
        <v>50</v>
      </c>
      <c r="BC837" s="31" t="s">
        <v>50</v>
      </c>
      <c r="BD837" s="31" t="s">
        <v>50</v>
      </c>
      <c r="BE837" s="31" t="s">
        <v>50</v>
      </c>
      <c r="BF837" s="31" t="s">
        <v>50</v>
      </c>
    </row>
    <row r="838" spans="1:58" ht="45" x14ac:dyDescent="0.25">
      <c r="A838" s="31" t="s">
        <v>806</v>
      </c>
      <c r="B838" s="31" t="s">
        <v>49</v>
      </c>
      <c r="C838" s="32">
        <v>8</v>
      </c>
      <c r="D838" s="31" t="s">
        <v>50</v>
      </c>
      <c r="E838" s="31" t="s">
        <v>70</v>
      </c>
      <c r="F838" s="31" t="s">
        <v>71</v>
      </c>
      <c r="G838" s="31" t="s">
        <v>96</v>
      </c>
      <c r="H838" s="31" t="s">
        <v>194</v>
      </c>
      <c r="I838" s="31" t="s">
        <v>59</v>
      </c>
      <c r="J838" s="31" t="s">
        <v>54</v>
      </c>
      <c r="K838" s="31" t="s">
        <v>54</v>
      </c>
      <c r="L838" s="31" t="s">
        <v>55</v>
      </c>
      <c r="M838" s="31" t="s">
        <v>567</v>
      </c>
      <c r="N838" s="31" t="s">
        <v>50</v>
      </c>
      <c r="O838" s="31" t="s">
        <v>57</v>
      </c>
      <c r="P838" s="31" t="s">
        <v>50</v>
      </c>
      <c r="Q838" s="31" t="s">
        <v>588</v>
      </c>
      <c r="R838" s="31" t="s">
        <v>86</v>
      </c>
      <c r="S838" s="31" t="s">
        <v>59</v>
      </c>
      <c r="T838" s="31" t="s">
        <v>54</v>
      </c>
      <c r="U838" s="31" t="s">
        <v>54</v>
      </c>
      <c r="V838" s="31" t="s">
        <v>60</v>
      </c>
      <c r="W838" s="31" t="s">
        <v>50</v>
      </c>
      <c r="X838" s="31" t="s">
        <v>50</v>
      </c>
      <c r="Y838" s="31" t="s">
        <v>50</v>
      </c>
      <c r="Z838" s="31" t="s">
        <v>62</v>
      </c>
      <c r="AA838" s="31" t="s">
        <v>50</v>
      </c>
      <c r="AB838" s="31" t="s">
        <v>50</v>
      </c>
      <c r="AC838" s="31" t="s">
        <v>87</v>
      </c>
      <c r="AD838" s="31" t="s">
        <v>72</v>
      </c>
      <c r="AE838" s="2">
        <f t="shared" si="144"/>
        <v>48</v>
      </c>
      <c r="AF838" s="31" t="s">
        <v>84</v>
      </c>
      <c r="AG838" s="31" t="s">
        <v>129</v>
      </c>
      <c r="AH838" s="31" t="s">
        <v>152</v>
      </c>
      <c r="AI838" s="31" t="s">
        <v>807</v>
      </c>
      <c r="AJ838" s="31">
        <f t="shared" si="145"/>
        <v>0</v>
      </c>
      <c r="AK838" s="34">
        <f t="shared" si="146"/>
        <v>-99</v>
      </c>
      <c r="AL838" s="30">
        <f t="shared" si="147"/>
        <v>-99</v>
      </c>
      <c r="AM838" s="5">
        <f t="shared" si="151"/>
        <v>23.33</v>
      </c>
      <c r="AN838" s="5">
        <f t="shared" si="152"/>
        <v>0</v>
      </c>
      <c r="AO838" s="30">
        <f t="shared" si="153"/>
        <v>0</v>
      </c>
      <c r="AP838" s="30">
        <f t="shared" si="148"/>
        <v>0</v>
      </c>
      <c r="AQ838" t="str">
        <f t="shared" si="149"/>
        <v>2006 - 2009</v>
      </c>
      <c r="AR838" s="2">
        <f t="shared" si="150"/>
        <v>2007</v>
      </c>
      <c r="AS838" s="2">
        <f t="shared" si="154"/>
        <v>-99</v>
      </c>
      <c r="AT838" s="31" t="s">
        <v>308</v>
      </c>
      <c r="AU838" s="31" t="s">
        <v>50</v>
      </c>
      <c r="AV838" s="31" t="s">
        <v>66</v>
      </c>
      <c r="AW838" s="31" t="s">
        <v>57</v>
      </c>
      <c r="AX838" s="31" t="s">
        <v>50</v>
      </c>
      <c r="AY838" s="31" t="s">
        <v>50</v>
      </c>
      <c r="AZ838" s="31" t="s">
        <v>152</v>
      </c>
      <c r="BA838" s="31" t="s">
        <v>807</v>
      </c>
      <c r="BB838" s="31" t="s">
        <v>50</v>
      </c>
      <c r="BC838" s="31" t="s">
        <v>50</v>
      </c>
      <c r="BD838" s="31" t="s">
        <v>50</v>
      </c>
      <c r="BE838" s="31" t="s">
        <v>50</v>
      </c>
      <c r="BF838" s="31" t="s">
        <v>50</v>
      </c>
    </row>
    <row r="839" spans="1:58" ht="45" x14ac:dyDescent="0.25">
      <c r="A839" s="31" t="s">
        <v>4716</v>
      </c>
      <c r="B839" s="31" t="s">
        <v>49</v>
      </c>
      <c r="C839" s="32">
        <v>3</v>
      </c>
      <c r="D839" s="31" t="s">
        <v>50</v>
      </c>
      <c r="E839" s="31" t="s">
        <v>70</v>
      </c>
      <c r="F839" s="31" t="s">
        <v>71</v>
      </c>
      <c r="G839" s="31" t="s">
        <v>92</v>
      </c>
      <c r="H839" s="31" t="s">
        <v>99</v>
      </c>
      <c r="I839" s="31" t="s">
        <v>59</v>
      </c>
      <c r="J839" s="31" t="s">
        <v>54</v>
      </c>
      <c r="K839" s="31" t="s">
        <v>54</v>
      </c>
      <c r="L839" s="31" t="s">
        <v>55</v>
      </c>
      <c r="M839" s="31" t="s">
        <v>84</v>
      </c>
      <c r="N839" s="31" t="s">
        <v>50</v>
      </c>
      <c r="O839" s="31" t="s">
        <v>57</v>
      </c>
      <c r="P839" s="31" t="s">
        <v>50</v>
      </c>
      <c r="Q839" s="31" t="s">
        <v>50</v>
      </c>
      <c r="R839" s="31" t="s">
        <v>74</v>
      </c>
      <c r="S839" s="31" t="s">
        <v>59</v>
      </c>
      <c r="T839" s="31" t="s">
        <v>60</v>
      </c>
      <c r="U839" s="31" t="s">
        <v>60</v>
      </c>
      <c r="V839" s="31" t="s">
        <v>86</v>
      </c>
      <c r="W839" s="31" t="s">
        <v>50</v>
      </c>
      <c r="X839" s="31" t="s">
        <v>92</v>
      </c>
      <c r="Y839" s="31" t="s">
        <v>54</v>
      </c>
      <c r="Z839" s="31" t="s">
        <v>62</v>
      </c>
      <c r="AA839" s="31" t="s">
        <v>50</v>
      </c>
      <c r="AB839" s="31" t="s">
        <v>50</v>
      </c>
      <c r="AC839" s="31" t="s">
        <v>87</v>
      </c>
      <c r="AD839" s="31" t="s">
        <v>72</v>
      </c>
      <c r="AE839" s="2">
        <f t="shared" si="144"/>
        <v>48</v>
      </c>
      <c r="AF839" s="31" t="s">
        <v>84</v>
      </c>
      <c r="AG839" s="31" t="s">
        <v>129</v>
      </c>
      <c r="AH839" s="31" t="s">
        <v>152</v>
      </c>
      <c r="AI839" s="31" t="s">
        <v>12180</v>
      </c>
      <c r="AJ839" s="31">
        <f t="shared" si="145"/>
        <v>0</v>
      </c>
      <c r="AK839" s="34">
        <f t="shared" si="146"/>
        <v>-99</v>
      </c>
      <c r="AL839" s="30">
        <f t="shared" si="147"/>
        <v>-99</v>
      </c>
      <c r="AM839" s="5">
        <f t="shared" si="151"/>
        <v>61.55</v>
      </c>
      <c r="AN839" s="5">
        <f t="shared" si="152"/>
        <v>0</v>
      </c>
      <c r="AO839" s="30">
        <f t="shared" si="153"/>
        <v>0</v>
      </c>
      <c r="AP839" s="30">
        <f t="shared" si="148"/>
        <v>0</v>
      </c>
      <c r="AQ839" t="str">
        <f t="shared" si="149"/>
        <v>Before 1978</v>
      </c>
      <c r="AR839" s="2">
        <f t="shared" si="150"/>
        <v>1956</v>
      </c>
      <c r="AS839" s="2">
        <f t="shared" si="154"/>
        <v>-99</v>
      </c>
      <c r="AT839" s="31" t="s">
        <v>50</v>
      </c>
      <c r="AU839" s="31" t="s">
        <v>50</v>
      </c>
      <c r="AV839" s="31" t="s">
        <v>141</v>
      </c>
      <c r="AW839" s="31" t="s">
        <v>86</v>
      </c>
      <c r="AX839" s="31" t="s">
        <v>584</v>
      </c>
      <c r="AY839" s="31" t="s">
        <v>68</v>
      </c>
      <c r="AZ839" s="31" t="s">
        <v>152</v>
      </c>
      <c r="BA839" s="31" t="s">
        <v>12180</v>
      </c>
      <c r="BB839" s="31" t="s">
        <v>1277</v>
      </c>
      <c r="BC839" s="31" t="s">
        <v>173</v>
      </c>
      <c r="BD839" s="31" t="s">
        <v>50</v>
      </c>
      <c r="BE839" s="31" t="s">
        <v>50</v>
      </c>
      <c r="BF839" s="31" t="s">
        <v>50</v>
      </c>
    </row>
    <row r="840" spans="1:58" ht="45" x14ac:dyDescent="0.25">
      <c r="A840" s="31" t="s">
        <v>4716</v>
      </c>
      <c r="B840" s="31" t="s">
        <v>49</v>
      </c>
      <c r="C840" s="32">
        <v>9</v>
      </c>
      <c r="D840" s="31" t="s">
        <v>50</v>
      </c>
      <c r="E840" s="31" t="s">
        <v>70</v>
      </c>
      <c r="F840" s="31" t="s">
        <v>71</v>
      </c>
      <c r="G840" s="31" t="s">
        <v>92</v>
      </c>
      <c r="H840" s="31" t="s">
        <v>99</v>
      </c>
      <c r="I840" s="31" t="s">
        <v>66</v>
      </c>
      <c r="J840" s="31" t="s">
        <v>54</v>
      </c>
      <c r="K840" s="31" t="s">
        <v>54</v>
      </c>
      <c r="L840" s="31" t="s">
        <v>55</v>
      </c>
      <c r="M840" s="31" t="s">
        <v>51</v>
      </c>
      <c r="N840" s="31" t="s">
        <v>50</v>
      </c>
      <c r="O840" s="31" t="s">
        <v>57</v>
      </c>
      <c r="P840" s="31" t="s">
        <v>50</v>
      </c>
      <c r="Q840" s="31" t="s">
        <v>50</v>
      </c>
      <c r="R840" s="31" t="s">
        <v>74</v>
      </c>
      <c r="S840" s="31" t="s">
        <v>59</v>
      </c>
      <c r="T840" s="31" t="s">
        <v>60</v>
      </c>
      <c r="U840" s="31" t="s">
        <v>60</v>
      </c>
      <c r="V840" s="31" t="s">
        <v>86</v>
      </c>
      <c r="W840" s="31" t="s">
        <v>50</v>
      </c>
      <c r="X840" s="31" t="s">
        <v>92</v>
      </c>
      <c r="Y840" s="31" t="s">
        <v>54</v>
      </c>
      <c r="Z840" s="31" t="s">
        <v>62</v>
      </c>
      <c r="AA840" s="31" t="s">
        <v>50</v>
      </c>
      <c r="AB840" s="31" t="s">
        <v>50</v>
      </c>
      <c r="AC840" s="31" t="s">
        <v>87</v>
      </c>
      <c r="AD840" s="31" t="s">
        <v>72</v>
      </c>
      <c r="AE840" s="2">
        <f t="shared" si="144"/>
        <v>48</v>
      </c>
      <c r="AF840" s="31" t="s">
        <v>84</v>
      </c>
      <c r="AG840" s="31" t="s">
        <v>129</v>
      </c>
      <c r="AH840" s="31" t="s">
        <v>152</v>
      </c>
      <c r="AI840" s="31" t="s">
        <v>12180</v>
      </c>
      <c r="AJ840" s="31">
        <f t="shared" si="145"/>
        <v>0</v>
      </c>
      <c r="AK840" s="34">
        <f t="shared" si="146"/>
        <v>-99</v>
      </c>
      <c r="AL840" s="30">
        <f t="shared" si="147"/>
        <v>-99</v>
      </c>
      <c r="AM840" s="5">
        <f t="shared" si="151"/>
        <v>61.55</v>
      </c>
      <c r="AN840" s="5">
        <f t="shared" si="152"/>
        <v>0</v>
      </c>
      <c r="AO840" s="30">
        <f t="shared" si="153"/>
        <v>0</v>
      </c>
      <c r="AP840" s="30">
        <f t="shared" si="148"/>
        <v>0</v>
      </c>
      <c r="AQ840" t="str">
        <f t="shared" si="149"/>
        <v>Before 1978</v>
      </c>
      <c r="AR840" s="2">
        <f t="shared" si="150"/>
        <v>1956</v>
      </c>
      <c r="AS840" s="2">
        <f t="shared" si="154"/>
        <v>-99</v>
      </c>
      <c r="AT840" s="31" t="s">
        <v>50</v>
      </c>
      <c r="AU840" s="31" t="s">
        <v>50</v>
      </c>
      <c r="AV840" s="31" t="s">
        <v>141</v>
      </c>
      <c r="AW840" s="31" t="s">
        <v>86</v>
      </c>
      <c r="AX840" s="31" t="s">
        <v>584</v>
      </c>
      <c r="AY840" s="31" t="s">
        <v>68</v>
      </c>
      <c r="AZ840" s="31" t="s">
        <v>152</v>
      </c>
      <c r="BA840" s="31" t="s">
        <v>12180</v>
      </c>
      <c r="BB840" s="31" t="s">
        <v>1277</v>
      </c>
      <c r="BC840" s="31" t="s">
        <v>173</v>
      </c>
      <c r="BD840" s="31" t="s">
        <v>50</v>
      </c>
      <c r="BE840" s="31" t="s">
        <v>50</v>
      </c>
      <c r="BF840" s="31" t="s">
        <v>50</v>
      </c>
    </row>
    <row r="841" spans="1:58" ht="45" x14ac:dyDescent="0.25">
      <c r="A841" s="31" t="s">
        <v>4744</v>
      </c>
      <c r="B841" s="31" t="s">
        <v>49</v>
      </c>
      <c r="C841" s="32">
        <v>2</v>
      </c>
      <c r="D841" s="31" t="s">
        <v>50</v>
      </c>
      <c r="E841" s="31" t="s">
        <v>84</v>
      </c>
      <c r="F841" s="31" t="s">
        <v>85</v>
      </c>
      <c r="G841" s="31" t="s">
        <v>50</v>
      </c>
      <c r="H841" s="31" t="s">
        <v>50</v>
      </c>
      <c r="I841" s="31" t="s">
        <v>70</v>
      </c>
      <c r="J841" s="31" t="s">
        <v>54</v>
      </c>
      <c r="K841" s="31" t="s">
        <v>54</v>
      </c>
      <c r="L841" s="31" t="s">
        <v>55</v>
      </c>
      <c r="M841" s="31" t="s">
        <v>72</v>
      </c>
      <c r="N841" s="31" t="s">
        <v>56</v>
      </c>
      <c r="O841" s="31" t="s">
        <v>60</v>
      </c>
      <c r="P841" s="31" t="s">
        <v>98</v>
      </c>
      <c r="Q841" s="31" t="s">
        <v>98</v>
      </c>
      <c r="R841" s="31" t="s">
        <v>58</v>
      </c>
      <c r="S841" s="31" t="s">
        <v>59</v>
      </c>
      <c r="T841" s="31" t="s">
        <v>60</v>
      </c>
      <c r="U841" s="31" t="s">
        <v>60</v>
      </c>
      <c r="V841" s="31" t="s">
        <v>60</v>
      </c>
      <c r="W841" s="31" t="s">
        <v>50</v>
      </c>
      <c r="X841" s="31" t="s">
        <v>366</v>
      </c>
      <c r="Y841" s="31" t="s">
        <v>50</v>
      </c>
      <c r="Z841" s="31" t="s">
        <v>62</v>
      </c>
      <c r="AA841" s="31" t="s">
        <v>50</v>
      </c>
      <c r="AB841" s="31" t="s">
        <v>50</v>
      </c>
      <c r="AC841" s="31" t="s">
        <v>63</v>
      </c>
      <c r="AD841" s="31" t="s">
        <v>72</v>
      </c>
      <c r="AE841" s="2">
        <f t="shared" si="144"/>
        <v>48</v>
      </c>
      <c r="AF841" s="31" t="s">
        <v>84</v>
      </c>
      <c r="AG841" s="31" t="s">
        <v>129</v>
      </c>
      <c r="AH841" s="31" t="s">
        <v>924</v>
      </c>
      <c r="AI841" s="31" t="s">
        <v>12181</v>
      </c>
      <c r="AJ841" s="31">
        <f t="shared" si="145"/>
        <v>0</v>
      </c>
      <c r="AK841" s="34">
        <f t="shared" si="146"/>
        <v>-99</v>
      </c>
      <c r="AL841" s="30">
        <f t="shared" si="147"/>
        <v>-99</v>
      </c>
      <c r="AM841" s="5">
        <f t="shared" si="151"/>
        <v>337.68</v>
      </c>
      <c r="AN841" s="5">
        <f t="shared" si="152"/>
        <v>0</v>
      </c>
      <c r="AO841" s="30">
        <f t="shared" si="153"/>
        <v>0</v>
      </c>
      <c r="AP841" s="30">
        <f t="shared" si="148"/>
        <v>0</v>
      </c>
      <c r="AQ841">
        <f t="shared" si="149"/>
        <v>0</v>
      </c>
      <c r="AR841" s="2">
        <f t="shared" si="150"/>
        <v>0</v>
      </c>
      <c r="AS841" s="2">
        <f t="shared" si="154"/>
        <v>-99</v>
      </c>
      <c r="AT841" s="31" t="s">
        <v>50</v>
      </c>
      <c r="AU841" s="31" t="s">
        <v>50</v>
      </c>
      <c r="AV841" s="31" t="s">
        <v>66</v>
      </c>
      <c r="AW841" s="31" t="s">
        <v>57</v>
      </c>
      <c r="AX841" s="31" t="s">
        <v>12759</v>
      </c>
      <c r="AY841" s="31" t="s">
        <v>171</v>
      </c>
      <c r="AZ841" s="31" t="s">
        <v>50</v>
      </c>
      <c r="BA841" s="31" t="s">
        <v>50</v>
      </c>
      <c r="BB841" s="31" t="s">
        <v>50</v>
      </c>
      <c r="BC841" s="31" t="s">
        <v>50</v>
      </c>
      <c r="BD841" s="31" t="s">
        <v>50</v>
      </c>
      <c r="BE841" s="31" t="s">
        <v>50</v>
      </c>
      <c r="BF841" s="31" t="s">
        <v>50</v>
      </c>
    </row>
    <row r="842" spans="1:58" ht="45" x14ac:dyDescent="0.25">
      <c r="A842" s="31" t="s">
        <v>4759</v>
      </c>
      <c r="B842" s="31" t="s">
        <v>49</v>
      </c>
      <c r="C842" s="32">
        <v>3</v>
      </c>
      <c r="D842" s="31" t="s">
        <v>50</v>
      </c>
      <c r="E842" s="31" t="s">
        <v>72</v>
      </c>
      <c r="F842" s="31" t="s">
        <v>52</v>
      </c>
      <c r="G842" s="31" t="s">
        <v>50</v>
      </c>
      <c r="H842" s="31" t="s">
        <v>50</v>
      </c>
      <c r="I842" s="31" t="s">
        <v>53</v>
      </c>
      <c r="J842" s="31" t="s">
        <v>54</v>
      </c>
      <c r="K842" s="31" t="s">
        <v>54</v>
      </c>
      <c r="L842" s="31" t="s">
        <v>55</v>
      </c>
      <c r="M842" s="31" t="s">
        <v>52</v>
      </c>
      <c r="N842" s="31" t="s">
        <v>50</v>
      </c>
      <c r="O842" s="31" t="s">
        <v>57</v>
      </c>
      <c r="P842" s="31" t="s">
        <v>50</v>
      </c>
      <c r="Q842" s="31" t="s">
        <v>662</v>
      </c>
      <c r="R842" s="31" t="s">
        <v>58</v>
      </c>
      <c r="S842" s="31" t="s">
        <v>58</v>
      </c>
      <c r="T842" s="31" t="s">
        <v>60</v>
      </c>
      <c r="U842" s="31" t="s">
        <v>60</v>
      </c>
      <c r="V842" s="31" t="s">
        <v>60</v>
      </c>
      <c r="W842" s="31" t="s">
        <v>50</v>
      </c>
      <c r="X842" s="31" t="s">
        <v>50</v>
      </c>
      <c r="Y842" s="31" t="s">
        <v>50</v>
      </c>
      <c r="Z842" s="31" t="s">
        <v>62</v>
      </c>
      <c r="AA842" s="31" t="s">
        <v>50</v>
      </c>
      <c r="AB842" s="31" t="s">
        <v>50</v>
      </c>
      <c r="AC842" s="31" t="s">
        <v>87</v>
      </c>
      <c r="AD842" s="31" t="s">
        <v>72</v>
      </c>
      <c r="AE842" s="2">
        <f t="shared" si="144"/>
        <v>48</v>
      </c>
      <c r="AF842" s="31" t="s">
        <v>84</v>
      </c>
      <c r="AG842" s="31" t="s">
        <v>129</v>
      </c>
      <c r="AH842" s="31" t="s">
        <v>231</v>
      </c>
      <c r="AI842" s="31" t="s">
        <v>12182</v>
      </c>
      <c r="AJ842" s="31">
        <f t="shared" si="145"/>
        <v>0</v>
      </c>
      <c r="AK842" s="34">
        <f t="shared" si="146"/>
        <v>-99</v>
      </c>
      <c r="AL842" s="30">
        <f t="shared" si="147"/>
        <v>-99</v>
      </c>
      <c r="AM842" s="5">
        <f t="shared" si="151"/>
        <v>131.74</v>
      </c>
      <c r="AN842" s="5">
        <f t="shared" si="152"/>
        <v>0</v>
      </c>
      <c r="AO842" s="30">
        <f t="shared" si="153"/>
        <v>0</v>
      </c>
      <c r="AP842" s="30">
        <f t="shared" si="148"/>
        <v>0</v>
      </c>
      <c r="AQ842" t="str">
        <f t="shared" si="149"/>
        <v>1978 - 1992</v>
      </c>
      <c r="AR842" s="2">
        <f t="shared" si="150"/>
        <v>1978</v>
      </c>
      <c r="AS842" s="2">
        <f t="shared" si="154"/>
        <v>-99</v>
      </c>
      <c r="AT842" s="31" t="s">
        <v>50</v>
      </c>
      <c r="AU842" s="31" t="s">
        <v>50</v>
      </c>
      <c r="AV842" s="31" t="s">
        <v>292</v>
      </c>
      <c r="AW842" s="31" t="s">
        <v>86</v>
      </c>
      <c r="AX842" s="31" t="s">
        <v>50</v>
      </c>
      <c r="AY842" s="31" t="s">
        <v>50</v>
      </c>
      <c r="AZ842" s="31" t="s">
        <v>231</v>
      </c>
      <c r="BA842" s="31" t="s">
        <v>12724</v>
      </c>
      <c r="BB842" s="31" t="s">
        <v>50</v>
      </c>
      <c r="BC842" s="31" t="s">
        <v>50</v>
      </c>
      <c r="BD842" s="31" t="s">
        <v>50</v>
      </c>
      <c r="BE842" s="31" t="s">
        <v>50</v>
      </c>
      <c r="BF842" s="31" t="s">
        <v>50</v>
      </c>
    </row>
    <row r="843" spans="1:58" ht="45" x14ac:dyDescent="0.25">
      <c r="A843" s="31" t="s">
        <v>4759</v>
      </c>
      <c r="B843" s="31" t="s">
        <v>49</v>
      </c>
      <c r="C843" s="32">
        <v>6</v>
      </c>
      <c r="D843" s="31" t="s">
        <v>50</v>
      </c>
      <c r="E843" s="31" t="s">
        <v>84</v>
      </c>
      <c r="F843" s="31" t="s">
        <v>85</v>
      </c>
      <c r="G843" s="31" t="s">
        <v>50</v>
      </c>
      <c r="H843" s="31" t="s">
        <v>50</v>
      </c>
      <c r="I843" s="31" t="s">
        <v>97</v>
      </c>
      <c r="J843" s="31" t="s">
        <v>54</v>
      </c>
      <c r="K843" s="31" t="s">
        <v>54</v>
      </c>
      <c r="L843" s="31" t="s">
        <v>55</v>
      </c>
      <c r="M843" s="31" t="s">
        <v>72</v>
      </c>
      <c r="N843" s="31" t="s">
        <v>50</v>
      </c>
      <c r="O843" s="31" t="s">
        <v>60</v>
      </c>
      <c r="P843" s="31" t="s">
        <v>107</v>
      </c>
      <c r="Q843" s="31" t="s">
        <v>50</v>
      </c>
      <c r="R843" s="31" t="s">
        <v>58</v>
      </c>
      <c r="S843" s="31" t="s">
        <v>58</v>
      </c>
      <c r="T843" s="31" t="s">
        <v>60</v>
      </c>
      <c r="U843" s="31" t="s">
        <v>60</v>
      </c>
      <c r="V843" s="31" t="s">
        <v>60</v>
      </c>
      <c r="W843" s="31" t="s">
        <v>50</v>
      </c>
      <c r="X843" s="31" t="s">
        <v>50</v>
      </c>
      <c r="Y843" s="31" t="s">
        <v>60</v>
      </c>
      <c r="Z843" s="31" t="s">
        <v>62</v>
      </c>
      <c r="AA843" s="31" t="s">
        <v>50</v>
      </c>
      <c r="AB843" s="31" t="s">
        <v>50</v>
      </c>
      <c r="AC843" s="31" t="s">
        <v>63</v>
      </c>
      <c r="AD843" s="31" t="s">
        <v>72</v>
      </c>
      <c r="AE843" s="2">
        <f t="shared" si="144"/>
        <v>48</v>
      </c>
      <c r="AF843" s="31" t="s">
        <v>84</v>
      </c>
      <c r="AG843" s="31" t="s">
        <v>129</v>
      </c>
      <c r="AH843" s="31" t="s">
        <v>796</v>
      </c>
      <c r="AI843" s="31" t="s">
        <v>12183</v>
      </c>
      <c r="AJ843" s="31">
        <f t="shared" si="145"/>
        <v>0</v>
      </c>
      <c r="AK843" s="34">
        <f t="shared" si="146"/>
        <v>-99</v>
      </c>
      <c r="AL843" s="30">
        <f t="shared" si="147"/>
        <v>-99</v>
      </c>
      <c r="AM843" s="5">
        <f t="shared" si="151"/>
        <v>131.74</v>
      </c>
      <c r="AN843" s="5">
        <f t="shared" si="152"/>
        <v>0</v>
      </c>
      <c r="AO843" s="30">
        <f t="shared" si="153"/>
        <v>0</v>
      </c>
      <c r="AP843" s="30">
        <f t="shared" si="148"/>
        <v>0</v>
      </c>
      <c r="AQ843" t="str">
        <f t="shared" si="149"/>
        <v>1978 - 1992</v>
      </c>
      <c r="AR843" s="2">
        <f t="shared" si="150"/>
        <v>1978</v>
      </c>
      <c r="AS843" s="2">
        <f t="shared" si="154"/>
        <v>-99</v>
      </c>
      <c r="AT843" s="31" t="s">
        <v>50</v>
      </c>
      <c r="AU843" s="31" t="s">
        <v>50</v>
      </c>
      <c r="AV843" s="31" t="s">
        <v>141</v>
      </c>
      <c r="AW843" s="31" t="s">
        <v>86</v>
      </c>
      <c r="AX843" s="31" t="s">
        <v>50</v>
      </c>
      <c r="AY843" s="31" t="s">
        <v>50</v>
      </c>
      <c r="AZ843" s="31" t="s">
        <v>796</v>
      </c>
      <c r="BA843" s="31" t="s">
        <v>12760</v>
      </c>
      <c r="BB843" s="31" t="s">
        <v>50</v>
      </c>
      <c r="BC843" s="31" t="s">
        <v>50</v>
      </c>
      <c r="BD843" s="31" t="s">
        <v>50</v>
      </c>
      <c r="BE843" s="31" t="s">
        <v>50</v>
      </c>
      <c r="BF843" s="31" t="s">
        <v>50</v>
      </c>
    </row>
    <row r="844" spans="1:58" ht="45" x14ac:dyDescent="0.25">
      <c r="A844" s="31" t="s">
        <v>1347</v>
      </c>
      <c r="B844" s="31" t="s">
        <v>49</v>
      </c>
      <c r="C844" s="32">
        <v>1</v>
      </c>
      <c r="D844" s="31" t="s">
        <v>50</v>
      </c>
      <c r="E844" s="31" t="s">
        <v>52</v>
      </c>
      <c r="F844" s="31" t="s">
        <v>84</v>
      </c>
      <c r="G844" s="31" t="s">
        <v>50</v>
      </c>
      <c r="H844" s="31" t="s">
        <v>50</v>
      </c>
      <c r="I844" s="31" t="s">
        <v>53</v>
      </c>
      <c r="J844" s="31" t="s">
        <v>54</v>
      </c>
      <c r="K844" s="31" t="s">
        <v>54</v>
      </c>
      <c r="L844" s="31" t="s">
        <v>55</v>
      </c>
      <c r="M844" s="31" t="s">
        <v>72</v>
      </c>
      <c r="N844" s="31" t="s">
        <v>50</v>
      </c>
      <c r="O844" s="31" t="s">
        <v>57</v>
      </c>
      <c r="P844" s="31" t="s">
        <v>359</v>
      </c>
      <c r="Q844" s="31" t="s">
        <v>50</v>
      </c>
      <c r="R844" s="31" t="s">
        <v>58</v>
      </c>
      <c r="S844" s="31" t="s">
        <v>58</v>
      </c>
      <c r="T844" s="31" t="s">
        <v>50</v>
      </c>
      <c r="U844" s="31" t="s">
        <v>50</v>
      </c>
      <c r="V844" s="31" t="s">
        <v>60</v>
      </c>
      <c r="W844" s="31" t="s">
        <v>50</v>
      </c>
      <c r="X844" s="31" t="s">
        <v>50</v>
      </c>
      <c r="Y844" s="31" t="s">
        <v>50</v>
      </c>
      <c r="Z844" s="31" t="s">
        <v>62</v>
      </c>
      <c r="AA844" s="31" t="s">
        <v>50</v>
      </c>
      <c r="AB844" s="31" t="s">
        <v>50</v>
      </c>
      <c r="AC844" s="31" t="s">
        <v>87</v>
      </c>
      <c r="AD844" s="31" t="s">
        <v>72</v>
      </c>
      <c r="AE844" s="2">
        <f t="shared" si="144"/>
        <v>48</v>
      </c>
      <c r="AF844" s="31" t="s">
        <v>84</v>
      </c>
      <c r="AG844" s="31" t="s">
        <v>129</v>
      </c>
      <c r="AH844" s="31" t="s">
        <v>796</v>
      </c>
      <c r="AI844" s="31" t="s">
        <v>1348</v>
      </c>
      <c r="AJ844" s="31">
        <f t="shared" si="145"/>
        <v>1</v>
      </c>
      <c r="AK844" s="34">
        <f t="shared" si="146"/>
        <v>12</v>
      </c>
      <c r="AL844" s="30">
        <f t="shared" si="147"/>
        <v>12</v>
      </c>
      <c r="AM844" s="5">
        <f t="shared" si="151"/>
        <v>425.97</v>
      </c>
      <c r="AN844" s="5">
        <f t="shared" si="152"/>
        <v>48</v>
      </c>
      <c r="AO844" s="30">
        <f t="shared" si="153"/>
        <v>480</v>
      </c>
      <c r="AP844" s="30">
        <f t="shared" si="148"/>
        <v>480</v>
      </c>
      <c r="AQ844">
        <f t="shared" si="149"/>
        <v>0</v>
      </c>
      <c r="AR844" s="2">
        <f t="shared" si="150"/>
        <v>0</v>
      </c>
      <c r="AS844" s="2">
        <f t="shared" si="154"/>
        <v>10</v>
      </c>
      <c r="AT844" s="31" t="s">
        <v>50</v>
      </c>
      <c r="AU844" s="31" t="s">
        <v>92</v>
      </c>
      <c r="AV844" s="31" t="s">
        <v>141</v>
      </c>
      <c r="AW844" s="31" t="s">
        <v>86</v>
      </c>
      <c r="AX844" s="31" t="s">
        <v>191</v>
      </c>
      <c r="AY844" s="31" t="s">
        <v>68</v>
      </c>
      <c r="AZ844" s="31" t="s">
        <v>796</v>
      </c>
      <c r="BA844" s="31" t="s">
        <v>50</v>
      </c>
      <c r="BB844" s="31" t="s">
        <v>50</v>
      </c>
      <c r="BC844" s="31" t="s">
        <v>50</v>
      </c>
      <c r="BD844" s="31" t="s">
        <v>50</v>
      </c>
      <c r="BE844" s="31" t="s">
        <v>50</v>
      </c>
      <c r="BF844" s="31" t="s">
        <v>50</v>
      </c>
    </row>
    <row r="845" spans="1:58" ht="45" x14ac:dyDescent="0.25">
      <c r="A845" s="31" t="s">
        <v>4824</v>
      </c>
      <c r="B845" s="31" t="s">
        <v>49</v>
      </c>
      <c r="C845" s="32">
        <v>2</v>
      </c>
      <c r="D845" s="31" t="s">
        <v>50</v>
      </c>
      <c r="E845" s="31" t="s">
        <v>99</v>
      </c>
      <c r="F845" s="31" t="s">
        <v>102</v>
      </c>
      <c r="G845" s="31" t="s">
        <v>99</v>
      </c>
      <c r="H845" s="31" t="s">
        <v>102</v>
      </c>
      <c r="I845" s="31" t="s">
        <v>59</v>
      </c>
      <c r="J845" s="31" t="s">
        <v>54</v>
      </c>
      <c r="K845" s="31" t="s">
        <v>54</v>
      </c>
      <c r="L845" s="31" t="s">
        <v>55</v>
      </c>
      <c r="M845" s="31" t="s">
        <v>84</v>
      </c>
      <c r="N845" s="31" t="s">
        <v>60</v>
      </c>
      <c r="O845" s="31" t="s">
        <v>57</v>
      </c>
      <c r="P845" s="31" t="s">
        <v>50</v>
      </c>
      <c r="Q845" s="31" t="s">
        <v>588</v>
      </c>
      <c r="R845" s="31" t="s">
        <v>86</v>
      </c>
      <c r="S845" s="31" t="s">
        <v>59</v>
      </c>
      <c r="T845" s="31" t="s">
        <v>60</v>
      </c>
      <c r="U845" s="31" t="s">
        <v>60</v>
      </c>
      <c r="V845" s="31" t="s">
        <v>60</v>
      </c>
      <c r="W845" s="31" t="s">
        <v>50</v>
      </c>
      <c r="X845" s="31" t="s">
        <v>50</v>
      </c>
      <c r="Y845" s="31" t="s">
        <v>50</v>
      </c>
      <c r="Z845" s="31" t="s">
        <v>62</v>
      </c>
      <c r="AA845" s="31" t="s">
        <v>50</v>
      </c>
      <c r="AB845" s="31" t="s">
        <v>50</v>
      </c>
      <c r="AC845" s="31" t="s">
        <v>87</v>
      </c>
      <c r="AD845" s="31" t="s">
        <v>72</v>
      </c>
      <c r="AE845" s="2">
        <f t="shared" si="144"/>
        <v>48</v>
      </c>
      <c r="AF845" s="31" t="s">
        <v>84</v>
      </c>
      <c r="AG845" s="31" t="s">
        <v>129</v>
      </c>
      <c r="AH845" s="31" t="s">
        <v>152</v>
      </c>
      <c r="AI845" s="31" t="s">
        <v>12184</v>
      </c>
      <c r="AJ845" s="31">
        <f t="shared" si="145"/>
        <v>0</v>
      </c>
      <c r="AK845" s="34">
        <f t="shared" si="146"/>
        <v>-99</v>
      </c>
      <c r="AL845" s="30">
        <f t="shared" si="147"/>
        <v>-99</v>
      </c>
      <c r="AM845" s="5">
        <f t="shared" si="151"/>
        <v>23.33</v>
      </c>
      <c r="AN845" s="5">
        <f t="shared" si="152"/>
        <v>0</v>
      </c>
      <c r="AO845" s="30">
        <f t="shared" si="153"/>
        <v>0</v>
      </c>
      <c r="AP845" s="30">
        <f t="shared" si="148"/>
        <v>0</v>
      </c>
      <c r="AQ845" t="str">
        <f t="shared" si="149"/>
        <v>Before 1978</v>
      </c>
      <c r="AR845" s="2">
        <f t="shared" si="150"/>
        <v>1972</v>
      </c>
      <c r="AS845" s="2">
        <f t="shared" si="154"/>
        <v>-99</v>
      </c>
      <c r="AT845" s="31" t="s">
        <v>50</v>
      </c>
      <c r="AU845" s="31" t="s">
        <v>50</v>
      </c>
      <c r="AV845" s="31" t="s">
        <v>66</v>
      </c>
      <c r="AW845" s="31" t="s">
        <v>57</v>
      </c>
      <c r="AX845" s="31" t="s">
        <v>50</v>
      </c>
      <c r="AY845" s="31" t="s">
        <v>50</v>
      </c>
      <c r="AZ845" s="31" t="s">
        <v>152</v>
      </c>
      <c r="BA845" s="31" t="s">
        <v>12184</v>
      </c>
      <c r="BB845" s="31" t="s">
        <v>50</v>
      </c>
      <c r="BC845" s="31" t="s">
        <v>50</v>
      </c>
      <c r="BD845" s="31" t="s">
        <v>50</v>
      </c>
      <c r="BE845" s="31" t="s">
        <v>50</v>
      </c>
      <c r="BF845" s="31" t="s">
        <v>50</v>
      </c>
    </row>
    <row r="846" spans="1:58" ht="45" x14ac:dyDescent="0.25">
      <c r="A846" s="31" t="s">
        <v>1350</v>
      </c>
      <c r="B846" s="31" t="s">
        <v>49</v>
      </c>
      <c r="C846" s="32">
        <v>1</v>
      </c>
      <c r="D846" s="31" t="s">
        <v>50</v>
      </c>
      <c r="E846" s="31" t="s">
        <v>84</v>
      </c>
      <c r="F846" s="31" t="s">
        <v>52</v>
      </c>
      <c r="G846" s="31" t="s">
        <v>50</v>
      </c>
      <c r="H846" s="31" t="s">
        <v>50</v>
      </c>
      <c r="I846" s="31" t="s">
        <v>53</v>
      </c>
      <c r="J846" s="31" t="s">
        <v>54</v>
      </c>
      <c r="K846" s="31" t="s">
        <v>54</v>
      </c>
      <c r="L846" s="31" t="s">
        <v>128</v>
      </c>
      <c r="M846" s="31" t="s">
        <v>72</v>
      </c>
      <c r="N846" s="31" t="s">
        <v>56</v>
      </c>
      <c r="O846" s="31" t="s">
        <v>60</v>
      </c>
      <c r="P846" s="31" t="s">
        <v>98</v>
      </c>
      <c r="Q846" s="31" t="s">
        <v>50</v>
      </c>
      <c r="R846" s="31" t="s">
        <v>74</v>
      </c>
      <c r="S846" s="31" t="s">
        <v>59</v>
      </c>
      <c r="T846" s="31" t="s">
        <v>60</v>
      </c>
      <c r="U846" s="31" t="s">
        <v>60</v>
      </c>
      <c r="V846" s="31" t="s">
        <v>60</v>
      </c>
      <c r="W846" s="31" t="s">
        <v>50</v>
      </c>
      <c r="X846" s="31" t="s">
        <v>50</v>
      </c>
      <c r="Y846" s="31" t="s">
        <v>50</v>
      </c>
      <c r="Z846" s="31" t="s">
        <v>62</v>
      </c>
      <c r="AA846" s="31" t="s">
        <v>50</v>
      </c>
      <c r="AB846" s="31" t="s">
        <v>50</v>
      </c>
      <c r="AC846" s="31" t="s">
        <v>63</v>
      </c>
      <c r="AD846" s="31" t="s">
        <v>72</v>
      </c>
      <c r="AE846" s="2">
        <f t="shared" si="144"/>
        <v>48</v>
      </c>
      <c r="AF846" s="31" t="s">
        <v>84</v>
      </c>
      <c r="AG846" s="31" t="s">
        <v>129</v>
      </c>
      <c r="AH846" s="31" t="s">
        <v>372</v>
      </c>
      <c r="AI846" s="31" t="s">
        <v>1351</v>
      </c>
      <c r="AJ846" s="31">
        <f t="shared" si="145"/>
        <v>1</v>
      </c>
      <c r="AK846" s="34">
        <f t="shared" si="146"/>
        <v>2</v>
      </c>
      <c r="AL846" s="30">
        <f t="shared" si="147"/>
        <v>2</v>
      </c>
      <c r="AM846" s="5">
        <f t="shared" si="151"/>
        <v>586.08000000000004</v>
      </c>
      <c r="AN846" s="5">
        <f t="shared" si="152"/>
        <v>48</v>
      </c>
      <c r="AO846" s="30">
        <f t="shared" si="153"/>
        <v>624</v>
      </c>
      <c r="AP846" s="30">
        <f t="shared" si="148"/>
        <v>624</v>
      </c>
      <c r="AQ846" t="str">
        <f t="shared" si="149"/>
        <v>1993 - 2001</v>
      </c>
      <c r="AR846" s="2">
        <f t="shared" si="150"/>
        <v>1996</v>
      </c>
      <c r="AS846" s="2">
        <f t="shared" si="154"/>
        <v>13</v>
      </c>
      <c r="AT846" s="31" t="s">
        <v>50</v>
      </c>
      <c r="AU846" s="31" t="s">
        <v>100</v>
      </c>
      <c r="AV846" s="31" t="s">
        <v>66</v>
      </c>
      <c r="AW846" s="31" t="s">
        <v>204</v>
      </c>
      <c r="AX846" s="31" t="s">
        <v>50</v>
      </c>
      <c r="AY846" s="31" t="s">
        <v>68</v>
      </c>
      <c r="AZ846" s="31" t="s">
        <v>1352</v>
      </c>
      <c r="BA846" s="31" t="s">
        <v>1353</v>
      </c>
      <c r="BB846" s="31" t="s">
        <v>50</v>
      </c>
      <c r="BC846" s="31" t="s">
        <v>50</v>
      </c>
      <c r="BD846" s="31" t="s">
        <v>50</v>
      </c>
      <c r="BE846" s="31" t="s">
        <v>50</v>
      </c>
      <c r="BF846" s="31" t="s">
        <v>50</v>
      </c>
    </row>
    <row r="847" spans="1:58" ht="45" x14ac:dyDescent="0.25">
      <c r="A847" s="31" t="s">
        <v>4838</v>
      </c>
      <c r="B847" s="31" t="s">
        <v>49</v>
      </c>
      <c r="C847" s="32">
        <v>1</v>
      </c>
      <c r="D847" s="31" t="s">
        <v>50</v>
      </c>
      <c r="E847" s="31" t="s">
        <v>84</v>
      </c>
      <c r="F847" s="31" t="s">
        <v>85</v>
      </c>
      <c r="G847" s="31" t="s">
        <v>70</v>
      </c>
      <c r="H847" s="31" t="s">
        <v>71</v>
      </c>
      <c r="I847" s="31" t="s">
        <v>53</v>
      </c>
      <c r="J847" s="31" t="s">
        <v>54</v>
      </c>
      <c r="K847" s="31" t="s">
        <v>54</v>
      </c>
      <c r="L847" s="31" t="s">
        <v>55</v>
      </c>
      <c r="M847" s="31" t="s">
        <v>169</v>
      </c>
      <c r="N847" s="31" t="s">
        <v>50</v>
      </c>
      <c r="O847" s="31" t="s">
        <v>57</v>
      </c>
      <c r="P847" s="31" t="s">
        <v>50</v>
      </c>
      <c r="Q847" s="31" t="s">
        <v>300</v>
      </c>
      <c r="R847" s="31" t="s">
        <v>74</v>
      </c>
      <c r="S847" s="31" t="s">
        <v>59</v>
      </c>
      <c r="T847" s="31" t="s">
        <v>60</v>
      </c>
      <c r="U847" s="31" t="s">
        <v>60</v>
      </c>
      <c r="V847" s="31" t="s">
        <v>60</v>
      </c>
      <c r="W847" s="31" t="s">
        <v>50</v>
      </c>
      <c r="X847" s="31" t="s">
        <v>50</v>
      </c>
      <c r="Y847" s="31" t="s">
        <v>50</v>
      </c>
      <c r="Z847" s="31" t="s">
        <v>62</v>
      </c>
      <c r="AA847" s="31" t="s">
        <v>50</v>
      </c>
      <c r="AB847" s="31" t="s">
        <v>50</v>
      </c>
      <c r="AC847" s="31" t="s">
        <v>87</v>
      </c>
      <c r="AD847" s="31" t="s">
        <v>72</v>
      </c>
      <c r="AE847" s="2">
        <f t="shared" si="144"/>
        <v>48</v>
      </c>
      <c r="AF847" s="31" t="s">
        <v>84</v>
      </c>
      <c r="AG847" s="31" t="s">
        <v>129</v>
      </c>
      <c r="AH847" s="31" t="s">
        <v>152</v>
      </c>
      <c r="AI847" s="31" t="s">
        <v>12185</v>
      </c>
      <c r="AJ847" s="31">
        <f t="shared" si="145"/>
        <v>0</v>
      </c>
      <c r="AK847" s="34">
        <f t="shared" si="146"/>
        <v>-99</v>
      </c>
      <c r="AL847" s="30">
        <f t="shared" si="147"/>
        <v>-99</v>
      </c>
      <c r="AM847" s="5">
        <f t="shared" si="151"/>
        <v>23.33</v>
      </c>
      <c r="AN847" s="5">
        <f t="shared" si="152"/>
        <v>0</v>
      </c>
      <c r="AO847" s="30">
        <f t="shared" si="153"/>
        <v>0</v>
      </c>
      <c r="AP847" s="30">
        <f t="shared" si="148"/>
        <v>0</v>
      </c>
      <c r="AQ847" t="str">
        <f t="shared" si="149"/>
        <v>1993 - 2001</v>
      </c>
      <c r="AR847" s="2">
        <f t="shared" si="150"/>
        <v>2000</v>
      </c>
      <c r="AS847" s="2">
        <f t="shared" si="154"/>
        <v>-99</v>
      </c>
      <c r="AT847" s="31" t="s">
        <v>50</v>
      </c>
      <c r="AU847" s="31" t="s">
        <v>50</v>
      </c>
      <c r="AV847" s="31" t="s">
        <v>66</v>
      </c>
      <c r="AW847" s="31" t="s">
        <v>57</v>
      </c>
      <c r="AX847" s="31" t="s">
        <v>50</v>
      </c>
      <c r="AY847" s="31" t="s">
        <v>50</v>
      </c>
      <c r="AZ847" s="31" t="s">
        <v>152</v>
      </c>
      <c r="BA847" s="31" t="s">
        <v>12185</v>
      </c>
      <c r="BB847" s="31" t="s">
        <v>50</v>
      </c>
      <c r="BC847" s="31" t="s">
        <v>50</v>
      </c>
      <c r="BD847" s="31" t="s">
        <v>50</v>
      </c>
      <c r="BE847" s="31" t="s">
        <v>50</v>
      </c>
      <c r="BF847" s="31" t="s">
        <v>50</v>
      </c>
    </row>
    <row r="848" spans="1:58" ht="45" x14ac:dyDescent="0.25">
      <c r="A848" s="31" t="s">
        <v>4838</v>
      </c>
      <c r="B848" s="31" t="s">
        <v>49</v>
      </c>
      <c r="C848" s="32">
        <v>4</v>
      </c>
      <c r="D848" s="31" t="s">
        <v>50</v>
      </c>
      <c r="E848" s="31" t="s">
        <v>84</v>
      </c>
      <c r="F848" s="31" t="s">
        <v>85</v>
      </c>
      <c r="G848" s="31" t="s">
        <v>70</v>
      </c>
      <c r="H848" s="31" t="s">
        <v>71</v>
      </c>
      <c r="I848" s="31" t="s">
        <v>53</v>
      </c>
      <c r="J848" s="31" t="s">
        <v>54</v>
      </c>
      <c r="K848" s="31" t="s">
        <v>54</v>
      </c>
      <c r="L848" s="31" t="s">
        <v>55</v>
      </c>
      <c r="M848" s="31" t="s">
        <v>72</v>
      </c>
      <c r="N848" s="31" t="s">
        <v>50</v>
      </c>
      <c r="O848" s="31" t="s">
        <v>57</v>
      </c>
      <c r="P848" s="31" t="s">
        <v>50</v>
      </c>
      <c r="Q848" s="31" t="s">
        <v>300</v>
      </c>
      <c r="R848" s="31" t="s">
        <v>74</v>
      </c>
      <c r="S848" s="31" t="s">
        <v>59</v>
      </c>
      <c r="T848" s="31" t="s">
        <v>60</v>
      </c>
      <c r="U848" s="31" t="s">
        <v>60</v>
      </c>
      <c r="V848" s="31" t="s">
        <v>86</v>
      </c>
      <c r="W848" s="31" t="s">
        <v>50</v>
      </c>
      <c r="X848" s="31" t="s">
        <v>92</v>
      </c>
      <c r="Y848" s="31" t="s">
        <v>54</v>
      </c>
      <c r="Z848" s="31" t="s">
        <v>62</v>
      </c>
      <c r="AA848" s="31" t="s">
        <v>50</v>
      </c>
      <c r="AB848" s="31" t="s">
        <v>50</v>
      </c>
      <c r="AC848" s="31" t="s">
        <v>87</v>
      </c>
      <c r="AD848" s="31" t="s">
        <v>72</v>
      </c>
      <c r="AE848" s="2">
        <f t="shared" si="144"/>
        <v>48</v>
      </c>
      <c r="AF848" s="31" t="s">
        <v>84</v>
      </c>
      <c r="AG848" s="31" t="s">
        <v>129</v>
      </c>
      <c r="AH848" s="31" t="s">
        <v>152</v>
      </c>
      <c r="AI848" s="31" t="s">
        <v>12043</v>
      </c>
      <c r="AJ848" s="31">
        <f t="shared" si="145"/>
        <v>0</v>
      </c>
      <c r="AK848" s="34">
        <f t="shared" si="146"/>
        <v>-99</v>
      </c>
      <c r="AL848" s="30">
        <f t="shared" si="147"/>
        <v>-99</v>
      </c>
      <c r="AM848" s="5">
        <f t="shared" si="151"/>
        <v>23.33</v>
      </c>
      <c r="AN848" s="5">
        <f t="shared" si="152"/>
        <v>0</v>
      </c>
      <c r="AO848" s="30">
        <f t="shared" si="153"/>
        <v>0</v>
      </c>
      <c r="AP848" s="30">
        <f t="shared" si="148"/>
        <v>0</v>
      </c>
      <c r="AQ848" t="str">
        <f t="shared" si="149"/>
        <v>1993 - 2001</v>
      </c>
      <c r="AR848" s="2">
        <f t="shared" si="150"/>
        <v>2000</v>
      </c>
      <c r="AS848" s="2">
        <f t="shared" si="154"/>
        <v>-99</v>
      </c>
      <c r="AT848" s="31" t="s">
        <v>50</v>
      </c>
      <c r="AU848" s="31" t="s">
        <v>50</v>
      </c>
      <c r="AV848" s="31" t="s">
        <v>66</v>
      </c>
      <c r="AW848" s="31" t="s">
        <v>57</v>
      </c>
      <c r="AX848" s="31" t="s">
        <v>50</v>
      </c>
      <c r="AY848" s="31" t="s">
        <v>50</v>
      </c>
      <c r="AZ848" s="31" t="s">
        <v>152</v>
      </c>
      <c r="BA848" s="31" t="s">
        <v>12043</v>
      </c>
      <c r="BB848" s="31" t="s">
        <v>50</v>
      </c>
      <c r="BC848" s="31" t="s">
        <v>50</v>
      </c>
      <c r="BD848" s="31" t="s">
        <v>50</v>
      </c>
      <c r="BE848" s="31" t="s">
        <v>50</v>
      </c>
      <c r="BF848" s="31" t="s">
        <v>50</v>
      </c>
    </row>
    <row r="849" spans="1:58" ht="45" x14ac:dyDescent="0.25">
      <c r="A849" s="31" t="s">
        <v>4862</v>
      </c>
      <c r="B849" s="31" t="s">
        <v>49</v>
      </c>
      <c r="C849" s="32">
        <v>6</v>
      </c>
      <c r="D849" s="31" t="s">
        <v>50</v>
      </c>
      <c r="E849" s="31" t="s">
        <v>85</v>
      </c>
      <c r="F849" s="31" t="s">
        <v>70</v>
      </c>
      <c r="G849" s="31" t="s">
        <v>50</v>
      </c>
      <c r="H849" s="31" t="s">
        <v>50</v>
      </c>
      <c r="I849" s="31" t="s">
        <v>53</v>
      </c>
      <c r="J849" s="31" t="s">
        <v>54</v>
      </c>
      <c r="K849" s="31" t="s">
        <v>54</v>
      </c>
      <c r="L849" s="31" t="s">
        <v>128</v>
      </c>
      <c r="M849" s="31" t="s">
        <v>72</v>
      </c>
      <c r="N849" s="31" t="s">
        <v>50</v>
      </c>
      <c r="O849" s="31" t="s">
        <v>57</v>
      </c>
      <c r="P849" s="31" t="s">
        <v>50</v>
      </c>
      <c r="Q849" s="31" t="s">
        <v>50</v>
      </c>
      <c r="R849" s="31" t="s">
        <v>58</v>
      </c>
      <c r="S849" s="31" t="s">
        <v>59</v>
      </c>
      <c r="T849" s="31" t="s">
        <v>60</v>
      </c>
      <c r="U849" s="31" t="s">
        <v>60</v>
      </c>
      <c r="V849" s="31" t="s">
        <v>60</v>
      </c>
      <c r="W849" s="31" t="s">
        <v>50</v>
      </c>
      <c r="X849" s="31" t="s">
        <v>50</v>
      </c>
      <c r="Y849" s="31" t="s">
        <v>50</v>
      </c>
      <c r="Z849" s="31" t="s">
        <v>62</v>
      </c>
      <c r="AA849" s="31" t="s">
        <v>50</v>
      </c>
      <c r="AB849" s="31" t="s">
        <v>50</v>
      </c>
      <c r="AC849" s="31" t="s">
        <v>87</v>
      </c>
      <c r="AD849" s="31" t="s">
        <v>72</v>
      </c>
      <c r="AE849" s="2">
        <f t="shared" si="144"/>
        <v>48</v>
      </c>
      <c r="AF849" s="31" t="s">
        <v>84</v>
      </c>
      <c r="AG849" s="31" t="s">
        <v>129</v>
      </c>
      <c r="AH849" s="31" t="s">
        <v>136</v>
      </c>
      <c r="AI849" s="31" t="s">
        <v>12186</v>
      </c>
      <c r="AJ849" s="31">
        <f t="shared" si="145"/>
        <v>0</v>
      </c>
      <c r="AK849" s="34">
        <f t="shared" si="146"/>
        <v>-99</v>
      </c>
      <c r="AL849" s="30">
        <f t="shared" si="147"/>
        <v>-99</v>
      </c>
      <c r="AM849" s="5">
        <f t="shared" si="151"/>
        <v>30.7</v>
      </c>
      <c r="AN849" s="5">
        <f t="shared" si="152"/>
        <v>0</v>
      </c>
      <c r="AO849" s="30">
        <f t="shared" si="153"/>
        <v>0</v>
      </c>
      <c r="AP849" s="30">
        <f t="shared" si="148"/>
        <v>0</v>
      </c>
      <c r="AQ849" t="str">
        <f t="shared" si="149"/>
        <v>Before 1978</v>
      </c>
      <c r="AR849" s="2">
        <f t="shared" si="150"/>
        <v>1963</v>
      </c>
      <c r="AS849" s="2">
        <f t="shared" si="154"/>
        <v>-99</v>
      </c>
      <c r="AT849" s="31" t="s">
        <v>50</v>
      </c>
      <c r="AU849" s="31" t="s">
        <v>50</v>
      </c>
      <c r="AV849" s="31" t="s">
        <v>141</v>
      </c>
      <c r="AW849" s="31" t="s">
        <v>86</v>
      </c>
      <c r="AX849" s="31" t="s">
        <v>50</v>
      </c>
      <c r="AY849" s="31" t="s">
        <v>50</v>
      </c>
      <c r="AZ849" s="31" t="s">
        <v>136</v>
      </c>
      <c r="BA849" s="31" t="s">
        <v>12186</v>
      </c>
      <c r="BB849" s="31" t="s">
        <v>50</v>
      </c>
      <c r="BC849" s="31" t="s">
        <v>50</v>
      </c>
      <c r="BD849" s="31" t="s">
        <v>50</v>
      </c>
      <c r="BE849" s="31" t="s">
        <v>50</v>
      </c>
      <c r="BF849" s="31" t="s">
        <v>50</v>
      </c>
    </row>
    <row r="850" spans="1:58" ht="45" x14ac:dyDescent="0.25">
      <c r="A850" s="31" t="s">
        <v>4862</v>
      </c>
      <c r="B850" s="31" t="s">
        <v>49</v>
      </c>
      <c r="C850" s="32">
        <v>9</v>
      </c>
      <c r="D850" s="31" t="s">
        <v>50</v>
      </c>
      <c r="E850" s="31" t="s">
        <v>85</v>
      </c>
      <c r="F850" s="31" t="s">
        <v>70</v>
      </c>
      <c r="G850" s="31" t="s">
        <v>50</v>
      </c>
      <c r="H850" s="31" t="s">
        <v>50</v>
      </c>
      <c r="I850" s="31" t="s">
        <v>53</v>
      </c>
      <c r="J850" s="31" t="s">
        <v>54</v>
      </c>
      <c r="K850" s="31" t="s">
        <v>54</v>
      </c>
      <c r="L850" s="31" t="s">
        <v>128</v>
      </c>
      <c r="M850" s="31" t="s">
        <v>72</v>
      </c>
      <c r="N850" s="31" t="s">
        <v>50</v>
      </c>
      <c r="O850" s="31" t="s">
        <v>57</v>
      </c>
      <c r="P850" s="31" t="s">
        <v>123</v>
      </c>
      <c r="Q850" s="31" t="s">
        <v>50</v>
      </c>
      <c r="R850" s="31" t="s">
        <v>58</v>
      </c>
      <c r="S850" s="31" t="s">
        <v>59</v>
      </c>
      <c r="T850" s="31" t="s">
        <v>60</v>
      </c>
      <c r="U850" s="31" t="s">
        <v>60</v>
      </c>
      <c r="V850" s="31" t="s">
        <v>60</v>
      </c>
      <c r="W850" s="31" t="s">
        <v>50</v>
      </c>
      <c r="X850" s="31" t="s">
        <v>50</v>
      </c>
      <c r="Y850" s="31" t="s">
        <v>50</v>
      </c>
      <c r="Z850" s="31" t="s">
        <v>62</v>
      </c>
      <c r="AA850" s="31" t="s">
        <v>50</v>
      </c>
      <c r="AB850" s="31" t="s">
        <v>50</v>
      </c>
      <c r="AC850" s="31" t="s">
        <v>87</v>
      </c>
      <c r="AD850" s="31" t="s">
        <v>72</v>
      </c>
      <c r="AE850" s="2">
        <f t="shared" si="144"/>
        <v>48</v>
      </c>
      <c r="AF850" s="31" t="s">
        <v>84</v>
      </c>
      <c r="AG850" s="31" t="s">
        <v>129</v>
      </c>
      <c r="AH850" s="31" t="s">
        <v>144</v>
      </c>
      <c r="AI850" s="31" t="s">
        <v>12187</v>
      </c>
      <c r="AJ850" s="31">
        <f t="shared" si="145"/>
        <v>0</v>
      </c>
      <c r="AK850" s="34">
        <f t="shared" si="146"/>
        <v>-99</v>
      </c>
      <c r="AL850" s="30">
        <f t="shared" si="147"/>
        <v>-99</v>
      </c>
      <c r="AM850" s="5">
        <f t="shared" si="151"/>
        <v>30.7</v>
      </c>
      <c r="AN850" s="5">
        <f t="shared" si="152"/>
        <v>0</v>
      </c>
      <c r="AO850" s="30">
        <f t="shared" si="153"/>
        <v>0</v>
      </c>
      <c r="AP850" s="30">
        <f t="shared" si="148"/>
        <v>0</v>
      </c>
      <c r="AQ850" t="str">
        <f t="shared" si="149"/>
        <v>Before 1978</v>
      </c>
      <c r="AR850" s="2">
        <f t="shared" si="150"/>
        <v>1963</v>
      </c>
      <c r="AS850" s="2">
        <f t="shared" si="154"/>
        <v>-99</v>
      </c>
      <c r="AT850" s="31" t="s">
        <v>50</v>
      </c>
      <c r="AU850" s="31" t="s">
        <v>50</v>
      </c>
      <c r="AV850" s="31" t="s">
        <v>141</v>
      </c>
      <c r="AW850" s="31" t="s">
        <v>86</v>
      </c>
      <c r="AX850" s="31" t="s">
        <v>50</v>
      </c>
      <c r="AY850" s="31" t="s">
        <v>50</v>
      </c>
      <c r="AZ850" s="31" t="s">
        <v>144</v>
      </c>
      <c r="BA850" s="31" t="s">
        <v>12187</v>
      </c>
      <c r="BB850" s="31" t="s">
        <v>50</v>
      </c>
      <c r="BC850" s="31" t="s">
        <v>50</v>
      </c>
      <c r="BD850" s="31" t="s">
        <v>50</v>
      </c>
      <c r="BE850" s="31" t="s">
        <v>50</v>
      </c>
      <c r="BF850" s="31" t="s">
        <v>50</v>
      </c>
    </row>
    <row r="851" spans="1:58" ht="45" x14ac:dyDescent="0.25">
      <c r="A851" s="31" t="s">
        <v>1358</v>
      </c>
      <c r="B851" s="31" t="s">
        <v>49</v>
      </c>
      <c r="C851" s="32">
        <v>3</v>
      </c>
      <c r="D851" s="31" t="s">
        <v>50</v>
      </c>
      <c r="E851" s="31" t="s">
        <v>102</v>
      </c>
      <c r="F851" s="31" t="s">
        <v>50</v>
      </c>
      <c r="G851" s="31" t="s">
        <v>50</v>
      </c>
      <c r="H851" s="31" t="s">
        <v>50</v>
      </c>
      <c r="I851" s="31" t="s">
        <v>53</v>
      </c>
      <c r="J851" s="31" t="s">
        <v>54</v>
      </c>
      <c r="K851" s="31" t="s">
        <v>54</v>
      </c>
      <c r="L851" s="31" t="s">
        <v>128</v>
      </c>
      <c r="M851" s="31" t="s">
        <v>72</v>
      </c>
      <c r="N851" s="31" t="s">
        <v>56</v>
      </c>
      <c r="O851" s="31" t="s">
        <v>57</v>
      </c>
      <c r="P851" s="31" t="s">
        <v>73</v>
      </c>
      <c r="Q851" s="31" t="s">
        <v>50</v>
      </c>
      <c r="R851" s="31" t="s">
        <v>74</v>
      </c>
      <c r="S851" s="31" t="s">
        <v>59</v>
      </c>
      <c r="T851" s="31" t="s">
        <v>60</v>
      </c>
      <c r="U851" s="31" t="s">
        <v>60</v>
      </c>
      <c r="V851" s="31" t="s">
        <v>60</v>
      </c>
      <c r="W851" s="31" t="s">
        <v>50</v>
      </c>
      <c r="X851" s="31" t="s">
        <v>50</v>
      </c>
      <c r="Y851" s="31" t="s">
        <v>50</v>
      </c>
      <c r="Z851" s="31" t="s">
        <v>62</v>
      </c>
      <c r="AA851" s="31" t="s">
        <v>50</v>
      </c>
      <c r="AB851" s="31" t="s">
        <v>50</v>
      </c>
      <c r="AC851" s="31" t="s">
        <v>63</v>
      </c>
      <c r="AD851" s="31" t="s">
        <v>72</v>
      </c>
      <c r="AE851" s="2">
        <f t="shared" si="144"/>
        <v>48</v>
      </c>
      <c r="AF851" s="31" t="s">
        <v>84</v>
      </c>
      <c r="AG851" s="31" t="s">
        <v>129</v>
      </c>
      <c r="AH851" s="31" t="s">
        <v>924</v>
      </c>
      <c r="AI851" s="31" t="s">
        <v>1359</v>
      </c>
      <c r="AJ851" s="31">
        <f t="shared" si="145"/>
        <v>1</v>
      </c>
      <c r="AK851" s="34">
        <f t="shared" si="146"/>
        <v>1</v>
      </c>
      <c r="AL851" s="30">
        <f t="shared" si="147"/>
        <v>1</v>
      </c>
      <c r="AM851" s="5">
        <f t="shared" si="151"/>
        <v>33.979999999999997</v>
      </c>
      <c r="AN851" s="5">
        <f t="shared" si="152"/>
        <v>48</v>
      </c>
      <c r="AO851" s="30">
        <f t="shared" si="153"/>
        <v>624</v>
      </c>
      <c r="AP851" s="30">
        <f t="shared" si="148"/>
        <v>624</v>
      </c>
      <c r="AQ851" t="str">
        <f t="shared" si="149"/>
        <v>1978 - 1992</v>
      </c>
      <c r="AR851" s="2">
        <f t="shared" si="150"/>
        <v>1984</v>
      </c>
      <c r="AS851" s="2">
        <f t="shared" si="154"/>
        <v>13</v>
      </c>
      <c r="AT851" s="31" t="s">
        <v>50</v>
      </c>
      <c r="AU851" s="31" t="s">
        <v>100</v>
      </c>
      <c r="AV851" s="31" t="s">
        <v>60</v>
      </c>
      <c r="AW851" s="31" t="s">
        <v>50</v>
      </c>
      <c r="AX851" s="31" t="s">
        <v>50</v>
      </c>
      <c r="AY851" s="31" t="s">
        <v>50</v>
      </c>
      <c r="AZ851" s="31" t="s">
        <v>50</v>
      </c>
      <c r="BA851" s="31" t="s">
        <v>50</v>
      </c>
      <c r="BB851" s="31" t="s">
        <v>50</v>
      </c>
      <c r="BC851" s="31" t="s">
        <v>50</v>
      </c>
      <c r="BD851" s="31" t="s">
        <v>50</v>
      </c>
      <c r="BE851" s="31" t="s">
        <v>50</v>
      </c>
      <c r="BF851" s="31" t="s">
        <v>50</v>
      </c>
    </row>
    <row r="852" spans="1:58" ht="45" x14ac:dyDescent="0.25">
      <c r="A852" s="31" t="s">
        <v>4904</v>
      </c>
      <c r="B852" s="31" t="s">
        <v>49</v>
      </c>
      <c r="C852" s="32">
        <v>1</v>
      </c>
      <c r="D852" s="31" t="s">
        <v>50</v>
      </c>
      <c r="E852" s="31" t="s">
        <v>70</v>
      </c>
      <c r="F852" s="31" t="s">
        <v>71</v>
      </c>
      <c r="G852" s="31" t="s">
        <v>50</v>
      </c>
      <c r="H852" s="31" t="s">
        <v>50</v>
      </c>
      <c r="I852" s="31" t="s">
        <v>53</v>
      </c>
      <c r="J852" s="31" t="s">
        <v>54</v>
      </c>
      <c r="K852" s="31" t="s">
        <v>54</v>
      </c>
      <c r="L852" s="31" t="s">
        <v>55</v>
      </c>
      <c r="M852" s="31" t="s">
        <v>72</v>
      </c>
      <c r="N852" s="31" t="s">
        <v>50</v>
      </c>
      <c r="O852" s="31" t="s">
        <v>57</v>
      </c>
      <c r="P852" s="31" t="s">
        <v>160</v>
      </c>
      <c r="Q852" s="31" t="s">
        <v>160</v>
      </c>
      <c r="R852" s="31" t="s">
        <v>86</v>
      </c>
      <c r="S852" s="31" t="s">
        <v>59</v>
      </c>
      <c r="T852" s="31" t="s">
        <v>60</v>
      </c>
      <c r="U852" s="31" t="s">
        <v>60</v>
      </c>
      <c r="V852" s="31" t="s">
        <v>60</v>
      </c>
      <c r="W852" s="31" t="s">
        <v>50</v>
      </c>
      <c r="X852" s="31" t="s">
        <v>50</v>
      </c>
      <c r="Y852" s="31" t="s">
        <v>50</v>
      </c>
      <c r="Z852" s="31" t="s">
        <v>62</v>
      </c>
      <c r="AA852" s="31" t="s">
        <v>50</v>
      </c>
      <c r="AB852" s="31" t="s">
        <v>50</v>
      </c>
      <c r="AC852" s="31" t="s">
        <v>87</v>
      </c>
      <c r="AD852" s="31" t="s">
        <v>72</v>
      </c>
      <c r="AE852" s="2">
        <f t="shared" si="144"/>
        <v>48</v>
      </c>
      <c r="AF852" s="31" t="s">
        <v>211</v>
      </c>
      <c r="AG852" s="31" t="s">
        <v>76</v>
      </c>
      <c r="AH852" s="31" t="s">
        <v>77</v>
      </c>
      <c r="AI852" s="31" t="s">
        <v>1240</v>
      </c>
      <c r="AJ852" s="31">
        <f t="shared" si="145"/>
        <v>0</v>
      </c>
      <c r="AK852" s="34">
        <f t="shared" si="146"/>
        <v>-99</v>
      </c>
      <c r="AL852" s="30">
        <f t="shared" si="147"/>
        <v>-99</v>
      </c>
      <c r="AM852" s="5">
        <f t="shared" si="151"/>
        <v>661.12</v>
      </c>
      <c r="AN852" s="5">
        <f t="shared" si="152"/>
        <v>0</v>
      </c>
      <c r="AO852" s="30">
        <f t="shared" si="153"/>
        <v>0</v>
      </c>
      <c r="AP852" s="30">
        <f t="shared" si="148"/>
        <v>0</v>
      </c>
      <c r="AQ852" t="str">
        <f t="shared" si="149"/>
        <v>Before 1978</v>
      </c>
      <c r="AR852" s="2">
        <f t="shared" si="150"/>
        <v>1960</v>
      </c>
      <c r="AS852" s="2">
        <f t="shared" si="154"/>
        <v>-99</v>
      </c>
      <c r="AT852" s="31" t="s">
        <v>50</v>
      </c>
      <c r="AU852" s="31" t="s">
        <v>50</v>
      </c>
      <c r="AV852" s="31" t="s">
        <v>141</v>
      </c>
      <c r="AW852" s="31" t="s">
        <v>86</v>
      </c>
      <c r="AX852" s="31" t="s">
        <v>50</v>
      </c>
      <c r="AY852" s="31" t="s">
        <v>50</v>
      </c>
      <c r="AZ852" s="31" t="s">
        <v>50</v>
      </c>
      <c r="BA852" s="31" t="s">
        <v>50</v>
      </c>
      <c r="BB852" s="31" t="s">
        <v>50</v>
      </c>
      <c r="BC852" s="31" t="s">
        <v>50</v>
      </c>
      <c r="BD852" s="31" t="s">
        <v>50</v>
      </c>
      <c r="BE852" s="31" t="s">
        <v>50</v>
      </c>
      <c r="BF852" s="31" t="s">
        <v>50</v>
      </c>
    </row>
    <row r="853" spans="1:58" ht="45" x14ac:dyDescent="0.25">
      <c r="A853" s="31" t="s">
        <v>844</v>
      </c>
      <c r="B853" s="31" t="s">
        <v>49</v>
      </c>
      <c r="C853" s="32">
        <v>4</v>
      </c>
      <c r="D853" s="31" t="s">
        <v>50</v>
      </c>
      <c r="E853" s="31" t="s">
        <v>71</v>
      </c>
      <c r="F853" s="31" t="s">
        <v>96</v>
      </c>
      <c r="G853" s="31" t="s">
        <v>50</v>
      </c>
      <c r="H853" s="31" t="s">
        <v>50</v>
      </c>
      <c r="I853" s="31" t="s">
        <v>53</v>
      </c>
      <c r="J853" s="31" t="s">
        <v>54</v>
      </c>
      <c r="K853" s="31" t="s">
        <v>60</v>
      </c>
      <c r="L853" s="31" t="s">
        <v>55</v>
      </c>
      <c r="M853" s="31" t="s">
        <v>72</v>
      </c>
      <c r="N853" s="31" t="s">
        <v>50</v>
      </c>
      <c r="O853" s="31" t="s">
        <v>57</v>
      </c>
      <c r="P853" s="31" t="s">
        <v>50</v>
      </c>
      <c r="Q853" s="31" t="s">
        <v>50</v>
      </c>
      <c r="R853" s="31" t="s">
        <v>58</v>
      </c>
      <c r="S853" s="31" t="s">
        <v>58</v>
      </c>
      <c r="T853" s="31" t="s">
        <v>50</v>
      </c>
      <c r="U853" s="31" t="s">
        <v>50</v>
      </c>
      <c r="V853" s="31" t="s">
        <v>50</v>
      </c>
      <c r="W853" s="31" t="s">
        <v>50</v>
      </c>
      <c r="X853" s="31" t="s">
        <v>50</v>
      </c>
      <c r="Y853" s="31" t="s">
        <v>50</v>
      </c>
      <c r="Z853" s="31" t="s">
        <v>62</v>
      </c>
      <c r="AA853" s="31" t="s">
        <v>50</v>
      </c>
      <c r="AB853" s="31" t="s">
        <v>50</v>
      </c>
      <c r="AC853" s="31" t="s">
        <v>50</v>
      </c>
      <c r="AD853" s="31" t="s">
        <v>50</v>
      </c>
      <c r="AE853" s="2">
        <f t="shared" si="144"/>
        <v>48</v>
      </c>
      <c r="AF853" s="31" t="s">
        <v>84</v>
      </c>
      <c r="AG853" s="31" t="s">
        <v>129</v>
      </c>
      <c r="AH853" s="31" t="s">
        <v>50</v>
      </c>
      <c r="AI853" s="31" t="s">
        <v>50</v>
      </c>
      <c r="AJ853" s="31">
        <f t="shared" si="145"/>
        <v>0</v>
      </c>
      <c r="AK853" s="34">
        <f t="shared" si="146"/>
        <v>-99</v>
      </c>
      <c r="AL853" s="30">
        <f t="shared" si="147"/>
        <v>-99</v>
      </c>
      <c r="AM853" s="5">
        <f t="shared" si="151"/>
        <v>2.62</v>
      </c>
      <c r="AN853" s="5">
        <f t="shared" si="152"/>
        <v>0</v>
      </c>
      <c r="AO853" s="30">
        <f t="shared" si="153"/>
        <v>0</v>
      </c>
      <c r="AP853" s="30">
        <f t="shared" si="148"/>
        <v>0</v>
      </c>
      <c r="AQ853" t="str">
        <f t="shared" si="149"/>
        <v>1993 - 2001</v>
      </c>
      <c r="AR853" s="2">
        <f t="shared" si="150"/>
        <v>1994</v>
      </c>
      <c r="AS853" s="2">
        <f t="shared" si="154"/>
        <v>-99</v>
      </c>
      <c r="AT853" s="31" t="s">
        <v>50</v>
      </c>
      <c r="AU853" s="31" t="s">
        <v>50</v>
      </c>
      <c r="AV853" s="31" t="s">
        <v>66</v>
      </c>
      <c r="AW853" s="31" t="s">
        <v>57</v>
      </c>
      <c r="AX853" s="31" t="s">
        <v>50</v>
      </c>
      <c r="AY853" s="31" t="s">
        <v>50</v>
      </c>
      <c r="AZ853" s="31" t="s">
        <v>50</v>
      </c>
      <c r="BA853" s="31" t="s">
        <v>50</v>
      </c>
      <c r="BB853" s="31" t="s">
        <v>50</v>
      </c>
      <c r="BC853" s="31" t="s">
        <v>50</v>
      </c>
      <c r="BD853" s="31" t="s">
        <v>50</v>
      </c>
      <c r="BE853" s="31" t="s">
        <v>50</v>
      </c>
      <c r="BF853" s="31" t="s">
        <v>50</v>
      </c>
    </row>
    <row r="854" spans="1:58" ht="45" x14ac:dyDescent="0.25">
      <c r="A854" s="31" t="s">
        <v>844</v>
      </c>
      <c r="B854" s="31" t="s">
        <v>49</v>
      </c>
      <c r="C854" s="32">
        <v>6</v>
      </c>
      <c r="D854" s="31" t="s">
        <v>50</v>
      </c>
      <c r="E854" s="31" t="s">
        <v>71</v>
      </c>
      <c r="F854" s="31" t="s">
        <v>96</v>
      </c>
      <c r="G854" s="31" t="s">
        <v>50</v>
      </c>
      <c r="H854" s="31" t="s">
        <v>50</v>
      </c>
      <c r="I854" s="31" t="s">
        <v>53</v>
      </c>
      <c r="J854" s="31" t="s">
        <v>54</v>
      </c>
      <c r="K854" s="31" t="s">
        <v>60</v>
      </c>
      <c r="L854" s="31" t="s">
        <v>55</v>
      </c>
      <c r="M854" s="31" t="s">
        <v>72</v>
      </c>
      <c r="N854" s="31" t="s">
        <v>50</v>
      </c>
      <c r="O854" s="31" t="s">
        <v>57</v>
      </c>
      <c r="P854" s="31" t="s">
        <v>50</v>
      </c>
      <c r="Q854" s="31" t="s">
        <v>50</v>
      </c>
      <c r="R854" s="31" t="s">
        <v>58</v>
      </c>
      <c r="S854" s="31" t="s">
        <v>58</v>
      </c>
      <c r="T854" s="31" t="s">
        <v>50</v>
      </c>
      <c r="U854" s="31" t="s">
        <v>50</v>
      </c>
      <c r="V854" s="31" t="s">
        <v>50</v>
      </c>
      <c r="W854" s="31" t="s">
        <v>50</v>
      </c>
      <c r="X854" s="31" t="s">
        <v>50</v>
      </c>
      <c r="Y854" s="31" t="s">
        <v>50</v>
      </c>
      <c r="Z854" s="31" t="s">
        <v>62</v>
      </c>
      <c r="AA854" s="31" t="s">
        <v>50</v>
      </c>
      <c r="AB854" s="31" t="s">
        <v>50</v>
      </c>
      <c r="AC854" s="31" t="s">
        <v>50</v>
      </c>
      <c r="AD854" s="31" t="s">
        <v>50</v>
      </c>
      <c r="AE854" s="2">
        <f t="shared" si="144"/>
        <v>48</v>
      </c>
      <c r="AF854" s="31" t="s">
        <v>84</v>
      </c>
      <c r="AG854" s="31" t="s">
        <v>129</v>
      </c>
      <c r="AH854" s="31" t="s">
        <v>50</v>
      </c>
      <c r="AI854" s="31" t="s">
        <v>50</v>
      </c>
      <c r="AJ854" s="31">
        <f t="shared" si="145"/>
        <v>0</v>
      </c>
      <c r="AK854" s="34">
        <f t="shared" si="146"/>
        <v>-99</v>
      </c>
      <c r="AL854" s="30">
        <f t="shared" si="147"/>
        <v>-99</v>
      </c>
      <c r="AM854" s="5">
        <f t="shared" si="151"/>
        <v>2.62</v>
      </c>
      <c r="AN854" s="5">
        <f t="shared" si="152"/>
        <v>0</v>
      </c>
      <c r="AO854" s="30">
        <f t="shared" si="153"/>
        <v>0</v>
      </c>
      <c r="AP854" s="30">
        <f t="shared" si="148"/>
        <v>0</v>
      </c>
      <c r="AQ854" t="str">
        <f t="shared" si="149"/>
        <v>1993 - 2001</v>
      </c>
      <c r="AR854" s="2">
        <f t="shared" si="150"/>
        <v>1994</v>
      </c>
      <c r="AS854" s="2">
        <f t="shared" si="154"/>
        <v>-99</v>
      </c>
      <c r="AT854" s="31" t="s">
        <v>50</v>
      </c>
      <c r="AU854" s="31" t="s">
        <v>50</v>
      </c>
      <c r="AV854" s="31" t="s">
        <v>66</v>
      </c>
      <c r="AW854" s="31" t="s">
        <v>57</v>
      </c>
      <c r="AX854" s="31" t="s">
        <v>50</v>
      </c>
      <c r="AY854" s="31" t="s">
        <v>50</v>
      </c>
      <c r="AZ854" s="31" t="s">
        <v>50</v>
      </c>
      <c r="BA854" s="31" t="s">
        <v>50</v>
      </c>
      <c r="BB854" s="31" t="s">
        <v>50</v>
      </c>
      <c r="BC854" s="31" t="s">
        <v>50</v>
      </c>
      <c r="BD854" s="31" t="s">
        <v>50</v>
      </c>
      <c r="BE854" s="31" t="s">
        <v>50</v>
      </c>
      <c r="BF854" s="31" t="s">
        <v>50</v>
      </c>
    </row>
    <row r="855" spans="1:58" ht="45" x14ac:dyDescent="0.25">
      <c r="A855" s="31" t="s">
        <v>844</v>
      </c>
      <c r="B855" s="31" t="s">
        <v>49</v>
      </c>
      <c r="C855" s="32">
        <v>10</v>
      </c>
      <c r="D855" s="31" t="s">
        <v>50</v>
      </c>
      <c r="E855" s="31" t="s">
        <v>71</v>
      </c>
      <c r="F855" s="31" t="s">
        <v>96</v>
      </c>
      <c r="G855" s="31" t="s">
        <v>50</v>
      </c>
      <c r="H855" s="31" t="s">
        <v>50</v>
      </c>
      <c r="I855" s="31" t="s">
        <v>53</v>
      </c>
      <c r="J855" s="31" t="s">
        <v>54</v>
      </c>
      <c r="K855" s="31" t="s">
        <v>60</v>
      </c>
      <c r="L855" s="31" t="s">
        <v>55</v>
      </c>
      <c r="M855" s="31" t="s">
        <v>72</v>
      </c>
      <c r="N855" s="31" t="s">
        <v>50</v>
      </c>
      <c r="O855" s="31" t="s">
        <v>57</v>
      </c>
      <c r="P855" s="31" t="s">
        <v>50</v>
      </c>
      <c r="Q855" s="31" t="s">
        <v>50</v>
      </c>
      <c r="R855" s="31" t="s">
        <v>58</v>
      </c>
      <c r="S855" s="31" t="s">
        <v>58</v>
      </c>
      <c r="T855" s="31" t="s">
        <v>50</v>
      </c>
      <c r="U855" s="31" t="s">
        <v>50</v>
      </c>
      <c r="V855" s="31" t="s">
        <v>50</v>
      </c>
      <c r="W855" s="31" t="s">
        <v>50</v>
      </c>
      <c r="X855" s="31" t="s">
        <v>50</v>
      </c>
      <c r="Y855" s="31" t="s">
        <v>50</v>
      </c>
      <c r="Z855" s="31" t="s">
        <v>62</v>
      </c>
      <c r="AA855" s="31" t="s">
        <v>50</v>
      </c>
      <c r="AB855" s="31" t="s">
        <v>50</v>
      </c>
      <c r="AC855" s="31" t="s">
        <v>50</v>
      </c>
      <c r="AD855" s="31" t="s">
        <v>50</v>
      </c>
      <c r="AE855" s="2">
        <f t="shared" si="144"/>
        <v>48</v>
      </c>
      <c r="AF855" s="31" t="s">
        <v>84</v>
      </c>
      <c r="AG855" s="31" t="s">
        <v>129</v>
      </c>
      <c r="AH855" s="31" t="s">
        <v>50</v>
      </c>
      <c r="AI855" s="31" t="s">
        <v>50</v>
      </c>
      <c r="AJ855" s="31">
        <f t="shared" si="145"/>
        <v>0</v>
      </c>
      <c r="AK855" s="34">
        <f t="shared" si="146"/>
        <v>-99</v>
      </c>
      <c r="AL855" s="30">
        <f t="shared" si="147"/>
        <v>-99</v>
      </c>
      <c r="AM855" s="5">
        <f t="shared" si="151"/>
        <v>2.62</v>
      </c>
      <c r="AN855" s="5">
        <f t="shared" si="152"/>
        <v>0</v>
      </c>
      <c r="AO855" s="30">
        <f t="shared" si="153"/>
        <v>0</v>
      </c>
      <c r="AP855" s="30">
        <f t="shared" si="148"/>
        <v>0</v>
      </c>
      <c r="AQ855" t="str">
        <f t="shared" si="149"/>
        <v>1993 - 2001</v>
      </c>
      <c r="AR855" s="2">
        <f t="shared" si="150"/>
        <v>1994</v>
      </c>
      <c r="AS855" s="2">
        <f t="shared" si="154"/>
        <v>-99</v>
      </c>
      <c r="AT855" s="31" t="s">
        <v>50</v>
      </c>
      <c r="AU855" s="31" t="s">
        <v>50</v>
      </c>
      <c r="AV855" s="31" t="s">
        <v>66</v>
      </c>
      <c r="AW855" s="31" t="s">
        <v>57</v>
      </c>
      <c r="AX855" s="31" t="s">
        <v>50</v>
      </c>
      <c r="AY855" s="31" t="s">
        <v>50</v>
      </c>
      <c r="AZ855" s="31" t="s">
        <v>50</v>
      </c>
      <c r="BA855" s="31" t="s">
        <v>50</v>
      </c>
      <c r="BB855" s="31" t="s">
        <v>50</v>
      </c>
      <c r="BC855" s="31" t="s">
        <v>50</v>
      </c>
      <c r="BD855" s="31" t="s">
        <v>50</v>
      </c>
      <c r="BE855" s="31" t="s">
        <v>50</v>
      </c>
      <c r="BF855" s="31" t="s">
        <v>50</v>
      </c>
    </row>
    <row r="856" spans="1:58" ht="45" x14ac:dyDescent="0.25">
      <c r="A856" s="31" t="s">
        <v>844</v>
      </c>
      <c r="B856" s="31" t="s">
        <v>49</v>
      </c>
      <c r="C856" s="32">
        <v>12</v>
      </c>
      <c r="D856" s="31" t="s">
        <v>50</v>
      </c>
      <c r="E856" s="31" t="s">
        <v>71</v>
      </c>
      <c r="F856" s="31" t="s">
        <v>96</v>
      </c>
      <c r="G856" s="31" t="s">
        <v>50</v>
      </c>
      <c r="H856" s="31" t="s">
        <v>50</v>
      </c>
      <c r="I856" s="31" t="s">
        <v>53</v>
      </c>
      <c r="J856" s="31" t="s">
        <v>54</v>
      </c>
      <c r="K856" s="31" t="s">
        <v>54</v>
      </c>
      <c r="L856" s="31" t="s">
        <v>55</v>
      </c>
      <c r="M856" s="31" t="s">
        <v>72</v>
      </c>
      <c r="N856" s="31" t="s">
        <v>50</v>
      </c>
      <c r="O856" s="31" t="s">
        <v>57</v>
      </c>
      <c r="P856" s="31" t="s">
        <v>50</v>
      </c>
      <c r="Q856" s="31" t="s">
        <v>50</v>
      </c>
      <c r="R856" s="31" t="s">
        <v>58</v>
      </c>
      <c r="S856" s="31" t="s">
        <v>58</v>
      </c>
      <c r="T856" s="31" t="s">
        <v>50</v>
      </c>
      <c r="U856" s="31" t="s">
        <v>50</v>
      </c>
      <c r="V856" s="31" t="s">
        <v>50</v>
      </c>
      <c r="W856" s="31" t="s">
        <v>50</v>
      </c>
      <c r="X856" s="31" t="s">
        <v>50</v>
      </c>
      <c r="Y856" s="31" t="s">
        <v>50</v>
      </c>
      <c r="Z856" s="31" t="s">
        <v>62</v>
      </c>
      <c r="AA856" s="31" t="s">
        <v>50</v>
      </c>
      <c r="AB856" s="31" t="s">
        <v>50</v>
      </c>
      <c r="AC856" s="31" t="s">
        <v>87</v>
      </c>
      <c r="AD856" s="31" t="s">
        <v>50</v>
      </c>
      <c r="AE856" s="2">
        <f t="shared" si="144"/>
        <v>48</v>
      </c>
      <c r="AF856" s="31" t="s">
        <v>84</v>
      </c>
      <c r="AG856" s="31" t="s">
        <v>129</v>
      </c>
      <c r="AH856" s="31" t="s">
        <v>225</v>
      </c>
      <c r="AI856" s="31" t="s">
        <v>846</v>
      </c>
      <c r="AJ856" s="31">
        <f t="shared" si="145"/>
        <v>1</v>
      </c>
      <c r="AK856" s="34">
        <f t="shared" si="146"/>
        <v>-99</v>
      </c>
      <c r="AL856" s="30">
        <f t="shared" si="147"/>
        <v>-99</v>
      </c>
      <c r="AM856" s="5">
        <f t="shared" si="151"/>
        <v>2.62</v>
      </c>
      <c r="AN856" s="5">
        <f t="shared" si="152"/>
        <v>48</v>
      </c>
      <c r="AO856" s="30">
        <f t="shared" si="153"/>
        <v>480</v>
      </c>
      <c r="AP856" s="30">
        <f t="shared" si="148"/>
        <v>480</v>
      </c>
      <c r="AQ856" t="str">
        <f t="shared" si="149"/>
        <v>1993 - 2001</v>
      </c>
      <c r="AR856" s="2">
        <f t="shared" si="150"/>
        <v>1994</v>
      </c>
      <c r="AS856" s="2">
        <f t="shared" si="154"/>
        <v>10</v>
      </c>
      <c r="AT856" s="31" t="s">
        <v>689</v>
      </c>
      <c r="AU856" s="31" t="s">
        <v>92</v>
      </c>
      <c r="AV856" s="31" t="s">
        <v>66</v>
      </c>
      <c r="AW856" s="31" t="s">
        <v>57</v>
      </c>
      <c r="AX856" s="31" t="s">
        <v>847</v>
      </c>
      <c r="AY856" s="31" t="s">
        <v>68</v>
      </c>
      <c r="AZ856" s="31" t="s">
        <v>225</v>
      </c>
      <c r="BA856" s="31" t="s">
        <v>846</v>
      </c>
      <c r="BB856" s="31" t="s">
        <v>50</v>
      </c>
      <c r="BC856" s="31" t="s">
        <v>50</v>
      </c>
      <c r="BD856" s="31" t="s">
        <v>50</v>
      </c>
      <c r="BE856" s="31" t="s">
        <v>50</v>
      </c>
      <c r="BF856" s="31" t="s">
        <v>50</v>
      </c>
    </row>
    <row r="857" spans="1:58" ht="90" x14ac:dyDescent="0.25">
      <c r="A857" s="31" t="s">
        <v>4974</v>
      </c>
      <c r="B857" s="31" t="s">
        <v>49</v>
      </c>
      <c r="C857" s="32">
        <v>1</v>
      </c>
      <c r="D857" s="31" t="s">
        <v>50</v>
      </c>
      <c r="E857" s="31" t="s">
        <v>96</v>
      </c>
      <c r="F857" s="31" t="s">
        <v>71</v>
      </c>
      <c r="G857" s="31" t="s">
        <v>50</v>
      </c>
      <c r="H857" s="31" t="s">
        <v>50</v>
      </c>
      <c r="I857" s="31" t="s">
        <v>53</v>
      </c>
      <c r="J857" s="31" t="s">
        <v>54</v>
      </c>
      <c r="K857" s="31" t="s">
        <v>54</v>
      </c>
      <c r="L857" s="31" t="s">
        <v>55</v>
      </c>
      <c r="M857" s="31" t="s">
        <v>51</v>
      </c>
      <c r="N857" s="31" t="s">
        <v>50</v>
      </c>
      <c r="O857" s="31" t="s">
        <v>57</v>
      </c>
      <c r="P857" s="31" t="s">
        <v>50</v>
      </c>
      <c r="Q857" s="31" t="s">
        <v>50</v>
      </c>
      <c r="R857" s="31" t="s">
        <v>74</v>
      </c>
      <c r="S857" s="31" t="s">
        <v>59</v>
      </c>
      <c r="T857" s="31" t="s">
        <v>60</v>
      </c>
      <c r="U857" s="31" t="s">
        <v>60</v>
      </c>
      <c r="V857" s="31" t="s">
        <v>60</v>
      </c>
      <c r="W857" s="31" t="s">
        <v>50</v>
      </c>
      <c r="X857" s="31" t="s">
        <v>50</v>
      </c>
      <c r="Y857" s="31" t="s">
        <v>50</v>
      </c>
      <c r="Z857" s="31" t="s">
        <v>62</v>
      </c>
      <c r="AA857" s="31" t="s">
        <v>50</v>
      </c>
      <c r="AB857" s="31" t="s">
        <v>50</v>
      </c>
      <c r="AC857" s="31" t="s">
        <v>87</v>
      </c>
      <c r="AD857" s="31" t="s">
        <v>72</v>
      </c>
      <c r="AE857" s="2">
        <f t="shared" si="144"/>
        <v>48</v>
      </c>
      <c r="AF857" s="31" t="s">
        <v>84</v>
      </c>
      <c r="AG857" s="31" t="s">
        <v>129</v>
      </c>
      <c r="AH857" s="31" t="s">
        <v>94</v>
      </c>
      <c r="AI857" s="31" t="s">
        <v>12188</v>
      </c>
      <c r="AJ857" s="31">
        <f t="shared" si="145"/>
        <v>0</v>
      </c>
      <c r="AK857" s="34">
        <f t="shared" si="146"/>
        <v>-99</v>
      </c>
      <c r="AL857" s="30">
        <f t="shared" si="147"/>
        <v>-99</v>
      </c>
      <c r="AM857" s="5">
        <f t="shared" si="151"/>
        <v>0</v>
      </c>
      <c r="AN857" s="5">
        <f t="shared" si="152"/>
        <v>0</v>
      </c>
      <c r="AO857" s="30">
        <f t="shared" si="153"/>
        <v>0</v>
      </c>
      <c r="AP857" s="30">
        <f t="shared" si="148"/>
        <v>0</v>
      </c>
      <c r="AQ857" t="str">
        <f t="shared" si="149"/>
        <v>2006 - 2009</v>
      </c>
      <c r="AR857" s="2">
        <f t="shared" si="150"/>
        <v>2006</v>
      </c>
      <c r="AS857" s="2">
        <f t="shared" si="154"/>
        <v>-99</v>
      </c>
      <c r="AT857" s="31" t="s">
        <v>50</v>
      </c>
      <c r="AU857" s="31" t="s">
        <v>50</v>
      </c>
      <c r="AV857" s="31" t="s">
        <v>66</v>
      </c>
      <c r="AW857" s="31" t="s">
        <v>57</v>
      </c>
      <c r="AX857" s="31" t="s">
        <v>67</v>
      </c>
      <c r="AY857" s="31" t="s">
        <v>68</v>
      </c>
      <c r="AZ857" s="31" t="s">
        <v>94</v>
      </c>
      <c r="BA857" s="31" t="s">
        <v>12188</v>
      </c>
      <c r="BB857" s="31" t="s">
        <v>50</v>
      </c>
      <c r="BC857" s="31" t="s">
        <v>50</v>
      </c>
      <c r="BD857" s="31" t="s">
        <v>50</v>
      </c>
      <c r="BE857" s="31" t="s">
        <v>50</v>
      </c>
      <c r="BF857" s="31" t="s">
        <v>50</v>
      </c>
    </row>
    <row r="858" spans="1:58" ht="45" x14ac:dyDescent="0.25">
      <c r="A858" s="31" t="s">
        <v>856</v>
      </c>
      <c r="B858" s="31" t="s">
        <v>49</v>
      </c>
      <c r="C858" s="32">
        <v>1</v>
      </c>
      <c r="D858" s="31" t="s">
        <v>50</v>
      </c>
      <c r="E858" s="31" t="s">
        <v>85</v>
      </c>
      <c r="F858" s="31" t="s">
        <v>85</v>
      </c>
      <c r="G858" s="31" t="s">
        <v>50</v>
      </c>
      <c r="H858" s="31" t="s">
        <v>50</v>
      </c>
      <c r="I858" s="31" t="s">
        <v>53</v>
      </c>
      <c r="J858" s="31" t="s">
        <v>54</v>
      </c>
      <c r="K858" s="31" t="s">
        <v>54</v>
      </c>
      <c r="L858" s="31" t="s">
        <v>128</v>
      </c>
      <c r="M858" s="31" t="s">
        <v>72</v>
      </c>
      <c r="N858" s="31" t="s">
        <v>50</v>
      </c>
      <c r="O858" s="31" t="s">
        <v>74</v>
      </c>
      <c r="P858" s="31" t="s">
        <v>50</v>
      </c>
      <c r="Q858" s="31" t="s">
        <v>50</v>
      </c>
      <c r="R858" s="31" t="s">
        <v>74</v>
      </c>
      <c r="S858" s="31" t="s">
        <v>53</v>
      </c>
      <c r="T858" s="31" t="s">
        <v>60</v>
      </c>
      <c r="U858" s="31" t="s">
        <v>50</v>
      </c>
      <c r="V858" s="31" t="s">
        <v>60</v>
      </c>
      <c r="W858" s="31" t="s">
        <v>50</v>
      </c>
      <c r="X858" s="31" t="s">
        <v>50</v>
      </c>
      <c r="Y858" s="31" t="s">
        <v>50</v>
      </c>
      <c r="Z858" s="31" t="s">
        <v>62</v>
      </c>
      <c r="AA858" s="31" t="s">
        <v>50</v>
      </c>
      <c r="AB858" s="31" t="s">
        <v>50</v>
      </c>
      <c r="AC858" s="31" t="s">
        <v>87</v>
      </c>
      <c r="AD858" s="31" t="s">
        <v>72</v>
      </c>
      <c r="AE858" s="2">
        <f t="shared" si="144"/>
        <v>48</v>
      </c>
      <c r="AF858" s="31" t="s">
        <v>84</v>
      </c>
      <c r="AG858" s="31" t="s">
        <v>129</v>
      </c>
      <c r="AH858" s="31" t="s">
        <v>77</v>
      </c>
      <c r="AI858" s="31" t="s">
        <v>857</v>
      </c>
      <c r="AJ858" s="31">
        <f t="shared" si="145"/>
        <v>1</v>
      </c>
      <c r="AK858" s="34">
        <f t="shared" si="146"/>
        <v>-99</v>
      </c>
      <c r="AL858" s="30">
        <f t="shared" si="147"/>
        <v>-99</v>
      </c>
      <c r="AM858" s="5">
        <f t="shared" si="151"/>
        <v>45.22</v>
      </c>
      <c r="AN858" s="5">
        <f t="shared" si="152"/>
        <v>48</v>
      </c>
      <c r="AO858" s="30">
        <f t="shared" si="153"/>
        <v>600</v>
      </c>
      <c r="AP858" s="30">
        <f t="shared" si="148"/>
        <v>600</v>
      </c>
      <c r="AQ858">
        <f t="shared" si="149"/>
        <v>0</v>
      </c>
      <c r="AR858" s="2">
        <f t="shared" si="150"/>
        <v>0</v>
      </c>
      <c r="AS858" s="2">
        <f t="shared" si="154"/>
        <v>12.5</v>
      </c>
      <c r="AT858" s="31" t="s">
        <v>79</v>
      </c>
      <c r="AU858" s="31" t="s">
        <v>294</v>
      </c>
      <c r="AV858" s="31" t="s">
        <v>141</v>
      </c>
      <c r="AW858" s="31" t="s">
        <v>86</v>
      </c>
      <c r="AX858" s="31" t="s">
        <v>50</v>
      </c>
      <c r="AY858" s="31" t="s">
        <v>50</v>
      </c>
      <c r="AZ858" s="31" t="s">
        <v>50</v>
      </c>
      <c r="BA858" s="31" t="s">
        <v>50</v>
      </c>
      <c r="BB858" s="31" t="s">
        <v>50</v>
      </c>
      <c r="BC858" s="31" t="s">
        <v>50</v>
      </c>
      <c r="BD858" s="31" t="s">
        <v>50</v>
      </c>
      <c r="BE858" s="31" t="s">
        <v>50</v>
      </c>
      <c r="BF858" s="31" t="s">
        <v>50</v>
      </c>
    </row>
    <row r="859" spans="1:58" ht="45" x14ac:dyDescent="0.25">
      <c r="A859" s="31" t="s">
        <v>1388</v>
      </c>
      <c r="B859" s="31" t="s">
        <v>49</v>
      </c>
      <c r="C859" s="32">
        <v>3</v>
      </c>
      <c r="D859" s="31" t="s">
        <v>50</v>
      </c>
      <c r="E859" s="31" t="s">
        <v>84</v>
      </c>
      <c r="F859" s="31" t="s">
        <v>52</v>
      </c>
      <c r="G859" s="31" t="s">
        <v>50</v>
      </c>
      <c r="H859" s="31" t="s">
        <v>50</v>
      </c>
      <c r="I859" s="31" t="s">
        <v>53</v>
      </c>
      <c r="J859" s="31" t="s">
        <v>54</v>
      </c>
      <c r="K859" s="31" t="s">
        <v>54</v>
      </c>
      <c r="L859" s="31" t="s">
        <v>55</v>
      </c>
      <c r="M859" s="31" t="s">
        <v>72</v>
      </c>
      <c r="N859" s="31" t="s">
        <v>56</v>
      </c>
      <c r="O859" s="31" t="s">
        <v>57</v>
      </c>
      <c r="P859" s="31" t="s">
        <v>113</v>
      </c>
      <c r="Q859" s="31" t="s">
        <v>50</v>
      </c>
      <c r="R859" s="31" t="s">
        <v>50</v>
      </c>
      <c r="S859" s="31" t="s">
        <v>50</v>
      </c>
      <c r="T859" s="31" t="s">
        <v>50</v>
      </c>
      <c r="U859" s="31" t="s">
        <v>50</v>
      </c>
      <c r="V859" s="31" t="s">
        <v>60</v>
      </c>
      <c r="W859" s="31" t="s">
        <v>50</v>
      </c>
      <c r="X859" s="31" t="s">
        <v>50</v>
      </c>
      <c r="Y859" s="31" t="s">
        <v>50</v>
      </c>
      <c r="Z859" s="31" t="s">
        <v>62</v>
      </c>
      <c r="AA859" s="31" t="s">
        <v>50</v>
      </c>
      <c r="AB859" s="31" t="s">
        <v>50</v>
      </c>
      <c r="AC859" s="31" t="s">
        <v>87</v>
      </c>
      <c r="AD859" s="31" t="s">
        <v>72</v>
      </c>
      <c r="AE859" s="2">
        <f t="shared" si="144"/>
        <v>48</v>
      </c>
      <c r="AF859" s="31" t="s">
        <v>84</v>
      </c>
      <c r="AG859" s="31" t="s">
        <v>129</v>
      </c>
      <c r="AH859" s="31" t="s">
        <v>796</v>
      </c>
      <c r="AI859" s="31" t="s">
        <v>1391</v>
      </c>
      <c r="AJ859" s="31">
        <f t="shared" si="145"/>
        <v>1</v>
      </c>
      <c r="AK859" s="34">
        <f t="shared" si="146"/>
        <v>9</v>
      </c>
      <c r="AL859" s="30">
        <f t="shared" si="147"/>
        <v>9</v>
      </c>
      <c r="AM859" s="5">
        <f t="shared" si="151"/>
        <v>143.75</v>
      </c>
      <c r="AN859" s="5">
        <f t="shared" si="152"/>
        <v>48</v>
      </c>
      <c r="AO859" s="30">
        <f t="shared" si="153"/>
        <v>480</v>
      </c>
      <c r="AP859" s="30">
        <f t="shared" si="148"/>
        <v>480</v>
      </c>
      <c r="AQ859">
        <f t="shared" si="149"/>
        <v>0</v>
      </c>
      <c r="AR859" s="2">
        <f t="shared" si="150"/>
        <v>0</v>
      </c>
      <c r="AS859" s="2">
        <f t="shared" si="154"/>
        <v>10</v>
      </c>
      <c r="AT859" s="31" t="s">
        <v>50</v>
      </c>
      <c r="AU859" s="31" t="s">
        <v>92</v>
      </c>
      <c r="AV859" s="31" t="s">
        <v>141</v>
      </c>
      <c r="AW859" s="31" t="s">
        <v>86</v>
      </c>
      <c r="AX859" s="31" t="s">
        <v>211</v>
      </c>
      <c r="AY859" s="31" t="s">
        <v>171</v>
      </c>
      <c r="AZ859" s="31" t="s">
        <v>796</v>
      </c>
      <c r="BA859" s="31" t="s">
        <v>1392</v>
      </c>
      <c r="BB859" s="31" t="s">
        <v>172</v>
      </c>
      <c r="BC859" s="31" t="s">
        <v>173</v>
      </c>
      <c r="BD859" s="31" t="s">
        <v>50</v>
      </c>
      <c r="BE859" s="31" t="s">
        <v>50</v>
      </c>
      <c r="BF859" s="31" t="s">
        <v>50</v>
      </c>
    </row>
    <row r="860" spans="1:58" ht="45" x14ac:dyDescent="0.25">
      <c r="A860" s="31" t="s">
        <v>5028</v>
      </c>
      <c r="B860" s="31" t="s">
        <v>49</v>
      </c>
      <c r="C860" s="32">
        <v>1</v>
      </c>
      <c r="D860" s="31" t="s">
        <v>50</v>
      </c>
      <c r="E860" s="31" t="s">
        <v>71</v>
      </c>
      <c r="F860" s="31" t="s">
        <v>96</v>
      </c>
      <c r="G860" s="31" t="s">
        <v>50</v>
      </c>
      <c r="H860" s="31" t="s">
        <v>50</v>
      </c>
      <c r="I860" s="31" t="s">
        <v>53</v>
      </c>
      <c r="J860" s="31" t="s">
        <v>54</v>
      </c>
      <c r="K860" s="31" t="s">
        <v>54</v>
      </c>
      <c r="L860" s="31" t="s">
        <v>55</v>
      </c>
      <c r="M860" s="31" t="s">
        <v>72</v>
      </c>
      <c r="N860" s="31" t="s">
        <v>50</v>
      </c>
      <c r="O860" s="31" t="s">
        <v>57</v>
      </c>
      <c r="P860" s="31" t="s">
        <v>50</v>
      </c>
      <c r="Q860" s="31" t="s">
        <v>50</v>
      </c>
      <c r="R860" s="31" t="s">
        <v>58</v>
      </c>
      <c r="S860" s="31" t="s">
        <v>53</v>
      </c>
      <c r="T860" s="31" t="s">
        <v>60</v>
      </c>
      <c r="U860" s="31" t="s">
        <v>60</v>
      </c>
      <c r="V860" s="31" t="s">
        <v>60</v>
      </c>
      <c r="W860" s="31" t="s">
        <v>50</v>
      </c>
      <c r="X860" s="31" t="s">
        <v>50</v>
      </c>
      <c r="Y860" s="31" t="s">
        <v>50</v>
      </c>
      <c r="Z860" s="31" t="s">
        <v>62</v>
      </c>
      <c r="AA860" s="31" t="s">
        <v>50</v>
      </c>
      <c r="AB860" s="31" t="s">
        <v>50</v>
      </c>
      <c r="AC860" s="31" t="s">
        <v>87</v>
      </c>
      <c r="AD860" s="31" t="s">
        <v>72</v>
      </c>
      <c r="AE860" s="2">
        <f t="shared" si="144"/>
        <v>48</v>
      </c>
      <c r="AF860" s="31" t="s">
        <v>84</v>
      </c>
      <c r="AG860" s="31" t="s">
        <v>129</v>
      </c>
      <c r="AH860" s="31" t="s">
        <v>796</v>
      </c>
      <c r="AI860" s="31" t="s">
        <v>50</v>
      </c>
      <c r="AJ860" s="31">
        <f t="shared" si="145"/>
        <v>0</v>
      </c>
      <c r="AK860" s="34">
        <f t="shared" si="146"/>
        <v>-99</v>
      </c>
      <c r="AL860" s="30">
        <f t="shared" si="147"/>
        <v>-99</v>
      </c>
      <c r="AM860" s="5">
        <f t="shared" si="151"/>
        <v>2355.11</v>
      </c>
      <c r="AN860" s="5">
        <f t="shared" si="152"/>
        <v>0</v>
      </c>
      <c r="AO860" s="30">
        <f t="shared" si="153"/>
        <v>0</v>
      </c>
      <c r="AP860" s="30">
        <f t="shared" si="148"/>
        <v>0</v>
      </c>
      <c r="AQ860">
        <f t="shared" si="149"/>
        <v>0</v>
      </c>
      <c r="AR860" s="2">
        <f t="shared" si="150"/>
        <v>0</v>
      </c>
      <c r="AS860" s="2">
        <f t="shared" si="154"/>
        <v>-99</v>
      </c>
      <c r="AT860" s="31" t="s">
        <v>50</v>
      </c>
      <c r="AU860" s="31" t="s">
        <v>50</v>
      </c>
      <c r="AV860" s="31" t="s">
        <v>141</v>
      </c>
      <c r="AW860" s="31" t="s">
        <v>86</v>
      </c>
      <c r="AX860" s="31" t="s">
        <v>50</v>
      </c>
      <c r="AY860" s="31" t="s">
        <v>50</v>
      </c>
      <c r="AZ860" s="31" t="s">
        <v>796</v>
      </c>
      <c r="BA860" s="31" t="s">
        <v>50</v>
      </c>
      <c r="BB860" s="31" t="s">
        <v>50</v>
      </c>
      <c r="BC860" s="31" t="s">
        <v>50</v>
      </c>
      <c r="BD860" s="31" t="s">
        <v>50</v>
      </c>
      <c r="BE860" s="31" t="s">
        <v>50</v>
      </c>
      <c r="BF860" s="31" t="s">
        <v>50</v>
      </c>
    </row>
    <row r="861" spans="1:58" ht="45" x14ac:dyDescent="0.25">
      <c r="A861" s="31" t="s">
        <v>1398</v>
      </c>
      <c r="B861" s="31" t="s">
        <v>49</v>
      </c>
      <c r="C861" s="32">
        <v>2</v>
      </c>
      <c r="D861" s="31" t="s">
        <v>50</v>
      </c>
      <c r="E861" s="31" t="s">
        <v>84</v>
      </c>
      <c r="F861" s="31" t="s">
        <v>85</v>
      </c>
      <c r="G861" s="31" t="s">
        <v>50</v>
      </c>
      <c r="H861" s="31" t="s">
        <v>50</v>
      </c>
      <c r="I861" s="31" t="s">
        <v>53</v>
      </c>
      <c r="J861" s="31" t="s">
        <v>54</v>
      </c>
      <c r="K861" s="31" t="s">
        <v>54</v>
      </c>
      <c r="L861" s="31" t="s">
        <v>55</v>
      </c>
      <c r="M861" s="31" t="s">
        <v>51</v>
      </c>
      <c r="N861" s="31" t="s">
        <v>56</v>
      </c>
      <c r="O861" s="31" t="s">
        <v>57</v>
      </c>
      <c r="P861" s="31" t="s">
        <v>50</v>
      </c>
      <c r="Q861" s="31" t="s">
        <v>115</v>
      </c>
      <c r="R861" s="31" t="s">
        <v>74</v>
      </c>
      <c r="S861" s="31" t="s">
        <v>59</v>
      </c>
      <c r="T861" s="31" t="s">
        <v>60</v>
      </c>
      <c r="U861" s="31" t="s">
        <v>60</v>
      </c>
      <c r="V861" s="31" t="s">
        <v>86</v>
      </c>
      <c r="W861" s="31" t="s">
        <v>50</v>
      </c>
      <c r="X861" s="31" t="s">
        <v>50</v>
      </c>
      <c r="Y861" s="31" t="s">
        <v>54</v>
      </c>
      <c r="Z861" s="31" t="s">
        <v>62</v>
      </c>
      <c r="AA861" s="31" t="s">
        <v>50</v>
      </c>
      <c r="AB861" s="31" t="s">
        <v>50</v>
      </c>
      <c r="AC861" s="31" t="s">
        <v>87</v>
      </c>
      <c r="AD861" s="31" t="s">
        <v>72</v>
      </c>
      <c r="AE861" s="2">
        <f t="shared" si="144"/>
        <v>48</v>
      </c>
      <c r="AF861" s="31" t="s">
        <v>84</v>
      </c>
      <c r="AG861" s="31" t="s">
        <v>129</v>
      </c>
      <c r="AH861" s="31" t="s">
        <v>379</v>
      </c>
      <c r="AI861" s="31" t="s">
        <v>1399</v>
      </c>
      <c r="AJ861" s="31">
        <f t="shared" si="145"/>
        <v>0</v>
      </c>
      <c r="AK861" s="34">
        <f t="shared" si="146"/>
        <v>-99</v>
      </c>
      <c r="AL861" s="30">
        <f t="shared" si="147"/>
        <v>-99</v>
      </c>
      <c r="AM861" s="5">
        <f t="shared" si="151"/>
        <v>0</v>
      </c>
      <c r="AN861" s="5">
        <f t="shared" si="152"/>
        <v>0</v>
      </c>
      <c r="AO861" s="30">
        <f t="shared" si="153"/>
        <v>0</v>
      </c>
      <c r="AP861" s="30">
        <f t="shared" si="148"/>
        <v>0</v>
      </c>
      <c r="AQ861" t="str">
        <f t="shared" si="149"/>
        <v>1978 - 1992</v>
      </c>
      <c r="AR861" s="2">
        <f t="shared" si="150"/>
        <v>1990</v>
      </c>
      <c r="AS861" s="2">
        <f t="shared" si="154"/>
        <v>-99</v>
      </c>
      <c r="AT861" s="31" t="s">
        <v>50</v>
      </c>
      <c r="AU861" s="31" t="s">
        <v>100</v>
      </c>
      <c r="AV861" s="31" t="s">
        <v>141</v>
      </c>
      <c r="AW861" s="31" t="s">
        <v>86</v>
      </c>
      <c r="AX861" s="31" t="s">
        <v>81</v>
      </c>
      <c r="AY861" s="31" t="s">
        <v>68</v>
      </c>
      <c r="AZ861" s="31" t="s">
        <v>379</v>
      </c>
      <c r="BA861" s="31" t="s">
        <v>1399</v>
      </c>
      <c r="BB861" s="31" t="s">
        <v>96</v>
      </c>
      <c r="BC861" s="31" t="s">
        <v>173</v>
      </c>
      <c r="BD861" s="31" t="s">
        <v>50</v>
      </c>
      <c r="BE861" s="31" t="s">
        <v>50</v>
      </c>
      <c r="BF861" s="31" t="s">
        <v>50</v>
      </c>
    </row>
    <row r="862" spans="1:58" ht="45" x14ac:dyDescent="0.25">
      <c r="A862" s="31" t="s">
        <v>872</v>
      </c>
      <c r="B862" s="31" t="s">
        <v>49</v>
      </c>
      <c r="C862" s="32">
        <v>1</v>
      </c>
      <c r="D862" s="31" t="s">
        <v>50</v>
      </c>
      <c r="E862" s="31" t="s">
        <v>84</v>
      </c>
      <c r="F862" s="31" t="s">
        <v>85</v>
      </c>
      <c r="G862" s="31" t="s">
        <v>50</v>
      </c>
      <c r="H862" s="31" t="s">
        <v>50</v>
      </c>
      <c r="I862" s="31" t="s">
        <v>53</v>
      </c>
      <c r="J862" s="31" t="s">
        <v>54</v>
      </c>
      <c r="K862" s="31" t="s">
        <v>54</v>
      </c>
      <c r="L862" s="31" t="s">
        <v>55</v>
      </c>
      <c r="M862" s="31" t="s">
        <v>72</v>
      </c>
      <c r="N862" s="31" t="s">
        <v>50</v>
      </c>
      <c r="O862" s="31" t="s">
        <v>57</v>
      </c>
      <c r="P862" s="31" t="s">
        <v>409</v>
      </c>
      <c r="Q862" s="31" t="s">
        <v>50</v>
      </c>
      <c r="R862" s="31" t="s">
        <v>74</v>
      </c>
      <c r="S862" s="31" t="s">
        <v>59</v>
      </c>
      <c r="T862" s="31" t="s">
        <v>60</v>
      </c>
      <c r="U862" s="31" t="s">
        <v>60</v>
      </c>
      <c r="V862" s="31" t="s">
        <v>60</v>
      </c>
      <c r="W862" s="31" t="s">
        <v>50</v>
      </c>
      <c r="X862" s="31" t="s">
        <v>50</v>
      </c>
      <c r="Y862" s="31" t="s">
        <v>50</v>
      </c>
      <c r="Z862" s="31" t="s">
        <v>62</v>
      </c>
      <c r="AA862" s="31" t="s">
        <v>50</v>
      </c>
      <c r="AB862" s="31" t="s">
        <v>50</v>
      </c>
      <c r="AC862" s="31" t="s">
        <v>87</v>
      </c>
      <c r="AD862" s="31" t="s">
        <v>72</v>
      </c>
      <c r="AE862" s="2">
        <f t="shared" si="144"/>
        <v>48</v>
      </c>
      <c r="AF862" s="31" t="s">
        <v>84</v>
      </c>
      <c r="AG862" s="31" t="s">
        <v>129</v>
      </c>
      <c r="AH862" s="31" t="s">
        <v>796</v>
      </c>
      <c r="AI862" s="31" t="s">
        <v>1403</v>
      </c>
      <c r="AJ862" s="31">
        <f t="shared" si="145"/>
        <v>1</v>
      </c>
      <c r="AK862" s="34">
        <f t="shared" si="146"/>
        <v>10</v>
      </c>
      <c r="AL862" s="30">
        <f t="shared" si="147"/>
        <v>10</v>
      </c>
      <c r="AM862" s="5">
        <f t="shared" si="151"/>
        <v>178.1</v>
      </c>
      <c r="AN862" s="5">
        <f t="shared" si="152"/>
        <v>48</v>
      </c>
      <c r="AO862" s="30">
        <f t="shared" si="153"/>
        <v>480</v>
      </c>
      <c r="AP862" s="30">
        <f t="shared" si="148"/>
        <v>480</v>
      </c>
      <c r="AQ862" t="str">
        <f t="shared" si="149"/>
        <v>1978 - 1992</v>
      </c>
      <c r="AR862" s="2">
        <f t="shared" si="150"/>
        <v>1980</v>
      </c>
      <c r="AS862" s="2">
        <f t="shared" si="154"/>
        <v>10</v>
      </c>
      <c r="AT862" s="31" t="s">
        <v>50</v>
      </c>
      <c r="AU862" s="31" t="s">
        <v>92</v>
      </c>
      <c r="AV862" s="31" t="s">
        <v>141</v>
      </c>
      <c r="AW862" s="31" t="s">
        <v>86</v>
      </c>
      <c r="AX862" s="31" t="s">
        <v>50</v>
      </c>
      <c r="AY862" s="31" t="s">
        <v>50</v>
      </c>
      <c r="AZ862" s="31" t="s">
        <v>50</v>
      </c>
      <c r="BA862" s="31" t="s">
        <v>50</v>
      </c>
      <c r="BB862" s="31" t="s">
        <v>50</v>
      </c>
      <c r="BC862" s="31" t="s">
        <v>50</v>
      </c>
      <c r="BD862" s="31" t="s">
        <v>50</v>
      </c>
      <c r="BE862" s="31" t="s">
        <v>50</v>
      </c>
      <c r="BF862" s="31" t="s">
        <v>50</v>
      </c>
    </row>
    <row r="863" spans="1:58" ht="45" x14ac:dyDescent="0.25">
      <c r="A863" s="31" t="s">
        <v>5080</v>
      </c>
      <c r="B863" s="31" t="s">
        <v>49</v>
      </c>
      <c r="C863" s="32">
        <v>1</v>
      </c>
      <c r="D863" s="31" t="s">
        <v>50</v>
      </c>
      <c r="E863" s="31" t="s">
        <v>51</v>
      </c>
      <c r="F863" s="31" t="s">
        <v>52</v>
      </c>
      <c r="G863" s="31" t="s">
        <v>85</v>
      </c>
      <c r="H863" s="31" t="s">
        <v>70</v>
      </c>
      <c r="I863" s="31" t="s">
        <v>53</v>
      </c>
      <c r="J863" s="31" t="s">
        <v>54</v>
      </c>
      <c r="K863" s="31" t="s">
        <v>60</v>
      </c>
      <c r="L863" s="31" t="s">
        <v>55</v>
      </c>
      <c r="M863" s="31" t="s">
        <v>72</v>
      </c>
      <c r="N863" s="31" t="s">
        <v>50</v>
      </c>
      <c r="O863" s="31" t="s">
        <v>57</v>
      </c>
      <c r="P863" s="31" t="s">
        <v>50</v>
      </c>
      <c r="Q863" s="31" t="s">
        <v>143</v>
      </c>
      <c r="R863" s="31" t="s">
        <v>74</v>
      </c>
      <c r="S863" s="31" t="s">
        <v>59</v>
      </c>
      <c r="T863" s="31" t="s">
        <v>60</v>
      </c>
      <c r="U863" s="31" t="s">
        <v>60</v>
      </c>
      <c r="V863" s="31" t="s">
        <v>50</v>
      </c>
      <c r="W863" s="31" t="s">
        <v>50</v>
      </c>
      <c r="X863" s="31" t="s">
        <v>50</v>
      </c>
      <c r="Y863" s="31" t="s">
        <v>50</v>
      </c>
      <c r="Z863" s="31" t="s">
        <v>62</v>
      </c>
      <c r="AA863" s="31" t="s">
        <v>50</v>
      </c>
      <c r="AB863" s="31" t="s">
        <v>50</v>
      </c>
      <c r="AC863" s="31" t="s">
        <v>50</v>
      </c>
      <c r="AD863" s="31" t="s">
        <v>50</v>
      </c>
      <c r="AE863" s="2">
        <f t="shared" si="144"/>
        <v>48</v>
      </c>
      <c r="AF863" s="31" t="s">
        <v>84</v>
      </c>
      <c r="AG863" s="31" t="s">
        <v>129</v>
      </c>
      <c r="AH863" s="31" t="s">
        <v>924</v>
      </c>
      <c r="AI863" s="31" t="s">
        <v>50</v>
      </c>
      <c r="AJ863" s="31">
        <f t="shared" si="145"/>
        <v>0</v>
      </c>
      <c r="AK863" s="34">
        <f t="shared" si="146"/>
        <v>-99</v>
      </c>
      <c r="AL863" s="30">
        <f t="shared" si="147"/>
        <v>-99</v>
      </c>
      <c r="AM863" s="5">
        <f t="shared" si="151"/>
        <v>532.13</v>
      </c>
      <c r="AN863" s="5">
        <f t="shared" si="152"/>
        <v>0</v>
      </c>
      <c r="AO863" s="30">
        <f t="shared" si="153"/>
        <v>0</v>
      </c>
      <c r="AP863" s="30">
        <f t="shared" si="148"/>
        <v>0</v>
      </c>
      <c r="AQ863" t="str">
        <f t="shared" si="149"/>
        <v>1993 - 2001</v>
      </c>
      <c r="AR863" s="2">
        <f t="shared" si="150"/>
        <v>2001</v>
      </c>
      <c r="AS863" s="2">
        <f t="shared" si="154"/>
        <v>-99</v>
      </c>
      <c r="AT863" s="31" t="s">
        <v>50</v>
      </c>
      <c r="AU863" s="31" t="s">
        <v>50</v>
      </c>
      <c r="AV863" s="31" t="s">
        <v>141</v>
      </c>
      <c r="AW863" s="31" t="s">
        <v>86</v>
      </c>
      <c r="AX863" s="31" t="s">
        <v>50</v>
      </c>
      <c r="AY863" s="31" t="s">
        <v>50</v>
      </c>
      <c r="AZ863" s="31" t="s">
        <v>50</v>
      </c>
      <c r="BA863" s="31" t="s">
        <v>50</v>
      </c>
      <c r="BB863" s="31" t="s">
        <v>50</v>
      </c>
      <c r="BC863" s="31" t="s">
        <v>50</v>
      </c>
      <c r="BD863" s="31" t="s">
        <v>50</v>
      </c>
      <c r="BE863" s="31" t="s">
        <v>50</v>
      </c>
      <c r="BF863" s="31" t="s">
        <v>50</v>
      </c>
    </row>
    <row r="864" spans="1:58" ht="45" x14ac:dyDescent="0.25">
      <c r="A864" s="31" t="s">
        <v>5094</v>
      </c>
      <c r="B864" s="31" t="s">
        <v>49</v>
      </c>
      <c r="C864" s="32">
        <v>1</v>
      </c>
      <c r="D864" s="31" t="s">
        <v>50</v>
      </c>
      <c r="E864" s="31" t="s">
        <v>84</v>
      </c>
      <c r="F864" s="31" t="s">
        <v>52</v>
      </c>
      <c r="G864" s="31" t="s">
        <v>50</v>
      </c>
      <c r="H864" s="31" t="s">
        <v>50</v>
      </c>
      <c r="I864" s="31" t="s">
        <v>53</v>
      </c>
      <c r="J864" s="31" t="s">
        <v>54</v>
      </c>
      <c r="K864" s="31" t="s">
        <v>54</v>
      </c>
      <c r="L864" s="31" t="s">
        <v>55</v>
      </c>
      <c r="M864" s="31" t="s">
        <v>72</v>
      </c>
      <c r="N864" s="31" t="s">
        <v>50</v>
      </c>
      <c r="O864" s="31" t="s">
        <v>57</v>
      </c>
      <c r="P864" s="31" t="s">
        <v>50</v>
      </c>
      <c r="Q864" s="31" t="s">
        <v>50</v>
      </c>
      <c r="R864" s="31" t="s">
        <v>58</v>
      </c>
      <c r="S864" s="31" t="s">
        <v>58</v>
      </c>
      <c r="T864" s="31" t="s">
        <v>60</v>
      </c>
      <c r="U864" s="31" t="s">
        <v>60</v>
      </c>
      <c r="V864" s="31" t="s">
        <v>60</v>
      </c>
      <c r="W864" s="31" t="s">
        <v>50</v>
      </c>
      <c r="X864" s="31" t="s">
        <v>50</v>
      </c>
      <c r="Y864" s="31" t="s">
        <v>50</v>
      </c>
      <c r="Z864" s="31" t="s">
        <v>62</v>
      </c>
      <c r="AA864" s="31" t="s">
        <v>50</v>
      </c>
      <c r="AB864" s="31" t="s">
        <v>50</v>
      </c>
      <c r="AC864" s="31" t="s">
        <v>87</v>
      </c>
      <c r="AD864" s="31" t="s">
        <v>72</v>
      </c>
      <c r="AE864" s="2">
        <f t="shared" si="144"/>
        <v>48</v>
      </c>
      <c r="AF864" s="31" t="s">
        <v>84</v>
      </c>
      <c r="AG864" s="31" t="s">
        <v>129</v>
      </c>
      <c r="AH864" s="31" t="s">
        <v>231</v>
      </c>
      <c r="AI864" s="31" t="s">
        <v>12189</v>
      </c>
      <c r="AJ864" s="31">
        <f t="shared" si="145"/>
        <v>0</v>
      </c>
      <c r="AK864" s="34">
        <f t="shared" si="146"/>
        <v>-99</v>
      </c>
      <c r="AL864" s="30">
        <f t="shared" si="147"/>
        <v>-99</v>
      </c>
      <c r="AM864" s="5">
        <f t="shared" si="151"/>
        <v>425.97</v>
      </c>
      <c r="AN864" s="5">
        <f t="shared" si="152"/>
        <v>0</v>
      </c>
      <c r="AO864" s="30">
        <f t="shared" si="153"/>
        <v>0</v>
      </c>
      <c r="AP864" s="30">
        <f t="shared" si="148"/>
        <v>0</v>
      </c>
      <c r="AQ864">
        <f t="shared" si="149"/>
        <v>0</v>
      </c>
      <c r="AR864" s="2">
        <f t="shared" si="150"/>
        <v>0</v>
      </c>
      <c r="AS864" s="2">
        <f t="shared" si="154"/>
        <v>-99</v>
      </c>
      <c r="AT864" s="31" t="s">
        <v>50</v>
      </c>
      <c r="AU864" s="31" t="s">
        <v>50</v>
      </c>
      <c r="AV864" s="31" t="s">
        <v>66</v>
      </c>
      <c r="AW864" s="31" t="s">
        <v>57</v>
      </c>
      <c r="AX864" s="31" t="s">
        <v>50</v>
      </c>
      <c r="AY864" s="31" t="s">
        <v>50</v>
      </c>
      <c r="AZ864" s="31" t="s">
        <v>231</v>
      </c>
      <c r="BA864" s="31" t="s">
        <v>12761</v>
      </c>
      <c r="BB864" s="31" t="s">
        <v>50</v>
      </c>
      <c r="BC864" s="31" t="s">
        <v>50</v>
      </c>
      <c r="BD864" s="31" t="s">
        <v>50</v>
      </c>
      <c r="BE864" s="31" t="s">
        <v>50</v>
      </c>
      <c r="BF864" s="31" t="s">
        <v>50</v>
      </c>
    </row>
    <row r="865" spans="1:58" ht="45" x14ac:dyDescent="0.25">
      <c r="A865" s="31" t="s">
        <v>5098</v>
      </c>
      <c r="B865" s="31" t="s">
        <v>49</v>
      </c>
      <c r="C865" s="32">
        <v>12</v>
      </c>
      <c r="D865" s="31" t="s">
        <v>50</v>
      </c>
      <c r="E865" s="31" t="s">
        <v>71</v>
      </c>
      <c r="F865" s="31" t="s">
        <v>96</v>
      </c>
      <c r="G865" s="31" t="s">
        <v>50</v>
      </c>
      <c r="H865" s="31" t="s">
        <v>50</v>
      </c>
      <c r="I865" s="31" t="s">
        <v>53</v>
      </c>
      <c r="J865" s="31" t="s">
        <v>54</v>
      </c>
      <c r="K865" s="31" t="s">
        <v>54</v>
      </c>
      <c r="L865" s="31" t="s">
        <v>128</v>
      </c>
      <c r="M865" s="31" t="s">
        <v>72</v>
      </c>
      <c r="N865" s="31" t="s">
        <v>50</v>
      </c>
      <c r="O865" s="31" t="s">
        <v>57</v>
      </c>
      <c r="P865" s="31" t="s">
        <v>50</v>
      </c>
      <c r="Q865" s="31" t="s">
        <v>50</v>
      </c>
      <c r="R865" s="31" t="s">
        <v>74</v>
      </c>
      <c r="S865" s="31" t="s">
        <v>59</v>
      </c>
      <c r="T865" s="31" t="s">
        <v>60</v>
      </c>
      <c r="U865" s="31" t="s">
        <v>60</v>
      </c>
      <c r="V865" s="31" t="s">
        <v>60</v>
      </c>
      <c r="W865" s="31" t="s">
        <v>50</v>
      </c>
      <c r="X865" s="31" t="s">
        <v>50</v>
      </c>
      <c r="Y865" s="31" t="s">
        <v>50</v>
      </c>
      <c r="Z865" s="31" t="s">
        <v>62</v>
      </c>
      <c r="AA865" s="31" t="s">
        <v>50</v>
      </c>
      <c r="AB865" s="31" t="s">
        <v>50</v>
      </c>
      <c r="AC865" s="31" t="s">
        <v>87</v>
      </c>
      <c r="AD865" s="31" t="s">
        <v>72</v>
      </c>
      <c r="AE865" s="2">
        <f t="shared" si="144"/>
        <v>48</v>
      </c>
      <c r="AF865" s="31" t="s">
        <v>84</v>
      </c>
      <c r="AG865" s="31" t="s">
        <v>129</v>
      </c>
      <c r="AH865" s="31" t="s">
        <v>77</v>
      </c>
      <c r="AI865" s="31" t="s">
        <v>12190</v>
      </c>
      <c r="AJ865" s="31">
        <f t="shared" si="145"/>
        <v>0</v>
      </c>
      <c r="AK865" s="34">
        <f t="shared" si="146"/>
        <v>-99</v>
      </c>
      <c r="AL865" s="30">
        <f t="shared" si="147"/>
        <v>-99</v>
      </c>
      <c r="AM865" s="5">
        <f t="shared" si="151"/>
        <v>154.9</v>
      </c>
      <c r="AN865" s="5">
        <f t="shared" si="152"/>
        <v>0</v>
      </c>
      <c r="AO865" s="30">
        <f t="shared" si="153"/>
        <v>0</v>
      </c>
      <c r="AP865" s="30">
        <f t="shared" si="148"/>
        <v>0</v>
      </c>
      <c r="AQ865" t="str">
        <f t="shared" si="149"/>
        <v>1978 - 1992</v>
      </c>
      <c r="AR865" s="2">
        <f t="shared" si="150"/>
        <v>1979</v>
      </c>
      <c r="AS865" s="2">
        <f t="shared" si="154"/>
        <v>-99</v>
      </c>
      <c r="AT865" s="31" t="s">
        <v>50</v>
      </c>
      <c r="AU865" s="31" t="s">
        <v>50</v>
      </c>
      <c r="AV865" s="31" t="s">
        <v>141</v>
      </c>
      <c r="AW865" s="31" t="s">
        <v>86</v>
      </c>
      <c r="AX865" s="31" t="s">
        <v>50</v>
      </c>
      <c r="AY865" s="31" t="s">
        <v>50</v>
      </c>
      <c r="AZ865" s="31" t="s">
        <v>77</v>
      </c>
      <c r="BA865" s="31" t="s">
        <v>12190</v>
      </c>
      <c r="BB865" s="31" t="s">
        <v>50</v>
      </c>
      <c r="BC865" s="31" t="s">
        <v>50</v>
      </c>
      <c r="BD865" s="31" t="s">
        <v>50</v>
      </c>
      <c r="BE865" s="31" t="s">
        <v>50</v>
      </c>
      <c r="BF865" s="31" t="s">
        <v>50</v>
      </c>
    </row>
    <row r="866" spans="1:58" ht="45" x14ac:dyDescent="0.25">
      <c r="A866" s="31" t="s">
        <v>5098</v>
      </c>
      <c r="B866" s="31" t="s">
        <v>49</v>
      </c>
      <c r="C866" s="32">
        <v>14</v>
      </c>
      <c r="D866" s="31" t="s">
        <v>50</v>
      </c>
      <c r="E866" s="31" t="s">
        <v>71</v>
      </c>
      <c r="F866" s="31" t="s">
        <v>96</v>
      </c>
      <c r="G866" s="31" t="s">
        <v>50</v>
      </c>
      <c r="H866" s="31" t="s">
        <v>50</v>
      </c>
      <c r="I866" s="31" t="s">
        <v>53</v>
      </c>
      <c r="J866" s="31" t="s">
        <v>54</v>
      </c>
      <c r="K866" s="31" t="s">
        <v>54</v>
      </c>
      <c r="L866" s="31" t="s">
        <v>128</v>
      </c>
      <c r="M866" s="31" t="s">
        <v>72</v>
      </c>
      <c r="N866" s="31" t="s">
        <v>50</v>
      </c>
      <c r="O866" s="31" t="s">
        <v>66</v>
      </c>
      <c r="P866" s="31" t="s">
        <v>1122</v>
      </c>
      <c r="Q866" s="31" t="s">
        <v>50</v>
      </c>
      <c r="R866" s="31" t="s">
        <v>74</v>
      </c>
      <c r="S866" s="31" t="s">
        <v>59</v>
      </c>
      <c r="T866" s="31" t="s">
        <v>60</v>
      </c>
      <c r="U866" s="31" t="s">
        <v>60</v>
      </c>
      <c r="V866" s="31" t="s">
        <v>60</v>
      </c>
      <c r="W866" s="31" t="s">
        <v>50</v>
      </c>
      <c r="X866" s="31" t="s">
        <v>50</v>
      </c>
      <c r="Y866" s="31" t="s">
        <v>50</v>
      </c>
      <c r="Z866" s="31" t="s">
        <v>62</v>
      </c>
      <c r="AA866" s="31" t="s">
        <v>50</v>
      </c>
      <c r="AB866" s="31" t="s">
        <v>50</v>
      </c>
      <c r="AC866" s="31" t="s">
        <v>87</v>
      </c>
      <c r="AD866" s="31" t="s">
        <v>72</v>
      </c>
      <c r="AE866" s="2">
        <f t="shared" si="144"/>
        <v>48</v>
      </c>
      <c r="AF866" s="31" t="s">
        <v>84</v>
      </c>
      <c r="AG866" s="31" t="s">
        <v>129</v>
      </c>
      <c r="AH866" s="31" t="s">
        <v>152</v>
      </c>
      <c r="AI866" s="31" t="s">
        <v>12191</v>
      </c>
      <c r="AJ866" s="31">
        <f t="shared" si="145"/>
        <v>0</v>
      </c>
      <c r="AK866" s="34">
        <f t="shared" si="146"/>
        <v>-99</v>
      </c>
      <c r="AL866" s="30">
        <f t="shared" si="147"/>
        <v>-99</v>
      </c>
      <c r="AM866" s="5">
        <f t="shared" si="151"/>
        <v>154.9</v>
      </c>
      <c r="AN866" s="5">
        <f t="shared" si="152"/>
        <v>0</v>
      </c>
      <c r="AO866" s="30">
        <f t="shared" si="153"/>
        <v>0</v>
      </c>
      <c r="AP866" s="30">
        <f t="shared" si="148"/>
        <v>0</v>
      </c>
      <c r="AQ866" t="str">
        <f t="shared" si="149"/>
        <v>1978 - 1992</v>
      </c>
      <c r="AR866" s="2">
        <f t="shared" si="150"/>
        <v>1979</v>
      </c>
      <c r="AS866" s="2">
        <f t="shared" si="154"/>
        <v>-99</v>
      </c>
      <c r="AT866" s="31" t="s">
        <v>50</v>
      </c>
      <c r="AU866" s="31" t="s">
        <v>50</v>
      </c>
      <c r="AV866" s="31" t="s">
        <v>141</v>
      </c>
      <c r="AW866" s="31" t="s">
        <v>86</v>
      </c>
      <c r="AX866" s="31" t="s">
        <v>50</v>
      </c>
      <c r="AY866" s="31" t="s">
        <v>50</v>
      </c>
      <c r="AZ866" s="31" t="s">
        <v>152</v>
      </c>
      <c r="BA866" s="31" t="s">
        <v>12191</v>
      </c>
      <c r="BB866" s="31" t="s">
        <v>50</v>
      </c>
      <c r="BC866" s="31" t="s">
        <v>50</v>
      </c>
      <c r="BD866" s="31" t="s">
        <v>50</v>
      </c>
      <c r="BE866" s="31" t="s">
        <v>50</v>
      </c>
      <c r="BF866" s="31" t="s">
        <v>50</v>
      </c>
    </row>
    <row r="867" spans="1:58" ht="60" x14ac:dyDescent="0.25">
      <c r="A867" s="31" t="s">
        <v>1409</v>
      </c>
      <c r="B867" s="31" t="s">
        <v>49</v>
      </c>
      <c r="C867" s="32">
        <v>1</v>
      </c>
      <c r="D867" s="31" t="s">
        <v>50</v>
      </c>
      <c r="E867" s="31" t="s">
        <v>486</v>
      </c>
      <c r="F867" s="31" t="s">
        <v>169</v>
      </c>
      <c r="G867" s="31" t="s">
        <v>489</v>
      </c>
      <c r="H867" s="31" t="s">
        <v>214</v>
      </c>
      <c r="I867" s="31" t="s">
        <v>53</v>
      </c>
      <c r="J867" s="31" t="s">
        <v>54</v>
      </c>
      <c r="K867" s="31" t="s">
        <v>54</v>
      </c>
      <c r="L867" s="31" t="s">
        <v>55</v>
      </c>
      <c r="M867" s="31" t="s">
        <v>81</v>
      </c>
      <c r="N867" s="31" t="s">
        <v>50</v>
      </c>
      <c r="O867" s="31" t="s">
        <v>57</v>
      </c>
      <c r="P867" s="31" t="s">
        <v>50</v>
      </c>
      <c r="Q867" s="31" t="s">
        <v>50</v>
      </c>
      <c r="R867" s="31" t="s">
        <v>86</v>
      </c>
      <c r="S867" s="31" t="s">
        <v>59</v>
      </c>
      <c r="T867" s="31" t="s">
        <v>60</v>
      </c>
      <c r="U867" s="31" t="s">
        <v>60</v>
      </c>
      <c r="V867" s="31" t="s">
        <v>86</v>
      </c>
      <c r="W867" s="31" t="s">
        <v>50</v>
      </c>
      <c r="X867" s="31" t="s">
        <v>50</v>
      </c>
      <c r="Y867" s="31" t="s">
        <v>50</v>
      </c>
      <c r="Z867" s="31" t="s">
        <v>62</v>
      </c>
      <c r="AA867" s="31" t="s">
        <v>50</v>
      </c>
      <c r="AB867" s="31" t="s">
        <v>50</v>
      </c>
      <c r="AC867" s="31" t="s">
        <v>87</v>
      </c>
      <c r="AD867" s="31" t="s">
        <v>72</v>
      </c>
      <c r="AE867" s="2">
        <f t="shared" si="144"/>
        <v>48</v>
      </c>
      <c r="AF867" s="31" t="s">
        <v>84</v>
      </c>
      <c r="AG867" s="31" t="s">
        <v>129</v>
      </c>
      <c r="AH867" s="31" t="s">
        <v>144</v>
      </c>
      <c r="AI867" s="31" t="s">
        <v>12192</v>
      </c>
      <c r="AJ867" s="31">
        <f t="shared" si="145"/>
        <v>0</v>
      </c>
      <c r="AK867" s="34">
        <f t="shared" si="146"/>
        <v>-99</v>
      </c>
      <c r="AL867" s="30">
        <f t="shared" si="147"/>
        <v>-99</v>
      </c>
      <c r="AM867" s="5">
        <f t="shared" si="151"/>
        <v>67.569999999999993</v>
      </c>
      <c r="AN867" s="5">
        <f t="shared" si="152"/>
        <v>0</v>
      </c>
      <c r="AO867" s="30">
        <f t="shared" si="153"/>
        <v>0</v>
      </c>
      <c r="AP867" s="30">
        <f t="shared" si="148"/>
        <v>0</v>
      </c>
      <c r="AQ867">
        <f t="shared" si="149"/>
        <v>0</v>
      </c>
      <c r="AR867" s="2">
        <f t="shared" si="150"/>
        <v>0</v>
      </c>
      <c r="AS867" s="2">
        <f t="shared" si="154"/>
        <v>-99</v>
      </c>
      <c r="AT867" s="31" t="s">
        <v>50</v>
      </c>
      <c r="AU867" s="31" t="s">
        <v>50</v>
      </c>
      <c r="AV867" s="31" t="s">
        <v>66</v>
      </c>
      <c r="AW867" s="31" t="s">
        <v>57</v>
      </c>
      <c r="AX867" s="31" t="s">
        <v>67</v>
      </c>
      <c r="AY867" s="31" t="s">
        <v>68</v>
      </c>
      <c r="AZ867" s="31" t="s">
        <v>144</v>
      </c>
      <c r="BA867" s="31" t="s">
        <v>12192</v>
      </c>
      <c r="BB867" s="31" t="s">
        <v>67</v>
      </c>
      <c r="BC867" s="31" t="s">
        <v>129</v>
      </c>
      <c r="BD867" s="31" t="s">
        <v>50</v>
      </c>
      <c r="BE867" s="31" t="s">
        <v>50</v>
      </c>
      <c r="BF867" s="31" t="s">
        <v>50</v>
      </c>
    </row>
    <row r="868" spans="1:58" ht="45" x14ac:dyDescent="0.25">
      <c r="A868" s="31" t="s">
        <v>1409</v>
      </c>
      <c r="B868" s="31" t="s">
        <v>49</v>
      </c>
      <c r="C868" s="32">
        <v>12</v>
      </c>
      <c r="D868" s="31" t="s">
        <v>50</v>
      </c>
      <c r="E868" s="31" t="s">
        <v>486</v>
      </c>
      <c r="F868" s="31" t="s">
        <v>169</v>
      </c>
      <c r="G868" s="31" t="s">
        <v>489</v>
      </c>
      <c r="H868" s="31" t="s">
        <v>214</v>
      </c>
      <c r="I868" s="31" t="s">
        <v>304</v>
      </c>
      <c r="J868" s="31" t="s">
        <v>54</v>
      </c>
      <c r="K868" s="31" t="s">
        <v>54</v>
      </c>
      <c r="L868" s="31" t="s">
        <v>55</v>
      </c>
      <c r="M868" s="31" t="s">
        <v>72</v>
      </c>
      <c r="N868" s="31" t="s">
        <v>50</v>
      </c>
      <c r="O868" s="31" t="s">
        <v>57</v>
      </c>
      <c r="P868" s="31" t="s">
        <v>50</v>
      </c>
      <c r="Q868" s="31" t="s">
        <v>50</v>
      </c>
      <c r="R868" s="31" t="s">
        <v>86</v>
      </c>
      <c r="S868" s="31" t="s">
        <v>59</v>
      </c>
      <c r="T868" s="31" t="s">
        <v>60</v>
      </c>
      <c r="U868" s="31" t="s">
        <v>60</v>
      </c>
      <c r="V868" s="31" t="s">
        <v>86</v>
      </c>
      <c r="W868" s="31" t="s">
        <v>50</v>
      </c>
      <c r="X868" s="31" t="s">
        <v>50</v>
      </c>
      <c r="Y868" s="31" t="s">
        <v>50</v>
      </c>
      <c r="Z868" s="31" t="s">
        <v>62</v>
      </c>
      <c r="AA868" s="31" t="s">
        <v>50</v>
      </c>
      <c r="AB868" s="31" t="s">
        <v>50</v>
      </c>
      <c r="AC868" s="31" t="s">
        <v>87</v>
      </c>
      <c r="AD868" s="31" t="s">
        <v>72</v>
      </c>
      <c r="AE868" s="2">
        <f t="shared" si="144"/>
        <v>48</v>
      </c>
      <c r="AF868" s="31" t="s">
        <v>84</v>
      </c>
      <c r="AG868" s="31" t="s">
        <v>129</v>
      </c>
      <c r="AH868" s="31" t="s">
        <v>152</v>
      </c>
      <c r="AI868" s="31" t="s">
        <v>12193</v>
      </c>
      <c r="AJ868" s="31">
        <f t="shared" si="145"/>
        <v>0</v>
      </c>
      <c r="AK868" s="34">
        <f t="shared" si="146"/>
        <v>-99</v>
      </c>
      <c r="AL868" s="30">
        <f t="shared" si="147"/>
        <v>-99</v>
      </c>
      <c r="AM868" s="5">
        <f t="shared" si="151"/>
        <v>67.569999999999993</v>
      </c>
      <c r="AN868" s="5">
        <f t="shared" si="152"/>
        <v>0</v>
      </c>
      <c r="AO868" s="30">
        <f t="shared" si="153"/>
        <v>0</v>
      </c>
      <c r="AP868" s="30">
        <f t="shared" si="148"/>
        <v>0</v>
      </c>
      <c r="AQ868">
        <f t="shared" si="149"/>
        <v>0</v>
      </c>
      <c r="AR868" s="2">
        <f t="shared" si="150"/>
        <v>0</v>
      </c>
      <c r="AS868" s="2">
        <f t="shared" si="154"/>
        <v>-99</v>
      </c>
      <c r="AT868" s="31" t="s">
        <v>50</v>
      </c>
      <c r="AU868" s="31" t="s">
        <v>50</v>
      </c>
      <c r="AV868" s="31" t="s">
        <v>66</v>
      </c>
      <c r="AW868" s="31" t="s">
        <v>57</v>
      </c>
      <c r="AX868" s="31" t="s">
        <v>267</v>
      </c>
      <c r="AY868" s="31" t="s">
        <v>68</v>
      </c>
      <c r="AZ868" s="31" t="s">
        <v>152</v>
      </c>
      <c r="BA868" s="31" t="s">
        <v>12193</v>
      </c>
      <c r="BB868" s="31" t="s">
        <v>399</v>
      </c>
      <c r="BC868" s="31" t="s">
        <v>129</v>
      </c>
      <c r="BD868" s="31" t="s">
        <v>50</v>
      </c>
      <c r="BE868" s="31" t="s">
        <v>50</v>
      </c>
      <c r="BF868" s="31" t="s">
        <v>50</v>
      </c>
    </row>
    <row r="869" spans="1:58" ht="45" x14ac:dyDescent="0.25">
      <c r="A869" s="31" t="s">
        <v>5119</v>
      </c>
      <c r="B869" s="31" t="s">
        <v>49</v>
      </c>
      <c r="C869" s="32">
        <v>2</v>
      </c>
      <c r="D869" s="31" t="s">
        <v>50</v>
      </c>
      <c r="E869" s="31" t="s">
        <v>84</v>
      </c>
      <c r="F869" s="31" t="s">
        <v>85</v>
      </c>
      <c r="G869" s="31" t="s">
        <v>50</v>
      </c>
      <c r="H869" s="31" t="s">
        <v>50</v>
      </c>
      <c r="I869" s="31" t="s">
        <v>53</v>
      </c>
      <c r="J869" s="31" t="s">
        <v>54</v>
      </c>
      <c r="K869" s="31" t="s">
        <v>54</v>
      </c>
      <c r="L869" s="31" t="s">
        <v>55</v>
      </c>
      <c r="M869" s="31" t="s">
        <v>72</v>
      </c>
      <c r="N869" s="31" t="s">
        <v>50</v>
      </c>
      <c r="O869" s="31" t="s">
        <v>66</v>
      </c>
      <c r="P869" s="31" t="s">
        <v>50</v>
      </c>
      <c r="Q869" s="31" t="s">
        <v>50</v>
      </c>
      <c r="R869" s="31" t="s">
        <v>129</v>
      </c>
      <c r="S869" s="31" t="s">
        <v>59</v>
      </c>
      <c r="T869" s="31" t="s">
        <v>60</v>
      </c>
      <c r="U869" s="31" t="s">
        <v>60</v>
      </c>
      <c r="V869" s="31" t="s">
        <v>66</v>
      </c>
      <c r="W869" s="31" t="s">
        <v>50</v>
      </c>
      <c r="X869" s="31" t="s">
        <v>92</v>
      </c>
      <c r="Y869" s="31" t="s">
        <v>50</v>
      </c>
      <c r="Z869" s="31" t="s">
        <v>62</v>
      </c>
      <c r="AA869" s="31" t="s">
        <v>50</v>
      </c>
      <c r="AB869" s="31" t="s">
        <v>50</v>
      </c>
      <c r="AC869" s="31" t="s">
        <v>87</v>
      </c>
      <c r="AD869" s="31" t="s">
        <v>72</v>
      </c>
      <c r="AE869" s="2">
        <f t="shared" si="144"/>
        <v>48</v>
      </c>
      <c r="AF869" s="31" t="s">
        <v>84</v>
      </c>
      <c r="AG869" s="31" t="s">
        <v>129</v>
      </c>
      <c r="AH869" s="31" t="s">
        <v>152</v>
      </c>
      <c r="AI869" s="31" t="s">
        <v>12194</v>
      </c>
      <c r="AJ869" s="31">
        <f t="shared" si="145"/>
        <v>0</v>
      </c>
      <c r="AK869" s="34">
        <f t="shared" si="146"/>
        <v>-99</v>
      </c>
      <c r="AL869" s="30">
        <f t="shared" si="147"/>
        <v>-99</v>
      </c>
      <c r="AM869" s="5">
        <f t="shared" si="151"/>
        <v>10.15</v>
      </c>
      <c r="AN869" s="5">
        <f t="shared" si="152"/>
        <v>0</v>
      </c>
      <c r="AO869" s="30">
        <f t="shared" si="153"/>
        <v>0</v>
      </c>
      <c r="AP869" s="30">
        <f t="shared" si="148"/>
        <v>0</v>
      </c>
      <c r="AQ869" t="str">
        <f t="shared" si="149"/>
        <v>Before 1978</v>
      </c>
      <c r="AR869" s="2">
        <f t="shared" si="150"/>
        <v>1975</v>
      </c>
      <c r="AS869" s="2">
        <f t="shared" si="154"/>
        <v>-99</v>
      </c>
      <c r="AT869" s="31" t="s">
        <v>50</v>
      </c>
      <c r="AU869" s="31" t="s">
        <v>50</v>
      </c>
      <c r="AV869" s="31" t="s">
        <v>66</v>
      </c>
      <c r="AW869" s="31" t="s">
        <v>57</v>
      </c>
      <c r="AX869" s="31" t="s">
        <v>50</v>
      </c>
      <c r="AY869" s="31" t="s">
        <v>50</v>
      </c>
      <c r="AZ869" s="31" t="s">
        <v>50</v>
      </c>
      <c r="BA869" s="31" t="s">
        <v>50</v>
      </c>
      <c r="BB869" s="31" t="s">
        <v>50</v>
      </c>
      <c r="BC869" s="31" t="s">
        <v>50</v>
      </c>
      <c r="BD869" s="31" t="s">
        <v>50</v>
      </c>
      <c r="BE869" s="31" t="s">
        <v>50</v>
      </c>
      <c r="BF869" s="31" t="s">
        <v>50</v>
      </c>
    </row>
    <row r="870" spans="1:58" ht="45" x14ac:dyDescent="0.25">
      <c r="A870" s="31" t="s">
        <v>5119</v>
      </c>
      <c r="B870" s="31" t="s">
        <v>49</v>
      </c>
      <c r="C870" s="32">
        <v>5</v>
      </c>
      <c r="D870" s="31" t="s">
        <v>50</v>
      </c>
      <c r="E870" s="31" t="s">
        <v>84</v>
      </c>
      <c r="F870" s="31" t="s">
        <v>85</v>
      </c>
      <c r="G870" s="31" t="s">
        <v>50</v>
      </c>
      <c r="H870" s="31" t="s">
        <v>50</v>
      </c>
      <c r="I870" s="31" t="s">
        <v>53</v>
      </c>
      <c r="J870" s="31" t="s">
        <v>54</v>
      </c>
      <c r="K870" s="31" t="s">
        <v>54</v>
      </c>
      <c r="L870" s="31" t="s">
        <v>55</v>
      </c>
      <c r="M870" s="31" t="s">
        <v>72</v>
      </c>
      <c r="N870" s="31" t="s">
        <v>50</v>
      </c>
      <c r="O870" s="31" t="s">
        <v>66</v>
      </c>
      <c r="P870" s="31" t="s">
        <v>50</v>
      </c>
      <c r="Q870" s="31" t="s">
        <v>50</v>
      </c>
      <c r="R870" s="31" t="s">
        <v>129</v>
      </c>
      <c r="S870" s="31" t="s">
        <v>59</v>
      </c>
      <c r="T870" s="31" t="s">
        <v>50</v>
      </c>
      <c r="U870" s="31" t="s">
        <v>50</v>
      </c>
      <c r="V870" s="31" t="s">
        <v>66</v>
      </c>
      <c r="W870" s="31" t="s">
        <v>50</v>
      </c>
      <c r="X870" s="31" t="s">
        <v>92</v>
      </c>
      <c r="Y870" s="31" t="s">
        <v>50</v>
      </c>
      <c r="Z870" s="31" t="s">
        <v>62</v>
      </c>
      <c r="AA870" s="31" t="s">
        <v>50</v>
      </c>
      <c r="AB870" s="31" t="s">
        <v>50</v>
      </c>
      <c r="AC870" s="31" t="s">
        <v>87</v>
      </c>
      <c r="AD870" s="31" t="s">
        <v>72</v>
      </c>
      <c r="AE870" s="2">
        <f t="shared" si="144"/>
        <v>48</v>
      </c>
      <c r="AF870" s="31" t="s">
        <v>84</v>
      </c>
      <c r="AG870" s="31" t="s">
        <v>129</v>
      </c>
      <c r="AH870" s="31" t="s">
        <v>50</v>
      </c>
      <c r="AI870" s="31" t="s">
        <v>12195</v>
      </c>
      <c r="AJ870" s="31">
        <f t="shared" si="145"/>
        <v>0</v>
      </c>
      <c r="AK870" s="34">
        <f t="shared" si="146"/>
        <v>-99</v>
      </c>
      <c r="AL870" s="30">
        <f t="shared" si="147"/>
        <v>-99</v>
      </c>
      <c r="AM870" s="5">
        <f t="shared" si="151"/>
        <v>10.15</v>
      </c>
      <c r="AN870" s="5">
        <f t="shared" si="152"/>
        <v>0</v>
      </c>
      <c r="AO870" s="30">
        <f t="shared" si="153"/>
        <v>0</v>
      </c>
      <c r="AP870" s="30">
        <f t="shared" si="148"/>
        <v>0</v>
      </c>
      <c r="AQ870" t="str">
        <f t="shared" si="149"/>
        <v>Before 1978</v>
      </c>
      <c r="AR870" s="2">
        <f t="shared" si="150"/>
        <v>1975</v>
      </c>
      <c r="AS870" s="2">
        <f t="shared" si="154"/>
        <v>-99</v>
      </c>
      <c r="AT870" s="31" t="s">
        <v>50</v>
      </c>
      <c r="AU870" s="31" t="s">
        <v>50</v>
      </c>
      <c r="AV870" s="31" t="s">
        <v>66</v>
      </c>
      <c r="AW870" s="31" t="s">
        <v>57</v>
      </c>
      <c r="AX870" s="31" t="s">
        <v>50</v>
      </c>
      <c r="AY870" s="31" t="s">
        <v>50</v>
      </c>
      <c r="AZ870" s="31" t="s">
        <v>50</v>
      </c>
      <c r="BA870" s="31" t="s">
        <v>50</v>
      </c>
      <c r="BB870" s="31" t="s">
        <v>50</v>
      </c>
      <c r="BC870" s="31" t="s">
        <v>50</v>
      </c>
      <c r="BD870" s="31" t="s">
        <v>50</v>
      </c>
      <c r="BE870" s="31" t="s">
        <v>50</v>
      </c>
      <c r="BF870" s="31" t="s">
        <v>50</v>
      </c>
    </row>
    <row r="871" spans="1:58" ht="45" x14ac:dyDescent="0.25">
      <c r="A871" s="31" t="s">
        <v>5119</v>
      </c>
      <c r="B871" s="31" t="s">
        <v>49</v>
      </c>
      <c r="C871" s="32">
        <v>10</v>
      </c>
      <c r="D871" s="31" t="s">
        <v>50</v>
      </c>
      <c r="E871" s="31" t="s">
        <v>84</v>
      </c>
      <c r="F871" s="31" t="s">
        <v>85</v>
      </c>
      <c r="G871" s="31" t="s">
        <v>50</v>
      </c>
      <c r="H871" s="31" t="s">
        <v>50</v>
      </c>
      <c r="I871" s="31" t="s">
        <v>53</v>
      </c>
      <c r="J871" s="31" t="s">
        <v>54</v>
      </c>
      <c r="K871" s="31" t="s">
        <v>54</v>
      </c>
      <c r="L871" s="31" t="s">
        <v>128</v>
      </c>
      <c r="M871" s="31" t="s">
        <v>51</v>
      </c>
      <c r="N871" s="31" t="s">
        <v>50</v>
      </c>
      <c r="O871" s="31" t="s">
        <v>66</v>
      </c>
      <c r="P871" s="31" t="s">
        <v>50</v>
      </c>
      <c r="Q871" s="31" t="s">
        <v>50</v>
      </c>
      <c r="R871" s="31" t="s">
        <v>50</v>
      </c>
      <c r="S871" s="31" t="s">
        <v>50</v>
      </c>
      <c r="T871" s="31" t="s">
        <v>50</v>
      </c>
      <c r="U871" s="31" t="s">
        <v>50</v>
      </c>
      <c r="V871" s="31" t="s">
        <v>60</v>
      </c>
      <c r="W871" s="31" t="s">
        <v>50</v>
      </c>
      <c r="X871" s="31" t="s">
        <v>50</v>
      </c>
      <c r="Y871" s="31" t="s">
        <v>50</v>
      </c>
      <c r="Z871" s="31" t="s">
        <v>62</v>
      </c>
      <c r="AA871" s="31" t="s">
        <v>50</v>
      </c>
      <c r="AB871" s="31" t="s">
        <v>50</v>
      </c>
      <c r="AC871" s="31" t="s">
        <v>87</v>
      </c>
      <c r="AD871" s="31" t="s">
        <v>72</v>
      </c>
      <c r="AE871" s="2">
        <f t="shared" si="144"/>
        <v>48</v>
      </c>
      <c r="AF871" s="31" t="s">
        <v>84</v>
      </c>
      <c r="AG871" s="31" t="s">
        <v>129</v>
      </c>
      <c r="AH871" s="31" t="s">
        <v>152</v>
      </c>
      <c r="AI871" s="31" t="s">
        <v>12196</v>
      </c>
      <c r="AJ871" s="31">
        <f t="shared" si="145"/>
        <v>0</v>
      </c>
      <c r="AK871" s="34">
        <f t="shared" si="146"/>
        <v>-99</v>
      </c>
      <c r="AL871" s="30">
        <f t="shared" si="147"/>
        <v>-99</v>
      </c>
      <c r="AM871" s="5">
        <f t="shared" si="151"/>
        <v>10.15</v>
      </c>
      <c r="AN871" s="5">
        <f t="shared" si="152"/>
        <v>0</v>
      </c>
      <c r="AO871" s="30">
        <f t="shared" si="153"/>
        <v>0</v>
      </c>
      <c r="AP871" s="30">
        <f t="shared" si="148"/>
        <v>0</v>
      </c>
      <c r="AQ871" t="str">
        <f t="shared" si="149"/>
        <v>Before 1978</v>
      </c>
      <c r="AR871" s="2">
        <f t="shared" si="150"/>
        <v>1975</v>
      </c>
      <c r="AS871" s="2">
        <f t="shared" si="154"/>
        <v>-99</v>
      </c>
      <c r="AT871" s="31" t="s">
        <v>50</v>
      </c>
      <c r="AU871" s="31" t="s">
        <v>50</v>
      </c>
      <c r="AV871" s="31" t="s">
        <v>66</v>
      </c>
      <c r="AW871" s="31" t="s">
        <v>57</v>
      </c>
      <c r="AX871" s="31" t="s">
        <v>50</v>
      </c>
      <c r="AY871" s="31" t="s">
        <v>50</v>
      </c>
      <c r="AZ871" s="31" t="s">
        <v>50</v>
      </c>
      <c r="BA871" s="31" t="s">
        <v>50</v>
      </c>
      <c r="BB871" s="31" t="s">
        <v>50</v>
      </c>
      <c r="BC871" s="31" t="s">
        <v>50</v>
      </c>
      <c r="BD871" s="31" t="s">
        <v>50</v>
      </c>
      <c r="BE871" s="31" t="s">
        <v>50</v>
      </c>
      <c r="BF871" s="31" t="s">
        <v>50</v>
      </c>
    </row>
    <row r="872" spans="1:58" ht="45" x14ac:dyDescent="0.25">
      <c r="A872" s="31" t="s">
        <v>5119</v>
      </c>
      <c r="B872" s="31" t="s">
        <v>49</v>
      </c>
      <c r="C872" s="32">
        <v>11</v>
      </c>
      <c r="D872" s="31" t="s">
        <v>50</v>
      </c>
      <c r="E872" s="31" t="s">
        <v>84</v>
      </c>
      <c r="F872" s="31" t="s">
        <v>85</v>
      </c>
      <c r="G872" s="31" t="s">
        <v>50</v>
      </c>
      <c r="H872" s="31" t="s">
        <v>50</v>
      </c>
      <c r="I872" s="31" t="s">
        <v>97</v>
      </c>
      <c r="J872" s="31" t="s">
        <v>54</v>
      </c>
      <c r="K872" s="31" t="s">
        <v>54</v>
      </c>
      <c r="L872" s="31" t="s">
        <v>128</v>
      </c>
      <c r="M872" s="31" t="s">
        <v>72</v>
      </c>
      <c r="N872" s="31" t="s">
        <v>50</v>
      </c>
      <c r="O872" s="31" t="s">
        <v>66</v>
      </c>
      <c r="P872" s="31" t="s">
        <v>50</v>
      </c>
      <c r="Q872" s="31" t="s">
        <v>50</v>
      </c>
      <c r="R872" s="31" t="s">
        <v>50</v>
      </c>
      <c r="S872" s="31" t="s">
        <v>50</v>
      </c>
      <c r="T872" s="31" t="s">
        <v>50</v>
      </c>
      <c r="U872" s="31" t="s">
        <v>50</v>
      </c>
      <c r="V872" s="31" t="s">
        <v>60</v>
      </c>
      <c r="W872" s="31" t="s">
        <v>50</v>
      </c>
      <c r="X872" s="31" t="s">
        <v>50</v>
      </c>
      <c r="Y872" s="31" t="s">
        <v>50</v>
      </c>
      <c r="Z872" s="31" t="s">
        <v>62</v>
      </c>
      <c r="AA872" s="31" t="s">
        <v>50</v>
      </c>
      <c r="AB872" s="31" t="s">
        <v>50</v>
      </c>
      <c r="AC872" s="31" t="s">
        <v>87</v>
      </c>
      <c r="AD872" s="31" t="s">
        <v>72</v>
      </c>
      <c r="AE872" s="2">
        <f t="shared" si="144"/>
        <v>48</v>
      </c>
      <c r="AF872" s="31" t="s">
        <v>84</v>
      </c>
      <c r="AG872" s="31" t="s">
        <v>129</v>
      </c>
      <c r="AH872" s="31" t="s">
        <v>152</v>
      </c>
      <c r="AI872" s="31" t="s">
        <v>12196</v>
      </c>
      <c r="AJ872" s="31">
        <f t="shared" si="145"/>
        <v>0</v>
      </c>
      <c r="AK872" s="34">
        <f t="shared" si="146"/>
        <v>-99</v>
      </c>
      <c r="AL872" s="30">
        <f t="shared" si="147"/>
        <v>-99</v>
      </c>
      <c r="AM872" s="5">
        <f t="shared" si="151"/>
        <v>10.15</v>
      </c>
      <c r="AN872" s="5">
        <f t="shared" si="152"/>
        <v>0</v>
      </c>
      <c r="AO872" s="30">
        <f t="shared" si="153"/>
        <v>0</v>
      </c>
      <c r="AP872" s="30">
        <f t="shared" si="148"/>
        <v>0</v>
      </c>
      <c r="AQ872" t="str">
        <f t="shared" si="149"/>
        <v>Before 1978</v>
      </c>
      <c r="AR872" s="2">
        <f t="shared" si="150"/>
        <v>1975</v>
      </c>
      <c r="AS872" s="2">
        <f t="shared" si="154"/>
        <v>-99</v>
      </c>
      <c r="AT872" s="31" t="s">
        <v>50</v>
      </c>
      <c r="AU872" s="31" t="s">
        <v>50</v>
      </c>
      <c r="AV872" s="31" t="s">
        <v>66</v>
      </c>
      <c r="AW872" s="31" t="s">
        <v>57</v>
      </c>
      <c r="AX872" s="31" t="s">
        <v>50</v>
      </c>
      <c r="AY872" s="31" t="s">
        <v>50</v>
      </c>
      <c r="AZ872" s="31" t="s">
        <v>50</v>
      </c>
      <c r="BA872" s="31" t="s">
        <v>50</v>
      </c>
      <c r="BB872" s="31" t="s">
        <v>50</v>
      </c>
      <c r="BC872" s="31" t="s">
        <v>50</v>
      </c>
      <c r="BD872" s="31" t="s">
        <v>50</v>
      </c>
      <c r="BE872" s="31" t="s">
        <v>50</v>
      </c>
      <c r="BF872" s="31" t="s">
        <v>50</v>
      </c>
    </row>
    <row r="873" spans="1:58" ht="45" x14ac:dyDescent="0.25">
      <c r="A873" s="31" t="s">
        <v>558</v>
      </c>
      <c r="B873" s="31" t="s">
        <v>49</v>
      </c>
      <c r="C873" s="32">
        <v>11</v>
      </c>
      <c r="D873" s="31" t="s">
        <v>50</v>
      </c>
      <c r="E873" s="31" t="s">
        <v>50</v>
      </c>
      <c r="F873" s="31" t="s">
        <v>50</v>
      </c>
      <c r="G873" s="31" t="s">
        <v>50</v>
      </c>
      <c r="H873" s="31" t="s">
        <v>50</v>
      </c>
      <c r="I873" s="31" t="s">
        <v>206</v>
      </c>
      <c r="J873" s="31" t="s">
        <v>54</v>
      </c>
      <c r="K873" s="31" t="s">
        <v>54</v>
      </c>
      <c r="L873" s="31" t="s">
        <v>55</v>
      </c>
      <c r="M873" s="31" t="s">
        <v>72</v>
      </c>
      <c r="N873" s="31" t="s">
        <v>56</v>
      </c>
      <c r="O873" s="31" t="s">
        <v>60</v>
      </c>
      <c r="P873" s="31" t="s">
        <v>50</v>
      </c>
      <c r="Q873" s="31" t="s">
        <v>98</v>
      </c>
      <c r="R873" s="31" t="s">
        <v>74</v>
      </c>
      <c r="S873" s="31" t="s">
        <v>59</v>
      </c>
      <c r="T873" s="31" t="s">
        <v>50</v>
      </c>
      <c r="U873" s="31" t="s">
        <v>50</v>
      </c>
      <c r="V873" s="31" t="s">
        <v>66</v>
      </c>
      <c r="W873" s="31" t="s">
        <v>50</v>
      </c>
      <c r="X873" s="31" t="s">
        <v>161</v>
      </c>
      <c r="Y873" s="31" t="s">
        <v>54</v>
      </c>
      <c r="Z873" s="31" t="s">
        <v>62</v>
      </c>
      <c r="AA873" s="31" t="s">
        <v>50</v>
      </c>
      <c r="AB873" s="31" t="s">
        <v>50</v>
      </c>
      <c r="AC873" s="31" t="s">
        <v>63</v>
      </c>
      <c r="AD873" s="31" t="s">
        <v>72</v>
      </c>
      <c r="AE873" s="2">
        <f t="shared" si="144"/>
        <v>47.5</v>
      </c>
      <c r="AF873" s="31" t="s">
        <v>559</v>
      </c>
      <c r="AG873" s="31" t="s">
        <v>76</v>
      </c>
      <c r="AH873" s="31" t="s">
        <v>77</v>
      </c>
      <c r="AI873" s="31" t="s">
        <v>560</v>
      </c>
      <c r="AJ873" s="31">
        <f t="shared" si="145"/>
        <v>1</v>
      </c>
      <c r="AK873" s="34">
        <f t="shared" si="146"/>
        <v>2</v>
      </c>
      <c r="AL873" s="30">
        <f t="shared" si="147"/>
        <v>2</v>
      </c>
      <c r="AM873" s="5">
        <f t="shared" si="151"/>
        <v>23.12</v>
      </c>
      <c r="AN873" s="5">
        <f t="shared" si="152"/>
        <v>47.5</v>
      </c>
      <c r="AO873" s="30">
        <f t="shared" si="153"/>
        <v>641.25</v>
      </c>
      <c r="AP873" s="30">
        <f t="shared" si="148"/>
        <v>641.25</v>
      </c>
      <c r="AQ873" t="str">
        <f t="shared" si="149"/>
        <v>Before 1978</v>
      </c>
      <c r="AR873" s="2">
        <f t="shared" si="150"/>
        <v>1966</v>
      </c>
      <c r="AS873" s="2">
        <f t="shared" si="154"/>
        <v>13.5</v>
      </c>
      <c r="AT873" s="31" t="s">
        <v>561</v>
      </c>
      <c r="AU873" s="31" t="s">
        <v>224</v>
      </c>
      <c r="AV873" s="31" t="s">
        <v>66</v>
      </c>
      <c r="AW873" s="31" t="s">
        <v>57</v>
      </c>
      <c r="AX873" s="31" t="s">
        <v>562</v>
      </c>
      <c r="AY873" s="31" t="s">
        <v>68</v>
      </c>
      <c r="AZ873" s="31" t="s">
        <v>77</v>
      </c>
      <c r="BA873" s="31" t="s">
        <v>560</v>
      </c>
      <c r="BB873" s="31" t="s">
        <v>50</v>
      </c>
      <c r="BC873" s="31" t="s">
        <v>50</v>
      </c>
      <c r="BD873" s="31" t="s">
        <v>50</v>
      </c>
      <c r="BE873" s="31" t="s">
        <v>50</v>
      </c>
      <c r="BF873" s="31" t="s">
        <v>50</v>
      </c>
    </row>
    <row r="874" spans="1:58" ht="45" x14ac:dyDescent="0.25">
      <c r="A874" s="31" t="s">
        <v>891</v>
      </c>
      <c r="B874" s="31" t="s">
        <v>49</v>
      </c>
      <c r="C874" s="32">
        <v>9</v>
      </c>
      <c r="D874" s="31" t="s">
        <v>50</v>
      </c>
      <c r="E874" s="31" t="s">
        <v>116</v>
      </c>
      <c r="F874" s="31" t="s">
        <v>486</v>
      </c>
      <c r="G874" s="31" t="s">
        <v>214</v>
      </c>
      <c r="H874" s="31" t="s">
        <v>161</v>
      </c>
      <c r="I874" s="31" t="s">
        <v>59</v>
      </c>
      <c r="J874" s="31" t="s">
        <v>54</v>
      </c>
      <c r="K874" s="31" t="s">
        <v>54</v>
      </c>
      <c r="L874" s="31" t="s">
        <v>55</v>
      </c>
      <c r="M874" s="31" t="s">
        <v>92</v>
      </c>
      <c r="N874" s="31" t="s">
        <v>60</v>
      </c>
      <c r="O874" s="31" t="s">
        <v>57</v>
      </c>
      <c r="P874" s="31" t="s">
        <v>115</v>
      </c>
      <c r="Q874" s="31" t="s">
        <v>107</v>
      </c>
      <c r="R874" s="31" t="s">
        <v>86</v>
      </c>
      <c r="S874" s="31" t="s">
        <v>59</v>
      </c>
      <c r="T874" s="31" t="s">
        <v>60</v>
      </c>
      <c r="U874" s="31" t="s">
        <v>60</v>
      </c>
      <c r="V874" s="31" t="s">
        <v>86</v>
      </c>
      <c r="W874" s="31" t="s">
        <v>50</v>
      </c>
      <c r="X874" s="31" t="s">
        <v>50</v>
      </c>
      <c r="Y874" s="31" t="s">
        <v>54</v>
      </c>
      <c r="Z874" s="31" t="s">
        <v>62</v>
      </c>
      <c r="AA874" s="31" t="s">
        <v>50</v>
      </c>
      <c r="AB874" s="31" t="s">
        <v>50</v>
      </c>
      <c r="AC874" s="31" t="s">
        <v>63</v>
      </c>
      <c r="AD874" s="31" t="s">
        <v>72</v>
      </c>
      <c r="AE874" s="2">
        <f t="shared" si="144"/>
        <v>47.5</v>
      </c>
      <c r="AF874" s="31" t="s">
        <v>559</v>
      </c>
      <c r="AG874" s="31" t="s">
        <v>76</v>
      </c>
      <c r="AH874" s="31" t="s">
        <v>152</v>
      </c>
      <c r="AI874" s="31" t="s">
        <v>1417</v>
      </c>
      <c r="AJ874" s="31">
        <f t="shared" si="145"/>
        <v>10</v>
      </c>
      <c r="AK874" s="34">
        <f t="shared" si="146"/>
        <v>4</v>
      </c>
      <c r="AL874" s="30">
        <f t="shared" si="147"/>
        <v>4</v>
      </c>
      <c r="AM874" s="5">
        <f t="shared" si="151"/>
        <v>67.569999999999993</v>
      </c>
      <c r="AN874" s="5">
        <f t="shared" si="152"/>
        <v>475</v>
      </c>
      <c r="AO874" s="30">
        <f t="shared" si="153"/>
        <v>7030</v>
      </c>
      <c r="AP874" s="30">
        <f t="shared" si="148"/>
        <v>7030</v>
      </c>
      <c r="AQ874" t="str">
        <f t="shared" si="149"/>
        <v>2010 - 2013</v>
      </c>
      <c r="AR874" s="2">
        <f t="shared" si="150"/>
        <v>2010</v>
      </c>
      <c r="AS874" s="2">
        <f t="shared" si="154"/>
        <v>14.8</v>
      </c>
      <c r="AT874" s="31" t="s">
        <v>50</v>
      </c>
      <c r="AU874" s="31" t="s">
        <v>1418</v>
      </c>
      <c r="AV874" s="31" t="s">
        <v>66</v>
      </c>
      <c r="AW874" s="31" t="s">
        <v>57</v>
      </c>
      <c r="AX874" s="31" t="s">
        <v>1077</v>
      </c>
      <c r="AY874" s="31" t="s">
        <v>68</v>
      </c>
      <c r="AZ874" s="31" t="s">
        <v>152</v>
      </c>
      <c r="BA874" s="31" t="s">
        <v>1417</v>
      </c>
      <c r="BB874" s="31" t="s">
        <v>233</v>
      </c>
      <c r="BC874" s="31" t="s">
        <v>129</v>
      </c>
      <c r="BD874" s="31" t="s">
        <v>50</v>
      </c>
      <c r="BE874" s="31" t="s">
        <v>50</v>
      </c>
      <c r="BF874" s="31" t="s">
        <v>50</v>
      </c>
    </row>
    <row r="875" spans="1:58" ht="45" x14ac:dyDescent="0.25">
      <c r="A875" s="31" t="s">
        <v>891</v>
      </c>
      <c r="B875" s="31" t="s">
        <v>49</v>
      </c>
      <c r="C875" s="32">
        <v>16</v>
      </c>
      <c r="D875" s="31" t="s">
        <v>50</v>
      </c>
      <c r="E875" s="31" t="s">
        <v>116</v>
      </c>
      <c r="F875" s="31" t="s">
        <v>486</v>
      </c>
      <c r="G875" s="31" t="s">
        <v>214</v>
      </c>
      <c r="H875" s="31" t="s">
        <v>161</v>
      </c>
      <c r="I875" s="31" t="s">
        <v>86</v>
      </c>
      <c r="J875" s="31" t="s">
        <v>54</v>
      </c>
      <c r="K875" s="31" t="s">
        <v>54</v>
      </c>
      <c r="L875" s="31" t="s">
        <v>55</v>
      </c>
      <c r="M875" s="31" t="s">
        <v>72</v>
      </c>
      <c r="N875" s="31" t="s">
        <v>60</v>
      </c>
      <c r="O875" s="31" t="s">
        <v>57</v>
      </c>
      <c r="P875" s="31" t="s">
        <v>50</v>
      </c>
      <c r="Q875" s="31" t="s">
        <v>107</v>
      </c>
      <c r="R875" s="31" t="s">
        <v>86</v>
      </c>
      <c r="S875" s="31" t="s">
        <v>59</v>
      </c>
      <c r="T875" s="31" t="s">
        <v>50</v>
      </c>
      <c r="U875" s="31" t="s">
        <v>50</v>
      </c>
      <c r="V875" s="31" t="s">
        <v>86</v>
      </c>
      <c r="W875" s="31" t="s">
        <v>50</v>
      </c>
      <c r="X875" s="31" t="s">
        <v>50</v>
      </c>
      <c r="Y875" s="31" t="s">
        <v>54</v>
      </c>
      <c r="Z875" s="31" t="s">
        <v>62</v>
      </c>
      <c r="AA875" s="31" t="s">
        <v>50</v>
      </c>
      <c r="AB875" s="31" t="s">
        <v>50</v>
      </c>
      <c r="AC875" s="31" t="s">
        <v>63</v>
      </c>
      <c r="AD875" s="31" t="s">
        <v>72</v>
      </c>
      <c r="AE875" s="2">
        <f t="shared" si="144"/>
        <v>47.5</v>
      </c>
      <c r="AF875" s="31" t="s">
        <v>559</v>
      </c>
      <c r="AG875" s="31" t="s">
        <v>76</v>
      </c>
      <c r="AH875" s="31" t="s">
        <v>152</v>
      </c>
      <c r="AI875" s="31" t="s">
        <v>1420</v>
      </c>
      <c r="AJ875" s="31">
        <f t="shared" si="145"/>
        <v>1</v>
      </c>
      <c r="AK875" s="34">
        <f t="shared" si="146"/>
        <v>3</v>
      </c>
      <c r="AL875" s="30">
        <f t="shared" si="147"/>
        <v>-99</v>
      </c>
      <c r="AM875" s="5">
        <f t="shared" si="151"/>
        <v>67.569999999999993</v>
      </c>
      <c r="AN875" s="5">
        <f t="shared" si="152"/>
        <v>47.5</v>
      </c>
      <c r="AO875" s="30">
        <f t="shared" si="153"/>
        <v>712.5</v>
      </c>
      <c r="AP875" s="30">
        <f t="shared" si="148"/>
        <v>712.5</v>
      </c>
      <c r="AQ875" t="str">
        <f t="shared" si="149"/>
        <v>2010 - 2013</v>
      </c>
      <c r="AR875" s="2">
        <f t="shared" si="150"/>
        <v>2010</v>
      </c>
      <c r="AS875" s="2">
        <f t="shared" si="154"/>
        <v>15</v>
      </c>
      <c r="AT875" s="31" t="s">
        <v>50</v>
      </c>
      <c r="AU875" s="31" t="s">
        <v>116</v>
      </c>
      <c r="AV875" s="31" t="s">
        <v>141</v>
      </c>
      <c r="AW875" s="31" t="s">
        <v>86</v>
      </c>
      <c r="AX875" s="31" t="s">
        <v>50</v>
      </c>
      <c r="AY875" s="31" t="s">
        <v>50</v>
      </c>
      <c r="AZ875" s="31" t="s">
        <v>152</v>
      </c>
      <c r="BA875" s="31" t="s">
        <v>1420</v>
      </c>
      <c r="BB875" s="31" t="s">
        <v>50</v>
      </c>
      <c r="BC875" s="31" t="s">
        <v>50</v>
      </c>
      <c r="BD875" s="31" t="s">
        <v>50</v>
      </c>
      <c r="BE875" s="31" t="s">
        <v>50</v>
      </c>
      <c r="BF875" s="31" t="s">
        <v>50</v>
      </c>
    </row>
    <row r="876" spans="1:58" ht="45" x14ac:dyDescent="0.25">
      <c r="A876" s="31" t="s">
        <v>891</v>
      </c>
      <c r="B876" s="31" t="s">
        <v>49</v>
      </c>
      <c r="C876" s="32">
        <v>18</v>
      </c>
      <c r="D876" s="31" t="s">
        <v>50</v>
      </c>
      <c r="E876" s="31" t="s">
        <v>116</v>
      </c>
      <c r="F876" s="31" t="s">
        <v>486</v>
      </c>
      <c r="G876" s="31" t="s">
        <v>214</v>
      </c>
      <c r="H876" s="31" t="s">
        <v>161</v>
      </c>
      <c r="I876" s="31" t="s">
        <v>86</v>
      </c>
      <c r="J876" s="31" t="s">
        <v>54</v>
      </c>
      <c r="K876" s="31" t="s">
        <v>54</v>
      </c>
      <c r="L876" s="31" t="s">
        <v>55</v>
      </c>
      <c r="M876" s="31" t="s">
        <v>72</v>
      </c>
      <c r="N876" s="31" t="s">
        <v>60</v>
      </c>
      <c r="O876" s="31" t="s">
        <v>57</v>
      </c>
      <c r="P876" s="31" t="s">
        <v>50</v>
      </c>
      <c r="Q876" s="31" t="s">
        <v>107</v>
      </c>
      <c r="R876" s="31" t="s">
        <v>86</v>
      </c>
      <c r="S876" s="31" t="s">
        <v>59</v>
      </c>
      <c r="T876" s="31" t="s">
        <v>50</v>
      </c>
      <c r="U876" s="31" t="s">
        <v>50</v>
      </c>
      <c r="V876" s="31" t="s">
        <v>86</v>
      </c>
      <c r="W876" s="31" t="s">
        <v>50</v>
      </c>
      <c r="X876" s="31" t="s">
        <v>50</v>
      </c>
      <c r="Y876" s="31" t="s">
        <v>54</v>
      </c>
      <c r="Z876" s="31" t="s">
        <v>62</v>
      </c>
      <c r="AA876" s="31" t="s">
        <v>50</v>
      </c>
      <c r="AB876" s="31" t="s">
        <v>50</v>
      </c>
      <c r="AC876" s="31" t="s">
        <v>63</v>
      </c>
      <c r="AD876" s="31" t="s">
        <v>72</v>
      </c>
      <c r="AE876" s="2">
        <f t="shared" si="144"/>
        <v>47.5</v>
      </c>
      <c r="AF876" s="31" t="s">
        <v>559</v>
      </c>
      <c r="AG876" s="31" t="s">
        <v>76</v>
      </c>
      <c r="AH876" s="31" t="s">
        <v>152</v>
      </c>
      <c r="AI876" s="31" t="s">
        <v>1417</v>
      </c>
      <c r="AJ876" s="31">
        <f t="shared" si="145"/>
        <v>1</v>
      </c>
      <c r="AK876" s="34">
        <f t="shared" si="146"/>
        <v>3</v>
      </c>
      <c r="AL876" s="30">
        <f t="shared" si="147"/>
        <v>-99</v>
      </c>
      <c r="AM876" s="5">
        <f t="shared" si="151"/>
        <v>67.569999999999993</v>
      </c>
      <c r="AN876" s="5">
        <f t="shared" si="152"/>
        <v>47.5</v>
      </c>
      <c r="AO876" s="30">
        <f t="shared" si="153"/>
        <v>703</v>
      </c>
      <c r="AP876" s="30">
        <f t="shared" si="148"/>
        <v>703</v>
      </c>
      <c r="AQ876" t="str">
        <f t="shared" si="149"/>
        <v>2010 - 2013</v>
      </c>
      <c r="AR876" s="2">
        <f t="shared" si="150"/>
        <v>2010</v>
      </c>
      <c r="AS876" s="2">
        <f t="shared" si="154"/>
        <v>14.8</v>
      </c>
      <c r="AT876" s="31" t="s">
        <v>50</v>
      </c>
      <c r="AU876" s="31" t="s">
        <v>1418</v>
      </c>
      <c r="AV876" s="31" t="s">
        <v>66</v>
      </c>
      <c r="AW876" s="31" t="s">
        <v>57</v>
      </c>
      <c r="AX876" s="31" t="s">
        <v>1077</v>
      </c>
      <c r="AY876" s="31" t="s">
        <v>68</v>
      </c>
      <c r="AZ876" s="31" t="s">
        <v>152</v>
      </c>
      <c r="BA876" s="31" t="s">
        <v>1417</v>
      </c>
      <c r="BB876" s="31" t="s">
        <v>233</v>
      </c>
      <c r="BC876" s="31" t="s">
        <v>129</v>
      </c>
      <c r="BD876" s="31" t="s">
        <v>50</v>
      </c>
      <c r="BE876" s="31" t="s">
        <v>50</v>
      </c>
      <c r="BF876" s="31" t="s">
        <v>50</v>
      </c>
    </row>
    <row r="877" spans="1:58" ht="45" x14ac:dyDescent="0.25">
      <c r="A877" s="31" t="s">
        <v>197</v>
      </c>
      <c r="B877" s="31" t="s">
        <v>198</v>
      </c>
      <c r="C877" s="32">
        <v>1</v>
      </c>
      <c r="D877" s="31" t="s">
        <v>50</v>
      </c>
      <c r="E877" s="31" t="s">
        <v>52</v>
      </c>
      <c r="F877" s="31" t="s">
        <v>84</v>
      </c>
      <c r="G877" s="31" t="s">
        <v>50</v>
      </c>
      <c r="H877" s="31" t="s">
        <v>50</v>
      </c>
      <c r="I877" s="31" t="s">
        <v>53</v>
      </c>
      <c r="J877" s="31" t="s">
        <v>54</v>
      </c>
      <c r="K877" s="31" t="s">
        <v>54</v>
      </c>
      <c r="L877" s="31" t="s">
        <v>55</v>
      </c>
      <c r="M877" s="31" t="s">
        <v>52</v>
      </c>
      <c r="N877" s="31" t="s">
        <v>60</v>
      </c>
      <c r="O877" s="31" t="s">
        <v>60</v>
      </c>
      <c r="P877" s="31" t="s">
        <v>107</v>
      </c>
      <c r="Q877" s="31" t="s">
        <v>50</v>
      </c>
      <c r="R877" s="31" t="s">
        <v>74</v>
      </c>
      <c r="S877" s="31" t="s">
        <v>59</v>
      </c>
      <c r="T877" s="31" t="s">
        <v>60</v>
      </c>
      <c r="U877" s="31" t="s">
        <v>60</v>
      </c>
      <c r="V877" s="31" t="s">
        <v>86</v>
      </c>
      <c r="W877" s="31" t="s">
        <v>50</v>
      </c>
      <c r="X877" s="31" t="s">
        <v>161</v>
      </c>
      <c r="Y877" s="31" t="s">
        <v>54</v>
      </c>
      <c r="Z877" s="31" t="s">
        <v>62</v>
      </c>
      <c r="AA877" s="31" t="s">
        <v>50</v>
      </c>
      <c r="AB877" s="31" t="s">
        <v>50</v>
      </c>
      <c r="AC877" s="31" t="s">
        <v>63</v>
      </c>
      <c r="AD877" s="31" t="s">
        <v>72</v>
      </c>
      <c r="AE877" s="2">
        <f t="shared" si="144"/>
        <v>47</v>
      </c>
      <c r="AF877" s="31" t="s">
        <v>199</v>
      </c>
      <c r="AG877" s="31" t="s">
        <v>76</v>
      </c>
      <c r="AH877" s="31" t="s">
        <v>152</v>
      </c>
      <c r="AI877" s="31" t="s">
        <v>200</v>
      </c>
      <c r="AJ877" s="31">
        <f t="shared" si="145"/>
        <v>0</v>
      </c>
      <c r="AK877" s="34">
        <f t="shared" si="146"/>
        <v>-99</v>
      </c>
      <c r="AL877" s="30">
        <f t="shared" si="147"/>
        <v>-99</v>
      </c>
      <c r="AM877" s="5">
        <f t="shared" si="151"/>
        <v>19.62</v>
      </c>
      <c r="AN877" s="5">
        <f t="shared" si="152"/>
        <v>0</v>
      </c>
      <c r="AO877" s="30">
        <f t="shared" si="153"/>
        <v>0</v>
      </c>
      <c r="AP877" s="30">
        <f t="shared" si="148"/>
        <v>0</v>
      </c>
      <c r="AQ877" t="str">
        <f t="shared" si="149"/>
        <v>1978 - 1992</v>
      </c>
      <c r="AR877" s="2">
        <f t="shared" si="150"/>
        <v>1980</v>
      </c>
      <c r="AS877" s="2">
        <f t="shared" si="154"/>
        <v>-99</v>
      </c>
      <c r="AT877" s="31" t="s">
        <v>79</v>
      </c>
      <c r="AU877" s="31" t="s">
        <v>50</v>
      </c>
      <c r="AV877" s="31" t="s">
        <v>141</v>
      </c>
      <c r="AW877" s="31" t="s">
        <v>86</v>
      </c>
      <c r="AX877" s="31" t="s">
        <v>201</v>
      </c>
      <c r="AY877" s="31" t="s">
        <v>179</v>
      </c>
      <c r="AZ877" s="31" t="s">
        <v>152</v>
      </c>
      <c r="BA877" s="31" t="s">
        <v>200</v>
      </c>
      <c r="BB877" s="31" t="s">
        <v>50</v>
      </c>
      <c r="BC877" s="31" t="s">
        <v>50</v>
      </c>
      <c r="BD877" s="31" t="s">
        <v>50</v>
      </c>
      <c r="BE877" s="31" t="s">
        <v>50</v>
      </c>
      <c r="BF877" s="31" t="s">
        <v>50</v>
      </c>
    </row>
    <row r="878" spans="1:58" ht="45" x14ac:dyDescent="0.25">
      <c r="A878" s="31" t="s">
        <v>223</v>
      </c>
      <c r="B878" s="31" t="s">
        <v>49</v>
      </c>
      <c r="C878" s="32">
        <v>9</v>
      </c>
      <c r="D878" s="31" t="s">
        <v>50</v>
      </c>
      <c r="E878" s="31" t="s">
        <v>84</v>
      </c>
      <c r="F878" s="31" t="s">
        <v>85</v>
      </c>
      <c r="G878" s="31" t="s">
        <v>50</v>
      </c>
      <c r="H878" s="31" t="s">
        <v>50</v>
      </c>
      <c r="I878" s="31" t="s">
        <v>92</v>
      </c>
      <c r="J878" s="31" t="s">
        <v>54</v>
      </c>
      <c r="K878" s="31" t="s">
        <v>54</v>
      </c>
      <c r="L878" s="31" t="s">
        <v>55</v>
      </c>
      <c r="M878" s="31" t="s">
        <v>72</v>
      </c>
      <c r="N878" s="31" t="s">
        <v>56</v>
      </c>
      <c r="O878" s="31" t="s">
        <v>57</v>
      </c>
      <c r="P878" s="31" t="s">
        <v>98</v>
      </c>
      <c r="Q878" s="31" t="s">
        <v>50</v>
      </c>
      <c r="R878" s="31" t="s">
        <v>74</v>
      </c>
      <c r="S878" s="31" t="s">
        <v>59</v>
      </c>
      <c r="T878" s="31" t="s">
        <v>60</v>
      </c>
      <c r="U878" s="31" t="s">
        <v>60</v>
      </c>
      <c r="V878" s="31" t="s">
        <v>86</v>
      </c>
      <c r="W878" s="31" t="s">
        <v>50</v>
      </c>
      <c r="X878" s="31" t="s">
        <v>50</v>
      </c>
      <c r="Y878" s="31" t="s">
        <v>54</v>
      </c>
      <c r="Z878" s="31" t="s">
        <v>62</v>
      </c>
      <c r="AA878" s="31" t="s">
        <v>50</v>
      </c>
      <c r="AB878" s="31" t="s">
        <v>50</v>
      </c>
      <c r="AC878" s="31" t="s">
        <v>63</v>
      </c>
      <c r="AD878" s="31" t="s">
        <v>72</v>
      </c>
      <c r="AE878" s="2">
        <f t="shared" si="144"/>
        <v>47</v>
      </c>
      <c r="AF878" s="31" t="s">
        <v>199</v>
      </c>
      <c r="AG878" s="31" t="s">
        <v>76</v>
      </c>
      <c r="AH878" s="31" t="s">
        <v>231</v>
      </c>
      <c r="AI878" s="31" t="s">
        <v>974</v>
      </c>
      <c r="AJ878" s="31">
        <f t="shared" si="145"/>
        <v>1</v>
      </c>
      <c r="AK878" s="34">
        <f t="shared" si="146"/>
        <v>2</v>
      </c>
      <c r="AL878" s="30">
        <f t="shared" si="147"/>
        <v>2</v>
      </c>
      <c r="AM878" s="5">
        <f t="shared" si="151"/>
        <v>15.03</v>
      </c>
      <c r="AN878" s="5">
        <f t="shared" si="152"/>
        <v>47</v>
      </c>
      <c r="AO878" s="30">
        <f t="shared" si="153"/>
        <v>611</v>
      </c>
      <c r="AP878" s="30">
        <f t="shared" si="148"/>
        <v>611</v>
      </c>
      <c r="AQ878" t="str">
        <f t="shared" si="149"/>
        <v>1978 - 1992</v>
      </c>
      <c r="AR878" s="2">
        <f t="shared" si="150"/>
        <v>1981</v>
      </c>
      <c r="AS878" s="2">
        <f t="shared" si="154"/>
        <v>13</v>
      </c>
      <c r="AT878" s="31" t="s">
        <v>50</v>
      </c>
      <c r="AU878" s="31" t="s">
        <v>100</v>
      </c>
      <c r="AV878" s="31" t="s">
        <v>141</v>
      </c>
      <c r="AW878" s="31" t="s">
        <v>86</v>
      </c>
      <c r="AX878" s="31" t="s">
        <v>975</v>
      </c>
      <c r="AY878" s="31" t="s">
        <v>68</v>
      </c>
      <c r="AZ878" s="31" t="s">
        <v>231</v>
      </c>
      <c r="BA878" s="31" t="s">
        <v>974</v>
      </c>
      <c r="BB878" s="31" t="s">
        <v>976</v>
      </c>
      <c r="BC878" s="31" t="s">
        <v>59</v>
      </c>
      <c r="BD878" s="31" t="s">
        <v>86</v>
      </c>
      <c r="BE878" s="31" t="s">
        <v>50</v>
      </c>
      <c r="BF878" s="31" t="s">
        <v>50</v>
      </c>
    </row>
    <row r="879" spans="1:58" ht="45" x14ac:dyDescent="0.25">
      <c r="A879" s="31" t="s">
        <v>246</v>
      </c>
      <c r="B879" s="31" t="s">
        <v>49</v>
      </c>
      <c r="C879" s="32">
        <v>6</v>
      </c>
      <c r="D879" s="31" t="s">
        <v>50</v>
      </c>
      <c r="E879" s="31" t="s">
        <v>72</v>
      </c>
      <c r="F879" s="31" t="s">
        <v>51</v>
      </c>
      <c r="G879" s="31" t="s">
        <v>50</v>
      </c>
      <c r="H879" s="31" t="s">
        <v>50</v>
      </c>
      <c r="I879" s="31" t="s">
        <v>97</v>
      </c>
      <c r="J879" s="31" t="s">
        <v>54</v>
      </c>
      <c r="K879" s="31" t="s">
        <v>54</v>
      </c>
      <c r="L879" s="31" t="s">
        <v>55</v>
      </c>
      <c r="M879" s="31" t="s">
        <v>72</v>
      </c>
      <c r="N879" s="31" t="s">
        <v>60</v>
      </c>
      <c r="O879" s="31" t="s">
        <v>57</v>
      </c>
      <c r="P879" s="31" t="s">
        <v>50</v>
      </c>
      <c r="Q879" s="31" t="s">
        <v>50</v>
      </c>
      <c r="R879" s="31" t="s">
        <v>129</v>
      </c>
      <c r="S879" s="31" t="s">
        <v>58</v>
      </c>
      <c r="T879" s="31" t="s">
        <v>60</v>
      </c>
      <c r="U879" s="31" t="s">
        <v>50</v>
      </c>
      <c r="V879" s="31" t="s">
        <v>60</v>
      </c>
      <c r="W879" s="31" t="s">
        <v>50</v>
      </c>
      <c r="X879" s="31" t="s">
        <v>50</v>
      </c>
      <c r="Y879" s="31" t="s">
        <v>50</v>
      </c>
      <c r="Z879" s="31" t="s">
        <v>62</v>
      </c>
      <c r="AA879" s="31" t="s">
        <v>86</v>
      </c>
      <c r="AB879" s="31" t="s">
        <v>187</v>
      </c>
      <c r="AC879" s="31" t="s">
        <v>63</v>
      </c>
      <c r="AD879" s="31" t="s">
        <v>72</v>
      </c>
      <c r="AE879" s="2">
        <f t="shared" si="144"/>
        <v>47</v>
      </c>
      <c r="AF879" s="31" t="s">
        <v>199</v>
      </c>
      <c r="AG879" s="31" t="s">
        <v>76</v>
      </c>
      <c r="AH879" s="31" t="s">
        <v>152</v>
      </c>
      <c r="AI879" s="31" t="s">
        <v>254</v>
      </c>
      <c r="AJ879" s="31">
        <f t="shared" si="145"/>
        <v>0</v>
      </c>
      <c r="AK879" s="34">
        <f t="shared" si="146"/>
        <v>-99</v>
      </c>
      <c r="AL879" s="30">
        <f t="shared" si="147"/>
        <v>-99</v>
      </c>
      <c r="AM879" s="5">
        <f t="shared" si="151"/>
        <v>73.92</v>
      </c>
      <c r="AN879" s="5">
        <f t="shared" si="152"/>
        <v>0</v>
      </c>
      <c r="AO879" s="30">
        <f t="shared" si="153"/>
        <v>0</v>
      </c>
      <c r="AP879" s="30">
        <f t="shared" si="148"/>
        <v>0</v>
      </c>
      <c r="AQ879" t="str">
        <f t="shared" si="149"/>
        <v>Before 1978</v>
      </c>
      <c r="AR879" s="2">
        <f t="shared" si="150"/>
        <v>1970</v>
      </c>
      <c r="AS879" s="2">
        <f t="shared" si="154"/>
        <v>-99</v>
      </c>
      <c r="AT879" s="31" t="s">
        <v>79</v>
      </c>
      <c r="AU879" s="31" t="s">
        <v>50</v>
      </c>
      <c r="AV879" s="31" t="s">
        <v>141</v>
      </c>
      <c r="AW879" s="31" t="s">
        <v>86</v>
      </c>
      <c r="AX879" s="31" t="s">
        <v>255</v>
      </c>
      <c r="AY879" s="31" t="s">
        <v>68</v>
      </c>
      <c r="AZ879" s="31" t="s">
        <v>152</v>
      </c>
      <c r="BA879" s="31" t="s">
        <v>254</v>
      </c>
      <c r="BB879" s="31" t="s">
        <v>256</v>
      </c>
      <c r="BC879" s="31" t="s">
        <v>173</v>
      </c>
      <c r="BD879" s="31" t="s">
        <v>50</v>
      </c>
      <c r="BE879" s="31" t="s">
        <v>50</v>
      </c>
      <c r="BF879" s="31" t="s">
        <v>50</v>
      </c>
    </row>
    <row r="880" spans="1:58" ht="45" x14ac:dyDescent="0.25">
      <c r="A880" s="31" t="s">
        <v>483</v>
      </c>
      <c r="B880" s="31" t="s">
        <v>49</v>
      </c>
      <c r="C880" s="32">
        <v>3</v>
      </c>
      <c r="D880" s="31" t="s">
        <v>50</v>
      </c>
      <c r="E880" s="31" t="s">
        <v>116</v>
      </c>
      <c r="F880" s="31" t="s">
        <v>486</v>
      </c>
      <c r="G880" s="31" t="s">
        <v>50</v>
      </c>
      <c r="H880" s="31" t="s">
        <v>50</v>
      </c>
      <c r="I880" s="31" t="s">
        <v>53</v>
      </c>
      <c r="J880" s="31" t="s">
        <v>54</v>
      </c>
      <c r="K880" s="31" t="s">
        <v>54</v>
      </c>
      <c r="L880" s="31" t="s">
        <v>55</v>
      </c>
      <c r="M880" s="31" t="s">
        <v>72</v>
      </c>
      <c r="N880" s="31" t="s">
        <v>50</v>
      </c>
      <c r="O880" s="31" t="s">
        <v>57</v>
      </c>
      <c r="P880" s="31" t="s">
        <v>123</v>
      </c>
      <c r="Q880" s="31" t="s">
        <v>115</v>
      </c>
      <c r="R880" s="31" t="s">
        <v>58</v>
      </c>
      <c r="S880" s="31" t="s">
        <v>58</v>
      </c>
      <c r="T880" s="31" t="s">
        <v>60</v>
      </c>
      <c r="U880" s="31" t="s">
        <v>60</v>
      </c>
      <c r="V880" s="31" t="s">
        <v>60</v>
      </c>
      <c r="W880" s="31" t="s">
        <v>50</v>
      </c>
      <c r="X880" s="31" t="s">
        <v>50</v>
      </c>
      <c r="Y880" s="31" t="s">
        <v>50</v>
      </c>
      <c r="Z880" s="31" t="s">
        <v>62</v>
      </c>
      <c r="AA880" s="31" t="s">
        <v>50</v>
      </c>
      <c r="AB880" s="31" t="s">
        <v>50</v>
      </c>
      <c r="AC880" s="31" t="s">
        <v>87</v>
      </c>
      <c r="AD880" s="31" t="s">
        <v>72</v>
      </c>
      <c r="AE880" s="2">
        <f t="shared" si="144"/>
        <v>47</v>
      </c>
      <c r="AF880" s="31" t="s">
        <v>199</v>
      </c>
      <c r="AG880" s="31" t="s">
        <v>76</v>
      </c>
      <c r="AH880" s="31" t="s">
        <v>391</v>
      </c>
      <c r="AI880" s="31" t="s">
        <v>487</v>
      </c>
      <c r="AJ880" s="31">
        <f t="shared" si="145"/>
        <v>0</v>
      </c>
      <c r="AK880" s="34">
        <f t="shared" si="146"/>
        <v>-99</v>
      </c>
      <c r="AL880" s="30">
        <f t="shared" si="147"/>
        <v>-99</v>
      </c>
      <c r="AM880" s="5">
        <f t="shared" si="151"/>
        <v>28.27</v>
      </c>
      <c r="AN880" s="5">
        <f t="shared" si="152"/>
        <v>0</v>
      </c>
      <c r="AO880" s="30">
        <f t="shared" si="153"/>
        <v>0</v>
      </c>
      <c r="AP880" s="30">
        <f t="shared" si="148"/>
        <v>0</v>
      </c>
      <c r="AQ880" t="str">
        <f t="shared" si="149"/>
        <v>2006 - 2009</v>
      </c>
      <c r="AR880" s="2">
        <f t="shared" si="150"/>
        <v>2009</v>
      </c>
      <c r="AS880" s="2">
        <f t="shared" si="154"/>
        <v>-99</v>
      </c>
      <c r="AT880" s="31" t="s">
        <v>99</v>
      </c>
      <c r="AU880" s="31" t="s">
        <v>50</v>
      </c>
      <c r="AV880" s="31" t="s">
        <v>66</v>
      </c>
      <c r="AW880" s="31" t="s">
        <v>57</v>
      </c>
      <c r="AX880" s="31" t="s">
        <v>277</v>
      </c>
      <c r="AY880" s="31" t="s">
        <v>68</v>
      </c>
      <c r="AZ880" s="31" t="s">
        <v>391</v>
      </c>
      <c r="BA880" s="31" t="s">
        <v>50</v>
      </c>
      <c r="BB880" s="31" t="s">
        <v>67</v>
      </c>
      <c r="BC880" s="31" t="s">
        <v>129</v>
      </c>
      <c r="BD880" s="31" t="s">
        <v>50</v>
      </c>
      <c r="BE880" s="31" t="s">
        <v>50</v>
      </c>
      <c r="BF880" s="31" t="s">
        <v>50</v>
      </c>
    </row>
    <row r="881" spans="1:58" ht="45" x14ac:dyDescent="0.25">
      <c r="A881" s="31" t="s">
        <v>483</v>
      </c>
      <c r="B881" s="31" t="s">
        <v>49</v>
      </c>
      <c r="C881" s="32">
        <v>7</v>
      </c>
      <c r="D881" s="31" t="s">
        <v>50</v>
      </c>
      <c r="E881" s="31" t="s">
        <v>169</v>
      </c>
      <c r="F881" s="31" t="s">
        <v>489</v>
      </c>
      <c r="G881" s="31" t="s">
        <v>50</v>
      </c>
      <c r="H881" s="31" t="s">
        <v>50</v>
      </c>
      <c r="I881" s="31" t="s">
        <v>53</v>
      </c>
      <c r="J881" s="31" t="s">
        <v>54</v>
      </c>
      <c r="K881" s="31" t="s">
        <v>54</v>
      </c>
      <c r="L881" s="31" t="s">
        <v>55</v>
      </c>
      <c r="M881" s="31" t="s">
        <v>72</v>
      </c>
      <c r="N881" s="31" t="s">
        <v>50</v>
      </c>
      <c r="O881" s="31" t="s">
        <v>57</v>
      </c>
      <c r="P881" s="31" t="s">
        <v>123</v>
      </c>
      <c r="Q881" s="31" t="s">
        <v>115</v>
      </c>
      <c r="R881" s="31" t="s">
        <v>58</v>
      </c>
      <c r="S881" s="31" t="s">
        <v>58</v>
      </c>
      <c r="T881" s="31" t="s">
        <v>60</v>
      </c>
      <c r="U881" s="31" t="s">
        <v>60</v>
      </c>
      <c r="V881" s="31" t="s">
        <v>60</v>
      </c>
      <c r="W881" s="31" t="s">
        <v>50</v>
      </c>
      <c r="X881" s="31" t="s">
        <v>50</v>
      </c>
      <c r="Y881" s="31" t="s">
        <v>50</v>
      </c>
      <c r="Z881" s="31" t="s">
        <v>62</v>
      </c>
      <c r="AA881" s="31" t="s">
        <v>50</v>
      </c>
      <c r="AB881" s="31" t="s">
        <v>50</v>
      </c>
      <c r="AC881" s="31" t="s">
        <v>87</v>
      </c>
      <c r="AD881" s="31" t="s">
        <v>72</v>
      </c>
      <c r="AE881" s="2">
        <f t="shared" si="144"/>
        <v>47</v>
      </c>
      <c r="AF881" s="31" t="s">
        <v>199</v>
      </c>
      <c r="AG881" s="31" t="s">
        <v>76</v>
      </c>
      <c r="AH881" s="31" t="s">
        <v>391</v>
      </c>
      <c r="AI881" s="31" t="s">
        <v>487</v>
      </c>
      <c r="AJ881" s="31">
        <f t="shared" si="145"/>
        <v>0</v>
      </c>
      <c r="AK881" s="34">
        <f t="shared" si="146"/>
        <v>-99</v>
      </c>
      <c r="AL881" s="30">
        <f t="shared" si="147"/>
        <v>-99</v>
      </c>
      <c r="AM881" s="5">
        <f t="shared" si="151"/>
        <v>28.27</v>
      </c>
      <c r="AN881" s="5">
        <f t="shared" si="152"/>
        <v>0</v>
      </c>
      <c r="AO881" s="30">
        <f t="shared" si="153"/>
        <v>0</v>
      </c>
      <c r="AP881" s="30">
        <f t="shared" si="148"/>
        <v>0</v>
      </c>
      <c r="AQ881" t="str">
        <f t="shared" si="149"/>
        <v>2006 - 2009</v>
      </c>
      <c r="AR881" s="2">
        <f t="shared" si="150"/>
        <v>2009</v>
      </c>
      <c r="AS881" s="2">
        <f t="shared" si="154"/>
        <v>-99</v>
      </c>
      <c r="AT881" s="31" t="s">
        <v>99</v>
      </c>
      <c r="AU881" s="31" t="s">
        <v>50</v>
      </c>
      <c r="AV881" s="31" t="s">
        <v>66</v>
      </c>
      <c r="AW881" s="31" t="s">
        <v>57</v>
      </c>
      <c r="AX881" s="31" t="s">
        <v>277</v>
      </c>
      <c r="AY881" s="31" t="s">
        <v>68</v>
      </c>
      <c r="AZ881" s="31" t="s">
        <v>391</v>
      </c>
      <c r="BA881" s="31" t="s">
        <v>487</v>
      </c>
      <c r="BB881" s="31" t="s">
        <v>67</v>
      </c>
      <c r="BC881" s="31" t="s">
        <v>129</v>
      </c>
      <c r="BD881" s="31" t="s">
        <v>50</v>
      </c>
      <c r="BE881" s="31" t="s">
        <v>50</v>
      </c>
      <c r="BF881" s="31" t="s">
        <v>50</v>
      </c>
    </row>
    <row r="882" spans="1:58" ht="45" x14ac:dyDescent="0.25">
      <c r="A882" s="31" t="s">
        <v>620</v>
      </c>
      <c r="B882" s="31" t="s">
        <v>49</v>
      </c>
      <c r="C882" s="32">
        <v>2</v>
      </c>
      <c r="D882" s="31" t="s">
        <v>50</v>
      </c>
      <c r="E882" s="31" t="s">
        <v>84</v>
      </c>
      <c r="F882" s="31" t="s">
        <v>85</v>
      </c>
      <c r="G882" s="31" t="s">
        <v>50</v>
      </c>
      <c r="H882" s="31" t="s">
        <v>50</v>
      </c>
      <c r="I882" s="31" t="s">
        <v>53</v>
      </c>
      <c r="J882" s="31" t="s">
        <v>54</v>
      </c>
      <c r="K882" s="31" t="s">
        <v>54</v>
      </c>
      <c r="L882" s="31" t="s">
        <v>55</v>
      </c>
      <c r="M882" s="31" t="s">
        <v>72</v>
      </c>
      <c r="N882" s="31" t="s">
        <v>60</v>
      </c>
      <c r="O882" s="31" t="s">
        <v>60</v>
      </c>
      <c r="P882" s="31" t="s">
        <v>50</v>
      </c>
      <c r="Q882" s="31" t="s">
        <v>98</v>
      </c>
      <c r="R882" s="31" t="s">
        <v>58</v>
      </c>
      <c r="S882" s="31" t="s">
        <v>59</v>
      </c>
      <c r="T882" s="31" t="s">
        <v>50</v>
      </c>
      <c r="U882" s="31" t="s">
        <v>50</v>
      </c>
      <c r="V882" s="31" t="s">
        <v>50</v>
      </c>
      <c r="W882" s="31" t="s">
        <v>50</v>
      </c>
      <c r="X882" s="31" t="s">
        <v>50</v>
      </c>
      <c r="Y882" s="31" t="s">
        <v>50</v>
      </c>
      <c r="Z882" s="31" t="s">
        <v>62</v>
      </c>
      <c r="AA882" s="31" t="s">
        <v>50</v>
      </c>
      <c r="AB882" s="31" t="s">
        <v>50</v>
      </c>
      <c r="AC882" s="31" t="s">
        <v>63</v>
      </c>
      <c r="AD882" s="31" t="s">
        <v>50</v>
      </c>
      <c r="AE882" s="2">
        <f t="shared" si="144"/>
        <v>47</v>
      </c>
      <c r="AF882" s="31" t="s">
        <v>199</v>
      </c>
      <c r="AG882" s="31" t="s">
        <v>76</v>
      </c>
      <c r="AH882" s="31" t="s">
        <v>64</v>
      </c>
      <c r="AI882" s="31" t="s">
        <v>622</v>
      </c>
      <c r="AJ882" s="31">
        <f t="shared" si="145"/>
        <v>1</v>
      </c>
      <c r="AK882" s="34">
        <f t="shared" si="146"/>
        <v>2</v>
      </c>
      <c r="AL882" s="30">
        <f t="shared" si="147"/>
        <v>-99</v>
      </c>
      <c r="AM882" s="5">
        <f t="shared" si="151"/>
        <v>1338.24</v>
      </c>
      <c r="AN882" s="5">
        <f t="shared" si="152"/>
        <v>47</v>
      </c>
      <c r="AO882" s="30">
        <f t="shared" si="153"/>
        <v>639.19999999999993</v>
      </c>
      <c r="AP882" s="30">
        <f t="shared" si="148"/>
        <v>639.19999999999993</v>
      </c>
      <c r="AQ882" t="str">
        <f t="shared" si="149"/>
        <v>2010 - 2013</v>
      </c>
      <c r="AR882" s="2">
        <f t="shared" si="150"/>
        <v>2011</v>
      </c>
      <c r="AS882" s="2">
        <f t="shared" si="154"/>
        <v>13.6</v>
      </c>
      <c r="AT882" s="31" t="s">
        <v>79</v>
      </c>
      <c r="AU882" s="31" t="s">
        <v>201</v>
      </c>
      <c r="AV882" s="31" t="s">
        <v>141</v>
      </c>
      <c r="AW882" s="31" t="s">
        <v>86</v>
      </c>
      <c r="AX882" s="31" t="s">
        <v>50</v>
      </c>
      <c r="AY882" s="31" t="s">
        <v>50</v>
      </c>
      <c r="AZ882" s="31" t="s">
        <v>64</v>
      </c>
      <c r="BA882" s="31" t="s">
        <v>622</v>
      </c>
      <c r="BB882" s="31" t="s">
        <v>50</v>
      </c>
      <c r="BC882" s="31" t="s">
        <v>50</v>
      </c>
      <c r="BD882" s="31" t="s">
        <v>50</v>
      </c>
      <c r="BE882" s="31" t="s">
        <v>50</v>
      </c>
      <c r="BF882" s="31" t="s">
        <v>50</v>
      </c>
    </row>
    <row r="883" spans="1:58" ht="45" x14ac:dyDescent="0.25">
      <c r="A883" s="31" t="s">
        <v>708</v>
      </c>
      <c r="B883" s="31" t="s">
        <v>49</v>
      </c>
      <c r="C883" s="32">
        <v>4</v>
      </c>
      <c r="D883" s="31" t="s">
        <v>50</v>
      </c>
      <c r="E883" s="31" t="s">
        <v>92</v>
      </c>
      <c r="F883" s="31" t="s">
        <v>99</v>
      </c>
      <c r="G883" s="31" t="s">
        <v>116</v>
      </c>
      <c r="H883" s="31" t="s">
        <v>486</v>
      </c>
      <c r="I883" s="31" t="s">
        <v>97</v>
      </c>
      <c r="J883" s="31" t="s">
        <v>54</v>
      </c>
      <c r="K883" s="31" t="s">
        <v>54</v>
      </c>
      <c r="L883" s="31" t="s">
        <v>55</v>
      </c>
      <c r="M883" s="31" t="s">
        <v>72</v>
      </c>
      <c r="N883" s="31" t="s">
        <v>50</v>
      </c>
      <c r="O883" s="31" t="s">
        <v>57</v>
      </c>
      <c r="P883" s="31" t="s">
        <v>50</v>
      </c>
      <c r="Q883" s="31" t="s">
        <v>50</v>
      </c>
      <c r="R883" s="31" t="s">
        <v>74</v>
      </c>
      <c r="S883" s="31" t="s">
        <v>59</v>
      </c>
      <c r="T883" s="31" t="s">
        <v>60</v>
      </c>
      <c r="U883" s="31" t="s">
        <v>60</v>
      </c>
      <c r="V883" s="31" t="s">
        <v>66</v>
      </c>
      <c r="W883" s="31" t="s">
        <v>50</v>
      </c>
      <c r="X883" s="31" t="s">
        <v>161</v>
      </c>
      <c r="Y883" s="31" t="s">
        <v>60</v>
      </c>
      <c r="Z883" s="31" t="s">
        <v>62</v>
      </c>
      <c r="AA883" s="31" t="s">
        <v>50</v>
      </c>
      <c r="AB883" s="31" t="s">
        <v>50</v>
      </c>
      <c r="AC883" s="31" t="s">
        <v>63</v>
      </c>
      <c r="AD883" s="31" t="s">
        <v>72</v>
      </c>
      <c r="AE883" s="2">
        <f t="shared" si="144"/>
        <v>47</v>
      </c>
      <c r="AF883" s="31" t="s">
        <v>199</v>
      </c>
      <c r="AG883" s="31" t="s">
        <v>76</v>
      </c>
      <c r="AH883" s="31" t="s">
        <v>64</v>
      </c>
      <c r="AI883" s="31" t="s">
        <v>622</v>
      </c>
      <c r="AJ883" s="31">
        <f t="shared" si="145"/>
        <v>0</v>
      </c>
      <c r="AK883" s="34">
        <f t="shared" si="146"/>
        <v>-99</v>
      </c>
      <c r="AL883" s="30">
        <f t="shared" si="147"/>
        <v>-99</v>
      </c>
      <c r="AM883" s="5">
        <f t="shared" si="151"/>
        <v>421.81</v>
      </c>
      <c r="AN883" s="5">
        <f t="shared" si="152"/>
        <v>0</v>
      </c>
      <c r="AO883" s="30">
        <f t="shared" si="153"/>
        <v>0</v>
      </c>
      <c r="AP883" s="30">
        <f t="shared" si="148"/>
        <v>0</v>
      </c>
      <c r="AQ883" t="str">
        <f t="shared" si="149"/>
        <v>1978 - 1992</v>
      </c>
      <c r="AR883" s="2">
        <f t="shared" si="150"/>
        <v>1980</v>
      </c>
      <c r="AS883" s="2">
        <f t="shared" si="154"/>
        <v>-99</v>
      </c>
      <c r="AT883" s="31" t="s">
        <v>79</v>
      </c>
      <c r="AU883" s="31" t="s">
        <v>50</v>
      </c>
      <c r="AV883" s="31" t="s">
        <v>141</v>
      </c>
      <c r="AW883" s="31" t="s">
        <v>86</v>
      </c>
      <c r="AX883" s="31" t="s">
        <v>255</v>
      </c>
      <c r="AY883" s="31" t="s">
        <v>68</v>
      </c>
      <c r="AZ883" s="31" t="s">
        <v>64</v>
      </c>
      <c r="BA883" s="31" t="s">
        <v>622</v>
      </c>
      <c r="BB883" s="31" t="s">
        <v>711</v>
      </c>
      <c r="BC883" s="31" t="s">
        <v>59</v>
      </c>
      <c r="BD883" s="31" t="s">
        <v>50</v>
      </c>
      <c r="BE883" s="31" t="s">
        <v>50</v>
      </c>
      <c r="BF883" s="31" t="s">
        <v>50</v>
      </c>
    </row>
    <row r="884" spans="1:58" ht="45" x14ac:dyDescent="0.25">
      <c r="A884" s="31" t="s">
        <v>341</v>
      </c>
      <c r="B884" s="31" t="s">
        <v>49</v>
      </c>
      <c r="C884" s="32">
        <v>1</v>
      </c>
      <c r="D884" s="31" t="s">
        <v>50</v>
      </c>
      <c r="E884" s="31" t="s">
        <v>84</v>
      </c>
      <c r="F884" s="31" t="s">
        <v>85</v>
      </c>
      <c r="G884" s="31" t="s">
        <v>50</v>
      </c>
      <c r="H884" s="31" t="s">
        <v>50</v>
      </c>
      <c r="I884" s="31" t="s">
        <v>53</v>
      </c>
      <c r="J884" s="31" t="s">
        <v>54</v>
      </c>
      <c r="K884" s="31" t="s">
        <v>54</v>
      </c>
      <c r="L884" s="31" t="s">
        <v>55</v>
      </c>
      <c r="M884" s="31" t="s">
        <v>72</v>
      </c>
      <c r="N884" s="31" t="s">
        <v>60</v>
      </c>
      <c r="O884" s="31" t="s">
        <v>60</v>
      </c>
      <c r="P884" s="31" t="s">
        <v>98</v>
      </c>
      <c r="Q884" s="31" t="s">
        <v>98</v>
      </c>
      <c r="R884" s="31" t="s">
        <v>58</v>
      </c>
      <c r="S884" s="31" t="s">
        <v>58</v>
      </c>
      <c r="T884" s="31" t="s">
        <v>60</v>
      </c>
      <c r="U884" s="31" t="s">
        <v>60</v>
      </c>
      <c r="V884" s="31" t="s">
        <v>60</v>
      </c>
      <c r="W884" s="31" t="s">
        <v>50</v>
      </c>
      <c r="X884" s="31" t="s">
        <v>50</v>
      </c>
      <c r="Y884" s="31" t="s">
        <v>50</v>
      </c>
      <c r="Z884" s="31" t="s">
        <v>62</v>
      </c>
      <c r="AA884" s="31" t="s">
        <v>50</v>
      </c>
      <c r="AB884" s="31" t="s">
        <v>50</v>
      </c>
      <c r="AC884" s="31" t="s">
        <v>63</v>
      </c>
      <c r="AD884" s="31" t="s">
        <v>72</v>
      </c>
      <c r="AE884" s="2">
        <f t="shared" si="144"/>
        <v>46.5</v>
      </c>
      <c r="AF884" s="31" t="s">
        <v>255</v>
      </c>
      <c r="AG884" s="31" t="s">
        <v>76</v>
      </c>
      <c r="AH884" s="31" t="s">
        <v>136</v>
      </c>
      <c r="AI884" s="31" t="s">
        <v>342</v>
      </c>
      <c r="AJ884" s="31">
        <f t="shared" si="145"/>
        <v>0</v>
      </c>
      <c r="AK884" s="34">
        <f t="shared" si="146"/>
        <v>-99</v>
      </c>
      <c r="AL884" s="30">
        <f t="shared" si="147"/>
        <v>-99</v>
      </c>
      <c r="AM884" s="5">
        <f t="shared" si="151"/>
        <v>139.19</v>
      </c>
      <c r="AN884" s="5">
        <f t="shared" si="152"/>
        <v>0</v>
      </c>
      <c r="AO884" s="30">
        <f t="shared" si="153"/>
        <v>0</v>
      </c>
      <c r="AP884" s="30">
        <f t="shared" si="148"/>
        <v>0</v>
      </c>
      <c r="AQ884">
        <f t="shared" si="149"/>
        <v>0</v>
      </c>
      <c r="AR884" s="2">
        <f t="shared" si="150"/>
        <v>0</v>
      </c>
      <c r="AS884" s="2">
        <f t="shared" si="154"/>
        <v>-99</v>
      </c>
      <c r="AT884" s="31" t="s">
        <v>217</v>
      </c>
      <c r="AU884" s="31" t="s">
        <v>50</v>
      </c>
      <c r="AV884" s="31" t="s">
        <v>66</v>
      </c>
      <c r="AW884" s="31" t="s">
        <v>204</v>
      </c>
      <c r="AX884" s="31" t="s">
        <v>277</v>
      </c>
      <c r="AY884" s="31" t="s">
        <v>68</v>
      </c>
      <c r="AZ884" s="31" t="s">
        <v>136</v>
      </c>
      <c r="BA884" s="31" t="s">
        <v>342</v>
      </c>
      <c r="BB884" s="31" t="s">
        <v>325</v>
      </c>
      <c r="BC884" s="31" t="s">
        <v>129</v>
      </c>
      <c r="BD884" s="31" t="s">
        <v>50</v>
      </c>
      <c r="BE884" s="31" t="s">
        <v>50</v>
      </c>
      <c r="BF884" s="31" t="s">
        <v>50</v>
      </c>
    </row>
    <row r="885" spans="1:58" ht="45" x14ac:dyDescent="0.25">
      <c r="A885" s="31" t="s">
        <v>514</v>
      </c>
      <c r="B885" s="31" t="s">
        <v>49</v>
      </c>
      <c r="C885" s="32">
        <v>3</v>
      </c>
      <c r="D885" s="31" t="s">
        <v>50</v>
      </c>
      <c r="E885" s="31" t="s">
        <v>96</v>
      </c>
      <c r="F885" s="31" t="s">
        <v>194</v>
      </c>
      <c r="G885" s="31" t="s">
        <v>50</v>
      </c>
      <c r="H885" s="31" t="s">
        <v>50</v>
      </c>
      <c r="I885" s="31" t="s">
        <v>53</v>
      </c>
      <c r="J885" s="31" t="s">
        <v>54</v>
      </c>
      <c r="K885" s="31" t="s">
        <v>54</v>
      </c>
      <c r="L885" s="31" t="s">
        <v>55</v>
      </c>
      <c r="M885" s="31" t="s">
        <v>84</v>
      </c>
      <c r="N885" s="31" t="s">
        <v>50</v>
      </c>
      <c r="O885" s="31" t="s">
        <v>57</v>
      </c>
      <c r="P885" s="31" t="s">
        <v>50</v>
      </c>
      <c r="Q885" s="31" t="s">
        <v>50</v>
      </c>
      <c r="R885" s="31" t="s">
        <v>58</v>
      </c>
      <c r="S885" s="31" t="s">
        <v>59</v>
      </c>
      <c r="T885" s="31" t="s">
        <v>60</v>
      </c>
      <c r="U885" s="31" t="s">
        <v>60</v>
      </c>
      <c r="V885" s="31" t="s">
        <v>86</v>
      </c>
      <c r="W885" s="31" t="s">
        <v>50</v>
      </c>
      <c r="X885" s="31" t="s">
        <v>50</v>
      </c>
      <c r="Y885" s="31" t="s">
        <v>54</v>
      </c>
      <c r="Z885" s="31" t="s">
        <v>62</v>
      </c>
      <c r="AA885" s="31" t="s">
        <v>50</v>
      </c>
      <c r="AB885" s="31" t="s">
        <v>50</v>
      </c>
      <c r="AC885" s="31" t="s">
        <v>63</v>
      </c>
      <c r="AD885" s="31" t="s">
        <v>72</v>
      </c>
      <c r="AE885" s="2">
        <f t="shared" si="144"/>
        <v>46.5</v>
      </c>
      <c r="AF885" s="31" t="s">
        <v>255</v>
      </c>
      <c r="AG885" s="31" t="s">
        <v>76</v>
      </c>
      <c r="AH885" s="31" t="s">
        <v>152</v>
      </c>
      <c r="AI885" s="31" t="s">
        <v>519</v>
      </c>
      <c r="AJ885" s="31">
        <f t="shared" si="145"/>
        <v>0</v>
      </c>
      <c r="AK885" s="34">
        <f t="shared" si="146"/>
        <v>-99</v>
      </c>
      <c r="AL885" s="30">
        <f t="shared" si="147"/>
        <v>-99</v>
      </c>
      <c r="AM885" s="5">
        <f t="shared" si="151"/>
        <v>37.44</v>
      </c>
      <c r="AN885" s="5">
        <f t="shared" si="152"/>
        <v>0</v>
      </c>
      <c r="AO885" s="30">
        <f t="shared" si="153"/>
        <v>0</v>
      </c>
      <c r="AP885" s="30">
        <f t="shared" si="148"/>
        <v>0</v>
      </c>
      <c r="AQ885" t="str">
        <f t="shared" si="149"/>
        <v>1978 - 1992</v>
      </c>
      <c r="AR885" s="2">
        <f t="shared" si="150"/>
        <v>1990</v>
      </c>
      <c r="AS885" s="2">
        <f t="shared" si="154"/>
        <v>-99</v>
      </c>
      <c r="AT885" s="31" t="s">
        <v>217</v>
      </c>
      <c r="AU885" s="31" t="s">
        <v>50</v>
      </c>
      <c r="AV885" s="31" t="s">
        <v>66</v>
      </c>
      <c r="AW885" s="31" t="s">
        <v>57</v>
      </c>
      <c r="AX885" s="31" t="s">
        <v>277</v>
      </c>
      <c r="AY885" s="31" t="s">
        <v>68</v>
      </c>
      <c r="AZ885" s="31" t="s">
        <v>152</v>
      </c>
      <c r="BA885" s="31" t="s">
        <v>519</v>
      </c>
      <c r="BB885" s="31" t="s">
        <v>325</v>
      </c>
      <c r="BC885" s="31" t="s">
        <v>129</v>
      </c>
      <c r="BD885" s="31" t="s">
        <v>50</v>
      </c>
      <c r="BE885" s="31" t="s">
        <v>50</v>
      </c>
      <c r="BF885" s="31" t="s">
        <v>50</v>
      </c>
    </row>
    <row r="886" spans="1:58" ht="45" x14ac:dyDescent="0.25">
      <c r="A886" s="31" t="s">
        <v>664</v>
      </c>
      <c r="B886" s="31" t="s">
        <v>49</v>
      </c>
      <c r="C886" s="32">
        <v>2</v>
      </c>
      <c r="D886" s="31" t="s">
        <v>50</v>
      </c>
      <c r="E886" s="31" t="s">
        <v>70</v>
      </c>
      <c r="F886" s="31" t="s">
        <v>71</v>
      </c>
      <c r="G886" s="31" t="s">
        <v>50</v>
      </c>
      <c r="H886" s="31" t="s">
        <v>50</v>
      </c>
      <c r="I886" s="31" t="s">
        <v>53</v>
      </c>
      <c r="J886" s="31" t="s">
        <v>54</v>
      </c>
      <c r="K886" s="31" t="s">
        <v>54</v>
      </c>
      <c r="L886" s="31" t="s">
        <v>55</v>
      </c>
      <c r="M886" s="31" t="s">
        <v>72</v>
      </c>
      <c r="N886" s="31" t="s">
        <v>56</v>
      </c>
      <c r="O886" s="31" t="s">
        <v>60</v>
      </c>
      <c r="P886" s="31" t="s">
        <v>73</v>
      </c>
      <c r="Q886" s="31" t="s">
        <v>50</v>
      </c>
      <c r="R886" s="31" t="s">
        <v>74</v>
      </c>
      <c r="S886" s="31" t="s">
        <v>59</v>
      </c>
      <c r="T886" s="31" t="s">
        <v>60</v>
      </c>
      <c r="U886" s="31" t="s">
        <v>60</v>
      </c>
      <c r="V886" s="31" t="s">
        <v>66</v>
      </c>
      <c r="W886" s="31" t="s">
        <v>50</v>
      </c>
      <c r="X886" s="31" t="s">
        <v>50</v>
      </c>
      <c r="Y886" s="31" t="s">
        <v>50</v>
      </c>
      <c r="Z886" s="31" t="s">
        <v>62</v>
      </c>
      <c r="AA886" s="31" t="s">
        <v>50</v>
      </c>
      <c r="AB886" s="31" t="s">
        <v>50</v>
      </c>
      <c r="AC886" s="31" t="s">
        <v>63</v>
      </c>
      <c r="AD886" s="31" t="s">
        <v>72</v>
      </c>
      <c r="AE886" s="2">
        <f t="shared" si="144"/>
        <v>46.5</v>
      </c>
      <c r="AF886" s="31" t="s">
        <v>255</v>
      </c>
      <c r="AG886" s="31" t="s">
        <v>76</v>
      </c>
      <c r="AH886" s="31" t="s">
        <v>152</v>
      </c>
      <c r="AI886" s="31" t="s">
        <v>665</v>
      </c>
      <c r="AJ886" s="31">
        <f t="shared" si="145"/>
        <v>1</v>
      </c>
      <c r="AK886" s="34">
        <f t="shared" si="146"/>
        <v>1</v>
      </c>
      <c r="AL886" s="30">
        <f t="shared" si="147"/>
        <v>1</v>
      </c>
      <c r="AM886" s="5">
        <f t="shared" si="151"/>
        <v>75.260000000000005</v>
      </c>
      <c r="AN886" s="5">
        <f t="shared" si="152"/>
        <v>46.5</v>
      </c>
      <c r="AO886" s="30">
        <f t="shared" si="153"/>
        <v>632.4</v>
      </c>
      <c r="AP886" s="30">
        <f t="shared" si="148"/>
        <v>632.4</v>
      </c>
      <c r="AQ886" t="str">
        <f t="shared" si="149"/>
        <v>Before 1978</v>
      </c>
      <c r="AR886" s="2">
        <f t="shared" si="150"/>
        <v>1970</v>
      </c>
      <c r="AS886" s="2">
        <f t="shared" si="154"/>
        <v>13.6</v>
      </c>
      <c r="AT886" s="31" t="s">
        <v>217</v>
      </c>
      <c r="AU886" s="31" t="s">
        <v>201</v>
      </c>
      <c r="AV886" s="31" t="s">
        <v>66</v>
      </c>
      <c r="AW886" s="31" t="s">
        <v>57</v>
      </c>
      <c r="AX886" s="31" t="s">
        <v>277</v>
      </c>
      <c r="AY886" s="31" t="s">
        <v>68</v>
      </c>
      <c r="AZ886" s="31" t="s">
        <v>578</v>
      </c>
      <c r="BA886" s="31" t="s">
        <v>665</v>
      </c>
      <c r="BB886" s="31" t="s">
        <v>325</v>
      </c>
      <c r="BC886" s="31" t="s">
        <v>129</v>
      </c>
      <c r="BD886" s="31" t="s">
        <v>50</v>
      </c>
      <c r="BE886" s="31" t="s">
        <v>50</v>
      </c>
      <c r="BF886" s="31" t="s">
        <v>50</v>
      </c>
    </row>
    <row r="887" spans="1:58" ht="45" x14ac:dyDescent="0.25">
      <c r="A887" s="31" t="s">
        <v>742</v>
      </c>
      <c r="B887" s="31" t="s">
        <v>49</v>
      </c>
      <c r="C887" s="32">
        <v>1</v>
      </c>
      <c r="D887" s="31" t="s">
        <v>50</v>
      </c>
      <c r="E887" s="31" t="s">
        <v>96</v>
      </c>
      <c r="F887" s="31" t="s">
        <v>194</v>
      </c>
      <c r="G887" s="31" t="s">
        <v>50</v>
      </c>
      <c r="H887" s="31" t="s">
        <v>50</v>
      </c>
      <c r="I887" s="31" t="s">
        <v>53</v>
      </c>
      <c r="J887" s="31" t="s">
        <v>54</v>
      </c>
      <c r="K887" s="31" t="s">
        <v>54</v>
      </c>
      <c r="L887" s="31" t="s">
        <v>55</v>
      </c>
      <c r="M887" s="31" t="s">
        <v>84</v>
      </c>
      <c r="N887" s="31" t="s">
        <v>50</v>
      </c>
      <c r="O887" s="31" t="s">
        <v>57</v>
      </c>
      <c r="P887" s="31" t="s">
        <v>50</v>
      </c>
      <c r="Q887" s="31" t="s">
        <v>588</v>
      </c>
      <c r="R887" s="31" t="s">
        <v>58</v>
      </c>
      <c r="S887" s="31" t="s">
        <v>59</v>
      </c>
      <c r="T887" s="31" t="s">
        <v>60</v>
      </c>
      <c r="U887" s="31" t="s">
        <v>60</v>
      </c>
      <c r="V887" s="31" t="s">
        <v>60</v>
      </c>
      <c r="W887" s="31" t="s">
        <v>50</v>
      </c>
      <c r="X887" s="31" t="s">
        <v>50</v>
      </c>
      <c r="Y887" s="31" t="s">
        <v>50</v>
      </c>
      <c r="Z887" s="31" t="s">
        <v>62</v>
      </c>
      <c r="AA887" s="31" t="s">
        <v>50</v>
      </c>
      <c r="AB887" s="31" t="s">
        <v>50</v>
      </c>
      <c r="AC887" s="31" t="s">
        <v>87</v>
      </c>
      <c r="AD887" s="31" t="s">
        <v>72</v>
      </c>
      <c r="AE887" s="2">
        <f t="shared" si="144"/>
        <v>46</v>
      </c>
      <c r="AF887" s="31" t="s">
        <v>743</v>
      </c>
      <c r="AG887" s="31" t="s">
        <v>76</v>
      </c>
      <c r="AH887" s="31" t="s">
        <v>152</v>
      </c>
      <c r="AI887" s="31" t="s">
        <v>744</v>
      </c>
      <c r="AJ887" s="31">
        <f t="shared" si="145"/>
        <v>0</v>
      </c>
      <c r="AK887" s="34">
        <f t="shared" si="146"/>
        <v>-99</v>
      </c>
      <c r="AL887" s="30">
        <f t="shared" si="147"/>
        <v>-99</v>
      </c>
      <c r="AM887" s="5">
        <f t="shared" si="151"/>
        <v>64.62</v>
      </c>
      <c r="AN887" s="5">
        <f t="shared" si="152"/>
        <v>0</v>
      </c>
      <c r="AO887" s="30">
        <f t="shared" si="153"/>
        <v>0</v>
      </c>
      <c r="AP887" s="30">
        <f t="shared" si="148"/>
        <v>0</v>
      </c>
      <c r="AQ887" t="str">
        <f t="shared" si="149"/>
        <v>1978 - 1992</v>
      </c>
      <c r="AR887" s="2">
        <f t="shared" si="150"/>
        <v>1989</v>
      </c>
      <c r="AS887" s="2">
        <f t="shared" si="154"/>
        <v>-99</v>
      </c>
      <c r="AT887" s="31" t="s">
        <v>253</v>
      </c>
      <c r="AU887" s="31" t="s">
        <v>50</v>
      </c>
      <c r="AV887" s="31" t="s">
        <v>66</v>
      </c>
      <c r="AW887" s="31" t="s">
        <v>57</v>
      </c>
      <c r="AX887" s="31" t="s">
        <v>267</v>
      </c>
      <c r="AY887" s="31" t="s">
        <v>68</v>
      </c>
      <c r="AZ887" s="31" t="s">
        <v>152</v>
      </c>
      <c r="BA887" s="31" t="s">
        <v>744</v>
      </c>
      <c r="BB887" s="31" t="s">
        <v>399</v>
      </c>
      <c r="BC887" s="31" t="s">
        <v>129</v>
      </c>
      <c r="BD887" s="31" t="s">
        <v>50</v>
      </c>
      <c r="BE887" s="31" t="s">
        <v>50</v>
      </c>
      <c r="BF887" s="31" t="s">
        <v>50</v>
      </c>
    </row>
    <row r="888" spans="1:58" ht="60" x14ac:dyDescent="0.25">
      <c r="A888" s="31" t="s">
        <v>286</v>
      </c>
      <c r="B888" s="31" t="s">
        <v>49</v>
      </c>
      <c r="C888" s="32">
        <v>3</v>
      </c>
      <c r="D888" s="31" t="s">
        <v>50</v>
      </c>
      <c r="E888" s="31" t="s">
        <v>71</v>
      </c>
      <c r="F888" s="31" t="s">
        <v>96</v>
      </c>
      <c r="G888" s="31" t="s">
        <v>50</v>
      </c>
      <c r="H888" s="31" t="s">
        <v>50</v>
      </c>
      <c r="I888" s="31" t="s">
        <v>53</v>
      </c>
      <c r="J888" s="31" t="s">
        <v>54</v>
      </c>
      <c r="K888" s="31" t="s">
        <v>54</v>
      </c>
      <c r="L888" s="31" t="s">
        <v>55</v>
      </c>
      <c r="M888" s="31" t="s">
        <v>72</v>
      </c>
      <c r="N888" s="31" t="s">
        <v>56</v>
      </c>
      <c r="O888" s="31" t="s">
        <v>57</v>
      </c>
      <c r="P888" s="31" t="s">
        <v>107</v>
      </c>
      <c r="Q888" s="31" t="s">
        <v>50</v>
      </c>
      <c r="R888" s="31" t="s">
        <v>86</v>
      </c>
      <c r="S888" s="31" t="s">
        <v>59</v>
      </c>
      <c r="T888" s="31" t="s">
        <v>60</v>
      </c>
      <c r="U888" s="31" t="s">
        <v>60</v>
      </c>
      <c r="V888" s="31" t="s">
        <v>86</v>
      </c>
      <c r="W888" s="31" t="s">
        <v>50</v>
      </c>
      <c r="X888" s="31" t="s">
        <v>50</v>
      </c>
      <c r="Y888" s="31" t="s">
        <v>54</v>
      </c>
      <c r="Z888" s="31" t="s">
        <v>62</v>
      </c>
      <c r="AA888" s="31" t="s">
        <v>50</v>
      </c>
      <c r="AB888" s="31" t="s">
        <v>50</v>
      </c>
      <c r="AC888" s="31" t="s">
        <v>63</v>
      </c>
      <c r="AD888" s="31" t="s">
        <v>72</v>
      </c>
      <c r="AE888" s="2">
        <f t="shared" si="144"/>
        <v>45</v>
      </c>
      <c r="AF888" s="31" t="s">
        <v>81</v>
      </c>
      <c r="AG888" s="31" t="s">
        <v>76</v>
      </c>
      <c r="AH888" s="31" t="s">
        <v>152</v>
      </c>
      <c r="AI888" s="31" t="s">
        <v>1009</v>
      </c>
      <c r="AJ888" s="31">
        <f t="shared" si="145"/>
        <v>1</v>
      </c>
      <c r="AK888" s="34">
        <f t="shared" si="146"/>
        <v>3</v>
      </c>
      <c r="AL888" s="30">
        <f t="shared" si="147"/>
        <v>3</v>
      </c>
      <c r="AM888" s="5">
        <f t="shared" si="151"/>
        <v>28.3</v>
      </c>
      <c r="AN888" s="5">
        <f t="shared" si="152"/>
        <v>45</v>
      </c>
      <c r="AO888" s="30">
        <f t="shared" si="153"/>
        <v>585</v>
      </c>
      <c r="AP888" s="30">
        <f t="shared" si="148"/>
        <v>585</v>
      </c>
      <c r="AQ888" t="str">
        <f t="shared" si="149"/>
        <v>1978 - 1992</v>
      </c>
      <c r="AR888" s="2">
        <f t="shared" si="150"/>
        <v>1991</v>
      </c>
      <c r="AS888" s="2">
        <f t="shared" si="154"/>
        <v>13</v>
      </c>
      <c r="AT888" s="31" t="s">
        <v>50</v>
      </c>
      <c r="AU888" s="31" t="s">
        <v>100</v>
      </c>
      <c r="AV888" s="31" t="s">
        <v>66</v>
      </c>
      <c r="AW888" s="31" t="s">
        <v>57</v>
      </c>
      <c r="AX888" s="31" t="s">
        <v>218</v>
      </c>
      <c r="AY888" s="31" t="s">
        <v>68</v>
      </c>
      <c r="AZ888" s="31" t="s">
        <v>152</v>
      </c>
      <c r="BA888" s="31" t="s">
        <v>1009</v>
      </c>
      <c r="BB888" s="31" t="s">
        <v>154</v>
      </c>
      <c r="BC888" s="31" t="s">
        <v>129</v>
      </c>
      <c r="BD888" s="31" t="s">
        <v>50</v>
      </c>
      <c r="BE888" s="31" t="s">
        <v>50</v>
      </c>
      <c r="BF888" s="31" t="s">
        <v>50</v>
      </c>
    </row>
    <row r="889" spans="1:58" ht="60" x14ac:dyDescent="0.25">
      <c r="A889" s="31" t="s">
        <v>451</v>
      </c>
      <c r="B889" s="31" t="s">
        <v>49</v>
      </c>
      <c r="C889" s="32">
        <v>2</v>
      </c>
      <c r="D889" s="31" t="s">
        <v>50</v>
      </c>
      <c r="E889" s="31" t="s">
        <v>72</v>
      </c>
      <c r="F889" s="31" t="s">
        <v>51</v>
      </c>
      <c r="G889" s="31" t="s">
        <v>50</v>
      </c>
      <c r="H889" s="31" t="s">
        <v>50</v>
      </c>
      <c r="I889" s="31" t="s">
        <v>51</v>
      </c>
      <c r="J889" s="31" t="s">
        <v>54</v>
      </c>
      <c r="K889" s="31" t="s">
        <v>54</v>
      </c>
      <c r="L889" s="31" t="s">
        <v>55</v>
      </c>
      <c r="M889" s="31" t="s">
        <v>84</v>
      </c>
      <c r="N889" s="31" t="s">
        <v>56</v>
      </c>
      <c r="O889" s="31" t="s">
        <v>60</v>
      </c>
      <c r="P889" s="31" t="s">
        <v>50</v>
      </c>
      <c r="Q889" s="31" t="s">
        <v>98</v>
      </c>
      <c r="R889" s="31" t="s">
        <v>74</v>
      </c>
      <c r="S889" s="31" t="s">
        <v>59</v>
      </c>
      <c r="T889" s="31" t="s">
        <v>60</v>
      </c>
      <c r="U889" s="31" t="s">
        <v>60</v>
      </c>
      <c r="V889" s="31" t="s">
        <v>60</v>
      </c>
      <c r="W889" s="31" t="s">
        <v>50</v>
      </c>
      <c r="X889" s="31" t="s">
        <v>50</v>
      </c>
      <c r="Y889" s="31" t="s">
        <v>50</v>
      </c>
      <c r="Z889" s="31" t="s">
        <v>62</v>
      </c>
      <c r="AA889" s="31" t="s">
        <v>50</v>
      </c>
      <c r="AB889" s="31" t="s">
        <v>50</v>
      </c>
      <c r="AC889" s="31" t="s">
        <v>63</v>
      </c>
      <c r="AD889" s="31" t="s">
        <v>72</v>
      </c>
      <c r="AE889" s="2">
        <f t="shared" si="144"/>
        <v>45</v>
      </c>
      <c r="AF889" s="31" t="s">
        <v>81</v>
      </c>
      <c r="AG889" s="31" t="s">
        <v>76</v>
      </c>
      <c r="AH889" s="31" t="s">
        <v>452</v>
      </c>
      <c r="AI889" s="31" t="s">
        <v>1134</v>
      </c>
      <c r="AJ889" s="31">
        <f t="shared" si="145"/>
        <v>0</v>
      </c>
      <c r="AK889" s="34">
        <f t="shared" si="146"/>
        <v>-99</v>
      </c>
      <c r="AL889" s="30">
        <f t="shared" si="147"/>
        <v>-99</v>
      </c>
      <c r="AM889" s="5">
        <f t="shared" si="151"/>
        <v>0</v>
      </c>
      <c r="AN889" s="5">
        <f t="shared" si="152"/>
        <v>0</v>
      </c>
      <c r="AO889" s="30">
        <f t="shared" si="153"/>
        <v>0</v>
      </c>
      <c r="AP889" s="30">
        <f t="shared" si="148"/>
        <v>0</v>
      </c>
      <c r="AQ889" t="str">
        <f t="shared" si="149"/>
        <v>1978 - 1992</v>
      </c>
      <c r="AR889" s="2">
        <f t="shared" si="150"/>
        <v>1988</v>
      </c>
      <c r="AS889" s="2">
        <f t="shared" si="154"/>
        <v>-99</v>
      </c>
      <c r="AT889" s="31" t="s">
        <v>50</v>
      </c>
      <c r="AU889" s="31" t="s">
        <v>1010</v>
      </c>
      <c r="AV889" s="31" t="s">
        <v>66</v>
      </c>
      <c r="AW889" s="31" t="s">
        <v>57</v>
      </c>
      <c r="AX889" s="31" t="s">
        <v>267</v>
      </c>
      <c r="AY889" s="31" t="s">
        <v>68</v>
      </c>
      <c r="AZ889" s="31" t="s">
        <v>452</v>
      </c>
      <c r="BA889" s="31" t="s">
        <v>1134</v>
      </c>
      <c r="BB889" s="31" t="s">
        <v>233</v>
      </c>
      <c r="BC889" s="31" t="s">
        <v>129</v>
      </c>
      <c r="BD889" s="31" t="s">
        <v>50</v>
      </c>
      <c r="BE889" s="31" t="s">
        <v>50</v>
      </c>
      <c r="BF889" s="31" t="s">
        <v>50</v>
      </c>
    </row>
    <row r="890" spans="1:58" ht="45" x14ac:dyDescent="0.25">
      <c r="A890" s="31" t="s">
        <v>2838</v>
      </c>
      <c r="B890" s="31" t="s">
        <v>49</v>
      </c>
      <c r="C890" s="32">
        <v>1</v>
      </c>
      <c r="D890" s="31" t="s">
        <v>50</v>
      </c>
      <c r="E890" s="31" t="s">
        <v>96</v>
      </c>
      <c r="F890" s="31" t="s">
        <v>194</v>
      </c>
      <c r="G890" s="31" t="s">
        <v>92</v>
      </c>
      <c r="H890" s="31" t="s">
        <v>99</v>
      </c>
      <c r="I890" s="31" t="s">
        <v>53</v>
      </c>
      <c r="J890" s="31" t="s">
        <v>54</v>
      </c>
      <c r="K890" s="31" t="s">
        <v>54</v>
      </c>
      <c r="L890" s="31" t="s">
        <v>128</v>
      </c>
      <c r="M890" s="31" t="s">
        <v>51</v>
      </c>
      <c r="N890" s="31" t="s">
        <v>50</v>
      </c>
      <c r="O890" s="31" t="s">
        <v>57</v>
      </c>
      <c r="P890" s="31" t="s">
        <v>50</v>
      </c>
      <c r="Q890" s="31" t="s">
        <v>215</v>
      </c>
      <c r="R890" s="31" t="s">
        <v>129</v>
      </c>
      <c r="S890" s="31" t="s">
        <v>59</v>
      </c>
      <c r="T890" s="31" t="s">
        <v>50</v>
      </c>
      <c r="U890" s="31" t="s">
        <v>50</v>
      </c>
      <c r="V890" s="31" t="s">
        <v>50</v>
      </c>
      <c r="W890" s="31" t="s">
        <v>50</v>
      </c>
      <c r="X890" s="31" t="s">
        <v>50</v>
      </c>
      <c r="Y890" s="31" t="s">
        <v>50</v>
      </c>
      <c r="Z890" s="31" t="s">
        <v>62</v>
      </c>
      <c r="AA890" s="31" t="s">
        <v>50</v>
      </c>
      <c r="AB890" s="31" t="s">
        <v>50</v>
      </c>
      <c r="AC890" s="31" t="s">
        <v>50</v>
      </c>
      <c r="AD890" s="31" t="s">
        <v>50</v>
      </c>
      <c r="AE890" s="2">
        <f t="shared" si="144"/>
        <v>44.400000000000006</v>
      </c>
      <c r="AF890" s="31" t="s">
        <v>12197</v>
      </c>
      <c r="AG890" s="31" t="s">
        <v>129</v>
      </c>
      <c r="AH890" s="31" t="s">
        <v>251</v>
      </c>
      <c r="AI890" s="31" t="s">
        <v>12198</v>
      </c>
      <c r="AJ890" s="31">
        <f t="shared" si="145"/>
        <v>0</v>
      </c>
      <c r="AK890" s="34">
        <f t="shared" si="146"/>
        <v>-99</v>
      </c>
      <c r="AL890" s="30">
        <f t="shared" si="147"/>
        <v>-99</v>
      </c>
      <c r="AM890" s="5">
        <f t="shared" si="151"/>
        <v>141.5</v>
      </c>
      <c r="AN890" s="5">
        <f t="shared" si="152"/>
        <v>0</v>
      </c>
      <c r="AO890" s="30">
        <f t="shared" si="153"/>
        <v>0</v>
      </c>
      <c r="AP890" s="30">
        <f t="shared" si="148"/>
        <v>0</v>
      </c>
      <c r="AQ890" t="str">
        <f t="shared" si="149"/>
        <v>Before 1978</v>
      </c>
      <c r="AR890" s="2">
        <f t="shared" si="150"/>
        <v>1950</v>
      </c>
      <c r="AS890" s="2">
        <f t="shared" si="154"/>
        <v>-99</v>
      </c>
      <c r="AT890" s="31" t="s">
        <v>50</v>
      </c>
      <c r="AU890" s="31" t="s">
        <v>50</v>
      </c>
      <c r="AV890" s="31" t="s">
        <v>66</v>
      </c>
      <c r="AW890" s="31" t="s">
        <v>57</v>
      </c>
      <c r="AX890" s="31" t="s">
        <v>151</v>
      </c>
      <c r="AY890" s="31" t="s">
        <v>68</v>
      </c>
      <c r="AZ890" s="31" t="s">
        <v>251</v>
      </c>
      <c r="BA890" s="31" t="s">
        <v>12198</v>
      </c>
      <c r="BB890" s="31" t="s">
        <v>50</v>
      </c>
      <c r="BC890" s="31" t="s">
        <v>50</v>
      </c>
      <c r="BD890" s="31" t="s">
        <v>50</v>
      </c>
      <c r="BE890" s="31" t="s">
        <v>50</v>
      </c>
      <c r="BF890" s="31" t="s">
        <v>50</v>
      </c>
    </row>
    <row r="891" spans="1:58" ht="45" x14ac:dyDescent="0.25">
      <c r="A891" s="31" t="s">
        <v>931</v>
      </c>
      <c r="B891" s="31" t="s">
        <v>49</v>
      </c>
      <c r="C891" s="32">
        <v>5</v>
      </c>
      <c r="D891" s="31" t="s">
        <v>50</v>
      </c>
      <c r="E891" s="31" t="s">
        <v>84</v>
      </c>
      <c r="F891" s="31" t="s">
        <v>50</v>
      </c>
      <c r="G891" s="31" t="s">
        <v>50</v>
      </c>
      <c r="H891" s="31" t="s">
        <v>50</v>
      </c>
      <c r="I891" s="31" t="s">
        <v>53</v>
      </c>
      <c r="J891" s="31" t="s">
        <v>54</v>
      </c>
      <c r="K891" s="31" t="s">
        <v>54</v>
      </c>
      <c r="L891" s="31" t="s">
        <v>128</v>
      </c>
      <c r="M891" s="31" t="s">
        <v>72</v>
      </c>
      <c r="N891" s="31" t="s">
        <v>50</v>
      </c>
      <c r="O891" s="31" t="s">
        <v>57</v>
      </c>
      <c r="P891" s="31" t="s">
        <v>50</v>
      </c>
      <c r="Q891" s="31" t="s">
        <v>50</v>
      </c>
      <c r="R891" s="31" t="s">
        <v>74</v>
      </c>
      <c r="S891" s="31" t="s">
        <v>58</v>
      </c>
      <c r="T891" s="31" t="s">
        <v>60</v>
      </c>
      <c r="U891" s="31" t="s">
        <v>60</v>
      </c>
      <c r="V891" s="31" t="s">
        <v>50</v>
      </c>
      <c r="W891" s="31" t="s">
        <v>50</v>
      </c>
      <c r="X891" s="31" t="s">
        <v>50</v>
      </c>
      <c r="Y891" s="31" t="s">
        <v>50</v>
      </c>
      <c r="Z891" s="31" t="s">
        <v>62</v>
      </c>
      <c r="AA891" s="31" t="s">
        <v>50</v>
      </c>
      <c r="AB891" s="31" t="s">
        <v>50</v>
      </c>
      <c r="AC891" s="31" t="s">
        <v>87</v>
      </c>
      <c r="AD891" s="31" t="s">
        <v>72</v>
      </c>
      <c r="AE891" s="2">
        <f t="shared" si="144"/>
        <v>42</v>
      </c>
      <c r="AF891" s="31" t="s">
        <v>227</v>
      </c>
      <c r="AG891" s="31" t="s">
        <v>129</v>
      </c>
      <c r="AH891" s="31" t="s">
        <v>136</v>
      </c>
      <c r="AI891" s="31" t="s">
        <v>932</v>
      </c>
      <c r="AJ891" s="31">
        <f t="shared" si="145"/>
        <v>1</v>
      </c>
      <c r="AK891" s="34">
        <f t="shared" si="146"/>
        <v>-99</v>
      </c>
      <c r="AL891" s="30">
        <f t="shared" si="147"/>
        <v>-99</v>
      </c>
      <c r="AM891" s="5">
        <f t="shared" si="151"/>
        <v>73.92</v>
      </c>
      <c r="AN891" s="5">
        <f t="shared" si="152"/>
        <v>42</v>
      </c>
      <c r="AO891" s="30">
        <f t="shared" si="153"/>
        <v>546</v>
      </c>
      <c r="AP891" s="30">
        <f t="shared" si="148"/>
        <v>546</v>
      </c>
      <c r="AQ891" t="str">
        <f t="shared" si="149"/>
        <v>Before 1978</v>
      </c>
      <c r="AR891" s="2">
        <f t="shared" si="150"/>
        <v>1955</v>
      </c>
      <c r="AS891" s="2">
        <f t="shared" si="154"/>
        <v>13</v>
      </c>
      <c r="AT891" s="31" t="s">
        <v>50</v>
      </c>
      <c r="AU891" s="31" t="s">
        <v>100</v>
      </c>
      <c r="AV891" s="31" t="s">
        <v>60</v>
      </c>
      <c r="AW891" s="31" t="s">
        <v>50</v>
      </c>
      <c r="AX891" s="31" t="s">
        <v>50</v>
      </c>
      <c r="AY891" s="31" t="s">
        <v>50</v>
      </c>
      <c r="AZ891" s="31" t="s">
        <v>50</v>
      </c>
      <c r="BA891" s="31" t="s">
        <v>50</v>
      </c>
      <c r="BB891" s="31" t="s">
        <v>50</v>
      </c>
      <c r="BC891" s="31" t="s">
        <v>50</v>
      </c>
      <c r="BD891" s="31" t="s">
        <v>50</v>
      </c>
      <c r="BE891" s="31" t="s">
        <v>50</v>
      </c>
      <c r="BF891" s="31" t="s">
        <v>50</v>
      </c>
    </row>
    <row r="892" spans="1:58" ht="45" x14ac:dyDescent="0.25">
      <c r="A892" s="31" t="s">
        <v>938</v>
      </c>
      <c r="B892" s="31" t="s">
        <v>49</v>
      </c>
      <c r="C892" s="32">
        <v>5</v>
      </c>
      <c r="D892" s="31" t="s">
        <v>50</v>
      </c>
      <c r="E892" s="31" t="s">
        <v>72</v>
      </c>
      <c r="F892" s="31" t="s">
        <v>51</v>
      </c>
      <c r="G892" s="31" t="s">
        <v>50</v>
      </c>
      <c r="H892" s="31" t="s">
        <v>50</v>
      </c>
      <c r="I892" s="31" t="s">
        <v>941</v>
      </c>
      <c r="J892" s="31" t="s">
        <v>54</v>
      </c>
      <c r="K892" s="31" t="s">
        <v>60</v>
      </c>
      <c r="L892" s="31" t="s">
        <v>55</v>
      </c>
      <c r="M892" s="31" t="s">
        <v>72</v>
      </c>
      <c r="N892" s="31" t="s">
        <v>50</v>
      </c>
      <c r="O892" s="31" t="s">
        <v>66</v>
      </c>
      <c r="P892" s="31" t="s">
        <v>50</v>
      </c>
      <c r="Q892" s="31" t="s">
        <v>160</v>
      </c>
      <c r="R892" s="31" t="s">
        <v>74</v>
      </c>
      <c r="S892" s="31" t="s">
        <v>59</v>
      </c>
      <c r="T892" s="31" t="s">
        <v>60</v>
      </c>
      <c r="U892" s="31" t="s">
        <v>60</v>
      </c>
      <c r="V892" s="31" t="s">
        <v>60</v>
      </c>
      <c r="W892" s="31" t="s">
        <v>50</v>
      </c>
      <c r="X892" s="31" t="s">
        <v>50</v>
      </c>
      <c r="Y892" s="31" t="s">
        <v>50</v>
      </c>
      <c r="Z892" s="31" t="s">
        <v>62</v>
      </c>
      <c r="AA892" s="31" t="s">
        <v>50</v>
      </c>
      <c r="AB892" s="31" t="s">
        <v>50</v>
      </c>
      <c r="AC892" s="31" t="s">
        <v>87</v>
      </c>
      <c r="AD892" s="31" t="s">
        <v>72</v>
      </c>
      <c r="AE892" s="2">
        <f t="shared" si="144"/>
        <v>42</v>
      </c>
      <c r="AF892" s="31" t="s">
        <v>227</v>
      </c>
      <c r="AG892" s="31" t="s">
        <v>129</v>
      </c>
      <c r="AH892" s="31" t="s">
        <v>77</v>
      </c>
      <c r="AI892" s="31" t="s">
        <v>942</v>
      </c>
      <c r="AJ892" s="31">
        <f t="shared" si="145"/>
        <v>1</v>
      </c>
      <c r="AK892" s="34">
        <f t="shared" si="146"/>
        <v>15</v>
      </c>
      <c r="AL892" s="30">
        <f t="shared" si="147"/>
        <v>15</v>
      </c>
      <c r="AM892" s="5">
        <f t="shared" si="151"/>
        <v>424.58</v>
      </c>
      <c r="AN892" s="5">
        <f t="shared" si="152"/>
        <v>42</v>
      </c>
      <c r="AO892" s="30">
        <f t="shared" si="153"/>
        <v>420</v>
      </c>
      <c r="AP892" s="30">
        <f t="shared" si="148"/>
        <v>420</v>
      </c>
      <c r="AQ892" t="str">
        <f t="shared" si="149"/>
        <v>1978 - 1992</v>
      </c>
      <c r="AR892" s="2">
        <f t="shared" si="150"/>
        <v>1982</v>
      </c>
      <c r="AS892" s="2">
        <f t="shared" si="154"/>
        <v>10</v>
      </c>
      <c r="AT892" s="31" t="s">
        <v>50</v>
      </c>
      <c r="AU892" s="31" t="s">
        <v>92</v>
      </c>
      <c r="AV892" s="31" t="s">
        <v>66</v>
      </c>
      <c r="AW892" s="31" t="s">
        <v>57</v>
      </c>
      <c r="AX892" s="31" t="s">
        <v>565</v>
      </c>
      <c r="AY892" s="31" t="s">
        <v>68</v>
      </c>
      <c r="AZ892" s="31" t="s">
        <v>77</v>
      </c>
      <c r="BA892" s="31" t="s">
        <v>942</v>
      </c>
      <c r="BB892" s="31" t="s">
        <v>50</v>
      </c>
      <c r="BC892" s="31" t="s">
        <v>50</v>
      </c>
      <c r="BD892" s="31" t="s">
        <v>50</v>
      </c>
      <c r="BE892" s="31" t="s">
        <v>50</v>
      </c>
      <c r="BF892" s="31" t="s">
        <v>50</v>
      </c>
    </row>
    <row r="893" spans="1:58" ht="45" x14ac:dyDescent="0.25">
      <c r="A893" s="31" t="s">
        <v>938</v>
      </c>
      <c r="B893" s="31" t="s">
        <v>49</v>
      </c>
      <c r="C893" s="32">
        <v>6</v>
      </c>
      <c r="D893" s="31" t="s">
        <v>50</v>
      </c>
      <c r="E893" s="31" t="s">
        <v>72</v>
      </c>
      <c r="F893" s="31" t="s">
        <v>51</v>
      </c>
      <c r="G893" s="31" t="s">
        <v>50</v>
      </c>
      <c r="H893" s="31" t="s">
        <v>50</v>
      </c>
      <c r="I893" s="31" t="s">
        <v>943</v>
      </c>
      <c r="J893" s="31" t="s">
        <v>54</v>
      </c>
      <c r="K893" s="31" t="s">
        <v>60</v>
      </c>
      <c r="L893" s="31" t="s">
        <v>55</v>
      </c>
      <c r="M893" s="31" t="s">
        <v>72</v>
      </c>
      <c r="N893" s="31" t="s">
        <v>50</v>
      </c>
      <c r="O893" s="31" t="s">
        <v>66</v>
      </c>
      <c r="P893" s="31" t="s">
        <v>50</v>
      </c>
      <c r="Q893" s="31" t="s">
        <v>300</v>
      </c>
      <c r="R893" s="31" t="s">
        <v>74</v>
      </c>
      <c r="S893" s="31" t="s">
        <v>59</v>
      </c>
      <c r="T893" s="31" t="s">
        <v>60</v>
      </c>
      <c r="U893" s="31" t="s">
        <v>60</v>
      </c>
      <c r="V893" s="31" t="s">
        <v>60</v>
      </c>
      <c r="W893" s="31" t="s">
        <v>50</v>
      </c>
      <c r="X893" s="31" t="s">
        <v>50</v>
      </c>
      <c r="Y893" s="31" t="s">
        <v>50</v>
      </c>
      <c r="Z893" s="31" t="s">
        <v>62</v>
      </c>
      <c r="AA893" s="31" t="s">
        <v>50</v>
      </c>
      <c r="AB893" s="31" t="s">
        <v>50</v>
      </c>
      <c r="AC893" s="31" t="s">
        <v>87</v>
      </c>
      <c r="AD893" s="31" t="s">
        <v>72</v>
      </c>
      <c r="AE893" s="2">
        <f t="shared" si="144"/>
        <v>42</v>
      </c>
      <c r="AF893" s="31" t="s">
        <v>227</v>
      </c>
      <c r="AG893" s="31" t="s">
        <v>129</v>
      </c>
      <c r="AH893" s="31" t="s">
        <v>77</v>
      </c>
      <c r="AI893" s="31" t="s">
        <v>944</v>
      </c>
      <c r="AJ893" s="31">
        <f t="shared" si="145"/>
        <v>1</v>
      </c>
      <c r="AK893" s="34">
        <f t="shared" si="146"/>
        <v>13</v>
      </c>
      <c r="AL893" s="30">
        <f t="shared" si="147"/>
        <v>13</v>
      </c>
      <c r="AM893" s="5">
        <f t="shared" si="151"/>
        <v>424.58</v>
      </c>
      <c r="AN893" s="5">
        <f t="shared" si="152"/>
        <v>42</v>
      </c>
      <c r="AO893" s="30">
        <f t="shared" si="153"/>
        <v>420</v>
      </c>
      <c r="AP893" s="30">
        <f t="shared" si="148"/>
        <v>420</v>
      </c>
      <c r="AQ893" t="str">
        <f t="shared" si="149"/>
        <v>1978 - 1992</v>
      </c>
      <c r="AR893" s="2">
        <f t="shared" si="150"/>
        <v>1982</v>
      </c>
      <c r="AS893" s="2">
        <f t="shared" si="154"/>
        <v>10</v>
      </c>
      <c r="AT893" s="31" t="s">
        <v>50</v>
      </c>
      <c r="AU893" s="31" t="s">
        <v>92</v>
      </c>
      <c r="AV893" s="31" t="s">
        <v>66</v>
      </c>
      <c r="AW893" s="31" t="s">
        <v>57</v>
      </c>
      <c r="AX893" s="31" t="s">
        <v>565</v>
      </c>
      <c r="AY893" s="31" t="s">
        <v>68</v>
      </c>
      <c r="AZ893" s="31" t="s">
        <v>77</v>
      </c>
      <c r="BA893" s="31" t="s">
        <v>944</v>
      </c>
      <c r="BB893" s="31" t="s">
        <v>50</v>
      </c>
      <c r="BC893" s="31" t="s">
        <v>50</v>
      </c>
      <c r="BD893" s="31" t="s">
        <v>50</v>
      </c>
      <c r="BE893" s="31" t="s">
        <v>50</v>
      </c>
      <c r="BF893" s="31" t="s">
        <v>50</v>
      </c>
    </row>
    <row r="894" spans="1:58" ht="45" x14ac:dyDescent="0.25">
      <c r="A894" s="31" t="s">
        <v>938</v>
      </c>
      <c r="B894" s="31" t="s">
        <v>49</v>
      </c>
      <c r="C894" s="32">
        <v>8</v>
      </c>
      <c r="D894" s="31" t="s">
        <v>50</v>
      </c>
      <c r="E894" s="31" t="s">
        <v>72</v>
      </c>
      <c r="F894" s="31" t="s">
        <v>51</v>
      </c>
      <c r="G894" s="31" t="s">
        <v>50</v>
      </c>
      <c r="H894" s="31" t="s">
        <v>50</v>
      </c>
      <c r="I894" s="31" t="s">
        <v>947</v>
      </c>
      <c r="J894" s="31" t="s">
        <v>54</v>
      </c>
      <c r="K894" s="31" t="s">
        <v>60</v>
      </c>
      <c r="L894" s="31" t="s">
        <v>55</v>
      </c>
      <c r="M894" s="31" t="s">
        <v>72</v>
      </c>
      <c r="N894" s="31" t="s">
        <v>50</v>
      </c>
      <c r="O894" s="31" t="s">
        <v>66</v>
      </c>
      <c r="P894" s="31" t="s">
        <v>300</v>
      </c>
      <c r="Q894" s="31" t="s">
        <v>300</v>
      </c>
      <c r="R894" s="31" t="s">
        <v>74</v>
      </c>
      <c r="S894" s="31" t="s">
        <v>59</v>
      </c>
      <c r="T894" s="31" t="s">
        <v>60</v>
      </c>
      <c r="U894" s="31" t="s">
        <v>60</v>
      </c>
      <c r="V894" s="31" t="s">
        <v>60</v>
      </c>
      <c r="W894" s="31" t="s">
        <v>50</v>
      </c>
      <c r="X894" s="31" t="s">
        <v>50</v>
      </c>
      <c r="Y894" s="31" t="s">
        <v>50</v>
      </c>
      <c r="Z894" s="31" t="s">
        <v>62</v>
      </c>
      <c r="AA894" s="31" t="s">
        <v>50</v>
      </c>
      <c r="AB894" s="31" t="s">
        <v>50</v>
      </c>
      <c r="AC894" s="31" t="s">
        <v>87</v>
      </c>
      <c r="AD894" s="31" t="s">
        <v>72</v>
      </c>
      <c r="AE894" s="2">
        <f t="shared" si="144"/>
        <v>42</v>
      </c>
      <c r="AF894" s="31" t="s">
        <v>227</v>
      </c>
      <c r="AG894" s="31" t="s">
        <v>129</v>
      </c>
      <c r="AH894" s="31" t="s">
        <v>77</v>
      </c>
      <c r="AI894" s="31" t="s">
        <v>944</v>
      </c>
      <c r="AJ894" s="31">
        <f t="shared" si="145"/>
        <v>1</v>
      </c>
      <c r="AK894" s="34">
        <f t="shared" si="146"/>
        <v>13</v>
      </c>
      <c r="AL894" s="30">
        <f t="shared" si="147"/>
        <v>13</v>
      </c>
      <c r="AM894" s="5">
        <f t="shared" si="151"/>
        <v>424.58</v>
      </c>
      <c r="AN894" s="5">
        <f t="shared" si="152"/>
        <v>42</v>
      </c>
      <c r="AO894" s="30">
        <f t="shared" si="153"/>
        <v>420</v>
      </c>
      <c r="AP894" s="30">
        <f t="shared" si="148"/>
        <v>420</v>
      </c>
      <c r="AQ894" t="str">
        <f t="shared" si="149"/>
        <v>1978 - 1992</v>
      </c>
      <c r="AR894" s="2">
        <f t="shared" si="150"/>
        <v>1982</v>
      </c>
      <c r="AS894" s="2">
        <f t="shared" si="154"/>
        <v>10</v>
      </c>
      <c r="AT894" s="31" t="s">
        <v>50</v>
      </c>
      <c r="AU894" s="31" t="s">
        <v>92</v>
      </c>
      <c r="AV894" s="31" t="s">
        <v>66</v>
      </c>
      <c r="AW894" s="31" t="s">
        <v>57</v>
      </c>
      <c r="AX894" s="31" t="s">
        <v>565</v>
      </c>
      <c r="AY894" s="31" t="s">
        <v>68</v>
      </c>
      <c r="AZ894" s="31" t="s">
        <v>77</v>
      </c>
      <c r="BA894" s="31" t="s">
        <v>944</v>
      </c>
      <c r="BB894" s="31" t="s">
        <v>50</v>
      </c>
      <c r="BC894" s="31" t="s">
        <v>50</v>
      </c>
      <c r="BD894" s="31" t="s">
        <v>50</v>
      </c>
      <c r="BE894" s="31" t="s">
        <v>50</v>
      </c>
      <c r="BF894" s="31" t="s">
        <v>50</v>
      </c>
    </row>
    <row r="895" spans="1:58" ht="45" x14ac:dyDescent="0.25">
      <c r="A895" s="31" t="s">
        <v>167</v>
      </c>
      <c r="B895" s="31" t="s">
        <v>49</v>
      </c>
      <c r="C895" s="32">
        <v>3</v>
      </c>
      <c r="D895" s="31" t="s">
        <v>50</v>
      </c>
      <c r="E895" s="31" t="s">
        <v>72</v>
      </c>
      <c r="F895" s="31" t="s">
        <v>51</v>
      </c>
      <c r="G895" s="31" t="s">
        <v>50</v>
      </c>
      <c r="H895" s="31" t="s">
        <v>50</v>
      </c>
      <c r="I895" s="31" t="s">
        <v>97</v>
      </c>
      <c r="J895" s="31" t="s">
        <v>54</v>
      </c>
      <c r="K895" s="31" t="s">
        <v>54</v>
      </c>
      <c r="L895" s="31" t="s">
        <v>128</v>
      </c>
      <c r="M895" s="31" t="s">
        <v>72</v>
      </c>
      <c r="N895" s="31" t="s">
        <v>50</v>
      </c>
      <c r="O895" s="31" t="s">
        <v>57</v>
      </c>
      <c r="P895" s="31" t="s">
        <v>123</v>
      </c>
      <c r="Q895" s="31" t="s">
        <v>50</v>
      </c>
      <c r="R895" s="31" t="s">
        <v>74</v>
      </c>
      <c r="S895" s="31" t="s">
        <v>59</v>
      </c>
      <c r="T895" s="31" t="s">
        <v>60</v>
      </c>
      <c r="U895" s="31" t="s">
        <v>60</v>
      </c>
      <c r="V895" s="31" t="s">
        <v>60</v>
      </c>
      <c r="W895" s="31" t="s">
        <v>50</v>
      </c>
      <c r="X895" s="31" t="s">
        <v>50</v>
      </c>
      <c r="Y895" s="31" t="s">
        <v>50</v>
      </c>
      <c r="Z895" s="31" t="s">
        <v>62</v>
      </c>
      <c r="AA895" s="31" t="s">
        <v>50</v>
      </c>
      <c r="AB895" s="31" t="s">
        <v>50</v>
      </c>
      <c r="AC895" s="31" t="s">
        <v>87</v>
      </c>
      <c r="AD895" s="31" t="s">
        <v>72</v>
      </c>
      <c r="AE895" s="2">
        <f t="shared" si="144"/>
        <v>42</v>
      </c>
      <c r="AF895" s="31" t="s">
        <v>227</v>
      </c>
      <c r="AG895" s="31" t="s">
        <v>129</v>
      </c>
      <c r="AH895" s="31" t="s">
        <v>64</v>
      </c>
      <c r="AI895" s="31" t="s">
        <v>12199</v>
      </c>
      <c r="AJ895" s="31">
        <f t="shared" si="145"/>
        <v>0</v>
      </c>
      <c r="AK895" s="34">
        <f t="shared" si="146"/>
        <v>-99</v>
      </c>
      <c r="AL895" s="30">
        <f t="shared" si="147"/>
        <v>-99</v>
      </c>
      <c r="AM895" s="5">
        <f t="shared" si="151"/>
        <v>737.16</v>
      </c>
      <c r="AN895" s="5">
        <f t="shared" si="152"/>
        <v>0</v>
      </c>
      <c r="AO895" s="30">
        <f t="shared" si="153"/>
        <v>0</v>
      </c>
      <c r="AP895" s="30">
        <f t="shared" si="148"/>
        <v>0</v>
      </c>
      <c r="AQ895">
        <f t="shared" si="149"/>
        <v>0</v>
      </c>
      <c r="AR895" s="2">
        <f t="shared" si="150"/>
        <v>0</v>
      </c>
      <c r="AS895" s="2">
        <f t="shared" si="154"/>
        <v>-99</v>
      </c>
      <c r="AT895" s="31" t="s">
        <v>50</v>
      </c>
      <c r="AU895" s="31" t="s">
        <v>50</v>
      </c>
      <c r="AV895" s="31" t="s">
        <v>60</v>
      </c>
      <c r="AW895" s="31" t="s">
        <v>50</v>
      </c>
      <c r="AX895" s="31" t="s">
        <v>50</v>
      </c>
      <c r="AY895" s="31" t="s">
        <v>50</v>
      </c>
      <c r="AZ895" s="31" t="s">
        <v>50</v>
      </c>
      <c r="BA895" s="31" t="s">
        <v>50</v>
      </c>
      <c r="BB895" s="31" t="s">
        <v>50</v>
      </c>
      <c r="BC895" s="31" t="s">
        <v>50</v>
      </c>
      <c r="BD895" s="31" t="s">
        <v>50</v>
      </c>
      <c r="BE895" s="31" t="s">
        <v>50</v>
      </c>
      <c r="BF895" s="31" t="s">
        <v>50</v>
      </c>
    </row>
    <row r="896" spans="1:58" ht="45" x14ac:dyDescent="0.25">
      <c r="A896" s="31" t="s">
        <v>2130</v>
      </c>
      <c r="B896" s="31" t="s">
        <v>49</v>
      </c>
      <c r="C896" s="32">
        <v>8</v>
      </c>
      <c r="D896" s="31" t="s">
        <v>50</v>
      </c>
      <c r="E896" s="31" t="s">
        <v>92</v>
      </c>
      <c r="F896" s="31" t="s">
        <v>99</v>
      </c>
      <c r="G896" s="31" t="s">
        <v>570</v>
      </c>
      <c r="H896" s="31" t="s">
        <v>100</v>
      </c>
      <c r="I896" s="31" t="s">
        <v>86</v>
      </c>
      <c r="J896" s="31" t="s">
        <v>54</v>
      </c>
      <c r="K896" s="31" t="s">
        <v>54</v>
      </c>
      <c r="L896" s="31" t="s">
        <v>55</v>
      </c>
      <c r="M896" s="31" t="s">
        <v>12200</v>
      </c>
      <c r="N896" s="31" t="s">
        <v>50</v>
      </c>
      <c r="O896" s="31" t="s">
        <v>57</v>
      </c>
      <c r="P896" s="31" t="s">
        <v>50</v>
      </c>
      <c r="Q896" s="31" t="s">
        <v>50</v>
      </c>
      <c r="R896" s="31" t="s">
        <v>129</v>
      </c>
      <c r="S896" s="31" t="s">
        <v>59</v>
      </c>
      <c r="T896" s="31" t="s">
        <v>50</v>
      </c>
      <c r="U896" s="31" t="s">
        <v>50</v>
      </c>
      <c r="V896" s="31" t="s">
        <v>50</v>
      </c>
      <c r="W896" s="31" t="s">
        <v>50</v>
      </c>
      <c r="X896" s="31" t="s">
        <v>50</v>
      </c>
      <c r="Y896" s="31" t="s">
        <v>50</v>
      </c>
      <c r="Z896" s="31" t="s">
        <v>62</v>
      </c>
      <c r="AA896" s="31" t="s">
        <v>50</v>
      </c>
      <c r="AB896" s="31" t="s">
        <v>50</v>
      </c>
      <c r="AC896" s="31" t="s">
        <v>87</v>
      </c>
      <c r="AD896" s="31" t="s">
        <v>72</v>
      </c>
      <c r="AE896" s="2">
        <f t="shared" si="144"/>
        <v>42</v>
      </c>
      <c r="AF896" s="31" t="s">
        <v>227</v>
      </c>
      <c r="AG896" s="31" t="s">
        <v>129</v>
      </c>
      <c r="AH896" s="31" t="s">
        <v>377</v>
      </c>
      <c r="AI896" s="31" t="s">
        <v>12201</v>
      </c>
      <c r="AJ896" s="31">
        <f t="shared" si="145"/>
        <v>0</v>
      </c>
      <c r="AK896" s="34">
        <f t="shared" si="146"/>
        <v>-99</v>
      </c>
      <c r="AL896" s="30">
        <f t="shared" si="147"/>
        <v>-99</v>
      </c>
      <c r="AM896" s="5">
        <f t="shared" si="151"/>
        <v>32.549999999999997</v>
      </c>
      <c r="AN896" s="5">
        <f t="shared" si="152"/>
        <v>0</v>
      </c>
      <c r="AO896" s="30">
        <f t="shared" si="153"/>
        <v>0</v>
      </c>
      <c r="AP896" s="30">
        <f t="shared" si="148"/>
        <v>0</v>
      </c>
      <c r="AQ896" t="str">
        <f t="shared" si="149"/>
        <v>1993 - 2001</v>
      </c>
      <c r="AR896" s="2">
        <f t="shared" si="150"/>
        <v>2000</v>
      </c>
      <c r="AS896" s="2">
        <f t="shared" si="154"/>
        <v>-99</v>
      </c>
      <c r="AT896" s="31" t="s">
        <v>50</v>
      </c>
      <c r="AU896" s="31" t="s">
        <v>50</v>
      </c>
      <c r="AV896" s="31" t="s">
        <v>141</v>
      </c>
      <c r="AW896" s="31" t="s">
        <v>86</v>
      </c>
      <c r="AX896" s="31" t="s">
        <v>50</v>
      </c>
      <c r="AY896" s="31" t="s">
        <v>50</v>
      </c>
      <c r="AZ896" s="31" t="s">
        <v>377</v>
      </c>
      <c r="BA896" s="31" t="s">
        <v>12201</v>
      </c>
      <c r="BB896" s="31" t="s">
        <v>50</v>
      </c>
      <c r="BC896" s="31" t="s">
        <v>50</v>
      </c>
      <c r="BD896" s="31" t="s">
        <v>50</v>
      </c>
      <c r="BE896" s="31" t="s">
        <v>50</v>
      </c>
      <c r="BF896" s="31" t="s">
        <v>50</v>
      </c>
    </row>
    <row r="897" spans="1:58" ht="45" x14ac:dyDescent="0.25">
      <c r="A897" s="31" t="s">
        <v>203</v>
      </c>
      <c r="B897" s="31" t="s">
        <v>49</v>
      </c>
      <c r="C897" s="32">
        <v>13</v>
      </c>
      <c r="D897" s="31" t="s">
        <v>50</v>
      </c>
      <c r="E897" s="31" t="s">
        <v>194</v>
      </c>
      <c r="F897" s="31" t="s">
        <v>50</v>
      </c>
      <c r="G897" s="31" t="s">
        <v>72</v>
      </c>
      <c r="H897" s="31" t="s">
        <v>50</v>
      </c>
      <c r="I897" s="31" t="s">
        <v>59</v>
      </c>
      <c r="J897" s="31" t="s">
        <v>54</v>
      </c>
      <c r="K897" s="31" t="s">
        <v>60</v>
      </c>
      <c r="L897" s="31" t="s">
        <v>128</v>
      </c>
      <c r="M897" s="31" t="s">
        <v>51</v>
      </c>
      <c r="N897" s="31" t="s">
        <v>50</v>
      </c>
      <c r="O897" s="31" t="s">
        <v>57</v>
      </c>
      <c r="P897" s="31" t="s">
        <v>50</v>
      </c>
      <c r="Q897" s="31" t="s">
        <v>205</v>
      </c>
      <c r="R897" s="31" t="s">
        <v>129</v>
      </c>
      <c r="S897" s="31" t="s">
        <v>59</v>
      </c>
      <c r="T897" s="31" t="s">
        <v>50</v>
      </c>
      <c r="U897" s="31" t="s">
        <v>50</v>
      </c>
      <c r="V897" s="31" t="s">
        <v>50</v>
      </c>
      <c r="W897" s="31" t="s">
        <v>50</v>
      </c>
      <c r="X897" s="31" t="s">
        <v>50</v>
      </c>
      <c r="Y897" s="31" t="s">
        <v>50</v>
      </c>
      <c r="Z897" s="31" t="s">
        <v>62</v>
      </c>
      <c r="AA897" s="31" t="s">
        <v>50</v>
      </c>
      <c r="AB897" s="31" t="s">
        <v>50</v>
      </c>
      <c r="AC897" s="31" t="s">
        <v>87</v>
      </c>
      <c r="AD897" s="31" t="s">
        <v>72</v>
      </c>
      <c r="AE897" s="2">
        <f t="shared" si="144"/>
        <v>42</v>
      </c>
      <c r="AF897" s="31" t="s">
        <v>227</v>
      </c>
      <c r="AG897" s="31" t="s">
        <v>129</v>
      </c>
      <c r="AH897" s="31" t="s">
        <v>717</v>
      </c>
      <c r="AI897" s="31" t="s">
        <v>12202</v>
      </c>
      <c r="AJ897" s="31">
        <f t="shared" si="145"/>
        <v>0</v>
      </c>
      <c r="AK897" s="34">
        <f t="shared" si="146"/>
        <v>-99</v>
      </c>
      <c r="AL897" s="30">
        <f t="shared" si="147"/>
        <v>-99</v>
      </c>
      <c r="AM897" s="5">
        <f t="shared" si="151"/>
        <v>13.5</v>
      </c>
      <c r="AN897" s="5">
        <f t="shared" si="152"/>
        <v>0</v>
      </c>
      <c r="AO897" s="30">
        <f t="shared" si="153"/>
        <v>0</v>
      </c>
      <c r="AP897" s="30">
        <f t="shared" si="148"/>
        <v>0</v>
      </c>
      <c r="AQ897" t="str">
        <f t="shared" si="149"/>
        <v>2002 - 2005</v>
      </c>
      <c r="AR897" s="2">
        <f t="shared" si="150"/>
        <v>2005</v>
      </c>
      <c r="AS897" s="2">
        <f t="shared" si="154"/>
        <v>-99</v>
      </c>
      <c r="AT897" s="31" t="s">
        <v>50</v>
      </c>
      <c r="AU897" s="31" t="s">
        <v>50</v>
      </c>
      <c r="AV897" s="31" t="s">
        <v>60</v>
      </c>
      <c r="AW897" s="31" t="s">
        <v>50</v>
      </c>
      <c r="AX897" s="31" t="s">
        <v>50</v>
      </c>
      <c r="AY897" s="31" t="s">
        <v>50</v>
      </c>
      <c r="AZ897" s="31" t="s">
        <v>50</v>
      </c>
      <c r="BA897" s="31" t="s">
        <v>50</v>
      </c>
      <c r="BB897" s="31" t="s">
        <v>50</v>
      </c>
      <c r="BC897" s="31" t="s">
        <v>50</v>
      </c>
      <c r="BD897" s="31" t="s">
        <v>50</v>
      </c>
      <c r="BE897" s="31" t="s">
        <v>50</v>
      </c>
      <c r="BF897" s="31" t="s">
        <v>50</v>
      </c>
    </row>
    <row r="898" spans="1:58" ht="45" x14ac:dyDescent="0.25">
      <c r="A898" s="31" t="s">
        <v>268</v>
      </c>
      <c r="B898" s="31" t="s">
        <v>49</v>
      </c>
      <c r="C898" s="32">
        <v>4</v>
      </c>
      <c r="D898" s="31" t="s">
        <v>50</v>
      </c>
      <c r="E898" s="31" t="s">
        <v>72</v>
      </c>
      <c r="F898" s="31" t="s">
        <v>51</v>
      </c>
      <c r="G898" s="31" t="s">
        <v>50</v>
      </c>
      <c r="H898" s="31" t="s">
        <v>50</v>
      </c>
      <c r="I898" s="31" t="s">
        <v>53</v>
      </c>
      <c r="J898" s="31" t="s">
        <v>54</v>
      </c>
      <c r="K898" s="31" t="s">
        <v>54</v>
      </c>
      <c r="L898" s="31" t="s">
        <v>128</v>
      </c>
      <c r="M898" s="31" t="s">
        <v>52</v>
      </c>
      <c r="N898" s="31" t="s">
        <v>50</v>
      </c>
      <c r="O898" s="31" t="s">
        <v>57</v>
      </c>
      <c r="P898" s="31" t="s">
        <v>113</v>
      </c>
      <c r="Q898" s="31" t="s">
        <v>50</v>
      </c>
      <c r="R898" s="31" t="s">
        <v>86</v>
      </c>
      <c r="S898" s="31" t="s">
        <v>59</v>
      </c>
      <c r="T898" s="31" t="s">
        <v>60</v>
      </c>
      <c r="U898" s="31" t="s">
        <v>60</v>
      </c>
      <c r="V898" s="31" t="s">
        <v>60</v>
      </c>
      <c r="W898" s="31" t="s">
        <v>50</v>
      </c>
      <c r="X898" s="31" t="s">
        <v>50</v>
      </c>
      <c r="Y898" s="31" t="s">
        <v>50</v>
      </c>
      <c r="Z898" s="31" t="s">
        <v>62</v>
      </c>
      <c r="AA898" s="31" t="s">
        <v>50</v>
      </c>
      <c r="AB898" s="31" t="s">
        <v>50</v>
      </c>
      <c r="AC898" s="31" t="s">
        <v>87</v>
      </c>
      <c r="AD898" s="31" t="s">
        <v>72</v>
      </c>
      <c r="AE898" s="2">
        <f t="shared" si="144"/>
        <v>42</v>
      </c>
      <c r="AF898" s="31" t="s">
        <v>227</v>
      </c>
      <c r="AG898" s="31" t="s">
        <v>129</v>
      </c>
      <c r="AH898" s="31" t="s">
        <v>152</v>
      </c>
      <c r="AI898" s="31" t="s">
        <v>271</v>
      </c>
      <c r="AJ898" s="31">
        <f t="shared" si="145"/>
        <v>0</v>
      </c>
      <c r="AK898" s="34">
        <f t="shared" si="146"/>
        <v>-99</v>
      </c>
      <c r="AL898" s="30">
        <f t="shared" si="147"/>
        <v>-99</v>
      </c>
      <c r="AM898" s="5">
        <f t="shared" si="151"/>
        <v>73.92</v>
      </c>
      <c r="AN898" s="5">
        <f t="shared" si="152"/>
        <v>0</v>
      </c>
      <c r="AO898" s="30">
        <f t="shared" si="153"/>
        <v>0</v>
      </c>
      <c r="AP898" s="30">
        <f t="shared" si="148"/>
        <v>0</v>
      </c>
      <c r="AQ898" t="str">
        <f t="shared" si="149"/>
        <v>Before 1978</v>
      </c>
      <c r="AR898" s="2">
        <f t="shared" si="150"/>
        <v>1943</v>
      </c>
      <c r="AS898" s="2">
        <f t="shared" si="154"/>
        <v>-99</v>
      </c>
      <c r="AT898" s="31" t="s">
        <v>92</v>
      </c>
      <c r="AU898" s="31" t="s">
        <v>50</v>
      </c>
      <c r="AV898" s="31" t="s">
        <v>141</v>
      </c>
      <c r="AW898" s="31" t="s">
        <v>86</v>
      </c>
      <c r="AX898" s="31" t="s">
        <v>272</v>
      </c>
      <c r="AY898" s="31" t="s">
        <v>68</v>
      </c>
      <c r="AZ898" s="31" t="s">
        <v>50</v>
      </c>
      <c r="BA898" s="31" t="s">
        <v>50</v>
      </c>
      <c r="BB898" s="31" t="s">
        <v>273</v>
      </c>
      <c r="BC898" s="31" t="s">
        <v>59</v>
      </c>
      <c r="BD898" s="31" t="s">
        <v>50</v>
      </c>
      <c r="BE898" s="31" t="s">
        <v>50</v>
      </c>
      <c r="BF898" s="31" t="s">
        <v>50</v>
      </c>
    </row>
    <row r="899" spans="1:58" ht="45" x14ac:dyDescent="0.25">
      <c r="A899" s="31" t="s">
        <v>1002</v>
      </c>
      <c r="B899" s="31" t="s">
        <v>49</v>
      </c>
      <c r="C899" s="32">
        <v>12</v>
      </c>
      <c r="D899" s="31" t="s">
        <v>50</v>
      </c>
      <c r="E899" s="31" t="s">
        <v>85</v>
      </c>
      <c r="F899" s="31" t="s">
        <v>70</v>
      </c>
      <c r="G899" s="31" t="s">
        <v>71</v>
      </c>
      <c r="H899" s="31" t="s">
        <v>96</v>
      </c>
      <c r="I899" s="31" t="s">
        <v>97</v>
      </c>
      <c r="J899" s="31" t="s">
        <v>54</v>
      </c>
      <c r="K899" s="31" t="s">
        <v>54</v>
      </c>
      <c r="L899" s="31" t="s">
        <v>55</v>
      </c>
      <c r="M899" s="31" t="s">
        <v>51</v>
      </c>
      <c r="N899" s="31" t="s">
        <v>50</v>
      </c>
      <c r="O899" s="31" t="s">
        <v>57</v>
      </c>
      <c r="P899" s="31" t="s">
        <v>50</v>
      </c>
      <c r="Q899" s="31" t="s">
        <v>135</v>
      </c>
      <c r="R899" s="31" t="s">
        <v>58</v>
      </c>
      <c r="S899" s="31" t="s">
        <v>59</v>
      </c>
      <c r="T899" s="31" t="s">
        <v>60</v>
      </c>
      <c r="U899" s="31" t="s">
        <v>60</v>
      </c>
      <c r="V899" s="31" t="s">
        <v>60</v>
      </c>
      <c r="W899" s="31" t="s">
        <v>50</v>
      </c>
      <c r="X899" s="31" t="s">
        <v>50</v>
      </c>
      <c r="Y899" s="31" t="s">
        <v>50</v>
      </c>
      <c r="Z899" s="31" t="s">
        <v>62</v>
      </c>
      <c r="AA899" s="31" t="s">
        <v>50</v>
      </c>
      <c r="AB899" s="31" t="s">
        <v>50</v>
      </c>
      <c r="AC899" s="31" t="s">
        <v>87</v>
      </c>
      <c r="AD899" s="31" t="s">
        <v>72</v>
      </c>
      <c r="AE899" s="2">
        <f t="shared" si="144"/>
        <v>42</v>
      </c>
      <c r="AF899" s="31" t="s">
        <v>227</v>
      </c>
      <c r="AG899" s="31" t="s">
        <v>129</v>
      </c>
      <c r="AH899" s="31" t="s">
        <v>377</v>
      </c>
      <c r="AI899" s="31" t="s">
        <v>12203</v>
      </c>
      <c r="AJ899" s="31">
        <f t="shared" si="145"/>
        <v>0</v>
      </c>
      <c r="AK899" s="34">
        <f t="shared" si="146"/>
        <v>-99</v>
      </c>
      <c r="AL899" s="30">
        <f t="shared" si="147"/>
        <v>-99</v>
      </c>
      <c r="AM899" s="5">
        <f t="shared" si="151"/>
        <v>39.96</v>
      </c>
      <c r="AN899" s="5">
        <f t="shared" si="152"/>
        <v>0</v>
      </c>
      <c r="AO899" s="30">
        <f t="shared" si="153"/>
        <v>0</v>
      </c>
      <c r="AP899" s="30">
        <f t="shared" si="148"/>
        <v>0</v>
      </c>
      <c r="AQ899" t="str">
        <f t="shared" si="149"/>
        <v>1993 - 2001</v>
      </c>
      <c r="AR899" s="2">
        <f t="shared" si="150"/>
        <v>1993</v>
      </c>
      <c r="AS899" s="2">
        <f t="shared" si="154"/>
        <v>-99</v>
      </c>
      <c r="AT899" s="31" t="s">
        <v>50</v>
      </c>
      <c r="AU899" s="31" t="s">
        <v>50</v>
      </c>
      <c r="AV899" s="31" t="s">
        <v>141</v>
      </c>
      <c r="AW899" s="31" t="s">
        <v>86</v>
      </c>
      <c r="AX899" s="31" t="s">
        <v>50</v>
      </c>
      <c r="AY899" s="31" t="s">
        <v>50</v>
      </c>
      <c r="AZ899" s="31" t="s">
        <v>377</v>
      </c>
      <c r="BA899" s="31" t="s">
        <v>12203</v>
      </c>
      <c r="BB899" s="31" t="s">
        <v>50</v>
      </c>
      <c r="BC899" s="31" t="s">
        <v>50</v>
      </c>
      <c r="BD899" s="31" t="s">
        <v>50</v>
      </c>
      <c r="BE899" s="31" t="s">
        <v>50</v>
      </c>
      <c r="BF899" s="31" t="s">
        <v>50</v>
      </c>
    </row>
    <row r="900" spans="1:58" ht="90" x14ac:dyDescent="0.25">
      <c r="A900" s="31" t="s">
        <v>282</v>
      </c>
      <c r="B900" s="31" t="s">
        <v>49</v>
      </c>
      <c r="C900" s="32">
        <v>1</v>
      </c>
      <c r="D900" s="31" t="s">
        <v>50</v>
      </c>
      <c r="E900" s="31" t="s">
        <v>72</v>
      </c>
      <c r="F900" s="31" t="s">
        <v>51</v>
      </c>
      <c r="G900" s="31" t="s">
        <v>71</v>
      </c>
      <c r="H900" s="31" t="s">
        <v>96</v>
      </c>
      <c r="I900" s="31" t="s">
        <v>53</v>
      </c>
      <c r="J900" s="31" t="s">
        <v>54</v>
      </c>
      <c r="K900" s="31" t="s">
        <v>54</v>
      </c>
      <c r="L900" s="31" t="s">
        <v>128</v>
      </c>
      <c r="M900" s="31" t="s">
        <v>12204</v>
      </c>
      <c r="N900" s="31" t="s">
        <v>50</v>
      </c>
      <c r="O900" s="31" t="s">
        <v>57</v>
      </c>
      <c r="P900" s="31" t="s">
        <v>50</v>
      </c>
      <c r="Q900" s="31" t="s">
        <v>50</v>
      </c>
      <c r="R900" s="31" t="s">
        <v>74</v>
      </c>
      <c r="S900" s="31" t="s">
        <v>58</v>
      </c>
      <c r="T900" s="31" t="s">
        <v>60</v>
      </c>
      <c r="U900" s="31" t="s">
        <v>60</v>
      </c>
      <c r="V900" s="31" t="s">
        <v>60</v>
      </c>
      <c r="W900" s="31" t="s">
        <v>50</v>
      </c>
      <c r="X900" s="31" t="s">
        <v>50</v>
      </c>
      <c r="Y900" s="31" t="s">
        <v>50</v>
      </c>
      <c r="Z900" s="31" t="s">
        <v>62</v>
      </c>
      <c r="AA900" s="31" t="s">
        <v>50</v>
      </c>
      <c r="AB900" s="31" t="s">
        <v>50</v>
      </c>
      <c r="AC900" s="31" t="s">
        <v>87</v>
      </c>
      <c r="AD900" s="31" t="s">
        <v>72</v>
      </c>
      <c r="AE900" s="2">
        <f t="shared" ref="AE900:AE963" si="155">IF(AG900="k",VALUE(AF900),IF(AG900="T",AF900*12,IF(TRIM(AF900)="","NA",AF900)))</f>
        <v>42</v>
      </c>
      <c r="AF900" s="31" t="s">
        <v>227</v>
      </c>
      <c r="AG900" s="31" t="s">
        <v>129</v>
      </c>
      <c r="AH900" s="31" t="s">
        <v>94</v>
      </c>
      <c r="AI900" s="31" t="s">
        <v>12205</v>
      </c>
      <c r="AJ900" s="31">
        <f t="shared" ref="AJ900:AJ963" si="156">IF(AS900&gt;0,VALUE(M900),0)</f>
        <v>0</v>
      </c>
      <c r="AK900" s="34">
        <f t="shared" ref="AK900:AK963" si="157">IF(AS900&gt;0,IF(P900&lt;&gt;"",2013-VALUE(P900),IF(Q900&lt;&gt;"",2013-VALUE(Q900),-99)),-99)</f>
        <v>-99</v>
      </c>
      <c r="AL900" s="30">
        <f t="shared" ref="AL900:AL963" si="158">IF(OR((2013-AR900)=AK900,AK900=-99),-99,AK900)</f>
        <v>-99</v>
      </c>
      <c r="AM900" s="5">
        <f t="shared" si="151"/>
        <v>32.549999999999997</v>
      </c>
      <c r="AN900" s="5">
        <f t="shared" si="152"/>
        <v>0</v>
      </c>
      <c r="AO900" s="30">
        <f t="shared" si="153"/>
        <v>0</v>
      </c>
      <c r="AP900" s="30">
        <f t="shared" ref="AP900:AP963" si="159">AN900*AS900</f>
        <v>0</v>
      </c>
      <c r="AQ900" t="str">
        <f t="shared" ref="AQ900:AQ963" si="160">IF(OR(ISERROR(AR900),AR900=0),0,VLOOKUP(AR900,tblVintages,2,TRUE))</f>
        <v>Before 1978</v>
      </c>
      <c r="AR900" s="2">
        <f t="shared" ref="AR900:AR963" si="161">VLOOKUP(A900,tblBldgInfo,7,FALSE)</f>
        <v>1962</v>
      </c>
      <c r="AS900" s="2">
        <f t="shared" si="154"/>
        <v>-99</v>
      </c>
      <c r="AT900" s="31" t="s">
        <v>50</v>
      </c>
      <c r="AU900" s="31" t="s">
        <v>50</v>
      </c>
      <c r="AV900" s="31" t="s">
        <v>141</v>
      </c>
      <c r="AW900" s="31" t="s">
        <v>86</v>
      </c>
      <c r="AX900" s="31" t="s">
        <v>50</v>
      </c>
      <c r="AY900" s="31" t="s">
        <v>50</v>
      </c>
      <c r="AZ900" s="31" t="s">
        <v>50</v>
      </c>
      <c r="BA900" s="31" t="s">
        <v>50</v>
      </c>
      <c r="BB900" s="31" t="s">
        <v>50</v>
      </c>
      <c r="BC900" s="31" t="s">
        <v>50</v>
      </c>
      <c r="BD900" s="31" t="s">
        <v>50</v>
      </c>
      <c r="BE900" s="31" t="s">
        <v>50</v>
      </c>
      <c r="BF900" s="31" t="s">
        <v>50</v>
      </c>
    </row>
    <row r="901" spans="1:58" ht="90" x14ac:dyDescent="0.25">
      <c r="A901" s="31" t="s">
        <v>282</v>
      </c>
      <c r="B901" s="31" t="s">
        <v>49</v>
      </c>
      <c r="C901" s="32">
        <v>5</v>
      </c>
      <c r="D901" s="31" t="s">
        <v>50</v>
      </c>
      <c r="E901" s="31" t="s">
        <v>72</v>
      </c>
      <c r="F901" s="31" t="s">
        <v>51</v>
      </c>
      <c r="G901" s="31" t="s">
        <v>71</v>
      </c>
      <c r="H901" s="31" t="s">
        <v>96</v>
      </c>
      <c r="I901" s="31" t="s">
        <v>238</v>
      </c>
      <c r="J901" s="31" t="s">
        <v>54</v>
      </c>
      <c r="K901" s="31" t="s">
        <v>54</v>
      </c>
      <c r="L901" s="31" t="s">
        <v>128</v>
      </c>
      <c r="M901" s="31" t="s">
        <v>72</v>
      </c>
      <c r="N901" s="31" t="s">
        <v>50</v>
      </c>
      <c r="O901" s="31" t="s">
        <v>57</v>
      </c>
      <c r="P901" s="31" t="s">
        <v>50</v>
      </c>
      <c r="Q901" s="31" t="s">
        <v>50</v>
      </c>
      <c r="R901" s="31" t="s">
        <v>74</v>
      </c>
      <c r="S901" s="31" t="s">
        <v>58</v>
      </c>
      <c r="T901" s="31" t="s">
        <v>60</v>
      </c>
      <c r="U901" s="31" t="s">
        <v>60</v>
      </c>
      <c r="V901" s="31" t="s">
        <v>60</v>
      </c>
      <c r="W901" s="31" t="s">
        <v>50</v>
      </c>
      <c r="X901" s="31" t="s">
        <v>50</v>
      </c>
      <c r="Y901" s="31" t="s">
        <v>50</v>
      </c>
      <c r="Z901" s="31" t="s">
        <v>62</v>
      </c>
      <c r="AA901" s="31" t="s">
        <v>50</v>
      </c>
      <c r="AB901" s="31" t="s">
        <v>50</v>
      </c>
      <c r="AC901" s="31" t="s">
        <v>87</v>
      </c>
      <c r="AD901" s="31" t="s">
        <v>72</v>
      </c>
      <c r="AE901" s="2">
        <f t="shared" si="155"/>
        <v>42</v>
      </c>
      <c r="AF901" s="31" t="s">
        <v>227</v>
      </c>
      <c r="AG901" s="31" t="s">
        <v>129</v>
      </c>
      <c r="AH901" s="31" t="s">
        <v>94</v>
      </c>
      <c r="AI901" s="31" t="s">
        <v>12205</v>
      </c>
      <c r="AJ901" s="31">
        <f t="shared" si="156"/>
        <v>0</v>
      </c>
      <c r="AK901" s="34">
        <f t="shared" si="157"/>
        <v>-99</v>
      </c>
      <c r="AL901" s="30">
        <f t="shared" si="158"/>
        <v>-99</v>
      </c>
      <c r="AM901" s="5">
        <f t="shared" ref="AM901:AM964" si="162">VLOOKUP(A901,tblSiteWeights,4,FALSE)</f>
        <v>32.549999999999997</v>
      </c>
      <c r="AN901" s="5">
        <f t="shared" ref="AN901:AN964" si="163">IF(AND(AS901&gt;0,AM901&gt;0),M901*AE901,0)</f>
        <v>0</v>
      </c>
      <c r="AO901" s="30">
        <f t="shared" ref="AO901:AO964" si="164">AN901*AS901</f>
        <v>0</v>
      </c>
      <c r="AP901" s="30">
        <f t="shared" si="159"/>
        <v>0</v>
      </c>
      <c r="AQ901" t="str">
        <f t="shared" si="160"/>
        <v>Before 1978</v>
      </c>
      <c r="AR901" s="2">
        <f t="shared" si="161"/>
        <v>1962</v>
      </c>
      <c r="AS901" s="2">
        <f t="shared" ref="AS901:AS964" si="165">IF(OR(AM901=0,AU901=""),-99,VALUE(AU901))</f>
        <v>-99</v>
      </c>
      <c r="AT901" s="31" t="s">
        <v>50</v>
      </c>
      <c r="AU901" s="31" t="s">
        <v>50</v>
      </c>
      <c r="AV901" s="31" t="s">
        <v>141</v>
      </c>
      <c r="AW901" s="31" t="s">
        <v>86</v>
      </c>
      <c r="AX901" s="31" t="s">
        <v>50</v>
      </c>
      <c r="AY901" s="31" t="s">
        <v>50</v>
      </c>
      <c r="AZ901" s="31" t="s">
        <v>50</v>
      </c>
      <c r="BA901" s="31" t="s">
        <v>50</v>
      </c>
      <c r="BB901" s="31" t="s">
        <v>50</v>
      </c>
      <c r="BC901" s="31" t="s">
        <v>50</v>
      </c>
      <c r="BD901" s="31" t="s">
        <v>50</v>
      </c>
      <c r="BE901" s="31" t="s">
        <v>50</v>
      </c>
      <c r="BF901" s="31" t="s">
        <v>50</v>
      </c>
    </row>
    <row r="902" spans="1:58" ht="45" x14ac:dyDescent="0.25">
      <c r="A902" s="31" t="s">
        <v>293</v>
      </c>
      <c r="B902" s="31" t="s">
        <v>198</v>
      </c>
      <c r="C902" s="32">
        <v>4</v>
      </c>
      <c r="D902" s="31" t="s">
        <v>50</v>
      </c>
      <c r="E902" s="31" t="s">
        <v>85</v>
      </c>
      <c r="F902" s="31" t="s">
        <v>70</v>
      </c>
      <c r="G902" s="31" t="s">
        <v>50</v>
      </c>
      <c r="H902" s="31" t="s">
        <v>50</v>
      </c>
      <c r="I902" s="31" t="s">
        <v>53</v>
      </c>
      <c r="J902" s="31" t="s">
        <v>54</v>
      </c>
      <c r="K902" s="31" t="s">
        <v>54</v>
      </c>
      <c r="L902" s="31" t="s">
        <v>55</v>
      </c>
      <c r="M902" s="31" t="s">
        <v>72</v>
      </c>
      <c r="N902" s="31" t="s">
        <v>56</v>
      </c>
      <c r="O902" s="31" t="s">
        <v>60</v>
      </c>
      <c r="P902" s="31" t="s">
        <v>107</v>
      </c>
      <c r="Q902" s="31" t="s">
        <v>50</v>
      </c>
      <c r="R902" s="31" t="s">
        <v>86</v>
      </c>
      <c r="S902" s="31" t="s">
        <v>53</v>
      </c>
      <c r="T902" s="31" t="s">
        <v>60</v>
      </c>
      <c r="U902" s="31" t="s">
        <v>54</v>
      </c>
      <c r="V902" s="31" t="s">
        <v>66</v>
      </c>
      <c r="W902" s="31" t="s">
        <v>50</v>
      </c>
      <c r="X902" s="31" t="s">
        <v>161</v>
      </c>
      <c r="Y902" s="31" t="s">
        <v>61</v>
      </c>
      <c r="Z902" s="31" t="s">
        <v>62</v>
      </c>
      <c r="AA902" s="31" t="s">
        <v>50</v>
      </c>
      <c r="AB902" s="31" t="s">
        <v>50</v>
      </c>
      <c r="AC902" s="31" t="s">
        <v>87</v>
      </c>
      <c r="AD902" s="31" t="s">
        <v>72</v>
      </c>
      <c r="AE902" s="2">
        <f t="shared" si="155"/>
        <v>42</v>
      </c>
      <c r="AF902" s="31" t="s">
        <v>227</v>
      </c>
      <c r="AG902" s="31" t="s">
        <v>129</v>
      </c>
      <c r="AH902" s="31" t="s">
        <v>144</v>
      </c>
      <c r="AI902" s="31" t="s">
        <v>12206</v>
      </c>
      <c r="AJ902" s="31">
        <f t="shared" si="156"/>
        <v>0</v>
      </c>
      <c r="AK902" s="34">
        <f t="shared" si="157"/>
        <v>-99</v>
      </c>
      <c r="AL902" s="30">
        <f t="shared" si="158"/>
        <v>-99</v>
      </c>
      <c r="AM902" s="5">
        <f t="shared" si="162"/>
        <v>110.21</v>
      </c>
      <c r="AN902" s="5">
        <f t="shared" si="163"/>
        <v>0</v>
      </c>
      <c r="AO902" s="30">
        <f t="shared" si="164"/>
        <v>0</v>
      </c>
      <c r="AP902" s="30">
        <f t="shared" si="159"/>
        <v>0</v>
      </c>
      <c r="AQ902" t="str">
        <f t="shared" si="160"/>
        <v>1978 - 1992</v>
      </c>
      <c r="AR902" s="2">
        <f t="shared" si="161"/>
        <v>1990</v>
      </c>
      <c r="AS902" s="2">
        <f t="shared" si="165"/>
        <v>-99</v>
      </c>
      <c r="AT902" s="31" t="s">
        <v>50</v>
      </c>
      <c r="AU902" s="31" t="s">
        <v>50</v>
      </c>
      <c r="AV902" s="31" t="s">
        <v>66</v>
      </c>
      <c r="AW902" s="31" t="s">
        <v>57</v>
      </c>
      <c r="AX902" s="31" t="s">
        <v>67</v>
      </c>
      <c r="AY902" s="31" t="s">
        <v>68</v>
      </c>
      <c r="AZ902" s="31" t="s">
        <v>144</v>
      </c>
      <c r="BA902" s="31" t="s">
        <v>12206</v>
      </c>
      <c r="BB902" s="31" t="s">
        <v>50</v>
      </c>
      <c r="BC902" s="31" t="s">
        <v>50</v>
      </c>
      <c r="BD902" s="31" t="s">
        <v>50</v>
      </c>
      <c r="BE902" s="31" t="s">
        <v>50</v>
      </c>
      <c r="BF902" s="31" t="s">
        <v>50</v>
      </c>
    </row>
    <row r="903" spans="1:58" ht="45" x14ac:dyDescent="0.25">
      <c r="A903" s="31" t="s">
        <v>1015</v>
      </c>
      <c r="B903" s="31" t="s">
        <v>49</v>
      </c>
      <c r="C903" s="32">
        <v>8</v>
      </c>
      <c r="D903" s="31" t="s">
        <v>50</v>
      </c>
      <c r="E903" s="31" t="s">
        <v>99</v>
      </c>
      <c r="F903" s="31" t="s">
        <v>102</v>
      </c>
      <c r="G903" s="31" t="s">
        <v>50</v>
      </c>
      <c r="H903" s="31" t="s">
        <v>50</v>
      </c>
      <c r="I903" s="31" t="s">
        <v>53</v>
      </c>
      <c r="J903" s="31" t="s">
        <v>54</v>
      </c>
      <c r="K903" s="31" t="s">
        <v>54</v>
      </c>
      <c r="L903" s="31" t="s">
        <v>128</v>
      </c>
      <c r="M903" s="31" t="s">
        <v>72</v>
      </c>
      <c r="N903" s="31" t="s">
        <v>50</v>
      </c>
      <c r="O903" s="31" t="s">
        <v>57</v>
      </c>
      <c r="P903" s="31" t="s">
        <v>409</v>
      </c>
      <c r="Q903" s="31" t="s">
        <v>50</v>
      </c>
      <c r="R903" s="31" t="s">
        <v>74</v>
      </c>
      <c r="S903" s="31" t="s">
        <v>59</v>
      </c>
      <c r="T903" s="31" t="s">
        <v>60</v>
      </c>
      <c r="U903" s="31" t="s">
        <v>60</v>
      </c>
      <c r="V903" s="31" t="s">
        <v>60</v>
      </c>
      <c r="W903" s="31" t="s">
        <v>50</v>
      </c>
      <c r="X903" s="31" t="s">
        <v>50</v>
      </c>
      <c r="Y903" s="31" t="s">
        <v>50</v>
      </c>
      <c r="Z903" s="31" t="s">
        <v>62</v>
      </c>
      <c r="AA903" s="31" t="s">
        <v>50</v>
      </c>
      <c r="AB903" s="31" t="s">
        <v>50</v>
      </c>
      <c r="AC903" s="31" t="s">
        <v>87</v>
      </c>
      <c r="AD903" s="31" t="s">
        <v>72</v>
      </c>
      <c r="AE903" s="2">
        <f t="shared" si="155"/>
        <v>42</v>
      </c>
      <c r="AF903" s="31" t="s">
        <v>272</v>
      </c>
      <c r="AG903" s="31" t="s">
        <v>76</v>
      </c>
      <c r="AH903" s="31" t="s">
        <v>144</v>
      </c>
      <c r="AI903" s="31" t="s">
        <v>12207</v>
      </c>
      <c r="AJ903" s="31">
        <f t="shared" si="156"/>
        <v>0</v>
      </c>
      <c r="AK903" s="34">
        <f t="shared" si="157"/>
        <v>-99</v>
      </c>
      <c r="AL903" s="30">
        <f t="shared" si="158"/>
        <v>-99</v>
      </c>
      <c r="AM903" s="5">
        <f t="shared" si="162"/>
        <v>19.62</v>
      </c>
      <c r="AN903" s="5">
        <f t="shared" si="163"/>
        <v>0</v>
      </c>
      <c r="AO903" s="30">
        <f t="shared" si="164"/>
        <v>0</v>
      </c>
      <c r="AP903" s="30">
        <f t="shared" si="159"/>
        <v>0</v>
      </c>
      <c r="AQ903" t="str">
        <f t="shared" si="160"/>
        <v>Before 1978</v>
      </c>
      <c r="AR903" s="2">
        <f t="shared" si="161"/>
        <v>1920</v>
      </c>
      <c r="AS903" s="2">
        <f t="shared" si="165"/>
        <v>-99</v>
      </c>
      <c r="AT903" s="31" t="s">
        <v>50</v>
      </c>
      <c r="AU903" s="31" t="s">
        <v>50</v>
      </c>
      <c r="AV903" s="31" t="s">
        <v>141</v>
      </c>
      <c r="AW903" s="31" t="s">
        <v>86</v>
      </c>
      <c r="AX903" s="31" t="s">
        <v>50</v>
      </c>
      <c r="AY903" s="31" t="s">
        <v>50</v>
      </c>
      <c r="AZ903" s="31" t="s">
        <v>50</v>
      </c>
      <c r="BA903" s="31" t="s">
        <v>12762</v>
      </c>
      <c r="BB903" s="31" t="s">
        <v>50</v>
      </c>
      <c r="BC903" s="31" t="s">
        <v>50</v>
      </c>
      <c r="BD903" s="31" t="s">
        <v>50</v>
      </c>
      <c r="BE903" s="31" t="s">
        <v>50</v>
      </c>
      <c r="BF903" s="31" t="s">
        <v>50</v>
      </c>
    </row>
    <row r="904" spans="1:58" ht="45" x14ac:dyDescent="0.25">
      <c r="A904" s="31" t="s">
        <v>319</v>
      </c>
      <c r="B904" s="31" t="s">
        <v>49</v>
      </c>
      <c r="C904" s="32">
        <v>1</v>
      </c>
      <c r="D904" s="31" t="s">
        <v>50</v>
      </c>
      <c r="E904" s="31" t="s">
        <v>84</v>
      </c>
      <c r="F904" s="31" t="s">
        <v>85</v>
      </c>
      <c r="G904" s="31" t="s">
        <v>50</v>
      </c>
      <c r="H904" s="31" t="s">
        <v>50</v>
      </c>
      <c r="I904" s="31" t="s">
        <v>53</v>
      </c>
      <c r="J904" s="31" t="s">
        <v>54</v>
      </c>
      <c r="K904" s="31" t="s">
        <v>54</v>
      </c>
      <c r="L904" s="31" t="s">
        <v>55</v>
      </c>
      <c r="M904" s="31" t="s">
        <v>52</v>
      </c>
      <c r="N904" s="31" t="s">
        <v>50</v>
      </c>
      <c r="O904" s="31" t="s">
        <v>66</v>
      </c>
      <c r="P904" s="31" t="s">
        <v>50</v>
      </c>
      <c r="Q904" s="31" t="s">
        <v>320</v>
      </c>
      <c r="R904" s="31" t="s">
        <v>58</v>
      </c>
      <c r="S904" s="31" t="s">
        <v>53</v>
      </c>
      <c r="T904" s="31" t="s">
        <v>60</v>
      </c>
      <c r="U904" s="31" t="s">
        <v>60</v>
      </c>
      <c r="V904" s="31" t="s">
        <v>60</v>
      </c>
      <c r="W904" s="31" t="s">
        <v>50</v>
      </c>
      <c r="X904" s="31" t="s">
        <v>50</v>
      </c>
      <c r="Y904" s="31" t="s">
        <v>50</v>
      </c>
      <c r="Z904" s="31" t="s">
        <v>62</v>
      </c>
      <c r="AA904" s="31" t="s">
        <v>50</v>
      </c>
      <c r="AB904" s="31" t="s">
        <v>50</v>
      </c>
      <c r="AC904" s="31" t="s">
        <v>87</v>
      </c>
      <c r="AD904" s="31" t="s">
        <v>72</v>
      </c>
      <c r="AE904" s="2">
        <f t="shared" si="155"/>
        <v>42</v>
      </c>
      <c r="AF904" s="31" t="s">
        <v>227</v>
      </c>
      <c r="AG904" s="31" t="s">
        <v>129</v>
      </c>
      <c r="AH904" s="31" t="s">
        <v>321</v>
      </c>
      <c r="AI904" s="31" t="s">
        <v>322</v>
      </c>
      <c r="AJ904" s="31">
        <f t="shared" si="156"/>
        <v>0</v>
      </c>
      <c r="AK904" s="34">
        <f t="shared" si="157"/>
        <v>-99</v>
      </c>
      <c r="AL904" s="30">
        <f t="shared" si="158"/>
        <v>-99</v>
      </c>
      <c r="AM904" s="5">
        <f t="shared" si="162"/>
        <v>296.2</v>
      </c>
      <c r="AN904" s="5">
        <f t="shared" si="163"/>
        <v>0</v>
      </c>
      <c r="AO904" s="30">
        <f t="shared" si="164"/>
        <v>0</v>
      </c>
      <c r="AP904" s="30">
        <f t="shared" si="159"/>
        <v>0</v>
      </c>
      <c r="AQ904" t="str">
        <f t="shared" si="160"/>
        <v>1993 - 2001</v>
      </c>
      <c r="AR904" s="2">
        <f t="shared" si="161"/>
        <v>1997</v>
      </c>
      <c r="AS904" s="2">
        <f t="shared" si="165"/>
        <v>-99</v>
      </c>
      <c r="AT904" s="31" t="s">
        <v>270</v>
      </c>
      <c r="AU904" s="31" t="s">
        <v>50</v>
      </c>
      <c r="AV904" s="31" t="s">
        <v>141</v>
      </c>
      <c r="AW904" s="31" t="s">
        <v>86</v>
      </c>
      <c r="AX904" s="31" t="s">
        <v>70</v>
      </c>
      <c r="AY904" s="31" t="s">
        <v>179</v>
      </c>
      <c r="AZ904" s="31" t="s">
        <v>321</v>
      </c>
      <c r="BA904" s="31" t="s">
        <v>322</v>
      </c>
      <c r="BB904" s="31" t="s">
        <v>50</v>
      </c>
      <c r="BC904" s="31" t="s">
        <v>50</v>
      </c>
      <c r="BD904" s="31" t="s">
        <v>50</v>
      </c>
      <c r="BE904" s="31" t="s">
        <v>50</v>
      </c>
      <c r="BF904" s="31" t="s">
        <v>50</v>
      </c>
    </row>
    <row r="905" spans="1:58" ht="45" x14ac:dyDescent="0.25">
      <c r="A905" s="31" t="s">
        <v>319</v>
      </c>
      <c r="B905" s="31" t="s">
        <v>49</v>
      </c>
      <c r="C905" s="32">
        <v>6</v>
      </c>
      <c r="D905" s="31" t="s">
        <v>50</v>
      </c>
      <c r="E905" s="31" t="s">
        <v>84</v>
      </c>
      <c r="F905" s="31" t="s">
        <v>85</v>
      </c>
      <c r="G905" s="31" t="s">
        <v>50</v>
      </c>
      <c r="H905" s="31" t="s">
        <v>50</v>
      </c>
      <c r="I905" s="31" t="s">
        <v>86</v>
      </c>
      <c r="J905" s="31" t="s">
        <v>54</v>
      </c>
      <c r="K905" s="31" t="s">
        <v>54</v>
      </c>
      <c r="L905" s="31" t="s">
        <v>55</v>
      </c>
      <c r="M905" s="31" t="s">
        <v>85</v>
      </c>
      <c r="N905" s="31" t="s">
        <v>50</v>
      </c>
      <c r="O905" s="31" t="s">
        <v>57</v>
      </c>
      <c r="P905" s="31" t="s">
        <v>50</v>
      </c>
      <c r="Q905" s="31" t="s">
        <v>320</v>
      </c>
      <c r="R905" s="31" t="s">
        <v>58</v>
      </c>
      <c r="S905" s="31" t="s">
        <v>53</v>
      </c>
      <c r="T905" s="31" t="s">
        <v>60</v>
      </c>
      <c r="U905" s="31" t="s">
        <v>60</v>
      </c>
      <c r="V905" s="31" t="s">
        <v>66</v>
      </c>
      <c r="W905" s="31" t="s">
        <v>50</v>
      </c>
      <c r="X905" s="31" t="s">
        <v>50</v>
      </c>
      <c r="Y905" s="31" t="s">
        <v>50</v>
      </c>
      <c r="Z905" s="31" t="s">
        <v>62</v>
      </c>
      <c r="AA905" s="31" t="s">
        <v>50</v>
      </c>
      <c r="AB905" s="31" t="s">
        <v>50</v>
      </c>
      <c r="AC905" s="31" t="s">
        <v>87</v>
      </c>
      <c r="AD905" s="31" t="s">
        <v>72</v>
      </c>
      <c r="AE905" s="2">
        <f t="shared" si="155"/>
        <v>42</v>
      </c>
      <c r="AF905" s="31" t="s">
        <v>227</v>
      </c>
      <c r="AG905" s="31" t="s">
        <v>129</v>
      </c>
      <c r="AH905" s="31" t="s">
        <v>321</v>
      </c>
      <c r="AI905" s="31" t="s">
        <v>322</v>
      </c>
      <c r="AJ905" s="31">
        <f t="shared" si="156"/>
        <v>0</v>
      </c>
      <c r="AK905" s="34">
        <f t="shared" si="157"/>
        <v>-99</v>
      </c>
      <c r="AL905" s="30">
        <f t="shared" si="158"/>
        <v>-99</v>
      </c>
      <c r="AM905" s="5">
        <f t="shared" si="162"/>
        <v>296.2</v>
      </c>
      <c r="AN905" s="5">
        <f t="shared" si="163"/>
        <v>0</v>
      </c>
      <c r="AO905" s="30">
        <f t="shared" si="164"/>
        <v>0</v>
      </c>
      <c r="AP905" s="30">
        <f t="shared" si="159"/>
        <v>0</v>
      </c>
      <c r="AQ905" t="str">
        <f t="shared" si="160"/>
        <v>1993 - 2001</v>
      </c>
      <c r="AR905" s="2">
        <f t="shared" si="161"/>
        <v>1997</v>
      </c>
      <c r="AS905" s="2">
        <f t="shared" si="165"/>
        <v>-99</v>
      </c>
      <c r="AT905" s="31" t="s">
        <v>270</v>
      </c>
      <c r="AU905" s="31" t="s">
        <v>50</v>
      </c>
      <c r="AV905" s="31" t="s">
        <v>141</v>
      </c>
      <c r="AW905" s="31" t="s">
        <v>86</v>
      </c>
      <c r="AX905" s="31" t="s">
        <v>70</v>
      </c>
      <c r="AY905" s="31" t="s">
        <v>179</v>
      </c>
      <c r="AZ905" s="31" t="s">
        <v>321</v>
      </c>
      <c r="BA905" s="31" t="s">
        <v>322</v>
      </c>
      <c r="BB905" s="31" t="s">
        <v>50</v>
      </c>
      <c r="BC905" s="31" t="s">
        <v>50</v>
      </c>
      <c r="BD905" s="31" t="s">
        <v>50</v>
      </c>
      <c r="BE905" s="31" t="s">
        <v>50</v>
      </c>
      <c r="BF905" s="31" t="s">
        <v>50</v>
      </c>
    </row>
    <row r="906" spans="1:58" ht="45" x14ac:dyDescent="0.25">
      <c r="A906" s="31" t="s">
        <v>319</v>
      </c>
      <c r="B906" s="31" t="s">
        <v>49</v>
      </c>
      <c r="C906" s="32">
        <v>11</v>
      </c>
      <c r="D906" s="31" t="s">
        <v>50</v>
      </c>
      <c r="E906" s="31" t="s">
        <v>84</v>
      </c>
      <c r="F906" s="31" t="s">
        <v>85</v>
      </c>
      <c r="G906" s="31" t="s">
        <v>50</v>
      </c>
      <c r="H906" s="31" t="s">
        <v>50</v>
      </c>
      <c r="I906" s="31" t="s">
        <v>173</v>
      </c>
      <c r="J906" s="31" t="s">
        <v>54</v>
      </c>
      <c r="K906" s="31" t="s">
        <v>54</v>
      </c>
      <c r="L906" s="31" t="s">
        <v>55</v>
      </c>
      <c r="M906" s="31" t="s">
        <v>72</v>
      </c>
      <c r="N906" s="31" t="s">
        <v>50</v>
      </c>
      <c r="O906" s="31" t="s">
        <v>66</v>
      </c>
      <c r="P906" s="31" t="s">
        <v>50</v>
      </c>
      <c r="Q906" s="31" t="s">
        <v>320</v>
      </c>
      <c r="R906" s="31" t="s">
        <v>58</v>
      </c>
      <c r="S906" s="31" t="s">
        <v>53</v>
      </c>
      <c r="T906" s="31" t="s">
        <v>60</v>
      </c>
      <c r="U906" s="31" t="s">
        <v>60</v>
      </c>
      <c r="V906" s="31" t="s">
        <v>66</v>
      </c>
      <c r="W906" s="31" t="s">
        <v>50</v>
      </c>
      <c r="X906" s="31" t="s">
        <v>116</v>
      </c>
      <c r="Y906" s="31" t="s">
        <v>60</v>
      </c>
      <c r="Z906" s="31" t="s">
        <v>62</v>
      </c>
      <c r="AA906" s="31" t="s">
        <v>50</v>
      </c>
      <c r="AB906" s="31" t="s">
        <v>50</v>
      </c>
      <c r="AC906" s="31" t="s">
        <v>87</v>
      </c>
      <c r="AD906" s="31" t="s">
        <v>72</v>
      </c>
      <c r="AE906" s="2">
        <f t="shared" si="155"/>
        <v>42</v>
      </c>
      <c r="AF906" s="31" t="s">
        <v>227</v>
      </c>
      <c r="AG906" s="31" t="s">
        <v>129</v>
      </c>
      <c r="AH906" s="31" t="s">
        <v>321</v>
      </c>
      <c r="AI906" s="31" t="s">
        <v>322</v>
      </c>
      <c r="AJ906" s="31">
        <f t="shared" si="156"/>
        <v>0</v>
      </c>
      <c r="AK906" s="34">
        <f t="shared" si="157"/>
        <v>-99</v>
      </c>
      <c r="AL906" s="30">
        <f t="shared" si="158"/>
        <v>-99</v>
      </c>
      <c r="AM906" s="5">
        <f t="shared" si="162"/>
        <v>296.2</v>
      </c>
      <c r="AN906" s="5">
        <f t="shared" si="163"/>
        <v>0</v>
      </c>
      <c r="AO906" s="30">
        <f t="shared" si="164"/>
        <v>0</v>
      </c>
      <c r="AP906" s="30">
        <f t="shared" si="159"/>
        <v>0</v>
      </c>
      <c r="AQ906" t="str">
        <f t="shared" si="160"/>
        <v>1993 - 2001</v>
      </c>
      <c r="AR906" s="2">
        <f t="shared" si="161"/>
        <v>1997</v>
      </c>
      <c r="AS906" s="2">
        <f t="shared" si="165"/>
        <v>-99</v>
      </c>
      <c r="AT906" s="31" t="s">
        <v>270</v>
      </c>
      <c r="AU906" s="31" t="s">
        <v>50</v>
      </c>
      <c r="AV906" s="31" t="s">
        <v>141</v>
      </c>
      <c r="AW906" s="31" t="s">
        <v>86</v>
      </c>
      <c r="AX906" s="31" t="s">
        <v>70</v>
      </c>
      <c r="AY906" s="31" t="s">
        <v>179</v>
      </c>
      <c r="AZ906" s="31" t="s">
        <v>321</v>
      </c>
      <c r="BA906" s="31" t="s">
        <v>322</v>
      </c>
      <c r="BB906" s="31" t="s">
        <v>50</v>
      </c>
      <c r="BC906" s="31" t="s">
        <v>50</v>
      </c>
      <c r="BD906" s="31" t="s">
        <v>50</v>
      </c>
      <c r="BE906" s="31" t="s">
        <v>50</v>
      </c>
      <c r="BF906" s="31" t="s">
        <v>50</v>
      </c>
    </row>
    <row r="907" spans="1:58" ht="45" x14ac:dyDescent="0.25">
      <c r="A907" s="31" t="s">
        <v>319</v>
      </c>
      <c r="B907" s="31" t="s">
        <v>49</v>
      </c>
      <c r="C907" s="32">
        <v>12</v>
      </c>
      <c r="D907" s="31" t="s">
        <v>50</v>
      </c>
      <c r="E907" s="31" t="s">
        <v>84</v>
      </c>
      <c r="F907" s="31" t="s">
        <v>85</v>
      </c>
      <c r="G907" s="31" t="s">
        <v>50</v>
      </c>
      <c r="H907" s="31" t="s">
        <v>50</v>
      </c>
      <c r="I907" s="31" t="s">
        <v>139</v>
      </c>
      <c r="J907" s="31" t="s">
        <v>54</v>
      </c>
      <c r="K907" s="31" t="s">
        <v>54</v>
      </c>
      <c r="L907" s="31" t="s">
        <v>55</v>
      </c>
      <c r="M907" s="31" t="s">
        <v>51</v>
      </c>
      <c r="N907" s="31" t="s">
        <v>50</v>
      </c>
      <c r="O907" s="31" t="s">
        <v>66</v>
      </c>
      <c r="P907" s="31" t="s">
        <v>50</v>
      </c>
      <c r="Q907" s="31" t="s">
        <v>320</v>
      </c>
      <c r="R907" s="31" t="s">
        <v>58</v>
      </c>
      <c r="S907" s="31" t="s">
        <v>53</v>
      </c>
      <c r="T907" s="31" t="s">
        <v>60</v>
      </c>
      <c r="U907" s="31" t="s">
        <v>60</v>
      </c>
      <c r="V907" s="31" t="s">
        <v>66</v>
      </c>
      <c r="W907" s="31" t="s">
        <v>50</v>
      </c>
      <c r="X907" s="31" t="s">
        <v>116</v>
      </c>
      <c r="Y907" s="31" t="s">
        <v>60</v>
      </c>
      <c r="Z907" s="31" t="s">
        <v>62</v>
      </c>
      <c r="AA907" s="31" t="s">
        <v>50</v>
      </c>
      <c r="AB907" s="31" t="s">
        <v>50</v>
      </c>
      <c r="AC907" s="31" t="s">
        <v>87</v>
      </c>
      <c r="AD907" s="31" t="s">
        <v>72</v>
      </c>
      <c r="AE907" s="2">
        <f t="shared" si="155"/>
        <v>42</v>
      </c>
      <c r="AF907" s="31" t="s">
        <v>227</v>
      </c>
      <c r="AG907" s="31" t="s">
        <v>129</v>
      </c>
      <c r="AH907" s="31" t="s">
        <v>321</v>
      </c>
      <c r="AI907" s="31" t="s">
        <v>322</v>
      </c>
      <c r="AJ907" s="31">
        <f t="shared" si="156"/>
        <v>0</v>
      </c>
      <c r="AK907" s="34">
        <f t="shared" si="157"/>
        <v>-99</v>
      </c>
      <c r="AL907" s="30">
        <f t="shared" si="158"/>
        <v>-99</v>
      </c>
      <c r="AM907" s="5">
        <f t="shared" si="162"/>
        <v>296.2</v>
      </c>
      <c r="AN907" s="5">
        <f t="shared" si="163"/>
        <v>0</v>
      </c>
      <c r="AO907" s="30">
        <f t="shared" si="164"/>
        <v>0</v>
      </c>
      <c r="AP907" s="30">
        <f t="shared" si="159"/>
        <v>0</v>
      </c>
      <c r="AQ907" t="str">
        <f t="shared" si="160"/>
        <v>1993 - 2001</v>
      </c>
      <c r="AR907" s="2">
        <f t="shared" si="161"/>
        <v>1997</v>
      </c>
      <c r="AS907" s="2">
        <f t="shared" si="165"/>
        <v>-99</v>
      </c>
      <c r="AT907" s="31" t="s">
        <v>270</v>
      </c>
      <c r="AU907" s="31" t="s">
        <v>50</v>
      </c>
      <c r="AV907" s="31" t="s">
        <v>141</v>
      </c>
      <c r="AW907" s="31" t="s">
        <v>86</v>
      </c>
      <c r="AX907" s="31" t="s">
        <v>70</v>
      </c>
      <c r="AY907" s="31" t="s">
        <v>179</v>
      </c>
      <c r="AZ907" s="31" t="s">
        <v>321</v>
      </c>
      <c r="BA907" s="31" t="s">
        <v>322</v>
      </c>
      <c r="BB907" s="31" t="s">
        <v>50</v>
      </c>
      <c r="BC907" s="31" t="s">
        <v>50</v>
      </c>
      <c r="BD907" s="31" t="s">
        <v>50</v>
      </c>
      <c r="BE907" s="31" t="s">
        <v>50</v>
      </c>
      <c r="BF907" s="31" t="s">
        <v>50</v>
      </c>
    </row>
    <row r="908" spans="1:58" ht="45" x14ac:dyDescent="0.25">
      <c r="A908" s="31" t="s">
        <v>2687</v>
      </c>
      <c r="B908" s="31" t="s">
        <v>49</v>
      </c>
      <c r="C908" s="32">
        <v>6</v>
      </c>
      <c r="D908" s="31" t="s">
        <v>50</v>
      </c>
      <c r="E908" s="31" t="s">
        <v>96</v>
      </c>
      <c r="F908" s="31" t="s">
        <v>194</v>
      </c>
      <c r="G908" s="31" t="s">
        <v>50</v>
      </c>
      <c r="H908" s="31" t="s">
        <v>50</v>
      </c>
      <c r="I908" s="31" t="s">
        <v>53</v>
      </c>
      <c r="J908" s="31" t="s">
        <v>54</v>
      </c>
      <c r="K908" s="31" t="s">
        <v>54</v>
      </c>
      <c r="L908" s="31" t="s">
        <v>128</v>
      </c>
      <c r="M908" s="31" t="s">
        <v>72</v>
      </c>
      <c r="N908" s="31" t="s">
        <v>50</v>
      </c>
      <c r="O908" s="31" t="s">
        <v>66</v>
      </c>
      <c r="P908" s="31" t="s">
        <v>50</v>
      </c>
      <c r="Q908" s="31" t="s">
        <v>50</v>
      </c>
      <c r="R908" s="31" t="s">
        <v>86</v>
      </c>
      <c r="S908" s="31" t="s">
        <v>59</v>
      </c>
      <c r="T908" s="31" t="s">
        <v>60</v>
      </c>
      <c r="U908" s="31" t="s">
        <v>60</v>
      </c>
      <c r="V908" s="31" t="s">
        <v>60</v>
      </c>
      <c r="W908" s="31" t="s">
        <v>50</v>
      </c>
      <c r="X908" s="31" t="s">
        <v>50</v>
      </c>
      <c r="Y908" s="31" t="s">
        <v>50</v>
      </c>
      <c r="Z908" s="31" t="s">
        <v>62</v>
      </c>
      <c r="AA908" s="31" t="s">
        <v>50</v>
      </c>
      <c r="AB908" s="31" t="s">
        <v>50</v>
      </c>
      <c r="AC908" s="31" t="s">
        <v>87</v>
      </c>
      <c r="AD908" s="31" t="s">
        <v>72</v>
      </c>
      <c r="AE908" s="2">
        <f t="shared" si="155"/>
        <v>42</v>
      </c>
      <c r="AF908" s="31" t="s">
        <v>227</v>
      </c>
      <c r="AG908" s="31" t="s">
        <v>129</v>
      </c>
      <c r="AH908" s="31" t="s">
        <v>50</v>
      </c>
      <c r="AI908" s="31" t="s">
        <v>12208</v>
      </c>
      <c r="AJ908" s="31">
        <f t="shared" si="156"/>
        <v>0</v>
      </c>
      <c r="AK908" s="34">
        <f t="shared" si="157"/>
        <v>-99</v>
      </c>
      <c r="AL908" s="30">
        <f t="shared" si="158"/>
        <v>-99</v>
      </c>
      <c r="AM908" s="5">
        <f t="shared" si="162"/>
        <v>948.09</v>
      </c>
      <c r="AN908" s="5">
        <f t="shared" si="163"/>
        <v>0</v>
      </c>
      <c r="AO908" s="30">
        <f t="shared" si="164"/>
        <v>0</v>
      </c>
      <c r="AP908" s="30">
        <f t="shared" si="159"/>
        <v>0</v>
      </c>
      <c r="AQ908" t="str">
        <f t="shared" si="160"/>
        <v>2006 - 2009</v>
      </c>
      <c r="AR908" s="2">
        <f t="shared" si="161"/>
        <v>2009</v>
      </c>
      <c r="AS908" s="2">
        <f t="shared" si="165"/>
        <v>-99</v>
      </c>
      <c r="AT908" s="31" t="s">
        <v>50</v>
      </c>
      <c r="AU908" s="31" t="s">
        <v>50</v>
      </c>
      <c r="AV908" s="31" t="s">
        <v>141</v>
      </c>
      <c r="AW908" s="31" t="s">
        <v>86</v>
      </c>
      <c r="AX908" s="31" t="s">
        <v>50</v>
      </c>
      <c r="AY908" s="31" t="s">
        <v>50</v>
      </c>
      <c r="AZ908" s="31" t="s">
        <v>50</v>
      </c>
      <c r="BA908" s="31" t="s">
        <v>50</v>
      </c>
      <c r="BB908" s="31" t="s">
        <v>50</v>
      </c>
      <c r="BC908" s="31" t="s">
        <v>50</v>
      </c>
      <c r="BD908" s="31" t="s">
        <v>50</v>
      </c>
      <c r="BE908" s="31" t="s">
        <v>50</v>
      </c>
      <c r="BF908" s="31" t="s">
        <v>50</v>
      </c>
    </row>
    <row r="909" spans="1:58" ht="45" x14ac:dyDescent="0.25">
      <c r="A909" s="31" t="s">
        <v>2774</v>
      </c>
      <c r="B909" s="31" t="s">
        <v>49</v>
      </c>
      <c r="C909" s="32">
        <v>3</v>
      </c>
      <c r="D909" s="31" t="s">
        <v>50</v>
      </c>
      <c r="E909" s="31" t="s">
        <v>194</v>
      </c>
      <c r="F909" s="31" t="s">
        <v>92</v>
      </c>
      <c r="G909" s="31" t="s">
        <v>102</v>
      </c>
      <c r="H909" s="31" t="s">
        <v>570</v>
      </c>
      <c r="I909" s="31" t="s">
        <v>57</v>
      </c>
      <c r="J909" s="31" t="s">
        <v>54</v>
      </c>
      <c r="K909" s="31" t="s">
        <v>54</v>
      </c>
      <c r="L909" s="31" t="s">
        <v>55</v>
      </c>
      <c r="M909" s="31" t="s">
        <v>51</v>
      </c>
      <c r="N909" s="31" t="s">
        <v>50</v>
      </c>
      <c r="O909" s="31" t="s">
        <v>57</v>
      </c>
      <c r="P909" s="31" t="s">
        <v>50</v>
      </c>
      <c r="Q909" s="31" t="s">
        <v>50</v>
      </c>
      <c r="R909" s="31" t="s">
        <v>129</v>
      </c>
      <c r="S909" s="31" t="s">
        <v>59</v>
      </c>
      <c r="T909" s="31" t="s">
        <v>50</v>
      </c>
      <c r="U909" s="31" t="s">
        <v>50</v>
      </c>
      <c r="V909" s="31" t="s">
        <v>50</v>
      </c>
      <c r="W909" s="31" t="s">
        <v>50</v>
      </c>
      <c r="X909" s="31" t="s">
        <v>50</v>
      </c>
      <c r="Y909" s="31" t="s">
        <v>50</v>
      </c>
      <c r="Z909" s="31" t="s">
        <v>62</v>
      </c>
      <c r="AA909" s="31" t="s">
        <v>50</v>
      </c>
      <c r="AB909" s="31" t="s">
        <v>50</v>
      </c>
      <c r="AC909" s="31" t="s">
        <v>87</v>
      </c>
      <c r="AD909" s="31" t="s">
        <v>72</v>
      </c>
      <c r="AE909" s="2">
        <f t="shared" si="155"/>
        <v>42</v>
      </c>
      <c r="AF909" s="31" t="s">
        <v>227</v>
      </c>
      <c r="AG909" s="31" t="s">
        <v>129</v>
      </c>
      <c r="AH909" s="31" t="s">
        <v>377</v>
      </c>
      <c r="AI909" s="31" t="s">
        <v>12024</v>
      </c>
      <c r="AJ909" s="31">
        <f t="shared" si="156"/>
        <v>0</v>
      </c>
      <c r="AK909" s="34">
        <f t="shared" si="157"/>
        <v>-99</v>
      </c>
      <c r="AL909" s="30">
        <f t="shared" si="158"/>
        <v>-99</v>
      </c>
      <c r="AM909" s="5">
        <f t="shared" si="162"/>
        <v>872.41</v>
      </c>
      <c r="AN909" s="5">
        <f t="shared" si="163"/>
        <v>0</v>
      </c>
      <c r="AO909" s="30">
        <f t="shared" si="164"/>
        <v>0</v>
      </c>
      <c r="AP909" s="30">
        <f t="shared" si="159"/>
        <v>0</v>
      </c>
      <c r="AQ909" t="str">
        <f t="shared" si="160"/>
        <v>Before 1978</v>
      </c>
      <c r="AR909" s="2">
        <f t="shared" si="161"/>
        <v>1964</v>
      </c>
      <c r="AS909" s="2">
        <f t="shared" si="165"/>
        <v>-99</v>
      </c>
      <c r="AT909" s="31" t="s">
        <v>50</v>
      </c>
      <c r="AU909" s="31" t="s">
        <v>50</v>
      </c>
      <c r="AV909" s="31" t="s">
        <v>141</v>
      </c>
      <c r="AW909" s="31" t="s">
        <v>86</v>
      </c>
      <c r="AX909" s="31" t="s">
        <v>151</v>
      </c>
      <c r="AY909" s="31" t="s">
        <v>179</v>
      </c>
      <c r="AZ909" s="31" t="s">
        <v>377</v>
      </c>
      <c r="BA909" s="31" t="s">
        <v>12024</v>
      </c>
      <c r="BB909" s="31" t="s">
        <v>50</v>
      </c>
      <c r="BC909" s="31" t="s">
        <v>50</v>
      </c>
      <c r="BD909" s="31" t="s">
        <v>50</v>
      </c>
      <c r="BE909" s="31" t="s">
        <v>50</v>
      </c>
      <c r="BF909" s="31" t="s">
        <v>50</v>
      </c>
    </row>
    <row r="910" spans="1:58" ht="45" x14ac:dyDescent="0.25">
      <c r="A910" s="31" t="s">
        <v>2774</v>
      </c>
      <c r="B910" s="31" t="s">
        <v>49</v>
      </c>
      <c r="C910" s="32">
        <v>9</v>
      </c>
      <c r="D910" s="31" t="s">
        <v>50</v>
      </c>
      <c r="E910" s="31" t="s">
        <v>194</v>
      </c>
      <c r="F910" s="31" t="s">
        <v>92</v>
      </c>
      <c r="G910" s="31" t="s">
        <v>102</v>
      </c>
      <c r="H910" s="31" t="s">
        <v>570</v>
      </c>
      <c r="I910" s="31" t="s">
        <v>173</v>
      </c>
      <c r="J910" s="31" t="s">
        <v>54</v>
      </c>
      <c r="K910" s="31" t="s">
        <v>54</v>
      </c>
      <c r="L910" s="31" t="s">
        <v>55</v>
      </c>
      <c r="M910" s="31" t="s">
        <v>84</v>
      </c>
      <c r="N910" s="31" t="s">
        <v>50</v>
      </c>
      <c r="O910" s="31" t="s">
        <v>57</v>
      </c>
      <c r="P910" s="31" t="s">
        <v>50</v>
      </c>
      <c r="Q910" s="31" t="s">
        <v>50</v>
      </c>
      <c r="R910" s="31" t="s">
        <v>129</v>
      </c>
      <c r="S910" s="31" t="s">
        <v>59</v>
      </c>
      <c r="T910" s="31" t="s">
        <v>50</v>
      </c>
      <c r="U910" s="31" t="s">
        <v>50</v>
      </c>
      <c r="V910" s="31" t="s">
        <v>50</v>
      </c>
      <c r="W910" s="31" t="s">
        <v>50</v>
      </c>
      <c r="X910" s="31" t="s">
        <v>50</v>
      </c>
      <c r="Y910" s="31" t="s">
        <v>50</v>
      </c>
      <c r="Z910" s="31" t="s">
        <v>62</v>
      </c>
      <c r="AA910" s="31" t="s">
        <v>50</v>
      </c>
      <c r="AB910" s="31" t="s">
        <v>50</v>
      </c>
      <c r="AC910" s="31" t="s">
        <v>87</v>
      </c>
      <c r="AD910" s="31" t="s">
        <v>72</v>
      </c>
      <c r="AE910" s="2">
        <f t="shared" si="155"/>
        <v>42</v>
      </c>
      <c r="AF910" s="31" t="s">
        <v>227</v>
      </c>
      <c r="AG910" s="31" t="s">
        <v>129</v>
      </c>
      <c r="AH910" s="31" t="s">
        <v>377</v>
      </c>
      <c r="AI910" s="31" t="s">
        <v>12024</v>
      </c>
      <c r="AJ910" s="31">
        <f t="shared" si="156"/>
        <v>0</v>
      </c>
      <c r="AK910" s="34">
        <f t="shared" si="157"/>
        <v>-99</v>
      </c>
      <c r="AL910" s="30">
        <f t="shared" si="158"/>
        <v>-99</v>
      </c>
      <c r="AM910" s="5">
        <f t="shared" si="162"/>
        <v>872.41</v>
      </c>
      <c r="AN910" s="5">
        <f t="shared" si="163"/>
        <v>0</v>
      </c>
      <c r="AO910" s="30">
        <f t="shared" si="164"/>
        <v>0</v>
      </c>
      <c r="AP910" s="30">
        <f t="shared" si="159"/>
        <v>0</v>
      </c>
      <c r="AQ910" t="str">
        <f t="shared" si="160"/>
        <v>Before 1978</v>
      </c>
      <c r="AR910" s="2">
        <f t="shared" si="161"/>
        <v>1964</v>
      </c>
      <c r="AS910" s="2">
        <f t="shared" si="165"/>
        <v>-99</v>
      </c>
      <c r="AT910" s="31" t="s">
        <v>50</v>
      </c>
      <c r="AU910" s="31" t="s">
        <v>50</v>
      </c>
      <c r="AV910" s="31" t="s">
        <v>141</v>
      </c>
      <c r="AW910" s="31" t="s">
        <v>86</v>
      </c>
      <c r="AX910" s="31" t="s">
        <v>151</v>
      </c>
      <c r="AY910" s="31" t="s">
        <v>179</v>
      </c>
      <c r="AZ910" s="31" t="s">
        <v>377</v>
      </c>
      <c r="BA910" s="31" t="s">
        <v>12024</v>
      </c>
      <c r="BB910" s="31" t="s">
        <v>50</v>
      </c>
      <c r="BC910" s="31" t="s">
        <v>50</v>
      </c>
      <c r="BD910" s="31" t="s">
        <v>50</v>
      </c>
      <c r="BE910" s="31" t="s">
        <v>50</v>
      </c>
      <c r="BF910" s="31" t="s">
        <v>50</v>
      </c>
    </row>
    <row r="911" spans="1:58" ht="45" x14ac:dyDescent="0.25">
      <c r="A911" s="31" t="s">
        <v>2774</v>
      </c>
      <c r="B911" s="31" t="s">
        <v>49</v>
      </c>
      <c r="C911" s="32">
        <v>10</v>
      </c>
      <c r="D911" s="31" t="s">
        <v>50</v>
      </c>
      <c r="E911" s="31" t="s">
        <v>194</v>
      </c>
      <c r="F911" s="31" t="s">
        <v>92</v>
      </c>
      <c r="G911" s="31" t="s">
        <v>102</v>
      </c>
      <c r="H911" s="31" t="s">
        <v>570</v>
      </c>
      <c r="I911" s="31" t="s">
        <v>139</v>
      </c>
      <c r="J911" s="31" t="s">
        <v>54</v>
      </c>
      <c r="K911" s="31" t="s">
        <v>54</v>
      </c>
      <c r="L911" s="31" t="s">
        <v>55</v>
      </c>
      <c r="M911" s="31" t="s">
        <v>84</v>
      </c>
      <c r="N911" s="31" t="s">
        <v>50</v>
      </c>
      <c r="O911" s="31" t="s">
        <v>57</v>
      </c>
      <c r="P911" s="31" t="s">
        <v>50</v>
      </c>
      <c r="Q911" s="31" t="s">
        <v>50</v>
      </c>
      <c r="R911" s="31" t="s">
        <v>129</v>
      </c>
      <c r="S911" s="31" t="s">
        <v>59</v>
      </c>
      <c r="T911" s="31" t="s">
        <v>50</v>
      </c>
      <c r="U911" s="31" t="s">
        <v>50</v>
      </c>
      <c r="V911" s="31" t="s">
        <v>50</v>
      </c>
      <c r="W911" s="31" t="s">
        <v>50</v>
      </c>
      <c r="X911" s="31" t="s">
        <v>50</v>
      </c>
      <c r="Y911" s="31" t="s">
        <v>50</v>
      </c>
      <c r="Z911" s="31" t="s">
        <v>62</v>
      </c>
      <c r="AA911" s="31" t="s">
        <v>50</v>
      </c>
      <c r="AB911" s="31" t="s">
        <v>50</v>
      </c>
      <c r="AC911" s="31" t="s">
        <v>87</v>
      </c>
      <c r="AD911" s="31" t="s">
        <v>72</v>
      </c>
      <c r="AE911" s="2">
        <f t="shared" si="155"/>
        <v>42</v>
      </c>
      <c r="AF911" s="31" t="s">
        <v>227</v>
      </c>
      <c r="AG911" s="31" t="s">
        <v>129</v>
      </c>
      <c r="AH911" s="31" t="s">
        <v>377</v>
      </c>
      <c r="AI911" s="31" t="s">
        <v>12024</v>
      </c>
      <c r="AJ911" s="31">
        <f t="shared" si="156"/>
        <v>0</v>
      </c>
      <c r="AK911" s="34">
        <f t="shared" si="157"/>
        <v>-99</v>
      </c>
      <c r="AL911" s="30">
        <f t="shared" si="158"/>
        <v>-99</v>
      </c>
      <c r="AM911" s="5">
        <f t="shared" si="162"/>
        <v>872.41</v>
      </c>
      <c r="AN911" s="5">
        <f t="shared" si="163"/>
        <v>0</v>
      </c>
      <c r="AO911" s="30">
        <f t="shared" si="164"/>
        <v>0</v>
      </c>
      <c r="AP911" s="30">
        <f t="shared" si="159"/>
        <v>0</v>
      </c>
      <c r="AQ911" t="str">
        <f t="shared" si="160"/>
        <v>Before 1978</v>
      </c>
      <c r="AR911" s="2">
        <f t="shared" si="161"/>
        <v>1964</v>
      </c>
      <c r="AS911" s="2">
        <f t="shared" si="165"/>
        <v>-99</v>
      </c>
      <c r="AT911" s="31" t="s">
        <v>50</v>
      </c>
      <c r="AU911" s="31" t="s">
        <v>50</v>
      </c>
      <c r="AV911" s="31" t="s">
        <v>141</v>
      </c>
      <c r="AW911" s="31" t="s">
        <v>86</v>
      </c>
      <c r="AX911" s="31" t="s">
        <v>151</v>
      </c>
      <c r="AY911" s="31" t="s">
        <v>179</v>
      </c>
      <c r="AZ911" s="31" t="s">
        <v>377</v>
      </c>
      <c r="BA911" s="31" t="s">
        <v>12024</v>
      </c>
      <c r="BB911" s="31" t="s">
        <v>50</v>
      </c>
      <c r="BC911" s="31" t="s">
        <v>50</v>
      </c>
      <c r="BD911" s="31" t="s">
        <v>50</v>
      </c>
      <c r="BE911" s="31" t="s">
        <v>50</v>
      </c>
      <c r="BF911" s="31" t="s">
        <v>50</v>
      </c>
    </row>
    <row r="912" spans="1:58" ht="45" x14ac:dyDescent="0.25">
      <c r="A912" s="31" t="s">
        <v>2774</v>
      </c>
      <c r="B912" s="31" t="s">
        <v>49</v>
      </c>
      <c r="C912" s="32">
        <v>11</v>
      </c>
      <c r="D912" s="31" t="s">
        <v>50</v>
      </c>
      <c r="E912" s="31" t="s">
        <v>194</v>
      </c>
      <c r="F912" s="31" t="s">
        <v>92</v>
      </c>
      <c r="G912" s="31" t="s">
        <v>102</v>
      </c>
      <c r="H912" s="31" t="s">
        <v>570</v>
      </c>
      <c r="I912" s="31" t="s">
        <v>996</v>
      </c>
      <c r="J912" s="31" t="s">
        <v>54</v>
      </c>
      <c r="K912" s="31" t="s">
        <v>54</v>
      </c>
      <c r="L912" s="31" t="s">
        <v>55</v>
      </c>
      <c r="M912" s="31" t="s">
        <v>84</v>
      </c>
      <c r="N912" s="31" t="s">
        <v>50</v>
      </c>
      <c r="O912" s="31" t="s">
        <v>57</v>
      </c>
      <c r="P912" s="31" t="s">
        <v>50</v>
      </c>
      <c r="Q912" s="31" t="s">
        <v>50</v>
      </c>
      <c r="R912" s="31" t="s">
        <v>129</v>
      </c>
      <c r="S912" s="31" t="s">
        <v>59</v>
      </c>
      <c r="T912" s="31" t="s">
        <v>50</v>
      </c>
      <c r="U912" s="31" t="s">
        <v>50</v>
      </c>
      <c r="V912" s="31" t="s">
        <v>50</v>
      </c>
      <c r="W912" s="31" t="s">
        <v>50</v>
      </c>
      <c r="X912" s="31" t="s">
        <v>50</v>
      </c>
      <c r="Y912" s="31" t="s">
        <v>50</v>
      </c>
      <c r="Z912" s="31" t="s">
        <v>62</v>
      </c>
      <c r="AA912" s="31" t="s">
        <v>50</v>
      </c>
      <c r="AB912" s="31" t="s">
        <v>50</v>
      </c>
      <c r="AC912" s="31" t="s">
        <v>87</v>
      </c>
      <c r="AD912" s="31" t="s">
        <v>72</v>
      </c>
      <c r="AE912" s="2">
        <f t="shared" si="155"/>
        <v>42</v>
      </c>
      <c r="AF912" s="31" t="s">
        <v>227</v>
      </c>
      <c r="AG912" s="31" t="s">
        <v>129</v>
      </c>
      <c r="AH912" s="31" t="s">
        <v>377</v>
      </c>
      <c r="AI912" s="31" t="s">
        <v>12209</v>
      </c>
      <c r="AJ912" s="31">
        <f t="shared" si="156"/>
        <v>0</v>
      </c>
      <c r="AK912" s="34">
        <f t="shared" si="157"/>
        <v>-99</v>
      </c>
      <c r="AL912" s="30">
        <f t="shared" si="158"/>
        <v>-99</v>
      </c>
      <c r="AM912" s="5">
        <f t="shared" si="162"/>
        <v>872.41</v>
      </c>
      <c r="AN912" s="5">
        <f t="shared" si="163"/>
        <v>0</v>
      </c>
      <c r="AO912" s="30">
        <f t="shared" si="164"/>
        <v>0</v>
      </c>
      <c r="AP912" s="30">
        <f t="shared" si="159"/>
        <v>0</v>
      </c>
      <c r="AQ912" t="str">
        <f t="shared" si="160"/>
        <v>Before 1978</v>
      </c>
      <c r="AR912" s="2">
        <f t="shared" si="161"/>
        <v>1964</v>
      </c>
      <c r="AS912" s="2">
        <f t="shared" si="165"/>
        <v>-99</v>
      </c>
      <c r="AT912" s="31" t="s">
        <v>50</v>
      </c>
      <c r="AU912" s="31" t="s">
        <v>50</v>
      </c>
      <c r="AV912" s="31" t="s">
        <v>141</v>
      </c>
      <c r="AW912" s="31" t="s">
        <v>86</v>
      </c>
      <c r="AX912" s="31" t="s">
        <v>151</v>
      </c>
      <c r="AY912" s="31" t="s">
        <v>179</v>
      </c>
      <c r="AZ912" s="31" t="s">
        <v>377</v>
      </c>
      <c r="BA912" s="31" t="s">
        <v>12209</v>
      </c>
      <c r="BB912" s="31" t="s">
        <v>50</v>
      </c>
      <c r="BC912" s="31" t="s">
        <v>50</v>
      </c>
      <c r="BD912" s="31" t="s">
        <v>50</v>
      </c>
      <c r="BE912" s="31" t="s">
        <v>50</v>
      </c>
      <c r="BF912" s="31" t="s">
        <v>50</v>
      </c>
    </row>
    <row r="913" spans="1:58" ht="45" x14ac:dyDescent="0.25">
      <c r="A913" s="31" t="s">
        <v>2774</v>
      </c>
      <c r="B913" s="31" t="s">
        <v>49</v>
      </c>
      <c r="C913" s="32">
        <v>12</v>
      </c>
      <c r="D913" s="31" t="s">
        <v>50</v>
      </c>
      <c r="E913" s="31" t="s">
        <v>194</v>
      </c>
      <c r="F913" s="31" t="s">
        <v>92</v>
      </c>
      <c r="G913" s="31" t="s">
        <v>102</v>
      </c>
      <c r="H913" s="31" t="s">
        <v>570</v>
      </c>
      <c r="I913" s="31" t="s">
        <v>971</v>
      </c>
      <c r="J913" s="31" t="s">
        <v>54</v>
      </c>
      <c r="K913" s="31" t="s">
        <v>54</v>
      </c>
      <c r="L913" s="31" t="s">
        <v>55</v>
      </c>
      <c r="M913" s="31" t="s">
        <v>52</v>
      </c>
      <c r="N913" s="31" t="s">
        <v>50</v>
      </c>
      <c r="O913" s="31" t="s">
        <v>57</v>
      </c>
      <c r="P913" s="31" t="s">
        <v>50</v>
      </c>
      <c r="Q913" s="31" t="s">
        <v>50</v>
      </c>
      <c r="R913" s="31" t="s">
        <v>129</v>
      </c>
      <c r="S913" s="31" t="s">
        <v>59</v>
      </c>
      <c r="T913" s="31" t="s">
        <v>50</v>
      </c>
      <c r="U913" s="31" t="s">
        <v>50</v>
      </c>
      <c r="V913" s="31" t="s">
        <v>50</v>
      </c>
      <c r="W913" s="31" t="s">
        <v>50</v>
      </c>
      <c r="X913" s="31" t="s">
        <v>50</v>
      </c>
      <c r="Y913" s="31" t="s">
        <v>50</v>
      </c>
      <c r="Z913" s="31" t="s">
        <v>62</v>
      </c>
      <c r="AA913" s="31" t="s">
        <v>50</v>
      </c>
      <c r="AB913" s="31" t="s">
        <v>50</v>
      </c>
      <c r="AC913" s="31" t="s">
        <v>87</v>
      </c>
      <c r="AD913" s="31" t="s">
        <v>72</v>
      </c>
      <c r="AE913" s="2">
        <f t="shared" si="155"/>
        <v>42</v>
      </c>
      <c r="AF913" s="31" t="s">
        <v>227</v>
      </c>
      <c r="AG913" s="31" t="s">
        <v>129</v>
      </c>
      <c r="AH913" s="31" t="s">
        <v>377</v>
      </c>
      <c r="AI913" s="31" t="s">
        <v>12024</v>
      </c>
      <c r="AJ913" s="31">
        <f t="shared" si="156"/>
        <v>0</v>
      </c>
      <c r="AK913" s="34">
        <f t="shared" si="157"/>
        <v>-99</v>
      </c>
      <c r="AL913" s="30">
        <f t="shared" si="158"/>
        <v>-99</v>
      </c>
      <c r="AM913" s="5">
        <f t="shared" si="162"/>
        <v>872.41</v>
      </c>
      <c r="AN913" s="5">
        <f t="shared" si="163"/>
        <v>0</v>
      </c>
      <c r="AO913" s="30">
        <f t="shared" si="164"/>
        <v>0</v>
      </c>
      <c r="AP913" s="30">
        <f t="shared" si="159"/>
        <v>0</v>
      </c>
      <c r="AQ913" t="str">
        <f t="shared" si="160"/>
        <v>Before 1978</v>
      </c>
      <c r="AR913" s="2">
        <f t="shared" si="161"/>
        <v>1964</v>
      </c>
      <c r="AS913" s="2">
        <f t="shared" si="165"/>
        <v>-99</v>
      </c>
      <c r="AT913" s="31" t="s">
        <v>50</v>
      </c>
      <c r="AU913" s="31" t="s">
        <v>50</v>
      </c>
      <c r="AV913" s="31" t="s">
        <v>141</v>
      </c>
      <c r="AW913" s="31" t="s">
        <v>86</v>
      </c>
      <c r="AX913" s="31" t="s">
        <v>151</v>
      </c>
      <c r="AY913" s="31" t="s">
        <v>179</v>
      </c>
      <c r="AZ913" s="31" t="s">
        <v>377</v>
      </c>
      <c r="BA913" s="31" t="s">
        <v>12209</v>
      </c>
      <c r="BB913" s="31" t="s">
        <v>50</v>
      </c>
      <c r="BC913" s="31" t="s">
        <v>50</v>
      </c>
      <c r="BD913" s="31" t="s">
        <v>50</v>
      </c>
      <c r="BE913" s="31" t="s">
        <v>50</v>
      </c>
      <c r="BF913" s="31" t="s">
        <v>50</v>
      </c>
    </row>
    <row r="914" spans="1:58" ht="45" x14ac:dyDescent="0.25">
      <c r="A914" s="31" t="s">
        <v>2774</v>
      </c>
      <c r="B914" s="31" t="s">
        <v>49</v>
      </c>
      <c r="C914" s="32">
        <v>13</v>
      </c>
      <c r="D914" s="31" t="s">
        <v>50</v>
      </c>
      <c r="E914" s="31" t="s">
        <v>194</v>
      </c>
      <c r="F914" s="31" t="s">
        <v>92</v>
      </c>
      <c r="G914" s="31" t="s">
        <v>102</v>
      </c>
      <c r="H914" s="31" t="s">
        <v>570</v>
      </c>
      <c r="I914" s="31" t="s">
        <v>204</v>
      </c>
      <c r="J914" s="31" t="s">
        <v>54</v>
      </c>
      <c r="K914" s="31" t="s">
        <v>54</v>
      </c>
      <c r="L914" s="31" t="s">
        <v>55</v>
      </c>
      <c r="M914" s="31" t="s">
        <v>72</v>
      </c>
      <c r="N914" s="31" t="s">
        <v>50</v>
      </c>
      <c r="O914" s="31" t="s">
        <v>57</v>
      </c>
      <c r="P914" s="31" t="s">
        <v>50</v>
      </c>
      <c r="Q914" s="31" t="s">
        <v>50</v>
      </c>
      <c r="R914" s="31" t="s">
        <v>129</v>
      </c>
      <c r="S914" s="31" t="s">
        <v>59</v>
      </c>
      <c r="T914" s="31" t="s">
        <v>50</v>
      </c>
      <c r="U914" s="31" t="s">
        <v>50</v>
      </c>
      <c r="V914" s="31" t="s">
        <v>50</v>
      </c>
      <c r="W914" s="31" t="s">
        <v>50</v>
      </c>
      <c r="X914" s="31" t="s">
        <v>50</v>
      </c>
      <c r="Y914" s="31" t="s">
        <v>50</v>
      </c>
      <c r="Z914" s="31" t="s">
        <v>62</v>
      </c>
      <c r="AA914" s="31" t="s">
        <v>50</v>
      </c>
      <c r="AB914" s="31" t="s">
        <v>50</v>
      </c>
      <c r="AC914" s="31" t="s">
        <v>87</v>
      </c>
      <c r="AD914" s="31" t="s">
        <v>72</v>
      </c>
      <c r="AE914" s="2">
        <f t="shared" si="155"/>
        <v>42</v>
      </c>
      <c r="AF914" s="31" t="s">
        <v>227</v>
      </c>
      <c r="AG914" s="31" t="s">
        <v>129</v>
      </c>
      <c r="AH914" s="31" t="s">
        <v>377</v>
      </c>
      <c r="AI914" s="31" t="s">
        <v>12209</v>
      </c>
      <c r="AJ914" s="31">
        <f t="shared" si="156"/>
        <v>0</v>
      </c>
      <c r="AK914" s="34">
        <f t="shared" si="157"/>
        <v>-99</v>
      </c>
      <c r="AL914" s="30">
        <f t="shared" si="158"/>
        <v>-99</v>
      </c>
      <c r="AM914" s="5">
        <f t="shared" si="162"/>
        <v>872.41</v>
      </c>
      <c r="AN914" s="5">
        <f t="shared" si="163"/>
        <v>0</v>
      </c>
      <c r="AO914" s="30">
        <f t="shared" si="164"/>
        <v>0</v>
      </c>
      <c r="AP914" s="30">
        <f t="shared" si="159"/>
        <v>0</v>
      </c>
      <c r="AQ914" t="str">
        <f t="shared" si="160"/>
        <v>Before 1978</v>
      </c>
      <c r="AR914" s="2">
        <f t="shared" si="161"/>
        <v>1964</v>
      </c>
      <c r="AS914" s="2">
        <f t="shared" si="165"/>
        <v>-99</v>
      </c>
      <c r="AT914" s="31" t="s">
        <v>50</v>
      </c>
      <c r="AU914" s="31" t="s">
        <v>50</v>
      </c>
      <c r="AV914" s="31" t="s">
        <v>141</v>
      </c>
      <c r="AW914" s="31" t="s">
        <v>86</v>
      </c>
      <c r="AX914" s="31" t="s">
        <v>151</v>
      </c>
      <c r="AY914" s="31" t="s">
        <v>179</v>
      </c>
      <c r="AZ914" s="31" t="s">
        <v>377</v>
      </c>
      <c r="BA914" s="31" t="s">
        <v>12209</v>
      </c>
      <c r="BB914" s="31" t="s">
        <v>50</v>
      </c>
      <c r="BC914" s="31" t="s">
        <v>50</v>
      </c>
      <c r="BD914" s="31" t="s">
        <v>50</v>
      </c>
      <c r="BE914" s="31" t="s">
        <v>50</v>
      </c>
      <c r="BF914" s="31" t="s">
        <v>50</v>
      </c>
    </row>
    <row r="915" spans="1:58" ht="45" x14ac:dyDescent="0.25">
      <c r="A915" s="31" t="s">
        <v>2774</v>
      </c>
      <c r="B915" s="31" t="s">
        <v>49</v>
      </c>
      <c r="C915" s="32">
        <v>14</v>
      </c>
      <c r="D915" s="31" t="s">
        <v>50</v>
      </c>
      <c r="E915" s="31" t="s">
        <v>194</v>
      </c>
      <c r="F915" s="31" t="s">
        <v>92</v>
      </c>
      <c r="G915" s="31" t="s">
        <v>102</v>
      </c>
      <c r="H915" s="31" t="s">
        <v>570</v>
      </c>
      <c r="I915" s="31" t="s">
        <v>58</v>
      </c>
      <c r="J915" s="31" t="s">
        <v>54</v>
      </c>
      <c r="K915" s="31" t="s">
        <v>54</v>
      </c>
      <c r="L915" s="31" t="s">
        <v>55</v>
      </c>
      <c r="M915" s="31" t="s">
        <v>72</v>
      </c>
      <c r="N915" s="31" t="s">
        <v>50</v>
      </c>
      <c r="O915" s="31" t="s">
        <v>57</v>
      </c>
      <c r="P915" s="31" t="s">
        <v>50</v>
      </c>
      <c r="Q915" s="31" t="s">
        <v>50</v>
      </c>
      <c r="R915" s="31" t="s">
        <v>129</v>
      </c>
      <c r="S915" s="31" t="s">
        <v>59</v>
      </c>
      <c r="T915" s="31" t="s">
        <v>50</v>
      </c>
      <c r="U915" s="31" t="s">
        <v>50</v>
      </c>
      <c r="V915" s="31" t="s">
        <v>50</v>
      </c>
      <c r="W915" s="31" t="s">
        <v>50</v>
      </c>
      <c r="X915" s="31" t="s">
        <v>50</v>
      </c>
      <c r="Y915" s="31" t="s">
        <v>50</v>
      </c>
      <c r="Z915" s="31" t="s">
        <v>62</v>
      </c>
      <c r="AA915" s="31" t="s">
        <v>50</v>
      </c>
      <c r="AB915" s="31" t="s">
        <v>50</v>
      </c>
      <c r="AC915" s="31" t="s">
        <v>87</v>
      </c>
      <c r="AD915" s="31" t="s">
        <v>72</v>
      </c>
      <c r="AE915" s="2">
        <f t="shared" si="155"/>
        <v>42</v>
      </c>
      <c r="AF915" s="31" t="s">
        <v>227</v>
      </c>
      <c r="AG915" s="31" t="s">
        <v>129</v>
      </c>
      <c r="AH915" s="31" t="s">
        <v>377</v>
      </c>
      <c r="AI915" s="31" t="s">
        <v>12209</v>
      </c>
      <c r="AJ915" s="31">
        <f t="shared" si="156"/>
        <v>0</v>
      </c>
      <c r="AK915" s="34">
        <f t="shared" si="157"/>
        <v>-99</v>
      </c>
      <c r="AL915" s="30">
        <f t="shared" si="158"/>
        <v>-99</v>
      </c>
      <c r="AM915" s="5">
        <f t="shared" si="162"/>
        <v>872.41</v>
      </c>
      <c r="AN915" s="5">
        <f t="shared" si="163"/>
        <v>0</v>
      </c>
      <c r="AO915" s="30">
        <f t="shared" si="164"/>
        <v>0</v>
      </c>
      <c r="AP915" s="30">
        <f t="shared" si="159"/>
        <v>0</v>
      </c>
      <c r="AQ915" t="str">
        <f t="shared" si="160"/>
        <v>Before 1978</v>
      </c>
      <c r="AR915" s="2">
        <f t="shared" si="161"/>
        <v>1964</v>
      </c>
      <c r="AS915" s="2">
        <f t="shared" si="165"/>
        <v>-99</v>
      </c>
      <c r="AT915" s="31" t="s">
        <v>50</v>
      </c>
      <c r="AU915" s="31" t="s">
        <v>50</v>
      </c>
      <c r="AV915" s="31" t="s">
        <v>141</v>
      </c>
      <c r="AW915" s="31" t="s">
        <v>86</v>
      </c>
      <c r="AX915" s="31" t="s">
        <v>151</v>
      </c>
      <c r="AY915" s="31" t="s">
        <v>179</v>
      </c>
      <c r="AZ915" s="31" t="s">
        <v>377</v>
      </c>
      <c r="BA915" s="31" t="s">
        <v>12209</v>
      </c>
      <c r="BB915" s="31" t="s">
        <v>50</v>
      </c>
      <c r="BC915" s="31" t="s">
        <v>50</v>
      </c>
      <c r="BD915" s="31" t="s">
        <v>50</v>
      </c>
      <c r="BE915" s="31" t="s">
        <v>50</v>
      </c>
      <c r="BF915" s="31" t="s">
        <v>50</v>
      </c>
    </row>
    <row r="916" spans="1:58" ht="45" x14ac:dyDescent="0.25">
      <c r="A916" s="31" t="s">
        <v>2774</v>
      </c>
      <c r="B916" s="31" t="s">
        <v>49</v>
      </c>
      <c r="C916" s="32">
        <v>15</v>
      </c>
      <c r="D916" s="31" t="s">
        <v>50</v>
      </c>
      <c r="E916" s="31" t="s">
        <v>194</v>
      </c>
      <c r="F916" s="31" t="s">
        <v>92</v>
      </c>
      <c r="G916" s="31" t="s">
        <v>102</v>
      </c>
      <c r="H916" s="31" t="s">
        <v>570</v>
      </c>
      <c r="I916" s="31" t="s">
        <v>60</v>
      </c>
      <c r="J916" s="31" t="s">
        <v>54</v>
      </c>
      <c r="K916" s="31" t="s">
        <v>54</v>
      </c>
      <c r="L916" s="31" t="s">
        <v>55</v>
      </c>
      <c r="M916" s="31" t="s">
        <v>72</v>
      </c>
      <c r="N916" s="31" t="s">
        <v>50</v>
      </c>
      <c r="O916" s="31" t="s">
        <v>57</v>
      </c>
      <c r="P916" s="31" t="s">
        <v>50</v>
      </c>
      <c r="Q916" s="31" t="s">
        <v>50</v>
      </c>
      <c r="R916" s="31" t="s">
        <v>129</v>
      </c>
      <c r="S916" s="31" t="s">
        <v>59</v>
      </c>
      <c r="T916" s="31" t="s">
        <v>50</v>
      </c>
      <c r="U916" s="31" t="s">
        <v>50</v>
      </c>
      <c r="V916" s="31" t="s">
        <v>50</v>
      </c>
      <c r="W916" s="31" t="s">
        <v>50</v>
      </c>
      <c r="X916" s="31" t="s">
        <v>50</v>
      </c>
      <c r="Y916" s="31" t="s">
        <v>50</v>
      </c>
      <c r="Z916" s="31" t="s">
        <v>62</v>
      </c>
      <c r="AA916" s="31" t="s">
        <v>50</v>
      </c>
      <c r="AB916" s="31" t="s">
        <v>50</v>
      </c>
      <c r="AC916" s="31" t="s">
        <v>87</v>
      </c>
      <c r="AD916" s="31" t="s">
        <v>72</v>
      </c>
      <c r="AE916" s="2">
        <f t="shared" si="155"/>
        <v>42</v>
      </c>
      <c r="AF916" s="31" t="s">
        <v>227</v>
      </c>
      <c r="AG916" s="31" t="s">
        <v>129</v>
      </c>
      <c r="AH916" s="31" t="s">
        <v>377</v>
      </c>
      <c r="AI916" s="31" t="s">
        <v>12209</v>
      </c>
      <c r="AJ916" s="31">
        <f t="shared" si="156"/>
        <v>0</v>
      </c>
      <c r="AK916" s="34">
        <f t="shared" si="157"/>
        <v>-99</v>
      </c>
      <c r="AL916" s="30">
        <f t="shared" si="158"/>
        <v>-99</v>
      </c>
      <c r="AM916" s="5">
        <f t="shared" si="162"/>
        <v>872.41</v>
      </c>
      <c r="AN916" s="5">
        <f t="shared" si="163"/>
        <v>0</v>
      </c>
      <c r="AO916" s="30">
        <f t="shared" si="164"/>
        <v>0</v>
      </c>
      <c r="AP916" s="30">
        <f t="shared" si="159"/>
        <v>0</v>
      </c>
      <c r="AQ916" t="str">
        <f t="shared" si="160"/>
        <v>Before 1978</v>
      </c>
      <c r="AR916" s="2">
        <f t="shared" si="161"/>
        <v>1964</v>
      </c>
      <c r="AS916" s="2">
        <f t="shared" si="165"/>
        <v>-99</v>
      </c>
      <c r="AT916" s="31" t="s">
        <v>50</v>
      </c>
      <c r="AU916" s="31" t="s">
        <v>50</v>
      </c>
      <c r="AV916" s="31" t="s">
        <v>141</v>
      </c>
      <c r="AW916" s="31" t="s">
        <v>86</v>
      </c>
      <c r="AX916" s="31" t="s">
        <v>151</v>
      </c>
      <c r="AY916" s="31" t="s">
        <v>179</v>
      </c>
      <c r="AZ916" s="31" t="s">
        <v>377</v>
      </c>
      <c r="BA916" s="31" t="s">
        <v>12209</v>
      </c>
      <c r="BB916" s="31" t="s">
        <v>50</v>
      </c>
      <c r="BC916" s="31" t="s">
        <v>50</v>
      </c>
      <c r="BD916" s="31" t="s">
        <v>50</v>
      </c>
      <c r="BE916" s="31" t="s">
        <v>50</v>
      </c>
      <c r="BF916" s="31" t="s">
        <v>50</v>
      </c>
    </row>
    <row r="917" spans="1:58" ht="45" x14ac:dyDescent="0.25">
      <c r="A917" s="31" t="s">
        <v>2774</v>
      </c>
      <c r="B917" s="31" t="s">
        <v>49</v>
      </c>
      <c r="C917" s="32">
        <v>16</v>
      </c>
      <c r="D917" s="31" t="s">
        <v>50</v>
      </c>
      <c r="E917" s="31" t="s">
        <v>194</v>
      </c>
      <c r="F917" s="31" t="s">
        <v>92</v>
      </c>
      <c r="G917" s="31" t="s">
        <v>102</v>
      </c>
      <c r="H917" s="31" t="s">
        <v>570</v>
      </c>
      <c r="I917" s="31" t="s">
        <v>168</v>
      </c>
      <c r="J917" s="31" t="s">
        <v>54</v>
      </c>
      <c r="K917" s="31" t="s">
        <v>54</v>
      </c>
      <c r="L917" s="31" t="s">
        <v>55</v>
      </c>
      <c r="M917" s="31" t="s">
        <v>72</v>
      </c>
      <c r="N917" s="31" t="s">
        <v>50</v>
      </c>
      <c r="O917" s="31" t="s">
        <v>57</v>
      </c>
      <c r="P917" s="31" t="s">
        <v>50</v>
      </c>
      <c r="Q917" s="31" t="s">
        <v>50</v>
      </c>
      <c r="R917" s="31" t="s">
        <v>129</v>
      </c>
      <c r="S917" s="31" t="s">
        <v>59</v>
      </c>
      <c r="T917" s="31" t="s">
        <v>50</v>
      </c>
      <c r="U917" s="31" t="s">
        <v>50</v>
      </c>
      <c r="V917" s="31" t="s">
        <v>50</v>
      </c>
      <c r="W917" s="31" t="s">
        <v>50</v>
      </c>
      <c r="X917" s="31" t="s">
        <v>50</v>
      </c>
      <c r="Y917" s="31" t="s">
        <v>50</v>
      </c>
      <c r="Z917" s="31" t="s">
        <v>62</v>
      </c>
      <c r="AA917" s="31" t="s">
        <v>50</v>
      </c>
      <c r="AB917" s="31" t="s">
        <v>50</v>
      </c>
      <c r="AC917" s="31" t="s">
        <v>87</v>
      </c>
      <c r="AD917" s="31" t="s">
        <v>72</v>
      </c>
      <c r="AE917" s="2">
        <f t="shared" si="155"/>
        <v>42</v>
      </c>
      <c r="AF917" s="31" t="s">
        <v>227</v>
      </c>
      <c r="AG917" s="31" t="s">
        <v>129</v>
      </c>
      <c r="AH917" s="31" t="s">
        <v>377</v>
      </c>
      <c r="AI917" s="31" t="s">
        <v>12209</v>
      </c>
      <c r="AJ917" s="31">
        <f t="shared" si="156"/>
        <v>0</v>
      </c>
      <c r="AK917" s="34">
        <f t="shared" si="157"/>
        <v>-99</v>
      </c>
      <c r="AL917" s="30">
        <f t="shared" si="158"/>
        <v>-99</v>
      </c>
      <c r="AM917" s="5">
        <f t="shared" si="162"/>
        <v>872.41</v>
      </c>
      <c r="AN917" s="5">
        <f t="shared" si="163"/>
        <v>0</v>
      </c>
      <c r="AO917" s="30">
        <f t="shared" si="164"/>
        <v>0</v>
      </c>
      <c r="AP917" s="30">
        <f t="shared" si="159"/>
        <v>0</v>
      </c>
      <c r="AQ917" t="str">
        <f t="shared" si="160"/>
        <v>Before 1978</v>
      </c>
      <c r="AR917" s="2">
        <f t="shared" si="161"/>
        <v>1964</v>
      </c>
      <c r="AS917" s="2">
        <f t="shared" si="165"/>
        <v>-99</v>
      </c>
      <c r="AT917" s="31" t="s">
        <v>50</v>
      </c>
      <c r="AU917" s="31" t="s">
        <v>50</v>
      </c>
      <c r="AV917" s="31" t="s">
        <v>141</v>
      </c>
      <c r="AW917" s="31" t="s">
        <v>86</v>
      </c>
      <c r="AX917" s="31" t="s">
        <v>151</v>
      </c>
      <c r="AY917" s="31" t="s">
        <v>179</v>
      </c>
      <c r="AZ917" s="31" t="s">
        <v>377</v>
      </c>
      <c r="BA917" s="31" t="s">
        <v>12209</v>
      </c>
      <c r="BB917" s="31" t="s">
        <v>50</v>
      </c>
      <c r="BC917" s="31" t="s">
        <v>50</v>
      </c>
      <c r="BD917" s="31" t="s">
        <v>50</v>
      </c>
      <c r="BE917" s="31" t="s">
        <v>50</v>
      </c>
      <c r="BF917" s="31" t="s">
        <v>50</v>
      </c>
    </row>
    <row r="918" spans="1:58" ht="45" x14ac:dyDescent="0.25">
      <c r="A918" s="31" t="s">
        <v>2798</v>
      </c>
      <c r="B918" s="31" t="s">
        <v>49</v>
      </c>
      <c r="C918" s="32">
        <v>1</v>
      </c>
      <c r="D918" s="31" t="s">
        <v>50</v>
      </c>
      <c r="E918" s="31" t="s">
        <v>52</v>
      </c>
      <c r="F918" s="31" t="s">
        <v>84</v>
      </c>
      <c r="G918" s="31" t="s">
        <v>50</v>
      </c>
      <c r="H918" s="31" t="s">
        <v>50</v>
      </c>
      <c r="I918" s="31" t="s">
        <v>53</v>
      </c>
      <c r="J918" s="31" t="s">
        <v>54</v>
      </c>
      <c r="K918" s="31" t="s">
        <v>54</v>
      </c>
      <c r="L918" s="31" t="s">
        <v>55</v>
      </c>
      <c r="M918" s="31" t="s">
        <v>72</v>
      </c>
      <c r="N918" s="31" t="s">
        <v>50</v>
      </c>
      <c r="O918" s="31" t="s">
        <v>57</v>
      </c>
      <c r="P918" s="31" t="s">
        <v>300</v>
      </c>
      <c r="Q918" s="31" t="s">
        <v>50</v>
      </c>
      <c r="R918" s="31" t="s">
        <v>58</v>
      </c>
      <c r="S918" s="31" t="s">
        <v>58</v>
      </c>
      <c r="T918" s="31" t="s">
        <v>60</v>
      </c>
      <c r="U918" s="31" t="s">
        <v>60</v>
      </c>
      <c r="V918" s="31" t="s">
        <v>86</v>
      </c>
      <c r="W918" s="31" t="s">
        <v>50</v>
      </c>
      <c r="X918" s="31" t="s">
        <v>50</v>
      </c>
      <c r="Y918" s="31" t="s">
        <v>54</v>
      </c>
      <c r="Z918" s="31" t="s">
        <v>62</v>
      </c>
      <c r="AA918" s="31" t="s">
        <v>50</v>
      </c>
      <c r="AB918" s="31" t="s">
        <v>50</v>
      </c>
      <c r="AC918" s="31" t="s">
        <v>63</v>
      </c>
      <c r="AD918" s="31" t="s">
        <v>72</v>
      </c>
      <c r="AE918" s="2">
        <f t="shared" si="155"/>
        <v>42</v>
      </c>
      <c r="AF918" s="31" t="s">
        <v>227</v>
      </c>
      <c r="AG918" s="31" t="s">
        <v>129</v>
      </c>
      <c r="AH918" s="31" t="s">
        <v>152</v>
      </c>
      <c r="AI918" s="31" t="s">
        <v>12210</v>
      </c>
      <c r="AJ918" s="31">
        <f t="shared" si="156"/>
        <v>0</v>
      </c>
      <c r="AK918" s="34">
        <f t="shared" si="157"/>
        <v>-99</v>
      </c>
      <c r="AL918" s="30">
        <f t="shared" si="158"/>
        <v>-99</v>
      </c>
      <c r="AM918" s="5">
        <f t="shared" si="162"/>
        <v>728.2</v>
      </c>
      <c r="AN918" s="5">
        <f t="shared" si="163"/>
        <v>0</v>
      </c>
      <c r="AO918" s="30">
        <f t="shared" si="164"/>
        <v>0</v>
      </c>
      <c r="AP918" s="30">
        <f t="shared" si="159"/>
        <v>0</v>
      </c>
      <c r="AQ918" t="str">
        <f t="shared" si="160"/>
        <v>Before 1978</v>
      </c>
      <c r="AR918" s="2">
        <f t="shared" si="161"/>
        <v>1966</v>
      </c>
      <c r="AS918" s="2">
        <f t="shared" si="165"/>
        <v>-99</v>
      </c>
      <c r="AT918" s="31" t="s">
        <v>50</v>
      </c>
      <c r="AU918" s="31" t="s">
        <v>50</v>
      </c>
      <c r="AV918" s="31" t="s">
        <v>66</v>
      </c>
      <c r="AW918" s="31" t="s">
        <v>57</v>
      </c>
      <c r="AX918" s="31" t="s">
        <v>267</v>
      </c>
      <c r="AY918" s="31" t="s">
        <v>68</v>
      </c>
      <c r="AZ918" s="31" t="s">
        <v>152</v>
      </c>
      <c r="BA918" s="31" t="s">
        <v>50</v>
      </c>
      <c r="BB918" s="31" t="s">
        <v>67</v>
      </c>
      <c r="BC918" s="31" t="s">
        <v>129</v>
      </c>
      <c r="BD918" s="31" t="s">
        <v>50</v>
      </c>
      <c r="BE918" s="31" t="s">
        <v>50</v>
      </c>
      <c r="BF918" s="31" t="s">
        <v>50</v>
      </c>
    </row>
    <row r="919" spans="1:58" ht="45" x14ac:dyDescent="0.25">
      <c r="A919" s="31" t="s">
        <v>2838</v>
      </c>
      <c r="B919" s="31" t="s">
        <v>49</v>
      </c>
      <c r="C919" s="32">
        <v>4</v>
      </c>
      <c r="D919" s="31" t="s">
        <v>50</v>
      </c>
      <c r="E919" s="31" t="s">
        <v>96</v>
      </c>
      <c r="F919" s="31" t="s">
        <v>194</v>
      </c>
      <c r="G919" s="31" t="s">
        <v>92</v>
      </c>
      <c r="H919" s="31" t="s">
        <v>99</v>
      </c>
      <c r="I919" s="31" t="s">
        <v>66</v>
      </c>
      <c r="J919" s="31" t="s">
        <v>54</v>
      </c>
      <c r="K919" s="31" t="s">
        <v>54</v>
      </c>
      <c r="L919" s="31" t="s">
        <v>55</v>
      </c>
      <c r="M919" s="31" t="s">
        <v>72</v>
      </c>
      <c r="N919" s="31" t="s">
        <v>50</v>
      </c>
      <c r="O919" s="31" t="s">
        <v>57</v>
      </c>
      <c r="P919" s="31" t="s">
        <v>50</v>
      </c>
      <c r="Q919" s="31" t="s">
        <v>215</v>
      </c>
      <c r="R919" s="31" t="s">
        <v>129</v>
      </c>
      <c r="S919" s="31" t="s">
        <v>59</v>
      </c>
      <c r="T919" s="31" t="s">
        <v>50</v>
      </c>
      <c r="U919" s="31" t="s">
        <v>50</v>
      </c>
      <c r="V919" s="31" t="s">
        <v>50</v>
      </c>
      <c r="W919" s="31" t="s">
        <v>50</v>
      </c>
      <c r="X919" s="31" t="s">
        <v>50</v>
      </c>
      <c r="Y919" s="31" t="s">
        <v>50</v>
      </c>
      <c r="Z919" s="31" t="s">
        <v>62</v>
      </c>
      <c r="AA919" s="31" t="s">
        <v>50</v>
      </c>
      <c r="AB919" s="31" t="s">
        <v>50</v>
      </c>
      <c r="AC919" s="31" t="s">
        <v>50</v>
      </c>
      <c r="AD919" s="31" t="s">
        <v>50</v>
      </c>
      <c r="AE919" s="2">
        <f t="shared" si="155"/>
        <v>42</v>
      </c>
      <c r="AF919" s="31" t="s">
        <v>227</v>
      </c>
      <c r="AG919" s="31" t="s">
        <v>129</v>
      </c>
      <c r="AH919" s="31" t="s">
        <v>251</v>
      </c>
      <c r="AI919" s="31" t="s">
        <v>12211</v>
      </c>
      <c r="AJ919" s="31">
        <f t="shared" si="156"/>
        <v>0</v>
      </c>
      <c r="AK919" s="34">
        <f t="shared" si="157"/>
        <v>-99</v>
      </c>
      <c r="AL919" s="30">
        <f t="shared" si="158"/>
        <v>-99</v>
      </c>
      <c r="AM919" s="5">
        <f t="shared" si="162"/>
        <v>141.5</v>
      </c>
      <c r="AN919" s="5">
        <f t="shared" si="163"/>
        <v>0</v>
      </c>
      <c r="AO919" s="30">
        <f t="shared" si="164"/>
        <v>0</v>
      </c>
      <c r="AP919" s="30">
        <f t="shared" si="159"/>
        <v>0</v>
      </c>
      <c r="AQ919" t="str">
        <f t="shared" si="160"/>
        <v>Before 1978</v>
      </c>
      <c r="AR919" s="2">
        <f t="shared" si="161"/>
        <v>1950</v>
      </c>
      <c r="AS919" s="2">
        <f t="shared" si="165"/>
        <v>-99</v>
      </c>
      <c r="AT919" s="31" t="s">
        <v>50</v>
      </c>
      <c r="AU919" s="31" t="s">
        <v>50</v>
      </c>
      <c r="AV919" s="31" t="s">
        <v>66</v>
      </c>
      <c r="AW919" s="31" t="s">
        <v>57</v>
      </c>
      <c r="AX919" s="31" t="s">
        <v>50</v>
      </c>
      <c r="AY919" s="31" t="s">
        <v>50</v>
      </c>
      <c r="AZ919" s="31" t="s">
        <v>50</v>
      </c>
      <c r="BA919" s="31" t="s">
        <v>50</v>
      </c>
      <c r="BB919" s="31" t="s">
        <v>50</v>
      </c>
      <c r="BC919" s="31" t="s">
        <v>50</v>
      </c>
      <c r="BD919" s="31" t="s">
        <v>50</v>
      </c>
      <c r="BE919" s="31" t="s">
        <v>50</v>
      </c>
      <c r="BF919" s="31" t="s">
        <v>50</v>
      </c>
    </row>
    <row r="920" spans="1:58" ht="45" x14ac:dyDescent="0.25">
      <c r="A920" s="31" t="s">
        <v>354</v>
      </c>
      <c r="B920" s="31" t="s">
        <v>49</v>
      </c>
      <c r="C920" s="32">
        <v>2</v>
      </c>
      <c r="D920" s="31" t="s">
        <v>50</v>
      </c>
      <c r="E920" s="31" t="s">
        <v>52</v>
      </c>
      <c r="F920" s="31" t="s">
        <v>50</v>
      </c>
      <c r="G920" s="31" t="s">
        <v>50</v>
      </c>
      <c r="H920" s="31" t="s">
        <v>50</v>
      </c>
      <c r="I920" s="31" t="s">
        <v>53</v>
      </c>
      <c r="J920" s="31" t="s">
        <v>54</v>
      </c>
      <c r="K920" s="31" t="s">
        <v>54</v>
      </c>
      <c r="L920" s="31" t="s">
        <v>128</v>
      </c>
      <c r="M920" s="31" t="s">
        <v>72</v>
      </c>
      <c r="N920" s="31" t="s">
        <v>50</v>
      </c>
      <c r="O920" s="31" t="s">
        <v>57</v>
      </c>
      <c r="P920" s="31" t="s">
        <v>50</v>
      </c>
      <c r="Q920" s="31" t="s">
        <v>50</v>
      </c>
      <c r="R920" s="31" t="s">
        <v>58</v>
      </c>
      <c r="S920" s="31" t="s">
        <v>58</v>
      </c>
      <c r="T920" s="31" t="s">
        <v>60</v>
      </c>
      <c r="U920" s="31" t="s">
        <v>60</v>
      </c>
      <c r="V920" s="31" t="s">
        <v>60</v>
      </c>
      <c r="W920" s="31" t="s">
        <v>50</v>
      </c>
      <c r="X920" s="31" t="s">
        <v>50</v>
      </c>
      <c r="Y920" s="31" t="s">
        <v>50</v>
      </c>
      <c r="Z920" s="31" t="s">
        <v>62</v>
      </c>
      <c r="AA920" s="31" t="s">
        <v>50</v>
      </c>
      <c r="AB920" s="31" t="s">
        <v>50</v>
      </c>
      <c r="AC920" s="31" t="s">
        <v>63</v>
      </c>
      <c r="AD920" s="31" t="s">
        <v>72</v>
      </c>
      <c r="AE920" s="2">
        <f t="shared" si="155"/>
        <v>42</v>
      </c>
      <c r="AF920" s="31" t="s">
        <v>227</v>
      </c>
      <c r="AG920" s="31" t="s">
        <v>129</v>
      </c>
      <c r="AH920" s="31" t="s">
        <v>356</v>
      </c>
      <c r="AI920" s="31" t="s">
        <v>357</v>
      </c>
      <c r="AJ920" s="31">
        <f t="shared" si="156"/>
        <v>0</v>
      </c>
      <c r="AK920" s="34">
        <f t="shared" si="157"/>
        <v>-99</v>
      </c>
      <c r="AL920" s="30">
        <f t="shared" si="158"/>
        <v>-99</v>
      </c>
      <c r="AM920" s="5">
        <f t="shared" si="162"/>
        <v>292.94</v>
      </c>
      <c r="AN920" s="5">
        <f t="shared" si="163"/>
        <v>0</v>
      </c>
      <c r="AO920" s="30">
        <f t="shared" si="164"/>
        <v>0</v>
      </c>
      <c r="AP920" s="30">
        <f t="shared" si="159"/>
        <v>0</v>
      </c>
      <c r="AQ920">
        <f t="shared" si="160"/>
        <v>0</v>
      </c>
      <c r="AR920" s="2">
        <f t="shared" si="161"/>
        <v>0</v>
      </c>
      <c r="AS920" s="2">
        <f t="shared" si="165"/>
        <v>-99</v>
      </c>
      <c r="AT920" s="31" t="s">
        <v>100</v>
      </c>
      <c r="AU920" s="31" t="s">
        <v>50</v>
      </c>
      <c r="AV920" s="31" t="s">
        <v>60</v>
      </c>
      <c r="AW920" s="31" t="s">
        <v>50</v>
      </c>
      <c r="AX920" s="31" t="s">
        <v>50</v>
      </c>
      <c r="AY920" s="31" t="s">
        <v>50</v>
      </c>
      <c r="AZ920" s="31" t="s">
        <v>50</v>
      </c>
      <c r="BA920" s="31" t="s">
        <v>50</v>
      </c>
      <c r="BB920" s="31" t="s">
        <v>50</v>
      </c>
      <c r="BC920" s="31" t="s">
        <v>50</v>
      </c>
      <c r="BD920" s="31" t="s">
        <v>50</v>
      </c>
      <c r="BE920" s="31" t="s">
        <v>50</v>
      </c>
      <c r="BF920" s="31" t="s">
        <v>50</v>
      </c>
    </row>
    <row r="921" spans="1:58" ht="45" x14ac:dyDescent="0.25">
      <c r="A921" s="31" t="s">
        <v>2904</v>
      </c>
      <c r="B921" s="31" t="s">
        <v>49</v>
      </c>
      <c r="C921" s="32">
        <v>3</v>
      </c>
      <c r="D921" s="31" t="s">
        <v>50</v>
      </c>
      <c r="E921" s="31" t="s">
        <v>85</v>
      </c>
      <c r="F921" s="31" t="s">
        <v>70</v>
      </c>
      <c r="G921" s="31" t="s">
        <v>50</v>
      </c>
      <c r="H921" s="31" t="s">
        <v>50</v>
      </c>
      <c r="I921" s="31" t="s">
        <v>97</v>
      </c>
      <c r="J921" s="31" t="s">
        <v>54</v>
      </c>
      <c r="K921" s="31" t="s">
        <v>54</v>
      </c>
      <c r="L921" s="31" t="s">
        <v>55</v>
      </c>
      <c r="M921" s="31" t="s">
        <v>72</v>
      </c>
      <c r="N921" s="31" t="s">
        <v>50</v>
      </c>
      <c r="O921" s="31" t="s">
        <v>57</v>
      </c>
      <c r="P921" s="31" t="s">
        <v>50</v>
      </c>
      <c r="Q921" s="31" t="s">
        <v>50</v>
      </c>
      <c r="R921" s="31" t="s">
        <v>129</v>
      </c>
      <c r="S921" s="31" t="s">
        <v>59</v>
      </c>
      <c r="T921" s="31" t="s">
        <v>50</v>
      </c>
      <c r="U921" s="31" t="s">
        <v>50</v>
      </c>
      <c r="V921" s="31" t="s">
        <v>50</v>
      </c>
      <c r="W921" s="31" t="s">
        <v>50</v>
      </c>
      <c r="X921" s="31" t="s">
        <v>50</v>
      </c>
      <c r="Y921" s="31" t="s">
        <v>50</v>
      </c>
      <c r="Z921" s="31" t="s">
        <v>62</v>
      </c>
      <c r="AA921" s="31" t="s">
        <v>50</v>
      </c>
      <c r="AB921" s="31" t="s">
        <v>50</v>
      </c>
      <c r="AC921" s="31" t="s">
        <v>87</v>
      </c>
      <c r="AD921" s="31" t="s">
        <v>72</v>
      </c>
      <c r="AE921" s="2">
        <f t="shared" si="155"/>
        <v>42</v>
      </c>
      <c r="AF921" s="31" t="s">
        <v>227</v>
      </c>
      <c r="AG921" s="31" t="s">
        <v>129</v>
      </c>
      <c r="AH921" s="31" t="s">
        <v>372</v>
      </c>
      <c r="AI921" s="31" t="s">
        <v>12212</v>
      </c>
      <c r="AJ921" s="31">
        <f t="shared" si="156"/>
        <v>0</v>
      </c>
      <c r="AK921" s="34">
        <f t="shared" si="157"/>
        <v>-99</v>
      </c>
      <c r="AL921" s="30">
        <f t="shared" si="158"/>
        <v>-99</v>
      </c>
      <c r="AM921" s="5">
        <f t="shared" si="162"/>
        <v>439.02</v>
      </c>
      <c r="AN921" s="5">
        <f t="shared" si="163"/>
        <v>0</v>
      </c>
      <c r="AO921" s="30">
        <f t="shared" si="164"/>
        <v>0</v>
      </c>
      <c r="AP921" s="30">
        <f t="shared" si="159"/>
        <v>0</v>
      </c>
      <c r="AQ921" t="str">
        <f t="shared" si="160"/>
        <v>1993 - 2001</v>
      </c>
      <c r="AR921" s="2">
        <f t="shared" si="161"/>
        <v>1996</v>
      </c>
      <c r="AS921" s="2">
        <f t="shared" si="165"/>
        <v>-99</v>
      </c>
      <c r="AT921" s="31" t="s">
        <v>50</v>
      </c>
      <c r="AU921" s="31" t="s">
        <v>50</v>
      </c>
      <c r="AV921" s="31" t="s">
        <v>66</v>
      </c>
      <c r="AW921" s="31" t="s">
        <v>57</v>
      </c>
      <c r="AX921" s="31" t="s">
        <v>277</v>
      </c>
      <c r="AY921" s="31" t="s">
        <v>68</v>
      </c>
      <c r="AZ921" s="31" t="s">
        <v>372</v>
      </c>
      <c r="BA921" s="31" t="s">
        <v>12212</v>
      </c>
      <c r="BB921" s="31" t="s">
        <v>50</v>
      </c>
      <c r="BC921" s="31" t="s">
        <v>50</v>
      </c>
      <c r="BD921" s="31" t="s">
        <v>50</v>
      </c>
      <c r="BE921" s="31" t="s">
        <v>50</v>
      </c>
      <c r="BF921" s="31" t="s">
        <v>50</v>
      </c>
    </row>
    <row r="922" spans="1:58" ht="45" x14ac:dyDescent="0.25">
      <c r="A922" s="31" t="s">
        <v>2934</v>
      </c>
      <c r="B922" s="31" t="s">
        <v>49</v>
      </c>
      <c r="C922" s="32">
        <v>6</v>
      </c>
      <c r="D922" s="31" t="s">
        <v>50</v>
      </c>
      <c r="E922" s="31" t="s">
        <v>92</v>
      </c>
      <c r="F922" s="31" t="s">
        <v>194</v>
      </c>
      <c r="G922" s="31" t="s">
        <v>100</v>
      </c>
      <c r="H922" s="31" t="s">
        <v>102</v>
      </c>
      <c r="I922" s="31" t="s">
        <v>86</v>
      </c>
      <c r="J922" s="31" t="s">
        <v>54</v>
      </c>
      <c r="K922" s="31" t="s">
        <v>54</v>
      </c>
      <c r="L922" s="31" t="s">
        <v>55</v>
      </c>
      <c r="M922" s="31" t="s">
        <v>84</v>
      </c>
      <c r="N922" s="31" t="s">
        <v>50</v>
      </c>
      <c r="O922" s="31" t="s">
        <v>57</v>
      </c>
      <c r="P922" s="31" t="s">
        <v>50</v>
      </c>
      <c r="Q922" s="31" t="s">
        <v>50</v>
      </c>
      <c r="R922" s="31" t="s">
        <v>129</v>
      </c>
      <c r="S922" s="31" t="s">
        <v>59</v>
      </c>
      <c r="T922" s="31" t="s">
        <v>54</v>
      </c>
      <c r="U922" s="31" t="s">
        <v>54</v>
      </c>
      <c r="V922" s="31" t="s">
        <v>50</v>
      </c>
      <c r="W922" s="31" t="s">
        <v>50</v>
      </c>
      <c r="X922" s="31" t="s">
        <v>50</v>
      </c>
      <c r="Y922" s="31" t="s">
        <v>50</v>
      </c>
      <c r="Z922" s="31" t="s">
        <v>62</v>
      </c>
      <c r="AA922" s="31" t="s">
        <v>50</v>
      </c>
      <c r="AB922" s="31" t="s">
        <v>50</v>
      </c>
      <c r="AC922" s="31" t="s">
        <v>50</v>
      </c>
      <c r="AD922" s="31" t="s">
        <v>50</v>
      </c>
      <c r="AE922" s="2">
        <f t="shared" si="155"/>
        <v>42</v>
      </c>
      <c r="AF922" s="31" t="s">
        <v>227</v>
      </c>
      <c r="AG922" s="31" t="s">
        <v>129</v>
      </c>
      <c r="AH922" s="31" t="s">
        <v>12213</v>
      </c>
      <c r="AI922" s="31" t="s">
        <v>12214</v>
      </c>
      <c r="AJ922" s="31">
        <f t="shared" si="156"/>
        <v>0</v>
      </c>
      <c r="AK922" s="34">
        <f t="shared" si="157"/>
        <v>-99</v>
      </c>
      <c r="AL922" s="30">
        <f t="shared" si="158"/>
        <v>-99</v>
      </c>
      <c r="AM922" s="5">
        <f t="shared" si="162"/>
        <v>112.76</v>
      </c>
      <c r="AN922" s="5">
        <f t="shared" si="163"/>
        <v>0</v>
      </c>
      <c r="AO922" s="30">
        <f t="shared" si="164"/>
        <v>0</v>
      </c>
      <c r="AP922" s="30">
        <f t="shared" si="159"/>
        <v>0</v>
      </c>
      <c r="AQ922" t="str">
        <f t="shared" si="160"/>
        <v>Before 1978</v>
      </c>
      <c r="AR922" s="2">
        <f t="shared" si="161"/>
        <v>1950</v>
      </c>
      <c r="AS922" s="2">
        <f t="shared" si="165"/>
        <v>-99</v>
      </c>
      <c r="AT922" s="31" t="s">
        <v>50</v>
      </c>
      <c r="AU922" s="31" t="s">
        <v>50</v>
      </c>
      <c r="AV922" s="31" t="s">
        <v>141</v>
      </c>
      <c r="AW922" s="31" t="s">
        <v>86</v>
      </c>
      <c r="AX922" s="31" t="s">
        <v>50</v>
      </c>
      <c r="AY922" s="31" t="s">
        <v>50</v>
      </c>
      <c r="AZ922" s="31" t="s">
        <v>377</v>
      </c>
      <c r="BA922" s="31" t="s">
        <v>12214</v>
      </c>
      <c r="BB922" s="31" t="s">
        <v>50</v>
      </c>
      <c r="BC922" s="31" t="s">
        <v>50</v>
      </c>
      <c r="BD922" s="31" t="s">
        <v>50</v>
      </c>
      <c r="BE922" s="31" t="s">
        <v>50</v>
      </c>
      <c r="BF922" s="31" t="s">
        <v>50</v>
      </c>
    </row>
    <row r="923" spans="1:58" ht="45" x14ac:dyDescent="0.25">
      <c r="A923" s="31" t="s">
        <v>2934</v>
      </c>
      <c r="B923" s="31" t="s">
        <v>49</v>
      </c>
      <c r="C923" s="32">
        <v>9</v>
      </c>
      <c r="D923" s="31" t="s">
        <v>50</v>
      </c>
      <c r="E923" s="31" t="s">
        <v>92</v>
      </c>
      <c r="F923" s="31" t="s">
        <v>194</v>
      </c>
      <c r="G923" s="31" t="s">
        <v>100</v>
      </c>
      <c r="H923" s="31" t="s">
        <v>102</v>
      </c>
      <c r="I923" s="31" t="s">
        <v>66</v>
      </c>
      <c r="J923" s="31" t="s">
        <v>54</v>
      </c>
      <c r="K923" s="31" t="s">
        <v>54</v>
      </c>
      <c r="L923" s="31" t="s">
        <v>55</v>
      </c>
      <c r="M923" s="31" t="s">
        <v>51</v>
      </c>
      <c r="N923" s="31" t="s">
        <v>50</v>
      </c>
      <c r="O923" s="31" t="s">
        <v>57</v>
      </c>
      <c r="P923" s="31" t="s">
        <v>50</v>
      </c>
      <c r="Q923" s="31" t="s">
        <v>50</v>
      </c>
      <c r="R923" s="31" t="s">
        <v>129</v>
      </c>
      <c r="S923" s="31" t="s">
        <v>59</v>
      </c>
      <c r="T923" s="31" t="s">
        <v>60</v>
      </c>
      <c r="U923" s="31" t="s">
        <v>60</v>
      </c>
      <c r="V923" s="31" t="s">
        <v>50</v>
      </c>
      <c r="W923" s="31" t="s">
        <v>50</v>
      </c>
      <c r="X923" s="31" t="s">
        <v>50</v>
      </c>
      <c r="Y923" s="31" t="s">
        <v>50</v>
      </c>
      <c r="Z923" s="31" t="s">
        <v>62</v>
      </c>
      <c r="AA923" s="31" t="s">
        <v>50</v>
      </c>
      <c r="AB923" s="31" t="s">
        <v>50</v>
      </c>
      <c r="AC923" s="31" t="s">
        <v>50</v>
      </c>
      <c r="AD923" s="31" t="s">
        <v>50</v>
      </c>
      <c r="AE923" s="2">
        <f t="shared" si="155"/>
        <v>42</v>
      </c>
      <c r="AF923" s="31" t="s">
        <v>227</v>
      </c>
      <c r="AG923" s="31" t="s">
        <v>129</v>
      </c>
      <c r="AH923" s="31" t="s">
        <v>377</v>
      </c>
      <c r="AI923" s="31" t="s">
        <v>12214</v>
      </c>
      <c r="AJ923" s="31">
        <f t="shared" si="156"/>
        <v>0</v>
      </c>
      <c r="AK923" s="34">
        <f t="shared" si="157"/>
        <v>-99</v>
      </c>
      <c r="AL923" s="30">
        <f t="shared" si="158"/>
        <v>-99</v>
      </c>
      <c r="AM923" s="5">
        <f t="shared" si="162"/>
        <v>112.76</v>
      </c>
      <c r="AN923" s="5">
        <f t="shared" si="163"/>
        <v>0</v>
      </c>
      <c r="AO923" s="30">
        <f t="shared" si="164"/>
        <v>0</v>
      </c>
      <c r="AP923" s="30">
        <f t="shared" si="159"/>
        <v>0</v>
      </c>
      <c r="AQ923" t="str">
        <f t="shared" si="160"/>
        <v>Before 1978</v>
      </c>
      <c r="AR923" s="2">
        <f t="shared" si="161"/>
        <v>1950</v>
      </c>
      <c r="AS923" s="2">
        <f t="shared" si="165"/>
        <v>-99</v>
      </c>
      <c r="AT923" s="31" t="s">
        <v>50</v>
      </c>
      <c r="AU923" s="31" t="s">
        <v>50</v>
      </c>
      <c r="AV923" s="31" t="s">
        <v>66</v>
      </c>
      <c r="AW923" s="31" t="s">
        <v>57</v>
      </c>
      <c r="AX923" s="31" t="s">
        <v>50</v>
      </c>
      <c r="AY923" s="31" t="s">
        <v>50</v>
      </c>
      <c r="AZ923" s="31" t="s">
        <v>377</v>
      </c>
      <c r="BA923" s="31" t="s">
        <v>12214</v>
      </c>
      <c r="BB923" s="31" t="s">
        <v>50</v>
      </c>
      <c r="BC923" s="31" t="s">
        <v>50</v>
      </c>
      <c r="BD923" s="31" t="s">
        <v>50</v>
      </c>
      <c r="BE923" s="31" t="s">
        <v>50</v>
      </c>
      <c r="BF923" s="31" t="s">
        <v>50</v>
      </c>
    </row>
    <row r="924" spans="1:58" ht="45" x14ac:dyDescent="0.25">
      <c r="A924" s="31" t="s">
        <v>1086</v>
      </c>
      <c r="B924" s="31" t="s">
        <v>49</v>
      </c>
      <c r="C924" s="32">
        <v>2</v>
      </c>
      <c r="D924" s="31" t="s">
        <v>50</v>
      </c>
      <c r="E924" s="31" t="s">
        <v>70</v>
      </c>
      <c r="F924" s="31" t="s">
        <v>71</v>
      </c>
      <c r="G924" s="31" t="s">
        <v>50</v>
      </c>
      <c r="H924" s="31" t="s">
        <v>50</v>
      </c>
      <c r="I924" s="31" t="s">
        <v>53</v>
      </c>
      <c r="J924" s="31" t="s">
        <v>54</v>
      </c>
      <c r="K924" s="31" t="s">
        <v>54</v>
      </c>
      <c r="L924" s="31" t="s">
        <v>128</v>
      </c>
      <c r="M924" s="31" t="s">
        <v>51</v>
      </c>
      <c r="N924" s="31" t="s">
        <v>56</v>
      </c>
      <c r="O924" s="31" t="s">
        <v>60</v>
      </c>
      <c r="P924" s="31" t="s">
        <v>50</v>
      </c>
      <c r="Q924" s="31" t="s">
        <v>73</v>
      </c>
      <c r="R924" s="31" t="s">
        <v>58</v>
      </c>
      <c r="S924" s="31" t="s">
        <v>59</v>
      </c>
      <c r="T924" s="31" t="s">
        <v>60</v>
      </c>
      <c r="U924" s="31" t="s">
        <v>60</v>
      </c>
      <c r="V924" s="31" t="s">
        <v>60</v>
      </c>
      <c r="W924" s="31" t="s">
        <v>50</v>
      </c>
      <c r="X924" s="31" t="s">
        <v>50</v>
      </c>
      <c r="Y924" s="31" t="s">
        <v>50</v>
      </c>
      <c r="Z924" s="31" t="s">
        <v>62</v>
      </c>
      <c r="AA924" s="31" t="s">
        <v>50</v>
      </c>
      <c r="AB924" s="31" t="s">
        <v>50</v>
      </c>
      <c r="AC924" s="31" t="s">
        <v>63</v>
      </c>
      <c r="AD924" s="31" t="s">
        <v>72</v>
      </c>
      <c r="AE924" s="2">
        <f t="shared" si="155"/>
        <v>42</v>
      </c>
      <c r="AF924" s="31" t="s">
        <v>227</v>
      </c>
      <c r="AG924" s="31" t="s">
        <v>129</v>
      </c>
      <c r="AH924" s="31" t="s">
        <v>77</v>
      </c>
      <c r="AI924" s="31" t="s">
        <v>1089</v>
      </c>
      <c r="AJ924" s="31">
        <f t="shared" si="156"/>
        <v>2</v>
      </c>
      <c r="AK924" s="34">
        <f t="shared" si="157"/>
        <v>1</v>
      </c>
      <c r="AL924" s="30">
        <f t="shared" si="158"/>
        <v>1</v>
      </c>
      <c r="AM924" s="5">
        <f t="shared" si="162"/>
        <v>528.88</v>
      </c>
      <c r="AN924" s="5">
        <f t="shared" si="163"/>
        <v>84</v>
      </c>
      <c r="AO924" s="30">
        <f t="shared" si="164"/>
        <v>1092</v>
      </c>
      <c r="AP924" s="30">
        <f t="shared" si="159"/>
        <v>1092</v>
      </c>
      <c r="AQ924" t="str">
        <f t="shared" si="160"/>
        <v>1978 - 1992</v>
      </c>
      <c r="AR924" s="2">
        <f t="shared" si="161"/>
        <v>1985</v>
      </c>
      <c r="AS924" s="2">
        <f t="shared" si="165"/>
        <v>13</v>
      </c>
      <c r="AT924" s="31" t="s">
        <v>50</v>
      </c>
      <c r="AU924" s="31" t="s">
        <v>100</v>
      </c>
      <c r="AV924" s="31" t="s">
        <v>141</v>
      </c>
      <c r="AW924" s="31" t="s">
        <v>86</v>
      </c>
      <c r="AX924" s="31" t="s">
        <v>50</v>
      </c>
      <c r="AY924" s="31" t="s">
        <v>50</v>
      </c>
      <c r="AZ924" s="31" t="s">
        <v>50</v>
      </c>
      <c r="BA924" s="31" t="s">
        <v>50</v>
      </c>
      <c r="BB924" s="31" t="s">
        <v>50</v>
      </c>
      <c r="BC924" s="31" t="s">
        <v>50</v>
      </c>
      <c r="BD924" s="31" t="s">
        <v>50</v>
      </c>
      <c r="BE924" s="31" t="s">
        <v>50</v>
      </c>
      <c r="BF924" s="31" t="s">
        <v>50</v>
      </c>
    </row>
    <row r="925" spans="1:58" ht="45" x14ac:dyDescent="0.25">
      <c r="A925" s="31" t="s">
        <v>395</v>
      </c>
      <c r="B925" s="31" t="s">
        <v>49</v>
      </c>
      <c r="C925" s="32">
        <v>1</v>
      </c>
      <c r="D925" s="31" t="s">
        <v>50</v>
      </c>
      <c r="E925" s="31" t="s">
        <v>51</v>
      </c>
      <c r="F925" s="31" t="s">
        <v>52</v>
      </c>
      <c r="G925" s="31" t="s">
        <v>50</v>
      </c>
      <c r="H925" s="31" t="s">
        <v>50</v>
      </c>
      <c r="I925" s="31" t="s">
        <v>53</v>
      </c>
      <c r="J925" s="31" t="s">
        <v>54</v>
      </c>
      <c r="K925" s="31" t="s">
        <v>54</v>
      </c>
      <c r="L925" s="31" t="s">
        <v>55</v>
      </c>
      <c r="M925" s="31" t="s">
        <v>72</v>
      </c>
      <c r="N925" s="31" t="s">
        <v>50</v>
      </c>
      <c r="O925" s="31" t="s">
        <v>66</v>
      </c>
      <c r="P925" s="31" t="s">
        <v>135</v>
      </c>
      <c r="Q925" s="31" t="s">
        <v>50</v>
      </c>
      <c r="R925" s="31" t="s">
        <v>74</v>
      </c>
      <c r="S925" s="31" t="s">
        <v>59</v>
      </c>
      <c r="T925" s="31" t="s">
        <v>60</v>
      </c>
      <c r="U925" s="31" t="s">
        <v>60</v>
      </c>
      <c r="V925" s="31" t="s">
        <v>86</v>
      </c>
      <c r="W925" s="31" t="s">
        <v>50</v>
      </c>
      <c r="X925" s="31" t="s">
        <v>50</v>
      </c>
      <c r="Y925" s="31" t="s">
        <v>54</v>
      </c>
      <c r="Z925" s="31" t="s">
        <v>62</v>
      </c>
      <c r="AA925" s="31" t="s">
        <v>50</v>
      </c>
      <c r="AB925" s="31" t="s">
        <v>50</v>
      </c>
      <c r="AC925" s="31" t="s">
        <v>87</v>
      </c>
      <c r="AD925" s="31" t="s">
        <v>72</v>
      </c>
      <c r="AE925" s="2">
        <f t="shared" si="155"/>
        <v>42</v>
      </c>
      <c r="AF925" s="31" t="s">
        <v>227</v>
      </c>
      <c r="AG925" s="31" t="s">
        <v>129</v>
      </c>
      <c r="AH925" s="31" t="s">
        <v>144</v>
      </c>
      <c r="AI925" s="31" t="s">
        <v>396</v>
      </c>
      <c r="AJ925" s="31">
        <f t="shared" si="156"/>
        <v>1</v>
      </c>
      <c r="AK925" s="34">
        <f t="shared" si="157"/>
        <v>14</v>
      </c>
      <c r="AL925" s="30">
        <f t="shared" si="158"/>
        <v>14</v>
      </c>
      <c r="AM925" s="5">
        <f t="shared" si="162"/>
        <v>59.59</v>
      </c>
      <c r="AN925" s="5">
        <f t="shared" si="163"/>
        <v>42</v>
      </c>
      <c r="AO925" s="30">
        <f t="shared" si="164"/>
        <v>420</v>
      </c>
      <c r="AP925" s="30">
        <f t="shared" si="159"/>
        <v>420</v>
      </c>
      <c r="AQ925">
        <f t="shared" si="160"/>
        <v>0</v>
      </c>
      <c r="AR925" s="2">
        <f t="shared" si="161"/>
        <v>0</v>
      </c>
      <c r="AS925" s="2">
        <f t="shared" si="165"/>
        <v>10</v>
      </c>
      <c r="AT925" s="31" t="s">
        <v>397</v>
      </c>
      <c r="AU925" s="31" t="s">
        <v>92</v>
      </c>
      <c r="AV925" s="31" t="s">
        <v>66</v>
      </c>
      <c r="AW925" s="31" t="s">
        <v>57</v>
      </c>
      <c r="AX925" s="31" t="s">
        <v>93</v>
      </c>
      <c r="AY925" s="31" t="s">
        <v>68</v>
      </c>
      <c r="AZ925" s="31" t="s">
        <v>144</v>
      </c>
      <c r="BA925" s="31" t="s">
        <v>396</v>
      </c>
      <c r="BB925" s="31" t="s">
        <v>335</v>
      </c>
      <c r="BC925" s="31" t="s">
        <v>53</v>
      </c>
      <c r="BD925" s="31" t="s">
        <v>50</v>
      </c>
      <c r="BE925" s="31" t="s">
        <v>50</v>
      </c>
      <c r="BF925" s="31" t="s">
        <v>50</v>
      </c>
    </row>
    <row r="926" spans="1:58" ht="45" x14ac:dyDescent="0.25">
      <c r="A926" s="31" t="s">
        <v>3183</v>
      </c>
      <c r="B926" s="31" t="s">
        <v>49</v>
      </c>
      <c r="C926" s="32">
        <v>4</v>
      </c>
      <c r="D926" s="31" t="s">
        <v>50</v>
      </c>
      <c r="E926" s="31" t="s">
        <v>71</v>
      </c>
      <c r="F926" s="31" t="s">
        <v>194</v>
      </c>
      <c r="G926" s="31" t="s">
        <v>96</v>
      </c>
      <c r="H926" s="31" t="s">
        <v>92</v>
      </c>
      <c r="I926" s="31" t="s">
        <v>304</v>
      </c>
      <c r="J926" s="31" t="s">
        <v>54</v>
      </c>
      <c r="K926" s="31" t="s">
        <v>54</v>
      </c>
      <c r="L926" s="31" t="s">
        <v>55</v>
      </c>
      <c r="M926" s="31" t="s">
        <v>96</v>
      </c>
      <c r="N926" s="31" t="s">
        <v>50</v>
      </c>
      <c r="O926" s="31" t="s">
        <v>57</v>
      </c>
      <c r="P926" s="31" t="s">
        <v>50</v>
      </c>
      <c r="Q926" s="31" t="s">
        <v>1205</v>
      </c>
      <c r="R926" s="31" t="s">
        <v>58</v>
      </c>
      <c r="S926" s="31" t="s">
        <v>59</v>
      </c>
      <c r="T926" s="31" t="s">
        <v>60</v>
      </c>
      <c r="U926" s="31" t="s">
        <v>60</v>
      </c>
      <c r="V926" s="31" t="s">
        <v>60</v>
      </c>
      <c r="W926" s="31" t="s">
        <v>50</v>
      </c>
      <c r="X926" s="31" t="s">
        <v>50</v>
      </c>
      <c r="Y926" s="31" t="s">
        <v>50</v>
      </c>
      <c r="Z926" s="31" t="s">
        <v>62</v>
      </c>
      <c r="AA926" s="31" t="s">
        <v>50</v>
      </c>
      <c r="AB926" s="31" t="s">
        <v>50</v>
      </c>
      <c r="AC926" s="31" t="s">
        <v>87</v>
      </c>
      <c r="AD926" s="31" t="s">
        <v>72</v>
      </c>
      <c r="AE926" s="2">
        <f t="shared" si="155"/>
        <v>42</v>
      </c>
      <c r="AF926" s="31" t="s">
        <v>227</v>
      </c>
      <c r="AG926" s="31" t="s">
        <v>129</v>
      </c>
      <c r="AH926" s="31" t="s">
        <v>761</v>
      </c>
      <c r="AI926" s="31" t="s">
        <v>12215</v>
      </c>
      <c r="AJ926" s="31">
        <f t="shared" si="156"/>
        <v>0</v>
      </c>
      <c r="AK926" s="34">
        <f t="shared" si="157"/>
        <v>-99</v>
      </c>
      <c r="AL926" s="30">
        <f t="shared" si="158"/>
        <v>-99</v>
      </c>
      <c r="AM926" s="5">
        <f t="shared" si="162"/>
        <v>94.83</v>
      </c>
      <c r="AN926" s="5">
        <f t="shared" si="163"/>
        <v>0</v>
      </c>
      <c r="AO926" s="30">
        <f t="shared" si="164"/>
        <v>0</v>
      </c>
      <c r="AP926" s="30">
        <f t="shared" si="159"/>
        <v>0</v>
      </c>
      <c r="AQ926" t="str">
        <f t="shared" si="160"/>
        <v>Before 1978</v>
      </c>
      <c r="AR926" s="2">
        <f t="shared" si="161"/>
        <v>1953</v>
      </c>
      <c r="AS926" s="2">
        <f t="shared" si="165"/>
        <v>-99</v>
      </c>
      <c r="AT926" s="31" t="s">
        <v>50</v>
      </c>
      <c r="AU926" s="31" t="s">
        <v>50</v>
      </c>
      <c r="AV926" s="31" t="s">
        <v>141</v>
      </c>
      <c r="AW926" s="31" t="s">
        <v>86</v>
      </c>
      <c r="AX926" s="31" t="s">
        <v>67</v>
      </c>
      <c r="AY926" s="31" t="s">
        <v>179</v>
      </c>
      <c r="AZ926" s="31" t="s">
        <v>761</v>
      </c>
      <c r="BA926" s="31" t="s">
        <v>12215</v>
      </c>
      <c r="BB926" s="31" t="s">
        <v>50</v>
      </c>
      <c r="BC926" s="31" t="s">
        <v>50</v>
      </c>
      <c r="BD926" s="31" t="s">
        <v>50</v>
      </c>
      <c r="BE926" s="31" t="s">
        <v>50</v>
      </c>
      <c r="BF926" s="31" t="s">
        <v>50</v>
      </c>
    </row>
    <row r="927" spans="1:58" ht="45" x14ac:dyDescent="0.25">
      <c r="A927" s="31" t="s">
        <v>402</v>
      </c>
      <c r="B927" s="31" t="s">
        <v>49</v>
      </c>
      <c r="C927" s="32">
        <v>11</v>
      </c>
      <c r="D927" s="31" t="s">
        <v>50</v>
      </c>
      <c r="E927" s="31" t="s">
        <v>72</v>
      </c>
      <c r="F927" s="31" t="s">
        <v>51</v>
      </c>
      <c r="G927" s="31" t="s">
        <v>52</v>
      </c>
      <c r="H927" s="31" t="s">
        <v>84</v>
      </c>
      <c r="I927" s="31" t="s">
        <v>53</v>
      </c>
      <c r="J927" s="31" t="s">
        <v>54</v>
      </c>
      <c r="K927" s="31" t="s">
        <v>54</v>
      </c>
      <c r="L927" s="31" t="s">
        <v>128</v>
      </c>
      <c r="M927" s="31" t="s">
        <v>72</v>
      </c>
      <c r="N927" s="31" t="s">
        <v>50</v>
      </c>
      <c r="O927" s="31" t="s">
        <v>57</v>
      </c>
      <c r="P927" s="31" t="s">
        <v>50</v>
      </c>
      <c r="Q927" s="31" t="s">
        <v>50</v>
      </c>
      <c r="R927" s="31" t="s">
        <v>58</v>
      </c>
      <c r="S927" s="31" t="s">
        <v>58</v>
      </c>
      <c r="T927" s="31" t="s">
        <v>60</v>
      </c>
      <c r="U927" s="31" t="s">
        <v>60</v>
      </c>
      <c r="V927" s="31" t="s">
        <v>66</v>
      </c>
      <c r="W927" s="31" t="s">
        <v>50</v>
      </c>
      <c r="X927" s="31" t="s">
        <v>50</v>
      </c>
      <c r="Y927" s="31" t="s">
        <v>50</v>
      </c>
      <c r="Z927" s="31" t="s">
        <v>62</v>
      </c>
      <c r="AA927" s="31" t="s">
        <v>50</v>
      </c>
      <c r="AB927" s="31" t="s">
        <v>50</v>
      </c>
      <c r="AC927" s="31" t="s">
        <v>87</v>
      </c>
      <c r="AD927" s="31" t="s">
        <v>72</v>
      </c>
      <c r="AE927" s="2">
        <f t="shared" si="155"/>
        <v>42</v>
      </c>
      <c r="AF927" s="31" t="s">
        <v>227</v>
      </c>
      <c r="AG927" s="31" t="s">
        <v>129</v>
      </c>
      <c r="AH927" s="31" t="s">
        <v>379</v>
      </c>
      <c r="AI927" s="31" t="s">
        <v>12216</v>
      </c>
      <c r="AJ927" s="31">
        <f t="shared" si="156"/>
        <v>0</v>
      </c>
      <c r="AK927" s="34">
        <f t="shared" si="157"/>
        <v>-99</v>
      </c>
      <c r="AL927" s="30">
        <f t="shared" si="158"/>
        <v>-99</v>
      </c>
      <c r="AM927" s="5">
        <f t="shared" si="162"/>
        <v>35.11</v>
      </c>
      <c r="AN927" s="5">
        <f t="shared" si="163"/>
        <v>0</v>
      </c>
      <c r="AO927" s="30">
        <f t="shared" si="164"/>
        <v>0</v>
      </c>
      <c r="AP927" s="30">
        <f t="shared" si="159"/>
        <v>0</v>
      </c>
      <c r="AQ927" t="str">
        <f t="shared" si="160"/>
        <v>Before 1978</v>
      </c>
      <c r="AR927" s="2">
        <f t="shared" si="161"/>
        <v>1959</v>
      </c>
      <c r="AS927" s="2">
        <f t="shared" si="165"/>
        <v>-99</v>
      </c>
      <c r="AT927" s="31" t="s">
        <v>50</v>
      </c>
      <c r="AU927" s="31" t="s">
        <v>50</v>
      </c>
      <c r="AV927" s="31" t="s">
        <v>60</v>
      </c>
      <c r="AW927" s="31" t="s">
        <v>50</v>
      </c>
      <c r="AX927" s="31" t="s">
        <v>50</v>
      </c>
      <c r="AY927" s="31" t="s">
        <v>50</v>
      </c>
      <c r="AZ927" s="31" t="s">
        <v>50</v>
      </c>
      <c r="BA927" s="31" t="s">
        <v>50</v>
      </c>
      <c r="BB927" s="31" t="s">
        <v>50</v>
      </c>
      <c r="BC927" s="31" t="s">
        <v>50</v>
      </c>
      <c r="BD927" s="31" t="s">
        <v>50</v>
      </c>
      <c r="BE927" s="31" t="s">
        <v>50</v>
      </c>
      <c r="BF927" s="31" t="s">
        <v>50</v>
      </c>
    </row>
    <row r="928" spans="1:58" ht="45" x14ac:dyDescent="0.25">
      <c r="A928" s="31" t="s">
        <v>3202</v>
      </c>
      <c r="B928" s="31" t="s">
        <v>49</v>
      </c>
      <c r="C928" s="32">
        <v>6</v>
      </c>
      <c r="D928" s="31" t="s">
        <v>50</v>
      </c>
      <c r="E928" s="31" t="s">
        <v>71</v>
      </c>
      <c r="F928" s="31" t="s">
        <v>96</v>
      </c>
      <c r="G928" s="31" t="s">
        <v>194</v>
      </c>
      <c r="H928" s="31" t="s">
        <v>92</v>
      </c>
      <c r="I928" s="31" t="s">
        <v>97</v>
      </c>
      <c r="J928" s="31" t="s">
        <v>54</v>
      </c>
      <c r="K928" s="31" t="s">
        <v>54</v>
      </c>
      <c r="L928" s="31" t="s">
        <v>55</v>
      </c>
      <c r="M928" s="31" t="s">
        <v>570</v>
      </c>
      <c r="N928" s="31" t="s">
        <v>50</v>
      </c>
      <c r="O928" s="31" t="s">
        <v>57</v>
      </c>
      <c r="P928" s="31" t="s">
        <v>50</v>
      </c>
      <c r="Q928" s="31" t="s">
        <v>50</v>
      </c>
      <c r="R928" s="31" t="s">
        <v>58</v>
      </c>
      <c r="S928" s="31" t="s">
        <v>59</v>
      </c>
      <c r="T928" s="31" t="s">
        <v>60</v>
      </c>
      <c r="U928" s="31" t="s">
        <v>60</v>
      </c>
      <c r="V928" s="31" t="s">
        <v>60</v>
      </c>
      <c r="W928" s="31" t="s">
        <v>50</v>
      </c>
      <c r="X928" s="31" t="s">
        <v>50</v>
      </c>
      <c r="Y928" s="31" t="s">
        <v>50</v>
      </c>
      <c r="Z928" s="31" t="s">
        <v>62</v>
      </c>
      <c r="AA928" s="31" t="s">
        <v>50</v>
      </c>
      <c r="AB928" s="31" t="s">
        <v>50</v>
      </c>
      <c r="AC928" s="31" t="s">
        <v>63</v>
      </c>
      <c r="AD928" s="31" t="s">
        <v>72</v>
      </c>
      <c r="AE928" s="2">
        <f t="shared" si="155"/>
        <v>42</v>
      </c>
      <c r="AF928" s="31" t="s">
        <v>227</v>
      </c>
      <c r="AG928" s="31" t="s">
        <v>129</v>
      </c>
      <c r="AH928" s="31" t="s">
        <v>377</v>
      </c>
      <c r="AI928" s="31" t="s">
        <v>12217</v>
      </c>
      <c r="AJ928" s="31">
        <f t="shared" si="156"/>
        <v>0</v>
      </c>
      <c r="AK928" s="34">
        <f t="shared" si="157"/>
        <v>-99</v>
      </c>
      <c r="AL928" s="30">
        <f t="shared" si="158"/>
        <v>-99</v>
      </c>
      <c r="AM928" s="5">
        <f t="shared" si="162"/>
        <v>35.11</v>
      </c>
      <c r="AN928" s="5">
        <f t="shared" si="163"/>
        <v>0</v>
      </c>
      <c r="AO928" s="30">
        <f t="shared" si="164"/>
        <v>0</v>
      </c>
      <c r="AP928" s="30">
        <f t="shared" si="159"/>
        <v>0</v>
      </c>
      <c r="AQ928" t="str">
        <f t="shared" si="160"/>
        <v>1978 - 1992</v>
      </c>
      <c r="AR928" s="2">
        <f t="shared" si="161"/>
        <v>1992</v>
      </c>
      <c r="AS928" s="2">
        <f t="shared" si="165"/>
        <v>-99</v>
      </c>
      <c r="AT928" s="31" t="s">
        <v>50</v>
      </c>
      <c r="AU928" s="31" t="s">
        <v>50</v>
      </c>
      <c r="AV928" s="31" t="s">
        <v>141</v>
      </c>
      <c r="AW928" s="31" t="s">
        <v>86</v>
      </c>
      <c r="AX928" s="31" t="s">
        <v>12763</v>
      </c>
      <c r="AY928" s="31" t="s">
        <v>179</v>
      </c>
      <c r="AZ928" s="31" t="s">
        <v>377</v>
      </c>
      <c r="BA928" s="31" t="s">
        <v>12217</v>
      </c>
      <c r="BB928" s="31" t="s">
        <v>50</v>
      </c>
      <c r="BC928" s="31" t="s">
        <v>50</v>
      </c>
      <c r="BD928" s="31" t="s">
        <v>50</v>
      </c>
      <c r="BE928" s="31" t="s">
        <v>50</v>
      </c>
      <c r="BF928" s="31" t="s">
        <v>50</v>
      </c>
    </row>
    <row r="929" spans="1:58" ht="45" x14ac:dyDescent="0.25">
      <c r="A929" s="31" t="s">
        <v>3254</v>
      </c>
      <c r="B929" s="31" t="s">
        <v>49</v>
      </c>
      <c r="C929" s="32">
        <v>13</v>
      </c>
      <c r="D929" s="31" t="s">
        <v>53</v>
      </c>
      <c r="E929" s="31" t="s">
        <v>70</v>
      </c>
      <c r="F929" s="31" t="s">
        <v>71</v>
      </c>
      <c r="G929" s="31" t="s">
        <v>50</v>
      </c>
      <c r="H929" s="31" t="s">
        <v>50</v>
      </c>
      <c r="I929" s="31" t="s">
        <v>53</v>
      </c>
      <c r="J929" s="31" t="s">
        <v>54</v>
      </c>
      <c r="K929" s="31" t="s">
        <v>54</v>
      </c>
      <c r="L929" s="31" t="s">
        <v>55</v>
      </c>
      <c r="M929" s="31" t="s">
        <v>52</v>
      </c>
      <c r="N929" s="31" t="s">
        <v>50</v>
      </c>
      <c r="O929" s="31" t="s">
        <v>57</v>
      </c>
      <c r="P929" s="31" t="s">
        <v>50</v>
      </c>
      <c r="Q929" s="31" t="s">
        <v>359</v>
      </c>
      <c r="R929" s="31" t="s">
        <v>74</v>
      </c>
      <c r="S929" s="31" t="s">
        <v>59</v>
      </c>
      <c r="T929" s="31" t="s">
        <v>60</v>
      </c>
      <c r="U929" s="31" t="s">
        <v>60</v>
      </c>
      <c r="V929" s="31" t="s">
        <v>60</v>
      </c>
      <c r="W929" s="31" t="s">
        <v>50</v>
      </c>
      <c r="X929" s="31" t="s">
        <v>50</v>
      </c>
      <c r="Y929" s="31" t="s">
        <v>50</v>
      </c>
      <c r="Z929" s="31" t="s">
        <v>62</v>
      </c>
      <c r="AA929" s="31" t="s">
        <v>50</v>
      </c>
      <c r="AB929" s="31" t="s">
        <v>50</v>
      </c>
      <c r="AC929" s="31" t="s">
        <v>87</v>
      </c>
      <c r="AD929" s="31" t="s">
        <v>72</v>
      </c>
      <c r="AE929" s="2">
        <f t="shared" si="155"/>
        <v>42</v>
      </c>
      <c r="AF929" s="31" t="s">
        <v>227</v>
      </c>
      <c r="AG929" s="31" t="s">
        <v>129</v>
      </c>
      <c r="AH929" s="31" t="s">
        <v>152</v>
      </c>
      <c r="AI929" s="31" t="s">
        <v>12218</v>
      </c>
      <c r="AJ929" s="31">
        <f t="shared" si="156"/>
        <v>0</v>
      </c>
      <c r="AK929" s="34">
        <f t="shared" si="157"/>
        <v>-99</v>
      </c>
      <c r="AL929" s="30">
        <f t="shared" si="158"/>
        <v>-99</v>
      </c>
      <c r="AM929" s="5">
        <f t="shared" si="162"/>
        <v>64.62</v>
      </c>
      <c r="AN929" s="5">
        <f t="shared" si="163"/>
        <v>0</v>
      </c>
      <c r="AO929" s="30">
        <f t="shared" si="164"/>
        <v>0</v>
      </c>
      <c r="AP929" s="30">
        <f t="shared" si="159"/>
        <v>0</v>
      </c>
      <c r="AQ929" t="str">
        <f t="shared" si="160"/>
        <v>1978 - 1992</v>
      </c>
      <c r="AR929" s="2">
        <f t="shared" si="161"/>
        <v>1980</v>
      </c>
      <c r="AS929" s="2">
        <f t="shared" si="165"/>
        <v>-99</v>
      </c>
      <c r="AT929" s="31" t="s">
        <v>50</v>
      </c>
      <c r="AU929" s="31" t="s">
        <v>50</v>
      </c>
      <c r="AV929" s="31" t="s">
        <v>141</v>
      </c>
      <c r="AW929" s="31" t="s">
        <v>86</v>
      </c>
      <c r="AX929" s="31" t="s">
        <v>50</v>
      </c>
      <c r="AY929" s="31" t="s">
        <v>50</v>
      </c>
      <c r="AZ929" s="31" t="s">
        <v>152</v>
      </c>
      <c r="BA929" s="31" t="s">
        <v>12218</v>
      </c>
      <c r="BB929" s="31" t="s">
        <v>50</v>
      </c>
      <c r="BC929" s="31" t="s">
        <v>50</v>
      </c>
      <c r="BD929" s="31" t="s">
        <v>50</v>
      </c>
      <c r="BE929" s="31" t="s">
        <v>50</v>
      </c>
      <c r="BF929" s="31" t="s">
        <v>50</v>
      </c>
    </row>
    <row r="930" spans="1:58" ht="45" x14ac:dyDescent="0.25">
      <c r="A930" s="31" t="s">
        <v>3256</v>
      </c>
      <c r="B930" s="31" t="s">
        <v>49</v>
      </c>
      <c r="C930" s="32">
        <v>1</v>
      </c>
      <c r="D930" s="31" t="s">
        <v>50</v>
      </c>
      <c r="E930" s="31" t="s">
        <v>70</v>
      </c>
      <c r="F930" s="31" t="s">
        <v>85</v>
      </c>
      <c r="G930" s="31" t="s">
        <v>50</v>
      </c>
      <c r="H930" s="31" t="s">
        <v>50</v>
      </c>
      <c r="I930" s="31" t="s">
        <v>53</v>
      </c>
      <c r="J930" s="31" t="s">
        <v>54</v>
      </c>
      <c r="K930" s="31" t="s">
        <v>54</v>
      </c>
      <c r="L930" s="31" t="s">
        <v>55</v>
      </c>
      <c r="M930" s="31" t="s">
        <v>51</v>
      </c>
      <c r="N930" s="31" t="s">
        <v>50</v>
      </c>
      <c r="O930" s="31" t="s">
        <v>57</v>
      </c>
      <c r="P930" s="31" t="s">
        <v>160</v>
      </c>
      <c r="Q930" s="31" t="s">
        <v>50</v>
      </c>
      <c r="R930" s="31" t="s">
        <v>58</v>
      </c>
      <c r="S930" s="31" t="s">
        <v>53</v>
      </c>
      <c r="T930" s="31" t="s">
        <v>60</v>
      </c>
      <c r="U930" s="31" t="s">
        <v>60</v>
      </c>
      <c r="V930" s="31" t="s">
        <v>60</v>
      </c>
      <c r="W930" s="31" t="s">
        <v>50</v>
      </c>
      <c r="X930" s="31" t="s">
        <v>50</v>
      </c>
      <c r="Y930" s="31" t="s">
        <v>50</v>
      </c>
      <c r="Z930" s="31" t="s">
        <v>62</v>
      </c>
      <c r="AA930" s="31" t="s">
        <v>50</v>
      </c>
      <c r="AB930" s="31" t="s">
        <v>50</v>
      </c>
      <c r="AC930" s="31" t="s">
        <v>87</v>
      </c>
      <c r="AD930" s="31" t="s">
        <v>72</v>
      </c>
      <c r="AE930" s="2">
        <f t="shared" si="155"/>
        <v>42</v>
      </c>
      <c r="AF930" s="31" t="s">
        <v>227</v>
      </c>
      <c r="AG930" s="31" t="s">
        <v>129</v>
      </c>
      <c r="AH930" s="31" t="s">
        <v>796</v>
      </c>
      <c r="AI930" s="31" t="s">
        <v>12219</v>
      </c>
      <c r="AJ930" s="31">
        <f t="shared" si="156"/>
        <v>0</v>
      </c>
      <c r="AK930" s="34">
        <f t="shared" si="157"/>
        <v>-99</v>
      </c>
      <c r="AL930" s="30">
        <f t="shared" si="158"/>
        <v>-99</v>
      </c>
      <c r="AM930" s="5">
        <f t="shared" si="162"/>
        <v>457.61</v>
      </c>
      <c r="AN930" s="5">
        <f t="shared" si="163"/>
        <v>0</v>
      </c>
      <c r="AO930" s="30">
        <f t="shared" si="164"/>
        <v>0</v>
      </c>
      <c r="AP930" s="30">
        <f t="shared" si="159"/>
        <v>0</v>
      </c>
      <c r="AQ930">
        <f t="shared" si="160"/>
        <v>0</v>
      </c>
      <c r="AR930" s="2">
        <f t="shared" si="161"/>
        <v>0</v>
      </c>
      <c r="AS930" s="2">
        <f t="shared" si="165"/>
        <v>-99</v>
      </c>
      <c r="AT930" s="31" t="s">
        <v>50</v>
      </c>
      <c r="AU930" s="31" t="s">
        <v>50</v>
      </c>
      <c r="AV930" s="31" t="s">
        <v>66</v>
      </c>
      <c r="AW930" s="31" t="s">
        <v>57</v>
      </c>
      <c r="AX930" s="31" t="s">
        <v>67</v>
      </c>
      <c r="AY930" s="31" t="s">
        <v>68</v>
      </c>
      <c r="AZ930" s="31" t="s">
        <v>796</v>
      </c>
      <c r="BA930" s="31" t="s">
        <v>12764</v>
      </c>
      <c r="BB930" s="31" t="s">
        <v>67</v>
      </c>
      <c r="BC930" s="31" t="s">
        <v>53</v>
      </c>
      <c r="BD930" s="31" t="s">
        <v>50</v>
      </c>
      <c r="BE930" s="31" t="s">
        <v>50</v>
      </c>
      <c r="BF930" s="31" t="s">
        <v>50</v>
      </c>
    </row>
    <row r="931" spans="1:58" ht="45" x14ac:dyDescent="0.25">
      <c r="A931" s="31" t="s">
        <v>3341</v>
      </c>
      <c r="B931" s="31" t="s">
        <v>49</v>
      </c>
      <c r="C931" s="32">
        <v>1</v>
      </c>
      <c r="D931" s="31" t="s">
        <v>50</v>
      </c>
      <c r="E931" s="31" t="s">
        <v>85</v>
      </c>
      <c r="F931" s="31" t="s">
        <v>70</v>
      </c>
      <c r="G931" s="31" t="s">
        <v>50</v>
      </c>
      <c r="H931" s="31" t="s">
        <v>50</v>
      </c>
      <c r="I931" s="31" t="s">
        <v>53</v>
      </c>
      <c r="J931" s="31" t="s">
        <v>60</v>
      </c>
      <c r="K931" s="31" t="s">
        <v>54</v>
      </c>
      <c r="L931" s="31" t="s">
        <v>55</v>
      </c>
      <c r="M931" s="31" t="s">
        <v>72</v>
      </c>
      <c r="N931" s="31" t="s">
        <v>50</v>
      </c>
      <c r="O931" s="31" t="s">
        <v>66</v>
      </c>
      <c r="P931" s="31" t="s">
        <v>498</v>
      </c>
      <c r="Q931" s="31" t="s">
        <v>50</v>
      </c>
      <c r="R931" s="31" t="s">
        <v>58</v>
      </c>
      <c r="S931" s="31" t="s">
        <v>53</v>
      </c>
      <c r="T931" s="31" t="s">
        <v>60</v>
      </c>
      <c r="U931" s="31" t="s">
        <v>60</v>
      </c>
      <c r="V931" s="31" t="s">
        <v>66</v>
      </c>
      <c r="W931" s="31" t="s">
        <v>50</v>
      </c>
      <c r="X931" s="31" t="s">
        <v>85</v>
      </c>
      <c r="Y931" s="31" t="s">
        <v>50</v>
      </c>
      <c r="Z931" s="31" t="s">
        <v>62</v>
      </c>
      <c r="AA931" s="31" t="s">
        <v>50</v>
      </c>
      <c r="AB931" s="31" t="s">
        <v>50</v>
      </c>
      <c r="AC931" s="31" t="s">
        <v>87</v>
      </c>
      <c r="AD931" s="31" t="s">
        <v>72</v>
      </c>
      <c r="AE931" s="2">
        <f t="shared" si="155"/>
        <v>42</v>
      </c>
      <c r="AF931" s="31" t="s">
        <v>227</v>
      </c>
      <c r="AG931" s="31" t="s">
        <v>129</v>
      </c>
      <c r="AH931" s="31" t="s">
        <v>796</v>
      </c>
      <c r="AI931" s="31" t="s">
        <v>12220</v>
      </c>
      <c r="AJ931" s="31">
        <f t="shared" si="156"/>
        <v>0</v>
      </c>
      <c r="AK931" s="34">
        <f t="shared" si="157"/>
        <v>-99</v>
      </c>
      <c r="AL931" s="30">
        <f t="shared" si="158"/>
        <v>-99</v>
      </c>
      <c r="AM931" s="5">
        <f t="shared" si="162"/>
        <v>594.34</v>
      </c>
      <c r="AN931" s="5">
        <f t="shared" si="163"/>
        <v>0</v>
      </c>
      <c r="AO931" s="30">
        <f t="shared" si="164"/>
        <v>0</v>
      </c>
      <c r="AP931" s="30">
        <f t="shared" si="159"/>
        <v>0</v>
      </c>
      <c r="AQ931" t="str">
        <f t="shared" si="160"/>
        <v>1978 - 1992</v>
      </c>
      <c r="AR931" s="2">
        <f t="shared" si="161"/>
        <v>1989</v>
      </c>
      <c r="AS931" s="2">
        <f t="shared" si="165"/>
        <v>-99</v>
      </c>
      <c r="AT931" s="31" t="s">
        <v>50</v>
      </c>
      <c r="AU931" s="31" t="s">
        <v>50</v>
      </c>
      <c r="AV931" s="31" t="s">
        <v>141</v>
      </c>
      <c r="AW931" s="31" t="s">
        <v>86</v>
      </c>
      <c r="AX931" s="31" t="s">
        <v>50</v>
      </c>
      <c r="AY931" s="31" t="s">
        <v>50</v>
      </c>
      <c r="AZ931" s="31" t="s">
        <v>796</v>
      </c>
      <c r="BA931" s="31" t="s">
        <v>12220</v>
      </c>
      <c r="BB931" s="31" t="s">
        <v>50</v>
      </c>
      <c r="BC931" s="31" t="s">
        <v>50</v>
      </c>
      <c r="BD931" s="31" t="s">
        <v>50</v>
      </c>
      <c r="BE931" s="31" t="s">
        <v>50</v>
      </c>
      <c r="BF931" s="31" t="s">
        <v>50</v>
      </c>
    </row>
    <row r="932" spans="1:58" ht="45" x14ac:dyDescent="0.25">
      <c r="A932" s="31" t="s">
        <v>451</v>
      </c>
      <c r="B932" s="31" t="s">
        <v>49</v>
      </c>
      <c r="C932" s="32">
        <v>5</v>
      </c>
      <c r="D932" s="31" t="s">
        <v>50</v>
      </c>
      <c r="E932" s="31" t="s">
        <v>52</v>
      </c>
      <c r="F932" s="31" t="s">
        <v>50</v>
      </c>
      <c r="G932" s="31" t="s">
        <v>50</v>
      </c>
      <c r="H932" s="31" t="s">
        <v>50</v>
      </c>
      <c r="I932" s="31" t="s">
        <v>85</v>
      </c>
      <c r="J932" s="31" t="s">
        <v>54</v>
      </c>
      <c r="K932" s="31" t="s">
        <v>54</v>
      </c>
      <c r="L932" s="31" t="s">
        <v>128</v>
      </c>
      <c r="M932" s="31" t="s">
        <v>72</v>
      </c>
      <c r="N932" s="31" t="s">
        <v>56</v>
      </c>
      <c r="O932" s="31" t="s">
        <v>60</v>
      </c>
      <c r="P932" s="31" t="s">
        <v>107</v>
      </c>
      <c r="Q932" s="31" t="s">
        <v>50</v>
      </c>
      <c r="R932" s="31" t="s">
        <v>74</v>
      </c>
      <c r="S932" s="31" t="s">
        <v>59</v>
      </c>
      <c r="T932" s="31" t="s">
        <v>60</v>
      </c>
      <c r="U932" s="31" t="s">
        <v>60</v>
      </c>
      <c r="V932" s="31" t="s">
        <v>60</v>
      </c>
      <c r="W932" s="31" t="s">
        <v>50</v>
      </c>
      <c r="X932" s="31" t="s">
        <v>50</v>
      </c>
      <c r="Y932" s="31" t="s">
        <v>50</v>
      </c>
      <c r="Z932" s="31" t="s">
        <v>62</v>
      </c>
      <c r="AA932" s="31" t="s">
        <v>50</v>
      </c>
      <c r="AB932" s="31" t="s">
        <v>50</v>
      </c>
      <c r="AC932" s="31" t="s">
        <v>63</v>
      </c>
      <c r="AD932" s="31" t="s">
        <v>72</v>
      </c>
      <c r="AE932" s="2">
        <f t="shared" si="155"/>
        <v>42</v>
      </c>
      <c r="AF932" s="31" t="s">
        <v>272</v>
      </c>
      <c r="AG932" s="31" t="s">
        <v>76</v>
      </c>
      <c r="AH932" s="31" t="s">
        <v>1014</v>
      </c>
      <c r="AI932" s="31" t="s">
        <v>12221</v>
      </c>
      <c r="AJ932" s="31">
        <f t="shared" si="156"/>
        <v>0</v>
      </c>
      <c r="AK932" s="34">
        <f t="shared" si="157"/>
        <v>-99</v>
      </c>
      <c r="AL932" s="30">
        <f t="shared" si="158"/>
        <v>-99</v>
      </c>
      <c r="AM932" s="5">
        <f t="shared" si="162"/>
        <v>0</v>
      </c>
      <c r="AN932" s="5">
        <f t="shared" si="163"/>
        <v>0</v>
      </c>
      <c r="AO932" s="30">
        <f t="shared" si="164"/>
        <v>0</v>
      </c>
      <c r="AP932" s="30">
        <f t="shared" si="159"/>
        <v>0</v>
      </c>
      <c r="AQ932" t="str">
        <f t="shared" si="160"/>
        <v>1978 - 1992</v>
      </c>
      <c r="AR932" s="2">
        <f t="shared" si="161"/>
        <v>1988</v>
      </c>
      <c r="AS932" s="2">
        <f t="shared" si="165"/>
        <v>-99</v>
      </c>
      <c r="AT932" s="31" t="s">
        <v>50</v>
      </c>
      <c r="AU932" s="31" t="s">
        <v>50</v>
      </c>
      <c r="AV932" s="31" t="s">
        <v>60</v>
      </c>
      <c r="AW932" s="31" t="s">
        <v>50</v>
      </c>
      <c r="AX932" s="31" t="s">
        <v>50</v>
      </c>
      <c r="AY932" s="31" t="s">
        <v>50</v>
      </c>
      <c r="AZ932" s="31" t="s">
        <v>50</v>
      </c>
      <c r="BA932" s="31" t="s">
        <v>50</v>
      </c>
      <c r="BB932" s="31" t="s">
        <v>50</v>
      </c>
      <c r="BC932" s="31" t="s">
        <v>50</v>
      </c>
      <c r="BD932" s="31" t="s">
        <v>50</v>
      </c>
      <c r="BE932" s="31" t="s">
        <v>50</v>
      </c>
      <c r="BF932" s="31" t="s">
        <v>50</v>
      </c>
    </row>
    <row r="933" spans="1:58" ht="45" x14ac:dyDescent="0.25">
      <c r="A933" s="31" t="s">
        <v>3407</v>
      </c>
      <c r="B933" s="31" t="s">
        <v>49</v>
      </c>
      <c r="C933" s="32">
        <v>1</v>
      </c>
      <c r="D933" s="31" t="s">
        <v>50</v>
      </c>
      <c r="E933" s="31" t="s">
        <v>102</v>
      </c>
      <c r="F933" s="31" t="s">
        <v>570</v>
      </c>
      <c r="G933" s="31" t="s">
        <v>50</v>
      </c>
      <c r="H933" s="31" t="s">
        <v>50</v>
      </c>
      <c r="I933" s="31" t="s">
        <v>99</v>
      </c>
      <c r="J933" s="31" t="s">
        <v>54</v>
      </c>
      <c r="K933" s="31" t="s">
        <v>54</v>
      </c>
      <c r="L933" s="31" t="s">
        <v>128</v>
      </c>
      <c r="M933" s="31" t="s">
        <v>72</v>
      </c>
      <c r="N933" s="31" t="s">
        <v>50</v>
      </c>
      <c r="O933" s="31" t="s">
        <v>57</v>
      </c>
      <c r="P933" s="31" t="s">
        <v>50</v>
      </c>
      <c r="Q933" s="31" t="s">
        <v>143</v>
      </c>
      <c r="R933" s="31" t="s">
        <v>58</v>
      </c>
      <c r="S933" s="31" t="s">
        <v>59</v>
      </c>
      <c r="T933" s="31" t="s">
        <v>60</v>
      </c>
      <c r="U933" s="31" t="s">
        <v>60</v>
      </c>
      <c r="V933" s="31" t="s">
        <v>60</v>
      </c>
      <c r="W933" s="31" t="s">
        <v>50</v>
      </c>
      <c r="X933" s="31" t="s">
        <v>50</v>
      </c>
      <c r="Y933" s="31" t="s">
        <v>50</v>
      </c>
      <c r="Z933" s="31" t="s">
        <v>62</v>
      </c>
      <c r="AA933" s="31" t="s">
        <v>50</v>
      </c>
      <c r="AB933" s="31" t="s">
        <v>50</v>
      </c>
      <c r="AC933" s="31" t="s">
        <v>87</v>
      </c>
      <c r="AD933" s="31" t="s">
        <v>72</v>
      </c>
      <c r="AE933" s="2">
        <f t="shared" si="155"/>
        <v>42</v>
      </c>
      <c r="AF933" s="31" t="s">
        <v>227</v>
      </c>
      <c r="AG933" s="31" t="s">
        <v>129</v>
      </c>
      <c r="AH933" s="31" t="s">
        <v>152</v>
      </c>
      <c r="AI933" s="31" t="s">
        <v>1250</v>
      </c>
      <c r="AJ933" s="31">
        <f t="shared" si="156"/>
        <v>0</v>
      </c>
      <c r="AK933" s="34">
        <f t="shared" si="157"/>
        <v>-99</v>
      </c>
      <c r="AL933" s="30">
        <f t="shared" si="158"/>
        <v>-99</v>
      </c>
      <c r="AM933" s="5">
        <f t="shared" si="162"/>
        <v>110.77</v>
      </c>
      <c r="AN933" s="5">
        <f t="shared" si="163"/>
        <v>0</v>
      </c>
      <c r="AO933" s="30">
        <f t="shared" si="164"/>
        <v>0</v>
      </c>
      <c r="AP933" s="30">
        <f t="shared" si="159"/>
        <v>0</v>
      </c>
      <c r="AQ933" t="str">
        <f t="shared" si="160"/>
        <v>Before 1978</v>
      </c>
      <c r="AR933" s="2">
        <f t="shared" si="161"/>
        <v>1968</v>
      </c>
      <c r="AS933" s="2">
        <f t="shared" si="165"/>
        <v>-99</v>
      </c>
      <c r="AT933" s="31" t="s">
        <v>50</v>
      </c>
      <c r="AU933" s="31" t="s">
        <v>50</v>
      </c>
      <c r="AV933" s="31" t="s">
        <v>141</v>
      </c>
      <c r="AW933" s="31" t="s">
        <v>86</v>
      </c>
      <c r="AX933" s="31" t="s">
        <v>50</v>
      </c>
      <c r="AY933" s="31" t="s">
        <v>50</v>
      </c>
      <c r="AZ933" s="31" t="s">
        <v>50</v>
      </c>
      <c r="BA933" s="31" t="s">
        <v>50</v>
      </c>
      <c r="BB933" s="31" t="s">
        <v>50</v>
      </c>
      <c r="BC933" s="31" t="s">
        <v>50</v>
      </c>
      <c r="BD933" s="31" t="s">
        <v>50</v>
      </c>
      <c r="BE933" s="31" t="s">
        <v>50</v>
      </c>
      <c r="BF933" s="31" t="s">
        <v>50</v>
      </c>
    </row>
    <row r="934" spans="1:58" ht="45" x14ac:dyDescent="0.25">
      <c r="A934" s="31" t="s">
        <v>3596</v>
      </c>
      <c r="B934" s="31" t="s">
        <v>49</v>
      </c>
      <c r="C934" s="32">
        <v>3</v>
      </c>
      <c r="D934" s="31" t="s">
        <v>50</v>
      </c>
      <c r="E934" s="31" t="s">
        <v>85</v>
      </c>
      <c r="F934" s="31" t="s">
        <v>70</v>
      </c>
      <c r="G934" s="31" t="s">
        <v>50</v>
      </c>
      <c r="H934" s="31" t="s">
        <v>50</v>
      </c>
      <c r="I934" s="31" t="s">
        <v>53</v>
      </c>
      <c r="J934" s="31" t="s">
        <v>54</v>
      </c>
      <c r="K934" s="31" t="s">
        <v>54</v>
      </c>
      <c r="L934" s="31" t="s">
        <v>55</v>
      </c>
      <c r="M934" s="31" t="s">
        <v>72</v>
      </c>
      <c r="N934" s="31" t="s">
        <v>50</v>
      </c>
      <c r="O934" s="31" t="s">
        <v>66</v>
      </c>
      <c r="P934" s="31" t="s">
        <v>258</v>
      </c>
      <c r="Q934" s="31" t="s">
        <v>50</v>
      </c>
      <c r="R934" s="31" t="s">
        <v>74</v>
      </c>
      <c r="S934" s="31" t="s">
        <v>59</v>
      </c>
      <c r="T934" s="31" t="s">
        <v>60</v>
      </c>
      <c r="U934" s="31" t="s">
        <v>60</v>
      </c>
      <c r="V934" s="31" t="s">
        <v>66</v>
      </c>
      <c r="W934" s="31" t="s">
        <v>50</v>
      </c>
      <c r="X934" s="31" t="s">
        <v>50</v>
      </c>
      <c r="Y934" s="31" t="s">
        <v>50</v>
      </c>
      <c r="Z934" s="31" t="s">
        <v>62</v>
      </c>
      <c r="AA934" s="31" t="s">
        <v>50</v>
      </c>
      <c r="AB934" s="31" t="s">
        <v>50</v>
      </c>
      <c r="AC934" s="31" t="s">
        <v>87</v>
      </c>
      <c r="AD934" s="31" t="s">
        <v>72</v>
      </c>
      <c r="AE934" s="2">
        <f t="shared" si="155"/>
        <v>42</v>
      </c>
      <c r="AF934" s="31" t="s">
        <v>227</v>
      </c>
      <c r="AG934" s="31" t="s">
        <v>129</v>
      </c>
      <c r="AH934" s="31" t="s">
        <v>144</v>
      </c>
      <c r="AI934" s="31" t="s">
        <v>1253</v>
      </c>
      <c r="AJ934" s="31">
        <f t="shared" si="156"/>
        <v>0</v>
      </c>
      <c r="AK934" s="34">
        <f t="shared" si="157"/>
        <v>-99</v>
      </c>
      <c r="AL934" s="30">
        <f t="shared" si="158"/>
        <v>-99</v>
      </c>
      <c r="AM934" s="5">
        <f t="shared" si="162"/>
        <v>14.85</v>
      </c>
      <c r="AN934" s="5">
        <f t="shared" si="163"/>
        <v>0</v>
      </c>
      <c r="AO934" s="30">
        <f t="shared" si="164"/>
        <v>0</v>
      </c>
      <c r="AP934" s="30">
        <f t="shared" si="159"/>
        <v>0</v>
      </c>
      <c r="AQ934" t="str">
        <f t="shared" si="160"/>
        <v>1993 - 2001</v>
      </c>
      <c r="AR934" s="2">
        <f t="shared" si="161"/>
        <v>1994</v>
      </c>
      <c r="AS934" s="2">
        <f t="shared" si="165"/>
        <v>-99</v>
      </c>
      <c r="AT934" s="31" t="s">
        <v>50</v>
      </c>
      <c r="AU934" s="31" t="s">
        <v>50</v>
      </c>
      <c r="AV934" s="31" t="s">
        <v>141</v>
      </c>
      <c r="AW934" s="31" t="s">
        <v>86</v>
      </c>
      <c r="AX934" s="31" t="s">
        <v>355</v>
      </c>
      <c r="AY934" s="31" t="s">
        <v>179</v>
      </c>
      <c r="AZ934" s="31" t="s">
        <v>144</v>
      </c>
      <c r="BA934" s="31" t="s">
        <v>1253</v>
      </c>
      <c r="BB934" s="31" t="s">
        <v>50</v>
      </c>
      <c r="BC934" s="31" t="s">
        <v>50</v>
      </c>
      <c r="BD934" s="31" t="s">
        <v>50</v>
      </c>
      <c r="BE934" s="31" t="s">
        <v>50</v>
      </c>
      <c r="BF934" s="31" t="s">
        <v>50</v>
      </c>
    </row>
    <row r="935" spans="1:58" ht="45" x14ac:dyDescent="0.25">
      <c r="A935" s="31" t="s">
        <v>3632</v>
      </c>
      <c r="B935" s="31" t="s">
        <v>49</v>
      </c>
      <c r="C935" s="32">
        <v>5</v>
      </c>
      <c r="D935" s="31" t="s">
        <v>304</v>
      </c>
      <c r="E935" s="31" t="s">
        <v>70</v>
      </c>
      <c r="F935" s="31" t="s">
        <v>71</v>
      </c>
      <c r="G935" s="31" t="s">
        <v>96</v>
      </c>
      <c r="H935" s="31" t="s">
        <v>194</v>
      </c>
      <c r="I935" s="31" t="s">
        <v>304</v>
      </c>
      <c r="J935" s="31" t="s">
        <v>54</v>
      </c>
      <c r="K935" s="31" t="s">
        <v>54</v>
      </c>
      <c r="L935" s="31" t="s">
        <v>55</v>
      </c>
      <c r="M935" s="31" t="s">
        <v>51</v>
      </c>
      <c r="N935" s="31" t="s">
        <v>60</v>
      </c>
      <c r="O935" s="31" t="s">
        <v>60</v>
      </c>
      <c r="P935" s="31" t="s">
        <v>98</v>
      </c>
      <c r="Q935" s="31" t="s">
        <v>98</v>
      </c>
      <c r="R935" s="31" t="s">
        <v>86</v>
      </c>
      <c r="S935" s="31" t="s">
        <v>59</v>
      </c>
      <c r="T935" s="31" t="s">
        <v>60</v>
      </c>
      <c r="U935" s="31" t="s">
        <v>50</v>
      </c>
      <c r="V935" s="31" t="s">
        <v>50</v>
      </c>
      <c r="W935" s="31" t="s">
        <v>50</v>
      </c>
      <c r="X935" s="31" t="s">
        <v>50</v>
      </c>
      <c r="Y935" s="31" t="s">
        <v>50</v>
      </c>
      <c r="Z935" s="31" t="s">
        <v>62</v>
      </c>
      <c r="AA935" s="31" t="s">
        <v>50</v>
      </c>
      <c r="AB935" s="31" t="s">
        <v>50</v>
      </c>
      <c r="AC935" s="31" t="s">
        <v>63</v>
      </c>
      <c r="AD935" s="31" t="s">
        <v>72</v>
      </c>
      <c r="AE935" s="2">
        <f t="shared" si="155"/>
        <v>42</v>
      </c>
      <c r="AF935" s="31" t="s">
        <v>227</v>
      </c>
      <c r="AG935" s="31" t="s">
        <v>129</v>
      </c>
      <c r="AH935" s="31" t="s">
        <v>144</v>
      </c>
      <c r="AI935" s="31" t="s">
        <v>12222</v>
      </c>
      <c r="AJ935" s="31">
        <f t="shared" si="156"/>
        <v>0</v>
      </c>
      <c r="AK935" s="34">
        <f t="shared" si="157"/>
        <v>-99</v>
      </c>
      <c r="AL935" s="30">
        <f t="shared" si="158"/>
        <v>-99</v>
      </c>
      <c r="AM935" s="5">
        <f t="shared" si="162"/>
        <v>10.41</v>
      </c>
      <c r="AN935" s="5">
        <f t="shared" si="163"/>
        <v>0</v>
      </c>
      <c r="AO935" s="30">
        <f t="shared" si="164"/>
        <v>0</v>
      </c>
      <c r="AP935" s="30">
        <f t="shared" si="159"/>
        <v>0</v>
      </c>
      <c r="AQ935" t="str">
        <f t="shared" si="160"/>
        <v>1978 - 1992</v>
      </c>
      <c r="AR935" s="2">
        <f t="shared" si="161"/>
        <v>1989</v>
      </c>
      <c r="AS935" s="2">
        <f t="shared" si="165"/>
        <v>-99</v>
      </c>
      <c r="AT935" s="31" t="s">
        <v>50</v>
      </c>
      <c r="AU935" s="31" t="s">
        <v>50</v>
      </c>
      <c r="AV935" s="31" t="s">
        <v>66</v>
      </c>
      <c r="AW935" s="31" t="s">
        <v>57</v>
      </c>
      <c r="AX935" s="31" t="s">
        <v>755</v>
      </c>
      <c r="AY935" s="31" t="s">
        <v>68</v>
      </c>
      <c r="AZ935" s="31" t="s">
        <v>144</v>
      </c>
      <c r="BA935" s="31" t="s">
        <v>12222</v>
      </c>
      <c r="BB935" s="31" t="s">
        <v>50</v>
      </c>
      <c r="BC935" s="31" t="s">
        <v>50</v>
      </c>
      <c r="BD935" s="31" t="s">
        <v>50</v>
      </c>
      <c r="BE935" s="31" t="s">
        <v>50</v>
      </c>
      <c r="BF935" s="31" t="s">
        <v>50</v>
      </c>
    </row>
    <row r="936" spans="1:58" ht="45" x14ac:dyDescent="0.25">
      <c r="A936" s="31" t="s">
        <v>3748</v>
      </c>
      <c r="B936" s="31" t="s">
        <v>49</v>
      </c>
      <c r="C936" s="32">
        <v>1</v>
      </c>
      <c r="D936" s="31" t="s">
        <v>50</v>
      </c>
      <c r="E936" s="31" t="s">
        <v>214</v>
      </c>
      <c r="F936" s="31" t="s">
        <v>245</v>
      </c>
      <c r="G936" s="31" t="s">
        <v>50</v>
      </c>
      <c r="H936" s="31" t="s">
        <v>50</v>
      </c>
      <c r="I936" s="31" t="s">
        <v>53</v>
      </c>
      <c r="J936" s="31" t="s">
        <v>54</v>
      </c>
      <c r="K936" s="31" t="s">
        <v>54</v>
      </c>
      <c r="L936" s="31" t="s">
        <v>55</v>
      </c>
      <c r="M936" s="31" t="s">
        <v>72</v>
      </c>
      <c r="N936" s="31" t="s">
        <v>50</v>
      </c>
      <c r="O936" s="31" t="s">
        <v>66</v>
      </c>
      <c r="P936" s="31" t="s">
        <v>588</v>
      </c>
      <c r="Q936" s="31" t="s">
        <v>50</v>
      </c>
      <c r="R936" s="31" t="s">
        <v>129</v>
      </c>
      <c r="S936" s="31" t="s">
        <v>59</v>
      </c>
      <c r="T936" s="31" t="s">
        <v>60</v>
      </c>
      <c r="U936" s="31" t="s">
        <v>60</v>
      </c>
      <c r="V936" s="31" t="s">
        <v>66</v>
      </c>
      <c r="W936" s="31" t="s">
        <v>50</v>
      </c>
      <c r="X936" s="31" t="s">
        <v>161</v>
      </c>
      <c r="Y936" s="31" t="s">
        <v>50</v>
      </c>
      <c r="Z936" s="31" t="s">
        <v>62</v>
      </c>
      <c r="AA936" s="31" t="s">
        <v>50</v>
      </c>
      <c r="AB936" s="31" t="s">
        <v>50</v>
      </c>
      <c r="AC936" s="31" t="s">
        <v>87</v>
      </c>
      <c r="AD936" s="31" t="s">
        <v>72</v>
      </c>
      <c r="AE936" s="2">
        <f t="shared" si="155"/>
        <v>42</v>
      </c>
      <c r="AF936" s="31" t="s">
        <v>227</v>
      </c>
      <c r="AG936" s="31" t="s">
        <v>129</v>
      </c>
      <c r="AH936" s="31" t="s">
        <v>269</v>
      </c>
      <c r="AI936" s="31" t="s">
        <v>12223</v>
      </c>
      <c r="AJ936" s="31">
        <f t="shared" si="156"/>
        <v>0</v>
      </c>
      <c r="AK936" s="34">
        <f t="shared" si="157"/>
        <v>-99</v>
      </c>
      <c r="AL936" s="30">
        <f t="shared" si="158"/>
        <v>-99</v>
      </c>
      <c r="AM936" s="5">
        <f t="shared" si="162"/>
        <v>1163.43</v>
      </c>
      <c r="AN936" s="5">
        <f t="shared" si="163"/>
        <v>0</v>
      </c>
      <c r="AO936" s="30">
        <f t="shared" si="164"/>
        <v>0</v>
      </c>
      <c r="AP936" s="30">
        <f t="shared" si="159"/>
        <v>0</v>
      </c>
      <c r="AQ936" t="str">
        <f t="shared" si="160"/>
        <v>Before 1978</v>
      </c>
      <c r="AR936" s="2">
        <f t="shared" si="161"/>
        <v>1902</v>
      </c>
      <c r="AS936" s="2">
        <f t="shared" si="165"/>
        <v>-99</v>
      </c>
      <c r="AT936" s="31" t="s">
        <v>50</v>
      </c>
      <c r="AU936" s="31" t="s">
        <v>50</v>
      </c>
      <c r="AV936" s="31" t="s">
        <v>66</v>
      </c>
      <c r="AW936" s="31" t="s">
        <v>57</v>
      </c>
      <c r="AX936" s="31" t="s">
        <v>565</v>
      </c>
      <c r="AY936" s="31" t="s">
        <v>68</v>
      </c>
      <c r="AZ936" s="31" t="s">
        <v>50</v>
      </c>
      <c r="BA936" s="31" t="s">
        <v>50</v>
      </c>
      <c r="BB936" s="31" t="s">
        <v>50</v>
      </c>
      <c r="BC936" s="31" t="s">
        <v>50</v>
      </c>
      <c r="BD936" s="31" t="s">
        <v>50</v>
      </c>
      <c r="BE936" s="31" t="s">
        <v>50</v>
      </c>
      <c r="BF936" s="31" t="s">
        <v>50</v>
      </c>
    </row>
    <row r="937" spans="1:58" ht="45" x14ac:dyDescent="0.25">
      <c r="A937" s="31" t="s">
        <v>3748</v>
      </c>
      <c r="B937" s="31" t="s">
        <v>49</v>
      </c>
      <c r="C937" s="32">
        <v>3</v>
      </c>
      <c r="D937" s="31" t="s">
        <v>50</v>
      </c>
      <c r="E937" s="31" t="s">
        <v>214</v>
      </c>
      <c r="F937" s="31" t="s">
        <v>245</v>
      </c>
      <c r="G937" s="31" t="s">
        <v>50</v>
      </c>
      <c r="H937" s="31" t="s">
        <v>50</v>
      </c>
      <c r="I937" s="31" t="s">
        <v>97</v>
      </c>
      <c r="J937" s="31" t="s">
        <v>54</v>
      </c>
      <c r="K937" s="31" t="s">
        <v>54</v>
      </c>
      <c r="L937" s="31" t="s">
        <v>55</v>
      </c>
      <c r="M937" s="31" t="s">
        <v>72</v>
      </c>
      <c r="N937" s="31" t="s">
        <v>50</v>
      </c>
      <c r="O937" s="31" t="s">
        <v>57</v>
      </c>
      <c r="P937" s="31" t="s">
        <v>115</v>
      </c>
      <c r="Q937" s="31" t="s">
        <v>50</v>
      </c>
      <c r="R937" s="31" t="s">
        <v>74</v>
      </c>
      <c r="S937" s="31" t="s">
        <v>59</v>
      </c>
      <c r="T937" s="31" t="s">
        <v>60</v>
      </c>
      <c r="U937" s="31" t="s">
        <v>60</v>
      </c>
      <c r="V937" s="31" t="s">
        <v>66</v>
      </c>
      <c r="W937" s="31" t="s">
        <v>50</v>
      </c>
      <c r="X937" s="31" t="s">
        <v>50</v>
      </c>
      <c r="Y937" s="31" t="s">
        <v>50</v>
      </c>
      <c r="Z937" s="31" t="s">
        <v>62</v>
      </c>
      <c r="AA937" s="31" t="s">
        <v>50</v>
      </c>
      <c r="AB937" s="31" t="s">
        <v>50</v>
      </c>
      <c r="AC937" s="31" t="s">
        <v>87</v>
      </c>
      <c r="AD937" s="31" t="s">
        <v>72</v>
      </c>
      <c r="AE937" s="2">
        <f t="shared" si="155"/>
        <v>42</v>
      </c>
      <c r="AF937" s="31" t="s">
        <v>227</v>
      </c>
      <c r="AG937" s="31" t="s">
        <v>129</v>
      </c>
      <c r="AH937" s="31" t="s">
        <v>77</v>
      </c>
      <c r="AI937" s="31" t="s">
        <v>12224</v>
      </c>
      <c r="AJ937" s="31">
        <f t="shared" si="156"/>
        <v>0</v>
      </c>
      <c r="AK937" s="34">
        <f t="shared" si="157"/>
        <v>-99</v>
      </c>
      <c r="AL937" s="30">
        <f t="shared" si="158"/>
        <v>-99</v>
      </c>
      <c r="AM937" s="5">
        <f t="shared" si="162"/>
        <v>1163.43</v>
      </c>
      <c r="AN937" s="5">
        <f t="shared" si="163"/>
        <v>0</v>
      </c>
      <c r="AO937" s="30">
        <f t="shared" si="164"/>
        <v>0</v>
      </c>
      <c r="AP937" s="30">
        <f t="shared" si="159"/>
        <v>0</v>
      </c>
      <c r="AQ937" t="str">
        <f t="shared" si="160"/>
        <v>Before 1978</v>
      </c>
      <c r="AR937" s="2">
        <f t="shared" si="161"/>
        <v>1902</v>
      </c>
      <c r="AS937" s="2">
        <f t="shared" si="165"/>
        <v>-99</v>
      </c>
      <c r="AT937" s="31" t="s">
        <v>50</v>
      </c>
      <c r="AU937" s="31" t="s">
        <v>50</v>
      </c>
      <c r="AV937" s="31" t="s">
        <v>66</v>
      </c>
      <c r="AW937" s="31" t="s">
        <v>57</v>
      </c>
      <c r="AX937" s="31" t="s">
        <v>184</v>
      </c>
      <c r="AY937" s="31" t="s">
        <v>68</v>
      </c>
      <c r="AZ937" s="31" t="s">
        <v>50</v>
      </c>
      <c r="BA937" s="31" t="s">
        <v>50</v>
      </c>
      <c r="BB937" s="31" t="s">
        <v>50</v>
      </c>
      <c r="BC937" s="31" t="s">
        <v>50</v>
      </c>
      <c r="BD937" s="31" t="s">
        <v>50</v>
      </c>
      <c r="BE937" s="31" t="s">
        <v>50</v>
      </c>
      <c r="BF937" s="31" t="s">
        <v>50</v>
      </c>
    </row>
    <row r="938" spans="1:58" ht="45" x14ac:dyDescent="0.25">
      <c r="A938" s="31" t="s">
        <v>3798</v>
      </c>
      <c r="B938" s="31" t="s">
        <v>49</v>
      </c>
      <c r="C938" s="32">
        <v>2</v>
      </c>
      <c r="D938" s="31" t="s">
        <v>50</v>
      </c>
      <c r="E938" s="31" t="s">
        <v>85</v>
      </c>
      <c r="F938" s="31" t="s">
        <v>70</v>
      </c>
      <c r="G938" s="31" t="s">
        <v>50</v>
      </c>
      <c r="H938" s="31" t="s">
        <v>50</v>
      </c>
      <c r="I938" s="31" t="s">
        <v>53</v>
      </c>
      <c r="J938" s="31" t="s">
        <v>54</v>
      </c>
      <c r="K938" s="31" t="s">
        <v>54</v>
      </c>
      <c r="L938" s="31" t="s">
        <v>55</v>
      </c>
      <c r="M938" s="31" t="s">
        <v>72</v>
      </c>
      <c r="N938" s="31" t="s">
        <v>50</v>
      </c>
      <c r="O938" s="31" t="s">
        <v>57</v>
      </c>
      <c r="P938" s="31" t="s">
        <v>50</v>
      </c>
      <c r="Q938" s="31" t="s">
        <v>50</v>
      </c>
      <c r="R938" s="31" t="s">
        <v>74</v>
      </c>
      <c r="S938" s="31" t="s">
        <v>58</v>
      </c>
      <c r="T938" s="31" t="s">
        <v>60</v>
      </c>
      <c r="U938" s="31" t="s">
        <v>60</v>
      </c>
      <c r="V938" s="31" t="s">
        <v>60</v>
      </c>
      <c r="W938" s="31" t="s">
        <v>50</v>
      </c>
      <c r="X938" s="31" t="s">
        <v>50</v>
      </c>
      <c r="Y938" s="31" t="s">
        <v>50</v>
      </c>
      <c r="Z938" s="31" t="s">
        <v>62</v>
      </c>
      <c r="AA938" s="31" t="s">
        <v>50</v>
      </c>
      <c r="AB938" s="31" t="s">
        <v>50</v>
      </c>
      <c r="AC938" s="31" t="s">
        <v>87</v>
      </c>
      <c r="AD938" s="31" t="s">
        <v>72</v>
      </c>
      <c r="AE938" s="2">
        <f t="shared" si="155"/>
        <v>42</v>
      </c>
      <c r="AF938" s="31" t="s">
        <v>227</v>
      </c>
      <c r="AG938" s="31" t="s">
        <v>129</v>
      </c>
      <c r="AH938" s="31" t="s">
        <v>77</v>
      </c>
      <c r="AI938" s="31" t="s">
        <v>12225</v>
      </c>
      <c r="AJ938" s="31">
        <f t="shared" si="156"/>
        <v>0</v>
      </c>
      <c r="AK938" s="34">
        <f t="shared" si="157"/>
        <v>-99</v>
      </c>
      <c r="AL938" s="30">
        <f t="shared" si="158"/>
        <v>-99</v>
      </c>
      <c r="AM938" s="5">
        <f t="shared" si="162"/>
        <v>464.88</v>
      </c>
      <c r="AN938" s="5">
        <f t="shared" si="163"/>
        <v>0</v>
      </c>
      <c r="AO938" s="30">
        <f t="shared" si="164"/>
        <v>0</v>
      </c>
      <c r="AP938" s="30">
        <f t="shared" si="159"/>
        <v>0</v>
      </c>
      <c r="AQ938" t="str">
        <f t="shared" si="160"/>
        <v>2002 - 2005</v>
      </c>
      <c r="AR938" s="2">
        <f t="shared" si="161"/>
        <v>2004</v>
      </c>
      <c r="AS938" s="2">
        <f t="shared" si="165"/>
        <v>-99</v>
      </c>
      <c r="AT938" s="31" t="s">
        <v>50</v>
      </c>
      <c r="AU938" s="31" t="s">
        <v>50</v>
      </c>
      <c r="AV938" s="31" t="s">
        <v>141</v>
      </c>
      <c r="AW938" s="31" t="s">
        <v>86</v>
      </c>
      <c r="AX938" s="31" t="s">
        <v>50</v>
      </c>
      <c r="AY938" s="31" t="s">
        <v>50</v>
      </c>
      <c r="AZ938" s="31" t="s">
        <v>77</v>
      </c>
      <c r="BA938" s="31" t="s">
        <v>12225</v>
      </c>
      <c r="BB938" s="31" t="s">
        <v>50</v>
      </c>
      <c r="BC938" s="31" t="s">
        <v>50</v>
      </c>
      <c r="BD938" s="31" t="s">
        <v>50</v>
      </c>
      <c r="BE938" s="31" t="s">
        <v>50</v>
      </c>
      <c r="BF938" s="31" t="s">
        <v>50</v>
      </c>
    </row>
    <row r="939" spans="1:58" ht="45" x14ac:dyDescent="0.25">
      <c r="A939" s="31" t="s">
        <v>3869</v>
      </c>
      <c r="B939" s="31" t="s">
        <v>49</v>
      </c>
      <c r="C939" s="32">
        <v>6</v>
      </c>
      <c r="D939" s="31" t="s">
        <v>50</v>
      </c>
      <c r="E939" s="31" t="s">
        <v>84</v>
      </c>
      <c r="F939" s="31" t="s">
        <v>85</v>
      </c>
      <c r="G939" s="31" t="s">
        <v>50</v>
      </c>
      <c r="H939" s="31" t="s">
        <v>50</v>
      </c>
      <c r="I939" s="31" t="s">
        <v>53</v>
      </c>
      <c r="J939" s="31" t="s">
        <v>54</v>
      </c>
      <c r="K939" s="31" t="s">
        <v>54</v>
      </c>
      <c r="L939" s="31" t="s">
        <v>55</v>
      </c>
      <c r="M939" s="31" t="s">
        <v>72</v>
      </c>
      <c r="N939" s="31" t="s">
        <v>60</v>
      </c>
      <c r="O939" s="31" t="s">
        <v>57</v>
      </c>
      <c r="P939" s="31" t="s">
        <v>50</v>
      </c>
      <c r="Q939" s="31" t="s">
        <v>258</v>
      </c>
      <c r="R939" s="31" t="s">
        <v>58</v>
      </c>
      <c r="S939" s="31" t="s">
        <v>59</v>
      </c>
      <c r="T939" s="31" t="s">
        <v>60</v>
      </c>
      <c r="U939" s="31" t="s">
        <v>60</v>
      </c>
      <c r="V939" s="31" t="s">
        <v>50</v>
      </c>
      <c r="W939" s="31" t="s">
        <v>50</v>
      </c>
      <c r="X939" s="31" t="s">
        <v>50</v>
      </c>
      <c r="Y939" s="31" t="s">
        <v>61</v>
      </c>
      <c r="Z939" s="31" t="s">
        <v>62</v>
      </c>
      <c r="AA939" s="31" t="s">
        <v>50</v>
      </c>
      <c r="AB939" s="31" t="s">
        <v>50</v>
      </c>
      <c r="AC939" s="31" t="s">
        <v>50</v>
      </c>
      <c r="AD939" s="31" t="s">
        <v>50</v>
      </c>
      <c r="AE939" s="2">
        <f t="shared" si="155"/>
        <v>42</v>
      </c>
      <c r="AF939" s="31" t="s">
        <v>227</v>
      </c>
      <c r="AG939" s="31" t="s">
        <v>129</v>
      </c>
      <c r="AH939" s="31" t="s">
        <v>152</v>
      </c>
      <c r="AI939" s="31" t="s">
        <v>12226</v>
      </c>
      <c r="AJ939" s="31">
        <f t="shared" si="156"/>
        <v>0</v>
      </c>
      <c r="AK939" s="34">
        <f t="shared" si="157"/>
        <v>-99</v>
      </c>
      <c r="AL939" s="30">
        <f t="shared" si="158"/>
        <v>-99</v>
      </c>
      <c r="AM939" s="5">
        <f t="shared" si="162"/>
        <v>578.04</v>
      </c>
      <c r="AN939" s="5">
        <f t="shared" si="163"/>
        <v>0</v>
      </c>
      <c r="AO939" s="30">
        <f t="shared" si="164"/>
        <v>0</v>
      </c>
      <c r="AP939" s="30">
        <f t="shared" si="159"/>
        <v>0</v>
      </c>
      <c r="AQ939" t="str">
        <f t="shared" si="160"/>
        <v>1978 - 1992</v>
      </c>
      <c r="AR939" s="2">
        <f t="shared" si="161"/>
        <v>1980</v>
      </c>
      <c r="AS939" s="2">
        <f t="shared" si="165"/>
        <v>-99</v>
      </c>
      <c r="AT939" s="31" t="s">
        <v>50</v>
      </c>
      <c r="AU939" s="31" t="s">
        <v>50</v>
      </c>
      <c r="AV939" s="31" t="s">
        <v>66</v>
      </c>
      <c r="AW939" s="31" t="s">
        <v>57</v>
      </c>
      <c r="AX939" s="31" t="s">
        <v>50</v>
      </c>
      <c r="AY939" s="31" t="s">
        <v>50</v>
      </c>
      <c r="AZ939" s="31" t="s">
        <v>50</v>
      </c>
      <c r="BA939" s="31" t="s">
        <v>50</v>
      </c>
      <c r="BB939" s="31" t="s">
        <v>50</v>
      </c>
      <c r="BC939" s="31" t="s">
        <v>50</v>
      </c>
      <c r="BD939" s="31" t="s">
        <v>50</v>
      </c>
      <c r="BE939" s="31" t="s">
        <v>50</v>
      </c>
      <c r="BF939" s="31" t="s">
        <v>50</v>
      </c>
    </row>
    <row r="940" spans="1:58" ht="45" x14ac:dyDescent="0.25">
      <c r="A940" s="31" t="s">
        <v>635</v>
      </c>
      <c r="B940" s="31" t="s">
        <v>49</v>
      </c>
      <c r="C940" s="32">
        <v>1</v>
      </c>
      <c r="D940" s="31" t="s">
        <v>50</v>
      </c>
      <c r="E940" s="31" t="s">
        <v>85</v>
      </c>
      <c r="F940" s="31" t="s">
        <v>70</v>
      </c>
      <c r="G940" s="31" t="s">
        <v>50</v>
      </c>
      <c r="H940" s="31" t="s">
        <v>50</v>
      </c>
      <c r="I940" s="31" t="s">
        <v>53</v>
      </c>
      <c r="J940" s="31" t="s">
        <v>54</v>
      </c>
      <c r="K940" s="31" t="s">
        <v>54</v>
      </c>
      <c r="L940" s="31" t="s">
        <v>55</v>
      </c>
      <c r="M940" s="31" t="s">
        <v>72</v>
      </c>
      <c r="N940" s="31" t="s">
        <v>56</v>
      </c>
      <c r="O940" s="31" t="s">
        <v>60</v>
      </c>
      <c r="P940" s="31" t="s">
        <v>73</v>
      </c>
      <c r="Q940" s="31" t="s">
        <v>50</v>
      </c>
      <c r="R940" s="31" t="s">
        <v>58</v>
      </c>
      <c r="S940" s="31" t="s">
        <v>53</v>
      </c>
      <c r="T940" s="31" t="s">
        <v>60</v>
      </c>
      <c r="U940" s="31" t="s">
        <v>60</v>
      </c>
      <c r="V940" s="31" t="s">
        <v>60</v>
      </c>
      <c r="W940" s="31" t="s">
        <v>50</v>
      </c>
      <c r="X940" s="31" t="s">
        <v>50</v>
      </c>
      <c r="Y940" s="31" t="s">
        <v>50</v>
      </c>
      <c r="Z940" s="31" t="s">
        <v>62</v>
      </c>
      <c r="AA940" s="31" t="s">
        <v>50</v>
      </c>
      <c r="AB940" s="31" t="s">
        <v>50</v>
      </c>
      <c r="AC940" s="31" t="s">
        <v>63</v>
      </c>
      <c r="AD940" s="31" t="s">
        <v>72</v>
      </c>
      <c r="AE940" s="2">
        <f t="shared" si="155"/>
        <v>42</v>
      </c>
      <c r="AF940" s="31" t="s">
        <v>227</v>
      </c>
      <c r="AG940" s="31" t="s">
        <v>129</v>
      </c>
      <c r="AH940" s="31" t="s">
        <v>924</v>
      </c>
      <c r="AI940" s="31" t="s">
        <v>1203</v>
      </c>
      <c r="AJ940" s="31">
        <f t="shared" si="156"/>
        <v>1</v>
      </c>
      <c r="AK940" s="34">
        <f t="shared" si="157"/>
        <v>1</v>
      </c>
      <c r="AL940" s="30">
        <f t="shared" si="158"/>
        <v>1</v>
      </c>
      <c r="AM940" s="5">
        <f t="shared" si="162"/>
        <v>594.34</v>
      </c>
      <c r="AN940" s="5">
        <f t="shared" si="163"/>
        <v>42</v>
      </c>
      <c r="AO940" s="30">
        <f t="shared" si="164"/>
        <v>546</v>
      </c>
      <c r="AP940" s="30">
        <f t="shared" si="159"/>
        <v>546</v>
      </c>
      <c r="AQ940" t="str">
        <f t="shared" si="160"/>
        <v>Before 1978</v>
      </c>
      <c r="AR940" s="2">
        <f t="shared" si="161"/>
        <v>1950</v>
      </c>
      <c r="AS940" s="2">
        <f t="shared" si="165"/>
        <v>13</v>
      </c>
      <c r="AT940" s="31" t="s">
        <v>50</v>
      </c>
      <c r="AU940" s="31" t="s">
        <v>100</v>
      </c>
      <c r="AV940" s="31" t="s">
        <v>66</v>
      </c>
      <c r="AW940" s="31" t="s">
        <v>57</v>
      </c>
      <c r="AX940" s="31" t="s">
        <v>67</v>
      </c>
      <c r="AY940" s="31" t="s">
        <v>68</v>
      </c>
      <c r="AZ940" s="31" t="s">
        <v>924</v>
      </c>
      <c r="BA940" s="31" t="s">
        <v>1203</v>
      </c>
      <c r="BB940" s="31" t="s">
        <v>67</v>
      </c>
      <c r="BC940" s="31" t="s">
        <v>53</v>
      </c>
      <c r="BD940" s="31" t="s">
        <v>50</v>
      </c>
      <c r="BE940" s="31" t="s">
        <v>50</v>
      </c>
      <c r="BF940" s="31" t="s">
        <v>50</v>
      </c>
    </row>
    <row r="941" spans="1:58" ht="45" x14ac:dyDescent="0.25">
      <c r="A941" s="31" t="s">
        <v>1204</v>
      </c>
      <c r="B941" s="31" t="s">
        <v>49</v>
      </c>
      <c r="C941" s="32">
        <v>1</v>
      </c>
      <c r="D941" s="31" t="s">
        <v>50</v>
      </c>
      <c r="E941" s="31" t="s">
        <v>84</v>
      </c>
      <c r="F941" s="31" t="s">
        <v>52</v>
      </c>
      <c r="G941" s="31" t="s">
        <v>50</v>
      </c>
      <c r="H941" s="31" t="s">
        <v>50</v>
      </c>
      <c r="I941" s="31" t="s">
        <v>53</v>
      </c>
      <c r="J941" s="31" t="s">
        <v>54</v>
      </c>
      <c r="K941" s="31" t="s">
        <v>54</v>
      </c>
      <c r="L941" s="31" t="s">
        <v>128</v>
      </c>
      <c r="M941" s="31" t="s">
        <v>1048</v>
      </c>
      <c r="N941" s="31" t="s">
        <v>50</v>
      </c>
      <c r="O941" s="31" t="s">
        <v>57</v>
      </c>
      <c r="P941" s="31" t="s">
        <v>50</v>
      </c>
      <c r="Q941" s="31" t="s">
        <v>1205</v>
      </c>
      <c r="R941" s="31" t="s">
        <v>58</v>
      </c>
      <c r="S941" s="31" t="s">
        <v>53</v>
      </c>
      <c r="T941" s="31" t="s">
        <v>60</v>
      </c>
      <c r="U941" s="31" t="s">
        <v>60</v>
      </c>
      <c r="V941" s="31" t="s">
        <v>60</v>
      </c>
      <c r="W941" s="31" t="s">
        <v>50</v>
      </c>
      <c r="X941" s="31" t="s">
        <v>50</v>
      </c>
      <c r="Y941" s="31" t="s">
        <v>50</v>
      </c>
      <c r="Z941" s="31" t="s">
        <v>62</v>
      </c>
      <c r="AA941" s="31" t="s">
        <v>50</v>
      </c>
      <c r="AB941" s="31" t="s">
        <v>50</v>
      </c>
      <c r="AC941" s="31" t="s">
        <v>87</v>
      </c>
      <c r="AD941" s="31" t="s">
        <v>72</v>
      </c>
      <c r="AE941" s="2">
        <f t="shared" si="155"/>
        <v>42</v>
      </c>
      <c r="AF941" s="31" t="s">
        <v>227</v>
      </c>
      <c r="AG941" s="31" t="s">
        <v>129</v>
      </c>
      <c r="AH941" s="31" t="s">
        <v>152</v>
      </c>
      <c r="AI941" s="31" t="s">
        <v>1206</v>
      </c>
      <c r="AJ941" s="31">
        <f t="shared" si="156"/>
        <v>32</v>
      </c>
      <c r="AK941" s="34">
        <f t="shared" si="157"/>
        <v>28</v>
      </c>
      <c r="AL941" s="30">
        <f t="shared" si="158"/>
        <v>-99</v>
      </c>
      <c r="AM941" s="5">
        <f t="shared" si="162"/>
        <v>43.34</v>
      </c>
      <c r="AN941" s="5">
        <f t="shared" si="163"/>
        <v>1344</v>
      </c>
      <c r="AO941" s="30">
        <f t="shared" si="164"/>
        <v>13036.8</v>
      </c>
      <c r="AP941" s="30">
        <f t="shared" si="159"/>
        <v>13036.8</v>
      </c>
      <c r="AQ941" t="str">
        <f t="shared" si="160"/>
        <v>1978 - 1992</v>
      </c>
      <c r="AR941" s="2">
        <f t="shared" si="161"/>
        <v>1985</v>
      </c>
      <c r="AS941" s="2">
        <f t="shared" si="165"/>
        <v>9.6999999999999993</v>
      </c>
      <c r="AT941" s="31" t="s">
        <v>50</v>
      </c>
      <c r="AU941" s="31" t="s">
        <v>140</v>
      </c>
      <c r="AV941" s="31" t="s">
        <v>60</v>
      </c>
      <c r="AW941" s="31" t="s">
        <v>50</v>
      </c>
      <c r="AX941" s="31" t="s">
        <v>50</v>
      </c>
      <c r="AY941" s="31" t="s">
        <v>50</v>
      </c>
      <c r="AZ941" s="31" t="s">
        <v>50</v>
      </c>
      <c r="BA941" s="31" t="s">
        <v>50</v>
      </c>
      <c r="BB941" s="31" t="s">
        <v>50</v>
      </c>
      <c r="BC941" s="31" t="s">
        <v>50</v>
      </c>
      <c r="BD941" s="31" t="s">
        <v>50</v>
      </c>
      <c r="BE941" s="31" t="s">
        <v>50</v>
      </c>
      <c r="BF941" s="31" t="s">
        <v>50</v>
      </c>
    </row>
    <row r="942" spans="1:58" ht="45" x14ac:dyDescent="0.25">
      <c r="A942" s="31" t="s">
        <v>4029</v>
      </c>
      <c r="B942" s="31" t="s">
        <v>49</v>
      </c>
      <c r="C942" s="32">
        <v>4</v>
      </c>
      <c r="D942" s="31" t="s">
        <v>50</v>
      </c>
      <c r="E942" s="31" t="s">
        <v>71</v>
      </c>
      <c r="F942" s="31" t="s">
        <v>96</v>
      </c>
      <c r="G942" s="31" t="s">
        <v>50</v>
      </c>
      <c r="H942" s="31" t="s">
        <v>50</v>
      </c>
      <c r="I942" s="31" t="s">
        <v>53</v>
      </c>
      <c r="J942" s="31" t="s">
        <v>54</v>
      </c>
      <c r="K942" s="31" t="s">
        <v>54</v>
      </c>
      <c r="L942" s="31" t="s">
        <v>55</v>
      </c>
      <c r="M942" s="31" t="s">
        <v>72</v>
      </c>
      <c r="N942" s="31" t="s">
        <v>50</v>
      </c>
      <c r="O942" s="31" t="s">
        <v>57</v>
      </c>
      <c r="P942" s="31" t="s">
        <v>50</v>
      </c>
      <c r="Q942" s="31" t="s">
        <v>50</v>
      </c>
      <c r="R942" s="31" t="s">
        <v>58</v>
      </c>
      <c r="S942" s="31" t="s">
        <v>59</v>
      </c>
      <c r="T942" s="31" t="s">
        <v>50</v>
      </c>
      <c r="U942" s="31" t="s">
        <v>50</v>
      </c>
      <c r="V942" s="31" t="s">
        <v>60</v>
      </c>
      <c r="W942" s="31" t="s">
        <v>50</v>
      </c>
      <c r="X942" s="31" t="s">
        <v>50</v>
      </c>
      <c r="Y942" s="31" t="s">
        <v>50</v>
      </c>
      <c r="Z942" s="31" t="s">
        <v>62</v>
      </c>
      <c r="AA942" s="31" t="s">
        <v>50</v>
      </c>
      <c r="AB942" s="31" t="s">
        <v>50</v>
      </c>
      <c r="AC942" s="31" t="s">
        <v>87</v>
      </c>
      <c r="AD942" s="31" t="s">
        <v>72</v>
      </c>
      <c r="AE942" s="2">
        <f t="shared" si="155"/>
        <v>42</v>
      </c>
      <c r="AF942" s="31" t="s">
        <v>227</v>
      </c>
      <c r="AG942" s="31" t="s">
        <v>129</v>
      </c>
      <c r="AH942" s="31" t="s">
        <v>64</v>
      </c>
      <c r="AI942" s="31" t="s">
        <v>12227</v>
      </c>
      <c r="AJ942" s="31">
        <f t="shared" si="156"/>
        <v>0</v>
      </c>
      <c r="AK942" s="34">
        <f t="shared" si="157"/>
        <v>-99</v>
      </c>
      <c r="AL942" s="30">
        <f t="shared" si="158"/>
        <v>-99</v>
      </c>
      <c r="AM942" s="5">
        <f t="shared" si="162"/>
        <v>528.88</v>
      </c>
      <c r="AN942" s="5">
        <f t="shared" si="163"/>
        <v>0</v>
      </c>
      <c r="AO942" s="30">
        <f t="shared" si="164"/>
        <v>0</v>
      </c>
      <c r="AP942" s="30">
        <f t="shared" si="159"/>
        <v>0</v>
      </c>
      <c r="AQ942" t="str">
        <f t="shared" si="160"/>
        <v>1978 - 1992</v>
      </c>
      <c r="AR942" s="2">
        <f t="shared" si="161"/>
        <v>1982</v>
      </c>
      <c r="AS942" s="2">
        <f t="shared" si="165"/>
        <v>-99</v>
      </c>
      <c r="AT942" s="31" t="s">
        <v>50</v>
      </c>
      <c r="AU942" s="31" t="s">
        <v>50</v>
      </c>
      <c r="AV942" s="31" t="s">
        <v>66</v>
      </c>
      <c r="AW942" s="31" t="s">
        <v>57</v>
      </c>
      <c r="AX942" s="31" t="s">
        <v>195</v>
      </c>
      <c r="AY942" s="31" t="s">
        <v>68</v>
      </c>
      <c r="AZ942" s="31" t="s">
        <v>64</v>
      </c>
      <c r="BA942" s="31" t="s">
        <v>12227</v>
      </c>
      <c r="BB942" s="31" t="s">
        <v>50</v>
      </c>
      <c r="BC942" s="31" t="s">
        <v>50</v>
      </c>
      <c r="BD942" s="31" t="s">
        <v>50</v>
      </c>
      <c r="BE942" s="31" t="s">
        <v>50</v>
      </c>
      <c r="BF942" s="31" t="s">
        <v>50</v>
      </c>
    </row>
    <row r="943" spans="1:58" ht="45" x14ac:dyDescent="0.25">
      <c r="A943" s="31" t="s">
        <v>644</v>
      </c>
      <c r="B943" s="31" t="s">
        <v>49</v>
      </c>
      <c r="C943" s="32">
        <v>1</v>
      </c>
      <c r="D943" s="31" t="s">
        <v>50</v>
      </c>
      <c r="E943" s="31" t="s">
        <v>96</v>
      </c>
      <c r="F943" s="31" t="s">
        <v>71</v>
      </c>
      <c r="G943" s="31" t="s">
        <v>50</v>
      </c>
      <c r="H943" s="31" t="s">
        <v>50</v>
      </c>
      <c r="I943" s="31" t="s">
        <v>214</v>
      </c>
      <c r="J943" s="31" t="s">
        <v>54</v>
      </c>
      <c r="K943" s="31" t="s">
        <v>54</v>
      </c>
      <c r="L943" s="31" t="s">
        <v>55</v>
      </c>
      <c r="M943" s="31" t="s">
        <v>72</v>
      </c>
      <c r="N943" s="31" t="s">
        <v>50</v>
      </c>
      <c r="O943" s="31" t="s">
        <v>57</v>
      </c>
      <c r="P943" s="31" t="s">
        <v>205</v>
      </c>
      <c r="Q943" s="31" t="s">
        <v>50</v>
      </c>
      <c r="R943" s="31" t="s">
        <v>58</v>
      </c>
      <c r="S943" s="31" t="s">
        <v>59</v>
      </c>
      <c r="T943" s="31" t="s">
        <v>60</v>
      </c>
      <c r="U943" s="31" t="s">
        <v>60</v>
      </c>
      <c r="V943" s="31" t="s">
        <v>60</v>
      </c>
      <c r="W943" s="31" t="s">
        <v>50</v>
      </c>
      <c r="X943" s="31" t="s">
        <v>50</v>
      </c>
      <c r="Y943" s="31" t="s">
        <v>50</v>
      </c>
      <c r="Z943" s="31" t="s">
        <v>62</v>
      </c>
      <c r="AA943" s="31" t="s">
        <v>50</v>
      </c>
      <c r="AB943" s="31" t="s">
        <v>50</v>
      </c>
      <c r="AC943" s="31" t="s">
        <v>87</v>
      </c>
      <c r="AD943" s="31" t="s">
        <v>72</v>
      </c>
      <c r="AE943" s="2">
        <f t="shared" si="155"/>
        <v>42</v>
      </c>
      <c r="AF943" s="31" t="s">
        <v>227</v>
      </c>
      <c r="AG943" s="31" t="s">
        <v>129</v>
      </c>
      <c r="AH943" s="31" t="s">
        <v>152</v>
      </c>
      <c r="AI943" s="31" t="s">
        <v>12228</v>
      </c>
      <c r="AJ943" s="31">
        <f t="shared" si="156"/>
        <v>0</v>
      </c>
      <c r="AK943" s="34">
        <f t="shared" si="157"/>
        <v>-99</v>
      </c>
      <c r="AL943" s="30">
        <f t="shared" si="158"/>
        <v>-99</v>
      </c>
      <c r="AM943" s="5">
        <f t="shared" si="162"/>
        <v>457.61</v>
      </c>
      <c r="AN943" s="5">
        <f t="shared" si="163"/>
        <v>0</v>
      </c>
      <c r="AO943" s="30">
        <f t="shared" si="164"/>
        <v>0</v>
      </c>
      <c r="AP943" s="30">
        <f t="shared" si="159"/>
        <v>0</v>
      </c>
      <c r="AQ943" t="str">
        <f t="shared" si="160"/>
        <v>1993 - 2001</v>
      </c>
      <c r="AR943" s="2">
        <f t="shared" si="161"/>
        <v>2000</v>
      </c>
      <c r="AS943" s="2">
        <f t="shared" si="165"/>
        <v>-99</v>
      </c>
      <c r="AT943" s="31" t="s">
        <v>50</v>
      </c>
      <c r="AU943" s="31" t="s">
        <v>50</v>
      </c>
      <c r="AV943" s="31" t="s">
        <v>66</v>
      </c>
      <c r="AW943" s="31" t="s">
        <v>57</v>
      </c>
      <c r="AX943" s="31" t="s">
        <v>267</v>
      </c>
      <c r="AY943" s="31" t="s">
        <v>68</v>
      </c>
      <c r="AZ943" s="31" t="s">
        <v>152</v>
      </c>
      <c r="BA943" s="31" t="s">
        <v>12228</v>
      </c>
      <c r="BB943" s="31" t="s">
        <v>50</v>
      </c>
      <c r="BC943" s="31" t="s">
        <v>50</v>
      </c>
      <c r="BD943" s="31" t="s">
        <v>50</v>
      </c>
      <c r="BE943" s="31" t="s">
        <v>50</v>
      </c>
      <c r="BF943" s="31" t="s">
        <v>50</v>
      </c>
    </row>
    <row r="944" spans="1:58" ht="45" x14ac:dyDescent="0.25">
      <c r="A944" s="31" t="s">
        <v>1220</v>
      </c>
      <c r="B944" s="31" t="s">
        <v>49</v>
      </c>
      <c r="C944" s="32">
        <v>1</v>
      </c>
      <c r="D944" s="31" t="s">
        <v>50</v>
      </c>
      <c r="E944" s="31" t="s">
        <v>84</v>
      </c>
      <c r="F944" s="31" t="s">
        <v>85</v>
      </c>
      <c r="G944" s="31" t="s">
        <v>50</v>
      </c>
      <c r="H944" s="31" t="s">
        <v>50</v>
      </c>
      <c r="I944" s="31" t="s">
        <v>53</v>
      </c>
      <c r="J944" s="31" t="s">
        <v>54</v>
      </c>
      <c r="K944" s="31" t="s">
        <v>54</v>
      </c>
      <c r="L944" s="31" t="s">
        <v>55</v>
      </c>
      <c r="M944" s="31" t="s">
        <v>72</v>
      </c>
      <c r="N944" s="31" t="s">
        <v>50</v>
      </c>
      <c r="O944" s="31" t="s">
        <v>57</v>
      </c>
      <c r="P944" s="31" t="s">
        <v>300</v>
      </c>
      <c r="Q944" s="31" t="s">
        <v>50</v>
      </c>
      <c r="R944" s="31" t="s">
        <v>58</v>
      </c>
      <c r="S944" s="31" t="s">
        <v>53</v>
      </c>
      <c r="T944" s="31" t="s">
        <v>60</v>
      </c>
      <c r="U944" s="31" t="s">
        <v>60</v>
      </c>
      <c r="V944" s="31" t="s">
        <v>60</v>
      </c>
      <c r="W944" s="31" t="s">
        <v>50</v>
      </c>
      <c r="X944" s="31" t="s">
        <v>50</v>
      </c>
      <c r="Y944" s="31" t="s">
        <v>50</v>
      </c>
      <c r="Z944" s="31" t="s">
        <v>62</v>
      </c>
      <c r="AA944" s="31" t="s">
        <v>50</v>
      </c>
      <c r="AB944" s="31" t="s">
        <v>50</v>
      </c>
      <c r="AC944" s="31" t="s">
        <v>87</v>
      </c>
      <c r="AD944" s="31" t="s">
        <v>72</v>
      </c>
      <c r="AE944" s="2">
        <f t="shared" si="155"/>
        <v>42</v>
      </c>
      <c r="AF944" s="31" t="s">
        <v>227</v>
      </c>
      <c r="AG944" s="31" t="s">
        <v>129</v>
      </c>
      <c r="AH944" s="31" t="s">
        <v>796</v>
      </c>
      <c r="AI944" s="31" t="s">
        <v>1221</v>
      </c>
      <c r="AJ944" s="31">
        <f t="shared" si="156"/>
        <v>1</v>
      </c>
      <c r="AK944" s="34">
        <f t="shared" si="157"/>
        <v>13</v>
      </c>
      <c r="AL944" s="30">
        <f t="shared" si="158"/>
        <v>13</v>
      </c>
      <c r="AM944" s="5">
        <f t="shared" si="162"/>
        <v>411.92</v>
      </c>
      <c r="AN944" s="5">
        <f t="shared" si="163"/>
        <v>42</v>
      </c>
      <c r="AO944" s="30">
        <f t="shared" si="164"/>
        <v>420</v>
      </c>
      <c r="AP944" s="30">
        <f t="shared" si="159"/>
        <v>420</v>
      </c>
      <c r="AQ944" t="str">
        <f t="shared" si="160"/>
        <v>Before 1978</v>
      </c>
      <c r="AR944" s="2">
        <f t="shared" si="161"/>
        <v>1957</v>
      </c>
      <c r="AS944" s="2">
        <f t="shared" si="165"/>
        <v>10</v>
      </c>
      <c r="AT944" s="31" t="s">
        <v>50</v>
      </c>
      <c r="AU944" s="31" t="s">
        <v>92</v>
      </c>
      <c r="AV944" s="31" t="s">
        <v>141</v>
      </c>
      <c r="AW944" s="31" t="s">
        <v>86</v>
      </c>
      <c r="AX944" s="31" t="s">
        <v>50</v>
      </c>
      <c r="AY944" s="31" t="s">
        <v>50</v>
      </c>
      <c r="AZ944" s="31" t="s">
        <v>796</v>
      </c>
      <c r="BA944" s="31" t="s">
        <v>1221</v>
      </c>
      <c r="BB944" s="31" t="s">
        <v>50</v>
      </c>
      <c r="BC944" s="31" t="s">
        <v>50</v>
      </c>
      <c r="BD944" s="31" t="s">
        <v>50</v>
      </c>
      <c r="BE944" s="31" t="s">
        <v>50</v>
      </c>
      <c r="BF944" s="31" t="s">
        <v>50</v>
      </c>
    </row>
    <row r="945" spans="1:58" ht="45" x14ac:dyDescent="0.25">
      <c r="A945" s="31" t="s">
        <v>1249</v>
      </c>
      <c r="B945" s="31" t="s">
        <v>49</v>
      </c>
      <c r="C945" s="32">
        <v>1</v>
      </c>
      <c r="D945" s="31" t="s">
        <v>50</v>
      </c>
      <c r="E945" s="31" t="s">
        <v>85</v>
      </c>
      <c r="F945" s="31" t="s">
        <v>70</v>
      </c>
      <c r="G945" s="31" t="s">
        <v>50</v>
      </c>
      <c r="H945" s="31" t="s">
        <v>50</v>
      </c>
      <c r="I945" s="31" t="s">
        <v>53</v>
      </c>
      <c r="J945" s="31" t="s">
        <v>54</v>
      </c>
      <c r="K945" s="31" t="s">
        <v>54</v>
      </c>
      <c r="L945" s="31" t="s">
        <v>55</v>
      </c>
      <c r="M945" s="31" t="s">
        <v>72</v>
      </c>
      <c r="N945" s="31" t="s">
        <v>50</v>
      </c>
      <c r="O945" s="31" t="s">
        <v>57</v>
      </c>
      <c r="P945" s="31" t="s">
        <v>205</v>
      </c>
      <c r="Q945" s="31" t="s">
        <v>50</v>
      </c>
      <c r="R945" s="31" t="s">
        <v>58</v>
      </c>
      <c r="S945" s="31" t="s">
        <v>53</v>
      </c>
      <c r="T945" s="31" t="s">
        <v>60</v>
      </c>
      <c r="U945" s="31" t="s">
        <v>60</v>
      </c>
      <c r="V945" s="31" t="s">
        <v>60</v>
      </c>
      <c r="W945" s="31" t="s">
        <v>50</v>
      </c>
      <c r="X945" s="31" t="s">
        <v>50</v>
      </c>
      <c r="Y945" s="31" t="s">
        <v>50</v>
      </c>
      <c r="Z945" s="31" t="s">
        <v>62</v>
      </c>
      <c r="AA945" s="31" t="s">
        <v>50</v>
      </c>
      <c r="AB945" s="31" t="s">
        <v>50</v>
      </c>
      <c r="AC945" s="31" t="s">
        <v>87</v>
      </c>
      <c r="AD945" s="31" t="s">
        <v>72</v>
      </c>
      <c r="AE945" s="2">
        <f t="shared" si="155"/>
        <v>42</v>
      </c>
      <c r="AF945" s="31" t="s">
        <v>227</v>
      </c>
      <c r="AG945" s="31" t="s">
        <v>129</v>
      </c>
      <c r="AH945" s="31" t="s">
        <v>152</v>
      </c>
      <c r="AI945" s="31" t="s">
        <v>1250</v>
      </c>
      <c r="AJ945" s="31">
        <f t="shared" si="156"/>
        <v>1</v>
      </c>
      <c r="AK945" s="34">
        <f t="shared" si="157"/>
        <v>8</v>
      </c>
      <c r="AL945" s="30">
        <f t="shared" si="158"/>
        <v>8</v>
      </c>
      <c r="AM945" s="5">
        <f t="shared" si="162"/>
        <v>158.74</v>
      </c>
      <c r="AN945" s="5">
        <f t="shared" si="163"/>
        <v>42</v>
      </c>
      <c r="AO945" s="30">
        <f t="shared" si="164"/>
        <v>420</v>
      </c>
      <c r="AP945" s="30">
        <f t="shared" si="159"/>
        <v>420</v>
      </c>
      <c r="AQ945" t="str">
        <f t="shared" si="160"/>
        <v>1978 - 1992</v>
      </c>
      <c r="AR945" s="2">
        <f t="shared" si="161"/>
        <v>1989</v>
      </c>
      <c r="AS945" s="2">
        <f t="shared" si="165"/>
        <v>10</v>
      </c>
      <c r="AT945" s="31" t="s">
        <v>50</v>
      </c>
      <c r="AU945" s="31" t="s">
        <v>92</v>
      </c>
      <c r="AV945" s="31" t="s">
        <v>141</v>
      </c>
      <c r="AW945" s="31" t="s">
        <v>86</v>
      </c>
      <c r="AX945" s="31" t="s">
        <v>50</v>
      </c>
      <c r="AY945" s="31" t="s">
        <v>50</v>
      </c>
      <c r="AZ945" s="31" t="s">
        <v>152</v>
      </c>
      <c r="BA945" s="31" t="s">
        <v>1250</v>
      </c>
      <c r="BB945" s="31" t="s">
        <v>50</v>
      </c>
      <c r="BC945" s="31" t="s">
        <v>50</v>
      </c>
      <c r="BD945" s="31" t="s">
        <v>50</v>
      </c>
      <c r="BE945" s="31" t="s">
        <v>50</v>
      </c>
      <c r="BF945" s="31" t="s">
        <v>50</v>
      </c>
    </row>
    <row r="946" spans="1:58" ht="45" x14ac:dyDescent="0.25">
      <c r="A946" s="31" t="s">
        <v>1252</v>
      </c>
      <c r="B946" s="31" t="s">
        <v>49</v>
      </c>
      <c r="C946" s="32">
        <v>1</v>
      </c>
      <c r="D946" s="31" t="s">
        <v>50</v>
      </c>
      <c r="E946" s="31" t="s">
        <v>84</v>
      </c>
      <c r="F946" s="31" t="s">
        <v>85</v>
      </c>
      <c r="G946" s="31" t="s">
        <v>50</v>
      </c>
      <c r="H946" s="31" t="s">
        <v>50</v>
      </c>
      <c r="I946" s="31" t="s">
        <v>53</v>
      </c>
      <c r="J946" s="31" t="s">
        <v>54</v>
      </c>
      <c r="K946" s="31" t="s">
        <v>54</v>
      </c>
      <c r="L946" s="31" t="s">
        <v>55</v>
      </c>
      <c r="M946" s="31" t="s">
        <v>85</v>
      </c>
      <c r="N946" s="31" t="s">
        <v>50</v>
      </c>
      <c r="O946" s="31" t="s">
        <v>57</v>
      </c>
      <c r="P946" s="31" t="s">
        <v>950</v>
      </c>
      <c r="Q946" s="31" t="s">
        <v>50</v>
      </c>
      <c r="R946" s="31" t="s">
        <v>58</v>
      </c>
      <c r="S946" s="31" t="s">
        <v>53</v>
      </c>
      <c r="T946" s="31" t="s">
        <v>60</v>
      </c>
      <c r="U946" s="31" t="s">
        <v>60</v>
      </c>
      <c r="V946" s="31" t="s">
        <v>60</v>
      </c>
      <c r="W946" s="31" t="s">
        <v>50</v>
      </c>
      <c r="X946" s="31" t="s">
        <v>50</v>
      </c>
      <c r="Y946" s="31" t="s">
        <v>50</v>
      </c>
      <c r="Z946" s="31" t="s">
        <v>62</v>
      </c>
      <c r="AA946" s="31" t="s">
        <v>50</v>
      </c>
      <c r="AB946" s="31" t="s">
        <v>50</v>
      </c>
      <c r="AC946" s="31" t="s">
        <v>87</v>
      </c>
      <c r="AD946" s="31" t="s">
        <v>72</v>
      </c>
      <c r="AE946" s="2">
        <f t="shared" si="155"/>
        <v>42</v>
      </c>
      <c r="AF946" s="31" t="s">
        <v>227</v>
      </c>
      <c r="AG946" s="31" t="s">
        <v>129</v>
      </c>
      <c r="AH946" s="31" t="s">
        <v>144</v>
      </c>
      <c r="AI946" s="31" t="s">
        <v>1253</v>
      </c>
      <c r="AJ946" s="31">
        <f t="shared" si="156"/>
        <v>5</v>
      </c>
      <c r="AK946" s="34">
        <f t="shared" si="157"/>
        <v>17</v>
      </c>
      <c r="AL946" s="30">
        <f t="shared" si="158"/>
        <v>17</v>
      </c>
      <c r="AM946" s="5">
        <f t="shared" si="162"/>
        <v>1574.53</v>
      </c>
      <c r="AN946" s="5">
        <f t="shared" si="163"/>
        <v>210</v>
      </c>
      <c r="AO946" s="30">
        <f t="shared" si="164"/>
        <v>2100</v>
      </c>
      <c r="AP946" s="30">
        <f t="shared" si="159"/>
        <v>2100</v>
      </c>
      <c r="AQ946" t="str">
        <f t="shared" si="160"/>
        <v>1978 - 1992</v>
      </c>
      <c r="AR946" s="2">
        <f t="shared" si="161"/>
        <v>1991</v>
      </c>
      <c r="AS946" s="2">
        <f t="shared" si="165"/>
        <v>10</v>
      </c>
      <c r="AT946" s="31" t="s">
        <v>50</v>
      </c>
      <c r="AU946" s="31" t="s">
        <v>92</v>
      </c>
      <c r="AV946" s="31" t="s">
        <v>141</v>
      </c>
      <c r="AW946" s="31" t="s">
        <v>86</v>
      </c>
      <c r="AX946" s="31" t="s">
        <v>355</v>
      </c>
      <c r="AY946" s="31" t="s">
        <v>179</v>
      </c>
      <c r="AZ946" s="31" t="s">
        <v>144</v>
      </c>
      <c r="BA946" s="31" t="s">
        <v>1253</v>
      </c>
      <c r="BB946" s="31" t="s">
        <v>1127</v>
      </c>
      <c r="BC946" s="31" t="s">
        <v>59</v>
      </c>
      <c r="BD946" s="31" t="s">
        <v>50</v>
      </c>
      <c r="BE946" s="31" t="s">
        <v>50</v>
      </c>
      <c r="BF946" s="31" t="s">
        <v>50</v>
      </c>
    </row>
    <row r="947" spans="1:58" ht="45" x14ac:dyDescent="0.25">
      <c r="A947" s="31" t="s">
        <v>1255</v>
      </c>
      <c r="B947" s="31" t="s">
        <v>49</v>
      </c>
      <c r="C947" s="32">
        <v>2</v>
      </c>
      <c r="D947" s="31" t="s">
        <v>50</v>
      </c>
      <c r="E947" s="31" t="s">
        <v>70</v>
      </c>
      <c r="F947" s="31" t="s">
        <v>71</v>
      </c>
      <c r="G947" s="31" t="s">
        <v>50</v>
      </c>
      <c r="H947" s="31" t="s">
        <v>50</v>
      </c>
      <c r="I947" s="31" t="s">
        <v>53</v>
      </c>
      <c r="J947" s="31" t="s">
        <v>54</v>
      </c>
      <c r="K947" s="31" t="s">
        <v>54</v>
      </c>
      <c r="L947" s="31" t="s">
        <v>128</v>
      </c>
      <c r="M947" s="31" t="s">
        <v>72</v>
      </c>
      <c r="N947" s="31" t="s">
        <v>50</v>
      </c>
      <c r="O947" s="31" t="s">
        <v>57</v>
      </c>
      <c r="P947" s="31" t="s">
        <v>143</v>
      </c>
      <c r="Q947" s="31" t="s">
        <v>50</v>
      </c>
      <c r="R947" s="31" t="s">
        <v>58</v>
      </c>
      <c r="S947" s="31" t="s">
        <v>59</v>
      </c>
      <c r="T947" s="31" t="s">
        <v>60</v>
      </c>
      <c r="U947" s="31" t="s">
        <v>60</v>
      </c>
      <c r="V947" s="31" t="s">
        <v>60</v>
      </c>
      <c r="W947" s="31" t="s">
        <v>50</v>
      </c>
      <c r="X947" s="31" t="s">
        <v>50</v>
      </c>
      <c r="Y947" s="31" t="s">
        <v>50</v>
      </c>
      <c r="Z947" s="31" t="s">
        <v>62</v>
      </c>
      <c r="AA947" s="31" t="s">
        <v>50</v>
      </c>
      <c r="AB947" s="31" t="s">
        <v>50</v>
      </c>
      <c r="AC947" s="31" t="s">
        <v>87</v>
      </c>
      <c r="AD947" s="31" t="s">
        <v>72</v>
      </c>
      <c r="AE947" s="2">
        <f t="shared" si="155"/>
        <v>42</v>
      </c>
      <c r="AF947" s="31" t="s">
        <v>227</v>
      </c>
      <c r="AG947" s="31" t="s">
        <v>129</v>
      </c>
      <c r="AH947" s="31" t="s">
        <v>64</v>
      </c>
      <c r="AI947" s="31" t="s">
        <v>12229</v>
      </c>
      <c r="AJ947" s="31">
        <f t="shared" si="156"/>
        <v>0</v>
      </c>
      <c r="AK947" s="34">
        <f t="shared" si="157"/>
        <v>-99</v>
      </c>
      <c r="AL947" s="30">
        <f t="shared" si="158"/>
        <v>-99</v>
      </c>
      <c r="AM947" s="5">
        <f t="shared" si="162"/>
        <v>184.39</v>
      </c>
      <c r="AN947" s="5">
        <f t="shared" si="163"/>
        <v>0</v>
      </c>
      <c r="AO947" s="30">
        <f t="shared" si="164"/>
        <v>0</v>
      </c>
      <c r="AP947" s="30">
        <f t="shared" si="159"/>
        <v>0</v>
      </c>
      <c r="AQ947" t="str">
        <f t="shared" si="160"/>
        <v>Before 1978</v>
      </c>
      <c r="AR947" s="2">
        <f t="shared" si="161"/>
        <v>1970</v>
      </c>
      <c r="AS947" s="2">
        <f t="shared" si="165"/>
        <v>-99</v>
      </c>
      <c r="AT947" s="31" t="s">
        <v>50</v>
      </c>
      <c r="AU947" s="31" t="s">
        <v>50</v>
      </c>
      <c r="AV947" s="31" t="s">
        <v>141</v>
      </c>
      <c r="AW947" s="31" t="s">
        <v>86</v>
      </c>
      <c r="AX947" s="31" t="s">
        <v>50</v>
      </c>
      <c r="AY947" s="31" t="s">
        <v>50</v>
      </c>
      <c r="AZ947" s="31" t="s">
        <v>64</v>
      </c>
      <c r="BA947" s="31" t="s">
        <v>12229</v>
      </c>
      <c r="BB947" s="31" t="s">
        <v>50</v>
      </c>
      <c r="BC947" s="31" t="s">
        <v>50</v>
      </c>
      <c r="BD947" s="31" t="s">
        <v>50</v>
      </c>
      <c r="BE947" s="31" t="s">
        <v>50</v>
      </c>
      <c r="BF947" s="31" t="s">
        <v>50</v>
      </c>
    </row>
    <row r="948" spans="1:58" ht="45" x14ac:dyDescent="0.25">
      <c r="A948" s="31" t="s">
        <v>1255</v>
      </c>
      <c r="B948" s="31" t="s">
        <v>49</v>
      </c>
      <c r="C948" s="32">
        <v>6</v>
      </c>
      <c r="D948" s="31" t="s">
        <v>50</v>
      </c>
      <c r="E948" s="31" t="s">
        <v>70</v>
      </c>
      <c r="F948" s="31" t="s">
        <v>71</v>
      </c>
      <c r="G948" s="31" t="s">
        <v>50</v>
      </c>
      <c r="H948" s="31" t="s">
        <v>50</v>
      </c>
      <c r="I948" s="31" t="s">
        <v>53</v>
      </c>
      <c r="J948" s="31" t="s">
        <v>54</v>
      </c>
      <c r="K948" s="31" t="s">
        <v>54</v>
      </c>
      <c r="L948" s="31" t="s">
        <v>128</v>
      </c>
      <c r="M948" s="31" t="s">
        <v>72</v>
      </c>
      <c r="N948" s="31" t="s">
        <v>50</v>
      </c>
      <c r="O948" s="31" t="s">
        <v>57</v>
      </c>
      <c r="P948" s="31" t="s">
        <v>143</v>
      </c>
      <c r="Q948" s="31" t="s">
        <v>50</v>
      </c>
      <c r="R948" s="31" t="s">
        <v>58</v>
      </c>
      <c r="S948" s="31" t="s">
        <v>59</v>
      </c>
      <c r="T948" s="31" t="s">
        <v>60</v>
      </c>
      <c r="U948" s="31" t="s">
        <v>60</v>
      </c>
      <c r="V948" s="31" t="s">
        <v>60</v>
      </c>
      <c r="W948" s="31" t="s">
        <v>50</v>
      </c>
      <c r="X948" s="31" t="s">
        <v>50</v>
      </c>
      <c r="Y948" s="31" t="s">
        <v>50</v>
      </c>
      <c r="Z948" s="31" t="s">
        <v>62</v>
      </c>
      <c r="AA948" s="31" t="s">
        <v>50</v>
      </c>
      <c r="AB948" s="31" t="s">
        <v>50</v>
      </c>
      <c r="AC948" s="31" t="s">
        <v>87</v>
      </c>
      <c r="AD948" s="31" t="s">
        <v>72</v>
      </c>
      <c r="AE948" s="2">
        <f t="shared" si="155"/>
        <v>42</v>
      </c>
      <c r="AF948" s="31" t="s">
        <v>227</v>
      </c>
      <c r="AG948" s="31" t="s">
        <v>129</v>
      </c>
      <c r="AH948" s="31" t="s">
        <v>64</v>
      </c>
      <c r="AI948" s="31" t="s">
        <v>12229</v>
      </c>
      <c r="AJ948" s="31">
        <f t="shared" si="156"/>
        <v>0</v>
      </c>
      <c r="AK948" s="34">
        <f t="shared" si="157"/>
        <v>-99</v>
      </c>
      <c r="AL948" s="30">
        <f t="shared" si="158"/>
        <v>-99</v>
      </c>
      <c r="AM948" s="5">
        <f t="shared" si="162"/>
        <v>184.39</v>
      </c>
      <c r="AN948" s="5">
        <f t="shared" si="163"/>
        <v>0</v>
      </c>
      <c r="AO948" s="30">
        <f t="shared" si="164"/>
        <v>0</v>
      </c>
      <c r="AP948" s="30">
        <f t="shared" si="159"/>
        <v>0</v>
      </c>
      <c r="AQ948" t="str">
        <f t="shared" si="160"/>
        <v>Before 1978</v>
      </c>
      <c r="AR948" s="2">
        <f t="shared" si="161"/>
        <v>1970</v>
      </c>
      <c r="AS948" s="2">
        <f t="shared" si="165"/>
        <v>-99</v>
      </c>
      <c r="AT948" s="31" t="s">
        <v>50</v>
      </c>
      <c r="AU948" s="31" t="s">
        <v>50</v>
      </c>
      <c r="AV948" s="31" t="s">
        <v>141</v>
      </c>
      <c r="AW948" s="31" t="s">
        <v>86</v>
      </c>
      <c r="AX948" s="31" t="s">
        <v>50</v>
      </c>
      <c r="AY948" s="31" t="s">
        <v>50</v>
      </c>
      <c r="AZ948" s="31" t="s">
        <v>64</v>
      </c>
      <c r="BA948" s="31" t="s">
        <v>12229</v>
      </c>
      <c r="BB948" s="31" t="s">
        <v>50</v>
      </c>
      <c r="BC948" s="31" t="s">
        <v>50</v>
      </c>
      <c r="BD948" s="31" t="s">
        <v>50</v>
      </c>
      <c r="BE948" s="31" t="s">
        <v>50</v>
      </c>
      <c r="BF948" s="31" t="s">
        <v>50</v>
      </c>
    </row>
    <row r="949" spans="1:58" ht="45" x14ac:dyDescent="0.25">
      <c r="A949" s="31" t="s">
        <v>1275</v>
      </c>
      <c r="B949" s="31" t="s">
        <v>49</v>
      </c>
      <c r="C949" s="32">
        <v>5</v>
      </c>
      <c r="D949" s="31" t="s">
        <v>50</v>
      </c>
      <c r="E949" s="31" t="s">
        <v>214</v>
      </c>
      <c r="F949" s="31" t="s">
        <v>161</v>
      </c>
      <c r="G949" s="31" t="s">
        <v>50</v>
      </c>
      <c r="H949" s="31" t="s">
        <v>50</v>
      </c>
      <c r="I949" s="31" t="s">
        <v>97</v>
      </c>
      <c r="J949" s="31" t="s">
        <v>54</v>
      </c>
      <c r="K949" s="31" t="s">
        <v>54</v>
      </c>
      <c r="L949" s="31" t="s">
        <v>55</v>
      </c>
      <c r="M949" s="31" t="s">
        <v>51</v>
      </c>
      <c r="N949" s="31" t="s">
        <v>50</v>
      </c>
      <c r="O949" s="31" t="s">
        <v>66</v>
      </c>
      <c r="P949" s="31" t="s">
        <v>50</v>
      </c>
      <c r="Q949" s="31" t="s">
        <v>50</v>
      </c>
      <c r="R949" s="31" t="s">
        <v>58</v>
      </c>
      <c r="S949" s="31" t="s">
        <v>59</v>
      </c>
      <c r="T949" s="31" t="s">
        <v>60</v>
      </c>
      <c r="U949" s="31" t="s">
        <v>60</v>
      </c>
      <c r="V949" s="31" t="s">
        <v>66</v>
      </c>
      <c r="W949" s="31" t="s">
        <v>50</v>
      </c>
      <c r="X949" s="31" t="s">
        <v>50</v>
      </c>
      <c r="Y949" s="31" t="s">
        <v>50</v>
      </c>
      <c r="Z949" s="31" t="s">
        <v>62</v>
      </c>
      <c r="AA949" s="31" t="s">
        <v>50</v>
      </c>
      <c r="AB949" s="31" t="s">
        <v>50</v>
      </c>
      <c r="AC949" s="31" t="s">
        <v>87</v>
      </c>
      <c r="AD949" s="31" t="s">
        <v>72</v>
      </c>
      <c r="AE949" s="2">
        <f t="shared" si="155"/>
        <v>42</v>
      </c>
      <c r="AF949" s="31" t="s">
        <v>227</v>
      </c>
      <c r="AG949" s="31" t="s">
        <v>129</v>
      </c>
      <c r="AH949" s="31" t="s">
        <v>152</v>
      </c>
      <c r="AI949" s="31" t="s">
        <v>1279</v>
      </c>
      <c r="AJ949" s="31">
        <f t="shared" si="156"/>
        <v>2</v>
      </c>
      <c r="AK949" s="34">
        <f t="shared" si="157"/>
        <v>-99</v>
      </c>
      <c r="AL949" s="30">
        <f t="shared" si="158"/>
        <v>-99</v>
      </c>
      <c r="AM949" s="5">
        <f t="shared" si="162"/>
        <v>421.81</v>
      </c>
      <c r="AN949" s="5">
        <f t="shared" si="163"/>
        <v>84</v>
      </c>
      <c r="AO949" s="30">
        <f t="shared" si="164"/>
        <v>840</v>
      </c>
      <c r="AP949" s="30">
        <f t="shared" si="159"/>
        <v>840</v>
      </c>
      <c r="AQ949" t="str">
        <f t="shared" si="160"/>
        <v>2002 - 2005</v>
      </c>
      <c r="AR949" s="2">
        <f t="shared" si="161"/>
        <v>2005</v>
      </c>
      <c r="AS949" s="2">
        <f t="shared" si="165"/>
        <v>10</v>
      </c>
      <c r="AT949" s="31" t="s">
        <v>50</v>
      </c>
      <c r="AU949" s="31" t="s">
        <v>92</v>
      </c>
      <c r="AV949" s="31" t="s">
        <v>66</v>
      </c>
      <c r="AW949" s="31" t="s">
        <v>57</v>
      </c>
      <c r="AX949" s="31" t="s">
        <v>267</v>
      </c>
      <c r="AY949" s="31" t="s">
        <v>68</v>
      </c>
      <c r="AZ949" s="31" t="s">
        <v>152</v>
      </c>
      <c r="BA949" s="31" t="s">
        <v>1279</v>
      </c>
      <c r="BB949" s="31" t="s">
        <v>1280</v>
      </c>
      <c r="BC949" s="31" t="s">
        <v>53</v>
      </c>
      <c r="BD949" s="31" t="s">
        <v>50</v>
      </c>
      <c r="BE949" s="31" t="s">
        <v>50</v>
      </c>
      <c r="BF949" s="31" t="s">
        <v>50</v>
      </c>
    </row>
    <row r="950" spans="1:58" ht="45" x14ac:dyDescent="0.25">
      <c r="A950" s="31" t="s">
        <v>1281</v>
      </c>
      <c r="B950" s="31" t="s">
        <v>49</v>
      </c>
      <c r="C950" s="32">
        <v>1</v>
      </c>
      <c r="D950" s="31" t="s">
        <v>50</v>
      </c>
      <c r="E950" s="31" t="s">
        <v>84</v>
      </c>
      <c r="F950" s="31" t="s">
        <v>85</v>
      </c>
      <c r="G950" s="31" t="s">
        <v>50</v>
      </c>
      <c r="H950" s="31" t="s">
        <v>50</v>
      </c>
      <c r="I950" s="31" t="s">
        <v>53</v>
      </c>
      <c r="J950" s="31" t="s">
        <v>54</v>
      </c>
      <c r="K950" s="31" t="s">
        <v>54</v>
      </c>
      <c r="L950" s="31" t="s">
        <v>55</v>
      </c>
      <c r="M950" s="31" t="s">
        <v>72</v>
      </c>
      <c r="N950" s="31" t="s">
        <v>50</v>
      </c>
      <c r="O950" s="31" t="s">
        <v>57</v>
      </c>
      <c r="P950" s="31" t="s">
        <v>50</v>
      </c>
      <c r="Q950" s="31" t="s">
        <v>123</v>
      </c>
      <c r="R950" s="31" t="s">
        <v>58</v>
      </c>
      <c r="S950" s="31" t="s">
        <v>53</v>
      </c>
      <c r="T950" s="31" t="s">
        <v>60</v>
      </c>
      <c r="U950" s="31" t="s">
        <v>60</v>
      </c>
      <c r="V950" s="31" t="s">
        <v>60</v>
      </c>
      <c r="W950" s="31" t="s">
        <v>50</v>
      </c>
      <c r="X950" s="31" t="s">
        <v>50</v>
      </c>
      <c r="Y950" s="31" t="s">
        <v>50</v>
      </c>
      <c r="Z950" s="31" t="s">
        <v>62</v>
      </c>
      <c r="AA950" s="31" t="s">
        <v>50</v>
      </c>
      <c r="AB950" s="31" t="s">
        <v>50</v>
      </c>
      <c r="AC950" s="31" t="s">
        <v>87</v>
      </c>
      <c r="AD950" s="31" t="s">
        <v>72</v>
      </c>
      <c r="AE950" s="2">
        <f t="shared" si="155"/>
        <v>42</v>
      </c>
      <c r="AF950" s="31" t="s">
        <v>227</v>
      </c>
      <c r="AG950" s="31" t="s">
        <v>129</v>
      </c>
      <c r="AH950" s="31" t="s">
        <v>152</v>
      </c>
      <c r="AI950" s="31" t="s">
        <v>1282</v>
      </c>
      <c r="AJ950" s="31">
        <f t="shared" si="156"/>
        <v>1</v>
      </c>
      <c r="AK950" s="34">
        <f t="shared" si="157"/>
        <v>5</v>
      </c>
      <c r="AL950" s="30">
        <f t="shared" si="158"/>
        <v>5</v>
      </c>
      <c r="AM950" s="5">
        <f t="shared" si="162"/>
        <v>1734.2</v>
      </c>
      <c r="AN950" s="5">
        <f t="shared" si="163"/>
        <v>42</v>
      </c>
      <c r="AO950" s="30">
        <f t="shared" si="164"/>
        <v>504</v>
      </c>
      <c r="AP950" s="30">
        <f t="shared" si="159"/>
        <v>504</v>
      </c>
      <c r="AQ950" t="str">
        <f t="shared" si="160"/>
        <v>1978 - 1992</v>
      </c>
      <c r="AR950" s="2">
        <f t="shared" si="161"/>
        <v>1982</v>
      </c>
      <c r="AS950" s="2">
        <f t="shared" si="165"/>
        <v>12</v>
      </c>
      <c r="AT950" s="31" t="s">
        <v>50</v>
      </c>
      <c r="AU950" s="31" t="s">
        <v>102</v>
      </c>
      <c r="AV950" s="31" t="s">
        <v>66</v>
      </c>
      <c r="AW950" s="31" t="s">
        <v>57</v>
      </c>
      <c r="AX950" s="31" t="s">
        <v>277</v>
      </c>
      <c r="AY950" s="31" t="s">
        <v>68</v>
      </c>
      <c r="AZ950" s="31" t="s">
        <v>152</v>
      </c>
      <c r="BA950" s="31" t="s">
        <v>1282</v>
      </c>
      <c r="BB950" s="31" t="s">
        <v>67</v>
      </c>
      <c r="BC950" s="31" t="s">
        <v>53</v>
      </c>
      <c r="BD950" s="31" t="s">
        <v>50</v>
      </c>
      <c r="BE950" s="31" t="s">
        <v>50</v>
      </c>
      <c r="BF950" s="31" t="s">
        <v>50</v>
      </c>
    </row>
    <row r="951" spans="1:58" ht="45" x14ac:dyDescent="0.25">
      <c r="A951" s="31" t="s">
        <v>764</v>
      </c>
      <c r="B951" s="31" t="s">
        <v>49</v>
      </c>
      <c r="C951" s="32">
        <v>2</v>
      </c>
      <c r="D951" s="31" t="s">
        <v>50</v>
      </c>
      <c r="E951" s="31" t="s">
        <v>70</v>
      </c>
      <c r="F951" s="31" t="s">
        <v>71</v>
      </c>
      <c r="G951" s="31" t="s">
        <v>50</v>
      </c>
      <c r="H951" s="31" t="s">
        <v>50</v>
      </c>
      <c r="I951" s="31" t="s">
        <v>53</v>
      </c>
      <c r="J951" s="31" t="s">
        <v>54</v>
      </c>
      <c r="K951" s="31" t="s">
        <v>54</v>
      </c>
      <c r="L951" s="31" t="s">
        <v>55</v>
      </c>
      <c r="M951" s="31" t="s">
        <v>51</v>
      </c>
      <c r="N951" s="31" t="s">
        <v>50</v>
      </c>
      <c r="O951" s="31" t="s">
        <v>57</v>
      </c>
      <c r="P951" s="31" t="s">
        <v>50</v>
      </c>
      <c r="Q951" s="31" t="s">
        <v>752</v>
      </c>
      <c r="R951" s="31" t="s">
        <v>58</v>
      </c>
      <c r="S951" s="31" t="s">
        <v>53</v>
      </c>
      <c r="T951" s="31" t="s">
        <v>60</v>
      </c>
      <c r="U951" s="31" t="s">
        <v>60</v>
      </c>
      <c r="V951" s="31" t="s">
        <v>66</v>
      </c>
      <c r="W951" s="31" t="s">
        <v>50</v>
      </c>
      <c r="X951" s="31" t="s">
        <v>161</v>
      </c>
      <c r="Y951" s="31" t="s">
        <v>50</v>
      </c>
      <c r="Z951" s="31" t="s">
        <v>62</v>
      </c>
      <c r="AA951" s="31" t="s">
        <v>50</v>
      </c>
      <c r="AB951" s="31" t="s">
        <v>50</v>
      </c>
      <c r="AC951" s="31" t="s">
        <v>63</v>
      </c>
      <c r="AD951" s="31" t="s">
        <v>72</v>
      </c>
      <c r="AE951" s="2">
        <f t="shared" si="155"/>
        <v>42</v>
      </c>
      <c r="AF951" s="31" t="s">
        <v>227</v>
      </c>
      <c r="AG951" s="31" t="s">
        <v>129</v>
      </c>
      <c r="AH951" s="31" t="s">
        <v>11860</v>
      </c>
      <c r="AI951" s="31" t="s">
        <v>12230</v>
      </c>
      <c r="AJ951" s="31">
        <f t="shared" si="156"/>
        <v>0</v>
      </c>
      <c r="AK951" s="34">
        <f t="shared" si="157"/>
        <v>-99</v>
      </c>
      <c r="AL951" s="30">
        <f t="shared" si="158"/>
        <v>-99</v>
      </c>
      <c r="AM951" s="5">
        <f t="shared" si="162"/>
        <v>457.61</v>
      </c>
      <c r="AN951" s="5">
        <f t="shared" si="163"/>
        <v>0</v>
      </c>
      <c r="AO951" s="30">
        <f t="shared" si="164"/>
        <v>0</v>
      </c>
      <c r="AP951" s="30">
        <f t="shared" si="159"/>
        <v>0</v>
      </c>
      <c r="AQ951" t="str">
        <f t="shared" si="160"/>
        <v>Before 1978</v>
      </c>
      <c r="AR951" s="2">
        <f t="shared" si="161"/>
        <v>1943</v>
      </c>
      <c r="AS951" s="2">
        <f t="shared" si="165"/>
        <v>-99</v>
      </c>
      <c r="AT951" s="31" t="s">
        <v>50</v>
      </c>
      <c r="AU951" s="31" t="s">
        <v>50</v>
      </c>
      <c r="AV951" s="31" t="s">
        <v>66</v>
      </c>
      <c r="AW951" s="31" t="s">
        <v>57</v>
      </c>
      <c r="AX951" s="31" t="s">
        <v>463</v>
      </c>
      <c r="AY951" s="31" t="s">
        <v>68</v>
      </c>
      <c r="AZ951" s="31" t="s">
        <v>11860</v>
      </c>
      <c r="BA951" s="31" t="s">
        <v>12230</v>
      </c>
      <c r="BB951" s="31" t="s">
        <v>50</v>
      </c>
      <c r="BC951" s="31" t="s">
        <v>50</v>
      </c>
      <c r="BD951" s="31" t="s">
        <v>50</v>
      </c>
      <c r="BE951" s="31" t="s">
        <v>50</v>
      </c>
      <c r="BF951" s="31" t="s">
        <v>50</v>
      </c>
    </row>
    <row r="952" spans="1:58" ht="45" x14ac:dyDescent="0.25">
      <c r="A952" s="31" t="s">
        <v>767</v>
      </c>
      <c r="B952" s="31" t="s">
        <v>49</v>
      </c>
      <c r="C952" s="32">
        <v>2</v>
      </c>
      <c r="D952" s="31" t="s">
        <v>50</v>
      </c>
      <c r="E952" s="31" t="s">
        <v>52</v>
      </c>
      <c r="F952" s="31" t="s">
        <v>84</v>
      </c>
      <c r="G952" s="31" t="s">
        <v>71</v>
      </c>
      <c r="H952" s="31" t="s">
        <v>96</v>
      </c>
      <c r="I952" s="31" t="s">
        <v>12231</v>
      </c>
      <c r="J952" s="31" t="s">
        <v>54</v>
      </c>
      <c r="K952" s="31" t="s">
        <v>54</v>
      </c>
      <c r="L952" s="31" t="s">
        <v>55</v>
      </c>
      <c r="M952" s="31" t="s">
        <v>570</v>
      </c>
      <c r="N952" s="31" t="s">
        <v>50</v>
      </c>
      <c r="O952" s="31" t="s">
        <v>57</v>
      </c>
      <c r="P952" s="31" t="s">
        <v>50</v>
      </c>
      <c r="Q952" s="31" t="s">
        <v>115</v>
      </c>
      <c r="R952" s="31" t="s">
        <v>74</v>
      </c>
      <c r="S952" s="31" t="s">
        <v>59</v>
      </c>
      <c r="T952" s="31" t="s">
        <v>50</v>
      </c>
      <c r="U952" s="31" t="s">
        <v>50</v>
      </c>
      <c r="V952" s="31" t="s">
        <v>50</v>
      </c>
      <c r="W952" s="31" t="s">
        <v>50</v>
      </c>
      <c r="X952" s="31" t="s">
        <v>50</v>
      </c>
      <c r="Y952" s="31" t="s">
        <v>50</v>
      </c>
      <c r="Z952" s="31" t="s">
        <v>62</v>
      </c>
      <c r="AA952" s="31" t="s">
        <v>50</v>
      </c>
      <c r="AB952" s="31" t="s">
        <v>50</v>
      </c>
      <c r="AC952" s="31" t="s">
        <v>87</v>
      </c>
      <c r="AD952" s="31" t="s">
        <v>72</v>
      </c>
      <c r="AE952" s="2">
        <f t="shared" si="155"/>
        <v>42</v>
      </c>
      <c r="AF952" s="31" t="s">
        <v>272</v>
      </c>
      <c r="AG952" s="31" t="s">
        <v>76</v>
      </c>
      <c r="AH952" s="31" t="s">
        <v>761</v>
      </c>
      <c r="AI952" s="31" t="s">
        <v>12232</v>
      </c>
      <c r="AJ952" s="31">
        <f t="shared" si="156"/>
        <v>0</v>
      </c>
      <c r="AK952" s="34">
        <f t="shared" si="157"/>
        <v>-99</v>
      </c>
      <c r="AL952" s="30">
        <f t="shared" si="158"/>
        <v>-99</v>
      </c>
      <c r="AM952" s="5">
        <f t="shared" si="162"/>
        <v>199.16</v>
      </c>
      <c r="AN952" s="5">
        <f t="shared" si="163"/>
        <v>0</v>
      </c>
      <c r="AO952" s="30">
        <f t="shared" si="164"/>
        <v>0</v>
      </c>
      <c r="AP952" s="30">
        <f t="shared" si="159"/>
        <v>0</v>
      </c>
      <c r="AQ952" t="str">
        <f t="shared" si="160"/>
        <v>1993 - 2001</v>
      </c>
      <c r="AR952" s="2">
        <f t="shared" si="161"/>
        <v>2000</v>
      </c>
      <c r="AS952" s="2">
        <f t="shared" si="165"/>
        <v>-99</v>
      </c>
      <c r="AT952" s="31" t="s">
        <v>50</v>
      </c>
      <c r="AU952" s="31" t="s">
        <v>50</v>
      </c>
      <c r="AV952" s="31" t="s">
        <v>141</v>
      </c>
      <c r="AW952" s="31" t="s">
        <v>86</v>
      </c>
      <c r="AX952" s="31" t="s">
        <v>99</v>
      </c>
      <c r="AY952" s="31" t="s">
        <v>179</v>
      </c>
      <c r="AZ952" s="31" t="s">
        <v>12765</v>
      </c>
      <c r="BA952" s="31" t="s">
        <v>12766</v>
      </c>
      <c r="BB952" s="31" t="s">
        <v>50</v>
      </c>
      <c r="BC952" s="31" t="s">
        <v>50</v>
      </c>
      <c r="BD952" s="31" t="s">
        <v>50</v>
      </c>
      <c r="BE952" s="31" t="s">
        <v>50</v>
      </c>
      <c r="BF952" s="31" t="s">
        <v>50</v>
      </c>
    </row>
    <row r="953" spans="1:58" ht="45" x14ac:dyDescent="0.25">
      <c r="A953" s="31" t="s">
        <v>788</v>
      </c>
      <c r="B953" s="31" t="s">
        <v>49</v>
      </c>
      <c r="C953" s="32">
        <v>5</v>
      </c>
      <c r="D953" s="31" t="s">
        <v>50</v>
      </c>
      <c r="E953" s="31" t="s">
        <v>70</v>
      </c>
      <c r="F953" s="31" t="s">
        <v>71</v>
      </c>
      <c r="G953" s="31" t="s">
        <v>50</v>
      </c>
      <c r="H953" s="31" t="s">
        <v>50</v>
      </c>
      <c r="I953" s="31" t="s">
        <v>53</v>
      </c>
      <c r="J953" s="31" t="s">
        <v>54</v>
      </c>
      <c r="K953" s="31" t="s">
        <v>54</v>
      </c>
      <c r="L953" s="31" t="s">
        <v>128</v>
      </c>
      <c r="M953" s="31" t="s">
        <v>84</v>
      </c>
      <c r="N953" s="31" t="s">
        <v>50</v>
      </c>
      <c r="O953" s="31" t="s">
        <v>66</v>
      </c>
      <c r="P953" s="31" t="s">
        <v>50</v>
      </c>
      <c r="Q953" s="31" t="s">
        <v>50</v>
      </c>
      <c r="R953" s="31" t="s">
        <v>74</v>
      </c>
      <c r="S953" s="31" t="s">
        <v>59</v>
      </c>
      <c r="T953" s="31" t="s">
        <v>60</v>
      </c>
      <c r="U953" s="31" t="s">
        <v>60</v>
      </c>
      <c r="V953" s="31" t="s">
        <v>66</v>
      </c>
      <c r="W953" s="31" t="s">
        <v>50</v>
      </c>
      <c r="X953" s="31" t="s">
        <v>50</v>
      </c>
      <c r="Y953" s="31" t="s">
        <v>50</v>
      </c>
      <c r="Z953" s="31" t="s">
        <v>62</v>
      </c>
      <c r="AA953" s="31" t="s">
        <v>50</v>
      </c>
      <c r="AB953" s="31" t="s">
        <v>50</v>
      </c>
      <c r="AC953" s="31" t="s">
        <v>87</v>
      </c>
      <c r="AD953" s="31" t="s">
        <v>72</v>
      </c>
      <c r="AE953" s="2">
        <f t="shared" si="155"/>
        <v>42</v>
      </c>
      <c r="AF953" s="31" t="s">
        <v>227</v>
      </c>
      <c r="AG953" s="31" t="s">
        <v>129</v>
      </c>
      <c r="AH953" s="31" t="s">
        <v>11869</v>
      </c>
      <c r="AI953" s="31" t="s">
        <v>50</v>
      </c>
      <c r="AJ953" s="31">
        <f t="shared" si="156"/>
        <v>0</v>
      </c>
      <c r="AK953" s="34">
        <f t="shared" si="157"/>
        <v>-99</v>
      </c>
      <c r="AL953" s="30">
        <f t="shared" si="158"/>
        <v>-99</v>
      </c>
      <c r="AM953" s="5">
        <f t="shared" si="162"/>
        <v>457.61</v>
      </c>
      <c r="AN953" s="5">
        <f t="shared" si="163"/>
        <v>0</v>
      </c>
      <c r="AO953" s="30">
        <f t="shared" si="164"/>
        <v>0</v>
      </c>
      <c r="AP953" s="30">
        <f t="shared" si="159"/>
        <v>0</v>
      </c>
      <c r="AQ953" t="str">
        <f t="shared" si="160"/>
        <v>Before 1978</v>
      </c>
      <c r="AR953" s="2">
        <f t="shared" si="161"/>
        <v>1975</v>
      </c>
      <c r="AS953" s="2">
        <f t="shared" si="165"/>
        <v>-99</v>
      </c>
      <c r="AT953" s="31" t="s">
        <v>50</v>
      </c>
      <c r="AU953" s="31" t="s">
        <v>50</v>
      </c>
      <c r="AV953" s="31" t="s">
        <v>66</v>
      </c>
      <c r="AW953" s="31" t="s">
        <v>57</v>
      </c>
      <c r="AX953" s="31" t="s">
        <v>50</v>
      </c>
      <c r="AY953" s="31" t="s">
        <v>50</v>
      </c>
      <c r="AZ953" s="31" t="s">
        <v>11869</v>
      </c>
      <c r="BA953" s="31" t="s">
        <v>12767</v>
      </c>
      <c r="BB953" s="31" t="s">
        <v>50</v>
      </c>
      <c r="BC953" s="31" t="s">
        <v>50</v>
      </c>
      <c r="BD953" s="31" t="s">
        <v>50</v>
      </c>
      <c r="BE953" s="31" t="s">
        <v>50</v>
      </c>
      <c r="BF953" s="31" t="s">
        <v>50</v>
      </c>
    </row>
    <row r="954" spans="1:58" ht="45" x14ac:dyDescent="0.25">
      <c r="A954" s="31" t="s">
        <v>4744</v>
      </c>
      <c r="B954" s="31" t="s">
        <v>49</v>
      </c>
      <c r="C954" s="32">
        <v>1</v>
      </c>
      <c r="D954" s="31" t="s">
        <v>50</v>
      </c>
      <c r="E954" s="31" t="s">
        <v>84</v>
      </c>
      <c r="F954" s="31" t="s">
        <v>85</v>
      </c>
      <c r="G954" s="31" t="s">
        <v>50</v>
      </c>
      <c r="H954" s="31" t="s">
        <v>50</v>
      </c>
      <c r="I954" s="31" t="s">
        <v>53</v>
      </c>
      <c r="J954" s="31" t="s">
        <v>54</v>
      </c>
      <c r="K954" s="31" t="s">
        <v>54</v>
      </c>
      <c r="L954" s="31" t="s">
        <v>55</v>
      </c>
      <c r="M954" s="31" t="s">
        <v>72</v>
      </c>
      <c r="N954" s="31" t="s">
        <v>50</v>
      </c>
      <c r="O954" s="31" t="s">
        <v>57</v>
      </c>
      <c r="P954" s="31" t="s">
        <v>1122</v>
      </c>
      <c r="Q954" s="31" t="s">
        <v>50</v>
      </c>
      <c r="R954" s="31" t="s">
        <v>58</v>
      </c>
      <c r="S954" s="31" t="s">
        <v>59</v>
      </c>
      <c r="T954" s="31" t="s">
        <v>60</v>
      </c>
      <c r="U954" s="31" t="s">
        <v>60</v>
      </c>
      <c r="V954" s="31" t="s">
        <v>60</v>
      </c>
      <c r="W954" s="31" t="s">
        <v>50</v>
      </c>
      <c r="X954" s="31" t="s">
        <v>366</v>
      </c>
      <c r="Y954" s="31" t="s">
        <v>50</v>
      </c>
      <c r="Z954" s="31" t="s">
        <v>62</v>
      </c>
      <c r="AA954" s="31" t="s">
        <v>50</v>
      </c>
      <c r="AB954" s="31" t="s">
        <v>50</v>
      </c>
      <c r="AC954" s="31" t="s">
        <v>87</v>
      </c>
      <c r="AD954" s="31" t="s">
        <v>72</v>
      </c>
      <c r="AE954" s="2">
        <f t="shared" si="155"/>
        <v>42</v>
      </c>
      <c r="AF954" s="31" t="s">
        <v>227</v>
      </c>
      <c r="AG954" s="31" t="s">
        <v>129</v>
      </c>
      <c r="AH954" s="31" t="s">
        <v>924</v>
      </c>
      <c r="AI954" s="31" t="s">
        <v>12233</v>
      </c>
      <c r="AJ954" s="31">
        <f t="shared" si="156"/>
        <v>0</v>
      </c>
      <c r="AK954" s="34">
        <f t="shared" si="157"/>
        <v>-99</v>
      </c>
      <c r="AL954" s="30">
        <f t="shared" si="158"/>
        <v>-99</v>
      </c>
      <c r="AM954" s="5">
        <f t="shared" si="162"/>
        <v>337.68</v>
      </c>
      <c r="AN954" s="5">
        <f t="shared" si="163"/>
        <v>0</v>
      </c>
      <c r="AO954" s="30">
        <f t="shared" si="164"/>
        <v>0</v>
      </c>
      <c r="AP954" s="30">
        <f t="shared" si="159"/>
        <v>0</v>
      </c>
      <c r="AQ954">
        <f t="shared" si="160"/>
        <v>0</v>
      </c>
      <c r="AR954" s="2">
        <f t="shared" si="161"/>
        <v>0</v>
      </c>
      <c r="AS954" s="2">
        <f t="shared" si="165"/>
        <v>-99</v>
      </c>
      <c r="AT954" s="31" t="s">
        <v>50</v>
      </c>
      <c r="AU954" s="31" t="s">
        <v>50</v>
      </c>
      <c r="AV954" s="31" t="s">
        <v>66</v>
      </c>
      <c r="AW954" s="31" t="s">
        <v>57</v>
      </c>
      <c r="AX954" s="31" t="s">
        <v>267</v>
      </c>
      <c r="AY954" s="31" t="s">
        <v>171</v>
      </c>
      <c r="AZ954" s="31" t="s">
        <v>50</v>
      </c>
      <c r="BA954" s="31" t="s">
        <v>50</v>
      </c>
      <c r="BB954" s="31" t="s">
        <v>50</v>
      </c>
      <c r="BC954" s="31" t="s">
        <v>50</v>
      </c>
      <c r="BD954" s="31" t="s">
        <v>50</v>
      </c>
      <c r="BE954" s="31" t="s">
        <v>50</v>
      </c>
      <c r="BF954" s="31" t="s">
        <v>50</v>
      </c>
    </row>
    <row r="955" spans="1:58" ht="45" x14ac:dyDescent="0.25">
      <c r="A955" s="31" t="s">
        <v>4779</v>
      </c>
      <c r="B955" s="31" t="s">
        <v>49</v>
      </c>
      <c r="C955" s="32">
        <v>1</v>
      </c>
      <c r="D955" s="31" t="s">
        <v>50</v>
      </c>
      <c r="E955" s="31" t="s">
        <v>194</v>
      </c>
      <c r="F955" s="31" t="s">
        <v>92</v>
      </c>
      <c r="G955" s="31" t="s">
        <v>50</v>
      </c>
      <c r="H955" s="31" t="s">
        <v>50</v>
      </c>
      <c r="I955" s="31" t="s">
        <v>53</v>
      </c>
      <c r="J955" s="31" t="s">
        <v>54</v>
      </c>
      <c r="K955" s="31" t="s">
        <v>54</v>
      </c>
      <c r="L955" s="31" t="s">
        <v>55</v>
      </c>
      <c r="M955" s="31" t="s">
        <v>51</v>
      </c>
      <c r="N955" s="31" t="s">
        <v>50</v>
      </c>
      <c r="O955" s="31" t="s">
        <v>66</v>
      </c>
      <c r="P955" s="31" t="s">
        <v>50</v>
      </c>
      <c r="Q955" s="31" t="s">
        <v>50</v>
      </c>
      <c r="R955" s="31" t="s">
        <v>74</v>
      </c>
      <c r="S955" s="31" t="s">
        <v>59</v>
      </c>
      <c r="T955" s="31" t="s">
        <v>60</v>
      </c>
      <c r="U955" s="31" t="s">
        <v>60</v>
      </c>
      <c r="V955" s="31" t="s">
        <v>60</v>
      </c>
      <c r="W955" s="31" t="s">
        <v>50</v>
      </c>
      <c r="X955" s="31" t="s">
        <v>50</v>
      </c>
      <c r="Y955" s="31" t="s">
        <v>50</v>
      </c>
      <c r="Z955" s="31" t="s">
        <v>62</v>
      </c>
      <c r="AA955" s="31" t="s">
        <v>50</v>
      </c>
      <c r="AB955" s="31" t="s">
        <v>50</v>
      </c>
      <c r="AC955" s="31" t="s">
        <v>50</v>
      </c>
      <c r="AD955" s="31" t="s">
        <v>50</v>
      </c>
      <c r="AE955" s="2">
        <f t="shared" si="155"/>
        <v>42</v>
      </c>
      <c r="AF955" s="31" t="s">
        <v>227</v>
      </c>
      <c r="AG955" s="31" t="s">
        <v>129</v>
      </c>
      <c r="AH955" s="31" t="s">
        <v>12234</v>
      </c>
      <c r="AI955" s="31" t="s">
        <v>12235</v>
      </c>
      <c r="AJ955" s="31">
        <f t="shared" si="156"/>
        <v>0</v>
      </c>
      <c r="AK955" s="34">
        <f t="shared" si="157"/>
        <v>-99</v>
      </c>
      <c r="AL955" s="30">
        <f t="shared" si="158"/>
        <v>-99</v>
      </c>
      <c r="AM955" s="5">
        <f t="shared" si="162"/>
        <v>809.75</v>
      </c>
      <c r="AN955" s="5">
        <f t="shared" si="163"/>
        <v>0</v>
      </c>
      <c r="AO955" s="30">
        <f t="shared" si="164"/>
        <v>0</v>
      </c>
      <c r="AP955" s="30">
        <f t="shared" si="159"/>
        <v>0</v>
      </c>
      <c r="AQ955">
        <f t="shared" si="160"/>
        <v>0</v>
      </c>
      <c r="AR955" s="2">
        <f t="shared" si="161"/>
        <v>0</v>
      </c>
      <c r="AS955" s="2">
        <f t="shared" si="165"/>
        <v>-99</v>
      </c>
      <c r="AT955" s="31" t="s">
        <v>50</v>
      </c>
      <c r="AU955" s="31" t="s">
        <v>50</v>
      </c>
      <c r="AV955" s="31" t="s">
        <v>141</v>
      </c>
      <c r="AW955" s="31" t="s">
        <v>86</v>
      </c>
      <c r="AX955" s="31" t="s">
        <v>50</v>
      </c>
      <c r="AY955" s="31" t="s">
        <v>50</v>
      </c>
      <c r="AZ955" s="31" t="s">
        <v>12234</v>
      </c>
      <c r="BA955" s="31" t="s">
        <v>12235</v>
      </c>
      <c r="BB955" s="31" t="s">
        <v>50</v>
      </c>
      <c r="BC955" s="31" t="s">
        <v>50</v>
      </c>
      <c r="BD955" s="31" t="s">
        <v>50</v>
      </c>
      <c r="BE955" s="31" t="s">
        <v>50</v>
      </c>
      <c r="BF955" s="31" t="s">
        <v>50</v>
      </c>
    </row>
    <row r="956" spans="1:58" ht="45" x14ac:dyDescent="0.25">
      <c r="A956" s="31" t="s">
        <v>4814</v>
      </c>
      <c r="B956" s="31" t="s">
        <v>49</v>
      </c>
      <c r="C956" s="32">
        <v>1</v>
      </c>
      <c r="D956" s="31" t="s">
        <v>50</v>
      </c>
      <c r="E956" s="31" t="s">
        <v>52</v>
      </c>
      <c r="F956" s="31" t="s">
        <v>84</v>
      </c>
      <c r="G956" s="31" t="s">
        <v>50</v>
      </c>
      <c r="H956" s="31" t="s">
        <v>50</v>
      </c>
      <c r="I956" s="31" t="s">
        <v>53</v>
      </c>
      <c r="J956" s="31" t="s">
        <v>54</v>
      </c>
      <c r="K956" s="31" t="s">
        <v>54</v>
      </c>
      <c r="L956" s="31" t="s">
        <v>55</v>
      </c>
      <c r="M956" s="31" t="s">
        <v>72</v>
      </c>
      <c r="N956" s="31" t="s">
        <v>50</v>
      </c>
      <c r="O956" s="31" t="s">
        <v>66</v>
      </c>
      <c r="P956" s="31" t="s">
        <v>50</v>
      </c>
      <c r="Q956" s="31" t="s">
        <v>11644</v>
      </c>
      <c r="R956" s="31" t="s">
        <v>58</v>
      </c>
      <c r="S956" s="31" t="s">
        <v>53</v>
      </c>
      <c r="T956" s="31" t="s">
        <v>60</v>
      </c>
      <c r="U956" s="31" t="s">
        <v>60</v>
      </c>
      <c r="V956" s="31" t="s">
        <v>66</v>
      </c>
      <c r="W956" s="31" t="s">
        <v>50</v>
      </c>
      <c r="X956" s="31" t="s">
        <v>92</v>
      </c>
      <c r="Y956" s="31" t="s">
        <v>60</v>
      </c>
      <c r="Z956" s="31" t="s">
        <v>62</v>
      </c>
      <c r="AA956" s="31" t="s">
        <v>50</v>
      </c>
      <c r="AB956" s="31" t="s">
        <v>50</v>
      </c>
      <c r="AC956" s="31" t="s">
        <v>87</v>
      </c>
      <c r="AD956" s="31" t="s">
        <v>72</v>
      </c>
      <c r="AE956" s="2">
        <f t="shared" si="155"/>
        <v>42</v>
      </c>
      <c r="AF956" s="31" t="s">
        <v>227</v>
      </c>
      <c r="AG956" s="31" t="s">
        <v>129</v>
      </c>
      <c r="AH956" s="31" t="s">
        <v>1092</v>
      </c>
      <c r="AI956" s="31" t="s">
        <v>12236</v>
      </c>
      <c r="AJ956" s="31">
        <f t="shared" si="156"/>
        <v>0</v>
      </c>
      <c r="AK956" s="34">
        <f t="shared" si="157"/>
        <v>-99</v>
      </c>
      <c r="AL956" s="30">
        <f t="shared" si="158"/>
        <v>-99</v>
      </c>
      <c r="AM956" s="5">
        <f t="shared" si="162"/>
        <v>661.12</v>
      </c>
      <c r="AN956" s="5">
        <f t="shared" si="163"/>
        <v>0</v>
      </c>
      <c r="AO956" s="30">
        <f t="shared" si="164"/>
        <v>0</v>
      </c>
      <c r="AP956" s="30">
        <f t="shared" si="159"/>
        <v>0</v>
      </c>
      <c r="AQ956" t="str">
        <f t="shared" si="160"/>
        <v>1978 - 1992</v>
      </c>
      <c r="AR956" s="2">
        <f t="shared" si="161"/>
        <v>1980</v>
      </c>
      <c r="AS956" s="2">
        <f t="shared" si="165"/>
        <v>-99</v>
      </c>
      <c r="AT956" s="31" t="s">
        <v>50</v>
      </c>
      <c r="AU956" s="31" t="s">
        <v>50</v>
      </c>
      <c r="AV956" s="31" t="s">
        <v>141</v>
      </c>
      <c r="AW956" s="31" t="s">
        <v>86</v>
      </c>
      <c r="AX956" s="31" t="s">
        <v>50</v>
      </c>
      <c r="AY956" s="31" t="s">
        <v>50</v>
      </c>
      <c r="AZ956" s="31" t="s">
        <v>1092</v>
      </c>
      <c r="BA956" s="31" t="s">
        <v>50</v>
      </c>
      <c r="BB956" s="31" t="s">
        <v>50</v>
      </c>
      <c r="BC956" s="31" t="s">
        <v>50</v>
      </c>
      <c r="BD956" s="31" t="s">
        <v>50</v>
      </c>
      <c r="BE956" s="31" t="s">
        <v>50</v>
      </c>
      <c r="BF956" s="31" t="s">
        <v>50</v>
      </c>
    </row>
    <row r="957" spans="1:58" ht="45" x14ac:dyDescent="0.25">
      <c r="A957" s="31" t="s">
        <v>4862</v>
      </c>
      <c r="B957" s="31" t="s">
        <v>49</v>
      </c>
      <c r="C957" s="32">
        <v>5</v>
      </c>
      <c r="D957" s="31" t="s">
        <v>50</v>
      </c>
      <c r="E957" s="31" t="s">
        <v>85</v>
      </c>
      <c r="F957" s="31" t="s">
        <v>70</v>
      </c>
      <c r="G957" s="31" t="s">
        <v>50</v>
      </c>
      <c r="H957" s="31" t="s">
        <v>50</v>
      </c>
      <c r="I957" s="31" t="s">
        <v>102</v>
      </c>
      <c r="J957" s="31" t="s">
        <v>54</v>
      </c>
      <c r="K957" s="31" t="s">
        <v>54</v>
      </c>
      <c r="L957" s="31" t="s">
        <v>128</v>
      </c>
      <c r="M957" s="31" t="s">
        <v>72</v>
      </c>
      <c r="N957" s="31" t="s">
        <v>50</v>
      </c>
      <c r="O957" s="31" t="s">
        <v>57</v>
      </c>
      <c r="P957" s="31" t="s">
        <v>50</v>
      </c>
      <c r="Q957" s="31" t="s">
        <v>50</v>
      </c>
      <c r="R957" s="31" t="s">
        <v>58</v>
      </c>
      <c r="S957" s="31" t="s">
        <v>59</v>
      </c>
      <c r="T957" s="31" t="s">
        <v>60</v>
      </c>
      <c r="U957" s="31" t="s">
        <v>60</v>
      </c>
      <c r="V957" s="31" t="s">
        <v>60</v>
      </c>
      <c r="W957" s="31" t="s">
        <v>50</v>
      </c>
      <c r="X957" s="31" t="s">
        <v>50</v>
      </c>
      <c r="Y957" s="31" t="s">
        <v>50</v>
      </c>
      <c r="Z957" s="31" t="s">
        <v>62</v>
      </c>
      <c r="AA957" s="31" t="s">
        <v>50</v>
      </c>
      <c r="AB957" s="31" t="s">
        <v>50</v>
      </c>
      <c r="AC957" s="31" t="s">
        <v>87</v>
      </c>
      <c r="AD957" s="31" t="s">
        <v>72</v>
      </c>
      <c r="AE957" s="2">
        <f t="shared" si="155"/>
        <v>42</v>
      </c>
      <c r="AF957" s="31" t="s">
        <v>227</v>
      </c>
      <c r="AG957" s="31" t="s">
        <v>129</v>
      </c>
      <c r="AH957" s="31" t="s">
        <v>136</v>
      </c>
      <c r="AI957" s="31" t="s">
        <v>12237</v>
      </c>
      <c r="AJ957" s="31">
        <f t="shared" si="156"/>
        <v>0</v>
      </c>
      <c r="AK957" s="34">
        <f t="shared" si="157"/>
        <v>-99</v>
      </c>
      <c r="AL957" s="30">
        <f t="shared" si="158"/>
        <v>-99</v>
      </c>
      <c r="AM957" s="5">
        <f t="shared" si="162"/>
        <v>30.7</v>
      </c>
      <c r="AN957" s="5">
        <f t="shared" si="163"/>
        <v>0</v>
      </c>
      <c r="AO957" s="30">
        <f t="shared" si="164"/>
        <v>0</v>
      </c>
      <c r="AP957" s="30">
        <f t="shared" si="159"/>
        <v>0</v>
      </c>
      <c r="AQ957" t="str">
        <f t="shared" si="160"/>
        <v>Before 1978</v>
      </c>
      <c r="AR957" s="2">
        <f t="shared" si="161"/>
        <v>1963</v>
      </c>
      <c r="AS957" s="2">
        <f t="shared" si="165"/>
        <v>-99</v>
      </c>
      <c r="AT957" s="31" t="s">
        <v>50</v>
      </c>
      <c r="AU957" s="31" t="s">
        <v>50</v>
      </c>
      <c r="AV957" s="31" t="s">
        <v>141</v>
      </c>
      <c r="AW957" s="31" t="s">
        <v>86</v>
      </c>
      <c r="AX957" s="31" t="s">
        <v>50</v>
      </c>
      <c r="AY957" s="31" t="s">
        <v>50</v>
      </c>
      <c r="AZ957" s="31" t="s">
        <v>136</v>
      </c>
      <c r="BA957" s="31" t="s">
        <v>12237</v>
      </c>
      <c r="BB957" s="31" t="s">
        <v>50</v>
      </c>
      <c r="BC957" s="31" t="s">
        <v>50</v>
      </c>
      <c r="BD957" s="31" t="s">
        <v>50</v>
      </c>
      <c r="BE957" s="31" t="s">
        <v>50</v>
      </c>
      <c r="BF957" s="31" t="s">
        <v>50</v>
      </c>
    </row>
    <row r="958" spans="1:58" ht="45" x14ac:dyDescent="0.25">
      <c r="A958" s="31" t="s">
        <v>844</v>
      </c>
      <c r="B958" s="31" t="s">
        <v>49</v>
      </c>
      <c r="C958" s="32">
        <v>1</v>
      </c>
      <c r="D958" s="31" t="s">
        <v>50</v>
      </c>
      <c r="E958" s="31" t="s">
        <v>71</v>
      </c>
      <c r="F958" s="31" t="s">
        <v>96</v>
      </c>
      <c r="G958" s="31" t="s">
        <v>50</v>
      </c>
      <c r="H958" s="31" t="s">
        <v>50</v>
      </c>
      <c r="I958" s="31" t="s">
        <v>53</v>
      </c>
      <c r="J958" s="31" t="s">
        <v>54</v>
      </c>
      <c r="K958" s="31" t="s">
        <v>54</v>
      </c>
      <c r="L958" s="31" t="s">
        <v>55</v>
      </c>
      <c r="M958" s="31" t="s">
        <v>72</v>
      </c>
      <c r="N958" s="31" t="s">
        <v>50</v>
      </c>
      <c r="O958" s="31" t="s">
        <v>57</v>
      </c>
      <c r="P958" s="31" t="s">
        <v>50</v>
      </c>
      <c r="Q958" s="31" t="s">
        <v>50</v>
      </c>
      <c r="R958" s="31" t="s">
        <v>58</v>
      </c>
      <c r="S958" s="31" t="s">
        <v>58</v>
      </c>
      <c r="T958" s="31" t="s">
        <v>50</v>
      </c>
      <c r="U958" s="31" t="s">
        <v>50</v>
      </c>
      <c r="V958" s="31" t="s">
        <v>60</v>
      </c>
      <c r="W958" s="31" t="s">
        <v>50</v>
      </c>
      <c r="X958" s="31" t="s">
        <v>50</v>
      </c>
      <c r="Y958" s="31" t="s">
        <v>50</v>
      </c>
      <c r="Z958" s="31" t="s">
        <v>62</v>
      </c>
      <c r="AA958" s="31" t="s">
        <v>50</v>
      </c>
      <c r="AB958" s="31" t="s">
        <v>50</v>
      </c>
      <c r="AC958" s="31" t="s">
        <v>87</v>
      </c>
      <c r="AD958" s="31" t="s">
        <v>50</v>
      </c>
      <c r="AE958" s="2">
        <f t="shared" si="155"/>
        <v>42</v>
      </c>
      <c r="AF958" s="31" t="s">
        <v>227</v>
      </c>
      <c r="AG958" s="31" t="s">
        <v>129</v>
      </c>
      <c r="AH958" s="31" t="s">
        <v>231</v>
      </c>
      <c r="AI958" s="31" t="s">
        <v>1366</v>
      </c>
      <c r="AJ958" s="31">
        <f t="shared" si="156"/>
        <v>1</v>
      </c>
      <c r="AK958" s="34">
        <f t="shared" si="157"/>
        <v>-99</v>
      </c>
      <c r="AL958" s="30">
        <f t="shared" si="158"/>
        <v>-99</v>
      </c>
      <c r="AM958" s="5">
        <f t="shared" si="162"/>
        <v>2.62</v>
      </c>
      <c r="AN958" s="5">
        <f t="shared" si="163"/>
        <v>42</v>
      </c>
      <c r="AO958" s="30">
        <f t="shared" si="164"/>
        <v>420</v>
      </c>
      <c r="AP958" s="30">
        <f t="shared" si="159"/>
        <v>420</v>
      </c>
      <c r="AQ958" t="str">
        <f t="shared" si="160"/>
        <v>1993 - 2001</v>
      </c>
      <c r="AR958" s="2">
        <f t="shared" si="161"/>
        <v>1994</v>
      </c>
      <c r="AS958" s="2">
        <f t="shared" si="165"/>
        <v>10</v>
      </c>
      <c r="AT958" s="31" t="s">
        <v>50</v>
      </c>
      <c r="AU958" s="31" t="s">
        <v>92</v>
      </c>
      <c r="AV958" s="31" t="s">
        <v>141</v>
      </c>
      <c r="AW958" s="31" t="s">
        <v>86</v>
      </c>
      <c r="AX958" s="31" t="s">
        <v>516</v>
      </c>
      <c r="AY958" s="31" t="s">
        <v>68</v>
      </c>
      <c r="AZ958" s="31" t="s">
        <v>231</v>
      </c>
      <c r="BA958" s="31" t="s">
        <v>1367</v>
      </c>
      <c r="BB958" s="31" t="s">
        <v>71</v>
      </c>
      <c r="BC958" s="31" t="s">
        <v>173</v>
      </c>
      <c r="BD958" s="31" t="s">
        <v>50</v>
      </c>
      <c r="BE958" s="31" t="s">
        <v>50</v>
      </c>
      <c r="BF958" s="31" t="s">
        <v>50</v>
      </c>
    </row>
    <row r="959" spans="1:58" ht="45" x14ac:dyDescent="0.25">
      <c r="A959" s="31" t="s">
        <v>1375</v>
      </c>
      <c r="B959" s="31" t="s">
        <v>49</v>
      </c>
      <c r="C959" s="32">
        <v>1</v>
      </c>
      <c r="D959" s="31" t="s">
        <v>50</v>
      </c>
      <c r="E959" s="31" t="s">
        <v>84</v>
      </c>
      <c r="F959" s="31" t="s">
        <v>85</v>
      </c>
      <c r="G959" s="31" t="s">
        <v>50</v>
      </c>
      <c r="H959" s="31" t="s">
        <v>50</v>
      </c>
      <c r="I959" s="31" t="s">
        <v>53</v>
      </c>
      <c r="J959" s="31" t="s">
        <v>54</v>
      </c>
      <c r="K959" s="31" t="s">
        <v>54</v>
      </c>
      <c r="L959" s="31" t="s">
        <v>55</v>
      </c>
      <c r="M959" s="31" t="s">
        <v>72</v>
      </c>
      <c r="N959" s="31" t="s">
        <v>50</v>
      </c>
      <c r="O959" s="31" t="s">
        <v>57</v>
      </c>
      <c r="P959" s="31" t="s">
        <v>205</v>
      </c>
      <c r="Q959" s="31" t="s">
        <v>50</v>
      </c>
      <c r="R959" s="31" t="s">
        <v>74</v>
      </c>
      <c r="S959" s="31" t="s">
        <v>59</v>
      </c>
      <c r="T959" s="31" t="s">
        <v>60</v>
      </c>
      <c r="U959" s="31" t="s">
        <v>60</v>
      </c>
      <c r="V959" s="31" t="s">
        <v>60</v>
      </c>
      <c r="W959" s="31" t="s">
        <v>50</v>
      </c>
      <c r="X959" s="31" t="s">
        <v>50</v>
      </c>
      <c r="Y959" s="31" t="s">
        <v>50</v>
      </c>
      <c r="Z959" s="31" t="s">
        <v>62</v>
      </c>
      <c r="AA959" s="31" t="s">
        <v>50</v>
      </c>
      <c r="AB959" s="31" t="s">
        <v>50</v>
      </c>
      <c r="AC959" s="31" t="s">
        <v>87</v>
      </c>
      <c r="AD959" s="31" t="s">
        <v>72</v>
      </c>
      <c r="AE959" s="2">
        <f t="shared" si="155"/>
        <v>42</v>
      </c>
      <c r="AF959" s="31" t="s">
        <v>272</v>
      </c>
      <c r="AG959" s="31" t="s">
        <v>76</v>
      </c>
      <c r="AH959" s="31" t="s">
        <v>924</v>
      </c>
      <c r="AI959" s="31" t="s">
        <v>1376</v>
      </c>
      <c r="AJ959" s="31">
        <f t="shared" si="156"/>
        <v>1</v>
      </c>
      <c r="AK959" s="34">
        <f t="shared" si="157"/>
        <v>8</v>
      </c>
      <c r="AL959" s="30">
        <f t="shared" si="158"/>
        <v>8</v>
      </c>
      <c r="AM959" s="5">
        <f t="shared" si="162"/>
        <v>656.06</v>
      </c>
      <c r="AN959" s="5">
        <f t="shared" si="163"/>
        <v>42</v>
      </c>
      <c r="AO959" s="30">
        <f t="shared" si="164"/>
        <v>546</v>
      </c>
      <c r="AP959" s="30">
        <f t="shared" si="159"/>
        <v>546</v>
      </c>
      <c r="AQ959" t="str">
        <f t="shared" si="160"/>
        <v>Before 1978</v>
      </c>
      <c r="AR959" s="2">
        <f t="shared" si="161"/>
        <v>1960</v>
      </c>
      <c r="AS959" s="2">
        <f t="shared" si="165"/>
        <v>13</v>
      </c>
      <c r="AT959" s="31" t="s">
        <v>50</v>
      </c>
      <c r="AU959" s="31" t="s">
        <v>100</v>
      </c>
      <c r="AV959" s="31" t="s">
        <v>66</v>
      </c>
      <c r="AW959" s="31" t="s">
        <v>57</v>
      </c>
      <c r="AX959" s="31" t="s">
        <v>67</v>
      </c>
      <c r="AY959" s="31" t="s">
        <v>68</v>
      </c>
      <c r="AZ959" s="31" t="s">
        <v>50</v>
      </c>
      <c r="BA959" s="31" t="s">
        <v>50</v>
      </c>
      <c r="BB959" s="31" t="s">
        <v>50</v>
      </c>
      <c r="BC959" s="31" t="s">
        <v>50</v>
      </c>
      <c r="BD959" s="31" t="s">
        <v>50</v>
      </c>
      <c r="BE959" s="31" t="s">
        <v>50</v>
      </c>
      <c r="BF959" s="31" t="s">
        <v>50</v>
      </c>
    </row>
    <row r="960" spans="1:58" ht="45" x14ac:dyDescent="0.25">
      <c r="A960" s="31" t="s">
        <v>4943</v>
      </c>
      <c r="B960" s="31" t="s">
        <v>49</v>
      </c>
      <c r="C960" s="32">
        <v>1</v>
      </c>
      <c r="D960" s="31" t="s">
        <v>50</v>
      </c>
      <c r="E960" s="31" t="s">
        <v>84</v>
      </c>
      <c r="F960" s="31" t="s">
        <v>50</v>
      </c>
      <c r="G960" s="31" t="s">
        <v>50</v>
      </c>
      <c r="H960" s="31" t="s">
        <v>50</v>
      </c>
      <c r="I960" s="31" t="s">
        <v>53</v>
      </c>
      <c r="J960" s="31" t="s">
        <v>54</v>
      </c>
      <c r="K960" s="31" t="s">
        <v>54</v>
      </c>
      <c r="L960" s="31" t="s">
        <v>128</v>
      </c>
      <c r="M960" s="31" t="s">
        <v>72</v>
      </c>
      <c r="N960" s="31" t="s">
        <v>50</v>
      </c>
      <c r="O960" s="31" t="s">
        <v>66</v>
      </c>
      <c r="P960" s="31" t="s">
        <v>50</v>
      </c>
      <c r="Q960" s="31" t="s">
        <v>50</v>
      </c>
      <c r="R960" s="31" t="s">
        <v>58</v>
      </c>
      <c r="S960" s="31" t="s">
        <v>58</v>
      </c>
      <c r="T960" s="31" t="s">
        <v>60</v>
      </c>
      <c r="U960" s="31" t="s">
        <v>60</v>
      </c>
      <c r="V960" s="31" t="s">
        <v>60</v>
      </c>
      <c r="W960" s="31" t="s">
        <v>50</v>
      </c>
      <c r="X960" s="31" t="s">
        <v>50</v>
      </c>
      <c r="Y960" s="31" t="s">
        <v>50</v>
      </c>
      <c r="Z960" s="31" t="s">
        <v>62</v>
      </c>
      <c r="AA960" s="31" t="s">
        <v>50</v>
      </c>
      <c r="AB960" s="31" t="s">
        <v>50</v>
      </c>
      <c r="AC960" s="31" t="s">
        <v>87</v>
      </c>
      <c r="AD960" s="31" t="s">
        <v>72</v>
      </c>
      <c r="AE960" s="2">
        <f t="shared" si="155"/>
        <v>42</v>
      </c>
      <c r="AF960" s="31" t="s">
        <v>272</v>
      </c>
      <c r="AG960" s="31" t="s">
        <v>76</v>
      </c>
      <c r="AH960" s="31" t="s">
        <v>796</v>
      </c>
      <c r="AI960" s="31" t="s">
        <v>12238</v>
      </c>
      <c r="AJ960" s="31">
        <f t="shared" si="156"/>
        <v>0</v>
      </c>
      <c r="AK960" s="34">
        <f t="shared" si="157"/>
        <v>-99</v>
      </c>
      <c r="AL960" s="30">
        <f t="shared" si="158"/>
        <v>-99</v>
      </c>
      <c r="AM960" s="5">
        <f t="shared" si="162"/>
        <v>661.12</v>
      </c>
      <c r="AN960" s="5">
        <f t="shared" si="163"/>
        <v>0</v>
      </c>
      <c r="AO960" s="30">
        <f t="shared" si="164"/>
        <v>0</v>
      </c>
      <c r="AP960" s="30">
        <f t="shared" si="159"/>
        <v>0</v>
      </c>
      <c r="AQ960">
        <f t="shared" si="160"/>
        <v>0</v>
      </c>
      <c r="AR960" s="2">
        <f t="shared" si="161"/>
        <v>0</v>
      </c>
      <c r="AS960" s="2">
        <f t="shared" si="165"/>
        <v>-99</v>
      </c>
      <c r="AT960" s="31" t="s">
        <v>50</v>
      </c>
      <c r="AU960" s="31" t="s">
        <v>50</v>
      </c>
      <c r="AV960" s="31" t="s">
        <v>60</v>
      </c>
      <c r="AW960" s="31" t="s">
        <v>50</v>
      </c>
      <c r="AX960" s="31" t="s">
        <v>50</v>
      </c>
      <c r="AY960" s="31" t="s">
        <v>50</v>
      </c>
      <c r="AZ960" s="31" t="s">
        <v>50</v>
      </c>
      <c r="BA960" s="31" t="s">
        <v>50</v>
      </c>
      <c r="BB960" s="31" t="s">
        <v>50</v>
      </c>
      <c r="BC960" s="31" t="s">
        <v>50</v>
      </c>
      <c r="BD960" s="31" t="s">
        <v>50</v>
      </c>
      <c r="BE960" s="31" t="s">
        <v>50</v>
      </c>
      <c r="BF960" s="31" t="s">
        <v>50</v>
      </c>
    </row>
    <row r="961" spans="1:58" ht="90" x14ac:dyDescent="0.25">
      <c r="A961" s="31" t="s">
        <v>4974</v>
      </c>
      <c r="B961" s="31" t="s">
        <v>49</v>
      </c>
      <c r="C961" s="32">
        <v>2</v>
      </c>
      <c r="D961" s="31" t="s">
        <v>50</v>
      </c>
      <c r="E961" s="31" t="s">
        <v>96</v>
      </c>
      <c r="F961" s="31" t="s">
        <v>71</v>
      </c>
      <c r="G961" s="31" t="s">
        <v>50</v>
      </c>
      <c r="H961" s="31" t="s">
        <v>50</v>
      </c>
      <c r="I961" s="31" t="s">
        <v>53</v>
      </c>
      <c r="J961" s="31" t="s">
        <v>54</v>
      </c>
      <c r="K961" s="31" t="s">
        <v>54</v>
      </c>
      <c r="L961" s="31" t="s">
        <v>55</v>
      </c>
      <c r="M961" s="31" t="s">
        <v>72</v>
      </c>
      <c r="N961" s="31" t="s">
        <v>50</v>
      </c>
      <c r="O961" s="31" t="s">
        <v>57</v>
      </c>
      <c r="P961" s="31" t="s">
        <v>50</v>
      </c>
      <c r="Q961" s="31" t="s">
        <v>50</v>
      </c>
      <c r="R961" s="31" t="s">
        <v>74</v>
      </c>
      <c r="S961" s="31" t="s">
        <v>59</v>
      </c>
      <c r="T961" s="31" t="s">
        <v>60</v>
      </c>
      <c r="U961" s="31" t="s">
        <v>60</v>
      </c>
      <c r="V961" s="31" t="s">
        <v>60</v>
      </c>
      <c r="W961" s="31" t="s">
        <v>50</v>
      </c>
      <c r="X961" s="31" t="s">
        <v>50</v>
      </c>
      <c r="Y961" s="31" t="s">
        <v>50</v>
      </c>
      <c r="Z961" s="31" t="s">
        <v>62</v>
      </c>
      <c r="AA961" s="31" t="s">
        <v>50</v>
      </c>
      <c r="AB961" s="31" t="s">
        <v>50</v>
      </c>
      <c r="AC961" s="31" t="s">
        <v>87</v>
      </c>
      <c r="AD961" s="31" t="s">
        <v>72</v>
      </c>
      <c r="AE961" s="2">
        <f t="shared" si="155"/>
        <v>42</v>
      </c>
      <c r="AF961" s="31" t="s">
        <v>227</v>
      </c>
      <c r="AG961" s="31" t="s">
        <v>129</v>
      </c>
      <c r="AH961" s="31" t="s">
        <v>94</v>
      </c>
      <c r="AI961" s="31" t="s">
        <v>12239</v>
      </c>
      <c r="AJ961" s="31">
        <f t="shared" si="156"/>
        <v>0</v>
      </c>
      <c r="AK961" s="34">
        <f t="shared" si="157"/>
        <v>-99</v>
      </c>
      <c r="AL961" s="30">
        <f t="shared" si="158"/>
        <v>-99</v>
      </c>
      <c r="AM961" s="5">
        <f t="shared" si="162"/>
        <v>0</v>
      </c>
      <c r="AN961" s="5">
        <f t="shared" si="163"/>
        <v>0</v>
      </c>
      <c r="AO961" s="30">
        <f t="shared" si="164"/>
        <v>0</v>
      </c>
      <c r="AP961" s="30">
        <f t="shared" si="159"/>
        <v>0</v>
      </c>
      <c r="AQ961" t="str">
        <f t="shared" si="160"/>
        <v>2006 - 2009</v>
      </c>
      <c r="AR961" s="2">
        <f t="shared" si="161"/>
        <v>2006</v>
      </c>
      <c r="AS961" s="2">
        <f t="shared" si="165"/>
        <v>-99</v>
      </c>
      <c r="AT961" s="31" t="s">
        <v>50</v>
      </c>
      <c r="AU961" s="31" t="s">
        <v>50</v>
      </c>
      <c r="AV961" s="31" t="s">
        <v>66</v>
      </c>
      <c r="AW961" s="31" t="s">
        <v>57</v>
      </c>
      <c r="AX961" s="31" t="s">
        <v>277</v>
      </c>
      <c r="AY961" s="31" t="s">
        <v>68</v>
      </c>
      <c r="AZ961" s="31" t="s">
        <v>94</v>
      </c>
      <c r="BA961" s="31" t="s">
        <v>12239</v>
      </c>
      <c r="BB961" s="31" t="s">
        <v>50</v>
      </c>
      <c r="BC961" s="31" t="s">
        <v>50</v>
      </c>
      <c r="BD961" s="31" t="s">
        <v>50</v>
      </c>
      <c r="BE961" s="31" t="s">
        <v>50</v>
      </c>
      <c r="BF961" s="31" t="s">
        <v>50</v>
      </c>
    </row>
    <row r="962" spans="1:58" ht="45" x14ac:dyDescent="0.25">
      <c r="A962" s="31" t="s">
        <v>897</v>
      </c>
      <c r="B962" s="31" t="s">
        <v>49</v>
      </c>
      <c r="C962" s="32">
        <v>1</v>
      </c>
      <c r="D962" s="31" t="s">
        <v>50</v>
      </c>
      <c r="E962" s="31" t="s">
        <v>84</v>
      </c>
      <c r="F962" s="31" t="s">
        <v>85</v>
      </c>
      <c r="G962" s="31" t="s">
        <v>50</v>
      </c>
      <c r="H962" s="31" t="s">
        <v>50</v>
      </c>
      <c r="I962" s="31" t="s">
        <v>53</v>
      </c>
      <c r="J962" s="31" t="s">
        <v>54</v>
      </c>
      <c r="K962" s="31" t="s">
        <v>54</v>
      </c>
      <c r="L962" s="31" t="s">
        <v>55</v>
      </c>
      <c r="M962" s="31" t="s">
        <v>72</v>
      </c>
      <c r="N962" s="31" t="s">
        <v>50</v>
      </c>
      <c r="O962" s="31" t="s">
        <v>57</v>
      </c>
      <c r="P962" s="31" t="s">
        <v>898</v>
      </c>
      <c r="Q962" s="31" t="s">
        <v>50</v>
      </c>
      <c r="R962" s="31" t="s">
        <v>58</v>
      </c>
      <c r="S962" s="31" t="s">
        <v>53</v>
      </c>
      <c r="T962" s="31" t="s">
        <v>60</v>
      </c>
      <c r="U962" s="31" t="s">
        <v>60</v>
      </c>
      <c r="V962" s="31" t="s">
        <v>60</v>
      </c>
      <c r="W962" s="31" t="s">
        <v>50</v>
      </c>
      <c r="X962" s="31" t="s">
        <v>50</v>
      </c>
      <c r="Y962" s="31" t="s">
        <v>50</v>
      </c>
      <c r="Z962" s="31" t="s">
        <v>62</v>
      </c>
      <c r="AA962" s="31" t="s">
        <v>50</v>
      </c>
      <c r="AB962" s="31" t="s">
        <v>50</v>
      </c>
      <c r="AC962" s="31" t="s">
        <v>87</v>
      </c>
      <c r="AD962" s="31" t="s">
        <v>72</v>
      </c>
      <c r="AE962" s="2">
        <f t="shared" si="155"/>
        <v>42</v>
      </c>
      <c r="AF962" s="31" t="s">
        <v>227</v>
      </c>
      <c r="AG962" s="31" t="s">
        <v>129</v>
      </c>
      <c r="AH962" s="31" t="s">
        <v>152</v>
      </c>
      <c r="AI962" s="31" t="s">
        <v>899</v>
      </c>
      <c r="AJ962" s="31">
        <f t="shared" si="156"/>
        <v>0</v>
      </c>
      <c r="AK962" s="34">
        <f t="shared" si="157"/>
        <v>-99</v>
      </c>
      <c r="AL962" s="30">
        <f t="shared" si="158"/>
        <v>-99</v>
      </c>
      <c r="AM962" s="5">
        <f t="shared" si="162"/>
        <v>60.94</v>
      </c>
      <c r="AN962" s="5">
        <f t="shared" si="163"/>
        <v>0</v>
      </c>
      <c r="AO962" s="30">
        <f t="shared" si="164"/>
        <v>0</v>
      </c>
      <c r="AP962" s="30">
        <f t="shared" si="159"/>
        <v>0</v>
      </c>
      <c r="AQ962">
        <f t="shared" si="160"/>
        <v>0</v>
      </c>
      <c r="AR962" s="2">
        <f t="shared" si="161"/>
        <v>0</v>
      </c>
      <c r="AS962" s="2">
        <f t="shared" si="165"/>
        <v>-99</v>
      </c>
      <c r="AT962" s="31" t="s">
        <v>194</v>
      </c>
      <c r="AU962" s="31" t="s">
        <v>50</v>
      </c>
      <c r="AV962" s="31" t="s">
        <v>141</v>
      </c>
      <c r="AW962" s="31" t="s">
        <v>86</v>
      </c>
      <c r="AX962" s="31" t="s">
        <v>272</v>
      </c>
      <c r="AY962" s="31" t="s">
        <v>68</v>
      </c>
      <c r="AZ962" s="31" t="s">
        <v>152</v>
      </c>
      <c r="BA962" s="31" t="s">
        <v>899</v>
      </c>
      <c r="BB962" s="31" t="s">
        <v>50</v>
      </c>
      <c r="BC962" s="31" t="s">
        <v>50</v>
      </c>
      <c r="BD962" s="31" t="s">
        <v>50</v>
      </c>
      <c r="BE962" s="31" t="s">
        <v>50</v>
      </c>
      <c r="BF962" s="31" t="s">
        <v>50</v>
      </c>
    </row>
    <row r="963" spans="1:58" ht="45" x14ac:dyDescent="0.25">
      <c r="A963" s="31" t="s">
        <v>1432</v>
      </c>
      <c r="B963" s="31" t="s">
        <v>49</v>
      </c>
      <c r="C963" s="32">
        <v>1</v>
      </c>
      <c r="D963" s="31" t="s">
        <v>50</v>
      </c>
      <c r="E963" s="31" t="s">
        <v>85</v>
      </c>
      <c r="F963" s="31" t="s">
        <v>70</v>
      </c>
      <c r="G963" s="31" t="s">
        <v>50</v>
      </c>
      <c r="H963" s="31" t="s">
        <v>50</v>
      </c>
      <c r="I963" s="31" t="s">
        <v>541</v>
      </c>
      <c r="J963" s="31" t="s">
        <v>54</v>
      </c>
      <c r="K963" s="31" t="s">
        <v>54</v>
      </c>
      <c r="L963" s="31" t="s">
        <v>55</v>
      </c>
      <c r="M963" s="31" t="s">
        <v>84</v>
      </c>
      <c r="N963" s="31" t="s">
        <v>50</v>
      </c>
      <c r="O963" s="31" t="s">
        <v>57</v>
      </c>
      <c r="P963" s="31" t="s">
        <v>359</v>
      </c>
      <c r="Q963" s="31" t="s">
        <v>50</v>
      </c>
      <c r="R963" s="31" t="s">
        <v>58</v>
      </c>
      <c r="S963" s="31" t="s">
        <v>53</v>
      </c>
      <c r="T963" s="31" t="s">
        <v>60</v>
      </c>
      <c r="U963" s="31" t="s">
        <v>60</v>
      </c>
      <c r="V963" s="31" t="s">
        <v>60</v>
      </c>
      <c r="W963" s="31" t="s">
        <v>50</v>
      </c>
      <c r="X963" s="31" t="s">
        <v>50</v>
      </c>
      <c r="Y963" s="31" t="s">
        <v>50</v>
      </c>
      <c r="Z963" s="31" t="s">
        <v>62</v>
      </c>
      <c r="AA963" s="31" t="s">
        <v>50</v>
      </c>
      <c r="AB963" s="31" t="s">
        <v>50</v>
      </c>
      <c r="AC963" s="31" t="s">
        <v>87</v>
      </c>
      <c r="AD963" s="31" t="s">
        <v>72</v>
      </c>
      <c r="AE963" s="2">
        <f t="shared" si="155"/>
        <v>42</v>
      </c>
      <c r="AF963" s="31" t="s">
        <v>227</v>
      </c>
      <c r="AG963" s="31" t="s">
        <v>129</v>
      </c>
      <c r="AH963" s="31" t="s">
        <v>136</v>
      </c>
      <c r="AI963" s="31" t="s">
        <v>1433</v>
      </c>
      <c r="AJ963" s="31">
        <f t="shared" si="156"/>
        <v>4</v>
      </c>
      <c r="AK963" s="34">
        <f t="shared" si="157"/>
        <v>12</v>
      </c>
      <c r="AL963" s="30">
        <f t="shared" si="158"/>
        <v>12</v>
      </c>
      <c r="AM963" s="5">
        <f t="shared" si="162"/>
        <v>154.9</v>
      </c>
      <c r="AN963" s="5">
        <f t="shared" si="163"/>
        <v>168</v>
      </c>
      <c r="AO963" s="30">
        <f t="shared" si="164"/>
        <v>1680</v>
      </c>
      <c r="AP963" s="30">
        <f t="shared" si="159"/>
        <v>1680</v>
      </c>
      <c r="AQ963" t="str">
        <f t="shared" si="160"/>
        <v>2002 - 2005</v>
      </c>
      <c r="AR963" s="2">
        <f t="shared" si="161"/>
        <v>2002</v>
      </c>
      <c r="AS963" s="2">
        <f t="shared" si="165"/>
        <v>10</v>
      </c>
      <c r="AT963" s="31" t="s">
        <v>50</v>
      </c>
      <c r="AU963" s="31" t="s">
        <v>92</v>
      </c>
      <c r="AV963" s="31" t="s">
        <v>141</v>
      </c>
      <c r="AW963" s="31" t="s">
        <v>86</v>
      </c>
      <c r="AX963" s="31" t="s">
        <v>50</v>
      </c>
      <c r="AY963" s="31" t="s">
        <v>50</v>
      </c>
      <c r="AZ963" s="31" t="s">
        <v>136</v>
      </c>
      <c r="BA963" s="31" t="s">
        <v>1433</v>
      </c>
      <c r="BB963" s="31" t="s">
        <v>1434</v>
      </c>
      <c r="BC963" s="31" t="s">
        <v>173</v>
      </c>
      <c r="BD963" s="31" t="s">
        <v>50</v>
      </c>
      <c r="BE963" s="31" t="s">
        <v>50</v>
      </c>
      <c r="BF963" s="31" t="s">
        <v>50</v>
      </c>
    </row>
    <row r="964" spans="1:58" ht="60" x14ac:dyDescent="0.25">
      <c r="A964" s="31" t="s">
        <v>1117</v>
      </c>
      <c r="B964" s="31" t="s">
        <v>49</v>
      </c>
      <c r="C964" s="32">
        <v>1</v>
      </c>
      <c r="D964" s="31" t="s">
        <v>50</v>
      </c>
      <c r="E964" s="31" t="s">
        <v>70</v>
      </c>
      <c r="F964" s="31" t="s">
        <v>71</v>
      </c>
      <c r="G964" s="31" t="s">
        <v>486</v>
      </c>
      <c r="H964" s="31" t="s">
        <v>169</v>
      </c>
      <c r="I964" s="31" t="s">
        <v>97</v>
      </c>
      <c r="J964" s="31" t="s">
        <v>54</v>
      </c>
      <c r="K964" s="31" t="s">
        <v>54</v>
      </c>
      <c r="L964" s="31" t="s">
        <v>55</v>
      </c>
      <c r="M964" s="31" t="s">
        <v>72</v>
      </c>
      <c r="N964" s="31" t="s">
        <v>50</v>
      </c>
      <c r="O964" s="31" t="s">
        <v>57</v>
      </c>
      <c r="P964" s="31" t="s">
        <v>50</v>
      </c>
      <c r="Q964" s="31" t="s">
        <v>50</v>
      </c>
      <c r="R964" s="31" t="s">
        <v>58</v>
      </c>
      <c r="S964" s="31" t="s">
        <v>58</v>
      </c>
      <c r="T964" s="31" t="s">
        <v>60</v>
      </c>
      <c r="U964" s="31" t="s">
        <v>60</v>
      </c>
      <c r="V964" s="31" t="s">
        <v>60</v>
      </c>
      <c r="W964" s="31" t="s">
        <v>50</v>
      </c>
      <c r="X964" s="31" t="s">
        <v>50</v>
      </c>
      <c r="Y964" s="31" t="s">
        <v>50</v>
      </c>
      <c r="Z964" s="31" t="s">
        <v>62</v>
      </c>
      <c r="AA964" s="31" t="s">
        <v>50</v>
      </c>
      <c r="AB964" s="31" t="s">
        <v>50</v>
      </c>
      <c r="AC964" s="31" t="s">
        <v>87</v>
      </c>
      <c r="AD964" s="31" t="s">
        <v>72</v>
      </c>
      <c r="AE964" s="2">
        <f t="shared" ref="AE964:AE1027" si="166">IF(AG964="k",VALUE(AF964),IF(AG964="T",AF964*12,IF(TRIM(AF964)="","NA",AF964)))</f>
        <v>41</v>
      </c>
      <c r="AF964" s="31" t="s">
        <v>1118</v>
      </c>
      <c r="AG964" s="31" t="s">
        <v>76</v>
      </c>
      <c r="AH964" s="31" t="s">
        <v>1119</v>
      </c>
      <c r="AI964" s="31" t="s">
        <v>1120</v>
      </c>
      <c r="AJ964" s="31">
        <f t="shared" ref="AJ964:AJ1027" si="167">IF(AS964&gt;0,VALUE(M964),0)</f>
        <v>1</v>
      </c>
      <c r="AK964" s="34">
        <f t="shared" ref="AK964:AK1027" si="168">IF(AS964&gt;0,IF(P964&lt;&gt;"",2013-VALUE(P964),IF(Q964&lt;&gt;"",2013-VALUE(Q964),-99)),-99)</f>
        <v>-99</v>
      </c>
      <c r="AL964" s="30">
        <f t="shared" ref="AL964:AL1027" si="169">IF(OR((2013-AR964)=AK964,AK964=-99),-99,AK964)</f>
        <v>-99</v>
      </c>
      <c r="AM964" s="5">
        <f t="shared" si="162"/>
        <v>26.77</v>
      </c>
      <c r="AN964" s="5">
        <f t="shared" si="163"/>
        <v>41</v>
      </c>
      <c r="AO964" s="30">
        <f t="shared" si="164"/>
        <v>410</v>
      </c>
      <c r="AP964" s="30">
        <f t="shared" ref="AP964:AP1027" si="170">AN964*AS964</f>
        <v>410</v>
      </c>
      <c r="AQ964" t="str">
        <f t="shared" ref="AQ964:AQ1027" si="171">IF(OR(ISERROR(AR964),AR964=0),0,VLOOKUP(AR964,tblVintages,2,TRUE))</f>
        <v>Before 1978</v>
      </c>
      <c r="AR964" s="2">
        <f t="shared" ref="AR964:AR1027" si="172">VLOOKUP(A964,tblBldgInfo,7,FALSE)</f>
        <v>1965</v>
      </c>
      <c r="AS964" s="2">
        <f t="shared" si="165"/>
        <v>10</v>
      </c>
      <c r="AT964" s="31" t="s">
        <v>50</v>
      </c>
      <c r="AU964" s="31" t="s">
        <v>92</v>
      </c>
      <c r="AV964" s="31" t="s">
        <v>141</v>
      </c>
      <c r="AW964" s="31" t="s">
        <v>86</v>
      </c>
      <c r="AX964" s="31" t="s">
        <v>119</v>
      </c>
      <c r="AY964" s="31" t="s">
        <v>179</v>
      </c>
      <c r="AZ964" s="31" t="s">
        <v>1119</v>
      </c>
      <c r="BA964" s="31" t="s">
        <v>1120</v>
      </c>
      <c r="BB964" s="31" t="s">
        <v>172</v>
      </c>
      <c r="BC964" s="31" t="s">
        <v>173</v>
      </c>
      <c r="BD964" s="31" t="s">
        <v>50</v>
      </c>
      <c r="BE964" s="31" t="s">
        <v>50</v>
      </c>
      <c r="BF964" s="31" t="s">
        <v>50</v>
      </c>
    </row>
    <row r="965" spans="1:58" ht="45" x14ac:dyDescent="0.25">
      <c r="A965" s="31" t="s">
        <v>4214</v>
      </c>
      <c r="B965" s="31" t="s">
        <v>49</v>
      </c>
      <c r="C965" s="32">
        <v>1</v>
      </c>
      <c r="D965" s="31" t="s">
        <v>50</v>
      </c>
      <c r="E965" s="31" t="s">
        <v>71</v>
      </c>
      <c r="F965" s="31" t="s">
        <v>96</v>
      </c>
      <c r="G965" s="31" t="s">
        <v>50</v>
      </c>
      <c r="H965" s="31" t="s">
        <v>50</v>
      </c>
      <c r="I965" s="31" t="s">
        <v>53</v>
      </c>
      <c r="J965" s="31" t="s">
        <v>54</v>
      </c>
      <c r="K965" s="31" t="s">
        <v>54</v>
      </c>
      <c r="L965" s="31" t="s">
        <v>55</v>
      </c>
      <c r="M965" s="31" t="s">
        <v>72</v>
      </c>
      <c r="N965" s="31" t="s">
        <v>50</v>
      </c>
      <c r="O965" s="31" t="s">
        <v>66</v>
      </c>
      <c r="P965" s="31" t="s">
        <v>50</v>
      </c>
      <c r="Q965" s="31" t="s">
        <v>12240</v>
      </c>
      <c r="R965" s="31" t="s">
        <v>129</v>
      </c>
      <c r="S965" s="31" t="s">
        <v>59</v>
      </c>
      <c r="T965" s="31" t="s">
        <v>60</v>
      </c>
      <c r="U965" s="31" t="s">
        <v>60</v>
      </c>
      <c r="V965" s="31" t="s">
        <v>60</v>
      </c>
      <c r="W965" s="31" t="s">
        <v>50</v>
      </c>
      <c r="X965" s="31" t="s">
        <v>50</v>
      </c>
      <c r="Y965" s="31" t="s">
        <v>50</v>
      </c>
      <c r="Z965" s="31" t="s">
        <v>62</v>
      </c>
      <c r="AA965" s="31" t="s">
        <v>50</v>
      </c>
      <c r="AB965" s="31" t="s">
        <v>50</v>
      </c>
      <c r="AC965" s="31" t="s">
        <v>87</v>
      </c>
      <c r="AD965" s="31" t="s">
        <v>72</v>
      </c>
      <c r="AE965" s="2">
        <f t="shared" si="166"/>
        <v>41</v>
      </c>
      <c r="AF965" s="31" t="s">
        <v>1118</v>
      </c>
      <c r="AG965" s="31" t="s">
        <v>76</v>
      </c>
      <c r="AH965" s="31" t="s">
        <v>50</v>
      </c>
      <c r="AI965" s="31" t="s">
        <v>12241</v>
      </c>
      <c r="AJ965" s="31">
        <f t="shared" si="167"/>
        <v>0</v>
      </c>
      <c r="AK965" s="34">
        <f t="shared" si="168"/>
        <v>-99</v>
      </c>
      <c r="AL965" s="30">
        <f t="shared" si="169"/>
        <v>-99</v>
      </c>
      <c r="AM965" s="5">
        <f t="shared" ref="AM965:AM1028" si="173">VLOOKUP(A965,tblSiteWeights,4,FALSE)</f>
        <v>550.85</v>
      </c>
      <c r="AN965" s="5">
        <f t="shared" ref="AN965:AN1028" si="174">IF(AND(AS965&gt;0,AM965&gt;0),M965*AE965,0)</f>
        <v>0</v>
      </c>
      <c r="AO965" s="30">
        <f t="shared" ref="AO965:AO1028" si="175">AN965*AS965</f>
        <v>0</v>
      </c>
      <c r="AP965" s="30">
        <f t="shared" si="170"/>
        <v>0</v>
      </c>
      <c r="AQ965" t="str">
        <f t="shared" si="171"/>
        <v>1978 - 1992</v>
      </c>
      <c r="AR965" s="2">
        <f t="shared" si="172"/>
        <v>1989</v>
      </c>
      <c r="AS965" s="2">
        <f t="shared" ref="AS965:AS1028" si="176">IF(OR(AM965=0,AU965=""),-99,VALUE(AU965))</f>
        <v>-99</v>
      </c>
      <c r="AT965" s="31" t="s">
        <v>50</v>
      </c>
      <c r="AU965" s="31" t="s">
        <v>50</v>
      </c>
      <c r="AV965" s="31" t="s">
        <v>141</v>
      </c>
      <c r="AW965" s="31" t="s">
        <v>86</v>
      </c>
      <c r="AX965" s="31" t="s">
        <v>50</v>
      </c>
      <c r="AY965" s="31" t="s">
        <v>50</v>
      </c>
      <c r="AZ965" s="31" t="s">
        <v>50</v>
      </c>
      <c r="BA965" s="31" t="s">
        <v>12241</v>
      </c>
      <c r="BB965" s="31" t="s">
        <v>50</v>
      </c>
      <c r="BC965" s="31" t="s">
        <v>50</v>
      </c>
      <c r="BD965" s="31" t="s">
        <v>50</v>
      </c>
      <c r="BE965" s="31" t="s">
        <v>50</v>
      </c>
      <c r="BF965" s="31" t="s">
        <v>50</v>
      </c>
    </row>
    <row r="966" spans="1:58" ht="45" x14ac:dyDescent="0.25">
      <c r="A966" s="31" t="s">
        <v>514</v>
      </c>
      <c r="B966" s="31" t="s">
        <v>49</v>
      </c>
      <c r="C966" s="32">
        <v>2</v>
      </c>
      <c r="D966" s="31" t="s">
        <v>50</v>
      </c>
      <c r="E966" s="31" t="s">
        <v>96</v>
      </c>
      <c r="F966" s="31" t="s">
        <v>194</v>
      </c>
      <c r="G966" s="31" t="s">
        <v>50</v>
      </c>
      <c r="H966" s="31" t="s">
        <v>50</v>
      </c>
      <c r="I966" s="31" t="s">
        <v>53</v>
      </c>
      <c r="J966" s="31" t="s">
        <v>54</v>
      </c>
      <c r="K966" s="31" t="s">
        <v>54</v>
      </c>
      <c r="L966" s="31" t="s">
        <v>55</v>
      </c>
      <c r="M966" s="31" t="s">
        <v>51</v>
      </c>
      <c r="N966" s="31" t="s">
        <v>50</v>
      </c>
      <c r="O966" s="31" t="s">
        <v>57</v>
      </c>
      <c r="P966" s="31" t="s">
        <v>50</v>
      </c>
      <c r="Q966" s="31" t="s">
        <v>50</v>
      </c>
      <c r="R966" s="31" t="s">
        <v>58</v>
      </c>
      <c r="S966" s="31" t="s">
        <v>59</v>
      </c>
      <c r="T966" s="31" t="s">
        <v>60</v>
      </c>
      <c r="U966" s="31" t="s">
        <v>60</v>
      </c>
      <c r="V966" s="31" t="s">
        <v>86</v>
      </c>
      <c r="W966" s="31" t="s">
        <v>50</v>
      </c>
      <c r="X966" s="31" t="s">
        <v>50</v>
      </c>
      <c r="Y966" s="31" t="s">
        <v>54</v>
      </c>
      <c r="Z966" s="31" t="s">
        <v>62</v>
      </c>
      <c r="AA966" s="31" t="s">
        <v>50</v>
      </c>
      <c r="AB966" s="31" t="s">
        <v>50</v>
      </c>
      <c r="AC966" s="31" t="s">
        <v>63</v>
      </c>
      <c r="AD966" s="31" t="s">
        <v>72</v>
      </c>
      <c r="AE966" s="2">
        <f t="shared" si="166"/>
        <v>40.5</v>
      </c>
      <c r="AF966" s="31" t="s">
        <v>516</v>
      </c>
      <c r="AG966" s="31" t="s">
        <v>76</v>
      </c>
      <c r="AH966" s="31" t="s">
        <v>152</v>
      </c>
      <c r="AI966" s="31" t="s">
        <v>517</v>
      </c>
      <c r="AJ966" s="31">
        <f t="shared" si="167"/>
        <v>0</v>
      </c>
      <c r="AK966" s="34">
        <f t="shared" si="168"/>
        <v>-99</v>
      </c>
      <c r="AL966" s="30">
        <f t="shared" si="169"/>
        <v>-99</v>
      </c>
      <c r="AM966" s="5">
        <f t="shared" si="173"/>
        <v>37.44</v>
      </c>
      <c r="AN966" s="5">
        <f t="shared" si="174"/>
        <v>0</v>
      </c>
      <c r="AO966" s="30">
        <f t="shared" si="175"/>
        <v>0</v>
      </c>
      <c r="AP966" s="30">
        <f t="shared" si="170"/>
        <v>0</v>
      </c>
      <c r="AQ966" t="str">
        <f t="shared" si="171"/>
        <v>1978 - 1992</v>
      </c>
      <c r="AR966" s="2">
        <f t="shared" si="172"/>
        <v>1990</v>
      </c>
      <c r="AS966" s="2">
        <f t="shared" si="176"/>
        <v>-99</v>
      </c>
      <c r="AT966" s="31" t="s">
        <v>217</v>
      </c>
      <c r="AU966" s="31" t="s">
        <v>50</v>
      </c>
      <c r="AV966" s="31" t="s">
        <v>66</v>
      </c>
      <c r="AW966" s="31" t="s">
        <v>57</v>
      </c>
      <c r="AX966" s="31" t="s">
        <v>267</v>
      </c>
      <c r="AY966" s="31" t="s">
        <v>68</v>
      </c>
      <c r="AZ966" s="31" t="s">
        <v>152</v>
      </c>
      <c r="BA966" s="31" t="s">
        <v>517</v>
      </c>
      <c r="BB966" s="31" t="s">
        <v>518</v>
      </c>
      <c r="BC966" s="31" t="s">
        <v>129</v>
      </c>
      <c r="BD966" s="31" t="s">
        <v>50</v>
      </c>
      <c r="BE966" s="31" t="s">
        <v>50</v>
      </c>
      <c r="BF966" s="31" t="s">
        <v>50</v>
      </c>
    </row>
    <row r="967" spans="1:58" ht="45" x14ac:dyDescent="0.25">
      <c r="A967" s="31" t="s">
        <v>1641</v>
      </c>
      <c r="B967" s="31" t="s">
        <v>49</v>
      </c>
      <c r="C967" s="32">
        <v>1</v>
      </c>
      <c r="D967" s="31" t="s">
        <v>50</v>
      </c>
      <c r="E967" s="31" t="s">
        <v>84</v>
      </c>
      <c r="F967" s="31" t="s">
        <v>85</v>
      </c>
      <c r="G967" s="31" t="s">
        <v>50</v>
      </c>
      <c r="H967" s="31" t="s">
        <v>50</v>
      </c>
      <c r="I967" s="31" t="s">
        <v>53</v>
      </c>
      <c r="J967" s="31" t="s">
        <v>54</v>
      </c>
      <c r="K967" s="31" t="s">
        <v>54</v>
      </c>
      <c r="L967" s="31" t="s">
        <v>55</v>
      </c>
      <c r="M967" s="31" t="s">
        <v>72</v>
      </c>
      <c r="N967" s="31" t="s">
        <v>50</v>
      </c>
      <c r="O967" s="31" t="s">
        <v>66</v>
      </c>
      <c r="P967" s="31" t="s">
        <v>50</v>
      </c>
      <c r="Q967" s="31" t="s">
        <v>50</v>
      </c>
      <c r="R967" s="31" t="s">
        <v>74</v>
      </c>
      <c r="S967" s="31" t="s">
        <v>59</v>
      </c>
      <c r="T967" s="31" t="s">
        <v>50</v>
      </c>
      <c r="U967" s="31" t="s">
        <v>50</v>
      </c>
      <c r="V967" s="31" t="s">
        <v>60</v>
      </c>
      <c r="W967" s="31" t="s">
        <v>50</v>
      </c>
      <c r="X967" s="31" t="s">
        <v>50</v>
      </c>
      <c r="Y967" s="31" t="s">
        <v>50</v>
      </c>
      <c r="Z967" s="31" t="s">
        <v>62</v>
      </c>
      <c r="AA967" s="31" t="s">
        <v>50</v>
      </c>
      <c r="AB967" s="31" t="s">
        <v>50</v>
      </c>
      <c r="AC967" s="31" t="s">
        <v>87</v>
      </c>
      <c r="AD967" s="31" t="s">
        <v>72</v>
      </c>
      <c r="AE967" s="2">
        <f t="shared" si="166"/>
        <v>40</v>
      </c>
      <c r="AF967" s="31" t="s">
        <v>463</v>
      </c>
      <c r="AG967" s="31" t="s">
        <v>76</v>
      </c>
      <c r="AH967" s="31" t="s">
        <v>251</v>
      </c>
      <c r="AI967" s="31" t="s">
        <v>12242</v>
      </c>
      <c r="AJ967" s="31">
        <f t="shared" si="167"/>
        <v>0</v>
      </c>
      <c r="AK967" s="34">
        <f t="shared" si="168"/>
        <v>-99</v>
      </c>
      <c r="AL967" s="30">
        <f t="shared" si="169"/>
        <v>-99</v>
      </c>
      <c r="AM967" s="5">
        <f t="shared" si="173"/>
        <v>284.57</v>
      </c>
      <c r="AN967" s="5">
        <f t="shared" si="174"/>
        <v>0</v>
      </c>
      <c r="AO967" s="30">
        <f t="shared" si="175"/>
        <v>0</v>
      </c>
      <c r="AP967" s="30">
        <f t="shared" si="170"/>
        <v>0</v>
      </c>
      <c r="AQ967" t="str">
        <f t="shared" si="171"/>
        <v>1978 - 1992</v>
      </c>
      <c r="AR967" s="2">
        <f t="shared" si="172"/>
        <v>1981</v>
      </c>
      <c r="AS967" s="2">
        <f t="shared" si="176"/>
        <v>-99</v>
      </c>
      <c r="AT967" s="31" t="s">
        <v>50</v>
      </c>
      <c r="AU967" s="31" t="s">
        <v>50</v>
      </c>
      <c r="AV967" s="31" t="s">
        <v>66</v>
      </c>
      <c r="AW967" s="31" t="s">
        <v>57</v>
      </c>
      <c r="AX967" s="31" t="s">
        <v>101</v>
      </c>
      <c r="AY967" s="31" t="s">
        <v>68</v>
      </c>
      <c r="AZ967" s="31" t="s">
        <v>251</v>
      </c>
      <c r="BA967" s="31" t="s">
        <v>12242</v>
      </c>
      <c r="BB967" s="31" t="s">
        <v>50</v>
      </c>
      <c r="BC967" s="31" t="s">
        <v>50</v>
      </c>
      <c r="BD967" s="31" t="s">
        <v>50</v>
      </c>
      <c r="BE967" s="31" t="s">
        <v>50</v>
      </c>
      <c r="BF967" s="31" t="s">
        <v>50</v>
      </c>
    </row>
    <row r="968" spans="1:58" ht="45" x14ac:dyDescent="0.25">
      <c r="A968" s="31" t="s">
        <v>3914</v>
      </c>
      <c r="B968" s="31" t="s">
        <v>49</v>
      </c>
      <c r="C968" s="32">
        <v>4</v>
      </c>
      <c r="D968" s="31" t="s">
        <v>50</v>
      </c>
      <c r="E968" s="31" t="s">
        <v>52</v>
      </c>
      <c r="F968" s="31" t="s">
        <v>84</v>
      </c>
      <c r="G968" s="31" t="s">
        <v>50</v>
      </c>
      <c r="H968" s="31" t="s">
        <v>50</v>
      </c>
      <c r="I968" s="31" t="s">
        <v>53</v>
      </c>
      <c r="J968" s="31" t="s">
        <v>54</v>
      </c>
      <c r="K968" s="31" t="s">
        <v>54</v>
      </c>
      <c r="L968" s="31" t="s">
        <v>55</v>
      </c>
      <c r="M968" s="31" t="s">
        <v>52</v>
      </c>
      <c r="N968" s="31" t="s">
        <v>50</v>
      </c>
      <c r="O968" s="31" t="s">
        <v>57</v>
      </c>
      <c r="P968" s="31" t="s">
        <v>50</v>
      </c>
      <c r="Q968" s="31" t="s">
        <v>258</v>
      </c>
      <c r="R968" s="31" t="s">
        <v>58</v>
      </c>
      <c r="S968" s="31" t="s">
        <v>59</v>
      </c>
      <c r="T968" s="31" t="s">
        <v>60</v>
      </c>
      <c r="U968" s="31" t="s">
        <v>60</v>
      </c>
      <c r="V968" s="31" t="s">
        <v>50</v>
      </c>
      <c r="W968" s="31" t="s">
        <v>50</v>
      </c>
      <c r="X968" s="31" t="s">
        <v>50</v>
      </c>
      <c r="Y968" s="31" t="s">
        <v>61</v>
      </c>
      <c r="Z968" s="31" t="s">
        <v>62</v>
      </c>
      <c r="AA968" s="31" t="s">
        <v>50</v>
      </c>
      <c r="AB968" s="31" t="s">
        <v>50</v>
      </c>
      <c r="AC968" s="31" t="s">
        <v>87</v>
      </c>
      <c r="AD968" s="31" t="s">
        <v>50</v>
      </c>
      <c r="AE968" s="2">
        <f t="shared" si="166"/>
        <v>40</v>
      </c>
      <c r="AF968" s="31" t="s">
        <v>463</v>
      </c>
      <c r="AG968" s="31" t="s">
        <v>76</v>
      </c>
      <c r="AH968" s="31" t="s">
        <v>152</v>
      </c>
      <c r="AI968" s="31" t="s">
        <v>12243</v>
      </c>
      <c r="AJ968" s="31">
        <f t="shared" si="167"/>
        <v>0</v>
      </c>
      <c r="AK968" s="34">
        <f t="shared" si="168"/>
        <v>-99</v>
      </c>
      <c r="AL968" s="30">
        <f t="shared" si="169"/>
        <v>-99</v>
      </c>
      <c r="AM968" s="5">
        <f t="shared" si="173"/>
        <v>110.77</v>
      </c>
      <c r="AN968" s="5">
        <f t="shared" si="174"/>
        <v>0</v>
      </c>
      <c r="AO968" s="30">
        <f t="shared" si="175"/>
        <v>0</v>
      </c>
      <c r="AP968" s="30">
        <f t="shared" si="170"/>
        <v>0</v>
      </c>
      <c r="AQ968" t="str">
        <f t="shared" si="171"/>
        <v>1978 - 1992</v>
      </c>
      <c r="AR968" s="2">
        <f t="shared" si="172"/>
        <v>1980</v>
      </c>
      <c r="AS968" s="2">
        <f t="shared" si="176"/>
        <v>-99</v>
      </c>
      <c r="AT968" s="31" t="s">
        <v>50</v>
      </c>
      <c r="AU968" s="31" t="s">
        <v>50</v>
      </c>
      <c r="AV968" s="31" t="s">
        <v>66</v>
      </c>
      <c r="AW968" s="31" t="s">
        <v>57</v>
      </c>
      <c r="AX968" s="31" t="s">
        <v>12768</v>
      </c>
      <c r="AY968" s="31" t="s">
        <v>68</v>
      </c>
      <c r="AZ968" s="31" t="s">
        <v>152</v>
      </c>
      <c r="BA968" s="31" t="s">
        <v>12243</v>
      </c>
      <c r="BB968" s="31" t="s">
        <v>50</v>
      </c>
      <c r="BC968" s="31" t="s">
        <v>50</v>
      </c>
      <c r="BD968" s="31" t="s">
        <v>50</v>
      </c>
      <c r="BE968" s="31" t="s">
        <v>50</v>
      </c>
      <c r="BF968" s="31" t="s">
        <v>50</v>
      </c>
    </row>
    <row r="969" spans="1:58" ht="45" x14ac:dyDescent="0.25">
      <c r="A969" s="31" t="s">
        <v>4585</v>
      </c>
      <c r="B969" s="31" t="s">
        <v>49</v>
      </c>
      <c r="C969" s="32">
        <v>2</v>
      </c>
      <c r="D969" s="31" t="s">
        <v>50</v>
      </c>
      <c r="E969" s="31" t="s">
        <v>194</v>
      </c>
      <c r="F969" s="31" t="s">
        <v>92</v>
      </c>
      <c r="G969" s="31" t="s">
        <v>50</v>
      </c>
      <c r="H969" s="31" t="s">
        <v>50</v>
      </c>
      <c r="I969" s="31" t="s">
        <v>97</v>
      </c>
      <c r="J969" s="31" t="s">
        <v>54</v>
      </c>
      <c r="K969" s="31" t="s">
        <v>54</v>
      </c>
      <c r="L969" s="31" t="s">
        <v>55</v>
      </c>
      <c r="M969" s="31" t="s">
        <v>84</v>
      </c>
      <c r="N969" s="31" t="s">
        <v>50</v>
      </c>
      <c r="O969" s="31" t="s">
        <v>57</v>
      </c>
      <c r="P969" s="31" t="s">
        <v>50</v>
      </c>
      <c r="Q969" s="31" t="s">
        <v>143</v>
      </c>
      <c r="R969" s="31" t="s">
        <v>58</v>
      </c>
      <c r="S969" s="31" t="s">
        <v>59</v>
      </c>
      <c r="T969" s="31" t="s">
        <v>50</v>
      </c>
      <c r="U969" s="31" t="s">
        <v>50</v>
      </c>
      <c r="V969" s="31" t="s">
        <v>50</v>
      </c>
      <c r="W969" s="31" t="s">
        <v>50</v>
      </c>
      <c r="X969" s="31" t="s">
        <v>50</v>
      </c>
      <c r="Y969" s="31" t="s">
        <v>50</v>
      </c>
      <c r="Z969" s="31" t="s">
        <v>62</v>
      </c>
      <c r="AA969" s="31" t="s">
        <v>50</v>
      </c>
      <c r="AB969" s="31" t="s">
        <v>50</v>
      </c>
      <c r="AC969" s="31" t="s">
        <v>87</v>
      </c>
      <c r="AD969" s="31" t="s">
        <v>72</v>
      </c>
      <c r="AE969" s="2">
        <f t="shared" si="166"/>
        <v>40</v>
      </c>
      <c r="AF969" s="31" t="s">
        <v>463</v>
      </c>
      <c r="AG969" s="31" t="s">
        <v>76</v>
      </c>
      <c r="AH969" s="31" t="s">
        <v>152</v>
      </c>
      <c r="AI969" s="31" t="s">
        <v>12244</v>
      </c>
      <c r="AJ969" s="31">
        <f t="shared" si="167"/>
        <v>0</v>
      </c>
      <c r="AK969" s="34">
        <f t="shared" si="168"/>
        <v>-99</v>
      </c>
      <c r="AL969" s="30">
        <f t="shared" si="169"/>
        <v>-99</v>
      </c>
      <c r="AM969" s="5">
        <f t="shared" si="173"/>
        <v>457.61</v>
      </c>
      <c r="AN969" s="5">
        <f t="shared" si="174"/>
        <v>0</v>
      </c>
      <c r="AO969" s="30">
        <f t="shared" si="175"/>
        <v>0</v>
      </c>
      <c r="AP969" s="30">
        <f t="shared" si="170"/>
        <v>0</v>
      </c>
      <c r="AQ969" t="str">
        <f t="shared" si="171"/>
        <v>1993 - 2001</v>
      </c>
      <c r="AR969" s="2">
        <f t="shared" si="172"/>
        <v>2000</v>
      </c>
      <c r="AS969" s="2">
        <f t="shared" si="176"/>
        <v>-99</v>
      </c>
      <c r="AT969" s="31" t="s">
        <v>50</v>
      </c>
      <c r="AU969" s="31" t="s">
        <v>50</v>
      </c>
      <c r="AV969" s="31" t="s">
        <v>66</v>
      </c>
      <c r="AW969" s="31" t="s">
        <v>57</v>
      </c>
      <c r="AX969" s="31" t="s">
        <v>463</v>
      </c>
      <c r="AY969" s="31" t="s">
        <v>68</v>
      </c>
      <c r="AZ969" s="31" t="s">
        <v>152</v>
      </c>
      <c r="BA969" s="31" t="s">
        <v>12244</v>
      </c>
      <c r="BB969" s="31" t="s">
        <v>50</v>
      </c>
      <c r="BC969" s="31" t="s">
        <v>50</v>
      </c>
      <c r="BD969" s="31" t="s">
        <v>50</v>
      </c>
      <c r="BE969" s="31" t="s">
        <v>50</v>
      </c>
      <c r="BF969" s="31" t="s">
        <v>50</v>
      </c>
    </row>
    <row r="970" spans="1:58" ht="45" x14ac:dyDescent="0.25">
      <c r="A970" s="31" t="s">
        <v>623</v>
      </c>
      <c r="B970" s="31" t="s">
        <v>49</v>
      </c>
      <c r="C970" s="32">
        <v>2</v>
      </c>
      <c r="D970" s="31" t="s">
        <v>50</v>
      </c>
      <c r="E970" s="31" t="s">
        <v>72</v>
      </c>
      <c r="F970" s="31" t="s">
        <v>51</v>
      </c>
      <c r="G970" s="31" t="s">
        <v>50</v>
      </c>
      <c r="H970" s="31" t="s">
        <v>50</v>
      </c>
      <c r="I970" s="31" t="s">
        <v>53</v>
      </c>
      <c r="J970" s="31" t="s">
        <v>54</v>
      </c>
      <c r="K970" s="31" t="s">
        <v>54</v>
      </c>
      <c r="L970" s="31" t="s">
        <v>55</v>
      </c>
      <c r="M970" s="31" t="s">
        <v>84</v>
      </c>
      <c r="N970" s="31" t="s">
        <v>60</v>
      </c>
      <c r="O970" s="31" t="s">
        <v>60</v>
      </c>
      <c r="P970" s="31" t="s">
        <v>50</v>
      </c>
      <c r="Q970" s="31" t="s">
        <v>107</v>
      </c>
      <c r="R970" s="31" t="s">
        <v>58</v>
      </c>
      <c r="S970" s="31" t="s">
        <v>59</v>
      </c>
      <c r="T970" s="31" t="s">
        <v>60</v>
      </c>
      <c r="U970" s="31" t="s">
        <v>60</v>
      </c>
      <c r="V970" s="31" t="s">
        <v>50</v>
      </c>
      <c r="W970" s="31" t="s">
        <v>50</v>
      </c>
      <c r="X970" s="31" t="s">
        <v>50</v>
      </c>
      <c r="Y970" s="31" t="s">
        <v>61</v>
      </c>
      <c r="Z970" s="31" t="s">
        <v>62</v>
      </c>
      <c r="AA970" s="31" t="s">
        <v>50</v>
      </c>
      <c r="AB970" s="31" t="s">
        <v>50</v>
      </c>
      <c r="AC970" s="31" t="s">
        <v>63</v>
      </c>
      <c r="AD970" s="31" t="s">
        <v>50</v>
      </c>
      <c r="AE970" s="2">
        <f t="shared" si="166"/>
        <v>39.9</v>
      </c>
      <c r="AF970" s="31" t="s">
        <v>12245</v>
      </c>
      <c r="AG970" s="31" t="s">
        <v>76</v>
      </c>
      <c r="AH970" s="31" t="s">
        <v>152</v>
      </c>
      <c r="AI970" s="31" t="s">
        <v>12246</v>
      </c>
      <c r="AJ970" s="31">
        <f t="shared" si="167"/>
        <v>0</v>
      </c>
      <c r="AK970" s="34">
        <f t="shared" si="168"/>
        <v>-99</v>
      </c>
      <c r="AL970" s="30">
        <f t="shared" si="169"/>
        <v>-99</v>
      </c>
      <c r="AM970" s="5">
        <f t="shared" si="173"/>
        <v>0</v>
      </c>
      <c r="AN970" s="5">
        <f t="shared" si="174"/>
        <v>0</v>
      </c>
      <c r="AO970" s="30">
        <f t="shared" si="175"/>
        <v>0</v>
      </c>
      <c r="AP970" s="30">
        <f t="shared" si="170"/>
        <v>0</v>
      </c>
      <c r="AQ970" t="str">
        <f t="shared" si="171"/>
        <v>Before 1978</v>
      </c>
      <c r="AR970" s="2">
        <f t="shared" si="172"/>
        <v>1953</v>
      </c>
      <c r="AS970" s="2">
        <f t="shared" si="176"/>
        <v>-99</v>
      </c>
      <c r="AT970" s="31" t="s">
        <v>50</v>
      </c>
      <c r="AU970" s="31" t="s">
        <v>50</v>
      </c>
      <c r="AV970" s="31" t="s">
        <v>66</v>
      </c>
      <c r="AW970" s="31" t="s">
        <v>57</v>
      </c>
      <c r="AX970" s="31" t="s">
        <v>50</v>
      </c>
      <c r="AY970" s="31" t="s">
        <v>50</v>
      </c>
      <c r="AZ970" s="31" t="s">
        <v>152</v>
      </c>
      <c r="BA970" s="31" t="s">
        <v>12246</v>
      </c>
      <c r="BB970" s="31" t="s">
        <v>50</v>
      </c>
      <c r="BC970" s="31" t="s">
        <v>50</v>
      </c>
      <c r="BD970" s="31" t="s">
        <v>50</v>
      </c>
      <c r="BE970" s="31" t="s">
        <v>50</v>
      </c>
      <c r="BF970" s="31" t="s">
        <v>50</v>
      </c>
    </row>
    <row r="971" spans="1:58" ht="45" x14ac:dyDescent="0.25">
      <c r="A971" s="31" t="s">
        <v>499</v>
      </c>
      <c r="B971" s="31" t="s">
        <v>198</v>
      </c>
      <c r="C971" s="32">
        <v>4</v>
      </c>
      <c r="D971" s="31" t="s">
        <v>50</v>
      </c>
      <c r="E971" s="31" t="s">
        <v>72</v>
      </c>
      <c r="F971" s="31" t="s">
        <v>51</v>
      </c>
      <c r="G971" s="31" t="s">
        <v>50</v>
      </c>
      <c r="H971" s="31" t="s">
        <v>50</v>
      </c>
      <c r="I971" s="31" t="s">
        <v>53</v>
      </c>
      <c r="J971" s="31" t="s">
        <v>54</v>
      </c>
      <c r="K971" s="31" t="s">
        <v>54</v>
      </c>
      <c r="L971" s="31" t="s">
        <v>55</v>
      </c>
      <c r="M971" s="31" t="s">
        <v>72</v>
      </c>
      <c r="N971" s="31" t="s">
        <v>50</v>
      </c>
      <c r="O971" s="31" t="s">
        <v>57</v>
      </c>
      <c r="P971" s="31" t="s">
        <v>50</v>
      </c>
      <c r="Q971" s="31" t="s">
        <v>50</v>
      </c>
      <c r="R971" s="31" t="s">
        <v>74</v>
      </c>
      <c r="S971" s="31" t="s">
        <v>53</v>
      </c>
      <c r="T971" s="31" t="s">
        <v>60</v>
      </c>
      <c r="U971" s="31" t="s">
        <v>60</v>
      </c>
      <c r="V971" s="31" t="s">
        <v>86</v>
      </c>
      <c r="W971" s="31" t="s">
        <v>50</v>
      </c>
      <c r="X971" s="31" t="s">
        <v>50</v>
      </c>
      <c r="Y971" s="31" t="s">
        <v>54</v>
      </c>
      <c r="Z971" s="31" t="s">
        <v>62</v>
      </c>
      <c r="AA971" s="31" t="s">
        <v>50</v>
      </c>
      <c r="AB971" s="31" t="s">
        <v>50</v>
      </c>
      <c r="AC971" s="31" t="s">
        <v>87</v>
      </c>
      <c r="AD971" s="31" t="s">
        <v>72</v>
      </c>
      <c r="AE971" s="2">
        <f t="shared" si="166"/>
        <v>38</v>
      </c>
      <c r="AF971" s="31" t="s">
        <v>510</v>
      </c>
      <c r="AG971" s="31" t="s">
        <v>76</v>
      </c>
      <c r="AH971" s="31" t="s">
        <v>251</v>
      </c>
      <c r="AI971" s="31" t="s">
        <v>511</v>
      </c>
      <c r="AJ971" s="31">
        <f t="shared" si="167"/>
        <v>0</v>
      </c>
      <c r="AK971" s="34">
        <f t="shared" si="168"/>
        <v>-99</v>
      </c>
      <c r="AL971" s="30">
        <f t="shared" si="169"/>
        <v>-99</v>
      </c>
      <c r="AM971" s="5">
        <f t="shared" si="173"/>
        <v>37.44</v>
      </c>
      <c r="AN971" s="5">
        <f t="shared" si="174"/>
        <v>0</v>
      </c>
      <c r="AO971" s="30">
        <f t="shared" si="175"/>
        <v>0</v>
      </c>
      <c r="AP971" s="30">
        <f t="shared" si="170"/>
        <v>0</v>
      </c>
      <c r="AQ971" t="str">
        <f t="shared" si="171"/>
        <v>2006 - 2009</v>
      </c>
      <c r="AR971" s="2">
        <f t="shared" si="172"/>
        <v>2008</v>
      </c>
      <c r="AS971" s="2">
        <f t="shared" si="176"/>
        <v>-99</v>
      </c>
      <c r="AT971" s="31" t="s">
        <v>210</v>
      </c>
      <c r="AU971" s="31" t="s">
        <v>50</v>
      </c>
      <c r="AV971" s="31" t="s">
        <v>66</v>
      </c>
      <c r="AW971" s="31" t="s">
        <v>57</v>
      </c>
      <c r="AX971" s="31" t="s">
        <v>335</v>
      </c>
      <c r="AY971" s="31" t="s">
        <v>68</v>
      </c>
      <c r="AZ971" s="31" t="s">
        <v>251</v>
      </c>
      <c r="BA971" s="31" t="s">
        <v>67</v>
      </c>
      <c r="BB971" s="31" t="s">
        <v>129</v>
      </c>
      <c r="BC971" s="31" t="s">
        <v>50</v>
      </c>
      <c r="BD971" s="31" t="s">
        <v>50</v>
      </c>
      <c r="BE971" s="31" t="s">
        <v>50</v>
      </c>
      <c r="BF971" s="31" t="s">
        <v>50</v>
      </c>
    </row>
    <row r="972" spans="1:58" ht="45" x14ac:dyDescent="0.25">
      <c r="A972" s="31" t="s">
        <v>3547</v>
      </c>
      <c r="B972" s="31" t="s">
        <v>49</v>
      </c>
      <c r="C972" s="32">
        <v>5</v>
      </c>
      <c r="D972" s="31" t="s">
        <v>50</v>
      </c>
      <c r="E972" s="31" t="s">
        <v>96</v>
      </c>
      <c r="F972" s="31" t="s">
        <v>194</v>
      </c>
      <c r="G972" s="31" t="s">
        <v>50</v>
      </c>
      <c r="H972" s="31" t="s">
        <v>50</v>
      </c>
      <c r="I972" s="31" t="s">
        <v>66</v>
      </c>
      <c r="J972" s="31" t="s">
        <v>54</v>
      </c>
      <c r="K972" s="31" t="s">
        <v>54</v>
      </c>
      <c r="L972" s="31" t="s">
        <v>128</v>
      </c>
      <c r="M972" s="31" t="s">
        <v>85</v>
      </c>
      <c r="N972" s="31" t="s">
        <v>50</v>
      </c>
      <c r="O972" s="31" t="s">
        <v>57</v>
      </c>
      <c r="P972" s="31" t="s">
        <v>50</v>
      </c>
      <c r="Q972" s="31" t="s">
        <v>50</v>
      </c>
      <c r="R972" s="31" t="s">
        <v>58</v>
      </c>
      <c r="S972" s="31" t="s">
        <v>59</v>
      </c>
      <c r="T972" s="31" t="s">
        <v>50</v>
      </c>
      <c r="U972" s="31" t="s">
        <v>50</v>
      </c>
      <c r="V972" s="31" t="s">
        <v>50</v>
      </c>
      <c r="W972" s="31" t="s">
        <v>50</v>
      </c>
      <c r="X972" s="31" t="s">
        <v>50</v>
      </c>
      <c r="Y972" s="31" t="s">
        <v>50</v>
      </c>
      <c r="Z972" s="31" t="s">
        <v>62</v>
      </c>
      <c r="AA972" s="31" t="s">
        <v>50</v>
      </c>
      <c r="AB972" s="31" t="s">
        <v>50</v>
      </c>
      <c r="AC972" s="31" t="s">
        <v>87</v>
      </c>
      <c r="AD972" s="31" t="s">
        <v>50</v>
      </c>
      <c r="AE972" s="2">
        <f t="shared" si="166"/>
        <v>38</v>
      </c>
      <c r="AF972" s="31" t="s">
        <v>510</v>
      </c>
      <c r="AG972" s="31" t="s">
        <v>76</v>
      </c>
      <c r="AH972" s="31" t="s">
        <v>152</v>
      </c>
      <c r="AI972" s="31" t="s">
        <v>50</v>
      </c>
      <c r="AJ972" s="31">
        <f t="shared" si="167"/>
        <v>0</v>
      </c>
      <c r="AK972" s="34">
        <f t="shared" si="168"/>
        <v>-99</v>
      </c>
      <c r="AL972" s="30">
        <f t="shared" si="169"/>
        <v>-99</v>
      </c>
      <c r="AM972" s="5">
        <f t="shared" si="173"/>
        <v>87.64</v>
      </c>
      <c r="AN972" s="5">
        <f t="shared" si="174"/>
        <v>0</v>
      </c>
      <c r="AO972" s="30">
        <f t="shared" si="175"/>
        <v>0</v>
      </c>
      <c r="AP972" s="30">
        <f t="shared" si="170"/>
        <v>0</v>
      </c>
      <c r="AQ972" t="str">
        <f t="shared" si="171"/>
        <v>Before 1978</v>
      </c>
      <c r="AR972" s="2">
        <f t="shared" si="172"/>
        <v>1960</v>
      </c>
      <c r="AS972" s="2">
        <f t="shared" si="176"/>
        <v>-99</v>
      </c>
      <c r="AT972" s="31" t="s">
        <v>50</v>
      </c>
      <c r="AU972" s="31" t="s">
        <v>50</v>
      </c>
      <c r="AV972" s="31" t="s">
        <v>141</v>
      </c>
      <c r="AW972" s="31" t="s">
        <v>86</v>
      </c>
      <c r="AX972" s="31" t="s">
        <v>50</v>
      </c>
      <c r="AY972" s="31" t="s">
        <v>50</v>
      </c>
      <c r="AZ972" s="31" t="s">
        <v>152</v>
      </c>
      <c r="BA972" s="31" t="s">
        <v>50</v>
      </c>
      <c r="BB972" s="31" t="s">
        <v>50</v>
      </c>
      <c r="BC972" s="31" t="s">
        <v>50</v>
      </c>
      <c r="BD972" s="31" t="s">
        <v>50</v>
      </c>
      <c r="BE972" s="31" t="s">
        <v>50</v>
      </c>
      <c r="BF972" s="31" t="s">
        <v>50</v>
      </c>
    </row>
    <row r="973" spans="1:58" ht="45" x14ac:dyDescent="0.25">
      <c r="A973" s="31" t="s">
        <v>180</v>
      </c>
      <c r="B973" s="31" t="s">
        <v>49</v>
      </c>
      <c r="C973" s="32">
        <v>1</v>
      </c>
      <c r="D973" s="31" t="s">
        <v>50</v>
      </c>
      <c r="E973" s="31" t="s">
        <v>72</v>
      </c>
      <c r="F973" s="31" t="s">
        <v>51</v>
      </c>
      <c r="G973" s="31" t="s">
        <v>50</v>
      </c>
      <c r="H973" s="31" t="s">
        <v>50</v>
      </c>
      <c r="I973" s="31" t="s">
        <v>97</v>
      </c>
      <c r="J973" s="31" t="s">
        <v>54</v>
      </c>
      <c r="K973" s="31" t="s">
        <v>54</v>
      </c>
      <c r="L973" s="31" t="s">
        <v>55</v>
      </c>
      <c r="M973" s="31" t="s">
        <v>72</v>
      </c>
      <c r="N973" s="31" t="s">
        <v>56</v>
      </c>
      <c r="O973" s="31" t="s">
        <v>57</v>
      </c>
      <c r="P973" s="31" t="s">
        <v>50</v>
      </c>
      <c r="Q973" s="31" t="s">
        <v>115</v>
      </c>
      <c r="R973" s="31" t="s">
        <v>58</v>
      </c>
      <c r="S973" s="31" t="s">
        <v>58</v>
      </c>
      <c r="T973" s="31" t="s">
        <v>60</v>
      </c>
      <c r="U973" s="31" t="s">
        <v>60</v>
      </c>
      <c r="V973" s="31" t="s">
        <v>66</v>
      </c>
      <c r="W973" s="31" t="s">
        <v>50</v>
      </c>
      <c r="X973" s="31" t="s">
        <v>50</v>
      </c>
      <c r="Y973" s="31" t="s">
        <v>61</v>
      </c>
      <c r="Z973" s="31" t="s">
        <v>62</v>
      </c>
      <c r="AA973" s="31" t="s">
        <v>50</v>
      </c>
      <c r="AB973" s="31" t="s">
        <v>50</v>
      </c>
      <c r="AC973" s="31" t="s">
        <v>87</v>
      </c>
      <c r="AD973" s="31" t="s">
        <v>72</v>
      </c>
      <c r="AE973" s="2">
        <f t="shared" si="166"/>
        <v>37.4</v>
      </c>
      <c r="AF973" s="31" t="s">
        <v>181</v>
      </c>
      <c r="AG973" s="31" t="s">
        <v>76</v>
      </c>
      <c r="AH973" s="31" t="s">
        <v>50</v>
      </c>
      <c r="AI973" s="31" t="s">
        <v>182</v>
      </c>
      <c r="AJ973" s="31">
        <f t="shared" si="167"/>
        <v>0</v>
      </c>
      <c r="AK973" s="34">
        <f t="shared" si="168"/>
        <v>-99</v>
      </c>
      <c r="AL973" s="30">
        <f t="shared" si="169"/>
        <v>-99</v>
      </c>
      <c r="AM973" s="5">
        <f t="shared" si="173"/>
        <v>0</v>
      </c>
      <c r="AN973" s="5">
        <f t="shared" si="174"/>
        <v>0</v>
      </c>
      <c r="AO973" s="30">
        <f t="shared" si="175"/>
        <v>0</v>
      </c>
      <c r="AP973" s="30">
        <f t="shared" si="170"/>
        <v>0</v>
      </c>
      <c r="AQ973">
        <f t="shared" si="171"/>
        <v>0</v>
      </c>
      <c r="AR973" s="2">
        <f t="shared" si="172"/>
        <v>0</v>
      </c>
      <c r="AS973" s="2">
        <f t="shared" si="176"/>
        <v>-99</v>
      </c>
      <c r="AT973" s="31" t="s">
        <v>183</v>
      </c>
      <c r="AU973" s="31" t="s">
        <v>50</v>
      </c>
      <c r="AV973" s="31" t="s">
        <v>66</v>
      </c>
      <c r="AW973" s="31" t="s">
        <v>57</v>
      </c>
      <c r="AX973" s="31" t="s">
        <v>184</v>
      </c>
      <c r="AY973" s="31" t="s">
        <v>171</v>
      </c>
      <c r="AZ973" s="31" t="s">
        <v>50</v>
      </c>
      <c r="BA973" s="31" t="s">
        <v>182</v>
      </c>
      <c r="BB973" s="31" t="s">
        <v>50</v>
      </c>
      <c r="BC973" s="31" t="s">
        <v>50</v>
      </c>
      <c r="BD973" s="31" t="s">
        <v>50</v>
      </c>
      <c r="BE973" s="31" t="s">
        <v>50</v>
      </c>
      <c r="BF973" s="31" t="s">
        <v>50</v>
      </c>
    </row>
    <row r="974" spans="1:58" ht="45" x14ac:dyDescent="0.25">
      <c r="A974" s="31" t="s">
        <v>848</v>
      </c>
      <c r="B974" s="31" t="s">
        <v>49</v>
      </c>
      <c r="C974" s="32">
        <v>1</v>
      </c>
      <c r="D974" s="31" t="s">
        <v>50</v>
      </c>
      <c r="E974" s="31" t="s">
        <v>52</v>
      </c>
      <c r="F974" s="31" t="s">
        <v>84</v>
      </c>
      <c r="G974" s="31" t="s">
        <v>50</v>
      </c>
      <c r="H974" s="31" t="s">
        <v>50</v>
      </c>
      <c r="I974" s="31" t="s">
        <v>53</v>
      </c>
      <c r="J974" s="31" t="s">
        <v>54</v>
      </c>
      <c r="K974" s="31" t="s">
        <v>54</v>
      </c>
      <c r="L974" s="31" t="s">
        <v>55</v>
      </c>
      <c r="M974" s="31" t="s">
        <v>72</v>
      </c>
      <c r="N974" s="31" t="s">
        <v>56</v>
      </c>
      <c r="O974" s="31" t="s">
        <v>57</v>
      </c>
      <c r="P974" s="31" t="s">
        <v>588</v>
      </c>
      <c r="Q974" s="31" t="s">
        <v>50</v>
      </c>
      <c r="R974" s="31" t="s">
        <v>58</v>
      </c>
      <c r="S974" s="31" t="s">
        <v>58</v>
      </c>
      <c r="T974" s="31" t="s">
        <v>60</v>
      </c>
      <c r="U974" s="31" t="s">
        <v>60</v>
      </c>
      <c r="V974" s="31" t="s">
        <v>60</v>
      </c>
      <c r="W974" s="31" t="s">
        <v>50</v>
      </c>
      <c r="X974" s="31" t="s">
        <v>50</v>
      </c>
      <c r="Y974" s="31" t="s">
        <v>50</v>
      </c>
      <c r="Z974" s="31" t="s">
        <v>62</v>
      </c>
      <c r="AA974" s="31" t="s">
        <v>50</v>
      </c>
      <c r="AB974" s="31" t="s">
        <v>50</v>
      </c>
      <c r="AC974" s="31" t="s">
        <v>87</v>
      </c>
      <c r="AD974" s="31" t="s">
        <v>72</v>
      </c>
      <c r="AE974" s="2">
        <f t="shared" si="166"/>
        <v>36.599999999999994</v>
      </c>
      <c r="AF974" s="31" t="s">
        <v>1370</v>
      </c>
      <c r="AG974" s="31" t="s">
        <v>129</v>
      </c>
      <c r="AH974" s="31" t="s">
        <v>796</v>
      </c>
      <c r="AI974" s="31" t="s">
        <v>1371</v>
      </c>
      <c r="AJ974" s="31">
        <f t="shared" si="167"/>
        <v>1</v>
      </c>
      <c r="AK974" s="34">
        <f t="shared" si="168"/>
        <v>6</v>
      </c>
      <c r="AL974" s="30">
        <f t="shared" si="169"/>
        <v>6</v>
      </c>
      <c r="AM974" s="5">
        <f t="shared" si="173"/>
        <v>956.73</v>
      </c>
      <c r="AN974" s="5">
        <f t="shared" si="174"/>
        <v>36.599999999999994</v>
      </c>
      <c r="AO974" s="30">
        <f t="shared" si="175"/>
        <v>475.79999999999995</v>
      </c>
      <c r="AP974" s="30">
        <f t="shared" si="170"/>
        <v>475.79999999999995</v>
      </c>
      <c r="AQ974">
        <f t="shared" si="171"/>
        <v>0</v>
      </c>
      <c r="AR974" s="2">
        <f t="shared" si="172"/>
        <v>0</v>
      </c>
      <c r="AS974" s="2">
        <f t="shared" si="176"/>
        <v>13</v>
      </c>
      <c r="AT974" s="31" t="s">
        <v>50</v>
      </c>
      <c r="AU974" s="31" t="s">
        <v>100</v>
      </c>
      <c r="AV974" s="31" t="s">
        <v>141</v>
      </c>
      <c r="AW974" s="31" t="s">
        <v>86</v>
      </c>
      <c r="AX974" s="31" t="s">
        <v>1372</v>
      </c>
      <c r="AY974" s="31" t="s">
        <v>179</v>
      </c>
      <c r="AZ974" s="31" t="s">
        <v>796</v>
      </c>
      <c r="BA974" s="31" t="s">
        <v>1371</v>
      </c>
      <c r="BB974" s="31" t="s">
        <v>256</v>
      </c>
      <c r="BC974" s="31" t="s">
        <v>173</v>
      </c>
      <c r="BD974" s="31" t="s">
        <v>50</v>
      </c>
      <c r="BE974" s="31" t="s">
        <v>50</v>
      </c>
      <c r="BF974" s="31" t="s">
        <v>50</v>
      </c>
    </row>
    <row r="975" spans="1:58" ht="45" x14ac:dyDescent="0.25">
      <c r="A975" s="31" t="s">
        <v>1519</v>
      </c>
      <c r="B975" s="31" t="s">
        <v>49</v>
      </c>
      <c r="C975" s="32">
        <v>2</v>
      </c>
      <c r="D975" s="31" t="s">
        <v>50</v>
      </c>
      <c r="E975" s="31" t="s">
        <v>84</v>
      </c>
      <c r="F975" s="31" t="s">
        <v>85</v>
      </c>
      <c r="G975" s="31" t="s">
        <v>50</v>
      </c>
      <c r="H975" s="31" t="s">
        <v>50</v>
      </c>
      <c r="I975" s="31" t="s">
        <v>53</v>
      </c>
      <c r="J975" s="31" t="s">
        <v>54</v>
      </c>
      <c r="K975" s="31" t="s">
        <v>54</v>
      </c>
      <c r="L975" s="31" t="s">
        <v>55</v>
      </c>
      <c r="M975" s="31" t="s">
        <v>72</v>
      </c>
      <c r="N975" s="31" t="s">
        <v>50</v>
      </c>
      <c r="O975" s="31" t="s">
        <v>57</v>
      </c>
      <c r="P975" s="31" t="s">
        <v>50</v>
      </c>
      <c r="Q975" s="31" t="s">
        <v>135</v>
      </c>
      <c r="R975" s="31" t="s">
        <v>58</v>
      </c>
      <c r="S975" s="31" t="s">
        <v>53</v>
      </c>
      <c r="T975" s="31" t="s">
        <v>60</v>
      </c>
      <c r="U975" s="31" t="s">
        <v>60</v>
      </c>
      <c r="V975" s="31" t="s">
        <v>66</v>
      </c>
      <c r="W975" s="31" t="s">
        <v>50</v>
      </c>
      <c r="X975" s="31" t="s">
        <v>116</v>
      </c>
      <c r="Y975" s="31" t="s">
        <v>60</v>
      </c>
      <c r="Z975" s="31" t="s">
        <v>62</v>
      </c>
      <c r="AA975" s="31" t="s">
        <v>50</v>
      </c>
      <c r="AB975" s="31" t="s">
        <v>50</v>
      </c>
      <c r="AC975" s="31" t="s">
        <v>87</v>
      </c>
      <c r="AD975" s="31" t="s">
        <v>72</v>
      </c>
      <c r="AE975" s="2">
        <f t="shared" si="166"/>
        <v>36</v>
      </c>
      <c r="AF975" s="31" t="s">
        <v>52</v>
      </c>
      <c r="AG975" s="31" t="s">
        <v>129</v>
      </c>
      <c r="AH975" s="31" t="s">
        <v>77</v>
      </c>
      <c r="AI975" s="31" t="s">
        <v>12247</v>
      </c>
      <c r="AJ975" s="31">
        <f t="shared" si="167"/>
        <v>0</v>
      </c>
      <c r="AK975" s="34">
        <f t="shared" si="168"/>
        <v>-99</v>
      </c>
      <c r="AL975" s="30">
        <f t="shared" si="169"/>
        <v>-99</v>
      </c>
      <c r="AM975" s="5">
        <f t="shared" si="173"/>
        <v>235.66</v>
      </c>
      <c r="AN975" s="5">
        <f t="shared" si="174"/>
        <v>0</v>
      </c>
      <c r="AO975" s="30">
        <f t="shared" si="175"/>
        <v>0</v>
      </c>
      <c r="AP975" s="30">
        <f t="shared" si="170"/>
        <v>0</v>
      </c>
      <c r="AQ975" t="str">
        <f t="shared" si="171"/>
        <v>1993 - 2001</v>
      </c>
      <c r="AR975" s="2">
        <f t="shared" si="172"/>
        <v>1999</v>
      </c>
      <c r="AS975" s="2">
        <f t="shared" si="176"/>
        <v>-99</v>
      </c>
      <c r="AT975" s="31" t="s">
        <v>50</v>
      </c>
      <c r="AU975" s="31" t="s">
        <v>50</v>
      </c>
      <c r="AV975" s="31" t="s">
        <v>66</v>
      </c>
      <c r="AW975" s="31" t="s">
        <v>57</v>
      </c>
      <c r="AX975" s="31" t="s">
        <v>101</v>
      </c>
      <c r="AY975" s="31" t="s">
        <v>68</v>
      </c>
      <c r="AZ975" s="31" t="s">
        <v>77</v>
      </c>
      <c r="BA975" s="31" t="s">
        <v>12247</v>
      </c>
      <c r="BB975" s="31" t="s">
        <v>50</v>
      </c>
      <c r="BC975" s="31" t="s">
        <v>50</v>
      </c>
      <c r="BD975" s="31" t="s">
        <v>50</v>
      </c>
      <c r="BE975" s="31" t="s">
        <v>50</v>
      </c>
      <c r="BF975" s="31" t="s">
        <v>50</v>
      </c>
    </row>
    <row r="976" spans="1:58" ht="45" x14ac:dyDescent="0.25">
      <c r="A976" s="31" t="s">
        <v>1568</v>
      </c>
      <c r="B976" s="31" t="s">
        <v>49</v>
      </c>
      <c r="C976" s="32">
        <v>3</v>
      </c>
      <c r="D976" s="31" t="s">
        <v>50</v>
      </c>
      <c r="E976" s="31" t="s">
        <v>70</v>
      </c>
      <c r="F976" s="31" t="s">
        <v>50</v>
      </c>
      <c r="G976" s="31" t="s">
        <v>50</v>
      </c>
      <c r="H976" s="31" t="s">
        <v>50</v>
      </c>
      <c r="I976" s="31" t="s">
        <v>97</v>
      </c>
      <c r="J976" s="31" t="s">
        <v>54</v>
      </c>
      <c r="K976" s="31" t="s">
        <v>54</v>
      </c>
      <c r="L976" s="31" t="s">
        <v>55</v>
      </c>
      <c r="M976" s="31" t="s">
        <v>51</v>
      </c>
      <c r="N976" s="31" t="s">
        <v>50</v>
      </c>
      <c r="O976" s="31" t="s">
        <v>57</v>
      </c>
      <c r="P976" s="31" t="s">
        <v>50</v>
      </c>
      <c r="Q976" s="31" t="s">
        <v>498</v>
      </c>
      <c r="R976" s="31" t="s">
        <v>58</v>
      </c>
      <c r="S976" s="31" t="s">
        <v>53</v>
      </c>
      <c r="T976" s="31" t="s">
        <v>60</v>
      </c>
      <c r="U976" s="31" t="s">
        <v>60</v>
      </c>
      <c r="V976" s="31" t="s">
        <v>60</v>
      </c>
      <c r="W976" s="31" t="s">
        <v>50</v>
      </c>
      <c r="X976" s="31" t="s">
        <v>50</v>
      </c>
      <c r="Y976" s="31" t="s">
        <v>50</v>
      </c>
      <c r="Z976" s="31" t="s">
        <v>86</v>
      </c>
      <c r="AA976" s="31" t="s">
        <v>50</v>
      </c>
      <c r="AB976" s="31" t="s">
        <v>50</v>
      </c>
      <c r="AC976" s="31" t="s">
        <v>50</v>
      </c>
      <c r="AD976" s="31" t="s">
        <v>50</v>
      </c>
      <c r="AE976" s="2">
        <f t="shared" si="166"/>
        <v>36</v>
      </c>
      <c r="AF976" s="31" t="s">
        <v>52</v>
      </c>
      <c r="AG976" s="31" t="s">
        <v>129</v>
      </c>
      <c r="AH976" s="31" t="s">
        <v>12248</v>
      </c>
      <c r="AI976" s="31" t="s">
        <v>12249</v>
      </c>
      <c r="AJ976" s="31">
        <f t="shared" si="167"/>
        <v>0</v>
      </c>
      <c r="AK976" s="34">
        <f t="shared" si="168"/>
        <v>-99</v>
      </c>
      <c r="AL976" s="30">
        <f t="shared" si="169"/>
        <v>-99</v>
      </c>
      <c r="AM976" s="5">
        <f t="shared" si="173"/>
        <v>0</v>
      </c>
      <c r="AN976" s="5">
        <f t="shared" si="174"/>
        <v>0</v>
      </c>
      <c r="AO976" s="30">
        <f t="shared" si="175"/>
        <v>0</v>
      </c>
      <c r="AP976" s="30">
        <f t="shared" si="170"/>
        <v>0</v>
      </c>
      <c r="AQ976" t="str">
        <f t="shared" si="171"/>
        <v>Before 1978</v>
      </c>
      <c r="AR976" s="2">
        <f t="shared" si="172"/>
        <v>1950</v>
      </c>
      <c r="AS976" s="2">
        <f t="shared" si="176"/>
        <v>-99</v>
      </c>
      <c r="AT976" s="31" t="s">
        <v>50</v>
      </c>
      <c r="AU976" s="31" t="s">
        <v>50</v>
      </c>
      <c r="AV976" s="31" t="s">
        <v>60</v>
      </c>
      <c r="AW976" s="31" t="s">
        <v>50</v>
      </c>
      <c r="AX976" s="31" t="s">
        <v>50</v>
      </c>
      <c r="AY976" s="31" t="s">
        <v>50</v>
      </c>
      <c r="AZ976" s="31" t="s">
        <v>50</v>
      </c>
      <c r="BA976" s="31" t="s">
        <v>50</v>
      </c>
      <c r="BB976" s="31" t="s">
        <v>50</v>
      </c>
      <c r="BC976" s="31" t="s">
        <v>50</v>
      </c>
      <c r="BD976" s="31" t="s">
        <v>50</v>
      </c>
      <c r="BE976" s="31" t="s">
        <v>50</v>
      </c>
      <c r="BF976" s="31" t="s">
        <v>50</v>
      </c>
    </row>
    <row r="977" spans="1:58" ht="45" x14ac:dyDescent="0.25">
      <c r="A977" s="31" t="s">
        <v>1571</v>
      </c>
      <c r="B977" s="31" t="s">
        <v>49</v>
      </c>
      <c r="C977" s="32">
        <v>1</v>
      </c>
      <c r="D977" s="31" t="s">
        <v>50</v>
      </c>
      <c r="E977" s="31" t="s">
        <v>84</v>
      </c>
      <c r="F977" s="31" t="s">
        <v>85</v>
      </c>
      <c r="G977" s="31" t="s">
        <v>50</v>
      </c>
      <c r="H977" s="31" t="s">
        <v>50</v>
      </c>
      <c r="I977" s="31" t="s">
        <v>53</v>
      </c>
      <c r="J977" s="31" t="s">
        <v>54</v>
      </c>
      <c r="K977" s="31" t="s">
        <v>54</v>
      </c>
      <c r="L977" s="31" t="s">
        <v>55</v>
      </c>
      <c r="M977" s="31" t="s">
        <v>51</v>
      </c>
      <c r="N977" s="31" t="s">
        <v>50</v>
      </c>
      <c r="O977" s="31" t="s">
        <v>74</v>
      </c>
      <c r="P977" s="31" t="s">
        <v>50</v>
      </c>
      <c r="Q977" s="31" t="s">
        <v>394</v>
      </c>
      <c r="R977" s="31" t="s">
        <v>58</v>
      </c>
      <c r="S977" s="31" t="s">
        <v>53</v>
      </c>
      <c r="T977" s="31" t="s">
        <v>60</v>
      </c>
      <c r="U977" s="31" t="s">
        <v>60</v>
      </c>
      <c r="V977" s="31" t="s">
        <v>60</v>
      </c>
      <c r="W977" s="31" t="s">
        <v>50</v>
      </c>
      <c r="X977" s="31" t="s">
        <v>50</v>
      </c>
      <c r="Y977" s="31" t="s">
        <v>50</v>
      </c>
      <c r="Z977" s="31" t="s">
        <v>62</v>
      </c>
      <c r="AA977" s="31" t="s">
        <v>50</v>
      </c>
      <c r="AB977" s="31" t="s">
        <v>50</v>
      </c>
      <c r="AC977" s="31" t="s">
        <v>87</v>
      </c>
      <c r="AD977" s="31" t="s">
        <v>72</v>
      </c>
      <c r="AE977" s="2">
        <f t="shared" si="166"/>
        <v>36</v>
      </c>
      <c r="AF977" s="31" t="s">
        <v>52</v>
      </c>
      <c r="AG977" s="31" t="s">
        <v>129</v>
      </c>
      <c r="AH977" s="31" t="s">
        <v>924</v>
      </c>
      <c r="AI977" s="31" t="s">
        <v>12250</v>
      </c>
      <c r="AJ977" s="31">
        <f t="shared" si="167"/>
        <v>0</v>
      </c>
      <c r="AK977" s="34">
        <f t="shared" si="168"/>
        <v>-99</v>
      </c>
      <c r="AL977" s="30">
        <f t="shared" si="169"/>
        <v>-99</v>
      </c>
      <c r="AM977" s="5">
        <f t="shared" si="173"/>
        <v>350.28</v>
      </c>
      <c r="AN977" s="5">
        <f t="shared" si="174"/>
        <v>0</v>
      </c>
      <c r="AO977" s="30">
        <f t="shared" si="175"/>
        <v>0</v>
      </c>
      <c r="AP977" s="30">
        <f t="shared" si="170"/>
        <v>0</v>
      </c>
      <c r="AQ977" t="str">
        <f t="shared" si="171"/>
        <v>Before 1978</v>
      </c>
      <c r="AR977" s="2">
        <f t="shared" si="172"/>
        <v>1970</v>
      </c>
      <c r="AS977" s="2">
        <f t="shared" si="176"/>
        <v>-99</v>
      </c>
      <c r="AT977" s="31" t="s">
        <v>50</v>
      </c>
      <c r="AU977" s="31" t="s">
        <v>50</v>
      </c>
      <c r="AV977" s="31" t="s">
        <v>66</v>
      </c>
      <c r="AW977" s="31" t="s">
        <v>57</v>
      </c>
      <c r="AX977" s="31" t="s">
        <v>93</v>
      </c>
      <c r="AY977" s="31" t="s">
        <v>68</v>
      </c>
      <c r="AZ977" s="31" t="s">
        <v>924</v>
      </c>
      <c r="BA977" s="31" t="s">
        <v>12250</v>
      </c>
      <c r="BB977" s="31" t="s">
        <v>50</v>
      </c>
      <c r="BC977" s="31" t="s">
        <v>50</v>
      </c>
      <c r="BD977" s="31" t="s">
        <v>50</v>
      </c>
      <c r="BE977" s="31" t="s">
        <v>50</v>
      </c>
      <c r="BF977" s="31" t="s">
        <v>50</v>
      </c>
    </row>
    <row r="978" spans="1:58" ht="45" x14ac:dyDescent="0.25">
      <c r="A978" s="31" t="s">
        <v>121</v>
      </c>
      <c r="B978" s="31" t="s">
        <v>49</v>
      </c>
      <c r="C978" s="32">
        <v>2</v>
      </c>
      <c r="D978" s="31" t="s">
        <v>50</v>
      </c>
      <c r="E978" s="31" t="s">
        <v>52</v>
      </c>
      <c r="F978" s="31" t="s">
        <v>84</v>
      </c>
      <c r="G978" s="31" t="s">
        <v>71</v>
      </c>
      <c r="H978" s="31" t="s">
        <v>96</v>
      </c>
      <c r="I978" s="31" t="s">
        <v>918</v>
      </c>
      <c r="J978" s="31" t="s">
        <v>54</v>
      </c>
      <c r="K978" s="31" t="s">
        <v>54</v>
      </c>
      <c r="L978" s="31" t="s">
        <v>128</v>
      </c>
      <c r="M978" s="31" t="s">
        <v>75</v>
      </c>
      <c r="N978" s="31" t="s">
        <v>60</v>
      </c>
      <c r="O978" s="31" t="s">
        <v>60</v>
      </c>
      <c r="P978" s="31" t="s">
        <v>73</v>
      </c>
      <c r="Q978" s="31" t="s">
        <v>73</v>
      </c>
      <c r="R978" s="31" t="s">
        <v>58</v>
      </c>
      <c r="S978" s="31" t="s">
        <v>53</v>
      </c>
      <c r="T978" s="31" t="s">
        <v>54</v>
      </c>
      <c r="U978" s="31" t="s">
        <v>54</v>
      </c>
      <c r="V978" s="31" t="s">
        <v>60</v>
      </c>
      <c r="W978" s="31" t="s">
        <v>50</v>
      </c>
      <c r="X978" s="31" t="s">
        <v>50</v>
      </c>
      <c r="Y978" s="31" t="s">
        <v>50</v>
      </c>
      <c r="Z978" s="31" t="s">
        <v>62</v>
      </c>
      <c r="AA978" s="31" t="s">
        <v>50</v>
      </c>
      <c r="AB978" s="31" t="s">
        <v>50</v>
      </c>
      <c r="AC978" s="31" t="s">
        <v>63</v>
      </c>
      <c r="AD978" s="31" t="s">
        <v>72</v>
      </c>
      <c r="AE978" s="2">
        <f t="shared" si="166"/>
        <v>36</v>
      </c>
      <c r="AF978" s="31" t="s">
        <v>52</v>
      </c>
      <c r="AG978" s="31" t="s">
        <v>129</v>
      </c>
      <c r="AH978" s="31" t="s">
        <v>152</v>
      </c>
      <c r="AI978" s="31" t="s">
        <v>919</v>
      </c>
      <c r="AJ978" s="31">
        <f t="shared" si="167"/>
        <v>30</v>
      </c>
      <c r="AK978" s="34">
        <f t="shared" si="168"/>
        <v>1</v>
      </c>
      <c r="AL978" s="30">
        <f t="shared" si="169"/>
        <v>1</v>
      </c>
      <c r="AM978" s="5">
        <f t="shared" si="173"/>
        <v>39.96</v>
      </c>
      <c r="AN978" s="5">
        <f t="shared" si="174"/>
        <v>1080</v>
      </c>
      <c r="AO978" s="30">
        <f t="shared" si="175"/>
        <v>14040</v>
      </c>
      <c r="AP978" s="30">
        <f t="shared" si="170"/>
        <v>14040</v>
      </c>
      <c r="AQ978" t="str">
        <f t="shared" si="171"/>
        <v>Before 1978</v>
      </c>
      <c r="AR978" s="2">
        <f t="shared" si="172"/>
        <v>1958</v>
      </c>
      <c r="AS978" s="2">
        <f t="shared" si="176"/>
        <v>13</v>
      </c>
      <c r="AT978" s="31" t="s">
        <v>50</v>
      </c>
      <c r="AU978" s="31" t="s">
        <v>100</v>
      </c>
      <c r="AV978" s="31" t="s">
        <v>66</v>
      </c>
      <c r="AW978" s="31" t="s">
        <v>57</v>
      </c>
      <c r="AX978" s="31" t="s">
        <v>900</v>
      </c>
      <c r="AY978" s="31" t="s">
        <v>68</v>
      </c>
      <c r="AZ978" s="31" t="s">
        <v>152</v>
      </c>
      <c r="BA978" s="31" t="s">
        <v>920</v>
      </c>
      <c r="BB978" s="31" t="s">
        <v>50</v>
      </c>
      <c r="BC978" s="31" t="s">
        <v>50</v>
      </c>
      <c r="BD978" s="31" t="s">
        <v>50</v>
      </c>
      <c r="BE978" s="31" t="s">
        <v>50</v>
      </c>
      <c r="BF978" s="31" t="s">
        <v>50</v>
      </c>
    </row>
    <row r="979" spans="1:58" ht="45" x14ac:dyDescent="0.25">
      <c r="A979" s="31" t="s">
        <v>1799</v>
      </c>
      <c r="B979" s="31" t="s">
        <v>49</v>
      </c>
      <c r="C979" s="32">
        <v>3</v>
      </c>
      <c r="D979" s="31" t="s">
        <v>50</v>
      </c>
      <c r="E979" s="31" t="s">
        <v>84</v>
      </c>
      <c r="F979" s="31" t="s">
        <v>50</v>
      </c>
      <c r="G979" s="31" t="s">
        <v>50</v>
      </c>
      <c r="H979" s="31" t="s">
        <v>50</v>
      </c>
      <c r="I979" s="31" t="s">
        <v>53</v>
      </c>
      <c r="J979" s="31" t="s">
        <v>54</v>
      </c>
      <c r="K979" s="31" t="s">
        <v>54</v>
      </c>
      <c r="L979" s="31" t="s">
        <v>128</v>
      </c>
      <c r="M979" s="31" t="s">
        <v>72</v>
      </c>
      <c r="N979" s="31" t="s">
        <v>50</v>
      </c>
      <c r="O979" s="31" t="s">
        <v>66</v>
      </c>
      <c r="P979" s="31" t="s">
        <v>50</v>
      </c>
      <c r="Q979" s="31" t="s">
        <v>50</v>
      </c>
      <c r="R979" s="31" t="s">
        <v>129</v>
      </c>
      <c r="S979" s="31" t="s">
        <v>59</v>
      </c>
      <c r="T979" s="31" t="s">
        <v>60</v>
      </c>
      <c r="U979" s="31" t="s">
        <v>50</v>
      </c>
      <c r="V979" s="31" t="s">
        <v>60</v>
      </c>
      <c r="W979" s="31" t="s">
        <v>50</v>
      </c>
      <c r="X979" s="31" t="s">
        <v>50</v>
      </c>
      <c r="Y979" s="31" t="s">
        <v>50</v>
      </c>
      <c r="Z979" s="31" t="s">
        <v>62</v>
      </c>
      <c r="AA979" s="31" t="s">
        <v>50</v>
      </c>
      <c r="AB979" s="31" t="s">
        <v>50</v>
      </c>
      <c r="AC979" s="31" t="s">
        <v>87</v>
      </c>
      <c r="AD979" s="31" t="s">
        <v>72</v>
      </c>
      <c r="AE979" s="2">
        <f t="shared" si="166"/>
        <v>36</v>
      </c>
      <c r="AF979" s="31" t="s">
        <v>191</v>
      </c>
      <c r="AG979" s="31" t="s">
        <v>76</v>
      </c>
      <c r="AH979" s="31" t="s">
        <v>152</v>
      </c>
      <c r="AI979" s="31" t="s">
        <v>12251</v>
      </c>
      <c r="AJ979" s="31">
        <f t="shared" si="167"/>
        <v>0</v>
      </c>
      <c r="AK979" s="34">
        <f t="shared" si="168"/>
        <v>-99</v>
      </c>
      <c r="AL979" s="30">
        <f t="shared" si="169"/>
        <v>-99</v>
      </c>
      <c r="AM979" s="5">
        <f t="shared" si="173"/>
        <v>68.55</v>
      </c>
      <c r="AN979" s="5">
        <f t="shared" si="174"/>
        <v>0</v>
      </c>
      <c r="AO979" s="30">
        <f t="shared" si="175"/>
        <v>0</v>
      </c>
      <c r="AP979" s="30">
        <f t="shared" si="170"/>
        <v>0</v>
      </c>
      <c r="AQ979" t="str">
        <f t="shared" si="171"/>
        <v>Before 1978</v>
      </c>
      <c r="AR979" s="2">
        <f t="shared" si="172"/>
        <v>1923</v>
      </c>
      <c r="AS979" s="2">
        <f t="shared" si="176"/>
        <v>-99</v>
      </c>
      <c r="AT979" s="31" t="s">
        <v>50</v>
      </c>
      <c r="AU979" s="31" t="s">
        <v>50</v>
      </c>
      <c r="AV979" s="31" t="s">
        <v>60</v>
      </c>
      <c r="AW979" s="31" t="s">
        <v>50</v>
      </c>
      <c r="AX979" s="31" t="s">
        <v>50</v>
      </c>
      <c r="AY979" s="31" t="s">
        <v>50</v>
      </c>
      <c r="AZ979" s="31" t="s">
        <v>50</v>
      </c>
      <c r="BA979" s="31" t="s">
        <v>50</v>
      </c>
      <c r="BB979" s="31" t="s">
        <v>50</v>
      </c>
      <c r="BC979" s="31" t="s">
        <v>50</v>
      </c>
      <c r="BD979" s="31" t="s">
        <v>50</v>
      </c>
      <c r="BE979" s="31" t="s">
        <v>50</v>
      </c>
      <c r="BF979" s="31" t="s">
        <v>50</v>
      </c>
    </row>
    <row r="980" spans="1:58" ht="45" x14ac:dyDescent="0.25">
      <c r="A980" s="31" t="s">
        <v>1812</v>
      </c>
      <c r="B980" s="31" t="s">
        <v>49</v>
      </c>
      <c r="C980" s="32">
        <v>1</v>
      </c>
      <c r="D980" s="31" t="s">
        <v>50</v>
      </c>
      <c r="E980" s="31" t="s">
        <v>85</v>
      </c>
      <c r="F980" s="31" t="s">
        <v>70</v>
      </c>
      <c r="G980" s="31" t="s">
        <v>50</v>
      </c>
      <c r="H980" s="31" t="s">
        <v>50</v>
      </c>
      <c r="I980" s="31" t="s">
        <v>53</v>
      </c>
      <c r="J980" s="31" t="s">
        <v>54</v>
      </c>
      <c r="K980" s="31" t="s">
        <v>54</v>
      </c>
      <c r="L980" s="31" t="s">
        <v>55</v>
      </c>
      <c r="M980" s="31" t="s">
        <v>72</v>
      </c>
      <c r="N980" s="31" t="s">
        <v>50</v>
      </c>
      <c r="O980" s="31" t="s">
        <v>57</v>
      </c>
      <c r="P980" s="31" t="s">
        <v>50</v>
      </c>
      <c r="Q980" s="31" t="s">
        <v>50</v>
      </c>
      <c r="R980" s="31" t="s">
        <v>58</v>
      </c>
      <c r="S980" s="31" t="s">
        <v>58</v>
      </c>
      <c r="T980" s="31" t="s">
        <v>50</v>
      </c>
      <c r="U980" s="31" t="s">
        <v>50</v>
      </c>
      <c r="V980" s="31" t="s">
        <v>60</v>
      </c>
      <c r="W980" s="31" t="s">
        <v>50</v>
      </c>
      <c r="X980" s="31" t="s">
        <v>50</v>
      </c>
      <c r="Y980" s="31" t="s">
        <v>50</v>
      </c>
      <c r="Z980" s="31" t="s">
        <v>62</v>
      </c>
      <c r="AA980" s="31" t="s">
        <v>50</v>
      </c>
      <c r="AB980" s="31" t="s">
        <v>50</v>
      </c>
      <c r="AC980" s="31" t="s">
        <v>87</v>
      </c>
      <c r="AD980" s="31" t="s">
        <v>72</v>
      </c>
      <c r="AE980" s="2">
        <f t="shared" si="166"/>
        <v>36</v>
      </c>
      <c r="AF980" s="31" t="s">
        <v>52</v>
      </c>
      <c r="AG980" s="31" t="s">
        <v>129</v>
      </c>
      <c r="AH980" s="31" t="s">
        <v>77</v>
      </c>
      <c r="AI980" s="31" t="s">
        <v>12252</v>
      </c>
      <c r="AJ980" s="31">
        <f t="shared" si="167"/>
        <v>0</v>
      </c>
      <c r="AK980" s="34">
        <f t="shared" si="168"/>
        <v>-99</v>
      </c>
      <c r="AL980" s="30">
        <f t="shared" si="169"/>
        <v>-99</v>
      </c>
      <c r="AM980" s="5">
        <f t="shared" si="173"/>
        <v>3000</v>
      </c>
      <c r="AN980" s="5">
        <f t="shared" si="174"/>
        <v>0</v>
      </c>
      <c r="AO980" s="30">
        <f t="shared" si="175"/>
        <v>0</v>
      </c>
      <c r="AP980" s="30">
        <f t="shared" si="170"/>
        <v>0</v>
      </c>
      <c r="AQ980" t="str">
        <f t="shared" si="171"/>
        <v>Before 1978</v>
      </c>
      <c r="AR980" s="2">
        <f t="shared" si="172"/>
        <v>1958</v>
      </c>
      <c r="AS980" s="2">
        <f t="shared" si="176"/>
        <v>-99</v>
      </c>
      <c r="AT980" s="31" t="s">
        <v>50</v>
      </c>
      <c r="AU980" s="31" t="s">
        <v>50</v>
      </c>
      <c r="AV980" s="31" t="s">
        <v>66</v>
      </c>
      <c r="AW980" s="31" t="s">
        <v>57</v>
      </c>
      <c r="AX980" s="31" t="s">
        <v>50</v>
      </c>
      <c r="AY980" s="31" t="s">
        <v>50</v>
      </c>
      <c r="AZ980" s="31" t="s">
        <v>77</v>
      </c>
      <c r="BA980" s="31" t="s">
        <v>12252</v>
      </c>
      <c r="BB980" s="31" t="s">
        <v>50</v>
      </c>
      <c r="BC980" s="31" t="s">
        <v>50</v>
      </c>
      <c r="BD980" s="31" t="s">
        <v>50</v>
      </c>
      <c r="BE980" s="31" t="s">
        <v>50</v>
      </c>
      <c r="BF980" s="31" t="s">
        <v>50</v>
      </c>
    </row>
    <row r="981" spans="1:58" ht="45" x14ac:dyDescent="0.25">
      <c r="A981" s="31" t="s">
        <v>1846</v>
      </c>
      <c r="B981" s="31" t="s">
        <v>49</v>
      </c>
      <c r="C981" s="32">
        <v>3</v>
      </c>
      <c r="D981" s="31" t="s">
        <v>50</v>
      </c>
      <c r="E981" s="31" t="s">
        <v>70</v>
      </c>
      <c r="F981" s="31" t="s">
        <v>71</v>
      </c>
      <c r="G981" s="31" t="s">
        <v>100</v>
      </c>
      <c r="H981" s="31" t="s">
        <v>570</v>
      </c>
      <c r="I981" s="31" t="s">
        <v>59</v>
      </c>
      <c r="J981" s="31" t="s">
        <v>54</v>
      </c>
      <c r="K981" s="31" t="s">
        <v>54</v>
      </c>
      <c r="L981" s="31" t="s">
        <v>55</v>
      </c>
      <c r="M981" s="31" t="s">
        <v>51</v>
      </c>
      <c r="N981" s="31" t="s">
        <v>50</v>
      </c>
      <c r="O981" s="31" t="s">
        <v>66</v>
      </c>
      <c r="P981" s="31" t="s">
        <v>50</v>
      </c>
      <c r="Q981" s="31" t="s">
        <v>12091</v>
      </c>
      <c r="R981" s="31" t="s">
        <v>58</v>
      </c>
      <c r="S981" s="31" t="s">
        <v>53</v>
      </c>
      <c r="T981" s="31" t="s">
        <v>60</v>
      </c>
      <c r="U981" s="31" t="s">
        <v>60</v>
      </c>
      <c r="V981" s="31" t="s">
        <v>66</v>
      </c>
      <c r="W981" s="31" t="s">
        <v>50</v>
      </c>
      <c r="X981" s="31" t="s">
        <v>337</v>
      </c>
      <c r="Y981" s="31" t="s">
        <v>60</v>
      </c>
      <c r="Z981" s="31" t="s">
        <v>62</v>
      </c>
      <c r="AA981" s="31" t="s">
        <v>50</v>
      </c>
      <c r="AB981" s="31" t="s">
        <v>50</v>
      </c>
      <c r="AC981" s="31" t="s">
        <v>87</v>
      </c>
      <c r="AD981" s="31" t="s">
        <v>72</v>
      </c>
      <c r="AE981" s="2">
        <f t="shared" si="166"/>
        <v>36</v>
      </c>
      <c r="AF981" s="31" t="s">
        <v>52</v>
      </c>
      <c r="AG981" s="31" t="s">
        <v>129</v>
      </c>
      <c r="AH981" s="31" t="s">
        <v>144</v>
      </c>
      <c r="AI981" s="31" t="s">
        <v>12253</v>
      </c>
      <c r="AJ981" s="31">
        <f t="shared" si="167"/>
        <v>0</v>
      </c>
      <c r="AK981" s="34">
        <f t="shared" si="168"/>
        <v>-99</v>
      </c>
      <c r="AL981" s="30">
        <f t="shared" si="169"/>
        <v>-99</v>
      </c>
      <c r="AM981" s="5">
        <f t="shared" si="173"/>
        <v>32.549999999999997</v>
      </c>
      <c r="AN981" s="5">
        <f t="shared" si="174"/>
        <v>0</v>
      </c>
      <c r="AO981" s="30">
        <f t="shared" si="175"/>
        <v>0</v>
      </c>
      <c r="AP981" s="30">
        <f t="shared" si="170"/>
        <v>0</v>
      </c>
      <c r="AQ981" t="str">
        <f t="shared" si="171"/>
        <v>Before 1978</v>
      </c>
      <c r="AR981" s="2">
        <f t="shared" si="172"/>
        <v>1950</v>
      </c>
      <c r="AS981" s="2">
        <f t="shared" si="176"/>
        <v>-99</v>
      </c>
      <c r="AT981" s="31" t="s">
        <v>50</v>
      </c>
      <c r="AU981" s="31" t="s">
        <v>50</v>
      </c>
      <c r="AV981" s="31" t="s">
        <v>66</v>
      </c>
      <c r="AW981" s="31" t="s">
        <v>57</v>
      </c>
      <c r="AX981" s="31" t="s">
        <v>1243</v>
      </c>
      <c r="AY981" s="31" t="s">
        <v>68</v>
      </c>
      <c r="AZ981" s="31" t="s">
        <v>144</v>
      </c>
      <c r="BA981" s="31" t="s">
        <v>12769</v>
      </c>
      <c r="BB981" s="31" t="s">
        <v>50</v>
      </c>
      <c r="BC981" s="31" t="s">
        <v>50</v>
      </c>
      <c r="BD981" s="31" t="s">
        <v>50</v>
      </c>
      <c r="BE981" s="31" t="s">
        <v>50</v>
      </c>
      <c r="BF981" s="31" t="s">
        <v>50</v>
      </c>
    </row>
    <row r="982" spans="1:58" ht="45" x14ac:dyDescent="0.25">
      <c r="A982" s="31" t="s">
        <v>142</v>
      </c>
      <c r="B982" s="31" t="s">
        <v>49</v>
      </c>
      <c r="C982" s="32">
        <v>5</v>
      </c>
      <c r="D982" s="31" t="s">
        <v>50</v>
      </c>
      <c r="E982" s="31" t="s">
        <v>52</v>
      </c>
      <c r="F982" s="31" t="s">
        <v>84</v>
      </c>
      <c r="G982" s="31" t="s">
        <v>50</v>
      </c>
      <c r="H982" s="31" t="s">
        <v>50</v>
      </c>
      <c r="I982" s="31" t="s">
        <v>53</v>
      </c>
      <c r="J982" s="31" t="s">
        <v>54</v>
      </c>
      <c r="K982" s="31" t="s">
        <v>50</v>
      </c>
      <c r="L982" s="31" t="s">
        <v>55</v>
      </c>
      <c r="M982" s="31" t="s">
        <v>72</v>
      </c>
      <c r="N982" s="31" t="s">
        <v>50</v>
      </c>
      <c r="O982" s="31" t="s">
        <v>66</v>
      </c>
      <c r="P982" s="31" t="s">
        <v>50</v>
      </c>
      <c r="Q982" s="31" t="s">
        <v>898</v>
      </c>
      <c r="R982" s="31" t="s">
        <v>58</v>
      </c>
      <c r="S982" s="31" t="s">
        <v>59</v>
      </c>
      <c r="T982" s="31" t="s">
        <v>60</v>
      </c>
      <c r="U982" s="31" t="s">
        <v>60</v>
      </c>
      <c r="V982" s="31" t="s">
        <v>86</v>
      </c>
      <c r="W982" s="31" t="s">
        <v>50</v>
      </c>
      <c r="X982" s="31" t="s">
        <v>50</v>
      </c>
      <c r="Y982" s="31" t="s">
        <v>61</v>
      </c>
      <c r="Z982" s="31" t="s">
        <v>62</v>
      </c>
      <c r="AA982" s="31" t="s">
        <v>50</v>
      </c>
      <c r="AB982" s="31" t="s">
        <v>50</v>
      </c>
      <c r="AC982" s="31" t="s">
        <v>87</v>
      </c>
      <c r="AD982" s="31" t="s">
        <v>72</v>
      </c>
      <c r="AE982" s="2">
        <f t="shared" si="166"/>
        <v>36</v>
      </c>
      <c r="AF982" s="31" t="s">
        <v>52</v>
      </c>
      <c r="AG982" s="31" t="s">
        <v>129</v>
      </c>
      <c r="AH982" s="31" t="s">
        <v>144</v>
      </c>
      <c r="AI982" s="31" t="s">
        <v>12254</v>
      </c>
      <c r="AJ982" s="31">
        <f t="shared" si="167"/>
        <v>0</v>
      </c>
      <c r="AK982" s="34">
        <f t="shared" si="168"/>
        <v>-99</v>
      </c>
      <c r="AL982" s="30">
        <f t="shared" si="169"/>
        <v>-99</v>
      </c>
      <c r="AM982" s="5">
        <f t="shared" si="173"/>
        <v>19.62</v>
      </c>
      <c r="AN982" s="5">
        <f t="shared" si="174"/>
        <v>0</v>
      </c>
      <c r="AO982" s="30">
        <f t="shared" si="175"/>
        <v>0</v>
      </c>
      <c r="AP982" s="30">
        <f t="shared" si="170"/>
        <v>0</v>
      </c>
      <c r="AQ982" t="str">
        <f t="shared" si="171"/>
        <v>1978 - 1992</v>
      </c>
      <c r="AR982" s="2">
        <f t="shared" si="172"/>
        <v>1992</v>
      </c>
      <c r="AS982" s="2">
        <f t="shared" si="176"/>
        <v>-99</v>
      </c>
      <c r="AT982" s="31" t="s">
        <v>50</v>
      </c>
      <c r="AU982" s="31" t="s">
        <v>50</v>
      </c>
      <c r="AV982" s="31" t="s">
        <v>66</v>
      </c>
      <c r="AW982" s="31" t="s">
        <v>57</v>
      </c>
      <c r="AX982" s="31" t="s">
        <v>67</v>
      </c>
      <c r="AY982" s="31" t="s">
        <v>68</v>
      </c>
      <c r="AZ982" s="31" t="s">
        <v>144</v>
      </c>
      <c r="BA982" s="31" t="s">
        <v>12254</v>
      </c>
      <c r="BB982" s="31" t="s">
        <v>50</v>
      </c>
      <c r="BC982" s="31" t="s">
        <v>50</v>
      </c>
      <c r="BD982" s="31" t="s">
        <v>50</v>
      </c>
      <c r="BE982" s="31" t="s">
        <v>50</v>
      </c>
      <c r="BF982" s="31" t="s">
        <v>50</v>
      </c>
    </row>
    <row r="983" spans="1:58" ht="45" x14ac:dyDescent="0.25">
      <c r="A983" s="31" t="s">
        <v>931</v>
      </c>
      <c r="B983" s="31" t="s">
        <v>49</v>
      </c>
      <c r="C983" s="32">
        <v>4</v>
      </c>
      <c r="D983" s="31" t="s">
        <v>50</v>
      </c>
      <c r="E983" s="31" t="s">
        <v>84</v>
      </c>
      <c r="F983" s="31" t="s">
        <v>85</v>
      </c>
      <c r="G983" s="31" t="s">
        <v>50</v>
      </c>
      <c r="H983" s="31" t="s">
        <v>50</v>
      </c>
      <c r="I983" s="31" t="s">
        <v>53</v>
      </c>
      <c r="J983" s="31" t="s">
        <v>54</v>
      </c>
      <c r="K983" s="31" t="s">
        <v>54</v>
      </c>
      <c r="L983" s="31" t="s">
        <v>55</v>
      </c>
      <c r="M983" s="31" t="s">
        <v>72</v>
      </c>
      <c r="N983" s="31" t="s">
        <v>50</v>
      </c>
      <c r="O983" s="31" t="s">
        <v>66</v>
      </c>
      <c r="P983" s="31" t="s">
        <v>135</v>
      </c>
      <c r="Q983" s="31" t="s">
        <v>50</v>
      </c>
      <c r="R983" s="31" t="s">
        <v>74</v>
      </c>
      <c r="S983" s="31" t="s">
        <v>58</v>
      </c>
      <c r="T983" s="31" t="s">
        <v>60</v>
      </c>
      <c r="U983" s="31" t="s">
        <v>60</v>
      </c>
      <c r="V983" s="31" t="s">
        <v>86</v>
      </c>
      <c r="W983" s="31" t="s">
        <v>50</v>
      </c>
      <c r="X983" s="31" t="s">
        <v>267</v>
      </c>
      <c r="Y983" s="31" t="s">
        <v>54</v>
      </c>
      <c r="Z983" s="31" t="s">
        <v>62</v>
      </c>
      <c r="AA983" s="31" t="s">
        <v>50</v>
      </c>
      <c r="AB983" s="31" t="s">
        <v>50</v>
      </c>
      <c r="AC983" s="31" t="s">
        <v>87</v>
      </c>
      <c r="AD983" s="31" t="s">
        <v>72</v>
      </c>
      <c r="AE983" s="2">
        <f t="shared" si="166"/>
        <v>36</v>
      </c>
      <c r="AF983" s="31" t="s">
        <v>52</v>
      </c>
      <c r="AG983" s="31" t="s">
        <v>129</v>
      </c>
      <c r="AH983" s="31" t="s">
        <v>144</v>
      </c>
      <c r="AI983" s="31" t="s">
        <v>12255</v>
      </c>
      <c r="AJ983" s="31">
        <f t="shared" si="167"/>
        <v>0</v>
      </c>
      <c r="AK983" s="34">
        <f t="shared" si="168"/>
        <v>-99</v>
      </c>
      <c r="AL983" s="30">
        <f t="shared" si="169"/>
        <v>-99</v>
      </c>
      <c r="AM983" s="5">
        <f t="shared" si="173"/>
        <v>73.92</v>
      </c>
      <c r="AN983" s="5">
        <f t="shared" si="174"/>
        <v>0</v>
      </c>
      <c r="AO983" s="30">
        <f t="shared" si="175"/>
        <v>0</v>
      </c>
      <c r="AP983" s="30">
        <f t="shared" si="170"/>
        <v>0</v>
      </c>
      <c r="AQ983" t="str">
        <f t="shared" si="171"/>
        <v>Before 1978</v>
      </c>
      <c r="AR983" s="2">
        <f t="shared" si="172"/>
        <v>1955</v>
      </c>
      <c r="AS983" s="2">
        <f t="shared" si="176"/>
        <v>-99</v>
      </c>
      <c r="AT983" s="31" t="s">
        <v>50</v>
      </c>
      <c r="AU983" s="31" t="s">
        <v>50</v>
      </c>
      <c r="AV983" s="31" t="s">
        <v>66</v>
      </c>
      <c r="AW983" s="31" t="s">
        <v>57</v>
      </c>
      <c r="AX983" s="31" t="s">
        <v>67</v>
      </c>
      <c r="AY983" s="31" t="s">
        <v>68</v>
      </c>
      <c r="AZ983" s="31" t="s">
        <v>144</v>
      </c>
      <c r="BA983" s="31" t="s">
        <v>12255</v>
      </c>
      <c r="BB983" s="31" t="s">
        <v>67</v>
      </c>
      <c r="BC983" s="31" t="s">
        <v>129</v>
      </c>
      <c r="BD983" s="31" t="s">
        <v>50</v>
      </c>
      <c r="BE983" s="31" t="s">
        <v>50</v>
      </c>
      <c r="BF983" s="31" t="s">
        <v>50</v>
      </c>
    </row>
    <row r="984" spans="1:58" ht="45" x14ac:dyDescent="0.25">
      <c r="A984" s="31" t="s">
        <v>931</v>
      </c>
      <c r="B984" s="31" t="s">
        <v>49</v>
      </c>
      <c r="C984" s="32">
        <v>13</v>
      </c>
      <c r="D984" s="31" t="s">
        <v>50</v>
      </c>
      <c r="E984" s="31" t="s">
        <v>84</v>
      </c>
      <c r="F984" s="31" t="s">
        <v>50</v>
      </c>
      <c r="G984" s="31" t="s">
        <v>50</v>
      </c>
      <c r="H984" s="31" t="s">
        <v>50</v>
      </c>
      <c r="I984" s="31" t="s">
        <v>53</v>
      </c>
      <c r="J984" s="31" t="s">
        <v>54</v>
      </c>
      <c r="K984" s="31" t="s">
        <v>54</v>
      </c>
      <c r="L984" s="31" t="s">
        <v>128</v>
      </c>
      <c r="M984" s="31" t="s">
        <v>72</v>
      </c>
      <c r="N984" s="31" t="s">
        <v>50</v>
      </c>
      <c r="O984" s="31" t="s">
        <v>57</v>
      </c>
      <c r="P984" s="31" t="s">
        <v>143</v>
      </c>
      <c r="Q984" s="31" t="s">
        <v>50</v>
      </c>
      <c r="R984" s="31" t="s">
        <v>74</v>
      </c>
      <c r="S984" s="31" t="s">
        <v>58</v>
      </c>
      <c r="T984" s="31" t="s">
        <v>60</v>
      </c>
      <c r="U984" s="31" t="s">
        <v>60</v>
      </c>
      <c r="V984" s="31" t="s">
        <v>50</v>
      </c>
      <c r="W984" s="31" t="s">
        <v>50</v>
      </c>
      <c r="X984" s="31" t="s">
        <v>50</v>
      </c>
      <c r="Y984" s="31" t="s">
        <v>50</v>
      </c>
      <c r="Z984" s="31" t="s">
        <v>62</v>
      </c>
      <c r="AA984" s="31" t="s">
        <v>50</v>
      </c>
      <c r="AB984" s="31" t="s">
        <v>50</v>
      </c>
      <c r="AC984" s="31" t="s">
        <v>63</v>
      </c>
      <c r="AD984" s="31" t="s">
        <v>72</v>
      </c>
      <c r="AE984" s="2">
        <f t="shared" si="166"/>
        <v>36</v>
      </c>
      <c r="AF984" s="31" t="s">
        <v>52</v>
      </c>
      <c r="AG984" s="31" t="s">
        <v>129</v>
      </c>
      <c r="AH984" s="31" t="s">
        <v>152</v>
      </c>
      <c r="AI984" s="31" t="s">
        <v>12256</v>
      </c>
      <c r="AJ984" s="31">
        <f t="shared" si="167"/>
        <v>0</v>
      </c>
      <c r="AK984" s="34">
        <f t="shared" si="168"/>
        <v>-99</v>
      </c>
      <c r="AL984" s="30">
        <f t="shared" si="169"/>
        <v>-99</v>
      </c>
      <c r="AM984" s="5">
        <f t="shared" si="173"/>
        <v>73.92</v>
      </c>
      <c r="AN984" s="5">
        <f t="shared" si="174"/>
        <v>0</v>
      </c>
      <c r="AO984" s="30">
        <f t="shared" si="175"/>
        <v>0</v>
      </c>
      <c r="AP984" s="30">
        <f t="shared" si="170"/>
        <v>0</v>
      </c>
      <c r="AQ984" t="str">
        <f t="shared" si="171"/>
        <v>Before 1978</v>
      </c>
      <c r="AR984" s="2">
        <f t="shared" si="172"/>
        <v>1955</v>
      </c>
      <c r="AS984" s="2">
        <f t="shared" si="176"/>
        <v>-99</v>
      </c>
      <c r="AT984" s="31" t="s">
        <v>50</v>
      </c>
      <c r="AU984" s="31" t="s">
        <v>50</v>
      </c>
      <c r="AV984" s="31" t="s">
        <v>60</v>
      </c>
      <c r="AW984" s="31" t="s">
        <v>50</v>
      </c>
      <c r="AX984" s="31" t="s">
        <v>50</v>
      </c>
      <c r="AY984" s="31" t="s">
        <v>50</v>
      </c>
      <c r="AZ984" s="31" t="s">
        <v>50</v>
      </c>
      <c r="BA984" s="31" t="s">
        <v>50</v>
      </c>
      <c r="BB984" s="31" t="s">
        <v>50</v>
      </c>
      <c r="BC984" s="31" t="s">
        <v>50</v>
      </c>
      <c r="BD984" s="31" t="s">
        <v>50</v>
      </c>
      <c r="BE984" s="31" t="s">
        <v>50</v>
      </c>
      <c r="BF984" s="31" t="s">
        <v>50</v>
      </c>
    </row>
    <row r="985" spans="1:58" ht="45" x14ac:dyDescent="0.25">
      <c r="A985" s="31" t="s">
        <v>931</v>
      </c>
      <c r="B985" s="31" t="s">
        <v>49</v>
      </c>
      <c r="C985" s="32">
        <v>14</v>
      </c>
      <c r="D985" s="31" t="s">
        <v>50</v>
      </c>
      <c r="E985" s="31" t="s">
        <v>84</v>
      </c>
      <c r="F985" s="31" t="s">
        <v>50</v>
      </c>
      <c r="G985" s="31" t="s">
        <v>50</v>
      </c>
      <c r="H985" s="31" t="s">
        <v>50</v>
      </c>
      <c r="I985" s="31" t="s">
        <v>53</v>
      </c>
      <c r="J985" s="31" t="s">
        <v>54</v>
      </c>
      <c r="K985" s="31" t="s">
        <v>54</v>
      </c>
      <c r="L985" s="31" t="s">
        <v>128</v>
      </c>
      <c r="M985" s="31" t="s">
        <v>72</v>
      </c>
      <c r="N985" s="31" t="s">
        <v>50</v>
      </c>
      <c r="O985" s="31" t="s">
        <v>57</v>
      </c>
      <c r="P985" s="31" t="s">
        <v>50</v>
      </c>
      <c r="Q985" s="31" t="s">
        <v>50</v>
      </c>
      <c r="R985" s="31" t="s">
        <v>74</v>
      </c>
      <c r="S985" s="31" t="s">
        <v>58</v>
      </c>
      <c r="T985" s="31" t="s">
        <v>60</v>
      </c>
      <c r="U985" s="31" t="s">
        <v>60</v>
      </c>
      <c r="V985" s="31" t="s">
        <v>50</v>
      </c>
      <c r="W985" s="31" t="s">
        <v>50</v>
      </c>
      <c r="X985" s="31" t="s">
        <v>50</v>
      </c>
      <c r="Y985" s="31" t="s">
        <v>50</v>
      </c>
      <c r="Z985" s="31" t="s">
        <v>62</v>
      </c>
      <c r="AA985" s="31" t="s">
        <v>50</v>
      </c>
      <c r="AB985" s="31" t="s">
        <v>50</v>
      </c>
      <c r="AC985" s="31" t="s">
        <v>87</v>
      </c>
      <c r="AD985" s="31" t="s">
        <v>72</v>
      </c>
      <c r="AE985" s="2">
        <f t="shared" si="166"/>
        <v>36</v>
      </c>
      <c r="AF985" s="31" t="s">
        <v>52</v>
      </c>
      <c r="AG985" s="31" t="s">
        <v>129</v>
      </c>
      <c r="AH985" s="31" t="s">
        <v>152</v>
      </c>
      <c r="AI985" s="31" t="s">
        <v>12257</v>
      </c>
      <c r="AJ985" s="31">
        <f t="shared" si="167"/>
        <v>0</v>
      </c>
      <c r="AK985" s="34">
        <f t="shared" si="168"/>
        <v>-99</v>
      </c>
      <c r="AL985" s="30">
        <f t="shared" si="169"/>
        <v>-99</v>
      </c>
      <c r="AM985" s="5">
        <f t="shared" si="173"/>
        <v>73.92</v>
      </c>
      <c r="AN985" s="5">
        <f t="shared" si="174"/>
        <v>0</v>
      </c>
      <c r="AO985" s="30">
        <f t="shared" si="175"/>
        <v>0</v>
      </c>
      <c r="AP985" s="30">
        <f t="shared" si="170"/>
        <v>0</v>
      </c>
      <c r="AQ985" t="str">
        <f t="shared" si="171"/>
        <v>Before 1978</v>
      </c>
      <c r="AR985" s="2">
        <f t="shared" si="172"/>
        <v>1955</v>
      </c>
      <c r="AS985" s="2">
        <f t="shared" si="176"/>
        <v>-99</v>
      </c>
      <c r="AT985" s="31" t="s">
        <v>50</v>
      </c>
      <c r="AU985" s="31" t="s">
        <v>50</v>
      </c>
      <c r="AV985" s="31" t="s">
        <v>60</v>
      </c>
      <c r="AW985" s="31" t="s">
        <v>50</v>
      </c>
      <c r="AX985" s="31" t="s">
        <v>50</v>
      </c>
      <c r="AY985" s="31" t="s">
        <v>50</v>
      </c>
      <c r="AZ985" s="31" t="s">
        <v>50</v>
      </c>
      <c r="BA985" s="31" t="s">
        <v>50</v>
      </c>
      <c r="BB985" s="31" t="s">
        <v>50</v>
      </c>
      <c r="BC985" s="31" t="s">
        <v>50</v>
      </c>
      <c r="BD985" s="31" t="s">
        <v>50</v>
      </c>
      <c r="BE985" s="31" t="s">
        <v>50</v>
      </c>
      <c r="BF985" s="31" t="s">
        <v>50</v>
      </c>
    </row>
    <row r="986" spans="1:58" ht="45" x14ac:dyDescent="0.25">
      <c r="A986" s="31" t="s">
        <v>1872</v>
      </c>
      <c r="B986" s="31" t="s">
        <v>49</v>
      </c>
      <c r="C986" s="32">
        <v>6</v>
      </c>
      <c r="D986" s="31" t="s">
        <v>50</v>
      </c>
      <c r="E986" s="31" t="s">
        <v>70</v>
      </c>
      <c r="F986" s="31" t="s">
        <v>71</v>
      </c>
      <c r="G986" s="31" t="s">
        <v>70</v>
      </c>
      <c r="H986" s="31" t="s">
        <v>71</v>
      </c>
      <c r="I986" s="31" t="s">
        <v>97</v>
      </c>
      <c r="J986" s="31" t="s">
        <v>54</v>
      </c>
      <c r="K986" s="31" t="s">
        <v>54</v>
      </c>
      <c r="L986" s="31" t="s">
        <v>128</v>
      </c>
      <c r="M986" s="31" t="s">
        <v>72</v>
      </c>
      <c r="N986" s="31" t="s">
        <v>50</v>
      </c>
      <c r="O986" s="31" t="s">
        <v>57</v>
      </c>
      <c r="P986" s="31" t="s">
        <v>50</v>
      </c>
      <c r="Q986" s="31" t="s">
        <v>50</v>
      </c>
      <c r="R986" s="31" t="s">
        <v>58</v>
      </c>
      <c r="S986" s="31" t="s">
        <v>59</v>
      </c>
      <c r="T986" s="31" t="s">
        <v>60</v>
      </c>
      <c r="U986" s="31" t="s">
        <v>60</v>
      </c>
      <c r="V986" s="31" t="s">
        <v>60</v>
      </c>
      <c r="W986" s="31" t="s">
        <v>50</v>
      </c>
      <c r="X986" s="31" t="s">
        <v>50</v>
      </c>
      <c r="Y986" s="31" t="s">
        <v>50</v>
      </c>
      <c r="Z986" s="31" t="s">
        <v>62</v>
      </c>
      <c r="AA986" s="31" t="s">
        <v>50</v>
      </c>
      <c r="AB986" s="31" t="s">
        <v>50</v>
      </c>
      <c r="AC986" s="31" t="s">
        <v>87</v>
      </c>
      <c r="AD986" s="31" t="s">
        <v>72</v>
      </c>
      <c r="AE986" s="2">
        <f t="shared" si="166"/>
        <v>36</v>
      </c>
      <c r="AF986" s="31" t="s">
        <v>52</v>
      </c>
      <c r="AG986" s="31" t="s">
        <v>129</v>
      </c>
      <c r="AH986" s="31" t="s">
        <v>77</v>
      </c>
      <c r="AI986" s="31" t="s">
        <v>12258</v>
      </c>
      <c r="AJ986" s="31">
        <f t="shared" si="167"/>
        <v>0</v>
      </c>
      <c r="AK986" s="34">
        <f t="shared" si="168"/>
        <v>-99</v>
      </c>
      <c r="AL986" s="30">
        <f t="shared" si="169"/>
        <v>-99</v>
      </c>
      <c r="AM986" s="5">
        <f t="shared" si="173"/>
        <v>69.5</v>
      </c>
      <c r="AN986" s="5">
        <f t="shared" si="174"/>
        <v>0</v>
      </c>
      <c r="AO986" s="30">
        <f t="shared" si="175"/>
        <v>0</v>
      </c>
      <c r="AP986" s="30">
        <f t="shared" si="170"/>
        <v>0</v>
      </c>
      <c r="AQ986" t="str">
        <f t="shared" si="171"/>
        <v>Before 1978</v>
      </c>
      <c r="AR986" s="2">
        <f t="shared" si="172"/>
        <v>1960</v>
      </c>
      <c r="AS986" s="2">
        <f t="shared" si="176"/>
        <v>-99</v>
      </c>
      <c r="AT986" s="31" t="s">
        <v>50</v>
      </c>
      <c r="AU986" s="31" t="s">
        <v>50</v>
      </c>
      <c r="AV986" s="31" t="s">
        <v>141</v>
      </c>
      <c r="AW986" s="31" t="s">
        <v>86</v>
      </c>
      <c r="AX986" s="31" t="s">
        <v>50</v>
      </c>
      <c r="AY986" s="31" t="s">
        <v>50</v>
      </c>
      <c r="AZ986" s="31" t="s">
        <v>50</v>
      </c>
      <c r="BA986" s="31" t="s">
        <v>50</v>
      </c>
      <c r="BB986" s="31" t="s">
        <v>50</v>
      </c>
      <c r="BC986" s="31" t="s">
        <v>50</v>
      </c>
      <c r="BD986" s="31" t="s">
        <v>50</v>
      </c>
      <c r="BE986" s="31" t="s">
        <v>50</v>
      </c>
      <c r="BF986" s="31" t="s">
        <v>50</v>
      </c>
    </row>
    <row r="987" spans="1:58" ht="45" x14ac:dyDescent="0.25">
      <c r="A987" s="31" t="s">
        <v>933</v>
      </c>
      <c r="B987" s="31" t="s">
        <v>49</v>
      </c>
      <c r="C987" s="32">
        <v>1</v>
      </c>
      <c r="D987" s="31" t="s">
        <v>50</v>
      </c>
      <c r="E987" s="31" t="s">
        <v>92</v>
      </c>
      <c r="F987" s="31" t="s">
        <v>194</v>
      </c>
      <c r="G987" s="31" t="s">
        <v>50</v>
      </c>
      <c r="H987" s="31" t="s">
        <v>50</v>
      </c>
      <c r="I987" s="31" t="s">
        <v>53</v>
      </c>
      <c r="J987" s="31" t="s">
        <v>54</v>
      </c>
      <c r="K987" s="31" t="s">
        <v>54</v>
      </c>
      <c r="L987" s="31" t="s">
        <v>55</v>
      </c>
      <c r="M987" s="31" t="s">
        <v>72</v>
      </c>
      <c r="N987" s="31" t="s">
        <v>56</v>
      </c>
      <c r="O987" s="31" t="s">
        <v>57</v>
      </c>
      <c r="P987" s="31" t="s">
        <v>73</v>
      </c>
      <c r="Q987" s="31" t="s">
        <v>50</v>
      </c>
      <c r="R987" s="31" t="s">
        <v>58</v>
      </c>
      <c r="S987" s="31" t="s">
        <v>58</v>
      </c>
      <c r="T987" s="31" t="s">
        <v>60</v>
      </c>
      <c r="U987" s="31" t="s">
        <v>60</v>
      </c>
      <c r="V987" s="31" t="s">
        <v>66</v>
      </c>
      <c r="W987" s="31" t="s">
        <v>50</v>
      </c>
      <c r="X987" s="31" t="s">
        <v>50</v>
      </c>
      <c r="Y987" s="31" t="s">
        <v>50</v>
      </c>
      <c r="Z987" s="31" t="s">
        <v>62</v>
      </c>
      <c r="AA987" s="31" t="s">
        <v>50</v>
      </c>
      <c r="AB987" s="31" t="s">
        <v>50</v>
      </c>
      <c r="AC987" s="31" t="s">
        <v>63</v>
      </c>
      <c r="AD987" s="31" t="s">
        <v>72</v>
      </c>
      <c r="AE987" s="2">
        <f t="shared" si="166"/>
        <v>36</v>
      </c>
      <c r="AF987" s="31" t="s">
        <v>52</v>
      </c>
      <c r="AG987" s="31" t="s">
        <v>129</v>
      </c>
      <c r="AH987" s="31" t="s">
        <v>152</v>
      </c>
      <c r="AI987" s="31" t="s">
        <v>934</v>
      </c>
      <c r="AJ987" s="31">
        <f t="shared" si="167"/>
        <v>1</v>
      </c>
      <c r="AK987" s="34">
        <f t="shared" si="168"/>
        <v>1</v>
      </c>
      <c r="AL987" s="30">
        <f t="shared" si="169"/>
        <v>1</v>
      </c>
      <c r="AM987" s="5">
        <f t="shared" si="173"/>
        <v>132.84</v>
      </c>
      <c r="AN987" s="5">
        <f t="shared" si="174"/>
        <v>36</v>
      </c>
      <c r="AO987" s="30">
        <f t="shared" si="175"/>
        <v>468</v>
      </c>
      <c r="AP987" s="30">
        <f t="shared" si="170"/>
        <v>468</v>
      </c>
      <c r="AQ987" t="str">
        <f t="shared" si="171"/>
        <v>Before 1978</v>
      </c>
      <c r="AR987" s="2">
        <f t="shared" si="172"/>
        <v>1975</v>
      </c>
      <c r="AS987" s="2">
        <f t="shared" si="176"/>
        <v>13</v>
      </c>
      <c r="AT987" s="31" t="s">
        <v>50</v>
      </c>
      <c r="AU987" s="31" t="s">
        <v>100</v>
      </c>
      <c r="AV987" s="31" t="s">
        <v>66</v>
      </c>
      <c r="AW987" s="31" t="s">
        <v>57</v>
      </c>
      <c r="AX987" s="31" t="s">
        <v>267</v>
      </c>
      <c r="AY987" s="31" t="s">
        <v>68</v>
      </c>
      <c r="AZ987" s="31" t="s">
        <v>152</v>
      </c>
      <c r="BA987" s="31" t="s">
        <v>934</v>
      </c>
      <c r="BB987" s="31" t="s">
        <v>233</v>
      </c>
      <c r="BC987" s="31" t="s">
        <v>129</v>
      </c>
      <c r="BD987" s="31" t="s">
        <v>50</v>
      </c>
      <c r="BE987" s="31" t="s">
        <v>50</v>
      </c>
      <c r="BF987" s="31" t="s">
        <v>50</v>
      </c>
    </row>
    <row r="988" spans="1:58" ht="45" x14ac:dyDescent="0.25">
      <c r="A988" s="31" t="s">
        <v>933</v>
      </c>
      <c r="B988" s="31" t="s">
        <v>49</v>
      </c>
      <c r="C988" s="32">
        <v>2</v>
      </c>
      <c r="D988" s="31" t="s">
        <v>50</v>
      </c>
      <c r="E988" s="31" t="s">
        <v>72</v>
      </c>
      <c r="F988" s="31" t="s">
        <v>51</v>
      </c>
      <c r="G988" s="31" t="s">
        <v>50</v>
      </c>
      <c r="H988" s="31" t="s">
        <v>50</v>
      </c>
      <c r="I988" s="31" t="s">
        <v>53</v>
      </c>
      <c r="J988" s="31" t="s">
        <v>54</v>
      </c>
      <c r="K988" s="31" t="s">
        <v>54</v>
      </c>
      <c r="L988" s="31" t="s">
        <v>55</v>
      </c>
      <c r="M988" s="31" t="s">
        <v>52</v>
      </c>
      <c r="N988" s="31" t="s">
        <v>50</v>
      </c>
      <c r="O988" s="31" t="s">
        <v>66</v>
      </c>
      <c r="P988" s="31" t="s">
        <v>50</v>
      </c>
      <c r="Q988" s="31" t="s">
        <v>50</v>
      </c>
      <c r="R988" s="31" t="s">
        <v>58</v>
      </c>
      <c r="S988" s="31" t="s">
        <v>58</v>
      </c>
      <c r="T988" s="31" t="s">
        <v>60</v>
      </c>
      <c r="U988" s="31" t="s">
        <v>60</v>
      </c>
      <c r="V988" s="31" t="s">
        <v>66</v>
      </c>
      <c r="W988" s="31" t="s">
        <v>50</v>
      </c>
      <c r="X988" s="31" t="s">
        <v>50</v>
      </c>
      <c r="Y988" s="31" t="s">
        <v>50</v>
      </c>
      <c r="Z988" s="31" t="s">
        <v>62</v>
      </c>
      <c r="AA988" s="31" t="s">
        <v>50</v>
      </c>
      <c r="AB988" s="31" t="s">
        <v>50</v>
      </c>
      <c r="AC988" s="31" t="s">
        <v>87</v>
      </c>
      <c r="AD988" s="31" t="s">
        <v>72</v>
      </c>
      <c r="AE988" s="2">
        <f t="shared" si="166"/>
        <v>36</v>
      </c>
      <c r="AF988" s="31" t="s">
        <v>52</v>
      </c>
      <c r="AG988" s="31" t="s">
        <v>129</v>
      </c>
      <c r="AH988" s="31" t="s">
        <v>152</v>
      </c>
      <c r="AI988" s="31" t="s">
        <v>12259</v>
      </c>
      <c r="AJ988" s="31">
        <f t="shared" si="167"/>
        <v>0</v>
      </c>
      <c r="AK988" s="34">
        <f t="shared" si="168"/>
        <v>-99</v>
      </c>
      <c r="AL988" s="30">
        <f t="shared" si="169"/>
        <v>-99</v>
      </c>
      <c r="AM988" s="5">
        <f t="shared" si="173"/>
        <v>132.84</v>
      </c>
      <c r="AN988" s="5">
        <f t="shared" si="174"/>
        <v>0</v>
      </c>
      <c r="AO988" s="30">
        <f t="shared" si="175"/>
        <v>0</v>
      </c>
      <c r="AP988" s="30">
        <f t="shared" si="170"/>
        <v>0</v>
      </c>
      <c r="AQ988" t="str">
        <f t="shared" si="171"/>
        <v>Before 1978</v>
      </c>
      <c r="AR988" s="2">
        <f t="shared" si="172"/>
        <v>1975</v>
      </c>
      <c r="AS988" s="2">
        <f t="shared" si="176"/>
        <v>-99</v>
      </c>
      <c r="AT988" s="31" t="s">
        <v>50</v>
      </c>
      <c r="AU988" s="31" t="s">
        <v>50</v>
      </c>
      <c r="AV988" s="31" t="s">
        <v>66</v>
      </c>
      <c r="AW988" s="31" t="s">
        <v>57</v>
      </c>
      <c r="AX988" s="31" t="s">
        <v>439</v>
      </c>
      <c r="AY988" s="31" t="s">
        <v>68</v>
      </c>
      <c r="AZ988" s="31" t="s">
        <v>12770</v>
      </c>
      <c r="BA988" s="31" t="s">
        <v>12259</v>
      </c>
      <c r="BB988" s="31" t="s">
        <v>67</v>
      </c>
      <c r="BC988" s="31" t="s">
        <v>129</v>
      </c>
      <c r="BD988" s="31" t="s">
        <v>50</v>
      </c>
      <c r="BE988" s="31" t="s">
        <v>50</v>
      </c>
      <c r="BF988" s="31" t="s">
        <v>50</v>
      </c>
    </row>
    <row r="989" spans="1:58" ht="45" x14ac:dyDescent="0.25">
      <c r="A989" s="31" t="s">
        <v>933</v>
      </c>
      <c r="B989" s="31" t="s">
        <v>49</v>
      </c>
      <c r="C989" s="32">
        <v>4</v>
      </c>
      <c r="D989" s="31" t="s">
        <v>50</v>
      </c>
      <c r="E989" s="31" t="s">
        <v>72</v>
      </c>
      <c r="F989" s="31" t="s">
        <v>51</v>
      </c>
      <c r="G989" s="31" t="s">
        <v>50</v>
      </c>
      <c r="H989" s="31" t="s">
        <v>50</v>
      </c>
      <c r="I989" s="31" t="s">
        <v>53</v>
      </c>
      <c r="J989" s="31" t="s">
        <v>54</v>
      </c>
      <c r="K989" s="31" t="s">
        <v>54</v>
      </c>
      <c r="L989" s="31" t="s">
        <v>55</v>
      </c>
      <c r="M989" s="31" t="s">
        <v>72</v>
      </c>
      <c r="N989" s="31" t="s">
        <v>50</v>
      </c>
      <c r="O989" s="31" t="s">
        <v>66</v>
      </c>
      <c r="P989" s="31" t="s">
        <v>50</v>
      </c>
      <c r="Q989" s="31" t="s">
        <v>50</v>
      </c>
      <c r="R989" s="31" t="s">
        <v>58</v>
      </c>
      <c r="S989" s="31" t="s">
        <v>58</v>
      </c>
      <c r="T989" s="31" t="s">
        <v>60</v>
      </c>
      <c r="U989" s="31" t="s">
        <v>60</v>
      </c>
      <c r="V989" s="31" t="s">
        <v>66</v>
      </c>
      <c r="W989" s="31" t="s">
        <v>50</v>
      </c>
      <c r="X989" s="31" t="s">
        <v>50</v>
      </c>
      <c r="Y989" s="31" t="s">
        <v>50</v>
      </c>
      <c r="Z989" s="31" t="s">
        <v>62</v>
      </c>
      <c r="AA989" s="31" t="s">
        <v>50</v>
      </c>
      <c r="AB989" s="31" t="s">
        <v>50</v>
      </c>
      <c r="AC989" s="31" t="s">
        <v>87</v>
      </c>
      <c r="AD989" s="31" t="s">
        <v>72</v>
      </c>
      <c r="AE989" s="2">
        <f t="shared" si="166"/>
        <v>36</v>
      </c>
      <c r="AF989" s="31" t="s">
        <v>52</v>
      </c>
      <c r="AG989" s="31" t="s">
        <v>129</v>
      </c>
      <c r="AH989" s="31" t="s">
        <v>152</v>
      </c>
      <c r="AI989" s="31" t="s">
        <v>11949</v>
      </c>
      <c r="AJ989" s="31">
        <f t="shared" si="167"/>
        <v>0</v>
      </c>
      <c r="AK989" s="34">
        <f t="shared" si="168"/>
        <v>-99</v>
      </c>
      <c r="AL989" s="30">
        <f t="shared" si="169"/>
        <v>-99</v>
      </c>
      <c r="AM989" s="5">
        <f t="shared" si="173"/>
        <v>132.84</v>
      </c>
      <c r="AN989" s="5">
        <f t="shared" si="174"/>
        <v>0</v>
      </c>
      <c r="AO989" s="30">
        <f t="shared" si="175"/>
        <v>0</v>
      </c>
      <c r="AP989" s="30">
        <f t="shared" si="170"/>
        <v>0</v>
      </c>
      <c r="AQ989" t="str">
        <f t="shared" si="171"/>
        <v>Before 1978</v>
      </c>
      <c r="AR989" s="2">
        <f t="shared" si="172"/>
        <v>1975</v>
      </c>
      <c r="AS989" s="2">
        <f t="shared" si="176"/>
        <v>-99</v>
      </c>
      <c r="AT989" s="31" t="s">
        <v>50</v>
      </c>
      <c r="AU989" s="31" t="s">
        <v>50</v>
      </c>
      <c r="AV989" s="31" t="s">
        <v>66</v>
      </c>
      <c r="AW989" s="31" t="s">
        <v>57</v>
      </c>
      <c r="AX989" s="31" t="s">
        <v>439</v>
      </c>
      <c r="AY989" s="31" t="s">
        <v>68</v>
      </c>
      <c r="AZ989" s="31" t="s">
        <v>152</v>
      </c>
      <c r="BA989" s="31" t="s">
        <v>11949</v>
      </c>
      <c r="BB989" s="31" t="s">
        <v>67</v>
      </c>
      <c r="BC989" s="31" t="s">
        <v>129</v>
      </c>
      <c r="BD989" s="31" t="s">
        <v>50</v>
      </c>
      <c r="BE989" s="31" t="s">
        <v>50</v>
      </c>
      <c r="BF989" s="31" t="s">
        <v>50</v>
      </c>
    </row>
    <row r="990" spans="1:58" ht="45" x14ac:dyDescent="0.25">
      <c r="A990" s="31" t="s">
        <v>1917</v>
      </c>
      <c r="B990" s="31" t="s">
        <v>49</v>
      </c>
      <c r="C990" s="32">
        <v>5</v>
      </c>
      <c r="D990" s="31" t="s">
        <v>50</v>
      </c>
      <c r="E990" s="31" t="s">
        <v>72</v>
      </c>
      <c r="F990" s="31" t="s">
        <v>51</v>
      </c>
      <c r="G990" s="31" t="s">
        <v>50</v>
      </c>
      <c r="H990" s="31" t="s">
        <v>50</v>
      </c>
      <c r="I990" s="31" t="s">
        <v>53</v>
      </c>
      <c r="J990" s="31" t="s">
        <v>54</v>
      </c>
      <c r="K990" s="31" t="s">
        <v>54</v>
      </c>
      <c r="L990" s="31" t="s">
        <v>55</v>
      </c>
      <c r="M990" s="31" t="s">
        <v>84</v>
      </c>
      <c r="N990" s="31" t="s">
        <v>50</v>
      </c>
      <c r="O990" s="31" t="s">
        <v>57</v>
      </c>
      <c r="P990" s="31" t="s">
        <v>368</v>
      </c>
      <c r="Q990" s="31" t="s">
        <v>50</v>
      </c>
      <c r="R990" s="31" t="s">
        <v>74</v>
      </c>
      <c r="S990" s="31" t="s">
        <v>58</v>
      </c>
      <c r="T990" s="31" t="s">
        <v>60</v>
      </c>
      <c r="U990" s="31" t="s">
        <v>60</v>
      </c>
      <c r="V990" s="31" t="s">
        <v>66</v>
      </c>
      <c r="W990" s="31" t="s">
        <v>50</v>
      </c>
      <c r="X990" s="31" t="s">
        <v>50</v>
      </c>
      <c r="Y990" s="31" t="s">
        <v>50</v>
      </c>
      <c r="Z990" s="31" t="s">
        <v>62</v>
      </c>
      <c r="AA990" s="31" t="s">
        <v>50</v>
      </c>
      <c r="AB990" s="31" t="s">
        <v>50</v>
      </c>
      <c r="AC990" s="31" t="s">
        <v>87</v>
      </c>
      <c r="AD990" s="31" t="s">
        <v>72</v>
      </c>
      <c r="AE990" s="2">
        <f t="shared" si="166"/>
        <v>36</v>
      </c>
      <c r="AF990" s="31" t="s">
        <v>52</v>
      </c>
      <c r="AG990" s="31" t="s">
        <v>129</v>
      </c>
      <c r="AH990" s="31" t="s">
        <v>269</v>
      </c>
      <c r="AI990" s="31" t="s">
        <v>12260</v>
      </c>
      <c r="AJ990" s="31">
        <f t="shared" si="167"/>
        <v>0</v>
      </c>
      <c r="AK990" s="34">
        <f t="shared" si="168"/>
        <v>-99</v>
      </c>
      <c r="AL990" s="30">
        <f t="shared" si="169"/>
        <v>-99</v>
      </c>
      <c r="AM990" s="5">
        <f t="shared" si="173"/>
        <v>69.099999999999994</v>
      </c>
      <c r="AN990" s="5">
        <f t="shared" si="174"/>
        <v>0</v>
      </c>
      <c r="AO990" s="30">
        <f t="shared" si="175"/>
        <v>0</v>
      </c>
      <c r="AP990" s="30">
        <f t="shared" si="170"/>
        <v>0</v>
      </c>
      <c r="AQ990" t="str">
        <f t="shared" si="171"/>
        <v>Before 1978</v>
      </c>
      <c r="AR990" s="2">
        <f t="shared" si="172"/>
        <v>1970</v>
      </c>
      <c r="AS990" s="2">
        <f t="shared" si="176"/>
        <v>-99</v>
      </c>
      <c r="AT990" s="31" t="s">
        <v>50</v>
      </c>
      <c r="AU990" s="31" t="s">
        <v>50</v>
      </c>
      <c r="AV990" s="31" t="s">
        <v>66</v>
      </c>
      <c r="AW990" s="31" t="s">
        <v>57</v>
      </c>
      <c r="AX990" s="31" t="s">
        <v>565</v>
      </c>
      <c r="AY990" s="31" t="s">
        <v>68</v>
      </c>
      <c r="AZ990" s="31" t="s">
        <v>269</v>
      </c>
      <c r="BA990" s="31" t="s">
        <v>50</v>
      </c>
      <c r="BB990" s="31" t="s">
        <v>154</v>
      </c>
      <c r="BC990" s="31" t="s">
        <v>129</v>
      </c>
      <c r="BD990" s="31" t="s">
        <v>50</v>
      </c>
      <c r="BE990" s="31" t="s">
        <v>50</v>
      </c>
      <c r="BF990" s="31" t="s">
        <v>50</v>
      </c>
    </row>
    <row r="991" spans="1:58" ht="45" x14ac:dyDescent="0.25">
      <c r="A991" s="31" t="s">
        <v>1917</v>
      </c>
      <c r="B991" s="31" t="s">
        <v>49</v>
      </c>
      <c r="C991" s="32">
        <v>11</v>
      </c>
      <c r="D991" s="31" t="s">
        <v>50</v>
      </c>
      <c r="E991" s="31" t="s">
        <v>72</v>
      </c>
      <c r="F991" s="31" t="s">
        <v>51</v>
      </c>
      <c r="G991" s="31" t="s">
        <v>50</v>
      </c>
      <c r="H991" s="31" t="s">
        <v>50</v>
      </c>
      <c r="I991" s="31" t="s">
        <v>53</v>
      </c>
      <c r="J991" s="31" t="s">
        <v>54</v>
      </c>
      <c r="K991" s="31" t="s">
        <v>54</v>
      </c>
      <c r="L991" s="31" t="s">
        <v>55</v>
      </c>
      <c r="M991" s="31" t="s">
        <v>51</v>
      </c>
      <c r="N991" s="31" t="s">
        <v>50</v>
      </c>
      <c r="O991" s="31" t="s">
        <v>66</v>
      </c>
      <c r="P991" s="31" t="s">
        <v>368</v>
      </c>
      <c r="Q991" s="31" t="s">
        <v>50</v>
      </c>
      <c r="R991" s="31" t="s">
        <v>74</v>
      </c>
      <c r="S991" s="31" t="s">
        <v>58</v>
      </c>
      <c r="T991" s="31" t="s">
        <v>60</v>
      </c>
      <c r="U991" s="31" t="s">
        <v>60</v>
      </c>
      <c r="V991" s="31" t="s">
        <v>66</v>
      </c>
      <c r="W991" s="31" t="s">
        <v>50</v>
      </c>
      <c r="X991" s="31" t="s">
        <v>50</v>
      </c>
      <c r="Y991" s="31" t="s">
        <v>50</v>
      </c>
      <c r="Z991" s="31" t="s">
        <v>62</v>
      </c>
      <c r="AA991" s="31" t="s">
        <v>50</v>
      </c>
      <c r="AB991" s="31" t="s">
        <v>50</v>
      </c>
      <c r="AC991" s="31" t="s">
        <v>87</v>
      </c>
      <c r="AD991" s="31" t="s">
        <v>72</v>
      </c>
      <c r="AE991" s="2">
        <f t="shared" si="166"/>
        <v>36</v>
      </c>
      <c r="AF991" s="31" t="s">
        <v>52</v>
      </c>
      <c r="AG991" s="31" t="s">
        <v>129</v>
      </c>
      <c r="AH991" s="31" t="s">
        <v>144</v>
      </c>
      <c r="AI991" s="31" t="s">
        <v>12261</v>
      </c>
      <c r="AJ991" s="31">
        <f t="shared" si="167"/>
        <v>0</v>
      </c>
      <c r="AK991" s="34">
        <f t="shared" si="168"/>
        <v>-99</v>
      </c>
      <c r="AL991" s="30">
        <f t="shared" si="169"/>
        <v>-99</v>
      </c>
      <c r="AM991" s="5">
        <f t="shared" si="173"/>
        <v>69.099999999999994</v>
      </c>
      <c r="AN991" s="5">
        <f t="shared" si="174"/>
        <v>0</v>
      </c>
      <c r="AO991" s="30">
        <f t="shared" si="175"/>
        <v>0</v>
      </c>
      <c r="AP991" s="30">
        <f t="shared" si="170"/>
        <v>0</v>
      </c>
      <c r="AQ991" t="str">
        <f t="shared" si="171"/>
        <v>Before 1978</v>
      </c>
      <c r="AR991" s="2">
        <f t="shared" si="172"/>
        <v>1970</v>
      </c>
      <c r="AS991" s="2">
        <f t="shared" si="176"/>
        <v>-99</v>
      </c>
      <c r="AT991" s="31" t="s">
        <v>50</v>
      </c>
      <c r="AU991" s="31" t="s">
        <v>50</v>
      </c>
      <c r="AV991" s="31" t="s">
        <v>60</v>
      </c>
      <c r="AW991" s="31" t="s">
        <v>50</v>
      </c>
      <c r="AX991" s="31" t="s">
        <v>50</v>
      </c>
      <c r="AY991" s="31" t="s">
        <v>50</v>
      </c>
      <c r="AZ991" s="31" t="s">
        <v>50</v>
      </c>
      <c r="BA991" s="31" t="s">
        <v>50</v>
      </c>
      <c r="BB991" s="31" t="s">
        <v>50</v>
      </c>
      <c r="BC991" s="31" t="s">
        <v>50</v>
      </c>
      <c r="BD991" s="31" t="s">
        <v>50</v>
      </c>
      <c r="BE991" s="31" t="s">
        <v>50</v>
      </c>
      <c r="BF991" s="31" t="s">
        <v>50</v>
      </c>
    </row>
    <row r="992" spans="1:58" ht="45" x14ac:dyDescent="0.25">
      <c r="A992" s="31" t="s">
        <v>1917</v>
      </c>
      <c r="B992" s="31" t="s">
        <v>49</v>
      </c>
      <c r="C992" s="32">
        <v>16</v>
      </c>
      <c r="D992" s="31" t="s">
        <v>50</v>
      </c>
      <c r="E992" s="31" t="s">
        <v>72</v>
      </c>
      <c r="F992" s="31" t="s">
        <v>51</v>
      </c>
      <c r="G992" s="31" t="s">
        <v>50</v>
      </c>
      <c r="H992" s="31" t="s">
        <v>50</v>
      </c>
      <c r="I992" s="31" t="s">
        <v>53</v>
      </c>
      <c r="J992" s="31" t="s">
        <v>54</v>
      </c>
      <c r="K992" s="31" t="s">
        <v>54</v>
      </c>
      <c r="L992" s="31" t="s">
        <v>55</v>
      </c>
      <c r="M992" s="31" t="s">
        <v>72</v>
      </c>
      <c r="N992" s="31" t="s">
        <v>50</v>
      </c>
      <c r="O992" s="31" t="s">
        <v>57</v>
      </c>
      <c r="P992" s="31" t="s">
        <v>215</v>
      </c>
      <c r="Q992" s="31" t="s">
        <v>50</v>
      </c>
      <c r="R992" s="31" t="s">
        <v>74</v>
      </c>
      <c r="S992" s="31" t="s">
        <v>58</v>
      </c>
      <c r="T992" s="31" t="s">
        <v>60</v>
      </c>
      <c r="U992" s="31" t="s">
        <v>60</v>
      </c>
      <c r="V992" s="31" t="s">
        <v>66</v>
      </c>
      <c r="W992" s="31" t="s">
        <v>50</v>
      </c>
      <c r="X992" s="31" t="s">
        <v>50</v>
      </c>
      <c r="Y992" s="31" t="s">
        <v>50</v>
      </c>
      <c r="Z992" s="31" t="s">
        <v>62</v>
      </c>
      <c r="AA992" s="31" t="s">
        <v>50</v>
      </c>
      <c r="AB992" s="31" t="s">
        <v>50</v>
      </c>
      <c r="AC992" s="31" t="s">
        <v>87</v>
      </c>
      <c r="AD992" s="31" t="s">
        <v>72</v>
      </c>
      <c r="AE992" s="2">
        <f t="shared" si="166"/>
        <v>36</v>
      </c>
      <c r="AF992" s="31" t="s">
        <v>52</v>
      </c>
      <c r="AG992" s="31" t="s">
        <v>129</v>
      </c>
      <c r="AH992" s="31" t="s">
        <v>136</v>
      </c>
      <c r="AI992" s="31" t="s">
        <v>11796</v>
      </c>
      <c r="AJ992" s="31">
        <f t="shared" si="167"/>
        <v>0</v>
      </c>
      <c r="AK992" s="34">
        <f t="shared" si="168"/>
        <v>-99</v>
      </c>
      <c r="AL992" s="30">
        <f t="shared" si="169"/>
        <v>-99</v>
      </c>
      <c r="AM992" s="5">
        <f t="shared" si="173"/>
        <v>69.099999999999994</v>
      </c>
      <c r="AN992" s="5">
        <f t="shared" si="174"/>
        <v>0</v>
      </c>
      <c r="AO992" s="30">
        <f t="shared" si="175"/>
        <v>0</v>
      </c>
      <c r="AP992" s="30">
        <f t="shared" si="170"/>
        <v>0</v>
      </c>
      <c r="AQ992" t="str">
        <f t="shared" si="171"/>
        <v>Before 1978</v>
      </c>
      <c r="AR992" s="2">
        <f t="shared" si="172"/>
        <v>1970</v>
      </c>
      <c r="AS992" s="2">
        <f t="shared" si="176"/>
        <v>-99</v>
      </c>
      <c r="AT992" s="31" t="s">
        <v>50</v>
      </c>
      <c r="AU992" s="31" t="s">
        <v>50</v>
      </c>
      <c r="AV992" s="31" t="s">
        <v>66</v>
      </c>
      <c r="AW992" s="31" t="s">
        <v>57</v>
      </c>
      <c r="AX992" s="31" t="s">
        <v>267</v>
      </c>
      <c r="AY992" s="31" t="s">
        <v>68</v>
      </c>
      <c r="AZ992" s="31" t="s">
        <v>136</v>
      </c>
      <c r="BA992" s="31" t="s">
        <v>50</v>
      </c>
      <c r="BB992" s="31" t="s">
        <v>67</v>
      </c>
      <c r="BC992" s="31" t="s">
        <v>129</v>
      </c>
      <c r="BD992" s="31" t="s">
        <v>50</v>
      </c>
      <c r="BE992" s="31" t="s">
        <v>50</v>
      </c>
      <c r="BF992" s="31" t="s">
        <v>50</v>
      </c>
    </row>
    <row r="993" spans="1:58" ht="45" x14ac:dyDescent="0.25">
      <c r="A993" s="31" t="s">
        <v>1926</v>
      </c>
      <c r="B993" s="31" t="s">
        <v>49</v>
      </c>
      <c r="C993" s="32">
        <v>1</v>
      </c>
      <c r="D993" s="31" t="s">
        <v>50</v>
      </c>
      <c r="E993" s="31" t="s">
        <v>72</v>
      </c>
      <c r="F993" s="31" t="s">
        <v>51</v>
      </c>
      <c r="G993" s="31" t="s">
        <v>50</v>
      </c>
      <c r="H993" s="31" t="s">
        <v>50</v>
      </c>
      <c r="I993" s="31" t="s">
        <v>70</v>
      </c>
      <c r="J993" s="31" t="s">
        <v>54</v>
      </c>
      <c r="K993" s="31" t="s">
        <v>54</v>
      </c>
      <c r="L993" s="31" t="s">
        <v>128</v>
      </c>
      <c r="M993" s="31" t="s">
        <v>72</v>
      </c>
      <c r="N993" s="31" t="s">
        <v>50</v>
      </c>
      <c r="O993" s="31" t="s">
        <v>57</v>
      </c>
      <c r="P993" s="31" t="s">
        <v>123</v>
      </c>
      <c r="Q993" s="31" t="s">
        <v>50</v>
      </c>
      <c r="R993" s="31" t="s">
        <v>74</v>
      </c>
      <c r="S993" s="31" t="s">
        <v>59</v>
      </c>
      <c r="T993" s="31" t="s">
        <v>60</v>
      </c>
      <c r="U993" s="31" t="s">
        <v>60</v>
      </c>
      <c r="V993" s="31" t="s">
        <v>60</v>
      </c>
      <c r="W993" s="31" t="s">
        <v>50</v>
      </c>
      <c r="X993" s="31" t="s">
        <v>50</v>
      </c>
      <c r="Y993" s="31" t="s">
        <v>50</v>
      </c>
      <c r="Z993" s="31" t="s">
        <v>62</v>
      </c>
      <c r="AA993" s="31" t="s">
        <v>50</v>
      </c>
      <c r="AB993" s="31" t="s">
        <v>50</v>
      </c>
      <c r="AC993" s="31" t="s">
        <v>63</v>
      </c>
      <c r="AD993" s="31" t="s">
        <v>72</v>
      </c>
      <c r="AE993" s="2">
        <f t="shared" si="166"/>
        <v>36</v>
      </c>
      <c r="AF993" s="31" t="s">
        <v>52</v>
      </c>
      <c r="AG993" s="31" t="s">
        <v>129</v>
      </c>
      <c r="AH993" s="31" t="s">
        <v>64</v>
      </c>
      <c r="AI993" s="31" t="s">
        <v>12262</v>
      </c>
      <c r="AJ993" s="31">
        <f t="shared" si="167"/>
        <v>0</v>
      </c>
      <c r="AK993" s="34">
        <f t="shared" si="168"/>
        <v>-99</v>
      </c>
      <c r="AL993" s="30">
        <f t="shared" si="169"/>
        <v>-99</v>
      </c>
      <c r="AM993" s="5">
        <f t="shared" si="173"/>
        <v>69.5</v>
      </c>
      <c r="AN993" s="5">
        <f t="shared" si="174"/>
        <v>0</v>
      </c>
      <c r="AO993" s="30">
        <f t="shared" si="175"/>
        <v>0</v>
      </c>
      <c r="AP993" s="30">
        <f t="shared" si="170"/>
        <v>0</v>
      </c>
      <c r="AQ993" t="str">
        <f t="shared" si="171"/>
        <v>2006 - 2009</v>
      </c>
      <c r="AR993" s="2">
        <f t="shared" si="172"/>
        <v>2009</v>
      </c>
      <c r="AS993" s="2">
        <f t="shared" si="176"/>
        <v>-99</v>
      </c>
      <c r="AT993" s="31" t="s">
        <v>50</v>
      </c>
      <c r="AU993" s="31" t="s">
        <v>50</v>
      </c>
      <c r="AV993" s="31" t="s">
        <v>141</v>
      </c>
      <c r="AW993" s="31" t="s">
        <v>86</v>
      </c>
      <c r="AX993" s="31" t="s">
        <v>50</v>
      </c>
      <c r="AY993" s="31" t="s">
        <v>179</v>
      </c>
      <c r="AZ993" s="31" t="s">
        <v>64</v>
      </c>
      <c r="BA993" s="31" t="s">
        <v>50</v>
      </c>
      <c r="BB993" s="31" t="s">
        <v>50</v>
      </c>
      <c r="BC993" s="31" t="s">
        <v>50</v>
      </c>
      <c r="BD993" s="31" t="s">
        <v>50</v>
      </c>
      <c r="BE993" s="31" t="s">
        <v>50</v>
      </c>
      <c r="BF993" s="31" t="s">
        <v>52</v>
      </c>
    </row>
    <row r="994" spans="1:58" ht="45" x14ac:dyDescent="0.25">
      <c r="A994" s="31" t="s">
        <v>1926</v>
      </c>
      <c r="B994" s="31" t="s">
        <v>49</v>
      </c>
      <c r="C994" s="32">
        <v>2</v>
      </c>
      <c r="D994" s="31" t="s">
        <v>50</v>
      </c>
      <c r="E994" s="31" t="s">
        <v>72</v>
      </c>
      <c r="F994" s="31" t="s">
        <v>51</v>
      </c>
      <c r="G994" s="31" t="s">
        <v>50</v>
      </c>
      <c r="H994" s="31" t="s">
        <v>50</v>
      </c>
      <c r="I994" s="31" t="s">
        <v>52</v>
      </c>
      <c r="J994" s="31" t="s">
        <v>54</v>
      </c>
      <c r="K994" s="31" t="s">
        <v>54</v>
      </c>
      <c r="L994" s="31" t="s">
        <v>128</v>
      </c>
      <c r="M994" s="31" t="s">
        <v>51</v>
      </c>
      <c r="N994" s="31" t="s">
        <v>50</v>
      </c>
      <c r="O994" s="31" t="s">
        <v>57</v>
      </c>
      <c r="P994" s="31" t="s">
        <v>115</v>
      </c>
      <c r="Q994" s="31" t="s">
        <v>50</v>
      </c>
      <c r="R994" s="31" t="s">
        <v>74</v>
      </c>
      <c r="S994" s="31" t="s">
        <v>59</v>
      </c>
      <c r="T994" s="31" t="s">
        <v>60</v>
      </c>
      <c r="U994" s="31" t="s">
        <v>60</v>
      </c>
      <c r="V994" s="31" t="s">
        <v>60</v>
      </c>
      <c r="W994" s="31" t="s">
        <v>50</v>
      </c>
      <c r="X994" s="31" t="s">
        <v>50</v>
      </c>
      <c r="Y994" s="31" t="s">
        <v>50</v>
      </c>
      <c r="Z994" s="31" t="s">
        <v>62</v>
      </c>
      <c r="AA994" s="31" t="s">
        <v>50</v>
      </c>
      <c r="AB994" s="31" t="s">
        <v>50</v>
      </c>
      <c r="AC994" s="31" t="s">
        <v>63</v>
      </c>
      <c r="AD994" s="31" t="s">
        <v>72</v>
      </c>
      <c r="AE994" s="2">
        <f t="shared" si="166"/>
        <v>36</v>
      </c>
      <c r="AF994" s="31" t="s">
        <v>52</v>
      </c>
      <c r="AG994" s="31" t="s">
        <v>129</v>
      </c>
      <c r="AH994" s="31" t="s">
        <v>64</v>
      </c>
      <c r="AI994" s="31" t="s">
        <v>1107</v>
      </c>
      <c r="AJ994" s="31">
        <f t="shared" si="167"/>
        <v>0</v>
      </c>
      <c r="AK994" s="34">
        <f t="shared" si="168"/>
        <v>-99</v>
      </c>
      <c r="AL994" s="30">
        <f t="shared" si="169"/>
        <v>-99</v>
      </c>
      <c r="AM994" s="5">
        <f t="shared" si="173"/>
        <v>69.5</v>
      </c>
      <c r="AN994" s="5">
        <f t="shared" si="174"/>
        <v>0</v>
      </c>
      <c r="AO994" s="30">
        <f t="shared" si="175"/>
        <v>0</v>
      </c>
      <c r="AP994" s="30">
        <f t="shared" si="170"/>
        <v>0</v>
      </c>
      <c r="AQ994" t="str">
        <f t="shared" si="171"/>
        <v>2006 - 2009</v>
      </c>
      <c r="AR994" s="2">
        <f t="shared" si="172"/>
        <v>2009</v>
      </c>
      <c r="AS994" s="2">
        <f t="shared" si="176"/>
        <v>-99</v>
      </c>
      <c r="AT994" s="31" t="s">
        <v>50</v>
      </c>
      <c r="AU994" s="31" t="s">
        <v>50</v>
      </c>
      <c r="AV994" s="31" t="s">
        <v>141</v>
      </c>
      <c r="AW994" s="31" t="s">
        <v>86</v>
      </c>
      <c r="AX994" s="31" t="s">
        <v>50</v>
      </c>
      <c r="AY994" s="31" t="s">
        <v>50</v>
      </c>
      <c r="AZ994" s="31" t="s">
        <v>50</v>
      </c>
      <c r="BA994" s="31" t="s">
        <v>50</v>
      </c>
      <c r="BB994" s="31" t="s">
        <v>50</v>
      </c>
      <c r="BC994" s="31" t="s">
        <v>50</v>
      </c>
      <c r="BD994" s="31" t="s">
        <v>50</v>
      </c>
      <c r="BE994" s="31" t="s">
        <v>50</v>
      </c>
      <c r="BF994" s="31" t="s">
        <v>50</v>
      </c>
    </row>
    <row r="995" spans="1:58" ht="45" x14ac:dyDescent="0.25">
      <c r="A995" s="31" t="s">
        <v>1929</v>
      </c>
      <c r="B995" s="31" t="s">
        <v>49</v>
      </c>
      <c r="C995" s="32">
        <v>5</v>
      </c>
      <c r="D995" s="31" t="s">
        <v>50</v>
      </c>
      <c r="E995" s="31" t="s">
        <v>489</v>
      </c>
      <c r="F995" s="31" t="s">
        <v>50</v>
      </c>
      <c r="G995" s="31" t="s">
        <v>50</v>
      </c>
      <c r="H995" s="31" t="s">
        <v>50</v>
      </c>
      <c r="I995" s="31" t="s">
        <v>53</v>
      </c>
      <c r="J995" s="31" t="s">
        <v>54</v>
      </c>
      <c r="K995" s="31" t="s">
        <v>54</v>
      </c>
      <c r="L995" s="31" t="s">
        <v>128</v>
      </c>
      <c r="M995" s="31" t="s">
        <v>72</v>
      </c>
      <c r="N995" s="31" t="s">
        <v>50</v>
      </c>
      <c r="O995" s="31" t="s">
        <v>57</v>
      </c>
      <c r="P995" s="31" t="s">
        <v>215</v>
      </c>
      <c r="Q995" s="31" t="s">
        <v>50</v>
      </c>
      <c r="R995" s="31" t="s">
        <v>58</v>
      </c>
      <c r="S995" s="31" t="s">
        <v>58</v>
      </c>
      <c r="T995" s="31" t="s">
        <v>60</v>
      </c>
      <c r="U995" s="31" t="s">
        <v>60</v>
      </c>
      <c r="V995" s="31" t="s">
        <v>60</v>
      </c>
      <c r="W995" s="31" t="s">
        <v>50</v>
      </c>
      <c r="X995" s="31" t="s">
        <v>50</v>
      </c>
      <c r="Y995" s="31" t="s">
        <v>50</v>
      </c>
      <c r="Z995" s="31" t="s">
        <v>62</v>
      </c>
      <c r="AA995" s="31" t="s">
        <v>50</v>
      </c>
      <c r="AB995" s="31" t="s">
        <v>50</v>
      </c>
      <c r="AC995" s="31" t="s">
        <v>87</v>
      </c>
      <c r="AD995" s="31" t="s">
        <v>72</v>
      </c>
      <c r="AE995" s="2">
        <f t="shared" si="166"/>
        <v>36</v>
      </c>
      <c r="AF995" s="31" t="s">
        <v>52</v>
      </c>
      <c r="AG995" s="31" t="s">
        <v>129</v>
      </c>
      <c r="AH995" s="31" t="s">
        <v>144</v>
      </c>
      <c r="AI995" s="31" t="s">
        <v>12263</v>
      </c>
      <c r="AJ995" s="31">
        <f t="shared" si="167"/>
        <v>0</v>
      </c>
      <c r="AK995" s="34">
        <f t="shared" si="168"/>
        <v>-99</v>
      </c>
      <c r="AL995" s="30">
        <f t="shared" si="169"/>
        <v>-99</v>
      </c>
      <c r="AM995" s="5">
        <f t="shared" si="173"/>
        <v>36.380000000000003</v>
      </c>
      <c r="AN995" s="5">
        <f t="shared" si="174"/>
        <v>0</v>
      </c>
      <c r="AO995" s="30">
        <f t="shared" si="175"/>
        <v>0</v>
      </c>
      <c r="AP995" s="30">
        <f t="shared" si="170"/>
        <v>0</v>
      </c>
      <c r="AQ995" t="str">
        <f t="shared" si="171"/>
        <v>1978 - 1992</v>
      </c>
      <c r="AR995" s="2">
        <f t="shared" si="172"/>
        <v>1989</v>
      </c>
      <c r="AS995" s="2">
        <f t="shared" si="176"/>
        <v>-99</v>
      </c>
      <c r="AT995" s="31" t="s">
        <v>50</v>
      </c>
      <c r="AU995" s="31" t="s">
        <v>50</v>
      </c>
      <c r="AV995" s="31" t="s">
        <v>60</v>
      </c>
      <c r="AW995" s="31" t="s">
        <v>50</v>
      </c>
      <c r="AX995" s="31" t="s">
        <v>50</v>
      </c>
      <c r="AY995" s="31" t="s">
        <v>50</v>
      </c>
      <c r="AZ995" s="31" t="s">
        <v>50</v>
      </c>
      <c r="BA995" s="31" t="s">
        <v>50</v>
      </c>
      <c r="BB995" s="31" t="s">
        <v>50</v>
      </c>
      <c r="BC995" s="31" t="s">
        <v>50</v>
      </c>
      <c r="BD995" s="31" t="s">
        <v>50</v>
      </c>
      <c r="BE995" s="31" t="s">
        <v>50</v>
      </c>
      <c r="BF995" s="31" t="s">
        <v>50</v>
      </c>
    </row>
    <row r="996" spans="1:58" ht="45" x14ac:dyDescent="0.25">
      <c r="A996" s="31" t="s">
        <v>1959</v>
      </c>
      <c r="B996" s="31" t="s">
        <v>49</v>
      </c>
      <c r="C996" s="32">
        <v>7</v>
      </c>
      <c r="D996" s="31" t="s">
        <v>50</v>
      </c>
      <c r="E996" s="31" t="s">
        <v>72</v>
      </c>
      <c r="F996" s="31" t="s">
        <v>50</v>
      </c>
      <c r="G996" s="31" t="s">
        <v>50</v>
      </c>
      <c r="H996" s="31" t="s">
        <v>50</v>
      </c>
      <c r="I996" s="31" t="s">
        <v>53</v>
      </c>
      <c r="J996" s="31" t="s">
        <v>54</v>
      </c>
      <c r="K996" s="31" t="s">
        <v>54</v>
      </c>
      <c r="L996" s="31" t="s">
        <v>128</v>
      </c>
      <c r="M996" s="31" t="s">
        <v>51</v>
      </c>
      <c r="N996" s="31" t="s">
        <v>60</v>
      </c>
      <c r="O996" s="31" t="s">
        <v>60</v>
      </c>
      <c r="P996" s="31" t="s">
        <v>98</v>
      </c>
      <c r="Q996" s="31" t="s">
        <v>50</v>
      </c>
      <c r="R996" s="31" t="s">
        <v>74</v>
      </c>
      <c r="S996" s="31" t="s">
        <v>58</v>
      </c>
      <c r="T996" s="31" t="s">
        <v>60</v>
      </c>
      <c r="U996" s="31" t="s">
        <v>60</v>
      </c>
      <c r="V996" s="31" t="s">
        <v>60</v>
      </c>
      <c r="W996" s="31" t="s">
        <v>50</v>
      </c>
      <c r="X996" s="31" t="s">
        <v>50</v>
      </c>
      <c r="Y996" s="31" t="s">
        <v>50</v>
      </c>
      <c r="Z996" s="31" t="s">
        <v>62</v>
      </c>
      <c r="AA996" s="31" t="s">
        <v>50</v>
      </c>
      <c r="AB996" s="31" t="s">
        <v>50</v>
      </c>
      <c r="AC996" s="31" t="s">
        <v>63</v>
      </c>
      <c r="AD996" s="31" t="s">
        <v>72</v>
      </c>
      <c r="AE996" s="2">
        <f t="shared" si="166"/>
        <v>36</v>
      </c>
      <c r="AF996" s="31" t="s">
        <v>52</v>
      </c>
      <c r="AG996" s="31" t="s">
        <v>129</v>
      </c>
      <c r="AH996" s="31" t="s">
        <v>152</v>
      </c>
      <c r="AI996" s="31" t="s">
        <v>12264</v>
      </c>
      <c r="AJ996" s="31">
        <f t="shared" si="167"/>
        <v>0</v>
      </c>
      <c r="AK996" s="34">
        <f t="shared" si="168"/>
        <v>-99</v>
      </c>
      <c r="AL996" s="30">
        <f t="shared" si="169"/>
        <v>-99</v>
      </c>
      <c r="AM996" s="5">
        <f t="shared" si="173"/>
        <v>19.62</v>
      </c>
      <c r="AN996" s="5">
        <f t="shared" si="174"/>
        <v>0</v>
      </c>
      <c r="AO996" s="30">
        <f t="shared" si="175"/>
        <v>0</v>
      </c>
      <c r="AP996" s="30">
        <f t="shared" si="170"/>
        <v>0</v>
      </c>
      <c r="AQ996" t="str">
        <f t="shared" si="171"/>
        <v>Before 1978</v>
      </c>
      <c r="AR996" s="2">
        <f t="shared" si="172"/>
        <v>1922</v>
      </c>
      <c r="AS996" s="2">
        <f t="shared" si="176"/>
        <v>-99</v>
      </c>
      <c r="AT996" s="31" t="s">
        <v>50</v>
      </c>
      <c r="AU996" s="31" t="s">
        <v>50</v>
      </c>
      <c r="AV996" s="31" t="s">
        <v>60</v>
      </c>
      <c r="AW996" s="31" t="s">
        <v>50</v>
      </c>
      <c r="AX996" s="31" t="s">
        <v>50</v>
      </c>
      <c r="AY996" s="31" t="s">
        <v>50</v>
      </c>
      <c r="AZ996" s="31" t="s">
        <v>50</v>
      </c>
      <c r="BA996" s="31" t="s">
        <v>50</v>
      </c>
      <c r="BB996" s="31" t="s">
        <v>50</v>
      </c>
      <c r="BC996" s="31" t="s">
        <v>50</v>
      </c>
      <c r="BD996" s="31" t="s">
        <v>50</v>
      </c>
      <c r="BE996" s="31" t="s">
        <v>50</v>
      </c>
      <c r="BF996" s="31" t="s">
        <v>50</v>
      </c>
    </row>
    <row r="997" spans="1:58" ht="45" x14ac:dyDescent="0.25">
      <c r="A997" s="31" t="s">
        <v>1970</v>
      </c>
      <c r="B997" s="31" t="s">
        <v>49</v>
      </c>
      <c r="C997" s="32">
        <v>2</v>
      </c>
      <c r="D997" s="31" t="s">
        <v>50</v>
      </c>
      <c r="E997" s="31" t="s">
        <v>85</v>
      </c>
      <c r="F997" s="31" t="s">
        <v>70</v>
      </c>
      <c r="G997" s="31" t="s">
        <v>50</v>
      </c>
      <c r="H997" s="31" t="s">
        <v>50</v>
      </c>
      <c r="I997" s="31" t="s">
        <v>53</v>
      </c>
      <c r="J997" s="31" t="s">
        <v>54</v>
      </c>
      <c r="K997" s="31" t="s">
        <v>54</v>
      </c>
      <c r="L997" s="31" t="s">
        <v>55</v>
      </c>
      <c r="M997" s="31" t="s">
        <v>52</v>
      </c>
      <c r="N997" s="31" t="s">
        <v>50</v>
      </c>
      <c r="O997" s="31" t="s">
        <v>57</v>
      </c>
      <c r="P997" s="31" t="s">
        <v>50</v>
      </c>
      <c r="Q997" s="31" t="s">
        <v>50</v>
      </c>
      <c r="R997" s="31" t="s">
        <v>74</v>
      </c>
      <c r="S997" s="31" t="s">
        <v>59</v>
      </c>
      <c r="T997" s="31" t="s">
        <v>60</v>
      </c>
      <c r="U997" s="31" t="s">
        <v>60</v>
      </c>
      <c r="V997" s="31" t="s">
        <v>86</v>
      </c>
      <c r="W997" s="31" t="s">
        <v>50</v>
      </c>
      <c r="X997" s="31" t="s">
        <v>50</v>
      </c>
      <c r="Y997" s="31" t="s">
        <v>54</v>
      </c>
      <c r="Z997" s="31" t="s">
        <v>62</v>
      </c>
      <c r="AA997" s="31" t="s">
        <v>50</v>
      </c>
      <c r="AB997" s="31" t="s">
        <v>50</v>
      </c>
      <c r="AC997" s="31" t="s">
        <v>87</v>
      </c>
      <c r="AD997" s="31" t="s">
        <v>72</v>
      </c>
      <c r="AE997" s="2">
        <f t="shared" si="166"/>
        <v>36</v>
      </c>
      <c r="AF997" s="31" t="s">
        <v>52</v>
      </c>
      <c r="AG997" s="31" t="s">
        <v>129</v>
      </c>
      <c r="AH997" s="31" t="s">
        <v>152</v>
      </c>
      <c r="AI997" s="31" t="s">
        <v>346</v>
      </c>
      <c r="AJ997" s="31">
        <f t="shared" si="167"/>
        <v>0</v>
      </c>
      <c r="AK997" s="34">
        <f t="shared" si="168"/>
        <v>-99</v>
      </c>
      <c r="AL997" s="30">
        <f t="shared" si="169"/>
        <v>-99</v>
      </c>
      <c r="AM997" s="5">
        <f t="shared" si="173"/>
        <v>93.5</v>
      </c>
      <c r="AN997" s="5">
        <f t="shared" si="174"/>
        <v>0</v>
      </c>
      <c r="AO997" s="30">
        <f t="shared" si="175"/>
        <v>0</v>
      </c>
      <c r="AP997" s="30">
        <f t="shared" si="170"/>
        <v>0</v>
      </c>
      <c r="AQ997" t="str">
        <f t="shared" si="171"/>
        <v>Before 1978</v>
      </c>
      <c r="AR997" s="2">
        <f t="shared" si="172"/>
        <v>1940</v>
      </c>
      <c r="AS997" s="2">
        <f t="shared" si="176"/>
        <v>-99</v>
      </c>
      <c r="AT997" s="31" t="s">
        <v>50</v>
      </c>
      <c r="AU997" s="31" t="s">
        <v>50</v>
      </c>
      <c r="AV997" s="31" t="s">
        <v>66</v>
      </c>
      <c r="AW997" s="31" t="s">
        <v>57</v>
      </c>
      <c r="AX997" s="31" t="s">
        <v>12687</v>
      </c>
      <c r="AY997" s="31" t="s">
        <v>68</v>
      </c>
      <c r="AZ997" s="31" t="s">
        <v>152</v>
      </c>
      <c r="BA997" s="31" t="s">
        <v>346</v>
      </c>
      <c r="BB997" s="31" t="s">
        <v>154</v>
      </c>
      <c r="BC997" s="31" t="s">
        <v>129</v>
      </c>
      <c r="BD997" s="31" t="s">
        <v>50</v>
      </c>
      <c r="BE997" s="31" t="s">
        <v>50</v>
      </c>
      <c r="BF997" s="31" t="s">
        <v>50</v>
      </c>
    </row>
    <row r="998" spans="1:58" ht="45" x14ac:dyDescent="0.25">
      <c r="A998" s="31" t="s">
        <v>1970</v>
      </c>
      <c r="B998" s="31" t="s">
        <v>49</v>
      </c>
      <c r="C998" s="32">
        <v>4</v>
      </c>
      <c r="D998" s="31" t="s">
        <v>50</v>
      </c>
      <c r="E998" s="31" t="s">
        <v>85</v>
      </c>
      <c r="F998" s="31" t="s">
        <v>70</v>
      </c>
      <c r="G998" s="31" t="s">
        <v>50</v>
      </c>
      <c r="H998" s="31" t="s">
        <v>50</v>
      </c>
      <c r="I998" s="31" t="s">
        <v>53</v>
      </c>
      <c r="J998" s="31" t="s">
        <v>54</v>
      </c>
      <c r="K998" s="31" t="s">
        <v>60</v>
      </c>
      <c r="L998" s="31" t="s">
        <v>55</v>
      </c>
      <c r="M998" s="31" t="s">
        <v>72</v>
      </c>
      <c r="N998" s="31" t="s">
        <v>50</v>
      </c>
      <c r="O998" s="31" t="s">
        <v>66</v>
      </c>
      <c r="P998" s="31" t="s">
        <v>50</v>
      </c>
      <c r="Q998" s="31" t="s">
        <v>50</v>
      </c>
      <c r="R998" s="31" t="s">
        <v>58</v>
      </c>
      <c r="S998" s="31" t="s">
        <v>58</v>
      </c>
      <c r="T998" s="31" t="s">
        <v>60</v>
      </c>
      <c r="U998" s="31" t="s">
        <v>60</v>
      </c>
      <c r="V998" s="31" t="s">
        <v>50</v>
      </c>
      <c r="W998" s="31" t="s">
        <v>50</v>
      </c>
      <c r="X998" s="31" t="s">
        <v>50</v>
      </c>
      <c r="Y998" s="31" t="s">
        <v>50</v>
      </c>
      <c r="Z998" s="31" t="s">
        <v>62</v>
      </c>
      <c r="AA998" s="31" t="s">
        <v>50</v>
      </c>
      <c r="AB998" s="31" t="s">
        <v>50</v>
      </c>
      <c r="AC998" s="31" t="s">
        <v>87</v>
      </c>
      <c r="AD998" s="31" t="s">
        <v>72</v>
      </c>
      <c r="AE998" s="2">
        <f t="shared" si="166"/>
        <v>36</v>
      </c>
      <c r="AF998" s="31" t="s">
        <v>52</v>
      </c>
      <c r="AG998" s="31" t="s">
        <v>129</v>
      </c>
      <c r="AH998" s="31" t="s">
        <v>152</v>
      </c>
      <c r="AI998" s="31" t="s">
        <v>12265</v>
      </c>
      <c r="AJ998" s="31">
        <f t="shared" si="167"/>
        <v>0</v>
      </c>
      <c r="AK998" s="34">
        <f t="shared" si="168"/>
        <v>-99</v>
      </c>
      <c r="AL998" s="30">
        <f t="shared" si="169"/>
        <v>-99</v>
      </c>
      <c r="AM998" s="5">
        <f t="shared" si="173"/>
        <v>93.5</v>
      </c>
      <c r="AN998" s="5">
        <f t="shared" si="174"/>
        <v>0</v>
      </c>
      <c r="AO998" s="30">
        <f t="shared" si="175"/>
        <v>0</v>
      </c>
      <c r="AP998" s="30">
        <f t="shared" si="170"/>
        <v>0</v>
      </c>
      <c r="AQ998" t="str">
        <f t="shared" si="171"/>
        <v>Before 1978</v>
      </c>
      <c r="AR998" s="2">
        <f t="shared" si="172"/>
        <v>1940</v>
      </c>
      <c r="AS998" s="2">
        <f t="shared" si="176"/>
        <v>-99</v>
      </c>
      <c r="AT998" s="31" t="s">
        <v>50</v>
      </c>
      <c r="AU998" s="31" t="s">
        <v>50</v>
      </c>
      <c r="AV998" s="31" t="s">
        <v>141</v>
      </c>
      <c r="AW998" s="31" t="s">
        <v>86</v>
      </c>
      <c r="AX998" s="31" t="s">
        <v>50</v>
      </c>
      <c r="AY998" s="31" t="s">
        <v>50</v>
      </c>
      <c r="AZ998" s="31" t="s">
        <v>152</v>
      </c>
      <c r="BA998" s="31" t="s">
        <v>12265</v>
      </c>
      <c r="BB998" s="31" t="s">
        <v>50</v>
      </c>
      <c r="BC998" s="31" t="s">
        <v>50</v>
      </c>
      <c r="BD998" s="31" t="s">
        <v>50</v>
      </c>
      <c r="BE998" s="31" t="s">
        <v>50</v>
      </c>
      <c r="BF998" s="31" t="s">
        <v>50</v>
      </c>
    </row>
    <row r="999" spans="1:58" ht="45" x14ac:dyDescent="0.25">
      <c r="A999" s="31" t="s">
        <v>2027</v>
      </c>
      <c r="B999" s="31" t="s">
        <v>49</v>
      </c>
      <c r="C999" s="32">
        <v>5</v>
      </c>
      <c r="D999" s="31" t="s">
        <v>50</v>
      </c>
      <c r="E999" s="31" t="s">
        <v>51</v>
      </c>
      <c r="F999" s="31" t="s">
        <v>52</v>
      </c>
      <c r="G999" s="31" t="s">
        <v>50</v>
      </c>
      <c r="H999" s="31" t="s">
        <v>50</v>
      </c>
      <c r="I999" s="31" t="s">
        <v>53</v>
      </c>
      <c r="J999" s="31" t="s">
        <v>54</v>
      </c>
      <c r="K999" s="31" t="s">
        <v>54</v>
      </c>
      <c r="L999" s="31" t="s">
        <v>128</v>
      </c>
      <c r="M999" s="31" t="s">
        <v>72</v>
      </c>
      <c r="N999" s="31" t="s">
        <v>50</v>
      </c>
      <c r="O999" s="31" t="s">
        <v>57</v>
      </c>
      <c r="P999" s="31" t="s">
        <v>50</v>
      </c>
      <c r="Q999" s="31" t="s">
        <v>50</v>
      </c>
      <c r="R999" s="31" t="s">
        <v>74</v>
      </c>
      <c r="S999" s="31" t="s">
        <v>58</v>
      </c>
      <c r="T999" s="31" t="s">
        <v>60</v>
      </c>
      <c r="U999" s="31" t="s">
        <v>60</v>
      </c>
      <c r="V999" s="31" t="s">
        <v>50</v>
      </c>
      <c r="W999" s="31" t="s">
        <v>50</v>
      </c>
      <c r="X999" s="31" t="s">
        <v>50</v>
      </c>
      <c r="Y999" s="31" t="s">
        <v>50</v>
      </c>
      <c r="Z999" s="31" t="s">
        <v>62</v>
      </c>
      <c r="AA999" s="31" t="s">
        <v>50</v>
      </c>
      <c r="AB999" s="31" t="s">
        <v>50</v>
      </c>
      <c r="AC999" s="31" t="s">
        <v>87</v>
      </c>
      <c r="AD999" s="31" t="s">
        <v>72</v>
      </c>
      <c r="AE999" s="2">
        <f t="shared" si="166"/>
        <v>36</v>
      </c>
      <c r="AF999" s="31" t="s">
        <v>52</v>
      </c>
      <c r="AG999" s="31" t="s">
        <v>129</v>
      </c>
      <c r="AH999" s="31" t="s">
        <v>152</v>
      </c>
      <c r="AI999" s="31" t="s">
        <v>12266</v>
      </c>
      <c r="AJ999" s="31">
        <f t="shared" si="167"/>
        <v>0</v>
      </c>
      <c r="AK999" s="34">
        <f t="shared" si="168"/>
        <v>-99</v>
      </c>
      <c r="AL999" s="30">
        <f t="shared" si="169"/>
        <v>-99</v>
      </c>
      <c r="AM999" s="5">
        <f t="shared" si="173"/>
        <v>73.92</v>
      </c>
      <c r="AN999" s="5">
        <f t="shared" si="174"/>
        <v>0</v>
      </c>
      <c r="AO999" s="30">
        <f t="shared" si="175"/>
        <v>0</v>
      </c>
      <c r="AP999" s="30">
        <f t="shared" si="170"/>
        <v>0</v>
      </c>
      <c r="AQ999" t="str">
        <f t="shared" si="171"/>
        <v>Before 1978</v>
      </c>
      <c r="AR999" s="2">
        <f t="shared" si="172"/>
        <v>1942</v>
      </c>
      <c r="AS999" s="2">
        <f t="shared" si="176"/>
        <v>-99</v>
      </c>
      <c r="AT999" s="31" t="s">
        <v>50</v>
      </c>
      <c r="AU999" s="31" t="s">
        <v>50</v>
      </c>
      <c r="AV999" s="31" t="s">
        <v>141</v>
      </c>
      <c r="AW999" s="31" t="s">
        <v>86</v>
      </c>
      <c r="AX999" s="31" t="s">
        <v>50</v>
      </c>
      <c r="AY999" s="31" t="s">
        <v>50</v>
      </c>
      <c r="AZ999" s="31" t="s">
        <v>152</v>
      </c>
      <c r="BA999" s="31" t="s">
        <v>12266</v>
      </c>
      <c r="BB999" s="31" t="s">
        <v>50</v>
      </c>
      <c r="BC999" s="31" t="s">
        <v>50</v>
      </c>
      <c r="BD999" s="31" t="s">
        <v>50</v>
      </c>
      <c r="BE999" s="31" t="s">
        <v>50</v>
      </c>
      <c r="BF999" s="31" t="s">
        <v>50</v>
      </c>
    </row>
    <row r="1000" spans="1:58" ht="45" x14ac:dyDescent="0.25">
      <c r="A1000" s="31" t="s">
        <v>958</v>
      </c>
      <c r="B1000" s="31" t="s">
        <v>49</v>
      </c>
      <c r="C1000" s="32">
        <v>1</v>
      </c>
      <c r="D1000" s="31" t="s">
        <v>50</v>
      </c>
      <c r="E1000" s="31" t="s">
        <v>52</v>
      </c>
      <c r="F1000" s="31" t="s">
        <v>50</v>
      </c>
      <c r="G1000" s="31" t="s">
        <v>50</v>
      </c>
      <c r="H1000" s="31" t="s">
        <v>50</v>
      </c>
      <c r="I1000" s="31" t="s">
        <v>53</v>
      </c>
      <c r="J1000" s="31" t="s">
        <v>54</v>
      </c>
      <c r="K1000" s="31" t="s">
        <v>54</v>
      </c>
      <c r="L1000" s="31" t="s">
        <v>55</v>
      </c>
      <c r="M1000" s="31" t="s">
        <v>72</v>
      </c>
      <c r="N1000" s="31" t="s">
        <v>50</v>
      </c>
      <c r="O1000" s="31" t="s">
        <v>66</v>
      </c>
      <c r="P1000" s="31" t="s">
        <v>50</v>
      </c>
      <c r="Q1000" s="31" t="s">
        <v>50</v>
      </c>
      <c r="R1000" s="31" t="s">
        <v>74</v>
      </c>
      <c r="S1000" s="31" t="s">
        <v>50</v>
      </c>
      <c r="T1000" s="31" t="s">
        <v>60</v>
      </c>
      <c r="U1000" s="31" t="s">
        <v>60</v>
      </c>
      <c r="V1000" s="31" t="s">
        <v>60</v>
      </c>
      <c r="W1000" s="31" t="s">
        <v>50</v>
      </c>
      <c r="X1000" s="31" t="s">
        <v>50</v>
      </c>
      <c r="Y1000" s="31" t="s">
        <v>50</v>
      </c>
      <c r="Z1000" s="31" t="s">
        <v>62</v>
      </c>
      <c r="AA1000" s="31" t="s">
        <v>50</v>
      </c>
      <c r="AB1000" s="31" t="s">
        <v>50</v>
      </c>
      <c r="AC1000" s="31" t="s">
        <v>87</v>
      </c>
      <c r="AD1000" s="31" t="s">
        <v>72</v>
      </c>
      <c r="AE1000" s="2">
        <f t="shared" si="166"/>
        <v>36</v>
      </c>
      <c r="AF1000" s="31" t="s">
        <v>191</v>
      </c>
      <c r="AG1000" s="31" t="s">
        <v>76</v>
      </c>
      <c r="AH1000" s="31" t="s">
        <v>77</v>
      </c>
      <c r="AI1000" s="31" t="s">
        <v>959</v>
      </c>
      <c r="AJ1000" s="31">
        <f t="shared" si="167"/>
        <v>1</v>
      </c>
      <c r="AK1000" s="34">
        <f t="shared" si="168"/>
        <v>-99</v>
      </c>
      <c r="AL1000" s="30">
        <f t="shared" si="169"/>
        <v>-99</v>
      </c>
      <c r="AM1000" s="5">
        <f t="shared" si="173"/>
        <v>1418.81</v>
      </c>
      <c r="AN1000" s="5">
        <f t="shared" si="174"/>
        <v>36</v>
      </c>
      <c r="AO1000" s="30">
        <f t="shared" si="175"/>
        <v>360</v>
      </c>
      <c r="AP1000" s="30">
        <f t="shared" si="170"/>
        <v>360</v>
      </c>
      <c r="AQ1000" t="str">
        <f t="shared" si="171"/>
        <v>Before 1978</v>
      </c>
      <c r="AR1000" s="2">
        <f t="shared" si="172"/>
        <v>1967</v>
      </c>
      <c r="AS1000" s="2">
        <f t="shared" si="176"/>
        <v>10</v>
      </c>
      <c r="AT1000" s="31" t="s">
        <v>50</v>
      </c>
      <c r="AU1000" s="31" t="s">
        <v>92</v>
      </c>
      <c r="AV1000" s="31" t="s">
        <v>66</v>
      </c>
      <c r="AW1000" s="31" t="s">
        <v>57</v>
      </c>
      <c r="AX1000" s="31" t="s">
        <v>565</v>
      </c>
      <c r="AY1000" s="31" t="s">
        <v>68</v>
      </c>
      <c r="AZ1000" s="31" t="s">
        <v>77</v>
      </c>
      <c r="BA1000" s="31" t="s">
        <v>959</v>
      </c>
      <c r="BB1000" s="31" t="s">
        <v>50</v>
      </c>
      <c r="BC1000" s="31" t="s">
        <v>50</v>
      </c>
      <c r="BD1000" s="31" t="s">
        <v>50</v>
      </c>
      <c r="BE1000" s="31" t="s">
        <v>50</v>
      </c>
      <c r="BF1000" s="31" t="s">
        <v>50</v>
      </c>
    </row>
    <row r="1001" spans="1:58" ht="45" x14ac:dyDescent="0.25">
      <c r="A1001" s="31" t="s">
        <v>2095</v>
      </c>
      <c r="B1001" s="31" t="s">
        <v>49</v>
      </c>
      <c r="C1001" s="32">
        <v>1</v>
      </c>
      <c r="D1001" s="31" t="s">
        <v>50</v>
      </c>
      <c r="E1001" s="31" t="s">
        <v>52</v>
      </c>
      <c r="F1001" s="31" t="s">
        <v>52</v>
      </c>
      <c r="G1001" s="31" t="s">
        <v>50</v>
      </c>
      <c r="H1001" s="31" t="s">
        <v>50</v>
      </c>
      <c r="I1001" s="31" t="s">
        <v>541</v>
      </c>
      <c r="J1001" s="31" t="s">
        <v>54</v>
      </c>
      <c r="K1001" s="31" t="s">
        <v>54</v>
      </c>
      <c r="L1001" s="31" t="s">
        <v>55</v>
      </c>
      <c r="M1001" s="31" t="s">
        <v>72</v>
      </c>
      <c r="N1001" s="31" t="s">
        <v>50</v>
      </c>
      <c r="O1001" s="31" t="s">
        <v>57</v>
      </c>
      <c r="P1001" s="31" t="s">
        <v>205</v>
      </c>
      <c r="Q1001" s="31" t="s">
        <v>50</v>
      </c>
      <c r="R1001" s="31" t="s">
        <v>74</v>
      </c>
      <c r="S1001" s="31" t="s">
        <v>58</v>
      </c>
      <c r="T1001" s="31" t="s">
        <v>60</v>
      </c>
      <c r="U1001" s="31" t="s">
        <v>60</v>
      </c>
      <c r="V1001" s="31" t="s">
        <v>66</v>
      </c>
      <c r="W1001" s="31" t="s">
        <v>50</v>
      </c>
      <c r="X1001" s="31" t="s">
        <v>50</v>
      </c>
      <c r="Y1001" s="31" t="s">
        <v>50</v>
      </c>
      <c r="Z1001" s="31" t="s">
        <v>62</v>
      </c>
      <c r="AA1001" s="31" t="s">
        <v>50</v>
      </c>
      <c r="AB1001" s="31" t="s">
        <v>50</v>
      </c>
      <c r="AC1001" s="31" t="s">
        <v>87</v>
      </c>
      <c r="AD1001" s="31" t="s">
        <v>72</v>
      </c>
      <c r="AE1001" s="2">
        <f t="shared" si="166"/>
        <v>36</v>
      </c>
      <c r="AF1001" s="31" t="s">
        <v>52</v>
      </c>
      <c r="AG1001" s="31" t="s">
        <v>129</v>
      </c>
      <c r="AH1001" s="31" t="s">
        <v>231</v>
      </c>
      <c r="AI1001" s="31" t="s">
        <v>12267</v>
      </c>
      <c r="AJ1001" s="31">
        <f t="shared" si="167"/>
        <v>0</v>
      </c>
      <c r="AK1001" s="34">
        <f t="shared" si="168"/>
        <v>-99</v>
      </c>
      <c r="AL1001" s="30">
        <f t="shared" si="169"/>
        <v>-99</v>
      </c>
      <c r="AM1001" s="5">
        <f t="shared" si="173"/>
        <v>1418.81</v>
      </c>
      <c r="AN1001" s="5">
        <f t="shared" si="174"/>
        <v>0</v>
      </c>
      <c r="AO1001" s="30">
        <f t="shared" si="175"/>
        <v>0</v>
      </c>
      <c r="AP1001" s="30">
        <f t="shared" si="170"/>
        <v>0</v>
      </c>
      <c r="AQ1001" t="str">
        <f t="shared" si="171"/>
        <v>1978 - 1992</v>
      </c>
      <c r="AR1001" s="2">
        <f t="shared" si="172"/>
        <v>1980</v>
      </c>
      <c r="AS1001" s="2">
        <f t="shared" si="176"/>
        <v>-99</v>
      </c>
      <c r="AT1001" s="31" t="s">
        <v>50</v>
      </c>
      <c r="AU1001" s="31" t="s">
        <v>50</v>
      </c>
      <c r="AV1001" s="31" t="s">
        <v>66</v>
      </c>
      <c r="AW1001" s="31" t="s">
        <v>57</v>
      </c>
      <c r="AX1001" s="31" t="s">
        <v>261</v>
      </c>
      <c r="AY1001" s="31" t="s">
        <v>68</v>
      </c>
      <c r="AZ1001" s="31" t="s">
        <v>231</v>
      </c>
      <c r="BA1001" s="31" t="s">
        <v>12267</v>
      </c>
      <c r="BB1001" s="31" t="s">
        <v>12771</v>
      </c>
      <c r="BC1001" s="31" t="s">
        <v>129</v>
      </c>
      <c r="BD1001" s="31" t="s">
        <v>50</v>
      </c>
      <c r="BE1001" s="31" t="s">
        <v>50</v>
      </c>
      <c r="BF1001" s="31" t="s">
        <v>50</v>
      </c>
    </row>
    <row r="1002" spans="1:58" ht="45" x14ac:dyDescent="0.25">
      <c r="A1002" s="31" t="s">
        <v>2097</v>
      </c>
      <c r="B1002" s="31" t="s">
        <v>198</v>
      </c>
      <c r="C1002" s="32">
        <v>5</v>
      </c>
      <c r="D1002" s="31" t="s">
        <v>50</v>
      </c>
      <c r="E1002" s="31" t="s">
        <v>489</v>
      </c>
      <c r="F1002" s="31" t="s">
        <v>214</v>
      </c>
      <c r="G1002" s="31" t="s">
        <v>161</v>
      </c>
      <c r="H1002" s="31" t="s">
        <v>245</v>
      </c>
      <c r="I1002" s="31" t="s">
        <v>53</v>
      </c>
      <c r="J1002" s="31" t="s">
        <v>54</v>
      </c>
      <c r="K1002" s="31" t="s">
        <v>54</v>
      </c>
      <c r="L1002" s="31" t="s">
        <v>55</v>
      </c>
      <c r="M1002" s="31" t="s">
        <v>51</v>
      </c>
      <c r="N1002" s="31" t="s">
        <v>50</v>
      </c>
      <c r="O1002" s="31" t="s">
        <v>57</v>
      </c>
      <c r="P1002" s="31" t="s">
        <v>50</v>
      </c>
      <c r="Q1002" s="31" t="s">
        <v>50</v>
      </c>
      <c r="R1002" s="31" t="s">
        <v>86</v>
      </c>
      <c r="S1002" s="31" t="s">
        <v>59</v>
      </c>
      <c r="T1002" s="31" t="s">
        <v>50</v>
      </c>
      <c r="U1002" s="31" t="s">
        <v>50</v>
      </c>
      <c r="V1002" s="31" t="s">
        <v>66</v>
      </c>
      <c r="W1002" s="31" t="s">
        <v>50</v>
      </c>
      <c r="X1002" s="31" t="s">
        <v>75</v>
      </c>
      <c r="Y1002" s="31" t="s">
        <v>60</v>
      </c>
      <c r="Z1002" s="31" t="s">
        <v>62</v>
      </c>
      <c r="AA1002" s="31" t="s">
        <v>50</v>
      </c>
      <c r="AB1002" s="31" t="s">
        <v>50</v>
      </c>
      <c r="AC1002" s="31" t="s">
        <v>87</v>
      </c>
      <c r="AD1002" s="31" t="s">
        <v>72</v>
      </c>
      <c r="AE1002" s="2">
        <f t="shared" si="166"/>
        <v>36</v>
      </c>
      <c r="AF1002" s="31" t="s">
        <v>52</v>
      </c>
      <c r="AG1002" s="31" t="s">
        <v>129</v>
      </c>
      <c r="AH1002" s="31" t="s">
        <v>11680</v>
      </c>
      <c r="AI1002" s="31" t="s">
        <v>12268</v>
      </c>
      <c r="AJ1002" s="31">
        <f t="shared" si="167"/>
        <v>0</v>
      </c>
      <c r="AK1002" s="34">
        <f t="shared" si="168"/>
        <v>-99</v>
      </c>
      <c r="AL1002" s="30">
        <f t="shared" si="169"/>
        <v>-99</v>
      </c>
      <c r="AM1002" s="5">
        <f t="shared" si="173"/>
        <v>34.79</v>
      </c>
      <c r="AN1002" s="5">
        <f t="shared" si="174"/>
        <v>0</v>
      </c>
      <c r="AO1002" s="30">
        <f t="shared" si="175"/>
        <v>0</v>
      </c>
      <c r="AP1002" s="30">
        <f t="shared" si="170"/>
        <v>0</v>
      </c>
      <c r="AQ1002">
        <f t="shared" si="171"/>
        <v>0</v>
      </c>
      <c r="AR1002" s="2">
        <f t="shared" si="172"/>
        <v>0</v>
      </c>
      <c r="AS1002" s="2">
        <f t="shared" si="176"/>
        <v>-99</v>
      </c>
      <c r="AT1002" s="31" t="s">
        <v>50</v>
      </c>
      <c r="AU1002" s="31" t="s">
        <v>50</v>
      </c>
      <c r="AV1002" s="31" t="s">
        <v>66</v>
      </c>
      <c r="AW1002" s="31" t="s">
        <v>57</v>
      </c>
      <c r="AX1002" s="31" t="s">
        <v>50</v>
      </c>
      <c r="AY1002" s="31" t="s">
        <v>50</v>
      </c>
      <c r="AZ1002" s="31" t="s">
        <v>11680</v>
      </c>
      <c r="BA1002" s="31" t="s">
        <v>12268</v>
      </c>
      <c r="BB1002" s="31" t="s">
        <v>50</v>
      </c>
      <c r="BC1002" s="31" t="s">
        <v>50</v>
      </c>
      <c r="BD1002" s="31" t="s">
        <v>50</v>
      </c>
      <c r="BE1002" s="31" t="s">
        <v>50</v>
      </c>
      <c r="BF1002" s="31" t="s">
        <v>50</v>
      </c>
    </row>
    <row r="1003" spans="1:58" ht="45" x14ac:dyDescent="0.25">
      <c r="A1003" s="31" t="s">
        <v>167</v>
      </c>
      <c r="B1003" s="31" t="s">
        <v>49</v>
      </c>
      <c r="C1003" s="32">
        <v>1</v>
      </c>
      <c r="D1003" s="31" t="s">
        <v>50</v>
      </c>
      <c r="E1003" s="31" t="s">
        <v>72</v>
      </c>
      <c r="F1003" s="31" t="s">
        <v>51</v>
      </c>
      <c r="G1003" s="31" t="s">
        <v>50</v>
      </c>
      <c r="H1003" s="31" t="s">
        <v>50</v>
      </c>
      <c r="I1003" s="31" t="s">
        <v>53</v>
      </c>
      <c r="J1003" s="31" t="s">
        <v>54</v>
      </c>
      <c r="K1003" s="31" t="s">
        <v>54</v>
      </c>
      <c r="L1003" s="31" t="s">
        <v>128</v>
      </c>
      <c r="M1003" s="31" t="s">
        <v>72</v>
      </c>
      <c r="N1003" s="31" t="s">
        <v>50</v>
      </c>
      <c r="O1003" s="31" t="s">
        <v>57</v>
      </c>
      <c r="P1003" s="31" t="s">
        <v>113</v>
      </c>
      <c r="Q1003" s="31" t="s">
        <v>50</v>
      </c>
      <c r="R1003" s="31" t="s">
        <v>74</v>
      </c>
      <c r="S1003" s="31" t="s">
        <v>59</v>
      </c>
      <c r="T1003" s="31" t="s">
        <v>60</v>
      </c>
      <c r="U1003" s="31" t="s">
        <v>60</v>
      </c>
      <c r="V1003" s="31" t="s">
        <v>60</v>
      </c>
      <c r="W1003" s="31" t="s">
        <v>50</v>
      </c>
      <c r="X1003" s="31" t="s">
        <v>50</v>
      </c>
      <c r="Y1003" s="31" t="s">
        <v>50</v>
      </c>
      <c r="Z1003" s="31" t="s">
        <v>62</v>
      </c>
      <c r="AA1003" s="31" t="s">
        <v>50</v>
      </c>
      <c r="AB1003" s="31" t="s">
        <v>50</v>
      </c>
      <c r="AC1003" s="31" t="s">
        <v>87</v>
      </c>
      <c r="AD1003" s="31" t="s">
        <v>72</v>
      </c>
      <c r="AE1003" s="2">
        <f t="shared" si="166"/>
        <v>36</v>
      </c>
      <c r="AF1003" s="31" t="s">
        <v>52</v>
      </c>
      <c r="AG1003" s="31" t="s">
        <v>129</v>
      </c>
      <c r="AH1003" s="31" t="s">
        <v>231</v>
      </c>
      <c r="AI1003" s="31" t="s">
        <v>1148</v>
      </c>
      <c r="AJ1003" s="31">
        <f t="shared" si="167"/>
        <v>0</v>
      </c>
      <c r="AK1003" s="34">
        <f t="shared" si="168"/>
        <v>-99</v>
      </c>
      <c r="AL1003" s="30">
        <f t="shared" si="169"/>
        <v>-99</v>
      </c>
      <c r="AM1003" s="5">
        <f t="shared" si="173"/>
        <v>737.16</v>
      </c>
      <c r="AN1003" s="5">
        <f t="shared" si="174"/>
        <v>0</v>
      </c>
      <c r="AO1003" s="30">
        <f t="shared" si="175"/>
        <v>0</v>
      </c>
      <c r="AP1003" s="30">
        <f t="shared" si="170"/>
        <v>0</v>
      </c>
      <c r="AQ1003">
        <f t="shared" si="171"/>
        <v>0</v>
      </c>
      <c r="AR1003" s="2">
        <f t="shared" si="172"/>
        <v>0</v>
      </c>
      <c r="AS1003" s="2">
        <f t="shared" si="176"/>
        <v>-99</v>
      </c>
      <c r="AT1003" s="31" t="s">
        <v>50</v>
      </c>
      <c r="AU1003" s="31" t="s">
        <v>50</v>
      </c>
      <c r="AV1003" s="31" t="s">
        <v>66</v>
      </c>
      <c r="AW1003" s="31" t="s">
        <v>57</v>
      </c>
      <c r="AX1003" s="31" t="s">
        <v>880</v>
      </c>
      <c r="AY1003" s="31" t="s">
        <v>171</v>
      </c>
      <c r="AZ1003" s="31" t="s">
        <v>231</v>
      </c>
      <c r="BA1003" s="31" t="s">
        <v>12772</v>
      </c>
      <c r="BB1003" s="31" t="s">
        <v>67</v>
      </c>
      <c r="BC1003" s="31" t="s">
        <v>53</v>
      </c>
      <c r="BD1003" s="31" t="s">
        <v>50</v>
      </c>
      <c r="BE1003" s="31" t="s">
        <v>50</v>
      </c>
      <c r="BF1003" s="31" t="s">
        <v>50</v>
      </c>
    </row>
    <row r="1004" spans="1:58" ht="45" x14ac:dyDescent="0.25">
      <c r="A1004" s="31" t="s">
        <v>2122</v>
      </c>
      <c r="B1004" s="31" t="s">
        <v>49</v>
      </c>
      <c r="C1004" s="32">
        <v>5</v>
      </c>
      <c r="D1004" s="31" t="s">
        <v>53</v>
      </c>
      <c r="E1004" s="31" t="s">
        <v>71</v>
      </c>
      <c r="F1004" s="31" t="s">
        <v>96</v>
      </c>
      <c r="G1004" s="31" t="s">
        <v>50</v>
      </c>
      <c r="H1004" s="31" t="s">
        <v>50</v>
      </c>
      <c r="I1004" s="31" t="s">
        <v>50</v>
      </c>
      <c r="J1004" s="31" t="s">
        <v>50</v>
      </c>
      <c r="K1004" s="31" t="s">
        <v>50</v>
      </c>
      <c r="L1004" s="31" t="s">
        <v>55</v>
      </c>
      <c r="M1004" s="31" t="s">
        <v>72</v>
      </c>
      <c r="N1004" s="31" t="s">
        <v>50</v>
      </c>
      <c r="O1004" s="31" t="s">
        <v>50</v>
      </c>
      <c r="P1004" s="31" t="s">
        <v>50</v>
      </c>
      <c r="Q1004" s="31" t="s">
        <v>50</v>
      </c>
      <c r="R1004" s="31" t="s">
        <v>129</v>
      </c>
      <c r="S1004" s="31" t="s">
        <v>59</v>
      </c>
      <c r="T1004" s="31" t="s">
        <v>50</v>
      </c>
      <c r="U1004" s="31" t="s">
        <v>50</v>
      </c>
      <c r="V1004" s="31" t="s">
        <v>50</v>
      </c>
      <c r="W1004" s="31" t="s">
        <v>50</v>
      </c>
      <c r="X1004" s="31" t="s">
        <v>50</v>
      </c>
      <c r="Y1004" s="31" t="s">
        <v>50</v>
      </c>
      <c r="Z1004" s="31" t="s">
        <v>62</v>
      </c>
      <c r="AA1004" s="31" t="s">
        <v>50</v>
      </c>
      <c r="AB1004" s="31" t="s">
        <v>50</v>
      </c>
      <c r="AC1004" s="31" t="s">
        <v>87</v>
      </c>
      <c r="AD1004" s="31" t="s">
        <v>72</v>
      </c>
      <c r="AE1004" s="2">
        <f t="shared" si="166"/>
        <v>36</v>
      </c>
      <c r="AF1004" s="31" t="s">
        <v>52</v>
      </c>
      <c r="AG1004" s="31" t="s">
        <v>129</v>
      </c>
      <c r="AH1004" s="31" t="s">
        <v>11680</v>
      </c>
      <c r="AI1004" s="31" t="s">
        <v>12269</v>
      </c>
      <c r="AJ1004" s="31">
        <f t="shared" si="167"/>
        <v>0</v>
      </c>
      <c r="AK1004" s="34">
        <f t="shared" si="168"/>
        <v>-99</v>
      </c>
      <c r="AL1004" s="30">
        <f t="shared" si="169"/>
        <v>-99</v>
      </c>
      <c r="AM1004" s="5">
        <f t="shared" si="173"/>
        <v>74.44</v>
      </c>
      <c r="AN1004" s="5">
        <f t="shared" si="174"/>
        <v>0</v>
      </c>
      <c r="AO1004" s="30">
        <f t="shared" si="175"/>
        <v>0</v>
      </c>
      <c r="AP1004" s="30">
        <f t="shared" si="170"/>
        <v>0</v>
      </c>
      <c r="AQ1004" t="str">
        <f t="shared" si="171"/>
        <v>1993 - 2001</v>
      </c>
      <c r="AR1004" s="2">
        <f t="shared" si="172"/>
        <v>1993</v>
      </c>
      <c r="AS1004" s="2">
        <f t="shared" si="176"/>
        <v>-99</v>
      </c>
      <c r="AT1004" s="31" t="s">
        <v>50</v>
      </c>
      <c r="AU1004" s="31" t="s">
        <v>50</v>
      </c>
      <c r="AV1004" s="31" t="s">
        <v>66</v>
      </c>
      <c r="AW1004" s="31" t="s">
        <v>57</v>
      </c>
      <c r="AX1004" s="31" t="s">
        <v>50</v>
      </c>
      <c r="AY1004" s="31" t="s">
        <v>50</v>
      </c>
      <c r="AZ1004" s="31" t="s">
        <v>50</v>
      </c>
      <c r="BA1004" s="31" t="s">
        <v>50</v>
      </c>
      <c r="BB1004" s="31" t="s">
        <v>50</v>
      </c>
      <c r="BC1004" s="31" t="s">
        <v>50</v>
      </c>
      <c r="BD1004" s="31" t="s">
        <v>50</v>
      </c>
      <c r="BE1004" s="31" t="s">
        <v>50</v>
      </c>
      <c r="BF1004" s="31" t="s">
        <v>50</v>
      </c>
    </row>
    <row r="1005" spans="1:58" ht="45" x14ac:dyDescent="0.25">
      <c r="A1005" s="31" t="s">
        <v>2122</v>
      </c>
      <c r="B1005" s="31" t="s">
        <v>49</v>
      </c>
      <c r="C1005" s="32">
        <v>8</v>
      </c>
      <c r="D1005" s="31" t="s">
        <v>53</v>
      </c>
      <c r="E1005" s="31" t="s">
        <v>71</v>
      </c>
      <c r="F1005" s="31" t="s">
        <v>96</v>
      </c>
      <c r="G1005" s="31" t="s">
        <v>50</v>
      </c>
      <c r="H1005" s="31" t="s">
        <v>50</v>
      </c>
      <c r="I1005" s="31" t="s">
        <v>50</v>
      </c>
      <c r="J1005" s="31" t="s">
        <v>50</v>
      </c>
      <c r="K1005" s="31" t="s">
        <v>50</v>
      </c>
      <c r="L1005" s="31" t="s">
        <v>55</v>
      </c>
      <c r="M1005" s="31" t="s">
        <v>72</v>
      </c>
      <c r="N1005" s="31" t="s">
        <v>50</v>
      </c>
      <c r="O1005" s="31" t="s">
        <v>50</v>
      </c>
      <c r="P1005" s="31" t="s">
        <v>50</v>
      </c>
      <c r="Q1005" s="31" t="s">
        <v>50</v>
      </c>
      <c r="R1005" s="31" t="s">
        <v>129</v>
      </c>
      <c r="S1005" s="31" t="s">
        <v>59</v>
      </c>
      <c r="T1005" s="31" t="s">
        <v>50</v>
      </c>
      <c r="U1005" s="31" t="s">
        <v>50</v>
      </c>
      <c r="V1005" s="31" t="s">
        <v>50</v>
      </c>
      <c r="W1005" s="31" t="s">
        <v>50</v>
      </c>
      <c r="X1005" s="31" t="s">
        <v>50</v>
      </c>
      <c r="Y1005" s="31" t="s">
        <v>50</v>
      </c>
      <c r="Z1005" s="31" t="s">
        <v>62</v>
      </c>
      <c r="AA1005" s="31" t="s">
        <v>50</v>
      </c>
      <c r="AB1005" s="31" t="s">
        <v>50</v>
      </c>
      <c r="AC1005" s="31" t="s">
        <v>63</v>
      </c>
      <c r="AD1005" s="31" t="s">
        <v>72</v>
      </c>
      <c r="AE1005" s="2">
        <f t="shared" si="166"/>
        <v>36</v>
      </c>
      <c r="AF1005" s="31" t="s">
        <v>52</v>
      </c>
      <c r="AG1005" s="31" t="s">
        <v>129</v>
      </c>
      <c r="AH1005" s="31" t="s">
        <v>11680</v>
      </c>
      <c r="AI1005" s="31" t="s">
        <v>12270</v>
      </c>
      <c r="AJ1005" s="31">
        <f t="shared" si="167"/>
        <v>0</v>
      </c>
      <c r="AK1005" s="34">
        <f t="shared" si="168"/>
        <v>-99</v>
      </c>
      <c r="AL1005" s="30">
        <f t="shared" si="169"/>
        <v>-99</v>
      </c>
      <c r="AM1005" s="5">
        <f t="shared" si="173"/>
        <v>74.44</v>
      </c>
      <c r="AN1005" s="5">
        <f t="shared" si="174"/>
        <v>0</v>
      </c>
      <c r="AO1005" s="30">
        <f t="shared" si="175"/>
        <v>0</v>
      </c>
      <c r="AP1005" s="30">
        <f t="shared" si="170"/>
        <v>0</v>
      </c>
      <c r="AQ1005" t="str">
        <f t="shared" si="171"/>
        <v>1993 - 2001</v>
      </c>
      <c r="AR1005" s="2">
        <f t="shared" si="172"/>
        <v>1993</v>
      </c>
      <c r="AS1005" s="2">
        <f t="shared" si="176"/>
        <v>-99</v>
      </c>
      <c r="AT1005" s="31" t="s">
        <v>50</v>
      </c>
      <c r="AU1005" s="31" t="s">
        <v>50</v>
      </c>
      <c r="AV1005" s="31" t="s">
        <v>66</v>
      </c>
      <c r="AW1005" s="31" t="s">
        <v>57</v>
      </c>
      <c r="AX1005" s="31" t="s">
        <v>50</v>
      </c>
      <c r="AY1005" s="31" t="s">
        <v>50</v>
      </c>
      <c r="AZ1005" s="31" t="s">
        <v>50</v>
      </c>
      <c r="BA1005" s="31" t="s">
        <v>50</v>
      </c>
      <c r="BB1005" s="31" t="s">
        <v>50</v>
      </c>
      <c r="BC1005" s="31" t="s">
        <v>50</v>
      </c>
      <c r="BD1005" s="31" t="s">
        <v>50</v>
      </c>
      <c r="BE1005" s="31" t="s">
        <v>50</v>
      </c>
      <c r="BF1005" s="31" t="s">
        <v>50</v>
      </c>
    </row>
    <row r="1006" spans="1:58" ht="45" x14ac:dyDescent="0.25">
      <c r="A1006" s="31" t="s">
        <v>2122</v>
      </c>
      <c r="B1006" s="31" t="s">
        <v>49</v>
      </c>
      <c r="C1006" s="32">
        <v>13</v>
      </c>
      <c r="D1006" s="31" t="s">
        <v>53</v>
      </c>
      <c r="E1006" s="31" t="s">
        <v>71</v>
      </c>
      <c r="F1006" s="31" t="s">
        <v>96</v>
      </c>
      <c r="G1006" s="31" t="s">
        <v>50</v>
      </c>
      <c r="H1006" s="31" t="s">
        <v>50</v>
      </c>
      <c r="I1006" s="31" t="s">
        <v>50</v>
      </c>
      <c r="J1006" s="31" t="s">
        <v>50</v>
      </c>
      <c r="K1006" s="31" t="s">
        <v>50</v>
      </c>
      <c r="L1006" s="31" t="s">
        <v>55</v>
      </c>
      <c r="M1006" s="31" t="s">
        <v>51</v>
      </c>
      <c r="N1006" s="31" t="s">
        <v>50</v>
      </c>
      <c r="O1006" s="31" t="s">
        <v>50</v>
      </c>
      <c r="P1006" s="31" t="s">
        <v>50</v>
      </c>
      <c r="Q1006" s="31" t="s">
        <v>50</v>
      </c>
      <c r="R1006" s="31" t="s">
        <v>129</v>
      </c>
      <c r="S1006" s="31" t="s">
        <v>59</v>
      </c>
      <c r="T1006" s="31" t="s">
        <v>50</v>
      </c>
      <c r="U1006" s="31" t="s">
        <v>50</v>
      </c>
      <c r="V1006" s="31" t="s">
        <v>50</v>
      </c>
      <c r="W1006" s="31" t="s">
        <v>50</v>
      </c>
      <c r="X1006" s="31" t="s">
        <v>50</v>
      </c>
      <c r="Y1006" s="31" t="s">
        <v>50</v>
      </c>
      <c r="Z1006" s="31" t="s">
        <v>62</v>
      </c>
      <c r="AA1006" s="31" t="s">
        <v>50</v>
      </c>
      <c r="AB1006" s="31" t="s">
        <v>50</v>
      </c>
      <c r="AC1006" s="31" t="s">
        <v>87</v>
      </c>
      <c r="AD1006" s="31" t="s">
        <v>72</v>
      </c>
      <c r="AE1006" s="2">
        <f t="shared" si="166"/>
        <v>36</v>
      </c>
      <c r="AF1006" s="31" t="s">
        <v>52</v>
      </c>
      <c r="AG1006" s="31" t="s">
        <v>129</v>
      </c>
      <c r="AH1006" s="31" t="s">
        <v>11680</v>
      </c>
      <c r="AI1006" s="31" t="s">
        <v>12271</v>
      </c>
      <c r="AJ1006" s="31">
        <f t="shared" si="167"/>
        <v>0</v>
      </c>
      <c r="AK1006" s="34">
        <f t="shared" si="168"/>
        <v>-99</v>
      </c>
      <c r="AL1006" s="30">
        <f t="shared" si="169"/>
        <v>-99</v>
      </c>
      <c r="AM1006" s="5">
        <f t="shared" si="173"/>
        <v>74.44</v>
      </c>
      <c r="AN1006" s="5">
        <f t="shared" si="174"/>
        <v>0</v>
      </c>
      <c r="AO1006" s="30">
        <f t="shared" si="175"/>
        <v>0</v>
      </c>
      <c r="AP1006" s="30">
        <f t="shared" si="170"/>
        <v>0</v>
      </c>
      <c r="AQ1006" t="str">
        <f t="shared" si="171"/>
        <v>1993 - 2001</v>
      </c>
      <c r="AR1006" s="2">
        <f t="shared" si="172"/>
        <v>1993</v>
      </c>
      <c r="AS1006" s="2">
        <f t="shared" si="176"/>
        <v>-99</v>
      </c>
      <c r="AT1006" s="31" t="s">
        <v>50</v>
      </c>
      <c r="AU1006" s="31" t="s">
        <v>50</v>
      </c>
      <c r="AV1006" s="31" t="s">
        <v>66</v>
      </c>
      <c r="AW1006" s="31" t="s">
        <v>57</v>
      </c>
      <c r="AX1006" s="31" t="s">
        <v>50</v>
      </c>
      <c r="AY1006" s="31" t="s">
        <v>50</v>
      </c>
      <c r="AZ1006" s="31" t="s">
        <v>50</v>
      </c>
      <c r="BA1006" s="31" t="s">
        <v>50</v>
      </c>
      <c r="BB1006" s="31" t="s">
        <v>50</v>
      </c>
      <c r="BC1006" s="31" t="s">
        <v>50</v>
      </c>
      <c r="BD1006" s="31" t="s">
        <v>50</v>
      </c>
      <c r="BE1006" s="31" t="s">
        <v>50</v>
      </c>
      <c r="BF1006" s="31" t="s">
        <v>50</v>
      </c>
    </row>
    <row r="1007" spans="1:58" ht="45" x14ac:dyDescent="0.25">
      <c r="A1007" s="31" t="s">
        <v>2122</v>
      </c>
      <c r="B1007" s="31" t="s">
        <v>49</v>
      </c>
      <c r="C1007" s="32">
        <v>20</v>
      </c>
      <c r="D1007" s="31" t="s">
        <v>97</v>
      </c>
      <c r="E1007" s="31" t="s">
        <v>71</v>
      </c>
      <c r="F1007" s="31" t="s">
        <v>96</v>
      </c>
      <c r="G1007" s="31" t="s">
        <v>50</v>
      </c>
      <c r="H1007" s="31" t="s">
        <v>50</v>
      </c>
      <c r="I1007" s="31" t="s">
        <v>50</v>
      </c>
      <c r="J1007" s="31" t="s">
        <v>50</v>
      </c>
      <c r="K1007" s="31" t="s">
        <v>50</v>
      </c>
      <c r="L1007" s="31" t="s">
        <v>55</v>
      </c>
      <c r="M1007" s="31" t="s">
        <v>52</v>
      </c>
      <c r="N1007" s="31" t="s">
        <v>50</v>
      </c>
      <c r="O1007" s="31" t="s">
        <v>50</v>
      </c>
      <c r="P1007" s="31" t="s">
        <v>50</v>
      </c>
      <c r="Q1007" s="31" t="s">
        <v>50</v>
      </c>
      <c r="R1007" s="31" t="s">
        <v>129</v>
      </c>
      <c r="S1007" s="31" t="s">
        <v>59</v>
      </c>
      <c r="T1007" s="31" t="s">
        <v>50</v>
      </c>
      <c r="U1007" s="31" t="s">
        <v>50</v>
      </c>
      <c r="V1007" s="31" t="s">
        <v>50</v>
      </c>
      <c r="W1007" s="31" t="s">
        <v>50</v>
      </c>
      <c r="X1007" s="31" t="s">
        <v>50</v>
      </c>
      <c r="Y1007" s="31" t="s">
        <v>50</v>
      </c>
      <c r="Z1007" s="31" t="s">
        <v>62</v>
      </c>
      <c r="AA1007" s="31" t="s">
        <v>50</v>
      </c>
      <c r="AB1007" s="31" t="s">
        <v>50</v>
      </c>
      <c r="AC1007" s="31" t="s">
        <v>87</v>
      </c>
      <c r="AD1007" s="31" t="s">
        <v>72</v>
      </c>
      <c r="AE1007" s="2">
        <f t="shared" si="166"/>
        <v>36</v>
      </c>
      <c r="AF1007" s="31" t="s">
        <v>52</v>
      </c>
      <c r="AG1007" s="31" t="s">
        <v>129</v>
      </c>
      <c r="AH1007" s="31" t="s">
        <v>11680</v>
      </c>
      <c r="AI1007" s="31" t="s">
        <v>12272</v>
      </c>
      <c r="AJ1007" s="31">
        <f t="shared" si="167"/>
        <v>0</v>
      </c>
      <c r="AK1007" s="34">
        <f t="shared" si="168"/>
        <v>-99</v>
      </c>
      <c r="AL1007" s="30">
        <f t="shared" si="169"/>
        <v>-99</v>
      </c>
      <c r="AM1007" s="5">
        <f t="shared" si="173"/>
        <v>74.44</v>
      </c>
      <c r="AN1007" s="5">
        <f t="shared" si="174"/>
        <v>0</v>
      </c>
      <c r="AO1007" s="30">
        <f t="shared" si="175"/>
        <v>0</v>
      </c>
      <c r="AP1007" s="30">
        <f t="shared" si="170"/>
        <v>0</v>
      </c>
      <c r="AQ1007" t="str">
        <f t="shared" si="171"/>
        <v>1993 - 2001</v>
      </c>
      <c r="AR1007" s="2">
        <f t="shared" si="172"/>
        <v>1993</v>
      </c>
      <c r="AS1007" s="2">
        <f t="shared" si="176"/>
        <v>-99</v>
      </c>
      <c r="AT1007" s="31" t="s">
        <v>50</v>
      </c>
      <c r="AU1007" s="31" t="s">
        <v>50</v>
      </c>
      <c r="AV1007" s="31" t="s">
        <v>66</v>
      </c>
      <c r="AW1007" s="31" t="s">
        <v>57</v>
      </c>
      <c r="AX1007" s="31" t="s">
        <v>50</v>
      </c>
      <c r="AY1007" s="31" t="s">
        <v>50</v>
      </c>
      <c r="AZ1007" s="31" t="s">
        <v>50</v>
      </c>
      <c r="BA1007" s="31" t="s">
        <v>50</v>
      </c>
      <c r="BB1007" s="31" t="s">
        <v>50</v>
      </c>
      <c r="BC1007" s="31" t="s">
        <v>50</v>
      </c>
      <c r="BD1007" s="31" t="s">
        <v>50</v>
      </c>
      <c r="BE1007" s="31" t="s">
        <v>50</v>
      </c>
      <c r="BF1007" s="31" t="s">
        <v>50</v>
      </c>
    </row>
    <row r="1008" spans="1:58" ht="45" x14ac:dyDescent="0.25">
      <c r="A1008" s="31" t="s">
        <v>2127</v>
      </c>
      <c r="B1008" s="31" t="s">
        <v>49</v>
      </c>
      <c r="C1008" s="32">
        <v>1</v>
      </c>
      <c r="D1008" s="31" t="s">
        <v>50</v>
      </c>
      <c r="E1008" s="31" t="s">
        <v>72</v>
      </c>
      <c r="F1008" s="31" t="s">
        <v>51</v>
      </c>
      <c r="G1008" s="31" t="s">
        <v>50</v>
      </c>
      <c r="H1008" s="31" t="s">
        <v>50</v>
      </c>
      <c r="I1008" s="31" t="s">
        <v>84</v>
      </c>
      <c r="J1008" s="31" t="s">
        <v>54</v>
      </c>
      <c r="K1008" s="31" t="s">
        <v>54</v>
      </c>
      <c r="L1008" s="31" t="s">
        <v>55</v>
      </c>
      <c r="M1008" s="31" t="s">
        <v>72</v>
      </c>
      <c r="N1008" s="31" t="s">
        <v>50</v>
      </c>
      <c r="O1008" s="31" t="s">
        <v>66</v>
      </c>
      <c r="P1008" s="31" t="s">
        <v>1122</v>
      </c>
      <c r="Q1008" s="31" t="s">
        <v>50</v>
      </c>
      <c r="R1008" s="31" t="s">
        <v>74</v>
      </c>
      <c r="S1008" s="31" t="s">
        <v>59</v>
      </c>
      <c r="T1008" s="31" t="s">
        <v>60</v>
      </c>
      <c r="U1008" s="31" t="s">
        <v>60</v>
      </c>
      <c r="V1008" s="31" t="s">
        <v>60</v>
      </c>
      <c r="W1008" s="31" t="s">
        <v>50</v>
      </c>
      <c r="X1008" s="31" t="s">
        <v>50</v>
      </c>
      <c r="Y1008" s="31" t="s">
        <v>50</v>
      </c>
      <c r="Z1008" s="31" t="s">
        <v>62</v>
      </c>
      <c r="AA1008" s="31" t="s">
        <v>50</v>
      </c>
      <c r="AB1008" s="31" t="s">
        <v>50</v>
      </c>
      <c r="AC1008" s="31" t="s">
        <v>87</v>
      </c>
      <c r="AD1008" s="31" t="s">
        <v>72</v>
      </c>
      <c r="AE1008" s="2">
        <f t="shared" si="166"/>
        <v>36</v>
      </c>
      <c r="AF1008" s="31" t="s">
        <v>52</v>
      </c>
      <c r="AG1008" s="31" t="s">
        <v>129</v>
      </c>
      <c r="AH1008" s="31" t="s">
        <v>152</v>
      </c>
      <c r="AI1008" s="31" t="s">
        <v>12273</v>
      </c>
      <c r="AJ1008" s="31">
        <f t="shared" si="167"/>
        <v>0</v>
      </c>
      <c r="AK1008" s="34">
        <f t="shared" si="168"/>
        <v>-99</v>
      </c>
      <c r="AL1008" s="30">
        <f t="shared" si="169"/>
        <v>-99</v>
      </c>
      <c r="AM1008" s="5">
        <f t="shared" si="173"/>
        <v>2836.86</v>
      </c>
      <c r="AN1008" s="5">
        <f t="shared" si="174"/>
        <v>0</v>
      </c>
      <c r="AO1008" s="30">
        <f t="shared" si="175"/>
        <v>0</v>
      </c>
      <c r="AP1008" s="30">
        <f t="shared" si="170"/>
        <v>0</v>
      </c>
      <c r="AQ1008" t="str">
        <f t="shared" si="171"/>
        <v>1978 - 1992</v>
      </c>
      <c r="AR1008" s="2">
        <f t="shared" si="172"/>
        <v>1986</v>
      </c>
      <c r="AS1008" s="2">
        <f t="shared" si="176"/>
        <v>-99</v>
      </c>
      <c r="AT1008" s="31" t="s">
        <v>50</v>
      </c>
      <c r="AU1008" s="31" t="s">
        <v>50</v>
      </c>
      <c r="AV1008" s="31" t="s">
        <v>66</v>
      </c>
      <c r="AW1008" s="31" t="s">
        <v>57</v>
      </c>
      <c r="AX1008" s="31" t="s">
        <v>267</v>
      </c>
      <c r="AY1008" s="31" t="s">
        <v>68</v>
      </c>
      <c r="AZ1008" s="31" t="s">
        <v>152</v>
      </c>
      <c r="BA1008" s="31" t="s">
        <v>12273</v>
      </c>
      <c r="BB1008" s="31" t="s">
        <v>151</v>
      </c>
      <c r="BC1008" s="31" t="s">
        <v>53</v>
      </c>
      <c r="BD1008" s="31" t="s">
        <v>50</v>
      </c>
      <c r="BE1008" s="31" t="s">
        <v>50</v>
      </c>
      <c r="BF1008" s="31" t="s">
        <v>50</v>
      </c>
    </row>
    <row r="1009" spans="1:58" ht="45" x14ac:dyDescent="0.25">
      <c r="A1009" s="31" t="s">
        <v>175</v>
      </c>
      <c r="B1009" s="31" t="s">
        <v>49</v>
      </c>
      <c r="C1009" s="32">
        <v>2</v>
      </c>
      <c r="D1009" s="31" t="s">
        <v>50</v>
      </c>
      <c r="E1009" s="31" t="s">
        <v>51</v>
      </c>
      <c r="F1009" s="31" t="s">
        <v>72</v>
      </c>
      <c r="G1009" s="31" t="s">
        <v>50</v>
      </c>
      <c r="H1009" s="31" t="s">
        <v>50</v>
      </c>
      <c r="I1009" s="31" t="s">
        <v>72</v>
      </c>
      <c r="J1009" s="31" t="s">
        <v>54</v>
      </c>
      <c r="K1009" s="31" t="s">
        <v>54</v>
      </c>
      <c r="L1009" s="31" t="s">
        <v>55</v>
      </c>
      <c r="M1009" s="31" t="s">
        <v>72</v>
      </c>
      <c r="N1009" s="31" t="s">
        <v>50</v>
      </c>
      <c r="O1009" s="31" t="s">
        <v>57</v>
      </c>
      <c r="P1009" s="31" t="s">
        <v>115</v>
      </c>
      <c r="Q1009" s="31" t="s">
        <v>50</v>
      </c>
      <c r="R1009" s="31" t="s">
        <v>74</v>
      </c>
      <c r="S1009" s="31" t="s">
        <v>59</v>
      </c>
      <c r="T1009" s="31" t="s">
        <v>60</v>
      </c>
      <c r="U1009" s="31" t="s">
        <v>60</v>
      </c>
      <c r="V1009" s="31" t="s">
        <v>60</v>
      </c>
      <c r="W1009" s="31" t="s">
        <v>50</v>
      </c>
      <c r="X1009" s="31" t="s">
        <v>50</v>
      </c>
      <c r="Y1009" s="31" t="s">
        <v>50</v>
      </c>
      <c r="Z1009" s="31" t="s">
        <v>62</v>
      </c>
      <c r="AA1009" s="31" t="s">
        <v>50</v>
      </c>
      <c r="AB1009" s="31" t="s">
        <v>50</v>
      </c>
      <c r="AC1009" s="31" t="s">
        <v>63</v>
      </c>
      <c r="AD1009" s="31" t="s">
        <v>72</v>
      </c>
      <c r="AE1009" s="2">
        <f t="shared" si="166"/>
        <v>36</v>
      </c>
      <c r="AF1009" s="31" t="s">
        <v>52</v>
      </c>
      <c r="AG1009" s="31" t="s">
        <v>129</v>
      </c>
      <c r="AH1009" s="31" t="s">
        <v>12274</v>
      </c>
      <c r="AI1009" s="31" t="s">
        <v>12275</v>
      </c>
      <c r="AJ1009" s="31">
        <f t="shared" si="167"/>
        <v>0</v>
      </c>
      <c r="AK1009" s="34">
        <f t="shared" si="168"/>
        <v>-99</v>
      </c>
      <c r="AL1009" s="30">
        <f t="shared" si="169"/>
        <v>-99</v>
      </c>
      <c r="AM1009" s="5">
        <f t="shared" si="173"/>
        <v>1007.33</v>
      </c>
      <c r="AN1009" s="5">
        <f t="shared" si="174"/>
        <v>0</v>
      </c>
      <c r="AO1009" s="30">
        <f t="shared" si="175"/>
        <v>0</v>
      </c>
      <c r="AP1009" s="30">
        <f t="shared" si="170"/>
        <v>0</v>
      </c>
      <c r="AQ1009" t="str">
        <f t="shared" si="171"/>
        <v>1978 - 1992</v>
      </c>
      <c r="AR1009" s="2">
        <f t="shared" si="172"/>
        <v>1990</v>
      </c>
      <c r="AS1009" s="2">
        <f t="shared" si="176"/>
        <v>-99</v>
      </c>
      <c r="AT1009" s="31" t="s">
        <v>50</v>
      </c>
      <c r="AU1009" s="31" t="s">
        <v>50</v>
      </c>
      <c r="AV1009" s="31" t="s">
        <v>141</v>
      </c>
      <c r="AW1009" s="31" t="s">
        <v>86</v>
      </c>
      <c r="AX1009" s="31" t="s">
        <v>273</v>
      </c>
      <c r="AY1009" s="31" t="s">
        <v>179</v>
      </c>
      <c r="AZ1009" s="31" t="s">
        <v>12274</v>
      </c>
      <c r="BA1009" s="31" t="s">
        <v>12275</v>
      </c>
      <c r="BB1009" s="31" t="s">
        <v>50</v>
      </c>
      <c r="BC1009" s="31" t="s">
        <v>50</v>
      </c>
      <c r="BD1009" s="31" t="s">
        <v>50</v>
      </c>
      <c r="BE1009" s="31" t="s">
        <v>50</v>
      </c>
      <c r="BF1009" s="31" t="s">
        <v>50</v>
      </c>
    </row>
    <row r="1010" spans="1:58" ht="45" x14ac:dyDescent="0.25">
      <c r="A1010" s="31" t="s">
        <v>2147</v>
      </c>
      <c r="B1010" s="31" t="s">
        <v>49</v>
      </c>
      <c r="C1010" s="32">
        <v>3</v>
      </c>
      <c r="D1010" s="31" t="s">
        <v>50</v>
      </c>
      <c r="E1010" s="31" t="s">
        <v>52</v>
      </c>
      <c r="F1010" s="31" t="s">
        <v>50</v>
      </c>
      <c r="G1010" s="31" t="s">
        <v>50</v>
      </c>
      <c r="H1010" s="31" t="s">
        <v>50</v>
      </c>
      <c r="I1010" s="31" t="s">
        <v>541</v>
      </c>
      <c r="J1010" s="31" t="s">
        <v>54</v>
      </c>
      <c r="K1010" s="31" t="s">
        <v>54</v>
      </c>
      <c r="L1010" s="31" t="s">
        <v>128</v>
      </c>
      <c r="M1010" s="31" t="s">
        <v>72</v>
      </c>
      <c r="N1010" s="31" t="s">
        <v>50</v>
      </c>
      <c r="O1010" s="31" t="s">
        <v>57</v>
      </c>
      <c r="P1010" s="31" t="s">
        <v>409</v>
      </c>
      <c r="Q1010" s="31" t="s">
        <v>50</v>
      </c>
      <c r="R1010" s="31" t="s">
        <v>74</v>
      </c>
      <c r="S1010" s="31" t="s">
        <v>59</v>
      </c>
      <c r="T1010" s="31" t="s">
        <v>60</v>
      </c>
      <c r="U1010" s="31" t="s">
        <v>60</v>
      </c>
      <c r="V1010" s="31" t="s">
        <v>60</v>
      </c>
      <c r="W1010" s="31" t="s">
        <v>50</v>
      </c>
      <c r="X1010" s="31" t="s">
        <v>50</v>
      </c>
      <c r="Y1010" s="31" t="s">
        <v>50</v>
      </c>
      <c r="Z1010" s="31" t="s">
        <v>62</v>
      </c>
      <c r="AA1010" s="31" t="s">
        <v>50</v>
      </c>
      <c r="AB1010" s="31" t="s">
        <v>50</v>
      </c>
      <c r="AC1010" s="31" t="s">
        <v>87</v>
      </c>
      <c r="AD1010" s="31" t="s">
        <v>72</v>
      </c>
      <c r="AE1010" s="2">
        <f t="shared" si="166"/>
        <v>36</v>
      </c>
      <c r="AF1010" s="31" t="s">
        <v>52</v>
      </c>
      <c r="AG1010" s="31" t="s">
        <v>129</v>
      </c>
      <c r="AH1010" s="31" t="s">
        <v>231</v>
      </c>
      <c r="AI1010" s="31" t="s">
        <v>12276</v>
      </c>
      <c r="AJ1010" s="31">
        <f t="shared" si="167"/>
        <v>0</v>
      </c>
      <c r="AK1010" s="34">
        <f t="shared" si="168"/>
        <v>-99</v>
      </c>
      <c r="AL1010" s="30">
        <f t="shared" si="169"/>
        <v>-99</v>
      </c>
      <c r="AM1010" s="5">
        <f t="shared" si="173"/>
        <v>76.650000000000006</v>
      </c>
      <c r="AN1010" s="5">
        <f t="shared" si="174"/>
        <v>0</v>
      </c>
      <c r="AO1010" s="30">
        <f t="shared" si="175"/>
        <v>0</v>
      </c>
      <c r="AP1010" s="30">
        <f t="shared" si="170"/>
        <v>0</v>
      </c>
      <c r="AQ1010" t="str">
        <f t="shared" si="171"/>
        <v>1978 - 1992</v>
      </c>
      <c r="AR1010" s="2">
        <f t="shared" si="172"/>
        <v>1987</v>
      </c>
      <c r="AS1010" s="2">
        <f t="shared" si="176"/>
        <v>-99</v>
      </c>
      <c r="AT1010" s="31" t="s">
        <v>50</v>
      </c>
      <c r="AU1010" s="31" t="s">
        <v>50</v>
      </c>
      <c r="AV1010" s="31" t="s">
        <v>60</v>
      </c>
      <c r="AW1010" s="31" t="s">
        <v>50</v>
      </c>
      <c r="AX1010" s="31" t="s">
        <v>50</v>
      </c>
      <c r="AY1010" s="31" t="s">
        <v>50</v>
      </c>
      <c r="AZ1010" s="31" t="s">
        <v>50</v>
      </c>
      <c r="BA1010" s="31" t="s">
        <v>50</v>
      </c>
      <c r="BB1010" s="31" t="s">
        <v>50</v>
      </c>
      <c r="BC1010" s="31" t="s">
        <v>50</v>
      </c>
      <c r="BD1010" s="31" t="s">
        <v>50</v>
      </c>
      <c r="BE1010" s="31" t="s">
        <v>50</v>
      </c>
      <c r="BF1010" s="31" t="s">
        <v>50</v>
      </c>
    </row>
    <row r="1011" spans="1:58" ht="45" x14ac:dyDescent="0.25">
      <c r="A1011" s="31" t="s">
        <v>2160</v>
      </c>
      <c r="B1011" s="31" t="s">
        <v>49</v>
      </c>
      <c r="C1011" s="32">
        <v>1</v>
      </c>
      <c r="D1011" s="31" t="s">
        <v>50</v>
      </c>
      <c r="E1011" s="31" t="s">
        <v>70</v>
      </c>
      <c r="F1011" s="31" t="s">
        <v>71</v>
      </c>
      <c r="G1011" s="31" t="s">
        <v>50</v>
      </c>
      <c r="H1011" s="31" t="s">
        <v>50</v>
      </c>
      <c r="I1011" s="31" t="s">
        <v>53</v>
      </c>
      <c r="J1011" s="31" t="s">
        <v>54</v>
      </c>
      <c r="K1011" s="31" t="s">
        <v>54</v>
      </c>
      <c r="L1011" s="31" t="s">
        <v>55</v>
      </c>
      <c r="M1011" s="31" t="s">
        <v>72</v>
      </c>
      <c r="N1011" s="31" t="s">
        <v>56</v>
      </c>
      <c r="O1011" s="31" t="s">
        <v>60</v>
      </c>
      <c r="P1011" s="31" t="s">
        <v>50</v>
      </c>
      <c r="Q1011" s="31" t="s">
        <v>98</v>
      </c>
      <c r="R1011" s="31" t="s">
        <v>129</v>
      </c>
      <c r="S1011" s="31" t="s">
        <v>59</v>
      </c>
      <c r="T1011" s="31" t="s">
        <v>50</v>
      </c>
      <c r="U1011" s="31" t="s">
        <v>50</v>
      </c>
      <c r="V1011" s="31" t="s">
        <v>50</v>
      </c>
      <c r="W1011" s="31" t="s">
        <v>50</v>
      </c>
      <c r="X1011" s="31" t="s">
        <v>50</v>
      </c>
      <c r="Y1011" s="31" t="s">
        <v>50</v>
      </c>
      <c r="Z1011" s="31" t="s">
        <v>62</v>
      </c>
      <c r="AA1011" s="31" t="s">
        <v>50</v>
      </c>
      <c r="AB1011" s="31" t="s">
        <v>50</v>
      </c>
      <c r="AC1011" s="31" t="s">
        <v>63</v>
      </c>
      <c r="AD1011" s="31" t="s">
        <v>72</v>
      </c>
      <c r="AE1011" s="2">
        <f t="shared" si="166"/>
        <v>36</v>
      </c>
      <c r="AF1011" s="31" t="s">
        <v>52</v>
      </c>
      <c r="AG1011" s="31" t="s">
        <v>129</v>
      </c>
      <c r="AH1011" s="31" t="s">
        <v>152</v>
      </c>
      <c r="AI1011" s="31" t="s">
        <v>12277</v>
      </c>
      <c r="AJ1011" s="31">
        <f t="shared" si="167"/>
        <v>0</v>
      </c>
      <c r="AK1011" s="34">
        <f t="shared" si="168"/>
        <v>-99</v>
      </c>
      <c r="AL1011" s="30">
        <f t="shared" si="169"/>
        <v>-99</v>
      </c>
      <c r="AM1011" s="5">
        <f t="shared" si="173"/>
        <v>53.66</v>
      </c>
      <c r="AN1011" s="5">
        <f t="shared" si="174"/>
        <v>0</v>
      </c>
      <c r="AO1011" s="30">
        <f t="shared" si="175"/>
        <v>0</v>
      </c>
      <c r="AP1011" s="30">
        <f t="shared" si="170"/>
        <v>0</v>
      </c>
      <c r="AQ1011" t="str">
        <f t="shared" si="171"/>
        <v>Before 1978</v>
      </c>
      <c r="AR1011" s="2">
        <f t="shared" si="172"/>
        <v>1958</v>
      </c>
      <c r="AS1011" s="2">
        <f t="shared" si="176"/>
        <v>-99</v>
      </c>
      <c r="AT1011" s="31" t="s">
        <v>50</v>
      </c>
      <c r="AU1011" s="31" t="s">
        <v>50</v>
      </c>
      <c r="AV1011" s="31" t="s">
        <v>141</v>
      </c>
      <c r="AW1011" s="31" t="s">
        <v>86</v>
      </c>
      <c r="AX1011" s="31" t="s">
        <v>50</v>
      </c>
      <c r="AY1011" s="31" t="s">
        <v>50</v>
      </c>
      <c r="AZ1011" s="31" t="s">
        <v>152</v>
      </c>
      <c r="BA1011" s="31" t="s">
        <v>12277</v>
      </c>
      <c r="BB1011" s="31" t="s">
        <v>50</v>
      </c>
      <c r="BC1011" s="31" t="s">
        <v>50</v>
      </c>
      <c r="BD1011" s="31" t="s">
        <v>50</v>
      </c>
      <c r="BE1011" s="31" t="s">
        <v>50</v>
      </c>
      <c r="BF1011" s="31" t="s">
        <v>50</v>
      </c>
    </row>
    <row r="1012" spans="1:58" ht="45" x14ac:dyDescent="0.25">
      <c r="A1012" s="31" t="s">
        <v>2160</v>
      </c>
      <c r="B1012" s="31" t="s">
        <v>49</v>
      </c>
      <c r="C1012" s="32">
        <v>3</v>
      </c>
      <c r="D1012" s="31" t="s">
        <v>50</v>
      </c>
      <c r="E1012" s="31" t="s">
        <v>70</v>
      </c>
      <c r="F1012" s="31" t="s">
        <v>50</v>
      </c>
      <c r="G1012" s="31" t="s">
        <v>50</v>
      </c>
      <c r="H1012" s="31" t="s">
        <v>50</v>
      </c>
      <c r="I1012" s="31" t="s">
        <v>53</v>
      </c>
      <c r="J1012" s="31" t="s">
        <v>54</v>
      </c>
      <c r="K1012" s="31" t="s">
        <v>54</v>
      </c>
      <c r="L1012" s="31" t="s">
        <v>128</v>
      </c>
      <c r="M1012" s="31" t="s">
        <v>72</v>
      </c>
      <c r="N1012" s="31" t="s">
        <v>50</v>
      </c>
      <c r="O1012" s="31" t="s">
        <v>57</v>
      </c>
      <c r="P1012" s="31" t="s">
        <v>50</v>
      </c>
      <c r="Q1012" s="31" t="s">
        <v>50</v>
      </c>
      <c r="R1012" s="31" t="s">
        <v>129</v>
      </c>
      <c r="S1012" s="31" t="s">
        <v>59</v>
      </c>
      <c r="T1012" s="31" t="s">
        <v>50</v>
      </c>
      <c r="U1012" s="31" t="s">
        <v>50</v>
      </c>
      <c r="V1012" s="31" t="s">
        <v>50</v>
      </c>
      <c r="W1012" s="31" t="s">
        <v>50</v>
      </c>
      <c r="X1012" s="31" t="s">
        <v>50</v>
      </c>
      <c r="Y1012" s="31" t="s">
        <v>50</v>
      </c>
      <c r="Z1012" s="31" t="s">
        <v>62</v>
      </c>
      <c r="AA1012" s="31" t="s">
        <v>50</v>
      </c>
      <c r="AB1012" s="31" t="s">
        <v>50</v>
      </c>
      <c r="AC1012" s="31" t="s">
        <v>63</v>
      </c>
      <c r="AD1012" s="31" t="s">
        <v>72</v>
      </c>
      <c r="AE1012" s="2">
        <f t="shared" si="166"/>
        <v>36</v>
      </c>
      <c r="AF1012" s="31" t="s">
        <v>52</v>
      </c>
      <c r="AG1012" s="31" t="s">
        <v>129</v>
      </c>
      <c r="AH1012" s="31" t="s">
        <v>152</v>
      </c>
      <c r="AI1012" s="31" t="s">
        <v>12278</v>
      </c>
      <c r="AJ1012" s="31">
        <f t="shared" si="167"/>
        <v>0</v>
      </c>
      <c r="AK1012" s="34">
        <f t="shared" si="168"/>
        <v>-99</v>
      </c>
      <c r="AL1012" s="30">
        <f t="shared" si="169"/>
        <v>-99</v>
      </c>
      <c r="AM1012" s="5">
        <f t="shared" si="173"/>
        <v>53.66</v>
      </c>
      <c r="AN1012" s="5">
        <f t="shared" si="174"/>
        <v>0</v>
      </c>
      <c r="AO1012" s="30">
        <f t="shared" si="175"/>
        <v>0</v>
      </c>
      <c r="AP1012" s="30">
        <f t="shared" si="170"/>
        <v>0</v>
      </c>
      <c r="AQ1012" t="str">
        <f t="shared" si="171"/>
        <v>Before 1978</v>
      </c>
      <c r="AR1012" s="2">
        <f t="shared" si="172"/>
        <v>1958</v>
      </c>
      <c r="AS1012" s="2">
        <f t="shared" si="176"/>
        <v>-99</v>
      </c>
      <c r="AT1012" s="31" t="s">
        <v>50</v>
      </c>
      <c r="AU1012" s="31" t="s">
        <v>50</v>
      </c>
      <c r="AV1012" s="31" t="s">
        <v>60</v>
      </c>
      <c r="AW1012" s="31" t="s">
        <v>50</v>
      </c>
      <c r="AX1012" s="31" t="s">
        <v>50</v>
      </c>
      <c r="AY1012" s="31" t="s">
        <v>50</v>
      </c>
      <c r="AZ1012" s="31" t="s">
        <v>50</v>
      </c>
      <c r="BA1012" s="31" t="s">
        <v>50</v>
      </c>
      <c r="BB1012" s="31" t="s">
        <v>50</v>
      </c>
      <c r="BC1012" s="31" t="s">
        <v>50</v>
      </c>
      <c r="BD1012" s="31" t="s">
        <v>50</v>
      </c>
      <c r="BE1012" s="31" t="s">
        <v>50</v>
      </c>
      <c r="BF1012" s="31" t="s">
        <v>50</v>
      </c>
    </row>
    <row r="1013" spans="1:58" ht="45" x14ac:dyDescent="0.25">
      <c r="A1013" s="31" t="s">
        <v>2160</v>
      </c>
      <c r="B1013" s="31" t="s">
        <v>49</v>
      </c>
      <c r="C1013" s="32">
        <v>4</v>
      </c>
      <c r="D1013" s="31" t="s">
        <v>50</v>
      </c>
      <c r="E1013" s="31" t="s">
        <v>70</v>
      </c>
      <c r="F1013" s="31" t="s">
        <v>50</v>
      </c>
      <c r="G1013" s="31" t="s">
        <v>50</v>
      </c>
      <c r="H1013" s="31" t="s">
        <v>50</v>
      </c>
      <c r="I1013" s="31" t="s">
        <v>53</v>
      </c>
      <c r="J1013" s="31" t="s">
        <v>54</v>
      </c>
      <c r="K1013" s="31" t="s">
        <v>54</v>
      </c>
      <c r="L1013" s="31" t="s">
        <v>128</v>
      </c>
      <c r="M1013" s="31" t="s">
        <v>51</v>
      </c>
      <c r="N1013" s="31" t="s">
        <v>50</v>
      </c>
      <c r="O1013" s="31" t="s">
        <v>57</v>
      </c>
      <c r="P1013" s="31" t="s">
        <v>50</v>
      </c>
      <c r="Q1013" s="31" t="s">
        <v>50</v>
      </c>
      <c r="R1013" s="31" t="s">
        <v>129</v>
      </c>
      <c r="S1013" s="31" t="s">
        <v>59</v>
      </c>
      <c r="T1013" s="31" t="s">
        <v>50</v>
      </c>
      <c r="U1013" s="31" t="s">
        <v>50</v>
      </c>
      <c r="V1013" s="31" t="s">
        <v>50</v>
      </c>
      <c r="W1013" s="31" t="s">
        <v>50</v>
      </c>
      <c r="X1013" s="31" t="s">
        <v>50</v>
      </c>
      <c r="Y1013" s="31" t="s">
        <v>50</v>
      </c>
      <c r="Z1013" s="31" t="s">
        <v>62</v>
      </c>
      <c r="AA1013" s="31" t="s">
        <v>50</v>
      </c>
      <c r="AB1013" s="31" t="s">
        <v>50</v>
      </c>
      <c r="AC1013" s="31" t="s">
        <v>87</v>
      </c>
      <c r="AD1013" s="31" t="s">
        <v>72</v>
      </c>
      <c r="AE1013" s="2">
        <f t="shared" si="166"/>
        <v>36</v>
      </c>
      <c r="AF1013" s="31" t="s">
        <v>52</v>
      </c>
      <c r="AG1013" s="31" t="s">
        <v>129</v>
      </c>
      <c r="AH1013" s="31" t="s">
        <v>152</v>
      </c>
      <c r="AI1013" s="31" t="s">
        <v>12279</v>
      </c>
      <c r="AJ1013" s="31">
        <f t="shared" si="167"/>
        <v>0</v>
      </c>
      <c r="AK1013" s="34">
        <f t="shared" si="168"/>
        <v>-99</v>
      </c>
      <c r="AL1013" s="30">
        <f t="shared" si="169"/>
        <v>-99</v>
      </c>
      <c r="AM1013" s="5">
        <f t="shared" si="173"/>
        <v>53.66</v>
      </c>
      <c r="AN1013" s="5">
        <f t="shared" si="174"/>
        <v>0</v>
      </c>
      <c r="AO1013" s="30">
        <f t="shared" si="175"/>
        <v>0</v>
      </c>
      <c r="AP1013" s="30">
        <f t="shared" si="170"/>
        <v>0</v>
      </c>
      <c r="AQ1013" t="str">
        <f t="shared" si="171"/>
        <v>Before 1978</v>
      </c>
      <c r="AR1013" s="2">
        <f t="shared" si="172"/>
        <v>1958</v>
      </c>
      <c r="AS1013" s="2">
        <f t="shared" si="176"/>
        <v>-99</v>
      </c>
      <c r="AT1013" s="31" t="s">
        <v>50</v>
      </c>
      <c r="AU1013" s="31" t="s">
        <v>50</v>
      </c>
      <c r="AV1013" s="31" t="s">
        <v>60</v>
      </c>
      <c r="AW1013" s="31" t="s">
        <v>50</v>
      </c>
      <c r="AX1013" s="31" t="s">
        <v>50</v>
      </c>
      <c r="AY1013" s="31" t="s">
        <v>50</v>
      </c>
      <c r="AZ1013" s="31" t="s">
        <v>50</v>
      </c>
      <c r="BA1013" s="31" t="s">
        <v>50</v>
      </c>
      <c r="BB1013" s="31" t="s">
        <v>50</v>
      </c>
      <c r="BC1013" s="31" t="s">
        <v>50</v>
      </c>
      <c r="BD1013" s="31" t="s">
        <v>50</v>
      </c>
      <c r="BE1013" s="31" t="s">
        <v>50</v>
      </c>
      <c r="BF1013" s="31" t="s">
        <v>50</v>
      </c>
    </row>
    <row r="1014" spans="1:58" ht="45" x14ac:dyDescent="0.25">
      <c r="A1014" s="31" t="s">
        <v>193</v>
      </c>
      <c r="B1014" s="31" t="s">
        <v>49</v>
      </c>
      <c r="C1014" s="32">
        <v>4</v>
      </c>
      <c r="D1014" s="31" t="s">
        <v>50</v>
      </c>
      <c r="E1014" s="31" t="s">
        <v>92</v>
      </c>
      <c r="F1014" s="31" t="s">
        <v>194</v>
      </c>
      <c r="G1014" s="31" t="s">
        <v>99</v>
      </c>
      <c r="H1014" s="31" t="s">
        <v>116</v>
      </c>
      <c r="I1014" s="31" t="s">
        <v>304</v>
      </c>
      <c r="J1014" s="31" t="s">
        <v>54</v>
      </c>
      <c r="K1014" s="31" t="s">
        <v>54</v>
      </c>
      <c r="L1014" s="31" t="s">
        <v>55</v>
      </c>
      <c r="M1014" s="31" t="s">
        <v>92</v>
      </c>
      <c r="N1014" s="31" t="s">
        <v>50</v>
      </c>
      <c r="O1014" s="31" t="s">
        <v>66</v>
      </c>
      <c r="P1014" s="31" t="s">
        <v>50</v>
      </c>
      <c r="Q1014" s="31" t="s">
        <v>50</v>
      </c>
      <c r="R1014" s="31" t="s">
        <v>74</v>
      </c>
      <c r="S1014" s="31" t="s">
        <v>59</v>
      </c>
      <c r="T1014" s="31" t="s">
        <v>50</v>
      </c>
      <c r="U1014" s="31" t="s">
        <v>50</v>
      </c>
      <c r="V1014" s="31" t="s">
        <v>60</v>
      </c>
      <c r="W1014" s="31" t="s">
        <v>50</v>
      </c>
      <c r="X1014" s="31" t="s">
        <v>50</v>
      </c>
      <c r="Y1014" s="31" t="s">
        <v>50</v>
      </c>
      <c r="Z1014" s="31" t="s">
        <v>62</v>
      </c>
      <c r="AA1014" s="31" t="s">
        <v>50</v>
      </c>
      <c r="AB1014" s="31" t="s">
        <v>50</v>
      </c>
      <c r="AC1014" s="31" t="s">
        <v>87</v>
      </c>
      <c r="AD1014" s="31" t="s">
        <v>72</v>
      </c>
      <c r="AE1014" s="2">
        <f t="shared" si="166"/>
        <v>36</v>
      </c>
      <c r="AF1014" s="31" t="s">
        <v>52</v>
      </c>
      <c r="AG1014" s="31" t="s">
        <v>129</v>
      </c>
      <c r="AH1014" s="31" t="s">
        <v>377</v>
      </c>
      <c r="AI1014" s="31" t="s">
        <v>12280</v>
      </c>
      <c r="AJ1014" s="31">
        <f t="shared" si="167"/>
        <v>0</v>
      </c>
      <c r="AK1014" s="34">
        <f t="shared" si="168"/>
        <v>-99</v>
      </c>
      <c r="AL1014" s="30">
        <f t="shared" si="169"/>
        <v>-99</v>
      </c>
      <c r="AM1014" s="5">
        <f t="shared" si="173"/>
        <v>32.549999999999997</v>
      </c>
      <c r="AN1014" s="5">
        <f t="shared" si="174"/>
        <v>0</v>
      </c>
      <c r="AO1014" s="30">
        <f t="shared" si="175"/>
        <v>0</v>
      </c>
      <c r="AP1014" s="30">
        <f t="shared" si="170"/>
        <v>0</v>
      </c>
      <c r="AQ1014" t="str">
        <f t="shared" si="171"/>
        <v>Before 1978</v>
      </c>
      <c r="AR1014" s="2">
        <f t="shared" si="172"/>
        <v>1950</v>
      </c>
      <c r="AS1014" s="2">
        <f t="shared" si="176"/>
        <v>-99</v>
      </c>
      <c r="AT1014" s="31" t="s">
        <v>50</v>
      </c>
      <c r="AU1014" s="31" t="s">
        <v>50</v>
      </c>
      <c r="AV1014" s="31" t="s">
        <v>141</v>
      </c>
      <c r="AW1014" s="31" t="s">
        <v>86</v>
      </c>
      <c r="AX1014" s="31" t="s">
        <v>50</v>
      </c>
      <c r="AY1014" s="31" t="s">
        <v>50</v>
      </c>
      <c r="AZ1014" s="31" t="s">
        <v>377</v>
      </c>
      <c r="BA1014" s="31" t="s">
        <v>12280</v>
      </c>
      <c r="BB1014" s="31" t="s">
        <v>50</v>
      </c>
      <c r="BC1014" s="31" t="s">
        <v>50</v>
      </c>
      <c r="BD1014" s="31" t="s">
        <v>50</v>
      </c>
      <c r="BE1014" s="31" t="s">
        <v>50</v>
      </c>
      <c r="BF1014" s="31" t="s">
        <v>50</v>
      </c>
    </row>
    <row r="1015" spans="1:58" ht="45" x14ac:dyDescent="0.25">
      <c r="A1015" s="31" t="s">
        <v>193</v>
      </c>
      <c r="B1015" s="31" t="s">
        <v>49</v>
      </c>
      <c r="C1015" s="32">
        <v>5</v>
      </c>
      <c r="D1015" s="31" t="s">
        <v>50</v>
      </c>
      <c r="E1015" s="31" t="s">
        <v>92</v>
      </c>
      <c r="F1015" s="31" t="s">
        <v>194</v>
      </c>
      <c r="G1015" s="31" t="s">
        <v>99</v>
      </c>
      <c r="H1015" s="31" t="s">
        <v>116</v>
      </c>
      <c r="I1015" s="31" t="s">
        <v>173</v>
      </c>
      <c r="J1015" s="31" t="s">
        <v>54</v>
      </c>
      <c r="K1015" s="31" t="s">
        <v>54</v>
      </c>
      <c r="L1015" s="31" t="s">
        <v>55</v>
      </c>
      <c r="M1015" s="31" t="s">
        <v>85</v>
      </c>
      <c r="N1015" s="31" t="s">
        <v>50</v>
      </c>
      <c r="O1015" s="31" t="s">
        <v>66</v>
      </c>
      <c r="P1015" s="31" t="s">
        <v>50</v>
      </c>
      <c r="Q1015" s="31" t="s">
        <v>50</v>
      </c>
      <c r="R1015" s="31" t="s">
        <v>74</v>
      </c>
      <c r="S1015" s="31" t="s">
        <v>59</v>
      </c>
      <c r="T1015" s="31" t="s">
        <v>50</v>
      </c>
      <c r="U1015" s="31" t="s">
        <v>50</v>
      </c>
      <c r="V1015" s="31" t="s">
        <v>60</v>
      </c>
      <c r="W1015" s="31" t="s">
        <v>50</v>
      </c>
      <c r="X1015" s="31" t="s">
        <v>50</v>
      </c>
      <c r="Y1015" s="31" t="s">
        <v>50</v>
      </c>
      <c r="Z1015" s="31" t="s">
        <v>62</v>
      </c>
      <c r="AA1015" s="31" t="s">
        <v>50</v>
      </c>
      <c r="AB1015" s="31" t="s">
        <v>50</v>
      </c>
      <c r="AC1015" s="31" t="s">
        <v>87</v>
      </c>
      <c r="AD1015" s="31" t="s">
        <v>72</v>
      </c>
      <c r="AE1015" s="2">
        <f t="shared" si="166"/>
        <v>36</v>
      </c>
      <c r="AF1015" s="31" t="s">
        <v>52</v>
      </c>
      <c r="AG1015" s="31" t="s">
        <v>129</v>
      </c>
      <c r="AH1015" s="31" t="s">
        <v>377</v>
      </c>
      <c r="AI1015" s="31" t="s">
        <v>12280</v>
      </c>
      <c r="AJ1015" s="31">
        <f t="shared" si="167"/>
        <v>0</v>
      </c>
      <c r="AK1015" s="34">
        <f t="shared" si="168"/>
        <v>-99</v>
      </c>
      <c r="AL1015" s="30">
        <f t="shared" si="169"/>
        <v>-99</v>
      </c>
      <c r="AM1015" s="5">
        <f t="shared" si="173"/>
        <v>32.549999999999997</v>
      </c>
      <c r="AN1015" s="5">
        <f t="shared" si="174"/>
        <v>0</v>
      </c>
      <c r="AO1015" s="30">
        <f t="shared" si="175"/>
        <v>0</v>
      </c>
      <c r="AP1015" s="30">
        <f t="shared" si="170"/>
        <v>0</v>
      </c>
      <c r="AQ1015" t="str">
        <f t="shared" si="171"/>
        <v>Before 1978</v>
      </c>
      <c r="AR1015" s="2">
        <f t="shared" si="172"/>
        <v>1950</v>
      </c>
      <c r="AS1015" s="2">
        <f t="shared" si="176"/>
        <v>-99</v>
      </c>
      <c r="AT1015" s="31" t="s">
        <v>50</v>
      </c>
      <c r="AU1015" s="31" t="s">
        <v>50</v>
      </c>
      <c r="AV1015" s="31" t="s">
        <v>141</v>
      </c>
      <c r="AW1015" s="31" t="s">
        <v>86</v>
      </c>
      <c r="AX1015" s="31" t="s">
        <v>50</v>
      </c>
      <c r="AY1015" s="31" t="s">
        <v>50</v>
      </c>
      <c r="AZ1015" s="31" t="s">
        <v>377</v>
      </c>
      <c r="BA1015" s="31" t="s">
        <v>12280</v>
      </c>
      <c r="BB1015" s="31" t="s">
        <v>50</v>
      </c>
      <c r="BC1015" s="31" t="s">
        <v>50</v>
      </c>
      <c r="BD1015" s="31" t="s">
        <v>50</v>
      </c>
      <c r="BE1015" s="31" t="s">
        <v>50</v>
      </c>
      <c r="BF1015" s="31" t="s">
        <v>50</v>
      </c>
    </row>
    <row r="1016" spans="1:58" ht="90" x14ac:dyDescent="0.25">
      <c r="A1016" s="31" t="s">
        <v>193</v>
      </c>
      <c r="B1016" s="31" t="s">
        <v>49</v>
      </c>
      <c r="C1016" s="32">
        <v>9</v>
      </c>
      <c r="D1016" s="31" t="s">
        <v>50</v>
      </c>
      <c r="E1016" s="31" t="s">
        <v>92</v>
      </c>
      <c r="F1016" s="31" t="s">
        <v>194</v>
      </c>
      <c r="G1016" s="31" t="s">
        <v>99</v>
      </c>
      <c r="H1016" s="31" t="s">
        <v>116</v>
      </c>
      <c r="I1016" s="31" t="s">
        <v>97</v>
      </c>
      <c r="J1016" s="31" t="s">
        <v>54</v>
      </c>
      <c r="K1016" s="31" t="s">
        <v>54</v>
      </c>
      <c r="L1016" s="31" t="s">
        <v>128</v>
      </c>
      <c r="M1016" s="31" t="s">
        <v>72</v>
      </c>
      <c r="N1016" s="31" t="s">
        <v>50</v>
      </c>
      <c r="O1016" s="31" t="s">
        <v>66</v>
      </c>
      <c r="P1016" s="31" t="s">
        <v>50</v>
      </c>
      <c r="Q1016" s="31" t="s">
        <v>50</v>
      </c>
      <c r="R1016" s="31" t="s">
        <v>74</v>
      </c>
      <c r="S1016" s="31" t="s">
        <v>59</v>
      </c>
      <c r="T1016" s="31" t="s">
        <v>50</v>
      </c>
      <c r="U1016" s="31" t="s">
        <v>50</v>
      </c>
      <c r="V1016" s="31" t="s">
        <v>50</v>
      </c>
      <c r="W1016" s="31" t="s">
        <v>50</v>
      </c>
      <c r="X1016" s="31" t="s">
        <v>50</v>
      </c>
      <c r="Y1016" s="31" t="s">
        <v>50</v>
      </c>
      <c r="Z1016" s="31" t="s">
        <v>62</v>
      </c>
      <c r="AA1016" s="31" t="s">
        <v>50</v>
      </c>
      <c r="AB1016" s="31" t="s">
        <v>50</v>
      </c>
      <c r="AC1016" s="31" t="s">
        <v>87</v>
      </c>
      <c r="AD1016" s="31" t="s">
        <v>50</v>
      </c>
      <c r="AE1016" s="2">
        <f t="shared" si="166"/>
        <v>36</v>
      </c>
      <c r="AF1016" s="31" t="s">
        <v>52</v>
      </c>
      <c r="AG1016" s="31" t="s">
        <v>129</v>
      </c>
      <c r="AH1016" s="31" t="s">
        <v>94</v>
      </c>
      <c r="AI1016" s="31" t="s">
        <v>12281</v>
      </c>
      <c r="AJ1016" s="31">
        <f t="shared" si="167"/>
        <v>0</v>
      </c>
      <c r="AK1016" s="34">
        <f t="shared" si="168"/>
        <v>-99</v>
      </c>
      <c r="AL1016" s="30">
        <f t="shared" si="169"/>
        <v>-99</v>
      </c>
      <c r="AM1016" s="5">
        <f t="shared" si="173"/>
        <v>32.549999999999997</v>
      </c>
      <c r="AN1016" s="5">
        <f t="shared" si="174"/>
        <v>0</v>
      </c>
      <c r="AO1016" s="30">
        <f t="shared" si="175"/>
        <v>0</v>
      </c>
      <c r="AP1016" s="30">
        <f t="shared" si="170"/>
        <v>0</v>
      </c>
      <c r="AQ1016" t="str">
        <f t="shared" si="171"/>
        <v>Before 1978</v>
      </c>
      <c r="AR1016" s="2">
        <f t="shared" si="172"/>
        <v>1950</v>
      </c>
      <c r="AS1016" s="2">
        <f t="shared" si="176"/>
        <v>-99</v>
      </c>
      <c r="AT1016" s="31" t="s">
        <v>50</v>
      </c>
      <c r="AU1016" s="31" t="s">
        <v>50</v>
      </c>
      <c r="AV1016" s="31" t="s">
        <v>66</v>
      </c>
      <c r="AW1016" s="31" t="s">
        <v>57</v>
      </c>
      <c r="AX1016" s="31" t="s">
        <v>50</v>
      </c>
      <c r="AY1016" s="31" t="s">
        <v>50</v>
      </c>
      <c r="AZ1016" s="31" t="s">
        <v>94</v>
      </c>
      <c r="BA1016" s="31" t="s">
        <v>12281</v>
      </c>
      <c r="BB1016" s="31" t="s">
        <v>50</v>
      </c>
      <c r="BC1016" s="31" t="s">
        <v>50</v>
      </c>
      <c r="BD1016" s="31" t="s">
        <v>50</v>
      </c>
      <c r="BE1016" s="31" t="s">
        <v>50</v>
      </c>
      <c r="BF1016" s="31" t="s">
        <v>50</v>
      </c>
    </row>
    <row r="1017" spans="1:58" ht="45" x14ac:dyDescent="0.25">
      <c r="A1017" s="31" t="s">
        <v>197</v>
      </c>
      <c r="B1017" s="31" t="s">
        <v>198</v>
      </c>
      <c r="C1017" s="32">
        <v>2</v>
      </c>
      <c r="D1017" s="31" t="s">
        <v>50</v>
      </c>
      <c r="E1017" s="31" t="s">
        <v>52</v>
      </c>
      <c r="F1017" s="31" t="s">
        <v>84</v>
      </c>
      <c r="G1017" s="31" t="s">
        <v>50</v>
      </c>
      <c r="H1017" s="31" t="s">
        <v>50</v>
      </c>
      <c r="I1017" s="31" t="s">
        <v>53</v>
      </c>
      <c r="J1017" s="31" t="s">
        <v>54</v>
      </c>
      <c r="K1017" s="31" t="s">
        <v>54</v>
      </c>
      <c r="L1017" s="31" t="s">
        <v>55</v>
      </c>
      <c r="M1017" s="31" t="s">
        <v>72</v>
      </c>
      <c r="N1017" s="31" t="s">
        <v>50</v>
      </c>
      <c r="O1017" s="31" t="s">
        <v>57</v>
      </c>
      <c r="P1017" s="31" t="s">
        <v>143</v>
      </c>
      <c r="Q1017" s="31" t="s">
        <v>50</v>
      </c>
      <c r="R1017" s="31" t="s">
        <v>74</v>
      </c>
      <c r="S1017" s="31" t="s">
        <v>59</v>
      </c>
      <c r="T1017" s="31" t="s">
        <v>60</v>
      </c>
      <c r="U1017" s="31" t="s">
        <v>60</v>
      </c>
      <c r="V1017" s="31" t="s">
        <v>86</v>
      </c>
      <c r="W1017" s="31" t="s">
        <v>50</v>
      </c>
      <c r="X1017" s="31" t="s">
        <v>161</v>
      </c>
      <c r="Y1017" s="31" t="s">
        <v>54</v>
      </c>
      <c r="Z1017" s="31" t="s">
        <v>62</v>
      </c>
      <c r="AA1017" s="31" t="s">
        <v>50</v>
      </c>
      <c r="AB1017" s="31" t="s">
        <v>50</v>
      </c>
      <c r="AC1017" s="31" t="s">
        <v>50</v>
      </c>
      <c r="AD1017" s="31" t="s">
        <v>72</v>
      </c>
      <c r="AE1017" s="2">
        <f t="shared" si="166"/>
        <v>36</v>
      </c>
      <c r="AF1017" s="31" t="s">
        <v>52</v>
      </c>
      <c r="AG1017" s="31" t="s">
        <v>129</v>
      </c>
      <c r="AH1017" s="31" t="s">
        <v>144</v>
      </c>
      <c r="AI1017" s="31" t="s">
        <v>12282</v>
      </c>
      <c r="AJ1017" s="31">
        <f t="shared" si="167"/>
        <v>0</v>
      </c>
      <c r="AK1017" s="34">
        <f t="shared" si="168"/>
        <v>-99</v>
      </c>
      <c r="AL1017" s="30">
        <f t="shared" si="169"/>
        <v>-99</v>
      </c>
      <c r="AM1017" s="5">
        <f t="shared" si="173"/>
        <v>19.62</v>
      </c>
      <c r="AN1017" s="5">
        <f t="shared" si="174"/>
        <v>0</v>
      </c>
      <c r="AO1017" s="30">
        <f t="shared" si="175"/>
        <v>0</v>
      </c>
      <c r="AP1017" s="30">
        <f t="shared" si="170"/>
        <v>0</v>
      </c>
      <c r="AQ1017" t="str">
        <f t="shared" si="171"/>
        <v>1978 - 1992</v>
      </c>
      <c r="AR1017" s="2">
        <f t="shared" si="172"/>
        <v>1980</v>
      </c>
      <c r="AS1017" s="2">
        <f t="shared" si="176"/>
        <v>-99</v>
      </c>
      <c r="AT1017" s="31" t="s">
        <v>50</v>
      </c>
      <c r="AU1017" s="31" t="s">
        <v>50</v>
      </c>
      <c r="AV1017" s="31" t="s">
        <v>141</v>
      </c>
      <c r="AW1017" s="31" t="s">
        <v>86</v>
      </c>
      <c r="AX1017" s="31" t="s">
        <v>92</v>
      </c>
      <c r="AY1017" s="31" t="s">
        <v>179</v>
      </c>
      <c r="AZ1017" s="31" t="s">
        <v>144</v>
      </c>
      <c r="BA1017" s="31" t="s">
        <v>12282</v>
      </c>
      <c r="BB1017" s="31" t="s">
        <v>50</v>
      </c>
      <c r="BC1017" s="31" t="s">
        <v>50</v>
      </c>
      <c r="BD1017" s="31" t="s">
        <v>50</v>
      </c>
      <c r="BE1017" s="31" t="s">
        <v>50</v>
      </c>
      <c r="BF1017" s="31" t="s">
        <v>50</v>
      </c>
    </row>
    <row r="1018" spans="1:58" ht="45" x14ac:dyDescent="0.25">
      <c r="A1018" s="31" t="s">
        <v>197</v>
      </c>
      <c r="B1018" s="31" t="s">
        <v>198</v>
      </c>
      <c r="C1018" s="32">
        <v>3</v>
      </c>
      <c r="D1018" s="31" t="s">
        <v>50</v>
      </c>
      <c r="E1018" s="31" t="s">
        <v>52</v>
      </c>
      <c r="F1018" s="31" t="s">
        <v>84</v>
      </c>
      <c r="G1018" s="31" t="s">
        <v>50</v>
      </c>
      <c r="H1018" s="31" t="s">
        <v>50</v>
      </c>
      <c r="I1018" s="31" t="s">
        <v>53</v>
      </c>
      <c r="J1018" s="31" t="s">
        <v>54</v>
      </c>
      <c r="K1018" s="31" t="s">
        <v>54</v>
      </c>
      <c r="L1018" s="31" t="s">
        <v>55</v>
      </c>
      <c r="M1018" s="31" t="s">
        <v>72</v>
      </c>
      <c r="N1018" s="31" t="s">
        <v>50</v>
      </c>
      <c r="O1018" s="31" t="s">
        <v>57</v>
      </c>
      <c r="P1018" s="31" t="s">
        <v>123</v>
      </c>
      <c r="Q1018" s="31" t="s">
        <v>50</v>
      </c>
      <c r="R1018" s="31" t="s">
        <v>74</v>
      </c>
      <c r="S1018" s="31" t="s">
        <v>59</v>
      </c>
      <c r="T1018" s="31" t="s">
        <v>60</v>
      </c>
      <c r="U1018" s="31" t="s">
        <v>60</v>
      </c>
      <c r="V1018" s="31" t="s">
        <v>86</v>
      </c>
      <c r="W1018" s="31" t="s">
        <v>50</v>
      </c>
      <c r="X1018" s="31" t="s">
        <v>161</v>
      </c>
      <c r="Y1018" s="31" t="s">
        <v>54</v>
      </c>
      <c r="Z1018" s="31" t="s">
        <v>62</v>
      </c>
      <c r="AA1018" s="31" t="s">
        <v>50</v>
      </c>
      <c r="AB1018" s="31" t="s">
        <v>50</v>
      </c>
      <c r="AC1018" s="31" t="s">
        <v>87</v>
      </c>
      <c r="AD1018" s="31" t="s">
        <v>72</v>
      </c>
      <c r="AE1018" s="2">
        <f t="shared" si="166"/>
        <v>36</v>
      </c>
      <c r="AF1018" s="31" t="s">
        <v>52</v>
      </c>
      <c r="AG1018" s="31" t="s">
        <v>129</v>
      </c>
      <c r="AH1018" s="31" t="s">
        <v>152</v>
      </c>
      <c r="AI1018" s="31" t="s">
        <v>202</v>
      </c>
      <c r="AJ1018" s="31">
        <f t="shared" si="167"/>
        <v>0</v>
      </c>
      <c r="AK1018" s="34">
        <f t="shared" si="168"/>
        <v>-99</v>
      </c>
      <c r="AL1018" s="30">
        <f t="shared" si="169"/>
        <v>-99</v>
      </c>
      <c r="AM1018" s="5">
        <f t="shared" si="173"/>
        <v>19.62</v>
      </c>
      <c r="AN1018" s="5">
        <f t="shared" si="174"/>
        <v>0</v>
      </c>
      <c r="AO1018" s="30">
        <f t="shared" si="175"/>
        <v>0</v>
      </c>
      <c r="AP1018" s="30">
        <f t="shared" si="170"/>
        <v>0</v>
      </c>
      <c r="AQ1018" t="str">
        <f t="shared" si="171"/>
        <v>1978 - 1992</v>
      </c>
      <c r="AR1018" s="2">
        <f t="shared" si="172"/>
        <v>1980</v>
      </c>
      <c r="AS1018" s="2">
        <f t="shared" si="176"/>
        <v>-99</v>
      </c>
      <c r="AT1018" s="31" t="s">
        <v>99</v>
      </c>
      <c r="AU1018" s="31" t="s">
        <v>50</v>
      </c>
      <c r="AV1018" s="31" t="s">
        <v>141</v>
      </c>
      <c r="AW1018" s="31" t="s">
        <v>86</v>
      </c>
      <c r="AX1018" s="31" t="s">
        <v>170</v>
      </c>
      <c r="AY1018" s="31" t="s">
        <v>179</v>
      </c>
      <c r="AZ1018" s="31" t="s">
        <v>152</v>
      </c>
      <c r="BA1018" s="31" t="s">
        <v>202</v>
      </c>
      <c r="BB1018" s="31" t="s">
        <v>50</v>
      </c>
      <c r="BC1018" s="31" t="s">
        <v>50</v>
      </c>
      <c r="BD1018" s="31" t="s">
        <v>50</v>
      </c>
      <c r="BE1018" s="31" t="s">
        <v>50</v>
      </c>
      <c r="BF1018" s="31" t="s">
        <v>50</v>
      </c>
    </row>
    <row r="1019" spans="1:58" ht="45" x14ac:dyDescent="0.25">
      <c r="A1019" s="31" t="s">
        <v>2183</v>
      </c>
      <c r="B1019" s="31" t="s">
        <v>49</v>
      </c>
      <c r="C1019" s="32">
        <v>3</v>
      </c>
      <c r="D1019" s="31" t="s">
        <v>50</v>
      </c>
      <c r="E1019" s="31" t="s">
        <v>70</v>
      </c>
      <c r="F1019" s="31" t="s">
        <v>71</v>
      </c>
      <c r="G1019" s="31" t="s">
        <v>50</v>
      </c>
      <c r="H1019" s="31" t="s">
        <v>50</v>
      </c>
      <c r="I1019" s="31" t="s">
        <v>53</v>
      </c>
      <c r="J1019" s="31" t="s">
        <v>54</v>
      </c>
      <c r="K1019" s="31" t="s">
        <v>54</v>
      </c>
      <c r="L1019" s="31" t="s">
        <v>55</v>
      </c>
      <c r="M1019" s="31" t="s">
        <v>84</v>
      </c>
      <c r="N1019" s="31" t="s">
        <v>50</v>
      </c>
      <c r="O1019" s="31" t="s">
        <v>57</v>
      </c>
      <c r="P1019" s="31" t="s">
        <v>50</v>
      </c>
      <c r="Q1019" s="31" t="s">
        <v>50</v>
      </c>
      <c r="R1019" s="31" t="s">
        <v>129</v>
      </c>
      <c r="S1019" s="31" t="s">
        <v>59</v>
      </c>
      <c r="T1019" s="31" t="s">
        <v>50</v>
      </c>
      <c r="U1019" s="31" t="s">
        <v>50</v>
      </c>
      <c r="V1019" s="31" t="s">
        <v>50</v>
      </c>
      <c r="W1019" s="31" t="s">
        <v>50</v>
      </c>
      <c r="X1019" s="31" t="s">
        <v>50</v>
      </c>
      <c r="Y1019" s="31" t="s">
        <v>50</v>
      </c>
      <c r="Z1019" s="31" t="s">
        <v>62</v>
      </c>
      <c r="AA1019" s="31" t="s">
        <v>50</v>
      </c>
      <c r="AB1019" s="31" t="s">
        <v>50</v>
      </c>
      <c r="AC1019" s="31" t="s">
        <v>87</v>
      </c>
      <c r="AD1019" s="31" t="s">
        <v>72</v>
      </c>
      <c r="AE1019" s="2">
        <f t="shared" si="166"/>
        <v>36</v>
      </c>
      <c r="AF1019" s="31" t="s">
        <v>52</v>
      </c>
      <c r="AG1019" s="31" t="s">
        <v>129</v>
      </c>
      <c r="AH1019" s="31" t="s">
        <v>152</v>
      </c>
      <c r="AI1019" s="31" t="s">
        <v>12283</v>
      </c>
      <c r="AJ1019" s="31">
        <f t="shared" si="167"/>
        <v>0</v>
      </c>
      <c r="AK1019" s="34">
        <f t="shared" si="168"/>
        <v>-99</v>
      </c>
      <c r="AL1019" s="30">
        <f t="shared" si="169"/>
        <v>-99</v>
      </c>
      <c r="AM1019" s="5">
        <f t="shared" si="173"/>
        <v>63</v>
      </c>
      <c r="AN1019" s="5">
        <f t="shared" si="174"/>
        <v>0</v>
      </c>
      <c r="AO1019" s="30">
        <f t="shared" si="175"/>
        <v>0</v>
      </c>
      <c r="AP1019" s="30">
        <f t="shared" si="170"/>
        <v>0</v>
      </c>
      <c r="AQ1019" t="str">
        <f t="shared" si="171"/>
        <v>1978 - 1992</v>
      </c>
      <c r="AR1019" s="2">
        <f t="shared" si="172"/>
        <v>1980</v>
      </c>
      <c r="AS1019" s="2">
        <f t="shared" si="176"/>
        <v>-99</v>
      </c>
      <c r="AT1019" s="31" t="s">
        <v>50</v>
      </c>
      <c r="AU1019" s="31" t="s">
        <v>50</v>
      </c>
      <c r="AV1019" s="31" t="s">
        <v>141</v>
      </c>
      <c r="AW1019" s="31" t="s">
        <v>86</v>
      </c>
      <c r="AX1019" s="31" t="s">
        <v>12773</v>
      </c>
      <c r="AY1019" s="31" t="s">
        <v>68</v>
      </c>
      <c r="AZ1019" s="31" t="s">
        <v>152</v>
      </c>
      <c r="BA1019" s="31" t="s">
        <v>12283</v>
      </c>
      <c r="BB1019" s="31" t="s">
        <v>50</v>
      </c>
      <c r="BC1019" s="31" t="s">
        <v>50</v>
      </c>
      <c r="BD1019" s="31" t="s">
        <v>50</v>
      </c>
      <c r="BE1019" s="31" t="s">
        <v>50</v>
      </c>
      <c r="BF1019" s="31" t="s">
        <v>50</v>
      </c>
    </row>
    <row r="1020" spans="1:58" ht="45" x14ac:dyDescent="0.25">
      <c r="A1020" s="31" t="s">
        <v>203</v>
      </c>
      <c r="B1020" s="31" t="s">
        <v>49</v>
      </c>
      <c r="C1020" s="32">
        <v>2</v>
      </c>
      <c r="D1020" s="31" t="s">
        <v>50</v>
      </c>
      <c r="E1020" s="31" t="s">
        <v>194</v>
      </c>
      <c r="F1020" s="31" t="s">
        <v>92</v>
      </c>
      <c r="G1020" s="31" t="s">
        <v>99</v>
      </c>
      <c r="H1020" s="31" t="s">
        <v>100</v>
      </c>
      <c r="I1020" s="31" t="s">
        <v>53</v>
      </c>
      <c r="J1020" s="31" t="s">
        <v>54</v>
      </c>
      <c r="K1020" s="31" t="s">
        <v>60</v>
      </c>
      <c r="L1020" s="31" t="s">
        <v>55</v>
      </c>
      <c r="M1020" s="31" t="s">
        <v>85</v>
      </c>
      <c r="N1020" s="31" t="s">
        <v>50</v>
      </c>
      <c r="O1020" s="31" t="s">
        <v>57</v>
      </c>
      <c r="P1020" s="31" t="s">
        <v>50</v>
      </c>
      <c r="Q1020" s="31" t="s">
        <v>205</v>
      </c>
      <c r="R1020" s="31" t="s">
        <v>129</v>
      </c>
      <c r="S1020" s="31" t="s">
        <v>59</v>
      </c>
      <c r="T1020" s="31" t="s">
        <v>50</v>
      </c>
      <c r="U1020" s="31" t="s">
        <v>50</v>
      </c>
      <c r="V1020" s="31" t="s">
        <v>50</v>
      </c>
      <c r="W1020" s="31" t="s">
        <v>50</v>
      </c>
      <c r="X1020" s="31" t="s">
        <v>50</v>
      </c>
      <c r="Y1020" s="31" t="s">
        <v>50</v>
      </c>
      <c r="Z1020" s="31" t="s">
        <v>62</v>
      </c>
      <c r="AA1020" s="31" t="s">
        <v>50</v>
      </c>
      <c r="AB1020" s="31" t="s">
        <v>50</v>
      </c>
      <c r="AC1020" s="31" t="s">
        <v>87</v>
      </c>
      <c r="AD1020" s="31" t="s">
        <v>72</v>
      </c>
      <c r="AE1020" s="2">
        <f t="shared" si="166"/>
        <v>36</v>
      </c>
      <c r="AF1020" s="31" t="s">
        <v>52</v>
      </c>
      <c r="AG1020" s="31" t="s">
        <v>129</v>
      </c>
      <c r="AH1020" s="31" t="s">
        <v>144</v>
      </c>
      <c r="AI1020" s="31" t="s">
        <v>12284</v>
      </c>
      <c r="AJ1020" s="31">
        <f t="shared" si="167"/>
        <v>0</v>
      </c>
      <c r="AK1020" s="34">
        <f t="shared" si="168"/>
        <v>-99</v>
      </c>
      <c r="AL1020" s="30">
        <f t="shared" si="169"/>
        <v>-99</v>
      </c>
      <c r="AM1020" s="5">
        <f t="shared" si="173"/>
        <v>13.5</v>
      </c>
      <c r="AN1020" s="5">
        <f t="shared" si="174"/>
        <v>0</v>
      </c>
      <c r="AO1020" s="30">
        <f t="shared" si="175"/>
        <v>0</v>
      </c>
      <c r="AP1020" s="30">
        <f t="shared" si="170"/>
        <v>0</v>
      </c>
      <c r="AQ1020" t="str">
        <f t="shared" si="171"/>
        <v>2002 - 2005</v>
      </c>
      <c r="AR1020" s="2">
        <f t="shared" si="172"/>
        <v>2005</v>
      </c>
      <c r="AS1020" s="2">
        <f t="shared" si="176"/>
        <v>-99</v>
      </c>
      <c r="AT1020" s="31" t="s">
        <v>50</v>
      </c>
      <c r="AU1020" s="31" t="s">
        <v>50</v>
      </c>
      <c r="AV1020" s="31" t="s">
        <v>66</v>
      </c>
      <c r="AW1020" s="31" t="s">
        <v>57</v>
      </c>
      <c r="AX1020" s="31" t="s">
        <v>67</v>
      </c>
      <c r="AY1020" s="31" t="s">
        <v>68</v>
      </c>
      <c r="AZ1020" s="31" t="s">
        <v>144</v>
      </c>
      <c r="BA1020" s="31" t="s">
        <v>12284</v>
      </c>
      <c r="BB1020" s="31" t="s">
        <v>50</v>
      </c>
      <c r="BC1020" s="31" t="s">
        <v>50</v>
      </c>
      <c r="BD1020" s="31" t="s">
        <v>50</v>
      </c>
      <c r="BE1020" s="31" t="s">
        <v>50</v>
      </c>
      <c r="BF1020" s="31" t="s">
        <v>50</v>
      </c>
    </row>
    <row r="1021" spans="1:58" ht="45" x14ac:dyDescent="0.25">
      <c r="A1021" s="31" t="s">
        <v>203</v>
      </c>
      <c r="B1021" s="31" t="s">
        <v>49</v>
      </c>
      <c r="C1021" s="32">
        <v>12</v>
      </c>
      <c r="D1021" s="31" t="s">
        <v>50</v>
      </c>
      <c r="E1021" s="31" t="s">
        <v>194</v>
      </c>
      <c r="F1021" s="31" t="s">
        <v>92</v>
      </c>
      <c r="G1021" s="31" t="s">
        <v>99</v>
      </c>
      <c r="H1021" s="31" t="s">
        <v>100</v>
      </c>
      <c r="I1021" s="31" t="s">
        <v>59</v>
      </c>
      <c r="J1021" s="31" t="s">
        <v>54</v>
      </c>
      <c r="K1021" s="31" t="s">
        <v>54</v>
      </c>
      <c r="L1021" s="31" t="s">
        <v>55</v>
      </c>
      <c r="M1021" s="31" t="s">
        <v>96</v>
      </c>
      <c r="N1021" s="31" t="s">
        <v>50</v>
      </c>
      <c r="O1021" s="31" t="s">
        <v>57</v>
      </c>
      <c r="P1021" s="31" t="s">
        <v>50</v>
      </c>
      <c r="Q1021" s="31" t="s">
        <v>205</v>
      </c>
      <c r="R1021" s="31" t="s">
        <v>129</v>
      </c>
      <c r="S1021" s="31" t="s">
        <v>59</v>
      </c>
      <c r="T1021" s="31" t="s">
        <v>50</v>
      </c>
      <c r="U1021" s="31" t="s">
        <v>50</v>
      </c>
      <c r="V1021" s="31" t="s">
        <v>50</v>
      </c>
      <c r="W1021" s="31" t="s">
        <v>50</v>
      </c>
      <c r="X1021" s="31" t="s">
        <v>50</v>
      </c>
      <c r="Y1021" s="31" t="s">
        <v>50</v>
      </c>
      <c r="Z1021" s="31" t="s">
        <v>62</v>
      </c>
      <c r="AA1021" s="31" t="s">
        <v>50</v>
      </c>
      <c r="AB1021" s="31" t="s">
        <v>50</v>
      </c>
      <c r="AC1021" s="31" t="s">
        <v>87</v>
      </c>
      <c r="AD1021" s="31" t="s">
        <v>72</v>
      </c>
      <c r="AE1021" s="2">
        <f t="shared" si="166"/>
        <v>36</v>
      </c>
      <c r="AF1021" s="31" t="s">
        <v>52</v>
      </c>
      <c r="AG1021" s="31" t="s">
        <v>129</v>
      </c>
      <c r="AH1021" s="31" t="s">
        <v>144</v>
      </c>
      <c r="AI1021" s="31" t="s">
        <v>12285</v>
      </c>
      <c r="AJ1021" s="31">
        <f t="shared" si="167"/>
        <v>0</v>
      </c>
      <c r="AK1021" s="34">
        <f t="shared" si="168"/>
        <v>-99</v>
      </c>
      <c r="AL1021" s="30">
        <f t="shared" si="169"/>
        <v>-99</v>
      </c>
      <c r="AM1021" s="5">
        <f t="shared" si="173"/>
        <v>13.5</v>
      </c>
      <c r="AN1021" s="5">
        <f t="shared" si="174"/>
        <v>0</v>
      </c>
      <c r="AO1021" s="30">
        <f t="shared" si="175"/>
        <v>0</v>
      </c>
      <c r="AP1021" s="30">
        <f t="shared" si="170"/>
        <v>0</v>
      </c>
      <c r="AQ1021" t="str">
        <f t="shared" si="171"/>
        <v>2002 - 2005</v>
      </c>
      <c r="AR1021" s="2">
        <f t="shared" si="172"/>
        <v>2005</v>
      </c>
      <c r="AS1021" s="2">
        <f t="shared" si="176"/>
        <v>-99</v>
      </c>
      <c r="AT1021" s="31" t="s">
        <v>50</v>
      </c>
      <c r="AU1021" s="31" t="s">
        <v>50</v>
      </c>
      <c r="AV1021" s="31" t="s">
        <v>66</v>
      </c>
      <c r="AW1021" s="31" t="s">
        <v>57</v>
      </c>
      <c r="AX1021" s="31" t="s">
        <v>67</v>
      </c>
      <c r="AY1021" s="31" t="s">
        <v>68</v>
      </c>
      <c r="AZ1021" s="31" t="s">
        <v>144</v>
      </c>
      <c r="BA1021" s="31" t="s">
        <v>12285</v>
      </c>
      <c r="BB1021" s="31" t="s">
        <v>50</v>
      </c>
      <c r="BC1021" s="31" t="s">
        <v>50</v>
      </c>
      <c r="BD1021" s="31" t="s">
        <v>50</v>
      </c>
      <c r="BE1021" s="31" t="s">
        <v>50</v>
      </c>
      <c r="BF1021" s="31" t="s">
        <v>50</v>
      </c>
    </row>
    <row r="1022" spans="1:58" ht="45" x14ac:dyDescent="0.25">
      <c r="A1022" s="31" t="s">
        <v>203</v>
      </c>
      <c r="B1022" s="31" t="s">
        <v>49</v>
      </c>
      <c r="C1022" s="32">
        <v>16</v>
      </c>
      <c r="D1022" s="31" t="s">
        <v>50</v>
      </c>
      <c r="E1022" s="31" t="s">
        <v>194</v>
      </c>
      <c r="F1022" s="31" t="s">
        <v>92</v>
      </c>
      <c r="G1022" s="31" t="s">
        <v>99</v>
      </c>
      <c r="H1022" s="31" t="s">
        <v>100</v>
      </c>
      <c r="I1022" s="31" t="s">
        <v>304</v>
      </c>
      <c r="J1022" s="31" t="s">
        <v>54</v>
      </c>
      <c r="K1022" s="31" t="s">
        <v>60</v>
      </c>
      <c r="L1022" s="31" t="s">
        <v>55</v>
      </c>
      <c r="M1022" s="31" t="s">
        <v>51</v>
      </c>
      <c r="N1022" s="31" t="s">
        <v>50</v>
      </c>
      <c r="O1022" s="31" t="s">
        <v>57</v>
      </c>
      <c r="P1022" s="31" t="s">
        <v>50</v>
      </c>
      <c r="Q1022" s="31" t="s">
        <v>205</v>
      </c>
      <c r="R1022" s="31" t="s">
        <v>129</v>
      </c>
      <c r="S1022" s="31" t="s">
        <v>59</v>
      </c>
      <c r="T1022" s="31" t="s">
        <v>50</v>
      </c>
      <c r="U1022" s="31" t="s">
        <v>50</v>
      </c>
      <c r="V1022" s="31" t="s">
        <v>50</v>
      </c>
      <c r="W1022" s="31" t="s">
        <v>50</v>
      </c>
      <c r="X1022" s="31" t="s">
        <v>50</v>
      </c>
      <c r="Y1022" s="31" t="s">
        <v>50</v>
      </c>
      <c r="Z1022" s="31" t="s">
        <v>62</v>
      </c>
      <c r="AA1022" s="31" t="s">
        <v>50</v>
      </c>
      <c r="AB1022" s="31" t="s">
        <v>50</v>
      </c>
      <c r="AC1022" s="31" t="s">
        <v>87</v>
      </c>
      <c r="AD1022" s="31" t="s">
        <v>72</v>
      </c>
      <c r="AE1022" s="2">
        <f t="shared" si="166"/>
        <v>36</v>
      </c>
      <c r="AF1022" s="31" t="s">
        <v>52</v>
      </c>
      <c r="AG1022" s="31" t="s">
        <v>129</v>
      </c>
      <c r="AH1022" s="31" t="s">
        <v>144</v>
      </c>
      <c r="AI1022" s="31" t="s">
        <v>12286</v>
      </c>
      <c r="AJ1022" s="31">
        <f t="shared" si="167"/>
        <v>0</v>
      </c>
      <c r="AK1022" s="34">
        <f t="shared" si="168"/>
        <v>-99</v>
      </c>
      <c r="AL1022" s="30">
        <f t="shared" si="169"/>
        <v>-99</v>
      </c>
      <c r="AM1022" s="5">
        <f t="shared" si="173"/>
        <v>13.5</v>
      </c>
      <c r="AN1022" s="5">
        <f t="shared" si="174"/>
        <v>0</v>
      </c>
      <c r="AO1022" s="30">
        <f t="shared" si="175"/>
        <v>0</v>
      </c>
      <c r="AP1022" s="30">
        <f t="shared" si="170"/>
        <v>0</v>
      </c>
      <c r="AQ1022" t="str">
        <f t="shared" si="171"/>
        <v>2002 - 2005</v>
      </c>
      <c r="AR1022" s="2">
        <f t="shared" si="172"/>
        <v>2005</v>
      </c>
      <c r="AS1022" s="2">
        <f t="shared" si="176"/>
        <v>-99</v>
      </c>
      <c r="AT1022" s="31" t="s">
        <v>50</v>
      </c>
      <c r="AU1022" s="31" t="s">
        <v>50</v>
      </c>
      <c r="AV1022" s="31" t="s">
        <v>66</v>
      </c>
      <c r="AW1022" s="31" t="s">
        <v>57</v>
      </c>
      <c r="AX1022" s="31" t="s">
        <v>67</v>
      </c>
      <c r="AY1022" s="31" t="s">
        <v>68</v>
      </c>
      <c r="AZ1022" s="31" t="s">
        <v>144</v>
      </c>
      <c r="BA1022" s="31" t="s">
        <v>12286</v>
      </c>
      <c r="BB1022" s="31" t="s">
        <v>50</v>
      </c>
      <c r="BC1022" s="31" t="s">
        <v>50</v>
      </c>
      <c r="BD1022" s="31" t="s">
        <v>50</v>
      </c>
      <c r="BE1022" s="31" t="s">
        <v>50</v>
      </c>
      <c r="BF1022" s="31" t="s">
        <v>50</v>
      </c>
    </row>
    <row r="1023" spans="1:58" ht="45" x14ac:dyDescent="0.25">
      <c r="A1023" s="31" t="s">
        <v>203</v>
      </c>
      <c r="B1023" s="31" t="s">
        <v>49</v>
      </c>
      <c r="C1023" s="32">
        <v>19</v>
      </c>
      <c r="D1023" s="31" t="s">
        <v>50</v>
      </c>
      <c r="E1023" s="31" t="s">
        <v>194</v>
      </c>
      <c r="F1023" s="31" t="s">
        <v>92</v>
      </c>
      <c r="G1023" s="31" t="s">
        <v>99</v>
      </c>
      <c r="H1023" s="31" t="s">
        <v>100</v>
      </c>
      <c r="I1023" s="31" t="s">
        <v>86</v>
      </c>
      <c r="J1023" s="31" t="s">
        <v>54</v>
      </c>
      <c r="K1023" s="31" t="s">
        <v>60</v>
      </c>
      <c r="L1023" s="31" t="s">
        <v>55</v>
      </c>
      <c r="M1023" s="31" t="s">
        <v>51</v>
      </c>
      <c r="N1023" s="31" t="s">
        <v>50</v>
      </c>
      <c r="O1023" s="31" t="s">
        <v>57</v>
      </c>
      <c r="P1023" s="31" t="s">
        <v>50</v>
      </c>
      <c r="Q1023" s="31" t="s">
        <v>205</v>
      </c>
      <c r="R1023" s="31" t="s">
        <v>129</v>
      </c>
      <c r="S1023" s="31" t="s">
        <v>59</v>
      </c>
      <c r="T1023" s="31" t="s">
        <v>50</v>
      </c>
      <c r="U1023" s="31" t="s">
        <v>50</v>
      </c>
      <c r="V1023" s="31" t="s">
        <v>50</v>
      </c>
      <c r="W1023" s="31" t="s">
        <v>50</v>
      </c>
      <c r="X1023" s="31" t="s">
        <v>50</v>
      </c>
      <c r="Y1023" s="31" t="s">
        <v>50</v>
      </c>
      <c r="Z1023" s="31" t="s">
        <v>62</v>
      </c>
      <c r="AA1023" s="31" t="s">
        <v>50</v>
      </c>
      <c r="AB1023" s="31" t="s">
        <v>50</v>
      </c>
      <c r="AC1023" s="31" t="s">
        <v>87</v>
      </c>
      <c r="AD1023" s="31" t="s">
        <v>72</v>
      </c>
      <c r="AE1023" s="2">
        <f t="shared" si="166"/>
        <v>36</v>
      </c>
      <c r="AF1023" s="31" t="s">
        <v>52</v>
      </c>
      <c r="AG1023" s="31" t="s">
        <v>129</v>
      </c>
      <c r="AH1023" s="31" t="s">
        <v>144</v>
      </c>
      <c r="AI1023" s="31" t="s">
        <v>12287</v>
      </c>
      <c r="AJ1023" s="31">
        <f t="shared" si="167"/>
        <v>0</v>
      </c>
      <c r="AK1023" s="34">
        <f t="shared" si="168"/>
        <v>-99</v>
      </c>
      <c r="AL1023" s="30">
        <f t="shared" si="169"/>
        <v>-99</v>
      </c>
      <c r="AM1023" s="5">
        <f t="shared" si="173"/>
        <v>13.5</v>
      </c>
      <c r="AN1023" s="5">
        <f t="shared" si="174"/>
        <v>0</v>
      </c>
      <c r="AO1023" s="30">
        <f t="shared" si="175"/>
        <v>0</v>
      </c>
      <c r="AP1023" s="30">
        <f t="shared" si="170"/>
        <v>0</v>
      </c>
      <c r="AQ1023" t="str">
        <f t="shared" si="171"/>
        <v>2002 - 2005</v>
      </c>
      <c r="AR1023" s="2">
        <f t="shared" si="172"/>
        <v>2005</v>
      </c>
      <c r="AS1023" s="2">
        <f t="shared" si="176"/>
        <v>-99</v>
      </c>
      <c r="AT1023" s="31" t="s">
        <v>50</v>
      </c>
      <c r="AU1023" s="31" t="s">
        <v>50</v>
      </c>
      <c r="AV1023" s="31" t="s">
        <v>66</v>
      </c>
      <c r="AW1023" s="31" t="s">
        <v>57</v>
      </c>
      <c r="AX1023" s="31" t="s">
        <v>67</v>
      </c>
      <c r="AY1023" s="31" t="s">
        <v>68</v>
      </c>
      <c r="AZ1023" s="31" t="s">
        <v>144</v>
      </c>
      <c r="BA1023" s="31" t="s">
        <v>12287</v>
      </c>
      <c r="BB1023" s="31" t="s">
        <v>50</v>
      </c>
      <c r="BC1023" s="31" t="s">
        <v>50</v>
      </c>
      <c r="BD1023" s="31" t="s">
        <v>50</v>
      </c>
      <c r="BE1023" s="31" t="s">
        <v>50</v>
      </c>
      <c r="BF1023" s="31" t="s">
        <v>50</v>
      </c>
    </row>
    <row r="1024" spans="1:58" ht="45" x14ac:dyDescent="0.25">
      <c r="A1024" s="31" t="s">
        <v>203</v>
      </c>
      <c r="B1024" s="31" t="s">
        <v>49</v>
      </c>
      <c r="C1024" s="32">
        <v>21</v>
      </c>
      <c r="D1024" s="31" t="s">
        <v>50</v>
      </c>
      <c r="E1024" s="31" t="s">
        <v>194</v>
      </c>
      <c r="F1024" s="31" t="s">
        <v>92</v>
      </c>
      <c r="G1024" s="31" t="s">
        <v>99</v>
      </c>
      <c r="H1024" s="31" t="s">
        <v>100</v>
      </c>
      <c r="I1024" s="31" t="s">
        <v>57</v>
      </c>
      <c r="J1024" s="31" t="s">
        <v>54</v>
      </c>
      <c r="K1024" s="31" t="s">
        <v>60</v>
      </c>
      <c r="L1024" s="31" t="s">
        <v>55</v>
      </c>
      <c r="M1024" s="31" t="s">
        <v>85</v>
      </c>
      <c r="N1024" s="31" t="s">
        <v>50</v>
      </c>
      <c r="O1024" s="31" t="s">
        <v>57</v>
      </c>
      <c r="P1024" s="31" t="s">
        <v>50</v>
      </c>
      <c r="Q1024" s="31" t="s">
        <v>205</v>
      </c>
      <c r="R1024" s="31" t="s">
        <v>129</v>
      </c>
      <c r="S1024" s="31" t="s">
        <v>59</v>
      </c>
      <c r="T1024" s="31" t="s">
        <v>50</v>
      </c>
      <c r="U1024" s="31" t="s">
        <v>50</v>
      </c>
      <c r="V1024" s="31" t="s">
        <v>50</v>
      </c>
      <c r="W1024" s="31" t="s">
        <v>50</v>
      </c>
      <c r="X1024" s="31" t="s">
        <v>50</v>
      </c>
      <c r="Y1024" s="31" t="s">
        <v>50</v>
      </c>
      <c r="Z1024" s="31" t="s">
        <v>62</v>
      </c>
      <c r="AA1024" s="31" t="s">
        <v>50</v>
      </c>
      <c r="AB1024" s="31" t="s">
        <v>50</v>
      </c>
      <c r="AC1024" s="31" t="s">
        <v>87</v>
      </c>
      <c r="AD1024" s="31" t="s">
        <v>72</v>
      </c>
      <c r="AE1024" s="2">
        <f t="shared" si="166"/>
        <v>36</v>
      </c>
      <c r="AF1024" s="31" t="s">
        <v>52</v>
      </c>
      <c r="AG1024" s="31" t="s">
        <v>129</v>
      </c>
      <c r="AH1024" s="31" t="s">
        <v>144</v>
      </c>
      <c r="AI1024" s="31" t="s">
        <v>12288</v>
      </c>
      <c r="AJ1024" s="31">
        <f t="shared" si="167"/>
        <v>0</v>
      </c>
      <c r="AK1024" s="34">
        <f t="shared" si="168"/>
        <v>-99</v>
      </c>
      <c r="AL1024" s="30">
        <f t="shared" si="169"/>
        <v>-99</v>
      </c>
      <c r="AM1024" s="5">
        <f t="shared" si="173"/>
        <v>13.5</v>
      </c>
      <c r="AN1024" s="5">
        <f t="shared" si="174"/>
        <v>0</v>
      </c>
      <c r="AO1024" s="30">
        <f t="shared" si="175"/>
        <v>0</v>
      </c>
      <c r="AP1024" s="30">
        <f t="shared" si="170"/>
        <v>0</v>
      </c>
      <c r="AQ1024" t="str">
        <f t="shared" si="171"/>
        <v>2002 - 2005</v>
      </c>
      <c r="AR1024" s="2">
        <f t="shared" si="172"/>
        <v>2005</v>
      </c>
      <c r="AS1024" s="2">
        <f t="shared" si="176"/>
        <v>-99</v>
      </c>
      <c r="AT1024" s="31" t="s">
        <v>50</v>
      </c>
      <c r="AU1024" s="31" t="s">
        <v>50</v>
      </c>
      <c r="AV1024" s="31" t="s">
        <v>66</v>
      </c>
      <c r="AW1024" s="31" t="s">
        <v>57</v>
      </c>
      <c r="AX1024" s="31" t="s">
        <v>67</v>
      </c>
      <c r="AY1024" s="31" t="s">
        <v>68</v>
      </c>
      <c r="AZ1024" s="31" t="s">
        <v>144</v>
      </c>
      <c r="BA1024" s="31" t="s">
        <v>12288</v>
      </c>
      <c r="BB1024" s="31" t="s">
        <v>50</v>
      </c>
      <c r="BC1024" s="31" t="s">
        <v>50</v>
      </c>
      <c r="BD1024" s="31" t="s">
        <v>50</v>
      </c>
      <c r="BE1024" s="31" t="s">
        <v>50</v>
      </c>
      <c r="BF1024" s="31" t="s">
        <v>50</v>
      </c>
    </row>
    <row r="1025" spans="1:58" ht="45" x14ac:dyDescent="0.25">
      <c r="A1025" s="31" t="s">
        <v>203</v>
      </c>
      <c r="B1025" s="31" t="s">
        <v>49</v>
      </c>
      <c r="C1025" s="32">
        <v>24</v>
      </c>
      <c r="D1025" s="31" t="s">
        <v>50</v>
      </c>
      <c r="E1025" s="31" t="s">
        <v>194</v>
      </c>
      <c r="F1025" s="31" t="s">
        <v>92</v>
      </c>
      <c r="G1025" s="31" t="s">
        <v>99</v>
      </c>
      <c r="H1025" s="31" t="s">
        <v>100</v>
      </c>
      <c r="I1025" s="31" t="s">
        <v>173</v>
      </c>
      <c r="J1025" s="31" t="s">
        <v>54</v>
      </c>
      <c r="K1025" s="31" t="s">
        <v>60</v>
      </c>
      <c r="L1025" s="31" t="s">
        <v>55</v>
      </c>
      <c r="M1025" s="31" t="s">
        <v>51</v>
      </c>
      <c r="N1025" s="31" t="s">
        <v>50</v>
      </c>
      <c r="O1025" s="31" t="s">
        <v>57</v>
      </c>
      <c r="P1025" s="31" t="s">
        <v>50</v>
      </c>
      <c r="Q1025" s="31" t="s">
        <v>205</v>
      </c>
      <c r="R1025" s="31" t="s">
        <v>129</v>
      </c>
      <c r="S1025" s="31" t="s">
        <v>59</v>
      </c>
      <c r="T1025" s="31" t="s">
        <v>50</v>
      </c>
      <c r="U1025" s="31" t="s">
        <v>50</v>
      </c>
      <c r="V1025" s="31" t="s">
        <v>50</v>
      </c>
      <c r="W1025" s="31" t="s">
        <v>50</v>
      </c>
      <c r="X1025" s="31" t="s">
        <v>50</v>
      </c>
      <c r="Y1025" s="31" t="s">
        <v>50</v>
      </c>
      <c r="Z1025" s="31" t="s">
        <v>62</v>
      </c>
      <c r="AA1025" s="31" t="s">
        <v>50</v>
      </c>
      <c r="AB1025" s="31" t="s">
        <v>50</v>
      </c>
      <c r="AC1025" s="31" t="s">
        <v>87</v>
      </c>
      <c r="AD1025" s="31" t="s">
        <v>72</v>
      </c>
      <c r="AE1025" s="2">
        <f t="shared" si="166"/>
        <v>36</v>
      </c>
      <c r="AF1025" s="31" t="s">
        <v>52</v>
      </c>
      <c r="AG1025" s="31" t="s">
        <v>129</v>
      </c>
      <c r="AH1025" s="31" t="s">
        <v>144</v>
      </c>
      <c r="AI1025" s="31" t="s">
        <v>12286</v>
      </c>
      <c r="AJ1025" s="31">
        <f t="shared" si="167"/>
        <v>0</v>
      </c>
      <c r="AK1025" s="34">
        <f t="shared" si="168"/>
        <v>-99</v>
      </c>
      <c r="AL1025" s="30">
        <f t="shared" si="169"/>
        <v>-99</v>
      </c>
      <c r="AM1025" s="5">
        <f t="shared" si="173"/>
        <v>13.5</v>
      </c>
      <c r="AN1025" s="5">
        <f t="shared" si="174"/>
        <v>0</v>
      </c>
      <c r="AO1025" s="30">
        <f t="shared" si="175"/>
        <v>0</v>
      </c>
      <c r="AP1025" s="30">
        <f t="shared" si="170"/>
        <v>0</v>
      </c>
      <c r="AQ1025" t="str">
        <f t="shared" si="171"/>
        <v>2002 - 2005</v>
      </c>
      <c r="AR1025" s="2">
        <f t="shared" si="172"/>
        <v>2005</v>
      </c>
      <c r="AS1025" s="2">
        <f t="shared" si="176"/>
        <v>-99</v>
      </c>
      <c r="AT1025" s="31" t="s">
        <v>50</v>
      </c>
      <c r="AU1025" s="31" t="s">
        <v>50</v>
      </c>
      <c r="AV1025" s="31" t="s">
        <v>66</v>
      </c>
      <c r="AW1025" s="31" t="s">
        <v>57</v>
      </c>
      <c r="AX1025" s="31" t="s">
        <v>67</v>
      </c>
      <c r="AY1025" s="31" t="s">
        <v>68</v>
      </c>
      <c r="AZ1025" s="31" t="s">
        <v>144</v>
      </c>
      <c r="BA1025" s="31" t="s">
        <v>12286</v>
      </c>
      <c r="BB1025" s="31" t="s">
        <v>50</v>
      </c>
      <c r="BC1025" s="31" t="s">
        <v>50</v>
      </c>
      <c r="BD1025" s="31" t="s">
        <v>50</v>
      </c>
      <c r="BE1025" s="31" t="s">
        <v>50</v>
      </c>
      <c r="BF1025" s="31" t="s">
        <v>50</v>
      </c>
    </row>
    <row r="1026" spans="1:58" ht="45" x14ac:dyDescent="0.25">
      <c r="A1026" s="31" t="s">
        <v>203</v>
      </c>
      <c r="B1026" s="31" t="s">
        <v>49</v>
      </c>
      <c r="C1026" s="32">
        <v>26</v>
      </c>
      <c r="D1026" s="31" t="s">
        <v>50</v>
      </c>
      <c r="E1026" s="31" t="s">
        <v>194</v>
      </c>
      <c r="F1026" s="31" t="s">
        <v>92</v>
      </c>
      <c r="G1026" s="31" t="s">
        <v>99</v>
      </c>
      <c r="H1026" s="31" t="s">
        <v>100</v>
      </c>
      <c r="I1026" s="31" t="s">
        <v>139</v>
      </c>
      <c r="J1026" s="31" t="s">
        <v>54</v>
      </c>
      <c r="K1026" s="31" t="s">
        <v>60</v>
      </c>
      <c r="L1026" s="31" t="s">
        <v>55</v>
      </c>
      <c r="M1026" s="31" t="s">
        <v>85</v>
      </c>
      <c r="N1026" s="31" t="s">
        <v>50</v>
      </c>
      <c r="O1026" s="31" t="s">
        <v>57</v>
      </c>
      <c r="P1026" s="31" t="s">
        <v>50</v>
      </c>
      <c r="Q1026" s="31" t="s">
        <v>205</v>
      </c>
      <c r="R1026" s="31" t="s">
        <v>129</v>
      </c>
      <c r="S1026" s="31" t="s">
        <v>59</v>
      </c>
      <c r="T1026" s="31" t="s">
        <v>50</v>
      </c>
      <c r="U1026" s="31" t="s">
        <v>50</v>
      </c>
      <c r="V1026" s="31" t="s">
        <v>50</v>
      </c>
      <c r="W1026" s="31" t="s">
        <v>50</v>
      </c>
      <c r="X1026" s="31" t="s">
        <v>50</v>
      </c>
      <c r="Y1026" s="31" t="s">
        <v>50</v>
      </c>
      <c r="Z1026" s="31" t="s">
        <v>62</v>
      </c>
      <c r="AA1026" s="31" t="s">
        <v>50</v>
      </c>
      <c r="AB1026" s="31" t="s">
        <v>50</v>
      </c>
      <c r="AC1026" s="31" t="s">
        <v>87</v>
      </c>
      <c r="AD1026" s="31" t="s">
        <v>72</v>
      </c>
      <c r="AE1026" s="2">
        <f t="shared" si="166"/>
        <v>36</v>
      </c>
      <c r="AF1026" s="31" t="s">
        <v>52</v>
      </c>
      <c r="AG1026" s="31" t="s">
        <v>129</v>
      </c>
      <c r="AH1026" s="31" t="s">
        <v>144</v>
      </c>
      <c r="AI1026" s="31" t="s">
        <v>12289</v>
      </c>
      <c r="AJ1026" s="31">
        <f t="shared" si="167"/>
        <v>0</v>
      </c>
      <c r="AK1026" s="34">
        <f t="shared" si="168"/>
        <v>-99</v>
      </c>
      <c r="AL1026" s="30">
        <f t="shared" si="169"/>
        <v>-99</v>
      </c>
      <c r="AM1026" s="5">
        <f t="shared" si="173"/>
        <v>13.5</v>
      </c>
      <c r="AN1026" s="5">
        <f t="shared" si="174"/>
        <v>0</v>
      </c>
      <c r="AO1026" s="30">
        <f t="shared" si="175"/>
        <v>0</v>
      </c>
      <c r="AP1026" s="30">
        <f t="shared" si="170"/>
        <v>0</v>
      </c>
      <c r="AQ1026" t="str">
        <f t="shared" si="171"/>
        <v>2002 - 2005</v>
      </c>
      <c r="AR1026" s="2">
        <f t="shared" si="172"/>
        <v>2005</v>
      </c>
      <c r="AS1026" s="2">
        <f t="shared" si="176"/>
        <v>-99</v>
      </c>
      <c r="AT1026" s="31" t="s">
        <v>50</v>
      </c>
      <c r="AU1026" s="31" t="s">
        <v>50</v>
      </c>
      <c r="AV1026" s="31" t="s">
        <v>66</v>
      </c>
      <c r="AW1026" s="31" t="s">
        <v>57</v>
      </c>
      <c r="AX1026" s="31" t="s">
        <v>67</v>
      </c>
      <c r="AY1026" s="31" t="s">
        <v>68</v>
      </c>
      <c r="AZ1026" s="31" t="s">
        <v>144</v>
      </c>
      <c r="BA1026" s="31" t="s">
        <v>12289</v>
      </c>
      <c r="BB1026" s="31" t="s">
        <v>50</v>
      </c>
      <c r="BC1026" s="31" t="s">
        <v>50</v>
      </c>
      <c r="BD1026" s="31" t="s">
        <v>50</v>
      </c>
      <c r="BE1026" s="31" t="s">
        <v>50</v>
      </c>
      <c r="BF1026" s="31" t="s">
        <v>50</v>
      </c>
    </row>
    <row r="1027" spans="1:58" ht="45" x14ac:dyDescent="0.25">
      <c r="A1027" s="31" t="s">
        <v>203</v>
      </c>
      <c r="B1027" s="31" t="s">
        <v>49</v>
      </c>
      <c r="C1027" s="32">
        <v>28</v>
      </c>
      <c r="D1027" s="31" t="s">
        <v>50</v>
      </c>
      <c r="E1027" s="31" t="s">
        <v>194</v>
      </c>
      <c r="F1027" s="31" t="s">
        <v>92</v>
      </c>
      <c r="G1027" s="31" t="s">
        <v>99</v>
      </c>
      <c r="H1027" s="31" t="s">
        <v>100</v>
      </c>
      <c r="I1027" s="31" t="s">
        <v>996</v>
      </c>
      <c r="J1027" s="31" t="s">
        <v>54</v>
      </c>
      <c r="K1027" s="31" t="s">
        <v>54</v>
      </c>
      <c r="L1027" s="31" t="s">
        <v>55</v>
      </c>
      <c r="M1027" s="31" t="s">
        <v>72</v>
      </c>
      <c r="N1027" s="31" t="s">
        <v>50</v>
      </c>
      <c r="O1027" s="31" t="s">
        <v>57</v>
      </c>
      <c r="P1027" s="31" t="s">
        <v>50</v>
      </c>
      <c r="Q1027" s="31" t="s">
        <v>205</v>
      </c>
      <c r="R1027" s="31" t="s">
        <v>129</v>
      </c>
      <c r="S1027" s="31" t="s">
        <v>59</v>
      </c>
      <c r="T1027" s="31" t="s">
        <v>50</v>
      </c>
      <c r="U1027" s="31" t="s">
        <v>50</v>
      </c>
      <c r="V1027" s="31" t="s">
        <v>50</v>
      </c>
      <c r="W1027" s="31" t="s">
        <v>50</v>
      </c>
      <c r="X1027" s="31" t="s">
        <v>50</v>
      </c>
      <c r="Y1027" s="31" t="s">
        <v>50</v>
      </c>
      <c r="Z1027" s="31" t="s">
        <v>62</v>
      </c>
      <c r="AA1027" s="31" t="s">
        <v>50</v>
      </c>
      <c r="AB1027" s="31" t="s">
        <v>50</v>
      </c>
      <c r="AC1027" s="31" t="s">
        <v>87</v>
      </c>
      <c r="AD1027" s="31" t="s">
        <v>72</v>
      </c>
      <c r="AE1027" s="2">
        <f t="shared" si="166"/>
        <v>36</v>
      </c>
      <c r="AF1027" s="31" t="s">
        <v>52</v>
      </c>
      <c r="AG1027" s="31" t="s">
        <v>129</v>
      </c>
      <c r="AH1027" s="31" t="s">
        <v>144</v>
      </c>
      <c r="AI1027" s="31" t="s">
        <v>12286</v>
      </c>
      <c r="AJ1027" s="31">
        <f t="shared" si="167"/>
        <v>0</v>
      </c>
      <c r="AK1027" s="34">
        <f t="shared" si="168"/>
        <v>-99</v>
      </c>
      <c r="AL1027" s="30">
        <f t="shared" si="169"/>
        <v>-99</v>
      </c>
      <c r="AM1027" s="5">
        <f t="shared" si="173"/>
        <v>13.5</v>
      </c>
      <c r="AN1027" s="5">
        <f t="shared" si="174"/>
        <v>0</v>
      </c>
      <c r="AO1027" s="30">
        <f t="shared" si="175"/>
        <v>0</v>
      </c>
      <c r="AP1027" s="30">
        <f t="shared" si="170"/>
        <v>0</v>
      </c>
      <c r="AQ1027" t="str">
        <f t="shared" si="171"/>
        <v>2002 - 2005</v>
      </c>
      <c r="AR1027" s="2">
        <f t="shared" si="172"/>
        <v>2005</v>
      </c>
      <c r="AS1027" s="2">
        <f t="shared" si="176"/>
        <v>-99</v>
      </c>
      <c r="AT1027" s="31" t="s">
        <v>50</v>
      </c>
      <c r="AU1027" s="31" t="s">
        <v>50</v>
      </c>
      <c r="AV1027" s="31" t="s">
        <v>66</v>
      </c>
      <c r="AW1027" s="31" t="s">
        <v>57</v>
      </c>
      <c r="AX1027" s="31" t="s">
        <v>67</v>
      </c>
      <c r="AY1027" s="31" t="s">
        <v>68</v>
      </c>
      <c r="AZ1027" s="31" t="s">
        <v>144</v>
      </c>
      <c r="BA1027" s="31" t="s">
        <v>12286</v>
      </c>
      <c r="BB1027" s="31" t="s">
        <v>50</v>
      </c>
      <c r="BC1027" s="31" t="s">
        <v>50</v>
      </c>
      <c r="BD1027" s="31" t="s">
        <v>50</v>
      </c>
      <c r="BE1027" s="31" t="s">
        <v>50</v>
      </c>
      <c r="BF1027" s="31" t="s">
        <v>50</v>
      </c>
    </row>
    <row r="1028" spans="1:58" ht="45" x14ac:dyDescent="0.25">
      <c r="A1028" s="31" t="s">
        <v>207</v>
      </c>
      <c r="B1028" s="31" t="s">
        <v>49</v>
      </c>
      <c r="C1028" s="32">
        <v>3</v>
      </c>
      <c r="D1028" s="31" t="s">
        <v>50</v>
      </c>
      <c r="E1028" s="31" t="s">
        <v>51</v>
      </c>
      <c r="F1028" s="31" t="s">
        <v>52</v>
      </c>
      <c r="G1028" s="31" t="s">
        <v>50</v>
      </c>
      <c r="H1028" s="31" t="s">
        <v>50</v>
      </c>
      <c r="I1028" s="31" t="s">
        <v>53</v>
      </c>
      <c r="J1028" s="31" t="s">
        <v>54</v>
      </c>
      <c r="K1028" s="31" t="s">
        <v>54</v>
      </c>
      <c r="L1028" s="31" t="s">
        <v>55</v>
      </c>
      <c r="M1028" s="31" t="s">
        <v>72</v>
      </c>
      <c r="N1028" s="31" t="s">
        <v>56</v>
      </c>
      <c r="O1028" s="31" t="s">
        <v>57</v>
      </c>
      <c r="P1028" s="31" t="s">
        <v>50</v>
      </c>
      <c r="Q1028" s="31" t="s">
        <v>115</v>
      </c>
      <c r="R1028" s="31" t="s">
        <v>74</v>
      </c>
      <c r="S1028" s="31" t="s">
        <v>59</v>
      </c>
      <c r="T1028" s="31" t="s">
        <v>60</v>
      </c>
      <c r="U1028" s="31" t="s">
        <v>60</v>
      </c>
      <c r="V1028" s="31" t="s">
        <v>60</v>
      </c>
      <c r="W1028" s="31" t="s">
        <v>50</v>
      </c>
      <c r="X1028" s="31" t="s">
        <v>50</v>
      </c>
      <c r="Y1028" s="31" t="s">
        <v>50</v>
      </c>
      <c r="Z1028" s="31" t="s">
        <v>62</v>
      </c>
      <c r="AA1028" s="31" t="s">
        <v>50</v>
      </c>
      <c r="AB1028" s="31" t="s">
        <v>50</v>
      </c>
      <c r="AC1028" s="31" t="s">
        <v>87</v>
      </c>
      <c r="AD1028" s="31" t="s">
        <v>72</v>
      </c>
      <c r="AE1028" s="2">
        <f t="shared" ref="AE1028:AE1091" si="177">IF(AG1028="k",VALUE(AF1028),IF(AG1028="T",AF1028*12,IF(TRIM(AF1028)="","NA",AF1028)))</f>
        <v>36</v>
      </c>
      <c r="AF1028" s="31" t="s">
        <v>191</v>
      </c>
      <c r="AG1028" s="31" t="s">
        <v>76</v>
      </c>
      <c r="AH1028" s="31" t="s">
        <v>77</v>
      </c>
      <c r="AI1028" s="31" t="s">
        <v>12290</v>
      </c>
      <c r="AJ1028" s="31">
        <f t="shared" ref="AJ1028:AJ1091" si="178">IF(AS1028&gt;0,VALUE(M1028),0)</f>
        <v>0</v>
      </c>
      <c r="AK1028" s="34">
        <f t="shared" ref="AK1028:AK1091" si="179">IF(AS1028&gt;0,IF(P1028&lt;&gt;"",2013-VALUE(P1028),IF(Q1028&lt;&gt;"",2013-VALUE(Q1028),-99)),-99)</f>
        <v>-99</v>
      </c>
      <c r="AL1028" s="30">
        <f t="shared" ref="AL1028:AL1091" si="180">IF(OR((2013-AR1028)=AK1028,AK1028=-99),-99,AK1028)</f>
        <v>-99</v>
      </c>
      <c r="AM1028" s="5">
        <f t="shared" si="173"/>
        <v>0</v>
      </c>
      <c r="AN1028" s="5">
        <f t="shared" si="174"/>
        <v>0</v>
      </c>
      <c r="AO1028" s="30">
        <f t="shared" si="175"/>
        <v>0</v>
      </c>
      <c r="AP1028" s="30">
        <f t="shared" ref="AP1028:AP1091" si="181">AN1028*AS1028</f>
        <v>0</v>
      </c>
      <c r="AQ1028" t="str">
        <f t="shared" ref="AQ1028:AQ1091" si="182">IF(OR(ISERROR(AR1028),AR1028=0),0,VLOOKUP(AR1028,tblVintages,2,TRUE))</f>
        <v>Before 1978</v>
      </c>
      <c r="AR1028" s="2">
        <f t="shared" ref="AR1028:AR1091" si="183">VLOOKUP(A1028,tblBldgInfo,7,FALSE)</f>
        <v>1974</v>
      </c>
      <c r="AS1028" s="2">
        <f t="shared" si="176"/>
        <v>-99</v>
      </c>
      <c r="AT1028" s="31" t="s">
        <v>50</v>
      </c>
      <c r="AU1028" s="31" t="s">
        <v>50</v>
      </c>
      <c r="AV1028" s="31" t="s">
        <v>141</v>
      </c>
      <c r="AW1028" s="31" t="s">
        <v>86</v>
      </c>
      <c r="AX1028" s="31" t="s">
        <v>50</v>
      </c>
      <c r="AY1028" s="31" t="s">
        <v>50</v>
      </c>
      <c r="AZ1028" s="31" t="s">
        <v>50</v>
      </c>
      <c r="BA1028" s="31" t="s">
        <v>50</v>
      </c>
      <c r="BB1028" s="31" t="s">
        <v>67</v>
      </c>
      <c r="BC1028" s="31" t="s">
        <v>53</v>
      </c>
      <c r="BD1028" s="31" t="s">
        <v>50</v>
      </c>
      <c r="BE1028" s="31" t="s">
        <v>50</v>
      </c>
      <c r="BF1028" s="31" t="s">
        <v>50</v>
      </c>
    </row>
    <row r="1029" spans="1:58" ht="45" x14ac:dyDescent="0.25">
      <c r="A1029" s="31" t="s">
        <v>972</v>
      </c>
      <c r="B1029" s="31" t="s">
        <v>49</v>
      </c>
      <c r="C1029" s="32">
        <v>4</v>
      </c>
      <c r="D1029" s="31" t="s">
        <v>50</v>
      </c>
      <c r="E1029" s="31" t="s">
        <v>99</v>
      </c>
      <c r="F1029" s="31" t="s">
        <v>102</v>
      </c>
      <c r="G1029" s="31" t="s">
        <v>50</v>
      </c>
      <c r="H1029" s="31" t="s">
        <v>50</v>
      </c>
      <c r="I1029" s="31" t="s">
        <v>53</v>
      </c>
      <c r="J1029" s="31" t="s">
        <v>54</v>
      </c>
      <c r="K1029" s="31" t="s">
        <v>54</v>
      </c>
      <c r="L1029" s="31" t="s">
        <v>55</v>
      </c>
      <c r="M1029" s="31" t="s">
        <v>72</v>
      </c>
      <c r="N1029" s="31" t="s">
        <v>50</v>
      </c>
      <c r="O1029" s="31" t="s">
        <v>57</v>
      </c>
      <c r="P1029" s="31" t="s">
        <v>50</v>
      </c>
      <c r="Q1029" s="31" t="s">
        <v>50</v>
      </c>
      <c r="R1029" s="31" t="s">
        <v>74</v>
      </c>
      <c r="S1029" s="31" t="s">
        <v>59</v>
      </c>
      <c r="T1029" s="31" t="s">
        <v>60</v>
      </c>
      <c r="U1029" s="31" t="s">
        <v>60</v>
      </c>
      <c r="V1029" s="31" t="s">
        <v>66</v>
      </c>
      <c r="W1029" s="31" t="s">
        <v>50</v>
      </c>
      <c r="X1029" s="31" t="s">
        <v>92</v>
      </c>
      <c r="Y1029" s="31" t="s">
        <v>60</v>
      </c>
      <c r="Z1029" s="31" t="s">
        <v>62</v>
      </c>
      <c r="AA1029" s="31" t="s">
        <v>50</v>
      </c>
      <c r="AB1029" s="31" t="s">
        <v>50</v>
      </c>
      <c r="AC1029" s="31" t="s">
        <v>87</v>
      </c>
      <c r="AD1029" s="31" t="s">
        <v>72</v>
      </c>
      <c r="AE1029" s="2">
        <f t="shared" si="177"/>
        <v>36</v>
      </c>
      <c r="AF1029" s="31" t="s">
        <v>52</v>
      </c>
      <c r="AG1029" s="31" t="s">
        <v>129</v>
      </c>
      <c r="AH1029" s="31" t="s">
        <v>152</v>
      </c>
      <c r="AI1029" s="31" t="s">
        <v>12291</v>
      </c>
      <c r="AJ1029" s="31">
        <f t="shared" si="178"/>
        <v>0</v>
      </c>
      <c r="AK1029" s="34">
        <f t="shared" si="179"/>
        <v>-99</v>
      </c>
      <c r="AL1029" s="30">
        <f t="shared" si="180"/>
        <v>-99</v>
      </c>
      <c r="AM1029" s="5">
        <f t="shared" ref="AM1029:AM1092" si="184">VLOOKUP(A1029,tblSiteWeights,4,FALSE)</f>
        <v>106.34</v>
      </c>
      <c r="AN1029" s="5">
        <f t="shared" ref="AN1029:AN1092" si="185">IF(AND(AS1029&gt;0,AM1029&gt;0),M1029*AE1029,0)</f>
        <v>0</v>
      </c>
      <c r="AO1029" s="30">
        <f t="shared" ref="AO1029:AO1092" si="186">AN1029*AS1029</f>
        <v>0</v>
      </c>
      <c r="AP1029" s="30">
        <f t="shared" si="181"/>
        <v>0</v>
      </c>
      <c r="AQ1029" t="str">
        <f t="shared" si="182"/>
        <v>1993 - 2001</v>
      </c>
      <c r="AR1029" s="2">
        <f t="shared" si="183"/>
        <v>1995</v>
      </c>
      <c r="AS1029" s="2">
        <f t="shared" ref="AS1029:AS1092" si="187">IF(OR(AM1029=0,AU1029=""),-99,VALUE(AU1029))</f>
        <v>-99</v>
      </c>
      <c r="AT1029" s="31" t="s">
        <v>50</v>
      </c>
      <c r="AU1029" s="31" t="s">
        <v>50</v>
      </c>
      <c r="AV1029" s="31" t="s">
        <v>66</v>
      </c>
      <c r="AW1029" s="31" t="s">
        <v>57</v>
      </c>
      <c r="AX1029" s="31" t="s">
        <v>267</v>
      </c>
      <c r="AY1029" s="31" t="s">
        <v>68</v>
      </c>
      <c r="AZ1029" s="31" t="s">
        <v>152</v>
      </c>
      <c r="BA1029" s="31" t="s">
        <v>12291</v>
      </c>
      <c r="BB1029" s="31" t="s">
        <v>67</v>
      </c>
      <c r="BC1029" s="31" t="s">
        <v>129</v>
      </c>
      <c r="BD1029" s="31" t="s">
        <v>50</v>
      </c>
      <c r="BE1029" s="31" t="s">
        <v>50</v>
      </c>
      <c r="BF1029" s="31" t="s">
        <v>50</v>
      </c>
    </row>
    <row r="1030" spans="1:58" ht="45" x14ac:dyDescent="0.25">
      <c r="A1030" s="31" t="s">
        <v>2205</v>
      </c>
      <c r="B1030" s="31" t="s">
        <v>49</v>
      </c>
      <c r="C1030" s="32">
        <v>4</v>
      </c>
      <c r="D1030" s="31" t="s">
        <v>50</v>
      </c>
      <c r="E1030" s="31" t="s">
        <v>71</v>
      </c>
      <c r="F1030" s="31" t="s">
        <v>96</v>
      </c>
      <c r="G1030" s="31" t="s">
        <v>50</v>
      </c>
      <c r="H1030" s="31" t="s">
        <v>50</v>
      </c>
      <c r="I1030" s="31" t="s">
        <v>53</v>
      </c>
      <c r="J1030" s="31" t="s">
        <v>54</v>
      </c>
      <c r="K1030" s="31" t="s">
        <v>54</v>
      </c>
      <c r="L1030" s="31" t="s">
        <v>55</v>
      </c>
      <c r="M1030" s="31" t="s">
        <v>84</v>
      </c>
      <c r="N1030" s="31" t="s">
        <v>50</v>
      </c>
      <c r="O1030" s="31" t="s">
        <v>57</v>
      </c>
      <c r="P1030" s="31" t="s">
        <v>50</v>
      </c>
      <c r="Q1030" s="31" t="s">
        <v>50</v>
      </c>
      <c r="R1030" s="31" t="s">
        <v>129</v>
      </c>
      <c r="S1030" s="31" t="s">
        <v>59</v>
      </c>
      <c r="T1030" s="31" t="s">
        <v>50</v>
      </c>
      <c r="U1030" s="31" t="s">
        <v>50</v>
      </c>
      <c r="V1030" s="31" t="s">
        <v>50</v>
      </c>
      <c r="W1030" s="31" t="s">
        <v>50</v>
      </c>
      <c r="X1030" s="31" t="s">
        <v>50</v>
      </c>
      <c r="Y1030" s="31" t="s">
        <v>50</v>
      </c>
      <c r="Z1030" s="31" t="s">
        <v>62</v>
      </c>
      <c r="AA1030" s="31" t="s">
        <v>50</v>
      </c>
      <c r="AB1030" s="31" t="s">
        <v>50</v>
      </c>
      <c r="AC1030" s="31" t="s">
        <v>63</v>
      </c>
      <c r="AD1030" s="31" t="s">
        <v>72</v>
      </c>
      <c r="AE1030" s="2">
        <f t="shared" si="177"/>
        <v>36</v>
      </c>
      <c r="AF1030" s="31" t="s">
        <v>52</v>
      </c>
      <c r="AG1030" s="31" t="s">
        <v>129</v>
      </c>
      <c r="AH1030" s="31" t="s">
        <v>377</v>
      </c>
      <c r="AI1030" s="31" t="s">
        <v>12292</v>
      </c>
      <c r="AJ1030" s="31">
        <f t="shared" si="178"/>
        <v>0</v>
      </c>
      <c r="AK1030" s="34">
        <f t="shared" si="179"/>
        <v>-99</v>
      </c>
      <c r="AL1030" s="30">
        <f t="shared" si="180"/>
        <v>-99</v>
      </c>
      <c r="AM1030" s="5">
        <f t="shared" si="184"/>
        <v>68.55</v>
      </c>
      <c r="AN1030" s="5">
        <f t="shared" si="185"/>
        <v>0</v>
      </c>
      <c r="AO1030" s="30">
        <f t="shared" si="186"/>
        <v>0</v>
      </c>
      <c r="AP1030" s="30">
        <f t="shared" si="181"/>
        <v>0</v>
      </c>
      <c r="AQ1030" t="str">
        <f t="shared" si="182"/>
        <v>1978 - 1992</v>
      </c>
      <c r="AR1030" s="2">
        <f t="shared" si="183"/>
        <v>1992</v>
      </c>
      <c r="AS1030" s="2">
        <f t="shared" si="187"/>
        <v>-99</v>
      </c>
      <c r="AT1030" s="31" t="s">
        <v>50</v>
      </c>
      <c r="AU1030" s="31" t="s">
        <v>50</v>
      </c>
      <c r="AV1030" s="31" t="s">
        <v>141</v>
      </c>
      <c r="AW1030" s="31" t="s">
        <v>86</v>
      </c>
      <c r="AX1030" s="31" t="s">
        <v>221</v>
      </c>
      <c r="AY1030" s="31" t="s">
        <v>179</v>
      </c>
      <c r="AZ1030" s="31" t="s">
        <v>50</v>
      </c>
      <c r="BA1030" s="31" t="s">
        <v>50</v>
      </c>
      <c r="BB1030" s="31" t="s">
        <v>50</v>
      </c>
      <c r="BC1030" s="31" t="s">
        <v>50</v>
      </c>
      <c r="BD1030" s="31" t="s">
        <v>50</v>
      </c>
      <c r="BE1030" s="31" t="s">
        <v>50</v>
      </c>
      <c r="BF1030" s="31" t="s">
        <v>50</v>
      </c>
    </row>
    <row r="1031" spans="1:58" ht="45" x14ac:dyDescent="0.25">
      <c r="A1031" s="31" t="s">
        <v>213</v>
      </c>
      <c r="B1031" s="31" t="s">
        <v>49</v>
      </c>
      <c r="C1031" s="32">
        <v>5</v>
      </c>
      <c r="D1031" s="31" t="s">
        <v>50</v>
      </c>
      <c r="E1031" s="31" t="s">
        <v>84</v>
      </c>
      <c r="F1031" s="31" t="s">
        <v>85</v>
      </c>
      <c r="G1031" s="31" t="s">
        <v>84</v>
      </c>
      <c r="H1031" s="31" t="s">
        <v>85</v>
      </c>
      <c r="I1031" s="31" t="s">
        <v>53</v>
      </c>
      <c r="J1031" s="31" t="s">
        <v>54</v>
      </c>
      <c r="K1031" s="31" t="s">
        <v>54</v>
      </c>
      <c r="L1031" s="31" t="s">
        <v>55</v>
      </c>
      <c r="M1031" s="31" t="s">
        <v>214</v>
      </c>
      <c r="N1031" s="31" t="s">
        <v>50</v>
      </c>
      <c r="O1031" s="31" t="s">
        <v>66</v>
      </c>
      <c r="P1031" s="31" t="s">
        <v>215</v>
      </c>
      <c r="Q1031" s="31" t="s">
        <v>50</v>
      </c>
      <c r="R1031" s="31" t="s">
        <v>74</v>
      </c>
      <c r="S1031" s="31" t="s">
        <v>58</v>
      </c>
      <c r="T1031" s="31" t="s">
        <v>60</v>
      </c>
      <c r="U1031" s="31" t="s">
        <v>60</v>
      </c>
      <c r="V1031" s="31" t="s">
        <v>50</v>
      </c>
      <c r="W1031" s="31" t="s">
        <v>50</v>
      </c>
      <c r="X1031" s="31" t="s">
        <v>50</v>
      </c>
      <c r="Y1031" s="31" t="s">
        <v>50</v>
      </c>
      <c r="Z1031" s="31" t="s">
        <v>62</v>
      </c>
      <c r="AA1031" s="31" t="s">
        <v>50</v>
      </c>
      <c r="AB1031" s="31" t="s">
        <v>50</v>
      </c>
      <c r="AC1031" s="31" t="s">
        <v>87</v>
      </c>
      <c r="AD1031" s="31" t="s">
        <v>72</v>
      </c>
      <c r="AE1031" s="2">
        <f t="shared" si="177"/>
        <v>36</v>
      </c>
      <c r="AF1031" s="31" t="s">
        <v>52</v>
      </c>
      <c r="AG1031" s="31" t="s">
        <v>129</v>
      </c>
      <c r="AH1031" s="31" t="s">
        <v>152</v>
      </c>
      <c r="AI1031" s="31" t="s">
        <v>216</v>
      </c>
      <c r="AJ1031" s="31">
        <f t="shared" si="178"/>
        <v>19</v>
      </c>
      <c r="AK1031" s="34">
        <f t="shared" si="179"/>
        <v>11</v>
      </c>
      <c r="AL1031" s="30">
        <f t="shared" si="180"/>
        <v>11</v>
      </c>
      <c r="AM1031" s="5">
        <f t="shared" si="184"/>
        <v>32.549999999999997</v>
      </c>
      <c r="AN1031" s="5">
        <f t="shared" si="185"/>
        <v>684</v>
      </c>
      <c r="AO1031" s="30">
        <f t="shared" si="186"/>
        <v>8892</v>
      </c>
      <c r="AP1031" s="30">
        <f t="shared" si="181"/>
        <v>8892</v>
      </c>
      <c r="AQ1031" t="str">
        <f t="shared" si="182"/>
        <v>Before 1978</v>
      </c>
      <c r="AR1031" s="2">
        <f t="shared" si="183"/>
        <v>1962</v>
      </c>
      <c r="AS1031" s="2">
        <f t="shared" si="187"/>
        <v>13</v>
      </c>
      <c r="AT1031" s="31" t="s">
        <v>217</v>
      </c>
      <c r="AU1031" s="31" t="s">
        <v>100</v>
      </c>
      <c r="AV1031" s="31" t="s">
        <v>66</v>
      </c>
      <c r="AW1031" s="31" t="s">
        <v>57</v>
      </c>
      <c r="AX1031" s="31" t="s">
        <v>218</v>
      </c>
      <c r="AY1031" s="31" t="s">
        <v>68</v>
      </c>
      <c r="AZ1031" s="31" t="s">
        <v>152</v>
      </c>
      <c r="BA1031" s="31" t="s">
        <v>219</v>
      </c>
      <c r="BB1031" s="31" t="s">
        <v>154</v>
      </c>
      <c r="BC1031" s="31" t="s">
        <v>129</v>
      </c>
      <c r="BD1031" s="31" t="s">
        <v>50</v>
      </c>
      <c r="BE1031" s="31" t="s">
        <v>50</v>
      </c>
      <c r="BF1031" s="31" t="s">
        <v>50</v>
      </c>
    </row>
    <row r="1032" spans="1:58" ht="45" x14ac:dyDescent="0.25">
      <c r="A1032" s="31" t="s">
        <v>220</v>
      </c>
      <c r="B1032" s="31" t="s">
        <v>49</v>
      </c>
      <c r="C1032" s="32">
        <v>6</v>
      </c>
      <c r="D1032" s="31" t="s">
        <v>50</v>
      </c>
      <c r="E1032" s="31" t="s">
        <v>72</v>
      </c>
      <c r="F1032" s="31" t="s">
        <v>51</v>
      </c>
      <c r="G1032" s="31" t="s">
        <v>50</v>
      </c>
      <c r="H1032" s="31" t="s">
        <v>50</v>
      </c>
      <c r="I1032" s="31" t="s">
        <v>53</v>
      </c>
      <c r="J1032" s="31" t="s">
        <v>54</v>
      </c>
      <c r="K1032" s="31" t="s">
        <v>54</v>
      </c>
      <c r="L1032" s="31" t="s">
        <v>55</v>
      </c>
      <c r="M1032" s="31" t="s">
        <v>72</v>
      </c>
      <c r="N1032" s="31" t="s">
        <v>50</v>
      </c>
      <c r="O1032" s="31" t="s">
        <v>66</v>
      </c>
      <c r="P1032" s="31" t="s">
        <v>50</v>
      </c>
      <c r="Q1032" s="31" t="s">
        <v>50</v>
      </c>
      <c r="R1032" s="31" t="s">
        <v>74</v>
      </c>
      <c r="S1032" s="31" t="s">
        <v>59</v>
      </c>
      <c r="T1032" s="31" t="s">
        <v>60</v>
      </c>
      <c r="U1032" s="31" t="s">
        <v>60</v>
      </c>
      <c r="V1032" s="31" t="s">
        <v>60</v>
      </c>
      <c r="W1032" s="31" t="s">
        <v>50</v>
      </c>
      <c r="X1032" s="31" t="s">
        <v>366</v>
      </c>
      <c r="Y1032" s="31" t="s">
        <v>50</v>
      </c>
      <c r="Z1032" s="31" t="s">
        <v>62</v>
      </c>
      <c r="AA1032" s="31" t="s">
        <v>50</v>
      </c>
      <c r="AB1032" s="31" t="s">
        <v>50</v>
      </c>
      <c r="AC1032" s="31" t="s">
        <v>87</v>
      </c>
      <c r="AD1032" s="31" t="s">
        <v>72</v>
      </c>
      <c r="AE1032" s="2">
        <f t="shared" si="177"/>
        <v>36</v>
      </c>
      <c r="AF1032" s="31" t="s">
        <v>52</v>
      </c>
      <c r="AG1032" s="31" t="s">
        <v>129</v>
      </c>
      <c r="AH1032" s="31" t="s">
        <v>77</v>
      </c>
      <c r="AI1032" s="31" t="s">
        <v>12293</v>
      </c>
      <c r="AJ1032" s="31">
        <f t="shared" si="178"/>
        <v>0</v>
      </c>
      <c r="AK1032" s="34">
        <f t="shared" si="179"/>
        <v>-99</v>
      </c>
      <c r="AL1032" s="30">
        <f t="shared" si="180"/>
        <v>-99</v>
      </c>
      <c r="AM1032" s="5">
        <f t="shared" si="184"/>
        <v>19.62</v>
      </c>
      <c r="AN1032" s="5">
        <f t="shared" si="185"/>
        <v>0</v>
      </c>
      <c r="AO1032" s="30">
        <f t="shared" si="186"/>
        <v>0</v>
      </c>
      <c r="AP1032" s="30">
        <f t="shared" si="181"/>
        <v>0</v>
      </c>
      <c r="AQ1032" t="str">
        <f t="shared" si="182"/>
        <v>1978 - 1992</v>
      </c>
      <c r="AR1032" s="2">
        <f t="shared" si="183"/>
        <v>1980</v>
      </c>
      <c r="AS1032" s="2">
        <f t="shared" si="187"/>
        <v>-99</v>
      </c>
      <c r="AT1032" s="31" t="s">
        <v>50</v>
      </c>
      <c r="AU1032" s="31" t="s">
        <v>50</v>
      </c>
      <c r="AV1032" s="31" t="s">
        <v>66</v>
      </c>
      <c r="AW1032" s="31" t="s">
        <v>57</v>
      </c>
      <c r="AX1032" s="31" t="s">
        <v>81</v>
      </c>
      <c r="AY1032" s="31" t="s">
        <v>68</v>
      </c>
      <c r="AZ1032" s="31" t="s">
        <v>77</v>
      </c>
      <c r="BA1032" s="31" t="s">
        <v>12293</v>
      </c>
      <c r="BB1032" s="31" t="s">
        <v>67</v>
      </c>
      <c r="BC1032" s="31" t="s">
        <v>53</v>
      </c>
      <c r="BD1032" s="31" t="s">
        <v>50</v>
      </c>
      <c r="BE1032" s="31" t="s">
        <v>50</v>
      </c>
      <c r="BF1032" s="31" t="s">
        <v>50</v>
      </c>
    </row>
    <row r="1033" spans="1:58" ht="45" x14ac:dyDescent="0.25">
      <c r="A1033" s="31" t="s">
        <v>977</v>
      </c>
      <c r="B1033" s="31" t="s">
        <v>49</v>
      </c>
      <c r="C1033" s="32">
        <v>3</v>
      </c>
      <c r="D1033" s="31" t="s">
        <v>50</v>
      </c>
      <c r="E1033" s="31" t="s">
        <v>92</v>
      </c>
      <c r="F1033" s="31" t="s">
        <v>99</v>
      </c>
      <c r="G1033" s="31" t="s">
        <v>50</v>
      </c>
      <c r="H1033" s="31" t="s">
        <v>50</v>
      </c>
      <c r="I1033" s="31" t="s">
        <v>53</v>
      </c>
      <c r="J1033" s="31" t="s">
        <v>54</v>
      </c>
      <c r="K1033" s="31" t="s">
        <v>54</v>
      </c>
      <c r="L1033" s="31" t="s">
        <v>55</v>
      </c>
      <c r="M1033" s="31" t="s">
        <v>51</v>
      </c>
      <c r="N1033" s="31" t="s">
        <v>50</v>
      </c>
      <c r="O1033" s="31" t="s">
        <v>66</v>
      </c>
      <c r="P1033" s="31" t="s">
        <v>320</v>
      </c>
      <c r="Q1033" s="31" t="s">
        <v>50</v>
      </c>
      <c r="R1033" s="31" t="s">
        <v>86</v>
      </c>
      <c r="S1033" s="31" t="s">
        <v>58</v>
      </c>
      <c r="T1033" s="31" t="s">
        <v>60</v>
      </c>
      <c r="U1033" s="31" t="s">
        <v>60</v>
      </c>
      <c r="V1033" s="31" t="s">
        <v>86</v>
      </c>
      <c r="W1033" s="31" t="s">
        <v>50</v>
      </c>
      <c r="X1033" s="31" t="s">
        <v>50</v>
      </c>
      <c r="Y1033" s="31" t="s">
        <v>54</v>
      </c>
      <c r="Z1033" s="31" t="s">
        <v>62</v>
      </c>
      <c r="AA1033" s="31" t="s">
        <v>50</v>
      </c>
      <c r="AB1033" s="31" t="s">
        <v>50</v>
      </c>
      <c r="AC1033" s="31" t="s">
        <v>87</v>
      </c>
      <c r="AD1033" s="31" t="s">
        <v>72</v>
      </c>
      <c r="AE1033" s="2">
        <f t="shared" si="177"/>
        <v>36</v>
      </c>
      <c r="AF1033" s="31" t="s">
        <v>52</v>
      </c>
      <c r="AG1033" s="31" t="s">
        <v>129</v>
      </c>
      <c r="AH1033" s="31" t="s">
        <v>269</v>
      </c>
      <c r="AI1033" s="31" t="s">
        <v>12294</v>
      </c>
      <c r="AJ1033" s="31">
        <f t="shared" si="178"/>
        <v>0</v>
      </c>
      <c r="AK1033" s="34">
        <f t="shared" si="179"/>
        <v>-99</v>
      </c>
      <c r="AL1033" s="30">
        <f t="shared" si="180"/>
        <v>-99</v>
      </c>
      <c r="AM1033" s="5">
        <f t="shared" si="184"/>
        <v>53.66</v>
      </c>
      <c r="AN1033" s="5">
        <f t="shared" si="185"/>
        <v>0</v>
      </c>
      <c r="AO1033" s="30">
        <f t="shared" si="186"/>
        <v>0</v>
      </c>
      <c r="AP1033" s="30">
        <f t="shared" si="181"/>
        <v>0</v>
      </c>
      <c r="AQ1033" t="str">
        <f t="shared" si="182"/>
        <v>1993 - 2001</v>
      </c>
      <c r="AR1033" s="2">
        <f t="shared" si="183"/>
        <v>1997</v>
      </c>
      <c r="AS1033" s="2">
        <f t="shared" si="187"/>
        <v>-99</v>
      </c>
      <c r="AT1033" s="31" t="s">
        <v>50</v>
      </c>
      <c r="AU1033" s="31" t="s">
        <v>50</v>
      </c>
      <c r="AV1033" s="31" t="s">
        <v>66</v>
      </c>
      <c r="AW1033" s="31" t="s">
        <v>57</v>
      </c>
      <c r="AX1033" s="31" t="s">
        <v>439</v>
      </c>
      <c r="AY1033" s="31" t="s">
        <v>68</v>
      </c>
      <c r="AZ1033" s="31" t="s">
        <v>50</v>
      </c>
      <c r="BA1033" s="31" t="s">
        <v>50</v>
      </c>
      <c r="BB1033" s="31" t="s">
        <v>67</v>
      </c>
      <c r="BC1033" s="31" t="s">
        <v>129</v>
      </c>
      <c r="BD1033" s="31" t="s">
        <v>50</v>
      </c>
      <c r="BE1033" s="31" t="s">
        <v>50</v>
      </c>
      <c r="BF1033" s="31" t="s">
        <v>50</v>
      </c>
    </row>
    <row r="1034" spans="1:58" ht="45" x14ac:dyDescent="0.25">
      <c r="A1034" s="31" t="s">
        <v>234</v>
      </c>
      <c r="B1034" s="31" t="s">
        <v>49</v>
      </c>
      <c r="C1034" s="32">
        <v>1</v>
      </c>
      <c r="D1034" s="31" t="s">
        <v>50</v>
      </c>
      <c r="E1034" s="31" t="s">
        <v>84</v>
      </c>
      <c r="F1034" s="31" t="s">
        <v>85</v>
      </c>
      <c r="G1034" s="31" t="s">
        <v>194</v>
      </c>
      <c r="H1034" s="31" t="s">
        <v>92</v>
      </c>
      <c r="I1034" s="31" t="s">
        <v>53</v>
      </c>
      <c r="J1034" s="31" t="s">
        <v>54</v>
      </c>
      <c r="K1034" s="31" t="s">
        <v>54</v>
      </c>
      <c r="L1034" s="31" t="s">
        <v>55</v>
      </c>
      <c r="M1034" s="31" t="s">
        <v>235</v>
      </c>
      <c r="N1034" s="31" t="s">
        <v>50</v>
      </c>
      <c r="O1034" s="31" t="s">
        <v>66</v>
      </c>
      <c r="P1034" s="31" t="s">
        <v>50</v>
      </c>
      <c r="Q1034" s="31" t="s">
        <v>50</v>
      </c>
      <c r="R1034" s="31" t="s">
        <v>74</v>
      </c>
      <c r="S1034" s="31" t="s">
        <v>58</v>
      </c>
      <c r="T1034" s="31" t="s">
        <v>60</v>
      </c>
      <c r="U1034" s="31" t="s">
        <v>60</v>
      </c>
      <c r="V1034" s="31" t="s">
        <v>86</v>
      </c>
      <c r="W1034" s="31" t="s">
        <v>50</v>
      </c>
      <c r="X1034" s="31" t="s">
        <v>50</v>
      </c>
      <c r="Y1034" s="31" t="s">
        <v>61</v>
      </c>
      <c r="Z1034" s="31" t="s">
        <v>62</v>
      </c>
      <c r="AA1034" s="31" t="s">
        <v>50</v>
      </c>
      <c r="AB1034" s="31" t="s">
        <v>50</v>
      </c>
      <c r="AC1034" s="31" t="s">
        <v>87</v>
      </c>
      <c r="AD1034" s="31" t="s">
        <v>72</v>
      </c>
      <c r="AE1034" s="2">
        <f t="shared" si="177"/>
        <v>36</v>
      </c>
      <c r="AF1034" s="31" t="s">
        <v>52</v>
      </c>
      <c r="AG1034" s="31" t="s">
        <v>129</v>
      </c>
      <c r="AH1034" s="31" t="s">
        <v>152</v>
      </c>
      <c r="AI1034" s="31" t="s">
        <v>236</v>
      </c>
      <c r="AJ1034" s="31">
        <f t="shared" si="178"/>
        <v>53</v>
      </c>
      <c r="AK1034" s="34">
        <f t="shared" si="179"/>
        <v>-99</v>
      </c>
      <c r="AL1034" s="30">
        <f t="shared" si="180"/>
        <v>-99</v>
      </c>
      <c r="AM1034" s="5">
        <f t="shared" si="184"/>
        <v>32.549999999999997</v>
      </c>
      <c r="AN1034" s="5">
        <f t="shared" si="185"/>
        <v>1908</v>
      </c>
      <c r="AO1034" s="30">
        <f t="shared" si="186"/>
        <v>24804</v>
      </c>
      <c r="AP1034" s="30">
        <f t="shared" si="181"/>
        <v>24804</v>
      </c>
      <c r="AQ1034" t="str">
        <f t="shared" si="182"/>
        <v>Before 1978</v>
      </c>
      <c r="AR1034" s="2">
        <f t="shared" si="183"/>
        <v>1960</v>
      </c>
      <c r="AS1034" s="2">
        <f t="shared" si="187"/>
        <v>13</v>
      </c>
      <c r="AT1034" s="31" t="s">
        <v>217</v>
      </c>
      <c r="AU1034" s="31" t="s">
        <v>100</v>
      </c>
      <c r="AV1034" s="31" t="s">
        <v>66</v>
      </c>
      <c r="AW1034" s="31" t="s">
        <v>57</v>
      </c>
      <c r="AX1034" s="31" t="s">
        <v>184</v>
      </c>
      <c r="AY1034" s="31" t="s">
        <v>68</v>
      </c>
      <c r="AZ1034" s="31" t="s">
        <v>152</v>
      </c>
      <c r="BA1034" s="31" t="s">
        <v>236</v>
      </c>
      <c r="BB1034" s="31" t="s">
        <v>154</v>
      </c>
      <c r="BC1034" s="31" t="s">
        <v>129</v>
      </c>
      <c r="BD1034" s="31" t="s">
        <v>50</v>
      </c>
      <c r="BE1034" s="31" t="s">
        <v>50</v>
      </c>
      <c r="BF1034" s="31" t="s">
        <v>50</v>
      </c>
    </row>
    <row r="1035" spans="1:58" ht="45" x14ac:dyDescent="0.25">
      <c r="A1035" s="31" t="s">
        <v>2237</v>
      </c>
      <c r="B1035" s="31" t="s">
        <v>49</v>
      </c>
      <c r="C1035" s="32">
        <v>9</v>
      </c>
      <c r="D1035" s="31" t="s">
        <v>50</v>
      </c>
      <c r="E1035" s="31" t="s">
        <v>85</v>
      </c>
      <c r="F1035" s="31" t="s">
        <v>70</v>
      </c>
      <c r="G1035" s="31" t="s">
        <v>71</v>
      </c>
      <c r="H1035" s="31" t="s">
        <v>96</v>
      </c>
      <c r="I1035" s="31" t="s">
        <v>66</v>
      </c>
      <c r="J1035" s="31" t="s">
        <v>54</v>
      </c>
      <c r="K1035" s="31" t="s">
        <v>54</v>
      </c>
      <c r="L1035" s="31" t="s">
        <v>55</v>
      </c>
      <c r="M1035" s="31" t="s">
        <v>116</v>
      </c>
      <c r="N1035" s="31" t="s">
        <v>50</v>
      </c>
      <c r="O1035" s="31" t="s">
        <v>66</v>
      </c>
      <c r="P1035" s="31" t="s">
        <v>50</v>
      </c>
      <c r="Q1035" s="31" t="s">
        <v>50</v>
      </c>
      <c r="R1035" s="31" t="s">
        <v>86</v>
      </c>
      <c r="S1035" s="31" t="s">
        <v>59</v>
      </c>
      <c r="T1035" s="31" t="s">
        <v>50</v>
      </c>
      <c r="U1035" s="31" t="s">
        <v>50</v>
      </c>
      <c r="V1035" s="31" t="s">
        <v>60</v>
      </c>
      <c r="W1035" s="31" t="s">
        <v>50</v>
      </c>
      <c r="X1035" s="31" t="s">
        <v>50</v>
      </c>
      <c r="Y1035" s="31" t="s">
        <v>50</v>
      </c>
      <c r="Z1035" s="31" t="s">
        <v>62</v>
      </c>
      <c r="AA1035" s="31" t="s">
        <v>50</v>
      </c>
      <c r="AB1035" s="31" t="s">
        <v>50</v>
      </c>
      <c r="AC1035" s="31" t="s">
        <v>87</v>
      </c>
      <c r="AD1035" s="31" t="s">
        <v>72</v>
      </c>
      <c r="AE1035" s="2">
        <f t="shared" si="177"/>
        <v>36</v>
      </c>
      <c r="AF1035" s="31" t="s">
        <v>52</v>
      </c>
      <c r="AG1035" s="31" t="s">
        <v>129</v>
      </c>
      <c r="AH1035" s="31" t="s">
        <v>77</v>
      </c>
      <c r="AI1035" s="31" t="s">
        <v>12295</v>
      </c>
      <c r="AJ1035" s="31">
        <f t="shared" si="178"/>
        <v>0</v>
      </c>
      <c r="AK1035" s="34">
        <f t="shared" si="179"/>
        <v>-99</v>
      </c>
      <c r="AL1035" s="30">
        <f t="shared" si="180"/>
        <v>-99</v>
      </c>
      <c r="AM1035" s="5">
        <f t="shared" si="184"/>
        <v>13.5</v>
      </c>
      <c r="AN1035" s="5">
        <f t="shared" si="185"/>
        <v>0</v>
      </c>
      <c r="AO1035" s="30">
        <f t="shared" si="186"/>
        <v>0</v>
      </c>
      <c r="AP1035" s="30">
        <f t="shared" si="181"/>
        <v>0</v>
      </c>
      <c r="AQ1035" t="str">
        <f t="shared" si="182"/>
        <v>Before 1978</v>
      </c>
      <c r="AR1035" s="2">
        <f t="shared" si="183"/>
        <v>1922</v>
      </c>
      <c r="AS1035" s="2">
        <f t="shared" si="187"/>
        <v>-99</v>
      </c>
      <c r="AT1035" s="31" t="s">
        <v>50</v>
      </c>
      <c r="AU1035" s="31" t="s">
        <v>50</v>
      </c>
      <c r="AV1035" s="31" t="s">
        <v>66</v>
      </c>
      <c r="AW1035" s="31" t="s">
        <v>57</v>
      </c>
      <c r="AX1035" s="31" t="s">
        <v>50</v>
      </c>
      <c r="AY1035" s="31" t="s">
        <v>50</v>
      </c>
      <c r="AZ1035" s="31" t="s">
        <v>77</v>
      </c>
      <c r="BA1035" s="31" t="s">
        <v>12295</v>
      </c>
      <c r="BB1035" s="31" t="s">
        <v>50</v>
      </c>
      <c r="BC1035" s="31" t="s">
        <v>50</v>
      </c>
      <c r="BD1035" s="31" t="s">
        <v>50</v>
      </c>
      <c r="BE1035" s="31" t="s">
        <v>50</v>
      </c>
      <c r="BF1035" s="31" t="s">
        <v>50</v>
      </c>
    </row>
    <row r="1036" spans="1:58" ht="45" x14ac:dyDescent="0.25">
      <c r="A1036" s="31" t="s">
        <v>257</v>
      </c>
      <c r="B1036" s="31" t="s">
        <v>49</v>
      </c>
      <c r="C1036" s="32">
        <v>3</v>
      </c>
      <c r="D1036" s="31" t="s">
        <v>50</v>
      </c>
      <c r="E1036" s="31" t="s">
        <v>85</v>
      </c>
      <c r="F1036" s="31" t="s">
        <v>70</v>
      </c>
      <c r="G1036" s="31" t="s">
        <v>50</v>
      </c>
      <c r="H1036" s="31" t="s">
        <v>50</v>
      </c>
      <c r="I1036" s="31" t="s">
        <v>53</v>
      </c>
      <c r="J1036" s="31" t="s">
        <v>54</v>
      </c>
      <c r="K1036" s="31" t="s">
        <v>54</v>
      </c>
      <c r="L1036" s="31" t="s">
        <v>128</v>
      </c>
      <c r="M1036" s="31" t="s">
        <v>51</v>
      </c>
      <c r="N1036" s="31" t="s">
        <v>50</v>
      </c>
      <c r="O1036" s="31" t="s">
        <v>57</v>
      </c>
      <c r="P1036" s="31" t="s">
        <v>11644</v>
      </c>
      <c r="Q1036" s="31" t="s">
        <v>50</v>
      </c>
      <c r="R1036" s="31" t="s">
        <v>58</v>
      </c>
      <c r="S1036" s="31" t="s">
        <v>58</v>
      </c>
      <c r="T1036" s="31" t="s">
        <v>60</v>
      </c>
      <c r="U1036" s="31" t="s">
        <v>60</v>
      </c>
      <c r="V1036" s="31" t="s">
        <v>60</v>
      </c>
      <c r="W1036" s="31" t="s">
        <v>50</v>
      </c>
      <c r="X1036" s="31" t="s">
        <v>50</v>
      </c>
      <c r="Y1036" s="31" t="s">
        <v>50</v>
      </c>
      <c r="Z1036" s="31" t="s">
        <v>62</v>
      </c>
      <c r="AA1036" s="31" t="s">
        <v>50</v>
      </c>
      <c r="AB1036" s="31" t="s">
        <v>50</v>
      </c>
      <c r="AC1036" s="31" t="s">
        <v>87</v>
      </c>
      <c r="AD1036" s="31" t="s">
        <v>72</v>
      </c>
      <c r="AE1036" s="2">
        <f t="shared" si="177"/>
        <v>36</v>
      </c>
      <c r="AF1036" s="31" t="s">
        <v>52</v>
      </c>
      <c r="AG1036" s="31" t="s">
        <v>129</v>
      </c>
      <c r="AH1036" s="31" t="s">
        <v>64</v>
      </c>
      <c r="AI1036" s="31" t="s">
        <v>12296</v>
      </c>
      <c r="AJ1036" s="31">
        <f t="shared" si="178"/>
        <v>0</v>
      </c>
      <c r="AK1036" s="34">
        <f t="shared" si="179"/>
        <v>-99</v>
      </c>
      <c r="AL1036" s="30">
        <f t="shared" si="180"/>
        <v>-99</v>
      </c>
      <c r="AM1036" s="5">
        <f t="shared" si="184"/>
        <v>38.619999999999997</v>
      </c>
      <c r="AN1036" s="5">
        <f t="shared" si="185"/>
        <v>0</v>
      </c>
      <c r="AO1036" s="30">
        <f t="shared" si="186"/>
        <v>0</v>
      </c>
      <c r="AP1036" s="30">
        <f t="shared" si="181"/>
        <v>0</v>
      </c>
      <c r="AQ1036" t="str">
        <f t="shared" si="182"/>
        <v>Before 1978</v>
      </c>
      <c r="AR1036" s="2">
        <f t="shared" si="183"/>
        <v>1927</v>
      </c>
      <c r="AS1036" s="2">
        <f t="shared" si="187"/>
        <v>-99</v>
      </c>
      <c r="AT1036" s="31" t="s">
        <v>50</v>
      </c>
      <c r="AU1036" s="31" t="s">
        <v>50</v>
      </c>
      <c r="AV1036" s="31" t="s">
        <v>141</v>
      </c>
      <c r="AW1036" s="31" t="s">
        <v>86</v>
      </c>
      <c r="AX1036" s="31" t="s">
        <v>50</v>
      </c>
      <c r="AY1036" s="31" t="s">
        <v>50</v>
      </c>
      <c r="AZ1036" s="31" t="s">
        <v>50</v>
      </c>
      <c r="BA1036" s="31" t="s">
        <v>50</v>
      </c>
      <c r="BB1036" s="31" t="s">
        <v>50</v>
      </c>
      <c r="BC1036" s="31" t="s">
        <v>50</v>
      </c>
      <c r="BD1036" s="31" t="s">
        <v>50</v>
      </c>
      <c r="BE1036" s="31" t="s">
        <v>50</v>
      </c>
      <c r="BF1036" s="31" t="s">
        <v>50</v>
      </c>
    </row>
    <row r="1037" spans="1:58" ht="45" x14ac:dyDescent="0.25">
      <c r="A1037" s="31" t="s">
        <v>257</v>
      </c>
      <c r="B1037" s="31" t="s">
        <v>49</v>
      </c>
      <c r="C1037" s="32">
        <v>4</v>
      </c>
      <c r="D1037" s="31" t="s">
        <v>50</v>
      </c>
      <c r="E1037" s="31" t="s">
        <v>85</v>
      </c>
      <c r="F1037" s="31" t="s">
        <v>70</v>
      </c>
      <c r="G1037" s="31" t="s">
        <v>50</v>
      </c>
      <c r="H1037" s="31" t="s">
        <v>50</v>
      </c>
      <c r="I1037" s="31" t="s">
        <v>53</v>
      </c>
      <c r="J1037" s="31" t="s">
        <v>54</v>
      </c>
      <c r="K1037" s="31" t="s">
        <v>54</v>
      </c>
      <c r="L1037" s="31" t="s">
        <v>128</v>
      </c>
      <c r="M1037" s="31" t="s">
        <v>51</v>
      </c>
      <c r="N1037" s="31" t="s">
        <v>56</v>
      </c>
      <c r="O1037" s="31" t="s">
        <v>57</v>
      </c>
      <c r="P1037" s="31" t="s">
        <v>1122</v>
      </c>
      <c r="Q1037" s="31" t="s">
        <v>73</v>
      </c>
      <c r="R1037" s="31" t="s">
        <v>58</v>
      </c>
      <c r="S1037" s="31" t="s">
        <v>58</v>
      </c>
      <c r="T1037" s="31" t="s">
        <v>60</v>
      </c>
      <c r="U1037" s="31" t="s">
        <v>60</v>
      </c>
      <c r="V1037" s="31" t="s">
        <v>60</v>
      </c>
      <c r="W1037" s="31" t="s">
        <v>50</v>
      </c>
      <c r="X1037" s="31" t="s">
        <v>50</v>
      </c>
      <c r="Y1037" s="31" t="s">
        <v>50</v>
      </c>
      <c r="Z1037" s="31" t="s">
        <v>62</v>
      </c>
      <c r="AA1037" s="31" t="s">
        <v>50</v>
      </c>
      <c r="AB1037" s="31" t="s">
        <v>50</v>
      </c>
      <c r="AC1037" s="31" t="s">
        <v>87</v>
      </c>
      <c r="AD1037" s="31" t="s">
        <v>72</v>
      </c>
      <c r="AE1037" s="2">
        <f t="shared" si="177"/>
        <v>36</v>
      </c>
      <c r="AF1037" s="31" t="s">
        <v>52</v>
      </c>
      <c r="AG1037" s="31" t="s">
        <v>129</v>
      </c>
      <c r="AH1037" s="31" t="s">
        <v>64</v>
      </c>
      <c r="AI1037" s="31" t="s">
        <v>12297</v>
      </c>
      <c r="AJ1037" s="31">
        <f t="shared" si="178"/>
        <v>0</v>
      </c>
      <c r="AK1037" s="34">
        <f t="shared" si="179"/>
        <v>-99</v>
      </c>
      <c r="AL1037" s="30">
        <f t="shared" si="180"/>
        <v>-99</v>
      </c>
      <c r="AM1037" s="5">
        <f t="shared" si="184"/>
        <v>38.619999999999997</v>
      </c>
      <c r="AN1037" s="5">
        <f t="shared" si="185"/>
        <v>0</v>
      </c>
      <c r="AO1037" s="30">
        <f t="shared" si="186"/>
        <v>0</v>
      </c>
      <c r="AP1037" s="30">
        <f t="shared" si="181"/>
        <v>0</v>
      </c>
      <c r="AQ1037" t="str">
        <f t="shared" si="182"/>
        <v>Before 1978</v>
      </c>
      <c r="AR1037" s="2">
        <f t="shared" si="183"/>
        <v>1927</v>
      </c>
      <c r="AS1037" s="2">
        <f t="shared" si="187"/>
        <v>-99</v>
      </c>
      <c r="AT1037" s="31" t="s">
        <v>50</v>
      </c>
      <c r="AU1037" s="31" t="s">
        <v>50</v>
      </c>
      <c r="AV1037" s="31" t="s">
        <v>141</v>
      </c>
      <c r="AW1037" s="31" t="s">
        <v>86</v>
      </c>
      <c r="AX1037" s="31" t="s">
        <v>50</v>
      </c>
      <c r="AY1037" s="31" t="s">
        <v>50</v>
      </c>
      <c r="AZ1037" s="31" t="s">
        <v>50</v>
      </c>
      <c r="BA1037" s="31" t="s">
        <v>50</v>
      </c>
      <c r="BB1037" s="31" t="s">
        <v>50</v>
      </c>
      <c r="BC1037" s="31" t="s">
        <v>50</v>
      </c>
      <c r="BD1037" s="31" t="s">
        <v>50</v>
      </c>
      <c r="BE1037" s="31" t="s">
        <v>50</v>
      </c>
      <c r="BF1037" s="31" t="s">
        <v>50</v>
      </c>
    </row>
    <row r="1038" spans="1:58" ht="45" x14ac:dyDescent="0.25">
      <c r="A1038" s="31" t="s">
        <v>2294</v>
      </c>
      <c r="B1038" s="31" t="s">
        <v>49</v>
      </c>
      <c r="C1038" s="32">
        <v>2</v>
      </c>
      <c r="D1038" s="31" t="s">
        <v>50</v>
      </c>
      <c r="E1038" s="31" t="s">
        <v>52</v>
      </c>
      <c r="F1038" s="31" t="s">
        <v>51</v>
      </c>
      <c r="G1038" s="31" t="s">
        <v>50</v>
      </c>
      <c r="H1038" s="31" t="s">
        <v>50</v>
      </c>
      <c r="I1038" s="31" t="s">
        <v>53</v>
      </c>
      <c r="J1038" s="31" t="s">
        <v>54</v>
      </c>
      <c r="K1038" s="31" t="s">
        <v>54</v>
      </c>
      <c r="L1038" s="31" t="s">
        <v>128</v>
      </c>
      <c r="M1038" s="31" t="s">
        <v>72</v>
      </c>
      <c r="N1038" s="31" t="s">
        <v>56</v>
      </c>
      <c r="O1038" s="31" t="s">
        <v>57</v>
      </c>
      <c r="P1038" s="31" t="s">
        <v>123</v>
      </c>
      <c r="Q1038" s="31" t="s">
        <v>50</v>
      </c>
      <c r="R1038" s="31" t="s">
        <v>74</v>
      </c>
      <c r="S1038" s="31" t="s">
        <v>58</v>
      </c>
      <c r="T1038" s="31" t="s">
        <v>50</v>
      </c>
      <c r="U1038" s="31" t="s">
        <v>50</v>
      </c>
      <c r="V1038" s="31" t="s">
        <v>60</v>
      </c>
      <c r="W1038" s="31" t="s">
        <v>50</v>
      </c>
      <c r="X1038" s="31" t="s">
        <v>50</v>
      </c>
      <c r="Y1038" s="31" t="s">
        <v>50</v>
      </c>
      <c r="Z1038" s="31" t="s">
        <v>62</v>
      </c>
      <c r="AA1038" s="31" t="s">
        <v>50</v>
      </c>
      <c r="AB1038" s="31" t="s">
        <v>50</v>
      </c>
      <c r="AC1038" s="31" t="s">
        <v>87</v>
      </c>
      <c r="AD1038" s="31" t="s">
        <v>72</v>
      </c>
      <c r="AE1038" s="2">
        <f t="shared" si="177"/>
        <v>36</v>
      </c>
      <c r="AF1038" s="31" t="s">
        <v>52</v>
      </c>
      <c r="AG1038" s="31" t="s">
        <v>129</v>
      </c>
      <c r="AH1038" s="31" t="s">
        <v>144</v>
      </c>
      <c r="AI1038" s="31" t="s">
        <v>12298</v>
      </c>
      <c r="AJ1038" s="31">
        <f t="shared" si="178"/>
        <v>0</v>
      </c>
      <c r="AK1038" s="34">
        <f t="shared" si="179"/>
        <v>-99</v>
      </c>
      <c r="AL1038" s="30">
        <f t="shared" si="180"/>
        <v>-99</v>
      </c>
      <c r="AM1038" s="5">
        <f t="shared" si="184"/>
        <v>396.79</v>
      </c>
      <c r="AN1038" s="5">
        <f t="shared" si="185"/>
        <v>0</v>
      </c>
      <c r="AO1038" s="30">
        <f t="shared" si="186"/>
        <v>0</v>
      </c>
      <c r="AP1038" s="30">
        <f t="shared" si="181"/>
        <v>0</v>
      </c>
      <c r="AQ1038">
        <f t="shared" si="182"/>
        <v>0</v>
      </c>
      <c r="AR1038" s="2">
        <f t="shared" si="183"/>
        <v>0</v>
      </c>
      <c r="AS1038" s="2">
        <f t="shared" si="187"/>
        <v>-99</v>
      </c>
      <c r="AT1038" s="31" t="s">
        <v>50</v>
      </c>
      <c r="AU1038" s="31" t="s">
        <v>50</v>
      </c>
      <c r="AV1038" s="31" t="s">
        <v>141</v>
      </c>
      <c r="AW1038" s="31" t="s">
        <v>86</v>
      </c>
      <c r="AX1038" s="31" t="s">
        <v>50</v>
      </c>
      <c r="AY1038" s="31" t="s">
        <v>50</v>
      </c>
      <c r="AZ1038" s="31" t="s">
        <v>144</v>
      </c>
      <c r="BA1038" s="31" t="s">
        <v>12298</v>
      </c>
      <c r="BB1038" s="31" t="s">
        <v>50</v>
      </c>
      <c r="BC1038" s="31" t="s">
        <v>50</v>
      </c>
      <c r="BD1038" s="31" t="s">
        <v>50</v>
      </c>
      <c r="BE1038" s="31" t="s">
        <v>50</v>
      </c>
      <c r="BF1038" s="31" t="s">
        <v>50</v>
      </c>
    </row>
    <row r="1039" spans="1:58" ht="45" x14ac:dyDescent="0.25">
      <c r="A1039" s="31" t="s">
        <v>2316</v>
      </c>
      <c r="B1039" s="31" t="s">
        <v>49</v>
      </c>
      <c r="C1039" s="32">
        <v>13</v>
      </c>
      <c r="D1039" s="31" t="s">
        <v>50</v>
      </c>
      <c r="E1039" s="31" t="s">
        <v>96</v>
      </c>
      <c r="F1039" s="31" t="s">
        <v>194</v>
      </c>
      <c r="G1039" s="31" t="s">
        <v>99</v>
      </c>
      <c r="H1039" s="31" t="s">
        <v>92</v>
      </c>
      <c r="I1039" s="31" t="s">
        <v>53</v>
      </c>
      <c r="J1039" s="31" t="s">
        <v>54</v>
      </c>
      <c r="K1039" s="31" t="s">
        <v>54</v>
      </c>
      <c r="L1039" s="31" t="s">
        <v>128</v>
      </c>
      <c r="M1039" s="31" t="s">
        <v>72</v>
      </c>
      <c r="N1039" s="31" t="s">
        <v>60</v>
      </c>
      <c r="O1039" s="31" t="s">
        <v>57</v>
      </c>
      <c r="P1039" s="31" t="s">
        <v>50</v>
      </c>
      <c r="Q1039" s="31" t="s">
        <v>50</v>
      </c>
      <c r="R1039" s="31" t="s">
        <v>74</v>
      </c>
      <c r="S1039" s="31" t="s">
        <v>59</v>
      </c>
      <c r="T1039" s="31" t="s">
        <v>60</v>
      </c>
      <c r="U1039" s="31" t="s">
        <v>60</v>
      </c>
      <c r="V1039" s="31" t="s">
        <v>60</v>
      </c>
      <c r="W1039" s="31" t="s">
        <v>50</v>
      </c>
      <c r="X1039" s="31" t="s">
        <v>50</v>
      </c>
      <c r="Y1039" s="31" t="s">
        <v>60</v>
      </c>
      <c r="Z1039" s="31" t="s">
        <v>62</v>
      </c>
      <c r="AA1039" s="31" t="s">
        <v>50</v>
      </c>
      <c r="AB1039" s="31" t="s">
        <v>50</v>
      </c>
      <c r="AC1039" s="31" t="s">
        <v>63</v>
      </c>
      <c r="AD1039" s="31" t="s">
        <v>72</v>
      </c>
      <c r="AE1039" s="2">
        <f t="shared" si="177"/>
        <v>36</v>
      </c>
      <c r="AF1039" s="31" t="s">
        <v>52</v>
      </c>
      <c r="AG1039" s="31" t="s">
        <v>129</v>
      </c>
      <c r="AH1039" s="31" t="s">
        <v>136</v>
      </c>
      <c r="AI1039" s="31" t="s">
        <v>12299</v>
      </c>
      <c r="AJ1039" s="31">
        <f t="shared" si="178"/>
        <v>0</v>
      </c>
      <c r="AK1039" s="34">
        <f t="shared" si="179"/>
        <v>-99</v>
      </c>
      <c r="AL1039" s="30">
        <f t="shared" si="180"/>
        <v>-99</v>
      </c>
      <c r="AM1039" s="5">
        <f t="shared" si="184"/>
        <v>141.5</v>
      </c>
      <c r="AN1039" s="5">
        <f t="shared" si="185"/>
        <v>0</v>
      </c>
      <c r="AO1039" s="30">
        <f t="shared" si="186"/>
        <v>0</v>
      </c>
      <c r="AP1039" s="30">
        <f t="shared" si="181"/>
        <v>0</v>
      </c>
      <c r="AQ1039" t="str">
        <f t="shared" si="182"/>
        <v>Before 1978</v>
      </c>
      <c r="AR1039" s="2">
        <f t="shared" si="183"/>
        <v>1950</v>
      </c>
      <c r="AS1039" s="2">
        <f t="shared" si="187"/>
        <v>-99</v>
      </c>
      <c r="AT1039" s="31" t="s">
        <v>50</v>
      </c>
      <c r="AU1039" s="31" t="s">
        <v>50</v>
      </c>
      <c r="AV1039" s="31" t="s">
        <v>66</v>
      </c>
      <c r="AW1039" s="31" t="s">
        <v>57</v>
      </c>
      <c r="AX1039" s="31" t="s">
        <v>50</v>
      </c>
      <c r="AY1039" s="31" t="s">
        <v>50</v>
      </c>
      <c r="AZ1039" s="31" t="s">
        <v>136</v>
      </c>
      <c r="BA1039" s="31" t="s">
        <v>12774</v>
      </c>
      <c r="BB1039" s="31" t="s">
        <v>50</v>
      </c>
      <c r="BC1039" s="31" t="s">
        <v>50</v>
      </c>
      <c r="BD1039" s="31" t="s">
        <v>50</v>
      </c>
      <c r="BE1039" s="31" t="s">
        <v>50</v>
      </c>
      <c r="BF1039" s="31" t="s">
        <v>50</v>
      </c>
    </row>
    <row r="1040" spans="1:58" ht="45" x14ac:dyDescent="0.25">
      <c r="A1040" s="31" t="s">
        <v>2324</v>
      </c>
      <c r="B1040" s="31" t="s">
        <v>49</v>
      </c>
      <c r="C1040" s="32">
        <v>3</v>
      </c>
      <c r="D1040" s="31" t="s">
        <v>50</v>
      </c>
      <c r="E1040" s="31" t="s">
        <v>84</v>
      </c>
      <c r="F1040" s="31" t="s">
        <v>85</v>
      </c>
      <c r="G1040" s="31" t="s">
        <v>50</v>
      </c>
      <c r="H1040" s="31" t="s">
        <v>50</v>
      </c>
      <c r="I1040" s="31" t="s">
        <v>53</v>
      </c>
      <c r="J1040" s="31" t="s">
        <v>54</v>
      </c>
      <c r="K1040" s="31" t="s">
        <v>54</v>
      </c>
      <c r="L1040" s="31" t="s">
        <v>55</v>
      </c>
      <c r="M1040" s="31" t="s">
        <v>72</v>
      </c>
      <c r="N1040" s="31" t="s">
        <v>50</v>
      </c>
      <c r="O1040" s="31" t="s">
        <v>57</v>
      </c>
      <c r="P1040" s="31" t="s">
        <v>300</v>
      </c>
      <c r="Q1040" s="31" t="s">
        <v>50</v>
      </c>
      <c r="R1040" s="31" t="s">
        <v>86</v>
      </c>
      <c r="S1040" s="31" t="s">
        <v>59</v>
      </c>
      <c r="T1040" s="31" t="s">
        <v>60</v>
      </c>
      <c r="U1040" s="31" t="s">
        <v>60</v>
      </c>
      <c r="V1040" s="31" t="s">
        <v>86</v>
      </c>
      <c r="W1040" s="31" t="s">
        <v>50</v>
      </c>
      <c r="X1040" s="31" t="s">
        <v>50</v>
      </c>
      <c r="Y1040" s="31" t="s">
        <v>54</v>
      </c>
      <c r="Z1040" s="31" t="s">
        <v>62</v>
      </c>
      <c r="AA1040" s="31" t="s">
        <v>50</v>
      </c>
      <c r="AB1040" s="31" t="s">
        <v>50</v>
      </c>
      <c r="AC1040" s="31" t="s">
        <v>87</v>
      </c>
      <c r="AD1040" s="31" t="s">
        <v>50</v>
      </c>
      <c r="AE1040" s="2">
        <f t="shared" si="177"/>
        <v>36</v>
      </c>
      <c r="AF1040" s="31" t="s">
        <v>52</v>
      </c>
      <c r="AG1040" s="31" t="s">
        <v>129</v>
      </c>
      <c r="AH1040" s="31" t="s">
        <v>144</v>
      </c>
      <c r="AI1040" s="31" t="s">
        <v>12300</v>
      </c>
      <c r="AJ1040" s="31">
        <f t="shared" si="178"/>
        <v>0</v>
      </c>
      <c r="AK1040" s="34">
        <f t="shared" si="179"/>
        <v>-99</v>
      </c>
      <c r="AL1040" s="30">
        <f t="shared" si="180"/>
        <v>-99</v>
      </c>
      <c r="AM1040" s="5">
        <f t="shared" si="184"/>
        <v>38.619999999999997</v>
      </c>
      <c r="AN1040" s="5">
        <f t="shared" si="185"/>
        <v>0</v>
      </c>
      <c r="AO1040" s="30">
        <f t="shared" si="186"/>
        <v>0</v>
      </c>
      <c r="AP1040" s="30">
        <f t="shared" si="181"/>
        <v>0</v>
      </c>
      <c r="AQ1040" t="str">
        <f t="shared" si="182"/>
        <v>Before 1978</v>
      </c>
      <c r="AR1040" s="2">
        <f t="shared" si="183"/>
        <v>1977</v>
      </c>
      <c r="AS1040" s="2">
        <f t="shared" si="187"/>
        <v>-99</v>
      </c>
      <c r="AT1040" s="31" t="s">
        <v>50</v>
      </c>
      <c r="AU1040" s="31" t="s">
        <v>50</v>
      </c>
      <c r="AV1040" s="31" t="s">
        <v>66</v>
      </c>
      <c r="AW1040" s="31" t="s">
        <v>57</v>
      </c>
      <c r="AX1040" s="31" t="s">
        <v>93</v>
      </c>
      <c r="AY1040" s="31" t="s">
        <v>68</v>
      </c>
      <c r="AZ1040" s="31" t="s">
        <v>144</v>
      </c>
      <c r="BA1040" s="31" t="s">
        <v>12300</v>
      </c>
      <c r="BB1040" s="31" t="s">
        <v>50</v>
      </c>
      <c r="BC1040" s="31" t="s">
        <v>50</v>
      </c>
      <c r="BD1040" s="31" t="s">
        <v>50</v>
      </c>
      <c r="BE1040" s="31" t="s">
        <v>50</v>
      </c>
      <c r="BF1040" s="31" t="s">
        <v>50</v>
      </c>
    </row>
    <row r="1041" spans="1:58" ht="45" x14ac:dyDescent="0.25">
      <c r="A1041" s="31" t="s">
        <v>2324</v>
      </c>
      <c r="B1041" s="31" t="s">
        <v>49</v>
      </c>
      <c r="C1041" s="32">
        <v>6</v>
      </c>
      <c r="D1041" s="31" t="s">
        <v>50</v>
      </c>
      <c r="E1041" s="31" t="s">
        <v>84</v>
      </c>
      <c r="F1041" s="31" t="s">
        <v>85</v>
      </c>
      <c r="G1041" s="31" t="s">
        <v>50</v>
      </c>
      <c r="H1041" s="31" t="s">
        <v>50</v>
      </c>
      <c r="I1041" s="31" t="s">
        <v>53</v>
      </c>
      <c r="J1041" s="31" t="s">
        <v>54</v>
      </c>
      <c r="K1041" s="31" t="s">
        <v>54</v>
      </c>
      <c r="L1041" s="31" t="s">
        <v>55</v>
      </c>
      <c r="M1041" s="31" t="s">
        <v>51</v>
      </c>
      <c r="N1041" s="31" t="s">
        <v>50</v>
      </c>
      <c r="O1041" s="31" t="s">
        <v>57</v>
      </c>
      <c r="P1041" s="31" t="s">
        <v>368</v>
      </c>
      <c r="Q1041" s="31" t="s">
        <v>50</v>
      </c>
      <c r="R1041" s="31" t="s">
        <v>86</v>
      </c>
      <c r="S1041" s="31" t="s">
        <v>59</v>
      </c>
      <c r="T1041" s="31" t="s">
        <v>60</v>
      </c>
      <c r="U1041" s="31" t="s">
        <v>60</v>
      </c>
      <c r="V1041" s="31" t="s">
        <v>86</v>
      </c>
      <c r="W1041" s="31" t="s">
        <v>50</v>
      </c>
      <c r="X1041" s="31" t="s">
        <v>50</v>
      </c>
      <c r="Y1041" s="31" t="s">
        <v>54</v>
      </c>
      <c r="Z1041" s="31" t="s">
        <v>62</v>
      </c>
      <c r="AA1041" s="31" t="s">
        <v>50</v>
      </c>
      <c r="AB1041" s="31" t="s">
        <v>50</v>
      </c>
      <c r="AC1041" s="31" t="s">
        <v>87</v>
      </c>
      <c r="AD1041" s="31" t="s">
        <v>72</v>
      </c>
      <c r="AE1041" s="2">
        <f t="shared" si="177"/>
        <v>36</v>
      </c>
      <c r="AF1041" s="31" t="s">
        <v>52</v>
      </c>
      <c r="AG1041" s="31" t="s">
        <v>129</v>
      </c>
      <c r="AH1041" s="31" t="s">
        <v>144</v>
      </c>
      <c r="AI1041" s="31" t="s">
        <v>12301</v>
      </c>
      <c r="AJ1041" s="31">
        <f t="shared" si="178"/>
        <v>0</v>
      </c>
      <c r="AK1041" s="34">
        <f t="shared" si="179"/>
        <v>-99</v>
      </c>
      <c r="AL1041" s="30">
        <f t="shared" si="180"/>
        <v>-99</v>
      </c>
      <c r="AM1041" s="5">
        <f t="shared" si="184"/>
        <v>38.619999999999997</v>
      </c>
      <c r="AN1041" s="5">
        <f t="shared" si="185"/>
        <v>0</v>
      </c>
      <c r="AO1041" s="30">
        <f t="shared" si="186"/>
        <v>0</v>
      </c>
      <c r="AP1041" s="30">
        <f t="shared" si="181"/>
        <v>0</v>
      </c>
      <c r="AQ1041" t="str">
        <f t="shared" si="182"/>
        <v>Before 1978</v>
      </c>
      <c r="AR1041" s="2">
        <f t="shared" si="183"/>
        <v>1977</v>
      </c>
      <c r="AS1041" s="2">
        <f t="shared" si="187"/>
        <v>-99</v>
      </c>
      <c r="AT1041" s="31" t="s">
        <v>50</v>
      </c>
      <c r="AU1041" s="31" t="s">
        <v>50</v>
      </c>
      <c r="AV1041" s="31" t="s">
        <v>66</v>
      </c>
      <c r="AW1041" s="31" t="s">
        <v>57</v>
      </c>
      <c r="AX1041" s="31" t="s">
        <v>67</v>
      </c>
      <c r="AY1041" s="31" t="s">
        <v>68</v>
      </c>
      <c r="AZ1041" s="31" t="s">
        <v>144</v>
      </c>
      <c r="BA1041" s="31" t="s">
        <v>12301</v>
      </c>
      <c r="BB1041" s="31" t="s">
        <v>50</v>
      </c>
      <c r="BC1041" s="31" t="s">
        <v>50</v>
      </c>
      <c r="BD1041" s="31" t="s">
        <v>50</v>
      </c>
      <c r="BE1041" s="31" t="s">
        <v>50</v>
      </c>
      <c r="BF1041" s="31" t="s">
        <v>50</v>
      </c>
    </row>
    <row r="1042" spans="1:58" ht="45" x14ac:dyDescent="0.25">
      <c r="A1042" s="31" t="s">
        <v>992</v>
      </c>
      <c r="B1042" s="31" t="s">
        <v>49</v>
      </c>
      <c r="C1042" s="32">
        <v>1</v>
      </c>
      <c r="D1042" s="31" t="s">
        <v>50</v>
      </c>
      <c r="E1042" s="31" t="s">
        <v>70</v>
      </c>
      <c r="F1042" s="31" t="s">
        <v>71</v>
      </c>
      <c r="G1042" s="31" t="s">
        <v>96</v>
      </c>
      <c r="H1042" s="31" t="s">
        <v>194</v>
      </c>
      <c r="I1042" s="31" t="s">
        <v>53</v>
      </c>
      <c r="J1042" s="31" t="s">
        <v>54</v>
      </c>
      <c r="K1042" s="31" t="s">
        <v>54</v>
      </c>
      <c r="L1042" s="31" t="s">
        <v>128</v>
      </c>
      <c r="M1042" s="31" t="s">
        <v>85</v>
      </c>
      <c r="N1042" s="31" t="s">
        <v>50</v>
      </c>
      <c r="O1042" s="31" t="s">
        <v>57</v>
      </c>
      <c r="P1042" s="31" t="s">
        <v>320</v>
      </c>
      <c r="Q1042" s="31" t="s">
        <v>50</v>
      </c>
      <c r="R1042" s="31" t="s">
        <v>74</v>
      </c>
      <c r="S1042" s="31" t="s">
        <v>59</v>
      </c>
      <c r="T1042" s="31" t="s">
        <v>60</v>
      </c>
      <c r="U1042" s="31" t="s">
        <v>60</v>
      </c>
      <c r="V1042" s="31" t="s">
        <v>60</v>
      </c>
      <c r="W1042" s="31" t="s">
        <v>50</v>
      </c>
      <c r="X1042" s="31" t="s">
        <v>50</v>
      </c>
      <c r="Y1042" s="31" t="s">
        <v>60</v>
      </c>
      <c r="Z1042" s="31" t="s">
        <v>62</v>
      </c>
      <c r="AA1042" s="31" t="s">
        <v>50</v>
      </c>
      <c r="AB1042" s="31" t="s">
        <v>50</v>
      </c>
      <c r="AC1042" s="31" t="s">
        <v>87</v>
      </c>
      <c r="AD1042" s="31" t="s">
        <v>72</v>
      </c>
      <c r="AE1042" s="2">
        <f t="shared" si="177"/>
        <v>36</v>
      </c>
      <c r="AF1042" s="31" t="s">
        <v>52</v>
      </c>
      <c r="AG1042" s="31" t="s">
        <v>129</v>
      </c>
      <c r="AH1042" s="31" t="s">
        <v>144</v>
      </c>
      <c r="AI1042" s="31" t="s">
        <v>993</v>
      </c>
      <c r="AJ1042" s="31">
        <f t="shared" si="178"/>
        <v>5</v>
      </c>
      <c r="AK1042" s="34">
        <f t="shared" si="179"/>
        <v>16</v>
      </c>
      <c r="AL1042" s="30">
        <f t="shared" si="180"/>
        <v>16</v>
      </c>
      <c r="AM1042" s="5">
        <f t="shared" si="184"/>
        <v>141.5</v>
      </c>
      <c r="AN1042" s="5">
        <f t="shared" si="185"/>
        <v>180</v>
      </c>
      <c r="AO1042" s="30">
        <f t="shared" si="186"/>
        <v>2340</v>
      </c>
      <c r="AP1042" s="30">
        <f t="shared" si="181"/>
        <v>2340</v>
      </c>
      <c r="AQ1042" t="str">
        <f t="shared" si="182"/>
        <v>1978 - 1992</v>
      </c>
      <c r="AR1042" s="2">
        <f t="shared" si="183"/>
        <v>1990</v>
      </c>
      <c r="AS1042" s="2">
        <f t="shared" si="187"/>
        <v>13</v>
      </c>
      <c r="AT1042" s="31" t="s">
        <v>50</v>
      </c>
      <c r="AU1042" s="31" t="s">
        <v>100</v>
      </c>
      <c r="AV1042" s="31" t="s">
        <v>66</v>
      </c>
      <c r="AW1042" s="31" t="s">
        <v>57</v>
      </c>
      <c r="AX1042" s="31" t="s">
        <v>93</v>
      </c>
      <c r="AY1042" s="31" t="s">
        <v>68</v>
      </c>
      <c r="AZ1042" s="31" t="s">
        <v>144</v>
      </c>
      <c r="BA1042" s="31" t="s">
        <v>994</v>
      </c>
      <c r="BB1042" s="31" t="s">
        <v>50</v>
      </c>
      <c r="BC1042" s="31" t="s">
        <v>50</v>
      </c>
      <c r="BD1042" s="31" t="s">
        <v>50</v>
      </c>
      <c r="BE1042" s="31" t="s">
        <v>50</v>
      </c>
      <c r="BF1042" s="31" t="s">
        <v>50</v>
      </c>
    </row>
    <row r="1043" spans="1:58" ht="45" x14ac:dyDescent="0.25">
      <c r="A1043" s="31" t="s">
        <v>992</v>
      </c>
      <c r="B1043" s="31" t="s">
        <v>49</v>
      </c>
      <c r="C1043" s="32">
        <v>2</v>
      </c>
      <c r="D1043" s="31" t="s">
        <v>50</v>
      </c>
      <c r="E1043" s="31" t="s">
        <v>70</v>
      </c>
      <c r="F1043" s="31" t="s">
        <v>71</v>
      </c>
      <c r="G1043" s="31" t="s">
        <v>96</v>
      </c>
      <c r="H1043" s="31" t="s">
        <v>194</v>
      </c>
      <c r="I1043" s="31" t="s">
        <v>97</v>
      </c>
      <c r="J1043" s="31" t="s">
        <v>54</v>
      </c>
      <c r="K1043" s="31" t="s">
        <v>54</v>
      </c>
      <c r="L1043" s="31" t="s">
        <v>128</v>
      </c>
      <c r="M1043" s="31" t="s">
        <v>70</v>
      </c>
      <c r="N1043" s="31" t="s">
        <v>50</v>
      </c>
      <c r="O1043" s="31" t="s">
        <v>57</v>
      </c>
      <c r="P1043" s="31" t="s">
        <v>320</v>
      </c>
      <c r="Q1043" s="31" t="s">
        <v>50</v>
      </c>
      <c r="R1043" s="31" t="s">
        <v>74</v>
      </c>
      <c r="S1043" s="31" t="s">
        <v>59</v>
      </c>
      <c r="T1043" s="31" t="s">
        <v>60</v>
      </c>
      <c r="U1043" s="31" t="s">
        <v>60</v>
      </c>
      <c r="V1043" s="31" t="s">
        <v>60</v>
      </c>
      <c r="W1043" s="31" t="s">
        <v>50</v>
      </c>
      <c r="X1043" s="31" t="s">
        <v>50</v>
      </c>
      <c r="Y1043" s="31" t="s">
        <v>60</v>
      </c>
      <c r="Z1043" s="31" t="s">
        <v>62</v>
      </c>
      <c r="AA1043" s="31" t="s">
        <v>50</v>
      </c>
      <c r="AB1043" s="31" t="s">
        <v>50</v>
      </c>
      <c r="AC1043" s="31" t="s">
        <v>87</v>
      </c>
      <c r="AD1043" s="31" t="s">
        <v>72</v>
      </c>
      <c r="AE1043" s="2">
        <f t="shared" si="177"/>
        <v>36</v>
      </c>
      <c r="AF1043" s="31" t="s">
        <v>52</v>
      </c>
      <c r="AG1043" s="31" t="s">
        <v>129</v>
      </c>
      <c r="AH1043" s="31" t="s">
        <v>144</v>
      </c>
      <c r="AI1043" s="31" t="s">
        <v>993</v>
      </c>
      <c r="AJ1043" s="31">
        <f t="shared" si="178"/>
        <v>6</v>
      </c>
      <c r="AK1043" s="34">
        <f t="shared" si="179"/>
        <v>16</v>
      </c>
      <c r="AL1043" s="30">
        <f t="shared" si="180"/>
        <v>16</v>
      </c>
      <c r="AM1043" s="5">
        <f t="shared" si="184"/>
        <v>141.5</v>
      </c>
      <c r="AN1043" s="5">
        <f t="shared" si="185"/>
        <v>216</v>
      </c>
      <c r="AO1043" s="30">
        <f t="shared" si="186"/>
        <v>2808</v>
      </c>
      <c r="AP1043" s="30">
        <f t="shared" si="181"/>
        <v>2808</v>
      </c>
      <c r="AQ1043" t="str">
        <f t="shared" si="182"/>
        <v>1978 - 1992</v>
      </c>
      <c r="AR1043" s="2">
        <f t="shared" si="183"/>
        <v>1990</v>
      </c>
      <c r="AS1043" s="2">
        <f t="shared" si="187"/>
        <v>13</v>
      </c>
      <c r="AT1043" s="31" t="s">
        <v>50</v>
      </c>
      <c r="AU1043" s="31" t="s">
        <v>100</v>
      </c>
      <c r="AV1043" s="31" t="s">
        <v>66</v>
      </c>
      <c r="AW1043" s="31" t="s">
        <v>57</v>
      </c>
      <c r="AX1043" s="31" t="s">
        <v>93</v>
      </c>
      <c r="AY1043" s="31" t="s">
        <v>68</v>
      </c>
      <c r="AZ1043" s="31" t="s">
        <v>144</v>
      </c>
      <c r="BA1043" s="31" t="s">
        <v>994</v>
      </c>
      <c r="BB1043" s="31" t="s">
        <v>50</v>
      </c>
      <c r="BC1043" s="31" t="s">
        <v>50</v>
      </c>
      <c r="BD1043" s="31" t="s">
        <v>50</v>
      </c>
      <c r="BE1043" s="31" t="s">
        <v>50</v>
      </c>
      <c r="BF1043" s="31" t="s">
        <v>50</v>
      </c>
    </row>
    <row r="1044" spans="1:58" ht="45" x14ac:dyDescent="0.25">
      <c r="A1044" s="31" t="s">
        <v>992</v>
      </c>
      <c r="B1044" s="31" t="s">
        <v>49</v>
      </c>
      <c r="C1044" s="32">
        <v>3</v>
      </c>
      <c r="D1044" s="31" t="s">
        <v>50</v>
      </c>
      <c r="E1044" s="31" t="s">
        <v>70</v>
      </c>
      <c r="F1044" s="31" t="s">
        <v>71</v>
      </c>
      <c r="G1044" s="31" t="s">
        <v>96</v>
      </c>
      <c r="H1044" s="31" t="s">
        <v>194</v>
      </c>
      <c r="I1044" s="31" t="s">
        <v>59</v>
      </c>
      <c r="J1044" s="31" t="s">
        <v>54</v>
      </c>
      <c r="K1044" s="31" t="s">
        <v>54</v>
      </c>
      <c r="L1044" s="31" t="s">
        <v>128</v>
      </c>
      <c r="M1044" s="31" t="s">
        <v>51</v>
      </c>
      <c r="N1044" s="31" t="s">
        <v>50</v>
      </c>
      <c r="O1044" s="31" t="s">
        <v>57</v>
      </c>
      <c r="P1044" s="31" t="s">
        <v>320</v>
      </c>
      <c r="Q1044" s="31" t="s">
        <v>50</v>
      </c>
      <c r="R1044" s="31" t="s">
        <v>74</v>
      </c>
      <c r="S1044" s="31" t="s">
        <v>59</v>
      </c>
      <c r="T1044" s="31" t="s">
        <v>60</v>
      </c>
      <c r="U1044" s="31" t="s">
        <v>60</v>
      </c>
      <c r="V1044" s="31" t="s">
        <v>60</v>
      </c>
      <c r="W1044" s="31" t="s">
        <v>50</v>
      </c>
      <c r="X1044" s="31" t="s">
        <v>50</v>
      </c>
      <c r="Y1044" s="31" t="s">
        <v>60</v>
      </c>
      <c r="Z1044" s="31" t="s">
        <v>62</v>
      </c>
      <c r="AA1044" s="31" t="s">
        <v>50</v>
      </c>
      <c r="AB1044" s="31" t="s">
        <v>50</v>
      </c>
      <c r="AC1044" s="31" t="s">
        <v>87</v>
      </c>
      <c r="AD1044" s="31" t="s">
        <v>72</v>
      </c>
      <c r="AE1044" s="2">
        <f t="shared" si="177"/>
        <v>36</v>
      </c>
      <c r="AF1044" s="31" t="s">
        <v>52</v>
      </c>
      <c r="AG1044" s="31" t="s">
        <v>129</v>
      </c>
      <c r="AH1044" s="31" t="s">
        <v>144</v>
      </c>
      <c r="AI1044" s="31" t="s">
        <v>993</v>
      </c>
      <c r="AJ1044" s="31">
        <f t="shared" si="178"/>
        <v>2</v>
      </c>
      <c r="AK1044" s="34">
        <f t="shared" si="179"/>
        <v>16</v>
      </c>
      <c r="AL1044" s="30">
        <f t="shared" si="180"/>
        <v>16</v>
      </c>
      <c r="AM1044" s="5">
        <f t="shared" si="184"/>
        <v>141.5</v>
      </c>
      <c r="AN1044" s="5">
        <f t="shared" si="185"/>
        <v>72</v>
      </c>
      <c r="AO1044" s="30">
        <f t="shared" si="186"/>
        <v>936</v>
      </c>
      <c r="AP1044" s="30">
        <f t="shared" si="181"/>
        <v>936</v>
      </c>
      <c r="AQ1044" t="str">
        <f t="shared" si="182"/>
        <v>1978 - 1992</v>
      </c>
      <c r="AR1044" s="2">
        <f t="shared" si="183"/>
        <v>1990</v>
      </c>
      <c r="AS1044" s="2">
        <f t="shared" si="187"/>
        <v>13</v>
      </c>
      <c r="AT1044" s="31" t="s">
        <v>50</v>
      </c>
      <c r="AU1044" s="31" t="s">
        <v>100</v>
      </c>
      <c r="AV1044" s="31" t="s">
        <v>66</v>
      </c>
      <c r="AW1044" s="31" t="s">
        <v>57</v>
      </c>
      <c r="AX1044" s="31" t="s">
        <v>93</v>
      </c>
      <c r="AY1044" s="31" t="s">
        <v>68</v>
      </c>
      <c r="AZ1044" s="31" t="s">
        <v>144</v>
      </c>
      <c r="BA1044" s="31" t="s">
        <v>994</v>
      </c>
      <c r="BB1044" s="31" t="s">
        <v>50</v>
      </c>
      <c r="BC1044" s="31" t="s">
        <v>50</v>
      </c>
      <c r="BD1044" s="31" t="s">
        <v>50</v>
      </c>
      <c r="BE1044" s="31" t="s">
        <v>50</v>
      </c>
      <c r="BF1044" s="31" t="s">
        <v>50</v>
      </c>
    </row>
    <row r="1045" spans="1:58" ht="45" x14ac:dyDescent="0.25">
      <c r="A1045" s="31" t="s">
        <v>992</v>
      </c>
      <c r="B1045" s="31" t="s">
        <v>49</v>
      </c>
      <c r="C1045" s="32">
        <v>4</v>
      </c>
      <c r="D1045" s="31" t="s">
        <v>50</v>
      </c>
      <c r="E1045" s="31" t="s">
        <v>70</v>
      </c>
      <c r="F1045" s="31" t="s">
        <v>71</v>
      </c>
      <c r="G1045" s="31" t="s">
        <v>96</v>
      </c>
      <c r="H1045" s="31" t="s">
        <v>194</v>
      </c>
      <c r="I1045" s="31" t="s">
        <v>304</v>
      </c>
      <c r="J1045" s="31" t="s">
        <v>54</v>
      </c>
      <c r="K1045" s="31" t="s">
        <v>54</v>
      </c>
      <c r="L1045" s="31" t="s">
        <v>128</v>
      </c>
      <c r="M1045" s="31" t="s">
        <v>51</v>
      </c>
      <c r="N1045" s="31" t="s">
        <v>50</v>
      </c>
      <c r="O1045" s="31" t="s">
        <v>57</v>
      </c>
      <c r="P1045" s="31" t="s">
        <v>320</v>
      </c>
      <c r="Q1045" s="31" t="s">
        <v>50</v>
      </c>
      <c r="R1045" s="31" t="s">
        <v>74</v>
      </c>
      <c r="S1045" s="31" t="s">
        <v>59</v>
      </c>
      <c r="T1045" s="31" t="s">
        <v>60</v>
      </c>
      <c r="U1045" s="31" t="s">
        <v>60</v>
      </c>
      <c r="V1045" s="31" t="s">
        <v>60</v>
      </c>
      <c r="W1045" s="31" t="s">
        <v>50</v>
      </c>
      <c r="X1045" s="31" t="s">
        <v>50</v>
      </c>
      <c r="Y1045" s="31" t="s">
        <v>60</v>
      </c>
      <c r="Z1045" s="31" t="s">
        <v>62</v>
      </c>
      <c r="AA1045" s="31" t="s">
        <v>50</v>
      </c>
      <c r="AB1045" s="31" t="s">
        <v>50</v>
      </c>
      <c r="AC1045" s="31" t="s">
        <v>87</v>
      </c>
      <c r="AD1045" s="31" t="s">
        <v>72</v>
      </c>
      <c r="AE1045" s="2">
        <f t="shared" si="177"/>
        <v>36</v>
      </c>
      <c r="AF1045" s="31" t="s">
        <v>52</v>
      </c>
      <c r="AG1045" s="31" t="s">
        <v>129</v>
      </c>
      <c r="AH1045" s="31" t="s">
        <v>144</v>
      </c>
      <c r="AI1045" s="31" t="s">
        <v>995</v>
      </c>
      <c r="AJ1045" s="31">
        <f t="shared" si="178"/>
        <v>2</v>
      </c>
      <c r="AK1045" s="34">
        <f t="shared" si="179"/>
        <v>16</v>
      </c>
      <c r="AL1045" s="30">
        <f t="shared" si="180"/>
        <v>16</v>
      </c>
      <c r="AM1045" s="5">
        <f t="shared" si="184"/>
        <v>141.5</v>
      </c>
      <c r="AN1045" s="5">
        <f t="shared" si="185"/>
        <v>72</v>
      </c>
      <c r="AO1045" s="30">
        <f t="shared" si="186"/>
        <v>936</v>
      </c>
      <c r="AP1045" s="30">
        <f t="shared" si="181"/>
        <v>936</v>
      </c>
      <c r="AQ1045" t="str">
        <f t="shared" si="182"/>
        <v>1978 - 1992</v>
      </c>
      <c r="AR1045" s="2">
        <f t="shared" si="183"/>
        <v>1990</v>
      </c>
      <c r="AS1045" s="2">
        <f t="shared" si="187"/>
        <v>13</v>
      </c>
      <c r="AT1045" s="31" t="s">
        <v>50</v>
      </c>
      <c r="AU1045" s="31" t="s">
        <v>100</v>
      </c>
      <c r="AV1045" s="31" t="s">
        <v>66</v>
      </c>
      <c r="AW1045" s="31" t="s">
        <v>57</v>
      </c>
      <c r="AX1045" s="31" t="s">
        <v>93</v>
      </c>
      <c r="AY1045" s="31" t="s">
        <v>68</v>
      </c>
      <c r="AZ1045" s="31" t="s">
        <v>144</v>
      </c>
      <c r="BA1045" s="31" t="s">
        <v>994</v>
      </c>
      <c r="BB1045" s="31" t="s">
        <v>50</v>
      </c>
      <c r="BC1045" s="31" t="s">
        <v>50</v>
      </c>
      <c r="BD1045" s="31" t="s">
        <v>50</v>
      </c>
      <c r="BE1045" s="31" t="s">
        <v>50</v>
      </c>
      <c r="BF1045" s="31" t="s">
        <v>50</v>
      </c>
    </row>
    <row r="1046" spans="1:58" ht="45" x14ac:dyDescent="0.25">
      <c r="A1046" s="31" t="s">
        <v>992</v>
      </c>
      <c r="B1046" s="31" t="s">
        <v>49</v>
      </c>
      <c r="C1046" s="32">
        <v>5</v>
      </c>
      <c r="D1046" s="31" t="s">
        <v>50</v>
      </c>
      <c r="E1046" s="31" t="s">
        <v>70</v>
      </c>
      <c r="F1046" s="31" t="s">
        <v>71</v>
      </c>
      <c r="G1046" s="31" t="s">
        <v>96</v>
      </c>
      <c r="H1046" s="31" t="s">
        <v>194</v>
      </c>
      <c r="I1046" s="31" t="s">
        <v>86</v>
      </c>
      <c r="J1046" s="31" t="s">
        <v>54</v>
      </c>
      <c r="K1046" s="31" t="s">
        <v>54</v>
      </c>
      <c r="L1046" s="31" t="s">
        <v>128</v>
      </c>
      <c r="M1046" s="31" t="s">
        <v>84</v>
      </c>
      <c r="N1046" s="31" t="s">
        <v>50</v>
      </c>
      <c r="O1046" s="31" t="s">
        <v>57</v>
      </c>
      <c r="P1046" s="31" t="s">
        <v>320</v>
      </c>
      <c r="Q1046" s="31" t="s">
        <v>50</v>
      </c>
      <c r="R1046" s="31" t="s">
        <v>74</v>
      </c>
      <c r="S1046" s="31" t="s">
        <v>59</v>
      </c>
      <c r="T1046" s="31" t="s">
        <v>60</v>
      </c>
      <c r="U1046" s="31" t="s">
        <v>60</v>
      </c>
      <c r="V1046" s="31" t="s">
        <v>60</v>
      </c>
      <c r="W1046" s="31" t="s">
        <v>50</v>
      </c>
      <c r="X1046" s="31" t="s">
        <v>50</v>
      </c>
      <c r="Y1046" s="31" t="s">
        <v>60</v>
      </c>
      <c r="Z1046" s="31" t="s">
        <v>62</v>
      </c>
      <c r="AA1046" s="31" t="s">
        <v>50</v>
      </c>
      <c r="AB1046" s="31" t="s">
        <v>50</v>
      </c>
      <c r="AC1046" s="31" t="s">
        <v>87</v>
      </c>
      <c r="AD1046" s="31" t="s">
        <v>72</v>
      </c>
      <c r="AE1046" s="2">
        <f t="shared" si="177"/>
        <v>36</v>
      </c>
      <c r="AF1046" s="31" t="s">
        <v>52</v>
      </c>
      <c r="AG1046" s="31" t="s">
        <v>129</v>
      </c>
      <c r="AH1046" s="31" t="s">
        <v>144</v>
      </c>
      <c r="AI1046" s="31" t="s">
        <v>993</v>
      </c>
      <c r="AJ1046" s="31">
        <f t="shared" si="178"/>
        <v>4</v>
      </c>
      <c r="AK1046" s="34">
        <f t="shared" si="179"/>
        <v>16</v>
      </c>
      <c r="AL1046" s="30">
        <f t="shared" si="180"/>
        <v>16</v>
      </c>
      <c r="AM1046" s="5">
        <f t="shared" si="184"/>
        <v>141.5</v>
      </c>
      <c r="AN1046" s="5">
        <f t="shared" si="185"/>
        <v>144</v>
      </c>
      <c r="AO1046" s="30">
        <f t="shared" si="186"/>
        <v>1872</v>
      </c>
      <c r="AP1046" s="30">
        <f t="shared" si="181"/>
        <v>1872</v>
      </c>
      <c r="AQ1046" t="str">
        <f t="shared" si="182"/>
        <v>1978 - 1992</v>
      </c>
      <c r="AR1046" s="2">
        <f t="shared" si="183"/>
        <v>1990</v>
      </c>
      <c r="AS1046" s="2">
        <f t="shared" si="187"/>
        <v>13</v>
      </c>
      <c r="AT1046" s="31" t="s">
        <v>50</v>
      </c>
      <c r="AU1046" s="31" t="s">
        <v>100</v>
      </c>
      <c r="AV1046" s="31" t="s">
        <v>66</v>
      </c>
      <c r="AW1046" s="31" t="s">
        <v>57</v>
      </c>
      <c r="AX1046" s="31" t="s">
        <v>93</v>
      </c>
      <c r="AY1046" s="31" t="s">
        <v>68</v>
      </c>
      <c r="AZ1046" s="31" t="s">
        <v>144</v>
      </c>
      <c r="BA1046" s="31" t="s">
        <v>994</v>
      </c>
      <c r="BB1046" s="31" t="s">
        <v>50</v>
      </c>
      <c r="BC1046" s="31" t="s">
        <v>50</v>
      </c>
      <c r="BD1046" s="31" t="s">
        <v>50</v>
      </c>
      <c r="BE1046" s="31" t="s">
        <v>50</v>
      </c>
      <c r="BF1046" s="31" t="s">
        <v>50</v>
      </c>
    </row>
    <row r="1047" spans="1:58" ht="45" x14ac:dyDescent="0.25">
      <c r="A1047" s="31" t="s">
        <v>992</v>
      </c>
      <c r="B1047" s="31" t="s">
        <v>49</v>
      </c>
      <c r="C1047" s="32">
        <v>6</v>
      </c>
      <c r="D1047" s="31" t="s">
        <v>50</v>
      </c>
      <c r="E1047" s="31" t="s">
        <v>70</v>
      </c>
      <c r="F1047" s="31" t="s">
        <v>71</v>
      </c>
      <c r="G1047" s="31" t="s">
        <v>96</v>
      </c>
      <c r="H1047" s="31" t="s">
        <v>194</v>
      </c>
      <c r="I1047" s="31" t="s">
        <v>66</v>
      </c>
      <c r="J1047" s="31" t="s">
        <v>54</v>
      </c>
      <c r="K1047" s="31" t="s">
        <v>54</v>
      </c>
      <c r="L1047" s="31" t="s">
        <v>128</v>
      </c>
      <c r="M1047" s="31" t="s">
        <v>84</v>
      </c>
      <c r="N1047" s="31" t="s">
        <v>50</v>
      </c>
      <c r="O1047" s="31" t="s">
        <v>57</v>
      </c>
      <c r="P1047" s="31" t="s">
        <v>320</v>
      </c>
      <c r="Q1047" s="31" t="s">
        <v>50</v>
      </c>
      <c r="R1047" s="31" t="s">
        <v>74</v>
      </c>
      <c r="S1047" s="31" t="s">
        <v>59</v>
      </c>
      <c r="T1047" s="31" t="s">
        <v>60</v>
      </c>
      <c r="U1047" s="31" t="s">
        <v>60</v>
      </c>
      <c r="V1047" s="31" t="s">
        <v>60</v>
      </c>
      <c r="W1047" s="31" t="s">
        <v>50</v>
      </c>
      <c r="X1047" s="31" t="s">
        <v>50</v>
      </c>
      <c r="Y1047" s="31" t="s">
        <v>60</v>
      </c>
      <c r="Z1047" s="31" t="s">
        <v>62</v>
      </c>
      <c r="AA1047" s="31" t="s">
        <v>50</v>
      </c>
      <c r="AB1047" s="31" t="s">
        <v>50</v>
      </c>
      <c r="AC1047" s="31" t="s">
        <v>87</v>
      </c>
      <c r="AD1047" s="31" t="s">
        <v>72</v>
      </c>
      <c r="AE1047" s="2">
        <f t="shared" si="177"/>
        <v>36</v>
      </c>
      <c r="AF1047" s="31" t="s">
        <v>52</v>
      </c>
      <c r="AG1047" s="31" t="s">
        <v>129</v>
      </c>
      <c r="AH1047" s="31" t="s">
        <v>144</v>
      </c>
      <c r="AI1047" s="31" t="s">
        <v>993</v>
      </c>
      <c r="AJ1047" s="31">
        <f t="shared" si="178"/>
        <v>4</v>
      </c>
      <c r="AK1047" s="34">
        <f t="shared" si="179"/>
        <v>16</v>
      </c>
      <c r="AL1047" s="30">
        <f t="shared" si="180"/>
        <v>16</v>
      </c>
      <c r="AM1047" s="5">
        <f t="shared" si="184"/>
        <v>141.5</v>
      </c>
      <c r="AN1047" s="5">
        <f t="shared" si="185"/>
        <v>144</v>
      </c>
      <c r="AO1047" s="30">
        <f t="shared" si="186"/>
        <v>1872</v>
      </c>
      <c r="AP1047" s="30">
        <f t="shared" si="181"/>
        <v>1872</v>
      </c>
      <c r="AQ1047" t="str">
        <f t="shared" si="182"/>
        <v>1978 - 1992</v>
      </c>
      <c r="AR1047" s="2">
        <f t="shared" si="183"/>
        <v>1990</v>
      </c>
      <c r="AS1047" s="2">
        <f t="shared" si="187"/>
        <v>13</v>
      </c>
      <c r="AT1047" s="31" t="s">
        <v>50</v>
      </c>
      <c r="AU1047" s="31" t="s">
        <v>100</v>
      </c>
      <c r="AV1047" s="31" t="s">
        <v>66</v>
      </c>
      <c r="AW1047" s="31" t="s">
        <v>57</v>
      </c>
      <c r="AX1047" s="31" t="s">
        <v>93</v>
      </c>
      <c r="AY1047" s="31" t="s">
        <v>68</v>
      </c>
      <c r="AZ1047" s="31" t="s">
        <v>144</v>
      </c>
      <c r="BA1047" s="31" t="s">
        <v>994</v>
      </c>
      <c r="BB1047" s="31" t="s">
        <v>50</v>
      </c>
      <c r="BC1047" s="31" t="s">
        <v>50</v>
      </c>
      <c r="BD1047" s="31" t="s">
        <v>50</v>
      </c>
      <c r="BE1047" s="31" t="s">
        <v>50</v>
      </c>
      <c r="BF1047" s="31" t="s">
        <v>50</v>
      </c>
    </row>
    <row r="1048" spans="1:58" ht="45" x14ac:dyDescent="0.25">
      <c r="A1048" s="31" t="s">
        <v>992</v>
      </c>
      <c r="B1048" s="31" t="s">
        <v>49</v>
      </c>
      <c r="C1048" s="32">
        <v>7</v>
      </c>
      <c r="D1048" s="31" t="s">
        <v>50</v>
      </c>
      <c r="E1048" s="31" t="s">
        <v>70</v>
      </c>
      <c r="F1048" s="31" t="s">
        <v>71</v>
      </c>
      <c r="G1048" s="31" t="s">
        <v>96</v>
      </c>
      <c r="H1048" s="31" t="s">
        <v>194</v>
      </c>
      <c r="I1048" s="31" t="s">
        <v>57</v>
      </c>
      <c r="J1048" s="31" t="s">
        <v>54</v>
      </c>
      <c r="K1048" s="31" t="s">
        <v>54</v>
      </c>
      <c r="L1048" s="31" t="s">
        <v>128</v>
      </c>
      <c r="M1048" s="31" t="s">
        <v>51</v>
      </c>
      <c r="N1048" s="31" t="s">
        <v>50</v>
      </c>
      <c r="O1048" s="31" t="s">
        <v>57</v>
      </c>
      <c r="P1048" s="31" t="s">
        <v>320</v>
      </c>
      <c r="Q1048" s="31" t="s">
        <v>50</v>
      </c>
      <c r="R1048" s="31" t="s">
        <v>74</v>
      </c>
      <c r="S1048" s="31" t="s">
        <v>59</v>
      </c>
      <c r="T1048" s="31" t="s">
        <v>60</v>
      </c>
      <c r="U1048" s="31" t="s">
        <v>60</v>
      </c>
      <c r="V1048" s="31" t="s">
        <v>60</v>
      </c>
      <c r="W1048" s="31" t="s">
        <v>50</v>
      </c>
      <c r="X1048" s="31" t="s">
        <v>50</v>
      </c>
      <c r="Y1048" s="31" t="s">
        <v>60</v>
      </c>
      <c r="Z1048" s="31" t="s">
        <v>62</v>
      </c>
      <c r="AA1048" s="31" t="s">
        <v>50</v>
      </c>
      <c r="AB1048" s="31" t="s">
        <v>50</v>
      </c>
      <c r="AC1048" s="31" t="s">
        <v>87</v>
      </c>
      <c r="AD1048" s="31" t="s">
        <v>72</v>
      </c>
      <c r="AE1048" s="2">
        <f t="shared" si="177"/>
        <v>36</v>
      </c>
      <c r="AF1048" s="31" t="s">
        <v>52</v>
      </c>
      <c r="AG1048" s="31" t="s">
        <v>129</v>
      </c>
      <c r="AH1048" s="31" t="s">
        <v>144</v>
      </c>
      <c r="AI1048" s="31" t="s">
        <v>993</v>
      </c>
      <c r="AJ1048" s="31">
        <f t="shared" si="178"/>
        <v>2</v>
      </c>
      <c r="AK1048" s="34">
        <f t="shared" si="179"/>
        <v>16</v>
      </c>
      <c r="AL1048" s="30">
        <f t="shared" si="180"/>
        <v>16</v>
      </c>
      <c r="AM1048" s="5">
        <f t="shared" si="184"/>
        <v>141.5</v>
      </c>
      <c r="AN1048" s="5">
        <f t="shared" si="185"/>
        <v>72</v>
      </c>
      <c r="AO1048" s="30">
        <f t="shared" si="186"/>
        <v>936</v>
      </c>
      <c r="AP1048" s="30">
        <f t="shared" si="181"/>
        <v>936</v>
      </c>
      <c r="AQ1048" t="str">
        <f t="shared" si="182"/>
        <v>1978 - 1992</v>
      </c>
      <c r="AR1048" s="2">
        <f t="shared" si="183"/>
        <v>1990</v>
      </c>
      <c r="AS1048" s="2">
        <f t="shared" si="187"/>
        <v>13</v>
      </c>
      <c r="AT1048" s="31" t="s">
        <v>50</v>
      </c>
      <c r="AU1048" s="31" t="s">
        <v>100</v>
      </c>
      <c r="AV1048" s="31" t="s">
        <v>66</v>
      </c>
      <c r="AW1048" s="31" t="s">
        <v>57</v>
      </c>
      <c r="AX1048" s="31" t="s">
        <v>93</v>
      </c>
      <c r="AY1048" s="31" t="s">
        <v>68</v>
      </c>
      <c r="AZ1048" s="31" t="s">
        <v>144</v>
      </c>
      <c r="BA1048" s="31" t="s">
        <v>994</v>
      </c>
      <c r="BB1048" s="31" t="s">
        <v>50</v>
      </c>
      <c r="BC1048" s="31" t="s">
        <v>50</v>
      </c>
      <c r="BD1048" s="31" t="s">
        <v>50</v>
      </c>
      <c r="BE1048" s="31" t="s">
        <v>50</v>
      </c>
      <c r="BF1048" s="31" t="s">
        <v>50</v>
      </c>
    </row>
    <row r="1049" spans="1:58" ht="45" x14ac:dyDescent="0.25">
      <c r="A1049" s="31" t="s">
        <v>992</v>
      </c>
      <c r="B1049" s="31" t="s">
        <v>49</v>
      </c>
      <c r="C1049" s="32">
        <v>8</v>
      </c>
      <c r="D1049" s="31" t="s">
        <v>50</v>
      </c>
      <c r="E1049" s="31" t="s">
        <v>70</v>
      </c>
      <c r="F1049" s="31" t="s">
        <v>71</v>
      </c>
      <c r="G1049" s="31" t="s">
        <v>96</v>
      </c>
      <c r="H1049" s="31" t="s">
        <v>194</v>
      </c>
      <c r="I1049" s="31" t="s">
        <v>173</v>
      </c>
      <c r="J1049" s="31" t="s">
        <v>54</v>
      </c>
      <c r="K1049" s="31" t="s">
        <v>54</v>
      </c>
      <c r="L1049" s="31" t="s">
        <v>128</v>
      </c>
      <c r="M1049" s="31" t="s">
        <v>84</v>
      </c>
      <c r="N1049" s="31" t="s">
        <v>50</v>
      </c>
      <c r="O1049" s="31" t="s">
        <v>57</v>
      </c>
      <c r="P1049" s="31" t="s">
        <v>320</v>
      </c>
      <c r="Q1049" s="31" t="s">
        <v>50</v>
      </c>
      <c r="R1049" s="31" t="s">
        <v>74</v>
      </c>
      <c r="S1049" s="31" t="s">
        <v>59</v>
      </c>
      <c r="T1049" s="31" t="s">
        <v>60</v>
      </c>
      <c r="U1049" s="31" t="s">
        <v>60</v>
      </c>
      <c r="V1049" s="31" t="s">
        <v>60</v>
      </c>
      <c r="W1049" s="31" t="s">
        <v>50</v>
      </c>
      <c r="X1049" s="31" t="s">
        <v>50</v>
      </c>
      <c r="Y1049" s="31" t="s">
        <v>60</v>
      </c>
      <c r="Z1049" s="31" t="s">
        <v>62</v>
      </c>
      <c r="AA1049" s="31" t="s">
        <v>50</v>
      </c>
      <c r="AB1049" s="31" t="s">
        <v>50</v>
      </c>
      <c r="AC1049" s="31" t="s">
        <v>87</v>
      </c>
      <c r="AD1049" s="31" t="s">
        <v>72</v>
      </c>
      <c r="AE1049" s="2">
        <f t="shared" si="177"/>
        <v>36</v>
      </c>
      <c r="AF1049" s="31" t="s">
        <v>52</v>
      </c>
      <c r="AG1049" s="31" t="s">
        <v>129</v>
      </c>
      <c r="AH1049" s="31" t="s">
        <v>144</v>
      </c>
      <c r="AI1049" s="31" t="s">
        <v>993</v>
      </c>
      <c r="AJ1049" s="31">
        <f t="shared" si="178"/>
        <v>4</v>
      </c>
      <c r="AK1049" s="34">
        <f t="shared" si="179"/>
        <v>16</v>
      </c>
      <c r="AL1049" s="30">
        <f t="shared" si="180"/>
        <v>16</v>
      </c>
      <c r="AM1049" s="5">
        <f t="shared" si="184"/>
        <v>141.5</v>
      </c>
      <c r="AN1049" s="5">
        <f t="shared" si="185"/>
        <v>144</v>
      </c>
      <c r="AO1049" s="30">
        <f t="shared" si="186"/>
        <v>1872</v>
      </c>
      <c r="AP1049" s="30">
        <f t="shared" si="181"/>
        <v>1872</v>
      </c>
      <c r="AQ1049" t="str">
        <f t="shared" si="182"/>
        <v>1978 - 1992</v>
      </c>
      <c r="AR1049" s="2">
        <f t="shared" si="183"/>
        <v>1990</v>
      </c>
      <c r="AS1049" s="2">
        <f t="shared" si="187"/>
        <v>13</v>
      </c>
      <c r="AT1049" s="31" t="s">
        <v>50</v>
      </c>
      <c r="AU1049" s="31" t="s">
        <v>100</v>
      </c>
      <c r="AV1049" s="31" t="s">
        <v>66</v>
      </c>
      <c r="AW1049" s="31" t="s">
        <v>57</v>
      </c>
      <c r="AX1049" s="31" t="s">
        <v>93</v>
      </c>
      <c r="AY1049" s="31" t="s">
        <v>68</v>
      </c>
      <c r="AZ1049" s="31" t="s">
        <v>144</v>
      </c>
      <c r="BA1049" s="31" t="s">
        <v>994</v>
      </c>
      <c r="BB1049" s="31" t="s">
        <v>50</v>
      </c>
      <c r="BC1049" s="31" t="s">
        <v>50</v>
      </c>
      <c r="BD1049" s="31" t="s">
        <v>50</v>
      </c>
      <c r="BE1049" s="31" t="s">
        <v>50</v>
      </c>
      <c r="BF1049" s="31" t="s">
        <v>50</v>
      </c>
    </row>
    <row r="1050" spans="1:58" ht="45" x14ac:dyDescent="0.25">
      <c r="A1050" s="31" t="s">
        <v>992</v>
      </c>
      <c r="B1050" s="31" t="s">
        <v>49</v>
      </c>
      <c r="C1050" s="32">
        <v>9</v>
      </c>
      <c r="D1050" s="31" t="s">
        <v>50</v>
      </c>
      <c r="E1050" s="31" t="s">
        <v>70</v>
      </c>
      <c r="F1050" s="31" t="s">
        <v>71</v>
      </c>
      <c r="G1050" s="31" t="s">
        <v>96</v>
      </c>
      <c r="H1050" s="31" t="s">
        <v>194</v>
      </c>
      <c r="I1050" s="31" t="s">
        <v>139</v>
      </c>
      <c r="J1050" s="31" t="s">
        <v>54</v>
      </c>
      <c r="K1050" s="31" t="s">
        <v>54</v>
      </c>
      <c r="L1050" s="31" t="s">
        <v>128</v>
      </c>
      <c r="M1050" s="31" t="s">
        <v>84</v>
      </c>
      <c r="N1050" s="31" t="s">
        <v>50</v>
      </c>
      <c r="O1050" s="31" t="s">
        <v>57</v>
      </c>
      <c r="P1050" s="31" t="s">
        <v>320</v>
      </c>
      <c r="Q1050" s="31" t="s">
        <v>50</v>
      </c>
      <c r="R1050" s="31" t="s">
        <v>74</v>
      </c>
      <c r="S1050" s="31" t="s">
        <v>59</v>
      </c>
      <c r="T1050" s="31" t="s">
        <v>60</v>
      </c>
      <c r="U1050" s="31" t="s">
        <v>60</v>
      </c>
      <c r="V1050" s="31" t="s">
        <v>60</v>
      </c>
      <c r="W1050" s="31" t="s">
        <v>50</v>
      </c>
      <c r="X1050" s="31" t="s">
        <v>50</v>
      </c>
      <c r="Y1050" s="31" t="s">
        <v>60</v>
      </c>
      <c r="Z1050" s="31" t="s">
        <v>62</v>
      </c>
      <c r="AA1050" s="31" t="s">
        <v>50</v>
      </c>
      <c r="AB1050" s="31" t="s">
        <v>50</v>
      </c>
      <c r="AC1050" s="31" t="s">
        <v>87</v>
      </c>
      <c r="AD1050" s="31" t="s">
        <v>72</v>
      </c>
      <c r="AE1050" s="2">
        <f t="shared" si="177"/>
        <v>36</v>
      </c>
      <c r="AF1050" s="31" t="s">
        <v>52</v>
      </c>
      <c r="AG1050" s="31" t="s">
        <v>129</v>
      </c>
      <c r="AH1050" s="31" t="s">
        <v>144</v>
      </c>
      <c r="AI1050" s="31" t="s">
        <v>993</v>
      </c>
      <c r="AJ1050" s="31">
        <f t="shared" si="178"/>
        <v>4</v>
      </c>
      <c r="AK1050" s="34">
        <f t="shared" si="179"/>
        <v>16</v>
      </c>
      <c r="AL1050" s="30">
        <f t="shared" si="180"/>
        <v>16</v>
      </c>
      <c r="AM1050" s="5">
        <f t="shared" si="184"/>
        <v>141.5</v>
      </c>
      <c r="AN1050" s="5">
        <f t="shared" si="185"/>
        <v>144</v>
      </c>
      <c r="AO1050" s="30">
        <f t="shared" si="186"/>
        <v>1872</v>
      </c>
      <c r="AP1050" s="30">
        <f t="shared" si="181"/>
        <v>1872</v>
      </c>
      <c r="AQ1050" t="str">
        <f t="shared" si="182"/>
        <v>1978 - 1992</v>
      </c>
      <c r="AR1050" s="2">
        <f t="shared" si="183"/>
        <v>1990</v>
      </c>
      <c r="AS1050" s="2">
        <f t="shared" si="187"/>
        <v>13</v>
      </c>
      <c r="AT1050" s="31" t="s">
        <v>50</v>
      </c>
      <c r="AU1050" s="31" t="s">
        <v>100</v>
      </c>
      <c r="AV1050" s="31" t="s">
        <v>66</v>
      </c>
      <c r="AW1050" s="31" t="s">
        <v>57</v>
      </c>
      <c r="AX1050" s="31" t="s">
        <v>93</v>
      </c>
      <c r="AY1050" s="31" t="s">
        <v>68</v>
      </c>
      <c r="AZ1050" s="31" t="s">
        <v>144</v>
      </c>
      <c r="BA1050" s="31" t="s">
        <v>994</v>
      </c>
      <c r="BB1050" s="31" t="s">
        <v>50</v>
      </c>
      <c r="BC1050" s="31" t="s">
        <v>50</v>
      </c>
      <c r="BD1050" s="31" t="s">
        <v>50</v>
      </c>
      <c r="BE1050" s="31" t="s">
        <v>50</v>
      </c>
      <c r="BF1050" s="31" t="s">
        <v>50</v>
      </c>
    </row>
    <row r="1051" spans="1:58" ht="45" x14ac:dyDescent="0.25">
      <c r="A1051" s="31" t="s">
        <v>992</v>
      </c>
      <c r="B1051" s="31" t="s">
        <v>49</v>
      </c>
      <c r="C1051" s="32">
        <v>10</v>
      </c>
      <c r="D1051" s="31" t="s">
        <v>50</v>
      </c>
      <c r="E1051" s="31" t="s">
        <v>70</v>
      </c>
      <c r="F1051" s="31" t="s">
        <v>71</v>
      </c>
      <c r="G1051" s="31" t="s">
        <v>96</v>
      </c>
      <c r="H1051" s="31" t="s">
        <v>194</v>
      </c>
      <c r="I1051" s="31" t="s">
        <v>996</v>
      </c>
      <c r="J1051" s="31" t="s">
        <v>54</v>
      </c>
      <c r="K1051" s="31" t="s">
        <v>54</v>
      </c>
      <c r="L1051" s="31" t="s">
        <v>128</v>
      </c>
      <c r="M1051" s="31" t="s">
        <v>84</v>
      </c>
      <c r="N1051" s="31" t="s">
        <v>50</v>
      </c>
      <c r="O1051" s="31" t="s">
        <v>57</v>
      </c>
      <c r="P1051" s="31" t="s">
        <v>320</v>
      </c>
      <c r="Q1051" s="31" t="s">
        <v>50</v>
      </c>
      <c r="R1051" s="31" t="s">
        <v>74</v>
      </c>
      <c r="S1051" s="31" t="s">
        <v>59</v>
      </c>
      <c r="T1051" s="31" t="s">
        <v>60</v>
      </c>
      <c r="U1051" s="31" t="s">
        <v>60</v>
      </c>
      <c r="V1051" s="31" t="s">
        <v>60</v>
      </c>
      <c r="W1051" s="31" t="s">
        <v>50</v>
      </c>
      <c r="X1051" s="31" t="s">
        <v>50</v>
      </c>
      <c r="Y1051" s="31" t="s">
        <v>60</v>
      </c>
      <c r="Z1051" s="31" t="s">
        <v>62</v>
      </c>
      <c r="AA1051" s="31" t="s">
        <v>50</v>
      </c>
      <c r="AB1051" s="31" t="s">
        <v>50</v>
      </c>
      <c r="AC1051" s="31" t="s">
        <v>87</v>
      </c>
      <c r="AD1051" s="31" t="s">
        <v>72</v>
      </c>
      <c r="AE1051" s="2">
        <f t="shared" si="177"/>
        <v>36</v>
      </c>
      <c r="AF1051" s="31" t="s">
        <v>52</v>
      </c>
      <c r="AG1051" s="31" t="s">
        <v>129</v>
      </c>
      <c r="AH1051" s="31" t="s">
        <v>144</v>
      </c>
      <c r="AI1051" s="31" t="s">
        <v>993</v>
      </c>
      <c r="AJ1051" s="31">
        <f t="shared" si="178"/>
        <v>4</v>
      </c>
      <c r="AK1051" s="34">
        <f t="shared" si="179"/>
        <v>16</v>
      </c>
      <c r="AL1051" s="30">
        <f t="shared" si="180"/>
        <v>16</v>
      </c>
      <c r="AM1051" s="5">
        <f t="shared" si="184"/>
        <v>141.5</v>
      </c>
      <c r="AN1051" s="5">
        <f t="shared" si="185"/>
        <v>144</v>
      </c>
      <c r="AO1051" s="30">
        <f t="shared" si="186"/>
        <v>1872</v>
      </c>
      <c r="AP1051" s="30">
        <f t="shared" si="181"/>
        <v>1872</v>
      </c>
      <c r="AQ1051" t="str">
        <f t="shared" si="182"/>
        <v>1978 - 1992</v>
      </c>
      <c r="AR1051" s="2">
        <f t="shared" si="183"/>
        <v>1990</v>
      </c>
      <c r="AS1051" s="2">
        <f t="shared" si="187"/>
        <v>13</v>
      </c>
      <c r="AT1051" s="31" t="s">
        <v>50</v>
      </c>
      <c r="AU1051" s="31" t="s">
        <v>100</v>
      </c>
      <c r="AV1051" s="31" t="s">
        <v>66</v>
      </c>
      <c r="AW1051" s="31" t="s">
        <v>57</v>
      </c>
      <c r="AX1051" s="31" t="s">
        <v>93</v>
      </c>
      <c r="AY1051" s="31" t="s">
        <v>179</v>
      </c>
      <c r="AZ1051" s="31" t="s">
        <v>144</v>
      </c>
      <c r="BA1051" s="31" t="s">
        <v>994</v>
      </c>
      <c r="BB1051" s="31" t="s">
        <v>50</v>
      </c>
      <c r="BC1051" s="31" t="s">
        <v>50</v>
      </c>
      <c r="BD1051" s="31" t="s">
        <v>50</v>
      </c>
      <c r="BE1051" s="31" t="s">
        <v>50</v>
      </c>
      <c r="BF1051" s="31" t="s">
        <v>50</v>
      </c>
    </row>
    <row r="1052" spans="1:58" ht="45" x14ac:dyDescent="0.25">
      <c r="A1052" s="31" t="s">
        <v>2373</v>
      </c>
      <c r="B1052" s="31" t="s">
        <v>49</v>
      </c>
      <c r="C1052" s="32">
        <v>4</v>
      </c>
      <c r="D1052" s="31" t="s">
        <v>50</v>
      </c>
      <c r="E1052" s="31" t="s">
        <v>84</v>
      </c>
      <c r="F1052" s="31" t="s">
        <v>50</v>
      </c>
      <c r="G1052" s="31" t="s">
        <v>50</v>
      </c>
      <c r="H1052" s="31" t="s">
        <v>50</v>
      </c>
      <c r="I1052" s="31" t="s">
        <v>96</v>
      </c>
      <c r="J1052" s="31" t="s">
        <v>54</v>
      </c>
      <c r="K1052" s="31" t="s">
        <v>54</v>
      </c>
      <c r="L1052" s="31" t="s">
        <v>55</v>
      </c>
      <c r="M1052" s="31" t="s">
        <v>72</v>
      </c>
      <c r="N1052" s="31" t="s">
        <v>50</v>
      </c>
      <c r="O1052" s="31" t="s">
        <v>66</v>
      </c>
      <c r="P1052" s="31" t="s">
        <v>215</v>
      </c>
      <c r="Q1052" s="31" t="s">
        <v>50</v>
      </c>
      <c r="R1052" s="31" t="s">
        <v>74</v>
      </c>
      <c r="S1052" s="31" t="s">
        <v>59</v>
      </c>
      <c r="T1052" s="31" t="s">
        <v>60</v>
      </c>
      <c r="U1052" s="31" t="s">
        <v>60</v>
      </c>
      <c r="V1052" s="31" t="s">
        <v>66</v>
      </c>
      <c r="W1052" s="31" t="s">
        <v>50</v>
      </c>
      <c r="X1052" s="31" t="s">
        <v>50</v>
      </c>
      <c r="Y1052" s="31" t="s">
        <v>50</v>
      </c>
      <c r="Z1052" s="31" t="s">
        <v>62</v>
      </c>
      <c r="AA1052" s="31" t="s">
        <v>50</v>
      </c>
      <c r="AB1052" s="31" t="s">
        <v>50</v>
      </c>
      <c r="AC1052" s="31" t="s">
        <v>87</v>
      </c>
      <c r="AD1052" s="31" t="s">
        <v>72</v>
      </c>
      <c r="AE1052" s="2">
        <f t="shared" si="177"/>
        <v>36</v>
      </c>
      <c r="AF1052" s="31" t="s">
        <v>52</v>
      </c>
      <c r="AG1052" s="31" t="s">
        <v>129</v>
      </c>
      <c r="AH1052" s="31" t="s">
        <v>136</v>
      </c>
      <c r="AI1052" s="31" t="s">
        <v>12302</v>
      </c>
      <c r="AJ1052" s="31">
        <f t="shared" si="178"/>
        <v>0</v>
      </c>
      <c r="AK1052" s="34">
        <f t="shared" si="179"/>
        <v>-99</v>
      </c>
      <c r="AL1052" s="30">
        <f t="shared" si="180"/>
        <v>-99</v>
      </c>
      <c r="AM1052" s="5">
        <f t="shared" si="184"/>
        <v>3000</v>
      </c>
      <c r="AN1052" s="5">
        <f t="shared" si="185"/>
        <v>0</v>
      </c>
      <c r="AO1052" s="30">
        <f t="shared" si="186"/>
        <v>0</v>
      </c>
      <c r="AP1052" s="30">
        <f t="shared" si="181"/>
        <v>0</v>
      </c>
      <c r="AQ1052" t="str">
        <f t="shared" si="182"/>
        <v>1978 - 1992</v>
      </c>
      <c r="AR1052" s="2">
        <f t="shared" si="183"/>
        <v>1979</v>
      </c>
      <c r="AS1052" s="2">
        <f t="shared" si="187"/>
        <v>-99</v>
      </c>
      <c r="AT1052" s="31" t="s">
        <v>50</v>
      </c>
      <c r="AU1052" s="31" t="s">
        <v>50</v>
      </c>
      <c r="AV1052" s="31" t="s">
        <v>66</v>
      </c>
      <c r="AW1052" s="31" t="s">
        <v>57</v>
      </c>
      <c r="AX1052" s="31" t="s">
        <v>267</v>
      </c>
      <c r="AY1052" s="31" t="s">
        <v>68</v>
      </c>
      <c r="AZ1052" s="31" t="s">
        <v>136</v>
      </c>
      <c r="BA1052" s="31" t="s">
        <v>50</v>
      </c>
      <c r="BB1052" s="31" t="s">
        <v>12775</v>
      </c>
      <c r="BC1052" s="31" t="s">
        <v>53</v>
      </c>
      <c r="BD1052" s="31" t="s">
        <v>50</v>
      </c>
      <c r="BE1052" s="31" t="s">
        <v>50</v>
      </c>
      <c r="BF1052" s="31" t="s">
        <v>50</v>
      </c>
    </row>
    <row r="1053" spans="1:58" ht="45" x14ac:dyDescent="0.25">
      <c r="A1053" s="31" t="s">
        <v>2385</v>
      </c>
      <c r="B1053" s="31" t="s">
        <v>49</v>
      </c>
      <c r="C1053" s="32">
        <v>3</v>
      </c>
      <c r="D1053" s="31" t="s">
        <v>50</v>
      </c>
      <c r="E1053" s="31" t="s">
        <v>84</v>
      </c>
      <c r="F1053" s="31" t="s">
        <v>85</v>
      </c>
      <c r="G1053" s="31" t="s">
        <v>50</v>
      </c>
      <c r="H1053" s="31" t="s">
        <v>50</v>
      </c>
      <c r="I1053" s="31" t="s">
        <v>59</v>
      </c>
      <c r="J1053" s="31" t="s">
        <v>54</v>
      </c>
      <c r="K1053" s="31" t="s">
        <v>54</v>
      </c>
      <c r="L1053" s="31" t="s">
        <v>128</v>
      </c>
      <c r="M1053" s="31" t="s">
        <v>52</v>
      </c>
      <c r="N1053" s="31" t="s">
        <v>60</v>
      </c>
      <c r="O1053" s="31" t="s">
        <v>57</v>
      </c>
      <c r="P1053" s="31" t="s">
        <v>50</v>
      </c>
      <c r="Q1053" s="31" t="s">
        <v>123</v>
      </c>
      <c r="R1053" s="31" t="s">
        <v>74</v>
      </c>
      <c r="S1053" s="31" t="s">
        <v>59</v>
      </c>
      <c r="T1053" s="31" t="s">
        <v>60</v>
      </c>
      <c r="U1053" s="31" t="s">
        <v>60</v>
      </c>
      <c r="V1053" s="31" t="s">
        <v>60</v>
      </c>
      <c r="W1053" s="31" t="s">
        <v>50</v>
      </c>
      <c r="X1053" s="31" t="s">
        <v>50</v>
      </c>
      <c r="Y1053" s="31" t="s">
        <v>60</v>
      </c>
      <c r="Z1053" s="31" t="s">
        <v>62</v>
      </c>
      <c r="AA1053" s="31" t="s">
        <v>50</v>
      </c>
      <c r="AB1053" s="31" t="s">
        <v>50</v>
      </c>
      <c r="AC1053" s="31" t="s">
        <v>87</v>
      </c>
      <c r="AD1053" s="31" t="s">
        <v>72</v>
      </c>
      <c r="AE1053" s="2">
        <f t="shared" si="177"/>
        <v>36</v>
      </c>
      <c r="AF1053" s="31" t="s">
        <v>52</v>
      </c>
      <c r="AG1053" s="31" t="s">
        <v>129</v>
      </c>
      <c r="AH1053" s="31" t="s">
        <v>152</v>
      </c>
      <c r="AI1053" s="31" t="s">
        <v>12303</v>
      </c>
      <c r="AJ1053" s="31">
        <f t="shared" si="178"/>
        <v>0</v>
      </c>
      <c r="AK1053" s="34">
        <f t="shared" si="179"/>
        <v>-99</v>
      </c>
      <c r="AL1053" s="30">
        <f t="shared" si="180"/>
        <v>-99</v>
      </c>
      <c r="AM1053" s="5">
        <f t="shared" si="184"/>
        <v>141.5</v>
      </c>
      <c r="AN1053" s="5">
        <f t="shared" si="185"/>
        <v>0</v>
      </c>
      <c r="AO1053" s="30">
        <f t="shared" si="186"/>
        <v>0</v>
      </c>
      <c r="AP1053" s="30">
        <f t="shared" si="181"/>
        <v>0</v>
      </c>
      <c r="AQ1053" t="str">
        <f t="shared" si="182"/>
        <v>1978 - 1992</v>
      </c>
      <c r="AR1053" s="2">
        <f t="shared" si="183"/>
        <v>1982</v>
      </c>
      <c r="AS1053" s="2">
        <f t="shared" si="187"/>
        <v>-99</v>
      </c>
      <c r="AT1053" s="31" t="s">
        <v>50</v>
      </c>
      <c r="AU1053" s="31" t="s">
        <v>50</v>
      </c>
      <c r="AV1053" s="31" t="s">
        <v>97</v>
      </c>
      <c r="AW1053" s="31" t="s">
        <v>57</v>
      </c>
      <c r="AX1053" s="31" t="s">
        <v>81</v>
      </c>
      <c r="AY1053" s="31" t="s">
        <v>68</v>
      </c>
      <c r="AZ1053" s="31" t="s">
        <v>12776</v>
      </c>
      <c r="BA1053" s="31" t="s">
        <v>12777</v>
      </c>
      <c r="BB1053" s="31" t="s">
        <v>50</v>
      </c>
      <c r="BC1053" s="31" t="s">
        <v>50</v>
      </c>
      <c r="BD1053" s="31" t="s">
        <v>50</v>
      </c>
      <c r="BE1053" s="31" t="s">
        <v>50</v>
      </c>
      <c r="BF1053" s="31" t="s">
        <v>50</v>
      </c>
    </row>
    <row r="1054" spans="1:58" ht="45" x14ac:dyDescent="0.25">
      <c r="A1054" s="31" t="s">
        <v>2385</v>
      </c>
      <c r="B1054" s="31" t="s">
        <v>49</v>
      </c>
      <c r="C1054" s="32">
        <v>5</v>
      </c>
      <c r="D1054" s="31" t="s">
        <v>50</v>
      </c>
      <c r="E1054" s="31" t="s">
        <v>84</v>
      </c>
      <c r="F1054" s="31" t="s">
        <v>85</v>
      </c>
      <c r="G1054" s="31" t="s">
        <v>50</v>
      </c>
      <c r="H1054" s="31" t="s">
        <v>50</v>
      </c>
      <c r="I1054" s="31" t="s">
        <v>86</v>
      </c>
      <c r="J1054" s="31" t="s">
        <v>54</v>
      </c>
      <c r="K1054" s="31" t="s">
        <v>54</v>
      </c>
      <c r="L1054" s="31" t="s">
        <v>128</v>
      </c>
      <c r="M1054" s="31" t="s">
        <v>72</v>
      </c>
      <c r="N1054" s="31" t="s">
        <v>50</v>
      </c>
      <c r="O1054" s="31" t="s">
        <v>57</v>
      </c>
      <c r="P1054" s="31" t="s">
        <v>50</v>
      </c>
      <c r="Q1054" s="31" t="s">
        <v>11710</v>
      </c>
      <c r="R1054" s="31" t="s">
        <v>58</v>
      </c>
      <c r="S1054" s="31" t="s">
        <v>59</v>
      </c>
      <c r="T1054" s="31" t="s">
        <v>60</v>
      </c>
      <c r="U1054" s="31" t="s">
        <v>60</v>
      </c>
      <c r="V1054" s="31" t="s">
        <v>60</v>
      </c>
      <c r="W1054" s="31" t="s">
        <v>50</v>
      </c>
      <c r="X1054" s="31" t="s">
        <v>50</v>
      </c>
      <c r="Y1054" s="31" t="s">
        <v>60</v>
      </c>
      <c r="Z1054" s="31" t="s">
        <v>62</v>
      </c>
      <c r="AA1054" s="31" t="s">
        <v>50</v>
      </c>
      <c r="AB1054" s="31" t="s">
        <v>50</v>
      </c>
      <c r="AC1054" s="31" t="s">
        <v>87</v>
      </c>
      <c r="AD1054" s="31" t="s">
        <v>72</v>
      </c>
      <c r="AE1054" s="2">
        <f t="shared" si="177"/>
        <v>36</v>
      </c>
      <c r="AF1054" s="31" t="s">
        <v>52</v>
      </c>
      <c r="AG1054" s="31" t="s">
        <v>129</v>
      </c>
      <c r="AH1054" s="31" t="s">
        <v>136</v>
      </c>
      <c r="AI1054" s="31" t="s">
        <v>12304</v>
      </c>
      <c r="AJ1054" s="31">
        <f t="shared" si="178"/>
        <v>0</v>
      </c>
      <c r="AK1054" s="34">
        <f t="shared" si="179"/>
        <v>-99</v>
      </c>
      <c r="AL1054" s="30">
        <f t="shared" si="180"/>
        <v>-99</v>
      </c>
      <c r="AM1054" s="5">
        <f t="shared" si="184"/>
        <v>141.5</v>
      </c>
      <c r="AN1054" s="5">
        <f t="shared" si="185"/>
        <v>0</v>
      </c>
      <c r="AO1054" s="30">
        <f t="shared" si="186"/>
        <v>0</v>
      </c>
      <c r="AP1054" s="30">
        <f t="shared" si="181"/>
        <v>0</v>
      </c>
      <c r="AQ1054" t="str">
        <f t="shared" si="182"/>
        <v>1978 - 1992</v>
      </c>
      <c r="AR1054" s="2">
        <f t="shared" si="183"/>
        <v>1982</v>
      </c>
      <c r="AS1054" s="2">
        <f t="shared" si="187"/>
        <v>-99</v>
      </c>
      <c r="AT1054" s="31" t="s">
        <v>50</v>
      </c>
      <c r="AU1054" s="31" t="s">
        <v>50</v>
      </c>
      <c r="AV1054" s="31" t="s">
        <v>66</v>
      </c>
      <c r="AW1054" s="31" t="s">
        <v>57</v>
      </c>
      <c r="AX1054" s="31" t="s">
        <v>67</v>
      </c>
      <c r="AY1054" s="31" t="s">
        <v>68</v>
      </c>
      <c r="AZ1054" s="31" t="s">
        <v>136</v>
      </c>
      <c r="BA1054" s="31" t="s">
        <v>12778</v>
      </c>
      <c r="BB1054" s="31" t="s">
        <v>50</v>
      </c>
      <c r="BC1054" s="31" t="s">
        <v>50</v>
      </c>
      <c r="BD1054" s="31" t="s">
        <v>50</v>
      </c>
      <c r="BE1054" s="31" t="s">
        <v>50</v>
      </c>
      <c r="BF1054" s="31" t="s">
        <v>50</v>
      </c>
    </row>
    <row r="1055" spans="1:58" ht="45" x14ac:dyDescent="0.25">
      <c r="A1055" s="31" t="s">
        <v>2419</v>
      </c>
      <c r="B1055" s="31" t="s">
        <v>49</v>
      </c>
      <c r="C1055" s="32">
        <v>4</v>
      </c>
      <c r="D1055" s="31" t="s">
        <v>50</v>
      </c>
      <c r="E1055" s="31" t="s">
        <v>85</v>
      </c>
      <c r="F1055" s="31" t="s">
        <v>70</v>
      </c>
      <c r="G1055" s="31" t="s">
        <v>50</v>
      </c>
      <c r="H1055" s="31" t="s">
        <v>50</v>
      </c>
      <c r="I1055" s="31" t="s">
        <v>53</v>
      </c>
      <c r="J1055" s="31" t="s">
        <v>54</v>
      </c>
      <c r="K1055" s="31" t="s">
        <v>54</v>
      </c>
      <c r="L1055" s="31" t="s">
        <v>55</v>
      </c>
      <c r="M1055" s="31" t="s">
        <v>72</v>
      </c>
      <c r="N1055" s="31" t="s">
        <v>50</v>
      </c>
      <c r="O1055" s="31" t="s">
        <v>57</v>
      </c>
      <c r="P1055" s="31" t="s">
        <v>320</v>
      </c>
      <c r="Q1055" s="31" t="s">
        <v>165</v>
      </c>
      <c r="R1055" s="31" t="s">
        <v>58</v>
      </c>
      <c r="S1055" s="31" t="s">
        <v>59</v>
      </c>
      <c r="T1055" s="31" t="s">
        <v>60</v>
      </c>
      <c r="U1055" s="31" t="s">
        <v>60</v>
      </c>
      <c r="V1055" s="31" t="s">
        <v>60</v>
      </c>
      <c r="W1055" s="31" t="s">
        <v>50</v>
      </c>
      <c r="X1055" s="31" t="s">
        <v>50</v>
      </c>
      <c r="Y1055" s="31" t="s">
        <v>50</v>
      </c>
      <c r="Z1055" s="31" t="s">
        <v>62</v>
      </c>
      <c r="AA1055" s="31" t="s">
        <v>50</v>
      </c>
      <c r="AB1055" s="31" t="s">
        <v>50</v>
      </c>
      <c r="AC1055" s="31" t="s">
        <v>87</v>
      </c>
      <c r="AD1055" s="31" t="s">
        <v>72</v>
      </c>
      <c r="AE1055" s="2">
        <f t="shared" si="177"/>
        <v>36</v>
      </c>
      <c r="AF1055" s="31" t="s">
        <v>52</v>
      </c>
      <c r="AG1055" s="31" t="s">
        <v>129</v>
      </c>
      <c r="AH1055" s="31" t="s">
        <v>144</v>
      </c>
      <c r="AI1055" s="31" t="s">
        <v>12305</v>
      </c>
      <c r="AJ1055" s="31">
        <f t="shared" si="178"/>
        <v>0</v>
      </c>
      <c r="AK1055" s="34">
        <f t="shared" si="179"/>
        <v>-99</v>
      </c>
      <c r="AL1055" s="30">
        <f t="shared" si="180"/>
        <v>-99</v>
      </c>
      <c r="AM1055" s="5">
        <f t="shared" si="184"/>
        <v>195.11</v>
      </c>
      <c r="AN1055" s="5">
        <f t="shared" si="185"/>
        <v>0</v>
      </c>
      <c r="AO1055" s="30">
        <f t="shared" si="186"/>
        <v>0</v>
      </c>
      <c r="AP1055" s="30">
        <f t="shared" si="181"/>
        <v>0</v>
      </c>
      <c r="AQ1055" t="str">
        <f t="shared" si="182"/>
        <v>1978 - 1992</v>
      </c>
      <c r="AR1055" s="2">
        <f t="shared" si="183"/>
        <v>1984</v>
      </c>
      <c r="AS1055" s="2">
        <f t="shared" si="187"/>
        <v>-99</v>
      </c>
      <c r="AT1055" s="31" t="s">
        <v>50</v>
      </c>
      <c r="AU1055" s="31" t="s">
        <v>50</v>
      </c>
      <c r="AV1055" s="31" t="s">
        <v>141</v>
      </c>
      <c r="AW1055" s="31" t="s">
        <v>86</v>
      </c>
      <c r="AX1055" s="31" t="s">
        <v>50</v>
      </c>
      <c r="AY1055" s="31" t="s">
        <v>50</v>
      </c>
      <c r="AZ1055" s="31" t="s">
        <v>77</v>
      </c>
      <c r="BA1055" s="31" t="s">
        <v>12305</v>
      </c>
      <c r="BB1055" s="31" t="s">
        <v>50</v>
      </c>
      <c r="BC1055" s="31" t="s">
        <v>50</v>
      </c>
      <c r="BD1055" s="31" t="s">
        <v>50</v>
      </c>
      <c r="BE1055" s="31" t="s">
        <v>50</v>
      </c>
      <c r="BF1055" s="31" t="s">
        <v>50</v>
      </c>
    </row>
    <row r="1056" spans="1:58" ht="45" x14ac:dyDescent="0.25">
      <c r="A1056" s="31" t="s">
        <v>1002</v>
      </c>
      <c r="B1056" s="31" t="s">
        <v>49</v>
      </c>
      <c r="C1056" s="32">
        <v>10</v>
      </c>
      <c r="D1056" s="31" t="s">
        <v>50</v>
      </c>
      <c r="E1056" s="31" t="s">
        <v>85</v>
      </c>
      <c r="F1056" s="31" t="s">
        <v>70</v>
      </c>
      <c r="G1056" s="31" t="s">
        <v>71</v>
      </c>
      <c r="H1056" s="31" t="s">
        <v>96</v>
      </c>
      <c r="I1056" s="31" t="s">
        <v>97</v>
      </c>
      <c r="J1056" s="31" t="s">
        <v>54</v>
      </c>
      <c r="K1056" s="31" t="s">
        <v>54</v>
      </c>
      <c r="L1056" s="31" t="s">
        <v>55</v>
      </c>
      <c r="M1056" s="31" t="s">
        <v>84</v>
      </c>
      <c r="N1056" s="31" t="s">
        <v>50</v>
      </c>
      <c r="O1056" s="31" t="s">
        <v>57</v>
      </c>
      <c r="P1056" s="31" t="s">
        <v>50</v>
      </c>
      <c r="Q1056" s="31" t="s">
        <v>135</v>
      </c>
      <c r="R1056" s="31" t="s">
        <v>58</v>
      </c>
      <c r="S1056" s="31" t="s">
        <v>59</v>
      </c>
      <c r="T1056" s="31" t="s">
        <v>60</v>
      </c>
      <c r="U1056" s="31" t="s">
        <v>60</v>
      </c>
      <c r="V1056" s="31" t="s">
        <v>60</v>
      </c>
      <c r="W1056" s="31" t="s">
        <v>50</v>
      </c>
      <c r="X1056" s="31" t="s">
        <v>50</v>
      </c>
      <c r="Y1056" s="31" t="s">
        <v>50</v>
      </c>
      <c r="Z1056" s="31" t="s">
        <v>62</v>
      </c>
      <c r="AA1056" s="31" t="s">
        <v>50</v>
      </c>
      <c r="AB1056" s="31" t="s">
        <v>50</v>
      </c>
      <c r="AC1056" s="31" t="s">
        <v>87</v>
      </c>
      <c r="AD1056" s="31" t="s">
        <v>72</v>
      </c>
      <c r="AE1056" s="2">
        <f t="shared" si="177"/>
        <v>36</v>
      </c>
      <c r="AF1056" s="31" t="s">
        <v>52</v>
      </c>
      <c r="AG1056" s="31" t="s">
        <v>129</v>
      </c>
      <c r="AH1056" s="31" t="s">
        <v>377</v>
      </c>
      <c r="AI1056" s="31" t="s">
        <v>12306</v>
      </c>
      <c r="AJ1056" s="31">
        <f t="shared" si="178"/>
        <v>0</v>
      </c>
      <c r="AK1056" s="34">
        <f t="shared" si="179"/>
        <v>-99</v>
      </c>
      <c r="AL1056" s="30">
        <f t="shared" si="180"/>
        <v>-99</v>
      </c>
      <c r="AM1056" s="5">
        <f t="shared" si="184"/>
        <v>39.96</v>
      </c>
      <c r="AN1056" s="5">
        <f t="shared" si="185"/>
        <v>0</v>
      </c>
      <c r="AO1056" s="30">
        <f t="shared" si="186"/>
        <v>0</v>
      </c>
      <c r="AP1056" s="30">
        <f t="shared" si="181"/>
        <v>0</v>
      </c>
      <c r="AQ1056" t="str">
        <f t="shared" si="182"/>
        <v>1993 - 2001</v>
      </c>
      <c r="AR1056" s="2">
        <f t="shared" si="183"/>
        <v>1993</v>
      </c>
      <c r="AS1056" s="2">
        <f t="shared" si="187"/>
        <v>-99</v>
      </c>
      <c r="AT1056" s="31" t="s">
        <v>50</v>
      </c>
      <c r="AU1056" s="31" t="s">
        <v>50</v>
      </c>
      <c r="AV1056" s="31" t="s">
        <v>141</v>
      </c>
      <c r="AW1056" s="31" t="s">
        <v>86</v>
      </c>
      <c r="AX1056" s="31" t="s">
        <v>50</v>
      </c>
      <c r="AY1056" s="31" t="s">
        <v>50</v>
      </c>
      <c r="AZ1056" s="31" t="s">
        <v>377</v>
      </c>
      <c r="BA1056" s="31" t="s">
        <v>12306</v>
      </c>
      <c r="BB1056" s="31" t="s">
        <v>50</v>
      </c>
      <c r="BC1056" s="31" t="s">
        <v>50</v>
      </c>
      <c r="BD1056" s="31" t="s">
        <v>50</v>
      </c>
      <c r="BE1056" s="31" t="s">
        <v>50</v>
      </c>
      <c r="BF1056" s="31" t="s">
        <v>50</v>
      </c>
    </row>
    <row r="1057" spans="1:58" ht="45" x14ac:dyDescent="0.25">
      <c r="A1057" s="31" t="s">
        <v>2426</v>
      </c>
      <c r="B1057" s="31" t="s">
        <v>49</v>
      </c>
      <c r="C1057" s="32">
        <v>5</v>
      </c>
      <c r="D1057" s="31" t="s">
        <v>50</v>
      </c>
      <c r="E1057" s="31" t="s">
        <v>84</v>
      </c>
      <c r="F1057" s="31" t="s">
        <v>85</v>
      </c>
      <c r="G1057" s="31" t="s">
        <v>50</v>
      </c>
      <c r="H1057" s="31" t="s">
        <v>50</v>
      </c>
      <c r="I1057" s="31" t="s">
        <v>97</v>
      </c>
      <c r="J1057" s="31" t="s">
        <v>54</v>
      </c>
      <c r="K1057" s="31" t="s">
        <v>54</v>
      </c>
      <c r="L1057" s="31" t="s">
        <v>55</v>
      </c>
      <c r="M1057" s="31" t="s">
        <v>52</v>
      </c>
      <c r="N1057" s="31" t="s">
        <v>50</v>
      </c>
      <c r="O1057" s="31" t="s">
        <v>57</v>
      </c>
      <c r="P1057" s="31" t="s">
        <v>300</v>
      </c>
      <c r="Q1057" s="31" t="s">
        <v>50</v>
      </c>
      <c r="R1057" s="31" t="s">
        <v>74</v>
      </c>
      <c r="S1057" s="31" t="s">
        <v>53</v>
      </c>
      <c r="T1057" s="31" t="s">
        <v>60</v>
      </c>
      <c r="U1057" s="31" t="s">
        <v>60</v>
      </c>
      <c r="V1057" s="31" t="s">
        <v>66</v>
      </c>
      <c r="W1057" s="31" t="s">
        <v>50</v>
      </c>
      <c r="X1057" s="31" t="s">
        <v>116</v>
      </c>
      <c r="Y1057" s="31" t="s">
        <v>60</v>
      </c>
      <c r="Z1057" s="31" t="s">
        <v>62</v>
      </c>
      <c r="AA1057" s="31" t="s">
        <v>50</v>
      </c>
      <c r="AB1057" s="31" t="s">
        <v>50</v>
      </c>
      <c r="AC1057" s="31" t="s">
        <v>87</v>
      </c>
      <c r="AD1057" s="31" t="s">
        <v>72</v>
      </c>
      <c r="AE1057" s="2">
        <f t="shared" si="177"/>
        <v>36</v>
      </c>
      <c r="AF1057" s="31" t="s">
        <v>52</v>
      </c>
      <c r="AG1057" s="31" t="s">
        <v>129</v>
      </c>
      <c r="AH1057" s="31" t="s">
        <v>144</v>
      </c>
      <c r="AI1057" s="31" t="s">
        <v>12307</v>
      </c>
      <c r="AJ1057" s="31">
        <f t="shared" si="178"/>
        <v>0</v>
      </c>
      <c r="AK1057" s="34">
        <f t="shared" si="179"/>
        <v>-99</v>
      </c>
      <c r="AL1057" s="30">
        <f t="shared" si="180"/>
        <v>-99</v>
      </c>
      <c r="AM1057" s="5">
        <f t="shared" si="184"/>
        <v>0</v>
      </c>
      <c r="AN1057" s="5">
        <f t="shared" si="185"/>
        <v>0</v>
      </c>
      <c r="AO1057" s="30">
        <f t="shared" si="186"/>
        <v>0</v>
      </c>
      <c r="AP1057" s="30">
        <f t="shared" si="181"/>
        <v>0</v>
      </c>
      <c r="AQ1057" t="str">
        <f t="shared" si="182"/>
        <v>1978 - 1992</v>
      </c>
      <c r="AR1057" s="2">
        <f t="shared" si="183"/>
        <v>1986</v>
      </c>
      <c r="AS1057" s="2">
        <f t="shared" si="187"/>
        <v>-99</v>
      </c>
      <c r="AT1057" s="31" t="s">
        <v>50</v>
      </c>
      <c r="AU1057" s="31" t="s">
        <v>50</v>
      </c>
      <c r="AV1057" s="31" t="s">
        <v>66</v>
      </c>
      <c r="AW1057" s="31" t="s">
        <v>57</v>
      </c>
      <c r="AX1057" s="31" t="s">
        <v>151</v>
      </c>
      <c r="AY1057" s="31" t="s">
        <v>68</v>
      </c>
      <c r="AZ1057" s="31" t="s">
        <v>144</v>
      </c>
      <c r="BA1057" s="31" t="s">
        <v>12307</v>
      </c>
      <c r="BB1057" s="31" t="s">
        <v>50</v>
      </c>
      <c r="BC1057" s="31" t="s">
        <v>50</v>
      </c>
      <c r="BD1057" s="31" t="s">
        <v>50</v>
      </c>
      <c r="BE1057" s="31" t="s">
        <v>50</v>
      </c>
      <c r="BF1057" s="31" t="s">
        <v>50</v>
      </c>
    </row>
    <row r="1058" spans="1:58" ht="45" x14ac:dyDescent="0.25">
      <c r="A1058" s="31" t="s">
        <v>2458</v>
      </c>
      <c r="B1058" s="31" t="s">
        <v>49</v>
      </c>
      <c r="C1058" s="32">
        <v>1</v>
      </c>
      <c r="D1058" s="31" t="s">
        <v>50</v>
      </c>
      <c r="E1058" s="31" t="s">
        <v>51</v>
      </c>
      <c r="F1058" s="31" t="s">
        <v>52</v>
      </c>
      <c r="G1058" s="31" t="s">
        <v>50</v>
      </c>
      <c r="H1058" s="31" t="s">
        <v>50</v>
      </c>
      <c r="I1058" s="31" t="s">
        <v>53</v>
      </c>
      <c r="J1058" s="31" t="s">
        <v>54</v>
      </c>
      <c r="K1058" s="31" t="s">
        <v>54</v>
      </c>
      <c r="L1058" s="31" t="s">
        <v>55</v>
      </c>
      <c r="M1058" s="31" t="s">
        <v>51</v>
      </c>
      <c r="N1058" s="31" t="s">
        <v>50</v>
      </c>
      <c r="O1058" s="31" t="s">
        <v>57</v>
      </c>
      <c r="P1058" s="31" t="s">
        <v>50</v>
      </c>
      <c r="Q1058" s="31" t="s">
        <v>50</v>
      </c>
      <c r="R1058" s="31" t="s">
        <v>74</v>
      </c>
      <c r="S1058" s="31" t="s">
        <v>50</v>
      </c>
      <c r="T1058" s="31" t="s">
        <v>50</v>
      </c>
      <c r="U1058" s="31" t="s">
        <v>50</v>
      </c>
      <c r="V1058" s="31" t="s">
        <v>86</v>
      </c>
      <c r="W1058" s="31" t="s">
        <v>50</v>
      </c>
      <c r="X1058" s="31" t="s">
        <v>50</v>
      </c>
      <c r="Y1058" s="31" t="s">
        <v>54</v>
      </c>
      <c r="Z1058" s="31" t="s">
        <v>62</v>
      </c>
      <c r="AA1058" s="31" t="s">
        <v>50</v>
      </c>
      <c r="AB1058" s="31" t="s">
        <v>50</v>
      </c>
      <c r="AC1058" s="31" t="s">
        <v>87</v>
      </c>
      <c r="AD1058" s="31" t="s">
        <v>72</v>
      </c>
      <c r="AE1058" s="2">
        <f t="shared" si="177"/>
        <v>36</v>
      </c>
      <c r="AF1058" s="31" t="s">
        <v>52</v>
      </c>
      <c r="AG1058" s="31" t="s">
        <v>129</v>
      </c>
      <c r="AH1058" s="31" t="s">
        <v>152</v>
      </c>
      <c r="AI1058" s="31" t="s">
        <v>12308</v>
      </c>
      <c r="AJ1058" s="31">
        <f t="shared" si="178"/>
        <v>0</v>
      </c>
      <c r="AK1058" s="34">
        <f t="shared" si="179"/>
        <v>-99</v>
      </c>
      <c r="AL1058" s="30">
        <f t="shared" si="180"/>
        <v>-99</v>
      </c>
      <c r="AM1058" s="5">
        <f t="shared" si="184"/>
        <v>66.53</v>
      </c>
      <c r="AN1058" s="5">
        <f t="shared" si="185"/>
        <v>0</v>
      </c>
      <c r="AO1058" s="30">
        <f t="shared" si="186"/>
        <v>0</v>
      </c>
      <c r="AP1058" s="30">
        <f t="shared" si="181"/>
        <v>0</v>
      </c>
      <c r="AQ1058">
        <f t="shared" si="182"/>
        <v>0</v>
      </c>
      <c r="AR1058" s="2">
        <f t="shared" si="183"/>
        <v>0</v>
      </c>
      <c r="AS1058" s="2">
        <f t="shared" si="187"/>
        <v>-99</v>
      </c>
      <c r="AT1058" s="31" t="s">
        <v>50</v>
      </c>
      <c r="AU1058" s="31" t="s">
        <v>50</v>
      </c>
      <c r="AV1058" s="31" t="s">
        <v>66</v>
      </c>
      <c r="AW1058" s="31" t="s">
        <v>57</v>
      </c>
      <c r="AX1058" s="31" t="s">
        <v>50</v>
      </c>
      <c r="AY1058" s="31" t="s">
        <v>50</v>
      </c>
      <c r="AZ1058" s="31" t="s">
        <v>152</v>
      </c>
      <c r="BA1058" s="31" t="s">
        <v>12308</v>
      </c>
      <c r="BB1058" s="31" t="s">
        <v>67</v>
      </c>
      <c r="BC1058" s="31" t="s">
        <v>129</v>
      </c>
      <c r="BD1058" s="31" t="s">
        <v>50</v>
      </c>
      <c r="BE1058" s="31" t="s">
        <v>50</v>
      </c>
      <c r="BF1058" s="31" t="s">
        <v>50</v>
      </c>
    </row>
    <row r="1059" spans="1:58" ht="45" x14ac:dyDescent="0.25">
      <c r="A1059" s="31" t="s">
        <v>2484</v>
      </c>
      <c r="B1059" s="31" t="s">
        <v>49</v>
      </c>
      <c r="C1059" s="32">
        <v>1</v>
      </c>
      <c r="D1059" s="31" t="s">
        <v>50</v>
      </c>
      <c r="E1059" s="31" t="s">
        <v>51</v>
      </c>
      <c r="F1059" s="31" t="s">
        <v>50</v>
      </c>
      <c r="G1059" s="31" t="s">
        <v>50</v>
      </c>
      <c r="H1059" s="31" t="s">
        <v>50</v>
      </c>
      <c r="I1059" s="31" t="s">
        <v>72</v>
      </c>
      <c r="J1059" s="31" t="s">
        <v>54</v>
      </c>
      <c r="K1059" s="31" t="s">
        <v>54</v>
      </c>
      <c r="L1059" s="31" t="s">
        <v>55</v>
      </c>
      <c r="M1059" s="31" t="s">
        <v>72</v>
      </c>
      <c r="N1059" s="31" t="s">
        <v>50</v>
      </c>
      <c r="O1059" s="31" t="s">
        <v>66</v>
      </c>
      <c r="P1059" s="31" t="s">
        <v>50</v>
      </c>
      <c r="Q1059" s="31" t="s">
        <v>50</v>
      </c>
      <c r="R1059" s="31" t="s">
        <v>58</v>
      </c>
      <c r="S1059" s="31" t="s">
        <v>59</v>
      </c>
      <c r="T1059" s="31" t="s">
        <v>60</v>
      </c>
      <c r="U1059" s="31" t="s">
        <v>60</v>
      </c>
      <c r="V1059" s="31" t="s">
        <v>60</v>
      </c>
      <c r="W1059" s="31" t="s">
        <v>50</v>
      </c>
      <c r="X1059" s="31" t="s">
        <v>366</v>
      </c>
      <c r="Y1059" s="31" t="s">
        <v>50</v>
      </c>
      <c r="Z1059" s="31" t="s">
        <v>62</v>
      </c>
      <c r="AA1059" s="31" t="s">
        <v>50</v>
      </c>
      <c r="AB1059" s="31" t="s">
        <v>50</v>
      </c>
      <c r="AC1059" s="31" t="s">
        <v>87</v>
      </c>
      <c r="AD1059" s="31" t="s">
        <v>72</v>
      </c>
      <c r="AE1059" s="2">
        <f t="shared" si="177"/>
        <v>36</v>
      </c>
      <c r="AF1059" s="31" t="s">
        <v>52</v>
      </c>
      <c r="AG1059" s="31" t="s">
        <v>129</v>
      </c>
      <c r="AH1059" s="31" t="s">
        <v>152</v>
      </c>
      <c r="AI1059" s="31" t="s">
        <v>12309</v>
      </c>
      <c r="AJ1059" s="31">
        <f t="shared" si="178"/>
        <v>0</v>
      </c>
      <c r="AK1059" s="34">
        <f t="shared" si="179"/>
        <v>-99</v>
      </c>
      <c r="AL1059" s="30">
        <f t="shared" si="180"/>
        <v>-99</v>
      </c>
      <c r="AM1059" s="5">
        <f t="shared" si="184"/>
        <v>308.64999999999998</v>
      </c>
      <c r="AN1059" s="5">
        <f t="shared" si="185"/>
        <v>0</v>
      </c>
      <c r="AO1059" s="30">
        <f t="shared" si="186"/>
        <v>0</v>
      </c>
      <c r="AP1059" s="30">
        <f t="shared" si="181"/>
        <v>0</v>
      </c>
      <c r="AQ1059" t="str">
        <f t="shared" si="182"/>
        <v>1993 - 2001</v>
      </c>
      <c r="AR1059" s="2">
        <f t="shared" si="183"/>
        <v>1995</v>
      </c>
      <c r="AS1059" s="2">
        <f t="shared" si="187"/>
        <v>-99</v>
      </c>
      <c r="AT1059" s="31" t="s">
        <v>50</v>
      </c>
      <c r="AU1059" s="31" t="s">
        <v>50</v>
      </c>
      <c r="AV1059" s="31" t="s">
        <v>60</v>
      </c>
      <c r="AW1059" s="31" t="s">
        <v>50</v>
      </c>
      <c r="AX1059" s="31" t="s">
        <v>50</v>
      </c>
      <c r="AY1059" s="31" t="s">
        <v>50</v>
      </c>
      <c r="AZ1059" s="31" t="s">
        <v>50</v>
      </c>
      <c r="BA1059" s="31" t="s">
        <v>50</v>
      </c>
      <c r="BB1059" s="31" t="s">
        <v>50</v>
      </c>
      <c r="BC1059" s="31" t="s">
        <v>50</v>
      </c>
      <c r="BD1059" s="31" t="s">
        <v>50</v>
      </c>
      <c r="BE1059" s="31" t="s">
        <v>50</v>
      </c>
      <c r="BF1059" s="31" t="s">
        <v>50</v>
      </c>
    </row>
    <row r="1060" spans="1:58" ht="60" x14ac:dyDescent="0.25">
      <c r="A1060" s="31" t="s">
        <v>2490</v>
      </c>
      <c r="B1060" s="31" t="s">
        <v>198</v>
      </c>
      <c r="C1060" s="32">
        <v>3</v>
      </c>
      <c r="D1060" s="31" t="s">
        <v>50</v>
      </c>
      <c r="E1060" s="31" t="s">
        <v>85</v>
      </c>
      <c r="F1060" s="31" t="s">
        <v>70</v>
      </c>
      <c r="G1060" s="31" t="s">
        <v>50</v>
      </c>
      <c r="H1060" s="31" t="s">
        <v>50</v>
      </c>
      <c r="I1060" s="31" t="s">
        <v>53</v>
      </c>
      <c r="J1060" s="31" t="s">
        <v>54</v>
      </c>
      <c r="K1060" s="31" t="s">
        <v>54</v>
      </c>
      <c r="L1060" s="31" t="s">
        <v>55</v>
      </c>
      <c r="M1060" s="31" t="s">
        <v>72</v>
      </c>
      <c r="N1060" s="31" t="s">
        <v>56</v>
      </c>
      <c r="O1060" s="31" t="s">
        <v>60</v>
      </c>
      <c r="P1060" s="31" t="s">
        <v>107</v>
      </c>
      <c r="Q1060" s="31" t="s">
        <v>50</v>
      </c>
      <c r="R1060" s="31" t="s">
        <v>86</v>
      </c>
      <c r="S1060" s="31" t="s">
        <v>59</v>
      </c>
      <c r="T1060" s="31" t="s">
        <v>60</v>
      </c>
      <c r="U1060" s="31" t="s">
        <v>54</v>
      </c>
      <c r="V1060" s="31" t="s">
        <v>86</v>
      </c>
      <c r="W1060" s="31" t="s">
        <v>50</v>
      </c>
      <c r="X1060" s="31" t="s">
        <v>161</v>
      </c>
      <c r="Y1060" s="31" t="s">
        <v>54</v>
      </c>
      <c r="Z1060" s="31" t="s">
        <v>62</v>
      </c>
      <c r="AA1060" s="31" t="s">
        <v>50</v>
      </c>
      <c r="AB1060" s="31" t="s">
        <v>50</v>
      </c>
      <c r="AC1060" s="31" t="s">
        <v>87</v>
      </c>
      <c r="AD1060" s="31" t="s">
        <v>72</v>
      </c>
      <c r="AE1060" s="2">
        <f t="shared" si="177"/>
        <v>36</v>
      </c>
      <c r="AF1060" s="31" t="s">
        <v>52</v>
      </c>
      <c r="AG1060" s="31" t="s">
        <v>129</v>
      </c>
      <c r="AH1060" s="31" t="s">
        <v>144</v>
      </c>
      <c r="AI1060" s="31" t="s">
        <v>12310</v>
      </c>
      <c r="AJ1060" s="31">
        <f t="shared" si="178"/>
        <v>0</v>
      </c>
      <c r="AK1060" s="34">
        <f t="shared" si="179"/>
        <v>-99</v>
      </c>
      <c r="AL1060" s="30">
        <f t="shared" si="180"/>
        <v>-99</v>
      </c>
      <c r="AM1060" s="5">
        <f t="shared" si="184"/>
        <v>110.21</v>
      </c>
      <c r="AN1060" s="5">
        <f t="shared" si="185"/>
        <v>0</v>
      </c>
      <c r="AO1060" s="30">
        <f t="shared" si="186"/>
        <v>0</v>
      </c>
      <c r="AP1060" s="30">
        <f t="shared" si="181"/>
        <v>0</v>
      </c>
      <c r="AQ1060" t="str">
        <f t="shared" si="182"/>
        <v>Before 1978</v>
      </c>
      <c r="AR1060" s="2">
        <f t="shared" si="183"/>
        <v>19</v>
      </c>
      <c r="AS1060" s="2">
        <f t="shared" si="187"/>
        <v>-99</v>
      </c>
      <c r="AT1060" s="31" t="s">
        <v>50</v>
      </c>
      <c r="AU1060" s="31" t="s">
        <v>50</v>
      </c>
      <c r="AV1060" s="31" t="s">
        <v>66</v>
      </c>
      <c r="AW1060" s="31" t="s">
        <v>57</v>
      </c>
      <c r="AX1060" s="31" t="s">
        <v>267</v>
      </c>
      <c r="AY1060" s="31" t="s">
        <v>68</v>
      </c>
      <c r="AZ1060" s="31" t="s">
        <v>144</v>
      </c>
      <c r="BA1060" s="31" t="s">
        <v>12310</v>
      </c>
      <c r="BB1060" s="31" t="s">
        <v>50</v>
      </c>
      <c r="BC1060" s="31" t="s">
        <v>50</v>
      </c>
      <c r="BD1060" s="31" t="s">
        <v>50</v>
      </c>
      <c r="BE1060" s="31" t="s">
        <v>50</v>
      </c>
      <c r="BF1060" s="31" t="s">
        <v>50</v>
      </c>
    </row>
    <row r="1061" spans="1:58" ht="45" x14ac:dyDescent="0.25">
      <c r="A1061" s="31" t="s">
        <v>299</v>
      </c>
      <c r="B1061" s="31" t="s">
        <v>49</v>
      </c>
      <c r="C1061" s="32">
        <v>4</v>
      </c>
      <c r="D1061" s="31" t="s">
        <v>50</v>
      </c>
      <c r="E1061" s="31" t="s">
        <v>70</v>
      </c>
      <c r="F1061" s="31" t="s">
        <v>71</v>
      </c>
      <c r="G1061" s="31" t="s">
        <v>50</v>
      </c>
      <c r="H1061" s="31" t="s">
        <v>50</v>
      </c>
      <c r="I1061" s="31" t="s">
        <v>53</v>
      </c>
      <c r="J1061" s="31" t="s">
        <v>54</v>
      </c>
      <c r="K1061" s="31" t="s">
        <v>54</v>
      </c>
      <c r="L1061" s="31" t="s">
        <v>55</v>
      </c>
      <c r="M1061" s="31" t="s">
        <v>72</v>
      </c>
      <c r="N1061" s="31" t="s">
        <v>50</v>
      </c>
      <c r="O1061" s="31" t="s">
        <v>57</v>
      </c>
      <c r="P1061" s="31" t="s">
        <v>50</v>
      </c>
      <c r="Q1061" s="31" t="s">
        <v>300</v>
      </c>
      <c r="R1061" s="31" t="s">
        <v>129</v>
      </c>
      <c r="S1061" s="31" t="s">
        <v>59</v>
      </c>
      <c r="T1061" s="31" t="s">
        <v>50</v>
      </c>
      <c r="U1061" s="31" t="s">
        <v>50</v>
      </c>
      <c r="V1061" s="31" t="s">
        <v>50</v>
      </c>
      <c r="W1061" s="31" t="s">
        <v>50</v>
      </c>
      <c r="X1061" s="31" t="s">
        <v>50</v>
      </c>
      <c r="Y1061" s="31" t="s">
        <v>50</v>
      </c>
      <c r="Z1061" s="31" t="s">
        <v>62</v>
      </c>
      <c r="AA1061" s="31" t="s">
        <v>50</v>
      </c>
      <c r="AB1061" s="31" t="s">
        <v>50</v>
      </c>
      <c r="AC1061" s="31" t="s">
        <v>87</v>
      </c>
      <c r="AD1061" s="31" t="s">
        <v>50</v>
      </c>
      <c r="AE1061" s="2">
        <f t="shared" si="177"/>
        <v>36</v>
      </c>
      <c r="AF1061" s="31" t="s">
        <v>52</v>
      </c>
      <c r="AG1061" s="31" t="s">
        <v>129</v>
      </c>
      <c r="AH1061" s="31" t="s">
        <v>77</v>
      </c>
      <c r="AI1061" s="31" t="s">
        <v>307</v>
      </c>
      <c r="AJ1061" s="31">
        <f t="shared" si="178"/>
        <v>1</v>
      </c>
      <c r="AK1061" s="34">
        <f t="shared" si="179"/>
        <v>13</v>
      </c>
      <c r="AL1061" s="30">
        <f t="shared" si="180"/>
        <v>13</v>
      </c>
      <c r="AM1061" s="5">
        <f t="shared" si="184"/>
        <v>92.58</v>
      </c>
      <c r="AN1061" s="5">
        <f t="shared" si="185"/>
        <v>36</v>
      </c>
      <c r="AO1061" s="30">
        <f t="shared" si="186"/>
        <v>399.59999999999997</v>
      </c>
      <c r="AP1061" s="30">
        <f t="shared" si="181"/>
        <v>399.59999999999997</v>
      </c>
      <c r="AQ1061" t="str">
        <f t="shared" si="182"/>
        <v>Before 1978</v>
      </c>
      <c r="AR1061" s="2">
        <f t="shared" si="183"/>
        <v>1966</v>
      </c>
      <c r="AS1061" s="2">
        <f t="shared" si="187"/>
        <v>11.1</v>
      </c>
      <c r="AT1061" s="31" t="s">
        <v>163</v>
      </c>
      <c r="AU1061" s="31" t="s">
        <v>308</v>
      </c>
      <c r="AV1061" s="31" t="s">
        <v>66</v>
      </c>
      <c r="AW1061" s="31" t="s">
        <v>57</v>
      </c>
      <c r="AX1061" s="31" t="s">
        <v>191</v>
      </c>
      <c r="AY1061" s="31" t="s">
        <v>68</v>
      </c>
      <c r="AZ1061" s="31" t="s">
        <v>77</v>
      </c>
      <c r="BA1061" s="31" t="s">
        <v>307</v>
      </c>
      <c r="BB1061" s="31" t="s">
        <v>50</v>
      </c>
      <c r="BC1061" s="31" t="s">
        <v>50</v>
      </c>
      <c r="BD1061" s="31" t="s">
        <v>50</v>
      </c>
      <c r="BE1061" s="31" t="s">
        <v>50</v>
      </c>
      <c r="BF1061" s="31" t="s">
        <v>50</v>
      </c>
    </row>
    <row r="1062" spans="1:58" ht="45" x14ac:dyDescent="0.25">
      <c r="A1062" s="31" t="s">
        <v>299</v>
      </c>
      <c r="B1062" s="31" t="s">
        <v>49</v>
      </c>
      <c r="C1062" s="32">
        <v>6</v>
      </c>
      <c r="D1062" s="31" t="s">
        <v>50</v>
      </c>
      <c r="E1062" s="31" t="s">
        <v>70</v>
      </c>
      <c r="F1062" s="31" t="s">
        <v>71</v>
      </c>
      <c r="G1062" s="31" t="s">
        <v>50</v>
      </c>
      <c r="H1062" s="31" t="s">
        <v>50</v>
      </c>
      <c r="I1062" s="31" t="s">
        <v>53</v>
      </c>
      <c r="J1062" s="31" t="s">
        <v>54</v>
      </c>
      <c r="K1062" s="31" t="s">
        <v>54</v>
      </c>
      <c r="L1062" s="31" t="s">
        <v>55</v>
      </c>
      <c r="M1062" s="31" t="s">
        <v>72</v>
      </c>
      <c r="N1062" s="31" t="s">
        <v>50</v>
      </c>
      <c r="O1062" s="31" t="s">
        <v>57</v>
      </c>
      <c r="P1062" s="31" t="s">
        <v>50</v>
      </c>
      <c r="Q1062" s="31" t="s">
        <v>300</v>
      </c>
      <c r="R1062" s="31" t="s">
        <v>129</v>
      </c>
      <c r="S1062" s="31" t="s">
        <v>59</v>
      </c>
      <c r="T1062" s="31" t="s">
        <v>50</v>
      </c>
      <c r="U1062" s="31" t="s">
        <v>50</v>
      </c>
      <c r="V1062" s="31" t="s">
        <v>50</v>
      </c>
      <c r="W1062" s="31" t="s">
        <v>50</v>
      </c>
      <c r="X1062" s="31" t="s">
        <v>50</v>
      </c>
      <c r="Y1062" s="31" t="s">
        <v>50</v>
      </c>
      <c r="Z1062" s="31" t="s">
        <v>62</v>
      </c>
      <c r="AA1062" s="31" t="s">
        <v>50</v>
      </c>
      <c r="AB1062" s="31" t="s">
        <v>50</v>
      </c>
      <c r="AC1062" s="31" t="s">
        <v>87</v>
      </c>
      <c r="AD1062" s="31" t="s">
        <v>50</v>
      </c>
      <c r="AE1062" s="2">
        <f t="shared" si="177"/>
        <v>36</v>
      </c>
      <c r="AF1062" s="31" t="s">
        <v>52</v>
      </c>
      <c r="AG1062" s="31" t="s">
        <v>129</v>
      </c>
      <c r="AH1062" s="31" t="s">
        <v>144</v>
      </c>
      <c r="AI1062" s="31" t="s">
        <v>311</v>
      </c>
      <c r="AJ1062" s="31">
        <f t="shared" si="178"/>
        <v>1</v>
      </c>
      <c r="AK1062" s="34">
        <f t="shared" si="179"/>
        <v>13</v>
      </c>
      <c r="AL1062" s="30">
        <f t="shared" si="180"/>
        <v>13</v>
      </c>
      <c r="AM1062" s="5">
        <f t="shared" si="184"/>
        <v>92.58</v>
      </c>
      <c r="AN1062" s="5">
        <f t="shared" si="185"/>
        <v>36</v>
      </c>
      <c r="AO1062" s="30">
        <f t="shared" si="186"/>
        <v>360</v>
      </c>
      <c r="AP1062" s="30">
        <f t="shared" si="181"/>
        <v>360</v>
      </c>
      <c r="AQ1062" t="str">
        <f t="shared" si="182"/>
        <v>Before 1978</v>
      </c>
      <c r="AR1062" s="2">
        <f t="shared" si="183"/>
        <v>1966</v>
      </c>
      <c r="AS1062" s="2">
        <f t="shared" si="187"/>
        <v>10</v>
      </c>
      <c r="AT1062" s="31" t="s">
        <v>312</v>
      </c>
      <c r="AU1062" s="31" t="s">
        <v>92</v>
      </c>
      <c r="AV1062" s="31" t="s">
        <v>66</v>
      </c>
      <c r="AW1062" s="31" t="s">
        <v>57</v>
      </c>
      <c r="AX1062" s="31" t="s">
        <v>191</v>
      </c>
      <c r="AY1062" s="31" t="s">
        <v>68</v>
      </c>
      <c r="AZ1062" s="31" t="s">
        <v>144</v>
      </c>
      <c r="BA1062" s="31" t="s">
        <v>311</v>
      </c>
      <c r="BB1062" s="31" t="s">
        <v>50</v>
      </c>
      <c r="BC1062" s="31" t="s">
        <v>50</v>
      </c>
      <c r="BD1062" s="31" t="s">
        <v>50</v>
      </c>
      <c r="BE1062" s="31" t="s">
        <v>50</v>
      </c>
      <c r="BF1062" s="31" t="s">
        <v>50</v>
      </c>
    </row>
    <row r="1063" spans="1:58" ht="45" x14ac:dyDescent="0.25">
      <c r="A1063" s="31" t="s">
        <v>2512</v>
      </c>
      <c r="B1063" s="31" t="s">
        <v>49</v>
      </c>
      <c r="C1063" s="32">
        <v>1</v>
      </c>
      <c r="D1063" s="31" t="s">
        <v>50</v>
      </c>
      <c r="E1063" s="31" t="s">
        <v>72</v>
      </c>
      <c r="F1063" s="31" t="s">
        <v>51</v>
      </c>
      <c r="G1063" s="31" t="s">
        <v>50</v>
      </c>
      <c r="H1063" s="31" t="s">
        <v>50</v>
      </c>
      <c r="I1063" s="31" t="s">
        <v>53</v>
      </c>
      <c r="J1063" s="31" t="s">
        <v>54</v>
      </c>
      <c r="K1063" s="31" t="s">
        <v>54</v>
      </c>
      <c r="L1063" s="31" t="s">
        <v>55</v>
      </c>
      <c r="M1063" s="31" t="s">
        <v>72</v>
      </c>
      <c r="N1063" s="31" t="s">
        <v>50</v>
      </c>
      <c r="O1063" s="31" t="s">
        <v>66</v>
      </c>
      <c r="P1063" s="31" t="s">
        <v>50</v>
      </c>
      <c r="Q1063" s="31" t="s">
        <v>50</v>
      </c>
      <c r="R1063" s="31" t="s">
        <v>74</v>
      </c>
      <c r="S1063" s="31" t="s">
        <v>53</v>
      </c>
      <c r="T1063" s="31" t="s">
        <v>60</v>
      </c>
      <c r="U1063" s="31" t="s">
        <v>60</v>
      </c>
      <c r="V1063" s="31" t="s">
        <v>66</v>
      </c>
      <c r="W1063" s="31" t="s">
        <v>50</v>
      </c>
      <c r="X1063" s="31" t="s">
        <v>50</v>
      </c>
      <c r="Y1063" s="31" t="s">
        <v>61</v>
      </c>
      <c r="Z1063" s="31" t="s">
        <v>62</v>
      </c>
      <c r="AA1063" s="31" t="s">
        <v>50</v>
      </c>
      <c r="AB1063" s="31" t="s">
        <v>50</v>
      </c>
      <c r="AC1063" s="31" t="s">
        <v>87</v>
      </c>
      <c r="AD1063" s="31" t="s">
        <v>72</v>
      </c>
      <c r="AE1063" s="2">
        <f t="shared" si="177"/>
        <v>36</v>
      </c>
      <c r="AF1063" s="31" t="s">
        <v>52</v>
      </c>
      <c r="AG1063" s="31" t="s">
        <v>129</v>
      </c>
      <c r="AH1063" s="31" t="s">
        <v>269</v>
      </c>
      <c r="AI1063" s="31" t="s">
        <v>12311</v>
      </c>
      <c r="AJ1063" s="31">
        <f t="shared" si="178"/>
        <v>0</v>
      </c>
      <c r="AK1063" s="34">
        <f t="shared" si="179"/>
        <v>-99</v>
      </c>
      <c r="AL1063" s="30">
        <f t="shared" si="180"/>
        <v>-99</v>
      </c>
      <c r="AM1063" s="5">
        <f t="shared" si="184"/>
        <v>454</v>
      </c>
      <c r="AN1063" s="5">
        <f t="shared" si="185"/>
        <v>0</v>
      </c>
      <c r="AO1063" s="30">
        <f t="shared" si="186"/>
        <v>0</v>
      </c>
      <c r="AP1063" s="30">
        <f t="shared" si="181"/>
        <v>0</v>
      </c>
      <c r="AQ1063">
        <f t="shared" si="182"/>
        <v>0</v>
      </c>
      <c r="AR1063" s="2">
        <f t="shared" si="183"/>
        <v>0</v>
      </c>
      <c r="AS1063" s="2">
        <f t="shared" si="187"/>
        <v>-99</v>
      </c>
      <c r="AT1063" s="31" t="s">
        <v>50</v>
      </c>
      <c r="AU1063" s="31" t="s">
        <v>50</v>
      </c>
      <c r="AV1063" s="31" t="s">
        <v>141</v>
      </c>
      <c r="AW1063" s="31" t="s">
        <v>86</v>
      </c>
      <c r="AX1063" s="31" t="s">
        <v>50</v>
      </c>
      <c r="AY1063" s="31" t="s">
        <v>50</v>
      </c>
      <c r="AZ1063" s="31" t="s">
        <v>269</v>
      </c>
      <c r="BA1063" s="31" t="s">
        <v>50</v>
      </c>
      <c r="BB1063" s="31" t="s">
        <v>50</v>
      </c>
      <c r="BC1063" s="31" t="s">
        <v>50</v>
      </c>
      <c r="BD1063" s="31" t="s">
        <v>50</v>
      </c>
      <c r="BE1063" s="31" t="s">
        <v>50</v>
      </c>
      <c r="BF1063" s="31" t="s">
        <v>50</v>
      </c>
    </row>
    <row r="1064" spans="1:58" ht="45" x14ac:dyDescent="0.25">
      <c r="A1064" s="31" t="s">
        <v>1013</v>
      </c>
      <c r="B1064" s="31" t="s">
        <v>49</v>
      </c>
      <c r="C1064" s="32">
        <v>2</v>
      </c>
      <c r="D1064" s="31" t="s">
        <v>50</v>
      </c>
      <c r="E1064" s="31" t="s">
        <v>99</v>
      </c>
      <c r="F1064" s="31" t="s">
        <v>102</v>
      </c>
      <c r="G1064" s="31" t="s">
        <v>245</v>
      </c>
      <c r="H1064" s="31" t="s">
        <v>161</v>
      </c>
      <c r="I1064" s="31" t="s">
        <v>304</v>
      </c>
      <c r="J1064" s="31" t="s">
        <v>54</v>
      </c>
      <c r="K1064" s="31" t="s">
        <v>54</v>
      </c>
      <c r="L1064" s="31" t="s">
        <v>128</v>
      </c>
      <c r="M1064" s="31" t="s">
        <v>51</v>
      </c>
      <c r="N1064" s="31" t="s">
        <v>60</v>
      </c>
      <c r="O1064" s="31" t="s">
        <v>60</v>
      </c>
      <c r="P1064" s="31" t="s">
        <v>107</v>
      </c>
      <c r="Q1064" s="31" t="s">
        <v>50</v>
      </c>
      <c r="R1064" s="31" t="s">
        <v>86</v>
      </c>
      <c r="S1064" s="31" t="s">
        <v>59</v>
      </c>
      <c r="T1064" s="31" t="s">
        <v>50</v>
      </c>
      <c r="U1064" s="31" t="s">
        <v>50</v>
      </c>
      <c r="V1064" s="31" t="s">
        <v>60</v>
      </c>
      <c r="W1064" s="31" t="s">
        <v>50</v>
      </c>
      <c r="X1064" s="31" t="s">
        <v>50</v>
      </c>
      <c r="Y1064" s="31" t="s">
        <v>50</v>
      </c>
      <c r="Z1064" s="31" t="s">
        <v>62</v>
      </c>
      <c r="AA1064" s="31" t="s">
        <v>50</v>
      </c>
      <c r="AB1064" s="31" t="s">
        <v>50</v>
      </c>
      <c r="AC1064" s="31" t="s">
        <v>63</v>
      </c>
      <c r="AD1064" s="31" t="s">
        <v>72</v>
      </c>
      <c r="AE1064" s="2">
        <f t="shared" si="177"/>
        <v>36</v>
      </c>
      <c r="AF1064" s="31" t="s">
        <v>52</v>
      </c>
      <c r="AG1064" s="31" t="s">
        <v>129</v>
      </c>
      <c r="AH1064" s="31" t="s">
        <v>1014</v>
      </c>
      <c r="AI1064" s="31" t="s">
        <v>12312</v>
      </c>
      <c r="AJ1064" s="31">
        <f t="shared" si="178"/>
        <v>0</v>
      </c>
      <c r="AK1064" s="34">
        <f t="shared" si="179"/>
        <v>-99</v>
      </c>
      <c r="AL1064" s="30">
        <f t="shared" si="180"/>
        <v>-99</v>
      </c>
      <c r="AM1064" s="5">
        <f t="shared" si="184"/>
        <v>19.05</v>
      </c>
      <c r="AN1064" s="5">
        <f t="shared" si="185"/>
        <v>0</v>
      </c>
      <c r="AO1064" s="30">
        <f t="shared" si="186"/>
        <v>0</v>
      </c>
      <c r="AP1064" s="30">
        <f t="shared" si="181"/>
        <v>0</v>
      </c>
      <c r="AQ1064" t="str">
        <f t="shared" si="182"/>
        <v>1993 - 2001</v>
      </c>
      <c r="AR1064" s="2">
        <f t="shared" si="183"/>
        <v>1999</v>
      </c>
      <c r="AS1064" s="2">
        <f t="shared" si="187"/>
        <v>-99</v>
      </c>
      <c r="AT1064" s="31" t="s">
        <v>50</v>
      </c>
      <c r="AU1064" s="31" t="s">
        <v>50</v>
      </c>
      <c r="AV1064" s="31" t="s">
        <v>60</v>
      </c>
      <c r="AW1064" s="31" t="s">
        <v>50</v>
      </c>
      <c r="AX1064" s="31" t="s">
        <v>50</v>
      </c>
      <c r="AY1064" s="31" t="s">
        <v>68</v>
      </c>
      <c r="AZ1064" s="31" t="s">
        <v>50</v>
      </c>
      <c r="BA1064" s="31" t="s">
        <v>50</v>
      </c>
      <c r="BB1064" s="31" t="s">
        <v>50</v>
      </c>
      <c r="BC1064" s="31" t="s">
        <v>129</v>
      </c>
      <c r="BD1064" s="31" t="s">
        <v>50</v>
      </c>
      <c r="BE1064" s="31" t="s">
        <v>50</v>
      </c>
      <c r="BF1064" s="31" t="s">
        <v>50</v>
      </c>
    </row>
    <row r="1065" spans="1:58" ht="45" x14ac:dyDescent="0.25">
      <c r="A1065" s="31" t="s">
        <v>1013</v>
      </c>
      <c r="B1065" s="31" t="s">
        <v>49</v>
      </c>
      <c r="C1065" s="32">
        <v>7</v>
      </c>
      <c r="D1065" s="31" t="s">
        <v>50</v>
      </c>
      <c r="E1065" s="31" t="s">
        <v>71</v>
      </c>
      <c r="F1065" s="31" t="s">
        <v>96</v>
      </c>
      <c r="G1065" s="31" t="s">
        <v>486</v>
      </c>
      <c r="H1065" s="31" t="s">
        <v>169</v>
      </c>
      <c r="I1065" s="31" t="s">
        <v>53</v>
      </c>
      <c r="J1065" s="31" t="s">
        <v>54</v>
      </c>
      <c r="K1065" s="31" t="s">
        <v>54</v>
      </c>
      <c r="L1065" s="31" t="s">
        <v>55</v>
      </c>
      <c r="M1065" s="31" t="s">
        <v>72</v>
      </c>
      <c r="N1065" s="31" t="s">
        <v>50</v>
      </c>
      <c r="O1065" s="31" t="s">
        <v>57</v>
      </c>
      <c r="P1065" s="31" t="s">
        <v>359</v>
      </c>
      <c r="Q1065" s="31" t="s">
        <v>50</v>
      </c>
      <c r="R1065" s="31" t="s">
        <v>58</v>
      </c>
      <c r="S1065" s="31" t="s">
        <v>59</v>
      </c>
      <c r="T1065" s="31" t="s">
        <v>60</v>
      </c>
      <c r="U1065" s="31" t="s">
        <v>60</v>
      </c>
      <c r="V1065" s="31" t="s">
        <v>60</v>
      </c>
      <c r="W1065" s="31" t="s">
        <v>50</v>
      </c>
      <c r="X1065" s="31" t="s">
        <v>50</v>
      </c>
      <c r="Y1065" s="31" t="s">
        <v>50</v>
      </c>
      <c r="Z1065" s="31" t="s">
        <v>62</v>
      </c>
      <c r="AA1065" s="31" t="s">
        <v>50</v>
      </c>
      <c r="AB1065" s="31" t="s">
        <v>50</v>
      </c>
      <c r="AC1065" s="31" t="s">
        <v>87</v>
      </c>
      <c r="AD1065" s="31" t="s">
        <v>72</v>
      </c>
      <c r="AE1065" s="2">
        <f t="shared" si="177"/>
        <v>36</v>
      </c>
      <c r="AF1065" s="31" t="s">
        <v>52</v>
      </c>
      <c r="AG1065" s="31" t="s">
        <v>129</v>
      </c>
      <c r="AH1065" s="31" t="s">
        <v>1014</v>
      </c>
      <c r="AI1065" s="31" t="s">
        <v>12313</v>
      </c>
      <c r="AJ1065" s="31">
        <f t="shared" si="178"/>
        <v>0</v>
      </c>
      <c r="AK1065" s="34">
        <f t="shared" si="179"/>
        <v>-99</v>
      </c>
      <c r="AL1065" s="30">
        <f t="shared" si="180"/>
        <v>-99</v>
      </c>
      <c r="AM1065" s="5">
        <f t="shared" si="184"/>
        <v>19.05</v>
      </c>
      <c r="AN1065" s="5">
        <f t="shared" si="185"/>
        <v>0</v>
      </c>
      <c r="AO1065" s="30">
        <f t="shared" si="186"/>
        <v>0</v>
      </c>
      <c r="AP1065" s="30">
        <f t="shared" si="181"/>
        <v>0</v>
      </c>
      <c r="AQ1065" t="str">
        <f t="shared" si="182"/>
        <v>1993 - 2001</v>
      </c>
      <c r="AR1065" s="2">
        <f t="shared" si="183"/>
        <v>1999</v>
      </c>
      <c r="AS1065" s="2">
        <f t="shared" si="187"/>
        <v>-99</v>
      </c>
      <c r="AT1065" s="31" t="s">
        <v>50</v>
      </c>
      <c r="AU1065" s="31" t="s">
        <v>50</v>
      </c>
      <c r="AV1065" s="31" t="s">
        <v>60</v>
      </c>
      <c r="AW1065" s="31" t="s">
        <v>50</v>
      </c>
      <c r="AX1065" s="31" t="s">
        <v>50</v>
      </c>
      <c r="AY1065" s="31" t="s">
        <v>50</v>
      </c>
      <c r="AZ1065" s="31" t="s">
        <v>50</v>
      </c>
      <c r="BA1065" s="31" t="s">
        <v>50</v>
      </c>
      <c r="BB1065" s="31" t="s">
        <v>50</v>
      </c>
      <c r="BC1065" s="31" t="s">
        <v>50</v>
      </c>
      <c r="BD1065" s="31" t="s">
        <v>50</v>
      </c>
      <c r="BE1065" s="31" t="s">
        <v>50</v>
      </c>
      <c r="BF1065" s="31" t="s">
        <v>50</v>
      </c>
    </row>
    <row r="1066" spans="1:58" ht="60" x14ac:dyDescent="0.25">
      <c r="A1066" s="31" t="s">
        <v>1015</v>
      </c>
      <c r="B1066" s="31" t="s">
        <v>49</v>
      </c>
      <c r="C1066" s="32">
        <v>4</v>
      </c>
      <c r="D1066" s="31" t="s">
        <v>50</v>
      </c>
      <c r="E1066" s="31" t="s">
        <v>99</v>
      </c>
      <c r="F1066" s="31" t="s">
        <v>102</v>
      </c>
      <c r="G1066" s="31" t="s">
        <v>50</v>
      </c>
      <c r="H1066" s="31" t="s">
        <v>50</v>
      </c>
      <c r="I1066" s="31" t="s">
        <v>53</v>
      </c>
      <c r="J1066" s="31" t="s">
        <v>54</v>
      </c>
      <c r="K1066" s="31" t="s">
        <v>54</v>
      </c>
      <c r="L1066" s="31" t="s">
        <v>55</v>
      </c>
      <c r="M1066" s="31" t="s">
        <v>72</v>
      </c>
      <c r="N1066" s="31" t="s">
        <v>50</v>
      </c>
      <c r="O1066" s="31" t="s">
        <v>57</v>
      </c>
      <c r="P1066" s="31" t="s">
        <v>409</v>
      </c>
      <c r="Q1066" s="31" t="s">
        <v>50</v>
      </c>
      <c r="R1066" s="31" t="s">
        <v>74</v>
      </c>
      <c r="S1066" s="31" t="s">
        <v>59</v>
      </c>
      <c r="T1066" s="31" t="s">
        <v>60</v>
      </c>
      <c r="U1066" s="31" t="s">
        <v>60</v>
      </c>
      <c r="V1066" s="31" t="s">
        <v>60</v>
      </c>
      <c r="W1066" s="31" t="s">
        <v>50</v>
      </c>
      <c r="X1066" s="31" t="s">
        <v>50</v>
      </c>
      <c r="Y1066" s="31" t="s">
        <v>50</v>
      </c>
      <c r="Z1066" s="31" t="s">
        <v>62</v>
      </c>
      <c r="AA1066" s="31" t="s">
        <v>50</v>
      </c>
      <c r="AB1066" s="31" t="s">
        <v>50</v>
      </c>
      <c r="AC1066" s="31" t="s">
        <v>87</v>
      </c>
      <c r="AD1066" s="31" t="s">
        <v>72</v>
      </c>
      <c r="AE1066" s="2">
        <f t="shared" si="177"/>
        <v>36</v>
      </c>
      <c r="AF1066" s="31" t="s">
        <v>52</v>
      </c>
      <c r="AG1066" s="31" t="s">
        <v>129</v>
      </c>
      <c r="AH1066" s="31" t="s">
        <v>144</v>
      </c>
      <c r="AI1066" s="31" t="s">
        <v>12314</v>
      </c>
      <c r="AJ1066" s="31">
        <f t="shared" si="178"/>
        <v>0</v>
      </c>
      <c r="AK1066" s="34">
        <f t="shared" si="179"/>
        <v>-99</v>
      </c>
      <c r="AL1066" s="30">
        <f t="shared" si="180"/>
        <v>-99</v>
      </c>
      <c r="AM1066" s="5">
        <f t="shared" si="184"/>
        <v>19.62</v>
      </c>
      <c r="AN1066" s="5">
        <f t="shared" si="185"/>
        <v>0</v>
      </c>
      <c r="AO1066" s="30">
        <f t="shared" si="186"/>
        <v>0</v>
      </c>
      <c r="AP1066" s="30">
        <f t="shared" si="181"/>
        <v>0</v>
      </c>
      <c r="AQ1066" t="str">
        <f t="shared" si="182"/>
        <v>Before 1978</v>
      </c>
      <c r="AR1066" s="2">
        <f t="shared" si="183"/>
        <v>1920</v>
      </c>
      <c r="AS1066" s="2">
        <f t="shared" si="187"/>
        <v>-99</v>
      </c>
      <c r="AT1066" s="31" t="s">
        <v>50</v>
      </c>
      <c r="AU1066" s="31" t="s">
        <v>50</v>
      </c>
      <c r="AV1066" s="31" t="s">
        <v>66</v>
      </c>
      <c r="AW1066" s="31" t="s">
        <v>57</v>
      </c>
      <c r="AX1066" s="31" t="s">
        <v>267</v>
      </c>
      <c r="AY1066" s="31" t="s">
        <v>68</v>
      </c>
      <c r="AZ1066" s="31" t="s">
        <v>144</v>
      </c>
      <c r="BA1066" s="31" t="s">
        <v>12314</v>
      </c>
      <c r="BB1066" s="31" t="s">
        <v>50</v>
      </c>
      <c r="BC1066" s="31" t="s">
        <v>50</v>
      </c>
      <c r="BD1066" s="31" t="s">
        <v>50</v>
      </c>
      <c r="BE1066" s="31" t="s">
        <v>50</v>
      </c>
      <c r="BF1066" s="31" t="s">
        <v>50</v>
      </c>
    </row>
    <row r="1067" spans="1:58" ht="45" x14ac:dyDescent="0.25">
      <c r="A1067" s="31" t="s">
        <v>1015</v>
      </c>
      <c r="B1067" s="31" t="s">
        <v>49</v>
      </c>
      <c r="C1067" s="32">
        <v>10</v>
      </c>
      <c r="D1067" s="31" t="s">
        <v>50</v>
      </c>
      <c r="E1067" s="31" t="s">
        <v>99</v>
      </c>
      <c r="F1067" s="31" t="s">
        <v>102</v>
      </c>
      <c r="G1067" s="31" t="s">
        <v>50</v>
      </c>
      <c r="H1067" s="31" t="s">
        <v>50</v>
      </c>
      <c r="I1067" s="31" t="s">
        <v>50</v>
      </c>
      <c r="J1067" s="31" t="s">
        <v>54</v>
      </c>
      <c r="K1067" s="31" t="s">
        <v>54</v>
      </c>
      <c r="L1067" s="31" t="s">
        <v>128</v>
      </c>
      <c r="M1067" s="31" t="s">
        <v>84</v>
      </c>
      <c r="N1067" s="31" t="s">
        <v>50</v>
      </c>
      <c r="O1067" s="31" t="s">
        <v>57</v>
      </c>
      <c r="P1067" s="31" t="s">
        <v>50</v>
      </c>
      <c r="Q1067" s="31" t="s">
        <v>50</v>
      </c>
      <c r="R1067" s="31" t="s">
        <v>74</v>
      </c>
      <c r="S1067" s="31" t="s">
        <v>59</v>
      </c>
      <c r="T1067" s="31" t="s">
        <v>60</v>
      </c>
      <c r="U1067" s="31" t="s">
        <v>60</v>
      </c>
      <c r="V1067" s="31" t="s">
        <v>60</v>
      </c>
      <c r="W1067" s="31" t="s">
        <v>50</v>
      </c>
      <c r="X1067" s="31" t="s">
        <v>50</v>
      </c>
      <c r="Y1067" s="31" t="s">
        <v>50</v>
      </c>
      <c r="Z1067" s="31" t="s">
        <v>62</v>
      </c>
      <c r="AA1067" s="31" t="s">
        <v>50</v>
      </c>
      <c r="AB1067" s="31" t="s">
        <v>50</v>
      </c>
      <c r="AC1067" s="31" t="s">
        <v>87</v>
      </c>
      <c r="AD1067" s="31" t="s">
        <v>72</v>
      </c>
      <c r="AE1067" s="2">
        <f t="shared" si="177"/>
        <v>36</v>
      </c>
      <c r="AF1067" s="31" t="s">
        <v>191</v>
      </c>
      <c r="AG1067" s="31" t="s">
        <v>76</v>
      </c>
      <c r="AH1067" s="31" t="s">
        <v>152</v>
      </c>
      <c r="AI1067" s="31" t="s">
        <v>1148</v>
      </c>
      <c r="AJ1067" s="31">
        <f t="shared" si="178"/>
        <v>0</v>
      </c>
      <c r="AK1067" s="34">
        <f t="shared" si="179"/>
        <v>-99</v>
      </c>
      <c r="AL1067" s="30">
        <f t="shared" si="180"/>
        <v>-99</v>
      </c>
      <c r="AM1067" s="5">
        <f t="shared" si="184"/>
        <v>19.62</v>
      </c>
      <c r="AN1067" s="5">
        <f t="shared" si="185"/>
        <v>0</v>
      </c>
      <c r="AO1067" s="30">
        <f t="shared" si="186"/>
        <v>0</v>
      </c>
      <c r="AP1067" s="30">
        <f t="shared" si="181"/>
        <v>0</v>
      </c>
      <c r="AQ1067" t="str">
        <f t="shared" si="182"/>
        <v>Before 1978</v>
      </c>
      <c r="AR1067" s="2">
        <f t="shared" si="183"/>
        <v>1920</v>
      </c>
      <c r="AS1067" s="2">
        <f t="shared" si="187"/>
        <v>-99</v>
      </c>
      <c r="AT1067" s="31" t="s">
        <v>50</v>
      </c>
      <c r="AU1067" s="31" t="s">
        <v>50</v>
      </c>
      <c r="AV1067" s="31" t="s">
        <v>141</v>
      </c>
      <c r="AW1067" s="31" t="s">
        <v>86</v>
      </c>
      <c r="AX1067" s="31" t="s">
        <v>50</v>
      </c>
      <c r="AY1067" s="31" t="s">
        <v>50</v>
      </c>
      <c r="AZ1067" s="31" t="s">
        <v>50</v>
      </c>
      <c r="BA1067" s="31" t="s">
        <v>50</v>
      </c>
      <c r="BB1067" s="31" t="s">
        <v>50</v>
      </c>
      <c r="BC1067" s="31" t="s">
        <v>50</v>
      </c>
      <c r="BD1067" s="31" t="s">
        <v>50</v>
      </c>
      <c r="BE1067" s="31" t="s">
        <v>50</v>
      </c>
      <c r="BF1067" s="31" t="s">
        <v>50</v>
      </c>
    </row>
    <row r="1068" spans="1:58" ht="45" x14ac:dyDescent="0.25">
      <c r="A1068" s="31" t="s">
        <v>2526</v>
      </c>
      <c r="B1068" s="31" t="s">
        <v>49</v>
      </c>
      <c r="C1068" s="32">
        <v>6</v>
      </c>
      <c r="D1068" s="31" t="s">
        <v>50</v>
      </c>
      <c r="E1068" s="31" t="s">
        <v>96</v>
      </c>
      <c r="F1068" s="31" t="s">
        <v>50</v>
      </c>
      <c r="G1068" s="31" t="s">
        <v>92</v>
      </c>
      <c r="H1068" s="31" t="s">
        <v>50</v>
      </c>
      <c r="I1068" s="31" t="s">
        <v>59</v>
      </c>
      <c r="J1068" s="31" t="s">
        <v>54</v>
      </c>
      <c r="K1068" s="31" t="s">
        <v>60</v>
      </c>
      <c r="L1068" s="31" t="s">
        <v>128</v>
      </c>
      <c r="M1068" s="31" t="s">
        <v>72</v>
      </c>
      <c r="N1068" s="31" t="s">
        <v>50</v>
      </c>
      <c r="O1068" s="31" t="s">
        <v>57</v>
      </c>
      <c r="P1068" s="31" t="s">
        <v>50</v>
      </c>
      <c r="Q1068" s="31" t="s">
        <v>50</v>
      </c>
      <c r="R1068" s="31" t="s">
        <v>129</v>
      </c>
      <c r="S1068" s="31" t="s">
        <v>59</v>
      </c>
      <c r="T1068" s="31" t="s">
        <v>50</v>
      </c>
      <c r="U1068" s="31" t="s">
        <v>50</v>
      </c>
      <c r="V1068" s="31" t="s">
        <v>50</v>
      </c>
      <c r="W1068" s="31" t="s">
        <v>50</v>
      </c>
      <c r="X1068" s="31" t="s">
        <v>50</v>
      </c>
      <c r="Y1068" s="31" t="s">
        <v>50</v>
      </c>
      <c r="Z1068" s="31" t="s">
        <v>62</v>
      </c>
      <c r="AA1068" s="31" t="s">
        <v>50</v>
      </c>
      <c r="AB1068" s="31" t="s">
        <v>50</v>
      </c>
      <c r="AC1068" s="31" t="s">
        <v>87</v>
      </c>
      <c r="AD1068" s="31" t="s">
        <v>72</v>
      </c>
      <c r="AE1068" s="2">
        <f t="shared" si="177"/>
        <v>36</v>
      </c>
      <c r="AF1068" s="31" t="s">
        <v>52</v>
      </c>
      <c r="AG1068" s="31" t="s">
        <v>129</v>
      </c>
      <c r="AH1068" s="31" t="s">
        <v>144</v>
      </c>
      <c r="AI1068" s="31" t="s">
        <v>12315</v>
      </c>
      <c r="AJ1068" s="31">
        <f t="shared" si="178"/>
        <v>0</v>
      </c>
      <c r="AK1068" s="34">
        <f t="shared" si="179"/>
        <v>-99</v>
      </c>
      <c r="AL1068" s="30">
        <f t="shared" si="180"/>
        <v>-99</v>
      </c>
      <c r="AM1068" s="5">
        <f t="shared" si="184"/>
        <v>39.96</v>
      </c>
      <c r="AN1068" s="5">
        <f t="shared" si="185"/>
        <v>0</v>
      </c>
      <c r="AO1068" s="30">
        <f t="shared" si="186"/>
        <v>0</v>
      </c>
      <c r="AP1068" s="30">
        <f t="shared" si="181"/>
        <v>0</v>
      </c>
      <c r="AQ1068" t="str">
        <f t="shared" si="182"/>
        <v>Before 1978</v>
      </c>
      <c r="AR1068" s="2">
        <f t="shared" si="183"/>
        <v>1954</v>
      </c>
      <c r="AS1068" s="2">
        <f t="shared" si="187"/>
        <v>-99</v>
      </c>
      <c r="AT1068" s="31" t="s">
        <v>50</v>
      </c>
      <c r="AU1068" s="31" t="s">
        <v>50</v>
      </c>
      <c r="AV1068" s="31" t="s">
        <v>60</v>
      </c>
      <c r="AW1068" s="31" t="s">
        <v>50</v>
      </c>
      <c r="AX1068" s="31" t="s">
        <v>50</v>
      </c>
      <c r="AY1068" s="31" t="s">
        <v>50</v>
      </c>
      <c r="AZ1068" s="31" t="s">
        <v>50</v>
      </c>
      <c r="BA1068" s="31" t="s">
        <v>50</v>
      </c>
      <c r="BB1068" s="31" t="s">
        <v>50</v>
      </c>
      <c r="BC1068" s="31" t="s">
        <v>50</v>
      </c>
      <c r="BD1068" s="31" t="s">
        <v>50</v>
      </c>
      <c r="BE1068" s="31" t="s">
        <v>50</v>
      </c>
      <c r="BF1068" s="31" t="s">
        <v>50</v>
      </c>
    </row>
    <row r="1069" spans="1:58" ht="45" x14ac:dyDescent="0.25">
      <c r="A1069" s="31" t="s">
        <v>2541</v>
      </c>
      <c r="B1069" s="31" t="s">
        <v>49</v>
      </c>
      <c r="C1069" s="32">
        <v>1</v>
      </c>
      <c r="D1069" s="31" t="s">
        <v>50</v>
      </c>
      <c r="E1069" s="31" t="s">
        <v>96</v>
      </c>
      <c r="F1069" s="31" t="s">
        <v>194</v>
      </c>
      <c r="G1069" s="31" t="s">
        <v>50</v>
      </c>
      <c r="H1069" s="31" t="s">
        <v>50</v>
      </c>
      <c r="I1069" s="31" t="s">
        <v>53</v>
      </c>
      <c r="J1069" s="31" t="s">
        <v>54</v>
      </c>
      <c r="K1069" s="31" t="s">
        <v>54</v>
      </c>
      <c r="L1069" s="31" t="s">
        <v>55</v>
      </c>
      <c r="M1069" s="31" t="s">
        <v>72</v>
      </c>
      <c r="N1069" s="31" t="s">
        <v>50</v>
      </c>
      <c r="O1069" s="31" t="s">
        <v>57</v>
      </c>
      <c r="P1069" s="31" t="s">
        <v>205</v>
      </c>
      <c r="Q1069" s="31" t="s">
        <v>50</v>
      </c>
      <c r="R1069" s="31" t="s">
        <v>129</v>
      </c>
      <c r="S1069" s="31" t="s">
        <v>59</v>
      </c>
      <c r="T1069" s="31" t="s">
        <v>50</v>
      </c>
      <c r="U1069" s="31" t="s">
        <v>50</v>
      </c>
      <c r="V1069" s="31" t="s">
        <v>50</v>
      </c>
      <c r="W1069" s="31" t="s">
        <v>50</v>
      </c>
      <c r="X1069" s="31" t="s">
        <v>50</v>
      </c>
      <c r="Y1069" s="31" t="s">
        <v>50</v>
      </c>
      <c r="Z1069" s="31" t="s">
        <v>62</v>
      </c>
      <c r="AA1069" s="31" t="s">
        <v>50</v>
      </c>
      <c r="AB1069" s="31" t="s">
        <v>50</v>
      </c>
      <c r="AC1069" s="31" t="s">
        <v>87</v>
      </c>
      <c r="AD1069" s="31" t="s">
        <v>72</v>
      </c>
      <c r="AE1069" s="2">
        <f t="shared" si="177"/>
        <v>36</v>
      </c>
      <c r="AF1069" s="31" t="s">
        <v>52</v>
      </c>
      <c r="AG1069" s="31" t="s">
        <v>129</v>
      </c>
      <c r="AH1069" s="31" t="s">
        <v>924</v>
      </c>
      <c r="AI1069" s="31" t="s">
        <v>12316</v>
      </c>
      <c r="AJ1069" s="31">
        <f t="shared" si="178"/>
        <v>0</v>
      </c>
      <c r="AK1069" s="34">
        <f t="shared" si="179"/>
        <v>-99</v>
      </c>
      <c r="AL1069" s="30">
        <f t="shared" si="180"/>
        <v>-99</v>
      </c>
      <c r="AM1069" s="5">
        <f t="shared" si="184"/>
        <v>38.72</v>
      </c>
      <c r="AN1069" s="5">
        <f t="shared" si="185"/>
        <v>0</v>
      </c>
      <c r="AO1069" s="30">
        <f t="shared" si="186"/>
        <v>0</v>
      </c>
      <c r="AP1069" s="30">
        <f t="shared" si="181"/>
        <v>0</v>
      </c>
      <c r="AQ1069" t="str">
        <f t="shared" si="182"/>
        <v>Before 1978</v>
      </c>
      <c r="AR1069" s="2">
        <f t="shared" si="183"/>
        <v>1953</v>
      </c>
      <c r="AS1069" s="2">
        <f t="shared" si="187"/>
        <v>-99</v>
      </c>
      <c r="AT1069" s="31" t="s">
        <v>50</v>
      </c>
      <c r="AU1069" s="31" t="s">
        <v>50</v>
      </c>
      <c r="AV1069" s="31" t="s">
        <v>66</v>
      </c>
      <c r="AW1069" s="31" t="s">
        <v>57</v>
      </c>
      <c r="AX1069" s="31" t="s">
        <v>67</v>
      </c>
      <c r="AY1069" s="31" t="s">
        <v>68</v>
      </c>
      <c r="AZ1069" s="31" t="s">
        <v>924</v>
      </c>
      <c r="BA1069" s="31" t="s">
        <v>12316</v>
      </c>
      <c r="BB1069" s="31" t="s">
        <v>50</v>
      </c>
      <c r="BC1069" s="31" t="s">
        <v>50</v>
      </c>
      <c r="BD1069" s="31" t="s">
        <v>50</v>
      </c>
      <c r="BE1069" s="31" t="s">
        <v>50</v>
      </c>
      <c r="BF1069" s="31" t="s">
        <v>50</v>
      </c>
    </row>
    <row r="1070" spans="1:58" ht="45" x14ac:dyDescent="0.25">
      <c r="A1070" s="31" t="s">
        <v>2541</v>
      </c>
      <c r="B1070" s="31" t="s">
        <v>49</v>
      </c>
      <c r="C1070" s="32">
        <v>5</v>
      </c>
      <c r="D1070" s="31" t="s">
        <v>50</v>
      </c>
      <c r="E1070" s="31" t="s">
        <v>96</v>
      </c>
      <c r="F1070" s="31" t="s">
        <v>50</v>
      </c>
      <c r="G1070" s="31" t="s">
        <v>50</v>
      </c>
      <c r="H1070" s="31" t="s">
        <v>50</v>
      </c>
      <c r="I1070" s="31" t="s">
        <v>53</v>
      </c>
      <c r="J1070" s="31" t="s">
        <v>54</v>
      </c>
      <c r="K1070" s="31" t="s">
        <v>54</v>
      </c>
      <c r="L1070" s="31" t="s">
        <v>128</v>
      </c>
      <c r="M1070" s="31" t="s">
        <v>85</v>
      </c>
      <c r="N1070" s="31" t="s">
        <v>50</v>
      </c>
      <c r="O1070" s="31" t="s">
        <v>57</v>
      </c>
      <c r="P1070" s="31" t="s">
        <v>50</v>
      </c>
      <c r="Q1070" s="31" t="s">
        <v>50</v>
      </c>
      <c r="R1070" s="31" t="s">
        <v>129</v>
      </c>
      <c r="S1070" s="31" t="s">
        <v>59</v>
      </c>
      <c r="T1070" s="31" t="s">
        <v>50</v>
      </c>
      <c r="U1070" s="31" t="s">
        <v>50</v>
      </c>
      <c r="V1070" s="31" t="s">
        <v>50</v>
      </c>
      <c r="W1070" s="31" t="s">
        <v>50</v>
      </c>
      <c r="X1070" s="31" t="s">
        <v>50</v>
      </c>
      <c r="Y1070" s="31" t="s">
        <v>50</v>
      </c>
      <c r="Z1070" s="31" t="s">
        <v>62</v>
      </c>
      <c r="AA1070" s="31" t="s">
        <v>50</v>
      </c>
      <c r="AB1070" s="31" t="s">
        <v>50</v>
      </c>
      <c r="AC1070" s="31" t="s">
        <v>87</v>
      </c>
      <c r="AD1070" s="31" t="s">
        <v>72</v>
      </c>
      <c r="AE1070" s="2">
        <f t="shared" si="177"/>
        <v>36</v>
      </c>
      <c r="AF1070" s="31" t="s">
        <v>52</v>
      </c>
      <c r="AG1070" s="31" t="s">
        <v>129</v>
      </c>
      <c r="AH1070" s="31" t="s">
        <v>152</v>
      </c>
      <c r="AI1070" s="31" t="s">
        <v>12317</v>
      </c>
      <c r="AJ1070" s="31">
        <f t="shared" si="178"/>
        <v>0</v>
      </c>
      <c r="AK1070" s="34">
        <f t="shared" si="179"/>
        <v>-99</v>
      </c>
      <c r="AL1070" s="30">
        <f t="shared" si="180"/>
        <v>-99</v>
      </c>
      <c r="AM1070" s="5">
        <f t="shared" si="184"/>
        <v>38.72</v>
      </c>
      <c r="AN1070" s="5">
        <f t="shared" si="185"/>
        <v>0</v>
      </c>
      <c r="AO1070" s="30">
        <f t="shared" si="186"/>
        <v>0</v>
      </c>
      <c r="AP1070" s="30">
        <f t="shared" si="181"/>
        <v>0</v>
      </c>
      <c r="AQ1070" t="str">
        <f t="shared" si="182"/>
        <v>Before 1978</v>
      </c>
      <c r="AR1070" s="2">
        <f t="shared" si="183"/>
        <v>1953</v>
      </c>
      <c r="AS1070" s="2">
        <f t="shared" si="187"/>
        <v>-99</v>
      </c>
      <c r="AT1070" s="31" t="s">
        <v>50</v>
      </c>
      <c r="AU1070" s="31" t="s">
        <v>50</v>
      </c>
      <c r="AV1070" s="31" t="s">
        <v>60</v>
      </c>
      <c r="AW1070" s="31" t="s">
        <v>50</v>
      </c>
      <c r="AX1070" s="31" t="s">
        <v>50</v>
      </c>
      <c r="AY1070" s="31" t="s">
        <v>50</v>
      </c>
      <c r="AZ1070" s="31" t="s">
        <v>50</v>
      </c>
      <c r="BA1070" s="31" t="s">
        <v>50</v>
      </c>
      <c r="BB1070" s="31" t="s">
        <v>50</v>
      </c>
      <c r="BC1070" s="31" t="s">
        <v>50</v>
      </c>
      <c r="BD1070" s="31" t="s">
        <v>50</v>
      </c>
      <c r="BE1070" s="31" t="s">
        <v>50</v>
      </c>
      <c r="BF1070" s="31" t="s">
        <v>50</v>
      </c>
    </row>
    <row r="1071" spans="1:58" ht="45" x14ac:dyDescent="0.25">
      <c r="A1071" s="31" t="s">
        <v>2541</v>
      </c>
      <c r="B1071" s="31" t="s">
        <v>49</v>
      </c>
      <c r="C1071" s="32">
        <v>9</v>
      </c>
      <c r="D1071" s="31" t="s">
        <v>50</v>
      </c>
      <c r="E1071" s="31" t="s">
        <v>96</v>
      </c>
      <c r="F1071" s="31" t="s">
        <v>50</v>
      </c>
      <c r="G1071" s="31" t="s">
        <v>50</v>
      </c>
      <c r="H1071" s="31" t="s">
        <v>50</v>
      </c>
      <c r="I1071" s="31" t="s">
        <v>53</v>
      </c>
      <c r="J1071" s="31" t="s">
        <v>54</v>
      </c>
      <c r="K1071" s="31" t="s">
        <v>54</v>
      </c>
      <c r="L1071" s="31" t="s">
        <v>128</v>
      </c>
      <c r="M1071" s="31" t="s">
        <v>72</v>
      </c>
      <c r="N1071" s="31" t="s">
        <v>50</v>
      </c>
      <c r="O1071" s="31" t="s">
        <v>57</v>
      </c>
      <c r="P1071" s="31" t="s">
        <v>143</v>
      </c>
      <c r="Q1071" s="31" t="s">
        <v>50</v>
      </c>
      <c r="R1071" s="31" t="s">
        <v>129</v>
      </c>
      <c r="S1071" s="31" t="s">
        <v>59</v>
      </c>
      <c r="T1071" s="31" t="s">
        <v>50</v>
      </c>
      <c r="U1071" s="31" t="s">
        <v>50</v>
      </c>
      <c r="V1071" s="31" t="s">
        <v>50</v>
      </c>
      <c r="W1071" s="31" t="s">
        <v>50</v>
      </c>
      <c r="X1071" s="31" t="s">
        <v>50</v>
      </c>
      <c r="Y1071" s="31" t="s">
        <v>50</v>
      </c>
      <c r="Z1071" s="31" t="s">
        <v>62</v>
      </c>
      <c r="AA1071" s="31" t="s">
        <v>50</v>
      </c>
      <c r="AB1071" s="31" t="s">
        <v>50</v>
      </c>
      <c r="AC1071" s="31" t="s">
        <v>87</v>
      </c>
      <c r="AD1071" s="31" t="s">
        <v>72</v>
      </c>
      <c r="AE1071" s="2">
        <f t="shared" si="177"/>
        <v>36</v>
      </c>
      <c r="AF1071" s="31" t="s">
        <v>52</v>
      </c>
      <c r="AG1071" s="31" t="s">
        <v>129</v>
      </c>
      <c r="AH1071" s="31" t="s">
        <v>1084</v>
      </c>
      <c r="AI1071" s="31" t="s">
        <v>12318</v>
      </c>
      <c r="AJ1071" s="31">
        <f t="shared" si="178"/>
        <v>0</v>
      </c>
      <c r="AK1071" s="34">
        <f t="shared" si="179"/>
        <v>-99</v>
      </c>
      <c r="AL1071" s="30">
        <f t="shared" si="180"/>
        <v>-99</v>
      </c>
      <c r="AM1071" s="5">
        <f t="shared" si="184"/>
        <v>38.72</v>
      </c>
      <c r="AN1071" s="5">
        <f t="shared" si="185"/>
        <v>0</v>
      </c>
      <c r="AO1071" s="30">
        <f t="shared" si="186"/>
        <v>0</v>
      </c>
      <c r="AP1071" s="30">
        <f t="shared" si="181"/>
        <v>0</v>
      </c>
      <c r="AQ1071" t="str">
        <f t="shared" si="182"/>
        <v>Before 1978</v>
      </c>
      <c r="AR1071" s="2">
        <f t="shared" si="183"/>
        <v>1953</v>
      </c>
      <c r="AS1071" s="2">
        <f t="shared" si="187"/>
        <v>-99</v>
      </c>
      <c r="AT1071" s="31" t="s">
        <v>50</v>
      </c>
      <c r="AU1071" s="31" t="s">
        <v>50</v>
      </c>
      <c r="AV1071" s="31" t="s">
        <v>60</v>
      </c>
      <c r="AW1071" s="31" t="s">
        <v>50</v>
      </c>
      <c r="AX1071" s="31" t="s">
        <v>50</v>
      </c>
      <c r="AY1071" s="31" t="s">
        <v>50</v>
      </c>
      <c r="AZ1071" s="31" t="s">
        <v>50</v>
      </c>
      <c r="BA1071" s="31" t="s">
        <v>50</v>
      </c>
      <c r="BB1071" s="31" t="s">
        <v>50</v>
      </c>
      <c r="BC1071" s="31" t="s">
        <v>50</v>
      </c>
      <c r="BD1071" s="31" t="s">
        <v>50</v>
      </c>
      <c r="BE1071" s="31" t="s">
        <v>50</v>
      </c>
      <c r="BF1071" s="31" t="s">
        <v>50</v>
      </c>
    </row>
    <row r="1072" spans="1:58" ht="60" x14ac:dyDescent="0.25">
      <c r="A1072" s="31" t="s">
        <v>2547</v>
      </c>
      <c r="B1072" s="31" t="s">
        <v>49</v>
      </c>
      <c r="C1072" s="32">
        <v>2</v>
      </c>
      <c r="D1072" s="31" t="s">
        <v>50</v>
      </c>
      <c r="E1072" s="31" t="s">
        <v>70</v>
      </c>
      <c r="F1072" s="31" t="s">
        <v>85</v>
      </c>
      <c r="G1072" s="31" t="s">
        <v>50</v>
      </c>
      <c r="H1072" s="31" t="s">
        <v>50</v>
      </c>
      <c r="I1072" s="31" t="s">
        <v>59</v>
      </c>
      <c r="J1072" s="31" t="s">
        <v>54</v>
      </c>
      <c r="K1072" s="31" t="s">
        <v>54</v>
      </c>
      <c r="L1072" s="31" t="s">
        <v>55</v>
      </c>
      <c r="M1072" s="31" t="s">
        <v>72</v>
      </c>
      <c r="N1072" s="31" t="s">
        <v>50</v>
      </c>
      <c r="O1072" s="31" t="s">
        <v>57</v>
      </c>
      <c r="P1072" s="31" t="s">
        <v>215</v>
      </c>
      <c r="Q1072" s="31" t="s">
        <v>50</v>
      </c>
      <c r="R1072" s="31" t="s">
        <v>129</v>
      </c>
      <c r="S1072" s="31" t="s">
        <v>59</v>
      </c>
      <c r="T1072" s="31" t="s">
        <v>50</v>
      </c>
      <c r="U1072" s="31" t="s">
        <v>50</v>
      </c>
      <c r="V1072" s="31" t="s">
        <v>50</v>
      </c>
      <c r="W1072" s="31" t="s">
        <v>50</v>
      </c>
      <c r="X1072" s="31" t="s">
        <v>50</v>
      </c>
      <c r="Y1072" s="31" t="s">
        <v>50</v>
      </c>
      <c r="Z1072" s="31" t="s">
        <v>62</v>
      </c>
      <c r="AA1072" s="31" t="s">
        <v>50</v>
      </c>
      <c r="AB1072" s="31" t="s">
        <v>50</v>
      </c>
      <c r="AC1072" s="31" t="s">
        <v>87</v>
      </c>
      <c r="AD1072" s="31" t="s">
        <v>72</v>
      </c>
      <c r="AE1072" s="2">
        <f t="shared" si="177"/>
        <v>36</v>
      </c>
      <c r="AF1072" s="31" t="s">
        <v>52</v>
      </c>
      <c r="AG1072" s="31" t="s">
        <v>129</v>
      </c>
      <c r="AH1072" s="31" t="s">
        <v>12274</v>
      </c>
      <c r="AI1072" s="31" t="s">
        <v>12319</v>
      </c>
      <c r="AJ1072" s="31">
        <f t="shared" si="178"/>
        <v>0</v>
      </c>
      <c r="AK1072" s="34">
        <f t="shared" si="179"/>
        <v>-99</v>
      </c>
      <c r="AL1072" s="30">
        <f t="shared" si="180"/>
        <v>-99</v>
      </c>
      <c r="AM1072" s="5">
        <f t="shared" si="184"/>
        <v>69.5</v>
      </c>
      <c r="AN1072" s="5">
        <f t="shared" si="185"/>
        <v>0</v>
      </c>
      <c r="AO1072" s="30">
        <f t="shared" si="186"/>
        <v>0</v>
      </c>
      <c r="AP1072" s="30">
        <f t="shared" si="181"/>
        <v>0</v>
      </c>
      <c r="AQ1072" t="str">
        <f t="shared" si="182"/>
        <v>Before 1978</v>
      </c>
      <c r="AR1072" s="2">
        <f t="shared" si="183"/>
        <v>1970</v>
      </c>
      <c r="AS1072" s="2">
        <f t="shared" si="187"/>
        <v>-99</v>
      </c>
      <c r="AT1072" s="31" t="s">
        <v>50</v>
      </c>
      <c r="AU1072" s="31" t="s">
        <v>50</v>
      </c>
      <c r="AV1072" s="31" t="s">
        <v>66</v>
      </c>
      <c r="AW1072" s="31" t="s">
        <v>57</v>
      </c>
      <c r="AX1072" s="31" t="s">
        <v>267</v>
      </c>
      <c r="AY1072" s="31" t="s">
        <v>68</v>
      </c>
      <c r="AZ1072" s="31" t="s">
        <v>243</v>
      </c>
      <c r="BA1072" s="31" t="s">
        <v>12319</v>
      </c>
      <c r="BB1072" s="31" t="s">
        <v>50</v>
      </c>
      <c r="BC1072" s="31" t="s">
        <v>50</v>
      </c>
      <c r="BD1072" s="31" t="s">
        <v>50</v>
      </c>
      <c r="BE1072" s="31" t="s">
        <v>50</v>
      </c>
      <c r="BF1072" s="31" t="s">
        <v>50</v>
      </c>
    </row>
    <row r="1073" spans="1:58" ht="45" x14ac:dyDescent="0.25">
      <c r="A1073" s="31" t="s">
        <v>2547</v>
      </c>
      <c r="B1073" s="31" t="s">
        <v>49</v>
      </c>
      <c r="C1073" s="32">
        <v>7</v>
      </c>
      <c r="D1073" s="31" t="s">
        <v>50</v>
      </c>
      <c r="E1073" s="31" t="s">
        <v>70</v>
      </c>
      <c r="F1073" s="31" t="s">
        <v>85</v>
      </c>
      <c r="G1073" s="31" t="s">
        <v>50</v>
      </c>
      <c r="H1073" s="31" t="s">
        <v>50</v>
      </c>
      <c r="I1073" s="31" t="s">
        <v>97</v>
      </c>
      <c r="J1073" s="31" t="s">
        <v>54</v>
      </c>
      <c r="K1073" s="31" t="s">
        <v>54</v>
      </c>
      <c r="L1073" s="31" t="s">
        <v>55</v>
      </c>
      <c r="M1073" s="31" t="s">
        <v>51</v>
      </c>
      <c r="N1073" s="31" t="s">
        <v>50</v>
      </c>
      <c r="O1073" s="31" t="s">
        <v>57</v>
      </c>
      <c r="P1073" s="31" t="s">
        <v>258</v>
      </c>
      <c r="Q1073" s="31" t="s">
        <v>50</v>
      </c>
      <c r="R1073" s="31" t="s">
        <v>129</v>
      </c>
      <c r="S1073" s="31" t="s">
        <v>59</v>
      </c>
      <c r="T1073" s="31" t="s">
        <v>50</v>
      </c>
      <c r="U1073" s="31" t="s">
        <v>50</v>
      </c>
      <c r="V1073" s="31" t="s">
        <v>50</v>
      </c>
      <c r="W1073" s="31" t="s">
        <v>50</v>
      </c>
      <c r="X1073" s="31" t="s">
        <v>50</v>
      </c>
      <c r="Y1073" s="31" t="s">
        <v>50</v>
      </c>
      <c r="Z1073" s="31" t="s">
        <v>62</v>
      </c>
      <c r="AA1073" s="31" t="s">
        <v>50</v>
      </c>
      <c r="AB1073" s="31" t="s">
        <v>50</v>
      </c>
      <c r="AC1073" s="31" t="s">
        <v>87</v>
      </c>
      <c r="AD1073" s="31" t="s">
        <v>72</v>
      </c>
      <c r="AE1073" s="2">
        <f t="shared" si="177"/>
        <v>36</v>
      </c>
      <c r="AF1073" s="31" t="s">
        <v>52</v>
      </c>
      <c r="AG1073" s="31" t="s">
        <v>129</v>
      </c>
      <c r="AH1073" s="31" t="s">
        <v>144</v>
      </c>
      <c r="AI1073" s="31" t="s">
        <v>12320</v>
      </c>
      <c r="AJ1073" s="31">
        <f t="shared" si="178"/>
        <v>0</v>
      </c>
      <c r="AK1073" s="34">
        <f t="shared" si="179"/>
        <v>-99</v>
      </c>
      <c r="AL1073" s="30">
        <f t="shared" si="180"/>
        <v>-99</v>
      </c>
      <c r="AM1073" s="5">
        <f t="shared" si="184"/>
        <v>69.5</v>
      </c>
      <c r="AN1073" s="5">
        <f t="shared" si="185"/>
        <v>0</v>
      </c>
      <c r="AO1073" s="30">
        <f t="shared" si="186"/>
        <v>0</v>
      </c>
      <c r="AP1073" s="30">
        <f t="shared" si="181"/>
        <v>0</v>
      </c>
      <c r="AQ1073" t="str">
        <f t="shared" si="182"/>
        <v>Before 1978</v>
      </c>
      <c r="AR1073" s="2">
        <f t="shared" si="183"/>
        <v>1970</v>
      </c>
      <c r="AS1073" s="2">
        <f t="shared" si="187"/>
        <v>-99</v>
      </c>
      <c r="AT1073" s="31" t="s">
        <v>50</v>
      </c>
      <c r="AU1073" s="31" t="s">
        <v>50</v>
      </c>
      <c r="AV1073" s="31" t="s">
        <v>66</v>
      </c>
      <c r="AW1073" s="31" t="s">
        <v>57</v>
      </c>
      <c r="AX1073" s="31" t="s">
        <v>267</v>
      </c>
      <c r="AY1073" s="31" t="s">
        <v>68</v>
      </c>
      <c r="AZ1073" s="31" t="s">
        <v>144</v>
      </c>
      <c r="BA1073" s="31" t="s">
        <v>12320</v>
      </c>
      <c r="BB1073" s="31" t="s">
        <v>50</v>
      </c>
      <c r="BC1073" s="31" t="s">
        <v>50</v>
      </c>
      <c r="BD1073" s="31" t="s">
        <v>50</v>
      </c>
      <c r="BE1073" s="31" t="s">
        <v>50</v>
      </c>
      <c r="BF1073" s="31" t="s">
        <v>50</v>
      </c>
    </row>
    <row r="1074" spans="1:58" ht="45" x14ac:dyDescent="0.25">
      <c r="A1074" s="31" t="s">
        <v>2547</v>
      </c>
      <c r="B1074" s="31" t="s">
        <v>49</v>
      </c>
      <c r="C1074" s="32">
        <v>10</v>
      </c>
      <c r="D1074" s="31" t="s">
        <v>50</v>
      </c>
      <c r="E1074" s="31" t="s">
        <v>70</v>
      </c>
      <c r="F1074" s="31" t="s">
        <v>85</v>
      </c>
      <c r="G1074" s="31" t="s">
        <v>50</v>
      </c>
      <c r="H1074" s="31" t="s">
        <v>50</v>
      </c>
      <c r="I1074" s="31" t="s">
        <v>53</v>
      </c>
      <c r="J1074" s="31" t="s">
        <v>54</v>
      </c>
      <c r="K1074" s="31" t="s">
        <v>54</v>
      </c>
      <c r="L1074" s="31" t="s">
        <v>55</v>
      </c>
      <c r="M1074" s="31" t="s">
        <v>72</v>
      </c>
      <c r="N1074" s="31" t="s">
        <v>50</v>
      </c>
      <c r="O1074" s="31" t="s">
        <v>57</v>
      </c>
      <c r="P1074" s="31" t="s">
        <v>359</v>
      </c>
      <c r="Q1074" s="31" t="s">
        <v>50</v>
      </c>
      <c r="R1074" s="31" t="s">
        <v>129</v>
      </c>
      <c r="S1074" s="31" t="s">
        <v>59</v>
      </c>
      <c r="T1074" s="31" t="s">
        <v>50</v>
      </c>
      <c r="U1074" s="31" t="s">
        <v>50</v>
      </c>
      <c r="V1074" s="31" t="s">
        <v>50</v>
      </c>
      <c r="W1074" s="31" t="s">
        <v>50</v>
      </c>
      <c r="X1074" s="31" t="s">
        <v>50</v>
      </c>
      <c r="Y1074" s="31" t="s">
        <v>50</v>
      </c>
      <c r="Z1074" s="31" t="s">
        <v>62</v>
      </c>
      <c r="AA1074" s="31" t="s">
        <v>50</v>
      </c>
      <c r="AB1074" s="31" t="s">
        <v>50</v>
      </c>
      <c r="AC1074" s="31" t="s">
        <v>87</v>
      </c>
      <c r="AD1074" s="31" t="s">
        <v>72</v>
      </c>
      <c r="AE1074" s="2">
        <f t="shared" si="177"/>
        <v>36</v>
      </c>
      <c r="AF1074" s="31" t="s">
        <v>52</v>
      </c>
      <c r="AG1074" s="31" t="s">
        <v>129</v>
      </c>
      <c r="AH1074" s="31" t="s">
        <v>144</v>
      </c>
      <c r="AI1074" s="31" t="s">
        <v>12321</v>
      </c>
      <c r="AJ1074" s="31">
        <f t="shared" si="178"/>
        <v>0</v>
      </c>
      <c r="AK1074" s="34">
        <f t="shared" si="179"/>
        <v>-99</v>
      </c>
      <c r="AL1074" s="30">
        <f t="shared" si="180"/>
        <v>-99</v>
      </c>
      <c r="AM1074" s="5">
        <f t="shared" si="184"/>
        <v>69.5</v>
      </c>
      <c r="AN1074" s="5">
        <f t="shared" si="185"/>
        <v>0</v>
      </c>
      <c r="AO1074" s="30">
        <f t="shared" si="186"/>
        <v>0</v>
      </c>
      <c r="AP1074" s="30">
        <f t="shared" si="181"/>
        <v>0</v>
      </c>
      <c r="AQ1074" t="str">
        <f t="shared" si="182"/>
        <v>Before 1978</v>
      </c>
      <c r="AR1074" s="2">
        <f t="shared" si="183"/>
        <v>1970</v>
      </c>
      <c r="AS1074" s="2">
        <f t="shared" si="187"/>
        <v>-99</v>
      </c>
      <c r="AT1074" s="31" t="s">
        <v>50</v>
      </c>
      <c r="AU1074" s="31" t="s">
        <v>50</v>
      </c>
      <c r="AV1074" s="31" t="s">
        <v>66</v>
      </c>
      <c r="AW1074" s="31" t="s">
        <v>57</v>
      </c>
      <c r="AX1074" s="31" t="s">
        <v>267</v>
      </c>
      <c r="AY1074" s="31" t="s">
        <v>68</v>
      </c>
      <c r="AZ1074" s="31" t="s">
        <v>144</v>
      </c>
      <c r="BA1074" s="31" t="s">
        <v>12319</v>
      </c>
      <c r="BB1074" s="31" t="s">
        <v>50</v>
      </c>
      <c r="BC1074" s="31" t="s">
        <v>50</v>
      </c>
      <c r="BD1074" s="31" t="s">
        <v>50</v>
      </c>
      <c r="BE1074" s="31" t="s">
        <v>50</v>
      </c>
      <c r="BF1074" s="31" t="s">
        <v>50</v>
      </c>
    </row>
    <row r="1075" spans="1:58" ht="45" x14ac:dyDescent="0.25">
      <c r="A1075" s="31" t="s">
        <v>2558</v>
      </c>
      <c r="B1075" s="31" t="s">
        <v>49</v>
      </c>
      <c r="C1075" s="32">
        <v>2</v>
      </c>
      <c r="D1075" s="31" t="s">
        <v>50</v>
      </c>
      <c r="E1075" s="31" t="s">
        <v>84</v>
      </c>
      <c r="F1075" s="31" t="s">
        <v>85</v>
      </c>
      <c r="G1075" s="31" t="s">
        <v>50</v>
      </c>
      <c r="H1075" s="31" t="s">
        <v>50</v>
      </c>
      <c r="I1075" s="31" t="s">
        <v>53</v>
      </c>
      <c r="J1075" s="31" t="s">
        <v>54</v>
      </c>
      <c r="K1075" s="31" t="s">
        <v>54</v>
      </c>
      <c r="L1075" s="31" t="s">
        <v>55</v>
      </c>
      <c r="M1075" s="31" t="s">
        <v>51</v>
      </c>
      <c r="N1075" s="31" t="s">
        <v>50</v>
      </c>
      <c r="O1075" s="31" t="s">
        <v>57</v>
      </c>
      <c r="P1075" s="31" t="s">
        <v>205</v>
      </c>
      <c r="Q1075" s="31" t="s">
        <v>50</v>
      </c>
      <c r="R1075" s="31" t="s">
        <v>58</v>
      </c>
      <c r="S1075" s="31" t="s">
        <v>53</v>
      </c>
      <c r="T1075" s="31" t="s">
        <v>60</v>
      </c>
      <c r="U1075" s="31" t="s">
        <v>60</v>
      </c>
      <c r="V1075" s="31" t="s">
        <v>66</v>
      </c>
      <c r="W1075" s="31" t="s">
        <v>50</v>
      </c>
      <c r="X1075" s="31" t="s">
        <v>161</v>
      </c>
      <c r="Y1075" s="31" t="s">
        <v>60</v>
      </c>
      <c r="Z1075" s="31" t="s">
        <v>62</v>
      </c>
      <c r="AA1075" s="31" t="s">
        <v>50</v>
      </c>
      <c r="AB1075" s="31" t="s">
        <v>50</v>
      </c>
      <c r="AC1075" s="31" t="s">
        <v>87</v>
      </c>
      <c r="AD1075" s="31" t="s">
        <v>72</v>
      </c>
      <c r="AE1075" s="2">
        <f t="shared" si="177"/>
        <v>36</v>
      </c>
      <c r="AF1075" s="31" t="s">
        <v>52</v>
      </c>
      <c r="AG1075" s="31" t="s">
        <v>129</v>
      </c>
      <c r="AH1075" s="31" t="s">
        <v>796</v>
      </c>
      <c r="AI1075" s="31" t="s">
        <v>12322</v>
      </c>
      <c r="AJ1075" s="31">
        <f t="shared" si="178"/>
        <v>0</v>
      </c>
      <c r="AK1075" s="34">
        <f t="shared" si="179"/>
        <v>-99</v>
      </c>
      <c r="AL1075" s="30">
        <f t="shared" si="180"/>
        <v>-99</v>
      </c>
      <c r="AM1075" s="5">
        <f t="shared" si="184"/>
        <v>350.06</v>
      </c>
      <c r="AN1075" s="5">
        <f t="shared" si="185"/>
        <v>0</v>
      </c>
      <c r="AO1075" s="30">
        <f t="shared" si="186"/>
        <v>0</v>
      </c>
      <c r="AP1075" s="30">
        <f t="shared" si="181"/>
        <v>0</v>
      </c>
      <c r="AQ1075" t="str">
        <f t="shared" si="182"/>
        <v>Before 1978</v>
      </c>
      <c r="AR1075" s="2">
        <f t="shared" si="183"/>
        <v>1966</v>
      </c>
      <c r="AS1075" s="2">
        <f t="shared" si="187"/>
        <v>-99</v>
      </c>
      <c r="AT1075" s="31" t="s">
        <v>50</v>
      </c>
      <c r="AU1075" s="31" t="s">
        <v>50</v>
      </c>
      <c r="AV1075" s="31" t="s">
        <v>66</v>
      </c>
      <c r="AW1075" s="31" t="s">
        <v>57</v>
      </c>
      <c r="AX1075" s="31" t="s">
        <v>653</v>
      </c>
      <c r="AY1075" s="31" t="s">
        <v>68</v>
      </c>
      <c r="AZ1075" s="31" t="s">
        <v>796</v>
      </c>
      <c r="BA1075" s="31" t="s">
        <v>12322</v>
      </c>
      <c r="BB1075" s="31" t="s">
        <v>50</v>
      </c>
      <c r="BC1075" s="31" t="s">
        <v>50</v>
      </c>
      <c r="BD1075" s="31" t="s">
        <v>50</v>
      </c>
      <c r="BE1075" s="31" t="s">
        <v>50</v>
      </c>
      <c r="BF1075" s="31" t="s">
        <v>50</v>
      </c>
    </row>
    <row r="1076" spans="1:58" ht="45" x14ac:dyDescent="0.25">
      <c r="A1076" s="31" t="s">
        <v>2560</v>
      </c>
      <c r="B1076" s="31" t="s">
        <v>49</v>
      </c>
      <c r="C1076" s="32">
        <v>1</v>
      </c>
      <c r="D1076" s="31" t="s">
        <v>50</v>
      </c>
      <c r="E1076" s="31" t="s">
        <v>52</v>
      </c>
      <c r="F1076" s="31" t="s">
        <v>84</v>
      </c>
      <c r="G1076" s="31" t="s">
        <v>50</v>
      </c>
      <c r="H1076" s="31" t="s">
        <v>50</v>
      </c>
      <c r="I1076" s="31" t="s">
        <v>53</v>
      </c>
      <c r="J1076" s="31" t="s">
        <v>54</v>
      </c>
      <c r="K1076" s="31" t="s">
        <v>54</v>
      </c>
      <c r="L1076" s="31" t="s">
        <v>55</v>
      </c>
      <c r="M1076" s="31" t="s">
        <v>72</v>
      </c>
      <c r="N1076" s="31" t="s">
        <v>50</v>
      </c>
      <c r="O1076" s="31" t="s">
        <v>57</v>
      </c>
      <c r="P1076" s="31" t="s">
        <v>50</v>
      </c>
      <c r="Q1076" s="31" t="s">
        <v>898</v>
      </c>
      <c r="R1076" s="31" t="s">
        <v>58</v>
      </c>
      <c r="S1076" s="31" t="s">
        <v>53</v>
      </c>
      <c r="T1076" s="31" t="s">
        <v>60</v>
      </c>
      <c r="U1076" s="31" t="s">
        <v>60</v>
      </c>
      <c r="V1076" s="31" t="s">
        <v>66</v>
      </c>
      <c r="W1076" s="31" t="s">
        <v>50</v>
      </c>
      <c r="X1076" s="31" t="s">
        <v>116</v>
      </c>
      <c r="Y1076" s="31" t="s">
        <v>50</v>
      </c>
      <c r="Z1076" s="31" t="s">
        <v>62</v>
      </c>
      <c r="AA1076" s="31" t="s">
        <v>50</v>
      </c>
      <c r="AB1076" s="31" t="s">
        <v>50</v>
      </c>
      <c r="AC1076" s="31" t="s">
        <v>87</v>
      </c>
      <c r="AD1076" s="31" t="s">
        <v>72</v>
      </c>
      <c r="AE1076" s="2">
        <f t="shared" si="177"/>
        <v>36</v>
      </c>
      <c r="AF1076" s="31" t="s">
        <v>52</v>
      </c>
      <c r="AG1076" s="31" t="s">
        <v>129</v>
      </c>
      <c r="AH1076" s="31" t="s">
        <v>136</v>
      </c>
      <c r="AI1076" s="31" t="s">
        <v>12323</v>
      </c>
      <c r="AJ1076" s="31">
        <f t="shared" si="178"/>
        <v>0</v>
      </c>
      <c r="AK1076" s="34">
        <f t="shared" si="179"/>
        <v>-99</v>
      </c>
      <c r="AL1076" s="30">
        <f t="shared" si="180"/>
        <v>-99</v>
      </c>
      <c r="AM1076" s="5">
        <f t="shared" si="184"/>
        <v>308.64999999999998</v>
      </c>
      <c r="AN1076" s="5">
        <f t="shared" si="185"/>
        <v>0</v>
      </c>
      <c r="AO1076" s="30">
        <f t="shared" si="186"/>
        <v>0</v>
      </c>
      <c r="AP1076" s="30">
        <f t="shared" si="181"/>
        <v>0</v>
      </c>
      <c r="AQ1076" t="str">
        <f t="shared" si="182"/>
        <v>1978 - 1992</v>
      </c>
      <c r="AR1076" s="2">
        <f t="shared" si="183"/>
        <v>1992</v>
      </c>
      <c r="AS1076" s="2">
        <f t="shared" si="187"/>
        <v>-99</v>
      </c>
      <c r="AT1076" s="31" t="s">
        <v>50</v>
      </c>
      <c r="AU1076" s="31" t="s">
        <v>50</v>
      </c>
      <c r="AV1076" s="31" t="s">
        <v>66</v>
      </c>
      <c r="AW1076" s="31" t="s">
        <v>57</v>
      </c>
      <c r="AX1076" s="31" t="s">
        <v>267</v>
      </c>
      <c r="AY1076" s="31" t="s">
        <v>68</v>
      </c>
      <c r="AZ1076" s="31" t="s">
        <v>136</v>
      </c>
      <c r="BA1076" s="31" t="s">
        <v>12323</v>
      </c>
      <c r="BB1076" s="31" t="s">
        <v>50</v>
      </c>
      <c r="BC1076" s="31" t="s">
        <v>50</v>
      </c>
      <c r="BD1076" s="31" t="s">
        <v>50</v>
      </c>
      <c r="BE1076" s="31" t="s">
        <v>50</v>
      </c>
      <c r="BF1076" s="31" t="s">
        <v>50</v>
      </c>
    </row>
    <row r="1077" spans="1:58" ht="45" x14ac:dyDescent="0.25">
      <c r="A1077" s="31" t="s">
        <v>2570</v>
      </c>
      <c r="B1077" s="31" t="s">
        <v>49</v>
      </c>
      <c r="C1077" s="32">
        <v>1</v>
      </c>
      <c r="D1077" s="31" t="s">
        <v>50</v>
      </c>
      <c r="E1077" s="31" t="s">
        <v>194</v>
      </c>
      <c r="F1077" s="31" t="s">
        <v>92</v>
      </c>
      <c r="G1077" s="31" t="s">
        <v>50</v>
      </c>
      <c r="H1077" s="31" t="s">
        <v>50</v>
      </c>
      <c r="I1077" s="31" t="s">
        <v>53</v>
      </c>
      <c r="J1077" s="31" t="s">
        <v>54</v>
      </c>
      <c r="K1077" s="31" t="s">
        <v>54</v>
      </c>
      <c r="L1077" s="31" t="s">
        <v>55</v>
      </c>
      <c r="M1077" s="31" t="s">
        <v>52</v>
      </c>
      <c r="N1077" s="31" t="s">
        <v>50</v>
      </c>
      <c r="O1077" s="31" t="s">
        <v>57</v>
      </c>
      <c r="P1077" s="31" t="s">
        <v>50</v>
      </c>
      <c r="Q1077" s="31" t="s">
        <v>50</v>
      </c>
      <c r="R1077" s="31" t="s">
        <v>129</v>
      </c>
      <c r="S1077" s="31" t="s">
        <v>59</v>
      </c>
      <c r="T1077" s="31" t="s">
        <v>50</v>
      </c>
      <c r="U1077" s="31" t="s">
        <v>50</v>
      </c>
      <c r="V1077" s="31" t="s">
        <v>50</v>
      </c>
      <c r="W1077" s="31" t="s">
        <v>50</v>
      </c>
      <c r="X1077" s="31" t="s">
        <v>50</v>
      </c>
      <c r="Y1077" s="31" t="s">
        <v>50</v>
      </c>
      <c r="Z1077" s="31" t="s">
        <v>62</v>
      </c>
      <c r="AA1077" s="31" t="s">
        <v>50</v>
      </c>
      <c r="AB1077" s="31" t="s">
        <v>50</v>
      </c>
      <c r="AC1077" s="31" t="s">
        <v>87</v>
      </c>
      <c r="AD1077" s="31" t="s">
        <v>72</v>
      </c>
      <c r="AE1077" s="2">
        <f t="shared" si="177"/>
        <v>36</v>
      </c>
      <c r="AF1077" s="31" t="s">
        <v>52</v>
      </c>
      <c r="AG1077" s="31" t="s">
        <v>129</v>
      </c>
      <c r="AH1077" s="31" t="s">
        <v>77</v>
      </c>
      <c r="AI1077" s="31" t="s">
        <v>12324</v>
      </c>
      <c r="AJ1077" s="31">
        <f t="shared" si="178"/>
        <v>0</v>
      </c>
      <c r="AK1077" s="34">
        <f t="shared" si="179"/>
        <v>-99</v>
      </c>
      <c r="AL1077" s="30">
        <f t="shared" si="180"/>
        <v>-99</v>
      </c>
      <c r="AM1077" s="5">
        <f t="shared" si="184"/>
        <v>132.84</v>
      </c>
      <c r="AN1077" s="5">
        <f t="shared" si="185"/>
        <v>0</v>
      </c>
      <c r="AO1077" s="30">
        <f t="shared" si="186"/>
        <v>0</v>
      </c>
      <c r="AP1077" s="30">
        <f t="shared" si="181"/>
        <v>0</v>
      </c>
      <c r="AQ1077" t="str">
        <f t="shared" si="182"/>
        <v>2002 - 2005</v>
      </c>
      <c r="AR1077" s="2">
        <f t="shared" si="183"/>
        <v>2003</v>
      </c>
      <c r="AS1077" s="2">
        <f t="shared" si="187"/>
        <v>-99</v>
      </c>
      <c r="AT1077" s="31" t="s">
        <v>50</v>
      </c>
      <c r="AU1077" s="31" t="s">
        <v>50</v>
      </c>
      <c r="AV1077" s="31" t="s">
        <v>66</v>
      </c>
      <c r="AW1077" s="31" t="s">
        <v>57</v>
      </c>
      <c r="AX1077" s="31" t="s">
        <v>184</v>
      </c>
      <c r="AY1077" s="31" t="s">
        <v>68</v>
      </c>
      <c r="AZ1077" s="31" t="s">
        <v>77</v>
      </c>
      <c r="BA1077" s="31" t="s">
        <v>12324</v>
      </c>
      <c r="BB1077" s="31" t="s">
        <v>50</v>
      </c>
      <c r="BC1077" s="31" t="s">
        <v>50</v>
      </c>
      <c r="BD1077" s="31" t="s">
        <v>50</v>
      </c>
      <c r="BE1077" s="31" t="s">
        <v>50</v>
      </c>
      <c r="BF1077" s="31" t="s">
        <v>50</v>
      </c>
    </row>
    <row r="1078" spans="1:58" ht="45" x14ac:dyDescent="0.25">
      <c r="A1078" s="31" t="s">
        <v>2586</v>
      </c>
      <c r="B1078" s="31" t="s">
        <v>49</v>
      </c>
      <c r="C1078" s="32">
        <v>1</v>
      </c>
      <c r="D1078" s="31" t="s">
        <v>50</v>
      </c>
      <c r="E1078" s="31" t="s">
        <v>92</v>
      </c>
      <c r="F1078" s="31" t="s">
        <v>99</v>
      </c>
      <c r="G1078" s="31" t="s">
        <v>102</v>
      </c>
      <c r="H1078" s="31" t="s">
        <v>100</v>
      </c>
      <c r="I1078" s="31" t="s">
        <v>53</v>
      </c>
      <c r="J1078" s="31" t="s">
        <v>54</v>
      </c>
      <c r="K1078" s="31" t="s">
        <v>54</v>
      </c>
      <c r="L1078" s="31" t="s">
        <v>55</v>
      </c>
      <c r="M1078" s="31" t="s">
        <v>240</v>
      </c>
      <c r="N1078" s="31" t="s">
        <v>50</v>
      </c>
      <c r="O1078" s="31" t="s">
        <v>57</v>
      </c>
      <c r="P1078" s="31" t="s">
        <v>50</v>
      </c>
      <c r="Q1078" s="31" t="s">
        <v>143</v>
      </c>
      <c r="R1078" s="31" t="s">
        <v>129</v>
      </c>
      <c r="S1078" s="31" t="s">
        <v>59</v>
      </c>
      <c r="T1078" s="31" t="s">
        <v>50</v>
      </c>
      <c r="U1078" s="31" t="s">
        <v>50</v>
      </c>
      <c r="V1078" s="31" t="s">
        <v>50</v>
      </c>
      <c r="W1078" s="31" t="s">
        <v>50</v>
      </c>
      <c r="X1078" s="31" t="s">
        <v>50</v>
      </c>
      <c r="Y1078" s="31" t="s">
        <v>50</v>
      </c>
      <c r="Z1078" s="31" t="s">
        <v>62</v>
      </c>
      <c r="AA1078" s="31" t="s">
        <v>50</v>
      </c>
      <c r="AB1078" s="31" t="s">
        <v>50</v>
      </c>
      <c r="AC1078" s="31" t="s">
        <v>87</v>
      </c>
      <c r="AD1078" s="31" t="s">
        <v>72</v>
      </c>
      <c r="AE1078" s="2">
        <f t="shared" si="177"/>
        <v>36</v>
      </c>
      <c r="AF1078" s="31" t="s">
        <v>52</v>
      </c>
      <c r="AG1078" s="31" t="s">
        <v>129</v>
      </c>
      <c r="AH1078" s="31" t="s">
        <v>144</v>
      </c>
      <c r="AI1078" s="31" t="s">
        <v>12325</v>
      </c>
      <c r="AJ1078" s="31">
        <f t="shared" si="178"/>
        <v>0</v>
      </c>
      <c r="AK1078" s="34">
        <f t="shared" si="179"/>
        <v>-99</v>
      </c>
      <c r="AL1078" s="30">
        <f t="shared" si="180"/>
        <v>-99</v>
      </c>
      <c r="AM1078" s="5">
        <f t="shared" si="184"/>
        <v>32.549999999999997</v>
      </c>
      <c r="AN1078" s="5">
        <f t="shared" si="185"/>
        <v>0</v>
      </c>
      <c r="AO1078" s="30">
        <f t="shared" si="186"/>
        <v>0</v>
      </c>
      <c r="AP1078" s="30">
        <f t="shared" si="181"/>
        <v>0</v>
      </c>
      <c r="AQ1078" t="str">
        <f t="shared" si="182"/>
        <v>2006 - 2009</v>
      </c>
      <c r="AR1078" s="2">
        <f t="shared" si="183"/>
        <v>2006</v>
      </c>
      <c r="AS1078" s="2">
        <f t="shared" si="187"/>
        <v>-99</v>
      </c>
      <c r="AT1078" s="31" t="s">
        <v>50</v>
      </c>
      <c r="AU1078" s="31" t="s">
        <v>50</v>
      </c>
      <c r="AV1078" s="31" t="s">
        <v>66</v>
      </c>
      <c r="AW1078" s="31" t="s">
        <v>57</v>
      </c>
      <c r="AX1078" s="31" t="s">
        <v>67</v>
      </c>
      <c r="AY1078" s="31" t="s">
        <v>68</v>
      </c>
      <c r="AZ1078" s="31" t="s">
        <v>144</v>
      </c>
      <c r="BA1078" s="31" t="s">
        <v>12325</v>
      </c>
      <c r="BB1078" s="31" t="s">
        <v>50</v>
      </c>
      <c r="BC1078" s="31" t="s">
        <v>50</v>
      </c>
      <c r="BD1078" s="31" t="s">
        <v>50</v>
      </c>
      <c r="BE1078" s="31" t="s">
        <v>50</v>
      </c>
      <c r="BF1078" s="31" t="s">
        <v>50</v>
      </c>
    </row>
    <row r="1079" spans="1:58" ht="60" x14ac:dyDescent="0.25">
      <c r="A1079" s="31" t="s">
        <v>2591</v>
      </c>
      <c r="B1079" s="31" t="s">
        <v>49</v>
      </c>
      <c r="C1079" s="32">
        <v>5</v>
      </c>
      <c r="D1079" s="31" t="s">
        <v>50</v>
      </c>
      <c r="E1079" s="31" t="s">
        <v>96</v>
      </c>
      <c r="F1079" s="31" t="s">
        <v>194</v>
      </c>
      <c r="G1079" s="31" t="s">
        <v>50</v>
      </c>
      <c r="H1079" s="31" t="s">
        <v>50</v>
      </c>
      <c r="I1079" s="31" t="s">
        <v>53</v>
      </c>
      <c r="J1079" s="31" t="s">
        <v>54</v>
      </c>
      <c r="K1079" s="31" t="s">
        <v>54</v>
      </c>
      <c r="L1079" s="31" t="s">
        <v>55</v>
      </c>
      <c r="M1079" s="31" t="s">
        <v>72</v>
      </c>
      <c r="N1079" s="31" t="s">
        <v>50</v>
      </c>
      <c r="O1079" s="31" t="s">
        <v>57</v>
      </c>
      <c r="P1079" s="31" t="s">
        <v>113</v>
      </c>
      <c r="Q1079" s="31" t="s">
        <v>50</v>
      </c>
      <c r="R1079" s="31" t="s">
        <v>129</v>
      </c>
      <c r="S1079" s="31" t="s">
        <v>59</v>
      </c>
      <c r="T1079" s="31" t="s">
        <v>50</v>
      </c>
      <c r="U1079" s="31" t="s">
        <v>50</v>
      </c>
      <c r="V1079" s="31" t="s">
        <v>50</v>
      </c>
      <c r="W1079" s="31" t="s">
        <v>50</v>
      </c>
      <c r="X1079" s="31" t="s">
        <v>50</v>
      </c>
      <c r="Y1079" s="31" t="s">
        <v>50</v>
      </c>
      <c r="Z1079" s="31" t="s">
        <v>62</v>
      </c>
      <c r="AA1079" s="31" t="s">
        <v>50</v>
      </c>
      <c r="AB1079" s="31" t="s">
        <v>50</v>
      </c>
      <c r="AC1079" s="31" t="s">
        <v>50</v>
      </c>
      <c r="AD1079" s="31" t="s">
        <v>50</v>
      </c>
      <c r="AE1079" s="2">
        <f t="shared" si="177"/>
        <v>36</v>
      </c>
      <c r="AF1079" s="31" t="s">
        <v>52</v>
      </c>
      <c r="AG1079" s="31" t="s">
        <v>129</v>
      </c>
      <c r="AH1079" s="31" t="s">
        <v>144</v>
      </c>
      <c r="AI1079" s="31" t="s">
        <v>12326</v>
      </c>
      <c r="AJ1079" s="31">
        <f t="shared" si="178"/>
        <v>0</v>
      </c>
      <c r="AK1079" s="34">
        <f t="shared" si="179"/>
        <v>-99</v>
      </c>
      <c r="AL1079" s="30">
        <f t="shared" si="180"/>
        <v>-99</v>
      </c>
      <c r="AM1079" s="5">
        <f t="shared" si="184"/>
        <v>361.77</v>
      </c>
      <c r="AN1079" s="5">
        <f t="shared" si="185"/>
        <v>0</v>
      </c>
      <c r="AO1079" s="30">
        <f t="shared" si="186"/>
        <v>0</v>
      </c>
      <c r="AP1079" s="30">
        <f t="shared" si="181"/>
        <v>0</v>
      </c>
      <c r="AQ1079" t="str">
        <f t="shared" si="182"/>
        <v>2002 - 2005</v>
      </c>
      <c r="AR1079" s="2">
        <f t="shared" si="183"/>
        <v>2004</v>
      </c>
      <c r="AS1079" s="2">
        <f t="shared" si="187"/>
        <v>-99</v>
      </c>
      <c r="AT1079" s="31" t="s">
        <v>50</v>
      </c>
      <c r="AU1079" s="31" t="s">
        <v>50</v>
      </c>
      <c r="AV1079" s="31" t="s">
        <v>66</v>
      </c>
      <c r="AW1079" s="31" t="s">
        <v>57</v>
      </c>
      <c r="AX1079" s="31" t="s">
        <v>267</v>
      </c>
      <c r="AY1079" s="31" t="s">
        <v>68</v>
      </c>
      <c r="AZ1079" s="31" t="s">
        <v>144</v>
      </c>
      <c r="BA1079" s="31" t="s">
        <v>50</v>
      </c>
      <c r="BB1079" s="31" t="s">
        <v>50</v>
      </c>
      <c r="BC1079" s="31" t="s">
        <v>50</v>
      </c>
      <c r="BD1079" s="31" t="s">
        <v>50</v>
      </c>
      <c r="BE1079" s="31" t="s">
        <v>50</v>
      </c>
      <c r="BF1079" s="31" t="s">
        <v>50</v>
      </c>
    </row>
    <row r="1080" spans="1:58" ht="45" x14ac:dyDescent="0.25">
      <c r="A1080" s="31" t="s">
        <v>2623</v>
      </c>
      <c r="B1080" s="31" t="s">
        <v>49</v>
      </c>
      <c r="C1080" s="32">
        <v>2</v>
      </c>
      <c r="D1080" s="31" t="s">
        <v>50</v>
      </c>
      <c r="E1080" s="31" t="s">
        <v>71</v>
      </c>
      <c r="F1080" s="31" t="s">
        <v>96</v>
      </c>
      <c r="G1080" s="31" t="s">
        <v>50</v>
      </c>
      <c r="H1080" s="31" t="s">
        <v>50</v>
      </c>
      <c r="I1080" s="31" t="s">
        <v>53</v>
      </c>
      <c r="J1080" s="31" t="s">
        <v>54</v>
      </c>
      <c r="K1080" s="31" t="s">
        <v>54</v>
      </c>
      <c r="L1080" s="31" t="s">
        <v>128</v>
      </c>
      <c r="M1080" s="31" t="s">
        <v>51</v>
      </c>
      <c r="N1080" s="31" t="s">
        <v>50</v>
      </c>
      <c r="O1080" s="31" t="s">
        <v>57</v>
      </c>
      <c r="P1080" s="31" t="s">
        <v>50</v>
      </c>
      <c r="Q1080" s="31" t="s">
        <v>50</v>
      </c>
      <c r="R1080" s="31" t="s">
        <v>129</v>
      </c>
      <c r="S1080" s="31" t="s">
        <v>59</v>
      </c>
      <c r="T1080" s="31" t="s">
        <v>50</v>
      </c>
      <c r="U1080" s="31" t="s">
        <v>50</v>
      </c>
      <c r="V1080" s="31" t="s">
        <v>50</v>
      </c>
      <c r="W1080" s="31" t="s">
        <v>50</v>
      </c>
      <c r="X1080" s="31" t="s">
        <v>50</v>
      </c>
      <c r="Y1080" s="31" t="s">
        <v>50</v>
      </c>
      <c r="Z1080" s="31" t="s">
        <v>62</v>
      </c>
      <c r="AA1080" s="31" t="s">
        <v>50</v>
      </c>
      <c r="AB1080" s="31" t="s">
        <v>50</v>
      </c>
      <c r="AC1080" s="31" t="s">
        <v>87</v>
      </c>
      <c r="AD1080" s="31" t="s">
        <v>50</v>
      </c>
      <c r="AE1080" s="2">
        <f t="shared" si="177"/>
        <v>36</v>
      </c>
      <c r="AF1080" s="31" t="s">
        <v>52</v>
      </c>
      <c r="AG1080" s="31" t="s">
        <v>129</v>
      </c>
      <c r="AH1080" s="31" t="s">
        <v>269</v>
      </c>
      <c r="AI1080" s="31" t="s">
        <v>12327</v>
      </c>
      <c r="AJ1080" s="31">
        <f t="shared" si="178"/>
        <v>0</v>
      </c>
      <c r="AK1080" s="34">
        <f t="shared" si="179"/>
        <v>-99</v>
      </c>
      <c r="AL1080" s="30">
        <f t="shared" si="180"/>
        <v>-99</v>
      </c>
      <c r="AM1080" s="5">
        <f t="shared" si="184"/>
        <v>110.21</v>
      </c>
      <c r="AN1080" s="5">
        <f t="shared" si="185"/>
        <v>0</v>
      </c>
      <c r="AO1080" s="30">
        <f t="shared" si="186"/>
        <v>0</v>
      </c>
      <c r="AP1080" s="30">
        <f t="shared" si="181"/>
        <v>0</v>
      </c>
      <c r="AQ1080">
        <f t="shared" si="182"/>
        <v>0</v>
      </c>
      <c r="AR1080" s="2">
        <f t="shared" si="183"/>
        <v>0</v>
      </c>
      <c r="AS1080" s="2">
        <f t="shared" si="187"/>
        <v>-99</v>
      </c>
      <c r="AT1080" s="31" t="s">
        <v>50</v>
      </c>
      <c r="AU1080" s="31" t="s">
        <v>50</v>
      </c>
      <c r="AV1080" s="31" t="s">
        <v>66</v>
      </c>
      <c r="AW1080" s="31" t="s">
        <v>57</v>
      </c>
      <c r="AX1080" s="31" t="s">
        <v>50</v>
      </c>
      <c r="AY1080" s="31" t="s">
        <v>50</v>
      </c>
      <c r="AZ1080" s="31" t="s">
        <v>152</v>
      </c>
      <c r="BA1080" s="31" t="s">
        <v>12779</v>
      </c>
      <c r="BB1080" s="31" t="s">
        <v>50</v>
      </c>
      <c r="BC1080" s="31" t="s">
        <v>50</v>
      </c>
      <c r="BD1080" s="31" t="s">
        <v>50</v>
      </c>
      <c r="BE1080" s="31" t="s">
        <v>50</v>
      </c>
      <c r="BF1080" s="31" t="s">
        <v>50</v>
      </c>
    </row>
    <row r="1081" spans="1:58" ht="45" x14ac:dyDescent="0.25">
      <c r="A1081" s="31" t="s">
        <v>2636</v>
      </c>
      <c r="B1081" s="31" t="s">
        <v>49</v>
      </c>
      <c r="C1081" s="32">
        <v>1</v>
      </c>
      <c r="D1081" s="31" t="s">
        <v>50</v>
      </c>
      <c r="E1081" s="31" t="s">
        <v>84</v>
      </c>
      <c r="F1081" s="31" t="s">
        <v>85</v>
      </c>
      <c r="G1081" s="31" t="s">
        <v>50</v>
      </c>
      <c r="H1081" s="31" t="s">
        <v>50</v>
      </c>
      <c r="I1081" s="31" t="s">
        <v>53</v>
      </c>
      <c r="J1081" s="31" t="s">
        <v>54</v>
      </c>
      <c r="K1081" s="31" t="s">
        <v>54</v>
      </c>
      <c r="L1081" s="31" t="s">
        <v>128</v>
      </c>
      <c r="M1081" s="31" t="s">
        <v>72</v>
      </c>
      <c r="N1081" s="31" t="s">
        <v>56</v>
      </c>
      <c r="O1081" s="31" t="s">
        <v>60</v>
      </c>
      <c r="P1081" s="31" t="s">
        <v>73</v>
      </c>
      <c r="Q1081" s="31" t="s">
        <v>50</v>
      </c>
      <c r="R1081" s="31" t="s">
        <v>129</v>
      </c>
      <c r="S1081" s="31" t="s">
        <v>59</v>
      </c>
      <c r="T1081" s="31" t="s">
        <v>50</v>
      </c>
      <c r="U1081" s="31" t="s">
        <v>50</v>
      </c>
      <c r="V1081" s="31" t="s">
        <v>50</v>
      </c>
      <c r="W1081" s="31" t="s">
        <v>50</v>
      </c>
      <c r="X1081" s="31" t="s">
        <v>50</v>
      </c>
      <c r="Y1081" s="31" t="s">
        <v>50</v>
      </c>
      <c r="Z1081" s="31" t="s">
        <v>62</v>
      </c>
      <c r="AA1081" s="31" t="s">
        <v>50</v>
      </c>
      <c r="AB1081" s="31" t="s">
        <v>50</v>
      </c>
      <c r="AC1081" s="31" t="s">
        <v>63</v>
      </c>
      <c r="AD1081" s="31" t="s">
        <v>72</v>
      </c>
      <c r="AE1081" s="2">
        <f t="shared" si="177"/>
        <v>36</v>
      </c>
      <c r="AF1081" s="31" t="s">
        <v>52</v>
      </c>
      <c r="AG1081" s="31" t="s">
        <v>129</v>
      </c>
      <c r="AH1081" s="31" t="s">
        <v>144</v>
      </c>
      <c r="AI1081" s="31" t="s">
        <v>12328</v>
      </c>
      <c r="AJ1081" s="31">
        <f t="shared" si="178"/>
        <v>0</v>
      </c>
      <c r="AK1081" s="34">
        <f t="shared" si="179"/>
        <v>-99</v>
      </c>
      <c r="AL1081" s="30">
        <f t="shared" si="180"/>
        <v>-99</v>
      </c>
      <c r="AM1081" s="5">
        <f t="shared" si="184"/>
        <v>396.79</v>
      </c>
      <c r="AN1081" s="5">
        <f t="shared" si="185"/>
        <v>0</v>
      </c>
      <c r="AO1081" s="30">
        <f t="shared" si="186"/>
        <v>0</v>
      </c>
      <c r="AP1081" s="30">
        <f t="shared" si="181"/>
        <v>0</v>
      </c>
      <c r="AQ1081" t="str">
        <f t="shared" si="182"/>
        <v>1978 - 1992</v>
      </c>
      <c r="AR1081" s="2">
        <f t="shared" si="183"/>
        <v>1989</v>
      </c>
      <c r="AS1081" s="2">
        <f t="shared" si="187"/>
        <v>-99</v>
      </c>
      <c r="AT1081" s="31" t="s">
        <v>50</v>
      </c>
      <c r="AU1081" s="31" t="s">
        <v>50</v>
      </c>
      <c r="AV1081" s="31" t="s">
        <v>66</v>
      </c>
      <c r="AW1081" s="31" t="s">
        <v>57</v>
      </c>
      <c r="AX1081" s="31" t="s">
        <v>50</v>
      </c>
      <c r="AY1081" s="31" t="s">
        <v>50</v>
      </c>
      <c r="AZ1081" s="31" t="s">
        <v>144</v>
      </c>
      <c r="BA1081" s="31" t="s">
        <v>50</v>
      </c>
      <c r="BB1081" s="31" t="s">
        <v>50</v>
      </c>
      <c r="BC1081" s="31" t="s">
        <v>50</v>
      </c>
      <c r="BD1081" s="31" t="s">
        <v>50</v>
      </c>
      <c r="BE1081" s="31" t="s">
        <v>50</v>
      </c>
      <c r="BF1081" s="31" t="s">
        <v>50</v>
      </c>
    </row>
    <row r="1082" spans="1:58" ht="45" x14ac:dyDescent="0.25">
      <c r="A1082" s="31" t="s">
        <v>2641</v>
      </c>
      <c r="B1082" s="31" t="s">
        <v>49</v>
      </c>
      <c r="C1082" s="32">
        <v>5</v>
      </c>
      <c r="D1082" s="31" t="s">
        <v>50</v>
      </c>
      <c r="E1082" s="31" t="s">
        <v>84</v>
      </c>
      <c r="F1082" s="31" t="s">
        <v>50</v>
      </c>
      <c r="G1082" s="31" t="s">
        <v>50</v>
      </c>
      <c r="H1082" s="31" t="s">
        <v>50</v>
      </c>
      <c r="I1082" s="31" t="s">
        <v>53</v>
      </c>
      <c r="J1082" s="31" t="s">
        <v>54</v>
      </c>
      <c r="K1082" s="31" t="s">
        <v>60</v>
      </c>
      <c r="L1082" s="31" t="s">
        <v>55</v>
      </c>
      <c r="M1082" s="31" t="s">
        <v>51</v>
      </c>
      <c r="N1082" s="31" t="s">
        <v>50</v>
      </c>
      <c r="O1082" s="31" t="s">
        <v>74</v>
      </c>
      <c r="P1082" s="31" t="s">
        <v>898</v>
      </c>
      <c r="Q1082" s="31" t="s">
        <v>50</v>
      </c>
      <c r="R1082" s="31" t="s">
        <v>58</v>
      </c>
      <c r="S1082" s="31" t="s">
        <v>53</v>
      </c>
      <c r="T1082" s="31" t="s">
        <v>60</v>
      </c>
      <c r="U1082" s="31" t="s">
        <v>60</v>
      </c>
      <c r="V1082" s="31" t="s">
        <v>60</v>
      </c>
      <c r="W1082" s="31" t="s">
        <v>50</v>
      </c>
      <c r="X1082" s="31" t="s">
        <v>50</v>
      </c>
      <c r="Y1082" s="31" t="s">
        <v>60</v>
      </c>
      <c r="Z1082" s="31" t="s">
        <v>86</v>
      </c>
      <c r="AA1082" s="31" t="s">
        <v>50</v>
      </c>
      <c r="AB1082" s="31" t="s">
        <v>50</v>
      </c>
      <c r="AC1082" s="31" t="s">
        <v>50</v>
      </c>
      <c r="AD1082" s="31" t="s">
        <v>50</v>
      </c>
      <c r="AE1082" s="2">
        <f t="shared" si="177"/>
        <v>36</v>
      </c>
      <c r="AF1082" s="31" t="s">
        <v>52</v>
      </c>
      <c r="AG1082" s="31" t="s">
        <v>129</v>
      </c>
      <c r="AH1082" s="31" t="s">
        <v>50</v>
      </c>
      <c r="AI1082" s="31" t="s">
        <v>50</v>
      </c>
      <c r="AJ1082" s="31">
        <f t="shared" si="178"/>
        <v>0</v>
      </c>
      <c r="AK1082" s="34">
        <f t="shared" si="179"/>
        <v>-99</v>
      </c>
      <c r="AL1082" s="30">
        <f t="shared" si="180"/>
        <v>-99</v>
      </c>
      <c r="AM1082" s="5">
        <f t="shared" si="184"/>
        <v>301.36</v>
      </c>
      <c r="AN1082" s="5">
        <f t="shared" si="185"/>
        <v>0</v>
      </c>
      <c r="AO1082" s="30">
        <f t="shared" si="186"/>
        <v>0</v>
      </c>
      <c r="AP1082" s="30">
        <f t="shared" si="181"/>
        <v>0</v>
      </c>
      <c r="AQ1082" t="str">
        <f t="shared" si="182"/>
        <v>1978 - 1992</v>
      </c>
      <c r="AR1082" s="2">
        <f t="shared" si="183"/>
        <v>1992</v>
      </c>
      <c r="AS1082" s="2">
        <f t="shared" si="187"/>
        <v>-99</v>
      </c>
      <c r="AT1082" s="31" t="s">
        <v>50</v>
      </c>
      <c r="AU1082" s="31" t="s">
        <v>50</v>
      </c>
      <c r="AV1082" s="31" t="s">
        <v>60</v>
      </c>
      <c r="AW1082" s="31" t="s">
        <v>50</v>
      </c>
      <c r="AX1082" s="31" t="s">
        <v>50</v>
      </c>
      <c r="AY1082" s="31" t="s">
        <v>50</v>
      </c>
      <c r="AZ1082" s="31" t="s">
        <v>50</v>
      </c>
      <c r="BA1082" s="31" t="s">
        <v>50</v>
      </c>
      <c r="BB1082" s="31" t="s">
        <v>50</v>
      </c>
      <c r="BC1082" s="31" t="s">
        <v>50</v>
      </c>
      <c r="BD1082" s="31" t="s">
        <v>50</v>
      </c>
      <c r="BE1082" s="31" t="s">
        <v>50</v>
      </c>
      <c r="BF1082" s="31" t="s">
        <v>50</v>
      </c>
    </row>
    <row r="1083" spans="1:58" ht="60" x14ac:dyDescent="0.25">
      <c r="A1083" s="31" t="s">
        <v>1021</v>
      </c>
      <c r="B1083" s="31" t="s">
        <v>49</v>
      </c>
      <c r="C1083" s="32">
        <v>11</v>
      </c>
      <c r="D1083" s="31" t="s">
        <v>50</v>
      </c>
      <c r="E1083" s="31" t="s">
        <v>72</v>
      </c>
      <c r="F1083" s="31" t="s">
        <v>51</v>
      </c>
      <c r="G1083" s="31" t="s">
        <v>92</v>
      </c>
      <c r="H1083" s="31" t="s">
        <v>194</v>
      </c>
      <c r="I1083" s="31" t="s">
        <v>173</v>
      </c>
      <c r="J1083" s="31" t="s">
        <v>54</v>
      </c>
      <c r="K1083" s="31" t="s">
        <v>54</v>
      </c>
      <c r="L1083" s="31" t="s">
        <v>55</v>
      </c>
      <c r="M1083" s="31" t="s">
        <v>84</v>
      </c>
      <c r="N1083" s="31" t="s">
        <v>56</v>
      </c>
      <c r="O1083" s="31" t="s">
        <v>57</v>
      </c>
      <c r="P1083" s="31" t="s">
        <v>98</v>
      </c>
      <c r="Q1083" s="31" t="s">
        <v>50</v>
      </c>
      <c r="R1083" s="31" t="s">
        <v>74</v>
      </c>
      <c r="S1083" s="31" t="s">
        <v>59</v>
      </c>
      <c r="T1083" s="31" t="s">
        <v>60</v>
      </c>
      <c r="U1083" s="31" t="s">
        <v>60</v>
      </c>
      <c r="V1083" s="31" t="s">
        <v>86</v>
      </c>
      <c r="W1083" s="31" t="s">
        <v>50</v>
      </c>
      <c r="X1083" s="31" t="s">
        <v>50</v>
      </c>
      <c r="Y1083" s="31" t="s">
        <v>50</v>
      </c>
      <c r="Z1083" s="31" t="s">
        <v>62</v>
      </c>
      <c r="AA1083" s="31" t="s">
        <v>50</v>
      </c>
      <c r="AB1083" s="31" t="s">
        <v>50</v>
      </c>
      <c r="AC1083" s="31" t="s">
        <v>63</v>
      </c>
      <c r="AD1083" s="31" t="s">
        <v>72</v>
      </c>
      <c r="AE1083" s="2">
        <f t="shared" si="177"/>
        <v>36</v>
      </c>
      <c r="AF1083" s="31" t="s">
        <v>52</v>
      </c>
      <c r="AG1083" s="31" t="s">
        <v>129</v>
      </c>
      <c r="AH1083" s="31" t="s">
        <v>144</v>
      </c>
      <c r="AI1083" s="31" t="s">
        <v>1022</v>
      </c>
      <c r="AJ1083" s="31">
        <f t="shared" si="178"/>
        <v>4</v>
      </c>
      <c r="AK1083" s="34">
        <f t="shared" si="179"/>
        <v>2</v>
      </c>
      <c r="AL1083" s="30">
        <f t="shared" si="180"/>
        <v>2</v>
      </c>
      <c r="AM1083" s="5">
        <f t="shared" si="184"/>
        <v>141.5</v>
      </c>
      <c r="AN1083" s="5">
        <f t="shared" si="185"/>
        <v>144</v>
      </c>
      <c r="AO1083" s="30">
        <f t="shared" si="186"/>
        <v>2160</v>
      </c>
      <c r="AP1083" s="30">
        <f t="shared" si="181"/>
        <v>2160</v>
      </c>
      <c r="AQ1083" t="str">
        <f t="shared" si="182"/>
        <v>1978 - 1992</v>
      </c>
      <c r="AR1083" s="2">
        <f t="shared" si="183"/>
        <v>1990</v>
      </c>
      <c r="AS1083" s="2">
        <f t="shared" si="187"/>
        <v>15</v>
      </c>
      <c r="AT1083" s="31" t="s">
        <v>50</v>
      </c>
      <c r="AU1083" s="31" t="s">
        <v>116</v>
      </c>
      <c r="AV1083" s="31" t="s">
        <v>66</v>
      </c>
      <c r="AW1083" s="31" t="s">
        <v>57</v>
      </c>
      <c r="AX1083" s="31" t="s">
        <v>267</v>
      </c>
      <c r="AY1083" s="31" t="s">
        <v>68</v>
      </c>
      <c r="AZ1083" s="31" t="s">
        <v>144</v>
      </c>
      <c r="BA1083" s="31" t="s">
        <v>1022</v>
      </c>
      <c r="BB1083" s="31" t="s">
        <v>67</v>
      </c>
      <c r="BC1083" s="31" t="s">
        <v>53</v>
      </c>
      <c r="BD1083" s="31" t="s">
        <v>50</v>
      </c>
      <c r="BE1083" s="31" t="s">
        <v>50</v>
      </c>
      <c r="BF1083" s="31" t="s">
        <v>50</v>
      </c>
    </row>
    <row r="1084" spans="1:58" ht="60" x14ac:dyDescent="0.25">
      <c r="A1084" s="31" t="s">
        <v>1021</v>
      </c>
      <c r="B1084" s="31" t="s">
        <v>49</v>
      </c>
      <c r="C1084" s="32">
        <v>14</v>
      </c>
      <c r="D1084" s="31" t="s">
        <v>50</v>
      </c>
      <c r="E1084" s="31" t="s">
        <v>72</v>
      </c>
      <c r="F1084" s="31" t="s">
        <v>51</v>
      </c>
      <c r="G1084" s="31" t="s">
        <v>92</v>
      </c>
      <c r="H1084" s="31" t="s">
        <v>194</v>
      </c>
      <c r="I1084" s="31" t="s">
        <v>86</v>
      </c>
      <c r="J1084" s="31" t="s">
        <v>54</v>
      </c>
      <c r="K1084" s="31" t="s">
        <v>54</v>
      </c>
      <c r="L1084" s="31" t="s">
        <v>55</v>
      </c>
      <c r="M1084" s="31" t="s">
        <v>84</v>
      </c>
      <c r="N1084" s="31" t="s">
        <v>56</v>
      </c>
      <c r="O1084" s="31" t="s">
        <v>57</v>
      </c>
      <c r="P1084" s="31" t="s">
        <v>98</v>
      </c>
      <c r="Q1084" s="31" t="s">
        <v>50</v>
      </c>
      <c r="R1084" s="31" t="s">
        <v>74</v>
      </c>
      <c r="S1084" s="31" t="s">
        <v>59</v>
      </c>
      <c r="T1084" s="31" t="s">
        <v>60</v>
      </c>
      <c r="U1084" s="31" t="s">
        <v>60</v>
      </c>
      <c r="V1084" s="31" t="s">
        <v>86</v>
      </c>
      <c r="W1084" s="31" t="s">
        <v>50</v>
      </c>
      <c r="X1084" s="31" t="s">
        <v>50</v>
      </c>
      <c r="Y1084" s="31" t="s">
        <v>50</v>
      </c>
      <c r="Z1084" s="31" t="s">
        <v>62</v>
      </c>
      <c r="AA1084" s="31" t="s">
        <v>50</v>
      </c>
      <c r="AB1084" s="31" t="s">
        <v>50</v>
      </c>
      <c r="AC1084" s="31" t="s">
        <v>63</v>
      </c>
      <c r="AD1084" s="31" t="s">
        <v>72</v>
      </c>
      <c r="AE1084" s="2">
        <f t="shared" si="177"/>
        <v>36</v>
      </c>
      <c r="AF1084" s="31" t="s">
        <v>52</v>
      </c>
      <c r="AG1084" s="31" t="s">
        <v>129</v>
      </c>
      <c r="AH1084" s="31" t="s">
        <v>144</v>
      </c>
      <c r="AI1084" s="31" t="s">
        <v>1023</v>
      </c>
      <c r="AJ1084" s="31">
        <f t="shared" si="178"/>
        <v>4</v>
      </c>
      <c r="AK1084" s="34">
        <f t="shared" si="179"/>
        <v>2</v>
      </c>
      <c r="AL1084" s="30">
        <f t="shared" si="180"/>
        <v>2</v>
      </c>
      <c r="AM1084" s="5">
        <f t="shared" si="184"/>
        <v>141.5</v>
      </c>
      <c r="AN1084" s="5">
        <f t="shared" si="185"/>
        <v>144</v>
      </c>
      <c r="AO1084" s="30">
        <f t="shared" si="186"/>
        <v>2160</v>
      </c>
      <c r="AP1084" s="30">
        <f t="shared" si="181"/>
        <v>2160</v>
      </c>
      <c r="AQ1084" t="str">
        <f t="shared" si="182"/>
        <v>1978 - 1992</v>
      </c>
      <c r="AR1084" s="2">
        <f t="shared" si="183"/>
        <v>1990</v>
      </c>
      <c r="AS1084" s="2">
        <f t="shared" si="187"/>
        <v>15</v>
      </c>
      <c r="AT1084" s="31" t="s">
        <v>50</v>
      </c>
      <c r="AU1084" s="31" t="s">
        <v>116</v>
      </c>
      <c r="AV1084" s="31" t="s">
        <v>66</v>
      </c>
      <c r="AW1084" s="31" t="s">
        <v>57</v>
      </c>
      <c r="AX1084" s="31" t="s">
        <v>67</v>
      </c>
      <c r="AY1084" s="31" t="s">
        <v>68</v>
      </c>
      <c r="AZ1084" s="31" t="s">
        <v>144</v>
      </c>
      <c r="BA1084" s="31" t="s">
        <v>1023</v>
      </c>
      <c r="BB1084" s="31" t="s">
        <v>67</v>
      </c>
      <c r="BC1084" s="31" t="s">
        <v>53</v>
      </c>
      <c r="BD1084" s="31" t="s">
        <v>50</v>
      </c>
      <c r="BE1084" s="31" t="s">
        <v>50</v>
      </c>
      <c r="BF1084" s="31" t="s">
        <v>50</v>
      </c>
    </row>
    <row r="1085" spans="1:58" ht="45" x14ac:dyDescent="0.25">
      <c r="A1085" s="31" t="s">
        <v>2662</v>
      </c>
      <c r="B1085" s="31" t="s">
        <v>49</v>
      </c>
      <c r="C1085" s="32">
        <v>3</v>
      </c>
      <c r="D1085" s="31" t="s">
        <v>50</v>
      </c>
      <c r="E1085" s="31" t="s">
        <v>85</v>
      </c>
      <c r="F1085" s="31" t="s">
        <v>50</v>
      </c>
      <c r="G1085" s="31" t="s">
        <v>50</v>
      </c>
      <c r="H1085" s="31" t="s">
        <v>50</v>
      </c>
      <c r="I1085" s="31" t="s">
        <v>53</v>
      </c>
      <c r="J1085" s="31" t="s">
        <v>54</v>
      </c>
      <c r="K1085" s="31" t="s">
        <v>54</v>
      </c>
      <c r="L1085" s="31" t="s">
        <v>55</v>
      </c>
      <c r="M1085" s="31" t="s">
        <v>72</v>
      </c>
      <c r="N1085" s="31" t="s">
        <v>50</v>
      </c>
      <c r="O1085" s="31" t="s">
        <v>57</v>
      </c>
      <c r="P1085" s="31" t="s">
        <v>50</v>
      </c>
      <c r="Q1085" s="31" t="s">
        <v>50</v>
      </c>
      <c r="R1085" s="31" t="s">
        <v>58</v>
      </c>
      <c r="S1085" s="31" t="s">
        <v>53</v>
      </c>
      <c r="T1085" s="31" t="s">
        <v>60</v>
      </c>
      <c r="U1085" s="31" t="s">
        <v>60</v>
      </c>
      <c r="V1085" s="31" t="s">
        <v>60</v>
      </c>
      <c r="W1085" s="31" t="s">
        <v>50</v>
      </c>
      <c r="X1085" s="31" t="s">
        <v>366</v>
      </c>
      <c r="Y1085" s="31" t="s">
        <v>50</v>
      </c>
      <c r="Z1085" s="31" t="s">
        <v>62</v>
      </c>
      <c r="AA1085" s="31" t="s">
        <v>50</v>
      </c>
      <c r="AB1085" s="31" t="s">
        <v>50</v>
      </c>
      <c r="AC1085" s="31" t="s">
        <v>87</v>
      </c>
      <c r="AD1085" s="31" t="s">
        <v>72</v>
      </c>
      <c r="AE1085" s="2">
        <f t="shared" si="177"/>
        <v>36</v>
      </c>
      <c r="AF1085" s="31" t="s">
        <v>191</v>
      </c>
      <c r="AG1085" s="31" t="s">
        <v>76</v>
      </c>
      <c r="AH1085" s="31" t="s">
        <v>152</v>
      </c>
      <c r="AI1085" s="31" t="s">
        <v>12329</v>
      </c>
      <c r="AJ1085" s="31">
        <f t="shared" si="178"/>
        <v>0</v>
      </c>
      <c r="AK1085" s="34">
        <f t="shared" si="179"/>
        <v>-99</v>
      </c>
      <c r="AL1085" s="30">
        <f t="shared" si="180"/>
        <v>-99</v>
      </c>
      <c r="AM1085" s="5">
        <f t="shared" si="184"/>
        <v>1090.69</v>
      </c>
      <c r="AN1085" s="5">
        <f t="shared" si="185"/>
        <v>0</v>
      </c>
      <c r="AO1085" s="30">
        <f t="shared" si="186"/>
        <v>0</v>
      </c>
      <c r="AP1085" s="30">
        <f t="shared" si="181"/>
        <v>0</v>
      </c>
      <c r="AQ1085" t="str">
        <f t="shared" si="182"/>
        <v>1978 - 1992</v>
      </c>
      <c r="AR1085" s="2">
        <f t="shared" si="183"/>
        <v>1991</v>
      </c>
      <c r="AS1085" s="2">
        <f t="shared" si="187"/>
        <v>-99</v>
      </c>
      <c r="AT1085" s="31" t="s">
        <v>50</v>
      </c>
      <c r="AU1085" s="31" t="s">
        <v>50</v>
      </c>
      <c r="AV1085" s="31" t="s">
        <v>60</v>
      </c>
      <c r="AW1085" s="31" t="s">
        <v>50</v>
      </c>
      <c r="AX1085" s="31" t="s">
        <v>50</v>
      </c>
      <c r="AY1085" s="31" t="s">
        <v>50</v>
      </c>
      <c r="AZ1085" s="31" t="s">
        <v>50</v>
      </c>
      <c r="BA1085" s="31" t="s">
        <v>50</v>
      </c>
      <c r="BB1085" s="31" t="s">
        <v>50</v>
      </c>
      <c r="BC1085" s="31" t="s">
        <v>50</v>
      </c>
      <c r="BD1085" s="31" t="s">
        <v>50</v>
      </c>
      <c r="BE1085" s="31" t="s">
        <v>50</v>
      </c>
      <c r="BF1085" s="31" t="s">
        <v>50</v>
      </c>
    </row>
    <row r="1086" spans="1:58" ht="45" x14ac:dyDescent="0.25">
      <c r="A1086" s="31" t="s">
        <v>2666</v>
      </c>
      <c r="B1086" s="31" t="s">
        <v>49</v>
      </c>
      <c r="C1086" s="32">
        <v>1</v>
      </c>
      <c r="D1086" s="31" t="s">
        <v>50</v>
      </c>
      <c r="E1086" s="31" t="s">
        <v>71</v>
      </c>
      <c r="F1086" s="31" t="s">
        <v>50</v>
      </c>
      <c r="G1086" s="31" t="s">
        <v>50</v>
      </c>
      <c r="H1086" s="31" t="s">
        <v>50</v>
      </c>
      <c r="I1086" s="31" t="s">
        <v>53</v>
      </c>
      <c r="J1086" s="31" t="s">
        <v>54</v>
      </c>
      <c r="K1086" s="31" t="s">
        <v>54</v>
      </c>
      <c r="L1086" s="31" t="s">
        <v>128</v>
      </c>
      <c r="M1086" s="31" t="s">
        <v>70</v>
      </c>
      <c r="N1086" s="31" t="s">
        <v>56</v>
      </c>
      <c r="O1086" s="31" t="s">
        <v>60</v>
      </c>
      <c r="P1086" s="31" t="s">
        <v>115</v>
      </c>
      <c r="Q1086" s="31" t="s">
        <v>50</v>
      </c>
      <c r="R1086" s="31" t="s">
        <v>74</v>
      </c>
      <c r="S1086" s="31" t="s">
        <v>58</v>
      </c>
      <c r="T1086" s="31" t="s">
        <v>60</v>
      </c>
      <c r="U1086" s="31" t="s">
        <v>60</v>
      </c>
      <c r="V1086" s="31" t="s">
        <v>60</v>
      </c>
      <c r="W1086" s="31" t="s">
        <v>50</v>
      </c>
      <c r="X1086" s="31" t="s">
        <v>50</v>
      </c>
      <c r="Y1086" s="31" t="s">
        <v>50</v>
      </c>
      <c r="Z1086" s="31" t="s">
        <v>62</v>
      </c>
      <c r="AA1086" s="31" t="s">
        <v>50</v>
      </c>
      <c r="AB1086" s="31" t="s">
        <v>50</v>
      </c>
      <c r="AC1086" s="31" t="s">
        <v>63</v>
      </c>
      <c r="AD1086" s="31" t="s">
        <v>72</v>
      </c>
      <c r="AE1086" s="2">
        <f t="shared" si="177"/>
        <v>36</v>
      </c>
      <c r="AF1086" s="31" t="s">
        <v>52</v>
      </c>
      <c r="AG1086" s="31" t="s">
        <v>129</v>
      </c>
      <c r="AH1086" s="31" t="s">
        <v>391</v>
      </c>
      <c r="AI1086" s="31" t="s">
        <v>12330</v>
      </c>
      <c r="AJ1086" s="31">
        <f t="shared" si="178"/>
        <v>0</v>
      </c>
      <c r="AK1086" s="34">
        <f t="shared" si="179"/>
        <v>-99</v>
      </c>
      <c r="AL1086" s="30">
        <f t="shared" si="180"/>
        <v>-99</v>
      </c>
      <c r="AM1086" s="5">
        <f t="shared" si="184"/>
        <v>0</v>
      </c>
      <c r="AN1086" s="5">
        <f t="shared" si="185"/>
        <v>0</v>
      </c>
      <c r="AO1086" s="30">
        <f t="shared" si="186"/>
        <v>0</v>
      </c>
      <c r="AP1086" s="30">
        <f t="shared" si="181"/>
        <v>0</v>
      </c>
      <c r="AQ1086" t="str">
        <f t="shared" si="182"/>
        <v>Before 1978</v>
      </c>
      <c r="AR1086" s="2">
        <f t="shared" si="183"/>
        <v>1956</v>
      </c>
      <c r="AS1086" s="2">
        <f t="shared" si="187"/>
        <v>-99</v>
      </c>
      <c r="AT1086" s="31" t="s">
        <v>50</v>
      </c>
      <c r="AU1086" s="31" t="s">
        <v>50</v>
      </c>
      <c r="AV1086" s="31" t="s">
        <v>60</v>
      </c>
      <c r="AW1086" s="31" t="s">
        <v>50</v>
      </c>
      <c r="AX1086" s="31" t="s">
        <v>50</v>
      </c>
      <c r="AY1086" s="31" t="s">
        <v>50</v>
      </c>
      <c r="AZ1086" s="31" t="s">
        <v>50</v>
      </c>
      <c r="BA1086" s="31" t="s">
        <v>50</v>
      </c>
      <c r="BB1086" s="31" t="s">
        <v>50</v>
      </c>
      <c r="BC1086" s="31" t="s">
        <v>50</v>
      </c>
      <c r="BD1086" s="31" t="s">
        <v>50</v>
      </c>
      <c r="BE1086" s="31" t="s">
        <v>50</v>
      </c>
      <c r="BF1086" s="31" t="s">
        <v>50</v>
      </c>
    </row>
    <row r="1087" spans="1:58" ht="45" x14ac:dyDescent="0.25">
      <c r="A1087" s="31" t="s">
        <v>2666</v>
      </c>
      <c r="B1087" s="31" t="s">
        <v>49</v>
      </c>
      <c r="C1087" s="32">
        <v>5</v>
      </c>
      <c r="D1087" s="31" t="s">
        <v>50</v>
      </c>
      <c r="E1087" s="31" t="s">
        <v>71</v>
      </c>
      <c r="F1087" s="31" t="s">
        <v>50</v>
      </c>
      <c r="G1087" s="31" t="s">
        <v>50</v>
      </c>
      <c r="H1087" s="31" t="s">
        <v>50</v>
      </c>
      <c r="I1087" s="31" t="s">
        <v>59</v>
      </c>
      <c r="J1087" s="31" t="s">
        <v>54</v>
      </c>
      <c r="K1087" s="31" t="s">
        <v>54</v>
      </c>
      <c r="L1087" s="31" t="s">
        <v>128</v>
      </c>
      <c r="M1087" s="31" t="s">
        <v>52</v>
      </c>
      <c r="N1087" s="31" t="s">
        <v>56</v>
      </c>
      <c r="O1087" s="31" t="s">
        <v>57</v>
      </c>
      <c r="P1087" s="31" t="s">
        <v>115</v>
      </c>
      <c r="Q1087" s="31" t="s">
        <v>50</v>
      </c>
      <c r="R1087" s="31" t="s">
        <v>74</v>
      </c>
      <c r="S1087" s="31" t="s">
        <v>58</v>
      </c>
      <c r="T1087" s="31" t="s">
        <v>60</v>
      </c>
      <c r="U1087" s="31" t="s">
        <v>60</v>
      </c>
      <c r="V1087" s="31" t="s">
        <v>60</v>
      </c>
      <c r="W1087" s="31" t="s">
        <v>50</v>
      </c>
      <c r="X1087" s="31" t="s">
        <v>50</v>
      </c>
      <c r="Y1087" s="31" t="s">
        <v>50</v>
      </c>
      <c r="Z1087" s="31" t="s">
        <v>62</v>
      </c>
      <c r="AA1087" s="31" t="s">
        <v>50</v>
      </c>
      <c r="AB1087" s="31" t="s">
        <v>50</v>
      </c>
      <c r="AC1087" s="31" t="s">
        <v>63</v>
      </c>
      <c r="AD1087" s="31" t="s">
        <v>72</v>
      </c>
      <c r="AE1087" s="2">
        <f t="shared" si="177"/>
        <v>36</v>
      </c>
      <c r="AF1087" s="31" t="s">
        <v>52</v>
      </c>
      <c r="AG1087" s="31" t="s">
        <v>129</v>
      </c>
      <c r="AH1087" s="31" t="s">
        <v>391</v>
      </c>
      <c r="AI1087" s="31" t="s">
        <v>12330</v>
      </c>
      <c r="AJ1087" s="31">
        <f t="shared" si="178"/>
        <v>0</v>
      </c>
      <c r="AK1087" s="34">
        <f t="shared" si="179"/>
        <v>-99</v>
      </c>
      <c r="AL1087" s="30">
        <f t="shared" si="180"/>
        <v>-99</v>
      </c>
      <c r="AM1087" s="5">
        <f t="shared" si="184"/>
        <v>0</v>
      </c>
      <c r="AN1087" s="5">
        <f t="shared" si="185"/>
        <v>0</v>
      </c>
      <c r="AO1087" s="30">
        <f t="shared" si="186"/>
        <v>0</v>
      </c>
      <c r="AP1087" s="30">
        <f t="shared" si="181"/>
        <v>0</v>
      </c>
      <c r="AQ1087" t="str">
        <f t="shared" si="182"/>
        <v>Before 1978</v>
      </c>
      <c r="AR1087" s="2">
        <f t="shared" si="183"/>
        <v>1956</v>
      </c>
      <c r="AS1087" s="2">
        <f t="shared" si="187"/>
        <v>-99</v>
      </c>
      <c r="AT1087" s="31" t="s">
        <v>50</v>
      </c>
      <c r="AU1087" s="31" t="s">
        <v>50</v>
      </c>
      <c r="AV1087" s="31" t="s">
        <v>60</v>
      </c>
      <c r="AW1087" s="31" t="s">
        <v>50</v>
      </c>
      <c r="AX1087" s="31" t="s">
        <v>50</v>
      </c>
      <c r="AY1087" s="31" t="s">
        <v>50</v>
      </c>
      <c r="AZ1087" s="31" t="s">
        <v>50</v>
      </c>
      <c r="BA1087" s="31" t="s">
        <v>50</v>
      </c>
      <c r="BB1087" s="31" t="s">
        <v>50</v>
      </c>
      <c r="BC1087" s="31" t="s">
        <v>50</v>
      </c>
      <c r="BD1087" s="31" t="s">
        <v>50</v>
      </c>
      <c r="BE1087" s="31" t="s">
        <v>50</v>
      </c>
      <c r="BF1087" s="31" t="s">
        <v>50</v>
      </c>
    </row>
    <row r="1088" spans="1:58" ht="60" x14ac:dyDescent="0.25">
      <c r="A1088" s="31" t="s">
        <v>1024</v>
      </c>
      <c r="B1088" s="31" t="s">
        <v>49</v>
      </c>
      <c r="C1088" s="32">
        <v>1</v>
      </c>
      <c r="D1088" s="31" t="s">
        <v>50</v>
      </c>
      <c r="E1088" s="31" t="s">
        <v>84</v>
      </c>
      <c r="F1088" s="31" t="s">
        <v>85</v>
      </c>
      <c r="G1088" s="31" t="s">
        <v>50</v>
      </c>
      <c r="H1088" s="31" t="s">
        <v>50</v>
      </c>
      <c r="I1088" s="31" t="s">
        <v>53</v>
      </c>
      <c r="J1088" s="31" t="s">
        <v>54</v>
      </c>
      <c r="K1088" s="31" t="s">
        <v>54</v>
      </c>
      <c r="L1088" s="31" t="s">
        <v>55</v>
      </c>
      <c r="M1088" s="31" t="s">
        <v>72</v>
      </c>
      <c r="N1088" s="31" t="s">
        <v>50</v>
      </c>
      <c r="O1088" s="31" t="s">
        <v>57</v>
      </c>
      <c r="P1088" s="31" t="s">
        <v>409</v>
      </c>
      <c r="Q1088" s="31" t="s">
        <v>50</v>
      </c>
      <c r="R1088" s="31" t="s">
        <v>86</v>
      </c>
      <c r="S1088" s="31" t="s">
        <v>59</v>
      </c>
      <c r="T1088" s="31" t="s">
        <v>60</v>
      </c>
      <c r="U1088" s="31" t="s">
        <v>60</v>
      </c>
      <c r="V1088" s="31" t="s">
        <v>86</v>
      </c>
      <c r="W1088" s="31" t="s">
        <v>50</v>
      </c>
      <c r="X1088" s="31" t="s">
        <v>50</v>
      </c>
      <c r="Y1088" s="31" t="s">
        <v>54</v>
      </c>
      <c r="Z1088" s="31" t="s">
        <v>62</v>
      </c>
      <c r="AA1088" s="31" t="s">
        <v>50</v>
      </c>
      <c r="AB1088" s="31" t="s">
        <v>50</v>
      </c>
      <c r="AC1088" s="31" t="s">
        <v>87</v>
      </c>
      <c r="AD1088" s="31" t="s">
        <v>72</v>
      </c>
      <c r="AE1088" s="2">
        <f t="shared" si="177"/>
        <v>36</v>
      </c>
      <c r="AF1088" s="31" t="s">
        <v>52</v>
      </c>
      <c r="AG1088" s="31" t="s">
        <v>129</v>
      </c>
      <c r="AH1088" s="31" t="s">
        <v>144</v>
      </c>
      <c r="AI1088" s="31" t="s">
        <v>1025</v>
      </c>
      <c r="AJ1088" s="31">
        <f t="shared" si="178"/>
        <v>1</v>
      </c>
      <c r="AK1088" s="34">
        <f t="shared" si="179"/>
        <v>10</v>
      </c>
      <c r="AL1088" s="30">
        <f t="shared" si="180"/>
        <v>-99</v>
      </c>
      <c r="AM1088" s="5">
        <f t="shared" si="184"/>
        <v>74.44</v>
      </c>
      <c r="AN1088" s="5">
        <f t="shared" si="185"/>
        <v>36</v>
      </c>
      <c r="AO1088" s="30">
        <f t="shared" si="186"/>
        <v>385.2</v>
      </c>
      <c r="AP1088" s="30">
        <f t="shared" si="181"/>
        <v>385.2</v>
      </c>
      <c r="AQ1088" t="str">
        <f t="shared" si="182"/>
        <v>2002 - 2005</v>
      </c>
      <c r="AR1088" s="2">
        <f t="shared" si="183"/>
        <v>2003</v>
      </c>
      <c r="AS1088" s="2">
        <f t="shared" si="187"/>
        <v>10.7</v>
      </c>
      <c r="AT1088" s="31" t="s">
        <v>50</v>
      </c>
      <c r="AU1088" s="31" t="s">
        <v>114</v>
      </c>
      <c r="AV1088" s="31" t="s">
        <v>66</v>
      </c>
      <c r="AW1088" s="31" t="s">
        <v>57</v>
      </c>
      <c r="AX1088" s="31" t="s">
        <v>267</v>
      </c>
      <c r="AY1088" s="31" t="s">
        <v>68</v>
      </c>
      <c r="AZ1088" s="31" t="s">
        <v>50</v>
      </c>
      <c r="BA1088" s="31" t="s">
        <v>50</v>
      </c>
      <c r="BB1088" s="31" t="s">
        <v>67</v>
      </c>
      <c r="BC1088" s="31" t="s">
        <v>53</v>
      </c>
      <c r="BD1088" s="31" t="s">
        <v>50</v>
      </c>
      <c r="BE1088" s="31" t="s">
        <v>50</v>
      </c>
      <c r="BF1088" s="31" t="s">
        <v>50</v>
      </c>
    </row>
    <row r="1089" spans="1:58" ht="45" x14ac:dyDescent="0.25">
      <c r="A1089" s="31" t="s">
        <v>2687</v>
      </c>
      <c r="B1089" s="31" t="s">
        <v>49</v>
      </c>
      <c r="C1089" s="32">
        <v>2</v>
      </c>
      <c r="D1089" s="31" t="s">
        <v>50</v>
      </c>
      <c r="E1089" s="31" t="s">
        <v>96</v>
      </c>
      <c r="F1089" s="31" t="s">
        <v>194</v>
      </c>
      <c r="G1089" s="31" t="s">
        <v>50</v>
      </c>
      <c r="H1089" s="31" t="s">
        <v>50</v>
      </c>
      <c r="I1089" s="31" t="s">
        <v>53</v>
      </c>
      <c r="J1089" s="31" t="s">
        <v>54</v>
      </c>
      <c r="K1089" s="31" t="s">
        <v>54</v>
      </c>
      <c r="L1089" s="31" t="s">
        <v>128</v>
      </c>
      <c r="M1089" s="31" t="s">
        <v>72</v>
      </c>
      <c r="N1089" s="31" t="s">
        <v>50</v>
      </c>
      <c r="O1089" s="31" t="s">
        <v>57</v>
      </c>
      <c r="P1089" s="31" t="s">
        <v>50</v>
      </c>
      <c r="Q1089" s="31" t="s">
        <v>50</v>
      </c>
      <c r="R1089" s="31" t="s">
        <v>86</v>
      </c>
      <c r="S1089" s="31" t="s">
        <v>59</v>
      </c>
      <c r="T1089" s="31" t="s">
        <v>60</v>
      </c>
      <c r="U1089" s="31" t="s">
        <v>60</v>
      </c>
      <c r="V1089" s="31" t="s">
        <v>60</v>
      </c>
      <c r="W1089" s="31" t="s">
        <v>50</v>
      </c>
      <c r="X1089" s="31" t="s">
        <v>50</v>
      </c>
      <c r="Y1089" s="31" t="s">
        <v>50</v>
      </c>
      <c r="Z1089" s="31" t="s">
        <v>62</v>
      </c>
      <c r="AA1089" s="31" t="s">
        <v>50</v>
      </c>
      <c r="AB1089" s="31" t="s">
        <v>50</v>
      </c>
      <c r="AC1089" s="31" t="s">
        <v>63</v>
      </c>
      <c r="AD1089" s="31" t="s">
        <v>72</v>
      </c>
      <c r="AE1089" s="2">
        <f t="shared" si="177"/>
        <v>36</v>
      </c>
      <c r="AF1089" s="31" t="s">
        <v>52</v>
      </c>
      <c r="AG1089" s="31" t="s">
        <v>129</v>
      </c>
      <c r="AH1089" s="31" t="s">
        <v>152</v>
      </c>
      <c r="AI1089" s="31" t="s">
        <v>1199</v>
      </c>
      <c r="AJ1089" s="31">
        <f t="shared" si="178"/>
        <v>0</v>
      </c>
      <c r="AK1089" s="34">
        <f t="shared" si="179"/>
        <v>-99</v>
      </c>
      <c r="AL1089" s="30">
        <f t="shared" si="180"/>
        <v>-99</v>
      </c>
      <c r="AM1089" s="5">
        <f t="shared" si="184"/>
        <v>948.09</v>
      </c>
      <c r="AN1089" s="5">
        <f t="shared" si="185"/>
        <v>0</v>
      </c>
      <c r="AO1089" s="30">
        <f t="shared" si="186"/>
        <v>0</v>
      </c>
      <c r="AP1089" s="30">
        <f t="shared" si="181"/>
        <v>0</v>
      </c>
      <c r="AQ1089" t="str">
        <f t="shared" si="182"/>
        <v>2006 - 2009</v>
      </c>
      <c r="AR1089" s="2">
        <f t="shared" si="183"/>
        <v>2009</v>
      </c>
      <c r="AS1089" s="2">
        <f t="shared" si="187"/>
        <v>-99</v>
      </c>
      <c r="AT1089" s="31" t="s">
        <v>50</v>
      </c>
      <c r="AU1089" s="31" t="s">
        <v>50</v>
      </c>
      <c r="AV1089" s="31" t="s">
        <v>141</v>
      </c>
      <c r="AW1089" s="31" t="s">
        <v>86</v>
      </c>
      <c r="AX1089" s="31" t="s">
        <v>50</v>
      </c>
      <c r="AY1089" s="31" t="s">
        <v>50</v>
      </c>
      <c r="AZ1089" s="31" t="s">
        <v>152</v>
      </c>
      <c r="BA1089" s="31" t="s">
        <v>50</v>
      </c>
      <c r="BB1089" s="31" t="s">
        <v>50</v>
      </c>
      <c r="BC1089" s="31" t="s">
        <v>50</v>
      </c>
      <c r="BD1089" s="31" t="s">
        <v>50</v>
      </c>
      <c r="BE1089" s="31" t="s">
        <v>50</v>
      </c>
      <c r="BF1089" s="31" t="s">
        <v>50</v>
      </c>
    </row>
    <row r="1090" spans="1:58" ht="45" x14ac:dyDescent="0.25">
      <c r="A1090" s="31" t="s">
        <v>1026</v>
      </c>
      <c r="B1090" s="31" t="s">
        <v>49</v>
      </c>
      <c r="C1090" s="32">
        <v>5</v>
      </c>
      <c r="D1090" s="31" t="s">
        <v>50</v>
      </c>
      <c r="E1090" s="31" t="s">
        <v>70</v>
      </c>
      <c r="F1090" s="31" t="s">
        <v>71</v>
      </c>
      <c r="G1090" s="31" t="s">
        <v>96</v>
      </c>
      <c r="H1090" s="31" t="s">
        <v>194</v>
      </c>
      <c r="I1090" s="31" t="s">
        <v>86</v>
      </c>
      <c r="J1090" s="31" t="s">
        <v>54</v>
      </c>
      <c r="K1090" s="31" t="s">
        <v>54</v>
      </c>
      <c r="L1090" s="31" t="s">
        <v>128</v>
      </c>
      <c r="M1090" s="31" t="s">
        <v>52</v>
      </c>
      <c r="N1090" s="31" t="s">
        <v>50</v>
      </c>
      <c r="O1090" s="31" t="s">
        <v>57</v>
      </c>
      <c r="P1090" s="31" t="s">
        <v>50</v>
      </c>
      <c r="Q1090" s="31" t="s">
        <v>160</v>
      </c>
      <c r="R1090" s="31" t="s">
        <v>74</v>
      </c>
      <c r="S1090" s="31" t="s">
        <v>59</v>
      </c>
      <c r="T1090" s="31" t="s">
        <v>60</v>
      </c>
      <c r="U1090" s="31" t="s">
        <v>60</v>
      </c>
      <c r="V1090" s="31" t="s">
        <v>60</v>
      </c>
      <c r="W1090" s="31" t="s">
        <v>50</v>
      </c>
      <c r="X1090" s="31" t="s">
        <v>50</v>
      </c>
      <c r="Y1090" s="31" t="s">
        <v>61</v>
      </c>
      <c r="Z1090" s="31" t="s">
        <v>62</v>
      </c>
      <c r="AA1090" s="31" t="s">
        <v>50</v>
      </c>
      <c r="AB1090" s="31" t="s">
        <v>50</v>
      </c>
      <c r="AC1090" s="31" t="s">
        <v>87</v>
      </c>
      <c r="AD1090" s="31" t="s">
        <v>72</v>
      </c>
      <c r="AE1090" s="2">
        <f t="shared" si="177"/>
        <v>36</v>
      </c>
      <c r="AF1090" s="31" t="s">
        <v>52</v>
      </c>
      <c r="AG1090" s="31" t="s">
        <v>129</v>
      </c>
      <c r="AH1090" s="31" t="s">
        <v>152</v>
      </c>
      <c r="AI1090" s="31" t="s">
        <v>12331</v>
      </c>
      <c r="AJ1090" s="31">
        <f t="shared" si="178"/>
        <v>0</v>
      </c>
      <c r="AK1090" s="34">
        <f t="shared" si="179"/>
        <v>-99</v>
      </c>
      <c r="AL1090" s="30">
        <f t="shared" si="180"/>
        <v>-99</v>
      </c>
      <c r="AM1090" s="5">
        <f t="shared" si="184"/>
        <v>141.5</v>
      </c>
      <c r="AN1090" s="5">
        <f t="shared" si="185"/>
        <v>0</v>
      </c>
      <c r="AO1090" s="30">
        <f t="shared" si="186"/>
        <v>0</v>
      </c>
      <c r="AP1090" s="30">
        <f t="shared" si="181"/>
        <v>0</v>
      </c>
      <c r="AQ1090" t="str">
        <f t="shared" si="182"/>
        <v>1993 - 2001</v>
      </c>
      <c r="AR1090" s="2">
        <f t="shared" si="183"/>
        <v>1998</v>
      </c>
      <c r="AS1090" s="2">
        <f t="shared" si="187"/>
        <v>-99</v>
      </c>
      <c r="AT1090" s="31" t="s">
        <v>50</v>
      </c>
      <c r="AU1090" s="31" t="s">
        <v>50</v>
      </c>
      <c r="AV1090" s="31" t="s">
        <v>66</v>
      </c>
      <c r="AW1090" s="31" t="s">
        <v>57</v>
      </c>
      <c r="AX1090" s="31" t="s">
        <v>67</v>
      </c>
      <c r="AY1090" s="31" t="s">
        <v>179</v>
      </c>
      <c r="AZ1090" s="31" t="s">
        <v>152</v>
      </c>
      <c r="BA1090" s="31" t="s">
        <v>1028</v>
      </c>
      <c r="BB1090" s="31" t="s">
        <v>50</v>
      </c>
      <c r="BC1090" s="31" t="s">
        <v>50</v>
      </c>
      <c r="BD1090" s="31" t="s">
        <v>50</v>
      </c>
      <c r="BE1090" s="31" t="s">
        <v>50</v>
      </c>
      <c r="BF1090" s="31" t="s">
        <v>50</v>
      </c>
    </row>
    <row r="1091" spans="1:58" ht="45" x14ac:dyDescent="0.25">
      <c r="A1091" s="31" t="s">
        <v>1026</v>
      </c>
      <c r="B1091" s="31" t="s">
        <v>49</v>
      </c>
      <c r="C1091" s="32">
        <v>6</v>
      </c>
      <c r="D1091" s="31" t="s">
        <v>50</v>
      </c>
      <c r="E1091" s="31" t="s">
        <v>70</v>
      </c>
      <c r="F1091" s="31" t="s">
        <v>71</v>
      </c>
      <c r="G1091" s="31" t="s">
        <v>96</v>
      </c>
      <c r="H1091" s="31" t="s">
        <v>194</v>
      </c>
      <c r="I1091" s="31" t="s">
        <v>66</v>
      </c>
      <c r="J1091" s="31" t="s">
        <v>54</v>
      </c>
      <c r="K1091" s="31" t="s">
        <v>54</v>
      </c>
      <c r="L1091" s="31" t="s">
        <v>128</v>
      </c>
      <c r="M1091" s="31" t="s">
        <v>52</v>
      </c>
      <c r="N1091" s="31" t="s">
        <v>50</v>
      </c>
      <c r="O1091" s="31" t="s">
        <v>57</v>
      </c>
      <c r="P1091" s="31" t="s">
        <v>50</v>
      </c>
      <c r="Q1091" s="31" t="s">
        <v>160</v>
      </c>
      <c r="R1091" s="31" t="s">
        <v>74</v>
      </c>
      <c r="S1091" s="31" t="s">
        <v>59</v>
      </c>
      <c r="T1091" s="31" t="s">
        <v>60</v>
      </c>
      <c r="U1091" s="31" t="s">
        <v>60</v>
      </c>
      <c r="V1091" s="31" t="s">
        <v>60</v>
      </c>
      <c r="W1091" s="31" t="s">
        <v>50</v>
      </c>
      <c r="X1091" s="31" t="s">
        <v>50</v>
      </c>
      <c r="Y1091" s="31" t="s">
        <v>61</v>
      </c>
      <c r="Z1091" s="31" t="s">
        <v>62</v>
      </c>
      <c r="AA1091" s="31" t="s">
        <v>50</v>
      </c>
      <c r="AB1091" s="31" t="s">
        <v>50</v>
      </c>
      <c r="AC1091" s="31" t="s">
        <v>87</v>
      </c>
      <c r="AD1091" s="31" t="s">
        <v>72</v>
      </c>
      <c r="AE1091" s="2">
        <f t="shared" si="177"/>
        <v>36</v>
      </c>
      <c r="AF1091" s="31" t="s">
        <v>52</v>
      </c>
      <c r="AG1091" s="31" t="s">
        <v>129</v>
      </c>
      <c r="AH1091" s="31" t="s">
        <v>152</v>
      </c>
      <c r="AI1091" s="31" t="s">
        <v>12331</v>
      </c>
      <c r="AJ1091" s="31">
        <f t="shared" si="178"/>
        <v>0</v>
      </c>
      <c r="AK1091" s="34">
        <f t="shared" si="179"/>
        <v>-99</v>
      </c>
      <c r="AL1091" s="30">
        <f t="shared" si="180"/>
        <v>-99</v>
      </c>
      <c r="AM1091" s="5">
        <f t="shared" si="184"/>
        <v>141.5</v>
      </c>
      <c r="AN1091" s="5">
        <f t="shared" si="185"/>
        <v>0</v>
      </c>
      <c r="AO1091" s="30">
        <f t="shared" si="186"/>
        <v>0</v>
      </c>
      <c r="AP1091" s="30">
        <f t="shared" si="181"/>
        <v>0</v>
      </c>
      <c r="AQ1091" t="str">
        <f t="shared" si="182"/>
        <v>1993 - 2001</v>
      </c>
      <c r="AR1091" s="2">
        <f t="shared" si="183"/>
        <v>1998</v>
      </c>
      <c r="AS1091" s="2">
        <f t="shared" si="187"/>
        <v>-99</v>
      </c>
      <c r="AT1091" s="31" t="s">
        <v>50</v>
      </c>
      <c r="AU1091" s="31" t="s">
        <v>50</v>
      </c>
      <c r="AV1091" s="31" t="s">
        <v>66</v>
      </c>
      <c r="AW1091" s="31" t="s">
        <v>57</v>
      </c>
      <c r="AX1091" s="31" t="s">
        <v>67</v>
      </c>
      <c r="AY1091" s="31" t="s">
        <v>179</v>
      </c>
      <c r="AZ1091" s="31" t="s">
        <v>152</v>
      </c>
      <c r="BA1091" s="31" t="s">
        <v>1028</v>
      </c>
      <c r="BB1091" s="31" t="s">
        <v>50</v>
      </c>
      <c r="BC1091" s="31" t="s">
        <v>50</v>
      </c>
      <c r="BD1091" s="31" t="s">
        <v>50</v>
      </c>
      <c r="BE1091" s="31" t="s">
        <v>50</v>
      </c>
      <c r="BF1091" s="31" t="s">
        <v>50</v>
      </c>
    </row>
    <row r="1092" spans="1:58" ht="45" x14ac:dyDescent="0.25">
      <c r="A1092" s="31" t="s">
        <v>1026</v>
      </c>
      <c r="B1092" s="31" t="s">
        <v>49</v>
      </c>
      <c r="C1092" s="32">
        <v>7</v>
      </c>
      <c r="D1092" s="31" t="s">
        <v>50</v>
      </c>
      <c r="E1092" s="31" t="s">
        <v>70</v>
      </c>
      <c r="F1092" s="31" t="s">
        <v>71</v>
      </c>
      <c r="G1092" s="31" t="s">
        <v>96</v>
      </c>
      <c r="H1092" s="31" t="s">
        <v>194</v>
      </c>
      <c r="I1092" s="31" t="s">
        <v>66</v>
      </c>
      <c r="J1092" s="31" t="s">
        <v>54</v>
      </c>
      <c r="K1092" s="31" t="s">
        <v>54</v>
      </c>
      <c r="L1092" s="31" t="s">
        <v>128</v>
      </c>
      <c r="M1092" s="31" t="s">
        <v>52</v>
      </c>
      <c r="N1092" s="31" t="s">
        <v>50</v>
      </c>
      <c r="O1092" s="31" t="s">
        <v>57</v>
      </c>
      <c r="P1092" s="31" t="s">
        <v>50</v>
      </c>
      <c r="Q1092" s="31" t="s">
        <v>160</v>
      </c>
      <c r="R1092" s="31" t="s">
        <v>74</v>
      </c>
      <c r="S1092" s="31" t="s">
        <v>59</v>
      </c>
      <c r="T1092" s="31" t="s">
        <v>60</v>
      </c>
      <c r="U1092" s="31" t="s">
        <v>60</v>
      </c>
      <c r="V1092" s="31" t="s">
        <v>60</v>
      </c>
      <c r="W1092" s="31" t="s">
        <v>50</v>
      </c>
      <c r="X1092" s="31" t="s">
        <v>50</v>
      </c>
      <c r="Y1092" s="31" t="s">
        <v>61</v>
      </c>
      <c r="Z1092" s="31" t="s">
        <v>62</v>
      </c>
      <c r="AA1092" s="31" t="s">
        <v>50</v>
      </c>
      <c r="AB1092" s="31" t="s">
        <v>50</v>
      </c>
      <c r="AC1092" s="31" t="s">
        <v>87</v>
      </c>
      <c r="AD1092" s="31" t="s">
        <v>72</v>
      </c>
      <c r="AE1092" s="2">
        <f t="shared" ref="AE1092:AE1155" si="188">IF(AG1092="k",VALUE(AF1092),IF(AG1092="T",AF1092*12,IF(TRIM(AF1092)="","NA",AF1092)))</f>
        <v>36</v>
      </c>
      <c r="AF1092" s="31" t="s">
        <v>52</v>
      </c>
      <c r="AG1092" s="31" t="s">
        <v>129</v>
      </c>
      <c r="AH1092" s="31" t="s">
        <v>152</v>
      </c>
      <c r="AI1092" s="31" t="s">
        <v>12332</v>
      </c>
      <c r="AJ1092" s="31">
        <f t="shared" ref="AJ1092:AJ1155" si="189">IF(AS1092&gt;0,VALUE(M1092),0)</f>
        <v>0</v>
      </c>
      <c r="AK1092" s="34">
        <f t="shared" ref="AK1092:AK1155" si="190">IF(AS1092&gt;0,IF(P1092&lt;&gt;"",2013-VALUE(P1092),IF(Q1092&lt;&gt;"",2013-VALUE(Q1092),-99)),-99)</f>
        <v>-99</v>
      </c>
      <c r="AL1092" s="30">
        <f t="shared" ref="AL1092:AL1155" si="191">IF(OR((2013-AR1092)=AK1092,AK1092=-99),-99,AK1092)</f>
        <v>-99</v>
      </c>
      <c r="AM1092" s="5">
        <f t="shared" si="184"/>
        <v>141.5</v>
      </c>
      <c r="AN1092" s="5">
        <f t="shared" si="185"/>
        <v>0</v>
      </c>
      <c r="AO1092" s="30">
        <f t="shared" si="186"/>
        <v>0</v>
      </c>
      <c r="AP1092" s="30">
        <f t="shared" ref="AP1092:AP1155" si="192">AN1092*AS1092</f>
        <v>0</v>
      </c>
      <c r="AQ1092" t="str">
        <f t="shared" ref="AQ1092:AQ1155" si="193">IF(OR(ISERROR(AR1092),AR1092=0),0,VLOOKUP(AR1092,tblVintages,2,TRUE))</f>
        <v>1993 - 2001</v>
      </c>
      <c r="AR1092" s="2">
        <f t="shared" ref="AR1092:AR1155" si="194">VLOOKUP(A1092,tblBldgInfo,7,FALSE)</f>
        <v>1998</v>
      </c>
      <c r="AS1092" s="2">
        <f t="shared" si="187"/>
        <v>-99</v>
      </c>
      <c r="AT1092" s="31" t="s">
        <v>50</v>
      </c>
      <c r="AU1092" s="31" t="s">
        <v>50</v>
      </c>
      <c r="AV1092" s="31" t="s">
        <v>66</v>
      </c>
      <c r="AW1092" s="31" t="s">
        <v>57</v>
      </c>
      <c r="AX1092" s="31" t="s">
        <v>67</v>
      </c>
      <c r="AY1092" s="31" t="s">
        <v>179</v>
      </c>
      <c r="AZ1092" s="31" t="s">
        <v>152</v>
      </c>
      <c r="BA1092" s="31" t="s">
        <v>1028</v>
      </c>
      <c r="BB1092" s="31" t="s">
        <v>50</v>
      </c>
      <c r="BC1092" s="31" t="s">
        <v>50</v>
      </c>
      <c r="BD1092" s="31" t="s">
        <v>50</v>
      </c>
      <c r="BE1092" s="31" t="s">
        <v>50</v>
      </c>
      <c r="BF1092" s="31" t="s">
        <v>50</v>
      </c>
    </row>
    <row r="1093" spans="1:58" ht="45" x14ac:dyDescent="0.25">
      <c r="A1093" s="31" t="s">
        <v>1026</v>
      </c>
      <c r="B1093" s="31" t="s">
        <v>49</v>
      </c>
      <c r="C1093" s="32">
        <v>8</v>
      </c>
      <c r="D1093" s="31" t="s">
        <v>50</v>
      </c>
      <c r="E1093" s="31" t="s">
        <v>70</v>
      </c>
      <c r="F1093" s="31" t="s">
        <v>71</v>
      </c>
      <c r="G1093" s="31" t="s">
        <v>96</v>
      </c>
      <c r="H1093" s="31" t="s">
        <v>194</v>
      </c>
      <c r="I1093" s="31" t="s">
        <v>57</v>
      </c>
      <c r="J1093" s="31" t="s">
        <v>54</v>
      </c>
      <c r="K1093" s="31" t="s">
        <v>54</v>
      </c>
      <c r="L1093" s="31" t="s">
        <v>128</v>
      </c>
      <c r="M1093" s="31" t="s">
        <v>194</v>
      </c>
      <c r="N1093" s="31" t="s">
        <v>50</v>
      </c>
      <c r="O1093" s="31" t="s">
        <v>57</v>
      </c>
      <c r="P1093" s="31" t="s">
        <v>50</v>
      </c>
      <c r="Q1093" s="31" t="s">
        <v>160</v>
      </c>
      <c r="R1093" s="31" t="s">
        <v>74</v>
      </c>
      <c r="S1093" s="31" t="s">
        <v>59</v>
      </c>
      <c r="T1093" s="31" t="s">
        <v>60</v>
      </c>
      <c r="U1093" s="31" t="s">
        <v>60</v>
      </c>
      <c r="V1093" s="31" t="s">
        <v>60</v>
      </c>
      <c r="W1093" s="31" t="s">
        <v>50</v>
      </c>
      <c r="X1093" s="31" t="s">
        <v>50</v>
      </c>
      <c r="Y1093" s="31" t="s">
        <v>61</v>
      </c>
      <c r="Z1093" s="31" t="s">
        <v>62</v>
      </c>
      <c r="AA1093" s="31" t="s">
        <v>50</v>
      </c>
      <c r="AB1093" s="31" t="s">
        <v>50</v>
      </c>
      <c r="AC1093" s="31" t="s">
        <v>87</v>
      </c>
      <c r="AD1093" s="31" t="s">
        <v>72</v>
      </c>
      <c r="AE1093" s="2">
        <f t="shared" si="188"/>
        <v>36</v>
      </c>
      <c r="AF1093" s="31" t="s">
        <v>52</v>
      </c>
      <c r="AG1093" s="31" t="s">
        <v>129</v>
      </c>
      <c r="AH1093" s="31" t="s">
        <v>152</v>
      </c>
      <c r="AI1093" s="31" t="s">
        <v>1027</v>
      </c>
      <c r="AJ1093" s="31">
        <f t="shared" si="189"/>
        <v>9</v>
      </c>
      <c r="AK1093" s="34">
        <f t="shared" si="190"/>
        <v>15</v>
      </c>
      <c r="AL1093" s="30">
        <f t="shared" si="191"/>
        <v>-99</v>
      </c>
      <c r="AM1093" s="5">
        <f t="shared" ref="AM1093:AM1156" si="195">VLOOKUP(A1093,tblSiteWeights,4,FALSE)</f>
        <v>141.5</v>
      </c>
      <c r="AN1093" s="5">
        <f t="shared" ref="AN1093:AN1156" si="196">IF(AND(AS1093&gt;0,AM1093&gt;0),M1093*AE1093,0)</f>
        <v>324</v>
      </c>
      <c r="AO1093" s="30">
        <f t="shared" ref="AO1093:AO1156" si="197">AN1093*AS1093</f>
        <v>3240</v>
      </c>
      <c r="AP1093" s="30">
        <f t="shared" si="192"/>
        <v>3240</v>
      </c>
      <c r="AQ1093" t="str">
        <f t="shared" si="193"/>
        <v>1993 - 2001</v>
      </c>
      <c r="AR1093" s="2">
        <f t="shared" si="194"/>
        <v>1998</v>
      </c>
      <c r="AS1093" s="2">
        <f t="shared" ref="AS1093:AS1156" si="198">IF(OR(AM1093=0,AU1093=""),-99,VALUE(AU1093))</f>
        <v>10</v>
      </c>
      <c r="AT1093" s="31" t="s">
        <v>50</v>
      </c>
      <c r="AU1093" s="31" t="s">
        <v>92</v>
      </c>
      <c r="AV1093" s="31" t="s">
        <v>66</v>
      </c>
      <c r="AW1093" s="31" t="s">
        <v>57</v>
      </c>
      <c r="AX1093" s="31" t="s">
        <v>67</v>
      </c>
      <c r="AY1093" s="31" t="s">
        <v>179</v>
      </c>
      <c r="AZ1093" s="31" t="s">
        <v>152</v>
      </c>
      <c r="BA1093" s="31" t="s">
        <v>1028</v>
      </c>
      <c r="BB1093" s="31" t="s">
        <v>50</v>
      </c>
      <c r="BC1093" s="31" t="s">
        <v>50</v>
      </c>
      <c r="BD1093" s="31" t="s">
        <v>50</v>
      </c>
      <c r="BE1093" s="31" t="s">
        <v>50</v>
      </c>
      <c r="BF1093" s="31" t="s">
        <v>50</v>
      </c>
    </row>
    <row r="1094" spans="1:58" ht="45" x14ac:dyDescent="0.25">
      <c r="A1094" s="31" t="s">
        <v>2704</v>
      </c>
      <c r="B1094" s="31" t="s">
        <v>49</v>
      </c>
      <c r="C1094" s="32">
        <v>6</v>
      </c>
      <c r="D1094" s="31" t="s">
        <v>50</v>
      </c>
      <c r="E1094" s="31" t="s">
        <v>245</v>
      </c>
      <c r="F1094" s="31" t="s">
        <v>240</v>
      </c>
      <c r="G1094" s="31" t="s">
        <v>50</v>
      </c>
      <c r="H1094" s="31" t="s">
        <v>50</v>
      </c>
      <c r="I1094" s="31" t="s">
        <v>97</v>
      </c>
      <c r="J1094" s="31" t="s">
        <v>54</v>
      </c>
      <c r="K1094" s="31" t="s">
        <v>60</v>
      </c>
      <c r="L1094" s="31" t="s">
        <v>55</v>
      </c>
      <c r="M1094" s="31" t="s">
        <v>96</v>
      </c>
      <c r="N1094" s="31" t="s">
        <v>50</v>
      </c>
      <c r="O1094" s="31" t="s">
        <v>57</v>
      </c>
      <c r="P1094" s="31" t="s">
        <v>50</v>
      </c>
      <c r="Q1094" s="31" t="s">
        <v>50</v>
      </c>
      <c r="R1094" s="31" t="s">
        <v>74</v>
      </c>
      <c r="S1094" s="31" t="s">
        <v>59</v>
      </c>
      <c r="T1094" s="31" t="s">
        <v>60</v>
      </c>
      <c r="U1094" s="31" t="s">
        <v>60</v>
      </c>
      <c r="V1094" s="31" t="s">
        <v>60</v>
      </c>
      <c r="W1094" s="31" t="s">
        <v>50</v>
      </c>
      <c r="X1094" s="31" t="s">
        <v>50</v>
      </c>
      <c r="Y1094" s="31" t="s">
        <v>50</v>
      </c>
      <c r="Z1094" s="31" t="s">
        <v>62</v>
      </c>
      <c r="AA1094" s="31" t="s">
        <v>50</v>
      </c>
      <c r="AB1094" s="31" t="s">
        <v>50</v>
      </c>
      <c r="AC1094" s="31" t="s">
        <v>50</v>
      </c>
      <c r="AD1094" s="31" t="s">
        <v>72</v>
      </c>
      <c r="AE1094" s="2">
        <f t="shared" si="188"/>
        <v>36</v>
      </c>
      <c r="AF1094" s="31" t="s">
        <v>52</v>
      </c>
      <c r="AG1094" s="31" t="s">
        <v>129</v>
      </c>
      <c r="AH1094" s="31" t="s">
        <v>377</v>
      </c>
      <c r="AI1094" s="31" t="s">
        <v>12333</v>
      </c>
      <c r="AJ1094" s="31">
        <f t="shared" si="189"/>
        <v>0</v>
      </c>
      <c r="AK1094" s="34">
        <f t="shared" si="190"/>
        <v>-99</v>
      </c>
      <c r="AL1094" s="30">
        <f t="shared" si="191"/>
        <v>-99</v>
      </c>
      <c r="AM1094" s="5">
        <f t="shared" si="195"/>
        <v>0</v>
      </c>
      <c r="AN1094" s="5">
        <f t="shared" si="196"/>
        <v>0</v>
      </c>
      <c r="AO1094" s="30">
        <f t="shared" si="197"/>
        <v>0</v>
      </c>
      <c r="AP1094" s="30">
        <f t="shared" si="192"/>
        <v>0</v>
      </c>
      <c r="AQ1094">
        <f t="shared" si="193"/>
        <v>0</v>
      </c>
      <c r="AR1094" s="2">
        <f t="shared" si="194"/>
        <v>0</v>
      </c>
      <c r="AS1094" s="2">
        <f t="shared" si="198"/>
        <v>-99</v>
      </c>
      <c r="AT1094" s="31" t="s">
        <v>50</v>
      </c>
      <c r="AU1094" s="31" t="s">
        <v>50</v>
      </c>
      <c r="AV1094" s="31" t="s">
        <v>141</v>
      </c>
      <c r="AW1094" s="31" t="s">
        <v>86</v>
      </c>
      <c r="AX1094" s="31" t="s">
        <v>50</v>
      </c>
      <c r="AY1094" s="31" t="s">
        <v>50</v>
      </c>
      <c r="AZ1094" s="31" t="s">
        <v>377</v>
      </c>
      <c r="BA1094" s="31" t="s">
        <v>12333</v>
      </c>
      <c r="BB1094" s="31" t="s">
        <v>50</v>
      </c>
      <c r="BC1094" s="31" t="s">
        <v>50</v>
      </c>
      <c r="BD1094" s="31" t="s">
        <v>50</v>
      </c>
      <c r="BE1094" s="31" t="s">
        <v>50</v>
      </c>
      <c r="BF1094" s="31" t="s">
        <v>50</v>
      </c>
    </row>
    <row r="1095" spans="1:58" ht="45" x14ac:dyDescent="0.25">
      <c r="A1095" s="31" t="s">
        <v>333</v>
      </c>
      <c r="B1095" s="31" t="s">
        <v>49</v>
      </c>
      <c r="C1095" s="32">
        <v>7</v>
      </c>
      <c r="D1095" s="31" t="s">
        <v>50</v>
      </c>
      <c r="E1095" s="31" t="s">
        <v>84</v>
      </c>
      <c r="F1095" s="31" t="s">
        <v>85</v>
      </c>
      <c r="G1095" s="31" t="s">
        <v>50</v>
      </c>
      <c r="H1095" s="31" t="s">
        <v>50</v>
      </c>
      <c r="I1095" s="31" t="s">
        <v>53</v>
      </c>
      <c r="J1095" s="31" t="s">
        <v>54</v>
      </c>
      <c r="K1095" s="31" t="s">
        <v>54</v>
      </c>
      <c r="L1095" s="31" t="s">
        <v>55</v>
      </c>
      <c r="M1095" s="31" t="s">
        <v>72</v>
      </c>
      <c r="N1095" s="31" t="s">
        <v>60</v>
      </c>
      <c r="O1095" s="31" t="s">
        <v>57</v>
      </c>
      <c r="P1095" s="31" t="s">
        <v>50</v>
      </c>
      <c r="Q1095" s="31" t="s">
        <v>143</v>
      </c>
      <c r="R1095" s="31" t="s">
        <v>74</v>
      </c>
      <c r="S1095" s="31" t="s">
        <v>59</v>
      </c>
      <c r="T1095" s="31" t="s">
        <v>60</v>
      </c>
      <c r="U1095" s="31" t="s">
        <v>60</v>
      </c>
      <c r="V1095" s="31" t="s">
        <v>66</v>
      </c>
      <c r="W1095" s="31" t="s">
        <v>50</v>
      </c>
      <c r="X1095" s="31" t="s">
        <v>337</v>
      </c>
      <c r="Y1095" s="31" t="s">
        <v>50</v>
      </c>
      <c r="Z1095" s="31" t="s">
        <v>62</v>
      </c>
      <c r="AA1095" s="31" t="s">
        <v>50</v>
      </c>
      <c r="AB1095" s="31" t="s">
        <v>50</v>
      </c>
      <c r="AC1095" s="31" t="s">
        <v>87</v>
      </c>
      <c r="AD1095" s="31" t="s">
        <v>72</v>
      </c>
      <c r="AE1095" s="2">
        <f t="shared" si="188"/>
        <v>36</v>
      </c>
      <c r="AF1095" s="31" t="s">
        <v>52</v>
      </c>
      <c r="AG1095" s="31" t="s">
        <v>129</v>
      </c>
      <c r="AH1095" s="31" t="s">
        <v>152</v>
      </c>
      <c r="AI1095" s="31" t="s">
        <v>12334</v>
      </c>
      <c r="AJ1095" s="31">
        <f t="shared" si="189"/>
        <v>0</v>
      </c>
      <c r="AK1095" s="34">
        <f t="shared" si="190"/>
        <v>-99</v>
      </c>
      <c r="AL1095" s="30">
        <f t="shared" si="191"/>
        <v>-99</v>
      </c>
      <c r="AM1095" s="5">
        <f t="shared" si="195"/>
        <v>69.5</v>
      </c>
      <c r="AN1095" s="5">
        <f t="shared" si="196"/>
        <v>0</v>
      </c>
      <c r="AO1095" s="30">
        <f t="shared" si="197"/>
        <v>0</v>
      </c>
      <c r="AP1095" s="30">
        <f t="shared" si="192"/>
        <v>0</v>
      </c>
      <c r="AQ1095" t="str">
        <f t="shared" si="193"/>
        <v>Before 1978</v>
      </c>
      <c r="AR1095" s="2">
        <f t="shared" si="194"/>
        <v>1973</v>
      </c>
      <c r="AS1095" s="2">
        <f t="shared" si="198"/>
        <v>-99</v>
      </c>
      <c r="AT1095" s="31" t="s">
        <v>50</v>
      </c>
      <c r="AU1095" s="31" t="s">
        <v>50</v>
      </c>
      <c r="AV1095" s="31" t="s">
        <v>66</v>
      </c>
      <c r="AW1095" s="31" t="s">
        <v>57</v>
      </c>
      <c r="AX1095" s="31" t="s">
        <v>218</v>
      </c>
      <c r="AY1095" s="31" t="s">
        <v>68</v>
      </c>
      <c r="AZ1095" s="31" t="s">
        <v>152</v>
      </c>
      <c r="BA1095" s="31" t="s">
        <v>12334</v>
      </c>
      <c r="BB1095" s="31" t="s">
        <v>345</v>
      </c>
      <c r="BC1095" s="31" t="s">
        <v>129</v>
      </c>
      <c r="BD1095" s="31" t="s">
        <v>50</v>
      </c>
      <c r="BE1095" s="31" t="s">
        <v>50</v>
      </c>
      <c r="BF1095" s="31" t="s">
        <v>50</v>
      </c>
    </row>
    <row r="1096" spans="1:58" ht="45" x14ac:dyDescent="0.25">
      <c r="A1096" s="31" t="s">
        <v>2772</v>
      </c>
      <c r="B1096" s="31" t="s">
        <v>49</v>
      </c>
      <c r="C1096" s="32">
        <v>1</v>
      </c>
      <c r="D1096" s="31" t="s">
        <v>50</v>
      </c>
      <c r="E1096" s="31" t="s">
        <v>85</v>
      </c>
      <c r="F1096" s="31" t="s">
        <v>70</v>
      </c>
      <c r="G1096" s="31" t="s">
        <v>50</v>
      </c>
      <c r="H1096" s="31" t="s">
        <v>50</v>
      </c>
      <c r="I1096" s="31" t="s">
        <v>53</v>
      </c>
      <c r="J1096" s="31" t="s">
        <v>54</v>
      </c>
      <c r="K1096" s="31" t="s">
        <v>54</v>
      </c>
      <c r="L1096" s="31" t="s">
        <v>55</v>
      </c>
      <c r="M1096" s="31" t="s">
        <v>51</v>
      </c>
      <c r="N1096" s="31" t="s">
        <v>50</v>
      </c>
      <c r="O1096" s="31" t="s">
        <v>57</v>
      </c>
      <c r="P1096" s="31" t="s">
        <v>50</v>
      </c>
      <c r="Q1096" s="31" t="s">
        <v>50</v>
      </c>
      <c r="R1096" s="31" t="s">
        <v>129</v>
      </c>
      <c r="S1096" s="31" t="s">
        <v>59</v>
      </c>
      <c r="T1096" s="31" t="s">
        <v>50</v>
      </c>
      <c r="U1096" s="31" t="s">
        <v>50</v>
      </c>
      <c r="V1096" s="31" t="s">
        <v>50</v>
      </c>
      <c r="W1096" s="31" t="s">
        <v>50</v>
      </c>
      <c r="X1096" s="31" t="s">
        <v>50</v>
      </c>
      <c r="Y1096" s="31" t="s">
        <v>50</v>
      </c>
      <c r="Z1096" s="31" t="s">
        <v>62</v>
      </c>
      <c r="AA1096" s="31" t="s">
        <v>50</v>
      </c>
      <c r="AB1096" s="31" t="s">
        <v>50</v>
      </c>
      <c r="AC1096" s="31" t="s">
        <v>87</v>
      </c>
      <c r="AD1096" s="31" t="s">
        <v>72</v>
      </c>
      <c r="AE1096" s="2">
        <f t="shared" si="188"/>
        <v>36</v>
      </c>
      <c r="AF1096" s="31" t="s">
        <v>52</v>
      </c>
      <c r="AG1096" s="31" t="s">
        <v>129</v>
      </c>
      <c r="AH1096" s="31" t="s">
        <v>372</v>
      </c>
      <c r="AI1096" s="31" t="s">
        <v>12335</v>
      </c>
      <c r="AJ1096" s="31">
        <f t="shared" si="189"/>
        <v>0</v>
      </c>
      <c r="AK1096" s="34">
        <f t="shared" si="190"/>
        <v>-99</v>
      </c>
      <c r="AL1096" s="30">
        <f t="shared" si="191"/>
        <v>-99</v>
      </c>
      <c r="AM1096" s="5">
        <f t="shared" si="195"/>
        <v>948.09</v>
      </c>
      <c r="AN1096" s="5">
        <f t="shared" si="196"/>
        <v>0</v>
      </c>
      <c r="AO1096" s="30">
        <f t="shared" si="197"/>
        <v>0</v>
      </c>
      <c r="AP1096" s="30">
        <f t="shared" si="192"/>
        <v>0</v>
      </c>
      <c r="AQ1096" t="str">
        <f t="shared" si="193"/>
        <v>1993 - 2001</v>
      </c>
      <c r="AR1096" s="2">
        <f t="shared" si="194"/>
        <v>2000</v>
      </c>
      <c r="AS1096" s="2">
        <f t="shared" si="198"/>
        <v>-99</v>
      </c>
      <c r="AT1096" s="31" t="s">
        <v>50</v>
      </c>
      <c r="AU1096" s="31" t="s">
        <v>50</v>
      </c>
      <c r="AV1096" s="31" t="s">
        <v>66</v>
      </c>
      <c r="AW1096" s="31" t="s">
        <v>57</v>
      </c>
      <c r="AX1096" s="31" t="s">
        <v>267</v>
      </c>
      <c r="AY1096" s="31" t="s">
        <v>68</v>
      </c>
      <c r="AZ1096" s="31" t="s">
        <v>372</v>
      </c>
      <c r="BA1096" s="31" t="s">
        <v>12335</v>
      </c>
      <c r="BB1096" s="31" t="s">
        <v>50</v>
      </c>
      <c r="BC1096" s="31" t="s">
        <v>50</v>
      </c>
      <c r="BD1096" s="31" t="s">
        <v>50</v>
      </c>
      <c r="BE1096" s="31" t="s">
        <v>50</v>
      </c>
      <c r="BF1096" s="31" t="s">
        <v>50</v>
      </c>
    </row>
    <row r="1097" spans="1:58" ht="45" x14ac:dyDescent="0.25">
      <c r="A1097" s="31" t="s">
        <v>2808</v>
      </c>
      <c r="B1097" s="31" t="s">
        <v>49</v>
      </c>
      <c r="C1097" s="32">
        <v>2</v>
      </c>
      <c r="D1097" s="31" t="s">
        <v>50</v>
      </c>
      <c r="E1097" s="31" t="s">
        <v>92</v>
      </c>
      <c r="F1097" s="31" t="s">
        <v>99</v>
      </c>
      <c r="G1097" s="31" t="s">
        <v>102</v>
      </c>
      <c r="H1097" s="31" t="s">
        <v>100</v>
      </c>
      <c r="I1097" s="31" t="s">
        <v>53</v>
      </c>
      <c r="J1097" s="31" t="s">
        <v>54</v>
      </c>
      <c r="K1097" s="31" t="s">
        <v>54</v>
      </c>
      <c r="L1097" s="31" t="s">
        <v>55</v>
      </c>
      <c r="M1097" s="31" t="s">
        <v>72</v>
      </c>
      <c r="N1097" s="31" t="s">
        <v>50</v>
      </c>
      <c r="O1097" s="31" t="s">
        <v>57</v>
      </c>
      <c r="P1097" s="31" t="s">
        <v>50</v>
      </c>
      <c r="Q1097" s="31" t="s">
        <v>300</v>
      </c>
      <c r="R1097" s="31" t="s">
        <v>129</v>
      </c>
      <c r="S1097" s="31" t="s">
        <v>59</v>
      </c>
      <c r="T1097" s="31" t="s">
        <v>50</v>
      </c>
      <c r="U1097" s="31" t="s">
        <v>50</v>
      </c>
      <c r="V1097" s="31" t="s">
        <v>50</v>
      </c>
      <c r="W1097" s="31" t="s">
        <v>50</v>
      </c>
      <c r="X1097" s="31" t="s">
        <v>50</v>
      </c>
      <c r="Y1097" s="31" t="s">
        <v>50</v>
      </c>
      <c r="Z1097" s="31" t="s">
        <v>62</v>
      </c>
      <c r="AA1097" s="31" t="s">
        <v>50</v>
      </c>
      <c r="AB1097" s="31" t="s">
        <v>50</v>
      </c>
      <c r="AC1097" s="31" t="s">
        <v>87</v>
      </c>
      <c r="AD1097" s="31" t="s">
        <v>72</v>
      </c>
      <c r="AE1097" s="2">
        <f t="shared" si="188"/>
        <v>36</v>
      </c>
      <c r="AF1097" s="31" t="s">
        <v>52</v>
      </c>
      <c r="AG1097" s="31" t="s">
        <v>129</v>
      </c>
      <c r="AH1097" s="31" t="s">
        <v>152</v>
      </c>
      <c r="AI1097" s="31" t="s">
        <v>12336</v>
      </c>
      <c r="AJ1097" s="31">
        <f t="shared" si="189"/>
        <v>0</v>
      </c>
      <c r="AK1097" s="34">
        <f t="shared" si="190"/>
        <v>-99</v>
      </c>
      <c r="AL1097" s="30">
        <f t="shared" si="191"/>
        <v>-99</v>
      </c>
      <c r="AM1097" s="5">
        <f t="shared" si="195"/>
        <v>32.549999999999997</v>
      </c>
      <c r="AN1097" s="5">
        <f t="shared" si="196"/>
        <v>0</v>
      </c>
      <c r="AO1097" s="30">
        <f t="shared" si="197"/>
        <v>0</v>
      </c>
      <c r="AP1097" s="30">
        <f t="shared" si="192"/>
        <v>0</v>
      </c>
      <c r="AQ1097" t="str">
        <f t="shared" si="193"/>
        <v>Before 1978</v>
      </c>
      <c r="AR1097" s="2">
        <f t="shared" si="194"/>
        <v>1960</v>
      </c>
      <c r="AS1097" s="2">
        <f t="shared" si="198"/>
        <v>-99</v>
      </c>
      <c r="AT1097" s="31" t="s">
        <v>50</v>
      </c>
      <c r="AU1097" s="31" t="s">
        <v>50</v>
      </c>
      <c r="AV1097" s="31" t="s">
        <v>66</v>
      </c>
      <c r="AW1097" s="31" t="s">
        <v>57</v>
      </c>
      <c r="AX1097" s="31" t="s">
        <v>267</v>
      </c>
      <c r="AY1097" s="31" t="s">
        <v>68</v>
      </c>
      <c r="AZ1097" s="31" t="s">
        <v>152</v>
      </c>
      <c r="BA1097" s="31" t="s">
        <v>12336</v>
      </c>
      <c r="BB1097" s="31" t="s">
        <v>50</v>
      </c>
      <c r="BC1097" s="31" t="s">
        <v>50</v>
      </c>
      <c r="BD1097" s="31" t="s">
        <v>50</v>
      </c>
      <c r="BE1097" s="31" t="s">
        <v>50</v>
      </c>
      <c r="BF1097" s="31" t="s">
        <v>50</v>
      </c>
    </row>
    <row r="1098" spans="1:58" ht="45" x14ac:dyDescent="0.25">
      <c r="A1098" s="31" t="s">
        <v>2808</v>
      </c>
      <c r="B1098" s="31" t="s">
        <v>49</v>
      </c>
      <c r="C1098" s="32">
        <v>3</v>
      </c>
      <c r="D1098" s="31" t="s">
        <v>50</v>
      </c>
      <c r="E1098" s="31" t="s">
        <v>92</v>
      </c>
      <c r="F1098" s="31" t="s">
        <v>50</v>
      </c>
      <c r="G1098" s="31" t="s">
        <v>102</v>
      </c>
      <c r="H1098" s="31" t="s">
        <v>50</v>
      </c>
      <c r="I1098" s="31" t="s">
        <v>53</v>
      </c>
      <c r="J1098" s="31" t="s">
        <v>54</v>
      </c>
      <c r="K1098" s="31" t="s">
        <v>54</v>
      </c>
      <c r="L1098" s="31" t="s">
        <v>128</v>
      </c>
      <c r="M1098" s="31" t="s">
        <v>72</v>
      </c>
      <c r="N1098" s="31" t="s">
        <v>50</v>
      </c>
      <c r="O1098" s="31" t="s">
        <v>57</v>
      </c>
      <c r="P1098" s="31" t="s">
        <v>50</v>
      </c>
      <c r="Q1098" s="31" t="s">
        <v>300</v>
      </c>
      <c r="R1098" s="31" t="s">
        <v>129</v>
      </c>
      <c r="S1098" s="31" t="s">
        <v>59</v>
      </c>
      <c r="T1098" s="31" t="s">
        <v>50</v>
      </c>
      <c r="U1098" s="31" t="s">
        <v>50</v>
      </c>
      <c r="V1098" s="31" t="s">
        <v>50</v>
      </c>
      <c r="W1098" s="31" t="s">
        <v>50</v>
      </c>
      <c r="X1098" s="31" t="s">
        <v>50</v>
      </c>
      <c r="Y1098" s="31" t="s">
        <v>50</v>
      </c>
      <c r="Z1098" s="31" t="s">
        <v>62</v>
      </c>
      <c r="AA1098" s="31" t="s">
        <v>50</v>
      </c>
      <c r="AB1098" s="31" t="s">
        <v>50</v>
      </c>
      <c r="AC1098" s="31" t="s">
        <v>87</v>
      </c>
      <c r="AD1098" s="31" t="s">
        <v>72</v>
      </c>
      <c r="AE1098" s="2">
        <f t="shared" si="188"/>
        <v>36</v>
      </c>
      <c r="AF1098" s="31" t="s">
        <v>52</v>
      </c>
      <c r="AG1098" s="31" t="s">
        <v>129</v>
      </c>
      <c r="AH1098" s="31" t="s">
        <v>717</v>
      </c>
      <c r="AI1098" s="31" t="s">
        <v>12337</v>
      </c>
      <c r="AJ1098" s="31">
        <f t="shared" si="189"/>
        <v>0</v>
      </c>
      <c r="AK1098" s="34">
        <f t="shared" si="190"/>
        <v>-99</v>
      </c>
      <c r="AL1098" s="30">
        <f t="shared" si="191"/>
        <v>-99</v>
      </c>
      <c r="AM1098" s="5">
        <f t="shared" si="195"/>
        <v>32.549999999999997</v>
      </c>
      <c r="AN1098" s="5">
        <f t="shared" si="196"/>
        <v>0</v>
      </c>
      <c r="AO1098" s="30">
        <f t="shared" si="197"/>
        <v>0</v>
      </c>
      <c r="AP1098" s="30">
        <f t="shared" si="192"/>
        <v>0</v>
      </c>
      <c r="AQ1098" t="str">
        <f t="shared" si="193"/>
        <v>Before 1978</v>
      </c>
      <c r="AR1098" s="2">
        <f t="shared" si="194"/>
        <v>1960</v>
      </c>
      <c r="AS1098" s="2">
        <f t="shared" si="198"/>
        <v>-99</v>
      </c>
      <c r="AT1098" s="31" t="s">
        <v>50</v>
      </c>
      <c r="AU1098" s="31" t="s">
        <v>50</v>
      </c>
      <c r="AV1098" s="31" t="s">
        <v>60</v>
      </c>
      <c r="AW1098" s="31" t="s">
        <v>50</v>
      </c>
      <c r="AX1098" s="31" t="s">
        <v>50</v>
      </c>
      <c r="AY1098" s="31" t="s">
        <v>50</v>
      </c>
      <c r="AZ1098" s="31" t="s">
        <v>50</v>
      </c>
      <c r="BA1098" s="31" t="s">
        <v>50</v>
      </c>
      <c r="BB1098" s="31" t="s">
        <v>50</v>
      </c>
      <c r="BC1098" s="31" t="s">
        <v>50</v>
      </c>
      <c r="BD1098" s="31" t="s">
        <v>50</v>
      </c>
      <c r="BE1098" s="31" t="s">
        <v>50</v>
      </c>
      <c r="BF1098" s="31" t="s">
        <v>50</v>
      </c>
    </row>
    <row r="1099" spans="1:58" ht="45" x14ac:dyDescent="0.25">
      <c r="A1099" s="31" t="s">
        <v>2808</v>
      </c>
      <c r="B1099" s="31" t="s">
        <v>49</v>
      </c>
      <c r="C1099" s="32">
        <v>14</v>
      </c>
      <c r="D1099" s="31" t="s">
        <v>50</v>
      </c>
      <c r="E1099" s="31" t="s">
        <v>92</v>
      </c>
      <c r="F1099" s="31" t="s">
        <v>99</v>
      </c>
      <c r="G1099" s="31" t="s">
        <v>102</v>
      </c>
      <c r="H1099" s="31" t="s">
        <v>100</v>
      </c>
      <c r="I1099" s="31" t="s">
        <v>204</v>
      </c>
      <c r="J1099" s="31" t="s">
        <v>54</v>
      </c>
      <c r="K1099" s="31" t="s">
        <v>54</v>
      </c>
      <c r="L1099" s="31" t="s">
        <v>55</v>
      </c>
      <c r="M1099" s="31" t="s">
        <v>51</v>
      </c>
      <c r="N1099" s="31" t="s">
        <v>50</v>
      </c>
      <c r="O1099" s="31" t="s">
        <v>57</v>
      </c>
      <c r="P1099" s="31" t="s">
        <v>50</v>
      </c>
      <c r="Q1099" s="31" t="s">
        <v>320</v>
      </c>
      <c r="R1099" s="31" t="s">
        <v>129</v>
      </c>
      <c r="S1099" s="31" t="s">
        <v>59</v>
      </c>
      <c r="T1099" s="31" t="s">
        <v>50</v>
      </c>
      <c r="U1099" s="31" t="s">
        <v>50</v>
      </c>
      <c r="V1099" s="31" t="s">
        <v>50</v>
      </c>
      <c r="W1099" s="31" t="s">
        <v>50</v>
      </c>
      <c r="X1099" s="31" t="s">
        <v>50</v>
      </c>
      <c r="Y1099" s="31" t="s">
        <v>50</v>
      </c>
      <c r="Z1099" s="31" t="s">
        <v>62</v>
      </c>
      <c r="AA1099" s="31" t="s">
        <v>50</v>
      </c>
      <c r="AB1099" s="31" t="s">
        <v>50</v>
      </c>
      <c r="AC1099" s="31" t="s">
        <v>87</v>
      </c>
      <c r="AD1099" s="31" t="s">
        <v>72</v>
      </c>
      <c r="AE1099" s="2">
        <f t="shared" si="188"/>
        <v>36</v>
      </c>
      <c r="AF1099" s="31" t="s">
        <v>52</v>
      </c>
      <c r="AG1099" s="31" t="s">
        <v>129</v>
      </c>
      <c r="AH1099" s="31" t="s">
        <v>152</v>
      </c>
      <c r="AI1099" s="31" t="s">
        <v>12338</v>
      </c>
      <c r="AJ1099" s="31">
        <f t="shared" si="189"/>
        <v>0</v>
      </c>
      <c r="AK1099" s="34">
        <f t="shared" si="190"/>
        <v>-99</v>
      </c>
      <c r="AL1099" s="30">
        <f t="shared" si="191"/>
        <v>-99</v>
      </c>
      <c r="AM1099" s="5">
        <f t="shared" si="195"/>
        <v>32.549999999999997</v>
      </c>
      <c r="AN1099" s="5">
        <f t="shared" si="196"/>
        <v>0</v>
      </c>
      <c r="AO1099" s="30">
        <f t="shared" si="197"/>
        <v>0</v>
      </c>
      <c r="AP1099" s="30">
        <f t="shared" si="192"/>
        <v>0</v>
      </c>
      <c r="AQ1099" t="str">
        <f t="shared" si="193"/>
        <v>Before 1978</v>
      </c>
      <c r="AR1099" s="2">
        <f t="shared" si="194"/>
        <v>1960</v>
      </c>
      <c r="AS1099" s="2">
        <f t="shared" si="198"/>
        <v>-99</v>
      </c>
      <c r="AT1099" s="31" t="s">
        <v>50</v>
      </c>
      <c r="AU1099" s="31" t="s">
        <v>50</v>
      </c>
      <c r="AV1099" s="31" t="s">
        <v>66</v>
      </c>
      <c r="AW1099" s="31" t="s">
        <v>57</v>
      </c>
      <c r="AX1099" s="31" t="s">
        <v>267</v>
      </c>
      <c r="AY1099" s="31" t="s">
        <v>68</v>
      </c>
      <c r="AZ1099" s="31" t="s">
        <v>152</v>
      </c>
      <c r="BA1099" s="31" t="s">
        <v>12338</v>
      </c>
      <c r="BB1099" s="31" t="s">
        <v>50</v>
      </c>
      <c r="BC1099" s="31" t="s">
        <v>50</v>
      </c>
      <c r="BD1099" s="31" t="s">
        <v>50</v>
      </c>
      <c r="BE1099" s="31" t="s">
        <v>50</v>
      </c>
      <c r="BF1099" s="31" t="s">
        <v>50</v>
      </c>
    </row>
    <row r="1100" spans="1:58" ht="45" x14ac:dyDescent="0.25">
      <c r="A1100" s="31" t="s">
        <v>2808</v>
      </c>
      <c r="B1100" s="31" t="s">
        <v>49</v>
      </c>
      <c r="C1100" s="32">
        <v>15</v>
      </c>
      <c r="D1100" s="31" t="s">
        <v>50</v>
      </c>
      <c r="E1100" s="31" t="s">
        <v>92</v>
      </c>
      <c r="F1100" s="31" t="s">
        <v>99</v>
      </c>
      <c r="G1100" s="31" t="s">
        <v>102</v>
      </c>
      <c r="H1100" s="31" t="s">
        <v>100</v>
      </c>
      <c r="I1100" s="31" t="s">
        <v>971</v>
      </c>
      <c r="J1100" s="31" t="s">
        <v>54</v>
      </c>
      <c r="K1100" s="31" t="s">
        <v>54</v>
      </c>
      <c r="L1100" s="31" t="s">
        <v>55</v>
      </c>
      <c r="M1100" s="31" t="s">
        <v>70</v>
      </c>
      <c r="N1100" s="31" t="s">
        <v>50</v>
      </c>
      <c r="O1100" s="31" t="s">
        <v>57</v>
      </c>
      <c r="P1100" s="31" t="s">
        <v>50</v>
      </c>
      <c r="Q1100" s="31" t="s">
        <v>50</v>
      </c>
      <c r="R1100" s="31" t="s">
        <v>129</v>
      </c>
      <c r="S1100" s="31" t="s">
        <v>59</v>
      </c>
      <c r="T1100" s="31" t="s">
        <v>50</v>
      </c>
      <c r="U1100" s="31" t="s">
        <v>50</v>
      </c>
      <c r="V1100" s="31" t="s">
        <v>50</v>
      </c>
      <c r="W1100" s="31" t="s">
        <v>50</v>
      </c>
      <c r="X1100" s="31" t="s">
        <v>50</v>
      </c>
      <c r="Y1100" s="31" t="s">
        <v>50</v>
      </c>
      <c r="Z1100" s="31" t="s">
        <v>62</v>
      </c>
      <c r="AA1100" s="31" t="s">
        <v>50</v>
      </c>
      <c r="AB1100" s="31" t="s">
        <v>50</v>
      </c>
      <c r="AC1100" s="31" t="s">
        <v>87</v>
      </c>
      <c r="AD1100" s="31" t="s">
        <v>72</v>
      </c>
      <c r="AE1100" s="2">
        <f t="shared" si="188"/>
        <v>36</v>
      </c>
      <c r="AF1100" s="31" t="s">
        <v>52</v>
      </c>
      <c r="AG1100" s="31" t="s">
        <v>129</v>
      </c>
      <c r="AH1100" s="31" t="s">
        <v>377</v>
      </c>
      <c r="AI1100" s="31" t="s">
        <v>12339</v>
      </c>
      <c r="AJ1100" s="31">
        <f t="shared" si="189"/>
        <v>0</v>
      </c>
      <c r="AK1100" s="34">
        <f t="shared" si="190"/>
        <v>-99</v>
      </c>
      <c r="AL1100" s="30">
        <f t="shared" si="191"/>
        <v>-99</v>
      </c>
      <c r="AM1100" s="5">
        <f t="shared" si="195"/>
        <v>32.549999999999997</v>
      </c>
      <c r="AN1100" s="5">
        <f t="shared" si="196"/>
        <v>0</v>
      </c>
      <c r="AO1100" s="30">
        <f t="shared" si="197"/>
        <v>0</v>
      </c>
      <c r="AP1100" s="30">
        <f t="shared" si="192"/>
        <v>0</v>
      </c>
      <c r="AQ1100" t="str">
        <f t="shared" si="193"/>
        <v>Before 1978</v>
      </c>
      <c r="AR1100" s="2">
        <f t="shared" si="194"/>
        <v>1960</v>
      </c>
      <c r="AS1100" s="2">
        <f t="shared" si="198"/>
        <v>-99</v>
      </c>
      <c r="AT1100" s="31" t="s">
        <v>50</v>
      </c>
      <c r="AU1100" s="31" t="s">
        <v>50</v>
      </c>
      <c r="AV1100" s="31" t="s">
        <v>141</v>
      </c>
      <c r="AW1100" s="31" t="s">
        <v>86</v>
      </c>
      <c r="AX1100" s="31" t="s">
        <v>450</v>
      </c>
      <c r="AY1100" s="31" t="s">
        <v>68</v>
      </c>
      <c r="AZ1100" s="31" t="s">
        <v>377</v>
      </c>
      <c r="BA1100" s="31" t="s">
        <v>12339</v>
      </c>
      <c r="BB1100" s="31" t="s">
        <v>50</v>
      </c>
      <c r="BC1100" s="31" t="s">
        <v>50</v>
      </c>
      <c r="BD1100" s="31" t="s">
        <v>50</v>
      </c>
      <c r="BE1100" s="31" t="s">
        <v>50</v>
      </c>
      <c r="BF1100" s="31" t="s">
        <v>50</v>
      </c>
    </row>
    <row r="1101" spans="1:58" ht="45" x14ac:dyDescent="0.25">
      <c r="A1101" s="31" t="s">
        <v>2808</v>
      </c>
      <c r="B1101" s="31" t="s">
        <v>49</v>
      </c>
      <c r="C1101" s="32">
        <v>17</v>
      </c>
      <c r="D1101" s="31" t="s">
        <v>50</v>
      </c>
      <c r="E1101" s="31" t="s">
        <v>92</v>
      </c>
      <c r="F1101" s="31" t="s">
        <v>99</v>
      </c>
      <c r="G1101" s="31" t="s">
        <v>102</v>
      </c>
      <c r="H1101" s="31" t="s">
        <v>100</v>
      </c>
      <c r="I1101" s="31" t="s">
        <v>58</v>
      </c>
      <c r="J1101" s="31" t="s">
        <v>54</v>
      </c>
      <c r="K1101" s="31" t="s">
        <v>54</v>
      </c>
      <c r="L1101" s="31" t="s">
        <v>55</v>
      </c>
      <c r="M1101" s="31" t="s">
        <v>52</v>
      </c>
      <c r="N1101" s="31" t="s">
        <v>50</v>
      </c>
      <c r="O1101" s="31" t="s">
        <v>57</v>
      </c>
      <c r="P1101" s="31" t="s">
        <v>50</v>
      </c>
      <c r="Q1101" s="31" t="s">
        <v>50</v>
      </c>
      <c r="R1101" s="31" t="s">
        <v>129</v>
      </c>
      <c r="S1101" s="31" t="s">
        <v>59</v>
      </c>
      <c r="T1101" s="31" t="s">
        <v>50</v>
      </c>
      <c r="U1101" s="31" t="s">
        <v>50</v>
      </c>
      <c r="V1101" s="31" t="s">
        <v>50</v>
      </c>
      <c r="W1101" s="31" t="s">
        <v>50</v>
      </c>
      <c r="X1101" s="31" t="s">
        <v>50</v>
      </c>
      <c r="Y1101" s="31" t="s">
        <v>50</v>
      </c>
      <c r="Z1101" s="31" t="s">
        <v>62</v>
      </c>
      <c r="AA1101" s="31" t="s">
        <v>50</v>
      </c>
      <c r="AB1101" s="31" t="s">
        <v>50</v>
      </c>
      <c r="AC1101" s="31" t="s">
        <v>87</v>
      </c>
      <c r="AD1101" s="31" t="s">
        <v>72</v>
      </c>
      <c r="AE1101" s="2">
        <f t="shared" si="188"/>
        <v>36</v>
      </c>
      <c r="AF1101" s="31" t="s">
        <v>52</v>
      </c>
      <c r="AG1101" s="31" t="s">
        <v>129</v>
      </c>
      <c r="AH1101" s="31" t="s">
        <v>377</v>
      </c>
      <c r="AI1101" s="31" t="s">
        <v>12340</v>
      </c>
      <c r="AJ1101" s="31">
        <f t="shared" si="189"/>
        <v>0</v>
      </c>
      <c r="AK1101" s="34">
        <f t="shared" si="190"/>
        <v>-99</v>
      </c>
      <c r="AL1101" s="30">
        <f t="shared" si="191"/>
        <v>-99</v>
      </c>
      <c r="AM1101" s="5">
        <f t="shared" si="195"/>
        <v>32.549999999999997</v>
      </c>
      <c r="AN1101" s="5">
        <f t="shared" si="196"/>
        <v>0</v>
      </c>
      <c r="AO1101" s="30">
        <f t="shared" si="197"/>
        <v>0</v>
      </c>
      <c r="AP1101" s="30">
        <f t="shared" si="192"/>
        <v>0</v>
      </c>
      <c r="AQ1101" t="str">
        <f t="shared" si="193"/>
        <v>Before 1978</v>
      </c>
      <c r="AR1101" s="2">
        <f t="shared" si="194"/>
        <v>1960</v>
      </c>
      <c r="AS1101" s="2">
        <f t="shared" si="198"/>
        <v>-99</v>
      </c>
      <c r="AT1101" s="31" t="s">
        <v>50</v>
      </c>
      <c r="AU1101" s="31" t="s">
        <v>50</v>
      </c>
      <c r="AV1101" s="31" t="s">
        <v>141</v>
      </c>
      <c r="AW1101" s="31" t="s">
        <v>86</v>
      </c>
      <c r="AX1101" s="31" t="s">
        <v>450</v>
      </c>
      <c r="AY1101" s="31" t="s">
        <v>68</v>
      </c>
      <c r="AZ1101" s="31" t="s">
        <v>377</v>
      </c>
      <c r="BA1101" s="31" t="s">
        <v>12340</v>
      </c>
      <c r="BB1101" s="31" t="s">
        <v>50</v>
      </c>
      <c r="BC1101" s="31" t="s">
        <v>50</v>
      </c>
      <c r="BD1101" s="31" t="s">
        <v>50</v>
      </c>
      <c r="BE1101" s="31" t="s">
        <v>50</v>
      </c>
      <c r="BF1101" s="31" t="s">
        <v>50</v>
      </c>
    </row>
    <row r="1102" spans="1:58" ht="45" x14ac:dyDescent="0.25">
      <c r="A1102" s="31" t="s">
        <v>2808</v>
      </c>
      <c r="B1102" s="31" t="s">
        <v>49</v>
      </c>
      <c r="C1102" s="32">
        <v>18</v>
      </c>
      <c r="D1102" s="31" t="s">
        <v>50</v>
      </c>
      <c r="E1102" s="31" t="s">
        <v>92</v>
      </c>
      <c r="F1102" s="31" t="s">
        <v>99</v>
      </c>
      <c r="G1102" s="31" t="s">
        <v>102</v>
      </c>
      <c r="H1102" s="31" t="s">
        <v>100</v>
      </c>
      <c r="I1102" s="31" t="s">
        <v>60</v>
      </c>
      <c r="J1102" s="31" t="s">
        <v>54</v>
      </c>
      <c r="K1102" s="31" t="s">
        <v>54</v>
      </c>
      <c r="L1102" s="31" t="s">
        <v>55</v>
      </c>
      <c r="M1102" s="31" t="s">
        <v>72</v>
      </c>
      <c r="N1102" s="31" t="s">
        <v>50</v>
      </c>
      <c r="O1102" s="31" t="s">
        <v>57</v>
      </c>
      <c r="P1102" s="31" t="s">
        <v>50</v>
      </c>
      <c r="Q1102" s="31" t="s">
        <v>50</v>
      </c>
      <c r="R1102" s="31" t="s">
        <v>129</v>
      </c>
      <c r="S1102" s="31" t="s">
        <v>59</v>
      </c>
      <c r="T1102" s="31" t="s">
        <v>50</v>
      </c>
      <c r="U1102" s="31" t="s">
        <v>50</v>
      </c>
      <c r="V1102" s="31" t="s">
        <v>50</v>
      </c>
      <c r="W1102" s="31" t="s">
        <v>50</v>
      </c>
      <c r="X1102" s="31" t="s">
        <v>50</v>
      </c>
      <c r="Y1102" s="31" t="s">
        <v>50</v>
      </c>
      <c r="Z1102" s="31" t="s">
        <v>62</v>
      </c>
      <c r="AA1102" s="31" t="s">
        <v>50</v>
      </c>
      <c r="AB1102" s="31" t="s">
        <v>50</v>
      </c>
      <c r="AC1102" s="31" t="s">
        <v>87</v>
      </c>
      <c r="AD1102" s="31" t="s">
        <v>72</v>
      </c>
      <c r="AE1102" s="2">
        <f t="shared" si="188"/>
        <v>36</v>
      </c>
      <c r="AF1102" s="31" t="s">
        <v>52</v>
      </c>
      <c r="AG1102" s="31" t="s">
        <v>129</v>
      </c>
      <c r="AH1102" s="31" t="s">
        <v>377</v>
      </c>
      <c r="AI1102" s="31" t="s">
        <v>12341</v>
      </c>
      <c r="AJ1102" s="31">
        <f t="shared" si="189"/>
        <v>0</v>
      </c>
      <c r="AK1102" s="34">
        <f t="shared" si="190"/>
        <v>-99</v>
      </c>
      <c r="AL1102" s="30">
        <f t="shared" si="191"/>
        <v>-99</v>
      </c>
      <c r="AM1102" s="5">
        <f t="shared" si="195"/>
        <v>32.549999999999997</v>
      </c>
      <c r="AN1102" s="5">
        <f t="shared" si="196"/>
        <v>0</v>
      </c>
      <c r="AO1102" s="30">
        <f t="shared" si="197"/>
        <v>0</v>
      </c>
      <c r="AP1102" s="30">
        <f t="shared" si="192"/>
        <v>0</v>
      </c>
      <c r="AQ1102" t="str">
        <f t="shared" si="193"/>
        <v>Before 1978</v>
      </c>
      <c r="AR1102" s="2">
        <f t="shared" si="194"/>
        <v>1960</v>
      </c>
      <c r="AS1102" s="2">
        <f t="shared" si="198"/>
        <v>-99</v>
      </c>
      <c r="AT1102" s="31" t="s">
        <v>50</v>
      </c>
      <c r="AU1102" s="31" t="s">
        <v>50</v>
      </c>
      <c r="AV1102" s="31" t="s">
        <v>141</v>
      </c>
      <c r="AW1102" s="31" t="s">
        <v>86</v>
      </c>
      <c r="AX1102" s="31" t="s">
        <v>450</v>
      </c>
      <c r="AY1102" s="31" t="s">
        <v>68</v>
      </c>
      <c r="AZ1102" s="31" t="s">
        <v>377</v>
      </c>
      <c r="BA1102" s="31" t="s">
        <v>12341</v>
      </c>
      <c r="BB1102" s="31" t="s">
        <v>50</v>
      </c>
      <c r="BC1102" s="31" t="s">
        <v>50</v>
      </c>
      <c r="BD1102" s="31" t="s">
        <v>50</v>
      </c>
      <c r="BE1102" s="31" t="s">
        <v>50</v>
      </c>
      <c r="BF1102" s="31" t="s">
        <v>50</v>
      </c>
    </row>
    <row r="1103" spans="1:58" ht="45" x14ac:dyDescent="0.25">
      <c r="A1103" s="31" t="s">
        <v>2808</v>
      </c>
      <c r="B1103" s="31" t="s">
        <v>49</v>
      </c>
      <c r="C1103" s="32">
        <v>19</v>
      </c>
      <c r="D1103" s="31" t="s">
        <v>50</v>
      </c>
      <c r="E1103" s="31" t="s">
        <v>92</v>
      </c>
      <c r="F1103" s="31" t="s">
        <v>99</v>
      </c>
      <c r="G1103" s="31" t="s">
        <v>102</v>
      </c>
      <c r="H1103" s="31" t="s">
        <v>100</v>
      </c>
      <c r="I1103" s="31" t="s">
        <v>168</v>
      </c>
      <c r="J1103" s="31" t="s">
        <v>54</v>
      </c>
      <c r="K1103" s="31" t="s">
        <v>54</v>
      </c>
      <c r="L1103" s="31" t="s">
        <v>55</v>
      </c>
      <c r="M1103" s="31" t="s">
        <v>52</v>
      </c>
      <c r="N1103" s="31" t="s">
        <v>50</v>
      </c>
      <c r="O1103" s="31" t="s">
        <v>57</v>
      </c>
      <c r="P1103" s="31" t="s">
        <v>50</v>
      </c>
      <c r="Q1103" s="31" t="s">
        <v>50</v>
      </c>
      <c r="R1103" s="31" t="s">
        <v>129</v>
      </c>
      <c r="S1103" s="31" t="s">
        <v>59</v>
      </c>
      <c r="T1103" s="31" t="s">
        <v>50</v>
      </c>
      <c r="U1103" s="31" t="s">
        <v>50</v>
      </c>
      <c r="V1103" s="31" t="s">
        <v>50</v>
      </c>
      <c r="W1103" s="31" t="s">
        <v>50</v>
      </c>
      <c r="X1103" s="31" t="s">
        <v>50</v>
      </c>
      <c r="Y1103" s="31" t="s">
        <v>50</v>
      </c>
      <c r="Z1103" s="31" t="s">
        <v>62</v>
      </c>
      <c r="AA1103" s="31" t="s">
        <v>50</v>
      </c>
      <c r="AB1103" s="31" t="s">
        <v>50</v>
      </c>
      <c r="AC1103" s="31" t="s">
        <v>87</v>
      </c>
      <c r="AD1103" s="31" t="s">
        <v>72</v>
      </c>
      <c r="AE1103" s="2">
        <f t="shared" si="188"/>
        <v>36</v>
      </c>
      <c r="AF1103" s="31" t="s">
        <v>52</v>
      </c>
      <c r="AG1103" s="31" t="s">
        <v>129</v>
      </c>
      <c r="AH1103" s="31" t="s">
        <v>377</v>
      </c>
      <c r="AI1103" s="31" t="s">
        <v>12340</v>
      </c>
      <c r="AJ1103" s="31">
        <f t="shared" si="189"/>
        <v>0</v>
      </c>
      <c r="AK1103" s="34">
        <f t="shared" si="190"/>
        <v>-99</v>
      </c>
      <c r="AL1103" s="30">
        <f t="shared" si="191"/>
        <v>-99</v>
      </c>
      <c r="AM1103" s="5">
        <f t="shared" si="195"/>
        <v>32.549999999999997</v>
      </c>
      <c r="AN1103" s="5">
        <f t="shared" si="196"/>
        <v>0</v>
      </c>
      <c r="AO1103" s="30">
        <f t="shared" si="197"/>
        <v>0</v>
      </c>
      <c r="AP1103" s="30">
        <f t="shared" si="192"/>
        <v>0</v>
      </c>
      <c r="AQ1103" t="str">
        <f t="shared" si="193"/>
        <v>Before 1978</v>
      </c>
      <c r="AR1103" s="2">
        <f t="shared" si="194"/>
        <v>1960</v>
      </c>
      <c r="AS1103" s="2">
        <f t="shared" si="198"/>
        <v>-99</v>
      </c>
      <c r="AT1103" s="31" t="s">
        <v>50</v>
      </c>
      <c r="AU1103" s="31" t="s">
        <v>50</v>
      </c>
      <c r="AV1103" s="31" t="s">
        <v>141</v>
      </c>
      <c r="AW1103" s="31" t="s">
        <v>86</v>
      </c>
      <c r="AX1103" s="31" t="s">
        <v>450</v>
      </c>
      <c r="AY1103" s="31" t="s">
        <v>68</v>
      </c>
      <c r="AZ1103" s="31" t="s">
        <v>377</v>
      </c>
      <c r="BA1103" s="31" t="s">
        <v>12340</v>
      </c>
      <c r="BB1103" s="31" t="s">
        <v>50</v>
      </c>
      <c r="BC1103" s="31" t="s">
        <v>50</v>
      </c>
      <c r="BD1103" s="31" t="s">
        <v>50</v>
      </c>
      <c r="BE1103" s="31" t="s">
        <v>50</v>
      </c>
      <c r="BF1103" s="31" t="s">
        <v>50</v>
      </c>
    </row>
    <row r="1104" spans="1:58" ht="45" x14ac:dyDescent="0.25">
      <c r="A1104" s="31" t="s">
        <v>343</v>
      </c>
      <c r="B1104" s="31" t="s">
        <v>49</v>
      </c>
      <c r="C1104" s="32">
        <v>3</v>
      </c>
      <c r="D1104" s="31" t="s">
        <v>50</v>
      </c>
      <c r="E1104" s="31" t="s">
        <v>84</v>
      </c>
      <c r="F1104" s="31" t="s">
        <v>85</v>
      </c>
      <c r="G1104" s="31" t="s">
        <v>50</v>
      </c>
      <c r="H1104" s="31" t="s">
        <v>50</v>
      </c>
      <c r="I1104" s="31" t="s">
        <v>53</v>
      </c>
      <c r="J1104" s="31" t="s">
        <v>54</v>
      </c>
      <c r="K1104" s="31" t="s">
        <v>54</v>
      </c>
      <c r="L1104" s="31" t="s">
        <v>55</v>
      </c>
      <c r="M1104" s="31" t="s">
        <v>72</v>
      </c>
      <c r="N1104" s="31" t="s">
        <v>50</v>
      </c>
      <c r="O1104" s="31" t="s">
        <v>57</v>
      </c>
      <c r="P1104" s="31" t="s">
        <v>50</v>
      </c>
      <c r="Q1104" s="31" t="s">
        <v>143</v>
      </c>
      <c r="R1104" s="31" t="s">
        <v>74</v>
      </c>
      <c r="S1104" s="31" t="s">
        <v>59</v>
      </c>
      <c r="T1104" s="31" t="s">
        <v>60</v>
      </c>
      <c r="U1104" s="31" t="s">
        <v>60</v>
      </c>
      <c r="V1104" s="31" t="s">
        <v>66</v>
      </c>
      <c r="W1104" s="31" t="s">
        <v>50</v>
      </c>
      <c r="X1104" s="31" t="s">
        <v>93</v>
      </c>
      <c r="Y1104" s="31" t="s">
        <v>54</v>
      </c>
      <c r="Z1104" s="31" t="s">
        <v>62</v>
      </c>
      <c r="AA1104" s="31" t="s">
        <v>50</v>
      </c>
      <c r="AB1104" s="31" t="s">
        <v>50</v>
      </c>
      <c r="AC1104" s="31" t="s">
        <v>87</v>
      </c>
      <c r="AD1104" s="31" t="s">
        <v>72</v>
      </c>
      <c r="AE1104" s="2">
        <f t="shared" si="188"/>
        <v>36</v>
      </c>
      <c r="AF1104" s="31" t="s">
        <v>52</v>
      </c>
      <c r="AG1104" s="31" t="s">
        <v>129</v>
      </c>
      <c r="AH1104" s="31" t="s">
        <v>152</v>
      </c>
      <c r="AI1104" s="31" t="s">
        <v>346</v>
      </c>
      <c r="AJ1104" s="31">
        <f t="shared" si="189"/>
        <v>1</v>
      </c>
      <c r="AK1104" s="34">
        <f t="shared" si="190"/>
        <v>7</v>
      </c>
      <c r="AL1104" s="30">
        <f t="shared" si="191"/>
        <v>7</v>
      </c>
      <c r="AM1104" s="5">
        <f t="shared" si="195"/>
        <v>69.099999999999994</v>
      </c>
      <c r="AN1104" s="5">
        <f t="shared" si="196"/>
        <v>36</v>
      </c>
      <c r="AO1104" s="30">
        <f t="shared" si="197"/>
        <v>468</v>
      </c>
      <c r="AP1104" s="30">
        <f t="shared" si="192"/>
        <v>468</v>
      </c>
      <c r="AQ1104" t="str">
        <f t="shared" si="193"/>
        <v>2002 - 2005</v>
      </c>
      <c r="AR1104" s="2">
        <f t="shared" si="194"/>
        <v>2005</v>
      </c>
      <c r="AS1104" s="2">
        <f t="shared" si="198"/>
        <v>13</v>
      </c>
      <c r="AT1104" s="31" t="s">
        <v>217</v>
      </c>
      <c r="AU1104" s="31" t="s">
        <v>100</v>
      </c>
      <c r="AV1104" s="31" t="s">
        <v>66</v>
      </c>
      <c r="AW1104" s="31" t="s">
        <v>57</v>
      </c>
      <c r="AX1104" s="31" t="s">
        <v>218</v>
      </c>
      <c r="AY1104" s="31" t="s">
        <v>68</v>
      </c>
      <c r="AZ1104" s="31" t="s">
        <v>152</v>
      </c>
      <c r="BA1104" s="31" t="s">
        <v>346</v>
      </c>
      <c r="BB1104" s="31" t="s">
        <v>347</v>
      </c>
      <c r="BC1104" s="31" t="s">
        <v>129</v>
      </c>
      <c r="BD1104" s="31" t="s">
        <v>50</v>
      </c>
      <c r="BE1104" s="31" t="s">
        <v>50</v>
      </c>
      <c r="BF1104" s="31" t="s">
        <v>50</v>
      </c>
    </row>
    <row r="1105" spans="1:58" ht="45" x14ac:dyDescent="0.25">
      <c r="A1105" s="31" t="s">
        <v>343</v>
      </c>
      <c r="B1105" s="31" t="s">
        <v>49</v>
      </c>
      <c r="C1105" s="32">
        <v>6</v>
      </c>
      <c r="D1105" s="31" t="s">
        <v>50</v>
      </c>
      <c r="E1105" s="31" t="s">
        <v>84</v>
      </c>
      <c r="F1105" s="31" t="s">
        <v>85</v>
      </c>
      <c r="G1105" s="31" t="s">
        <v>50</v>
      </c>
      <c r="H1105" s="31" t="s">
        <v>50</v>
      </c>
      <c r="I1105" s="31" t="s">
        <v>53</v>
      </c>
      <c r="J1105" s="31" t="s">
        <v>54</v>
      </c>
      <c r="K1105" s="31" t="s">
        <v>54</v>
      </c>
      <c r="L1105" s="31" t="s">
        <v>128</v>
      </c>
      <c r="M1105" s="31" t="s">
        <v>51</v>
      </c>
      <c r="N1105" s="31" t="s">
        <v>60</v>
      </c>
      <c r="O1105" s="31" t="s">
        <v>60</v>
      </c>
      <c r="P1105" s="31" t="s">
        <v>98</v>
      </c>
      <c r="Q1105" s="31" t="s">
        <v>50</v>
      </c>
      <c r="R1105" s="31" t="s">
        <v>74</v>
      </c>
      <c r="S1105" s="31" t="s">
        <v>59</v>
      </c>
      <c r="T1105" s="31" t="s">
        <v>60</v>
      </c>
      <c r="U1105" s="31" t="s">
        <v>60</v>
      </c>
      <c r="V1105" s="31" t="s">
        <v>60</v>
      </c>
      <c r="W1105" s="31" t="s">
        <v>50</v>
      </c>
      <c r="X1105" s="31" t="s">
        <v>50</v>
      </c>
      <c r="Y1105" s="31" t="s">
        <v>50</v>
      </c>
      <c r="Z1105" s="31" t="s">
        <v>62</v>
      </c>
      <c r="AA1105" s="31" t="s">
        <v>50</v>
      </c>
      <c r="AB1105" s="31" t="s">
        <v>50</v>
      </c>
      <c r="AC1105" s="31" t="s">
        <v>63</v>
      </c>
      <c r="AD1105" s="31" t="s">
        <v>72</v>
      </c>
      <c r="AE1105" s="2">
        <f t="shared" si="188"/>
        <v>36</v>
      </c>
      <c r="AF1105" s="31" t="s">
        <v>52</v>
      </c>
      <c r="AG1105" s="31" t="s">
        <v>129</v>
      </c>
      <c r="AH1105" s="31" t="s">
        <v>152</v>
      </c>
      <c r="AI1105" s="31" t="s">
        <v>12342</v>
      </c>
      <c r="AJ1105" s="31">
        <f t="shared" si="189"/>
        <v>0</v>
      </c>
      <c r="AK1105" s="34">
        <f t="shared" si="190"/>
        <v>-99</v>
      </c>
      <c r="AL1105" s="30">
        <f t="shared" si="191"/>
        <v>-99</v>
      </c>
      <c r="AM1105" s="5">
        <f t="shared" si="195"/>
        <v>69.099999999999994</v>
      </c>
      <c r="AN1105" s="5">
        <f t="shared" si="196"/>
        <v>0</v>
      </c>
      <c r="AO1105" s="30">
        <f t="shared" si="197"/>
        <v>0</v>
      </c>
      <c r="AP1105" s="30">
        <f t="shared" si="192"/>
        <v>0</v>
      </c>
      <c r="AQ1105" t="str">
        <f t="shared" si="193"/>
        <v>2002 - 2005</v>
      </c>
      <c r="AR1105" s="2">
        <f t="shared" si="194"/>
        <v>2005</v>
      </c>
      <c r="AS1105" s="2">
        <f t="shared" si="198"/>
        <v>-99</v>
      </c>
      <c r="AT1105" s="31" t="s">
        <v>50</v>
      </c>
      <c r="AU1105" s="31" t="s">
        <v>50</v>
      </c>
      <c r="AV1105" s="31" t="s">
        <v>141</v>
      </c>
      <c r="AW1105" s="31" t="s">
        <v>86</v>
      </c>
      <c r="AX1105" s="31" t="s">
        <v>50</v>
      </c>
      <c r="AY1105" s="31" t="s">
        <v>50</v>
      </c>
      <c r="AZ1105" s="31" t="s">
        <v>50</v>
      </c>
      <c r="BA1105" s="31" t="s">
        <v>50</v>
      </c>
      <c r="BB1105" s="31" t="s">
        <v>50</v>
      </c>
      <c r="BC1105" s="31" t="s">
        <v>50</v>
      </c>
      <c r="BD1105" s="31" t="s">
        <v>50</v>
      </c>
      <c r="BE1105" s="31" t="s">
        <v>50</v>
      </c>
      <c r="BF1105" s="31" t="s">
        <v>50</v>
      </c>
    </row>
    <row r="1106" spans="1:58" ht="45" x14ac:dyDescent="0.25">
      <c r="A1106" s="31" t="s">
        <v>2822</v>
      </c>
      <c r="B1106" s="31" t="s">
        <v>49</v>
      </c>
      <c r="C1106" s="32">
        <v>5</v>
      </c>
      <c r="D1106" s="31" t="s">
        <v>50</v>
      </c>
      <c r="E1106" s="31" t="s">
        <v>71</v>
      </c>
      <c r="F1106" s="31" t="s">
        <v>96</v>
      </c>
      <c r="G1106" s="31" t="s">
        <v>50</v>
      </c>
      <c r="H1106" s="31" t="s">
        <v>50</v>
      </c>
      <c r="I1106" s="31" t="s">
        <v>53</v>
      </c>
      <c r="J1106" s="31" t="s">
        <v>54</v>
      </c>
      <c r="K1106" s="31" t="s">
        <v>54</v>
      </c>
      <c r="L1106" s="31" t="s">
        <v>128</v>
      </c>
      <c r="M1106" s="31" t="s">
        <v>72</v>
      </c>
      <c r="N1106" s="31" t="s">
        <v>50</v>
      </c>
      <c r="O1106" s="31" t="s">
        <v>57</v>
      </c>
      <c r="P1106" s="31" t="s">
        <v>50</v>
      </c>
      <c r="Q1106" s="31" t="s">
        <v>50</v>
      </c>
      <c r="R1106" s="31" t="s">
        <v>129</v>
      </c>
      <c r="S1106" s="31" t="s">
        <v>59</v>
      </c>
      <c r="T1106" s="31" t="s">
        <v>50</v>
      </c>
      <c r="U1106" s="31" t="s">
        <v>50</v>
      </c>
      <c r="V1106" s="31" t="s">
        <v>50</v>
      </c>
      <c r="W1106" s="31" t="s">
        <v>50</v>
      </c>
      <c r="X1106" s="31" t="s">
        <v>50</v>
      </c>
      <c r="Y1106" s="31" t="s">
        <v>50</v>
      </c>
      <c r="Z1106" s="31" t="s">
        <v>62</v>
      </c>
      <c r="AA1106" s="31" t="s">
        <v>50</v>
      </c>
      <c r="AB1106" s="31" t="s">
        <v>50</v>
      </c>
      <c r="AC1106" s="31" t="s">
        <v>87</v>
      </c>
      <c r="AD1106" s="31" t="s">
        <v>72</v>
      </c>
      <c r="AE1106" s="2">
        <f t="shared" si="188"/>
        <v>36</v>
      </c>
      <c r="AF1106" s="31" t="s">
        <v>52</v>
      </c>
      <c r="AG1106" s="31" t="s">
        <v>129</v>
      </c>
      <c r="AH1106" s="31" t="s">
        <v>50</v>
      </c>
      <c r="AI1106" s="31" t="s">
        <v>50</v>
      </c>
      <c r="AJ1106" s="31">
        <f t="shared" si="189"/>
        <v>0</v>
      </c>
      <c r="AK1106" s="34">
        <f t="shared" si="190"/>
        <v>-99</v>
      </c>
      <c r="AL1106" s="30">
        <f t="shared" si="191"/>
        <v>-99</v>
      </c>
      <c r="AM1106" s="5">
        <f t="shared" si="195"/>
        <v>396.79</v>
      </c>
      <c r="AN1106" s="5">
        <f t="shared" si="196"/>
        <v>0</v>
      </c>
      <c r="AO1106" s="30">
        <f t="shared" si="197"/>
        <v>0</v>
      </c>
      <c r="AP1106" s="30">
        <f t="shared" si="192"/>
        <v>0</v>
      </c>
      <c r="AQ1106" t="str">
        <f t="shared" si="193"/>
        <v>1993 - 2001</v>
      </c>
      <c r="AR1106" s="2">
        <f t="shared" si="194"/>
        <v>2000</v>
      </c>
      <c r="AS1106" s="2">
        <f t="shared" si="198"/>
        <v>-99</v>
      </c>
      <c r="AT1106" s="31" t="s">
        <v>50</v>
      </c>
      <c r="AU1106" s="31" t="s">
        <v>50</v>
      </c>
      <c r="AV1106" s="31" t="s">
        <v>66</v>
      </c>
      <c r="AW1106" s="31" t="s">
        <v>57</v>
      </c>
      <c r="AX1106" s="31" t="s">
        <v>847</v>
      </c>
      <c r="AY1106" s="31" t="s">
        <v>68</v>
      </c>
      <c r="AZ1106" s="31" t="s">
        <v>152</v>
      </c>
      <c r="BA1106" s="31" t="s">
        <v>12780</v>
      </c>
      <c r="BB1106" s="31" t="s">
        <v>50</v>
      </c>
      <c r="BC1106" s="31" t="s">
        <v>50</v>
      </c>
      <c r="BD1106" s="31" t="s">
        <v>50</v>
      </c>
      <c r="BE1106" s="31" t="s">
        <v>50</v>
      </c>
      <c r="BF1106" s="31" t="s">
        <v>50</v>
      </c>
    </row>
    <row r="1107" spans="1:58" ht="45" x14ac:dyDescent="0.25">
      <c r="A1107" s="31" t="s">
        <v>1038</v>
      </c>
      <c r="B1107" s="31" t="s">
        <v>49</v>
      </c>
      <c r="C1107" s="32">
        <v>3</v>
      </c>
      <c r="D1107" s="31" t="s">
        <v>50</v>
      </c>
      <c r="E1107" s="31" t="s">
        <v>71</v>
      </c>
      <c r="F1107" s="31" t="s">
        <v>96</v>
      </c>
      <c r="G1107" s="31" t="s">
        <v>92</v>
      </c>
      <c r="H1107" s="31" t="s">
        <v>99</v>
      </c>
      <c r="I1107" s="31" t="s">
        <v>53</v>
      </c>
      <c r="J1107" s="31" t="s">
        <v>54</v>
      </c>
      <c r="K1107" s="31" t="s">
        <v>54</v>
      </c>
      <c r="L1107" s="31" t="s">
        <v>55</v>
      </c>
      <c r="M1107" s="31" t="s">
        <v>72</v>
      </c>
      <c r="N1107" s="31" t="s">
        <v>56</v>
      </c>
      <c r="O1107" s="31" t="s">
        <v>60</v>
      </c>
      <c r="P1107" s="31" t="s">
        <v>50</v>
      </c>
      <c r="Q1107" s="31" t="s">
        <v>107</v>
      </c>
      <c r="R1107" s="31" t="s">
        <v>74</v>
      </c>
      <c r="S1107" s="31" t="s">
        <v>59</v>
      </c>
      <c r="T1107" s="31" t="s">
        <v>60</v>
      </c>
      <c r="U1107" s="31" t="s">
        <v>60</v>
      </c>
      <c r="V1107" s="31" t="s">
        <v>60</v>
      </c>
      <c r="W1107" s="31" t="s">
        <v>50</v>
      </c>
      <c r="X1107" s="31" t="s">
        <v>50</v>
      </c>
      <c r="Y1107" s="31" t="s">
        <v>50</v>
      </c>
      <c r="Z1107" s="31" t="s">
        <v>62</v>
      </c>
      <c r="AA1107" s="31" t="s">
        <v>50</v>
      </c>
      <c r="AB1107" s="31" t="s">
        <v>50</v>
      </c>
      <c r="AC1107" s="31" t="s">
        <v>63</v>
      </c>
      <c r="AD1107" s="31" t="s">
        <v>72</v>
      </c>
      <c r="AE1107" s="2">
        <f t="shared" si="188"/>
        <v>36</v>
      </c>
      <c r="AF1107" s="31" t="s">
        <v>52</v>
      </c>
      <c r="AG1107" s="31" t="s">
        <v>129</v>
      </c>
      <c r="AH1107" s="31" t="s">
        <v>379</v>
      </c>
      <c r="AI1107" s="31" t="s">
        <v>1039</v>
      </c>
      <c r="AJ1107" s="31">
        <f t="shared" si="189"/>
        <v>1</v>
      </c>
      <c r="AK1107" s="34">
        <f t="shared" si="190"/>
        <v>3</v>
      </c>
      <c r="AL1107" s="30">
        <f t="shared" si="191"/>
        <v>3</v>
      </c>
      <c r="AM1107" s="5">
        <f t="shared" si="195"/>
        <v>1743.7</v>
      </c>
      <c r="AN1107" s="5">
        <f t="shared" si="196"/>
        <v>36</v>
      </c>
      <c r="AO1107" s="30">
        <f t="shared" si="197"/>
        <v>468</v>
      </c>
      <c r="AP1107" s="30">
        <f t="shared" si="192"/>
        <v>468</v>
      </c>
      <c r="AQ1107" t="str">
        <f t="shared" si="193"/>
        <v>Before 1978</v>
      </c>
      <c r="AR1107" s="2">
        <f t="shared" si="194"/>
        <v>1929</v>
      </c>
      <c r="AS1107" s="2">
        <f t="shared" si="198"/>
        <v>13</v>
      </c>
      <c r="AT1107" s="31" t="s">
        <v>50</v>
      </c>
      <c r="AU1107" s="31" t="s">
        <v>100</v>
      </c>
      <c r="AV1107" s="31" t="s">
        <v>66</v>
      </c>
      <c r="AW1107" s="31" t="s">
        <v>57</v>
      </c>
      <c r="AX1107" s="31" t="s">
        <v>714</v>
      </c>
      <c r="AY1107" s="31" t="s">
        <v>68</v>
      </c>
      <c r="AZ1107" s="31" t="s">
        <v>379</v>
      </c>
      <c r="BA1107" s="31" t="s">
        <v>1039</v>
      </c>
      <c r="BB1107" s="31" t="s">
        <v>50</v>
      </c>
      <c r="BC1107" s="31" t="s">
        <v>50</v>
      </c>
      <c r="BD1107" s="31" t="s">
        <v>50</v>
      </c>
      <c r="BE1107" s="31" t="s">
        <v>50</v>
      </c>
      <c r="BF1107" s="31" t="s">
        <v>50</v>
      </c>
    </row>
    <row r="1108" spans="1:58" ht="45" x14ac:dyDescent="0.25">
      <c r="A1108" s="31" t="s">
        <v>2918</v>
      </c>
      <c r="B1108" s="31" t="s">
        <v>49</v>
      </c>
      <c r="C1108" s="32">
        <v>6</v>
      </c>
      <c r="D1108" s="31" t="s">
        <v>50</v>
      </c>
      <c r="E1108" s="31" t="s">
        <v>96</v>
      </c>
      <c r="F1108" s="31" t="s">
        <v>50</v>
      </c>
      <c r="G1108" s="31" t="s">
        <v>50</v>
      </c>
      <c r="H1108" s="31" t="s">
        <v>50</v>
      </c>
      <c r="I1108" s="31" t="s">
        <v>53</v>
      </c>
      <c r="J1108" s="31" t="s">
        <v>54</v>
      </c>
      <c r="K1108" s="31" t="s">
        <v>54</v>
      </c>
      <c r="L1108" s="31" t="s">
        <v>55</v>
      </c>
      <c r="M1108" s="31" t="s">
        <v>72</v>
      </c>
      <c r="N1108" s="31" t="s">
        <v>50</v>
      </c>
      <c r="O1108" s="31" t="s">
        <v>60</v>
      </c>
      <c r="P1108" s="31" t="s">
        <v>50</v>
      </c>
      <c r="Q1108" s="31" t="s">
        <v>107</v>
      </c>
      <c r="R1108" s="31" t="s">
        <v>129</v>
      </c>
      <c r="S1108" s="31" t="s">
        <v>59</v>
      </c>
      <c r="T1108" s="31" t="s">
        <v>50</v>
      </c>
      <c r="U1108" s="31" t="s">
        <v>50</v>
      </c>
      <c r="V1108" s="31" t="s">
        <v>50</v>
      </c>
      <c r="W1108" s="31" t="s">
        <v>50</v>
      </c>
      <c r="X1108" s="31" t="s">
        <v>50</v>
      </c>
      <c r="Y1108" s="31" t="s">
        <v>50</v>
      </c>
      <c r="Z1108" s="31" t="s">
        <v>62</v>
      </c>
      <c r="AA1108" s="31" t="s">
        <v>50</v>
      </c>
      <c r="AB1108" s="31" t="s">
        <v>50</v>
      </c>
      <c r="AC1108" s="31" t="s">
        <v>63</v>
      </c>
      <c r="AD1108" s="31" t="s">
        <v>72</v>
      </c>
      <c r="AE1108" s="2">
        <f t="shared" si="188"/>
        <v>36</v>
      </c>
      <c r="AF1108" s="31" t="s">
        <v>52</v>
      </c>
      <c r="AG1108" s="31" t="s">
        <v>129</v>
      </c>
      <c r="AH1108" s="31" t="s">
        <v>152</v>
      </c>
      <c r="AI1108" s="31" t="s">
        <v>12343</v>
      </c>
      <c r="AJ1108" s="31">
        <f t="shared" si="189"/>
        <v>0</v>
      </c>
      <c r="AK1108" s="34">
        <f t="shared" si="190"/>
        <v>-99</v>
      </c>
      <c r="AL1108" s="30">
        <f t="shared" si="191"/>
        <v>-99</v>
      </c>
      <c r="AM1108" s="5">
        <f t="shared" si="195"/>
        <v>38.619999999999997</v>
      </c>
      <c r="AN1108" s="5">
        <f t="shared" si="196"/>
        <v>0</v>
      </c>
      <c r="AO1108" s="30">
        <f t="shared" si="197"/>
        <v>0</v>
      </c>
      <c r="AP1108" s="30">
        <f t="shared" si="192"/>
        <v>0</v>
      </c>
      <c r="AQ1108" t="str">
        <f t="shared" si="193"/>
        <v>Before 1978</v>
      </c>
      <c r="AR1108" s="2">
        <f t="shared" si="194"/>
        <v>1949</v>
      </c>
      <c r="AS1108" s="2">
        <f t="shared" si="198"/>
        <v>-99</v>
      </c>
      <c r="AT1108" s="31" t="s">
        <v>50</v>
      </c>
      <c r="AU1108" s="31" t="s">
        <v>50</v>
      </c>
      <c r="AV1108" s="31" t="s">
        <v>60</v>
      </c>
      <c r="AW1108" s="31" t="s">
        <v>50</v>
      </c>
      <c r="AX1108" s="31" t="s">
        <v>50</v>
      </c>
      <c r="AY1108" s="31" t="s">
        <v>50</v>
      </c>
      <c r="AZ1108" s="31" t="s">
        <v>50</v>
      </c>
      <c r="BA1108" s="31" t="s">
        <v>50</v>
      </c>
      <c r="BB1108" s="31" t="s">
        <v>50</v>
      </c>
      <c r="BC1108" s="31" t="s">
        <v>50</v>
      </c>
      <c r="BD1108" s="31" t="s">
        <v>50</v>
      </c>
      <c r="BE1108" s="31" t="s">
        <v>50</v>
      </c>
      <c r="BF1108" s="31" t="s">
        <v>50</v>
      </c>
    </row>
    <row r="1109" spans="1:58" ht="45" x14ac:dyDescent="0.25">
      <c r="A1109" s="31" t="s">
        <v>2920</v>
      </c>
      <c r="B1109" s="31" t="s">
        <v>49</v>
      </c>
      <c r="C1109" s="32">
        <v>4</v>
      </c>
      <c r="D1109" s="31" t="s">
        <v>50</v>
      </c>
      <c r="E1109" s="31" t="s">
        <v>194</v>
      </c>
      <c r="F1109" s="31" t="s">
        <v>92</v>
      </c>
      <c r="G1109" s="31" t="s">
        <v>50</v>
      </c>
      <c r="H1109" s="31" t="s">
        <v>50</v>
      </c>
      <c r="I1109" s="31" t="s">
        <v>53</v>
      </c>
      <c r="J1109" s="31" t="s">
        <v>54</v>
      </c>
      <c r="K1109" s="31" t="s">
        <v>54</v>
      </c>
      <c r="L1109" s="31" t="s">
        <v>55</v>
      </c>
      <c r="M1109" s="31" t="s">
        <v>51</v>
      </c>
      <c r="N1109" s="31" t="s">
        <v>50</v>
      </c>
      <c r="O1109" s="31" t="s">
        <v>57</v>
      </c>
      <c r="P1109" s="31" t="s">
        <v>50</v>
      </c>
      <c r="Q1109" s="31" t="s">
        <v>50</v>
      </c>
      <c r="R1109" s="31" t="s">
        <v>129</v>
      </c>
      <c r="S1109" s="31" t="s">
        <v>59</v>
      </c>
      <c r="T1109" s="31" t="s">
        <v>60</v>
      </c>
      <c r="U1109" s="31" t="s">
        <v>60</v>
      </c>
      <c r="V1109" s="31" t="s">
        <v>60</v>
      </c>
      <c r="W1109" s="31" t="s">
        <v>50</v>
      </c>
      <c r="X1109" s="31" t="s">
        <v>50</v>
      </c>
      <c r="Y1109" s="31" t="s">
        <v>50</v>
      </c>
      <c r="Z1109" s="31" t="s">
        <v>62</v>
      </c>
      <c r="AA1109" s="31" t="s">
        <v>50</v>
      </c>
      <c r="AB1109" s="31" t="s">
        <v>50</v>
      </c>
      <c r="AC1109" s="31" t="s">
        <v>50</v>
      </c>
      <c r="AD1109" s="31" t="s">
        <v>72</v>
      </c>
      <c r="AE1109" s="2">
        <f t="shared" si="188"/>
        <v>36</v>
      </c>
      <c r="AF1109" s="31" t="s">
        <v>52</v>
      </c>
      <c r="AG1109" s="31" t="s">
        <v>129</v>
      </c>
      <c r="AH1109" s="31" t="s">
        <v>251</v>
      </c>
      <c r="AI1109" s="31" t="s">
        <v>12344</v>
      </c>
      <c r="AJ1109" s="31">
        <f t="shared" si="189"/>
        <v>0</v>
      </c>
      <c r="AK1109" s="34">
        <f t="shared" si="190"/>
        <v>-99</v>
      </c>
      <c r="AL1109" s="30">
        <f t="shared" si="191"/>
        <v>-99</v>
      </c>
      <c r="AM1109" s="5">
        <f t="shared" si="195"/>
        <v>133.01</v>
      </c>
      <c r="AN1109" s="5">
        <f t="shared" si="196"/>
        <v>0</v>
      </c>
      <c r="AO1109" s="30">
        <f t="shared" si="197"/>
        <v>0</v>
      </c>
      <c r="AP1109" s="30">
        <f t="shared" si="192"/>
        <v>0</v>
      </c>
      <c r="AQ1109" t="str">
        <f t="shared" si="193"/>
        <v>Before 1978</v>
      </c>
      <c r="AR1109" s="2">
        <f t="shared" si="194"/>
        <v>1906</v>
      </c>
      <c r="AS1109" s="2">
        <f t="shared" si="198"/>
        <v>-99</v>
      </c>
      <c r="AT1109" s="31" t="s">
        <v>50</v>
      </c>
      <c r="AU1109" s="31" t="s">
        <v>50</v>
      </c>
      <c r="AV1109" s="31" t="s">
        <v>66</v>
      </c>
      <c r="AW1109" s="31" t="s">
        <v>57</v>
      </c>
      <c r="AX1109" s="31" t="s">
        <v>151</v>
      </c>
      <c r="AY1109" s="31" t="s">
        <v>68</v>
      </c>
      <c r="AZ1109" s="31" t="s">
        <v>251</v>
      </c>
      <c r="BA1109" s="31" t="s">
        <v>12344</v>
      </c>
      <c r="BB1109" s="31" t="s">
        <v>50</v>
      </c>
      <c r="BC1109" s="31" t="s">
        <v>50</v>
      </c>
      <c r="BD1109" s="31" t="s">
        <v>50</v>
      </c>
      <c r="BE1109" s="31" t="s">
        <v>50</v>
      </c>
      <c r="BF1109" s="31" t="s">
        <v>50</v>
      </c>
    </row>
    <row r="1110" spans="1:58" ht="45" x14ac:dyDescent="0.25">
      <c r="A1110" s="31" t="s">
        <v>1054</v>
      </c>
      <c r="B1110" s="31" t="s">
        <v>49</v>
      </c>
      <c r="C1110" s="32">
        <v>1</v>
      </c>
      <c r="D1110" s="31" t="s">
        <v>50</v>
      </c>
      <c r="E1110" s="31" t="s">
        <v>84</v>
      </c>
      <c r="F1110" s="31" t="s">
        <v>85</v>
      </c>
      <c r="G1110" s="31" t="s">
        <v>50</v>
      </c>
      <c r="H1110" s="31" t="s">
        <v>50</v>
      </c>
      <c r="I1110" s="31" t="s">
        <v>53</v>
      </c>
      <c r="J1110" s="31" t="s">
        <v>54</v>
      </c>
      <c r="K1110" s="31" t="s">
        <v>54</v>
      </c>
      <c r="L1110" s="31" t="s">
        <v>128</v>
      </c>
      <c r="M1110" s="31" t="s">
        <v>72</v>
      </c>
      <c r="N1110" s="31" t="s">
        <v>50</v>
      </c>
      <c r="O1110" s="31" t="s">
        <v>57</v>
      </c>
      <c r="P1110" s="31" t="s">
        <v>50</v>
      </c>
      <c r="Q1110" s="31" t="s">
        <v>898</v>
      </c>
      <c r="R1110" s="31" t="s">
        <v>74</v>
      </c>
      <c r="S1110" s="31" t="s">
        <v>59</v>
      </c>
      <c r="T1110" s="31" t="s">
        <v>60</v>
      </c>
      <c r="U1110" s="31" t="s">
        <v>60</v>
      </c>
      <c r="V1110" s="31" t="s">
        <v>60</v>
      </c>
      <c r="W1110" s="31" t="s">
        <v>50</v>
      </c>
      <c r="X1110" s="31" t="s">
        <v>50</v>
      </c>
      <c r="Y1110" s="31" t="s">
        <v>60</v>
      </c>
      <c r="Z1110" s="31" t="s">
        <v>62</v>
      </c>
      <c r="AA1110" s="31" t="s">
        <v>50</v>
      </c>
      <c r="AB1110" s="31" t="s">
        <v>50</v>
      </c>
      <c r="AC1110" s="31" t="s">
        <v>63</v>
      </c>
      <c r="AD1110" s="31" t="s">
        <v>72</v>
      </c>
      <c r="AE1110" s="2">
        <f t="shared" si="188"/>
        <v>36</v>
      </c>
      <c r="AF1110" s="31" t="s">
        <v>52</v>
      </c>
      <c r="AG1110" s="31" t="s">
        <v>129</v>
      </c>
      <c r="AH1110" s="31" t="s">
        <v>1055</v>
      </c>
      <c r="AI1110" s="31" t="s">
        <v>1056</v>
      </c>
      <c r="AJ1110" s="31">
        <f t="shared" si="189"/>
        <v>1</v>
      </c>
      <c r="AK1110" s="34">
        <f t="shared" si="190"/>
        <v>21</v>
      </c>
      <c r="AL1110" s="30">
        <f t="shared" si="191"/>
        <v>-99</v>
      </c>
      <c r="AM1110" s="5">
        <f t="shared" si="195"/>
        <v>948.09</v>
      </c>
      <c r="AN1110" s="5">
        <f t="shared" si="196"/>
        <v>36</v>
      </c>
      <c r="AO1110" s="30">
        <f t="shared" si="197"/>
        <v>468</v>
      </c>
      <c r="AP1110" s="30">
        <f t="shared" si="192"/>
        <v>468</v>
      </c>
      <c r="AQ1110" t="str">
        <f t="shared" si="193"/>
        <v>1978 - 1992</v>
      </c>
      <c r="AR1110" s="2">
        <f t="shared" si="194"/>
        <v>1992</v>
      </c>
      <c r="AS1110" s="2">
        <f t="shared" si="198"/>
        <v>13</v>
      </c>
      <c r="AT1110" s="31" t="s">
        <v>50</v>
      </c>
      <c r="AU1110" s="31" t="s">
        <v>100</v>
      </c>
      <c r="AV1110" s="31" t="s">
        <v>141</v>
      </c>
      <c r="AW1110" s="31" t="s">
        <v>86</v>
      </c>
      <c r="AX1110" s="31" t="s">
        <v>210</v>
      </c>
      <c r="AY1110" s="31" t="s">
        <v>179</v>
      </c>
      <c r="AZ1110" s="31" t="s">
        <v>1055</v>
      </c>
      <c r="BA1110" s="31" t="s">
        <v>1056</v>
      </c>
      <c r="BB1110" s="31" t="s">
        <v>50</v>
      </c>
      <c r="BC1110" s="31" t="s">
        <v>50</v>
      </c>
      <c r="BD1110" s="31" t="s">
        <v>50</v>
      </c>
      <c r="BE1110" s="31" t="s">
        <v>50</v>
      </c>
      <c r="BF1110" s="31" t="s">
        <v>50</v>
      </c>
    </row>
    <row r="1111" spans="1:58" ht="45" x14ac:dyDescent="0.25">
      <c r="A1111" s="31" t="s">
        <v>1057</v>
      </c>
      <c r="B1111" s="31" t="s">
        <v>49</v>
      </c>
      <c r="C1111" s="32">
        <v>1</v>
      </c>
      <c r="D1111" s="31" t="s">
        <v>50</v>
      </c>
      <c r="E1111" s="31" t="s">
        <v>71</v>
      </c>
      <c r="F1111" s="31" t="s">
        <v>96</v>
      </c>
      <c r="G1111" s="31" t="s">
        <v>50</v>
      </c>
      <c r="H1111" s="31" t="s">
        <v>50</v>
      </c>
      <c r="I1111" s="31" t="s">
        <v>53</v>
      </c>
      <c r="J1111" s="31" t="s">
        <v>54</v>
      </c>
      <c r="K1111" s="31" t="s">
        <v>60</v>
      </c>
      <c r="L1111" s="31" t="s">
        <v>55</v>
      </c>
      <c r="M1111" s="31" t="s">
        <v>72</v>
      </c>
      <c r="N1111" s="31" t="s">
        <v>50</v>
      </c>
      <c r="O1111" s="31" t="s">
        <v>57</v>
      </c>
      <c r="P1111" s="31" t="s">
        <v>50</v>
      </c>
      <c r="Q1111" s="31" t="s">
        <v>50</v>
      </c>
      <c r="R1111" s="31" t="s">
        <v>74</v>
      </c>
      <c r="S1111" s="31" t="s">
        <v>58</v>
      </c>
      <c r="T1111" s="31" t="s">
        <v>60</v>
      </c>
      <c r="U1111" s="31" t="s">
        <v>60</v>
      </c>
      <c r="V1111" s="31" t="s">
        <v>66</v>
      </c>
      <c r="W1111" s="31" t="s">
        <v>50</v>
      </c>
      <c r="X1111" s="31" t="s">
        <v>92</v>
      </c>
      <c r="Y1111" s="31" t="s">
        <v>50</v>
      </c>
      <c r="Z1111" s="31" t="s">
        <v>62</v>
      </c>
      <c r="AA1111" s="31" t="s">
        <v>50</v>
      </c>
      <c r="AB1111" s="31" t="s">
        <v>50</v>
      </c>
      <c r="AC1111" s="31" t="s">
        <v>87</v>
      </c>
      <c r="AD1111" s="31" t="s">
        <v>72</v>
      </c>
      <c r="AE1111" s="2">
        <f t="shared" si="188"/>
        <v>36</v>
      </c>
      <c r="AF1111" s="31" t="s">
        <v>52</v>
      </c>
      <c r="AG1111" s="31" t="s">
        <v>129</v>
      </c>
      <c r="AH1111" s="31" t="s">
        <v>231</v>
      </c>
      <c r="AI1111" s="31" t="s">
        <v>1058</v>
      </c>
      <c r="AJ1111" s="31">
        <f t="shared" si="189"/>
        <v>1</v>
      </c>
      <c r="AK1111" s="34">
        <f t="shared" si="190"/>
        <v>-99</v>
      </c>
      <c r="AL1111" s="30">
        <f t="shared" si="191"/>
        <v>-99</v>
      </c>
      <c r="AM1111" s="5">
        <f t="shared" si="195"/>
        <v>948.09</v>
      </c>
      <c r="AN1111" s="5">
        <f t="shared" si="196"/>
        <v>36</v>
      </c>
      <c r="AO1111" s="30">
        <f t="shared" si="197"/>
        <v>360</v>
      </c>
      <c r="AP1111" s="30">
        <f t="shared" si="192"/>
        <v>360</v>
      </c>
      <c r="AQ1111" t="str">
        <f t="shared" si="193"/>
        <v>1993 - 2001</v>
      </c>
      <c r="AR1111" s="2">
        <f t="shared" si="194"/>
        <v>2001</v>
      </c>
      <c r="AS1111" s="2">
        <f t="shared" si="198"/>
        <v>10</v>
      </c>
      <c r="AT1111" s="31" t="s">
        <v>50</v>
      </c>
      <c r="AU1111" s="31" t="s">
        <v>92</v>
      </c>
      <c r="AV1111" s="31" t="s">
        <v>66</v>
      </c>
      <c r="AW1111" s="31" t="s">
        <v>57</v>
      </c>
      <c r="AX1111" s="31" t="s">
        <v>267</v>
      </c>
      <c r="AY1111" s="31" t="s">
        <v>68</v>
      </c>
      <c r="AZ1111" s="31" t="s">
        <v>231</v>
      </c>
      <c r="BA1111" s="31" t="s">
        <v>1058</v>
      </c>
      <c r="BB1111" s="31" t="s">
        <v>67</v>
      </c>
      <c r="BC1111" s="31" t="s">
        <v>129</v>
      </c>
      <c r="BD1111" s="31" t="s">
        <v>50</v>
      </c>
      <c r="BE1111" s="31" t="s">
        <v>50</v>
      </c>
      <c r="BF1111" s="31" t="s">
        <v>50</v>
      </c>
    </row>
    <row r="1112" spans="1:58" ht="45" x14ac:dyDescent="0.25">
      <c r="A1112" s="31" t="s">
        <v>2934</v>
      </c>
      <c r="B1112" s="31" t="s">
        <v>49</v>
      </c>
      <c r="C1112" s="32">
        <v>1</v>
      </c>
      <c r="D1112" s="31" t="s">
        <v>50</v>
      </c>
      <c r="E1112" s="31" t="s">
        <v>92</v>
      </c>
      <c r="F1112" s="31" t="s">
        <v>194</v>
      </c>
      <c r="G1112" s="31" t="s">
        <v>100</v>
      </c>
      <c r="H1112" s="31" t="s">
        <v>102</v>
      </c>
      <c r="I1112" s="31" t="s">
        <v>304</v>
      </c>
      <c r="J1112" s="31" t="s">
        <v>54</v>
      </c>
      <c r="K1112" s="31" t="s">
        <v>54</v>
      </c>
      <c r="L1112" s="31" t="s">
        <v>55</v>
      </c>
      <c r="M1112" s="31" t="s">
        <v>51</v>
      </c>
      <c r="N1112" s="31" t="s">
        <v>50</v>
      </c>
      <c r="O1112" s="31" t="s">
        <v>57</v>
      </c>
      <c r="P1112" s="31" t="s">
        <v>50</v>
      </c>
      <c r="Q1112" s="31" t="s">
        <v>50</v>
      </c>
      <c r="R1112" s="31" t="s">
        <v>129</v>
      </c>
      <c r="S1112" s="31" t="s">
        <v>59</v>
      </c>
      <c r="T1112" s="31" t="s">
        <v>60</v>
      </c>
      <c r="U1112" s="31" t="s">
        <v>60</v>
      </c>
      <c r="V1112" s="31" t="s">
        <v>50</v>
      </c>
      <c r="W1112" s="31" t="s">
        <v>50</v>
      </c>
      <c r="X1112" s="31" t="s">
        <v>50</v>
      </c>
      <c r="Y1112" s="31" t="s">
        <v>50</v>
      </c>
      <c r="Z1112" s="31" t="s">
        <v>62</v>
      </c>
      <c r="AA1112" s="31" t="s">
        <v>50</v>
      </c>
      <c r="AB1112" s="31" t="s">
        <v>50</v>
      </c>
      <c r="AC1112" s="31" t="s">
        <v>50</v>
      </c>
      <c r="AD1112" s="31" t="s">
        <v>50</v>
      </c>
      <c r="AE1112" s="2">
        <f t="shared" si="188"/>
        <v>36</v>
      </c>
      <c r="AF1112" s="31" t="s">
        <v>52</v>
      </c>
      <c r="AG1112" s="31" t="s">
        <v>129</v>
      </c>
      <c r="AH1112" s="31" t="s">
        <v>152</v>
      </c>
      <c r="AI1112" s="31" t="s">
        <v>12345</v>
      </c>
      <c r="AJ1112" s="31">
        <f t="shared" si="189"/>
        <v>0</v>
      </c>
      <c r="AK1112" s="34">
        <f t="shared" si="190"/>
        <v>-99</v>
      </c>
      <c r="AL1112" s="30">
        <f t="shared" si="191"/>
        <v>-99</v>
      </c>
      <c r="AM1112" s="5">
        <f t="shared" si="195"/>
        <v>112.76</v>
      </c>
      <c r="AN1112" s="5">
        <f t="shared" si="196"/>
        <v>0</v>
      </c>
      <c r="AO1112" s="30">
        <f t="shared" si="197"/>
        <v>0</v>
      </c>
      <c r="AP1112" s="30">
        <f t="shared" si="192"/>
        <v>0</v>
      </c>
      <c r="AQ1112" t="str">
        <f t="shared" si="193"/>
        <v>Before 1978</v>
      </c>
      <c r="AR1112" s="2">
        <f t="shared" si="194"/>
        <v>1950</v>
      </c>
      <c r="AS1112" s="2">
        <f t="shared" si="198"/>
        <v>-99</v>
      </c>
      <c r="AT1112" s="31" t="s">
        <v>50</v>
      </c>
      <c r="AU1112" s="31" t="s">
        <v>50</v>
      </c>
      <c r="AV1112" s="31" t="s">
        <v>66</v>
      </c>
      <c r="AW1112" s="31" t="s">
        <v>57</v>
      </c>
      <c r="AX1112" s="31" t="s">
        <v>50</v>
      </c>
      <c r="AY1112" s="31" t="s">
        <v>50</v>
      </c>
      <c r="AZ1112" s="31" t="s">
        <v>152</v>
      </c>
      <c r="BA1112" s="31" t="s">
        <v>12345</v>
      </c>
      <c r="BB1112" s="31" t="s">
        <v>50</v>
      </c>
      <c r="BC1112" s="31" t="s">
        <v>50</v>
      </c>
      <c r="BD1112" s="31" t="s">
        <v>50</v>
      </c>
      <c r="BE1112" s="31" t="s">
        <v>50</v>
      </c>
      <c r="BF1112" s="31" t="s">
        <v>50</v>
      </c>
    </row>
    <row r="1113" spans="1:58" ht="45" x14ac:dyDescent="0.25">
      <c r="A1113" s="31" t="s">
        <v>2939</v>
      </c>
      <c r="B1113" s="31" t="s">
        <v>49</v>
      </c>
      <c r="C1113" s="32">
        <v>11</v>
      </c>
      <c r="D1113" s="31" t="s">
        <v>50</v>
      </c>
      <c r="E1113" s="31" t="s">
        <v>96</v>
      </c>
      <c r="F1113" s="31" t="s">
        <v>194</v>
      </c>
      <c r="G1113" s="31" t="s">
        <v>92</v>
      </c>
      <c r="H1113" s="31" t="s">
        <v>99</v>
      </c>
      <c r="I1113" s="31" t="s">
        <v>59</v>
      </c>
      <c r="J1113" s="31" t="s">
        <v>54</v>
      </c>
      <c r="K1113" s="31" t="s">
        <v>54</v>
      </c>
      <c r="L1113" s="31" t="s">
        <v>128</v>
      </c>
      <c r="M1113" s="31" t="s">
        <v>70</v>
      </c>
      <c r="N1113" s="31" t="s">
        <v>50</v>
      </c>
      <c r="O1113" s="31" t="s">
        <v>57</v>
      </c>
      <c r="P1113" s="31" t="s">
        <v>143</v>
      </c>
      <c r="Q1113" s="31" t="s">
        <v>50</v>
      </c>
      <c r="R1113" s="31" t="s">
        <v>86</v>
      </c>
      <c r="S1113" s="31" t="s">
        <v>59</v>
      </c>
      <c r="T1113" s="31" t="s">
        <v>60</v>
      </c>
      <c r="U1113" s="31" t="s">
        <v>60</v>
      </c>
      <c r="V1113" s="31" t="s">
        <v>66</v>
      </c>
      <c r="W1113" s="31" t="s">
        <v>50</v>
      </c>
      <c r="X1113" s="31" t="s">
        <v>50</v>
      </c>
      <c r="Y1113" s="31" t="s">
        <v>50</v>
      </c>
      <c r="Z1113" s="31" t="s">
        <v>62</v>
      </c>
      <c r="AA1113" s="31" t="s">
        <v>50</v>
      </c>
      <c r="AB1113" s="31" t="s">
        <v>50</v>
      </c>
      <c r="AC1113" s="31" t="s">
        <v>50</v>
      </c>
      <c r="AD1113" s="31" t="s">
        <v>72</v>
      </c>
      <c r="AE1113" s="2">
        <f t="shared" si="188"/>
        <v>36</v>
      </c>
      <c r="AF1113" s="31" t="s">
        <v>52</v>
      </c>
      <c r="AG1113" s="31" t="s">
        <v>129</v>
      </c>
      <c r="AH1113" s="31" t="s">
        <v>251</v>
      </c>
      <c r="AI1113" s="31" t="s">
        <v>12346</v>
      </c>
      <c r="AJ1113" s="31">
        <f t="shared" si="189"/>
        <v>0</v>
      </c>
      <c r="AK1113" s="34">
        <f t="shared" si="190"/>
        <v>-99</v>
      </c>
      <c r="AL1113" s="30">
        <f t="shared" si="191"/>
        <v>-99</v>
      </c>
      <c r="AM1113" s="5">
        <f t="shared" si="195"/>
        <v>141.5</v>
      </c>
      <c r="AN1113" s="5">
        <f t="shared" si="196"/>
        <v>0</v>
      </c>
      <c r="AO1113" s="30">
        <f t="shared" si="197"/>
        <v>0</v>
      </c>
      <c r="AP1113" s="30">
        <f t="shared" si="192"/>
        <v>0</v>
      </c>
      <c r="AQ1113" t="str">
        <f t="shared" si="193"/>
        <v>Before 1978</v>
      </c>
      <c r="AR1113" s="2">
        <f t="shared" si="194"/>
        <v>1965</v>
      </c>
      <c r="AS1113" s="2">
        <f t="shared" si="198"/>
        <v>-99</v>
      </c>
      <c r="AT1113" s="31" t="s">
        <v>50</v>
      </c>
      <c r="AU1113" s="31" t="s">
        <v>50</v>
      </c>
      <c r="AV1113" s="31" t="s">
        <v>66</v>
      </c>
      <c r="AW1113" s="31" t="s">
        <v>57</v>
      </c>
      <c r="AX1113" s="31" t="s">
        <v>50</v>
      </c>
      <c r="AY1113" s="31" t="s">
        <v>50</v>
      </c>
      <c r="AZ1113" s="31" t="s">
        <v>50</v>
      </c>
      <c r="BA1113" s="31" t="s">
        <v>50</v>
      </c>
      <c r="BB1113" s="31" t="s">
        <v>50</v>
      </c>
      <c r="BC1113" s="31" t="s">
        <v>50</v>
      </c>
      <c r="BD1113" s="31" t="s">
        <v>50</v>
      </c>
      <c r="BE1113" s="31" t="s">
        <v>50</v>
      </c>
      <c r="BF1113" s="31" t="s">
        <v>50</v>
      </c>
    </row>
    <row r="1114" spans="1:58" ht="45" x14ac:dyDescent="0.25">
      <c r="A1114" s="31" t="s">
        <v>2939</v>
      </c>
      <c r="B1114" s="31" t="s">
        <v>49</v>
      </c>
      <c r="C1114" s="32">
        <v>13</v>
      </c>
      <c r="D1114" s="31" t="s">
        <v>50</v>
      </c>
      <c r="E1114" s="31" t="s">
        <v>96</v>
      </c>
      <c r="F1114" s="31" t="s">
        <v>194</v>
      </c>
      <c r="G1114" s="31" t="s">
        <v>92</v>
      </c>
      <c r="H1114" s="31" t="s">
        <v>99</v>
      </c>
      <c r="I1114" s="31" t="s">
        <v>304</v>
      </c>
      <c r="J1114" s="31" t="s">
        <v>54</v>
      </c>
      <c r="K1114" s="31" t="s">
        <v>54</v>
      </c>
      <c r="L1114" s="31" t="s">
        <v>55</v>
      </c>
      <c r="M1114" s="31" t="s">
        <v>51</v>
      </c>
      <c r="N1114" s="31" t="s">
        <v>50</v>
      </c>
      <c r="O1114" s="31" t="s">
        <v>57</v>
      </c>
      <c r="P1114" s="31" t="s">
        <v>368</v>
      </c>
      <c r="Q1114" s="31" t="s">
        <v>50</v>
      </c>
      <c r="R1114" s="31" t="s">
        <v>74</v>
      </c>
      <c r="S1114" s="31" t="s">
        <v>59</v>
      </c>
      <c r="T1114" s="31" t="s">
        <v>60</v>
      </c>
      <c r="U1114" s="31" t="s">
        <v>60</v>
      </c>
      <c r="V1114" s="31" t="s">
        <v>86</v>
      </c>
      <c r="W1114" s="31" t="s">
        <v>50</v>
      </c>
      <c r="X1114" s="31" t="s">
        <v>50</v>
      </c>
      <c r="Y1114" s="31" t="s">
        <v>60</v>
      </c>
      <c r="Z1114" s="31" t="s">
        <v>62</v>
      </c>
      <c r="AA1114" s="31" t="s">
        <v>50</v>
      </c>
      <c r="AB1114" s="31" t="s">
        <v>50</v>
      </c>
      <c r="AC1114" s="31" t="s">
        <v>50</v>
      </c>
      <c r="AD1114" s="31" t="s">
        <v>72</v>
      </c>
      <c r="AE1114" s="2">
        <f t="shared" si="188"/>
        <v>36</v>
      </c>
      <c r="AF1114" s="31" t="s">
        <v>52</v>
      </c>
      <c r="AG1114" s="31" t="s">
        <v>129</v>
      </c>
      <c r="AH1114" s="31" t="s">
        <v>144</v>
      </c>
      <c r="AI1114" s="31" t="s">
        <v>12347</v>
      </c>
      <c r="AJ1114" s="31">
        <f t="shared" si="189"/>
        <v>0</v>
      </c>
      <c r="AK1114" s="34">
        <f t="shared" si="190"/>
        <v>-99</v>
      </c>
      <c r="AL1114" s="30">
        <f t="shared" si="191"/>
        <v>-99</v>
      </c>
      <c r="AM1114" s="5">
        <f t="shared" si="195"/>
        <v>141.5</v>
      </c>
      <c r="AN1114" s="5">
        <f t="shared" si="196"/>
        <v>0</v>
      </c>
      <c r="AO1114" s="30">
        <f t="shared" si="197"/>
        <v>0</v>
      </c>
      <c r="AP1114" s="30">
        <f t="shared" si="192"/>
        <v>0</v>
      </c>
      <c r="AQ1114" t="str">
        <f t="shared" si="193"/>
        <v>Before 1978</v>
      </c>
      <c r="AR1114" s="2">
        <f t="shared" si="194"/>
        <v>1965</v>
      </c>
      <c r="AS1114" s="2">
        <f t="shared" si="198"/>
        <v>-99</v>
      </c>
      <c r="AT1114" s="31" t="s">
        <v>50</v>
      </c>
      <c r="AU1114" s="31" t="s">
        <v>50</v>
      </c>
      <c r="AV1114" s="31" t="s">
        <v>66</v>
      </c>
      <c r="AW1114" s="31" t="s">
        <v>57</v>
      </c>
      <c r="AX1114" s="31" t="s">
        <v>50</v>
      </c>
      <c r="AY1114" s="31" t="s">
        <v>50</v>
      </c>
      <c r="AZ1114" s="31" t="s">
        <v>144</v>
      </c>
      <c r="BA1114" s="31" t="s">
        <v>12347</v>
      </c>
      <c r="BB1114" s="31" t="s">
        <v>50</v>
      </c>
      <c r="BC1114" s="31" t="s">
        <v>50</v>
      </c>
      <c r="BD1114" s="31" t="s">
        <v>50</v>
      </c>
      <c r="BE1114" s="31" t="s">
        <v>50</v>
      </c>
      <c r="BF1114" s="31" t="s">
        <v>50</v>
      </c>
    </row>
    <row r="1115" spans="1:58" ht="45" x14ac:dyDescent="0.25">
      <c r="A1115" s="31" t="s">
        <v>2943</v>
      </c>
      <c r="B1115" s="31" t="s">
        <v>49</v>
      </c>
      <c r="C1115" s="32">
        <v>2</v>
      </c>
      <c r="D1115" s="31" t="s">
        <v>50</v>
      </c>
      <c r="E1115" s="31" t="s">
        <v>84</v>
      </c>
      <c r="F1115" s="31" t="s">
        <v>85</v>
      </c>
      <c r="G1115" s="31" t="s">
        <v>194</v>
      </c>
      <c r="H1115" s="31" t="s">
        <v>92</v>
      </c>
      <c r="I1115" s="31" t="s">
        <v>53</v>
      </c>
      <c r="J1115" s="31" t="s">
        <v>54</v>
      </c>
      <c r="K1115" s="31" t="s">
        <v>54</v>
      </c>
      <c r="L1115" s="31" t="s">
        <v>55</v>
      </c>
      <c r="M1115" s="31" t="s">
        <v>72</v>
      </c>
      <c r="N1115" s="31" t="s">
        <v>50</v>
      </c>
      <c r="O1115" s="31" t="s">
        <v>57</v>
      </c>
      <c r="P1115" s="31" t="s">
        <v>50</v>
      </c>
      <c r="Q1115" s="31" t="s">
        <v>498</v>
      </c>
      <c r="R1115" s="31" t="s">
        <v>58</v>
      </c>
      <c r="S1115" s="31" t="s">
        <v>53</v>
      </c>
      <c r="T1115" s="31" t="s">
        <v>60</v>
      </c>
      <c r="U1115" s="31" t="s">
        <v>60</v>
      </c>
      <c r="V1115" s="31" t="s">
        <v>66</v>
      </c>
      <c r="W1115" s="31" t="s">
        <v>50</v>
      </c>
      <c r="X1115" s="31" t="s">
        <v>161</v>
      </c>
      <c r="Y1115" s="31" t="s">
        <v>60</v>
      </c>
      <c r="Z1115" s="31" t="s">
        <v>62</v>
      </c>
      <c r="AA1115" s="31" t="s">
        <v>50</v>
      </c>
      <c r="AB1115" s="31" t="s">
        <v>50</v>
      </c>
      <c r="AC1115" s="31" t="s">
        <v>87</v>
      </c>
      <c r="AD1115" s="31" t="s">
        <v>72</v>
      </c>
      <c r="AE1115" s="2">
        <f t="shared" si="188"/>
        <v>36</v>
      </c>
      <c r="AF1115" s="31" t="s">
        <v>52</v>
      </c>
      <c r="AG1115" s="31" t="s">
        <v>129</v>
      </c>
      <c r="AH1115" s="31" t="s">
        <v>152</v>
      </c>
      <c r="AI1115" s="31" t="s">
        <v>12348</v>
      </c>
      <c r="AJ1115" s="31">
        <f t="shared" si="189"/>
        <v>0</v>
      </c>
      <c r="AK1115" s="34">
        <f t="shared" si="190"/>
        <v>-99</v>
      </c>
      <c r="AL1115" s="30">
        <f t="shared" si="191"/>
        <v>-99</v>
      </c>
      <c r="AM1115" s="5">
        <f t="shared" si="195"/>
        <v>141.5</v>
      </c>
      <c r="AN1115" s="5">
        <f t="shared" si="196"/>
        <v>0</v>
      </c>
      <c r="AO1115" s="30">
        <f t="shared" si="197"/>
        <v>0</v>
      </c>
      <c r="AP1115" s="30">
        <f t="shared" si="192"/>
        <v>0</v>
      </c>
      <c r="AQ1115" t="str">
        <f t="shared" si="193"/>
        <v>Before 1978</v>
      </c>
      <c r="AR1115" s="2">
        <f t="shared" si="194"/>
        <v>1958</v>
      </c>
      <c r="AS1115" s="2">
        <f t="shared" si="198"/>
        <v>-99</v>
      </c>
      <c r="AT1115" s="31" t="s">
        <v>50</v>
      </c>
      <c r="AU1115" s="31" t="s">
        <v>50</v>
      </c>
      <c r="AV1115" s="31" t="s">
        <v>66</v>
      </c>
      <c r="AW1115" s="31" t="s">
        <v>57</v>
      </c>
      <c r="AX1115" s="31" t="s">
        <v>67</v>
      </c>
      <c r="AY1115" s="31" t="s">
        <v>68</v>
      </c>
      <c r="AZ1115" s="31" t="s">
        <v>152</v>
      </c>
      <c r="BA1115" s="31" t="s">
        <v>12349</v>
      </c>
      <c r="BB1115" s="31" t="s">
        <v>50</v>
      </c>
      <c r="BC1115" s="31" t="s">
        <v>50</v>
      </c>
      <c r="BD1115" s="31" t="s">
        <v>50</v>
      </c>
      <c r="BE1115" s="31" t="s">
        <v>50</v>
      </c>
      <c r="BF1115" s="31" t="s">
        <v>50</v>
      </c>
    </row>
    <row r="1116" spans="1:58" ht="45" x14ac:dyDescent="0.25">
      <c r="A1116" s="31" t="s">
        <v>2943</v>
      </c>
      <c r="B1116" s="31" t="s">
        <v>49</v>
      </c>
      <c r="C1116" s="32">
        <v>3</v>
      </c>
      <c r="D1116" s="31" t="s">
        <v>50</v>
      </c>
      <c r="E1116" s="31" t="s">
        <v>84</v>
      </c>
      <c r="F1116" s="31" t="s">
        <v>85</v>
      </c>
      <c r="G1116" s="31" t="s">
        <v>194</v>
      </c>
      <c r="H1116" s="31" t="s">
        <v>92</v>
      </c>
      <c r="I1116" s="31" t="s">
        <v>97</v>
      </c>
      <c r="J1116" s="31" t="s">
        <v>54</v>
      </c>
      <c r="K1116" s="31" t="s">
        <v>54</v>
      </c>
      <c r="L1116" s="31" t="s">
        <v>55</v>
      </c>
      <c r="M1116" s="31" t="s">
        <v>52</v>
      </c>
      <c r="N1116" s="31" t="s">
        <v>50</v>
      </c>
      <c r="O1116" s="31" t="s">
        <v>57</v>
      </c>
      <c r="P1116" s="31" t="s">
        <v>50</v>
      </c>
      <c r="Q1116" s="31" t="s">
        <v>498</v>
      </c>
      <c r="R1116" s="31" t="s">
        <v>58</v>
      </c>
      <c r="S1116" s="31" t="s">
        <v>53</v>
      </c>
      <c r="T1116" s="31" t="s">
        <v>60</v>
      </c>
      <c r="U1116" s="31" t="s">
        <v>60</v>
      </c>
      <c r="V1116" s="31" t="s">
        <v>66</v>
      </c>
      <c r="W1116" s="31" t="s">
        <v>50</v>
      </c>
      <c r="X1116" s="31" t="s">
        <v>161</v>
      </c>
      <c r="Y1116" s="31" t="s">
        <v>60</v>
      </c>
      <c r="Z1116" s="31" t="s">
        <v>62</v>
      </c>
      <c r="AA1116" s="31" t="s">
        <v>50</v>
      </c>
      <c r="AB1116" s="31" t="s">
        <v>50</v>
      </c>
      <c r="AC1116" s="31" t="s">
        <v>87</v>
      </c>
      <c r="AD1116" s="31" t="s">
        <v>72</v>
      </c>
      <c r="AE1116" s="2">
        <f t="shared" si="188"/>
        <v>36</v>
      </c>
      <c r="AF1116" s="31" t="s">
        <v>52</v>
      </c>
      <c r="AG1116" s="31" t="s">
        <v>129</v>
      </c>
      <c r="AH1116" s="31" t="s">
        <v>152</v>
      </c>
      <c r="AI1116" s="31" t="s">
        <v>12349</v>
      </c>
      <c r="AJ1116" s="31">
        <f t="shared" si="189"/>
        <v>0</v>
      </c>
      <c r="AK1116" s="34">
        <f t="shared" si="190"/>
        <v>-99</v>
      </c>
      <c r="AL1116" s="30">
        <f t="shared" si="191"/>
        <v>-99</v>
      </c>
      <c r="AM1116" s="5">
        <f t="shared" si="195"/>
        <v>141.5</v>
      </c>
      <c r="AN1116" s="5">
        <f t="shared" si="196"/>
        <v>0</v>
      </c>
      <c r="AO1116" s="30">
        <f t="shared" si="197"/>
        <v>0</v>
      </c>
      <c r="AP1116" s="30">
        <f t="shared" si="192"/>
        <v>0</v>
      </c>
      <c r="AQ1116" t="str">
        <f t="shared" si="193"/>
        <v>Before 1978</v>
      </c>
      <c r="AR1116" s="2">
        <f t="shared" si="194"/>
        <v>1958</v>
      </c>
      <c r="AS1116" s="2">
        <f t="shared" si="198"/>
        <v>-99</v>
      </c>
      <c r="AT1116" s="31" t="s">
        <v>50</v>
      </c>
      <c r="AU1116" s="31" t="s">
        <v>50</v>
      </c>
      <c r="AV1116" s="31" t="s">
        <v>66</v>
      </c>
      <c r="AW1116" s="31" t="s">
        <v>57</v>
      </c>
      <c r="AX1116" s="31" t="s">
        <v>67</v>
      </c>
      <c r="AY1116" s="31" t="s">
        <v>68</v>
      </c>
      <c r="AZ1116" s="31" t="s">
        <v>152</v>
      </c>
      <c r="BA1116" s="31" t="s">
        <v>12349</v>
      </c>
      <c r="BB1116" s="31" t="s">
        <v>50</v>
      </c>
      <c r="BC1116" s="31" t="s">
        <v>50</v>
      </c>
      <c r="BD1116" s="31" t="s">
        <v>50</v>
      </c>
      <c r="BE1116" s="31" t="s">
        <v>50</v>
      </c>
      <c r="BF1116" s="31" t="s">
        <v>50</v>
      </c>
    </row>
    <row r="1117" spans="1:58" ht="45" x14ac:dyDescent="0.25">
      <c r="A1117" s="31" t="s">
        <v>2943</v>
      </c>
      <c r="B1117" s="31" t="s">
        <v>49</v>
      </c>
      <c r="C1117" s="32">
        <v>4</v>
      </c>
      <c r="D1117" s="31" t="s">
        <v>50</v>
      </c>
      <c r="E1117" s="31" t="s">
        <v>84</v>
      </c>
      <c r="F1117" s="31" t="s">
        <v>85</v>
      </c>
      <c r="G1117" s="31" t="s">
        <v>194</v>
      </c>
      <c r="H1117" s="31" t="s">
        <v>92</v>
      </c>
      <c r="I1117" s="31" t="s">
        <v>12350</v>
      </c>
      <c r="J1117" s="31" t="s">
        <v>54</v>
      </c>
      <c r="K1117" s="31" t="s">
        <v>54</v>
      </c>
      <c r="L1117" s="31" t="s">
        <v>55</v>
      </c>
      <c r="M1117" s="31" t="s">
        <v>52</v>
      </c>
      <c r="N1117" s="31" t="s">
        <v>50</v>
      </c>
      <c r="O1117" s="31" t="s">
        <v>57</v>
      </c>
      <c r="P1117" s="31" t="s">
        <v>50</v>
      </c>
      <c r="Q1117" s="31" t="s">
        <v>498</v>
      </c>
      <c r="R1117" s="31" t="s">
        <v>58</v>
      </c>
      <c r="S1117" s="31" t="s">
        <v>53</v>
      </c>
      <c r="T1117" s="31" t="s">
        <v>60</v>
      </c>
      <c r="U1117" s="31" t="s">
        <v>60</v>
      </c>
      <c r="V1117" s="31" t="s">
        <v>66</v>
      </c>
      <c r="W1117" s="31" t="s">
        <v>50</v>
      </c>
      <c r="X1117" s="31" t="s">
        <v>161</v>
      </c>
      <c r="Y1117" s="31" t="s">
        <v>60</v>
      </c>
      <c r="Z1117" s="31" t="s">
        <v>62</v>
      </c>
      <c r="AA1117" s="31" t="s">
        <v>50</v>
      </c>
      <c r="AB1117" s="31" t="s">
        <v>50</v>
      </c>
      <c r="AC1117" s="31" t="s">
        <v>87</v>
      </c>
      <c r="AD1117" s="31" t="s">
        <v>72</v>
      </c>
      <c r="AE1117" s="2">
        <f t="shared" si="188"/>
        <v>36</v>
      </c>
      <c r="AF1117" s="31" t="s">
        <v>52</v>
      </c>
      <c r="AG1117" s="31" t="s">
        <v>129</v>
      </c>
      <c r="AH1117" s="31" t="s">
        <v>152</v>
      </c>
      <c r="AI1117" s="31" t="s">
        <v>12349</v>
      </c>
      <c r="AJ1117" s="31">
        <f t="shared" si="189"/>
        <v>0</v>
      </c>
      <c r="AK1117" s="34">
        <f t="shared" si="190"/>
        <v>-99</v>
      </c>
      <c r="AL1117" s="30">
        <f t="shared" si="191"/>
        <v>-99</v>
      </c>
      <c r="AM1117" s="5">
        <f t="shared" si="195"/>
        <v>141.5</v>
      </c>
      <c r="AN1117" s="5">
        <f t="shared" si="196"/>
        <v>0</v>
      </c>
      <c r="AO1117" s="30">
        <f t="shared" si="197"/>
        <v>0</v>
      </c>
      <c r="AP1117" s="30">
        <f t="shared" si="192"/>
        <v>0</v>
      </c>
      <c r="AQ1117" t="str">
        <f t="shared" si="193"/>
        <v>Before 1978</v>
      </c>
      <c r="AR1117" s="2">
        <f t="shared" si="194"/>
        <v>1958</v>
      </c>
      <c r="AS1117" s="2">
        <f t="shared" si="198"/>
        <v>-99</v>
      </c>
      <c r="AT1117" s="31" t="s">
        <v>50</v>
      </c>
      <c r="AU1117" s="31" t="s">
        <v>50</v>
      </c>
      <c r="AV1117" s="31" t="s">
        <v>66</v>
      </c>
      <c r="AW1117" s="31" t="s">
        <v>57</v>
      </c>
      <c r="AX1117" s="31" t="s">
        <v>67</v>
      </c>
      <c r="AY1117" s="31" t="s">
        <v>68</v>
      </c>
      <c r="AZ1117" s="31" t="s">
        <v>152</v>
      </c>
      <c r="BA1117" s="31" t="s">
        <v>12349</v>
      </c>
      <c r="BB1117" s="31" t="s">
        <v>50</v>
      </c>
      <c r="BC1117" s="31" t="s">
        <v>50</v>
      </c>
      <c r="BD1117" s="31" t="s">
        <v>50</v>
      </c>
      <c r="BE1117" s="31" t="s">
        <v>50</v>
      </c>
      <c r="BF1117" s="31" t="s">
        <v>50</v>
      </c>
    </row>
    <row r="1118" spans="1:58" ht="45" x14ac:dyDescent="0.25">
      <c r="A1118" s="31" t="s">
        <v>2943</v>
      </c>
      <c r="B1118" s="31" t="s">
        <v>49</v>
      </c>
      <c r="C1118" s="32">
        <v>5</v>
      </c>
      <c r="D1118" s="31" t="s">
        <v>50</v>
      </c>
      <c r="E1118" s="31" t="s">
        <v>84</v>
      </c>
      <c r="F1118" s="31" t="s">
        <v>85</v>
      </c>
      <c r="G1118" s="31" t="s">
        <v>194</v>
      </c>
      <c r="H1118" s="31" t="s">
        <v>92</v>
      </c>
      <c r="I1118" s="31" t="s">
        <v>304</v>
      </c>
      <c r="J1118" s="31" t="s">
        <v>54</v>
      </c>
      <c r="K1118" s="31" t="s">
        <v>54</v>
      </c>
      <c r="L1118" s="31" t="s">
        <v>55</v>
      </c>
      <c r="M1118" s="31" t="s">
        <v>51</v>
      </c>
      <c r="N1118" s="31" t="s">
        <v>50</v>
      </c>
      <c r="O1118" s="31" t="s">
        <v>57</v>
      </c>
      <c r="P1118" s="31" t="s">
        <v>50</v>
      </c>
      <c r="Q1118" s="31" t="s">
        <v>498</v>
      </c>
      <c r="R1118" s="31" t="s">
        <v>58</v>
      </c>
      <c r="S1118" s="31" t="s">
        <v>53</v>
      </c>
      <c r="T1118" s="31" t="s">
        <v>60</v>
      </c>
      <c r="U1118" s="31" t="s">
        <v>60</v>
      </c>
      <c r="V1118" s="31" t="s">
        <v>66</v>
      </c>
      <c r="W1118" s="31" t="s">
        <v>50</v>
      </c>
      <c r="X1118" s="31" t="s">
        <v>116</v>
      </c>
      <c r="Y1118" s="31" t="s">
        <v>60</v>
      </c>
      <c r="Z1118" s="31" t="s">
        <v>62</v>
      </c>
      <c r="AA1118" s="31" t="s">
        <v>50</v>
      </c>
      <c r="AB1118" s="31" t="s">
        <v>50</v>
      </c>
      <c r="AC1118" s="31" t="s">
        <v>87</v>
      </c>
      <c r="AD1118" s="31" t="s">
        <v>72</v>
      </c>
      <c r="AE1118" s="2">
        <f t="shared" si="188"/>
        <v>36</v>
      </c>
      <c r="AF1118" s="31" t="s">
        <v>52</v>
      </c>
      <c r="AG1118" s="31" t="s">
        <v>129</v>
      </c>
      <c r="AH1118" s="31" t="s">
        <v>152</v>
      </c>
      <c r="AI1118" s="31" t="s">
        <v>12349</v>
      </c>
      <c r="AJ1118" s="31">
        <f t="shared" si="189"/>
        <v>0</v>
      </c>
      <c r="AK1118" s="34">
        <f t="shared" si="190"/>
        <v>-99</v>
      </c>
      <c r="AL1118" s="30">
        <f t="shared" si="191"/>
        <v>-99</v>
      </c>
      <c r="AM1118" s="5">
        <f t="shared" si="195"/>
        <v>141.5</v>
      </c>
      <c r="AN1118" s="5">
        <f t="shared" si="196"/>
        <v>0</v>
      </c>
      <c r="AO1118" s="30">
        <f t="shared" si="197"/>
        <v>0</v>
      </c>
      <c r="AP1118" s="30">
        <f t="shared" si="192"/>
        <v>0</v>
      </c>
      <c r="AQ1118" t="str">
        <f t="shared" si="193"/>
        <v>Before 1978</v>
      </c>
      <c r="AR1118" s="2">
        <f t="shared" si="194"/>
        <v>1958</v>
      </c>
      <c r="AS1118" s="2">
        <f t="shared" si="198"/>
        <v>-99</v>
      </c>
      <c r="AT1118" s="31" t="s">
        <v>50</v>
      </c>
      <c r="AU1118" s="31" t="s">
        <v>50</v>
      </c>
      <c r="AV1118" s="31" t="s">
        <v>66</v>
      </c>
      <c r="AW1118" s="31" t="s">
        <v>57</v>
      </c>
      <c r="AX1118" s="31" t="s">
        <v>67</v>
      </c>
      <c r="AY1118" s="31" t="s">
        <v>68</v>
      </c>
      <c r="AZ1118" s="31" t="s">
        <v>152</v>
      </c>
      <c r="BA1118" s="31" t="s">
        <v>12349</v>
      </c>
      <c r="BB1118" s="31" t="s">
        <v>50</v>
      </c>
      <c r="BC1118" s="31" t="s">
        <v>50</v>
      </c>
      <c r="BD1118" s="31" t="s">
        <v>50</v>
      </c>
      <c r="BE1118" s="31" t="s">
        <v>50</v>
      </c>
      <c r="BF1118" s="31" t="s">
        <v>50</v>
      </c>
    </row>
    <row r="1119" spans="1:58" ht="45" x14ac:dyDescent="0.25">
      <c r="A1119" s="31" t="s">
        <v>2956</v>
      </c>
      <c r="B1119" s="31" t="s">
        <v>49</v>
      </c>
      <c r="C1119" s="32">
        <v>1</v>
      </c>
      <c r="D1119" s="31" t="s">
        <v>50</v>
      </c>
      <c r="E1119" s="31" t="s">
        <v>71</v>
      </c>
      <c r="F1119" s="31" t="s">
        <v>96</v>
      </c>
      <c r="G1119" s="31" t="s">
        <v>194</v>
      </c>
      <c r="H1119" s="31" t="s">
        <v>92</v>
      </c>
      <c r="I1119" s="31" t="s">
        <v>53</v>
      </c>
      <c r="J1119" s="31" t="s">
        <v>54</v>
      </c>
      <c r="K1119" s="31" t="s">
        <v>54</v>
      </c>
      <c r="L1119" s="31" t="s">
        <v>128</v>
      </c>
      <c r="M1119" s="31" t="s">
        <v>72</v>
      </c>
      <c r="N1119" s="31" t="s">
        <v>50</v>
      </c>
      <c r="O1119" s="31" t="s">
        <v>57</v>
      </c>
      <c r="P1119" s="31" t="s">
        <v>359</v>
      </c>
      <c r="Q1119" s="31" t="s">
        <v>50</v>
      </c>
      <c r="R1119" s="31" t="s">
        <v>58</v>
      </c>
      <c r="S1119" s="31" t="s">
        <v>58</v>
      </c>
      <c r="T1119" s="31" t="s">
        <v>60</v>
      </c>
      <c r="U1119" s="31" t="s">
        <v>60</v>
      </c>
      <c r="V1119" s="31" t="s">
        <v>60</v>
      </c>
      <c r="W1119" s="31" t="s">
        <v>50</v>
      </c>
      <c r="X1119" s="31" t="s">
        <v>50</v>
      </c>
      <c r="Y1119" s="31" t="s">
        <v>50</v>
      </c>
      <c r="Z1119" s="31" t="s">
        <v>62</v>
      </c>
      <c r="AA1119" s="31" t="s">
        <v>50</v>
      </c>
      <c r="AB1119" s="31" t="s">
        <v>50</v>
      </c>
      <c r="AC1119" s="31" t="s">
        <v>87</v>
      </c>
      <c r="AD1119" s="31" t="s">
        <v>72</v>
      </c>
      <c r="AE1119" s="2">
        <f t="shared" si="188"/>
        <v>36</v>
      </c>
      <c r="AF1119" s="31" t="s">
        <v>191</v>
      </c>
      <c r="AG1119" s="31" t="s">
        <v>76</v>
      </c>
      <c r="AH1119" s="31" t="s">
        <v>924</v>
      </c>
      <c r="AI1119" s="31" t="s">
        <v>1344</v>
      </c>
      <c r="AJ1119" s="31">
        <f t="shared" si="189"/>
        <v>0</v>
      </c>
      <c r="AK1119" s="34">
        <f t="shared" si="190"/>
        <v>-99</v>
      </c>
      <c r="AL1119" s="30">
        <f t="shared" si="191"/>
        <v>-99</v>
      </c>
      <c r="AM1119" s="5">
        <f t="shared" si="195"/>
        <v>654.27</v>
      </c>
      <c r="AN1119" s="5">
        <f t="shared" si="196"/>
        <v>0</v>
      </c>
      <c r="AO1119" s="30">
        <f t="shared" si="197"/>
        <v>0</v>
      </c>
      <c r="AP1119" s="30">
        <f t="shared" si="192"/>
        <v>0</v>
      </c>
      <c r="AQ1119" t="str">
        <f t="shared" si="193"/>
        <v>1978 - 1992</v>
      </c>
      <c r="AR1119" s="2">
        <f t="shared" si="194"/>
        <v>1986</v>
      </c>
      <c r="AS1119" s="2">
        <f t="shared" si="198"/>
        <v>-99</v>
      </c>
      <c r="AT1119" s="31" t="s">
        <v>50</v>
      </c>
      <c r="AU1119" s="31" t="s">
        <v>50</v>
      </c>
      <c r="AV1119" s="31" t="s">
        <v>66</v>
      </c>
      <c r="AW1119" s="31" t="s">
        <v>57</v>
      </c>
      <c r="AX1119" s="31" t="s">
        <v>50</v>
      </c>
      <c r="AY1119" s="31" t="s">
        <v>50</v>
      </c>
      <c r="AZ1119" s="31" t="s">
        <v>50</v>
      </c>
      <c r="BA1119" s="31" t="s">
        <v>50</v>
      </c>
      <c r="BB1119" s="31" t="s">
        <v>50</v>
      </c>
      <c r="BC1119" s="31" t="s">
        <v>50</v>
      </c>
      <c r="BD1119" s="31" t="s">
        <v>50</v>
      </c>
      <c r="BE1119" s="31" t="s">
        <v>50</v>
      </c>
      <c r="BF1119" s="31" t="s">
        <v>50</v>
      </c>
    </row>
    <row r="1120" spans="1:58" ht="45" x14ac:dyDescent="0.25">
      <c r="A1120" s="31" t="s">
        <v>3026</v>
      </c>
      <c r="B1120" s="31" t="s">
        <v>49</v>
      </c>
      <c r="C1120" s="32">
        <v>1</v>
      </c>
      <c r="D1120" s="31" t="s">
        <v>50</v>
      </c>
      <c r="E1120" s="31" t="s">
        <v>85</v>
      </c>
      <c r="F1120" s="31" t="s">
        <v>70</v>
      </c>
      <c r="G1120" s="31" t="s">
        <v>50</v>
      </c>
      <c r="H1120" s="31" t="s">
        <v>50</v>
      </c>
      <c r="I1120" s="31" t="s">
        <v>53</v>
      </c>
      <c r="J1120" s="31" t="s">
        <v>54</v>
      </c>
      <c r="K1120" s="31" t="s">
        <v>54</v>
      </c>
      <c r="L1120" s="31" t="s">
        <v>55</v>
      </c>
      <c r="M1120" s="31" t="s">
        <v>71</v>
      </c>
      <c r="N1120" s="31" t="s">
        <v>50</v>
      </c>
      <c r="O1120" s="31" t="s">
        <v>57</v>
      </c>
      <c r="P1120" s="31" t="s">
        <v>50</v>
      </c>
      <c r="Q1120" s="31" t="s">
        <v>12240</v>
      </c>
      <c r="R1120" s="31" t="s">
        <v>58</v>
      </c>
      <c r="S1120" s="31" t="s">
        <v>53</v>
      </c>
      <c r="T1120" s="31" t="s">
        <v>60</v>
      </c>
      <c r="U1120" s="31" t="s">
        <v>60</v>
      </c>
      <c r="V1120" s="31" t="s">
        <v>66</v>
      </c>
      <c r="W1120" s="31" t="s">
        <v>50</v>
      </c>
      <c r="X1120" s="31" t="s">
        <v>161</v>
      </c>
      <c r="Y1120" s="31" t="s">
        <v>60</v>
      </c>
      <c r="Z1120" s="31" t="s">
        <v>62</v>
      </c>
      <c r="AA1120" s="31" t="s">
        <v>50</v>
      </c>
      <c r="AB1120" s="31" t="s">
        <v>50</v>
      </c>
      <c r="AC1120" s="31" t="s">
        <v>87</v>
      </c>
      <c r="AD1120" s="31" t="s">
        <v>72</v>
      </c>
      <c r="AE1120" s="2">
        <f t="shared" si="188"/>
        <v>36</v>
      </c>
      <c r="AF1120" s="31" t="s">
        <v>52</v>
      </c>
      <c r="AG1120" s="31" t="s">
        <v>129</v>
      </c>
      <c r="AH1120" s="31" t="s">
        <v>1322</v>
      </c>
      <c r="AI1120" s="31" t="s">
        <v>12351</v>
      </c>
      <c r="AJ1120" s="31">
        <f t="shared" si="189"/>
        <v>0</v>
      </c>
      <c r="AK1120" s="34">
        <f t="shared" si="190"/>
        <v>-99</v>
      </c>
      <c r="AL1120" s="30">
        <f t="shared" si="191"/>
        <v>-99</v>
      </c>
      <c r="AM1120" s="5">
        <f t="shared" si="195"/>
        <v>39.96</v>
      </c>
      <c r="AN1120" s="5">
        <f t="shared" si="196"/>
        <v>0</v>
      </c>
      <c r="AO1120" s="30">
        <f t="shared" si="197"/>
        <v>0</v>
      </c>
      <c r="AP1120" s="30">
        <f t="shared" si="192"/>
        <v>0</v>
      </c>
      <c r="AQ1120" t="str">
        <f t="shared" si="193"/>
        <v>Before 1978</v>
      </c>
      <c r="AR1120" s="2">
        <f t="shared" si="194"/>
        <v>1952</v>
      </c>
      <c r="AS1120" s="2">
        <f t="shared" si="198"/>
        <v>-99</v>
      </c>
      <c r="AT1120" s="31" t="s">
        <v>50</v>
      </c>
      <c r="AU1120" s="31" t="s">
        <v>50</v>
      </c>
      <c r="AV1120" s="31" t="s">
        <v>66</v>
      </c>
      <c r="AW1120" s="31" t="s">
        <v>57</v>
      </c>
      <c r="AX1120" s="31" t="s">
        <v>67</v>
      </c>
      <c r="AY1120" s="31" t="s">
        <v>68</v>
      </c>
      <c r="AZ1120" s="31" t="s">
        <v>1322</v>
      </c>
      <c r="BA1120" s="31" t="s">
        <v>12351</v>
      </c>
      <c r="BB1120" s="31" t="s">
        <v>50</v>
      </c>
      <c r="BC1120" s="31" t="s">
        <v>50</v>
      </c>
      <c r="BD1120" s="31" t="s">
        <v>50</v>
      </c>
      <c r="BE1120" s="31" t="s">
        <v>50</v>
      </c>
      <c r="BF1120" s="31" t="s">
        <v>50</v>
      </c>
    </row>
    <row r="1121" spans="1:58" ht="45" x14ac:dyDescent="0.25">
      <c r="A1121" s="31" t="s">
        <v>3026</v>
      </c>
      <c r="B1121" s="31" t="s">
        <v>49</v>
      </c>
      <c r="C1121" s="32">
        <v>2</v>
      </c>
      <c r="D1121" s="31" t="s">
        <v>50</v>
      </c>
      <c r="E1121" s="31" t="s">
        <v>85</v>
      </c>
      <c r="F1121" s="31" t="s">
        <v>70</v>
      </c>
      <c r="G1121" s="31" t="s">
        <v>50</v>
      </c>
      <c r="H1121" s="31" t="s">
        <v>50</v>
      </c>
      <c r="I1121" s="31" t="s">
        <v>97</v>
      </c>
      <c r="J1121" s="31" t="s">
        <v>54</v>
      </c>
      <c r="K1121" s="31" t="s">
        <v>54</v>
      </c>
      <c r="L1121" s="31" t="s">
        <v>55</v>
      </c>
      <c r="M1121" s="31" t="s">
        <v>85</v>
      </c>
      <c r="N1121" s="31" t="s">
        <v>50</v>
      </c>
      <c r="O1121" s="31" t="s">
        <v>57</v>
      </c>
      <c r="P1121" s="31" t="s">
        <v>50</v>
      </c>
      <c r="Q1121" s="31" t="s">
        <v>12240</v>
      </c>
      <c r="R1121" s="31" t="s">
        <v>58</v>
      </c>
      <c r="S1121" s="31" t="s">
        <v>53</v>
      </c>
      <c r="T1121" s="31" t="s">
        <v>60</v>
      </c>
      <c r="U1121" s="31" t="s">
        <v>60</v>
      </c>
      <c r="V1121" s="31" t="s">
        <v>66</v>
      </c>
      <c r="W1121" s="31" t="s">
        <v>50</v>
      </c>
      <c r="X1121" s="31" t="s">
        <v>161</v>
      </c>
      <c r="Y1121" s="31" t="s">
        <v>60</v>
      </c>
      <c r="Z1121" s="31" t="s">
        <v>62</v>
      </c>
      <c r="AA1121" s="31" t="s">
        <v>50</v>
      </c>
      <c r="AB1121" s="31" t="s">
        <v>50</v>
      </c>
      <c r="AC1121" s="31" t="s">
        <v>87</v>
      </c>
      <c r="AD1121" s="31" t="s">
        <v>72</v>
      </c>
      <c r="AE1121" s="2">
        <f t="shared" si="188"/>
        <v>36</v>
      </c>
      <c r="AF1121" s="31" t="s">
        <v>52</v>
      </c>
      <c r="AG1121" s="31" t="s">
        <v>129</v>
      </c>
      <c r="AH1121" s="31" t="s">
        <v>1322</v>
      </c>
      <c r="AI1121" s="31" t="s">
        <v>12351</v>
      </c>
      <c r="AJ1121" s="31">
        <f t="shared" si="189"/>
        <v>0</v>
      </c>
      <c r="AK1121" s="34">
        <f t="shared" si="190"/>
        <v>-99</v>
      </c>
      <c r="AL1121" s="30">
        <f t="shared" si="191"/>
        <v>-99</v>
      </c>
      <c r="AM1121" s="5">
        <f t="shared" si="195"/>
        <v>39.96</v>
      </c>
      <c r="AN1121" s="5">
        <f t="shared" si="196"/>
        <v>0</v>
      </c>
      <c r="AO1121" s="30">
        <f t="shared" si="197"/>
        <v>0</v>
      </c>
      <c r="AP1121" s="30">
        <f t="shared" si="192"/>
        <v>0</v>
      </c>
      <c r="AQ1121" t="str">
        <f t="shared" si="193"/>
        <v>Before 1978</v>
      </c>
      <c r="AR1121" s="2">
        <f t="shared" si="194"/>
        <v>1952</v>
      </c>
      <c r="AS1121" s="2">
        <f t="shared" si="198"/>
        <v>-99</v>
      </c>
      <c r="AT1121" s="31" t="s">
        <v>50</v>
      </c>
      <c r="AU1121" s="31" t="s">
        <v>50</v>
      </c>
      <c r="AV1121" s="31" t="s">
        <v>66</v>
      </c>
      <c r="AW1121" s="31" t="s">
        <v>57</v>
      </c>
      <c r="AX1121" s="31" t="s">
        <v>67</v>
      </c>
      <c r="AY1121" s="31" t="s">
        <v>68</v>
      </c>
      <c r="AZ1121" s="31" t="s">
        <v>1322</v>
      </c>
      <c r="BA1121" s="31" t="s">
        <v>12351</v>
      </c>
      <c r="BB1121" s="31" t="s">
        <v>50</v>
      </c>
      <c r="BC1121" s="31" t="s">
        <v>50</v>
      </c>
      <c r="BD1121" s="31" t="s">
        <v>50</v>
      </c>
      <c r="BE1121" s="31" t="s">
        <v>50</v>
      </c>
      <c r="BF1121" s="31" t="s">
        <v>50</v>
      </c>
    </row>
    <row r="1122" spans="1:58" ht="45" x14ac:dyDescent="0.25">
      <c r="A1122" s="31" t="s">
        <v>3026</v>
      </c>
      <c r="B1122" s="31" t="s">
        <v>49</v>
      </c>
      <c r="C1122" s="32">
        <v>5</v>
      </c>
      <c r="D1122" s="31" t="s">
        <v>50</v>
      </c>
      <c r="E1122" s="31" t="s">
        <v>85</v>
      </c>
      <c r="F1122" s="31" t="s">
        <v>70</v>
      </c>
      <c r="G1122" s="31" t="s">
        <v>50</v>
      </c>
      <c r="H1122" s="31" t="s">
        <v>50</v>
      </c>
      <c r="I1122" s="31" t="s">
        <v>86</v>
      </c>
      <c r="J1122" s="31" t="s">
        <v>54</v>
      </c>
      <c r="K1122" s="31" t="s">
        <v>54</v>
      </c>
      <c r="L1122" s="31" t="s">
        <v>55</v>
      </c>
      <c r="M1122" s="31" t="s">
        <v>52</v>
      </c>
      <c r="N1122" s="31" t="s">
        <v>50</v>
      </c>
      <c r="O1122" s="31" t="s">
        <v>57</v>
      </c>
      <c r="P1122" s="31" t="s">
        <v>50</v>
      </c>
      <c r="Q1122" s="31" t="s">
        <v>12240</v>
      </c>
      <c r="R1122" s="31" t="s">
        <v>58</v>
      </c>
      <c r="S1122" s="31" t="s">
        <v>53</v>
      </c>
      <c r="T1122" s="31" t="s">
        <v>60</v>
      </c>
      <c r="U1122" s="31" t="s">
        <v>60</v>
      </c>
      <c r="V1122" s="31" t="s">
        <v>60</v>
      </c>
      <c r="W1122" s="31" t="s">
        <v>50</v>
      </c>
      <c r="X1122" s="31" t="s">
        <v>50</v>
      </c>
      <c r="Y1122" s="31" t="s">
        <v>60</v>
      </c>
      <c r="Z1122" s="31" t="s">
        <v>62</v>
      </c>
      <c r="AA1122" s="31" t="s">
        <v>50</v>
      </c>
      <c r="AB1122" s="31" t="s">
        <v>50</v>
      </c>
      <c r="AC1122" s="31" t="s">
        <v>87</v>
      </c>
      <c r="AD1122" s="31" t="s">
        <v>72</v>
      </c>
      <c r="AE1122" s="2">
        <f t="shared" si="188"/>
        <v>36</v>
      </c>
      <c r="AF1122" s="31" t="s">
        <v>52</v>
      </c>
      <c r="AG1122" s="31" t="s">
        <v>129</v>
      </c>
      <c r="AH1122" s="31" t="s">
        <v>377</v>
      </c>
      <c r="AI1122" s="31" t="s">
        <v>12352</v>
      </c>
      <c r="AJ1122" s="31">
        <f t="shared" si="189"/>
        <v>0</v>
      </c>
      <c r="AK1122" s="34">
        <f t="shared" si="190"/>
        <v>-99</v>
      </c>
      <c r="AL1122" s="30">
        <f t="shared" si="191"/>
        <v>-99</v>
      </c>
      <c r="AM1122" s="5">
        <f t="shared" si="195"/>
        <v>39.96</v>
      </c>
      <c r="AN1122" s="5">
        <f t="shared" si="196"/>
        <v>0</v>
      </c>
      <c r="AO1122" s="30">
        <f t="shared" si="197"/>
        <v>0</v>
      </c>
      <c r="AP1122" s="30">
        <f t="shared" si="192"/>
        <v>0</v>
      </c>
      <c r="AQ1122" t="str">
        <f t="shared" si="193"/>
        <v>Before 1978</v>
      </c>
      <c r="AR1122" s="2">
        <f t="shared" si="194"/>
        <v>1952</v>
      </c>
      <c r="AS1122" s="2">
        <f t="shared" si="198"/>
        <v>-99</v>
      </c>
      <c r="AT1122" s="31" t="s">
        <v>50</v>
      </c>
      <c r="AU1122" s="31" t="s">
        <v>50</v>
      </c>
      <c r="AV1122" s="31" t="s">
        <v>66</v>
      </c>
      <c r="AW1122" s="31" t="s">
        <v>57</v>
      </c>
      <c r="AX1122" s="31" t="s">
        <v>151</v>
      </c>
      <c r="AY1122" s="31" t="s">
        <v>68</v>
      </c>
      <c r="AZ1122" s="31" t="s">
        <v>377</v>
      </c>
      <c r="BA1122" s="31" t="s">
        <v>12352</v>
      </c>
      <c r="BB1122" s="31" t="s">
        <v>50</v>
      </c>
      <c r="BC1122" s="31" t="s">
        <v>50</v>
      </c>
      <c r="BD1122" s="31" t="s">
        <v>50</v>
      </c>
      <c r="BE1122" s="31" t="s">
        <v>50</v>
      </c>
      <c r="BF1122" s="31" t="s">
        <v>50</v>
      </c>
    </row>
    <row r="1123" spans="1:58" ht="45" x14ac:dyDescent="0.25">
      <c r="A1123" s="31" t="s">
        <v>3026</v>
      </c>
      <c r="B1123" s="31" t="s">
        <v>49</v>
      </c>
      <c r="C1123" s="32">
        <v>6</v>
      </c>
      <c r="D1123" s="31" t="s">
        <v>50</v>
      </c>
      <c r="E1123" s="31" t="s">
        <v>85</v>
      </c>
      <c r="F1123" s="31" t="s">
        <v>70</v>
      </c>
      <c r="G1123" s="31" t="s">
        <v>50</v>
      </c>
      <c r="H1123" s="31" t="s">
        <v>50</v>
      </c>
      <c r="I1123" s="31" t="s">
        <v>66</v>
      </c>
      <c r="J1123" s="31" t="s">
        <v>54</v>
      </c>
      <c r="K1123" s="31" t="s">
        <v>54</v>
      </c>
      <c r="L1123" s="31" t="s">
        <v>55</v>
      </c>
      <c r="M1123" s="31" t="s">
        <v>51</v>
      </c>
      <c r="N1123" s="31" t="s">
        <v>50</v>
      </c>
      <c r="O1123" s="31" t="s">
        <v>57</v>
      </c>
      <c r="P1123" s="31" t="s">
        <v>50</v>
      </c>
      <c r="Q1123" s="31" t="s">
        <v>12240</v>
      </c>
      <c r="R1123" s="31" t="s">
        <v>58</v>
      </c>
      <c r="S1123" s="31" t="s">
        <v>53</v>
      </c>
      <c r="T1123" s="31" t="s">
        <v>60</v>
      </c>
      <c r="U1123" s="31" t="s">
        <v>60</v>
      </c>
      <c r="V1123" s="31" t="s">
        <v>60</v>
      </c>
      <c r="W1123" s="31" t="s">
        <v>50</v>
      </c>
      <c r="X1123" s="31" t="s">
        <v>50</v>
      </c>
      <c r="Y1123" s="31" t="s">
        <v>60</v>
      </c>
      <c r="Z1123" s="31" t="s">
        <v>62</v>
      </c>
      <c r="AA1123" s="31" t="s">
        <v>50</v>
      </c>
      <c r="AB1123" s="31" t="s">
        <v>50</v>
      </c>
      <c r="AC1123" s="31" t="s">
        <v>87</v>
      </c>
      <c r="AD1123" s="31" t="s">
        <v>72</v>
      </c>
      <c r="AE1123" s="2">
        <f t="shared" si="188"/>
        <v>36</v>
      </c>
      <c r="AF1123" s="31" t="s">
        <v>52</v>
      </c>
      <c r="AG1123" s="31" t="s">
        <v>129</v>
      </c>
      <c r="AH1123" s="31" t="s">
        <v>377</v>
      </c>
      <c r="AI1123" s="31" t="s">
        <v>12352</v>
      </c>
      <c r="AJ1123" s="31">
        <f t="shared" si="189"/>
        <v>0</v>
      </c>
      <c r="AK1123" s="34">
        <f t="shared" si="190"/>
        <v>-99</v>
      </c>
      <c r="AL1123" s="30">
        <f t="shared" si="191"/>
        <v>-99</v>
      </c>
      <c r="AM1123" s="5">
        <f t="shared" si="195"/>
        <v>39.96</v>
      </c>
      <c r="AN1123" s="5">
        <f t="shared" si="196"/>
        <v>0</v>
      </c>
      <c r="AO1123" s="30">
        <f t="shared" si="197"/>
        <v>0</v>
      </c>
      <c r="AP1123" s="30">
        <f t="shared" si="192"/>
        <v>0</v>
      </c>
      <c r="AQ1123" t="str">
        <f t="shared" si="193"/>
        <v>Before 1978</v>
      </c>
      <c r="AR1123" s="2">
        <f t="shared" si="194"/>
        <v>1952</v>
      </c>
      <c r="AS1123" s="2">
        <f t="shared" si="198"/>
        <v>-99</v>
      </c>
      <c r="AT1123" s="31" t="s">
        <v>50</v>
      </c>
      <c r="AU1123" s="31" t="s">
        <v>50</v>
      </c>
      <c r="AV1123" s="31" t="s">
        <v>66</v>
      </c>
      <c r="AW1123" s="31" t="s">
        <v>57</v>
      </c>
      <c r="AX1123" s="31" t="s">
        <v>151</v>
      </c>
      <c r="AY1123" s="31" t="s">
        <v>68</v>
      </c>
      <c r="AZ1123" s="31" t="s">
        <v>377</v>
      </c>
      <c r="BA1123" s="31" t="s">
        <v>12352</v>
      </c>
      <c r="BB1123" s="31" t="s">
        <v>50</v>
      </c>
      <c r="BC1123" s="31" t="s">
        <v>50</v>
      </c>
      <c r="BD1123" s="31" t="s">
        <v>50</v>
      </c>
      <c r="BE1123" s="31" t="s">
        <v>50</v>
      </c>
      <c r="BF1123" s="31" t="s">
        <v>50</v>
      </c>
    </row>
    <row r="1124" spans="1:58" ht="45" x14ac:dyDescent="0.25">
      <c r="A1124" s="31" t="s">
        <v>3026</v>
      </c>
      <c r="B1124" s="31" t="s">
        <v>49</v>
      </c>
      <c r="C1124" s="32">
        <v>7</v>
      </c>
      <c r="D1124" s="31" t="s">
        <v>50</v>
      </c>
      <c r="E1124" s="31" t="s">
        <v>85</v>
      </c>
      <c r="F1124" s="31" t="s">
        <v>70</v>
      </c>
      <c r="G1124" s="31" t="s">
        <v>50</v>
      </c>
      <c r="H1124" s="31" t="s">
        <v>50</v>
      </c>
      <c r="I1124" s="31" t="s">
        <v>57</v>
      </c>
      <c r="J1124" s="31" t="s">
        <v>54</v>
      </c>
      <c r="K1124" s="31" t="s">
        <v>54</v>
      </c>
      <c r="L1124" s="31" t="s">
        <v>55</v>
      </c>
      <c r="M1124" s="31" t="s">
        <v>51</v>
      </c>
      <c r="N1124" s="31" t="s">
        <v>50</v>
      </c>
      <c r="O1124" s="31" t="s">
        <v>57</v>
      </c>
      <c r="P1124" s="31" t="s">
        <v>50</v>
      </c>
      <c r="Q1124" s="31" t="s">
        <v>12240</v>
      </c>
      <c r="R1124" s="31" t="s">
        <v>58</v>
      </c>
      <c r="S1124" s="31" t="s">
        <v>53</v>
      </c>
      <c r="T1124" s="31" t="s">
        <v>60</v>
      </c>
      <c r="U1124" s="31" t="s">
        <v>60</v>
      </c>
      <c r="V1124" s="31" t="s">
        <v>60</v>
      </c>
      <c r="W1124" s="31" t="s">
        <v>50</v>
      </c>
      <c r="X1124" s="31" t="s">
        <v>50</v>
      </c>
      <c r="Y1124" s="31" t="s">
        <v>60</v>
      </c>
      <c r="Z1124" s="31" t="s">
        <v>62</v>
      </c>
      <c r="AA1124" s="31" t="s">
        <v>50</v>
      </c>
      <c r="AB1124" s="31" t="s">
        <v>50</v>
      </c>
      <c r="AC1124" s="31" t="s">
        <v>87</v>
      </c>
      <c r="AD1124" s="31" t="s">
        <v>72</v>
      </c>
      <c r="AE1124" s="2">
        <f t="shared" si="188"/>
        <v>36</v>
      </c>
      <c r="AF1124" s="31" t="s">
        <v>52</v>
      </c>
      <c r="AG1124" s="31" t="s">
        <v>129</v>
      </c>
      <c r="AH1124" s="31" t="s">
        <v>377</v>
      </c>
      <c r="AI1124" s="31" t="s">
        <v>12352</v>
      </c>
      <c r="AJ1124" s="31">
        <f t="shared" si="189"/>
        <v>0</v>
      </c>
      <c r="AK1124" s="34">
        <f t="shared" si="190"/>
        <v>-99</v>
      </c>
      <c r="AL1124" s="30">
        <f t="shared" si="191"/>
        <v>-99</v>
      </c>
      <c r="AM1124" s="5">
        <f t="shared" si="195"/>
        <v>39.96</v>
      </c>
      <c r="AN1124" s="5">
        <f t="shared" si="196"/>
        <v>0</v>
      </c>
      <c r="AO1124" s="30">
        <f t="shared" si="197"/>
        <v>0</v>
      </c>
      <c r="AP1124" s="30">
        <f t="shared" si="192"/>
        <v>0</v>
      </c>
      <c r="AQ1124" t="str">
        <f t="shared" si="193"/>
        <v>Before 1978</v>
      </c>
      <c r="AR1124" s="2">
        <f t="shared" si="194"/>
        <v>1952</v>
      </c>
      <c r="AS1124" s="2">
        <f t="shared" si="198"/>
        <v>-99</v>
      </c>
      <c r="AT1124" s="31" t="s">
        <v>50</v>
      </c>
      <c r="AU1124" s="31" t="s">
        <v>50</v>
      </c>
      <c r="AV1124" s="31" t="s">
        <v>66</v>
      </c>
      <c r="AW1124" s="31" t="s">
        <v>57</v>
      </c>
      <c r="AX1124" s="31" t="s">
        <v>151</v>
      </c>
      <c r="AY1124" s="31" t="s">
        <v>68</v>
      </c>
      <c r="AZ1124" s="31" t="s">
        <v>377</v>
      </c>
      <c r="BA1124" s="31" t="s">
        <v>12352</v>
      </c>
      <c r="BB1124" s="31" t="s">
        <v>50</v>
      </c>
      <c r="BC1124" s="31" t="s">
        <v>50</v>
      </c>
      <c r="BD1124" s="31" t="s">
        <v>50</v>
      </c>
      <c r="BE1124" s="31" t="s">
        <v>50</v>
      </c>
      <c r="BF1124" s="31" t="s">
        <v>50</v>
      </c>
    </row>
    <row r="1125" spans="1:58" ht="45" x14ac:dyDescent="0.25">
      <c r="A1125" s="31" t="s">
        <v>3026</v>
      </c>
      <c r="B1125" s="31" t="s">
        <v>49</v>
      </c>
      <c r="C1125" s="32">
        <v>8</v>
      </c>
      <c r="D1125" s="31" t="s">
        <v>50</v>
      </c>
      <c r="E1125" s="31" t="s">
        <v>85</v>
      </c>
      <c r="F1125" s="31" t="s">
        <v>70</v>
      </c>
      <c r="G1125" s="31" t="s">
        <v>50</v>
      </c>
      <c r="H1125" s="31" t="s">
        <v>50</v>
      </c>
      <c r="I1125" s="31" t="s">
        <v>173</v>
      </c>
      <c r="J1125" s="31" t="s">
        <v>54</v>
      </c>
      <c r="K1125" s="31" t="s">
        <v>54</v>
      </c>
      <c r="L1125" s="31" t="s">
        <v>55</v>
      </c>
      <c r="M1125" s="31" t="s">
        <v>51</v>
      </c>
      <c r="N1125" s="31" t="s">
        <v>50</v>
      </c>
      <c r="O1125" s="31" t="s">
        <v>57</v>
      </c>
      <c r="P1125" s="31" t="s">
        <v>50</v>
      </c>
      <c r="Q1125" s="31" t="s">
        <v>12240</v>
      </c>
      <c r="R1125" s="31" t="s">
        <v>58</v>
      </c>
      <c r="S1125" s="31" t="s">
        <v>53</v>
      </c>
      <c r="T1125" s="31" t="s">
        <v>60</v>
      </c>
      <c r="U1125" s="31" t="s">
        <v>60</v>
      </c>
      <c r="V1125" s="31" t="s">
        <v>66</v>
      </c>
      <c r="W1125" s="31" t="s">
        <v>50</v>
      </c>
      <c r="X1125" s="31" t="s">
        <v>161</v>
      </c>
      <c r="Y1125" s="31" t="s">
        <v>60</v>
      </c>
      <c r="Z1125" s="31" t="s">
        <v>62</v>
      </c>
      <c r="AA1125" s="31" t="s">
        <v>50</v>
      </c>
      <c r="AB1125" s="31" t="s">
        <v>50</v>
      </c>
      <c r="AC1125" s="31" t="s">
        <v>87</v>
      </c>
      <c r="AD1125" s="31" t="s">
        <v>72</v>
      </c>
      <c r="AE1125" s="2">
        <f t="shared" si="188"/>
        <v>36</v>
      </c>
      <c r="AF1125" s="31" t="s">
        <v>52</v>
      </c>
      <c r="AG1125" s="31" t="s">
        <v>129</v>
      </c>
      <c r="AH1125" s="31" t="s">
        <v>1322</v>
      </c>
      <c r="AI1125" s="31" t="s">
        <v>12351</v>
      </c>
      <c r="AJ1125" s="31">
        <f t="shared" si="189"/>
        <v>0</v>
      </c>
      <c r="AK1125" s="34">
        <f t="shared" si="190"/>
        <v>-99</v>
      </c>
      <c r="AL1125" s="30">
        <f t="shared" si="191"/>
        <v>-99</v>
      </c>
      <c r="AM1125" s="5">
        <f t="shared" si="195"/>
        <v>39.96</v>
      </c>
      <c r="AN1125" s="5">
        <f t="shared" si="196"/>
        <v>0</v>
      </c>
      <c r="AO1125" s="30">
        <f t="shared" si="197"/>
        <v>0</v>
      </c>
      <c r="AP1125" s="30">
        <f t="shared" si="192"/>
        <v>0</v>
      </c>
      <c r="AQ1125" t="str">
        <f t="shared" si="193"/>
        <v>Before 1978</v>
      </c>
      <c r="AR1125" s="2">
        <f t="shared" si="194"/>
        <v>1952</v>
      </c>
      <c r="AS1125" s="2">
        <f t="shared" si="198"/>
        <v>-99</v>
      </c>
      <c r="AT1125" s="31" t="s">
        <v>50</v>
      </c>
      <c r="AU1125" s="31" t="s">
        <v>50</v>
      </c>
      <c r="AV1125" s="31" t="s">
        <v>66</v>
      </c>
      <c r="AW1125" s="31" t="s">
        <v>57</v>
      </c>
      <c r="AX1125" s="31" t="s">
        <v>67</v>
      </c>
      <c r="AY1125" s="31" t="s">
        <v>68</v>
      </c>
      <c r="AZ1125" s="31" t="s">
        <v>1322</v>
      </c>
      <c r="BA1125" s="31" t="s">
        <v>12351</v>
      </c>
      <c r="BB1125" s="31" t="s">
        <v>50</v>
      </c>
      <c r="BC1125" s="31" t="s">
        <v>50</v>
      </c>
      <c r="BD1125" s="31" t="s">
        <v>50</v>
      </c>
      <c r="BE1125" s="31" t="s">
        <v>50</v>
      </c>
      <c r="BF1125" s="31" t="s">
        <v>50</v>
      </c>
    </row>
    <row r="1126" spans="1:58" ht="45" x14ac:dyDescent="0.25">
      <c r="A1126" s="31" t="s">
        <v>3026</v>
      </c>
      <c r="B1126" s="31" t="s">
        <v>49</v>
      </c>
      <c r="C1126" s="32">
        <v>10</v>
      </c>
      <c r="D1126" s="31" t="s">
        <v>50</v>
      </c>
      <c r="E1126" s="31" t="s">
        <v>85</v>
      </c>
      <c r="F1126" s="31" t="s">
        <v>70</v>
      </c>
      <c r="G1126" s="31" t="s">
        <v>50</v>
      </c>
      <c r="H1126" s="31" t="s">
        <v>50</v>
      </c>
      <c r="I1126" s="31" t="s">
        <v>996</v>
      </c>
      <c r="J1126" s="31" t="s">
        <v>54</v>
      </c>
      <c r="K1126" s="31" t="s">
        <v>54</v>
      </c>
      <c r="L1126" s="31" t="s">
        <v>55</v>
      </c>
      <c r="M1126" s="31" t="s">
        <v>99</v>
      </c>
      <c r="N1126" s="31" t="s">
        <v>50</v>
      </c>
      <c r="O1126" s="31" t="s">
        <v>57</v>
      </c>
      <c r="P1126" s="31" t="s">
        <v>143</v>
      </c>
      <c r="Q1126" s="31" t="s">
        <v>50</v>
      </c>
      <c r="R1126" s="31" t="s">
        <v>74</v>
      </c>
      <c r="S1126" s="31" t="s">
        <v>53</v>
      </c>
      <c r="T1126" s="31" t="s">
        <v>60</v>
      </c>
      <c r="U1126" s="31" t="s">
        <v>60</v>
      </c>
      <c r="V1126" s="31" t="s">
        <v>66</v>
      </c>
      <c r="W1126" s="31" t="s">
        <v>50</v>
      </c>
      <c r="X1126" s="31" t="s">
        <v>161</v>
      </c>
      <c r="Y1126" s="31" t="s">
        <v>60</v>
      </c>
      <c r="Z1126" s="31" t="s">
        <v>62</v>
      </c>
      <c r="AA1126" s="31" t="s">
        <v>50</v>
      </c>
      <c r="AB1126" s="31" t="s">
        <v>50</v>
      </c>
      <c r="AC1126" s="31" t="s">
        <v>87</v>
      </c>
      <c r="AD1126" s="31" t="s">
        <v>72</v>
      </c>
      <c r="AE1126" s="2">
        <f t="shared" si="188"/>
        <v>36</v>
      </c>
      <c r="AF1126" s="31" t="s">
        <v>52</v>
      </c>
      <c r="AG1126" s="31" t="s">
        <v>129</v>
      </c>
      <c r="AH1126" s="31" t="s">
        <v>136</v>
      </c>
      <c r="AI1126" s="31" t="s">
        <v>12353</v>
      </c>
      <c r="AJ1126" s="31">
        <f t="shared" si="189"/>
        <v>0</v>
      </c>
      <c r="AK1126" s="34">
        <f t="shared" si="190"/>
        <v>-99</v>
      </c>
      <c r="AL1126" s="30">
        <f t="shared" si="191"/>
        <v>-99</v>
      </c>
      <c r="AM1126" s="5">
        <f t="shared" si="195"/>
        <v>39.96</v>
      </c>
      <c r="AN1126" s="5">
        <f t="shared" si="196"/>
        <v>0</v>
      </c>
      <c r="AO1126" s="30">
        <f t="shared" si="197"/>
        <v>0</v>
      </c>
      <c r="AP1126" s="30">
        <f t="shared" si="192"/>
        <v>0</v>
      </c>
      <c r="AQ1126" t="str">
        <f t="shared" si="193"/>
        <v>Before 1978</v>
      </c>
      <c r="AR1126" s="2">
        <f t="shared" si="194"/>
        <v>1952</v>
      </c>
      <c r="AS1126" s="2">
        <f t="shared" si="198"/>
        <v>-99</v>
      </c>
      <c r="AT1126" s="31" t="s">
        <v>50</v>
      </c>
      <c r="AU1126" s="31" t="s">
        <v>50</v>
      </c>
      <c r="AV1126" s="31" t="s">
        <v>66</v>
      </c>
      <c r="AW1126" s="31" t="s">
        <v>57</v>
      </c>
      <c r="AX1126" s="31" t="s">
        <v>439</v>
      </c>
      <c r="AY1126" s="31" t="s">
        <v>68</v>
      </c>
      <c r="AZ1126" s="31" t="s">
        <v>136</v>
      </c>
      <c r="BA1126" s="31" t="s">
        <v>12353</v>
      </c>
      <c r="BB1126" s="31" t="s">
        <v>50</v>
      </c>
      <c r="BC1126" s="31" t="s">
        <v>50</v>
      </c>
      <c r="BD1126" s="31" t="s">
        <v>50</v>
      </c>
      <c r="BE1126" s="31" t="s">
        <v>50</v>
      </c>
      <c r="BF1126" s="31" t="s">
        <v>50</v>
      </c>
    </row>
    <row r="1127" spans="1:58" ht="45" x14ac:dyDescent="0.25">
      <c r="A1127" s="31" t="s">
        <v>1070</v>
      </c>
      <c r="B1127" s="31" t="s">
        <v>49</v>
      </c>
      <c r="C1127" s="32">
        <v>20</v>
      </c>
      <c r="D1127" s="31" t="s">
        <v>50</v>
      </c>
      <c r="E1127" s="31" t="s">
        <v>570</v>
      </c>
      <c r="F1127" s="31" t="s">
        <v>116</v>
      </c>
      <c r="G1127" s="31" t="s">
        <v>486</v>
      </c>
      <c r="H1127" s="31" t="s">
        <v>169</v>
      </c>
      <c r="I1127" s="31" t="s">
        <v>290</v>
      </c>
      <c r="J1127" s="31" t="s">
        <v>54</v>
      </c>
      <c r="K1127" s="31" t="s">
        <v>54</v>
      </c>
      <c r="L1127" s="31" t="s">
        <v>55</v>
      </c>
      <c r="M1127" s="31" t="s">
        <v>72</v>
      </c>
      <c r="N1127" s="31" t="s">
        <v>50</v>
      </c>
      <c r="O1127" s="31" t="s">
        <v>50</v>
      </c>
      <c r="P1127" s="31" t="s">
        <v>50</v>
      </c>
      <c r="Q1127" s="31" t="s">
        <v>135</v>
      </c>
      <c r="R1127" s="31" t="s">
        <v>74</v>
      </c>
      <c r="S1127" s="31" t="s">
        <v>59</v>
      </c>
      <c r="T1127" s="31" t="s">
        <v>50</v>
      </c>
      <c r="U1127" s="31" t="s">
        <v>50</v>
      </c>
      <c r="V1127" s="31" t="s">
        <v>50</v>
      </c>
      <c r="W1127" s="31" t="s">
        <v>50</v>
      </c>
      <c r="X1127" s="31" t="s">
        <v>50</v>
      </c>
      <c r="Y1127" s="31" t="s">
        <v>50</v>
      </c>
      <c r="Z1127" s="31" t="s">
        <v>62</v>
      </c>
      <c r="AA1127" s="31" t="s">
        <v>50</v>
      </c>
      <c r="AB1127" s="31" t="s">
        <v>50</v>
      </c>
      <c r="AC1127" s="31" t="s">
        <v>50</v>
      </c>
      <c r="AD1127" s="31" t="s">
        <v>72</v>
      </c>
      <c r="AE1127" s="2">
        <f t="shared" si="188"/>
        <v>36</v>
      </c>
      <c r="AF1127" s="31" t="s">
        <v>52</v>
      </c>
      <c r="AG1127" s="31" t="s">
        <v>129</v>
      </c>
      <c r="AH1127" s="31" t="s">
        <v>152</v>
      </c>
      <c r="AI1127" s="31" t="s">
        <v>1071</v>
      </c>
      <c r="AJ1127" s="31">
        <f t="shared" si="189"/>
        <v>1</v>
      </c>
      <c r="AK1127" s="34">
        <f t="shared" si="190"/>
        <v>14</v>
      </c>
      <c r="AL1127" s="30">
        <f t="shared" si="191"/>
        <v>14</v>
      </c>
      <c r="AM1127" s="5">
        <f t="shared" si="195"/>
        <v>41.97</v>
      </c>
      <c r="AN1127" s="5">
        <f t="shared" si="196"/>
        <v>36</v>
      </c>
      <c r="AO1127" s="30">
        <f t="shared" si="197"/>
        <v>432</v>
      </c>
      <c r="AP1127" s="30">
        <f t="shared" si="192"/>
        <v>432</v>
      </c>
      <c r="AQ1127" t="str">
        <f t="shared" si="193"/>
        <v>1978 - 1992</v>
      </c>
      <c r="AR1127" s="2">
        <f t="shared" si="194"/>
        <v>1985</v>
      </c>
      <c r="AS1127" s="2">
        <f t="shared" si="198"/>
        <v>12</v>
      </c>
      <c r="AT1127" s="31" t="s">
        <v>50</v>
      </c>
      <c r="AU1127" s="31" t="s">
        <v>102</v>
      </c>
      <c r="AV1127" s="31" t="s">
        <v>66</v>
      </c>
      <c r="AW1127" s="31" t="s">
        <v>57</v>
      </c>
      <c r="AX1127" s="31" t="s">
        <v>261</v>
      </c>
      <c r="AY1127" s="31" t="s">
        <v>1072</v>
      </c>
      <c r="AZ1127" s="31" t="s">
        <v>152</v>
      </c>
      <c r="BA1127" s="31" t="s">
        <v>1071</v>
      </c>
      <c r="BB1127" s="31" t="s">
        <v>50</v>
      </c>
      <c r="BC1127" s="31" t="s">
        <v>50</v>
      </c>
      <c r="BD1127" s="31" t="s">
        <v>50</v>
      </c>
      <c r="BE1127" s="31" t="s">
        <v>50</v>
      </c>
      <c r="BF1127" s="31" t="s">
        <v>50</v>
      </c>
    </row>
    <row r="1128" spans="1:58" ht="45" x14ac:dyDescent="0.25">
      <c r="A1128" s="31" t="s">
        <v>1070</v>
      </c>
      <c r="B1128" s="31" t="s">
        <v>49</v>
      </c>
      <c r="C1128" s="32">
        <v>21</v>
      </c>
      <c r="D1128" s="31" t="s">
        <v>50</v>
      </c>
      <c r="E1128" s="31" t="s">
        <v>570</v>
      </c>
      <c r="F1128" s="31" t="s">
        <v>116</v>
      </c>
      <c r="G1128" s="31" t="s">
        <v>486</v>
      </c>
      <c r="H1128" s="31" t="s">
        <v>169</v>
      </c>
      <c r="I1128" s="31" t="s">
        <v>290</v>
      </c>
      <c r="J1128" s="31" t="s">
        <v>54</v>
      </c>
      <c r="K1128" s="31" t="s">
        <v>54</v>
      </c>
      <c r="L1128" s="31" t="s">
        <v>55</v>
      </c>
      <c r="M1128" s="31" t="s">
        <v>72</v>
      </c>
      <c r="N1128" s="31" t="s">
        <v>50</v>
      </c>
      <c r="O1128" s="31" t="s">
        <v>50</v>
      </c>
      <c r="P1128" s="31" t="s">
        <v>50</v>
      </c>
      <c r="Q1128" s="31" t="s">
        <v>135</v>
      </c>
      <c r="R1128" s="31" t="s">
        <v>74</v>
      </c>
      <c r="S1128" s="31" t="s">
        <v>59</v>
      </c>
      <c r="T1128" s="31" t="s">
        <v>50</v>
      </c>
      <c r="U1128" s="31" t="s">
        <v>50</v>
      </c>
      <c r="V1128" s="31" t="s">
        <v>50</v>
      </c>
      <c r="W1128" s="31" t="s">
        <v>50</v>
      </c>
      <c r="X1128" s="31" t="s">
        <v>50</v>
      </c>
      <c r="Y1128" s="31" t="s">
        <v>50</v>
      </c>
      <c r="Z1128" s="31" t="s">
        <v>62</v>
      </c>
      <c r="AA1128" s="31" t="s">
        <v>50</v>
      </c>
      <c r="AB1128" s="31" t="s">
        <v>50</v>
      </c>
      <c r="AC1128" s="31" t="s">
        <v>50</v>
      </c>
      <c r="AD1128" s="31" t="s">
        <v>72</v>
      </c>
      <c r="AE1128" s="2">
        <f t="shared" si="188"/>
        <v>36</v>
      </c>
      <c r="AF1128" s="31" t="s">
        <v>52</v>
      </c>
      <c r="AG1128" s="31" t="s">
        <v>129</v>
      </c>
      <c r="AH1128" s="31" t="s">
        <v>152</v>
      </c>
      <c r="AI1128" s="31" t="s">
        <v>1071</v>
      </c>
      <c r="AJ1128" s="31">
        <f t="shared" si="189"/>
        <v>1</v>
      </c>
      <c r="AK1128" s="34">
        <f t="shared" si="190"/>
        <v>14</v>
      </c>
      <c r="AL1128" s="30">
        <f t="shared" si="191"/>
        <v>14</v>
      </c>
      <c r="AM1128" s="5">
        <f t="shared" si="195"/>
        <v>41.97</v>
      </c>
      <c r="AN1128" s="5">
        <f t="shared" si="196"/>
        <v>36</v>
      </c>
      <c r="AO1128" s="30">
        <f t="shared" si="197"/>
        <v>432</v>
      </c>
      <c r="AP1128" s="30">
        <f t="shared" si="192"/>
        <v>432</v>
      </c>
      <c r="AQ1128" t="str">
        <f t="shared" si="193"/>
        <v>1978 - 1992</v>
      </c>
      <c r="AR1128" s="2">
        <f t="shared" si="194"/>
        <v>1985</v>
      </c>
      <c r="AS1128" s="2">
        <f t="shared" si="198"/>
        <v>12</v>
      </c>
      <c r="AT1128" s="31" t="s">
        <v>50</v>
      </c>
      <c r="AU1128" s="31" t="s">
        <v>102</v>
      </c>
      <c r="AV1128" s="31" t="s">
        <v>66</v>
      </c>
      <c r="AW1128" s="31" t="s">
        <v>57</v>
      </c>
      <c r="AX1128" s="31" t="s">
        <v>261</v>
      </c>
      <c r="AY1128" s="31" t="s">
        <v>1072</v>
      </c>
      <c r="AZ1128" s="31" t="s">
        <v>152</v>
      </c>
      <c r="BA1128" s="31" t="s">
        <v>1071</v>
      </c>
      <c r="BB1128" s="31" t="s">
        <v>50</v>
      </c>
      <c r="BC1128" s="31" t="s">
        <v>50</v>
      </c>
      <c r="BD1128" s="31" t="s">
        <v>50</v>
      </c>
      <c r="BE1128" s="31" t="s">
        <v>50</v>
      </c>
      <c r="BF1128" s="31" t="s">
        <v>50</v>
      </c>
    </row>
    <row r="1129" spans="1:58" ht="45" x14ac:dyDescent="0.25">
      <c r="A1129" s="31" t="s">
        <v>1070</v>
      </c>
      <c r="B1129" s="31" t="s">
        <v>49</v>
      </c>
      <c r="C1129" s="32">
        <v>22</v>
      </c>
      <c r="D1129" s="31" t="s">
        <v>50</v>
      </c>
      <c r="E1129" s="31" t="s">
        <v>570</v>
      </c>
      <c r="F1129" s="31" t="s">
        <v>116</v>
      </c>
      <c r="G1129" s="31" t="s">
        <v>486</v>
      </c>
      <c r="H1129" s="31" t="s">
        <v>169</v>
      </c>
      <c r="I1129" s="31" t="s">
        <v>290</v>
      </c>
      <c r="J1129" s="31" t="s">
        <v>54</v>
      </c>
      <c r="K1129" s="31" t="s">
        <v>54</v>
      </c>
      <c r="L1129" s="31" t="s">
        <v>55</v>
      </c>
      <c r="M1129" s="31" t="s">
        <v>72</v>
      </c>
      <c r="N1129" s="31" t="s">
        <v>50</v>
      </c>
      <c r="O1129" s="31" t="s">
        <v>50</v>
      </c>
      <c r="P1129" s="31" t="s">
        <v>50</v>
      </c>
      <c r="Q1129" s="31" t="s">
        <v>135</v>
      </c>
      <c r="R1129" s="31" t="s">
        <v>74</v>
      </c>
      <c r="S1129" s="31" t="s">
        <v>59</v>
      </c>
      <c r="T1129" s="31" t="s">
        <v>50</v>
      </c>
      <c r="U1129" s="31" t="s">
        <v>50</v>
      </c>
      <c r="V1129" s="31" t="s">
        <v>50</v>
      </c>
      <c r="W1129" s="31" t="s">
        <v>50</v>
      </c>
      <c r="X1129" s="31" t="s">
        <v>50</v>
      </c>
      <c r="Y1129" s="31" t="s">
        <v>50</v>
      </c>
      <c r="Z1129" s="31" t="s">
        <v>62</v>
      </c>
      <c r="AA1129" s="31" t="s">
        <v>50</v>
      </c>
      <c r="AB1129" s="31" t="s">
        <v>50</v>
      </c>
      <c r="AC1129" s="31" t="s">
        <v>50</v>
      </c>
      <c r="AD1129" s="31" t="s">
        <v>72</v>
      </c>
      <c r="AE1129" s="2">
        <f t="shared" si="188"/>
        <v>36</v>
      </c>
      <c r="AF1129" s="31" t="s">
        <v>52</v>
      </c>
      <c r="AG1129" s="31" t="s">
        <v>129</v>
      </c>
      <c r="AH1129" s="31" t="s">
        <v>152</v>
      </c>
      <c r="AI1129" s="31" t="s">
        <v>1071</v>
      </c>
      <c r="AJ1129" s="31">
        <f t="shared" si="189"/>
        <v>1</v>
      </c>
      <c r="AK1129" s="34">
        <f t="shared" si="190"/>
        <v>14</v>
      </c>
      <c r="AL1129" s="30">
        <f t="shared" si="191"/>
        <v>14</v>
      </c>
      <c r="AM1129" s="5">
        <f t="shared" si="195"/>
        <v>41.97</v>
      </c>
      <c r="AN1129" s="5">
        <f t="shared" si="196"/>
        <v>36</v>
      </c>
      <c r="AO1129" s="30">
        <f t="shared" si="197"/>
        <v>432</v>
      </c>
      <c r="AP1129" s="30">
        <f t="shared" si="192"/>
        <v>432</v>
      </c>
      <c r="AQ1129" t="str">
        <f t="shared" si="193"/>
        <v>1978 - 1992</v>
      </c>
      <c r="AR1129" s="2">
        <f t="shared" si="194"/>
        <v>1985</v>
      </c>
      <c r="AS1129" s="2">
        <f t="shared" si="198"/>
        <v>12</v>
      </c>
      <c r="AT1129" s="31" t="s">
        <v>50</v>
      </c>
      <c r="AU1129" s="31" t="s">
        <v>102</v>
      </c>
      <c r="AV1129" s="31" t="s">
        <v>66</v>
      </c>
      <c r="AW1129" s="31" t="s">
        <v>57</v>
      </c>
      <c r="AX1129" s="31" t="s">
        <v>261</v>
      </c>
      <c r="AY1129" s="31" t="s">
        <v>1072</v>
      </c>
      <c r="AZ1129" s="31" t="s">
        <v>152</v>
      </c>
      <c r="BA1129" s="31" t="s">
        <v>1071</v>
      </c>
      <c r="BB1129" s="31" t="s">
        <v>50</v>
      </c>
      <c r="BC1129" s="31" t="s">
        <v>50</v>
      </c>
      <c r="BD1129" s="31" t="s">
        <v>50</v>
      </c>
      <c r="BE1129" s="31" t="s">
        <v>50</v>
      </c>
      <c r="BF1129" s="31" t="s">
        <v>50</v>
      </c>
    </row>
    <row r="1130" spans="1:58" ht="45" x14ac:dyDescent="0.25">
      <c r="A1130" s="31" t="s">
        <v>1070</v>
      </c>
      <c r="B1130" s="31" t="s">
        <v>49</v>
      </c>
      <c r="C1130" s="32">
        <v>27</v>
      </c>
      <c r="D1130" s="31" t="s">
        <v>50</v>
      </c>
      <c r="E1130" s="31" t="s">
        <v>570</v>
      </c>
      <c r="F1130" s="31" t="s">
        <v>116</v>
      </c>
      <c r="G1130" s="31" t="s">
        <v>486</v>
      </c>
      <c r="H1130" s="31" t="s">
        <v>169</v>
      </c>
      <c r="I1130" s="31" t="s">
        <v>245</v>
      </c>
      <c r="J1130" s="31" t="s">
        <v>54</v>
      </c>
      <c r="K1130" s="31" t="s">
        <v>54</v>
      </c>
      <c r="L1130" s="31" t="s">
        <v>55</v>
      </c>
      <c r="M1130" s="31" t="s">
        <v>72</v>
      </c>
      <c r="N1130" s="31" t="s">
        <v>50</v>
      </c>
      <c r="O1130" s="31" t="s">
        <v>50</v>
      </c>
      <c r="P1130" s="31" t="s">
        <v>50</v>
      </c>
      <c r="Q1130" s="31" t="s">
        <v>135</v>
      </c>
      <c r="R1130" s="31" t="s">
        <v>74</v>
      </c>
      <c r="S1130" s="31" t="s">
        <v>59</v>
      </c>
      <c r="T1130" s="31" t="s">
        <v>50</v>
      </c>
      <c r="U1130" s="31" t="s">
        <v>50</v>
      </c>
      <c r="V1130" s="31" t="s">
        <v>50</v>
      </c>
      <c r="W1130" s="31" t="s">
        <v>50</v>
      </c>
      <c r="X1130" s="31" t="s">
        <v>50</v>
      </c>
      <c r="Y1130" s="31" t="s">
        <v>50</v>
      </c>
      <c r="Z1130" s="31" t="s">
        <v>62</v>
      </c>
      <c r="AA1130" s="31" t="s">
        <v>50</v>
      </c>
      <c r="AB1130" s="31" t="s">
        <v>50</v>
      </c>
      <c r="AC1130" s="31" t="s">
        <v>50</v>
      </c>
      <c r="AD1130" s="31" t="s">
        <v>72</v>
      </c>
      <c r="AE1130" s="2">
        <f t="shared" si="188"/>
        <v>36</v>
      </c>
      <c r="AF1130" s="31" t="s">
        <v>52</v>
      </c>
      <c r="AG1130" s="31" t="s">
        <v>129</v>
      </c>
      <c r="AH1130" s="31" t="s">
        <v>152</v>
      </c>
      <c r="AI1130" s="31" t="s">
        <v>12354</v>
      </c>
      <c r="AJ1130" s="31">
        <f t="shared" si="189"/>
        <v>0</v>
      </c>
      <c r="AK1130" s="34">
        <f t="shared" si="190"/>
        <v>-99</v>
      </c>
      <c r="AL1130" s="30">
        <f t="shared" si="191"/>
        <v>-99</v>
      </c>
      <c r="AM1130" s="5">
        <f t="shared" si="195"/>
        <v>41.97</v>
      </c>
      <c r="AN1130" s="5">
        <f t="shared" si="196"/>
        <v>0</v>
      </c>
      <c r="AO1130" s="30">
        <f t="shared" si="197"/>
        <v>0</v>
      </c>
      <c r="AP1130" s="30">
        <f t="shared" si="192"/>
        <v>0</v>
      </c>
      <c r="AQ1130" t="str">
        <f t="shared" si="193"/>
        <v>1978 - 1992</v>
      </c>
      <c r="AR1130" s="2">
        <f t="shared" si="194"/>
        <v>1985</v>
      </c>
      <c r="AS1130" s="2">
        <f t="shared" si="198"/>
        <v>-99</v>
      </c>
      <c r="AT1130" s="31" t="s">
        <v>50</v>
      </c>
      <c r="AU1130" s="31" t="s">
        <v>50</v>
      </c>
      <c r="AV1130" s="31" t="s">
        <v>66</v>
      </c>
      <c r="AW1130" s="31" t="s">
        <v>57</v>
      </c>
      <c r="AX1130" s="31" t="s">
        <v>50</v>
      </c>
      <c r="AY1130" s="31" t="s">
        <v>50</v>
      </c>
      <c r="AZ1130" s="31" t="s">
        <v>152</v>
      </c>
      <c r="BA1130" s="31" t="s">
        <v>12354</v>
      </c>
      <c r="BB1130" s="31" t="s">
        <v>50</v>
      </c>
      <c r="BC1130" s="31" t="s">
        <v>50</v>
      </c>
      <c r="BD1130" s="31" t="s">
        <v>50</v>
      </c>
      <c r="BE1130" s="31" t="s">
        <v>50</v>
      </c>
      <c r="BF1130" s="31" t="s">
        <v>50</v>
      </c>
    </row>
    <row r="1131" spans="1:58" ht="45" x14ac:dyDescent="0.25">
      <c r="A1131" s="31" t="s">
        <v>1070</v>
      </c>
      <c r="B1131" s="31" t="s">
        <v>49</v>
      </c>
      <c r="C1131" s="32">
        <v>28</v>
      </c>
      <c r="D1131" s="31" t="s">
        <v>50</v>
      </c>
      <c r="E1131" s="31" t="s">
        <v>570</v>
      </c>
      <c r="F1131" s="31" t="s">
        <v>116</v>
      </c>
      <c r="G1131" s="31" t="s">
        <v>486</v>
      </c>
      <c r="H1131" s="31" t="s">
        <v>169</v>
      </c>
      <c r="I1131" s="31" t="s">
        <v>245</v>
      </c>
      <c r="J1131" s="31" t="s">
        <v>54</v>
      </c>
      <c r="K1131" s="31" t="s">
        <v>54</v>
      </c>
      <c r="L1131" s="31" t="s">
        <v>55</v>
      </c>
      <c r="M1131" s="31" t="s">
        <v>72</v>
      </c>
      <c r="N1131" s="31" t="s">
        <v>50</v>
      </c>
      <c r="O1131" s="31" t="s">
        <v>50</v>
      </c>
      <c r="P1131" s="31" t="s">
        <v>50</v>
      </c>
      <c r="Q1131" s="31" t="s">
        <v>135</v>
      </c>
      <c r="R1131" s="31" t="s">
        <v>74</v>
      </c>
      <c r="S1131" s="31" t="s">
        <v>59</v>
      </c>
      <c r="T1131" s="31" t="s">
        <v>50</v>
      </c>
      <c r="U1131" s="31" t="s">
        <v>50</v>
      </c>
      <c r="V1131" s="31" t="s">
        <v>50</v>
      </c>
      <c r="W1131" s="31" t="s">
        <v>50</v>
      </c>
      <c r="X1131" s="31" t="s">
        <v>50</v>
      </c>
      <c r="Y1131" s="31" t="s">
        <v>50</v>
      </c>
      <c r="Z1131" s="31" t="s">
        <v>62</v>
      </c>
      <c r="AA1131" s="31" t="s">
        <v>50</v>
      </c>
      <c r="AB1131" s="31" t="s">
        <v>50</v>
      </c>
      <c r="AC1131" s="31" t="s">
        <v>50</v>
      </c>
      <c r="AD1131" s="31" t="s">
        <v>72</v>
      </c>
      <c r="AE1131" s="2">
        <f t="shared" si="188"/>
        <v>36</v>
      </c>
      <c r="AF1131" s="31" t="s">
        <v>52</v>
      </c>
      <c r="AG1131" s="31" t="s">
        <v>129</v>
      </c>
      <c r="AH1131" s="31" t="s">
        <v>152</v>
      </c>
      <c r="AI1131" s="31" t="s">
        <v>12354</v>
      </c>
      <c r="AJ1131" s="31">
        <f t="shared" si="189"/>
        <v>0</v>
      </c>
      <c r="AK1131" s="34">
        <f t="shared" si="190"/>
        <v>-99</v>
      </c>
      <c r="AL1131" s="30">
        <f t="shared" si="191"/>
        <v>-99</v>
      </c>
      <c r="AM1131" s="5">
        <f t="shared" si="195"/>
        <v>41.97</v>
      </c>
      <c r="AN1131" s="5">
        <f t="shared" si="196"/>
        <v>0</v>
      </c>
      <c r="AO1131" s="30">
        <f t="shared" si="197"/>
        <v>0</v>
      </c>
      <c r="AP1131" s="30">
        <f t="shared" si="192"/>
        <v>0</v>
      </c>
      <c r="AQ1131" t="str">
        <f t="shared" si="193"/>
        <v>1978 - 1992</v>
      </c>
      <c r="AR1131" s="2">
        <f t="shared" si="194"/>
        <v>1985</v>
      </c>
      <c r="AS1131" s="2">
        <f t="shared" si="198"/>
        <v>-99</v>
      </c>
      <c r="AT1131" s="31" t="s">
        <v>50</v>
      </c>
      <c r="AU1131" s="31" t="s">
        <v>50</v>
      </c>
      <c r="AV1131" s="31" t="s">
        <v>66</v>
      </c>
      <c r="AW1131" s="31" t="s">
        <v>57</v>
      </c>
      <c r="AX1131" s="31" t="s">
        <v>50</v>
      </c>
      <c r="AY1131" s="31" t="s">
        <v>50</v>
      </c>
      <c r="AZ1131" s="31" t="s">
        <v>152</v>
      </c>
      <c r="BA1131" s="31" t="s">
        <v>12354</v>
      </c>
      <c r="BB1131" s="31" t="s">
        <v>50</v>
      </c>
      <c r="BC1131" s="31" t="s">
        <v>50</v>
      </c>
      <c r="BD1131" s="31" t="s">
        <v>50</v>
      </c>
      <c r="BE1131" s="31" t="s">
        <v>50</v>
      </c>
      <c r="BF1131" s="31" t="s">
        <v>50</v>
      </c>
    </row>
    <row r="1132" spans="1:58" ht="45" x14ac:dyDescent="0.25">
      <c r="A1132" s="31" t="s">
        <v>1070</v>
      </c>
      <c r="B1132" s="31" t="s">
        <v>49</v>
      </c>
      <c r="C1132" s="32">
        <v>29</v>
      </c>
      <c r="D1132" s="31" t="s">
        <v>50</v>
      </c>
      <c r="E1132" s="31" t="s">
        <v>570</v>
      </c>
      <c r="F1132" s="31" t="s">
        <v>116</v>
      </c>
      <c r="G1132" s="31" t="s">
        <v>486</v>
      </c>
      <c r="H1132" s="31" t="s">
        <v>169</v>
      </c>
      <c r="I1132" s="31" t="s">
        <v>245</v>
      </c>
      <c r="J1132" s="31" t="s">
        <v>54</v>
      </c>
      <c r="K1132" s="31" t="s">
        <v>54</v>
      </c>
      <c r="L1132" s="31" t="s">
        <v>55</v>
      </c>
      <c r="M1132" s="31" t="s">
        <v>72</v>
      </c>
      <c r="N1132" s="31" t="s">
        <v>50</v>
      </c>
      <c r="O1132" s="31" t="s">
        <v>50</v>
      </c>
      <c r="P1132" s="31" t="s">
        <v>50</v>
      </c>
      <c r="Q1132" s="31" t="s">
        <v>135</v>
      </c>
      <c r="R1132" s="31" t="s">
        <v>74</v>
      </c>
      <c r="S1132" s="31" t="s">
        <v>59</v>
      </c>
      <c r="T1132" s="31" t="s">
        <v>50</v>
      </c>
      <c r="U1132" s="31" t="s">
        <v>50</v>
      </c>
      <c r="V1132" s="31" t="s">
        <v>50</v>
      </c>
      <c r="W1132" s="31" t="s">
        <v>50</v>
      </c>
      <c r="X1132" s="31" t="s">
        <v>50</v>
      </c>
      <c r="Y1132" s="31" t="s">
        <v>50</v>
      </c>
      <c r="Z1132" s="31" t="s">
        <v>62</v>
      </c>
      <c r="AA1132" s="31" t="s">
        <v>50</v>
      </c>
      <c r="AB1132" s="31" t="s">
        <v>50</v>
      </c>
      <c r="AC1132" s="31" t="s">
        <v>50</v>
      </c>
      <c r="AD1132" s="31" t="s">
        <v>72</v>
      </c>
      <c r="AE1132" s="2">
        <f t="shared" si="188"/>
        <v>36</v>
      </c>
      <c r="AF1132" s="31" t="s">
        <v>52</v>
      </c>
      <c r="AG1132" s="31" t="s">
        <v>129</v>
      </c>
      <c r="AH1132" s="31" t="s">
        <v>152</v>
      </c>
      <c r="AI1132" s="31" t="s">
        <v>12354</v>
      </c>
      <c r="AJ1132" s="31">
        <f t="shared" si="189"/>
        <v>0</v>
      </c>
      <c r="AK1132" s="34">
        <f t="shared" si="190"/>
        <v>-99</v>
      </c>
      <c r="AL1132" s="30">
        <f t="shared" si="191"/>
        <v>-99</v>
      </c>
      <c r="AM1132" s="5">
        <f t="shared" si="195"/>
        <v>41.97</v>
      </c>
      <c r="AN1132" s="5">
        <f t="shared" si="196"/>
        <v>0</v>
      </c>
      <c r="AO1132" s="30">
        <f t="shared" si="197"/>
        <v>0</v>
      </c>
      <c r="AP1132" s="30">
        <f t="shared" si="192"/>
        <v>0</v>
      </c>
      <c r="AQ1132" t="str">
        <f t="shared" si="193"/>
        <v>1978 - 1992</v>
      </c>
      <c r="AR1132" s="2">
        <f t="shared" si="194"/>
        <v>1985</v>
      </c>
      <c r="AS1132" s="2">
        <f t="shared" si="198"/>
        <v>-99</v>
      </c>
      <c r="AT1132" s="31" t="s">
        <v>50</v>
      </c>
      <c r="AU1132" s="31" t="s">
        <v>50</v>
      </c>
      <c r="AV1132" s="31" t="s">
        <v>66</v>
      </c>
      <c r="AW1132" s="31" t="s">
        <v>57</v>
      </c>
      <c r="AX1132" s="31" t="s">
        <v>50</v>
      </c>
      <c r="AY1132" s="31" t="s">
        <v>50</v>
      </c>
      <c r="AZ1132" s="31" t="s">
        <v>152</v>
      </c>
      <c r="BA1132" s="31" t="s">
        <v>12354</v>
      </c>
      <c r="BB1132" s="31" t="s">
        <v>50</v>
      </c>
      <c r="BC1132" s="31" t="s">
        <v>50</v>
      </c>
      <c r="BD1132" s="31" t="s">
        <v>50</v>
      </c>
      <c r="BE1132" s="31" t="s">
        <v>50</v>
      </c>
      <c r="BF1132" s="31" t="s">
        <v>50</v>
      </c>
    </row>
    <row r="1133" spans="1:58" ht="45" x14ac:dyDescent="0.25">
      <c r="A1133" s="31" t="s">
        <v>1070</v>
      </c>
      <c r="B1133" s="31" t="s">
        <v>49</v>
      </c>
      <c r="C1133" s="32">
        <v>30</v>
      </c>
      <c r="D1133" s="31" t="s">
        <v>50</v>
      </c>
      <c r="E1133" s="31" t="s">
        <v>570</v>
      </c>
      <c r="F1133" s="31" t="s">
        <v>116</v>
      </c>
      <c r="G1133" s="31" t="s">
        <v>486</v>
      </c>
      <c r="H1133" s="31" t="s">
        <v>169</v>
      </c>
      <c r="I1133" s="31" t="s">
        <v>245</v>
      </c>
      <c r="J1133" s="31" t="s">
        <v>54</v>
      </c>
      <c r="K1133" s="31" t="s">
        <v>54</v>
      </c>
      <c r="L1133" s="31" t="s">
        <v>55</v>
      </c>
      <c r="M1133" s="31" t="s">
        <v>72</v>
      </c>
      <c r="N1133" s="31" t="s">
        <v>50</v>
      </c>
      <c r="O1133" s="31" t="s">
        <v>50</v>
      </c>
      <c r="P1133" s="31" t="s">
        <v>50</v>
      </c>
      <c r="Q1133" s="31" t="s">
        <v>135</v>
      </c>
      <c r="R1133" s="31" t="s">
        <v>74</v>
      </c>
      <c r="S1133" s="31" t="s">
        <v>59</v>
      </c>
      <c r="T1133" s="31" t="s">
        <v>50</v>
      </c>
      <c r="U1133" s="31" t="s">
        <v>50</v>
      </c>
      <c r="V1133" s="31" t="s">
        <v>50</v>
      </c>
      <c r="W1133" s="31" t="s">
        <v>50</v>
      </c>
      <c r="X1133" s="31" t="s">
        <v>50</v>
      </c>
      <c r="Y1133" s="31" t="s">
        <v>50</v>
      </c>
      <c r="Z1133" s="31" t="s">
        <v>62</v>
      </c>
      <c r="AA1133" s="31" t="s">
        <v>50</v>
      </c>
      <c r="AB1133" s="31" t="s">
        <v>50</v>
      </c>
      <c r="AC1133" s="31" t="s">
        <v>50</v>
      </c>
      <c r="AD1133" s="31" t="s">
        <v>72</v>
      </c>
      <c r="AE1133" s="2">
        <f t="shared" si="188"/>
        <v>36</v>
      </c>
      <c r="AF1133" s="31" t="s">
        <v>52</v>
      </c>
      <c r="AG1133" s="31" t="s">
        <v>129</v>
      </c>
      <c r="AH1133" s="31" t="s">
        <v>152</v>
      </c>
      <c r="AI1133" s="31" t="s">
        <v>12354</v>
      </c>
      <c r="AJ1133" s="31">
        <f t="shared" si="189"/>
        <v>0</v>
      </c>
      <c r="AK1133" s="34">
        <f t="shared" si="190"/>
        <v>-99</v>
      </c>
      <c r="AL1133" s="30">
        <f t="shared" si="191"/>
        <v>-99</v>
      </c>
      <c r="AM1133" s="5">
        <f t="shared" si="195"/>
        <v>41.97</v>
      </c>
      <c r="AN1133" s="5">
        <f t="shared" si="196"/>
        <v>0</v>
      </c>
      <c r="AO1133" s="30">
        <f t="shared" si="197"/>
        <v>0</v>
      </c>
      <c r="AP1133" s="30">
        <f t="shared" si="192"/>
        <v>0</v>
      </c>
      <c r="AQ1133" t="str">
        <f t="shared" si="193"/>
        <v>1978 - 1992</v>
      </c>
      <c r="AR1133" s="2">
        <f t="shared" si="194"/>
        <v>1985</v>
      </c>
      <c r="AS1133" s="2">
        <f t="shared" si="198"/>
        <v>-99</v>
      </c>
      <c r="AT1133" s="31" t="s">
        <v>50</v>
      </c>
      <c r="AU1133" s="31" t="s">
        <v>50</v>
      </c>
      <c r="AV1133" s="31" t="s">
        <v>66</v>
      </c>
      <c r="AW1133" s="31" t="s">
        <v>57</v>
      </c>
      <c r="AX1133" s="31" t="s">
        <v>50</v>
      </c>
      <c r="AY1133" s="31" t="s">
        <v>50</v>
      </c>
      <c r="AZ1133" s="31" t="s">
        <v>152</v>
      </c>
      <c r="BA1133" s="31" t="s">
        <v>12354</v>
      </c>
      <c r="BB1133" s="31" t="s">
        <v>50</v>
      </c>
      <c r="BC1133" s="31" t="s">
        <v>50</v>
      </c>
      <c r="BD1133" s="31" t="s">
        <v>50</v>
      </c>
      <c r="BE1133" s="31" t="s">
        <v>50</v>
      </c>
      <c r="BF1133" s="31" t="s">
        <v>50</v>
      </c>
    </row>
    <row r="1134" spans="1:58" ht="45" x14ac:dyDescent="0.25">
      <c r="A1134" s="31" t="s">
        <v>1070</v>
      </c>
      <c r="B1134" s="31" t="s">
        <v>49</v>
      </c>
      <c r="C1134" s="32">
        <v>31</v>
      </c>
      <c r="D1134" s="31" t="s">
        <v>50</v>
      </c>
      <c r="E1134" s="31" t="s">
        <v>570</v>
      </c>
      <c r="F1134" s="31" t="s">
        <v>116</v>
      </c>
      <c r="G1134" s="31" t="s">
        <v>486</v>
      </c>
      <c r="H1134" s="31" t="s">
        <v>169</v>
      </c>
      <c r="I1134" s="31" t="s">
        <v>245</v>
      </c>
      <c r="J1134" s="31" t="s">
        <v>54</v>
      </c>
      <c r="K1134" s="31" t="s">
        <v>54</v>
      </c>
      <c r="L1134" s="31" t="s">
        <v>55</v>
      </c>
      <c r="M1134" s="31" t="s">
        <v>72</v>
      </c>
      <c r="N1134" s="31" t="s">
        <v>50</v>
      </c>
      <c r="O1134" s="31" t="s">
        <v>50</v>
      </c>
      <c r="P1134" s="31" t="s">
        <v>50</v>
      </c>
      <c r="Q1134" s="31" t="s">
        <v>1285</v>
      </c>
      <c r="R1134" s="31" t="s">
        <v>74</v>
      </c>
      <c r="S1134" s="31" t="s">
        <v>59</v>
      </c>
      <c r="T1134" s="31" t="s">
        <v>50</v>
      </c>
      <c r="U1134" s="31" t="s">
        <v>50</v>
      </c>
      <c r="V1134" s="31" t="s">
        <v>50</v>
      </c>
      <c r="W1134" s="31" t="s">
        <v>50</v>
      </c>
      <c r="X1134" s="31" t="s">
        <v>50</v>
      </c>
      <c r="Y1134" s="31" t="s">
        <v>50</v>
      </c>
      <c r="Z1134" s="31" t="s">
        <v>62</v>
      </c>
      <c r="AA1134" s="31" t="s">
        <v>50</v>
      </c>
      <c r="AB1134" s="31" t="s">
        <v>50</v>
      </c>
      <c r="AC1134" s="31" t="s">
        <v>50</v>
      </c>
      <c r="AD1134" s="31" t="s">
        <v>72</v>
      </c>
      <c r="AE1134" s="2">
        <f t="shared" si="188"/>
        <v>36</v>
      </c>
      <c r="AF1134" s="31" t="s">
        <v>52</v>
      </c>
      <c r="AG1134" s="31" t="s">
        <v>129</v>
      </c>
      <c r="AH1134" s="31" t="s">
        <v>269</v>
      </c>
      <c r="AI1134" s="31" t="s">
        <v>12355</v>
      </c>
      <c r="AJ1134" s="31">
        <f t="shared" si="189"/>
        <v>0</v>
      </c>
      <c r="AK1134" s="34">
        <f t="shared" si="190"/>
        <v>-99</v>
      </c>
      <c r="AL1134" s="30">
        <f t="shared" si="191"/>
        <v>-99</v>
      </c>
      <c r="AM1134" s="5">
        <f t="shared" si="195"/>
        <v>41.97</v>
      </c>
      <c r="AN1134" s="5">
        <f t="shared" si="196"/>
        <v>0</v>
      </c>
      <c r="AO1134" s="30">
        <f t="shared" si="197"/>
        <v>0</v>
      </c>
      <c r="AP1134" s="30">
        <f t="shared" si="192"/>
        <v>0</v>
      </c>
      <c r="AQ1134" t="str">
        <f t="shared" si="193"/>
        <v>1978 - 1992</v>
      </c>
      <c r="AR1134" s="2">
        <f t="shared" si="194"/>
        <v>1985</v>
      </c>
      <c r="AS1134" s="2">
        <f t="shared" si="198"/>
        <v>-99</v>
      </c>
      <c r="AT1134" s="31" t="s">
        <v>50</v>
      </c>
      <c r="AU1134" s="31" t="s">
        <v>50</v>
      </c>
      <c r="AV1134" s="31" t="s">
        <v>66</v>
      </c>
      <c r="AW1134" s="31" t="s">
        <v>57</v>
      </c>
      <c r="AX1134" s="31" t="s">
        <v>50</v>
      </c>
      <c r="AY1134" s="31" t="s">
        <v>50</v>
      </c>
      <c r="AZ1134" s="31" t="s">
        <v>269</v>
      </c>
      <c r="BA1134" s="31" t="s">
        <v>12355</v>
      </c>
      <c r="BB1134" s="31" t="s">
        <v>50</v>
      </c>
      <c r="BC1134" s="31" t="s">
        <v>50</v>
      </c>
      <c r="BD1134" s="31" t="s">
        <v>50</v>
      </c>
      <c r="BE1134" s="31" t="s">
        <v>50</v>
      </c>
      <c r="BF1134" s="31" t="s">
        <v>50</v>
      </c>
    </row>
    <row r="1135" spans="1:58" ht="45" x14ac:dyDescent="0.25">
      <c r="A1135" s="31" t="s">
        <v>1070</v>
      </c>
      <c r="B1135" s="31" t="s">
        <v>49</v>
      </c>
      <c r="C1135" s="32">
        <v>32</v>
      </c>
      <c r="D1135" s="31" t="s">
        <v>50</v>
      </c>
      <c r="E1135" s="31" t="s">
        <v>570</v>
      </c>
      <c r="F1135" s="31" t="s">
        <v>116</v>
      </c>
      <c r="G1135" s="31" t="s">
        <v>486</v>
      </c>
      <c r="H1135" s="31" t="s">
        <v>169</v>
      </c>
      <c r="I1135" s="31" t="s">
        <v>245</v>
      </c>
      <c r="J1135" s="31" t="s">
        <v>54</v>
      </c>
      <c r="K1135" s="31" t="s">
        <v>54</v>
      </c>
      <c r="L1135" s="31" t="s">
        <v>55</v>
      </c>
      <c r="M1135" s="31" t="s">
        <v>72</v>
      </c>
      <c r="N1135" s="31" t="s">
        <v>50</v>
      </c>
      <c r="O1135" s="31" t="s">
        <v>50</v>
      </c>
      <c r="P1135" s="31" t="s">
        <v>50</v>
      </c>
      <c r="Q1135" s="31" t="s">
        <v>135</v>
      </c>
      <c r="R1135" s="31" t="s">
        <v>74</v>
      </c>
      <c r="S1135" s="31" t="s">
        <v>59</v>
      </c>
      <c r="T1135" s="31" t="s">
        <v>50</v>
      </c>
      <c r="U1135" s="31" t="s">
        <v>50</v>
      </c>
      <c r="V1135" s="31" t="s">
        <v>50</v>
      </c>
      <c r="W1135" s="31" t="s">
        <v>50</v>
      </c>
      <c r="X1135" s="31" t="s">
        <v>50</v>
      </c>
      <c r="Y1135" s="31" t="s">
        <v>50</v>
      </c>
      <c r="Z1135" s="31" t="s">
        <v>62</v>
      </c>
      <c r="AA1135" s="31" t="s">
        <v>50</v>
      </c>
      <c r="AB1135" s="31" t="s">
        <v>50</v>
      </c>
      <c r="AC1135" s="31" t="s">
        <v>50</v>
      </c>
      <c r="AD1135" s="31" t="s">
        <v>72</v>
      </c>
      <c r="AE1135" s="2">
        <f t="shared" si="188"/>
        <v>36</v>
      </c>
      <c r="AF1135" s="31" t="s">
        <v>52</v>
      </c>
      <c r="AG1135" s="31" t="s">
        <v>129</v>
      </c>
      <c r="AH1135" s="31" t="s">
        <v>152</v>
      </c>
      <c r="AI1135" s="31" t="s">
        <v>12354</v>
      </c>
      <c r="AJ1135" s="31">
        <f t="shared" si="189"/>
        <v>0</v>
      </c>
      <c r="AK1135" s="34">
        <f t="shared" si="190"/>
        <v>-99</v>
      </c>
      <c r="AL1135" s="30">
        <f t="shared" si="191"/>
        <v>-99</v>
      </c>
      <c r="AM1135" s="5">
        <f t="shared" si="195"/>
        <v>41.97</v>
      </c>
      <c r="AN1135" s="5">
        <f t="shared" si="196"/>
        <v>0</v>
      </c>
      <c r="AO1135" s="30">
        <f t="shared" si="197"/>
        <v>0</v>
      </c>
      <c r="AP1135" s="30">
        <f t="shared" si="192"/>
        <v>0</v>
      </c>
      <c r="AQ1135" t="str">
        <f t="shared" si="193"/>
        <v>1978 - 1992</v>
      </c>
      <c r="AR1135" s="2">
        <f t="shared" si="194"/>
        <v>1985</v>
      </c>
      <c r="AS1135" s="2">
        <f t="shared" si="198"/>
        <v>-99</v>
      </c>
      <c r="AT1135" s="31" t="s">
        <v>50</v>
      </c>
      <c r="AU1135" s="31" t="s">
        <v>50</v>
      </c>
      <c r="AV1135" s="31" t="s">
        <v>66</v>
      </c>
      <c r="AW1135" s="31" t="s">
        <v>57</v>
      </c>
      <c r="AX1135" s="31" t="s">
        <v>50</v>
      </c>
      <c r="AY1135" s="31" t="s">
        <v>50</v>
      </c>
      <c r="AZ1135" s="31" t="s">
        <v>152</v>
      </c>
      <c r="BA1135" s="31" t="s">
        <v>12354</v>
      </c>
      <c r="BB1135" s="31" t="s">
        <v>50</v>
      </c>
      <c r="BC1135" s="31" t="s">
        <v>50</v>
      </c>
      <c r="BD1135" s="31" t="s">
        <v>50</v>
      </c>
      <c r="BE1135" s="31" t="s">
        <v>50</v>
      </c>
      <c r="BF1135" s="31" t="s">
        <v>50</v>
      </c>
    </row>
    <row r="1136" spans="1:58" ht="45" x14ac:dyDescent="0.25">
      <c r="A1136" s="31" t="s">
        <v>1070</v>
      </c>
      <c r="B1136" s="31" t="s">
        <v>49</v>
      </c>
      <c r="C1136" s="32">
        <v>33</v>
      </c>
      <c r="D1136" s="31" t="s">
        <v>50</v>
      </c>
      <c r="E1136" s="31" t="s">
        <v>570</v>
      </c>
      <c r="F1136" s="31" t="s">
        <v>116</v>
      </c>
      <c r="G1136" s="31" t="s">
        <v>486</v>
      </c>
      <c r="H1136" s="31" t="s">
        <v>169</v>
      </c>
      <c r="I1136" s="31" t="s">
        <v>245</v>
      </c>
      <c r="J1136" s="31" t="s">
        <v>54</v>
      </c>
      <c r="K1136" s="31" t="s">
        <v>54</v>
      </c>
      <c r="L1136" s="31" t="s">
        <v>55</v>
      </c>
      <c r="M1136" s="31" t="s">
        <v>72</v>
      </c>
      <c r="N1136" s="31" t="s">
        <v>50</v>
      </c>
      <c r="O1136" s="31" t="s">
        <v>50</v>
      </c>
      <c r="P1136" s="31" t="s">
        <v>50</v>
      </c>
      <c r="Q1136" s="31" t="s">
        <v>135</v>
      </c>
      <c r="R1136" s="31" t="s">
        <v>74</v>
      </c>
      <c r="S1136" s="31" t="s">
        <v>59</v>
      </c>
      <c r="T1136" s="31" t="s">
        <v>50</v>
      </c>
      <c r="U1136" s="31" t="s">
        <v>50</v>
      </c>
      <c r="V1136" s="31" t="s">
        <v>50</v>
      </c>
      <c r="W1136" s="31" t="s">
        <v>50</v>
      </c>
      <c r="X1136" s="31" t="s">
        <v>50</v>
      </c>
      <c r="Y1136" s="31" t="s">
        <v>50</v>
      </c>
      <c r="Z1136" s="31" t="s">
        <v>62</v>
      </c>
      <c r="AA1136" s="31" t="s">
        <v>50</v>
      </c>
      <c r="AB1136" s="31" t="s">
        <v>50</v>
      </c>
      <c r="AC1136" s="31" t="s">
        <v>50</v>
      </c>
      <c r="AD1136" s="31" t="s">
        <v>72</v>
      </c>
      <c r="AE1136" s="2">
        <f t="shared" si="188"/>
        <v>36</v>
      </c>
      <c r="AF1136" s="31" t="s">
        <v>52</v>
      </c>
      <c r="AG1136" s="31" t="s">
        <v>129</v>
      </c>
      <c r="AH1136" s="31" t="s">
        <v>152</v>
      </c>
      <c r="AI1136" s="31" t="s">
        <v>12354</v>
      </c>
      <c r="AJ1136" s="31">
        <f t="shared" si="189"/>
        <v>0</v>
      </c>
      <c r="AK1136" s="34">
        <f t="shared" si="190"/>
        <v>-99</v>
      </c>
      <c r="AL1136" s="30">
        <f t="shared" si="191"/>
        <v>-99</v>
      </c>
      <c r="AM1136" s="5">
        <f t="shared" si="195"/>
        <v>41.97</v>
      </c>
      <c r="AN1136" s="5">
        <f t="shared" si="196"/>
        <v>0</v>
      </c>
      <c r="AO1136" s="30">
        <f t="shared" si="197"/>
        <v>0</v>
      </c>
      <c r="AP1136" s="30">
        <f t="shared" si="192"/>
        <v>0</v>
      </c>
      <c r="AQ1136" t="str">
        <f t="shared" si="193"/>
        <v>1978 - 1992</v>
      </c>
      <c r="AR1136" s="2">
        <f t="shared" si="194"/>
        <v>1985</v>
      </c>
      <c r="AS1136" s="2">
        <f t="shared" si="198"/>
        <v>-99</v>
      </c>
      <c r="AT1136" s="31" t="s">
        <v>50</v>
      </c>
      <c r="AU1136" s="31" t="s">
        <v>50</v>
      </c>
      <c r="AV1136" s="31" t="s">
        <v>66</v>
      </c>
      <c r="AW1136" s="31" t="s">
        <v>57</v>
      </c>
      <c r="AX1136" s="31" t="s">
        <v>50</v>
      </c>
      <c r="AY1136" s="31" t="s">
        <v>50</v>
      </c>
      <c r="AZ1136" s="31" t="s">
        <v>152</v>
      </c>
      <c r="BA1136" s="31" t="s">
        <v>12354</v>
      </c>
      <c r="BB1136" s="31" t="s">
        <v>50</v>
      </c>
      <c r="BC1136" s="31" t="s">
        <v>50</v>
      </c>
      <c r="BD1136" s="31" t="s">
        <v>50</v>
      </c>
      <c r="BE1136" s="31" t="s">
        <v>50</v>
      </c>
      <c r="BF1136" s="31" t="s">
        <v>50</v>
      </c>
    </row>
    <row r="1137" spans="1:58" ht="45" x14ac:dyDescent="0.25">
      <c r="A1137" s="31" t="s">
        <v>1070</v>
      </c>
      <c r="B1137" s="31" t="s">
        <v>49</v>
      </c>
      <c r="C1137" s="32">
        <v>34</v>
      </c>
      <c r="D1137" s="31" t="s">
        <v>50</v>
      </c>
      <c r="E1137" s="31" t="s">
        <v>570</v>
      </c>
      <c r="F1137" s="31" t="s">
        <v>116</v>
      </c>
      <c r="G1137" s="31" t="s">
        <v>486</v>
      </c>
      <c r="H1137" s="31" t="s">
        <v>169</v>
      </c>
      <c r="I1137" s="31" t="s">
        <v>245</v>
      </c>
      <c r="J1137" s="31" t="s">
        <v>54</v>
      </c>
      <c r="K1137" s="31" t="s">
        <v>54</v>
      </c>
      <c r="L1137" s="31" t="s">
        <v>55</v>
      </c>
      <c r="M1137" s="31" t="s">
        <v>72</v>
      </c>
      <c r="N1137" s="31" t="s">
        <v>50</v>
      </c>
      <c r="O1137" s="31" t="s">
        <v>50</v>
      </c>
      <c r="P1137" s="31" t="s">
        <v>50</v>
      </c>
      <c r="Q1137" s="31" t="s">
        <v>135</v>
      </c>
      <c r="R1137" s="31" t="s">
        <v>74</v>
      </c>
      <c r="S1137" s="31" t="s">
        <v>59</v>
      </c>
      <c r="T1137" s="31" t="s">
        <v>50</v>
      </c>
      <c r="U1137" s="31" t="s">
        <v>50</v>
      </c>
      <c r="V1137" s="31" t="s">
        <v>50</v>
      </c>
      <c r="W1137" s="31" t="s">
        <v>50</v>
      </c>
      <c r="X1137" s="31" t="s">
        <v>50</v>
      </c>
      <c r="Y1137" s="31" t="s">
        <v>50</v>
      </c>
      <c r="Z1137" s="31" t="s">
        <v>62</v>
      </c>
      <c r="AA1137" s="31" t="s">
        <v>50</v>
      </c>
      <c r="AB1137" s="31" t="s">
        <v>50</v>
      </c>
      <c r="AC1137" s="31" t="s">
        <v>50</v>
      </c>
      <c r="AD1137" s="31" t="s">
        <v>72</v>
      </c>
      <c r="AE1137" s="2">
        <f t="shared" si="188"/>
        <v>36</v>
      </c>
      <c r="AF1137" s="31" t="s">
        <v>52</v>
      </c>
      <c r="AG1137" s="31" t="s">
        <v>129</v>
      </c>
      <c r="AH1137" s="31" t="s">
        <v>152</v>
      </c>
      <c r="AI1137" s="31" t="s">
        <v>12354</v>
      </c>
      <c r="AJ1137" s="31">
        <f t="shared" si="189"/>
        <v>0</v>
      </c>
      <c r="AK1137" s="34">
        <f t="shared" si="190"/>
        <v>-99</v>
      </c>
      <c r="AL1137" s="30">
        <f t="shared" si="191"/>
        <v>-99</v>
      </c>
      <c r="AM1137" s="5">
        <f t="shared" si="195"/>
        <v>41.97</v>
      </c>
      <c r="AN1137" s="5">
        <f t="shared" si="196"/>
        <v>0</v>
      </c>
      <c r="AO1137" s="30">
        <f t="shared" si="197"/>
        <v>0</v>
      </c>
      <c r="AP1137" s="30">
        <f t="shared" si="192"/>
        <v>0</v>
      </c>
      <c r="AQ1137" t="str">
        <f t="shared" si="193"/>
        <v>1978 - 1992</v>
      </c>
      <c r="AR1137" s="2">
        <f t="shared" si="194"/>
        <v>1985</v>
      </c>
      <c r="AS1137" s="2">
        <f t="shared" si="198"/>
        <v>-99</v>
      </c>
      <c r="AT1137" s="31" t="s">
        <v>50</v>
      </c>
      <c r="AU1137" s="31" t="s">
        <v>50</v>
      </c>
      <c r="AV1137" s="31" t="s">
        <v>66</v>
      </c>
      <c r="AW1137" s="31" t="s">
        <v>57</v>
      </c>
      <c r="AX1137" s="31" t="s">
        <v>50</v>
      </c>
      <c r="AY1137" s="31" t="s">
        <v>50</v>
      </c>
      <c r="AZ1137" s="31" t="s">
        <v>152</v>
      </c>
      <c r="BA1137" s="31" t="s">
        <v>12354</v>
      </c>
      <c r="BB1137" s="31" t="s">
        <v>50</v>
      </c>
      <c r="BC1137" s="31" t="s">
        <v>50</v>
      </c>
      <c r="BD1137" s="31" t="s">
        <v>50</v>
      </c>
      <c r="BE1137" s="31" t="s">
        <v>50</v>
      </c>
      <c r="BF1137" s="31" t="s">
        <v>50</v>
      </c>
    </row>
    <row r="1138" spans="1:58" ht="45" x14ac:dyDescent="0.25">
      <c r="A1138" s="31" t="s">
        <v>1080</v>
      </c>
      <c r="B1138" s="31" t="s">
        <v>49</v>
      </c>
      <c r="C1138" s="32">
        <v>18</v>
      </c>
      <c r="D1138" s="31" t="s">
        <v>50</v>
      </c>
      <c r="E1138" s="31" t="s">
        <v>102</v>
      </c>
      <c r="F1138" s="31" t="s">
        <v>100</v>
      </c>
      <c r="G1138" s="31" t="s">
        <v>570</v>
      </c>
      <c r="H1138" s="31" t="s">
        <v>116</v>
      </c>
      <c r="I1138" s="31" t="s">
        <v>1081</v>
      </c>
      <c r="J1138" s="31" t="s">
        <v>54</v>
      </c>
      <c r="K1138" s="31" t="s">
        <v>60</v>
      </c>
      <c r="L1138" s="31" t="s">
        <v>55</v>
      </c>
      <c r="M1138" s="31" t="s">
        <v>72</v>
      </c>
      <c r="N1138" s="31" t="s">
        <v>50</v>
      </c>
      <c r="O1138" s="31" t="s">
        <v>57</v>
      </c>
      <c r="P1138" s="31" t="s">
        <v>50</v>
      </c>
      <c r="Q1138" s="31" t="s">
        <v>409</v>
      </c>
      <c r="R1138" s="31" t="s">
        <v>74</v>
      </c>
      <c r="S1138" s="31" t="s">
        <v>59</v>
      </c>
      <c r="T1138" s="31" t="s">
        <v>60</v>
      </c>
      <c r="U1138" s="31" t="s">
        <v>60</v>
      </c>
      <c r="V1138" s="31" t="s">
        <v>50</v>
      </c>
      <c r="W1138" s="31" t="s">
        <v>50</v>
      </c>
      <c r="X1138" s="31" t="s">
        <v>50</v>
      </c>
      <c r="Y1138" s="31" t="s">
        <v>50</v>
      </c>
      <c r="Z1138" s="31" t="s">
        <v>62</v>
      </c>
      <c r="AA1138" s="31" t="s">
        <v>50</v>
      </c>
      <c r="AB1138" s="31" t="s">
        <v>50</v>
      </c>
      <c r="AC1138" s="31" t="s">
        <v>50</v>
      </c>
      <c r="AD1138" s="31" t="s">
        <v>50</v>
      </c>
      <c r="AE1138" s="2">
        <f t="shared" si="188"/>
        <v>36</v>
      </c>
      <c r="AF1138" s="31" t="s">
        <v>52</v>
      </c>
      <c r="AG1138" s="31" t="s">
        <v>129</v>
      </c>
      <c r="AH1138" s="31" t="s">
        <v>152</v>
      </c>
      <c r="AI1138" s="31" t="s">
        <v>1082</v>
      </c>
      <c r="AJ1138" s="31">
        <f t="shared" si="189"/>
        <v>1</v>
      </c>
      <c r="AK1138" s="34">
        <f t="shared" si="190"/>
        <v>10</v>
      </c>
      <c r="AL1138" s="30">
        <f t="shared" si="191"/>
        <v>10</v>
      </c>
      <c r="AM1138" s="5">
        <f t="shared" si="195"/>
        <v>41.97</v>
      </c>
      <c r="AN1138" s="5">
        <f t="shared" si="196"/>
        <v>36</v>
      </c>
      <c r="AO1138" s="30">
        <f t="shared" si="197"/>
        <v>432</v>
      </c>
      <c r="AP1138" s="30">
        <f t="shared" si="192"/>
        <v>432</v>
      </c>
      <c r="AQ1138">
        <f t="shared" si="193"/>
        <v>0</v>
      </c>
      <c r="AR1138" s="2">
        <f t="shared" si="194"/>
        <v>0</v>
      </c>
      <c r="AS1138" s="2">
        <f t="shared" si="198"/>
        <v>12</v>
      </c>
      <c r="AT1138" s="31" t="s">
        <v>50</v>
      </c>
      <c r="AU1138" s="31" t="s">
        <v>102</v>
      </c>
      <c r="AV1138" s="31" t="s">
        <v>66</v>
      </c>
      <c r="AW1138" s="31" t="s">
        <v>57</v>
      </c>
      <c r="AX1138" s="31" t="s">
        <v>50</v>
      </c>
      <c r="AY1138" s="31" t="s">
        <v>50</v>
      </c>
      <c r="AZ1138" s="31" t="s">
        <v>50</v>
      </c>
      <c r="BA1138" s="31" t="s">
        <v>1082</v>
      </c>
      <c r="BB1138" s="31" t="s">
        <v>50</v>
      </c>
      <c r="BC1138" s="31" t="s">
        <v>50</v>
      </c>
      <c r="BD1138" s="31" t="s">
        <v>50</v>
      </c>
      <c r="BE1138" s="31" t="s">
        <v>50</v>
      </c>
      <c r="BF1138" s="31" t="s">
        <v>50</v>
      </c>
    </row>
    <row r="1139" spans="1:58" ht="45" x14ac:dyDescent="0.25">
      <c r="A1139" s="31" t="s">
        <v>3118</v>
      </c>
      <c r="B1139" s="31" t="s">
        <v>49</v>
      </c>
      <c r="C1139" s="32">
        <v>3</v>
      </c>
      <c r="D1139" s="31" t="s">
        <v>50</v>
      </c>
      <c r="E1139" s="31" t="s">
        <v>116</v>
      </c>
      <c r="F1139" s="31" t="s">
        <v>486</v>
      </c>
      <c r="G1139" s="31" t="s">
        <v>50</v>
      </c>
      <c r="H1139" s="31" t="s">
        <v>50</v>
      </c>
      <c r="I1139" s="31" t="s">
        <v>53</v>
      </c>
      <c r="J1139" s="31" t="s">
        <v>54</v>
      </c>
      <c r="K1139" s="31" t="s">
        <v>54</v>
      </c>
      <c r="L1139" s="31" t="s">
        <v>128</v>
      </c>
      <c r="M1139" s="31" t="s">
        <v>72</v>
      </c>
      <c r="N1139" s="31" t="s">
        <v>50</v>
      </c>
      <c r="O1139" s="31" t="s">
        <v>66</v>
      </c>
      <c r="P1139" s="31" t="s">
        <v>50</v>
      </c>
      <c r="Q1139" s="31" t="s">
        <v>50</v>
      </c>
      <c r="R1139" s="31" t="s">
        <v>74</v>
      </c>
      <c r="S1139" s="31" t="s">
        <v>59</v>
      </c>
      <c r="T1139" s="31" t="s">
        <v>60</v>
      </c>
      <c r="U1139" s="31" t="s">
        <v>60</v>
      </c>
      <c r="V1139" s="31" t="s">
        <v>60</v>
      </c>
      <c r="W1139" s="31" t="s">
        <v>50</v>
      </c>
      <c r="X1139" s="31" t="s">
        <v>50</v>
      </c>
      <c r="Y1139" s="31" t="s">
        <v>50</v>
      </c>
      <c r="Z1139" s="31" t="s">
        <v>62</v>
      </c>
      <c r="AA1139" s="31" t="s">
        <v>50</v>
      </c>
      <c r="AB1139" s="31" t="s">
        <v>50</v>
      </c>
      <c r="AC1139" s="31" t="s">
        <v>87</v>
      </c>
      <c r="AD1139" s="31" t="s">
        <v>72</v>
      </c>
      <c r="AE1139" s="2">
        <f t="shared" si="188"/>
        <v>36</v>
      </c>
      <c r="AF1139" s="31" t="s">
        <v>52</v>
      </c>
      <c r="AG1139" s="31" t="s">
        <v>129</v>
      </c>
      <c r="AH1139" s="31" t="s">
        <v>50</v>
      </c>
      <c r="AI1139" s="31" t="s">
        <v>12356</v>
      </c>
      <c r="AJ1139" s="31">
        <f t="shared" si="189"/>
        <v>0</v>
      </c>
      <c r="AK1139" s="34">
        <f t="shared" si="190"/>
        <v>-99</v>
      </c>
      <c r="AL1139" s="30">
        <f t="shared" si="191"/>
        <v>-99</v>
      </c>
      <c r="AM1139" s="5">
        <f t="shared" si="195"/>
        <v>147.19</v>
      </c>
      <c r="AN1139" s="5">
        <f t="shared" si="196"/>
        <v>0</v>
      </c>
      <c r="AO1139" s="30">
        <f t="shared" si="197"/>
        <v>0</v>
      </c>
      <c r="AP1139" s="30">
        <f t="shared" si="192"/>
        <v>0</v>
      </c>
      <c r="AQ1139" t="str">
        <f t="shared" si="193"/>
        <v>1978 - 1992</v>
      </c>
      <c r="AR1139" s="2">
        <f t="shared" si="194"/>
        <v>1984</v>
      </c>
      <c r="AS1139" s="2">
        <f t="shared" si="198"/>
        <v>-99</v>
      </c>
      <c r="AT1139" s="31" t="s">
        <v>50</v>
      </c>
      <c r="AU1139" s="31" t="s">
        <v>50</v>
      </c>
      <c r="AV1139" s="31" t="s">
        <v>141</v>
      </c>
      <c r="AW1139" s="31" t="s">
        <v>86</v>
      </c>
      <c r="AX1139" s="31" t="s">
        <v>50</v>
      </c>
      <c r="AY1139" s="31" t="s">
        <v>50</v>
      </c>
      <c r="AZ1139" s="31" t="s">
        <v>50</v>
      </c>
      <c r="BA1139" s="31" t="s">
        <v>12356</v>
      </c>
      <c r="BB1139" s="31" t="s">
        <v>50</v>
      </c>
      <c r="BC1139" s="31" t="s">
        <v>50</v>
      </c>
      <c r="BD1139" s="31" t="s">
        <v>50</v>
      </c>
      <c r="BE1139" s="31" t="s">
        <v>50</v>
      </c>
      <c r="BF1139" s="31" t="s">
        <v>50</v>
      </c>
    </row>
    <row r="1140" spans="1:58" ht="45" x14ac:dyDescent="0.25">
      <c r="A1140" s="31" t="s">
        <v>390</v>
      </c>
      <c r="B1140" s="31" t="s">
        <v>49</v>
      </c>
      <c r="C1140" s="32">
        <v>5</v>
      </c>
      <c r="D1140" s="31" t="s">
        <v>50</v>
      </c>
      <c r="E1140" s="31" t="s">
        <v>71</v>
      </c>
      <c r="F1140" s="31" t="s">
        <v>96</v>
      </c>
      <c r="G1140" s="31" t="s">
        <v>50</v>
      </c>
      <c r="H1140" s="31" t="s">
        <v>50</v>
      </c>
      <c r="I1140" s="31" t="s">
        <v>53</v>
      </c>
      <c r="J1140" s="31" t="s">
        <v>54</v>
      </c>
      <c r="K1140" s="31" t="s">
        <v>54</v>
      </c>
      <c r="L1140" s="31" t="s">
        <v>128</v>
      </c>
      <c r="M1140" s="31" t="s">
        <v>72</v>
      </c>
      <c r="N1140" s="31" t="s">
        <v>50</v>
      </c>
      <c r="O1140" s="31" t="s">
        <v>66</v>
      </c>
      <c r="P1140" s="31" t="s">
        <v>50</v>
      </c>
      <c r="Q1140" s="31" t="s">
        <v>50</v>
      </c>
      <c r="R1140" s="31" t="s">
        <v>74</v>
      </c>
      <c r="S1140" s="31" t="s">
        <v>58</v>
      </c>
      <c r="T1140" s="31" t="s">
        <v>60</v>
      </c>
      <c r="U1140" s="31" t="s">
        <v>60</v>
      </c>
      <c r="V1140" s="31" t="s">
        <v>60</v>
      </c>
      <c r="W1140" s="31" t="s">
        <v>50</v>
      </c>
      <c r="X1140" s="31" t="s">
        <v>50</v>
      </c>
      <c r="Y1140" s="31" t="s">
        <v>50</v>
      </c>
      <c r="Z1140" s="31" t="s">
        <v>62</v>
      </c>
      <c r="AA1140" s="31" t="s">
        <v>50</v>
      </c>
      <c r="AB1140" s="31" t="s">
        <v>50</v>
      </c>
      <c r="AC1140" s="31" t="s">
        <v>87</v>
      </c>
      <c r="AD1140" s="31" t="s">
        <v>72</v>
      </c>
      <c r="AE1140" s="2">
        <f t="shared" si="188"/>
        <v>36</v>
      </c>
      <c r="AF1140" s="31" t="s">
        <v>52</v>
      </c>
      <c r="AG1140" s="31" t="s">
        <v>129</v>
      </c>
      <c r="AH1140" s="31" t="s">
        <v>50</v>
      </c>
      <c r="AI1140" s="31" t="s">
        <v>12357</v>
      </c>
      <c r="AJ1140" s="31">
        <f t="shared" si="189"/>
        <v>0</v>
      </c>
      <c r="AK1140" s="34">
        <f t="shared" si="190"/>
        <v>-99</v>
      </c>
      <c r="AL1140" s="30">
        <f t="shared" si="191"/>
        <v>-99</v>
      </c>
      <c r="AM1140" s="5">
        <f t="shared" si="195"/>
        <v>55.13</v>
      </c>
      <c r="AN1140" s="5">
        <f t="shared" si="196"/>
        <v>0</v>
      </c>
      <c r="AO1140" s="30">
        <f t="shared" si="197"/>
        <v>0</v>
      </c>
      <c r="AP1140" s="30">
        <f t="shared" si="192"/>
        <v>0</v>
      </c>
      <c r="AQ1140" t="str">
        <f t="shared" si="193"/>
        <v>Before 1978</v>
      </c>
      <c r="AR1140" s="2">
        <f t="shared" si="194"/>
        <v>1960</v>
      </c>
      <c r="AS1140" s="2">
        <f t="shared" si="198"/>
        <v>-99</v>
      </c>
      <c r="AT1140" s="31" t="s">
        <v>50</v>
      </c>
      <c r="AU1140" s="31" t="s">
        <v>50</v>
      </c>
      <c r="AV1140" s="31" t="s">
        <v>141</v>
      </c>
      <c r="AW1140" s="31" t="s">
        <v>86</v>
      </c>
      <c r="AX1140" s="31" t="s">
        <v>50</v>
      </c>
      <c r="AY1140" s="31" t="s">
        <v>50</v>
      </c>
      <c r="AZ1140" s="31" t="s">
        <v>50</v>
      </c>
      <c r="BA1140" s="31" t="s">
        <v>12357</v>
      </c>
      <c r="BB1140" s="31" t="s">
        <v>50</v>
      </c>
      <c r="BC1140" s="31" t="s">
        <v>50</v>
      </c>
      <c r="BD1140" s="31" t="s">
        <v>50</v>
      </c>
      <c r="BE1140" s="31" t="s">
        <v>50</v>
      </c>
      <c r="BF1140" s="31" t="s">
        <v>50</v>
      </c>
    </row>
    <row r="1141" spans="1:58" ht="45" x14ac:dyDescent="0.25">
      <c r="A1141" s="31" t="s">
        <v>1091</v>
      </c>
      <c r="B1141" s="31" t="s">
        <v>49</v>
      </c>
      <c r="C1141" s="32">
        <v>1</v>
      </c>
      <c r="D1141" s="31" t="s">
        <v>50</v>
      </c>
      <c r="E1141" s="31" t="s">
        <v>72</v>
      </c>
      <c r="F1141" s="31" t="s">
        <v>51</v>
      </c>
      <c r="G1141" s="31" t="s">
        <v>50</v>
      </c>
      <c r="H1141" s="31" t="s">
        <v>50</v>
      </c>
      <c r="I1141" s="31" t="s">
        <v>97</v>
      </c>
      <c r="J1141" s="31" t="s">
        <v>54</v>
      </c>
      <c r="K1141" s="31" t="s">
        <v>54</v>
      </c>
      <c r="L1141" s="31" t="s">
        <v>55</v>
      </c>
      <c r="M1141" s="31" t="s">
        <v>72</v>
      </c>
      <c r="N1141" s="31" t="s">
        <v>56</v>
      </c>
      <c r="O1141" s="31" t="s">
        <v>60</v>
      </c>
      <c r="P1141" s="31" t="s">
        <v>50</v>
      </c>
      <c r="Q1141" s="31" t="s">
        <v>73</v>
      </c>
      <c r="R1141" s="31" t="s">
        <v>58</v>
      </c>
      <c r="S1141" s="31" t="s">
        <v>59</v>
      </c>
      <c r="T1141" s="31" t="s">
        <v>60</v>
      </c>
      <c r="U1141" s="31" t="s">
        <v>60</v>
      </c>
      <c r="V1141" s="31" t="s">
        <v>60</v>
      </c>
      <c r="W1141" s="31" t="s">
        <v>50</v>
      </c>
      <c r="X1141" s="31" t="s">
        <v>50</v>
      </c>
      <c r="Y1141" s="31" t="s">
        <v>50</v>
      </c>
      <c r="Z1141" s="31" t="s">
        <v>62</v>
      </c>
      <c r="AA1141" s="31" t="s">
        <v>50</v>
      </c>
      <c r="AB1141" s="31" t="s">
        <v>50</v>
      </c>
      <c r="AC1141" s="31" t="s">
        <v>63</v>
      </c>
      <c r="AD1141" s="31" t="s">
        <v>72</v>
      </c>
      <c r="AE1141" s="2">
        <f t="shared" si="188"/>
        <v>36</v>
      </c>
      <c r="AF1141" s="31" t="s">
        <v>52</v>
      </c>
      <c r="AG1141" s="31" t="s">
        <v>129</v>
      </c>
      <c r="AH1141" s="31" t="s">
        <v>1092</v>
      </c>
      <c r="AI1141" s="31" t="s">
        <v>1093</v>
      </c>
      <c r="AJ1141" s="31">
        <f t="shared" si="189"/>
        <v>0</v>
      </c>
      <c r="AK1141" s="34">
        <f t="shared" si="190"/>
        <v>-99</v>
      </c>
      <c r="AL1141" s="30">
        <f t="shared" si="191"/>
        <v>-99</v>
      </c>
      <c r="AM1141" s="5">
        <f t="shared" si="195"/>
        <v>0</v>
      </c>
      <c r="AN1141" s="5">
        <f t="shared" si="196"/>
        <v>0</v>
      </c>
      <c r="AO1141" s="30">
        <f t="shared" si="197"/>
        <v>0</v>
      </c>
      <c r="AP1141" s="30">
        <f t="shared" si="192"/>
        <v>0</v>
      </c>
      <c r="AQ1141" t="str">
        <f t="shared" si="193"/>
        <v>Before 1978</v>
      </c>
      <c r="AR1141" s="2">
        <f t="shared" si="194"/>
        <v>1950</v>
      </c>
      <c r="AS1141" s="2">
        <f t="shared" si="198"/>
        <v>-99</v>
      </c>
      <c r="AT1141" s="31" t="s">
        <v>50</v>
      </c>
      <c r="AU1141" s="31" t="s">
        <v>100</v>
      </c>
      <c r="AV1141" s="31" t="s">
        <v>141</v>
      </c>
      <c r="AW1141" s="31" t="s">
        <v>86</v>
      </c>
      <c r="AX1141" s="31" t="s">
        <v>170</v>
      </c>
      <c r="AY1141" s="31" t="s">
        <v>179</v>
      </c>
      <c r="AZ1141" s="31" t="s">
        <v>1092</v>
      </c>
      <c r="BA1141" s="31" t="s">
        <v>1093</v>
      </c>
      <c r="BB1141" s="31" t="s">
        <v>256</v>
      </c>
      <c r="BC1141" s="31" t="s">
        <v>173</v>
      </c>
      <c r="BD1141" s="31" t="s">
        <v>50</v>
      </c>
      <c r="BE1141" s="31" t="s">
        <v>50</v>
      </c>
      <c r="BF1141" s="31" t="s">
        <v>50</v>
      </c>
    </row>
    <row r="1142" spans="1:58" ht="45" x14ac:dyDescent="0.25">
      <c r="A1142" s="31" t="s">
        <v>1094</v>
      </c>
      <c r="B1142" s="31" t="s">
        <v>49</v>
      </c>
      <c r="C1142" s="32">
        <v>133</v>
      </c>
      <c r="D1142" s="31" t="s">
        <v>50</v>
      </c>
      <c r="E1142" s="31" t="s">
        <v>486</v>
      </c>
      <c r="F1142" s="31" t="s">
        <v>169</v>
      </c>
      <c r="G1142" s="31" t="s">
        <v>489</v>
      </c>
      <c r="H1142" s="31" t="s">
        <v>214</v>
      </c>
      <c r="I1142" s="31" t="s">
        <v>996</v>
      </c>
      <c r="J1142" s="31" t="s">
        <v>54</v>
      </c>
      <c r="K1142" s="31" t="s">
        <v>60</v>
      </c>
      <c r="L1142" s="31" t="s">
        <v>55</v>
      </c>
      <c r="M1142" s="31" t="s">
        <v>72</v>
      </c>
      <c r="N1142" s="31" t="s">
        <v>50</v>
      </c>
      <c r="O1142" s="31" t="s">
        <v>57</v>
      </c>
      <c r="P1142" s="31" t="s">
        <v>50</v>
      </c>
      <c r="Q1142" s="31" t="s">
        <v>135</v>
      </c>
      <c r="R1142" s="31" t="s">
        <v>74</v>
      </c>
      <c r="S1142" s="31" t="s">
        <v>59</v>
      </c>
      <c r="T1142" s="31" t="s">
        <v>50</v>
      </c>
      <c r="U1142" s="31" t="s">
        <v>50</v>
      </c>
      <c r="V1142" s="31" t="s">
        <v>50</v>
      </c>
      <c r="W1142" s="31" t="s">
        <v>50</v>
      </c>
      <c r="X1142" s="31" t="s">
        <v>50</v>
      </c>
      <c r="Y1142" s="31" t="s">
        <v>50</v>
      </c>
      <c r="Z1142" s="31" t="s">
        <v>62</v>
      </c>
      <c r="AA1142" s="31" t="s">
        <v>50</v>
      </c>
      <c r="AB1142" s="31" t="s">
        <v>50</v>
      </c>
      <c r="AC1142" s="31" t="s">
        <v>50</v>
      </c>
      <c r="AD1142" s="31" t="s">
        <v>50</v>
      </c>
      <c r="AE1142" s="2">
        <f t="shared" si="188"/>
        <v>36</v>
      </c>
      <c r="AF1142" s="31" t="s">
        <v>52</v>
      </c>
      <c r="AG1142" s="31" t="s">
        <v>129</v>
      </c>
      <c r="AH1142" s="31" t="s">
        <v>152</v>
      </c>
      <c r="AI1142" s="31" t="s">
        <v>1095</v>
      </c>
      <c r="AJ1142" s="31">
        <f t="shared" si="189"/>
        <v>1</v>
      </c>
      <c r="AK1142" s="34">
        <f t="shared" si="190"/>
        <v>14</v>
      </c>
      <c r="AL1142" s="30">
        <f t="shared" si="191"/>
        <v>14</v>
      </c>
      <c r="AM1142" s="5">
        <f t="shared" si="195"/>
        <v>32</v>
      </c>
      <c r="AN1142" s="5">
        <f t="shared" si="196"/>
        <v>36</v>
      </c>
      <c r="AO1142" s="30">
        <f t="shared" si="197"/>
        <v>360</v>
      </c>
      <c r="AP1142" s="30">
        <f t="shared" si="192"/>
        <v>360</v>
      </c>
      <c r="AQ1142" t="str">
        <f t="shared" si="193"/>
        <v>Before 1978</v>
      </c>
      <c r="AR1142" s="2">
        <f t="shared" si="194"/>
        <v>1932</v>
      </c>
      <c r="AS1142" s="2">
        <f t="shared" si="198"/>
        <v>10</v>
      </c>
      <c r="AT1142" s="31" t="s">
        <v>50</v>
      </c>
      <c r="AU1142" s="31" t="s">
        <v>92</v>
      </c>
      <c r="AV1142" s="31" t="s">
        <v>66</v>
      </c>
      <c r="AW1142" s="31" t="s">
        <v>57</v>
      </c>
      <c r="AX1142" s="31" t="s">
        <v>50</v>
      </c>
      <c r="AY1142" s="31" t="s">
        <v>50</v>
      </c>
      <c r="AZ1142" s="31" t="s">
        <v>152</v>
      </c>
      <c r="BA1142" s="31" t="s">
        <v>1095</v>
      </c>
      <c r="BB1142" s="31" t="s">
        <v>233</v>
      </c>
      <c r="BC1142" s="31" t="s">
        <v>53</v>
      </c>
      <c r="BD1142" s="31" t="s">
        <v>50</v>
      </c>
      <c r="BE1142" s="31" t="s">
        <v>50</v>
      </c>
      <c r="BF1142" s="31" t="s">
        <v>50</v>
      </c>
    </row>
    <row r="1143" spans="1:58" ht="45" x14ac:dyDescent="0.25">
      <c r="A1143" s="31" t="s">
        <v>1094</v>
      </c>
      <c r="B1143" s="31" t="s">
        <v>49</v>
      </c>
      <c r="C1143" s="32">
        <v>134</v>
      </c>
      <c r="D1143" s="31" t="s">
        <v>50</v>
      </c>
      <c r="E1143" s="31" t="s">
        <v>486</v>
      </c>
      <c r="F1143" s="31" t="s">
        <v>169</v>
      </c>
      <c r="G1143" s="31" t="s">
        <v>489</v>
      </c>
      <c r="H1143" s="31" t="s">
        <v>214</v>
      </c>
      <c r="I1143" s="31" t="s">
        <v>996</v>
      </c>
      <c r="J1143" s="31" t="s">
        <v>54</v>
      </c>
      <c r="K1143" s="31" t="s">
        <v>60</v>
      </c>
      <c r="L1143" s="31" t="s">
        <v>55</v>
      </c>
      <c r="M1143" s="31" t="s">
        <v>72</v>
      </c>
      <c r="N1143" s="31" t="s">
        <v>50</v>
      </c>
      <c r="O1143" s="31" t="s">
        <v>57</v>
      </c>
      <c r="P1143" s="31" t="s">
        <v>50</v>
      </c>
      <c r="Q1143" s="31" t="s">
        <v>135</v>
      </c>
      <c r="R1143" s="31" t="s">
        <v>74</v>
      </c>
      <c r="S1143" s="31" t="s">
        <v>59</v>
      </c>
      <c r="T1143" s="31" t="s">
        <v>50</v>
      </c>
      <c r="U1143" s="31" t="s">
        <v>50</v>
      </c>
      <c r="V1143" s="31" t="s">
        <v>50</v>
      </c>
      <c r="W1143" s="31" t="s">
        <v>50</v>
      </c>
      <c r="X1143" s="31" t="s">
        <v>50</v>
      </c>
      <c r="Y1143" s="31" t="s">
        <v>50</v>
      </c>
      <c r="Z1143" s="31" t="s">
        <v>62</v>
      </c>
      <c r="AA1143" s="31" t="s">
        <v>50</v>
      </c>
      <c r="AB1143" s="31" t="s">
        <v>50</v>
      </c>
      <c r="AC1143" s="31" t="s">
        <v>50</v>
      </c>
      <c r="AD1143" s="31" t="s">
        <v>50</v>
      </c>
      <c r="AE1143" s="2">
        <f t="shared" si="188"/>
        <v>36</v>
      </c>
      <c r="AF1143" s="31" t="s">
        <v>52</v>
      </c>
      <c r="AG1143" s="31" t="s">
        <v>129</v>
      </c>
      <c r="AH1143" s="31" t="s">
        <v>152</v>
      </c>
      <c r="AI1143" s="31" t="s">
        <v>1095</v>
      </c>
      <c r="AJ1143" s="31">
        <f t="shared" si="189"/>
        <v>1</v>
      </c>
      <c r="AK1143" s="34">
        <f t="shared" si="190"/>
        <v>14</v>
      </c>
      <c r="AL1143" s="30">
        <f t="shared" si="191"/>
        <v>14</v>
      </c>
      <c r="AM1143" s="5">
        <f t="shared" si="195"/>
        <v>32</v>
      </c>
      <c r="AN1143" s="5">
        <f t="shared" si="196"/>
        <v>36</v>
      </c>
      <c r="AO1143" s="30">
        <f t="shared" si="197"/>
        <v>360</v>
      </c>
      <c r="AP1143" s="30">
        <f t="shared" si="192"/>
        <v>360</v>
      </c>
      <c r="AQ1143" t="str">
        <f t="shared" si="193"/>
        <v>Before 1978</v>
      </c>
      <c r="AR1143" s="2">
        <f t="shared" si="194"/>
        <v>1932</v>
      </c>
      <c r="AS1143" s="2">
        <f t="shared" si="198"/>
        <v>10</v>
      </c>
      <c r="AT1143" s="31" t="s">
        <v>50</v>
      </c>
      <c r="AU1143" s="31" t="s">
        <v>92</v>
      </c>
      <c r="AV1143" s="31" t="s">
        <v>66</v>
      </c>
      <c r="AW1143" s="31" t="s">
        <v>57</v>
      </c>
      <c r="AX1143" s="31" t="s">
        <v>50</v>
      </c>
      <c r="AY1143" s="31" t="s">
        <v>50</v>
      </c>
      <c r="AZ1143" s="31" t="s">
        <v>152</v>
      </c>
      <c r="BA1143" s="31" t="s">
        <v>1095</v>
      </c>
      <c r="BB1143" s="31" t="s">
        <v>233</v>
      </c>
      <c r="BC1143" s="31" t="s">
        <v>53</v>
      </c>
      <c r="BD1143" s="31" t="s">
        <v>50</v>
      </c>
      <c r="BE1143" s="31" t="s">
        <v>50</v>
      </c>
      <c r="BF1143" s="31" t="s">
        <v>50</v>
      </c>
    </row>
    <row r="1144" spans="1:58" ht="45" x14ac:dyDescent="0.25">
      <c r="A1144" s="31" t="s">
        <v>1096</v>
      </c>
      <c r="B1144" s="31" t="s">
        <v>49</v>
      </c>
      <c r="C1144" s="32">
        <v>1</v>
      </c>
      <c r="D1144" s="31" t="s">
        <v>50</v>
      </c>
      <c r="E1144" s="31" t="s">
        <v>85</v>
      </c>
      <c r="F1144" s="31" t="s">
        <v>70</v>
      </c>
      <c r="G1144" s="31" t="s">
        <v>50</v>
      </c>
      <c r="H1144" s="31" t="s">
        <v>50</v>
      </c>
      <c r="I1144" s="31" t="s">
        <v>53</v>
      </c>
      <c r="J1144" s="31" t="s">
        <v>54</v>
      </c>
      <c r="K1144" s="31" t="s">
        <v>54</v>
      </c>
      <c r="L1144" s="31" t="s">
        <v>55</v>
      </c>
      <c r="M1144" s="31" t="s">
        <v>72</v>
      </c>
      <c r="N1144" s="31" t="s">
        <v>50</v>
      </c>
      <c r="O1144" s="31" t="s">
        <v>57</v>
      </c>
      <c r="P1144" s="31" t="s">
        <v>50</v>
      </c>
      <c r="Q1144" s="31" t="s">
        <v>123</v>
      </c>
      <c r="R1144" s="31" t="s">
        <v>58</v>
      </c>
      <c r="S1144" s="31" t="s">
        <v>53</v>
      </c>
      <c r="T1144" s="31" t="s">
        <v>60</v>
      </c>
      <c r="U1144" s="31" t="s">
        <v>50</v>
      </c>
      <c r="V1144" s="31" t="s">
        <v>50</v>
      </c>
      <c r="W1144" s="31" t="s">
        <v>50</v>
      </c>
      <c r="X1144" s="31" t="s">
        <v>50</v>
      </c>
      <c r="Y1144" s="31" t="s">
        <v>50</v>
      </c>
      <c r="Z1144" s="31" t="s">
        <v>62</v>
      </c>
      <c r="AA1144" s="31" t="s">
        <v>50</v>
      </c>
      <c r="AB1144" s="31" t="s">
        <v>50</v>
      </c>
      <c r="AC1144" s="31" t="s">
        <v>87</v>
      </c>
      <c r="AD1144" s="31" t="s">
        <v>72</v>
      </c>
      <c r="AE1144" s="2">
        <f t="shared" si="188"/>
        <v>36</v>
      </c>
      <c r="AF1144" s="31" t="s">
        <v>52</v>
      </c>
      <c r="AG1144" s="31" t="s">
        <v>129</v>
      </c>
      <c r="AH1144" s="31" t="s">
        <v>924</v>
      </c>
      <c r="AI1144" s="31" t="s">
        <v>12358</v>
      </c>
      <c r="AJ1144" s="31">
        <f t="shared" si="189"/>
        <v>0</v>
      </c>
      <c r="AK1144" s="34">
        <f t="shared" si="190"/>
        <v>-99</v>
      </c>
      <c r="AL1144" s="30">
        <f t="shared" si="191"/>
        <v>-99</v>
      </c>
      <c r="AM1144" s="5">
        <f t="shared" si="195"/>
        <v>248.36</v>
      </c>
      <c r="AN1144" s="5">
        <f t="shared" si="196"/>
        <v>0</v>
      </c>
      <c r="AO1144" s="30">
        <f t="shared" si="197"/>
        <v>0</v>
      </c>
      <c r="AP1144" s="30">
        <f t="shared" si="192"/>
        <v>0</v>
      </c>
      <c r="AQ1144" t="str">
        <f t="shared" si="193"/>
        <v>Before 1978</v>
      </c>
      <c r="AR1144" s="2">
        <f t="shared" si="194"/>
        <v>1970</v>
      </c>
      <c r="AS1144" s="2">
        <f t="shared" si="198"/>
        <v>-99</v>
      </c>
      <c r="AT1144" s="31" t="s">
        <v>50</v>
      </c>
      <c r="AU1144" s="31" t="s">
        <v>50</v>
      </c>
      <c r="AV1144" s="31" t="s">
        <v>141</v>
      </c>
      <c r="AW1144" s="31" t="s">
        <v>86</v>
      </c>
      <c r="AX1144" s="31" t="s">
        <v>50</v>
      </c>
      <c r="AY1144" s="31" t="s">
        <v>50</v>
      </c>
      <c r="AZ1144" s="31" t="s">
        <v>924</v>
      </c>
      <c r="BA1144" s="31" t="s">
        <v>12781</v>
      </c>
      <c r="BB1144" s="31" t="s">
        <v>50</v>
      </c>
      <c r="BC1144" s="31" t="s">
        <v>50</v>
      </c>
      <c r="BD1144" s="31" t="s">
        <v>50</v>
      </c>
      <c r="BE1144" s="31" t="s">
        <v>50</v>
      </c>
      <c r="BF1144" s="31" t="s">
        <v>50</v>
      </c>
    </row>
    <row r="1145" spans="1:58" ht="45" x14ac:dyDescent="0.25">
      <c r="A1145" s="31" t="s">
        <v>395</v>
      </c>
      <c r="B1145" s="31" t="s">
        <v>49</v>
      </c>
      <c r="C1145" s="32">
        <v>8</v>
      </c>
      <c r="D1145" s="31" t="s">
        <v>50</v>
      </c>
      <c r="E1145" s="31" t="s">
        <v>51</v>
      </c>
      <c r="F1145" s="31" t="s">
        <v>52</v>
      </c>
      <c r="G1145" s="31" t="s">
        <v>50</v>
      </c>
      <c r="H1145" s="31" t="s">
        <v>50</v>
      </c>
      <c r="I1145" s="31" t="s">
        <v>53</v>
      </c>
      <c r="J1145" s="31" t="s">
        <v>54</v>
      </c>
      <c r="K1145" s="31" t="s">
        <v>54</v>
      </c>
      <c r="L1145" s="31" t="s">
        <v>55</v>
      </c>
      <c r="M1145" s="31" t="s">
        <v>72</v>
      </c>
      <c r="N1145" s="31" t="s">
        <v>50</v>
      </c>
      <c r="O1145" s="31" t="s">
        <v>57</v>
      </c>
      <c r="P1145" s="31" t="s">
        <v>50</v>
      </c>
      <c r="Q1145" s="31" t="s">
        <v>50</v>
      </c>
      <c r="R1145" s="31" t="s">
        <v>74</v>
      </c>
      <c r="S1145" s="31" t="s">
        <v>59</v>
      </c>
      <c r="T1145" s="31" t="s">
        <v>60</v>
      </c>
      <c r="U1145" s="31" t="s">
        <v>60</v>
      </c>
      <c r="V1145" s="31" t="s">
        <v>60</v>
      </c>
      <c r="W1145" s="31" t="s">
        <v>50</v>
      </c>
      <c r="X1145" s="31" t="s">
        <v>50</v>
      </c>
      <c r="Y1145" s="31" t="s">
        <v>50</v>
      </c>
      <c r="Z1145" s="31" t="s">
        <v>62</v>
      </c>
      <c r="AA1145" s="31" t="s">
        <v>50</v>
      </c>
      <c r="AB1145" s="31" t="s">
        <v>50</v>
      </c>
      <c r="AC1145" s="31" t="s">
        <v>87</v>
      </c>
      <c r="AD1145" s="31" t="s">
        <v>72</v>
      </c>
      <c r="AE1145" s="2">
        <f t="shared" si="188"/>
        <v>36</v>
      </c>
      <c r="AF1145" s="31" t="s">
        <v>52</v>
      </c>
      <c r="AG1145" s="31" t="s">
        <v>129</v>
      </c>
      <c r="AH1145" s="31" t="s">
        <v>152</v>
      </c>
      <c r="AI1145" s="31" t="s">
        <v>398</v>
      </c>
      <c r="AJ1145" s="31">
        <f t="shared" si="189"/>
        <v>1</v>
      </c>
      <c r="AK1145" s="34">
        <f t="shared" si="190"/>
        <v>-99</v>
      </c>
      <c r="AL1145" s="30">
        <f t="shared" si="191"/>
        <v>-99</v>
      </c>
      <c r="AM1145" s="5">
        <f t="shared" si="195"/>
        <v>59.59</v>
      </c>
      <c r="AN1145" s="5">
        <f t="shared" si="196"/>
        <v>36</v>
      </c>
      <c r="AO1145" s="30">
        <f t="shared" si="197"/>
        <v>468</v>
      </c>
      <c r="AP1145" s="30">
        <f t="shared" si="192"/>
        <v>468</v>
      </c>
      <c r="AQ1145">
        <f t="shared" si="193"/>
        <v>0</v>
      </c>
      <c r="AR1145" s="2">
        <f t="shared" si="194"/>
        <v>0</v>
      </c>
      <c r="AS1145" s="2">
        <f t="shared" si="198"/>
        <v>13</v>
      </c>
      <c r="AT1145" s="31" t="s">
        <v>217</v>
      </c>
      <c r="AU1145" s="31" t="s">
        <v>100</v>
      </c>
      <c r="AV1145" s="31" t="s">
        <v>66</v>
      </c>
      <c r="AW1145" s="31" t="s">
        <v>57</v>
      </c>
      <c r="AX1145" s="31" t="s">
        <v>267</v>
      </c>
      <c r="AY1145" s="31" t="s">
        <v>68</v>
      </c>
      <c r="AZ1145" s="31" t="s">
        <v>152</v>
      </c>
      <c r="BA1145" s="31" t="s">
        <v>398</v>
      </c>
      <c r="BB1145" s="31" t="s">
        <v>399</v>
      </c>
      <c r="BC1145" s="31" t="s">
        <v>129</v>
      </c>
      <c r="BD1145" s="31" t="s">
        <v>50</v>
      </c>
      <c r="BE1145" s="31" t="s">
        <v>50</v>
      </c>
      <c r="BF1145" s="31" t="s">
        <v>50</v>
      </c>
    </row>
    <row r="1146" spans="1:58" ht="45" x14ac:dyDescent="0.25">
      <c r="A1146" s="31" t="s">
        <v>3168</v>
      </c>
      <c r="B1146" s="31" t="s">
        <v>49</v>
      </c>
      <c r="C1146" s="32">
        <v>1</v>
      </c>
      <c r="D1146" s="31" t="s">
        <v>50</v>
      </c>
      <c r="E1146" s="31" t="s">
        <v>70</v>
      </c>
      <c r="F1146" s="31" t="s">
        <v>71</v>
      </c>
      <c r="G1146" s="31" t="s">
        <v>50</v>
      </c>
      <c r="H1146" s="31" t="s">
        <v>50</v>
      </c>
      <c r="I1146" s="31" t="s">
        <v>53</v>
      </c>
      <c r="J1146" s="31" t="s">
        <v>54</v>
      </c>
      <c r="K1146" s="31" t="s">
        <v>54</v>
      </c>
      <c r="L1146" s="31" t="s">
        <v>55</v>
      </c>
      <c r="M1146" s="31" t="s">
        <v>72</v>
      </c>
      <c r="N1146" s="31" t="s">
        <v>50</v>
      </c>
      <c r="O1146" s="31" t="s">
        <v>57</v>
      </c>
      <c r="P1146" s="31" t="s">
        <v>50</v>
      </c>
      <c r="Q1146" s="31" t="s">
        <v>113</v>
      </c>
      <c r="R1146" s="31" t="s">
        <v>58</v>
      </c>
      <c r="S1146" s="31" t="s">
        <v>53</v>
      </c>
      <c r="T1146" s="31" t="s">
        <v>60</v>
      </c>
      <c r="U1146" s="31" t="s">
        <v>60</v>
      </c>
      <c r="V1146" s="31" t="s">
        <v>60</v>
      </c>
      <c r="W1146" s="31" t="s">
        <v>50</v>
      </c>
      <c r="X1146" s="31" t="s">
        <v>50</v>
      </c>
      <c r="Y1146" s="31" t="s">
        <v>50</v>
      </c>
      <c r="Z1146" s="31" t="s">
        <v>62</v>
      </c>
      <c r="AA1146" s="31" t="s">
        <v>50</v>
      </c>
      <c r="AB1146" s="31" t="s">
        <v>50</v>
      </c>
      <c r="AC1146" s="31" t="s">
        <v>87</v>
      </c>
      <c r="AD1146" s="31" t="s">
        <v>72</v>
      </c>
      <c r="AE1146" s="2">
        <f t="shared" si="188"/>
        <v>36</v>
      </c>
      <c r="AF1146" s="31" t="s">
        <v>52</v>
      </c>
      <c r="AG1146" s="31" t="s">
        <v>129</v>
      </c>
      <c r="AH1146" s="31" t="s">
        <v>231</v>
      </c>
      <c r="AI1146" s="31" t="s">
        <v>12359</v>
      </c>
      <c r="AJ1146" s="31">
        <f t="shared" si="189"/>
        <v>0</v>
      </c>
      <c r="AK1146" s="34">
        <f t="shared" si="190"/>
        <v>-99</v>
      </c>
      <c r="AL1146" s="30">
        <f t="shared" si="191"/>
        <v>-99</v>
      </c>
      <c r="AM1146" s="5">
        <f t="shared" si="195"/>
        <v>3000</v>
      </c>
      <c r="AN1146" s="5">
        <f t="shared" si="196"/>
        <v>0</v>
      </c>
      <c r="AO1146" s="30">
        <f t="shared" si="197"/>
        <v>0</v>
      </c>
      <c r="AP1146" s="30">
        <f t="shared" si="192"/>
        <v>0</v>
      </c>
      <c r="AQ1146">
        <f t="shared" si="193"/>
        <v>0</v>
      </c>
      <c r="AR1146" s="2">
        <f t="shared" si="194"/>
        <v>0</v>
      </c>
      <c r="AS1146" s="2">
        <f t="shared" si="198"/>
        <v>-99</v>
      </c>
      <c r="AT1146" s="31" t="s">
        <v>50</v>
      </c>
      <c r="AU1146" s="31" t="s">
        <v>50</v>
      </c>
      <c r="AV1146" s="31" t="s">
        <v>292</v>
      </c>
      <c r="AW1146" s="31" t="s">
        <v>86</v>
      </c>
      <c r="AX1146" s="31" t="s">
        <v>50</v>
      </c>
      <c r="AY1146" s="31" t="s">
        <v>50</v>
      </c>
      <c r="AZ1146" s="31" t="s">
        <v>231</v>
      </c>
      <c r="BA1146" s="31" t="s">
        <v>12359</v>
      </c>
      <c r="BB1146" s="31" t="s">
        <v>50</v>
      </c>
      <c r="BC1146" s="31" t="s">
        <v>50</v>
      </c>
      <c r="BD1146" s="31" t="s">
        <v>50</v>
      </c>
      <c r="BE1146" s="31" t="s">
        <v>50</v>
      </c>
      <c r="BF1146" s="31" t="s">
        <v>50</v>
      </c>
    </row>
    <row r="1147" spans="1:58" ht="60" x14ac:dyDescent="0.25">
      <c r="A1147" s="31" t="s">
        <v>1105</v>
      </c>
      <c r="B1147" s="31" t="s">
        <v>49</v>
      </c>
      <c r="C1147" s="32">
        <v>2</v>
      </c>
      <c r="D1147" s="31" t="s">
        <v>50</v>
      </c>
      <c r="E1147" s="31" t="s">
        <v>52</v>
      </c>
      <c r="F1147" s="31" t="s">
        <v>84</v>
      </c>
      <c r="G1147" s="31" t="s">
        <v>50</v>
      </c>
      <c r="H1147" s="31" t="s">
        <v>50</v>
      </c>
      <c r="I1147" s="31" t="s">
        <v>53</v>
      </c>
      <c r="J1147" s="31" t="s">
        <v>54</v>
      </c>
      <c r="K1147" s="31" t="s">
        <v>54</v>
      </c>
      <c r="L1147" s="31" t="s">
        <v>128</v>
      </c>
      <c r="M1147" s="31" t="s">
        <v>72</v>
      </c>
      <c r="N1147" s="31" t="s">
        <v>60</v>
      </c>
      <c r="O1147" s="31" t="s">
        <v>60</v>
      </c>
      <c r="P1147" s="31" t="s">
        <v>107</v>
      </c>
      <c r="Q1147" s="31" t="s">
        <v>50</v>
      </c>
      <c r="R1147" s="31" t="s">
        <v>58</v>
      </c>
      <c r="S1147" s="31" t="s">
        <v>58</v>
      </c>
      <c r="T1147" s="31" t="s">
        <v>60</v>
      </c>
      <c r="U1147" s="31" t="s">
        <v>60</v>
      </c>
      <c r="V1147" s="31" t="s">
        <v>50</v>
      </c>
      <c r="W1147" s="31" t="s">
        <v>50</v>
      </c>
      <c r="X1147" s="31" t="s">
        <v>50</v>
      </c>
      <c r="Y1147" s="31" t="s">
        <v>50</v>
      </c>
      <c r="Z1147" s="31" t="s">
        <v>62</v>
      </c>
      <c r="AA1147" s="31" t="s">
        <v>50</v>
      </c>
      <c r="AB1147" s="31" t="s">
        <v>50</v>
      </c>
      <c r="AC1147" s="31" t="s">
        <v>63</v>
      </c>
      <c r="AD1147" s="31" t="s">
        <v>72</v>
      </c>
      <c r="AE1147" s="2">
        <f t="shared" si="188"/>
        <v>36</v>
      </c>
      <c r="AF1147" s="31" t="s">
        <v>52</v>
      </c>
      <c r="AG1147" s="31" t="s">
        <v>129</v>
      </c>
      <c r="AH1147" s="31" t="s">
        <v>1106</v>
      </c>
      <c r="AI1147" s="31" t="s">
        <v>1107</v>
      </c>
      <c r="AJ1147" s="31">
        <f t="shared" si="189"/>
        <v>1</v>
      </c>
      <c r="AK1147" s="34">
        <f t="shared" si="190"/>
        <v>3</v>
      </c>
      <c r="AL1147" s="30">
        <f t="shared" si="191"/>
        <v>3</v>
      </c>
      <c r="AM1147" s="5">
        <f t="shared" si="195"/>
        <v>528.88</v>
      </c>
      <c r="AN1147" s="5">
        <f t="shared" si="196"/>
        <v>36</v>
      </c>
      <c r="AO1147" s="30">
        <f t="shared" si="197"/>
        <v>468</v>
      </c>
      <c r="AP1147" s="30">
        <f t="shared" si="192"/>
        <v>468</v>
      </c>
      <c r="AQ1147" t="str">
        <f t="shared" si="193"/>
        <v>Before 1978</v>
      </c>
      <c r="AR1147" s="2">
        <f t="shared" si="194"/>
        <v>1976</v>
      </c>
      <c r="AS1147" s="2">
        <f t="shared" si="198"/>
        <v>13</v>
      </c>
      <c r="AT1147" s="31" t="s">
        <v>50</v>
      </c>
      <c r="AU1147" s="31" t="s">
        <v>100</v>
      </c>
      <c r="AV1147" s="31" t="s">
        <v>141</v>
      </c>
      <c r="AW1147" s="31" t="s">
        <v>86</v>
      </c>
      <c r="AX1147" s="31" t="s">
        <v>50</v>
      </c>
      <c r="AY1147" s="31" t="s">
        <v>50</v>
      </c>
      <c r="AZ1147" s="31" t="s">
        <v>1106</v>
      </c>
      <c r="BA1147" s="31" t="s">
        <v>1107</v>
      </c>
      <c r="BB1147" s="31" t="s">
        <v>50</v>
      </c>
      <c r="BC1147" s="31" t="s">
        <v>50</v>
      </c>
      <c r="BD1147" s="31" t="s">
        <v>50</v>
      </c>
      <c r="BE1147" s="31" t="s">
        <v>50</v>
      </c>
      <c r="BF1147" s="31" t="s">
        <v>50</v>
      </c>
    </row>
    <row r="1148" spans="1:58" ht="45" x14ac:dyDescent="0.25">
      <c r="A1148" s="31" t="s">
        <v>1105</v>
      </c>
      <c r="B1148" s="31" t="s">
        <v>49</v>
      </c>
      <c r="C1148" s="32">
        <v>7</v>
      </c>
      <c r="D1148" s="31" t="s">
        <v>50</v>
      </c>
      <c r="E1148" s="31" t="s">
        <v>52</v>
      </c>
      <c r="F1148" s="31" t="s">
        <v>84</v>
      </c>
      <c r="G1148" s="31" t="s">
        <v>50</v>
      </c>
      <c r="H1148" s="31" t="s">
        <v>50</v>
      </c>
      <c r="I1148" s="31" t="s">
        <v>53</v>
      </c>
      <c r="J1148" s="31" t="s">
        <v>54</v>
      </c>
      <c r="K1148" s="31" t="s">
        <v>54</v>
      </c>
      <c r="L1148" s="31" t="s">
        <v>128</v>
      </c>
      <c r="M1148" s="31" t="s">
        <v>72</v>
      </c>
      <c r="N1148" s="31" t="s">
        <v>60</v>
      </c>
      <c r="O1148" s="31" t="s">
        <v>60</v>
      </c>
      <c r="P1148" s="31" t="s">
        <v>98</v>
      </c>
      <c r="Q1148" s="31" t="s">
        <v>50</v>
      </c>
      <c r="R1148" s="31" t="s">
        <v>58</v>
      </c>
      <c r="S1148" s="31" t="s">
        <v>58</v>
      </c>
      <c r="T1148" s="31" t="s">
        <v>60</v>
      </c>
      <c r="U1148" s="31" t="s">
        <v>60</v>
      </c>
      <c r="V1148" s="31" t="s">
        <v>50</v>
      </c>
      <c r="W1148" s="31" t="s">
        <v>50</v>
      </c>
      <c r="X1148" s="31" t="s">
        <v>50</v>
      </c>
      <c r="Y1148" s="31" t="s">
        <v>50</v>
      </c>
      <c r="Z1148" s="31" t="s">
        <v>62</v>
      </c>
      <c r="AA1148" s="31" t="s">
        <v>50</v>
      </c>
      <c r="AB1148" s="31" t="s">
        <v>50</v>
      </c>
      <c r="AC1148" s="31" t="s">
        <v>63</v>
      </c>
      <c r="AD1148" s="31" t="s">
        <v>72</v>
      </c>
      <c r="AE1148" s="2">
        <f t="shared" si="188"/>
        <v>36</v>
      </c>
      <c r="AF1148" s="31" t="s">
        <v>52</v>
      </c>
      <c r="AG1148" s="31" t="s">
        <v>129</v>
      </c>
      <c r="AH1148" s="31" t="s">
        <v>924</v>
      </c>
      <c r="AI1148" s="31" t="s">
        <v>1109</v>
      </c>
      <c r="AJ1148" s="31">
        <f t="shared" si="189"/>
        <v>1</v>
      </c>
      <c r="AK1148" s="34">
        <f t="shared" si="190"/>
        <v>2</v>
      </c>
      <c r="AL1148" s="30">
        <f t="shared" si="191"/>
        <v>2</v>
      </c>
      <c r="AM1148" s="5">
        <f t="shared" si="195"/>
        <v>528.88</v>
      </c>
      <c r="AN1148" s="5">
        <f t="shared" si="196"/>
        <v>36</v>
      </c>
      <c r="AO1148" s="30">
        <f t="shared" si="197"/>
        <v>468</v>
      </c>
      <c r="AP1148" s="30">
        <f t="shared" si="192"/>
        <v>468</v>
      </c>
      <c r="AQ1148" t="str">
        <f t="shared" si="193"/>
        <v>Before 1978</v>
      </c>
      <c r="AR1148" s="2">
        <f t="shared" si="194"/>
        <v>1976</v>
      </c>
      <c r="AS1148" s="2">
        <f t="shared" si="198"/>
        <v>13</v>
      </c>
      <c r="AT1148" s="31" t="s">
        <v>50</v>
      </c>
      <c r="AU1148" s="31" t="s">
        <v>100</v>
      </c>
      <c r="AV1148" s="31" t="s">
        <v>141</v>
      </c>
      <c r="AW1148" s="31" t="s">
        <v>86</v>
      </c>
      <c r="AX1148" s="31" t="s">
        <v>50</v>
      </c>
      <c r="AY1148" s="31" t="s">
        <v>50</v>
      </c>
      <c r="AZ1148" s="31" t="s">
        <v>924</v>
      </c>
      <c r="BA1148" s="31" t="s">
        <v>1109</v>
      </c>
      <c r="BB1148" s="31" t="s">
        <v>50</v>
      </c>
      <c r="BC1148" s="31" t="s">
        <v>50</v>
      </c>
      <c r="BD1148" s="31" t="s">
        <v>50</v>
      </c>
      <c r="BE1148" s="31" t="s">
        <v>50</v>
      </c>
      <c r="BF1148" s="31" t="s">
        <v>50</v>
      </c>
    </row>
    <row r="1149" spans="1:58" ht="45" x14ac:dyDescent="0.25">
      <c r="A1149" s="31" t="s">
        <v>3219</v>
      </c>
      <c r="B1149" s="31" t="s">
        <v>49</v>
      </c>
      <c r="C1149" s="32">
        <v>1</v>
      </c>
      <c r="D1149" s="31" t="s">
        <v>50</v>
      </c>
      <c r="E1149" s="31" t="s">
        <v>84</v>
      </c>
      <c r="F1149" s="31" t="s">
        <v>85</v>
      </c>
      <c r="G1149" s="31" t="s">
        <v>50</v>
      </c>
      <c r="H1149" s="31" t="s">
        <v>50</v>
      </c>
      <c r="I1149" s="31" t="s">
        <v>53</v>
      </c>
      <c r="J1149" s="31" t="s">
        <v>54</v>
      </c>
      <c r="K1149" s="31" t="s">
        <v>54</v>
      </c>
      <c r="L1149" s="31" t="s">
        <v>55</v>
      </c>
      <c r="M1149" s="31" t="s">
        <v>85</v>
      </c>
      <c r="N1149" s="31" t="s">
        <v>50</v>
      </c>
      <c r="O1149" s="31" t="s">
        <v>57</v>
      </c>
      <c r="P1149" s="31" t="s">
        <v>50</v>
      </c>
      <c r="Q1149" s="31" t="s">
        <v>50</v>
      </c>
      <c r="R1149" s="31" t="s">
        <v>74</v>
      </c>
      <c r="S1149" s="31" t="s">
        <v>53</v>
      </c>
      <c r="T1149" s="31" t="s">
        <v>60</v>
      </c>
      <c r="U1149" s="31" t="s">
        <v>60</v>
      </c>
      <c r="V1149" s="31" t="s">
        <v>86</v>
      </c>
      <c r="W1149" s="31" t="s">
        <v>50</v>
      </c>
      <c r="X1149" s="31" t="s">
        <v>50</v>
      </c>
      <c r="Y1149" s="31" t="s">
        <v>50</v>
      </c>
      <c r="Z1149" s="31" t="s">
        <v>62</v>
      </c>
      <c r="AA1149" s="31" t="s">
        <v>50</v>
      </c>
      <c r="AB1149" s="31" t="s">
        <v>50</v>
      </c>
      <c r="AC1149" s="31" t="s">
        <v>87</v>
      </c>
      <c r="AD1149" s="31" t="s">
        <v>72</v>
      </c>
      <c r="AE1149" s="2">
        <f t="shared" si="188"/>
        <v>36</v>
      </c>
      <c r="AF1149" s="31" t="s">
        <v>52</v>
      </c>
      <c r="AG1149" s="31" t="s">
        <v>129</v>
      </c>
      <c r="AH1149" s="31" t="s">
        <v>12360</v>
      </c>
      <c r="AI1149" s="31" t="s">
        <v>12280</v>
      </c>
      <c r="AJ1149" s="31">
        <f t="shared" si="189"/>
        <v>0</v>
      </c>
      <c r="AK1149" s="34">
        <f t="shared" si="190"/>
        <v>-99</v>
      </c>
      <c r="AL1149" s="30">
        <f t="shared" si="191"/>
        <v>-99</v>
      </c>
      <c r="AM1149" s="5">
        <f t="shared" si="195"/>
        <v>1048.68</v>
      </c>
      <c r="AN1149" s="5">
        <f t="shared" si="196"/>
        <v>0</v>
      </c>
      <c r="AO1149" s="30">
        <f t="shared" si="197"/>
        <v>0</v>
      </c>
      <c r="AP1149" s="30">
        <f t="shared" si="192"/>
        <v>0</v>
      </c>
      <c r="AQ1149" t="str">
        <f t="shared" si="193"/>
        <v>1993 - 2001</v>
      </c>
      <c r="AR1149" s="2">
        <f t="shared" si="194"/>
        <v>2000</v>
      </c>
      <c r="AS1149" s="2">
        <f t="shared" si="198"/>
        <v>-99</v>
      </c>
      <c r="AT1149" s="31" t="s">
        <v>50</v>
      </c>
      <c r="AU1149" s="31" t="s">
        <v>50</v>
      </c>
      <c r="AV1149" s="31" t="s">
        <v>141</v>
      </c>
      <c r="AW1149" s="31" t="s">
        <v>86</v>
      </c>
      <c r="AX1149" s="31" t="s">
        <v>50</v>
      </c>
      <c r="AY1149" s="31" t="s">
        <v>50</v>
      </c>
      <c r="AZ1149" s="31" t="s">
        <v>12360</v>
      </c>
      <c r="BA1149" s="31" t="s">
        <v>12280</v>
      </c>
      <c r="BB1149" s="31" t="s">
        <v>50</v>
      </c>
      <c r="BC1149" s="31" t="s">
        <v>50</v>
      </c>
      <c r="BD1149" s="31" t="s">
        <v>50</v>
      </c>
      <c r="BE1149" s="31" t="s">
        <v>50</v>
      </c>
      <c r="BF1149" s="31" t="s">
        <v>85</v>
      </c>
    </row>
    <row r="1150" spans="1:58" ht="45" x14ac:dyDescent="0.25">
      <c r="A1150" s="31" t="s">
        <v>3229</v>
      </c>
      <c r="B1150" s="31" t="s">
        <v>49</v>
      </c>
      <c r="C1150" s="32">
        <v>1</v>
      </c>
      <c r="D1150" s="31" t="s">
        <v>50</v>
      </c>
      <c r="E1150" s="31" t="s">
        <v>52</v>
      </c>
      <c r="F1150" s="31" t="s">
        <v>84</v>
      </c>
      <c r="G1150" s="31" t="s">
        <v>50</v>
      </c>
      <c r="H1150" s="31" t="s">
        <v>50</v>
      </c>
      <c r="I1150" s="31" t="s">
        <v>53</v>
      </c>
      <c r="J1150" s="31" t="s">
        <v>54</v>
      </c>
      <c r="K1150" s="31" t="s">
        <v>54</v>
      </c>
      <c r="L1150" s="31" t="s">
        <v>55</v>
      </c>
      <c r="M1150" s="31" t="s">
        <v>72</v>
      </c>
      <c r="N1150" s="31" t="s">
        <v>50</v>
      </c>
      <c r="O1150" s="31" t="s">
        <v>57</v>
      </c>
      <c r="P1150" s="31" t="s">
        <v>50</v>
      </c>
      <c r="Q1150" s="31" t="s">
        <v>50</v>
      </c>
      <c r="R1150" s="31" t="s">
        <v>74</v>
      </c>
      <c r="S1150" s="31" t="s">
        <v>53</v>
      </c>
      <c r="T1150" s="31" t="s">
        <v>60</v>
      </c>
      <c r="U1150" s="31" t="s">
        <v>60</v>
      </c>
      <c r="V1150" s="31" t="s">
        <v>66</v>
      </c>
      <c r="W1150" s="31" t="s">
        <v>50</v>
      </c>
      <c r="X1150" s="31" t="s">
        <v>50</v>
      </c>
      <c r="Y1150" s="31" t="s">
        <v>50</v>
      </c>
      <c r="Z1150" s="31" t="s">
        <v>62</v>
      </c>
      <c r="AA1150" s="31" t="s">
        <v>50</v>
      </c>
      <c r="AB1150" s="31" t="s">
        <v>50</v>
      </c>
      <c r="AC1150" s="31" t="s">
        <v>87</v>
      </c>
      <c r="AD1150" s="31" t="s">
        <v>72</v>
      </c>
      <c r="AE1150" s="2">
        <f t="shared" si="188"/>
        <v>36</v>
      </c>
      <c r="AF1150" s="31" t="s">
        <v>52</v>
      </c>
      <c r="AG1150" s="31" t="s">
        <v>129</v>
      </c>
      <c r="AH1150" s="31" t="s">
        <v>152</v>
      </c>
      <c r="AI1150" s="31" t="s">
        <v>12361</v>
      </c>
      <c r="AJ1150" s="31">
        <f t="shared" si="189"/>
        <v>0</v>
      </c>
      <c r="AK1150" s="34">
        <f t="shared" si="190"/>
        <v>-99</v>
      </c>
      <c r="AL1150" s="30">
        <f t="shared" si="191"/>
        <v>-99</v>
      </c>
      <c r="AM1150" s="5">
        <f t="shared" si="195"/>
        <v>1163.43</v>
      </c>
      <c r="AN1150" s="5">
        <f t="shared" si="196"/>
        <v>0</v>
      </c>
      <c r="AO1150" s="30">
        <f t="shared" si="197"/>
        <v>0</v>
      </c>
      <c r="AP1150" s="30">
        <f t="shared" si="192"/>
        <v>0</v>
      </c>
      <c r="AQ1150" t="str">
        <f t="shared" si="193"/>
        <v>1978 - 1992</v>
      </c>
      <c r="AR1150" s="2">
        <f t="shared" si="194"/>
        <v>1990</v>
      </c>
      <c r="AS1150" s="2">
        <f t="shared" si="198"/>
        <v>-99</v>
      </c>
      <c r="AT1150" s="31" t="s">
        <v>50</v>
      </c>
      <c r="AU1150" s="31" t="s">
        <v>50</v>
      </c>
      <c r="AV1150" s="31" t="s">
        <v>141</v>
      </c>
      <c r="AW1150" s="31" t="s">
        <v>86</v>
      </c>
      <c r="AX1150" s="31" t="s">
        <v>50</v>
      </c>
      <c r="AY1150" s="31" t="s">
        <v>50</v>
      </c>
      <c r="AZ1150" s="31" t="s">
        <v>152</v>
      </c>
      <c r="BA1150" s="31" t="s">
        <v>12361</v>
      </c>
      <c r="BB1150" s="31" t="s">
        <v>50</v>
      </c>
      <c r="BC1150" s="31" t="s">
        <v>50</v>
      </c>
      <c r="BD1150" s="31" t="s">
        <v>50</v>
      </c>
      <c r="BE1150" s="31" t="s">
        <v>50</v>
      </c>
      <c r="BF1150" s="31" t="s">
        <v>50</v>
      </c>
    </row>
    <row r="1151" spans="1:58" ht="45" x14ac:dyDescent="0.25">
      <c r="A1151" s="31" t="s">
        <v>408</v>
      </c>
      <c r="B1151" s="31" t="s">
        <v>49</v>
      </c>
      <c r="C1151" s="32">
        <v>15</v>
      </c>
      <c r="D1151" s="31" t="s">
        <v>50</v>
      </c>
      <c r="E1151" s="31" t="s">
        <v>96</v>
      </c>
      <c r="F1151" s="31" t="s">
        <v>194</v>
      </c>
      <c r="G1151" s="31" t="s">
        <v>50</v>
      </c>
      <c r="H1151" s="31" t="s">
        <v>50</v>
      </c>
      <c r="I1151" s="31" t="s">
        <v>53</v>
      </c>
      <c r="J1151" s="31" t="s">
        <v>54</v>
      </c>
      <c r="K1151" s="31" t="s">
        <v>54</v>
      </c>
      <c r="L1151" s="31" t="s">
        <v>55</v>
      </c>
      <c r="M1151" s="31" t="s">
        <v>72</v>
      </c>
      <c r="N1151" s="31" t="s">
        <v>50</v>
      </c>
      <c r="O1151" s="31" t="s">
        <v>66</v>
      </c>
      <c r="P1151" s="31" t="s">
        <v>409</v>
      </c>
      <c r="Q1151" s="31" t="s">
        <v>50</v>
      </c>
      <c r="R1151" s="31" t="s">
        <v>74</v>
      </c>
      <c r="S1151" s="31" t="s">
        <v>59</v>
      </c>
      <c r="T1151" s="31" t="s">
        <v>60</v>
      </c>
      <c r="U1151" s="31" t="s">
        <v>60</v>
      </c>
      <c r="V1151" s="31" t="s">
        <v>60</v>
      </c>
      <c r="W1151" s="31" t="s">
        <v>50</v>
      </c>
      <c r="X1151" s="31" t="s">
        <v>50</v>
      </c>
      <c r="Y1151" s="31" t="s">
        <v>50</v>
      </c>
      <c r="Z1151" s="31" t="s">
        <v>62</v>
      </c>
      <c r="AA1151" s="31" t="s">
        <v>50</v>
      </c>
      <c r="AB1151" s="31" t="s">
        <v>50</v>
      </c>
      <c r="AC1151" s="31" t="s">
        <v>87</v>
      </c>
      <c r="AD1151" s="31" t="s">
        <v>72</v>
      </c>
      <c r="AE1151" s="2">
        <f t="shared" si="188"/>
        <v>36</v>
      </c>
      <c r="AF1151" s="31" t="s">
        <v>52</v>
      </c>
      <c r="AG1151" s="31" t="s">
        <v>129</v>
      </c>
      <c r="AH1151" s="31" t="s">
        <v>144</v>
      </c>
      <c r="AI1151" s="31" t="s">
        <v>12362</v>
      </c>
      <c r="AJ1151" s="31">
        <f t="shared" si="189"/>
        <v>0</v>
      </c>
      <c r="AK1151" s="34">
        <f t="shared" si="190"/>
        <v>-99</v>
      </c>
      <c r="AL1151" s="30">
        <f t="shared" si="191"/>
        <v>-99</v>
      </c>
      <c r="AM1151" s="5">
        <f t="shared" si="195"/>
        <v>55.13</v>
      </c>
      <c r="AN1151" s="5">
        <f t="shared" si="196"/>
        <v>0</v>
      </c>
      <c r="AO1151" s="30">
        <f t="shared" si="197"/>
        <v>0</v>
      </c>
      <c r="AP1151" s="30">
        <f t="shared" si="192"/>
        <v>0</v>
      </c>
      <c r="AQ1151" t="str">
        <f t="shared" si="193"/>
        <v>1978 - 1992</v>
      </c>
      <c r="AR1151" s="2">
        <f t="shared" si="194"/>
        <v>1989</v>
      </c>
      <c r="AS1151" s="2">
        <f t="shared" si="198"/>
        <v>-99</v>
      </c>
      <c r="AT1151" s="31" t="s">
        <v>50</v>
      </c>
      <c r="AU1151" s="31" t="s">
        <v>50</v>
      </c>
      <c r="AV1151" s="31" t="s">
        <v>141</v>
      </c>
      <c r="AW1151" s="31" t="s">
        <v>86</v>
      </c>
      <c r="AX1151" s="31" t="s">
        <v>50</v>
      </c>
      <c r="AY1151" s="31" t="s">
        <v>50</v>
      </c>
      <c r="AZ1151" s="31" t="s">
        <v>144</v>
      </c>
      <c r="BA1151" s="31" t="s">
        <v>12362</v>
      </c>
      <c r="BB1151" s="31" t="s">
        <v>50</v>
      </c>
      <c r="BC1151" s="31" t="s">
        <v>50</v>
      </c>
      <c r="BD1151" s="31" t="s">
        <v>50</v>
      </c>
      <c r="BE1151" s="31" t="s">
        <v>50</v>
      </c>
      <c r="BF1151" s="31" t="s">
        <v>50</v>
      </c>
    </row>
    <row r="1152" spans="1:58" ht="45" x14ac:dyDescent="0.25">
      <c r="A1152" s="31" t="s">
        <v>3254</v>
      </c>
      <c r="B1152" s="31" t="s">
        <v>49</v>
      </c>
      <c r="C1152" s="32">
        <v>12</v>
      </c>
      <c r="D1152" s="31" t="s">
        <v>53</v>
      </c>
      <c r="E1152" s="31" t="s">
        <v>70</v>
      </c>
      <c r="F1152" s="31" t="s">
        <v>71</v>
      </c>
      <c r="G1152" s="31" t="s">
        <v>50</v>
      </c>
      <c r="H1152" s="31" t="s">
        <v>50</v>
      </c>
      <c r="I1152" s="31" t="s">
        <v>53</v>
      </c>
      <c r="J1152" s="31" t="s">
        <v>54</v>
      </c>
      <c r="K1152" s="31" t="s">
        <v>54</v>
      </c>
      <c r="L1152" s="31" t="s">
        <v>55</v>
      </c>
      <c r="M1152" s="31" t="s">
        <v>194</v>
      </c>
      <c r="N1152" s="31" t="s">
        <v>50</v>
      </c>
      <c r="O1152" s="31" t="s">
        <v>57</v>
      </c>
      <c r="P1152" s="31" t="s">
        <v>50</v>
      </c>
      <c r="Q1152" s="31" t="s">
        <v>359</v>
      </c>
      <c r="R1152" s="31" t="s">
        <v>74</v>
      </c>
      <c r="S1152" s="31" t="s">
        <v>59</v>
      </c>
      <c r="T1152" s="31" t="s">
        <v>60</v>
      </c>
      <c r="U1152" s="31" t="s">
        <v>60</v>
      </c>
      <c r="V1152" s="31" t="s">
        <v>60</v>
      </c>
      <c r="W1152" s="31" t="s">
        <v>50</v>
      </c>
      <c r="X1152" s="31" t="s">
        <v>50</v>
      </c>
      <c r="Y1152" s="31" t="s">
        <v>50</v>
      </c>
      <c r="Z1152" s="31" t="s">
        <v>62</v>
      </c>
      <c r="AA1152" s="31" t="s">
        <v>50</v>
      </c>
      <c r="AB1152" s="31" t="s">
        <v>50</v>
      </c>
      <c r="AC1152" s="31" t="s">
        <v>87</v>
      </c>
      <c r="AD1152" s="31" t="s">
        <v>72</v>
      </c>
      <c r="AE1152" s="2">
        <f t="shared" si="188"/>
        <v>36</v>
      </c>
      <c r="AF1152" s="31" t="s">
        <v>52</v>
      </c>
      <c r="AG1152" s="31" t="s">
        <v>129</v>
      </c>
      <c r="AH1152" s="31" t="s">
        <v>152</v>
      </c>
      <c r="AI1152" s="31" t="s">
        <v>12359</v>
      </c>
      <c r="AJ1152" s="31">
        <f t="shared" si="189"/>
        <v>0</v>
      </c>
      <c r="AK1152" s="34">
        <f t="shared" si="190"/>
        <v>-99</v>
      </c>
      <c r="AL1152" s="30">
        <f t="shared" si="191"/>
        <v>-99</v>
      </c>
      <c r="AM1152" s="5">
        <f t="shared" si="195"/>
        <v>64.62</v>
      </c>
      <c r="AN1152" s="5">
        <f t="shared" si="196"/>
        <v>0</v>
      </c>
      <c r="AO1152" s="30">
        <f t="shared" si="197"/>
        <v>0</v>
      </c>
      <c r="AP1152" s="30">
        <f t="shared" si="192"/>
        <v>0</v>
      </c>
      <c r="AQ1152" t="str">
        <f t="shared" si="193"/>
        <v>1978 - 1992</v>
      </c>
      <c r="AR1152" s="2">
        <f t="shared" si="194"/>
        <v>1980</v>
      </c>
      <c r="AS1152" s="2">
        <f t="shared" si="198"/>
        <v>-99</v>
      </c>
      <c r="AT1152" s="31" t="s">
        <v>50</v>
      </c>
      <c r="AU1152" s="31" t="s">
        <v>50</v>
      </c>
      <c r="AV1152" s="31" t="s">
        <v>141</v>
      </c>
      <c r="AW1152" s="31" t="s">
        <v>86</v>
      </c>
      <c r="AX1152" s="31" t="s">
        <v>50</v>
      </c>
      <c r="AY1152" s="31" t="s">
        <v>50</v>
      </c>
      <c r="AZ1152" s="31" t="s">
        <v>152</v>
      </c>
      <c r="BA1152" s="31" t="s">
        <v>12359</v>
      </c>
      <c r="BB1152" s="31" t="s">
        <v>50</v>
      </c>
      <c r="BC1152" s="31" t="s">
        <v>50</v>
      </c>
      <c r="BD1152" s="31" t="s">
        <v>50</v>
      </c>
      <c r="BE1152" s="31" t="s">
        <v>50</v>
      </c>
      <c r="BF1152" s="31" t="s">
        <v>50</v>
      </c>
    </row>
    <row r="1153" spans="1:58" ht="45" x14ac:dyDescent="0.25">
      <c r="A1153" s="31" t="s">
        <v>3297</v>
      </c>
      <c r="B1153" s="31" t="s">
        <v>49</v>
      </c>
      <c r="C1153" s="32">
        <v>1</v>
      </c>
      <c r="D1153" s="31" t="s">
        <v>50</v>
      </c>
      <c r="E1153" s="31" t="s">
        <v>72</v>
      </c>
      <c r="F1153" s="31" t="s">
        <v>51</v>
      </c>
      <c r="G1153" s="31" t="s">
        <v>50</v>
      </c>
      <c r="H1153" s="31" t="s">
        <v>50</v>
      </c>
      <c r="I1153" s="31" t="s">
        <v>53</v>
      </c>
      <c r="J1153" s="31" t="s">
        <v>54</v>
      </c>
      <c r="K1153" s="31" t="s">
        <v>54</v>
      </c>
      <c r="L1153" s="31" t="s">
        <v>128</v>
      </c>
      <c r="M1153" s="31" t="s">
        <v>51</v>
      </c>
      <c r="N1153" s="31" t="s">
        <v>56</v>
      </c>
      <c r="O1153" s="31" t="s">
        <v>60</v>
      </c>
      <c r="P1153" s="31" t="s">
        <v>50</v>
      </c>
      <c r="Q1153" s="31" t="s">
        <v>107</v>
      </c>
      <c r="R1153" s="31" t="s">
        <v>74</v>
      </c>
      <c r="S1153" s="31" t="s">
        <v>59</v>
      </c>
      <c r="T1153" s="31" t="s">
        <v>60</v>
      </c>
      <c r="U1153" s="31" t="s">
        <v>60</v>
      </c>
      <c r="V1153" s="31" t="s">
        <v>60</v>
      </c>
      <c r="W1153" s="31" t="s">
        <v>50</v>
      </c>
      <c r="X1153" s="31" t="s">
        <v>116</v>
      </c>
      <c r="Y1153" s="31" t="s">
        <v>50</v>
      </c>
      <c r="Z1153" s="31" t="s">
        <v>62</v>
      </c>
      <c r="AA1153" s="31" t="s">
        <v>50</v>
      </c>
      <c r="AB1153" s="31" t="s">
        <v>50</v>
      </c>
      <c r="AC1153" s="31" t="s">
        <v>63</v>
      </c>
      <c r="AD1153" s="31" t="s">
        <v>72</v>
      </c>
      <c r="AE1153" s="2">
        <f t="shared" si="188"/>
        <v>36</v>
      </c>
      <c r="AF1153" s="31" t="s">
        <v>52</v>
      </c>
      <c r="AG1153" s="31" t="s">
        <v>129</v>
      </c>
      <c r="AH1153" s="31" t="s">
        <v>12363</v>
      </c>
      <c r="AI1153" s="31" t="s">
        <v>12364</v>
      </c>
      <c r="AJ1153" s="31">
        <f t="shared" si="189"/>
        <v>0</v>
      </c>
      <c r="AK1153" s="34">
        <f t="shared" si="190"/>
        <v>-99</v>
      </c>
      <c r="AL1153" s="30">
        <f t="shared" si="191"/>
        <v>-99</v>
      </c>
      <c r="AM1153" s="5">
        <f t="shared" si="195"/>
        <v>0</v>
      </c>
      <c r="AN1153" s="5">
        <f t="shared" si="196"/>
        <v>0</v>
      </c>
      <c r="AO1153" s="30">
        <f t="shared" si="197"/>
        <v>0</v>
      </c>
      <c r="AP1153" s="30">
        <f t="shared" si="192"/>
        <v>0</v>
      </c>
      <c r="AQ1153" t="str">
        <f t="shared" si="193"/>
        <v>Before 1978</v>
      </c>
      <c r="AR1153" s="2">
        <f t="shared" si="194"/>
        <v>1965</v>
      </c>
      <c r="AS1153" s="2">
        <f t="shared" si="198"/>
        <v>-99</v>
      </c>
      <c r="AT1153" s="31" t="s">
        <v>50</v>
      </c>
      <c r="AU1153" s="31" t="s">
        <v>50</v>
      </c>
      <c r="AV1153" s="31" t="s">
        <v>141</v>
      </c>
      <c r="AW1153" s="31" t="s">
        <v>86</v>
      </c>
      <c r="AX1153" s="31" t="s">
        <v>50</v>
      </c>
      <c r="AY1153" s="31" t="s">
        <v>50</v>
      </c>
      <c r="AZ1153" s="31" t="s">
        <v>50</v>
      </c>
      <c r="BA1153" s="31" t="s">
        <v>50</v>
      </c>
      <c r="BB1153" s="31" t="s">
        <v>50</v>
      </c>
      <c r="BC1153" s="31" t="s">
        <v>50</v>
      </c>
      <c r="BD1153" s="31" t="s">
        <v>50</v>
      </c>
      <c r="BE1153" s="31" t="s">
        <v>50</v>
      </c>
      <c r="BF1153" s="31" t="s">
        <v>50</v>
      </c>
    </row>
    <row r="1154" spans="1:58" ht="45" x14ac:dyDescent="0.25">
      <c r="A1154" s="31" t="s">
        <v>433</v>
      </c>
      <c r="B1154" s="31" t="s">
        <v>49</v>
      </c>
      <c r="C1154" s="32">
        <v>5</v>
      </c>
      <c r="D1154" s="31" t="s">
        <v>50</v>
      </c>
      <c r="E1154" s="31" t="s">
        <v>70</v>
      </c>
      <c r="F1154" s="31" t="s">
        <v>71</v>
      </c>
      <c r="G1154" s="31" t="s">
        <v>50</v>
      </c>
      <c r="H1154" s="31" t="s">
        <v>50</v>
      </c>
      <c r="I1154" s="31" t="s">
        <v>53</v>
      </c>
      <c r="J1154" s="31" t="s">
        <v>54</v>
      </c>
      <c r="K1154" s="31" t="s">
        <v>54</v>
      </c>
      <c r="L1154" s="31" t="s">
        <v>55</v>
      </c>
      <c r="M1154" s="31" t="s">
        <v>72</v>
      </c>
      <c r="N1154" s="31" t="s">
        <v>50</v>
      </c>
      <c r="O1154" s="31" t="s">
        <v>57</v>
      </c>
      <c r="P1154" s="31" t="s">
        <v>50</v>
      </c>
      <c r="Q1154" s="31" t="s">
        <v>50</v>
      </c>
      <c r="R1154" s="31" t="s">
        <v>74</v>
      </c>
      <c r="S1154" s="31" t="s">
        <v>59</v>
      </c>
      <c r="T1154" s="31" t="s">
        <v>60</v>
      </c>
      <c r="U1154" s="31" t="s">
        <v>60</v>
      </c>
      <c r="V1154" s="31" t="s">
        <v>66</v>
      </c>
      <c r="W1154" s="31" t="s">
        <v>50</v>
      </c>
      <c r="X1154" s="31" t="s">
        <v>50</v>
      </c>
      <c r="Y1154" s="31" t="s">
        <v>50</v>
      </c>
      <c r="Z1154" s="31" t="s">
        <v>62</v>
      </c>
      <c r="AA1154" s="31" t="s">
        <v>50</v>
      </c>
      <c r="AB1154" s="31" t="s">
        <v>50</v>
      </c>
      <c r="AC1154" s="31" t="s">
        <v>87</v>
      </c>
      <c r="AD1154" s="31" t="s">
        <v>72</v>
      </c>
      <c r="AE1154" s="2">
        <f t="shared" si="188"/>
        <v>36</v>
      </c>
      <c r="AF1154" s="31" t="s">
        <v>191</v>
      </c>
      <c r="AG1154" s="31" t="s">
        <v>76</v>
      </c>
      <c r="AH1154" s="31" t="s">
        <v>152</v>
      </c>
      <c r="AI1154" s="31" t="s">
        <v>436</v>
      </c>
      <c r="AJ1154" s="31">
        <f t="shared" si="189"/>
        <v>0</v>
      </c>
      <c r="AK1154" s="34">
        <f t="shared" si="190"/>
        <v>-99</v>
      </c>
      <c r="AL1154" s="30">
        <f t="shared" si="191"/>
        <v>-99</v>
      </c>
      <c r="AM1154" s="5">
        <f t="shared" si="195"/>
        <v>91.68</v>
      </c>
      <c r="AN1154" s="5">
        <f t="shared" si="196"/>
        <v>0</v>
      </c>
      <c r="AO1154" s="30">
        <f t="shared" si="197"/>
        <v>0</v>
      </c>
      <c r="AP1154" s="30">
        <f t="shared" si="192"/>
        <v>0</v>
      </c>
      <c r="AQ1154" t="str">
        <f t="shared" si="193"/>
        <v>Before 1978</v>
      </c>
      <c r="AR1154" s="2">
        <f t="shared" si="194"/>
        <v>1973</v>
      </c>
      <c r="AS1154" s="2">
        <f t="shared" si="198"/>
        <v>-99</v>
      </c>
      <c r="AT1154" s="31" t="s">
        <v>217</v>
      </c>
      <c r="AU1154" s="31" t="s">
        <v>50</v>
      </c>
      <c r="AV1154" s="31" t="s">
        <v>66</v>
      </c>
      <c r="AW1154" s="31" t="s">
        <v>57</v>
      </c>
      <c r="AX1154" s="31" t="s">
        <v>267</v>
      </c>
      <c r="AY1154" s="31" t="s">
        <v>68</v>
      </c>
      <c r="AZ1154" s="31" t="s">
        <v>152</v>
      </c>
      <c r="BA1154" s="31" t="s">
        <v>436</v>
      </c>
      <c r="BB1154" s="31" t="s">
        <v>399</v>
      </c>
      <c r="BC1154" s="31" t="s">
        <v>129</v>
      </c>
      <c r="BD1154" s="31" t="s">
        <v>50</v>
      </c>
      <c r="BE1154" s="31" t="s">
        <v>50</v>
      </c>
      <c r="BF1154" s="31" t="s">
        <v>50</v>
      </c>
    </row>
    <row r="1155" spans="1:58" ht="45" x14ac:dyDescent="0.25">
      <c r="A1155" s="31" t="s">
        <v>1121</v>
      </c>
      <c r="B1155" s="31" t="s">
        <v>49</v>
      </c>
      <c r="C1155" s="32">
        <v>2</v>
      </c>
      <c r="D1155" s="31" t="s">
        <v>50</v>
      </c>
      <c r="E1155" s="31" t="s">
        <v>85</v>
      </c>
      <c r="F1155" s="31" t="s">
        <v>70</v>
      </c>
      <c r="G1155" s="31" t="s">
        <v>50</v>
      </c>
      <c r="H1155" s="31" t="s">
        <v>50</v>
      </c>
      <c r="I1155" s="31" t="s">
        <v>53</v>
      </c>
      <c r="J1155" s="31" t="s">
        <v>54</v>
      </c>
      <c r="K1155" s="31" t="s">
        <v>54</v>
      </c>
      <c r="L1155" s="31" t="s">
        <v>55</v>
      </c>
      <c r="M1155" s="31" t="s">
        <v>84</v>
      </c>
      <c r="N1155" s="31" t="s">
        <v>50</v>
      </c>
      <c r="O1155" s="31" t="s">
        <v>57</v>
      </c>
      <c r="P1155" s="31" t="s">
        <v>50</v>
      </c>
      <c r="Q1155" s="31" t="s">
        <v>1122</v>
      </c>
      <c r="R1155" s="31" t="s">
        <v>58</v>
      </c>
      <c r="S1155" s="31" t="s">
        <v>53</v>
      </c>
      <c r="T1155" s="31" t="s">
        <v>60</v>
      </c>
      <c r="U1155" s="31" t="s">
        <v>60</v>
      </c>
      <c r="V1155" s="31" t="s">
        <v>60</v>
      </c>
      <c r="W1155" s="31" t="s">
        <v>50</v>
      </c>
      <c r="X1155" s="31" t="s">
        <v>50</v>
      </c>
      <c r="Y1155" s="31" t="s">
        <v>50</v>
      </c>
      <c r="Z1155" s="31" t="s">
        <v>62</v>
      </c>
      <c r="AA1155" s="31" t="s">
        <v>50</v>
      </c>
      <c r="AB1155" s="31" t="s">
        <v>50</v>
      </c>
      <c r="AC1155" s="31" t="s">
        <v>87</v>
      </c>
      <c r="AD1155" s="31" t="s">
        <v>72</v>
      </c>
      <c r="AE1155" s="2">
        <f t="shared" si="188"/>
        <v>36</v>
      </c>
      <c r="AF1155" s="31" t="s">
        <v>52</v>
      </c>
      <c r="AG1155" s="31" t="s">
        <v>129</v>
      </c>
      <c r="AH1155" s="31" t="s">
        <v>144</v>
      </c>
      <c r="AI1155" s="31" t="s">
        <v>1126</v>
      </c>
      <c r="AJ1155" s="31">
        <f t="shared" si="189"/>
        <v>4</v>
      </c>
      <c r="AK1155" s="34">
        <f t="shared" si="190"/>
        <v>25</v>
      </c>
      <c r="AL1155" s="30">
        <f t="shared" si="191"/>
        <v>-99</v>
      </c>
      <c r="AM1155" s="5">
        <f t="shared" si="195"/>
        <v>2030.6</v>
      </c>
      <c r="AN1155" s="5">
        <f t="shared" si="196"/>
        <v>144</v>
      </c>
      <c r="AO1155" s="30">
        <f t="shared" si="197"/>
        <v>1440</v>
      </c>
      <c r="AP1155" s="30">
        <f t="shared" si="192"/>
        <v>1440</v>
      </c>
      <c r="AQ1155" t="str">
        <f t="shared" si="193"/>
        <v>1978 - 1992</v>
      </c>
      <c r="AR1155" s="2">
        <f t="shared" si="194"/>
        <v>1988</v>
      </c>
      <c r="AS1155" s="2">
        <f t="shared" si="198"/>
        <v>10</v>
      </c>
      <c r="AT1155" s="31" t="s">
        <v>50</v>
      </c>
      <c r="AU1155" s="31" t="s">
        <v>1124</v>
      </c>
      <c r="AV1155" s="31" t="s">
        <v>141</v>
      </c>
      <c r="AW1155" s="31" t="s">
        <v>86</v>
      </c>
      <c r="AX1155" s="31" t="s">
        <v>417</v>
      </c>
      <c r="AY1155" s="31" t="s">
        <v>68</v>
      </c>
      <c r="AZ1155" s="31" t="s">
        <v>144</v>
      </c>
      <c r="BA1155" s="31" t="s">
        <v>1126</v>
      </c>
      <c r="BB1155" s="31" t="s">
        <v>1127</v>
      </c>
      <c r="BC1155" s="31" t="s">
        <v>59</v>
      </c>
      <c r="BD1155" s="31" t="s">
        <v>50</v>
      </c>
      <c r="BE1155" s="31" t="s">
        <v>50</v>
      </c>
      <c r="BF1155" s="31" t="s">
        <v>50</v>
      </c>
    </row>
    <row r="1156" spans="1:58" ht="45" x14ac:dyDescent="0.25">
      <c r="A1156" s="31" t="s">
        <v>461</v>
      </c>
      <c r="B1156" s="31" t="s">
        <v>49</v>
      </c>
      <c r="C1156" s="32">
        <v>1</v>
      </c>
      <c r="D1156" s="31" t="s">
        <v>50</v>
      </c>
      <c r="E1156" s="31" t="s">
        <v>51</v>
      </c>
      <c r="F1156" s="31" t="s">
        <v>52</v>
      </c>
      <c r="G1156" s="31" t="s">
        <v>50</v>
      </c>
      <c r="H1156" s="31" t="s">
        <v>50</v>
      </c>
      <c r="I1156" s="31" t="s">
        <v>53</v>
      </c>
      <c r="J1156" s="31" t="s">
        <v>54</v>
      </c>
      <c r="K1156" s="31" t="s">
        <v>60</v>
      </c>
      <c r="L1156" s="31" t="s">
        <v>55</v>
      </c>
      <c r="M1156" s="31" t="s">
        <v>84</v>
      </c>
      <c r="N1156" s="31" t="s">
        <v>50</v>
      </c>
      <c r="O1156" s="31" t="s">
        <v>74</v>
      </c>
      <c r="P1156" s="31" t="s">
        <v>50</v>
      </c>
      <c r="Q1156" s="31" t="s">
        <v>50</v>
      </c>
      <c r="R1156" s="31" t="s">
        <v>74</v>
      </c>
      <c r="S1156" s="31" t="s">
        <v>59</v>
      </c>
      <c r="T1156" s="31" t="s">
        <v>60</v>
      </c>
      <c r="U1156" s="31" t="s">
        <v>60</v>
      </c>
      <c r="V1156" s="31" t="s">
        <v>60</v>
      </c>
      <c r="W1156" s="31" t="s">
        <v>50</v>
      </c>
      <c r="X1156" s="31" t="s">
        <v>50</v>
      </c>
      <c r="Y1156" s="31" t="s">
        <v>50</v>
      </c>
      <c r="Z1156" s="31" t="s">
        <v>62</v>
      </c>
      <c r="AA1156" s="31" t="s">
        <v>50</v>
      </c>
      <c r="AB1156" s="31" t="s">
        <v>50</v>
      </c>
      <c r="AC1156" s="31" t="s">
        <v>87</v>
      </c>
      <c r="AD1156" s="31" t="s">
        <v>72</v>
      </c>
      <c r="AE1156" s="2">
        <f t="shared" ref="AE1156:AE1219" si="199">IF(AG1156="k",VALUE(AF1156),IF(AG1156="T",AF1156*12,IF(TRIM(AF1156)="","NA",AF1156)))</f>
        <v>36</v>
      </c>
      <c r="AF1156" s="31" t="s">
        <v>52</v>
      </c>
      <c r="AG1156" s="31" t="s">
        <v>129</v>
      </c>
      <c r="AH1156" s="31" t="s">
        <v>12081</v>
      </c>
      <c r="AI1156" s="31" t="s">
        <v>50</v>
      </c>
      <c r="AJ1156" s="31">
        <f t="shared" ref="AJ1156:AJ1219" si="200">IF(AS1156&gt;0,VALUE(M1156),0)</f>
        <v>0</v>
      </c>
      <c r="AK1156" s="34">
        <f t="shared" ref="AK1156:AK1219" si="201">IF(AS1156&gt;0,IF(P1156&lt;&gt;"",2013-VALUE(P1156),IF(Q1156&lt;&gt;"",2013-VALUE(Q1156),-99)),-99)</f>
        <v>-99</v>
      </c>
      <c r="AL1156" s="30">
        <f t="shared" ref="AL1156:AL1219" si="202">IF(OR((2013-AR1156)=AK1156,AK1156=-99),-99,AK1156)</f>
        <v>-99</v>
      </c>
      <c r="AM1156" s="5">
        <f t="shared" si="195"/>
        <v>43.34</v>
      </c>
      <c r="AN1156" s="5">
        <f t="shared" si="196"/>
        <v>0</v>
      </c>
      <c r="AO1156" s="30">
        <f t="shared" si="197"/>
        <v>0</v>
      </c>
      <c r="AP1156" s="30">
        <f t="shared" ref="AP1156:AP1219" si="203">AN1156*AS1156</f>
        <v>0</v>
      </c>
      <c r="AQ1156" t="str">
        <f t="shared" ref="AQ1156:AQ1219" si="204">IF(OR(ISERROR(AR1156),AR1156=0),0,VLOOKUP(AR1156,tblVintages,2,TRUE))</f>
        <v>Before 1978</v>
      </c>
      <c r="AR1156" s="2">
        <f t="shared" ref="AR1156:AR1219" si="205">VLOOKUP(A1156,tblBldgInfo,7,FALSE)</f>
        <v>1960</v>
      </c>
      <c r="AS1156" s="2">
        <f t="shared" si="198"/>
        <v>-99</v>
      </c>
      <c r="AT1156" s="31" t="s">
        <v>50</v>
      </c>
      <c r="AU1156" s="31" t="s">
        <v>50</v>
      </c>
      <c r="AV1156" s="31" t="s">
        <v>66</v>
      </c>
      <c r="AW1156" s="31" t="s">
        <v>57</v>
      </c>
      <c r="AX1156" s="31" t="s">
        <v>93</v>
      </c>
      <c r="AY1156" s="31" t="s">
        <v>68</v>
      </c>
      <c r="AZ1156" s="31" t="s">
        <v>50</v>
      </c>
      <c r="BA1156" s="31" t="s">
        <v>50</v>
      </c>
      <c r="BB1156" s="31" t="s">
        <v>50</v>
      </c>
      <c r="BC1156" s="31" t="s">
        <v>50</v>
      </c>
      <c r="BD1156" s="31" t="s">
        <v>50</v>
      </c>
      <c r="BE1156" s="31" t="s">
        <v>50</v>
      </c>
      <c r="BF1156" s="31" t="s">
        <v>50</v>
      </c>
    </row>
    <row r="1157" spans="1:58" ht="45" x14ac:dyDescent="0.25">
      <c r="A1157" s="31" t="s">
        <v>461</v>
      </c>
      <c r="B1157" s="31" t="s">
        <v>49</v>
      </c>
      <c r="C1157" s="32">
        <v>3</v>
      </c>
      <c r="D1157" s="31" t="s">
        <v>50</v>
      </c>
      <c r="E1157" s="31" t="s">
        <v>51</v>
      </c>
      <c r="F1157" s="31" t="s">
        <v>52</v>
      </c>
      <c r="G1157" s="31" t="s">
        <v>50</v>
      </c>
      <c r="H1157" s="31" t="s">
        <v>50</v>
      </c>
      <c r="I1157" s="31" t="s">
        <v>53</v>
      </c>
      <c r="J1157" s="31" t="s">
        <v>54</v>
      </c>
      <c r="K1157" s="31" t="s">
        <v>54</v>
      </c>
      <c r="L1157" s="31" t="s">
        <v>55</v>
      </c>
      <c r="M1157" s="31" t="s">
        <v>84</v>
      </c>
      <c r="N1157" s="31" t="s">
        <v>50</v>
      </c>
      <c r="O1157" s="31" t="s">
        <v>66</v>
      </c>
      <c r="P1157" s="31" t="s">
        <v>50</v>
      </c>
      <c r="Q1157" s="31" t="s">
        <v>50</v>
      </c>
      <c r="R1157" s="31" t="s">
        <v>74</v>
      </c>
      <c r="S1157" s="31" t="s">
        <v>59</v>
      </c>
      <c r="T1157" s="31" t="s">
        <v>60</v>
      </c>
      <c r="U1157" s="31" t="s">
        <v>60</v>
      </c>
      <c r="V1157" s="31" t="s">
        <v>60</v>
      </c>
      <c r="W1157" s="31" t="s">
        <v>50</v>
      </c>
      <c r="X1157" s="31" t="s">
        <v>50</v>
      </c>
      <c r="Y1157" s="31" t="s">
        <v>50</v>
      </c>
      <c r="Z1157" s="31" t="s">
        <v>62</v>
      </c>
      <c r="AA1157" s="31" t="s">
        <v>50</v>
      </c>
      <c r="AB1157" s="31" t="s">
        <v>50</v>
      </c>
      <c r="AC1157" s="31" t="s">
        <v>87</v>
      </c>
      <c r="AD1157" s="31" t="s">
        <v>72</v>
      </c>
      <c r="AE1157" s="2">
        <f t="shared" si="199"/>
        <v>36</v>
      </c>
      <c r="AF1157" s="31" t="s">
        <v>52</v>
      </c>
      <c r="AG1157" s="31" t="s">
        <v>129</v>
      </c>
      <c r="AH1157" s="31" t="s">
        <v>379</v>
      </c>
      <c r="AI1157" s="31" t="s">
        <v>12365</v>
      </c>
      <c r="AJ1157" s="31">
        <f t="shared" si="200"/>
        <v>0</v>
      </c>
      <c r="AK1157" s="34">
        <f t="shared" si="201"/>
        <v>-99</v>
      </c>
      <c r="AL1157" s="30">
        <f t="shared" si="202"/>
        <v>-99</v>
      </c>
      <c r="AM1157" s="5">
        <f t="shared" ref="AM1157:AM1220" si="206">VLOOKUP(A1157,tblSiteWeights,4,FALSE)</f>
        <v>43.34</v>
      </c>
      <c r="AN1157" s="5">
        <f t="shared" ref="AN1157:AN1220" si="207">IF(AND(AS1157&gt;0,AM1157&gt;0),M1157*AE1157,0)</f>
        <v>0</v>
      </c>
      <c r="AO1157" s="30">
        <f t="shared" ref="AO1157:AO1220" si="208">AN1157*AS1157</f>
        <v>0</v>
      </c>
      <c r="AP1157" s="30">
        <f t="shared" si="203"/>
        <v>0</v>
      </c>
      <c r="AQ1157" t="str">
        <f t="shared" si="204"/>
        <v>Before 1978</v>
      </c>
      <c r="AR1157" s="2">
        <f t="shared" si="205"/>
        <v>1960</v>
      </c>
      <c r="AS1157" s="2">
        <f t="shared" ref="AS1157:AS1220" si="209">IF(OR(AM1157=0,AU1157=""),-99,VALUE(AU1157))</f>
        <v>-99</v>
      </c>
      <c r="AT1157" s="31" t="s">
        <v>50</v>
      </c>
      <c r="AU1157" s="31" t="s">
        <v>50</v>
      </c>
      <c r="AV1157" s="31" t="s">
        <v>66</v>
      </c>
      <c r="AW1157" s="31" t="s">
        <v>57</v>
      </c>
      <c r="AX1157" s="31" t="s">
        <v>714</v>
      </c>
      <c r="AY1157" s="31" t="s">
        <v>68</v>
      </c>
      <c r="AZ1157" s="31" t="s">
        <v>50</v>
      </c>
      <c r="BA1157" s="31" t="s">
        <v>50</v>
      </c>
      <c r="BB1157" s="31" t="s">
        <v>50</v>
      </c>
      <c r="BC1157" s="31" t="s">
        <v>50</v>
      </c>
      <c r="BD1157" s="31" t="s">
        <v>50</v>
      </c>
      <c r="BE1157" s="31" t="s">
        <v>50</v>
      </c>
      <c r="BF1157" s="31" t="s">
        <v>50</v>
      </c>
    </row>
    <row r="1158" spans="1:58" ht="45" x14ac:dyDescent="0.25">
      <c r="A1158" s="31" t="s">
        <v>461</v>
      </c>
      <c r="B1158" s="31" t="s">
        <v>49</v>
      </c>
      <c r="C1158" s="32">
        <v>6</v>
      </c>
      <c r="D1158" s="31" t="s">
        <v>50</v>
      </c>
      <c r="E1158" s="31" t="s">
        <v>51</v>
      </c>
      <c r="F1158" s="31" t="s">
        <v>52</v>
      </c>
      <c r="G1158" s="31" t="s">
        <v>50</v>
      </c>
      <c r="H1158" s="31" t="s">
        <v>50</v>
      </c>
      <c r="I1158" s="31" t="s">
        <v>53</v>
      </c>
      <c r="J1158" s="31" t="s">
        <v>54</v>
      </c>
      <c r="K1158" s="31" t="s">
        <v>54</v>
      </c>
      <c r="L1158" s="31" t="s">
        <v>55</v>
      </c>
      <c r="M1158" s="31" t="s">
        <v>51</v>
      </c>
      <c r="N1158" s="31" t="s">
        <v>50</v>
      </c>
      <c r="O1158" s="31" t="s">
        <v>57</v>
      </c>
      <c r="P1158" s="31" t="s">
        <v>50</v>
      </c>
      <c r="Q1158" s="31" t="s">
        <v>50</v>
      </c>
      <c r="R1158" s="31" t="s">
        <v>74</v>
      </c>
      <c r="S1158" s="31" t="s">
        <v>59</v>
      </c>
      <c r="T1158" s="31" t="s">
        <v>60</v>
      </c>
      <c r="U1158" s="31" t="s">
        <v>60</v>
      </c>
      <c r="V1158" s="31" t="s">
        <v>60</v>
      </c>
      <c r="W1158" s="31" t="s">
        <v>50</v>
      </c>
      <c r="X1158" s="31" t="s">
        <v>366</v>
      </c>
      <c r="Y1158" s="31" t="s">
        <v>50</v>
      </c>
      <c r="Z1158" s="31" t="s">
        <v>62</v>
      </c>
      <c r="AA1158" s="31" t="s">
        <v>50</v>
      </c>
      <c r="AB1158" s="31" t="s">
        <v>50</v>
      </c>
      <c r="AC1158" s="31" t="s">
        <v>87</v>
      </c>
      <c r="AD1158" s="31" t="s">
        <v>72</v>
      </c>
      <c r="AE1158" s="2">
        <f t="shared" si="199"/>
        <v>36</v>
      </c>
      <c r="AF1158" s="31" t="s">
        <v>191</v>
      </c>
      <c r="AG1158" s="31" t="s">
        <v>76</v>
      </c>
      <c r="AH1158" s="31" t="s">
        <v>152</v>
      </c>
      <c r="AI1158" s="31" t="s">
        <v>12366</v>
      </c>
      <c r="AJ1158" s="31">
        <f t="shared" si="200"/>
        <v>0</v>
      </c>
      <c r="AK1158" s="34">
        <f t="shared" si="201"/>
        <v>-99</v>
      </c>
      <c r="AL1158" s="30">
        <f t="shared" si="202"/>
        <v>-99</v>
      </c>
      <c r="AM1158" s="5">
        <f t="shared" si="206"/>
        <v>43.34</v>
      </c>
      <c r="AN1158" s="5">
        <f t="shared" si="207"/>
        <v>0</v>
      </c>
      <c r="AO1158" s="30">
        <f t="shared" si="208"/>
        <v>0</v>
      </c>
      <c r="AP1158" s="30">
        <f t="shared" si="203"/>
        <v>0</v>
      </c>
      <c r="AQ1158" t="str">
        <f t="shared" si="204"/>
        <v>Before 1978</v>
      </c>
      <c r="AR1158" s="2">
        <f t="shared" si="205"/>
        <v>1960</v>
      </c>
      <c r="AS1158" s="2">
        <f t="shared" si="209"/>
        <v>-99</v>
      </c>
      <c r="AT1158" s="31" t="s">
        <v>50</v>
      </c>
      <c r="AU1158" s="31" t="s">
        <v>50</v>
      </c>
      <c r="AV1158" s="31" t="s">
        <v>66</v>
      </c>
      <c r="AW1158" s="31" t="s">
        <v>57</v>
      </c>
      <c r="AX1158" s="31" t="s">
        <v>267</v>
      </c>
      <c r="AY1158" s="31" t="s">
        <v>68</v>
      </c>
      <c r="AZ1158" s="31" t="s">
        <v>152</v>
      </c>
      <c r="BA1158" s="31" t="s">
        <v>12366</v>
      </c>
      <c r="BB1158" s="31" t="s">
        <v>67</v>
      </c>
      <c r="BC1158" s="31" t="s">
        <v>129</v>
      </c>
      <c r="BD1158" s="31" t="s">
        <v>50</v>
      </c>
      <c r="BE1158" s="31" t="s">
        <v>50</v>
      </c>
      <c r="BF1158" s="31" t="s">
        <v>50</v>
      </c>
    </row>
    <row r="1159" spans="1:58" ht="45" x14ac:dyDescent="0.25">
      <c r="A1159" s="31" t="s">
        <v>461</v>
      </c>
      <c r="B1159" s="31" t="s">
        <v>49</v>
      </c>
      <c r="C1159" s="32">
        <v>7</v>
      </c>
      <c r="D1159" s="31" t="s">
        <v>50</v>
      </c>
      <c r="E1159" s="31" t="s">
        <v>51</v>
      </c>
      <c r="F1159" s="31" t="s">
        <v>52</v>
      </c>
      <c r="G1159" s="31" t="s">
        <v>50</v>
      </c>
      <c r="H1159" s="31" t="s">
        <v>50</v>
      </c>
      <c r="I1159" s="31" t="s">
        <v>53</v>
      </c>
      <c r="J1159" s="31" t="s">
        <v>54</v>
      </c>
      <c r="K1159" s="31" t="s">
        <v>54</v>
      </c>
      <c r="L1159" s="31" t="s">
        <v>55</v>
      </c>
      <c r="M1159" s="31" t="s">
        <v>72</v>
      </c>
      <c r="N1159" s="31" t="s">
        <v>56</v>
      </c>
      <c r="O1159" s="31" t="s">
        <v>60</v>
      </c>
      <c r="P1159" s="31" t="s">
        <v>50</v>
      </c>
      <c r="Q1159" s="31" t="s">
        <v>73</v>
      </c>
      <c r="R1159" s="31" t="s">
        <v>74</v>
      </c>
      <c r="S1159" s="31" t="s">
        <v>59</v>
      </c>
      <c r="T1159" s="31" t="s">
        <v>60</v>
      </c>
      <c r="U1159" s="31" t="s">
        <v>60</v>
      </c>
      <c r="V1159" s="31" t="s">
        <v>60</v>
      </c>
      <c r="W1159" s="31" t="s">
        <v>50</v>
      </c>
      <c r="X1159" s="31" t="s">
        <v>366</v>
      </c>
      <c r="Y1159" s="31" t="s">
        <v>50</v>
      </c>
      <c r="Z1159" s="31" t="s">
        <v>62</v>
      </c>
      <c r="AA1159" s="31" t="s">
        <v>50</v>
      </c>
      <c r="AB1159" s="31" t="s">
        <v>50</v>
      </c>
      <c r="AC1159" s="31" t="s">
        <v>87</v>
      </c>
      <c r="AD1159" s="31" t="s">
        <v>72</v>
      </c>
      <c r="AE1159" s="2">
        <f t="shared" si="199"/>
        <v>36</v>
      </c>
      <c r="AF1159" s="31" t="s">
        <v>191</v>
      </c>
      <c r="AG1159" s="31" t="s">
        <v>76</v>
      </c>
      <c r="AH1159" s="31" t="s">
        <v>77</v>
      </c>
      <c r="AI1159" s="31" t="s">
        <v>12367</v>
      </c>
      <c r="AJ1159" s="31">
        <f t="shared" si="200"/>
        <v>0</v>
      </c>
      <c r="AK1159" s="34">
        <f t="shared" si="201"/>
        <v>-99</v>
      </c>
      <c r="AL1159" s="30">
        <f t="shared" si="202"/>
        <v>-99</v>
      </c>
      <c r="AM1159" s="5">
        <f t="shared" si="206"/>
        <v>43.34</v>
      </c>
      <c r="AN1159" s="5">
        <f t="shared" si="207"/>
        <v>0</v>
      </c>
      <c r="AO1159" s="30">
        <f t="shared" si="208"/>
        <v>0</v>
      </c>
      <c r="AP1159" s="30">
        <f t="shared" si="203"/>
        <v>0</v>
      </c>
      <c r="AQ1159" t="str">
        <f t="shared" si="204"/>
        <v>Before 1978</v>
      </c>
      <c r="AR1159" s="2">
        <f t="shared" si="205"/>
        <v>1960</v>
      </c>
      <c r="AS1159" s="2">
        <f t="shared" si="209"/>
        <v>-99</v>
      </c>
      <c r="AT1159" s="31" t="s">
        <v>50</v>
      </c>
      <c r="AU1159" s="31" t="s">
        <v>50</v>
      </c>
      <c r="AV1159" s="31" t="s">
        <v>66</v>
      </c>
      <c r="AW1159" s="31" t="s">
        <v>57</v>
      </c>
      <c r="AX1159" s="31" t="s">
        <v>184</v>
      </c>
      <c r="AY1159" s="31" t="s">
        <v>68</v>
      </c>
      <c r="AZ1159" s="31" t="s">
        <v>77</v>
      </c>
      <c r="BA1159" s="31" t="s">
        <v>12367</v>
      </c>
      <c r="BB1159" s="31" t="s">
        <v>50</v>
      </c>
      <c r="BC1159" s="31" t="s">
        <v>50</v>
      </c>
      <c r="BD1159" s="31" t="s">
        <v>50</v>
      </c>
      <c r="BE1159" s="31" t="s">
        <v>50</v>
      </c>
      <c r="BF1159" s="31" t="s">
        <v>50</v>
      </c>
    </row>
    <row r="1160" spans="1:58" ht="45" x14ac:dyDescent="0.25">
      <c r="A1160" s="31" t="s">
        <v>461</v>
      </c>
      <c r="B1160" s="31" t="s">
        <v>49</v>
      </c>
      <c r="C1160" s="32">
        <v>8</v>
      </c>
      <c r="D1160" s="31" t="s">
        <v>50</v>
      </c>
      <c r="E1160" s="31" t="s">
        <v>51</v>
      </c>
      <c r="F1160" s="31" t="s">
        <v>52</v>
      </c>
      <c r="G1160" s="31" t="s">
        <v>50</v>
      </c>
      <c r="H1160" s="31" t="s">
        <v>50</v>
      </c>
      <c r="I1160" s="31" t="s">
        <v>53</v>
      </c>
      <c r="J1160" s="31" t="s">
        <v>54</v>
      </c>
      <c r="K1160" s="31" t="s">
        <v>54</v>
      </c>
      <c r="L1160" s="31" t="s">
        <v>55</v>
      </c>
      <c r="M1160" s="31" t="s">
        <v>72</v>
      </c>
      <c r="N1160" s="31" t="s">
        <v>56</v>
      </c>
      <c r="O1160" s="31" t="s">
        <v>60</v>
      </c>
      <c r="P1160" s="31" t="s">
        <v>50</v>
      </c>
      <c r="Q1160" s="31" t="s">
        <v>73</v>
      </c>
      <c r="R1160" s="31" t="s">
        <v>74</v>
      </c>
      <c r="S1160" s="31" t="s">
        <v>59</v>
      </c>
      <c r="T1160" s="31" t="s">
        <v>60</v>
      </c>
      <c r="U1160" s="31" t="s">
        <v>60</v>
      </c>
      <c r="V1160" s="31" t="s">
        <v>60</v>
      </c>
      <c r="W1160" s="31" t="s">
        <v>50</v>
      </c>
      <c r="X1160" s="31" t="s">
        <v>366</v>
      </c>
      <c r="Y1160" s="31" t="s">
        <v>50</v>
      </c>
      <c r="Z1160" s="31" t="s">
        <v>62</v>
      </c>
      <c r="AA1160" s="31" t="s">
        <v>50</v>
      </c>
      <c r="AB1160" s="31" t="s">
        <v>50</v>
      </c>
      <c r="AC1160" s="31" t="s">
        <v>63</v>
      </c>
      <c r="AD1160" s="31" t="s">
        <v>72</v>
      </c>
      <c r="AE1160" s="2">
        <f t="shared" si="199"/>
        <v>36</v>
      </c>
      <c r="AF1160" s="31" t="s">
        <v>191</v>
      </c>
      <c r="AG1160" s="31" t="s">
        <v>76</v>
      </c>
      <c r="AH1160" s="31" t="s">
        <v>77</v>
      </c>
      <c r="AI1160" s="31" t="s">
        <v>1136</v>
      </c>
      <c r="AJ1160" s="31">
        <f t="shared" si="200"/>
        <v>1</v>
      </c>
      <c r="AK1160" s="34">
        <f t="shared" si="201"/>
        <v>1</v>
      </c>
      <c r="AL1160" s="30">
        <f t="shared" si="202"/>
        <v>1</v>
      </c>
      <c r="AM1160" s="5">
        <f t="shared" si="206"/>
        <v>43.34</v>
      </c>
      <c r="AN1160" s="5">
        <f t="shared" si="207"/>
        <v>36</v>
      </c>
      <c r="AO1160" s="30">
        <f t="shared" si="208"/>
        <v>432</v>
      </c>
      <c r="AP1160" s="30">
        <f t="shared" si="203"/>
        <v>432</v>
      </c>
      <c r="AQ1160" t="str">
        <f t="shared" si="204"/>
        <v>Before 1978</v>
      </c>
      <c r="AR1160" s="2">
        <f t="shared" si="205"/>
        <v>1960</v>
      </c>
      <c r="AS1160" s="2">
        <f t="shared" si="209"/>
        <v>12</v>
      </c>
      <c r="AT1160" s="31" t="s">
        <v>50</v>
      </c>
      <c r="AU1160" s="31" t="s">
        <v>102</v>
      </c>
      <c r="AV1160" s="31" t="s">
        <v>66</v>
      </c>
      <c r="AW1160" s="31" t="s">
        <v>57</v>
      </c>
      <c r="AX1160" s="31" t="s">
        <v>184</v>
      </c>
      <c r="AY1160" s="31" t="s">
        <v>68</v>
      </c>
      <c r="AZ1160" s="31" t="s">
        <v>77</v>
      </c>
      <c r="BA1160" s="31" t="s">
        <v>1136</v>
      </c>
      <c r="BB1160" s="31" t="s">
        <v>50</v>
      </c>
      <c r="BC1160" s="31" t="s">
        <v>50</v>
      </c>
      <c r="BD1160" s="31" t="s">
        <v>50</v>
      </c>
      <c r="BE1160" s="31" t="s">
        <v>50</v>
      </c>
      <c r="BF1160" s="31" t="s">
        <v>50</v>
      </c>
    </row>
    <row r="1161" spans="1:58" ht="45" x14ac:dyDescent="0.25">
      <c r="A1161" s="31" t="s">
        <v>461</v>
      </c>
      <c r="B1161" s="31" t="s">
        <v>49</v>
      </c>
      <c r="C1161" s="32">
        <v>12</v>
      </c>
      <c r="D1161" s="31" t="s">
        <v>50</v>
      </c>
      <c r="E1161" s="31" t="s">
        <v>51</v>
      </c>
      <c r="F1161" s="31" t="s">
        <v>52</v>
      </c>
      <c r="G1161" s="31" t="s">
        <v>50</v>
      </c>
      <c r="H1161" s="31" t="s">
        <v>50</v>
      </c>
      <c r="I1161" s="31" t="s">
        <v>53</v>
      </c>
      <c r="J1161" s="31" t="s">
        <v>54</v>
      </c>
      <c r="K1161" s="31" t="s">
        <v>54</v>
      </c>
      <c r="L1161" s="31" t="s">
        <v>55</v>
      </c>
      <c r="M1161" s="31" t="s">
        <v>51</v>
      </c>
      <c r="N1161" s="31" t="s">
        <v>60</v>
      </c>
      <c r="O1161" s="31" t="s">
        <v>57</v>
      </c>
      <c r="P1161" s="31" t="s">
        <v>50</v>
      </c>
      <c r="Q1161" s="31" t="s">
        <v>50</v>
      </c>
      <c r="R1161" s="31" t="s">
        <v>74</v>
      </c>
      <c r="S1161" s="31" t="s">
        <v>59</v>
      </c>
      <c r="T1161" s="31" t="s">
        <v>60</v>
      </c>
      <c r="U1161" s="31" t="s">
        <v>60</v>
      </c>
      <c r="V1161" s="31" t="s">
        <v>60</v>
      </c>
      <c r="W1161" s="31" t="s">
        <v>50</v>
      </c>
      <c r="X1161" s="31" t="s">
        <v>366</v>
      </c>
      <c r="Y1161" s="31" t="s">
        <v>50</v>
      </c>
      <c r="Z1161" s="31" t="s">
        <v>62</v>
      </c>
      <c r="AA1161" s="31" t="s">
        <v>50</v>
      </c>
      <c r="AB1161" s="31" t="s">
        <v>50</v>
      </c>
      <c r="AC1161" s="31" t="s">
        <v>87</v>
      </c>
      <c r="AD1161" s="31" t="s">
        <v>72</v>
      </c>
      <c r="AE1161" s="2">
        <f t="shared" si="199"/>
        <v>36</v>
      </c>
      <c r="AF1161" s="31" t="s">
        <v>191</v>
      </c>
      <c r="AG1161" s="31" t="s">
        <v>76</v>
      </c>
      <c r="AH1161" s="31" t="s">
        <v>77</v>
      </c>
      <c r="AI1161" s="31" t="s">
        <v>12368</v>
      </c>
      <c r="AJ1161" s="31">
        <f t="shared" si="200"/>
        <v>0</v>
      </c>
      <c r="AK1161" s="34">
        <f t="shared" si="201"/>
        <v>-99</v>
      </c>
      <c r="AL1161" s="30">
        <f t="shared" si="202"/>
        <v>-99</v>
      </c>
      <c r="AM1161" s="5">
        <f t="shared" si="206"/>
        <v>43.34</v>
      </c>
      <c r="AN1161" s="5">
        <f t="shared" si="207"/>
        <v>0</v>
      </c>
      <c r="AO1161" s="30">
        <f t="shared" si="208"/>
        <v>0</v>
      </c>
      <c r="AP1161" s="30">
        <f t="shared" si="203"/>
        <v>0</v>
      </c>
      <c r="AQ1161" t="str">
        <f t="shared" si="204"/>
        <v>Before 1978</v>
      </c>
      <c r="AR1161" s="2">
        <f t="shared" si="205"/>
        <v>1960</v>
      </c>
      <c r="AS1161" s="2">
        <f t="shared" si="209"/>
        <v>-99</v>
      </c>
      <c r="AT1161" s="31" t="s">
        <v>50</v>
      </c>
      <c r="AU1161" s="31" t="s">
        <v>50</v>
      </c>
      <c r="AV1161" s="31" t="s">
        <v>66</v>
      </c>
      <c r="AW1161" s="31" t="s">
        <v>57</v>
      </c>
      <c r="AX1161" s="31" t="s">
        <v>184</v>
      </c>
      <c r="AY1161" s="31" t="s">
        <v>68</v>
      </c>
      <c r="AZ1161" s="31" t="s">
        <v>77</v>
      </c>
      <c r="BA1161" s="31" t="s">
        <v>12368</v>
      </c>
      <c r="BB1161" s="31" t="s">
        <v>50</v>
      </c>
      <c r="BC1161" s="31" t="s">
        <v>50</v>
      </c>
      <c r="BD1161" s="31" t="s">
        <v>50</v>
      </c>
      <c r="BE1161" s="31" t="s">
        <v>50</v>
      </c>
      <c r="BF1161" s="31" t="s">
        <v>50</v>
      </c>
    </row>
    <row r="1162" spans="1:58" ht="45" x14ac:dyDescent="0.25">
      <c r="A1162" s="31" t="s">
        <v>461</v>
      </c>
      <c r="B1162" s="31" t="s">
        <v>49</v>
      </c>
      <c r="C1162" s="32">
        <v>13</v>
      </c>
      <c r="D1162" s="31" t="s">
        <v>50</v>
      </c>
      <c r="E1162" s="31" t="s">
        <v>51</v>
      </c>
      <c r="F1162" s="31" t="s">
        <v>52</v>
      </c>
      <c r="G1162" s="31" t="s">
        <v>50</v>
      </c>
      <c r="H1162" s="31" t="s">
        <v>50</v>
      </c>
      <c r="I1162" s="31" t="s">
        <v>53</v>
      </c>
      <c r="J1162" s="31" t="s">
        <v>54</v>
      </c>
      <c r="K1162" s="31" t="s">
        <v>54</v>
      </c>
      <c r="L1162" s="31" t="s">
        <v>55</v>
      </c>
      <c r="M1162" s="31" t="s">
        <v>72</v>
      </c>
      <c r="N1162" s="31" t="s">
        <v>50</v>
      </c>
      <c r="O1162" s="31" t="s">
        <v>66</v>
      </c>
      <c r="P1162" s="31" t="s">
        <v>50</v>
      </c>
      <c r="Q1162" s="31" t="s">
        <v>50</v>
      </c>
      <c r="R1162" s="31" t="s">
        <v>74</v>
      </c>
      <c r="S1162" s="31" t="s">
        <v>59</v>
      </c>
      <c r="T1162" s="31" t="s">
        <v>60</v>
      </c>
      <c r="U1162" s="31" t="s">
        <v>60</v>
      </c>
      <c r="V1162" s="31" t="s">
        <v>60</v>
      </c>
      <c r="W1162" s="31" t="s">
        <v>50</v>
      </c>
      <c r="X1162" s="31" t="s">
        <v>366</v>
      </c>
      <c r="Y1162" s="31" t="s">
        <v>50</v>
      </c>
      <c r="Z1162" s="31" t="s">
        <v>62</v>
      </c>
      <c r="AA1162" s="31" t="s">
        <v>50</v>
      </c>
      <c r="AB1162" s="31" t="s">
        <v>50</v>
      </c>
      <c r="AC1162" s="31" t="s">
        <v>87</v>
      </c>
      <c r="AD1162" s="31" t="s">
        <v>72</v>
      </c>
      <c r="AE1162" s="2">
        <f t="shared" si="199"/>
        <v>36</v>
      </c>
      <c r="AF1162" s="31" t="s">
        <v>191</v>
      </c>
      <c r="AG1162" s="31" t="s">
        <v>76</v>
      </c>
      <c r="AH1162" s="31" t="s">
        <v>12369</v>
      </c>
      <c r="AI1162" s="31" t="s">
        <v>12355</v>
      </c>
      <c r="AJ1162" s="31">
        <f t="shared" si="200"/>
        <v>0</v>
      </c>
      <c r="AK1162" s="34">
        <f t="shared" si="201"/>
        <v>-99</v>
      </c>
      <c r="AL1162" s="30">
        <f t="shared" si="202"/>
        <v>-99</v>
      </c>
      <c r="AM1162" s="5">
        <f t="shared" si="206"/>
        <v>43.34</v>
      </c>
      <c r="AN1162" s="5">
        <f t="shared" si="207"/>
        <v>0</v>
      </c>
      <c r="AO1162" s="30">
        <f t="shared" si="208"/>
        <v>0</v>
      </c>
      <c r="AP1162" s="30">
        <f t="shared" si="203"/>
        <v>0</v>
      </c>
      <c r="AQ1162" t="str">
        <f t="shared" si="204"/>
        <v>Before 1978</v>
      </c>
      <c r="AR1162" s="2">
        <f t="shared" si="205"/>
        <v>1960</v>
      </c>
      <c r="AS1162" s="2">
        <f t="shared" si="209"/>
        <v>-99</v>
      </c>
      <c r="AT1162" s="31" t="s">
        <v>50</v>
      </c>
      <c r="AU1162" s="31" t="s">
        <v>50</v>
      </c>
      <c r="AV1162" s="31" t="s">
        <v>66</v>
      </c>
      <c r="AW1162" s="31" t="s">
        <v>57</v>
      </c>
      <c r="AX1162" s="31" t="s">
        <v>151</v>
      </c>
      <c r="AY1162" s="31" t="s">
        <v>68</v>
      </c>
      <c r="AZ1162" s="31" t="s">
        <v>12369</v>
      </c>
      <c r="BA1162" s="31" t="s">
        <v>12355</v>
      </c>
      <c r="BB1162" s="31" t="s">
        <v>50</v>
      </c>
      <c r="BC1162" s="31" t="s">
        <v>50</v>
      </c>
      <c r="BD1162" s="31" t="s">
        <v>50</v>
      </c>
      <c r="BE1162" s="31" t="s">
        <v>50</v>
      </c>
      <c r="BF1162" s="31" t="s">
        <v>50</v>
      </c>
    </row>
    <row r="1163" spans="1:58" ht="45" x14ac:dyDescent="0.25">
      <c r="A1163" s="31" t="s">
        <v>461</v>
      </c>
      <c r="B1163" s="31" t="s">
        <v>49</v>
      </c>
      <c r="C1163" s="32">
        <v>14</v>
      </c>
      <c r="D1163" s="31" t="s">
        <v>50</v>
      </c>
      <c r="E1163" s="31" t="s">
        <v>51</v>
      </c>
      <c r="F1163" s="31" t="s">
        <v>52</v>
      </c>
      <c r="G1163" s="31" t="s">
        <v>50</v>
      </c>
      <c r="H1163" s="31" t="s">
        <v>50</v>
      </c>
      <c r="I1163" s="31" t="s">
        <v>53</v>
      </c>
      <c r="J1163" s="31" t="s">
        <v>54</v>
      </c>
      <c r="K1163" s="31" t="s">
        <v>54</v>
      </c>
      <c r="L1163" s="31" t="s">
        <v>55</v>
      </c>
      <c r="M1163" s="31" t="s">
        <v>72</v>
      </c>
      <c r="N1163" s="31" t="s">
        <v>50</v>
      </c>
      <c r="O1163" s="31" t="s">
        <v>57</v>
      </c>
      <c r="P1163" s="31" t="s">
        <v>50</v>
      </c>
      <c r="Q1163" s="31" t="s">
        <v>50</v>
      </c>
      <c r="R1163" s="31" t="s">
        <v>74</v>
      </c>
      <c r="S1163" s="31" t="s">
        <v>59</v>
      </c>
      <c r="T1163" s="31" t="s">
        <v>60</v>
      </c>
      <c r="U1163" s="31" t="s">
        <v>60</v>
      </c>
      <c r="V1163" s="31" t="s">
        <v>60</v>
      </c>
      <c r="W1163" s="31" t="s">
        <v>50</v>
      </c>
      <c r="X1163" s="31" t="s">
        <v>366</v>
      </c>
      <c r="Y1163" s="31" t="s">
        <v>50</v>
      </c>
      <c r="Z1163" s="31" t="s">
        <v>62</v>
      </c>
      <c r="AA1163" s="31" t="s">
        <v>50</v>
      </c>
      <c r="AB1163" s="31" t="s">
        <v>50</v>
      </c>
      <c r="AC1163" s="31" t="s">
        <v>87</v>
      </c>
      <c r="AD1163" s="31" t="s">
        <v>72</v>
      </c>
      <c r="AE1163" s="2">
        <f t="shared" si="199"/>
        <v>36</v>
      </c>
      <c r="AF1163" s="31" t="s">
        <v>191</v>
      </c>
      <c r="AG1163" s="31" t="s">
        <v>76</v>
      </c>
      <c r="AH1163" s="31" t="s">
        <v>77</v>
      </c>
      <c r="AI1163" s="31" t="s">
        <v>182</v>
      </c>
      <c r="AJ1163" s="31">
        <f t="shared" si="200"/>
        <v>0</v>
      </c>
      <c r="AK1163" s="34">
        <f t="shared" si="201"/>
        <v>-99</v>
      </c>
      <c r="AL1163" s="30">
        <f t="shared" si="202"/>
        <v>-99</v>
      </c>
      <c r="AM1163" s="5">
        <f t="shared" si="206"/>
        <v>43.34</v>
      </c>
      <c r="AN1163" s="5">
        <f t="shared" si="207"/>
        <v>0</v>
      </c>
      <c r="AO1163" s="30">
        <f t="shared" si="208"/>
        <v>0</v>
      </c>
      <c r="AP1163" s="30">
        <f t="shared" si="203"/>
        <v>0</v>
      </c>
      <c r="AQ1163" t="str">
        <f t="shared" si="204"/>
        <v>Before 1978</v>
      </c>
      <c r="AR1163" s="2">
        <f t="shared" si="205"/>
        <v>1960</v>
      </c>
      <c r="AS1163" s="2">
        <f t="shared" si="209"/>
        <v>-99</v>
      </c>
      <c r="AT1163" s="31" t="s">
        <v>50</v>
      </c>
      <c r="AU1163" s="31" t="s">
        <v>50</v>
      </c>
      <c r="AV1163" s="31" t="s">
        <v>66</v>
      </c>
      <c r="AW1163" s="31" t="s">
        <v>57</v>
      </c>
      <c r="AX1163" s="31" t="s">
        <v>184</v>
      </c>
      <c r="AY1163" s="31" t="s">
        <v>68</v>
      </c>
      <c r="AZ1163" s="31" t="s">
        <v>77</v>
      </c>
      <c r="BA1163" s="31" t="s">
        <v>182</v>
      </c>
      <c r="BB1163" s="31" t="s">
        <v>50</v>
      </c>
      <c r="BC1163" s="31" t="s">
        <v>50</v>
      </c>
      <c r="BD1163" s="31" t="s">
        <v>50</v>
      </c>
      <c r="BE1163" s="31" t="s">
        <v>50</v>
      </c>
      <c r="BF1163" s="31" t="s">
        <v>50</v>
      </c>
    </row>
    <row r="1164" spans="1:58" ht="45" x14ac:dyDescent="0.25">
      <c r="A1164" s="31" t="s">
        <v>461</v>
      </c>
      <c r="B1164" s="31" t="s">
        <v>49</v>
      </c>
      <c r="C1164" s="32">
        <v>15</v>
      </c>
      <c r="D1164" s="31" t="s">
        <v>50</v>
      </c>
      <c r="E1164" s="31" t="s">
        <v>51</v>
      </c>
      <c r="F1164" s="31" t="s">
        <v>52</v>
      </c>
      <c r="G1164" s="31" t="s">
        <v>50</v>
      </c>
      <c r="H1164" s="31" t="s">
        <v>50</v>
      </c>
      <c r="I1164" s="31" t="s">
        <v>53</v>
      </c>
      <c r="J1164" s="31" t="s">
        <v>54</v>
      </c>
      <c r="K1164" s="31" t="s">
        <v>54</v>
      </c>
      <c r="L1164" s="31" t="s">
        <v>55</v>
      </c>
      <c r="M1164" s="31" t="s">
        <v>72</v>
      </c>
      <c r="N1164" s="31" t="s">
        <v>56</v>
      </c>
      <c r="O1164" s="31" t="s">
        <v>60</v>
      </c>
      <c r="P1164" s="31" t="s">
        <v>50</v>
      </c>
      <c r="Q1164" s="31" t="s">
        <v>73</v>
      </c>
      <c r="R1164" s="31" t="s">
        <v>74</v>
      </c>
      <c r="S1164" s="31" t="s">
        <v>59</v>
      </c>
      <c r="T1164" s="31" t="s">
        <v>60</v>
      </c>
      <c r="U1164" s="31" t="s">
        <v>60</v>
      </c>
      <c r="V1164" s="31" t="s">
        <v>60</v>
      </c>
      <c r="W1164" s="31" t="s">
        <v>50</v>
      </c>
      <c r="X1164" s="31" t="s">
        <v>366</v>
      </c>
      <c r="Y1164" s="31" t="s">
        <v>50</v>
      </c>
      <c r="Z1164" s="31" t="s">
        <v>62</v>
      </c>
      <c r="AA1164" s="31" t="s">
        <v>50</v>
      </c>
      <c r="AB1164" s="31" t="s">
        <v>50</v>
      </c>
      <c r="AC1164" s="31" t="s">
        <v>63</v>
      </c>
      <c r="AD1164" s="31" t="s">
        <v>72</v>
      </c>
      <c r="AE1164" s="2">
        <f t="shared" si="199"/>
        <v>36</v>
      </c>
      <c r="AF1164" s="31" t="s">
        <v>191</v>
      </c>
      <c r="AG1164" s="31" t="s">
        <v>76</v>
      </c>
      <c r="AH1164" s="31" t="s">
        <v>77</v>
      </c>
      <c r="AI1164" s="31" t="s">
        <v>12370</v>
      </c>
      <c r="AJ1164" s="31">
        <f t="shared" si="200"/>
        <v>0</v>
      </c>
      <c r="AK1164" s="34">
        <f t="shared" si="201"/>
        <v>-99</v>
      </c>
      <c r="AL1164" s="30">
        <f t="shared" si="202"/>
        <v>-99</v>
      </c>
      <c r="AM1164" s="5">
        <f t="shared" si="206"/>
        <v>43.34</v>
      </c>
      <c r="AN1164" s="5">
        <f t="shared" si="207"/>
        <v>0</v>
      </c>
      <c r="AO1164" s="30">
        <f t="shared" si="208"/>
        <v>0</v>
      </c>
      <c r="AP1164" s="30">
        <f t="shared" si="203"/>
        <v>0</v>
      </c>
      <c r="AQ1164" t="str">
        <f t="shared" si="204"/>
        <v>Before 1978</v>
      </c>
      <c r="AR1164" s="2">
        <f t="shared" si="205"/>
        <v>1960</v>
      </c>
      <c r="AS1164" s="2">
        <f t="shared" si="209"/>
        <v>-99</v>
      </c>
      <c r="AT1164" s="31" t="s">
        <v>50</v>
      </c>
      <c r="AU1164" s="31" t="s">
        <v>50</v>
      </c>
      <c r="AV1164" s="31" t="s">
        <v>66</v>
      </c>
      <c r="AW1164" s="31" t="s">
        <v>57</v>
      </c>
      <c r="AX1164" s="31" t="s">
        <v>184</v>
      </c>
      <c r="AY1164" s="31" t="s">
        <v>68</v>
      </c>
      <c r="AZ1164" s="31" t="s">
        <v>77</v>
      </c>
      <c r="BA1164" s="31" t="s">
        <v>12370</v>
      </c>
      <c r="BB1164" s="31" t="s">
        <v>50</v>
      </c>
      <c r="BC1164" s="31" t="s">
        <v>50</v>
      </c>
      <c r="BD1164" s="31" t="s">
        <v>50</v>
      </c>
      <c r="BE1164" s="31" t="s">
        <v>50</v>
      </c>
      <c r="BF1164" s="31" t="s">
        <v>50</v>
      </c>
    </row>
    <row r="1165" spans="1:58" ht="45" x14ac:dyDescent="0.25">
      <c r="A1165" s="31" t="s">
        <v>3409</v>
      </c>
      <c r="B1165" s="31" t="s">
        <v>49</v>
      </c>
      <c r="C1165" s="32">
        <v>1</v>
      </c>
      <c r="D1165" s="31" t="s">
        <v>50</v>
      </c>
      <c r="E1165" s="31" t="s">
        <v>71</v>
      </c>
      <c r="F1165" s="31" t="s">
        <v>96</v>
      </c>
      <c r="G1165" s="31" t="s">
        <v>50</v>
      </c>
      <c r="H1165" s="31" t="s">
        <v>50</v>
      </c>
      <c r="I1165" s="31" t="s">
        <v>53</v>
      </c>
      <c r="J1165" s="31" t="s">
        <v>54</v>
      </c>
      <c r="K1165" s="31" t="s">
        <v>54</v>
      </c>
      <c r="L1165" s="31" t="s">
        <v>55</v>
      </c>
      <c r="M1165" s="31" t="s">
        <v>52</v>
      </c>
      <c r="N1165" s="31" t="s">
        <v>60</v>
      </c>
      <c r="O1165" s="31" t="s">
        <v>74</v>
      </c>
      <c r="P1165" s="31" t="s">
        <v>143</v>
      </c>
      <c r="Q1165" s="31" t="s">
        <v>50</v>
      </c>
      <c r="R1165" s="31" t="s">
        <v>74</v>
      </c>
      <c r="S1165" s="31" t="s">
        <v>59</v>
      </c>
      <c r="T1165" s="31" t="s">
        <v>60</v>
      </c>
      <c r="U1165" s="31" t="s">
        <v>60</v>
      </c>
      <c r="V1165" s="31" t="s">
        <v>86</v>
      </c>
      <c r="W1165" s="31" t="s">
        <v>50</v>
      </c>
      <c r="X1165" s="31" t="s">
        <v>366</v>
      </c>
      <c r="Y1165" s="31" t="s">
        <v>60</v>
      </c>
      <c r="Z1165" s="31" t="s">
        <v>62</v>
      </c>
      <c r="AA1165" s="31" t="s">
        <v>50</v>
      </c>
      <c r="AB1165" s="31" t="s">
        <v>50</v>
      </c>
      <c r="AC1165" s="31" t="s">
        <v>87</v>
      </c>
      <c r="AD1165" s="31" t="s">
        <v>72</v>
      </c>
      <c r="AE1165" s="2">
        <f t="shared" si="199"/>
        <v>36</v>
      </c>
      <c r="AF1165" s="31" t="s">
        <v>191</v>
      </c>
      <c r="AG1165" s="31" t="s">
        <v>76</v>
      </c>
      <c r="AH1165" s="31" t="s">
        <v>144</v>
      </c>
      <c r="AI1165" s="31" t="s">
        <v>12371</v>
      </c>
      <c r="AJ1165" s="31">
        <f t="shared" si="200"/>
        <v>0</v>
      </c>
      <c r="AK1165" s="34">
        <f t="shared" si="201"/>
        <v>-99</v>
      </c>
      <c r="AL1165" s="30">
        <f t="shared" si="202"/>
        <v>-99</v>
      </c>
      <c r="AM1165" s="5">
        <f t="shared" si="206"/>
        <v>371.61</v>
      </c>
      <c r="AN1165" s="5">
        <f t="shared" si="207"/>
        <v>0</v>
      </c>
      <c r="AO1165" s="30">
        <f t="shared" si="208"/>
        <v>0</v>
      </c>
      <c r="AP1165" s="30">
        <f t="shared" si="203"/>
        <v>0</v>
      </c>
      <c r="AQ1165" t="str">
        <f t="shared" si="204"/>
        <v>Before 1978</v>
      </c>
      <c r="AR1165" s="2">
        <f t="shared" si="205"/>
        <v>1951</v>
      </c>
      <c r="AS1165" s="2">
        <f t="shared" si="209"/>
        <v>-99</v>
      </c>
      <c r="AT1165" s="31" t="s">
        <v>50</v>
      </c>
      <c r="AU1165" s="31" t="s">
        <v>50</v>
      </c>
      <c r="AV1165" s="31" t="s">
        <v>66</v>
      </c>
      <c r="AW1165" s="31" t="s">
        <v>57</v>
      </c>
      <c r="AX1165" s="31" t="s">
        <v>755</v>
      </c>
      <c r="AY1165" s="31" t="s">
        <v>68</v>
      </c>
      <c r="AZ1165" s="31" t="s">
        <v>144</v>
      </c>
      <c r="BA1165" s="31" t="s">
        <v>12782</v>
      </c>
      <c r="BB1165" s="31" t="s">
        <v>50</v>
      </c>
      <c r="BC1165" s="31" t="s">
        <v>50</v>
      </c>
      <c r="BD1165" s="31" t="s">
        <v>50</v>
      </c>
      <c r="BE1165" s="31" t="s">
        <v>50</v>
      </c>
      <c r="BF1165" s="31" t="s">
        <v>50</v>
      </c>
    </row>
    <row r="1166" spans="1:58" ht="45" x14ac:dyDescent="0.25">
      <c r="A1166" s="31" t="s">
        <v>1142</v>
      </c>
      <c r="B1166" s="31" t="s">
        <v>49</v>
      </c>
      <c r="C1166" s="32">
        <v>1</v>
      </c>
      <c r="D1166" s="31" t="s">
        <v>50</v>
      </c>
      <c r="E1166" s="31" t="s">
        <v>71</v>
      </c>
      <c r="F1166" s="31" t="s">
        <v>96</v>
      </c>
      <c r="G1166" s="31" t="s">
        <v>194</v>
      </c>
      <c r="H1166" s="31" t="s">
        <v>92</v>
      </c>
      <c r="I1166" s="31" t="s">
        <v>53</v>
      </c>
      <c r="J1166" s="31" t="s">
        <v>54</v>
      </c>
      <c r="K1166" s="31" t="s">
        <v>54</v>
      </c>
      <c r="L1166" s="31" t="s">
        <v>55</v>
      </c>
      <c r="M1166" s="31" t="s">
        <v>52</v>
      </c>
      <c r="N1166" s="31" t="s">
        <v>50</v>
      </c>
      <c r="O1166" s="31" t="s">
        <v>57</v>
      </c>
      <c r="P1166" s="31" t="s">
        <v>50</v>
      </c>
      <c r="Q1166" s="31" t="s">
        <v>50</v>
      </c>
      <c r="R1166" s="31" t="s">
        <v>58</v>
      </c>
      <c r="S1166" s="31" t="s">
        <v>59</v>
      </c>
      <c r="T1166" s="31" t="s">
        <v>60</v>
      </c>
      <c r="U1166" s="31" t="s">
        <v>60</v>
      </c>
      <c r="V1166" s="31" t="s">
        <v>60</v>
      </c>
      <c r="W1166" s="31" t="s">
        <v>50</v>
      </c>
      <c r="X1166" s="31" t="s">
        <v>50</v>
      </c>
      <c r="Y1166" s="31" t="s">
        <v>50</v>
      </c>
      <c r="Z1166" s="31" t="s">
        <v>62</v>
      </c>
      <c r="AA1166" s="31" t="s">
        <v>50</v>
      </c>
      <c r="AB1166" s="31" t="s">
        <v>50</v>
      </c>
      <c r="AC1166" s="31" t="s">
        <v>87</v>
      </c>
      <c r="AD1166" s="31" t="s">
        <v>72</v>
      </c>
      <c r="AE1166" s="2">
        <f t="shared" si="199"/>
        <v>36</v>
      </c>
      <c r="AF1166" s="31" t="s">
        <v>52</v>
      </c>
      <c r="AG1166" s="31" t="s">
        <v>129</v>
      </c>
      <c r="AH1166" s="31" t="s">
        <v>379</v>
      </c>
      <c r="AI1166" s="31" t="s">
        <v>12372</v>
      </c>
      <c r="AJ1166" s="31">
        <f t="shared" si="200"/>
        <v>0</v>
      </c>
      <c r="AK1166" s="34">
        <f t="shared" si="201"/>
        <v>-99</v>
      </c>
      <c r="AL1166" s="30">
        <f t="shared" si="202"/>
        <v>-99</v>
      </c>
      <c r="AM1166" s="5">
        <f t="shared" si="206"/>
        <v>199.16</v>
      </c>
      <c r="AN1166" s="5">
        <f t="shared" si="207"/>
        <v>0</v>
      </c>
      <c r="AO1166" s="30">
        <f t="shared" si="208"/>
        <v>0</v>
      </c>
      <c r="AP1166" s="30">
        <f t="shared" si="203"/>
        <v>0</v>
      </c>
      <c r="AQ1166" t="str">
        <f t="shared" si="204"/>
        <v>Before 1978</v>
      </c>
      <c r="AR1166" s="2">
        <f t="shared" si="205"/>
        <v>1965</v>
      </c>
      <c r="AS1166" s="2">
        <f t="shared" si="209"/>
        <v>-99</v>
      </c>
      <c r="AT1166" s="31" t="s">
        <v>50</v>
      </c>
      <c r="AU1166" s="31" t="s">
        <v>50</v>
      </c>
      <c r="AV1166" s="31" t="s">
        <v>141</v>
      </c>
      <c r="AW1166" s="31" t="s">
        <v>86</v>
      </c>
      <c r="AX1166" s="31" t="s">
        <v>50</v>
      </c>
      <c r="AY1166" s="31" t="s">
        <v>50</v>
      </c>
      <c r="AZ1166" s="31" t="s">
        <v>379</v>
      </c>
      <c r="BA1166" s="31" t="s">
        <v>12372</v>
      </c>
      <c r="BB1166" s="31" t="s">
        <v>50</v>
      </c>
      <c r="BC1166" s="31" t="s">
        <v>50</v>
      </c>
      <c r="BD1166" s="31" t="s">
        <v>50</v>
      </c>
      <c r="BE1166" s="31" t="s">
        <v>50</v>
      </c>
      <c r="BF1166" s="31" t="s">
        <v>50</v>
      </c>
    </row>
    <row r="1167" spans="1:58" ht="45" x14ac:dyDescent="0.25">
      <c r="A1167" s="31" t="s">
        <v>1142</v>
      </c>
      <c r="B1167" s="31" t="s">
        <v>49</v>
      </c>
      <c r="C1167" s="32">
        <v>2</v>
      </c>
      <c r="D1167" s="31" t="s">
        <v>50</v>
      </c>
      <c r="E1167" s="31" t="s">
        <v>71</v>
      </c>
      <c r="F1167" s="31" t="s">
        <v>96</v>
      </c>
      <c r="G1167" s="31" t="s">
        <v>194</v>
      </c>
      <c r="H1167" s="31" t="s">
        <v>92</v>
      </c>
      <c r="I1167" s="31" t="s">
        <v>97</v>
      </c>
      <c r="J1167" s="31" t="s">
        <v>54</v>
      </c>
      <c r="K1167" s="31" t="s">
        <v>54</v>
      </c>
      <c r="L1167" s="31" t="s">
        <v>55</v>
      </c>
      <c r="M1167" s="31" t="s">
        <v>92</v>
      </c>
      <c r="N1167" s="31" t="s">
        <v>50</v>
      </c>
      <c r="O1167" s="31" t="s">
        <v>57</v>
      </c>
      <c r="P1167" s="31" t="s">
        <v>50</v>
      </c>
      <c r="Q1167" s="31" t="s">
        <v>50</v>
      </c>
      <c r="R1167" s="31" t="s">
        <v>58</v>
      </c>
      <c r="S1167" s="31" t="s">
        <v>59</v>
      </c>
      <c r="T1167" s="31" t="s">
        <v>60</v>
      </c>
      <c r="U1167" s="31" t="s">
        <v>60</v>
      </c>
      <c r="V1167" s="31" t="s">
        <v>60</v>
      </c>
      <c r="W1167" s="31" t="s">
        <v>50</v>
      </c>
      <c r="X1167" s="31" t="s">
        <v>50</v>
      </c>
      <c r="Y1167" s="31" t="s">
        <v>50</v>
      </c>
      <c r="Z1167" s="31" t="s">
        <v>62</v>
      </c>
      <c r="AA1167" s="31" t="s">
        <v>50</v>
      </c>
      <c r="AB1167" s="31" t="s">
        <v>50</v>
      </c>
      <c r="AC1167" s="31" t="s">
        <v>87</v>
      </c>
      <c r="AD1167" s="31" t="s">
        <v>72</v>
      </c>
      <c r="AE1167" s="2">
        <f t="shared" si="199"/>
        <v>36</v>
      </c>
      <c r="AF1167" s="31" t="s">
        <v>52</v>
      </c>
      <c r="AG1167" s="31" t="s">
        <v>129</v>
      </c>
      <c r="AH1167" s="31" t="s">
        <v>379</v>
      </c>
      <c r="AI1167" s="31" t="s">
        <v>12372</v>
      </c>
      <c r="AJ1167" s="31">
        <f t="shared" si="200"/>
        <v>0</v>
      </c>
      <c r="AK1167" s="34">
        <f t="shared" si="201"/>
        <v>-99</v>
      </c>
      <c r="AL1167" s="30">
        <f t="shared" si="202"/>
        <v>-99</v>
      </c>
      <c r="AM1167" s="5">
        <f t="shared" si="206"/>
        <v>199.16</v>
      </c>
      <c r="AN1167" s="5">
        <f t="shared" si="207"/>
        <v>0</v>
      </c>
      <c r="AO1167" s="30">
        <f t="shared" si="208"/>
        <v>0</v>
      </c>
      <c r="AP1167" s="30">
        <f t="shared" si="203"/>
        <v>0</v>
      </c>
      <c r="AQ1167" t="str">
        <f t="shared" si="204"/>
        <v>Before 1978</v>
      </c>
      <c r="AR1167" s="2">
        <f t="shared" si="205"/>
        <v>1965</v>
      </c>
      <c r="AS1167" s="2">
        <f t="shared" si="209"/>
        <v>-99</v>
      </c>
      <c r="AT1167" s="31" t="s">
        <v>50</v>
      </c>
      <c r="AU1167" s="31" t="s">
        <v>50</v>
      </c>
      <c r="AV1167" s="31" t="s">
        <v>141</v>
      </c>
      <c r="AW1167" s="31" t="s">
        <v>86</v>
      </c>
      <c r="AX1167" s="31" t="s">
        <v>50</v>
      </c>
      <c r="AY1167" s="31" t="s">
        <v>50</v>
      </c>
      <c r="AZ1167" s="31" t="s">
        <v>379</v>
      </c>
      <c r="BA1167" s="31" t="s">
        <v>12372</v>
      </c>
      <c r="BB1167" s="31" t="s">
        <v>50</v>
      </c>
      <c r="BC1167" s="31" t="s">
        <v>50</v>
      </c>
      <c r="BD1167" s="31" t="s">
        <v>50</v>
      </c>
      <c r="BE1167" s="31" t="s">
        <v>50</v>
      </c>
      <c r="BF1167" s="31" t="s">
        <v>50</v>
      </c>
    </row>
    <row r="1168" spans="1:58" ht="45" x14ac:dyDescent="0.25">
      <c r="A1168" s="31" t="s">
        <v>1142</v>
      </c>
      <c r="B1168" s="31" t="s">
        <v>49</v>
      </c>
      <c r="C1168" s="32">
        <v>3</v>
      </c>
      <c r="D1168" s="31" t="s">
        <v>50</v>
      </c>
      <c r="E1168" s="31" t="s">
        <v>71</v>
      </c>
      <c r="F1168" s="31" t="s">
        <v>96</v>
      </c>
      <c r="G1168" s="31" t="s">
        <v>194</v>
      </c>
      <c r="H1168" s="31" t="s">
        <v>92</v>
      </c>
      <c r="I1168" s="31" t="s">
        <v>97</v>
      </c>
      <c r="J1168" s="31" t="s">
        <v>54</v>
      </c>
      <c r="K1168" s="31" t="s">
        <v>54</v>
      </c>
      <c r="L1168" s="31" t="s">
        <v>55</v>
      </c>
      <c r="M1168" s="31" t="s">
        <v>51</v>
      </c>
      <c r="N1168" s="31" t="s">
        <v>50</v>
      </c>
      <c r="O1168" s="31" t="s">
        <v>57</v>
      </c>
      <c r="P1168" s="31" t="s">
        <v>50</v>
      </c>
      <c r="Q1168" s="31" t="s">
        <v>50</v>
      </c>
      <c r="R1168" s="31" t="s">
        <v>58</v>
      </c>
      <c r="S1168" s="31" t="s">
        <v>59</v>
      </c>
      <c r="T1168" s="31" t="s">
        <v>60</v>
      </c>
      <c r="U1168" s="31" t="s">
        <v>60</v>
      </c>
      <c r="V1168" s="31" t="s">
        <v>60</v>
      </c>
      <c r="W1168" s="31" t="s">
        <v>50</v>
      </c>
      <c r="X1168" s="31" t="s">
        <v>50</v>
      </c>
      <c r="Y1168" s="31" t="s">
        <v>50</v>
      </c>
      <c r="Z1168" s="31" t="s">
        <v>62</v>
      </c>
      <c r="AA1168" s="31" t="s">
        <v>50</v>
      </c>
      <c r="AB1168" s="31" t="s">
        <v>50</v>
      </c>
      <c r="AC1168" s="31" t="s">
        <v>87</v>
      </c>
      <c r="AD1168" s="31" t="s">
        <v>72</v>
      </c>
      <c r="AE1168" s="2">
        <f t="shared" si="199"/>
        <v>36</v>
      </c>
      <c r="AF1168" s="31" t="s">
        <v>52</v>
      </c>
      <c r="AG1168" s="31" t="s">
        <v>129</v>
      </c>
      <c r="AH1168" s="31" t="s">
        <v>152</v>
      </c>
      <c r="AI1168" s="31" t="s">
        <v>12373</v>
      </c>
      <c r="AJ1168" s="31">
        <f t="shared" si="200"/>
        <v>0</v>
      </c>
      <c r="AK1168" s="34">
        <f t="shared" si="201"/>
        <v>-99</v>
      </c>
      <c r="AL1168" s="30">
        <f t="shared" si="202"/>
        <v>-99</v>
      </c>
      <c r="AM1168" s="5">
        <f t="shared" si="206"/>
        <v>199.16</v>
      </c>
      <c r="AN1168" s="5">
        <f t="shared" si="207"/>
        <v>0</v>
      </c>
      <c r="AO1168" s="30">
        <f t="shared" si="208"/>
        <v>0</v>
      </c>
      <c r="AP1168" s="30">
        <f t="shared" si="203"/>
        <v>0</v>
      </c>
      <c r="AQ1168" t="str">
        <f t="shared" si="204"/>
        <v>Before 1978</v>
      </c>
      <c r="AR1168" s="2">
        <f t="shared" si="205"/>
        <v>1965</v>
      </c>
      <c r="AS1168" s="2">
        <f t="shared" si="209"/>
        <v>-99</v>
      </c>
      <c r="AT1168" s="31" t="s">
        <v>50</v>
      </c>
      <c r="AU1168" s="31" t="s">
        <v>50</v>
      </c>
      <c r="AV1168" s="31" t="s">
        <v>141</v>
      </c>
      <c r="AW1168" s="31" t="s">
        <v>86</v>
      </c>
      <c r="AX1168" s="31" t="s">
        <v>50</v>
      </c>
      <c r="AY1168" s="31" t="s">
        <v>50</v>
      </c>
      <c r="AZ1168" s="31" t="s">
        <v>152</v>
      </c>
      <c r="BA1168" s="31" t="s">
        <v>12373</v>
      </c>
      <c r="BB1168" s="31" t="s">
        <v>50</v>
      </c>
      <c r="BC1168" s="31" t="s">
        <v>50</v>
      </c>
      <c r="BD1168" s="31" t="s">
        <v>50</v>
      </c>
      <c r="BE1168" s="31" t="s">
        <v>50</v>
      </c>
      <c r="BF1168" s="31" t="s">
        <v>50</v>
      </c>
    </row>
    <row r="1169" spans="1:58" ht="45" x14ac:dyDescent="0.25">
      <c r="A1169" s="31" t="s">
        <v>3445</v>
      </c>
      <c r="B1169" s="31" t="s">
        <v>49</v>
      </c>
      <c r="C1169" s="32">
        <v>1</v>
      </c>
      <c r="D1169" s="31" t="s">
        <v>50</v>
      </c>
      <c r="E1169" s="31" t="s">
        <v>71</v>
      </c>
      <c r="F1169" s="31" t="s">
        <v>96</v>
      </c>
      <c r="G1169" s="31" t="s">
        <v>194</v>
      </c>
      <c r="H1169" s="31" t="s">
        <v>92</v>
      </c>
      <c r="I1169" s="31" t="s">
        <v>53</v>
      </c>
      <c r="J1169" s="31" t="s">
        <v>54</v>
      </c>
      <c r="K1169" s="31" t="s">
        <v>54</v>
      </c>
      <c r="L1169" s="31" t="s">
        <v>128</v>
      </c>
      <c r="M1169" s="31" t="s">
        <v>52</v>
      </c>
      <c r="N1169" s="31" t="s">
        <v>50</v>
      </c>
      <c r="O1169" s="31" t="s">
        <v>66</v>
      </c>
      <c r="P1169" s="31" t="s">
        <v>50</v>
      </c>
      <c r="Q1169" s="31" t="s">
        <v>12091</v>
      </c>
      <c r="R1169" s="31" t="s">
        <v>58</v>
      </c>
      <c r="S1169" s="31" t="s">
        <v>59</v>
      </c>
      <c r="T1169" s="31" t="s">
        <v>60</v>
      </c>
      <c r="U1169" s="31" t="s">
        <v>60</v>
      </c>
      <c r="V1169" s="31" t="s">
        <v>60</v>
      </c>
      <c r="W1169" s="31" t="s">
        <v>50</v>
      </c>
      <c r="X1169" s="31" t="s">
        <v>50</v>
      </c>
      <c r="Y1169" s="31" t="s">
        <v>50</v>
      </c>
      <c r="Z1169" s="31" t="s">
        <v>62</v>
      </c>
      <c r="AA1169" s="31" t="s">
        <v>50</v>
      </c>
      <c r="AB1169" s="31" t="s">
        <v>50</v>
      </c>
      <c r="AC1169" s="31" t="s">
        <v>87</v>
      </c>
      <c r="AD1169" s="31" t="s">
        <v>72</v>
      </c>
      <c r="AE1169" s="2">
        <f t="shared" si="199"/>
        <v>36</v>
      </c>
      <c r="AF1169" s="31" t="s">
        <v>52</v>
      </c>
      <c r="AG1169" s="31" t="s">
        <v>129</v>
      </c>
      <c r="AH1169" s="31" t="s">
        <v>379</v>
      </c>
      <c r="AI1169" s="31" t="s">
        <v>12374</v>
      </c>
      <c r="AJ1169" s="31">
        <f t="shared" si="200"/>
        <v>0</v>
      </c>
      <c r="AK1169" s="34">
        <f t="shared" si="201"/>
        <v>-99</v>
      </c>
      <c r="AL1169" s="30">
        <f t="shared" si="202"/>
        <v>-99</v>
      </c>
      <c r="AM1169" s="5">
        <f t="shared" si="206"/>
        <v>544.6</v>
      </c>
      <c r="AN1169" s="5">
        <f t="shared" si="207"/>
        <v>0</v>
      </c>
      <c r="AO1169" s="30">
        <f t="shared" si="208"/>
        <v>0</v>
      </c>
      <c r="AP1169" s="30">
        <f t="shared" si="203"/>
        <v>0</v>
      </c>
      <c r="AQ1169" t="str">
        <f t="shared" si="204"/>
        <v>Before 1978</v>
      </c>
      <c r="AR1169" s="2">
        <f t="shared" si="205"/>
        <v>1960</v>
      </c>
      <c r="AS1169" s="2">
        <f t="shared" si="209"/>
        <v>-99</v>
      </c>
      <c r="AT1169" s="31" t="s">
        <v>50</v>
      </c>
      <c r="AU1169" s="31" t="s">
        <v>50</v>
      </c>
      <c r="AV1169" s="31" t="s">
        <v>141</v>
      </c>
      <c r="AW1169" s="31" t="s">
        <v>86</v>
      </c>
      <c r="AX1169" s="31" t="s">
        <v>191</v>
      </c>
      <c r="AY1169" s="31" t="s">
        <v>68</v>
      </c>
      <c r="AZ1169" s="31" t="s">
        <v>50</v>
      </c>
      <c r="BA1169" s="31" t="s">
        <v>12783</v>
      </c>
      <c r="BB1169" s="31" t="s">
        <v>50</v>
      </c>
      <c r="BC1169" s="31" t="s">
        <v>50</v>
      </c>
      <c r="BD1169" s="31" t="s">
        <v>50</v>
      </c>
      <c r="BE1169" s="31" t="s">
        <v>50</v>
      </c>
      <c r="BF1169" s="31" t="s">
        <v>50</v>
      </c>
    </row>
    <row r="1170" spans="1:58" ht="45" x14ac:dyDescent="0.25">
      <c r="A1170" s="31" t="s">
        <v>3445</v>
      </c>
      <c r="B1170" s="31" t="s">
        <v>49</v>
      </c>
      <c r="C1170" s="32">
        <v>2</v>
      </c>
      <c r="D1170" s="31" t="s">
        <v>50</v>
      </c>
      <c r="E1170" s="31" t="s">
        <v>71</v>
      </c>
      <c r="F1170" s="31" t="s">
        <v>96</v>
      </c>
      <c r="G1170" s="31" t="s">
        <v>194</v>
      </c>
      <c r="H1170" s="31" t="s">
        <v>92</v>
      </c>
      <c r="I1170" s="31" t="s">
        <v>97</v>
      </c>
      <c r="J1170" s="31" t="s">
        <v>54</v>
      </c>
      <c r="K1170" s="31" t="s">
        <v>54</v>
      </c>
      <c r="L1170" s="31" t="s">
        <v>128</v>
      </c>
      <c r="M1170" s="31" t="s">
        <v>70</v>
      </c>
      <c r="N1170" s="31" t="s">
        <v>50</v>
      </c>
      <c r="O1170" s="31" t="s">
        <v>66</v>
      </c>
      <c r="P1170" s="31" t="s">
        <v>50</v>
      </c>
      <c r="Q1170" s="31" t="s">
        <v>12091</v>
      </c>
      <c r="R1170" s="31" t="s">
        <v>58</v>
      </c>
      <c r="S1170" s="31" t="s">
        <v>59</v>
      </c>
      <c r="T1170" s="31" t="s">
        <v>60</v>
      </c>
      <c r="U1170" s="31" t="s">
        <v>60</v>
      </c>
      <c r="V1170" s="31" t="s">
        <v>60</v>
      </c>
      <c r="W1170" s="31" t="s">
        <v>50</v>
      </c>
      <c r="X1170" s="31" t="s">
        <v>50</v>
      </c>
      <c r="Y1170" s="31" t="s">
        <v>50</v>
      </c>
      <c r="Z1170" s="31" t="s">
        <v>62</v>
      </c>
      <c r="AA1170" s="31" t="s">
        <v>50</v>
      </c>
      <c r="AB1170" s="31" t="s">
        <v>50</v>
      </c>
      <c r="AC1170" s="31" t="s">
        <v>87</v>
      </c>
      <c r="AD1170" s="31" t="s">
        <v>72</v>
      </c>
      <c r="AE1170" s="2">
        <f t="shared" si="199"/>
        <v>36</v>
      </c>
      <c r="AF1170" s="31" t="s">
        <v>52</v>
      </c>
      <c r="AG1170" s="31" t="s">
        <v>129</v>
      </c>
      <c r="AH1170" s="31" t="s">
        <v>50</v>
      </c>
      <c r="AI1170" s="31" t="s">
        <v>1237</v>
      </c>
      <c r="AJ1170" s="31">
        <f t="shared" si="200"/>
        <v>0</v>
      </c>
      <c r="AK1170" s="34">
        <f t="shared" si="201"/>
        <v>-99</v>
      </c>
      <c r="AL1170" s="30">
        <f t="shared" si="202"/>
        <v>-99</v>
      </c>
      <c r="AM1170" s="5">
        <f t="shared" si="206"/>
        <v>544.6</v>
      </c>
      <c r="AN1170" s="5">
        <f t="shared" si="207"/>
        <v>0</v>
      </c>
      <c r="AO1170" s="30">
        <f t="shared" si="208"/>
        <v>0</v>
      </c>
      <c r="AP1170" s="30">
        <f t="shared" si="203"/>
        <v>0</v>
      </c>
      <c r="AQ1170" t="str">
        <f t="shared" si="204"/>
        <v>Before 1978</v>
      </c>
      <c r="AR1170" s="2">
        <f t="shared" si="205"/>
        <v>1960</v>
      </c>
      <c r="AS1170" s="2">
        <f t="shared" si="209"/>
        <v>-99</v>
      </c>
      <c r="AT1170" s="31" t="s">
        <v>50</v>
      </c>
      <c r="AU1170" s="31" t="s">
        <v>50</v>
      </c>
      <c r="AV1170" s="31" t="s">
        <v>141</v>
      </c>
      <c r="AW1170" s="31" t="s">
        <v>86</v>
      </c>
      <c r="AX1170" s="31" t="s">
        <v>191</v>
      </c>
      <c r="AY1170" s="31" t="s">
        <v>68</v>
      </c>
      <c r="AZ1170" s="31" t="s">
        <v>50</v>
      </c>
      <c r="BA1170" s="31" t="s">
        <v>12783</v>
      </c>
      <c r="BB1170" s="31" t="s">
        <v>50</v>
      </c>
      <c r="BC1170" s="31" t="s">
        <v>50</v>
      </c>
      <c r="BD1170" s="31" t="s">
        <v>50</v>
      </c>
      <c r="BE1170" s="31" t="s">
        <v>50</v>
      </c>
      <c r="BF1170" s="31" t="s">
        <v>50</v>
      </c>
    </row>
    <row r="1171" spans="1:58" ht="45" x14ac:dyDescent="0.25">
      <c r="A1171" s="31" t="s">
        <v>3445</v>
      </c>
      <c r="B1171" s="31" t="s">
        <v>49</v>
      </c>
      <c r="C1171" s="32">
        <v>7</v>
      </c>
      <c r="D1171" s="31" t="s">
        <v>50</v>
      </c>
      <c r="E1171" s="31" t="s">
        <v>71</v>
      </c>
      <c r="F1171" s="31" t="s">
        <v>96</v>
      </c>
      <c r="G1171" s="31" t="s">
        <v>194</v>
      </c>
      <c r="H1171" s="31" t="s">
        <v>92</v>
      </c>
      <c r="I1171" s="31" t="s">
        <v>59</v>
      </c>
      <c r="J1171" s="31" t="s">
        <v>54</v>
      </c>
      <c r="K1171" s="31" t="s">
        <v>54</v>
      </c>
      <c r="L1171" s="31" t="s">
        <v>55</v>
      </c>
      <c r="M1171" s="31" t="s">
        <v>72</v>
      </c>
      <c r="N1171" s="31" t="s">
        <v>60</v>
      </c>
      <c r="O1171" s="31" t="s">
        <v>60</v>
      </c>
      <c r="P1171" s="31" t="s">
        <v>50</v>
      </c>
      <c r="Q1171" s="31" t="s">
        <v>115</v>
      </c>
      <c r="R1171" s="31" t="s">
        <v>58</v>
      </c>
      <c r="S1171" s="31" t="s">
        <v>53</v>
      </c>
      <c r="T1171" s="31" t="s">
        <v>60</v>
      </c>
      <c r="U1171" s="31" t="s">
        <v>60</v>
      </c>
      <c r="V1171" s="31" t="s">
        <v>66</v>
      </c>
      <c r="W1171" s="31" t="s">
        <v>50</v>
      </c>
      <c r="X1171" s="31" t="s">
        <v>161</v>
      </c>
      <c r="Y1171" s="31" t="s">
        <v>50</v>
      </c>
      <c r="Z1171" s="31" t="s">
        <v>62</v>
      </c>
      <c r="AA1171" s="31" t="s">
        <v>50</v>
      </c>
      <c r="AB1171" s="31" t="s">
        <v>50</v>
      </c>
      <c r="AC1171" s="31" t="s">
        <v>63</v>
      </c>
      <c r="AD1171" s="31" t="s">
        <v>72</v>
      </c>
      <c r="AE1171" s="2">
        <f t="shared" si="199"/>
        <v>36</v>
      </c>
      <c r="AF1171" s="31" t="s">
        <v>52</v>
      </c>
      <c r="AG1171" s="31" t="s">
        <v>129</v>
      </c>
      <c r="AH1171" s="31" t="s">
        <v>1084</v>
      </c>
      <c r="AI1171" s="31" t="s">
        <v>12375</v>
      </c>
      <c r="AJ1171" s="31">
        <f t="shared" si="200"/>
        <v>0</v>
      </c>
      <c r="AK1171" s="34">
        <f t="shared" si="201"/>
        <v>-99</v>
      </c>
      <c r="AL1171" s="30">
        <f t="shared" si="202"/>
        <v>-99</v>
      </c>
      <c r="AM1171" s="5">
        <f t="shared" si="206"/>
        <v>544.6</v>
      </c>
      <c r="AN1171" s="5">
        <f t="shared" si="207"/>
        <v>0</v>
      </c>
      <c r="AO1171" s="30">
        <f t="shared" si="208"/>
        <v>0</v>
      </c>
      <c r="AP1171" s="30">
        <f t="shared" si="203"/>
        <v>0</v>
      </c>
      <c r="AQ1171" t="str">
        <f t="shared" si="204"/>
        <v>Before 1978</v>
      </c>
      <c r="AR1171" s="2">
        <f t="shared" si="205"/>
        <v>1960</v>
      </c>
      <c r="AS1171" s="2">
        <f t="shared" si="209"/>
        <v>-99</v>
      </c>
      <c r="AT1171" s="31" t="s">
        <v>50</v>
      </c>
      <c r="AU1171" s="31" t="s">
        <v>50</v>
      </c>
      <c r="AV1171" s="31" t="s">
        <v>66</v>
      </c>
      <c r="AW1171" s="31" t="s">
        <v>57</v>
      </c>
      <c r="AX1171" s="31" t="s">
        <v>267</v>
      </c>
      <c r="AY1171" s="31" t="s">
        <v>68</v>
      </c>
      <c r="AZ1171" s="31" t="s">
        <v>1084</v>
      </c>
      <c r="BA1171" s="31" t="s">
        <v>12375</v>
      </c>
      <c r="BB1171" s="31" t="s">
        <v>50</v>
      </c>
      <c r="BC1171" s="31" t="s">
        <v>50</v>
      </c>
      <c r="BD1171" s="31" t="s">
        <v>50</v>
      </c>
      <c r="BE1171" s="31" t="s">
        <v>50</v>
      </c>
      <c r="BF1171" s="31" t="s">
        <v>50</v>
      </c>
    </row>
    <row r="1172" spans="1:58" ht="45" x14ac:dyDescent="0.25">
      <c r="A1172" s="31" t="s">
        <v>1152</v>
      </c>
      <c r="B1172" s="31" t="s">
        <v>49</v>
      </c>
      <c r="C1172" s="32">
        <v>2</v>
      </c>
      <c r="D1172" s="31" t="s">
        <v>50</v>
      </c>
      <c r="E1172" s="31" t="s">
        <v>70</v>
      </c>
      <c r="F1172" s="31" t="s">
        <v>92</v>
      </c>
      <c r="G1172" s="31" t="s">
        <v>96</v>
      </c>
      <c r="H1172" s="31" t="s">
        <v>99</v>
      </c>
      <c r="I1172" s="31" t="s">
        <v>53</v>
      </c>
      <c r="J1172" s="31" t="s">
        <v>54</v>
      </c>
      <c r="K1172" s="31" t="s">
        <v>54</v>
      </c>
      <c r="L1172" s="31" t="s">
        <v>128</v>
      </c>
      <c r="M1172" s="31" t="s">
        <v>72</v>
      </c>
      <c r="N1172" s="31" t="s">
        <v>56</v>
      </c>
      <c r="O1172" s="31" t="s">
        <v>57</v>
      </c>
      <c r="P1172" s="31" t="s">
        <v>50</v>
      </c>
      <c r="Q1172" s="31" t="s">
        <v>98</v>
      </c>
      <c r="R1172" s="31" t="s">
        <v>74</v>
      </c>
      <c r="S1172" s="31" t="s">
        <v>59</v>
      </c>
      <c r="T1172" s="31" t="s">
        <v>60</v>
      </c>
      <c r="U1172" s="31" t="s">
        <v>60</v>
      </c>
      <c r="V1172" s="31" t="s">
        <v>60</v>
      </c>
      <c r="W1172" s="31" t="s">
        <v>50</v>
      </c>
      <c r="X1172" s="31" t="s">
        <v>366</v>
      </c>
      <c r="Y1172" s="31" t="s">
        <v>50</v>
      </c>
      <c r="Z1172" s="31" t="s">
        <v>62</v>
      </c>
      <c r="AA1172" s="31" t="s">
        <v>50</v>
      </c>
      <c r="AB1172" s="31" t="s">
        <v>50</v>
      </c>
      <c r="AC1172" s="31" t="s">
        <v>87</v>
      </c>
      <c r="AD1172" s="31" t="s">
        <v>72</v>
      </c>
      <c r="AE1172" s="2">
        <f t="shared" si="199"/>
        <v>36</v>
      </c>
      <c r="AF1172" s="31" t="s">
        <v>52</v>
      </c>
      <c r="AG1172" s="31" t="s">
        <v>129</v>
      </c>
      <c r="AH1172" s="31" t="s">
        <v>1155</v>
      </c>
      <c r="AI1172" s="31" t="s">
        <v>1156</v>
      </c>
      <c r="AJ1172" s="31">
        <f t="shared" si="200"/>
        <v>0</v>
      </c>
      <c r="AK1172" s="34">
        <f t="shared" si="201"/>
        <v>-99</v>
      </c>
      <c r="AL1172" s="30">
        <f t="shared" si="202"/>
        <v>-99</v>
      </c>
      <c r="AM1172" s="5">
        <f t="shared" si="206"/>
        <v>0</v>
      </c>
      <c r="AN1172" s="5">
        <f t="shared" si="207"/>
        <v>0</v>
      </c>
      <c r="AO1172" s="30">
        <f t="shared" si="208"/>
        <v>0</v>
      </c>
      <c r="AP1172" s="30">
        <f t="shared" si="203"/>
        <v>0</v>
      </c>
      <c r="AQ1172" t="str">
        <f t="shared" si="204"/>
        <v>1978 - 1992</v>
      </c>
      <c r="AR1172" s="2">
        <f t="shared" si="205"/>
        <v>1987</v>
      </c>
      <c r="AS1172" s="2">
        <f t="shared" si="209"/>
        <v>-99</v>
      </c>
      <c r="AT1172" s="31" t="s">
        <v>50</v>
      </c>
      <c r="AU1172" s="31" t="s">
        <v>100</v>
      </c>
      <c r="AV1172" s="31" t="s">
        <v>292</v>
      </c>
      <c r="AW1172" s="31" t="s">
        <v>86</v>
      </c>
      <c r="AX1172" s="31" t="s">
        <v>50</v>
      </c>
      <c r="AY1172" s="31" t="s">
        <v>50</v>
      </c>
      <c r="AZ1172" s="31" t="s">
        <v>50</v>
      </c>
      <c r="BA1172" s="31" t="s">
        <v>50</v>
      </c>
      <c r="BB1172" s="31" t="s">
        <v>50</v>
      </c>
      <c r="BC1172" s="31" t="s">
        <v>50</v>
      </c>
      <c r="BD1172" s="31" t="s">
        <v>50</v>
      </c>
      <c r="BE1172" s="31" t="s">
        <v>50</v>
      </c>
      <c r="BF1172" s="31" t="s">
        <v>50</v>
      </c>
    </row>
    <row r="1173" spans="1:58" ht="45" x14ac:dyDescent="0.25">
      <c r="A1173" s="31" t="s">
        <v>514</v>
      </c>
      <c r="B1173" s="31" t="s">
        <v>49</v>
      </c>
      <c r="C1173" s="32">
        <v>9</v>
      </c>
      <c r="D1173" s="31" t="s">
        <v>50</v>
      </c>
      <c r="E1173" s="31" t="s">
        <v>96</v>
      </c>
      <c r="F1173" s="31" t="s">
        <v>194</v>
      </c>
      <c r="G1173" s="31" t="s">
        <v>50</v>
      </c>
      <c r="H1173" s="31" t="s">
        <v>50</v>
      </c>
      <c r="I1173" s="31" t="s">
        <v>53</v>
      </c>
      <c r="J1173" s="31" t="s">
        <v>54</v>
      </c>
      <c r="K1173" s="31" t="s">
        <v>54</v>
      </c>
      <c r="L1173" s="31" t="s">
        <v>55</v>
      </c>
      <c r="M1173" s="31" t="s">
        <v>72</v>
      </c>
      <c r="N1173" s="31" t="s">
        <v>50</v>
      </c>
      <c r="O1173" s="31" t="s">
        <v>57</v>
      </c>
      <c r="P1173" s="31" t="s">
        <v>50</v>
      </c>
      <c r="Q1173" s="31" t="s">
        <v>50</v>
      </c>
      <c r="R1173" s="31" t="s">
        <v>58</v>
      </c>
      <c r="S1173" s="31" t="s">
        <v>59</v>
      </c>
      <c r="T1173" s="31" t="s">
        <v>60</v>
      </c>
      <c r="U1173" s="31" t="s">
        <v>60</v>
      </c>
      <c r="V1173" s="31" t="s">
        <v>86</v>
      </c>
      <c r="W1173" s="31" t="s">
        <v>50</v>
      </c>
      <c r="X1173" s="31" t="s">
        <v>50</v>
      </c>
      <c r="Y1173" s="31" t="s">
        <v>54</v>
      </c>
      <c r="Z1173" s="31" t="s">
        <v>62</v>
      </c>
      <c r="AA1173" s="31" t="s">
        <v>50</v>
      </c>
      <c r="AB1173" s="31" t="s">
        <v>50</v>
      </c>
      <c r="AC1173" s="31" t="s">
        <v>87</v>
      </c>
      <c r="AD1173" s="31" t="s">
        <v>72</v>
      </c>
      <c r="AE1173" s="2">
        <f t="shared" si="199"/>
        <v>36</v>
      </c>
      <c r="AF1173" s="31" t="s">
        <v>52</v>
      </c>
      <c r="AG1173" s="31" t="s">
        <v>129</v>
      </c>
      <c r="AH1173" s="31" t="s">
        <v>152</v>
      </c>
      <c r="AI1173" s="31" t="s">
        <v>522</v>
      </c>
      <c r="AJ1173" s="31">
        <f t="shared" si="200"/>
        <v>0</v>
      </c>
      <c r="AK1173" s="34">
        <f t="shared" si="201"/>
        <v>-99</v>
      </c>
      <c r="AL1173" s="30">
        <f t="shared" si="202"/>
        <v>-99</v>
      </c>
      <c r="AM1173" s="5">
        <f t="shared" si="206"/>
        <v>37.44</v>
      </c>
      <c r="AN1173" s="5">
        <f t="shared" si="207"/>
        <v>0</v>
      </c>
      <c r="AO1173" s="30">
        <f t="shared" si="208"/>
        <v>0</v>
      </c>
      <c r="AP1173" s="30">
        <f t="shared" si="203"/>
        <v>0</v>
      </c>
      <c r="AQ1173" t="str">
        <f t="shared" si="204"/>
        <v>1978 - 1992</v>
      </c>
      <c r="AR1173" s="2">
        <f t="shared" si="205"/>
        <v>1990</v>
      </c>
      <c r="AS1173" s="2">
        <f t="shared" si="209"/>
        <v>-99</v>
      </c>
      <c r="AT1173" s="31" t="s">
        <v>217</v>
      </c>
      <c r="AU1173" s="31" t="s">
        <v>50</v>
      </c>
      <c r="AV1173" s="31" t="s">
        <v>66</v>
      </c>
      <c r="AW1173" s="31" t="s">
        <v>57</v>
      </c>
      <c r="AX1173" s="31" t="s">
        <v>439</v>
      </c>
      <c r="AY1173" s="31" t="s">
        <v>68</v>
      </c>
      <c r="AZ1173" s="31" t="s">
        <v>152</v>
      </c>
      <c r="BA1173" s="31" t="s">
        <v>522</v>
      </c>
      <c r="BB1173" s="31" t="s">
        <v>233</v>
      </c>
      <c r="BC1173" s="31" t="s">
        <v>129</v>
      </c>
      <c r="BD1173" s="31" t="s">
        <v>50</v>
      </c>
      <c r="BE1173" s="31" t="s">
        <v>50</v>
      </c>
      <c r="BF1173" s="31" t="s">
        <v>50</v>
      </c>
    </row>
    <row r="1174" spans="1:58" ht="45" x14ac:dyDescent="0.25">
      <c r="A1174" s="31" t="s">
        <v>1163</v>
      </c>
      <c r="B1174" s="31" t="s">
        <v>49</v>
      </c>
      <c r="C1174" s="32">
        <v>2</v>
      </c>
      <c r="D1174" s="31" t="s">
        <v>50</v>
      </c>
      <c r="E1174" s="31" t="s">
        <v>52</v>
      </c>
      <c r="F1174" s="31" t="s">
        <v>84</v>
      </c>
      <c r="G1174" s="31" t="s">
        <v>50</v>
      </c>
      <c r="H1174" s="31" t="s">
        <v>50</v>
      </c>
      <c r="I1174" s="31" t="s">
        <v>53</v>
      </c>
      <c r="J1174" s="31" t="s">
        <v>54</v>
      </c>
      <c r="K1174" s="31" t="s">
        <v>54</v>
      </c>
      <c r="L1174" s="31" t="s">
        <v>55</v>
      </c>
      <c r="M1174" s="31" t="s">
        <v>72</v>
      </c>
      <c r="N1174" s="31" t="s">
        <v>50</v>
      </c>
      <c r="O1174" s="31" t="s">
        <v>57</v>
      </c>
      <c r="P1174" s="31" t="s">
        <v>113</v>
      </c>
      <c r="Q1174" s="31" t="s">
        <v>50</v>
      </c>
      <c r="R1174" s="31" t="s">
        <v>58</v>
      </c>
      <c r="S1174" s="31" t="s">
        <v>53</v>
      </c>
      <c r="T1174" s="31" t="s">
        <v>60</v>
      </c>
      <c r="U1174" s="31" t="s">
        <v>60</v>
      </c>
      <c r="V1174" s="31" t="s">
        <v>60</v>
      </c>
      <c r="W1174" s="31" t="s">
        <v>50</v>
      </c>
      <c r="X1174" s="31" t="s">
        <v>50</v>
      </c>
      <c r="Y1174" s="31" t="s">
        <v>50</v>
      </c>
      <c r="Z1174" s="31" t="s">
        <v>62</v>
      </c>
      <c r="AA1174" s="31" t="s">
        <v>50</v>
      </c>
      <c r="AB1174" s="31" t="s">
        <v>50</v>
      </c>
      <c r="AC1174" s="31" t="s">
        <v>87</v>
      </c>
      <c r="AD1174" s="31" t="s">
        <v>72</v>
      </c>
      <c r="AE1174" s="2">
        <f t="shared" si="199"/>
        <v>36</v>
      </c>
      <c r="AF1174" s="31" t="s">
        <v>52</v>
      </c>
      <c r="AG1174" s="31" t="s">
        <v>129</v>
      </c>
      <c r="AH1174" s="31" t="s">
        <v>1084</v>
      </c>
      <c r="AI1174" s="31" t="s">
        <v>12376</v>
      </c>
      <c r="AJ1174" s="31">
        <f t="shared" si="200"/>
        <v>0</v>
      </c>
      <c r="AK1174" s="34">
        <f t="shared" si="201"/>
        <v>-99</v>
      </c>
      <c r="AL1174" s="30">
        <f t="shared" si="202"/>
        <v>-99</v>
      </c>
      <c r="AM1174" s="5">
        <f t="shared" si="206"/>
        <v>621.08000000000004</v>
      </c>
      <c r="AN1174" s="5">
        <f t="shared" si="207"/>
        <v>0</v>
      </c>
      <c r="AO1174" s="30">
        <f t="shared" si="208"/>
        <v>0</v>
      </c>
      <c r="AP1174" s="30">
        <f t="shared" si="203"/>
        <v>0</v>
      </c>
      <c r="AQ1174" t="str">
        <f t="shared" si="204"/>
        <v>Before 1978</v>
      </c>
      <c r="AR1174" s="2">
        <f t="shared" si="205"/>
        <v>1970</v>
      </c>
      <c r="AS1174" s="2">
        <f t="shared" si="209"/>
        <v>-99</v>
      </c>
      <c r="AT1174" s="31" t="s">
        <v>50</v>
      </c>
      <c r="AU1174" s="31" t="s">
        <v>50</v>
      </c>
      <c r="AV1174" s="31" t="s">
        <v>141</v>
      </c>
      <c r="AW1174" s="31" t="s">
        <v>86</v>
      </c>
      <c r="AX1174" s="31" t="s">
        <v>50</v>
      </c>
      <c r="AY1174" s="31" t="s">
        <v>50</v>
      </c>
      <c r="AZ1174" s="31" t="s">
        <v>1084</v>
      </c>
      <c r="BA1174" s="31" t="s">
        <v>12376</v>
      </c>
      <c r="BB1174" s="31" t="s">
        <v>50</v>
      </c>
      <c r="BC1174" s="31" t="s">
        <v>50</v>
      </c>
      <c r="BD1174" s="31" t="s">
        <v>50</v>
      </c>
      <c r="BE1174" s="31" t="s">
        <v>50</v>
      </c>
      <c r="BF1174" s="31" t="s">
        <v>50</v>
      </c>
    </row>
    <row r="1175" spans="1:58" ht="45" x14ac:dyDescent="0.25">
      <c r="A1175" s="31" t="s">
        <v>540</v>
      </c>
      <c r="B1175" s="31" t="s">
        <v>49</v>
      </c>
      <c r="C1175" s="32">
        <v>4</v>
      </c>
      <c r="D1175" s="31" t="s">
        <v>50</v>
      </c>
      <c r="E1175" s="31" t="s">
        <v>194</v>
      </c>
      <c r="F1175" s="31" t="s">
        <v>92</v>
      </c>
      <c r="G1175" s="31" t="s">
        <v>102</v>
      </c>
      <c r="H1175" s="31" t="s">
        <v>100</v>
      </c>
      <c r="I1175" s="31" t="s">
        <v>53</v>
      </c>
      <c r="J1175" s="31" t="s">
        <v>54</v>
      </c>
      <c r="K1175" s="31" t="s">
        <v>54</v>
      </c>
      <c r="L1175" s="31" t="s">
        <v>55</v>
      </c>
      <c r="M1175" s="31" t="s">
        <v>51</v>
      </c>
      <c r="N1175" s="31" t="s">
        <v>56</v>
      </c>
      <c r="O1175" s="31" t="s">
        <v>60</v>
      </c>
      <c r="P1175" s="31" t="s">
        <v>50</v>
      </c>
      <c r="Q1175" s="31" t="s">
        <v>107</v>
      </c>
      <c r="R1175" s="31" t="s">
        <v>74</v>
      </c>
      <c r="S1175" s="31" t="s">
        <v>59</v>
      </c>
      <c r="T1175" s="31" t="s">
        <v>60</v>
      </c>
      <c r="U1175" s="31" t="s">
        <v>60</v>
      </c>
      <c r="V1175" s="31" t="s">
        <v>86</v>
      </c>
      <c r="W1175" s="31" t="s">
        <v>50</v>
      </c>
      <c r="X1175" s="31" t="s">
        <v>50</v>
      </c>
      <c r="Y1175" s="31" t="s">
        <v>54</v>
      </c>
      <c r="Z1175" s="31" t="s">
        <v>62</v>
      </c>
      <c r="AA1175" s="31" t="s">
        <v>50</v>
      </c>
      <c r="AB1175" s="31" t="s">
        <v>50</v>
      </c>
      <c r="AC1175" s="31" t="s">
        <v>63</v>
      </c>
      <c r="AD1175" s="31" t="s">
        <v>72</v>
      </c>
      <c r="AE1175" s="2">
        <f t="shared" si="199"/>
        <v>36</v>
      </c>
      <c r="AF1175" s="31" t="s">
        <v>52</v>
      </c>
      <c r="AG1175" s="31" t="s">
        <v>129</v>
      </c>
      <c r="AH1175" s="31" t="s">
        <v>77</v>
      </c>
      <c r="AI1175" s="31" t="s">
        <v>12377</v>
      </c>
      <c r="AJ1175" s="31">
        <f t="shared" si="200"/>
        <v>0</v>
      </c>
      <c r="AK1175" s="34">
        <f t="shared" si="201"/>
        <v>-99</v>
      </c>
      <c r="AL1175" s="30">
        <f t="shared" si="202"/>
        <v>-99</v>
      </c>
      <c r="AM1175" s="5">
        <f t="shared" si="206"/>
        <v>10.41</v>
      </c>
      <c r="AN1175" s="5">
        <f t="shared" si="207"/>
        <v>0</v>
      </c>
      <c r="AO1175" s="30">
        <f t="shared" si="208"/>
        <v>0</v>
      </c>
      <c r="AP1175" s="30">
        <f t="shared" si="203"/>
        <v>0</v>
      </c>
      <c r="AQ1175" t="str">
        <f t="shared" si="204"/>
        <v>1978 - 1992</v>
      </c>
      <c r="AR1175" s="2">
        <f t="shared" si="205"/>
        <v>1990</v>
      </c>
      <c r="AS1175" s="2">
        <f t="shared" si="209"/>
        <v>-99</v>
      </c>
      <c r="AT1175" s="31" t="s">
        <v>50</v>
      </c>
      <c r="AU1175" s="31" t="s">
        <v>50</v>
      </c>
      <c r="AV1175" s="31" t="s">
        <v>66</v>
      </c>
      <c r="AW1175" s="31" t="s">
        <v>57</v>
      </c>
      <c r="AX1175" s="31" t="s">
        <v>50</v>
      </c>
      <c r="AY1175" s="31" t="s">
        <v>50</v>
      </c>
      <c r="AZ1175" s="31" t="s">
        <v>77</v>
      </c>
      <c r="BA1175" s="31" t="s">
        <v>12377</v>
      </c>
      <c r="BB1175" s="31" t="s">
        <v>50</v>
      </c>
      <c r="BC1175" s="31" t="s">
        <v>50</v>
      </c>
      <c r="BD1175" s="31" t="s">
        <v>50</v>
      </c>
      <c r="BE1175" s="31" t="s">
        <v>50</v>
      </c>
      <c r="BF1175" s="31" t="s">
        <v>50</v>
      </c>
    </row>
    <row r="1176" spans="1:58" ht="45" x14ac:dyDescent="0.25">
      <c r="A1176" s="31" t="s">
        <v>540</v>
      </c>
      <c r="B1176" s="31" t="s">
        <v>49</v>
      </c>
      <c r="C1176" s="32">
        <v>7</v>
      </c>
      <c r="D1176" s="31" t="s">
        <v>50</v>
      </c>
      <c r="E1176" s="31" t="s">
        <v>194</v>
      </c>
      <c r="F1176" s="31" t="s">
        <v>92</v>
      </c>
      <c r="G1176" s="31" t="s">
        <v>102</v>
      </c>
      <c r="H1176" s="31" t="s">
        <v>100</v>
      </c>
      <c r="I1176" s="31" t="s">
        <v>97</v>
      </c>
      <c r="J1176" s="31" t="s">
        <v>54</v>
      </c>
      <c r="K1176" s="31" t="s">
        <v>54</v>
      </c>
      <c r="L1176" s="31" t="s">
        <v>55</v>
      </c>
      <c r="M1176" s="31" t="s">
        <v>52</v>
      </c>
      <c r="N1176" s="31" t="s">
        <v>56</v>
      </c>
      <c r="O1176" s="31" t="s">
        <v>60</v>
      </c>
      <c r="P1176" s="31" t="s">
        <v>50</v>
      </c>
      <c r="Q1176" s="31" t="s">
        <v>107</v>
      </c>
      <c r="R1176" s="31" t="s">
        <v>74</v>
      </c>
      <c r="S1176" s="31" t="s">
        <v>59</v>
      </c>
      <c r="T1176" s="31" t="s">
        <v>54</v>
      </c>
      <c r="U1176" s="31" t="s">
        <v>54</v>
      </c>
      <c r="V1176" s="31" t="s">
        <v>86</v>
      </c>
      <c r="W1176" s="31" t="s">
        <v>50</v>
      </c>
      <c r="X1176" s="31" t="s">
        <v>50</v>
      </c>
      <c r="Y1176" s="31" t="s">
        <v>54</v>
      </c>
      <c r="Z1176" s="31" t="s">
        <v>62</v>
      </c>
      <c r="AA1176" s="31" t="s">
        <v>50</v>
      </c>
      <c r="AB1176" s="31" t="s">
        <v>50</v>
      </c>
      <c r="AC1176" s="31" t="s">
        <v>63</v>
      </c>
      <c r="AD1176" s="31" t="s">
        <v>72</v>
      </c>
      <c r="AE1176" s="2">
        <f t="shared" si="199"/>
        <v>36</v>
      </c>
      <c r="AF1176" s="31" t="s">
        <v>52</v>
      </c>
      <c r="AG1176" s="31" t="s">
        <v>129</v>
      </c>
      <c r="AH1176" s="31" t="s">
        <v>77</v>
      </c>
      <c r="AI1176" s="31" t="s">
        <v>12377</v>
      </c>
      <c r="AJ1176" s="31">
        <f t="shared" si="200"/>
        <v>0</v>
      </c>
      <c r="AK1176" s="34">
        <f t="shared" si="201"/>
        <v>-99</v>
      </c>
      <c r="AL1176" s="30">
        <f t="shared" si="202"/>
        <v>-99</v>
      </c>
      <c r="AM1176" s="5">
        <f t="shared" si="206"/>
        <v>10.41</v>
      </c>
      <c r="AN1176" s="5">
        <f t="shared" si="207"/>
        <v>0</v>
      </c>
      <c r="AO1176" s="30">
        <f t="shared" si="208"/>
        <v>0</v>
      </c>
      <c r="AP1176" s="30">
        <f t="shared" si="203"/>
        <v>0</v>
      </c>
      <c r="AQ1176" t="str">
        <f t="shared" si="204"/>
        <v>1978 - 1992</v>
      </c>
      <c r="AR1176" s="2">
        <f t="shared" si="205"/>
        <v>1990</v>
      </c>
      <c r="AS1176" s="2">
        <f t="shared" si="209"/>
        <v>-99</v>
      </c>
      <c r="AT1176" s="31" t="s">
        <v>50</v>
      </c>
      <c r="AU1176" s="31" t="s">
        <v>50</v>
      </c>
      <c r="AV1176" s="31" t="s">
        <v>66</v>
      </c>
      <c r="AW1176" s="31" t="s">
        <v>57</v>
      </c>
      <c r="AX1176" s="31" t="s">
        <v>50</v>
      </c>
      <c r="AY1176" s="31" t="s">
        <v>50</v>
      </c>
      <c r="AZ1176" s="31" t="s">
        <v>77</v>
      </c>
      <c r="BA1176" s="31" t="s">
        <v>12377</v>
      </c>
      <c r="BB1176" s="31" t="s">
        <v>50</v>
      </c>
      <c r="BC1176" s="31" t="s">
        <v>50</v>
      </c>
      <c r="BD1176" s="31" t="s">
        <v>50</v>
      </c>
      <c r="BE1176" s="31" t="s">
        <v>50</v>
      </c>
      <c r="BF1176" s="31" t="s">
        <v>50</v>
      </c>
    </row>
    <row r="1177" spans="1:58" ht="45" x14ac:dyDescent="0.25">
      <c r="A1177" s="31" t="s">
        <v>544</v>
      </c>
      <c r="B1177" s="31" t="s">
        <v>49</v>
      </c>
      <c r="C1177" s="32">
        <v>3</v>
      </c>
      <c r="D1177" s="31" t="s">
        <v>50</v>
      </c>
      <c r="E1177" s="31" t="s">
        <v>194</v>
      </c>
      <c r="F1177" s="31" t="s">
        <v>50</v>
      </c>
      <c r="G1177" s="31" t="s">
        <v>50</v>
      </c>
      <c r="H1177" s="31" t="s">
        <v>50</v>
      </c>
      <c r="I1177" s="31" t="s">
        <v>85</v>
      </c>
      <c r="J1177" s="31" t="s">
        <v>54</v>
      </c>
      <c r="K1177" s="31" t="s">
        <v>54</v>
      </c>
      <c r="L1177" s="31" t="s">
        <v>128</v>
      </c>
      <c r="M1177" s="31" t="s">
        <v>72</v>
      </c>
      <c r="N1177" s="31" t="s">
        <v>50</v>
      </c>
      <c r="O1177" s="31" t="s">
        <v>57</v>
      </c>
      <c r="P1177" s="31" t="s">
        <v>50</v>
      </c>
      <c r="Q1177" s="31" t="s">
        <v>143</v>
      </c>
      <c r="R1177" s="31" t="s">
        <v>58</v>
      </c>
      <c r="S1177" s="31" t="s">
        <v>59</v>
      </c>
      <c r="T1177" s="31" t="s">
        <v>60</v>
      </c>
      <c r="U1177" s="31" t="s">
        <v>60</v>
      </c>
      <c r="V1177" s="31" t="s">
        <v>60</v>
      </c>
      <c r="W1177" s="31" t="s">
        <v>50</v>
      </c>
      <c r="X1177" s="31" t="s">
        <v>50</v>
      </c>
      <c r="Y1177" s="31" t="s">
        <v>50</v>
      </c>
      <c r="Z1177" s="31" t="s">
        <v>62</v>
      </c>
      <c r="AA1177" s="31" t="s">
        <v>50</v>
      </c>
      <c r="AB1177" s="31" t="s">
        <v>50</v>
      </c>
      <c r="AC1177" s="31" t="s">
        <v>87</v>
      </c>
      <c r="AD1177" s="31" t="s">
        <v>72</v>
      </c>
      <c r="AE1177" s="2">
        <f t="shared" si="199"/>
        <v>36</v>
      </c>
      <c r="AF1177" s="31" t="s">
        <v>52</v>
      </c>
      <c r="AG1177" s="31" t="s">
        <v>129</v>
      </c>
      <c r="AH1177" s="31" t="s">
        <v>225</v>
      </c>
      <c r="AI1177" s="31" t="s">
        <v>12378</v>
      </c>
      <c r="AJ1177" s="31">
        <f t="shared" si="200"/>
        <v>0</v>
      </c>
      <c r="AK1177" s="34">
        <f t="shared" si="201"/>
        <v>-99</v>
      </c>
      <c r="AL1177" s="30">
        <f t="shared" si="202"/>
        <v>-99</v>
      </c>
      <c r="AM1177" s="5">
        <f t="shared" si="206"/>
        <v>1242.8399999999999</v>
      </c>
      <c r="AN1177" s="5">
        <f t="shared" si="207"/>
        <v>0</v>
      </c>
      <c r="AO1177" s="30">
        <f t="shared" si="208"/>
        <v>0</v>
      </c>
      <c r="AP1177" s="30">
        <f t="shared" si="203"/>
        <v>0</v>
      </c>
      <c r="AQ1177">
        <f t="shared" si="204"/>
        <v>0</v>
      </c>
      <c r="AR1177" s="2">
        <f t="shared" si="205"/>
        <v>0</v>
      </c>
      <c r="AS1177" s="2">
        <f t="shared" si="209"/>
        <v>-99</v>
      </c>
      <c r="AT1177" s="31" t="s">
        <v>50</v>
      </c>
      <c r="AU1177" s="31" t="s">
        <v>50</v>
      </c>
      <c r="AV1177" s="31" t="s">
        <v>60</v>
      </c>
      <c r="AW1177" s="31" t="s">
        <v>50</v>
      </c>
      <c r="AX1177" s="31" t="s">
        <v>50</v>
      </c>
      <c r="AY1177" s="31" t="s">
        <v>50</v>
      </c>
      <c r="AZ1177" s="31" t="s">
        <v>50</v>
      </c>
      <c r="BA1177" s="31" t="s">
        <v>50</v>
      </c>
      <c r="BB1177" s="31" t="s">
        <v>50</v>
      </c>
      <c r="BC1177" s="31" t="s">
        <v>50</v>
      </c>
      <c r="BD1177" s="31" t="s">
        <v>50</v>
      </c>
      <c r="BE1177" s="31" t="s">
        <v>50</v>
      </c>
      <c r="BF1177" s="31" t="s">
        <v>50</v>
      </c>
    </row>
    <row r="1178" spans="1:58" ht="45" x14ac:dyDescent="0.25">
      <c r="A1178" s="31" t="s">
        <v>3547</v>
      </c>
      <c r="B1178" s="31" t="s">
        <v>49</v>
      </c>
      <c r="C1178" s="32">
        <v>3</v>
      </c>
      <c r="D1178" s="31" t="s">
        <v>50</v>
      </c>
      <c r="E1178" s="31" t="s">
        <v>70</v>
      </c>
      <c r="F1178" s="31" t="s">
        <v>71</v>
      </c>
      <c r="G1178" s="31" t="s">
        <v>50</v>
      </c>
      <c r="H1178" s="31" t="s">
        <v>50</v>
      </c>
      <c r="I1178" s="31" t="s">
        <v>86</v>
      </c>
      <c r="J1178" s="31" t="s">
        <v>54</v>
      </c>
      <c r="K1178" s="31" t="s">
        <v>54</v>
      </c>
      <c r="L1178" s="31" t="s">
        <v>55</v>
      </c>
      <c r="M1178" s="31" t="s">
        <v>72</v>
      </c>
      <c r="N1178" s="31" t="s">
        <v>50</v>
      </c>
      <c r="O1178" s="31" t="s">
        <v>66</v>
      </c>
      <c r="P1178" s="31" t="s">
        <v>50</v>
      </c>
      <c r="Q1178" s="31" t="s">
        <v>50</v>
      </c>
      <c r="R1178" s="31" t="s">
        <v>58</v>
      </c>
      <c r="S1178" s="31" t="s">
        <v>59</v>
      </c>
      <c r="T1178" s="31" t="s">
        <v>50</v>
      </c>
      <c r="U1178" s="31" t="s">
        <v>50</v>
      </c>
      <c r="V1178" s="31" t="s">
        <v>50</v>
      </c>
      <c r="W1178" s="31" t="s">
        <v>50</v>
      </c>
      <c r="X1178" s="31" t="s">
        <v>50</v>
      </c>
      <c r="Y1178" s="31" t="s">
        <v>50</v>
      </c>
      <c r="Z1178" s="31" t="s">
        <v>62</v>
      </c>
      <c r="AA1178" s="31" t="s">
        <v>50</v>
      </c>
      <c r="AB1178" s="31" t="s">
        <v>50</v>
      </c>
      <c r="AC1178" s="31" t="s">
        <v>50</v>
      </c>
      <c r="AD1178" s="31" t="s">
        <v>50</v>
      </c>
      <c r="AE1178" s="2">
        <f t="shared" si="199"/>
        <v>36</v>
      </c>
      <c r="AF1178" s="31" t="s">
        <v>191</v>
      </c>
      <c r="AG1178" s="31" t="s">
        <v>76</v>
      </c>
      <c r="AH1178" s="31" t="s">
        <v>364</v>
      </c>
      <c r="AI1178" s="31" t="s">
        <v>12379</v>
      </c>
      <c r="AJ1178" s="31">
        <f t="shared" si="200"/>
        <v>0</v>
      </c>
      <c r="AK1178" s="34">
        <f t="shared" si="201"/>
        <v>-99</v>
      </c>
      <c r="AL1178" s="30">
        <f t="shared" si="202"/>
        <v>-99</v>
      </c>
      <c r="AM1178" s="5">
        <f t="shared" si="206"/>
        <v>87.64</v>
      </c>
      <c r="AN1178" s="5">
        <f t="shared" si="207"/>
        <v>0</v>
      </c>
      <c r="AO1178" s="30">
        <f t="shared" si="208"/>
        <v>0</v>
      </c>
      <c r="AP1178" s="30">
        <f t="shared" si="203"/>
        <v>0</v>
      </c>
      <c r="AQ1178" t="str">
        <f t="shared" si="204"/>
        <v>Before 1978</v>
      </c>
      <c r="AR1178" s="2">
        <f t="shared" si="205"/>
        <v>1960</v>
      </c>
      <c r="AS1178" s="2">
        <f t="shared" si="209"/>
        <v>-99</v>
      </c>
      <c r="AT1178" s="31" t="s">
        <v>50</v>
      </c>
      <c r="AU1178" s="31" t="s">
        <v>50</v>
      </c>
      <c r="AV1178" s="31" t="s">
        <v>66</v>
      </c>
      <c r="AW1178" s="31" t="s">
        <v>57</v>
      </c>
      <c r="AX1178" s="31" t="s">
        <v>81</v>
      </c>
      <c r="AY1178" s="31" t="s">
        <v>68</v>
      </c>
      <c r="AZ1178" s="31" t="s">
        <v>364</v>
      </c>
      <c r="BA1178" s="31" t="s">
        <v>12379</v>
      </c>
      <c r="BB1178" s="31" t="s">
        <v>50</v>
      </c>
      <c r="BC1178" s="31" t="s">
        <v>50</v>
      </c>
      <c r="BD1178" s="31" t="s">
        <v>50</v>
      </c>
      <c r="BE1178" s="31" t="s">
        <v>50</v>
      </c>
      <c r="BF1178" s="31" t="s">
        <v>50</v>
      </c>
    </row>
    <row r="1179" spans="1:58" ht="45" x14ac:dyDescent="0.25">
      <c r="A1179" s="31" t="s">
        <v>3556</v>
      </c>
      <c r="B1179" s="31" t="s">
        <v>49</v>
      </c>
      <c r="C1179" s="32">
        <v>1</v>
      </c>
      <c r="D1179" s="31" t="s">
        <v>50</v>
      </c>
      <c r="E1179" s="31" t="s">
        <v>72</v>
      </c>
      <c r="F1179" s="31" t="s">
        <v>51</v>
      </c>
      <c r="G1179" s="31" t="s">
        <v>50</v>
      </c>
      <c r="H1179" s="31" t="s">
        <v>50</v>
      </c>
      <c r="I1179" s="31" t="s">
        <v>72</v>
      </c>
      <c r="J1179" s="31" t="s">
        <v>54</v>
      </c>
      <c r="K1179" s="31" t="s">
        <v>54</v>
      </c>
      <c r="L1179" s="31" t="s">
        <v>55</v>
      </c>
      <c r="M1179" s="31" t="s">
        <v>72</v>
      </c>
      <c r="N1179" s="31" t="s">
        <v>56</v>
      </c>
      <c r="O1179" s="31" t="s">
        <v>60</v>
      </c>
      <c r="P1179" s="31" t="s">
        <v>588</v>
      </c>
      <c r="Q1179" s="31" t="s">
        <v>50</v>
      </c>
      <c r="R1179" s="31" t="s">
        <v>74</v>
      </c>
      <c r="S1179" s="31" t="s">
        <v>59</v>
      </c>
      <c r="T1179" s="31" t="s">
        <v>60</v>
      </c>
      <c r="U1179" s="31" t="s">
        <v>60</v>
      </c>
      <c r="V1179" s="31" t="s">
        <v>60</v>
      </c>
      <c r="W1179" s="31" t="s">
        <v>50</v>
      </c>
      <c r="X1179" s="31" t="s">
        <v>50</v>
      </c>
      <c r="Y1179" s="31" t="s">
        <v>50</v>
      </c>
      <c r="Z1179" s="31" t="s">
        <v>62</v>
      </c>
      <c r="AA1179" s="31" t="s">
        <v>50</v>
      </c>
      <c r="AB1179" s="31" t="s">
        <v>50</v>
      </c>
      <c r="AC1179" s="31" t="s">
        <v>87</v>
      </c>
      <c r="AD1179" s="31" t="s">
        <v>72</v>
      </c>
      <c r="AE1179" s="2">
        <f t="shared" si="199"/>
        <v>36</v>
      </c>
      <c r="AF1179" s="31" t="s">
        <v>52</v>
      </c>
      <c r="AG1179" s="31" t="s">
        <v>129</v>
      </c>
      <c r="AH1179" s="31" t="s">
        <v>1014</v>
      </c>
      <c r="AI1179" s="31" t="s">
        <v>12380</v>
      </c>
      <c r="AJ1179" s="31">
        <f t="shared" si="200"/>
        <v>0</v>
      </c>
      <c r="AK1179" s="34">
        <f t="shared" si="201"/>
        <v>-99</v>
      </c>
      <c r="AL1179" s="30">
        <f t="shared" si="202"/>
        <v>-99</v>
      </c>
      <c r="AM1179" s="5">
        <f t="shared" si="206"/>
        <v>0</v>
      </c>
      <c r="AN1179" s="5">
        <f t="shared" si="207"/>
        <v>0</v>
      </c>
      <c r="AO1179" s="30">
        <f t="shared" si="208"/>
        <v>0</v>
      </c>
      <c r="AP1179" s="30">
        <f t="shared" si="203"/>
        <v>0</v>
      </c>
      <c r="AQ1179" t="str">
        <f t="shared" si="204"/>
        <v>Before 1978</v>
      </c>
      <c r="AR1179" s="2">
        <f t="shared" si="205"/>
        <v>1965</v>
      </c>
      <c r="AS1179" s="2">
        <f t="shared" si="209"/>
        <v>-99</v>
      </c>
      <c r="AT1179" s="31" t="s">
        <v>50</v>
      </c>
      <c r="AU1179" s="31" t="s">
        <v>50</v>
      </c>
      <c r="AV1179" s="31" t="s">
        <v>141</v>
      </c>
      <c r="AW1179" s="31" t="s">
        <v>86</v>
      </c>
      <c r="AX1179" s="31" t="s">
        <v>50</v>
      </c>
      <c r="AY1179" s="31" t="s">
        <v>50</v>
      </c>
      <c r="AZ1179" s="31" t="s">
        <v>50</v>
      </c>
      <c r="BA1179" s="31" t="s">
        <v>50</v>
      </c>
      <c r="BB1179" s="31" t="s">
        <v>50</v>
      </c>
      <c r="BC1179" s="31" t="s">
        <v>50</v>
      </c>
      <c r="BD1179" s="31" t="s">
        <v>86</v>
      </c>
      <c r="BE1179" s="31" t="s">
        <v>50</v>
      </c>
      <c r="BF1179" s="31" t="s">
        <v>50</v>
      </c>
    </row>
    <row r="1180" spans="1:58" ht="45" x14ac:dyDescent="0.25">
      <c r="A1180" s="31" t="s">
        <v>3579</v>
      </c>
      <c r="B1180" s="31" t="s">
        <v>49</v>
      </c>
      <c r="C1180" s="32">
        <v>1</v>
      </c>
      <c r="D1180" s="31" t="s">
        <v>50</v>
      </c>
      <c r="E1180" s="31" t="s">
        <v>489</v>
      </c>
      <c r="F1180" s="31" t="s">
        <v>214</v>
      </c>
      <c r="G1180" s="31" t="s">
        <v>50</v>
      </c>
      <c r="H1180" s="31" t="s">
        <v>50</v>
      </c>
      <c r="I1180" s="31" t="s">
        <v>53</v>
      </c>
      <c r="J1180" s="31" t="s">
        <v>54</v>
      </c>
      <c r="K1180" s="31" t="s">
        <v>54</v>
      </c>
      <c r="L1180" s="31" t="s">
        <v>55</v>
      </c>
      <c r="M1180" s="31" t="s">
        <v>72</v>
      </c>
      <c r="N1180" s="31" t="s">
        <v>50</v>
      </c>
      <c r="O1180" s="31" t="s">
        <v>66</v>
      </c>
      <c r="P1180" s="31" t="s">
        <v>241</v>
      </c>
      <c r="Q1180" s="31" t="s">
        <v>50</v>
      </c>
      <c r="R1180" s="31" t="s">
        <v>74</v>
      </c>
      <c r="S1180" s="31" t="s">
        <v>59</v>
      </c>
      <c r="T1180" s="31" t="s">
        <v>60</v>
      </c>
      <c r="U1180" s="31" t="s">
        <v>60</v>
      </c>
      <c r="V1180" s="31" t="s">
        <v>66</v>
      </c>
      <c r="W1180" s="31" t="s">
        <v>50</v>
      </c>
      <c r="X1180" s="31" t="s">
        <v>116</v>
      </c>
      <c r="Y1180" s="31" t="s">
        <v>60</v>
      </c>
      <c r="Z1180" s="31" t="s">
        <v>62</v>
      </c>
      <c r="AA1180" s="31" t="s">
        <v>50</v>
      </c>
      <c r="AB1180" s="31" t="s">
        <v>50</v>
      </c>
      <c r="AC1180" s="31" t="s">
        <v>87</v>
      </c>
      <c r="AD1180" s="31" t="s">
        <v>72</v>
      </c>
      <c r="AE1180" s="2">
        <f t="shared" si="199"/>
        <v>36</v>
      </c>
      <c r="AF1180" s="31" t="s">
        <v>52</v>
      </c>
      <c r="AG1180" s="31" t="s">
        <v>129</v>
      </c>
      <c r="AH1180" s="31" t="s">
        <v>144</v>
      </c>
      <c r="AI1180" s="31" t="s">
        <v>12381</v>
      </c>
      <c r="AJ1180" s="31">
        <f t="shared" si="200"/>
        <v>0</v>
      </c>
      <c r="AK1180" s="34">
        <f t="shared" si="201"/>
        <v>-99</v>
      </c>
      <c r="AL1180" s="30">
        <f t="shared" si="202"/>
        <v>-99</v>
      </c>
      <c r="AM1180" s="5">
        <f t="shared" si="206"/>
        <v>110.77</v>
      </c>
      <c r="AN1180" s="5">
        <f t="shared" si="207"/>
        <v>0</v>
      </c>
      <c r="AO1180" s="30">
        <f t="shared" si="208"/>
        <v>0</v>
      </c>
      <c r="AP1180" s="30">
        <f t="shared" si="203"/>
        <v>0</v>
      </c>
      <c r="AQ1180" t="str">
        <f t="shared" si="204"/>
        <v>Before 1978</v>
      </c>
      <c r="AR1180" s="2">
        <f t="shared" si="205"/>
        <v>1962</v>
      </c>
      <c r="AS1180" s="2">
        <f t="shared" si="209"/>
        <v>-99</v>
      </c>
      <c r="AT1180" s="31" t="s">
        <v>50</v>
      </c>
      <c r="AU1180" s="31" t="s">
        <v>50</v>
      </c>
      <c r="AV1180" s="31" t="s">
        <v>66</v>
      </c>
      <c r="AW1180" s="31" t="s">
        <v>57</v>
      </c>
      <c r="AX1180" s="31" t="s">
        <v>267</v>
      </c>
      <c r="AY1180" s="31" t="s">
        <v>68</v>
      </c>
      <c r="AZ1180" s="31" t="s">
        <v>50</v>
      </c>
      <c r="BA1180" s="31" t="s">
        <v>50</v>
      </c>
      <c r="BB1180" s="31" t="s">
        <v>50</v>
      </c>
      <c r="BC1180" s="31" t="s">
        <v>50</v>
      </c>
      <c r="BD1180" s="31" t="s">
        <v>50</v>
      </c>
      <c r="BE1180" s="31" t="s">
        <v>50</v>
      </c>
      <c r="BF1180" s="31" t="s">
        <v>50</v>
      </c>
    </row>
    <row r="1181" spans="1:58" ht="45" x14ac:dyDescent="0.25">
      <c r="A1181" s="31" t="s">
        <v>3596</v>
      </c>
      <c r="B1181" s="31" t="s">
        <v>49</v>
      </c>
      <c r="C1181" s="32">
        <v>6</v>
      </c>
      <c r="D1181" s="31" t="s">
        <v>50</v>
      </c>
      <c r="E1181" s="31" t="s">
        <v>85</v>
      </c>
      <c r="F1181" s="31" t="s">
        <v>70</v>
      </c>
      <c r="G1181" s="31" t="s">
        <v>50</v>
      </c>
      <c r="H1181" s="31" t="s">
        <v>50</v>
      </c>
      <c r="I1181" s="31" t="s">
        <v>53</v>
      </c>
      <c r="J1181" s="31" t="s">
        <v>54</v>
      </c>
      <c r="K1181" s="31" t="s">
        <v>54</v>
      </c>
      <c r="L1181" s="31" t="s">
        <v>55</v>
      </c>
      <c r="M1181" s="31" t="s">
        <v>72</v>
      </c>
      <c r="N1181" s="31" t="s">
        <v>50</v>
      </c>
      <c r="O1181" s="31" t="s">
        <v>66</v>
      </c>
      <c r="P1181" s="31" t="s">
        <v>950</v>
      </c>
      <c r="Q1181" s="31" t="s">
        <v>50</v>
      </c>
      <c r="R1181" s="31" t="s">
        <v>74</v>
      </c>
      <c r="S1181" s="31" t="s">
        <v>59</v>
      </c>
      <c r="T1181" s="31" t="s">
        <v>60</v>
      </c>
      <c r="U1181" s="31" t="s">
        <v>60</v>
      </c>
      <c r="V1181" s="31" t="s">
        <v>66</v>
      </c>
      <c r="W1181" s="31" t="s">
        <v>50</v>
      </c>
      <c r="X1181" s="31" t="s">
        <v>50</v>
      </c>
      <c r="Y1181" s="31" t="s">
        <v>50</v>
      </c>
      <c r="Z1181" s="31" t="s">
        <v>62</v>
      </c>
      <c r="AA1181" s="31" t="s">
        <v>50</v>
      </c>
      <c r="AB1181" s="31" t="s">
        <v>50</v>
      </c>
      <c r="AC1181" s="31" t="s">
        <v>87</v>
      </c>
      <c r="AD1181" s="31" t="s">
        <v>72</v>
      </c>
      <c r="AE1181" s="2">
        <f t="shared" si="199"/>
        <v>36</v>
      </c>
      <c r="AF1181" s="31" t="s">
        <v>52</v>
      </c>
      <c r="AG1181" s="31" t="s">
        <v>129</v>
      </c>
      <c r="AH1181" s="31" t="s">
        <v>144</v>
      </c>
      <c r="AI1181" s="31" t="s">
        <v>12382</v>
      </c>
      <c r="AJ1181" s="31">
        <f t="shared" si="200"/>
        <v>0</v>
      </c>
      <c r="AK1181" s="34">
        <f t="shared" si="201"/>
        <v>-99</v>
      </c>
      <c r="AL1181" s="30">
        <f t="shared" si="202"/>
        <v>-99</v>
      </c>
      <c r="AM1181" s="5">
        <f t="shared" si="206"/>
        <v>14.85</v>
      </c>
      <c r="AN1181" s="5">
        <f t="shared" si="207"/>
        <v>0</v>
      </c>
      <c r="AO1181" s="30">
        <f t="shared" si="208"/>
        <v>0</v>
      </c>
      <c r="AP1181" s="30">
        <f t="shared" si="203"/>
        <v>0</v>
      </c>
      <c r="AQ1181" t="str">
        <f t="shared" si="204"/>
        <v>1993 - 2001</v>
      </c>
      <c r="AR1181" s="2">
        <f t="shared" si="205"/>
        <v>1994</v>
      </c>
      <c r="AS1181" s="2">
        <f t="shared" si="209"/>
        <v>-99</v>
      </c>
      <c r="AT1181" s="31" t="s">
        <v>50</v>
      </c>
      <c r="AU1181" s="31" t="s">
        <v>50</v>
      </c>
      <c r="AV1181" s="31" t="s">
        <v>141</v>
      </c>
      <c r="AW1181" s="31" t="s">
        <v>86</v>
      </c>
      <c r="AX1181" s="31" t="s">
        <v>339</v>
      </c>
      <c r="AY1181" s="31" t="s">
        <v>179</v>
      </c>
      <c r="AZ1181" s="31" t="s">
        <v>144</v>
      </c>
      <c r="BA1181" s="31" t="s">
        <v>12382</v>
      </c>
      <c r="BB1181" s="31" t="s">
        <v>50</v>
      </c>
      <c r="BC1181" s="31" t="s">
        <v>50</v>
      </c>
      <c r="BD1181" s="31" t="s">
        <v>50</v>
      </c>
      <c r="BE1181" s="31" t="s">
        <v>50</v>
      </c>
      <c r="BF1181" s="31" t="s">
        <v>50</v>
      </c>
    </row>
    <row r="1182" spans="1:58" ht="45" x14ac:dyDescent="0.25">
      <c r="A1182" s="31" t="s">
        <v>3598</v>
      </c>
      <c r="B1182" s="31" t="s">
        <v>49</v>
      </c>
      <c r="C1182" s="32">
        <v>4</v>
      </c>
      <c r="D1182" s="31" t="s">
        <v>50</v>
      </c>
      <c r="E1182" s="31" t="s">
        <v>194</v>
      </c>
      <c r="F1182" s="31" t="s">
        <v>92</v>
      </c>
      <c r="G1182" s="31" t="s">
        <v>50</v>
      </c>
      <c r="H1182" s="31" t="s">
        <v>50</v>
      </c>
      <c r="I1182" s="31" t="s">
        <v>53</v>
      </c>
      <c r="J1182" s="31" t="s">
        <v>54</v>
      </c>
      <c r="K1182" s="31" t="s">
        <v>54</v>
      </c>
      <c r="L1182" s="31" t="s">
        <v>128</v>
      </c>
      <c r="M1182" s="31" t="s">
        <v>72</v>
      </c>
      <c r="N1182" s="31" t="s">
        <v>50</v>
      </c>
      <c r="O1182" s="31" t="s">
        <v>66</v>
      </c>
      <c r="P1182" s="31" t="s">
        <v>320</v>
      </c>
      <c r="Q1182" s="31" t="s">
        <v>50</v>
      </c>
      <c r="R1182" s="31" t="s">
        <v>74</v>
      </c>
      <c r="S1182" s="31" t="s">
        <v>59</v>
      </c>
      <c r="T1182" s="31" t="s">
        <v>60</v>
      </c>
      <c r="U1182" s="31" t="s">
        <v>60</v>
      </c>
      <c r="V1182" s="31" t="s">
        <v>66</v>
      </c>
      <c r="W1182" s="31" t="s">
        <v>50</v>
      </c>
      <c r="X1182" s="31" t="s">
        <v>50</v>
      </c>
      <c r="Y1182" s="31" t="s">
        <v>50</v>
      </c>
      <c r="Z1182" s="31" t="s">
        <v>62</v>
      </c>
      <c r="AA1182" s="31" t="s">
        <v>50</v>
      </c>
      <c r="AB1182" s="31" t="s">
        <v>50</v>
      </c>
      <c r="AC1182" s="31" t="s">
        <v>87</v>
      </c>
      <c r="AD1182" s="31" t="s">
        <v>72</v>
      </c>
      <c r="AE1182" s="2">
        <f t="shared" si="199"/>
        <v>36</v>
      </c>
      <c r="AF1182" s="31" t="s">
        <v>52</v>
      </c>
      <c r="AG1182" s="31" t="s">
        <v>129</v>
      </c>
      <c r="AH1182" s="31" t="s">
        <v>1014</v>
      </c>
      <c r="AI1182" s="31" t="s">
        <v>12383</v>
      </c>
      <c r="AJ1182" s="31">
        <f t="shared" si="200"/>
        <v>0</v>
      </c>
      <c r="AK1182" s="34">
        <f t="shared" si="201"/>
        <v>-99</v>
      </c>
      <c r="AL1182" s="30">
        <f t="shared" si="202"/>
        <v>-99</v>
      </c>
      <c r="AM1182" s="5">
        <f t="shared" si="206"/>
        <v>136.56</v>
      </c>
      <c r="AN1182" s="5">
        <f t="shared" si="207"/>
        <v>0</v>
      </c>
      <c r="AO1182" s="30">
        <f t="shared" si="208"/>
        <v>0</v>
      </c>
      <c r="AP1182" s="30">
        <f t="shared" si="203"/>
        <v>0</v>
      </c>
      <c r="AQ1182" t="str">
        <f t="shared" si="204"/>
        <v>Before 1978</v>
      </c>
      <c r="AR1182" s="2">
        <f t="shared" si="205"/>
        <v>1960</v>
      </c>
      <c r="AS1182" s="2">
        <f t="shared" si="209"/>
        <v>-99</v>
      </c>
      <c r="AT1182" s="31" t="s">
        <v>50</v>
      </c>
      <c r="AU1182" s="31" t="s">
        <v>50</v>
      </c>
      <c r="AV1182" s="31" t="s">
        <v>66</v>
      </c>
      <c r="AW1182" s="31" t="s">
        <v>57</v>
      </c>
      <c r="AX1182" s="31" t="s">
        <v>50</v>
      </c>
      <c r="AY1182" s="31" t="s">
        <v>50</v>
      </c>
      <c r="AZ1182" s="31" t="s">
        <v>50</v>
      </c>
      <c r="BA1182" s="31" t="s">
        <v>50</v>
      </c>
      <c r="BB1182" s="31" t="s">
        <v>50</v>
      </c>
      <c r="BC1182" s="31" t="s">
        <v>50</v>
      </c>
      <c r="BD1182" s="31" t="s">
        <v>50</v>
      </c>
      <c r="BE1182" s="31" t="s">
        <v>50</v>
      </c>
      <c r="BF1182" s="31" t="s">
        <v>50</v>
      </c>
    </row>
    <row r="1183" spans="1:58" ht="45" x14ac:dyDescent="0.25">
      <c r="A1183" s="31" t="s">
        <v>3630</v>
      </c>
      <c r="B1183" s="31" t="s">
        <v>49</v>
      </c>
      <c r="C1183" s="32">
        <v>3</v>
      </c>
      <c r="D1183" s="31" t="s">
        <v>50</v>
      </c>
      <c r="E1183" s="31" t="s">
        <v>194</v>
      </c>
      <c r="F1183" s="31" t="s">
        <v>92</v>
      </c>
      <c r="G1183" s="31" t="s">
        <v>50</v>
      </c>
      <c r="H1183" s="31" t="s">
        <v>50</v>
      </c>
      <c r="I1183" s="31" t="s">
        <v>53</v>
      </c>
      <c r="J1183" s="31" t="s">
        <v>54</v>
      </c>
      <c r="K1183" s="31" t="s">
        <v>54</v>
      </c>
      <c r="L1183" s="31" t="s">
        <v>55</v>
      </c>
      <c r="M1183" s="31" t="s">
        <v>71</v>
      </c>
      <c r="N1183" s="31" t="s">
        <v>50</v>
      </c>
      <c r="O1183" s="31" t="s">
        <v>57</v>
      </c>
      <c r="P1183" s="31" t="s">
        <v>50</v>
      </c>
      <c r="Q1183" s="31" t="s">
        <v>50</v>
      </c>
      <c r="R1183" s="31" t="s">
        <v>74</v>
      </c>
      <c r="S1183" s="31" t="s">
        <v>59</v>
      </c>
      <c r="T1183" s="31" t="s">
        <v>60</v>
      </c>
      <c r="U1183" s="31" t="s">
        <v>60</v>
      </c>
      <c r="V1183" s="31" t="s">
        <v>66</v>
      </c>
      <c r="W1183" s="31" t="s">
        <v>50</v>
      </c>
      <c r="X1183" s="31" t="s">
        <v>50</v>
      </c>
      <c r="Y1183" s="31" t="s">
        <v>50</v>
      </c>
      <c r="Z1183" s="31" t="s">
        <v>62</v>
      </c>
      <c r="AA1183" s="31" t="s">
        <v>50</v>
      </c>
      <c r="AB1183" s="31" t="s">
        <v>50</v>
      </c>
      <c r="AC1183" s="31" t="s">
        <v>50</v>
      </c>
      <c r="AD1183" s="31" t="s">
        <v>72</v>
      </c>
      <c r="AE1183" s="2">
        <f t="shared" si="199"/>
        <v>36</v>
      </c>
      <c r="AF1183" s="31" t="s">
        <v>52</v>
      </c>
      <c r="AG1183" s="31" t="s">
        <v>129</v>
      </c>
      <c r="AH1183" s="31" t="s">
        <v>152</v>
      </c>
      <c r="AI1183" s="31" t="s">
        <v>12384</v>
      </c>
      <c r="AJ1183" s="31">
        <f t="shared" si="200"/>
        <v>0</v>
      </c>
      <c r="AK1183" s="34">
        <f t="shared" si="201"/>
        <v>-99</v>
      </c>
      <c r="AL1183" s="30">
        <f t="shared" si="202"/>
        <v>-99</v>
      </c>
      <c r="AM1183" s="5">
        <f t="shared" si="206"/>
        <v>93.8</v>
      </c>
      <c r="AN1183" s="5">
        <f t="shared" si="207"/>
        <v>0</v>
      </c>
      <c r="AO1183" s="30">
        <f t="shared" si="208"/>
        <v>0</v>
      </c>
      <c r="AP1183" s="30">
        <f t="shared" si="203"/>
        <v>0</v>
      </c>
      <c r="AQ1183" t="str">
        <f t="shared" si="204"/>
        <v>1978 - 1992</v>
      </c>
      <c r="AR1183" s="2">
        <f t="shared" si="205"/>
        <v>1991</v>
      </c>
      <c r="AS1183" s="2">
        <f t="shared" si="209"/>
        <v>-99</v>
      </c>
      <c r="AT1183" s="31" t="s">
        <v>50</v>
      </c>
      <c r="AU1183" s="31" t="s">
        <v>50</v>
      </c>
      <c r="AV1183" s="31" t="s">
        <v>141</v>
      </c>
      <c r="AW1183" s="31" t="s">
        <v>86</v>
      </c>
      <c r="AX1183" s="31" t="s">
        <v>50</v>
      </c>
      <c r="AY1183" s="31" t="s">
        <v>50</v>
      </c>
      <c r="AZ1183" s="31" t="s">
        <v>152</v>
      </c>
      <c r="BA1183" s="31" t="s">
        <v>12384</v>
      </c>
      <c r="BB1183" s="31" t="s">
        <v>50</v>
      </c>
      <c r="BC1183" s="31" t="s">
        <v>50</v>
      </c>
      <c r="BD1183" s="31" t="s">
        <v>50</v>
      </c>
      <c r="BE1183" s="31" t="s">
        <v>50</v>
      </c>
      <c r="BF1183" s="31" t="s">
        <v>50</v>
      </c>
    </row>
    <row r="1184" spans="1:58" ht="45" x14ac:dyDescent="0.25">
      <c r="A1184" s="31" t="s">
        <v>3632</v>
      </c>
      <c r="B1184" s="31" t="s">
        <v>49</v>
      </c>
      <c r="C1184" s="32">
        <v>4</v>
      </c>
      <c r="D1184" s="31" t="s">
        <v>304</v>
      </c>
      <c r="E1184" s="31" t="s">
        <v>70</v>
      </c>
      <c r="F1184" s="31" t="s">
        <v>71</v>
      </c>
      <c r="G1184" s="31" t="s">
        <v>96</v>
      </c>
      <c r="H1184" s="31" t="s">
        <v>194</v>
      </c>
      <c r="I1184" s="31" t="s">
        <v>304</v>
      </c>
      <c r="J1184" s="31" t="s">
        <v>54</v>
      </c>
      <c r="K1184" s="31" t="s">
        <v>54</v>
      </c>
      <c r="L1184" s="31" t="s">
        <v>55</v>
      </c>
      <c r="M1184" s="31" t="s">
        <v>72</v>
      </c>
      <c r="N1184" s="31" t="s">
        <v>60</v>
      </c>
      <c r="O1184" s="31" t="s">
        <v>60</v>
      </c>
      <c r="P1184" s="31" t="s">
        <v>98</v>
      </c>
      <c r="Q1184" s="31" t="s">
        <v>98</v>
      </c>
      <c r="R1184" s="31" t="s">
        <v>86</v>
      </c>
      <c r="S1184" s="31" t="s">
        <v>59</v>
      </c>
      <c r="T1184" s="31" t="s">
        <v>60</v>
      </c>
      <c r="U1184" s="31" t="s">
        <v>50</v>
      </c>
      <c r="V1184" s="31" t="s">
        <v>50</v>
      </c>
      <c r="W1184" s="31" t="s">
        <v>50</v>
      </c>
      <c r="X1184" s="31" t="s">
        <v>50</v>
      </c>
      <c r="Y1184" s="31" t="s">
        <v>50</v>
      </c>
      <c r="Z1184" s="31" t="s">
        <v>62</v>
      </c>
      <c r="AA1184" s="31" t="s">
        <v>50</v>
      </c>
      <c r="AB1184" s="31" t="s">
        <v>50</v>
      </c>
      <c r="AC1184" s="31" t="s">
        <v>63</v>
      </c>
      <c r="AD1184" s="31" t="s">
        <v>72</v>
      </c>
      <c r="AE1184" s="2">
        <f t="shared" si="199"/>
        <v>36</v>
      </c>
      <c r="AF1184" s="31" t="s">
        <v>52</v>
      </c>
      <c r="AG1184" s="31" t="s">
        <v>129</v>
      </c>
      <c r="AH1184" s="31" t="s">
        <v>144</v>
      </c>
      <c r="AI1184" s="31" t="s">
        <v>12385</v>
      </c>
      <c r="AJ1184" s="31">
        <f t="shared" si="200"/>
        <v>0</v>
      </c>
      <c r="AK1184" s="34">
        <f t="shared" si="201"/>
        <v>-99</v>
      </c>
      <c r="AL1184" s="30">
        <f t="shared" si="202"/>
        <v>-99</v>
      </c>
      <c r="AM1184" s="5">
        <f t="shared" si="206"/>
        <v>10.41</v>
      </c>
      <c r="AN1184" s="5">
        <f t="shared" si="207"/>
        <v>0</v>
      </c>
      <c r="AO1184" s="30">
        <f t="shared" si="208"/>
        <v>0</v>
      </c>
      <c r="AP1184" s="30">
        <f t="shared" si="203"/>
        <v>0</v>
      </c>
      <c r="AQ1184" t="str">
        <f t="shared" si="204"/>
        <v>1978 - 1992</v>
      </c>
      <c r="AR1184" s="2">
        <f t="shared" si="205"/>
        <v>1989</v>
      </c>
      <c r="AS1184" s="2">
        <f t="shared" si="209"/>
        <v>-99</v>
      </c>
      <c r="AT1184" s="31" t="s">
        <v>50</v>
      </c>
      <c r="AU1184" s="31" t="s">
        <v>50</v>
      </c>
      <c r="AV1184" s="31" t="s">
        <v>66</v>
      </c>
      <c r="AW1184" s="31" t="s">
        <v>57</v>
      </c>
      <c r="AX1184" s="31" t="s">
        <v>267</v>
      </c>
      <c r="AY1184" s="31" t="s">
        <v>68</v>
      </c>
      <c r="AZ1184" s="31" t="s">
        <v>144</v>
      </c>
      <c r="BA1184" s="31" t="s">
        <v>12385</v>
      </c>
      <c r="BB1184" s="31" t="s">
        <v>50</v>
      </c>
      <c r="BC1184" s="31" t="s">
        <v>50</v>
      </c>
      <c r="BD1184" s="31" t="s">
        <v>50</v>
      </c>
      <c r="BE1184" s="31" t="s">
        <v>50</v>
      </c>
      <c r="BF1184" s="31" t="s">
        <v>50</v>
      </c>
    </row>
    <row r="1185" spans="1:58" ht="45" x14ac:dyDescent="0.25">
      <c r="A1185" s="31" t="s">
        <v>3632</v>
      </c>
      <c r="B1185" s="31" t="s">
        <v>49</v>
      </c>
      <c r="C1185" s="32">
        <v>6</v>
      </c>
      <c r="D1185" s="31" t="s">
        <v>304</v>
      </c>
      <c r="E1185" s="31" t="s">
        <v>70</v>
      </c>
      <c r="F1185" s="31" t="s">
        <v>71</v>
      </c>
      <c r="G1185" s="31" t="s">
        <v>96</v>
      </c>
      <c r="H1185" s="31" t="s">
        <v>194</v>
      </c>
      <c r="I1185" s="31" t="s">
        <v>304</v>
      </c>
      <c r="J1185" s="31" t="s">
        <v>54</v>
      </c>
      <c r="K1185" s="31" t="s">
        <v>54</v>
      </c>
      <c r="L1185" s="31" t="s">
        <v>55</v>
      </c>
      <c r="M1185" s="31" t="s">
        <v>85</v>
      </c>
      <c r="N1185" s="31" t="s">
        <v>60</v>
      </c>
      <c r="O1185" s="31" t="s">
        <v>60</v>
      </c>
      <c r="P1185" s="31" t="s">
        <v>98</v>
      </c>
      <c r="Q1185" s="31" t="s">
        <v>98</v>
      </c>
      <c r="R1185" s="31" t="s">
        <v>86</v>
      </c>
      <c r="S1185" s="31" t="s">
        <v>59</v>
      </c>
      <c r="T1185" s="31" t="s">
        <v>60</v>
      </c>
      <c r="U1185" s="31" t="s">
        <v>50</v>
      </c>
      <c r="V1185" s="31" t="s">
        <v>50</v>
      </c>
      <c r="W1185" s="31" t="s">
        <v>50</v>
      </c>
      <c r="X1185" s="31" t="s">
        <v>50</v>
      </c>
      <c r="Y1185" s="31" t="s">
        <v>50</v>
      </c>
      <c r="Z1185" s="31" t="s">
        <v>62</v>
      </c>
      <c r="AA1185" s="31" t="s">
        <v>50</v>
      </c>
      <c r="AB1185" s="31" t="s">
        <v>50</v>
      </c>
      <c r="AC1185" s="31" t="s">
        <v>63</v>
      </c>
      <c r="AD1185" s="31" t="s">
        <v>72</v>
      </c>
      <c r="AE1185" s="2">
        <f t="shared" si="199"/>
        <v>36</v>
      </c>
      <c r="AF1185" s="31" t="s">
        <v>52</v>
      </c>
      <c r="AG1185" s="31" t="s">
        <v>129</v>
      </c>
      <c r="AH1185" s="31" t="s">
        <v>144</v>
      </c>
      <c r="AI1185" s="31" t="s">
        <v>12386</v>
      </c>
      <c r="AJ1185" s="31">
        <f t="shared" si="200"/>
        <v>0</v>
      </c>
      <c r="AK1185" s="34">
        <f t="shared" si="201"/>
        <v>-99</v>
      </c>
      <c r="AL1185" s="30">
        <f t="shared" si="202"/>
        <v>-99</v>
      </c>
      <c r="AM1185" s="5">
        <f t="shared" si="206"/>
        <v>10.41</v>
      </c>
      <c r="AN1185" s="5">
        <f t="shared" si="207"/>
        <v>0</v>
      </c>
      <c r="AO1185" s="30">
        <f t="shared" si="208"/>
        <v>0</v>
      </c>
      <c r="AP1185" s="30">
        <f t="shared" si="203"/>
        <v>0</v>
      </c>
      <c r="AQ1185" t="str">
        <f t="shared" si="204"/>
        <v>1978 - 1992</v>
      </c>
      <c r="AR1185" s="2">
        <f t="shared" si="205"/>
        <v>1989</v>
      </c>
      <c r="AS1185" s="2">
        <f t="shared" si="209"/>
        <v>-99</v>
      </c>
      <c r="AT1185" s="31" t="s">
        <v>50</v>
      </c>
      <c r="AU1185" s="31" t="s">
        <v>50</v>
      </c>
      <c r="AV1185" s="31" t="s">
        <v>66</v>
      </c>
      <c r="AW1185" s="31" t="s">
        <v>57</v>
      </c>
      <c r="AX1185" s="31" t="s">
        <v>267</v>
      </c>
      <c r="AY1185" s="31" t="s">
        <v>68</v>
      </c>
      <c r="AZ1185" s="31" t="s">
        <v>144</v>
      </c>
      <c r="BA1185" s="31" t="s">
        <v>12386</v>
      </c>
      <c r="BB1185" s="31" t="s">
        <v>50</v>
      </c>
      <c r="BC1185" s="31" t="s">
        <v>50</v>
      </c>
      <c r="BD1185" s="31" t="s">
        <v>50</v>
      </c>
      <c r="BE1185" s="31" t="s">
        <v>50</v>
      </c>
      <c r="BF1185" s="31" t="s">
        <v>50</v>
      </c>
    </row>
    <row r="1186" spans="1:58" ht="45" x14ac:dyDescent="0.25">
      <c r="A1186" s="31" t="s">
        <v>3632</v>
      </c>
      <c r="B1186" s="31" t="s">
        <v>49</v>
      </c>
      <c r="C1186" s="32">
        <v>16</v>
      </c>
      <c r="D1186" s="31" t="s">
        <v>97</v>
      </c>
      <c r="E1186" s="31" t="s">
        <v>70</v>
      </c>
      <c r="F1186" s="31" t="s">
        <v>71</v>
      </c>
      <c r="G1186" s="31" t="s">
        <v>96</v>
      </c>
      <c r="H1186" s="31" t="s">
        <v>194</v>
      </c>
      <c r="I1186" s="31" t="s">
        <v>97</v>
      </c>
      <c r="J1186" s="31" t="s">
        <v>54</v>
      </c>
      <c r="K1186" s="31" t="s">
        <v>54</v>
      </c>
      <c r="L1186" s="31" t="s">
        <v>55</v>
      </c>
      <c r="M1186" s="31" t="s">
        <v>72</v>
      </c>
      <c r="N1186" s="31" t="s">
        <v>60</v>
      </c>
      <c r="O1186" s="31" t="s">
        <v>60</v>
      </c>
      <c r="P1186" s="31" t="s">
        <v>98</v>
      </c>
      <c r="Q1186" s="31" t="s">
        <v>98</v>
      </c>
      <c r="R1186" s="31" t="s">
        <v>129</v>
      </c>
      <c r="S1186" s="31" t="s">
        <v>59</v>
      </c>
      <c r="T1186" s="31" t="s">
        <v>60</v>
      </c>
      <c r="U1186" s="31" t="s">
        <v>50</v>
      </c>
      <c r="V1186" s="31" t="s">
        <v>50</v>
      </c>
      <c r="W1186" s="31" t="s">
        <v>50</v>
      </c>
      <c r="X1186" s="31" t="s">
        <v>50</v>
      </c>
      <c r="Y1186" s="31" t="s">
        <v>50</v>
      </c>
      <c r="Z1186" s="31" t="s">
        <v>62</v>
      </c>
      <c r="AA1186" s="31" t="s">
        <v>50</v>
      </c>
      <c r="AB1186" s="31" t="s">
        <v>50</v>
      </c>
      <c r="AC1186" s="31" t="s">
        <v>63</v>
      </c>
      <c r="AD1186" s="31" t="s">
        <v>50</v>
      </c>
      <c r="AE1186" s="2">
        <f t="shared" si="199"/>
        <v>36</v>
      </c>
      <c r="AF1186" s="31" t="s">
        <v>52</v>
      </c>
      <c r="AG1186" s="31" t="s">
        <v>129</v>
      </c>
      <c r="AH1186" s="31" t="s">
        <v>144</v>
      </c>
      <c r="AI1186" s="31" t="s">
        <v>12387</v>
      </c>
      <c r="AJ1186" s="31">
        <f t="shared" si="200"/>
        <v>0</v>
      </c>
      <c r="AK1186" s="34">
        <f t="shared" si="201"/>
        <v>-99</v>
      </c>
      <c r="AL1186" s="30">
        <f t="shared" si="202"/>
        <v>-99</v>
      </c>
      <c r="AM1186" s="5">
        <f t="shared" si="206"/>
        <v>10.41</v>
      </c>
      <c r="AN1186" s="5">
        <f t="shared" si="207"/>
        <v>0</v>
      </c>
      <c r="AO1186" s="30">
        <f t="shared" si="208"/>
        <v>0</v>
      </c>
      <c r="AP1186" s="30">
        <f t="shared" si="203"/>
        <v>0</v>
      </c>
      <c r="AQ1186" t="str">
        <f t="shared" si="204"/>
        <v>1978 - 1992</v>
      </c>
      <c r="AR1186" s="2">
        <f t="shared" si="205"/>
        <v>1989</v>
      </c>
      <c r="AS1186" s="2">
        <f t="shared" si="209"/>
        <v>-99</v>
      </c>
      <c r="AT1186" s="31" t="s">
        <v>50</v>
      </c>
      <c r="AU1186" s="31" t="s">
        <v>50</v>
      </c>
      <c r="AV1186" s="31" t="s">
        <v>66</v>
      </c>
      <c r="AW1186" s="31" t="s">
        <v>57</v>
      </c>
      <c r="AX1186" s="31" t="s">
        <v>50</v>
      </c>
      <c r="AY1186" s="31" t="s">
        <v>50</v>
      </c>
      <c r="AZ1186" s="31" t="s">
        <v>144</v>
      </c>
      <c r="BA1186" s="31" t="s">
        <v>12387</v>
      </c>
      <c r="BB1186" s="31" t="s">
        <v>50</v>
      </c>
      <c r="BC1186" s="31" t="s">
        <v>50</v>
      </c>
      <c r="BD1186" s="31" t="s">
        <v>50</v>
      </c>
      <c r="BE1186" s="31" t="s">
        <v>50</v>
      </c>
      <c r="BF1186" s="31" t="s">
        <v>50</v>
      </c>
    </row>
    <row r="1187" spans="1:58" ht="45" x14ac:dyDescent="0.25">
      <c r="A1187" s="31" t="s">
        <v>3632</v>
      </c>
      <c r="B1187" s="31" t="s">
        <v>49</v>
      </c>
      <c r="C1187" s="32">
        <v>26</v>
      </c>
      <c r="D1187" s="31" t="s">
        <v>97</v>
      </c>
      <c r="E1187" s="31" t="s">
        <v>70</v>
      </c>
      <c r="F1187" s="31" t="s">
        <v>71</v>
      </c>
      <c r="G1187" s="31" t="s">
        <v>96</v>
      </c>
      <c r="H1187" s="31" t="s">
        <v>194</v>
      </c>
      <c r="I1187" s="31" t="s">
        <v>97</v>
      </c>
      <c r="J1187" s="31" t="s">
        <v>54</v>
      </c>
      <c r="K1187" s="31" t="s">
        <v>54</v>
      </c>
      <c r="L1187" s="31" t="s">
        <v>55</v>
      </c>
      <c r="M1187" s="31" t="s">
        <v>72</v>
      </c>
      <c r="N1187" s="31" t="s">
        <v>50</v>
      </c>
      <c r="O1187" s="31" t="s">
        <v>57</v>
      </c>
      <c r="P1187" s="31" t="s">
        <v>50</v>
      </c>
      <c r="Q1187" s="31" t="s">
        <v>50</v>
      </c>
      <c r="R1187" s="31" t="s">
        <v>129</v>
      </c>
      <c r="S1187" s="31" t="s">
        <v>59</v>
      </c>
      <c r="T1187" s="31" t="s">
        <v>60</v>
      </c>
      <c r="U1187" s="31" t="s">
        <v>60</v>
      </c>
      <c r="V1187" s="31" t="s">
        <v>50</v>
      </c>
      <c r="W1187" s="31" t="s">
        <v>50</v>
      </c>
      <c r="X1187" s="31" t="s">
        <v>50</v>
      </c>
      <c r="Y1187" s="31" t="s">
        <v>50</v>
      </c>
      <c r="Z1187" s="31" t="s">
        <v>62</v>
      </c>
      <c r="AA1187" s="31" t="s">
        <v>50</v>
      </c>
      <c r="AB1187" s="31" t="s">
        <v>50</v>
      </c>
      <c r="AC1187" s="31" t="s">
        <v>63</v>
      </c>
      <c r="AD1187" s="31" t="s">
        <v>50</v>
      </c>
      <c r="AE1187" s="2">
        <f t="shared" si="199"/>
        <v>36</v>
      </c>
      <c r="AF1187" s="31" t="s">
        <v>52</v>
      </c>
      <c r="AG1187" s="31" t="s">
        <v>129</v>
      </c>
      <c r="AH1187" s="31" t="s">
        <v>144</v>
      </c>
      <c r="AI1187" s="31" t="s">
        <v>12388</v>
      </c>
      <c r="AJ1187" s="31">
        <f t="shared" si="200"/>
        <v>0</v>
      </c>
      <c r="AK1187" s="34">
        <f t="shared" si="201"/>
        <v>-99</v>
      </c>
      <c r="AL1187" s="30">
        <f t="shared" si="202"/>
        <v>-99</v>
      </c>
      <c r="AM1187" s="5">
        <f t="shared" si="206"/>
        <v>10.41</v>
      </c>
      <c r="AN1187" s="5">
        <f t="shared" si="207"/>
        <v>0</v>
      </c>
      <c r="AO1187" s="30">
        <f t="shared" si="208"/>
        <v>0</v>
      </c>
      <c r="AP1187" s="30">
        <f t="shared" si="203"/>
        <v>0</v>
      </c>
      <c r="AQ1187" t="str">
        <f t="shared" si="204"/>
        <v>1978 - 1992</v>
      </c>
      <c r="AR1187" s="2">
        <f t="shared" si="205"/>
        <v>1989</v>
      </c>
      <c r="AS1187" s="2">
        <f t="shared" si="209"/>
        <v>-99</v>
      </c>
      <c r="AT1187" s="31" t="s">
        <v>50</v>
      </c>
      <c r="AU1187" s="31" t="s">
        <v>50</v>
      </c>
      <c r="AV1187" s="31" t="s">
        <v>66</v>
      </c>
      <c r="AW1187" s="31" t="s">
        <v>57</v>
      </c>
      <c r="AX1187" s="31" t="s">
        <v>50</v>
      </c>
      <c r="AY1187" s="31" t="s">
        <v>50</v>
      </c>
      <c r="AZ1187" s="31" t="s">
        <v>144</v>
      </c>
      <c r="BA1187" s="31" t="s">
        <v>12388</v>
      </c>
      <c r="BB1187" s="31" t="s">
        <v>50</v>
      </c>
      <c r="BC1187" s="31" t="s">
        <v>50</v>
      </c>
      <c r="BD1187" s="31" t="s">
        <v>50</v>
      </c>
      <c r="BE1187" s="31" t="s">
        <v>50</v>
      </c>
      <c r="BF1187" s="31" t="s">
        <v>50</v>
      </c>
    </row>
    <row r="1188" spans="1:58" ht="45" x14ac:dyDescent="0.25">
      <c r="A1188" s="31" t="s">
        <v>573</v>
      </c>
      <c r="B1188" s="31" t="s">
        <v>49</v>
      </c>
      <c r="C1188" s="32">
        <v>1</v>
      </c>
      <c r="D1188" s="31" t="s">
        <v>50</v>
      </c>
      <c r="E1188" s="31" t="s">
        <v>70</v>
      </c>
      <c r="F1188" s="31" t="s">
        <v>71</v>
      </c>
      <c r="G1188" s="31" t="s">
        <v>50</v>
      </c>
      <c r="H1188" s="31" t="s">
        <v>50</v>
      </c>
      <c r="I1188" s="31" t="s">
        <v>53</v>
      </c>
      <c r="J1188" s="31" t="s">
        <v>54</v>
      </c>
      <c r="K1188" s="31" t="s">
        <v>54</v>
      </c>
      <c r="L1188" s="31" t="s">
        <v>55</v>
      </c>
      <c r="M1188" s="31" t="s">
        <v>72</v>
      </c>
      <c r="N1188" s="31" t="s">
        <v>50</v>
      </c>
      <c r="O1188" s="31" t="s">
        <v>66</v>
      </c>
      <c r="P1188" s="31" t="s">
        <v>50</v>
      </c>
      <c r="Q1188" s="31" t="s">
        <v>300</v>
      </c>
      <c r="R1188" s="31" t="s">
        <v>74</v>
      </c>
      <c r="S1188" s="31" t="s">
        <v>59</v>
      </c>
      <c r="T1188" s="31" t="s">
        <v>50</v>
      </c>
      <c r="U1188" s="31" t="s">
        <v>50</v>
      </c>
      <c r="V1188" s="31" t="s">
        <v>66</v>
      </c>
      <c r="W1188" s="31" t="s">
        <v>50</v>
      </c>
      <c r="X1188" s="31" t="s">
        <v>116</v>
      </c>
      <c r="Y1188" s="31" t="s">
        <v>50</v>
      </c>
      <c r="Z1188" s="31" t="s">
        <v>62</v>
      </c>
      <c r="AA1188" s="31" t="s">
        <v>50</v>
      </c>
      <c r="AB1188" s="31" t="s">
        <v>50</v>
      </c>
      <c r="AC1188" s="31" t="s">
        <v>87</v>
      </c>
      <c r="AD1188" s="31" t="s">
        <v>72</v>
      </c>
      <c r="AE1188" s="2">
        <f t="shared" si="199"/>
        <v>36</v>
      </c>
      <c r="AF1188" s="31" t="s">
        <v>52</v>
      </c>
      <c r="AG1188" s="31" t="s">
        <v>129</v>
      </c>
      <c r="AH1188" s="31" t="s">
        <v>574</v>
      </c>
      <c r="AI1188" s="31" t="s">
        <v>12389</v>
      </c>
      <c r="AJ1188" s="31">
        <f t="shared" si="200"/>
        <v>0</v>
      </c>
      <c r="AK1188" s="34">
        <f t="shared" si="201"/>
        <v>-99</v>
      </c>
      <c r="AL1188" s="30">
        <f t="shared" si="202"/>
        <v>-99</v>
      </c>
      <c r="AM1188" s="5">
        <f t="shared" si="206"/>
        <v>594.34</v>
      </c>
      <c r="AN1188" s="5">
        <f t="shared" si="207"/>
        <v>0</v>
      </c>
      <c r="AO1188" s="30">
        <f t="shared" si="208"/>
        <v>0</v>
      </c>
      <c r="AP1188" s="30">
        <f t="shared" si="203"/>
        <v>0</v>
      </c>
      <c r="AQ1188" t="str">
        <f t="shared" si="204"/>
        <v>1978 - 1992</v>
      </c>
      <c r="AR1188" s="2">
        <f t="shared" si="205"/>
        <v>1990</v>
      </c>
      <c r="AS1188" s="2">
        <f t="shared" si="209"/>
        <v>-99</v>
      </c>
      <c r="AT1188" s="31" t="s">
        <v>50</v>
      </c>
      <c r="AU1188" s="31" t="s">
        <v>50</v>
      </c>
      <c r="AV1188" s="31" t="s">
        <v>66</v>
      </c>
      <c r="AW1188" s="31" t="s">
        <v>57</v>
      </c>
      <c r="AX1188" s="31" t="s">
        <v>184</v>
      </c>
      <c r="AY1188" s="31" t="s">
        <v>171</v>
      </c>
      <c r="AZ1188" s="31" t="s">
        <v>50</v>
      </c>
      <c r="BA1188" s="31" t="s">
        <v>50</v>
      </c>
      <c r="BB1188" s="31" t="s">
        <v>50</v>
      </c>
      <c r="BC1188" s="31" t="s">
        <v>50</v>
      </c>
      <c r="BD1188" s="31" t="s">
        <v>50</v>
      </c>
      <c r="BE1188" s="31" t="s">
        <v>50</v>
      </c>
      <c r="BF1188" s="31" t="s">
        <v>50</v>
      </c>
    </row>
    <row r="1189" spans="1:58" ht="45" x14ac:dyDescent="0.25">
      <c r="A1189" s="31" t="s">
        <v>1176</v>
      </c>
      <c r="B1189" s="31" t="s">
        <v>49</v>
      </c>
      <c r="C1189" s="32">
        <v>2</v>
      </c>
      <c r="D1189" s="31" t="s">
        <v>50</v>
      </c>
      <c r="E1189" s="31" t="s">
        <v>85</v>
      </c>
      <c r="F1189" s="31" t="s">
        <v>70</v>
      </c>
      <c r="G1189" s="31" t="s">
        <v>50</v>
      </c>
      <c r="H1189" s="31" t="s">
        <v>50</v>
      </c>
      <c r="I1189" s="31" t="s">
        <v>53</v>
      </c>
      <c r="J1189" s="31" t="s">
        <v>54</v>
      </c>
      <c r="K1189" s="31" t="s">
        <v>54</v>
      </c>
      <c r="L1189" s="31" t="s">
        <v>55</v>
      </c>
      <c r="M1189" s="31" t="s">
        <v>72</v>
      </c>
      <c r="N1189" s="31" t="s">
        <v>50</v>
      </c>
      <c r="O1189" s="31" t="s">
        <v>66</v>
      </c>
      <c r="P1189" s="31" t="s">
        <v>752</v>
      </c>
      <c r="Q1189" s="31" t="s">
        <v>50</v>
      </c>
      <c r="R1189" s="31" t="s">
        <v>74</v>
      </c>
      <c r="S1189" s="31" t="s">
        <v>59</v>
      </c>
      <c r="T1189" s="31" t="s">
        <v>60</v>
      </c>
      <c r="U1189" s="31" t="s">
        <v>60</v>
      </c>
      <c r="V1189" s="31" t="s">
        <v>60</v>
      </c>
      <c r="W1189" s="31" t="s">
        <v>50</v>
      </c>
      <c r="X1189" s="31" t="s">
        <v>50</v>
      </c>
      <c r="Y1189" s="31" t="s">
        <v>50</v>
      </c>
      <c r="Z1189" s="31" t="s">
        <v>62</v>
      </c>
      <c r="AA1189" s="31" t="s">
        <v>50</v>
      </c>
      <c r="AB1189" s="31" t="s">
        <v>50</v>
      </c>
      <c r="AC1189" s="31" t="s">
        <v>87</v>
      </c>
      <c r="AD1189" s="31" t="s">
        <v>72</v>
      </c>
      <c r="AE1189" s="2">
        <f t="shared" si="199"/>
        <v>36</v>
      </c>
      <c r="AF1189" s="31" t="s">
        <v>52</v>
      </c>
      <c r="AG1189" s="31" t="s">
        <v>129</v>
      </c>
      <c r="AH1189" s="31" t="s">
        <v>924</v>
      </c>
      <c r="AI1189" s="31" t="s">
        <v>12390</v>
      </c>
      <c r="AJ1189" s="31">
        <f t="shared" si="200"/>
        <v>0</v>
      </c>
      <c r="AK1189" s="34">
        <f t="shared" si="201"/>
        <v>-99</v>
      </c>
      <c r="AL1189" s="30">
        <f t="shared" si="202"/>
        <v>-99</v>
      </c>
      <c r="AM1189" s="5">
        <f t="shared" si="206"/>
        <v>103.33</v>
      </c>
      <c r="AN1189" s="5">
        <f t="shared" si="207"/>
        <v>0</v>
      </c>
      <c r="AO1189" s="30">
        <f t="shared" si="208"/>
        <v>0</v>
      </c>
      <c r="AP1189" s="30">
        <f t="shared" si="203"/>
        <v>0</v>
      </c>
      <c r="AQ1189" t="str">
        <f t="shared" si="204"/>
        <v>1993 - 2001</v>
      </c>
      <c r="AR1189" s="2">
        <f t="shared" si="205"/>
        <v>1993</v>
      </c>
      <c r="AS1189" s="2">
        <f t="shared" si="209"/>
        <v>-99</v>
      </c>
      <c r="AT1189" s="31" t="s">
        <v>50</v>
      </c>
      <c r="AU1189" s="31" t="s">
        <v>50</v>
      </c>
      <c r="AV1189" s="31" t="s">
        <v>141</v>
      </c>
      <c r="AW1189" s="31" t="s">
        <v>86</v>
      </c>
      <c r="AX1189" s="31" t="s">
        <v>50</v>
      </c>
      <c r="AY1189" s="31" t="s">
        <v>50</v>
      </c>
      <c r="AZ1189" s="31" t="s">
        <v>924</v>
      </c>
      <c r="BA1189" s="31" t="s">
        <v>12390</v>
      </c>
      <c r="BB1189" s="31" t="s">
        <v>50</v>
      </c>
      <c r="BC1189" s="31" t="s">
        <v>50</v>
      </c>
      <c r="BD1189" s="31" t="s">
        <v>50</v>
      </c>
      <c r="BE1189" s="31" t="s">
        <v>50</v>
      </c>
      <c r="BF1189" s="31" t="s">
        <v>50</v>
      </c>
    </row>
    <row r="1190" spans="1:58" ht="45" x14ac:dyDescent="0.25">
      <c r="A1190" s="31" t="s">
        <v>577</v>
      </c>
      <c r="B1190" s="31" t="s">
        <v>49</v>
      </c>
      <c r="C1190" s="32">
        <v>7</v>
      </c>
      <c r="D1190" s="31" t="s">
        <v>50</v>
      </c>
      <c r="E1190" s="31" t="s">
        <v>71</v>
      </c>
      <c r="F1190" s="31" t="s">
        <v>96</v>
      </c>
      <c r="G1190" s="31" t="s">
        <v>50</v>
      </c>
      <c r="H1190" s="31" t="s">
        <v>50</v>
      </c>
      <c r="I1190" s="31" t="s">
        <v>53</v>
      </c>
      <c r="J1190" s="31" t="s">
        <v>54</v>
      </c>
      <c r="K1190" s="31" t="s">
        <v>54</v>
      </c>
      <c r="L1190" s="31" t="s">
        <v>128</v>
      </c>
      <c r="M1190" s="31" t="s">
        <v>72</v>
      </c>
      <c r="N1190" s="31" t="s">
        <v>50</v>
      </c>
      <c r="O1190" s="31" t="s">
        <v>57</v>
      </c>
      <c r="P1190" s="31" t="s">
        <v>143</v>
      </c>
      <c r="Q1190" s="31" t="s">
        <v>50</v>
      </c>
      <c r="R1190" s="31" t="s">
        <v>74</v>
      </c>
      <c r="S1190" s="31" t="s">
        <v>59</v>
      </c>
      <c r="T1190" s="31" t="s">
        <v>60</v>
      </c>
      <c r="U1190" s="31" t="s">
        <v>60</v>
      </c>
      <c r="V1190" s="31" t="s">
        <v>60</v>
      </c>
      <c r="W1190" s="31" t="s">
        <v>50</v>
      </c>
      <c r="X1190" s="31" t="s">
        <v>50</v>
      </c>
      <c r="Y1190" s="31" t="s">
        <v>50</v>
      </c>
      <c r="Z1190" s="31" t="s">
        <v>62</v>
      </c>
      <c r="AA1190" s="31" t="s">
        <v>50</v>
      </c>
      <c r="AB1190" s="31" t="s">
        <v>50</v>
      </c>
      <c r="AC1190" s="31" t="s">
        <v>87</v>
      </c>
      <c r="AD1190" s="31" t="s">
        <v>72</v>
      </c>
      <c r="AE1190" s="2">
        <f t="shared" si="199"/>
        <v>36</v>
      </c>
      <c r="AF1190" s="31" t="s">
        <v>52</v>
      </c>
      <c r="AG1190" s="31" t="s">
        <v>129</v>
      </c>
      <c r="AH1190" s="31" t="s">
        <v>578</v>
      </c>
      <c r="AI1190" s="31" t="s">
        <v>581</v>
      </c>
      <c r="AJ1190" s="31">
        <f t="shared" si="200"/>
        <v>1</v>
      </c>
      <c r="AK1190" s="34">
        <f t="shared" si="201"/>
        <v>7</v>
      </c>
      <c r="AL1190" s="30">
        <f t="shared" si="202"/>
        <v>7</v>
      </c>
      <c r="AM1190" s="5">
        <f t="shared" si="206"/>
        <v>74.599999999999994</v>
      </c>
      <c r="AN1190" s="5">
        <f t="shared" si="207"/>
        <v>36</v>
      </c>
      <c r="AO1190" s="30">
        <f t="shared" si="208"/>
        <v>468</v>
      </c>
      <c r="AP1190" s="30">
        <f t="shared" si="203"/>
        <v>468</v>
      </c>
      <c r="AQ1190" t="str">
        <f t="shared" si="204"/>
        <v>Before 1978</v>
      </c>
      <c r="AR1190" s="2">
        <f t="shared" si="205"/>
        <v>1972</v>
      </c>
      <c r="AS1190" s="2">
        <f t="shared" si="209"/>
        <v>13</v>
      </c>
      <c r="AT1190" s="31" t="s">
        <v>99</v>
      </c>
      <c r="AU1190" s="31" t="s">
        <v>100</v>
      </c>
      <c r="AV1190" s="31" t="s">
        <v>141</v>
      </c>
      <c r="AW1190" s="31" t="s">
        <v>86</v>
      </c>
      <c r="AX1190" s="31" t="s">
        <v>50</v>
      </c>
      <c r="AY1190" s="31" t="s">
        <v>50</v>
      </c>
      <c r="AZ1190" s="31" t="s">
        <v>50</v>
      </c>
      <c r="BA1190" s="31" t="s">
        <v>50</v>
      </c>
      <c r="BB1190" s="31" t="s">
        <v>50</v>
      </c>
      <c r="BC1190" s="31" t="s">
        <v>50</v>
      </c>
      <c r="BD1190" s="31" t="s">
        <v>50</v>
      </c>
      <c r="BE1190" s="31" t="s">
        <v>50</v>
      </c>
      <c r="BF1190" s="31" t="s">
        <v>50</v>
      </c>
    </row>
    <row r="1191" spans="1:58" ht="45" x14ac:dyDescent="0.25">
      <c r="A1191" s="31" t="s">
        <v>3756</v>
      </c>
      <c r="B1191" s="31" t="s">
        <v>198</v>
      </c>
      <c r="C1191" s="32">
        <v>4</v>
      </c>
      <c r="D1191" s="31" t="s">
        <v>50</v>
      </c>
      <c r="E1191" s="31" t="s">
        <v>194</v>
      </c>
      <c r="F1191" s="31" t="s">
        <v>92</v>
      </c>
      <c r="G1191" s="31" t="s">
        <v>50</v>
      </c>
      <c r="H1191" s="31" t="s">
        <v>50</v>
      </c>
      <c r="I1191" s="31" t="s">
        <v>53</v>
      </c>
      <c r="J1191" s="31" t="s">
        <v>54</v>
      </c>
      <c r="K1191" s="31" t="s">
        <v>54</v>
      </c>
      <c r="L1191" s="31" t="s">
        <v>55</v>
      </c>
      <c r="M1191" s="31" t="s">
        <v>72</v>
      </c>
      <c r="N1191" s="31" t="s">
        <v>50</v>
      </c>
      <c r="O1191" s="31" t="s">
        <v>57</v>
      </c>
      <c r="P1191" s="31" t="s">
        <v>50</v>
      </c>
      <c r="Q1191" s="31" t="s">
        <v>50</v>
      </c>
      <c r="R1191" s="31" t="s">
        <v>86</v>
      </c>
      <c r="S1191" s="31" t="s">
        <v>59</v>
      </c>
      <c r="T1191" s="31" t="s">
        <v>60</v>
      </c>
      <c r="U1191" s="31" t="s">
        <v>60</v>
      </c>
      <c r="V1191" s="31" t="s">
        <v>66</v>
      </c>
      <c r="W1191" s="31" t="s">
        <v>50</v>
      </c>
      <c r="X1191" s="31" t="s">
        <v>161</v>
      </c>
      <c r="Y1191" s="31" t="s">
        <v>50</v>
      </c>
      <c r="Z1191" s="31" t="s">
        <v>62</v>
      </c>
      <c r="AA1191" s="31" t="s">
        <v>50</v>
      </c>
      <c r="AB1191" s="31" t="s">
        <v>50</v>
      </c>
      <c r="AC1191" s="31" t="s">
        <v>63</v>
      </c>
      <c r="AD1191" s="31" t="s">
        <v>72</v>
      </c>
      <c r="AE1191" s="2">
        <f t="shared" si="199"/>
        <v>36</v>
      </c>
      <c r="AF1191" s="31" t="s">
        <v>52</v>
      </c>
      <c r="AG1191" s="31" t="s">
        <v>129</v>
      </c>
      <c r="AH1191" s="31" t="s">
        <v>144</v>
      </c>
      <c r="AI1191" s="31" t="s">
        <v>12391</v>
      </c>
      <c r="AJ1191" s="31">
        <f t="shared" si="200"/>
        <v>0</v>
      </c>
      <c r="AK1191" s="34">
        <f t="shared" si="201"/>
        <v>-99</v>
      </c>
      <c r="AL1191" s="30">
        <f t="shared" si="202"/>
        <v>-99</v>
      </c>
      <c r="AM1191" s="5">
        <f t="shared" si="206"/>
        <v>59.59</v>
      </c>
      <c r="AN1191" s="5">
        <f t="shared" si="207"/>
        <v>0</v>
      </c>
      <c r="AO1191" s="30">
        <f t="shared" si="208"/>
        <v>0</v>
      </c>
      <c r="AP1191" s="30">
        <f t="shared" si="203"/>
        <v>0</v>
      </c>
      <c r="AQ1191">
        <f t="shared" si="204"/>
        <v>0</v>
      </c>
      <c r="AR1191" s="2">
        <f t="shared" si="205"/>
        <v>0</v>
      </c>
      <c r="AS1191" s="2">
        <f t="shared" si="209"/>
        <v>-99</v>
      </c>
      <c r="AT1191" s="31" t="s">
        <v>50</v>
      </c>
      <c r="AU1191" s="31" t="s">
        <v>50</v>
      </c>
      <c r="AV1191" s="31" t="s">
        <v>141</v>
      </c>
      <c r="AW1191" s="31" t="s">
        <v>86</v>
      </c>
      <c r="AX1191" s="31" t="s">
        <v>50</v>
      </c>
      <c r="AY1191" s="31" t="s">
        <v>50</v>
      </c>
      <c r="AZ1191" s="31" t="s">
        <v>144</v>
      </c>
      <c r="BA1191" s="31" t="s">
        <v>12391</v>
      </c>
      <c r="BB1191" s="31" t="s">
        <v>50</v>
      </c>
      <c r="BC1191" s="31" t="s">
        <v>50</v>
      </c>
      <c r="BD1191" s="31" t="s">
        <v>50</v>
      </c>
      <c r="BE1191" s="31" t="s">
        <v>50</v>
      </c>
      <c r="BF1191" s="31" t="s">
        <v>50</v>
      </c>
    </row>
    <row r="1192" spans="1:58" ht="45" x14ac:dyDescent="0.25">
      <c r="A1192" s="31" t="s">
        <v>3759</v>
      </c>
      <c r="B1192" s="31" t="s">
        <v>49</v>
      </c>
      <c r="C1192" s="32">
        <v>4</v>
      </c>
      <c r="D1192" s="31" t="s">
        <v>50</v>
      </c>
      <c r="E1192" s="31" t="s">
        <v>85</v>
      </c>
      <c r="F1192" s="31" t="s">
        <v>70</v>
      </c>
      <c r="G1192" s="31" t="s">
        <v>50</v>
      </c>
      <c r="H1192" s="31" t="s">
        <v>50</v>
      </c>
      <c r="I1192" s="31" t="s">
        <v>53</v>
      </c>
      <c r="J1192" s="31" t="s">
        <v>54</v>
      </c>
      <c r="K1192" s="31" t="s">
        <v>54</v>
      </c>
      <c r="L1192" s="31" t="s">
        <v>55</v>
      </c>
      <c r="M1192" s="31" t="s">
        <v>72</v>
      </c>
      <c r="N1192" s="31" t="s">
        <v>50</v>
      </c>
      <c r="O1192" s="31" t="s">
        <v>57</v>
      </c>
      <c r="P1192" s="31" t="s">
        <v>409</v>
      </c>
      <c r="Q1192" s="31" t="s">
        <v>50</v>
      </c>
      <c r="R1192" s="31" t="s">
        <v>58</v>
      </c>
      <c r="S1192" s="31" t="s">
        <v>53</v>
      </c>
      <c r="T1192" s="31" t="s">
        <v>60</v>
      </c>
      <c r="U1192" s="31" t="s">
        <v>60</v>
      </c>
      <c r="V1192" s="31" t="s">
        <v>66</v>
      </c>
      <c r="W1192" s="31" t="s">
        <v>50</v>
      </c>
      <c r="X1192" s="31" t="s">
        <v>116</v>
      </c>
      <c r="Y1192" s="31" t="s">
        <v>60</v>
      </c>
      <c r="Z1192" s="31" t="s">
        <v>62</v>
      </c>
      <c r="AA1192" s="31" t="s">
        <v>50</v>
      </c>
      <c r="AB1192" s="31" t="s">
        <v>50</v>
      </c>
      <c r="AC1192" s="31" t="s">
        <v>87</v>
      </c>
      <c r="AD1192" s="31" t="s">
        <v>72</v>
      </c>
      <c r="AE1192" s="2">
        <f t="shared" si="199"/>
        <v>36</v>
      </c>
      <c r="AF1192" s="31" t="s">
        <v>52</v>
      </c>
      <c r="AG1192" s="31" t="s">
        <v>129</v>
      </c>
      <c r="AH1192" s="31" t="s">
        <v>924</v>
      </c>
      <c r="AI1192" s="31" t="s">
        <v>12392</v>
      </c>
      <c r="AJ1192" s="31">
        <f t="shared" si="200"/>
        <v>0</v>
      </c>
      <c r="AK1192" s="34">
        <f t="shared" si="201"/>
        <v>-99</v>
      </c>
      <c r="AL1192" s="30">
        <f t="shared" si="202"/>
        <v>-99</v>
      </c>
      <c r="AM1192" s="5">
        <f t="shared" si="206"/>
        <v>105.88</v>
      </c>
      <c r="AN1192" s="5">
        <f t="shared" si="207"/>
        <v>0</v>
      </c>
      <c r="AO1192" s="30">
        <f t="shared" si="208"/>
        <v>0</v>
      </c>
      <c r="AP1192" s="30">
        <f t="shared" si="203"/>
        <v>0</v>
      </c>
      <c r="AQ1192" t="str">
        <f t="shared" si="204"/>
        <v>1978 - 1992</v>
      </c>
      <c r="AR1192" s="2">
        <f t="shared" si="205"/>
        <v>1988</v>
      </c>
      <c r="AS1192" s="2">
        <f t="shared" si="209"/>
        <v>-99</v>
      </c>
      <c r="AT1192" s="31" t="s">
        <v>50</v>
      </c>
      <c r="AU1192" s="31" t="s">
        <v>50</v>
      </c>
      <c r="AV1192" s="31" t="s">
        <v>141</v>
      </c>
      <c r="AW1192" s="31" t="s">
        <v>86</v>
      </c>
      <c r="AX1192" s="31" t="s">
        <v>50</v>
      </c>
      <c r="AY1192" s="31" t="s">
        <v>50</v>
      </c>
      <c r="AZ1192" s="31" t="s">
        <v>924</v>
      </c>
      <c r="BA1192" s="31" t="s">
        <v>12392</v>
      </c>
      <c r="BB1192" s="31" t="s">
        <v>50</v>
      </c>
      <c r="BC1192" s="31" t="s">
        <v>50</v>
      </c>
      <c r="BD1192" s="31" t="s">
        <v>50</v>
      </c>
      <c r="BE1192" s="31" t="s">
        <v>50</v>
      </c>
      <c r="BF1192" s="31" t="s">
        <v>50</v>
      </c>
    </row>
    <row r="1193" spans="1:58" ht="45" x14ac:dyDescent="0.25">
      <c r="A1193" s="31" t="s">
        <v>3780</v>
      </c>
      <c r="B1193" s="31" t="s">
        <v>49</v>
      </c>
      <c r="C1193" s="32">
        <v>5</v>
      </c>
      <c r="D1193" s="31" t="s">
        <v>50</v>
      </c>
      <c r="E1193" s="31" t="s">
        <v>96</v>
      </c>
      <c r="F1193" s="31" t="s">
        <v>194</v>
      </c>
      <c r="G1193" s="31" t="s">
        <v>50</v>
      </c>
      <c r="H1193" s="31" t="s">
        <v>50</v>
      </c>
      <c r="I1193" s="31" t="s">
        <v>97</v>
      </c>
      <c r="J1193" s="31" t="s">
        <v>54</v>
      </c>
      <c r="K1193" s="31" t="s">
        <v>54</v>
      </c>
      <c r="L1193" s="31" t="s">
        <v>55</v>
      </c>
      <c r="M1193" s="31" t="s">
        <v>72</v>
      </c>
      <c r="N1193" s="31" t="s">
        <v>50</v>
      </c>
      <c r="O1193" s="31" t="s">
        <v>57</v>
      </c>
      <c r="P1193" s="31" t="s">
        <v>50</v>
      </c>
      <c r="Q1193" s="31" t="s">
        <v>50</v>
      </c>
      <c r="R1193" s="31" t="s">
        <v>74</v>
      </c>
      <c r="S1193" s="31" t="s">
        <v>59</v>
      </c>
      <c r="T1193" s="31" t="s">
        <v>60</v>
      </c>
      <c r="U1193" s="31" t="s">
        <v>60</v>
      </c>
      <c r="V1193" s="31" t="s">
        <v>60</v>
      </c>
      <c r="W1193" s="31" t="s">
        <v>50</v>
      </c>
      <c r="X1193" s="31" t="s">
        <v>50</v>
      </c>
      <c r="Y1193" s="31" t="s">
        <v>50</v>
      </c>
      <c r="Z1193" s="31" t="s">
        <v>62</v>
      </c>
      <c r="AA1193" s="31" t="s">
        <v>50</v>
      </c>
      <c r="AB1193" s="31" t="s">
        <v>50</v>
      </c>
      <c r="AC1193" s="31" t="s">
        <v>87</v>
      </c>
      <c r="AD1193" s="31" t="s">
        <v>72</v>
      </c>
      <c r="AE1193" s="2">
        <f t="shared" si="199"/>
        <v>36</v>
      </c>
      <c r="AF1193" s="31" t="s">
        <v>52</v>
      </c>
      <c r="AG1193" s="31" t="s">
        <v>129</v>
      </c>
      <c r="AH1193" s="31" t="s">
        <v>152</v>
      </c>
      <c r="AI1193" s="31" t="s">
        <v>12393</v>
      </c>
      <c r="AJ1193" s="31">
        <f t="shared" si="200"/>
        <v>0</v>
      </c>
      <c r="AK1193" s="34">
        <f t="shared" si="201"/>
        <v>-99</v>
      </c>
      <c r="AL1193" s="30">
        <f t="shared" si="202"/>
        <v>-99</v>
      </c>
      <c r="AM1193" s="5">
        <f t="shared" si="206"/>
        <v>105.88</v>
      </c>
      <c r="AN1193" s="5">
        <f t="shared" si="207"/>
        <v>0</v>
      </c>
      <c r="AO1193" s="30">
        <f t="shared" si="208"/>
        <v>0</v>
      </c>
      <c r="AP1193" s="30">
        <f t="shared" si="203"/>
        <v>0</v>
      </c>
      <c r="AQ1193" t="str">
        <f t="shared" si="204"/>
        <v>1993 - 2001</v>
      </c>
      <c r="AR1193" s="2">
        <f t="shared" si="205"/>
        <v>2001</v>
      </c>
      <c r="AS1193" s="2">
        <f t="shared" si="209"/>
        <v>-99</v>
      </c>
      <c r="AT1193" s="31" t="s">
        <v>50</v>
      </c>
      <c r="AU1193" s="31" t="s">
        <v>50</v>
      </c>
      <c r="AV1193" s="31" t="s">
        <v>141</v>
      </c>
      <c r="AW1193" s="31" t="s">
        <v>86</v>
      </c>
      <c r="AX1193" s="31" t="s">
        <v>50</v>
      </c>
      <c r="AY1193" s="31" t="s">
        <v>50</v>
      </c>
      <c r="AZ1193" s="31" t="s">
        <v>152</v>
      </c>
      <c r="BA1193" s="31" t="s">
        <v>12393</v>
      </c>
      <c r="BB1193" s="31" t="s">
        <v>50</v>
      </c>
      <c r="BC1193" s="31" t="s">
        <v>50</v>
      </c>
      <c r="BD1193" s="31" t="s">
        <v>50</v>
      </c>
      <c r="BE1193" s="31" t="s">
        <v>50</v>
      </c>
      <c r="BF1193" s="31" t="s">
        <v>50</v>
      </c>
    </row>
    <row r="1194" spans="1:58" ht="45" x14ac:dyDescent="0.25">
      <c r="A1194" s="31" t="s">
        <v>3780</v>
      </c>
      <c r="B1194" s="31" t="s">
        <v>49</v>
      </c>
      <c r="C1194" s="32">
        <v>7</v>
      </c>
      <c r="D1194" s="31" t="s">
        <v>50</v>
      </c>
      <c r="E1194" s="31" t="s">
        <v>96</v>
      </c>
      <c r="F1194" s="31" t="s">
        <v>194</v>
      </c>
      <c r="G1194" s="31" t="s">
        <v>50</v>
      </c>
      <c r="H1194" s="31" t="s">
        <v>50</v>
      </c>
      <c r="I1194" s="31" t="s">
        <v>97</v>
      </c>
      <c r="J1194" s="31" t="s">
        <v>54</v>
      </c>
      <c r="K1194" s="31" t="s">
        <v>54</v>
      </c>
      <c r="L1194" s="31" t="s">
        <v>128</v>
      </c>
      <c r="M1194" s="31" t="s">
        <v>72</v>
      </c>
      <c r="N1194" s="31" t="s">
        <v>50</v>
      </c>
      <c r="O1194" s="31" t="s">
        <v>66</v>
      </c>
      <c r="P1194" s="31" t="s">
        <v>50</v>
      </c>
      <c r="Q1194" s="31" t="s">
        <v>50</v>
      </c>
      <c r="R1194" s="31" t="s">
        <v>74</v>
      </c>
      <c r="S1194" s="31" t="s">
        <v>59</v>
      </c>
      <c r="T1194" s="31" t="s">
        <v>60</v>
      </c>
      <c r="U1194" s="31" t="s">
        <v>60</v>
      </c>
      <c r="V1194" s="31" t="s">
        <v>60</v>
      </c>
      <c r="W1194" s="31" t="s">
        <v>50</v>
      </c>
      <c r="X1194" s="31" t="s">
        <v>50</v>
      </c>
      <c r="Y1194" s="31" t="s">
        <v>50</v>
      </c>
      <c r="Z1194" s="31" t="s">
        <v>62</v>
      </c>
      <c r="AA1194" s="31" t="s">
        <v>50</v>
      </c>
      <c r="AB1194" s="31" t="s">
        <v>50</v>
      </c>
      <c r="AC1194" s="31" t="s">
        <v>87</v>
      </c>
      <c r="AD1194" s="31" t="s">
        <v>72</v>
      </c>
      <c r="AE1194" s="2">
        <f t="shared" si="199"/>
        <v>36</v>
      </c>
      <c r="AF1194" s="31" t="s">
        <v>191</v>
      </c>
      <c r="AG1194" s="31" t="s">
        <v>76</v>
      </c>
      <c r="AH1194" s="31" t="s">
        <v>152</v>
      </c>
      <c r="AI1194" s="31" t="s">
        <v>12394</v>
      </c>
      <c r="AJ1194" s="31">
        <f t="shared" si="200"/>
        <v>0</v>
      </c>
      <c r="AK1194" s="34">
        <f t="shared" si="201"/>
        <v>-99</v>
      </c>
      <c r="AL1194" s="30">
        <f t="shared" si="202"/>
        <v>-99</v>
      </c>
      <c r="AM1194" s="5">
        <f t="shared" si="206"/>
        <v>105.88</v>
      </c>
      <c r="AN1194" s="5">
        <f t="shared" si="207"/>
        <v>0</v>
      </c>
      <c r="AO1194" s="30">
        <f t="shared" si="208"/>
        <v>0</v>
      </c>
      <c r="AP1194" s="30">
        <f t="shared" si="203"/>
        <v>0</v>
      </c>
      <c r="AQ1194" t="str">
        <f t="shared" si="204"/>
        <v>1993 - 2001</v>
      </c>
      <c r="AR1194" s="2">
        <f t="shared" si="205"/>
        <v>2001</v>
      </c>
      <c r="AS1194" s="2">
        <f t="shared" si="209"/>
        <v>-99</v>
      </c>
      <c r="AT1194" s="31" t="s">
        <v>50</v>
      </c>
      <c r="AU1194" s="31" t="s">
        <v>50</v>
      </c>
      <c r="AV1194" s="31" t="s">
        <v>141</v>
      </c>
      <c r="AW1194" s="31" t="s">
        <v>86</v>
      </c>
      <c r="AX1194" s="31" t="s">
        <v>50</v>
      </c>
      <c r="AY1194" s="31" t="s">
        <v>50</v>
      </c>
      <c r="AZ1194" s="31" t="s">
        <v>50</v>
      </c>
      <c r="BA1194" s="31" t="s">
        <v>50</v>
      </c>
      <c r="BB1194" s="31" t="s">
        <v>50</v>
      </c>
      <c r="BC1194" s="31" t="s">
        <v>50</v>
      </c>
      <c r="BD1194" s="31" t="s">
        <v>50</v>
      </c>
      <c r="BE1194" s="31" t="s">
        <v>50</v>
      </c>
      <c r="BF1194" s="31" t="s">
        <v>50</v>
      </c>
    </row>
    <row r="1195" spans="1:58" ht="45" x14ac:dyDescent="0.25">
      <c r="A1195" s="31" t="s">
        <v>3780</v>
      </c>
      <c r="B1195" s="31" t="s">
        <v>49</v>
      </c>
      <c r="C1195" s="32">
        <v>11</v>
      </c>
      <c r="D1195" s="31" t="s">
        <v>50</v>
      </c>
      <c r="E1195" s="31" t="s">
        <v>96</v>
      </c>
      <c r="F1195" s="31" t="s">
        <v>194</v>
      </c>
      <c r="G1195" s="31" t="s">
        <v>50</v>
      </c>
      <c r="H1195" s="31" t="s">
        <v>50</v>
      </c>
      <c r="I1195" s="31" t="s">
        <v>53</v>
      </c>
      <c r="J1195" s="31" t="s">
        <v>54</v>
      </c>
      <c r="K1195" s="31" t="s">
        <v>54</v>
      </c>
      <c r="L1195" s="31" t="s">
        <v>55</v>
      </c>
      <c r="M1195" s="31" t="s">
        <v>51</v>
      </c>
      <c r="N1195" s="31" t="s">
        <v>50</v>
      </c>
      <c r="O1195" s="31" t="s">
        <v>57</v>
      </c>
      <c r="P1195" s="31" t="s">
        <v>50</v>
      </c>
      <c r="Q1195" s="31" t="s">
        <v>50</v>
      </c>
      <c r="R1195" s="31" t="s">
        <v>74</v>
      </c>
      <c r="S1195" s="31" t="s">
        <v>59</v>
      </c>
      <c r="T1195" s="31" t="s">
        <v>60</v>
      </c>
      <c r="U1195" s="31" t="s">
        <v>60</v>
      </c>
      <c r="V1195" s="31" t="s">
        <v>60</v>
      </c>
      <c r="W1195" s="31" t="s">
        <v>50</v>
      </c>
      <c r="X1195" s="31" t="s">
        <v>50</v>
      </c>
      <c r="Y1195" s="31" t="s">
        <v>50</v>
      </c>
      <c r="Z1195" s="31" t="s">
        <v>62</v>
      </c>
      <c r="AA1195" s="31" t="s">
        <v>50</v>
      </c>
      <c r="AB1195" s="31" t="s">
        <v>50</v>
      </c>
      <c r="AC1195" s="31" t="s">
        <v>87</v>
      </c>
      <c r="AD1195" s="31" t="s">
        <v>72</v>
      </c>
      <c r="AE1195" s="2">
        <f t="shared" si="199"/>
        <v>36</v>
      </c>
      <c r="AF1195" s="31" t="s">
        <v>52</v>
      </c>
      <c r="AG1195" s="31" t="s">
        <v>129</v>
      </c>
      <c r="AH1195" s="31" t="s">
        <v>152</v>
      </c>
      <c r="AI1195" s="31" t="s">
        <v>12393</v>
      </c>
      <c r="AJ1195" s="31">
        <f t="shared" si="200"/>
        <v>0</v>
      </c>
      <c r="AK1195" s="34">
        <f t="shared" si="201"/>
        <v>-99</v>
      </c>
      <c r="AL1195" s="30">
        <f t="shared" si="202"/>
        <v>-99</v>
      </c>
      <c r="AM1195" s="5">
        <f t="shared" si="206"/>
        <v>105.88</v>
      </c>
      <c r="AN1195" s="5">
        <f t="shared" si="207"/>
        <v>0</v>
      </c>
      <c r="AO1195" s="30">
        <f t="shared" si="208"/>
        <v>0</v>
      </c>
      <c r="AP1195" s="30">
        <f t="shared" si="203"/>
        <v>0</v>
      </c>
      <c r="AQ1195" t="str">
        <f t="shared" si="204"/>
        <v>1993 - 2001</v>
      </c>
      <c r="AR1195" s="2">
        <f t="shared" si="205"/>
        <v>2001</v>
      </c>
      <c r="AS1195" s="2">
        <f t="shared" si="209"/>
        <v>-99</v>
      </c>
      <c r="AT1195" s="31" t="s">
        <v>50</v>
      </c>
      <c r="AU1195" s="31" t="s">
        <v>50</v>
      </c>
      <c r="AV1195" s="31" t="s">
        <v>141</v>
      </c>
      <c r="AW1195" s="31" t="s">
        <v>86</v>
      </c>
      <c r="AX1195" s="31" t="s">
        <v>50</v>
      </c>
      <c r="AY1195" s="31" t="s">
        <v>50</v>
      </c>
      <c r="AZ1195" s="31" t="s">
        <v>152</v>
      </c>
      <c r="BA1195" s="31" t="s">
        <v>12393</v>
      </c>
      <c r="BB1195" s="31" t="s">
        <v>50</v>
      </c>
      <c r="BC1195" s="31" t="s">
        <v>50</v>
      </c>
      <c r="BD1195" s="31" t="s">
        <v>50</v>
      </c>
      <c r="BE1195" s="31" t="s">
        <v>50</v>
      </c>
      <c r="BF1195" s="31" t="s">
        <v>50</v>
      </c>
    </row>
    <row r="1196" spans="1:58" ht="45" x14ac:dyDescent="0.25">
      <c r="A1196" s="31" t="s">
        <v>1189</v>
      </c>
      <c r="B1196" s="31" t="s">
        <v>49</v>
      </c>
      <c r="C1196" s="32">
        <v>3</v>
      </c>
      <c r="D1196" s="31" t="s">
        <v>50</v>
      </c>
      <c r="E1196" s="31" t="s">
        <v>52</v>
      </c>
      <c r="F1196" s="31" t="s">
        <v>84</v>
      </c>
      <c r="G1196" s="31" t="s">
        <v>50</v>
      </c>
      <c r="H1196" s="31" t="s">
        <v>50</v>
      </c>
      <c r="I1196" s="31" t="s">
        <v>53</v>
      </c>
      <c r="J1196" s="31" t="s">
        <v>54</v>
      </c>
      <c r="K1196" s="31" t="s">
        <v>54</v>
      </c>
      <c r="L1196" s="31" t="s">
        <v>55</v>
      </c>
      <c r="M1196" s="31" t="s">
        <v>85</v>
      </c>
      <c r="N1196" s="31" t="s">
        <v>50</v>
      </c>
      <c r="O1196" s="31" t="s">
        <v>57</v>
      </c>
      <c r="P1196" s="31" t="s">
        <v>50</v>
      </c>
      <c r="Q1196" s="31" t="s">
        <v>135</v>
      </c>
      <c r="R1196" s="31" t="s">
        <v>58</v>
      </c>
      <c r="S1196" s="31" t="s">
        <v>53</v>
      </c>
      <c r="T1196" s="31" t="s">
        <v>60</v>
      </c>
      <c r="U1196" s="31" t="s">
        <v>60</v>
      </c>
      <c r="V1196" s="31" t="s">
        <v>66</v>
      </c>
      <c r="W1196" s="31" t="s">
        <v>50</v>
      </c>
      <c r="X1196" s="31" t="s">
        <v>116</v>
      </c>
      <c r="Y1196" s="31" t="s">
        <v>50</v>
      </c>
      <c r="Z1196" s="31" t="s">
        <v>62</v>
      </c>
      <c r="AA1196" s="31" t="s">
        <v>50</v>
      </c>
      <c r="AB1196" s="31" t="s">
        <v>50</v>
      </c>
      <c r="AC1196" s="31" t="s">
        <v>87</v>
      </c>
      <c r="AD1196" s="31" t="s">
        <v>72</v>
      </c>
      <c r="AE1196" s="2">
        <f t="shared" si="199"/>
        <v>36</v>
      </c>
      <c r="AF1196" s="31" t="s">
        <v>52</v>
      </c>
      <c r="AG1196" s="31" t="s">
        <v>129</v>
      </c>
      <c r="AH1196" s="31" t="s">
        <v>231</v>
      </c>
      <c r="AI1196" s="31" t="s">
        <v>12395</v>
      </c>
      <c r="AJ1196" s="31">
        <f t="shared" si="200"/>
        <v>0</v>
      </c>
      <c r="AK1196" s="34">
        <f t="shared" si="201"/>
        <v>-99</v>
      </c>
      <c r="AL1196" s="30">
        <f t="shared" si="202"/>
        <v>-99</v>
      </c>
      <c r="AM1196" s="5">
        <f t="shared" si="206"/>
        <v>0</v>
      </c>
      <c r="AN1196" s="5">
        <f t="shared" si="207"/>
        <v>0</v>
      </c>
      <c r="AO1196" s="30">
        <f t="shared" si="208"/>
        <v>0</v>
      </c>
      <c r="AP1196" s="30">
        <f t="shared" si="203"/>
        <v>0</v>
      </c>
      <c r="AQ1196" t="str">
        <f t="shared" si="204"/>
        <v>1993 - 2001</v>
      </c>
      <c r="AR1196" s="2">
        <f t="shared" si="205"/>
        <v>1999</v>
      </c>
      <c r="AS1196" s="2">
        <f t="shared" si="209"/>
        <v>-99</v>
      </c>
      <c r="AT1196" s="31" t="s">
        <v>50</v>
      </c>
      <c r="AU1196" s="31" t="s">
        <v>50</v>
      </c>
      <c r="AV1196" s="31" t="s">
        <v>141</v>
      </c>
      <c r="AW1196" s="31" t="s">
        <v>86</v>
      </c>
      <c r="AX1196" s="31" t="s">
        <v>85</v>
      </c>
      <c r="AY1196" s="31" t="s">
        <v>179</v>
      </c>
      <c r="AZ1196" s="31" t="s">
        <v>231</v>
      </c>
      <c r="BA1196" s="31" t="s">
        <v>12395</v>
      </c>
      <c r="BB1196" s="31" t="s">
        <v>50</v>
      </c>
      <c r="BC1196" s="31" t="s">
        <v>50</v>
      </c>
      <c r="BD1196" s="31" t="s">
        <v>50</v>
      </c>
      <c r="BE1196" s="31" t="s">
        <v>50</v>
      </c>
      <c r="BF1196" s="31" t="s">
        <v>50</v>
      </c>
    </row>
    <row r="1197" spans="1:58" ht="45" x14ac:dyDescent="0.25">
      <c r="A1197" s="31" t="s">
        <v>1189</v>
      </c>
      <c r="B1197" s="31" t="s">
        <v>49</v>
      </c>
      <c r="C1197" s="32">
        <v>5</v>
      </c>
      <c r="D1197" s="31" t="s">
        <v>50</v>
      </c>
      <c r="E1197" s="31" t="s">
        <v>52</v>
      </c>
      <c r="F1197" s="31" t="s">
        <v>84</v>
      </c>
      <c r="G1197" s="31" t="s">
        <v>50</v>
      </c>
      <c r="H1197" s="31" t="s">
        <v>50</v>
      </c>
      <c r="I1197" s="31" t="s">
        <v>194</v>
      </c>
      <c r="J1197" s="31" t="s">
        <v>54</v>
      </c>
      <c r="K1197" s="31" t="s">
        <v>54</v>
      </c>
      <c r="L1197" s="31" t="s">
        <v>128</v>
      </c>
      <c r="M1197" s="44" t="s">
        <v>1190</v>
      </c>
      <c r="N1197" s="31" t="s">
        <v>50</v>
      </c>
      <c r="O1197" s="31" t="s">
        <v>57</v>
      </c>
      <c r="P1197" s="31" t="s">
        <v>50</v>
      </c>
      <c r="Q1197" s="31" t="s">
        <v>135</v>
      </c>
      <c r="R1197" s="31" t="s">
        <v>74</v>
      </c>
      <c r="S1197" s="31" t="s">
        <v>59</v>
      </c>
      <c r="T1197" s="31" t="s">
        <v>60</v>
      </c>
      <c r="U1197" s="31" t="s">
        <v>60</v>
      </c>
      <c r="V1197" s="31" t="s">
        <v>60</v>
      </c>
      <c r="W1197" s="31" t="s">
        <v>50</v>
      </c>
      <c r="X1197" s="31" t="s">
        <v>50</v>
      </c>
      <c r="Y1197" s="31" t="s">
        <v>50</v>
      </c>
      <c r="Z1197" s="31" t="s">
        <v>62</v>
      </c>
      <c r="AA1197" s="31" t="s">
        <v>50</v>
      </c>
      <c r="AB1197" s="31" t="s">
        <v>50</v>
      </c>
      <c r="AC1197" s="31" t="s">
        <v>87</v>
      </c>
      <c r="AD1197" s="31" t="s">
        <v>72</v>
      </c>
      <c r="AE1197" s="2">
        <f t="shared" si="199"/>
        <v>36</v>
      </c>
      <c r="AF1197" s="31" t="s">
        <v>52</v>
      </c>
      <c r="AG1197" s="31" t="s">
        <v>129</v>
      </c>
      <c r="AH1197" s="31" t="s">
        <v>231</v>
      </c>
      <c r="AI1197" s="31" t="s">
        <v>1191</v>
      </c>
      <c r="AJ1197" s="31">
        <f t="shared" si="200"/>
        <v>0</v>
      </c>
      <c r="AK1197" s="34">
        <f t="shared" si="201"/>
        <v>-99</v>
      </c>
      <c r="AL1197" s="30">
        <f t="shared" si="202"/>
        <v>-99</v>
      </c>
      <c r="AM1197" s="5">
        <f t="shared" si="206"/>
        <v>0</v>
      </c>
      <c r="AN1197" s="5">
        <f t="shared" si="207"/>
        <v>0</v>
      </c>
      <c r="AO1197" s="30">
        <f t="shared" si="208"/>
        <v>0</v>
      </c>
      <c r="AP1197" s="30">
        <f t="shared" si="203"/>
        <v>0</v>
      </c>
      <c r="AQ1197" t="str">
        <f t="shared" si="204"/>
        <v>1993 - 2001</v>
      </c>
      <c r="AR1197" s="2">
        <f t="shared" si="205"/>
        <v>1999</v>
      </c>
      <c r="AS1197" s="2">
        <f t="shared" si="209"/>
        <v>-99</v>
      </c>
      <c r="AT1197" s="31" t="s">
        <v>50</v>
      </c>
      <c r="AU1197" s="31" t="s">
        <v>92</v>
      </c>
      <c r="AV1197" s="31" t="s">
        <v>141</v>
      </c>
      <c r="AW1197" s="31" t="s">
        <v>86</v>
      </c>
      <c r="AX1197" s="31" t="s">
        <v>92</v>
      </c>
      <c r="AY1197" s="31" t="s">
        <v>179</v>
      </c>
      <c r="AZ1197" s="31" t="s">
        <v>231</v>
      </c>
      <c r="BA1197" s="31" t="s">
        <v>1191</v>
      </c>
      <c r="BB1197" s="31" t="s">
        <v>50</v>
      </c>
      <c r="BC1197" s="31" t="s">
        <v>50</v>
      </c>
      <c r="BD1197" s="31" t="s">
        <v>50</v>
      </c>
      <c r="BE1197" s="31" t="s">
        <v>50</v>
      </c>
      <c r="BF1197" s="31" t="s">
        <v>50</v>
      </c>
    </row>
    <row r="1198" spans="1:58" ht="45" x14ac:dyDescent="0.25">
      <c r="A1198" s="31" t="s">
        <v>3798</v>
      </c>
      <c r="B1198" s="31" t="s">
        <v>49</v>
      </c>
      <c r="C1198" s="32">
        <v>3</v>
      </c>
      <c r="D1198" s="31" t="s">
        <v>50</v>
      </c>
      <c r="E1198" s="31" t="s">
        <v>85</v>
      </c>
      <c r="F1198" s="31" t="s">
        <v>70</v>
      </c>
      <c r="G1198" s="31" t="s">
        <v>50</v>
      </c>
      <c r="H1198" s="31" t="s">
        <v>50</v>
      </c>
      <c r="I1198" s="31" t="s">
        <v>53</v>
      </c>
      <c r="J1198" s="31" t="s">
        <v>54</v>
      </c>
      <c r="K1198" s="31" t="s">
        <v>54</v>
      </c>
      <c r="L1198" s="31" t="s">
        <v>55</v>
      </c>
      <c r="M1198" s="31" t="s">
        <v>72</v>
      </c>
      <c r="N1198" s="31" t="s">
        <v>50</v>
      </c>
      <c r="O1198" s="31" t="s">
        <v>57</v>
      </c>
      <c r="P1198" s="31" t="s">
        <v>50</v>
      </c>
      <c r="Q1198" s="31" t="s">
        <v>50</v>
      </c>
      <c r="R1198" s="31" t="s">
        <v>74</v>
      </c>
      <c r="S1198" s="31" t="s">
        <v>58</v>
      </c>
      <c r="T1198" s="31" t="s">
        <v>60</v>
      </c>
      <c r="U1198" s="31" t="s">
        <v>60</v>
      </c>
      <c r="V1198" s="31" t="s">
        <v>60</v>
      </c>
      <c r="W1198" s="31" t="s">
        <v>50</v>
      </c>
      <c r="X1198" s="31" t="s">
        <v>50</v>
      </c>
      <c r="Y1198" s="31" t="s">
        <v>50</v>
      </c>
      <c r="Z1198" s="31" t="s">
        <v>62</v>
      </c>
      <c r="AA1198" s="31" t="s">
        <v>50</v>
      </c>
      <c r="AB1198" s="31" t="s">
        <v>50</v>
      </c>
      <c r="AC1198" s="31" t="s">
        <v>87</v>
      </c>
      <c r="AD1198" s="31" t="s">
        <v>72</v>
      </c>
      <c r="AE1198" s="2">
        <f t="shared" si="199"/>
        <v>36</v>
      </c>
      <c r="AF1198" s="31" t="s">
        <v>52</v>
      </c>
      <c r="AG1198" s="31" t="s">
        <v>129</v>
      </c>
      <c r="AH1198" s="31" t="s">
        <v>77</v>
      </c>
      <c r="AI1198" s="31" t="s">
        <v>12396</v>
      </c>
      <c r="AJ1198" s="31">
        <f t="shared" si="200"/>
        <v>0</v>
      </c>
      <c r="AK1198" s="34">
        <f t="shared" si="201"/>
        <v>-99</v>
      </c>
      <c r="AL1198" s="30">
        <f t="shared" si="202"/>
        <v>-99</v>
      </c>
      <c r="AM1198" s="5">
        <f t="shared" si="206"/>
        <v>464.88</v>
      </c>
      <c r="AN1198" s="5">
        <f t="shared" si="207"/>
        <v>0</v>
      </c>
      <c r="AO1198" s="30">
        <f t="shared" si="208"/>
        <v>0</v>
      </c>
      <c r="AP1198" s="30">
        <f t="shared" si="203"/>
        <v>0</v>
      </c>
      <c r="AQ1198" t="str">
        <f t="shared" si="204"/>
        <v>2002 - 2005</v>
      </c>
      <c r="AR1198" s="2">
        <f t="shared" si="205"/>
        <v>2004</v>
      </c>
      <c r="AS1198" s="2">
        <f t="shared" si="209"/>
        <v>-99</v>
      </c>
      <c r="AT1198" s="31" t="s">
        <v>50</v>
      </c>
      <c r="AU1198" s="31" t="s">
        <v>50</v>
      </c>
      <c r="AV1198" s="31" t="s">
        <v>141</v>
      </c>
      <c r="AW1198" s="31" t="s">
        <v>86</v>
      </c>
      <c r="AX1198" s="31" t="s">
        <v>50</v>
      </c>
      <c r="AY1198" s="31" t="s">
        <v>50</v>
      </c>
      <c r="AZ1198" s="31" t="s">
        <v>77</v>
      </c>
      <c r="BA1198" s="31" t="s">
        <v>12396</v>
      </c>
      <c r="BB1198" s="31" t="s">
        <v>50</v>
      </c>
      <c r="BC1198" s="31" t="s">
        <v>50</v>
      </c>
      <c r="BD1198" s="31" t="s">
        <v>50</v>
      </c>
      <c r="BE1198" s="31" t="s">
        <v>50</v>
      </c>
      <c r="BF1198" s="31" t="s">
        <v>50</v>
      </c>
    </row>
    <row r="1199" spans="1:58" ht="45" x14ac:dyDescent="0.25">
      <c r="A1199" s="31" t="s">
        <v>1194</v>
      </c>
      <c r="B1199" s="31" t="s">
        <v>49</v>
      </c>
      <c r="C1199" s="32">
        <v>1</v>
      </c>
      <c r="D1199" s="31" t="s">
        <v>50</v>
      </c>
      <c r="E1199" s="31" t="s">
        <v>84</v>
      </c>
      <c r="F1199" s="31" t="s">
        <v>85</v>
      </c>
      <c r="G1199" s="31" t="s">
        <v>71</v>
      </c>
      <c r="H1199" s="31" t="s">
        <v>96</v>
      </c>
      <c r="I1199" s="31" t="s">
        <v>53</v>
      </c>
      <c r="J1199" s="31" t="s">
        <v>54</v>
      </c>
      <c r="K1199" s="31" t="s">
        <v>54</v>
      </c>
      <c r="L1199" s="31" t="s">
        <v>55</v>
      </c>
      <c r="M1199" s="31" t="s">
        <v>72</v>
      </c>
      <c r="N1199" s="31" t="s">
        <v>60</v>
      </c>
      <c r="O1199" s="31" t="s">
        <v>57</v>
      </c>
      <c r="P1199" s="31" t="s">
        <v>50</v>
      </c>
      <c r="Q1199" s="31" t="s">
        <v>50</v>
      </c>
      <c r="R1199" s="31" t="s">
        <v>58</v>
      </c>
      <c r="S1199" s="31" t="s">
        <v>59</v>
      </c>
      <c r="T1199" s="31" t="s">
        <v>60</v>
      </c>
      <c r="U1199" s="31" t="s">
        <v>60</v>
      </c>
      <c r="V1199" s="31" t="s">
        <v>50</v>
      </c>
      <c r="W1199" s="31" t="s">
        <v>50</v>
      </c>
      <c r="X1199" s="31" t="s">
        <v>50</v>
      </c>
      <c r="Y1199" s="31" t="s">
        <v>60</v>
      </c>
      <c r="Z1199" s="31" t="s">
        <v>62</v>
      </c>
      <c r="AA1199" s="31" t="s">
        <v>50</v>
      </c>
      <c r="AB1199" s="31" t="s">
        <v>50</v>
      </c>
      <c r="AC1199" s="31" t="s">
        <v>87</v>
      </c>
      <c r="AD1199" s="31" t="s">
        <v>50</v>
      </c>
      <c r="AE1199" s="2">
        <f t="shared" si="199"/>
        <v>36</v>
      </c>
      <c r="AF1199" s="31" t="s">
        <v>52</v>
      </c>
      <c r="AG1199" s="31" t="s">
        <v>129</v>
      </c>
      <c r="AH1199" s="31" t="s">
        <v>379</v>
      </c>
      <c r="AI1199" s="31" t="s">
        <v>1195</v>
      </c>
      <c r="AJ1199" s="31">
        <f t="shared" si="200"/>
        <v>1</v>
      </c>
      <c r="AK1199" s="34">
        <f t="shared" si="201"/>
        <v>-99</v>
      </c>
      <c r="AL1199" s="30">
        <f t="shared" si="202"/>
        <v>-99</v>
      </c>
      <c r="AM1199" s="5">
        <f t="shared" si="206"/>
        <v>3000</v>
      </c>
      <c r="AN1199" s="5">
        <f t="shared" si="207"/>
        <v>36</v>
      </c>
      <c r="AO1199" s="30">
        <f t="shared" si="208"/>
        <v>360</v>
      </c>
      <c r="AP1199" s="30">
        <f t="shared" si="203"/>
        <v>360</v>
      </c>
      <c r="AQ1199" t="str">
        <f t="shared" si="204"/>
        <v>Before 1978</v>
      </c>
      <c r="AR1199" s="2">
        <f t="shared" si="205"/>
        <v>1975</v>
      </c>
      <c r="AS1199" s="2">
        <f t="shared" si="209"/>
        <v>10</v>
      </c>
      <c r="AT1199" s="31" t="s">
        <v>50</v>
      </c>
      <c r="AU1199" s="31" t="s">
        <v>92</v>
      </c>
      <c r="AV1199" s="31" t="s">
        <v>66</v>
      </c>
      <c r="AW1199" s="31" t="s">
        <v>57</v>
      </c>
      <c r="AX1199" s="31" t="s">
        <v>714</v>
      </c>
      <c r="AY1199" s="31" t="s">
        <v>68</v>
      </c>
      <c r="AZ1199" s="31" t="s">
        <v>379</v>
      </c>
      <c r="BA1199" s="31" t="s">
        <v>1195</v>
      </c>
      <c r="BB1199" s="31" t="s">
        <v>50</v>
      </c>
      <c r="BC1199" s="31" t="s">
        <v>50</v>
      </c>
      <c r="BD1199" s="31" t="s">
        <v>50</v>
      </c>
      <c r="BE1199" s="31" t="s">
        <v>50</v>
      </c>
      <c r="BF1199" s="31" t="s">
        <v>50</v>
      </c>
    </row>
    <row r="1200" spans="1:58" ht="45" x14ac:dyDescent="0.25">
      <c r="A1200" s="31" t="s">
        <v>3833</v>
      </c>
      <c r="B1200" s="31" t="s">
        <v>49</v>
      </c>
      <c r="C1200" s="32">
        <v>1</v>
      </c>
      <c r="D1200" s="31" t="s">
        <v>50</v>
      </c>
      <c r="E1200" s="31" t="s">
        <v>85</v>
      </c>
      <c r="F1200" s="31" t="s">
        <v>70</v>
      </c>
      <c r="G1200" s="31" t="s">
        <v>50</v>
      </c>
      <c r="H1200" s="31" t="s">
        <v>50</v>
      </c>
      <c r="I1200" s="31" t="s">
        <v>53</v>
      </c>
      <c r="J1200" s="31" t="s">
        <v>54</v>
      </c>
      <c r="K1200" s="31" t="s">
        <v>54</v>
      </c>
      <c r="L1200" s="31" t="s">
        <v>128</v>
      </c>
      <c r="M1200" s="31" t="s">
        <v>72</v>
      </c>
      <c r="N1200" s="31" t="s">
        <v>60</v>
      </c>
      <c r="O1200" s="31" t="s">
        <v>57</v>
      </c>
      <c r="P1200" s="31" t="s">
        <v>143</v>
      </c>
      <c r="Q1200" s="31" t="s">
        <v>50</v>
      </c>
      <c r="R1200" s="31" t="s">
        <v>58</v>
      </c>
      <c r="S1200" s="31" t="s">
        <v>59</v>
      </c>
      <c r="T1200" s="31" t="s">
        <v>60</v>
      </c>
      <c r="U1200" s="31" t="s">
        <v>60</v>
      </c>
      <c r="V1200" s="31" t="s">
        <v>60</v>
      </c>
      <c r="W1200" s="31" t="s">
        <v>50</v>
      </c>
      <c r="X1200" s="31" t="s">
        <v>50</v>
      </c>
      <c r="Y1200" s="31" t="s">
        <v>50</v>
      </c>
      <c r="Z1200" s="31" t="s">
        <v>62</v>
      </c>
      <c r="AA1200" s="31" t="s">
        <v>50</v>
      </c>
      <c r="AB1200" s="31" t="s">
        <v>50</v>
      </c>
      <c r="AC1200" s="31" t="s">
        <v>87</v>
      </c>
      <c r="AD1200" s="31" t="s">
        <v>72</v>
      </c>
      <c r="AE1200" s="2">
        <f t="shared" si="199"/>
        <v>36</v>
      </c>
      <c r="AF1200" s="31" t="s">
        <v>52</v>
      </c>
      <c r="AG1200" s="31" t="s">
        <v>129</v>
      </c>
      <c r="AH1200" s="31" t="s">
        <v>616</v>
      </c>
      <c r="AI1200" s="31" t="s">
        <v>12397</v>
      </c>
      <c r="AJ1200" s="31">
        <f t="shared" si="200"/>
        <v>0</v>
      </c>
      <c r="AK1200" s="34">
        <f t="shared" si="201"/>
        <v>-99</v>
      </c>
      <c r="AL1200" s="30">
        <f t="shared" si="202"/>
        <v>-99</v>
      </c>
      <c r="AM1200" s="5">
        <f t="shared" si="206"/>
        <v>1315.08</v>
      </c>
      <c r="AN1200" s="5">
        <f t="shared" si="207"/>
        <v>0</v>
      </c>
      <c r="AO1200" s="30">
        <f t="shared" si="208"/>
        <v>0</v>
      </c>
      <c r="AP1200" s="30">
        <f t="shared" si="203"/>
        <v>0</v>
      </c>
      <c r="AQ1200" t="str">
        <f t="shared" si="204"/>
        <v>1978 - 1992</v>
      </c>
      <c r="AR1200" s="2">
        <f t="shared" si="205"/>
        <v>1988</v>
      </c>
      <c r="AS1200" s="2">
        <f t="shared" si="209"/>
        <v>-99</v>
      </c>
      <c r="AT1200" s="31" t="s">
        <v>50</v>
      </c>
      <c r="AU1200" s="31" t="s">
        <v>50</v>
      </c>
      <c r="AV1200" s="31" t="s">
        <v>66</v>
      </c>
      <c r="AW1200" s="31" t="s">
        <v>57</v>
      </c>
      <c r="AX1200" s="31" t="s">
        <v>50</v>
      </c>
      <c r="AY1200" s="31" t="s">
        <v>50</v>
      </c>
      <c r="AZ1200" s="31" t="s">
        <v>50</v>
      </c>
      <c r="BA1200" s="31" t="s">
        <v>50</v>
      </c>
      <c r="BB1200" s="31" t="s">
        <v>50</v>
      </c>
      <c r="BC1200" s="31" t="s">
        <v>50</v>
      </c>
      <c r="BD1200" s="31" t="s">
        <v>50</v>
      </c>
      <c r="BE1200" s="31" t="s">
        <v>50</v>
      </c>
      <c r="BF1200" s="31" t="s">
        <v>50</v>
      </c>
    </row>
    <row r="1201" spans="1:58" ht="60" x14ac:dyDescent="0.25">
      <c r="A1201" s="31" t="s">
        <v>3835</v>
      </c>
      <c r="B1201" s="31" t="s">
        <v>49</v>
      </c>
      <c r="C1201" s="32">
        <v>4</v>
      </c>
      <c r="D1201" s="31" t="s">
        <v>50</v>
      </c>
      <c r="E1201" s="31" t="s">
        <v>85</v>
      </c>
      <c r="F1201" s="31" t="s">
        <v>70</v>
      </c>
      <c r="G1201" s="31" t="s">
        <v>71</v>
      </c>
      <c r="H1201" s="31" t="s">
        <v>96</v>
      </c>
      <c r="I1201" s="31" t="s">
        <v>57</v>
      </c>
      <c r="J1201" s="31" t="s">
        <v>54</v>
      </c>
      <c r="K1201" s="31" t="s">
        <v>54</v>
      </c>
      <c r="L1201" s="31" t="s">
        <v>55</v>
      </c>
      <c r="M1201" s="31" t="s">
        <v>85</v>
      </c>
      <c r="N1201" s="31" t="s">
        <v>50</v>
      </c>
      <c r="O1201" s="31" t="s">
        <v>57</v>
      </c>
      <c r="P1201" s="31" t="s">
        <v>113</v>
      </c>
      <c r="Q1201" s="31" t="s">
        <v>143</v>
      </c>
      <c r="R1201" s="31" t="s">
        <v>86</v>
      </c>
      <c r="S1201" s="31" t="s">
        <v>59</v>
      </c>
      <c r="T1201" s="31" t="s">
        <v>60</v>
      </c>
      <c r="U1201" s="31" t="s">
        <v>60</v>
      </c>
      <c r="V1201" s="31" t="s">
        <v>60</v>
      </c>
      <c r="W1201" s="31" t="s">
        <v>50</v>
      </c>
      <c r="X1201" s="31" t="s">
        <v>50</v>
      </c>
      <c r="Y1201" s="31" t="s">
        <v>50</v>
      </c>
      <c r="Z1201" s="31" t="s">
        <v>62</v>
      </c>
      <c r="AA1201" s="31" t="s">
        <v>50</v>
      </c>
      <c r="AB1201" s="31" t="s">
        <v>50</v>
      </c>
      <c r="AC1201" s="31" t="s">
        <v>87</v>
      </c>
      <c r="AD1201" s="31" t="s">
        <v>72</v>
      </c>
      <c r="AE1201" s="2">
        <f t="shared" si="199"/>
        <v>36</v>
      </c>
      <c r="AF1201" s="31" t="s">
        <v>52</v>
      </c>
      <c r="AG1201" s="31" t="s">
        <v>129</v>
      </c>
      <c r="AH1201" s="31" t="s">
        <v>144</v>
      </c>
      <c r="AI1201" s="31" t="s">
        <v>12398</v>
      </c>
      <c r="AJ1201" s="31">
        <f t="shared" si="200"/>
        <v>0</v>
      </c>
      <c r="AK1201" s="34">
        <f t="shared" si="201"/>
        <v>-99</v>
      </c>
      <c r="AL1201" s="30">
        <f t="shared" si="202"/>
        <v>-99</v>
      </c>
      <c r="AM1201" s="5">
        <f t="shared" si="206"/>
        <v>10.41</v>
      </c>
      <c r="AN1201" s="5">
        <f t="shared" si="207"/>
        <v>0</v>
      </c>
      <c r="AO1201" s="30">
        <f t="shared" si="208"/>
        <v>0</v>
      </c>
      <c r="AP1201" s="30">
        <f t="shared" si="203"/>
        <v>0</v>
      </c>
      <c r="AQ1201" t="str">
        <f t="shared" si="204"/>
        <v>1978 - 1992</v>
      </c>
      <c r="AR1201" s="2">
        <f t="shared" si="205"/>
        <v>1991</v>
      </c>
      <c r="AS1201" s="2">
        <f t="shared" si="209"/>
        <v>-99</v>
      </c>
      <c r="AT1201" s="31" t="s">
        <v>50</v>
      </c>
      <c r="AU1201" s="31" t="s">
        <v>50</v>
      </c>
      <c r="AV1201" s="31" t="s">
        <v>66</v>
      </c>
      <c r="AW1201" s="31" t="s">
        <v>57</v>
      </c>
      <c r="AX1201" s="31" t="s">
        <v>108</v>
      </c>
      <c r="AY1201" s="31" t="s">
        <v>68</v>
      </c>
      <c r="AZ1201" s="31" t="s">
        <v>144</v>
      </c>
      <c r="BA1201" s="31" t="s">
        <v>12398</v>
      </c>
      <c r="BB1201" s="31" t="s">
        <v>50</v>
      </c>
      <c r="BC1201" s="31" t="s">
        <v>50</v>
      </c>
      <c r="BD1201" s="31" t="s">
        <v>50</v>
      </c>
      <c r="BE1201" s="31" t="s">
        <v>50</v>
      </c>
      <c r="BF1201" s="31" t="s">
        <v>50</v>
      </c>
    </row>
    <row r="1202" spans="1:58" ht="45" x14ac:dyDescent="0.25">
      <c r="A1202" s="31" t="s">
        <v>3869</v>
      </c>
      <c r="B1202" s="31" t="s">
        <v>49</v>
      </c>
      <c r="C1202" s="32">
        <v>4</v>
      </c>
      <c r="D1202" s="31" t="s">
        <v>50</v>
      </c>
      <c r="E1202" s="31" t="s">
        <v>84</v>
      </c>
      <c r="F1202" s="31" t="s">
        <v>85</v>
      </c>
      <c r="G1202" s="31" t="s">
        <v>50</v>
      </c>
      <c r="H1202" s="31" t="s">
        <v>50</v>
      </c>
      <c r="I1202" s="31" t="s">
        <v>53</v>
      </c>
      <c r="J1202" s="31" t="s">
        <v>54</v>
      </c>
      <c r="K1202" s="31" t="s">
        <v>54</v>
      </c>
      <c r="L1202" s="31" t="s">
        <v>55</v>
      </c>
      <c r="M1202" s="31" t="s">
        <v>72</v>
      </c>
      <c r="N1202" s="31" t="s">
        <v>60</v>
      </c>
      <c r="O1202" s="31" t="s">
        <v>57</v>
      </c>
      <c r="P1202" s="31" t="s">
        <v>50</v>
      </c>
      <c r="Q1202" s="31" t="s">
        <v>258</v>
      </c>
      <c r="R1202" s="31" t="s">
        <v>58</v>
      </c>
      <c r="S1202" s="31" t="s">
        <v>59</v>
      </c>
      <c r="T1202" s="31" t="s">
        <v>60</v>
      </c>
      <c r="U1202" s="31" t="s">
        <v>60</v>
      </c>
      <c r="V1202" s="31" t="s">
        <v>50</v>
      </c>
      <c r="W1202" s="31" t="s">
        <v>50</v>
      </c>
      <c r="X1202" s="31" t="s">
        <v>50</v>
      </c>
      <c r="Y1202" s="31" t="s">
        <v>61</v>
      </c>
      <c r="Z1202" s="31" t="s">
        <v>62</v>
      </c>
      <c r="AA1202" s="31" t="s">
        <v>50</v>
      </c>
      <c r="AB1202" s="31" t="s">
        <v>50</v>
      </c>
      <c r="AC1202" s="31" t="s">
        <v>50</v>
      </c>
      <c r="AD1202" s="31" t="s">
        <v>50</v>
      </c>
      <c r="AE1202" s="2">
        <f t="shared" si="199"/>
        <v>36</v>
      </c>
      <c r="AF1202" s="31" t="s">
        <v>52</v>
      </c>
      <c r="AG1202" s="31" t="s">
        <v>129</v>
      </c>
      <c r="AH1202" s="31" t="s">
        <v>144</v>
      </c>
      <c r="AI1202" s="31" t="s">
        <v>12399</v>
      </c>
      <c r="AJ1202" s="31">
        <f t="shared" si="200"/>
        <v>0</v>
      </c>
      <c r="AK1202" s="34">
        <f t="shared" si="201"/>
        <v>-99</v>
      </c>
      <c r="AL1202" s="30">
        <f t="shared" si="202"/>
        <v>-99</v>
      </c>
      <c r="AM1202" s="5">
        <f t="shared" si="206"/>
        <v>578.04</v>
      </c>
      <c r="AN1202" s="5">
        <f t="shared" si="207"/>
        <v>0</v>
      </c>
      <c r="AO1202" s="30">
        <f t="shared" si="208"/>
        <v>0</v>
      </c>
      <c r="AP1202" s="30">
        <f t="shared" si="203"/>
        <v>0</v>
      </c>
      <c r="AQ1202" t="str">
        <f t="shared" si="204"/>
        <v>1978 - 1992</v>
      </c>
      <c r="AR1202" s="2">
        <f t="shared" si="205"/>
        <v>1980</v>
      </c>
      <c r="AS1202" s="2">
        <f t="shared" si="209"/>
        <v>-99</v>
      </c>
      <c r="AT1202" s="31" t="s">
        <v>50</v>
      </c>
      <c r="AU1202" s="31" t="s">
        <v>50</v>
      </c>
      <c r="AV1202" s="31" t="s">
        <v>66</v>
      </c>
      <c r="AW1202" s="31" t="s">
        <v>57</v>
      </c>
      <c r="AX1202" s="31" t="s">
        <v>50</v>
      </c>
      <c r="AY1202" s="31" t="s">
        <v>50</v>
      </c>
      <c r="AZ1202" s="31" t="s">
        <v>50</v>
      </c>
      <c r="BA1202" s="31" t="s">
        <v>50</v>
      </c>
      <c r="BB1202" s="31" t="s">
        <v>50</v>
      </c>
      <c r="BC1202" s="31" t="s">
        <v>50</v>
      </c>
      <c r="BD1202" s="31" t="s">
        <v>50</v>
      </c>
      <c r="BE1202" s="31" t="s">
        <v>50</v>
      </c>
      <c r="BF1202" s="31" t="s">
        <v>50</v>
      </c>
    </row>
    <row r="1203" spans="1:58" ht="45" x14ac:dyDescent="0.25">
      <c r="A1203" s="31" t="s">
        <v>3886</v>
      </c>
      <c r="B1203" s="31" t="s">
        <v>49</v>
      </c>
      <c r="C1203" s="32">
        <v>1</v>
      </c>
      <c r="D1203" s="31" t="s">
        <v>50</v>
      </c>
      <c r="E1203" s="31" t="s">
        <v>85</v>
      </c>
      <c r="F1203" s="31" t="s">
        <v>70</v>
      </c>
      <c r="G1203" s="31" t="s">
        <v>71</v>
      </c>
      <c r="H1203" s="31" t="s">
        <v>96</v>
      </c>
      <c r="I1203" s="31" t="s">
        <v>53</v>
      </c>
      <c r="J1203" s="31" t="s">
        <v>54</v>
      </c>
      <c r="K1203" s="31" t="s">
        <v>54</v>
      </c>
      <c r="L1203" s="31" t="s">
        <v>55</v>
      </c>
      <c r="M1203" s="31" t="s">
        <v>52</v>
      </c>
      <c r="N1203" s="31" t="s">
        <v>60</v>
      </c>
      <c r="O1203" s="31" t="s">
        <v>60</v>
      </c>
      <c r="P1203" s="31" t="s">
        <v>50</v>
      </c>
      <c r="Q1203" s="31" t="s">
        <v>123</v>
      </c>
      <c r="R1203" s="31" t="s">
        <v>58</v>
      </c>
      <c r="S1203" s="31" t="s">
        <v>59</v>
      </c>
      <c r="T1203" s="31" t="s">
        <v>60</v>
      </c>
      <c r="U1203" s="31" t="s">
        <v>60</v>
      </c>
      <c r="V1203" s="31" t="s">
        <v>50</v>
      </c>
      <c r="W1203" s="31" t="s">
        <v>50</v>
      </c>
      <c r="X1203" s="31" t="s">
        <v>50</v>
      </c>
      <c r="Y1203" s="31" t="s">
        <v>61</v>
      </c>
      <c r="Z1203" s="31" t="s">
        <v>62</v>
      </c>
      <c r="AA1203" s="31" t="s">
        <v>50</v>
      </c>
      <c r="AB1203" s="31" t="s">
        <v>50</v>
      </c>
      <c r="AC1203" s="31" t="s">
        <v>87</v>
      </c>
      <c r="AD1203" s="31" t="s">
        <v>50</v>
      </c>
      <c r="AE1203" s="2">
        <f t="shared" si="199"/>
        <v>36</v>
      </c>
      <c r="AF1203" s="31" t="s">
        <v>52</v>
      </c>
      <c r="AG1203" s="31" t="s">
        <v>129</v>
      </c>
      <c r="AH1203" s="31" t="s">
        <v>152</v>
      </c>
      <c r="AI1203" s="31" t="s">
        <v>12400</v>
      </c>
      <c r="AJ1203" s="31">
        <f t="shared" si="200"/>
        <v>0</v>
      </c>
      <c r="AK1203" s="34">
        <f t="shared" si="201"/>
        <v>-99</v>
      </c>
      <c r="AL1203" s="30">
        <f t="shared" si="202"/>
        <v>-99</v>
      </c>
      <c r="AM1203" s="5">
        <f t="shared" si="206"/>
        <v>41.97</v>
      </c>
      <c r="AN1203" s="5">
        <f t="shared" si="207"/>
        <v>0</v>
      </c>
      <c r="AO1203" s="30">
        <f t="shared" si="208"/>
        <v>0</v>
      </c>
      <c r="AP1203" s="30">
        <f t="shared" si="203"/>
        <v>0</v>
      </c>
      <c r="AQ1203" t="str">
        <f t="shared" si="204"/>
        <v>2006 - 2009</v>
      </c>
      <c r="AR1203" s="2">
        <f t="shared" si="205"/>
        <v>2008</v>
      </c>
      <c r="AS1203" s="2">
        <f t="shared" si="209"/>
        <v>-99</v>
      </c>
      <c r="AT1203" s="31" t="s">
        <v>50</v>
      </c>
      <c r="AU1203" s="31" t="s">
        <v>50</v>
      </c>
      <c r="AV1203" s="31" t="s">
        <v>66</v>
      </c>
      <c r="AW1203" s="31" t="s">
        <v>57</v>
      </c>
      <c r="AX1203" s="31" t="s">
        <v>101</v>
      </c>
      <c r="AY1203" s="31" t="s">
        <v>68</v>
      </c>
      <c r="AZ1203" s="31" t="s">
        <v>152</v>
      </c>
      <c r="BA1203" s="31" t="s">
        <v>12400</v>
      </c>
      <c r="BB1203" s="31" t="s">
        <v>50</v>
      </c>
      <c r="BC1203" s="31" t="s">
        <v>50</v>
      </c>
      <c r="BD1203" s="31" t="s">
        <v>50</v>
      </c>
      <c r="BE1203" s="31" t="s">
        <v>50</v>
      </c>
      <c r="BF1203" s="31" t="s">
        <v>50</v>
      </c>
    </row>
    <row r="1204" spans="1:58" ht="45" x14ac:dyDescent="0.25">
      <c r="A1204" s="31" t="s">
        <v>3886</v>
      </c>
      <c r="B1204" s="31" t="s">
        <v>49</v>
      </c>
      <c r="C1204" s="32">
        <v>2</v>
      </c>
      <c r="D1204" s="31" t="s">
        <v>50</v>
      </c>
      <c r="E1204" s="31" t="s">
        <v>85</v>
      </c>
      <c r="F1204" s="31" t="s">
        <v>70</v>
      </c>
      <c r="G1204" s="31" t="s">
        <v>71</v>
      </c>
      <c r="H1204" s="31" t="s">
        <v>96</v>
      </c>
      <c r="I1204" s="31" t="s">
        <v>97</v>
      </c>
      <c r="J1204" s="31" t="s">
        <v>54</v>
      </c>
      <c r="K1204" s="31" t="s">
        <v>54</v>
      </c>
      <c r="L1204" s="31" t="s">
        <v>55</v>
      </c>
      <c r="M1204" s="31" t="s">
        <v>84</v>
      </c>
      <c r="N1204" s="31" t="s">
        <v>60</v>
      </c>
      <c r="O1204" s="31" t="s">
        <v>60</v>
      </c>
      <c r="P1204" s="31" t="s">
        <v>50</v>
      </c>
      <c r="Q1204" s="31" t="s">
        <v>123</v>
      </c>
      <c r="R1204" s="31" t="s">
        <v>58</v>
      </c>
      <c r="S1204" s="31" t="s">
        <v>59</v>
      </c>
      <c r="T1204" s="31" t="s">
        <v>60</v>
      </c>
      <c r="U1204" s="31" t="s">
        <v>60</v>
      </c>
      <c r="V1204" s="31" t="s">
        <v>50</v>
      </c>
      <c r="W1204" s="31" t="s">
        <v>50</v>
      </c>
      <c r="X1204" s="31" t="s">
        <v>50</v>
      </c>
      <c r="Y1204" s="31" t="s">
        <v>61</v>
      </c>
      <c r="Z1204" s="31" t="s">
        <v>62</v>
      </c>
      <c r="AA1204" s="31" t="s">
        <v>50</v>
      </c>
      <c r="AB1204" s="31" t="s">
        <v>50</v>
      </c>
      <c r="AC1204" s="31" t="s">
        <v>87</v>
      </c>
      <c r="AD1204" s="31" t="s">
        <v>50</v>
      </c>
      <c r="AE1204" s="2">
        <f t="shared" si="199"/>
        <v>36</v>
      </c>
      <c r="AF1204" s="31" t="s">
        <v>52</v>
      </c>
      <c r="AG1204" s="31" t="s">
        <v>129</v>
      </c>
      <c r="AH1204" s="31" t="s">
        <v>152</v>
      </c>
      <c r="AI1204" s="31" t="s">
        <v>12400</v>
      </c>
      <c r="AJ1204" s="31">
        <f t="shared" si="200"/>
        <v>0</v>
      </c>
      <c r="AK1204" s="34">
        <f t="shared" si="201"/>
        <v>-99</v>
      </c>
      <c r="AL1204" s="30">
        <f t="shared" si="202"/>
        <v>-99</v>
      </c>
      <c r="AM1204" s="5">
        <f t="shared" si="206"/>
        <v>41.97</v>
      </c>
      <c r="AN1204" s="5">
        <f t="shared" si="207"/>
        <v>0</v>
      </c>
      <c r="AO1204" s="30">
        <f t="shared" si="208"/>
        <v>0</v>
      </c>
      <c r="AP1204" s="30">
        <f t="shared" si="203"/>
        <v>0</v>
      </c>
      <c r="AQ1204" t="str">
        <f t="shared" si="204"/>
        <v>2006 - 2009</v>
      </c>
      <c r="AR1204" s="2">
        <f t="shared" si="205"/>
        <v>2008</v>
      </c>
      <c r="AS1204" s="2">
        <f t="shared" si="209"/>
        <v>-99</v>
      </c>
      <c r="AT1204" s="31" t="s">
        <v>50</v>
      </c>
      <c r="AU1204" s="31" t="s">
        <v>50</v>
      </c>
      <c r="AV1204" s="31" t="s">
        <v>66</v>
      </c>
      <c r="AW1204" s="31" t="s">
        <v>57</v>
      </c>
      <c r="AX1204" s="31" t="s">
        <v>101</v>
      </c>
      <c r="AY1204" s="31" t="s">
        <v>68</v>
      </c>
      <c r="AZ1204" s="31" t="s">
        <v>152</v>
      </c>
      <c r="BA1204" s="31" t="s">
        <v>12400</v>
      </c>
      <c r="BB1204" s="31" t="s">
        <v>50</v>
      </c>
      <c r="BC1204" s="31" t="s">
        <v>50</v>
      </c>
      <c r="BD1204" s="31" t="s">
        <v>50</v>
      </c>
      <c r="BE1204" s="31" t="s">
        <v>50</v>
      </c>
      <c r="BF1204" s="31" t="s">
        <v>50</v>
      </c>
    </row>
    <row r="1205" spans="1:58" ht="45" x14ac:dyDescent="0.25">
      <c r="A1205" s="31" t="s">
        <v>3886</v>
      </c>
      <c r="B1205" s="31" t="s">
        <v>49</v>
      </c>
      <c r="C1205" s="32">
        <v>3</v>
      </c>
      <c r="D1205" s="31" t="s">
        <v>50</v>
      </c>
      <c r="E1205" s="31" t="s">
        <v>85</v>
      </c>
      <c r="F1205" s="31" t="s">
        <v>70</v>
      </c>
      <c r="G1205" s="31" t="s">
        <v>71</v>
      </c>
      <c r="H1205" s="31" t="s">
        <v>96</v>
      </c>
      <c r="I1205" s="31" t="s">
        <v>59</v>
      </c>
      <c r="J1205" s="31" t="s">
        <v>54</v>
      </c>
      <c r="K1205" s="31" t="s">
        <v>54</v>
      </c>
      <c r="L1205" s="31" t="s">
        <v>55</v>
      </c>
      <c r="M1205" s="31" t="s">
        <v>383</v>
      </c>
      <c r="N1205" s="31" t="s">
        <v>60</v>
      </c>
      <c r="O1205" s="31" t="s">
        <v>60</v>
      </c>
      <c r="P1205" s="31" t="s">
        <v>50</v>
      </c>
      <c r="Q1205" s="31" t="s">
        <v>123</v>
      </c>
      <c r="R1205" s="31" t="s">
        <v>58</v>
      </c>
      <c r="S1205" s="31" t="s">
        <v>59</v>
      </c>
      <c r="T1205" s="31" t="s">
        <v>60</v>
      </c>
      <c r="U1205" s="31" t="s">
        <v>60</v>
      </c>
      <c r="V1205" s="31" t="s">
        <v>50</v>
      </c>
      <c r="W1205" s="31" t="s">
        <v>50</v>
      </c>
      <c r="X1205" s="31" t="s">
        <v>50</v>
      </c>
      <c r="Y1205" s="31" t="s">
        <v>61</v>
      </c>
      <c r="Z1205" s="31" t="s">
        <v>62</v>
      </c>
      <c r="AA1205" s="31" t="s">
        <v>50</v>
      </c>
      <c r="AB1205" s="31" t="s">
        <v>50</v>
      </c>
      <c r="AC1205" s="31" t="s">
        <v>87</v>
      </c>
      <c r="AD1205" s="31" t="s">
        <v>50</v>
      </c>
      <c r="AE1205" s="2">
        <f t="shared" si="199"/>
        <v>36</v>
      </c>
      <c r="AF1205" s="31" t="s">
        <v>52</v>
      </c>
      <c r="AG1205" s="31" t="s">
        <v>129</v>
      </c>
      <c r="AH1205" s="31" t="s">
        <v>152</v>
      </c>
      <c r="AI1205" s="31" t="s">
        <v>12400</v>
      </c>
      <c r="AJ1205" s="31">
        <f t="shared" si="200"/>
        <v>0</v>
      </c>
      <c r="AK1205" s="34">
        <f t="shared" si="201"/>
        <v>-99</v>
      </c>
      <c r="AL1205" s="30">
        <f t="shared" si="202"/>
        <v>-99</v>
      </c>
      <c r="AM1205" s="5">
        <f t="shared" si="206"/>
        <v>41.97</v>
      </c>
      <c r="AN1205" s="5">
        <f t="shared" si="207"/>
        <v>0</v>
      </c>
      <c r="AO1205" s="30">
        <f t="shared" si="208"/>
        <v>0</v>
      </c>
      <c r="AP1205" s="30">
        <f t="shared" si="203"/>
        <v>0</v>
      </c>
      <c r="AQ1205" t="str">
        <f t="shared" si="204"/>
        <v>2006 - 2009</v>
      </c>
      <c r="AR1205" s="2">
        <f t="shared" si="205"/>
        <v>2008</v>
      </c>
      <c r="AS1205" s="2">
        <f t="shared" si="209"/>
        <v>-99</v>
      </c>
      <c r="AT1205" s="31" t="s">
        <v>50</v>
      </c>
      <c r="AU1205" s="31" t="s">
        <v>50</v>
      </c>
      <c r="AV1205" s="31" t="s">
        <v>66</v>
      </c>
      <c r="AW1205" s="31" t="s">
        <v>57</v>
      </c>
      <c r="AX1205" s="31" t="s">
        <v>101</v>
      </c>
      <c r="AY1205" s="31" t="s">
        <v>68</v>
      </c>
      <c r="AZ1205" s="31" t="s">
        <v>152</v>
      </c>
      <c r="BA1205" s="31" t="s">
        <v>12400</v>
      </c>
      <c r="BB1205" s="31" t="s">
        <v>50</v>
      </c>
      <c r="BC1205" s="31" t="s">
        <v>50</v>
      </c>
      <c r="BD1205" s="31" t="s">
        <v>50</v>
      </c>
      <c r="BE1205" s="31" t="s">
        <v>50</v>
      </c>
      <c r="BF1205" s="31" t="s">
        <v>50</v>
      </c>
    </row>
    <row r="1206" spans="1:58" ht="45" x14ac:dyDescent="0.25">
      <c r="A1206" s="31" t="s">
        <v>3886</v>
      </c>
      <c r="B1206" s="31" t="s">
        <v>49</v>
      </c>
      <c r="C1206" s="32">
        <v>4</v>
      </c>
      <c r="D1206" s="31" t="s">
        <v>50</v>
      </c>
      <c r="E1206" s="31" t="s">
        <v>85</v>
      </c>
      <c r="F1206" s="31" t="s">
        <v>70</v>
      </c>
      <c r="G1206" s="31" t="s">
        <v>71</v>
      </c>
      <c r="H1206" s="31" t="s">
        <v>96</v>
      </c>
      <c r="I1206" s="31" t="s">
        <v>66</v>
      </c>
      <c r="J1206" s="31" t="s">
        <v>54</v>
      </c>
      <c r="K1206" s="31" t="s">
        <v>54</v>
      </c>
      <c r="L1206" s="31" t="s">
        <v>55</v>
      </c>
      <c r="M1206" s="31" t="s">
        <v>51</v>
      </c>
      <c r="N1206" s="31" t="s">
        <v>60</v>
      </c>
      <c r="O1206" s="31" t="s">
        <v>60</v>
      </c>
      <c r="P1206" s="31" t="s">
        <v>50</v>
      </c>
      <c r="Q1206" s="31" t="s">
        <v>123</v>
      </c>
      <c r="R1206" s="31" t="s">
        <v>58</v>
      </c>
      <c r="S1206" s="31" t="s">
        <v>59</v>
      </c>
      <c r="T1206" s="31" t="s">
        <v>60</v>
      </c>
      <c r="U1206" s="31" t="s">
        <v>60</v>
      </c>
      <c r="V1206" s="31" t="s">
        <v>50</v>
      </c>
      <c r="W1206" s="31" t="s">
        <v>50</v>
      </c>
      <c r="X1206" s="31" t="s">
        <v>50</v>
      </c>
      <c r="Y1206" s="31" t="s">
        <v>61</v>
      </c>
      <c r="Z1206" s="31" t="s">
        <v>62</v>
      </c>
      <c r="AA1206" s="31" t="s">
        <v>50</v>
      </c>
      <c r="AB1206" s="31" t="s">
        <v>50</v>
      </c>
      <c r="AC1206" s="31" t="s">
        <v>87</v>
      </c>
      <c r="AD1206" s="31" t="s">
        <v>50</v>
      </c>
      <c r="AE1206" s="2">
        <f t="shared" si="199"/>
        <v>36</v>
      </c>
      <c r="AF1206" s="31" t="s">
        <v>52</v>
      </c>
      <c r="AG1206" s="31" t="s">
        <v>129</v>
      </c>
      <c r="AH1206" s="31" t="s">
        <v>152</v>
      </c>
      <c r="AI1206" s="31" t="s">
        <v>12401</v>
      </c>
      <c r="AJ1206" s="31">
        <f t="shared" si="200"/>
        <v>0</v>
      </c>
      <c r="AK1206" s="34">
        <f t="shared" si="201"/>
        <v>-99</v>
      </c>
      <c r="AL1206" s="30">
        <f t="shared" si="202"/>
        <v>-99</v>
      </c>
      <c r="AM1206" s="5">
        <f t="shared" si="206"/>
        <v>41.97</v>
      </c>
      <c r="AN1206" s="5">
        <f t="shared" si="207"/>
        <v>0</v>
      </c>
      <c r="AO1206" s="30">
        <f t="shared" si="208"/>
        <v>0</v>
      </c>
      <c r="AP1206" s="30">
        <f t="shared" si="203"/>
        <v>0</v>
      </c>
      <c r="AQ1206" t="str">
        <f t="shared" si="204"/>
        <v>2006 - 2009</v>
      </c>
      <c r="AR1206" s="2">
        <f t="shared" si="205"/>
        <v>2008</v>
      </c>
      <c r="AS1206" s="2">
        <f t="shared" si="209"/>
        <v>-99</v>
      </c>
      <c r="AT1206" s="31" t="s">
        <v>50</v>
      </c>
      <c r="AU1206" s="31" t="s">
        <v>50</v>
      </c>
      <c r="AV1206" s="31" t="s">
        <v>66</v>
      </c>
      <c r="AW1206" s="31" t="s">
        <v>57</v>
      </c>
      <c r="AX1206" s="31" t="s">
        <v>101</v>
      </c>
      <c r="AY1206" s="31" t="s">
        <v>68</v>
      </c>
      <c r="AZ1206" s="31" t="s">
        <v>152</v>
      </c>
      <c r="BA1206" s="31" t="s">
        <v>12401</v>
      </c>
      <c r="BB1206" s="31" t="s">
        <v>50</v>
      </c>
      <c r="BC1206" s="31" t="s">
        <v>50</v>
      </c>
      <c r="BD1206" s="31" t="s">
        <v>50</v>
      </c>
      <c r="BE1206" s="31" t="s">
        <v>50</v>
      </c>
      <c r="BF1206" s="31" t="s">
        <v>50</v>
      </c>
    </row>
    <row r="1207" spans="1:58" ht="45" x14ac:dyDescent="0.25">
      <c r="A1207" s="31" t="s">
        <v>3886</v>
      </c>
      <c r="B1207" s="31" t="s">
        <v>49</v>
      </c>
      <c r="C1207" s="32">
        <v>6</v>
      </c>
      <c r="D1207" s="31" t="s">
        <v>50</v>
      </c>
      <c r="E1207" s="31" t="s">
        <v>85</v>
      </c>
      <c r="F1207" s="31" t="s">
        <v>70</v>
      </c>
      <c r="G1207" s="31" t="s">
        <v>71</v>
      </c>
      <c r="H1207" s="31" t="s">
        <v>96</v>
      </c>
      <c r="I1207" s="31" t="s">
        <v>57</v>
      </c>
      <c r="J1207" s="31" t="s">
        <v>54</v>
      </c>
      <c r="K1207" s="31" t="s">
        <v>54</v>
      </c>
      <c r="L1207" s="31" t="s">
        <v>55</v>
      </c>
      <c r="M1207" s="31" t="s">
        <v>96</v>
      </c>
      <c r="N1207" s="31" t="s">
        <v>60</v>
      </c>
      <c r="O1207" s="31" t="s">
        <v>60</v>
      </c>
      <c r="P1207" s="31" t="s">
        <v>50</v>
      </c>
      <c r="Q1207" s="31" t="s">
        <v>123</v>
      </c>
      <c r="R1207" s="31" t="s">
        <v>58</v>
      </c>
      <c r="S1207" s="31" t="s">
        <v>59</v>
      </c>
      <c r="T1207" s="31" t="s">
        <v>60</v>
      </c>
      <c r="U1207" s="31" t="s">
        <v>60</v>
      </c>
      <c r="V1207" s="31" t="s">
        <v>50</v>
      </c>
      <c r="W1207" s="31" t="s">
        <v>50</v>
      </c>
      <c r="X1207" s="31" t="s">
        <v>50</v>
      </c>
      <c r="Y1207" s="31" t="s">
        <v>61</v>
      </c>
      <c r="Z1207" s="31" t="s">
        <v>62</v>
      </c>
      <c r="AA1207" s="31" t="s">
        <v>50</v>
      </c>
      <c r="AB1207" s="31" t="s">
        <v>50</v>
      </c>
      <c r="AC1207" s="31" t="s">
        <v>87</v>
      </c>
      <c r="AD1207" s="31" t="s">
        <v>50</v>
      </c>
      <c r="AE1207" s="2">
        <f t="shared" si="199"/>
        <v>36</v>
      </c>
      <c r="AF1207" s="31" t="s">
        <v>52</v>
      </c>
      <c r="AG1207" s="31" t="s">
        <v>129</v>
      </c>
      <c r="AH1207" s="31" t="s">
        <v>152</v>
      </c>
      <c r="AI1207" s="31" t="s">
        <v>12400</v>
      </c>
      <c r="AJ1207" s="31">
        <f t="shared" si="200"/>
        <v>0</v>
      </c>
      <c r="AK1207" s="34">
        <f t="shared" si="201"/>
        <v>-99</v>
      </c>
      <c r="AL1207" s="30">
        <f t="shared" si="202"/>
        <v>-99</v>
      </c>
      <c r="AM1207" s="5">
        <f t="shared" si="206"/>
        <v>41.97</v>
      </c>
      <c r="AN1207" s="5">
        <f t="shared" si="207"/>
        <v>0</v>
      </c>
      <c r="AO1207" s="30">
        <f t="shared" si="208"/>
        <v>0</v>
      </c>
      <c r="AP1207" s="30">
        <f t="shared" si="203"/>
        <v>0</v>
      </c>
      <c r="AQ1207" t="str">
        <f t="shared" si="204"/>
        <v>2006 - 2009</v>
      </c>
      <c r="AR1207" s="2">
        <f t="shared" si="205"/>
        <v>2008</v>
      </c>
      <c r="AS1207" s="2">
        <f t="shared" si="209"/>
        <v>-99</v>
      </c>
      <c r="AT1207" s="31" t="s">
        <v>50</v>
      </c>
      <c r="AU1207" s="31" t="s">
        <v>50</v>
      </c>
      <c r="AV1207" s="31" t="s">
        <v>66</v>
      </c>
      <c r="AW1207" s="31" t="s">
        <v>57</v>
      </c>
      <c r="AX1207" s="31" t="s">
        <v>101</v>
      </c>
      <c r="AY1207" s="31" t="s">
        <v>68</v>
      </c>
      <c r="AZ1207" s="31" t="s">
        <v>152</v>
      </c>
      <c r="BA1207" s="31" t="s">
        <v>12400</v>
      </c>
      <c r="BB1207" s="31" t="s">
        <v>50</v>
      </c>
      <c r="BC1207" s="31" t="s">
        <v>50</v>
      </c>
      <c r="BD1207" s="31" t="s">
        <v>50</v>
      </c>
      <c r="BE1207" s="31" t="s">
        <v>50</v>
      </c>
      <c r="BF1207" s="31" t="s">
        <v>50</v>
      </c>
    </row>
    <row r="1208" spans="1:58" ht="45" x14ac:dyDescent="0.25">
      <c r="A1208" s="31" t="s">
        <v>3896</v>
      </c>
      <c r="B1208" s="31" t="s">
        <v>49</v>
      </c>
      <c r="C1208" s="32">
        <v>6</v>
      </c>
      <c r="D1208" s="31" t="s">
        <v>50</v>
      </c>
      <c r="E1208" s="31" t="s">
        <v>84</v>
      </c>
      <c r="F1208" s="31" t="s">
        <v>85</v>
      </c>
      <c r="G1208" s="31" t="s">
        <v>50</v>
      </c>
      <c r="H1208" s="31" t="s">
        <v>50</v>
      </c>
      <c r="I1208" s="31" t="s">
        <v>53</v>
      </c>
      <c r="J1208" s="31" t="s">
        <v>54</v>
      </c>
      <c r="K1208" s="31" t="s">
        <v>54</v>
      </c>
      <c r="L1208" s="31" t="s">
        <v>128</v>
      </c>
      <c r="M1208" s="31" t="s">
        <v>51</v>
      </c>
      <c r="N1208" s="31" t="s">
        <v>60</v>
      </c>
      <c r="O1208" s="31" t="s">
        <v>60</v>
      </c>
      <c r="P1208" s="31" t="s">
        <v>50</v>
      </c>
      <c r="Q1208" s="31" t="s">
        <v>107</v>
      </c>
      <c r="R1208" s="31" t="s">
        <v>58</v>
      </c>
      <c r="S1208" s="31" t="s">
        <v>59</v>
      </c>
      <c r="T1208" s="31" t="s">
        <v>60</v>
      </c>
      <c r="U1208" s="31" t="s">
        <v>60</v>
      </c>
      <c r="V1208" s="31" t="s">
        <v>50</v>
      </c>
      <c r="W1208" s="31" t="s">
        <v>50</v>
      </c>
      <c r="X1208" s="31" t="s">
        <v>50</v>
      </c>
      <c r="Y1208" s="31" t="s">
        <v>61</v>
      </c>
      <c r="Z1208" s="31" t="s">
        <v>62</v>
      </c>
      <c r="AA1208" s="31" t="s">
        <v>50</v>
      </c>
      <c r="AB1208" s="31" t="s">
        <v>50</v>
      </c>
      <c r="AC1208" s="31" t="s">
        <v>50</v>
      </c>
      <c r="AD1208" s="31" t="s">
        <v>72</v>
      </c>
      <c r="AE1208" s="2">
        <f t="shared" si="199"/>
        <v>36</v>
      </c>
      <c r="AF1208" s="31" t="s">
        <v>52</v>
      </c>
      <c r="AG1208" s="31" t="s">
        <v>129</v>
      </c>
      <c r="AH1208" s="31" t="s">
        <v>12402</v>
      </c>
      <c r="AI1208" s="31" t="s">
        <v>12403</v>
      </c>
      <c r="AJ1208" s="31">
        <f t="shared" si="200"/>
        <v>0</v>
      </c>
      <c r="AK1208" s="34">
        <f t="shared" si="201"/>
        <v>-99</v>
      </c>
      <c r="AL1208" s="30">
        <f t="shared" si="202"/>
        <v>-99</v>
      </c>
      <c r="AM1208" s="5">
        <f t="shared" si="206"/>
        <v>110.77</v>
      </c>
      <c r="AN1208" s="5">
        <f t="shared" si="207"/>
        <v>0</v>
      </c>
      <c r="AO1208" s="30">
        <f t="shared" si="208"/>
        <v>0</v>
      </c>
      <c r="AP1208" s="30">
        <f t="shared" si="203"/>
        <v>0</v>
      </c>
      <c r="AQ1208" t="str">
        <f t="shared" si="204"/>
        <v>2010 - 2013</v>
      </c>
      <c r="AR1208" s="2">
        <f t="shared" si="205"/>
        <v>2010</v>
      </c>
      <c r="AS1208" s="2">
        <f t="shared" si="209"/>
        <v>-99</v>
      </c>
      <c r="AT1208" s="31" t="s">
        <v>50</v>
      </c>
      <c r="AU1208" s="31" t="s">
        <v>50</v>
      </c>
      <c r="AV1208" s="31" t="s">
        <v>141</v>
      </c>
      <c r="AW1208" s="31" t="s">
        <v>86</v>
      </c>
      <c r="AX1208" s="31" t="s">
        <v>50</v>
      </c>
      <c r="AY1208" s="31" t="s">
        <v>50</v>
      </c>
      <c r="AZ1208" s="31" t="s">
        <v>12402</v>
      </c>
      <c r="BA1208" s="31" t="s">
        <v>12403</v>
      </c>
      <c r="BB1208" s="31" t="s">
        <v>50</v>
      </c>
      <c r="BC1208" s="31" t="s">
        <v>50</v>
      </c>
      <c r="BD1208" s="31" t="s">
        <v>50</v>
      </c>
      <c r="BE1208" s="31" t="s">
        <v>50</v>
      </c>
      <c r="BF1208" s="31" t="s">
        <v>50</v>
      </c>
    </row>
    <row r="1209" spans="1:58" ht="45" x14ac:dyDescent="0.25">
      <c r="A1209" s="31" t="s">
        <v>3896</v>
      </c>
      <c r="B1209" s="31" t="s">
        <v>49</v>
      </c>
      <c r="C1209" s="32">
        <v>10</v>
      </c>
      <c r="D1209" s="31" t="s">
        <v>50</v>
      </c>
      <c r="E1209" s="31" t="s">
        <v>84</v>
      </c>
      <c r="F1209" s="31" t="s">
        <v>85</v>
      </c>
      <c r="G1209" s="31" t="s">
        <v>50</v>
      </c>
      <c r="H1209" s="31" t="s">
        <v>50</v>
      </c>
      <c r="I1209" s="31" t="s">
        <v>53</v>
      </c>
      <c r="J1209" s="31" t="s">
        <v>54</v>
      </c>
      <c r="K1209" s="31" t="s">
        <v>54</v>
      </c>
      <c r="L1209" s="31" t="s">
        <v>128</v>
      </c>
      <c r="M1209" s="31" t="s">
        <v>72</v>
      </c>
      <c r="N1209" s="31" t="s">
        <v>60</v>
      </c>
      <c r="O1209" s="31" t="s">
        <v>60</v>
      </c>
      <c r="P1209" s="31" t="s">
        <v>50</v>
      </c>
      <c r="Q1209" s="31" t="s">
        <v>107</v>
      </c>
      <c r="R1209" s="31" t="s">
        <v>58</v>
      </c>
      <c r="S1209" s="31" t="s">
        <v>59</v>
      </c>
      <c r="T1209" s="31" t="s">
        <v>60</v>
      </c>
      <c r="U1209" s="31" t="s">
        <v>60</v>
      </c>
      <c r="V1209" s="31" t="s">
        <v>50</v>
      </c>
      <c r="W1209" s="31" t="s">
        <v>50</v>
      </c>
      <c r="X1209" s="31" t="s">
        <v>50</v>
      </c>
      <c r="Y1209" s="31" t="s">
        <v>61</v>
      </c>
      <c r="Z1209" s="31" t="s">
        <v>62</v>
      </c>
      <c r="AA1209" s="31" t="s">
        <v>50</v>
      </c>
      <c r="AB1209" s="31" t="s">
        <v>50</v>
      </c>
      <c r="AC1209" s="31" t="s">
        <v>50</v>
      </c>
      <c r="AD1209" s="31" t="s">
        <v>72</v>
      </c>
      <c r="AE1209" s="2">
        <f t="shared" si="199"/>
        <v>36</v>
      </c>
      <c r="AF1209" s="31" t="s">
        <v>52</v>
      </c>
      <c r="AG1209" s="31" t="s">
        <v>129</v>
      </c>
      <c r="AH1209" s="31" t="s">
        <v>144</v>
      </c>
      <c r="AI1209" s="31" t="s">
        <v>12404</v>
      </c>
      <c r="AJ1209" s="31">
        <f t="shared" si="200"/>
        <v>0</v>
      </c>
      <c r="AK1209" s="34">
        <f t="shared" si="201"/>
        <v>-99</v>
      </c>
      <c r="AL1209" s="30">
        <f t="shared" si="202"/>
        <v>-99</v>
      </c>
      <c r="AM1209" s="5">
        <f t="shared" si="206"/>
        <v>110.77</v>
      </c>
      <c r="AN1209" s="5">
        <f t="shared" si="207"/>
        <v>0</v>
      </c>
      <c r="AO1209" s="30">
        <f t="shared" si="208"/>
        <v>0</v>
      </c>
      <c r="AP1209" s="30">
        <f t="shared" si="203"/>
        <v>0</v>
      </c>
      <c r="AQ1209" t="str">
        <f t="shared" si="204"/>
        <v>2010 - 2013</v>
      </c>
      <c r="AR1209" s="2">
        <f t="shared" si="205"/>
        <v>2010</v>
      </c>
      <c r="AS1209" s="2">
        <f t="shared" si="209"/>
        <v>-99</v>
      </c>
      <c r="AT1209" s="31" t="s">
        <v>50</v>
      </c>
      <c r="AU1209" s="31" t="s">
        <v>50</v>
      </c>
      <c r="AV1209" s="31" t="s">
        <v>141</v>
      </c>
      <c r="AW1209" s="31" t="s">
        <v>86</v>
      </c>
      <c r="AX1209" s="31" t="s">
        <v>50</v>
      </c>
      <c r="AY1209" s="31" t="s">
        <v>50</v>
      </c>
      <c r="AZ1209" s="31" t="s">
        <v>144</v>
      </c>
      <c r="BA1209" s="31" t="s">
        <v>12404</v>
      </c>
      <c r="BB1209" s="31" t="s">
        <v>50</v>
      </c>
      <c r="BC1209" s="31" t="s">
        <v>50</v>
      </c>
      <c r="BD1209" s="31" t="s">
        <v>50</v>
      </c>
      <c r="BE1209" s="31" t="s">
        <v>50</v>
      </c>
      <c r="BF1209" s="31" t="s">
        <v>50</v>
      </c>
    </row>
    <row r="1210" spans="1:58" ht="45" x14ac:dyDescent="0.25">
      <c r="A1210" s="31" t="s">
        <v>3899</v>
      </c>
      <c r="B1210" s="31" t="s">
        <v>49</v>
      </c>
      <c r="C1210" s="32">
        <v>6</v>
      </c>
      <c r="D1210" s="31" t="s">
        <v>50</v>
      </c>
      <c r="E1210" s="31" t="s">
        <v>84</v>
      </c>
      <c r="F1210" s="31" t="s">
        <v>85</v>
      </c>
      <c r="G1210" s="31" t="s">
        <v>50</v>
      </c>
      <c r="H1210" s="31" t="s">
        <v>50</v>
      </c>
      <c r="I1210" s="31" t="s">
        <v>53</v>
      </c>
      <c r="J1210" s="31" t="s">
        <v>54</v>
      </c>
      <c r="K1210" s="31" t="s">
        <v>54</v>
      </c>
      <c r="L1210" s="31" t="s">
        <v>55</v>
      </c>
      <c r="M1210" s="31" t="s">
        <v>72</v>
      </c>
      <c r="N1210" s="31" t="s">
        <v>60</v>
      </c>
      <c r="O1210" s="31" t="s">
        <v>60</v>
      </c>
      <c r="P1210" s="31" t="s">
        <v>50</v>
      </c>
      <c r="Q1210" s="31" t="s">
        <v>115</v>
      </c>
      <c r="R1210" s="31" t="s">
        <v>58</v>
      </c>
      <c r="S1210" s="31" t="s">
        <v>59</v>
      </c>
      <c r="T1210" s="31" t="s">
        <v>60</v>
      </c>
      <c r="U1210" s="31" t="s">
        <v>60</v>
      </c>
      <c r="V1210" s="31" t="s">
        <v>50</v>
      </c>
      <c r="W1210" s="31" t="s">
        <v>50</v>
      </c>
      <c r="X1210" s="31" t="s">
        <v>50</v>
      </c>
      <c r="Y1210" s="31" t="s">
        <v>50</v>
      </c>
      <c r="Z1210" s="31" t="s">
        <v>62</v>
      </c>
      <c r="AA1210" s="31" t="s">
        <v>50</v>
      </c>
      <c r="AB1210" s="31" t="s">
        <v>50</v>
      </c>
      <c r="AC1210" s="31" t="s">
        <v>87</v>
      </c>
      <c r="AD1210" s="31" t="s">
        <v>72</v>
      </c>
      <c r="AE1210" s="2">
        <f t="shared" si="199"/>
        <v>36</v>
      </c>
      <c r="AF1210" s="31" t="s">
        <v>52</v>
      </c>
      <c r="AG1210" s="31" t="s">
        <v>129</v>
      </c>
      <c r="AH1210" s="31" t="s">
        <v>152</v>
      </c>
      <c r="AI1210" s="31" t="s">
        <v>12405</v>
      </c>
      <c r="AJ1210" s="31">
        <f t="shared" si="200"/>
        <v>0</v>
      </c>
      <c r="AK1210" s="34">
        <f t="shared" si="201"/>
        <v>-99</v>
      </c>
      <c r="AL1210" s="30">
        <f t="shared" si="202"/>
        <v>-99</v>
      </c>
      <c r="AM1210" s="5">
        <f t="shared" si="206"/>
        <v>40.020000000000003</v>
      </c>
      <c r="AN1210" s="5">
        <f t="shared" si="207"/>
        <v>0</v>
      </c>
      <c r="AO1210" s="30">
        <f t="shared" si="208"/>
        <v>0</v>
      </c>
      <c r="AP1210" s="30">
        <f t="shared" si="203"/>
        <v>0</v>
      </c>
      <c r="AQ1210" t="str">
        <f t="shared" si="204"/>
        <v>2006 - 2009</v>
      </c>
      <c r="AR1210" s="2">
        <f t="shared" si="205"/>
        <v>2007</v>
      </c>
      <c r="AS1210" s="2">
        <f t="shared" si="209"/>
        <v>-99</v>
      </c>
      <c r="AT1210" s="31" t="s">
        <v>50</v>
      </c>
      <c r="AU1210" s="31" t="s">
        <v>50</v>
      </c>
      <c r="AV1210" s="31" t="s">
        <v>141</v>
      </c>
      <c r="AW1210" s="31" t="s">
        <v>86</v>
      </c>
      <c r="AX1210" s="31" t="s">
        <v>50</v>
      </c>
      <c r="AY1210" s="31" t="s">
        <v>50</v>
      </c>
      <c r="AZ1210" s="31" t="s">
        <v>50</v>
      </c>
      <c r="BA1210" s="31" t="s">
        <v>50</v>
      </c>
      <c r="BB1210" s="31" t="s">
        <v>50</v>
      </c>
      <c r="BC1210" s="31" t="s">
        <v>50</v>
      </c>
      <c r="BD1210" s="31" t="s">
        <v>50</v>
      </c>
      <c r="BE1210" s="31" t="s">
        <v>50</v>
      </c>
      <c r="BF1210" s="31" t="s">
        <v>50</v>
      </c>
    </row>
    <row r="1211" spans="1:58" ht="45" x14ac:dyDescent="0.25">
      <c r="A1211" s="31" t="s">
        <v>615</v>
      </c>
      <c r="B1211" s="31" t="s">
        <v>49</v>
      </c>
      <c r="C1211" s="32">
        <v>1</v>
      </c>
      <c r="D1211" s="31" t="s">
        <v>50</v>
      </c>
      <c r="E1211" s="31" t="s">
        <v>100</v>
      </c>
      <c r="F1211" s="31" t="s">
        <v>570</v>
      </c>
      <c r="G1211" s="31" t="s">
        <v>50</v>
      </c>
      <c r="H1211" s="31" t="s">
        <v>50</v>
      </c>
      <c r="I1211" s="31" t="s">
        <v>53</v>
      </c>
      <c r="J1211" s="31" t="s">
        <v>54</v>
      </c>
      <c r="K1211" s="31" t="s">
        <v>54</v>
      </c>
      <c r="L1211" s="31" t="s">
        <v>55</v>
      </c>
      <c r="M1211" s="31" t="s">
        <v>71</v>
      </c>
      <c r="N1211" s="31" t="s">
        <v>60</v>
      </c>
      <c r="O1211" s="31" t="s">
        <v>60</v>
      </c>
      <c r="P1211" s="31" t="s">
        <v>50</v>
      </c>
      <c r="Q1211" s="31" t="s">
        <v>107</v>
      </c>
      <c r="R1211" s="31" t="s">
        <v>58</v>
      </c>
      <c r="S1211" s="31" t="s">
        <v>53</v>
      </c>
      <c r="T1211" s="31" t="s">
        <v>60</v>
      </c>
      <c r="U1211" s="31" t="s">
        <v>60</v>
      </c>
      <c r="V1211" s="31" t="s">
        <v>66</v>
      </c>
      <c r="W1211" s="31" t="s">
        <v>50</v>
      </c>
      <c r="X1211" s="31" t="s">
        <v>337</v>
      </c>
      <c r="Y1211" s="31" t="s">
        <v>60</v>
      </c>
      <c r="Z1211" s="31" t="s">
        <v>62</v>
      </c>
      <c r="AA1211" s="31" t="s">
        <v>50</v>
      </c>
      <c r="AB1211" s="31" t="s">
        <v>50</v>
      </c>
      <c r="AC1211" s="31" t="s">
        <v>63</v>
      </c>
      <c r="AD1211" s="31" t="s">
        <v>72</v>
      </c>
      <c r="AE1211" s="2">
        <f t="shared" si="199"/>
        <v>36</v>
      </c>
      <c r="AF1211" s="31" t="s">
        <v>52</v>
      </c>
      <c r="AG1211" s="31" t="s">
        <v>129</v>
      </c>
      <c r="AH1211" s="31" t="s">
        <v>616</v>
      </c>
      <c r="AI1211" s="31" t="s">
        <v>617</v>
      </c>
      <c r="AJ1211" s="31">
        <f t="shared" si="200"/>
        <v>0</v>
      </c>
      <c r="AK1211" s="34">
        <f t="shared" si="201"/>
        <v>-99</v>
      </c>
      <c r="AL1211" s="30">
        <f t="shared" si="202"/>
        <v>-99</v>
      </c>
      <c r="AM1211" s="5">
        <f t="shared" si="206"/>
        <v>0</v>
      </c>
      <c r="AN1211" s="5">
        <f t="shared" si="207"/>
        <v>0</v>
      </c>
      <c r="AO1211" s="30">
        <f t="shared" si="208"/>
        <v>0</v>
      </c>
      <c r="AP1211" s="30">
        <f t="shared" si="203"/>
        <v>0</v>
      </c>
      <c r="AQ1211">
        <f t="shared" si="204"/>
        <v>0</v>
      </c>
      <c r="AR1211" s="2">
        <f t="shared" si="205"/>
        <v>0</v>
      </c>
      <c r="AS1211" s="2">
        <f t="shared" si="209"/>
        <v>-99</v>
      </c>
      <c r="AT1211" s="31" t="s">
        <v>572</v>
      </c>
      <c r="AU1211" s="31" t="s">
        <v>618</v>
      </c>
      <c r="AV1211" s="31" t="s">
        <v>141</v>
      </c>
      <c r="AW1211" s="31" t="s">
        <v>86</v>
      </c>
      <c r="AX1211" s="31" t="s">
        <v>619</v>
      </c>
      <c r="AY1211" s="31" t="s">
        <v>68</v>
      </c>
      <c r="AZ1211" s="31" t="s">
        <v>616</v>
      </c>
      <c r="BA1211" s="31" t="s">
        <v>617</v>
      </c>
      <c r="BB1211" s="31" t="s">
        <v>50</v>
      </c>
      <c r="BC1211" s="31" t="s">
        <v>50</v>
      </c>
      <c r="BD1211" s="31" t="s">
        <v>50</v>
      </c>
      <c r="BE1211" s="31" t="s">
        <v>50</v>
      </c>
      <c r="BF1211" s="31" t="s">
        <v>50</v>
      </c>
    </row>
    <row r="1212" spans="1:58" ht="45" x14ac:dyDescent="0.25">
      <c r="A1212" s="31" t="s">
        <v>615</v>
      </c>
      <c r="B1212" s="31" t="s">
        <v>49</v>
      </c>
      <c r="C1212" s="32">
        <v>2</v>
      </c>
      <c r="D1212" s="31" t="s">
        <v>50</v>
      </c>
      <c r="E1212" s="31" t="s">
        <v>486</v>
      </c>
      <c r="F1212" s="31" t="s">
        <v>116</v>
      </c>
      <c r="G1212" s="31" t="s">
        <v>50</v>
      </c>
      <c r="H1212" s="31" t="s">
        <v>50</v>
      </c>
      <c r="I1212" s="31" t="s">
        <v>92</v>
      </c>
      <c r="J1212" s="31" t="s">
        <v>54</v>
      </c>
      <c r="K1212" s="31" t="s">
        <v>54</v>
      </c>
      <c r="L1212" s="31" t="s">
        <v>55</v>
      </c>
      <c r="M1212" s="31" t="s">
        <v>72</v>
      </c>
      <c r="N1212" s="31" t="s">
        <v>60</v>
      </c>
      <c r="O1212" s="31" t="s">
        <v>60</v>
      </c>
      <c r="P1212" s="31" t="s">
        <v>50</v>
      </c>
      <c r="Q1212" s="31" t="s">
        <v>107</v>
      </c>
      <c r="R1212" s="31" t="s">
        <v>58</v>
      </c>
      <c r="S1212" s="31" t="s">
        <v>53</v>
      </c>
      <c r="T1212" s="31" t="s">
        <v>60</v>
      </c>
      <c r="U1212" s="31" t="s">
        <v>60</v>
      </c>
      <c r="V1212" s="31" t="s">
        <v>66</v>
      </c>
      <c r="W1212" s="31" t="s">
        <v>50</v>
      </c>
      <c r="X1212" s="31" t="s">
        <v>337</v>
      </c>
      <c r="Y1212" s="31" t="s">
        <v>60</v>
      </c>
      <c r="Z1212" s="31" t="s">
        <v>62</v>
      </c>
      <c r="AA1212" s="31" t="s">
        <v>50</v>
      </c>
      <c r="AB1212" s="31" t="s">
        <v>50</v>
      </c>
      <c r="AC1212" s="31" t="s">
        <v>63</v>
      </c>
      <c r="AD1212" s="31" t="s">
        <v>72</v>
      </c>
      <c r="AE1212" s="2">
        <f t="shared" si="199"/>
        <v>36</v>
      </c>
      <c r="AF1212" s="31" t="s">
        <v>52</v>
      </c>
      <c r="AG1212" s="31" t="s">
        <v>129</v>
      </c>
      <c r="AH1212" s="31" t="s">
        <v>616</v>
      </c>
      <c r="AI1212" s="31" t="s">
        <v>617</v>
      </c>
      <c r="AJ1212" s="31">
        <f t="shared" si="200"/>
        <v>0</v>
      </c>
      <c r="AK1212" s="34">
        <f t="shared" si="201"/>
        <v>-99</v>
      </c>
      <c r="AL1212" s="30">
        <f t="shared" si="202"/>
        <v>-99</v>
      </c>
      <c r="AM1212" s="5">
        <f t="shared" si="206"/>
        <v>0</v>
      </c>
      <c r="AN1212" s="5">
        <f t="shared" si="207"/>
        <v>0</v>
      </c>
      <c r="AO1212" s="30">
        <f t="shared" si="208"/>
        <v>0</v>
      </c>
      <c r="AP1212" s="30">
        <f t="shared" si="203"/>
        <v>0</v>
      </c>
      <c r="AQ1212">
        <f t="shared" si="204"/>
        <v>0</v>
      </c>
      <c r="AR1212" s="2">
        <f t="shared" si="205"/>
        <v>0</v>
      </c>
      <c r="AS1212" s="2">
        <f t="shared" si="209"/>
        <v>-99</v>
      </c>
      <c r="AT1212" s="31" t="s">
        <v>572</v>
      </c>
      <c r="AU1212" s="31" t="s">
        <v>618</v>
      </c>
      <c r="AV1212" s="31" t="s">
        <v>141</v>
      </c>
      <c r="AW1212" s="31" t="s">
        <v>86</v>
      </c>
      <c r="AX1212" s="31" t="s">
        <v>619</v>
      </c>
      <c r="AY1212" s="31" t="s">
        <v>68</v>
      </c>
      <c r="AZ1212" s="31" t="s">
        <v>616</v>
      </c>
      <c r="BA1212" s="31" t="s">
        <v>617</v>
      </c>
      <c r="BB1212" s="31" t="s">
        <v>50</v>
      </c>
      <c r="BC1212" s="31" t="s">
        <v>50</v>
      </c>
      <c r="BD1212" s="31" t="s">
        <v>50</v>
      </c>
      <c r="BE1212" s="31" t="s">
        <v>50</v>
      </c>
      <c r="BF1212" s="31" t="s">
        <v>50</v>
      </c>
    </row>
    <row r="1213" spans="1:58" ht="45" x14ac:dyDescent="0.25">
      <c r="A1213" s="31" t="s">
        <v>1200</v>
      </c>
      <c r="B1213" s="31" t="s">
        <v>49</v>
      </c>
      <c r="C1213" s="32">
        <v>4</v>
      </c>
      <c r="D1213" s="31" t="s">
        <v>50</v>
      </c>
      <c r="E1213" s="31" t="s">
        <v>75</v>
      </c>
      <c r="F1213" s="31" t="s">
        <v>206</v>
      </c>
      <c r="G1213" s="31" t="s">
        <v>50</v>
      </c>
      <c r="H1213" s="31" t="s">
        <v>50</v>
      </c>
      <c r="I1213" s="31" t="s">
        <v>53</v>
      </c>
      <c r="J1213" s="31" t="s">
        <v>54</v>
      </c>
      <c r="K1213" s="31" t="s">
        <v>54</v>
      </c>
      <c r="L1213" s="31" t="s">
        <v>55</v>
      </c>
      <c r="M1213" s="31" t="s">
        <v>72</v>
      </c>
      <c r="N1213" s="31" t="s">
        <v>50</v>
      </c>
      <c r="O1213" s="31" t="s">
        <v>57</v>
      </c>
      <c r="P1213" s="31" t="s">
        <v>50</v>
      </c>
      <c r="Q1213" s="31" t="s">
        <v>588</v>
      </c>
      <c r="R1213" s="31" t="s">
        <v>74</v>
      </c>
      <c r="S1213" s="31" t="s">
        <v>59</v>
      </c>
      <c r="T1213" s="31" t="s">
        <v>60</v>
      </c>
      <c r="U1213" s="31" t="s">
        <v>60</v>
      </c>
      <c r="V1213" s="31" t="s">
        <v>86</v>
      </c>
      <c r="W1213" s="31" t="s">
        <v>50</v>
      </c>
      <c r="X1213" s="31" t="s">
        <v>161</v>
      </c>
      <c r="Y1213" s="31" t="s">
        <v>54</v>
      </c>
      <c r="Z1213" s="31" t="s">
        <v>62</v>
      </c>
      <c r="AA1213" s="31" t="s">
        <v>50</v>
      </c>
      <c r="AB1213" s="31" t="s">
        <v>50</v>
      </c>
      <c r="AC1213" s="31" t="s">
        <v>87</v>
      </c>
      <c r="AD1213" s="31" t="s">
        <v>72</v>
      </c>
      <c r="AE1213" s="2">
        <f t="shared" si="199"/>
        <v>36</v>
      </c>
      <c r="AF1213" s="31" t="s">
        <v>52</v>
      </c>
      <c r="AG1213" s="31" t="s">
        <v>129</v>
      </c>
      <c r="AH1213" s="31" t="s">
        <v>251</v>
      </c>
      <c r="AI1213" s="31" t="s">
        <v>12406</v>
      </c>
      <c r="AJ1213" s="31">
        <f t="shared" si="200"/>
        <v>0</v>
      </c>
      <c r="AK1213" s="34">
        <f t="shared" si="201"/>
        <v>-99</v>
      </c>
      <c r="AL1213" s="30">
        <f t="shared" si="202"/>
        <v>-99</v>
      </c>
      <c r="AM1213" s="5">
        <f t="shared" si="206"/>
        <v>100.64</v>
      </c>
      <c r="AN1213" s="5">
        <f t="shared" si="207"/>
        <v>0</v>
      </c>
      <c r="AO1213" s="30">
        <f t="shared" si="208"/>
        <v>0</v>
      </c>
      <c r="AP1213" s="30">
        <f t="shared" si="203"/>
        <v>0</v>
      </c>
      <c r="AQ1213" t="str">
        <f t="shared" si="204"/>
        <v>2006 - 2009</v>
      </c>
      <c r="AR1213" s="2">
        <f t="shared" si="205"/>
        <v>2007</v>
      </c>
      <c r="AS1213" s="2">
        <f t="shared" si="209"/>
        <v>-99</v>
      </c>
      <c r="AT1213" s="31" t="s">
        <v>50</v>
      </c>
      <c r="AU1213" s="31" t="s">
        <v>50</v>
      </c>
      <c r="AV1213" s="31" t="s">
        <v>66</v>
      </c>
      <c r="AW1213" s="31" t="s">
        <v>57</v>
      </c>
      <c r="AX1213" s="31" t="s">
        <v>12748</v>
      </c>
      <c r="AY1213" s="31" t="s">
        <v>68</v>
      </c>
      <c r="AZ1213" s="31" t="s">
        <v>251</v>
      </c>
      <c r="BA1213" s="31" t="s">
        <v>50</v>
      </c>
      <c r="BB1213" s="31" t="s">
        <v>50</v>
      </c>
      <c r="BC1213" s="31" t="s">
        <v>50</v>
      </c>
      <c r="BD1213" s="31" t="s">
        <v>50</v>
      </c>
      <c r="BE1213" s="31" t="s">
        <v>50</v>
      </c>
      <c r="BF1213" s="31" t="s">
        <v>50</v>
      </c>
    </row>
    <row r="1214" spans="1:58" ht="45" x14ac:dyDescent="0.25">
      <c r="A1214" s="31" t="s">
        <v>3928</v>
      </c>
      <c r="B1214" s="31" t="s">
        <v>49</v>
      </c>
      <c r="C1214" s="32">
        <v>1</v>
      </c>
      <c r="D1214" s="31" t="s">
        <v>50</v>
      </c>
      <c r="E1214" s="31" t="s">
        <v>52</v>
      </c>
      <c r="F1214" s="31" t="s">
        <v>50</v>
      </c>
      <c r="G1214" s="31" t="s">
        <v>50</v>
      </c>
      <c r="H1214" s="31" t="s">
        <v>50</v>
      </c>
      <c r="I1214" s="31" t="s">
        <v>53</v>
      </c>
      <c r="J1214" s="31" t="s">
        <v>54</v>
      </c>
      <c r="K1214" s="31" t="s">
        <v>54</v>
      </c>
      <c r="L1214" s="31" t="s">
        <v>55</v>
      </c>
      <c r="M1214" s="31" t="s">
        <v>72</v>
      </c>
      <c r="N1214" s="31" t="s">
        <v>56</v>
      </c>
      <c r="O1214" s="31" t="s">
        <v>57</v>
      </c>
      <c r="P1214" s="31" t="s">
        <v>50</v>
      </c>
      <c r="Q1214" s="31" t="s">
        <v>588</v>
      </c>
      <c r="R1214" s="31" t="s">
        <v>58</v>
      </c>
      <c r="S1214" s="31" t="s">
        <v>59</v>
      </c>
      <c r="T1214" s="31" t="s">
        <v>60</v>
      </c>
      <c r="U1214" s="31" t="s">
        <v>60</v>
      </c>
      <c r="V1214" s="31" t="s">
        <v>50</v>
      </c>
      <c r="W1214" s="31" t="s">
        <v>50</v>
      </c>
      <c r="X1214" s="31" t="s">
        <v>50</v>
      </c>
      <c r="Y1214" s="31" t="s">
        <v>61</v>
      </c>
      <c r="Z1214" s="31" t="s">
        <v>62</v>
      </c>
      <c r="AA1214" s="31" t="s">
        <v>50</v>
      </c>
      <c r="AB1214" s="31" t="s">
        <v>50</v>
      </c>
      <c r="AC1214" s="31" t="s">
        <v>87</v>
      </c>
      <c r="AD1214" s="31" t="s">
        <v>72</v>
      </c>
      <c r="AE1214" s="2">
        <f t="shared" si="199"/>
        <v>36</v>
      </c>
      <c r="AF1214" s="31" t="s">
        <v>191</v>
      </c>
      <c r="AG1214" s="31" t="s">
        <v>76</v>
      </c>
      <c r="AH1214" s="31" t="s">
        <v>77</v>
      </c>
      <c r="AI1214" s="31" t="s">
        <v>12407</v>
      </c>
      <c r="AJ1214" s="31">
        <f t="shared" si="200"/>
        <v>0</v>
      </c>
      <c r="AK1214" s="34">
        <f t="shared" si="201"/>
        <v>-99</v>
      </c>
      <c r="AL1214" s="30">
        <f t="shared" si="202"/>
        <v>-99</v>
      </c>
      <c r="AM1214" s="5">
        <f t="shared" si="206"/>
        <v>109.43</v>
      </c>
      <c r="AN1214" s="5">
        <f t="shared" si="207"/>
        <v>0</v>
      </c>
      <c r="AO1214" s="30">
        <f t="shared" si="208"/>
        <v>0</v>
      </c>
      <c r="AP1214" s="30">
        <f t="shared" si="203"/>
        <v>0</v>
      </c>
      <c r="AQ1214" t="str">
        <f t="shared" si="204"/>
        <v>1978 - 1992</v>
      </c>
      <c r="AR1214" s="2">
        <f t="shared" si="205"/>
        <v>1980</v>
      </c>
      <c r="AS1214" s="2">
        <f t="shared" si="209"/>
        <v>-99</v>
      </c>
      <c r="AT1214" s="31" t="s">
        <v>50</v>
      </c>
      <c r="AU1214" s="31" t="s">
        <v>50</v>
      </c>
      <c r="AV1214" s="31" t="s">
        <v>60</v>
      </c>
      <c r="AW1214" s="31" t="s">
        <v>50</v>
      </c>
      <c r="AX1214" s="31" t="s">
        <v>50</v>
      </c>
      <c r="AY1214" s="31" t="s">
        <v>50</v>
      </c>
      <c r="AZ1214" s="31" t="s">
        <v>50</v>
      </c>
      <c r="BA1214" s="31" t="s">
        <v>50</v>
      </c>
      <c r="BB1214" s="31" t="s">
        <v>50</v>
      </c>
      <c r="BC1214" s="31" t="s">
        <v>50</v>
      </c>
      <c r="BD1214" s="31" t="s">
        <v>50</v>
      </c>
      <c r="BE1214" s="31" t="s">
        <v>50</v>
      </c>
      <c r="BF1214" s="31" t="s">
        <v>50</v>
      </c>
    </row>
    <row r="1215" spans="1:58" ht="45" x14ac:dyDescent="0.25">
      <c r="A1215" s="31" t="s">
        <v>3967</v>
      </c>
      <c r="B1215" s="31" t="s">
        <v>49</v>
      </c>
      <c r="C1215" s="32">
        <v>6</v>
      </c>
      <c r="D1215" s="31" t="s">
        <v>50</v>
      </c>
      <c r="E1215" s="31" t="s">
        <v>70</v>
      </c>
      <c r="F1215" s="31" t="s">
        <v>71</v>
      </c>
      <c r="G1215" s="31" t="s">
        <v>96</v>
      </c>
      <c r="H1215" s="31" t="s">
        <v>194</v>
      </c>
      <c r="I1215" s="31" t="s">
        <v>66</v>
      </c>
      <c r="J1215" s="31" t="s">
        <v>54</v>
      </c>
      <c r="K1215" s="31" t="s">
        <v>54</v>
      </c>
      <c r="L1215" s="31" t="s">
        <v>55</v>
      </c>
      <c r="M1215" s="31" t="s">
        <v>51</v>
      </c>
      <c r="N1215" s="31" t="s">
        <v>50</v>
      </c>
      <c r="O1215" s="31" t="s">
        <v>66</v>
      </c>
      <c r="P1215" s="31" t="s">
        <v>50</v>
      </c>
      <c r="Q1215" s="31" t="s">
        <v>215</v>
      </c>
      <c r="R1215" s="31" t="s">
        <v>74</v>
      </c>
      <c r="S1215" s="31" t="s">
        <v>53</v>
      </c>
      <c r="T1215" s="31" t="s">
        <v>60</v>
      </c>
      <c r="U1215" s="31" t="s">
        <v>60</v>
      </c>
      <c r="V1215" s="31" t="s">
        <v>66</v>
      </c>
      <c r="W1215" s="31" t="s">
        <v>50</v>
      </c>
      <c r="X1215" s="31" t="s">
        <v>161</v>
      </c>
      <c r="Y1215" s="31" t="s">
        <v>50</v>
      </c>
      <c r="Z1215" s="31" t="s">
        <v>62</v>
      </c>
      <c r="AA1215" s="31" t="s">
        <v>50</v>
      </c>
      <c r="AB1215" s="31" t="s">
        <v>50</v>
      </c>
      <c r="AC1215" s="31" t="s">
        <v>87</v>
      </c>
      <c r="AD1215" s="31" t="s">
        <v>50</v>
      </c>
      <c r="AE1215" s="2">
        <f t="shared" si="199"/>
        <v>36</v>
      </c>
      <c r="AF1215" s="31" t="s">
        <v>52</v>
      </c>
      <c r="AG1215" s="31" t="s">
        <v>129</v>
      </c>
      <c r="AH1215" s="31" t="s">
        <v>152</v>
      </c>
      <c r="AI1215" s="31" t="s">
        <v>12408</v>
      </c>
      <c r="AJ1215" s="31">
        <f t="shared" si="200"/>
        <v>0</v>
      </c>
      <c r="AK1215" s="34">
        <f t="shared" si="201"/>
        <v>-99</v>
      </c>
      <c r="AL1215" s="30">
        <f t="shared" si="202"/>
        <v>-99</v>
      </c>
      <c r="AM1215" s="5">
        <f t="shared" si="206"/>
        <v>41.97</v>
      </c>
      <c r="AN1215" s="5">
        <f t="shared" si="207"/>
        <v>0</v>
      </c>
      <c r="AO1215" s="30">
        <f t="shared" si="208"/>
        <v>0</v>
      </c>
      <c r="AP1215" s="30">
        <f t="shared" si="203"/>
        <v>0</v>
      </c>
      <c r="AQ1215" t="str">
        <f t="shared" si="204"/>
        <v>2002 - 2005</v>
      </c>
      <c r="AR1215" s="2">
        <f t="shared" si="205"/>
        <v>2002</v>
      </c>
      <c r="AS1215" s="2">
        <f t="shared" si="209"/>
        <v>-99</v>
      </c>
      <c r="AT1215" s="31" t="s">
        <v>50</v>
      </c>
      <c r="AU1215" s="31" t="s">
        <v>50</v>
      </c>
      <c r="AV1215" s="31" t="s">
        <v>66</v>
      </c>
      <c r="AW1215" s="31" t="s">
        <v>57</v>
      </c>
      <c r="AX1215" s="31" t="s">
        <v>267</v>
      </c>
      <c r="AY1215" s="31" t="s">
        <v>68</v>
      </c>
      <c r="AZ1215" s="31" t="s">
        <v>152</v>
      </c>
      <c r="BA1215" s="31" t="s">
        <v>12408</v>
      </c>
      <c r="BB1215" s="31" t="s">
        <v>50</v>
      </c>
      <c r="BC1215" s="31" t="s">
        <v>50</v>
      </c>
      <c r="BD1215" s="31" t="s">
        <v>50</v>
      </c>
      <c r="BE1215" s="31" t="s">
        <v>50</v>
      </c>
      <c r="BF1215" s="31" t="s">
        <v>50</v>
      </c>
    </row>
    <row r="1216" spans="1:58" ht="45" x14ac:dyDescent="0.25">
      <c r="A1216" s="31" t="s">
        <v>3967</v>
      </c>
      <c r="B1216" s="31" t="s">
        <v>49</v>
      </c>
      <c r="C1216" s="32">
        <v>7</v>
      </c>
      <c r="D1216" s="31" t="s">
        <v>50</v>
      </c>
      <c r="E1216" s="31" t="s">
        <v>70</v>
      </c>
      <c r="F1216" s="31" t="s">
        <v>71</v>
      </c>
      <c r="G1216" s="31" t="s">
        <v>96</v>
      </c>
      <c r="H1216" s="31" t="s">
        <v>194</v>
      </c>
      <c r="I1216" s="31" t="s">
        <v>57</v>
      </c>
      <c r="J1216" s="31" t="s">
        <v>54</v>
      </c>
      <c r="K1216" s="31" t="s">
        <v>54</v>
      </c>
      <c r="L1216" s="31" t="s">
        <v>55</v>
      </c>
      <c r="M1216" s="31" t="s">
        <v>52</v>
      </c>
      <c r="N1216" s="31" t="s">
        <v>50</v>
      </c>
      <c r="O1216" s="31" t="s">
        <v>66</v>
      </c>
      <c r="P1216" s="31" t="s">
        <v>50</v>
      </c>
      <c r="Q1216" s="31" t="s">
        <v>215</v>
      </c>
      <c r="R1216" s="31" t="s">
        <v>74</v>
      </c>
      <c r="S1216" s="31" t="s">
        <v>53</v>
      </c>
      <c r="T1216" s="31" t="s">
        <v>60</v>
      </c>
      <c r="U1216" s="31" t="s">
        <v>60</v>
      </c>
      <c r="V1216" s="31" t="s">
        <v>66</v>
      </c>
      <c r="W1216" s="31" t="s">
        <v>50</v>
      </c>
      <c r="X1216" s="31" t="s">
        <v>116</v>
      </c>
      <c r="Y1216" s="31" t="s">
        <v>50</v>
      </c>
      <c r="Z1216" s="31" t="s">
        <v>62</v>
      </c>
      <c r="AA1216" s="31" t="s">
        <v>50</v>
      </c>
      <c r="AB1216" s="31" t="s">
        <v>50</v>
      </c>
      <c r="AC1216" s="31" t="s">
        <v>87</v>
      </c>
      <c r="AD1216" s="31" t="s">
        <v>72</v>
      </c>
      <c r="AE1216" s="2">
        <f t="shared" si="199"/>
        <v>36</v>
      </c>
      <c r="AF1216" s="31" t="s">
        <v>52</v>
      </c>
      <c r="AG1216" s="31" t="s">
        <v>129</v>
      </c>
      <c r="AH1216" s="31" t="s">
        <v>152</v>
      </c>
      <c r="AI1216" s="31" t="s">
        <v>12409</v>
      </c>
      <c r="AJ1216" s="31">
        <f t="shared" si="200"/>
        <v>0</v>
      </c>
      <c r="AK1216" s="34">
        <f t="shared" si="201"/>
        <v>-99</v>
      </c>
      <c r="AL1216" s="30">
        <f t="shared" si="202"/>
        <v>-99</v>
      </c>
      <c r="AM1216" s="5">
        <f t="shared" si="206"/>
        <v>41.97</v>
      </c>
      <c r="AN1216" s="5">
        <f t="shared" si="207"/>
        <v>0</v>
      </c>
      <c r="AO1216" s="30">
        <f t="shared" si="208"/>
        <v>0</v>
      </c>
      <c r="AP1216" s="30">
        <f t="shared" si="203"/>
        <v>0</v>
      </c>
      <c r="AQ1216" t="str">
        <f t="shared" si="204"/>
        <v>2002 - 2005</v>
      </c>
      <c r="AR1216" s="2">
        <f t="shared" si="205"/>
        <v>2002</v>
      </c>
      <c r="AS1216" s="2">
        <f t="shared" si="209"/>
        <v>-99</v>
      </c>
      <c r="AT1216" s="31" t="s">
        <v>50</v>
      </c>
      <c r="AU1216" s="31" t="s">
        <v>50</v>
      </c>
      <c r="AV1216" s="31" t="s">
        <v>66</v>
      </c>
      <c r="AW1216" s="31" t="s">
        <v>57</v>
      </c>
      <c r="AX1216" s="31" t="s">
        <v>12784</v>
      </c>
      <c r="AY1216" s="31" t="s">
        <v>68</v>
      </c>
      <c r="AZ1216" s="31" t="s">
        <v>152</v>
      </c>
      <c r="BA1216" s="31" t="s">
        <v>12785</v>
      </c>
      <c r="BB1216" s="31" t="s">
        <v>50</v>
      </c>
      <c r="BC1216" s="31" t="s">
        <v>50</v>
      </c>
      <c r="BD1216" s="31" t="s">
        <v>50</v>
      </c>
      <c r="BE1216" s="31" t="s">
        <v>50</v>
      </c>
      <c r="BF1216" s="31" t="s">
        <v>50</v>
      </c>
    </row>
    <row r="1217" spans="1:58" ht="45" x14ac:dyDescent="0.25">
      <c r="A1217" s="31" t="s">
        <v>3975</v>
      </c>
      <c r="B1217" s="31" t="s">
        <v>49</v>
      </c>
      <c r="C1217" s="32">
        <v>3</v>
      </c>
      <c r="D1217" s="31" t="s">
        <v>50</v>
      </c>
      <c r="E1217" s="31" t="s">
        <v>194</v>
      </c>
      <c r="F1217" s="31" t="s">
        <v>99</v>
      </c>
      <c r="G1217" s="31" t="s">
        <v>50</v>
      </c>
      <c r="H1217" s="31" t="s">
        <v>50</v>
      </c>
      <c r="I1217" s="31" t="s">
        <v>53</v>
      </c>
      <c r="J1217" s="31" t="s">
        <v>54</v>
      </c>
      <c r="K1217" s="31" t="s">
        <v>54</v>
      </c>
      <c r="L1217" s="31" t="s">
        <v>128</v>
      </c>
      <c r="M1217" s="31" t="s">
        <v>72</v>
      </c>
      <c r="N1217" s="31" t="s">
        <v>50</v>
      </c>
      <c r="O1217" s="31" t="s">
        <v>57</v>
      </c>
      <c r="P1217" s="31" t="s">
        <v>50</v>
      </c>
      <c r="Q1217" s="31" t="s">
        <v>215</v>
      </c>
      <c r="R1217" s="31" t="s">
        <v>74</v>
      </c>
      <c r="S1217" s="31" t="s">
        <v>59</v>
      </c>
      <c r="T1217" s="31" t="s">
        <v>60</v>
      </c>
      <c r="U1217" s="31" t="s">
        <v>60</v>
      </c>
      <c r="V1217" s="31" t="s">
        <v>60</v>
      </c>
      <c r="W1217" s="31" t="s">
        <v>50</v>
      </c>
      <c r="X1217" s="31" t="s">
        <v>50</v>
      </c>
      <c r="Y1217" s="31" t="s">
        <v>50</v>
      </c>
      <c r="Z1217" s="31" t="s">
        <v>62</v>
      </c>
      <c r="AA1217" s="31" t="s">
        <v>50</v>
      </c>
      <c r="AB1217" s="31" t="s">
        <v>50</v>
      </c>
      <c r="AC1217" s="31" t="s">
        <v>87</v>
      </c>
      <c r="AD1217" s="31" t="s">
        <v>72</v>
      </c>
      <c r="AE1217" s="2">
        <f t="shared" si="199"/>
        <v>36</v>
      </c>
      <c r="AF1217" s="31" t="s">
        <v>52</v>
      </c>
      <c r="AG1217" s="31" t="s">
        <v>129</v>
      </c>
      <c r="AH1217" s="31" t="s">
        <v>231</v>
      </c>
      <c r="AI1217" s="31" t="s">
        <v>12410</v>
      </c>
      <c r="AJ1217" s="31">
        <f t="shared" si="200"/>
        <v>0</v>
      </c>
      <c r="AK1217" s="34">
        <f t="shared" si="201"/>
        <v>-99</v>
      </c>
      <c r="AL1217" s="30">
        <f t="shared" si="202"/>
        <v>-99</v>
      </c>
      <c r="AM1217" s="5">
        <f t="shared" si="206"/>
        <v>922.81</v>
      </c>
      <c r="AN1217" s="5">
        <f t="shared" si="207"/>
        <v>0</v>
      </c>
      <c r="AO1217" s="30">
        <f t="shared" si="208"/>
        <v>0</v>
      </c>
      <c r="AP1217" s="30">
        <f t="shared" si="203"/>
        <v>0</v>
      </c>
      <c r="AQ1217" t="str">
        <f t="shared" si="204"/>
        <v>2002 - 2005</v>
      </c>
      <c r="AR1217" s="2">
        <f t="shared" si="205"/>
        <v>2002</v>
      </c>
      <c r="AS1217" s="2">
        <f t="shared" si="209"/>
        <v>-99</v>
      </c>
      <c r="AT1217" s="31" t="s">
        <v>50</v>
      </c>
      <c r="AU1217" s="31" t="s">
        <v>50</v>
      </c>
      <c r="AV1217" s="31" t="s">
        <v>141</v>
      </c>
      <c r="AW1217" s="31" t="s">
        <v>86</v>
      </c>
      <c r="AX1217" s="31" t="s">
        <v>50</v>
      </c>
      <c r="AY1217" s="31" t="s">
        <v>50</v>
      </c>
      <c r="AZ1217" s="31" t="s">
        <v>231</v>
      </c>
      <c r="BA1217" s="31" t="s">
        <v>12410</v>
      </c>
      <c r="BB1217" s="31" t="s">
        <v>50</v>
      </c>
      <c r="BC1217" s="31" t="s">
        <v>50</v>
      </c>
      <c r="BD1217" s="31" t="s">
        <v>50</v>
      </c>
      <c r="BE1217" s="31" t="s">
        <v>50</v>
      </c>
      <c r="BF1217" s="31" t="s">
        <v>50</v>
      </c>
    </row>
    <row r="1218" spans="1:58" ht="45" x14ac:dyDescent="0.25">
      <c r="A1218" s="31" t="s">
        <v>4020</v>
      </c>
      <c r="B1218" s="31" t="s">
        <v>49</v>
      </c>
      <c r="C1218" s="32">
        <v>3</v>
      </c>
      <c r="D1218" s="31" t="s">
        <v>50</v>
      </c>
      <c r="E1218" s="31" t="s">
        <v>71</v>
      </c>
      <c r="F1218" s="31" t="s">
        <v>96</v>
      </c>
      <c r="G1218" s="31" t="s">
        <v>92</v>
      </c>
      <c r="H1218" s="31" t="s">
        <v>99</v>
      </c>
      <c r="I1218" s="31" t="s">
        <v>53</v>
      </c>
      <c r="J1218" s="31" t="s">
        <v>54</v>
      </c>
      <c r="K1218" s="31" t="s">
        <v>54</v>
      </c>
      <c r="L1218" s="31" t="s">
        <v>55</v>
      </c>
      <c r="M1218" s="31" t="s">
        <v>96</v>
      </c>
      <c r="N1218" s="31" t="s">
        <v>50</v>
      </c>
      <c r="O1218" s="31" t="s">
        <v>57</v>
      </c>
      <c r="P1218" s="31" t="s">
        <v>50</v>
      </c>
      <c r="Q1218" s="31" t="s">
        <v>50</v>
      </c>
      <c r="R1218" s="31" t="s">
        <v>74</v>
      </c>
      <c r="S1218" s="31" t="s">
        <v>59</v>
      </c>
      <c r="T1218" s="31" t="s">
        <v>60</v>
      </c>
      <c r="U1218" s="31" t="s">
        <v>60</v>
      </c>
      <c r="V1218" s="31" t="s">
        <v>60</v>
      </c>
      <c r="W1218" s="31" t="s">
        <v>50</v>
      </c>
      <c r="X1218" s="31" t="s">
        <v>50</v>
      </c>
      <c r="Y1218" s="31" t="s">
        <v>50</v>
      </c>
      <c r="Z1218" s="31" t="s">
        <v>62</v>
      </c>
      <c r="AA1218" s="31" t="s">
        <v>50</v>
      </c>
      <c r="AB1218" s="31" t="s">
        <v>50</v>
      </c>
      <c r="AC1218" s="31" t="s">
        <v>50</v>
      </c>
      <c r="AD1218" s="31" t="s">
        <v>72</v>
      </c>
      <c r="AE1218" s="2">
        <f t="shared" si="199"/>
        <v>36</v>
      </c>
      <c r="AF1218" s="31" t="s">
        <v>52</v>
      </c>
      <c r="AG1218" s="31" t="s">
        <v>129</v>
      </c>
      <c r="AH1218" s="31" t="s">
        <v>77</v>
      </c>
      <c r="AI1218" s="31" t="s">
        <v>12396</v>
      </c>
      <c r="AJ1218" s="31">
        <f t="shared" si="200"/>
        <v>0</v>
      </c>
      <c r="AK1218" s="34">
        <f t="shared" si="201"/>
        <v>-99</v>
      </c>
      <c r="AL1218" s="30">
        <f t="shared" si="202"/>
        <v>-99</v>
      </c>
      <c r="AM1218" s="5">
        <f t="shared" si="206"/>
        <v>35.11</v>
      </c>
      <c r="AN1218" s="5">
        <f t="shared" si="207"/>
        <v>0</v>
      </c>
      <c r="AO1218" s="30">
        <f t="shared" si="208"/>
        <v>0</v>
      </c>
      <c r="AP1218" s="30">
        <f t="shared" si="203"/>
        <v>0</v>
      </c>
      <c r="AQ1218" t="str">
        <f t="shared" si="204"/>
        <v>Before 1978</v>
      </c>
      <c r="AR1218" s="2">
        <f t="shared" si="205"/>
        <v>1964</v>
      </c>
      <c r="AS1218" s="2">
        <f t="shared" si="209"/>
        <v>-99</v>
      </c>
      <c r="AT1218" s="31" t="s">
        <v>50</v>
      </c>
      <c r="AU1218" s="31" t="s">
        <v>50</v>
      </c>
      <c r="AV1218" s="31" t="s">
        <v>141</v>
      </c>
      <c r="AW1218" s="31" t="s">
        <v>86</v>
      </c>
      <c r="AX1218" s="31" t="s">
        <v>50</v>
      </c>
      <c r="AY1218" s="31" t="s">
        <v>50</v>
      </c>
      <c r="AZ1218" s="31" t="s">
        <v>77</v>
      </c>
      <c r="BA1218" s="31" t="s">
        <v>12396</v>
      </c>
      <c r="BB1218" s="31" t="s">
        <v>50</v>
      </c>
      <c r="BC1218" s="31" t="s">
        <v>50</v>
      </c>
      <c r="BD1218" s="31" t="s">
        <v>50</v>
      </c>
      <c r="BE1218" s="31" t="s">
        <v>50</v>
      </c>
      <c r="BF1218" s="31" t="s">
        <v>50</v>
      </c>
    </row>
    <row r="1219" spans="1:58" ht="45" x14ac:dyDescent="0.25">
      <c r="A1219" s="31" t="s">
        <v>4020</v>
      </c>
      <c r="B1219" s="31" t="s">
        <v>49</v>
      </c>
      <c r="C1219" s="32">
        <v>13</v>
      </c>
      <c r="D1219" s="31" t="s">
        <v>50</v>
      </c>
      <c r="E1219" s="31" t="s">
        <v>71</v>
      </c>
      <c r="F1219" s="31" t="s">
        <v>50</v>
      </c>
      <c r="G1219" s="31" t="s">
        <v>92</v>
      </c>
      <c r="H1219" s="31" t="s">
        <v>50</v>
      </c>
      <c r="I1219" s="31" t="s">
        <v>304</v>
      </c>
      <c r="J1219" s="31" t="s">
        <v>54</v>
      </c>
      <c r="K1219" s="31" t="s">
        <v>54</v>
      </c>
      <c r="L1219" s="31" t="s">
        <v>128</v>
      </c>
      <c r="M1219" s="31" t="s">
        <v>51</v>
      </c>
      <c r="N1219" s="31" t="s">
        <v>50</v>
      </c>
      <c r="O1219" s="31" t="s">
        <v>57</v>
      </c>
      <c r="P1219" s="31" t="s">
        <v>50</v>
      </c>
      <c r="Q1219" s="31" t="s">
        <v>50</v>
      </c>
      <c r="R1219" s="31" t="s">
        <v>74</v>
      </c>
      <c r="S1219" s="31" t="s">
        <v>59</v>
      </c>
      <c r="T1219" s="31" t="s">
        <v>60</v>
      </c>
      <c r="U1219" s="31" t="s">
        <v>60</v>
      </c>
      <c r="V1219" s="31" t="s">
        <v>60</v>
      </c>
      <c r="W1219" s="31" t="s">
        <v>50</v>
      </c>
      <c r="X1219" s="31" t="s">
        <v>50</v>
      </c>
      <c r="Y1219" s="31" t="s">
        <v>50</v>
      </c>
      <c r="Z1219" s="31" t="s">
        <v>62</v>
      </c>
      <c r="AA1219" s="31" t="s">
        <v>50</v>
      </c>
      <c r="AB1219" s="31" t="s">
        <v>50</v>
      </c>
      <c r="AC1219" s="31" t="s">
        <v>50</v>
      </c>
      <c r="AD1219" s="31" t="s">
        <v>50</v>
      </c>
      <c r="AE1219" s="2">
        <f t="shared" si="199"/>
        <v>36</v>
      </c>
      <c r="AF1219" s="31" t="s">
        <v>52</v>
      </c>
      <c r="AG1219" s="31" t="s">
        <v>129</v>
      </c>
      <c r="AH1219" s="31" t="s">
        <v>152</v>
      </c>
      <c r="AI1219" s="31" t="s">
        <v>12411</v>
      </c>
      <c r="AJ1219" s="31">
        <f t="shared" si="200"/>
        <v>0</v>
      </c>
      <c r="AK1219" s="34">
        <f t="shared" si="201"/>
        <v>-99</v>
      </c>
      <c r="AL1219" s="30">
        <f t="shared" si="202"/>
        <v>-99</v>
      </c>
      <c r="AM1219" s="5">
        <f t="shared" si="206"/>
        <v>35.11</v>
      </c>
      <c r="AN1219" s="5">
        <f t="shared" si="207"/>
        <v>0</v>
      </c>
      <c r="AO1219" s="30">
        <f t="shared" si="208"/>
        <v>0</v>
      </c>
      <c r="AP1219" s="30">
        <f t="shared" si="203"/>
        <v>0</v>
      </c>
      <c r="AQ1219" t="str">
        <f t="shared" si="204"/>
        <v>Before 1978</v>
      </c>
      <c r="AR1219" s="2">
        <f t="shared" si="205"/>
        <v>1964</v>
      </c>
      <c r="AS1219" s="2">
        <f t="shared" si="209"/>
        <v>-99</v>
      </c>
      <c r="AT1219" s="31" t="s">
        <v>50</v>
      </c>
      <c r="AU1219" s="31" t="s">
        <v>50</v>
      </c>
      <c r="AV1219" s="31" t="s">
        <v>60</v>
      </c>
      <c r="AW1219" s="31" t="s">
        <v>50</v>
      </c>
      <c r="AX1219" s="31" t="s">
        <v>50</v>
      </c>
      <c r="AY1219" s="31" t="s">
        <v>50</v>
      </c>
      <c r="AZ1219" s="31" t="s">
        <v>50</v>
      </c>
      <c r="BA1219" s="31" t="s">
        <v>50</v>
      </c>
      <c r="BB1219" s="31" t="s">
        <v>50</v>
      </c>
      <c r="BC1219" s="31" t="s">
        <v>50</v>
      </c>
      <c r="BD1219" s="31" t="s">
        <v>50</v>
      </c>
      <c r="BE1219" s="31" t="s">
        <v>50</v>
      </c>
      <c r="BF1219" s="31" t="s">
        <v>50</v>
      </c>
    </row>
    <row r="1220" spans="1:58" ht="45" x14ac:dyDescent="0.25">
      <c r="A1220" s="31" t="s">
        <v>4020</v>
      </c>
      <c r="B1220" s="31" t="s">
        <v>49</v>
      </c>
      <c r="C1220" s="32">
        <v>14</v>
      </c>
      <c r="D1220" s="31" t="s">
        <v>50</v>
      </c>
      <c r="E1220" s="31" t="s">
        <v>71</v>
      </c>
      <c r="F1220" s="31" t="s">
        <v>96</v>
      </c>
      <c r="G1220" s="31" t="s">
        <v>92</v>
      </c>
      <c r="H1220" s="31" t="s">
        <v>99</v>
      </c>
      <c r="I1220" s="31" t="s">
        <v>86</v>
      </c>
      <c r="J1220" s="31" t="s">
        <v>54</v>
      </c>
      <c r="K1220" s="31" t="s">
        <v>54</v>
      </c>
      <c r="L1220" s="31" t="s">
        <v>55</v>
      </c>
      <c r="M1220" s="31" t="s">
        <v>99</v>
      </c>
      <c r="N1220" s="31" t="s">
        <v>50</v>
      </c>
      <c r="O1220" s="31" t="s">
        <v>57</v>
      </c>
      <c r="P1220" s="31" t="s">
        <v>50</v>
      </c>
      <c r="Q1220" s="31" t="s">
        <v>50</v>
      </c>
      <c r="R1220" s="31" t="s">
        <v>74</v>
      </c>
      <c r="S1220" s="31" t="s">
        <v>59</v>
      </c>
      <c r="T1220" s="31" t="s">
        <v>60</v>
      </c>
      <c r="U1220" s="31" t="s">
        <v>60</v>
      </c>
      <c r="V1220" s="31" t="s">
        <v>60</v>
      </c>
      <c r="W1220" s="31" t="s">
        <v>50</v>
      </c>
      <c r="X1220" s="31" t="s">
        <v>50</v>
      </c>
      <c r="Y1220" s="31" t="s">
        <v>50</v>
      </c>
      <c r="Z1220" s="31" t="s">
        <v>62</v>
      </c>
      <c r="AA1220" s="31" t="s">
        <v>50</v>
      </c>
      <c r="AB1220" s="31" t="s">
        <v>50</v>
      </c>
      <c r="AC1220" s="31" t="s">
        <v>50</v>
      </c>
      <c r="AD1220" s="31" t="s">
        <v>50</v>
      </c>
      <c r="AE1220" s="2">
        <f t="shared" ref="AE1220:AE1283" si="210">IF(AG1220="k",VALUE(AF1220),IF(AG1220="T",AF1220*12,IF(TRIM(AF1220)="","NA",AF1220)))</f>
        <v>36</v>
      </c>
      <c r="AF1220" s="31" t="s">
        <v>52</v>
      </c>
      <c r="AG1220" s="31" t="s">
        <v>129</v>
      </c>
      <c r="AH1220" s="31" t="s">
        <v>77</v>
      </c>
      <c r="AI1220" s="31" t="s">
        <v>12412</v>
      </c>
      <c r="AJ1220" s="31">
        <f t="shared" ref="AJ1220:AJ1283" si="211">IF(AS1220&gt;0,VALUE(M1220),0)</f>
        <v>0</v>
      </c>
      <c r="AK1220" s="34">
        <f t="shared" ref="AK1220:AK1283" si="212">IF(AS1220&gt;0,IF(P1220&lt;&gt;"",2013-VALUE(P1220),IF(Q1220&lt;&gt;"",2013-VALUE(Q1220),-99)),-99)</f>
        <v>-99</v>
      </c>
      <c r="AL1220" s="30">
        <f t="shared" ref="AL1220:AL1283" si="213">IF(OR((2013-AR1220)=AK1220,AK1220=-99),-99,AK1220)</f>
        <v>-99</v>
      </c>
      <c r="AM1220" s="5">
        <f t="shared" si="206"/>
        <v>35.11</v>
      </c>
      <c r="AN1220" s="5">
        <f t="shared" si="207"/>
        <v>0</v>
      </c>
      <c r="AO1220" s="30">
        <f t="shared" si="208"/>
        <v>0</v>
      </c>
      <c r="AP1220" s="30">
        <f t="shared" ref="AP1220:AP1283" si="214">AN1220*AS1220</f>
        <v>0</v>
      </c>
      <c r="AQ1220" t="str">
        <f t="shared" ref="AQ1220:AQ1283" si="215">IF(OR(ISERROR(AR1220),AR1220=0),0,VLOOKUP(AR1220,tblVintages,2,TRUE))</f>
        <v>Before 1978</v>
      </c>
      <c r="AR1220" s="2">
        <f t="shared" ref="AR1220:AR1283" si="216">VLOOKUP(A1220,tblBldgInfo,7,FALSE)</f>
        <v>1964</v>
      </c>
      <c r="AS1220" s="2">
        <f t="shared" si="209"/>
        <v>-99</v>
      </c>
      <c r="AT1220" s="31" t="s">
        <v>50</v>
      </c>
      <c r="AU1220" s="31" t="s">
        <v>50</v>
      </c>
      <c r="AV1220" s="31" t="s">
        <v>141</v>
      </c>
      <c r="AW1220" s="31" t="s">
        <v>86</v>
      </c>
      <c r="AX1220" s="31" t="s">
        <v>50</v>
      </c>
      <c r="AY1220" s="31" t="s">
        <v>50</v>
      </c>
      <c r="AZ1220" s="31" t="s">
        <v>77</v>
      </c>
      <c r="BA1220" s="31" t="s">
        <v>12412</v>
      </c>
      <c r="BB1220" s="31" t="s">
        <v>50</v>
      </c>
      <c r="BC1220" s="31" t="s">
        <v>50</v>
      </c>
      <c r="BD1220" s="31" t="s">
        <v>50</v>
      </c>
      <c r="BE1220" s="31" t="s">
        <v>50</v>
      </c>
      <c r="BF1220" s="31" t="s">
        <v>50</v>
      </c>
    </row>
    <row r="1221" spans="1:58" ht="45" x14ac:dyDescent="0.25">
      <c r="A1221" s="31" t="s">
        <v>1207</v>
      </c>
      <c r="B1221" s="31" t="s">
        <v>49</v>
      </c>
      <c r="C1221" s="32">
        <v>2</v>
      </c>
      <c r="D1221" s="31" t="s">
        <v>50</v>
      </c>
      <c r="E1221" s="31" t="s">
        <v>84</v>
      </c>
      <c r="F1221" s="31" t="s">
        <v>85</v>
      </c>
      <c r="G1221" s="31" t="s">
        <v>50</v>
      </c>
      <c r="H1221" s="31" t="s">
        <v>50</v>
      </c>
      <c r="I1221" s="31" t="s">
        <v>72</v>
      </c>
      <c r="J1221" s="31" t="s">
        <v>54</v>
      </c>
      <c r="K1221" s="31" t="s">
        <v>54</v>
      </c>
      <c r="L1221" s="31" t="s">
        <v>55</v>
      </c>
      <c r="M1221" s="31" t="s">
        <v>72</v>
      </c>
      <c r="N1221" s="31" t="s">
        <v>50</v>
      </c>
      <c r="O1221" s="31" t="s">
        <v>66</v>
      </c>
      <c r="P1221" s="31" t="s">
        <v>50</v>
      </c>
      <c r="Q1221" s="31" t="s">
        <v>1208</v>
      </c>
      <c r="R1221" s="31" t="s">
        <v>58</v>
      </c>
      <c r="S1221" s="31" t="s">
        <v>53</v>
      </c>
      <c r="T1221" s="31" t="s">
        <v>60</v>
      </c>
      <c r="U1221" s="31" t="s">
        <v>60</v>
      </c>
      <c r="V1221" s="31" t="s">
        <v>60</v>
      </c>
      <c r="W1221" s="31" t="s">
        <v>50</v>
      </c>
      <c r="X1221" s="31" t="s">
        <v>50</v>
      </c>
      <c r="Y1221" s="31" t="s">
        <v>50</v>
      </c>
      <c r="Z1221" s="31" t="s">
        <v>62</v>
      </c>
      <c r="AA1221" s="31" t="s">
        <v>50</v>
      </c>
      <c r="AB1221" s="31" t="s">
        <v>50</v>
      </c>
      <c r="AC1221" s="31" t="s">
        <v>87</v>
      </c>
      <c r="AD1221" s="31" t="s">
        <v>72</v>
      </c>
      <c r="AE1221" s="2">
        <f t="shared" si="210"/>
        <v>36</v>
      </c>
      <c r="AF1221" s="31" t="s">
        <v>52</v>
      </c>
      <c r="AG1221" s="31" t="s">
        <v>129</v>
      </c>
      <c r="AH1221" s="31" t="s">
        <v>379</v>
      </c>
      <c r="AI1221" s="31" t="s">
        <v>1209</v>
      </c>
      <c r="AJ1221" s="31">
        <f t="shared" si="211"/>
        <v>1</v>
      </c>
      <c r="AK1221" s="34">
        <f t="shared" si="212"/>
        <v>27</v>
      </c>
      <c r="AL1221" s="30">
        <f t="shared" si="213"/>
        <v>27</v>
      </c>
      <c r="AM1221" s="5">
        <f t="shared" ref="AM1221:AM1284" si="217">VLOOKUP(A1221,tblSiteWeights,4,FALSE)</f>
        <v>594.34</v>
      </c>
      <c r="AN1221" s="5">
        <f t="shared" ref="AN1221:AN1284" si="218">IF(AND(AS1221&gt;0,AM1221&gt;0),M1221*AE1221,0)</f>
        <v>36</v>
      </c>
      <c r="AO1221" s="30">
        <f t="shared" ref="AO1221:AO1284" si="219">AN1221*AS1221</f>
        <v>360</v>
      </c>
      <c r="AP1221" s="30">
        <f t="shared" si="214"/>
        <v>360</v>
      </c>
      <c r="AQ1221" t="str">
        <f t="shared" si="215"/>
        <v>Before 1978</v>
      </c>
      <c r="AR1221" s="2">
        <f t="shared" si="216"/>
        <v>1970</v>
      </c>
      <c r="AS1221" s="2">
        <f t="shared" ref="AS1221:AS1284" si="220">IF(OR(AM1221=0,AU1221=""),-99,VALUE(AU1221))</f>
        <v>10</v>
      </c>
      <c r="AT1221" s="31" t="s">
        <v>50</v>
      </c>
      <c r="AU1221" s="31" t="s">
        <v>92</v>
      </c>
      <c r="AV1221" s="31" t="s">
        <v>66</v>
      </c>
      <c r="AW1221" s="31" t="s">
        <v>57</v>
      </c>
      <c r="AX1221" s="31" t="s">
        <v>714</v>
      </c>
      <c r="AY1221" s="31" t="s">
        <v>68</v>
      </c>
      <c r="AZ1221" s="31" t="s">
        <v>379</v>
      </c>
      <c r="BA1221" s="31" t="s">
        <v>1209</v>
      </c>
      <c r="BB1221" s="31" t="s">
        <v>1210</v>
      </c>
      <c r="BC1221" s="31" t="s">
        <v>53</v>
      </c>
      <c r="BD1221" s="31" t="s">
        <v>50</v>
      </c>
      <c r="BE1221" s="31" t="s">
        <v>50</v>
      </c>
      <c r="BF1221" s="31" t="s">
        <v>50</v>
      </c>
    </row>
    <row r="1222" spans="1:58" ht="45" x14ac:dyDescent="0.25">
      <c r="A1222" s="31" t="s">
        <v>4029</v>
      </c>
      <c r="B1222" s="31" t="s">
        <v>49</v>
      </c>
      <c r="C1222" s="32">
        <v>1</v>
      </c>
      <c r="D1222" s="31" t="s">
        <v>50</v>
      </c>
      <c r="E1222" s="31" t="s">
        <v>71</v>
      </c>
      <c r="F1222" s="31" t="s">
        <v>96</v>
      </c>
      <c r="G1222" s="31" t="s">
        <v>50</v>
      </c>
      <c r="H1222" s="31" t="s">
        <v>50</v>
      </c>
      <c r="I1222" s="31" t="s">
        <v>53</v>
      </c>
      <c r="J1222" s="31" t="s">
        <v>54</v>
      </c>
      <c r="K1222" s="31" t="s">
        <v>54</v>
      </c>
      <c r="L1222" s="31" t="s">
        <v>55</v>
      </c>
      <c r="M1222" s="31" t="s">
        <v>96</v>
      </c>
      <c r="N1222" s="31" t="s">
        <v>50</v>
      </c>
      <c r="O1222" s="31" t="s">
        <v>57</v>
      </c>
      <c r="P1222" s="31" t="s">
        <v>50</v>
      </c>
      <c r="Q1222" s="31" t="s">
        <v>50</v>
      </c>
      <c r="R1222" s="31" t="s">
        <v>58</v>
      </c>
      <c r="S1222" s="31" t="s">
        <v>59</v>
      </c>
      <c r="T1222" s="31" t="s">
        <v>50</v>
      </c>
      <c r="U1222" s="31" t="s">
        <v>50</v>
      </c>
      <c r="V1222" s="31" t="s">
        <v>60</v>
      </c>
      <c r="W1222" s="31" t="s">
        <v>50</v>
      </c>
      <c r="X1222" s="31" t="s">
        <v>50</v>
      </c>
      <c r="Y1222" s="31" t="s">
        <v>50</v>
      </c>
      <c r="Z1222" s="31" t="s">
        <v>62</v>
      </c>
      <c r="AA1222" s="31" t="s">
        <v>50</v>
      </c>
      <c r="AB1222" s="31" t="s">
        <v>50</v>
      </c>
      <c r="AC1222" s="31" t="s">
        <v>87</v>
      </c>
      <c r="AD1222" s="31" t="s">
        <v>72</v>
      </c>
      <c r="AE1222" s="2">
        <f t="shared" si="210"/>
        <v>36</v>
      </c>
      <c r="AF1222" s="31" t="s">
        <v>52</v>
      </c>
      <c r="AG1222" s="31" t="s">
        <v>129</v>
      </c>
      <c r="AH1222" s="31" t="s">
        <v>64</v>
      </c>
      <c r="AI1222" s="31" t="s">
        <v>12413</v>
      </c>
      <c r="AJ1222" s="31">
        <f t="shared" si="211"/>
        <v>0</v>
      </c>
      <c r="AK1222" s="34">
        <f t="shared" si="212"/>
        <v>-99</v>
      </c>
      <c r="AL1222" s="30">
        <f t="shared" si="213"/>
        <v>-99</v>
      </c>
      <c r="AM1222" s="5">
        <f t="shared" si="217"/>
        <v>528.88</v>
      </c>
      <c r="AN1222" s="5">
        <f t="shared" si="218"/>
        <v>0</v>
      </c>
      <c r="AO1222" s="30">
        <f t="shared" si="219"/>
        <v>0</v>
      </c>
      <c r="AP1222" s="30">
        <f t="shared" si="214"/>
        <v>0</v>
      </c>
      <c r="AQ1222" t="str">
        <f t="shared" si="215"/>
        <v>1978 - 1992</v>
      </c>
      <c r="AR1222" s="2">
        <f t="shared" si="216"/>
        <v>1982</v>
      </c>
      <c r="AS1222" s="2">
        <f t="shared" si="220"/>
        <v>-99</v>
      </c>
      <c r="AT1222" s="31" t="s">
        <v>50</v>
      </c>
      <c r="AU1222" s="31" t="s">
        <v>50</v>
      </c>
      <c r="AV1222" s="31" t="s">
        <v>66</v>
      </c>
      <c r="AW1222" s="31" t="s">
        <v>57</v>
      </c>
      <c r="AX1222" s="31" t="s">
        <v>277</v>
      </c>
      <c r="AY1222" s="31" t="s">
        <v>68</v>
      </c>
      <c r="AZ1222" s="31" t="s">
        <v>64</v>
      </c>
      <c r="BA1222" s="31" t="s">
        <v>12413</v>
      </c>
      <c r="BB1222" s="31" t="s">
        <v>50</v>
      </c>
      <c r="BC1222" s="31" t="s">
        <v>50</v>
      </c>
      <c r="BD1222" s="31" t="s">
        <v>50</v>
      </c>
      <c r="BE1222" s="31" t="s">
        <v>50</v>
      </c>
      <c r="BF1222" s="31" t="s">
        <v>50</v>
      </c>
    </row>
    <row r="1223" spans="1:58" ht="45" x14ac:dyDescent="0.25">
      <c r="A1223" s="31" t="s">
        <v>4048</v>
      </c>
      <c r="B1223" s="31" t="s">
        <v>49</v>
      </c>
      <c r="C1223" s="32">
        <v>3</v>
      </c>
      <c r="D1223" s="31" t="s">
        <v>50</v>
      </c>
      <c r="E1223" s="31" t="s">
        <v>84</v>
      </c>
      <c r="F1223" s="31" t="s">
        <v>85</v>
      </c>
      <c r="G1223" s="31" t="s">
        <v>50</v>
      </c>
      <c r="H1223" s="31" t="s">
        <v>50</v>
      </c>
      <c r="I1223" s="31" t="s">
        <v>53</v>
      </c>
      <c r="J1223" s="31" t="s">
        <v>54</v>
      </c>
      <c r="K1223" s="31" t="s">
        <v>54</v>
      </c>
      <c r="L1223" s="31" t="s">
        <v>128</v>
      </c>
      <c r="M1223" s="31" t="s">
        <v>72</v>
      </c>
      <c r="N1223" s="31" t="s">
        <v>50</v>
      </c>
      <c r="O1223" s="31" t="s">
        <v>66</v>
      </c>
      <c r="P1223" s="31" t="s">
        <v>50</v>
      </c>
      <c r="Q1223" s="31" t="s">
        <v>50</v>
      </c>
      <c r="R1223" s="31" t="s">
        <v>58</v>
      </c>
      <c r="S1223" s="31" t="s">
        <v>59</v>
      </c>
      <c r="T1223" s="31" t="s">
        <v>60</v>
      </c>
      <c r="U1223" s="31" t="s">
        <v>60</v>
      </c>
      <c r="V1223" s="31" t="s">
        <v>60</v>
      </c>
      <c r="W1223" s="31" t="s">
        <v>50</v>
      </c>
      <c r="X1223" s="31" t="s">
        <v>50</v>
      </c>
      <c r="Y1223" s="31" t="s">
        <v>50</v>
      </c>
      <c r="Z1223" s="31" t="s">
        <v>62</v>
      </c>
      <c r="AA1223" s="31" t="s">
        <v>50</v>
      </c>
      <c r="AB1223" s="31" t="s">
        <v>50</v>
      </c>
      <c r="AC1223" s="31" t="s">
        <v>87</v>
      </c>
      <c r="AD1223" s="31" t="s">
        <v>72</v>
      </c>
      <c r="AE1223" s="2">
        <f t="shared" si="210"/>
        <v>36</v>
      </c>
      <c r="AF1223" s="31" t="s">
        <v>191</v>
      </c>
      <c r="AG1223" s="31" t="s">
        <v>76</v>
      </c>
      <c r="AH1223" s="31" t="s">
        <v>152</v>
      </c>
      <c r="AI1223" s="31" t="s">
        <v>12414</v>
      </c>
      <c r="AJ1223" s="31">
        <f t="shared" si="211"/>
        <v>0</v>
      </c>
      <c r="AK1223" s="34">
        <f t="shared" si="212"/>
        <v>-99</v>
      </c>
      <c r="AL1223" s="30">
        <f t="shared" si="213"/>
        <v>-99</v>
      </c>
      <c r="AM1223" s="5">
        <f t="shared" si="217"/>
        <v>158.74</v>
      </c>
      <c r="AN1223" s="5">
        <f t="shared" si="218"/>
        <v>0</v>
      </c>
      <c r="AO1223" s="30">
        <f t="shared" si="219"/>
        <v>0</v>
      </c>
      <c r="AP1223" s="30">
        <f t="shared" si="214"/>
        <v>0</v>
      </c>
      <c r="AQ1223" t="str">
        <f t="shared" si="215"/>
        <v>Before 1978</v>
      </c>
      <c r="AR1223" s="2">
        <f t="shared" si="216"/>
        <v>1967</v>
      </c>
      <c r="AS1223" s="2">
        <f t="shared" si="220"/>
        <v>-99</v>
      </c>
      <c r="AT1223" s="31" t="s">
        <v>50</v>
      </c>
      <c r="AU1223" s="31" t="s">
        <v>50</v>
      </c>
      <c r="AV1223" s="31" t="s">
        <v>141</v>
      </c>
      <c r="AW1223" s="31" t="s">
        <v>86</v>
      </c>
      <c r="AX1223" s="31" t="s">
        <v>50</v>
      </c>
      <c r="AY1223" s="31" t="s">
        <v>50</v>
      </c>
      <c r="AZ1223" s="31" t="s">
        <v>152</v>
      </c>
      <c r="BA1223" s="31" t="s">
        <v>12414</v>
      </c>
      <c r="BB1223" s="31" t="s">
        <v>50</v>
      </c>
      <c r="BC1223" s="31" t="s">
        <v>50</v>
      </c>
      <c r="BD1223" s="31" t="s">
        <v>50</v>
      </c>
      <c r="BE1223" s="31" t="s">
        <v>50</v>
      </c>
      <c r="BF1223" s="31" t="s">
        <v>366</v>
      </c>
    </row>
    <row r="1224" spans="1:58" ht="45" x14ac:dyDescent="0.25">
      <c r="A1224" s="31" t="s">
        <v>4052</v>
      </c>
      <c r="B1224" s="31" t="s">
        <v>49</v>
      </c>
      <c r="C1224" s="32">
        <v>1</v>
      </c>
      <c r="D1224" s="31" t="s">
        <v>50</v>
      </c>
      <c r="E1224" s="31" t="s">
        <v>84</v>
      </c>
      <c r="F1224" s="31" t="s">
        <v>85</v>
      </c>
      <c r="G1224" s="31" t="s">
        <v>50</v>
      </c>
      <c r="H1224" s="31" t="s">
        <v>50</v>
      </c>
      <c r="I1224" s="31" t="s">
        <v>53</v>
      </c>
      <c r="J1224" s="31" t="s">
        <v>54</v>
      </c>
      <c r="K1224" s="31" t="s">
        <v>60</v>
      </c>
      <c r="L1224" s="31" t="s">
        <v>55</v>
      </c>
      <c r="M1224" s="31" t="s">
        <v>51</v>
      </c>
      <c r="N1224" s="31" t="s">
        <v>50</v>
      </c>
      <c r="O1224" s="31" t="s">
        <v>57</v>
      </c>
      <c r="P1224" s="31" t="s">
        <v>50</v>
      </c>
      <c r="Q1224" s="31" t="s">
        <v>11646</v>
      </c>
      <c r="R1224" s="31" t="s">
        <v>58</v>
      </c>
      <c r="S1224" s="31" t="s">
        <v>59</v>
      </c>
      <c r="T1224" s="31" t="s">
        <v>60</v>
      </c>
      <c r="U1224" s="31" t="s">
        <v>60</v>
      </c>
      <c r="V1224" s="31" t="s">
        <v>66</v>
      </c>
      <c r="W1224" s="31" t="s">
        <v>50</v>
      </c>
      <c r="X1224" s="31" t="s">
        <v>92</v>
      </c>
      <c r="Y1224" s="31" t="s">
        <v>50</v>
      </c>
      <c r="Z1224" s="31" t="s">
        <v>62</v>
      </c>
      <c r="AA1224" s="31" t="s">
        <v>50</v>
      </c>
      <c r="AB1224" s="31" t="s">
        <v>50</v>
      </c>
      <c r="AC1224" s="31" t="s">
        <v>87</v>
      </c>
      <c r="AD1224" s="31" t="s">
        <v>72</v>
      </c>
      <c r="AE1224" s="2">
        <f t="shared" si="210"/>
        <v>36</v>
      </c>
      <c r="AF1224" s="31" t="s">
        <v>52</v>
      </c>
      <c r="AG1224" s="31" t="s">
        <v>129</v>
      </c>
      <c r="AH1224" s="31" t="s">
        <v>12130</v>
      </c>
      <c r="AI1224" s="31" t="s">
        <v>12415</v>
      </c>
      <c r="AJ1224" s="31">
        <f t="shared" si="211"/>
        <v>0</v>
      </c>
      <c r="AK1224" s="34">
        <f t="shared" si="212"/>
        <v>-99</v>
      </c>
      <c r="AL1224" s="30">
        <f t="shared" si="213"/>
        <v>-99</v>
      </c>
      <c r="AM1224" s="5">
        <f t="shared" si="217"/>
        <v>76.75</v>
      </c>
      <c r="AN1224" s="5">
        <f t="shared" si="218"/>
        <v>0</v>
      </c>
      <c r="AO1224" s="30">
        <f t="shared" si="219"/>
        <v>0</v>
      </c>
      <c r="AP1224" s="30">
        <f t="shared" si="214"/>
        <v>0</v>
      </c>
      <c r="AQ1224" t="str">
        <f t="shared" si="215"/>
        <v>Before 1978</v>
      </c>
      <c r="AR1224" s="2">
        <f t="shared" si="216"/>
        <v>1965</v>
      </c>
      <c r="AS1224" s="2">
        <f t="shared" si="220"/>
        <v>-99</v>
      </c>
      <c r="AT1224" s="31" t="s">
        <v>50</v>
      </c>
      <c r="AU1224" s="31" t="s">
        <v>50</v>
      </c>
      <c r="AV1224" s="31" t="s">
        <v>141</v>
      </c>
      <c r="AW1224" s="31" t="s">
        <v>86</v>
      </c>
      <c r="AX1224" s="31" t="s">
        <v>50</v>
      </c>
      <c r="AY1224" s="31" t="s">
        <v>50</v>
      </c>
      <c r="AZ1224" s="31" t="s">
        <v>50</v>
      </c>
      <c r="BA1224" s="31" t="s">
        <v>50</v>
      </c>
      <c r="BB1224" s="31" t="s">
        <v>50</v>
      </c>
      <c r="BC1224" s="31" t="s">
        <v>50</v>
      </c>
      <c r="BD1224" s="31" t="s">
        <v>50</v>
      </c>
      <c r="BE1224" s="31" t="s">
        <v>50</v>
      </c>
      <c r="BF1224" s="31" t="s">
        <v>50</v>
      </c>
    </row>
    <row r="1225" spans="1:58" ht="45" x14ac:dyDescent="0.25">
      <c r="A1225" s="31" t="s">
        <v>1216</v>
      </c>
      <c r="B1225" s="31" t="s">
        <v>49</v>
      </c>
      <c r="C1225" s="32">
        <v>2</v>
      </c>
      <c r="D1225" s="31" t="s">
        <v>50</v>
      </c>
      <c r="E1225" s="31" t="s">
        <v>71</v>
      </c>
      <c r="F1225" s="31" t="s">
        <v>96</v>
      </c>
      <c r="G1225" s="31" t="s">
        <v>92</v>
      </c>
      <c r="H1225" s="31" t="s">
        <v>99</v>
      </c>
      <c r="I1225" s="31" t="s">
        <v>97</v>
      </c>
      <c r="J1225" s="31" t="s">
        <v>54</v>
      </c>
      <c r="K1225" s="31" t="s">
        <v>54</v>
      </c>
      <c r="L1225" s="31" t="s">
        <v>55</v>
      </c>
      <c r="M1225" s="31" t="s">
        <v>72</v>
      </c>
      <c r="N1225" s="31" t="s">
        <v>50</v>
      </c>
      <c r="O1225" s="31" t="s">
        <v>66</v>
      </c>
      <c r="P1225" s="31" t="s">
        <v>50</v>
      </c>
      <c r="Q1225" s="31" t="s">
        <v>320</v>
      </c>
      <c r="R1225" s="31" t="s">
        <v>74</v>
      </c>
      <c r="S1225" s="31" t="s">
        <v>59</v>
      </c>
      <c r="T1225" s="31" t="s">
        <v>60</v>
      </c>
      <c r="U1225" s="31" t="s">
        <v>60</v>
      </c>
      <c r="V1225" s="31" t="s">
        <v>60</v>
      </c>
      <c r="W1225" s="31" t="s">
        <v>50</v>
      </c>
      <c r="X1225" s="31" t="s">
        <v>50</v>
      </c>
      <c r="Y1225" s="31" t="s">
        <v>50</v>
      </c>
      <c r="Z1225" s="31" t="s">
        <v>62</v>
      </c>
      <c r="AA1225" s="31" t="s">
        <v>50</v>
      </c>
      <c r="AB1225" s="31" t="s">
        <v>50</v>
      </c>
      <c r="AC1225" s="31" t="s">
        <v>87</v>
      </c>
      <c r="AD1225" s="31" t="s">
        <v>72</v>
      </c>
      <c r="AE1225" s="2">
        <f t="shared" si="210"/>
        <v>36</v>
      </c>
      <c r="AF1225" s="31" t="s">
        <v>52</v>
      </c>
      <c r="AG1225" s="31" t="s">
        <v>129</v>
      </c>
      <c r="AH1225" s="31" t="s">
        <v>77</v>
      </c>
      <c r="AI1225" s="31" t="s">
        <v>12416</v>
      </c>
      <c r="AJ1225" s="31">
        <f t="shared" si="211"/>
        <v>0</v>
      </c>
      <c r="AK1225" s="34">
        <f t="shared" si="212"/>
        <v>-99</v>
      </c>
      <c r="AL1225" s="30">
        <f t="shared" si="213"/>
        <v>-99</v>
      </c>
      <c r="AM1225" s="5">
        <f t="shared" si="217"/>
        <v>45.27</v>
      </c>
      <c r="AN1225" s="5">
        <f t="shared" si="218"/>
        <v>0</v>
      </c>
      <c r="AO1225" s="30">
        <f t="shared" si="219"/>
        <v>0</v>
      </c>
      <c r="AP1225" s="30">
        <f t="shared" si="214"/>
        <v>0</v>
      </c>
      <c r="AQ1225" t="str">
        <f t="shared" si="215"/>
        <v>Before 1978</v>
      </c>
      <c r="AR1225" s="2">
        <f t="shared" si="216"/>
        <v>1966</v>
      </c>
      <c r="AS1225" s="2">
        <f t="shared" si="220"/>
        <v>-99</v>
      </c>
      <c r="AT1225" s="31" t="s">
        <v>50</v>
      </c>
      <c r="AU1225" s="31" t="s">
        <v>50</v>
      </c>
      <c r="AV1225" s="31" t="s">
        <v>141</v>
      </c>
      <c r="AW1225" s="31" t="s">
        <v>86</v>
      </c>
      <c r="AX1225" s="31" t="s">
        <v>50</v>
      </c>
      <c r="AY1225" s="31" t="s">
        <v>50</v>
      </c>
      <c r="AZ1225" s="31" t="s">
        <v>77</v>
      </c>
      <c r="BA1225" s="31" t="s">
        <v>12416</v>
      </c>
      <c r="BB1225" s="31" t="s">
        <v>50</v>
      </c>
      <c r="BC1225" s="31" t="s">
        <v>50</v>
      </c>
      <c r="BD1225" s="31" t="s">
        <v>50</v>
      </c>
      <c r="BE1225" s="31" t="s">
        <v>50</v>
      </c>
      <c r="BF1225" s="31" t="s">
        <v>50</v>
      </c>
    </row>
    <row r="1226" spans="1:58" ht="45" x14ac:dyDescent="0.25">
      <c r="A1226" s="31" t="s">
        <v>1216</v>
      </c>
      <c r="B1226" s="31" t="s">
        <v>49</v>
      </c>
      <c r="C1226" s="32">
        <v>3</v>
      </c>
      <c r="D1226" s="31" t="s">
        <v>50</v>
      </c>
      <c r="E1226" s="31" t="s">
        <v>51</v>
      </c>
      <c r="F1226" s="31" t="s">
        <v>84</v>
      </c>
      <c r="G1226" s="31" t="s">
        <v>92</v>
      </c>
      <c r="H1226" s="31" t="s">
        <v>99</v>
      </c>
      <c r="I1226" s="31" t="s">
        <v>59</v>
      </c>
      <c r="J1226" s="31" t="s">
        <v>54</v>
      </c>
      <c r="K1226" s="31" t="s">
        <v>60</v>
      </c>
      <c r="L1226" s="31" t="s">
        <v>55</v>
      </c>
      <c r="M1226" s="31" t="s">
        <v>51</v>
      </c>
      <c r="N1226" s="31" t="s">
        <v>50</v>
      </c>
      <c r="O1226" s="31" t="s">
        <v>57</v>
      </c>
      <c r="P1226" s="31" t="s">
        <v>50</v>
      </c>
      <c r="Q1226" s="31" t="s">
        <v>215</v>
      </c>
      <c r="R1226" s="31" t="s">
        <v>74</v>
      </c>
      <c r="S1226" s="31" t="s">
        <v>59</v>
      </c>
      <c r="T1226" s="31" t="s">
        <v>60</v>
      </c>
      <c r="U1226" s="31" t="s">
        <v>60</v>
      </c>
      <c r="V1226" s="31" t="s">
        <v>60</v>
      </c>
      <c r="W1226" s="31" t="s">
        <v>50</v>
      </c>
      <c r="X1226" s="31" t="s">
        <v>50</v>
      </c>
      <c r="Y1226" s="31" t="s">
        <v>50</v>
      </c>
      <c r="Z1226" s="31" t="s">
        <v>62</v>
      </c>
      <c r="AA1226" s="31" t="s">
        <v>50</v>
      </c>
      <c r="AB1226" s="31" t="s">
        <v>50</v>
      </c>
      <c r="AC1226" s="31" t="s">
        <v>50</v>
      </c>
      <c r="AD1226" s="31" t="s">
        <v>50</v>
      </c>
      <c r="AE1226" s="2">
        <f t="shared" si="210"/>
        <v>36</v>
      </c>
      <c r="AF1226" s="31" t="s">
        <v>191</v>
      </c>
      <c r="AG1226" s="31" t="s">
        <v>76</v>
      </c>
      <c r="AH1226" s="31" t="s">
        <v>269</v>
      </c>
      <c r="AI1226" s="31" t="s">
        <v>12417</v>
      </c>
      <c r="AJ1226" s="31">
        <f t="shared" si="211"/>
        <v>0</v>
      </c>
      <c r="AK1226" s="34">
        <f t="shared" si="212"/>
        <v>-99</v>
      </c>
      <c r="AL1226" s="30">
        <f t="shared" si="213"/>
        <v>-99</v>
      </c>
      <c r="AM1226" s="5">
        <f t="shared" si="217"/>
        <v>45.27</v>
      </c>
      <c r="AN1226" s="5">
        <f t="shared" si="218"/>
        <v>0</v>
      </c>
      <c r="AO1226" s="30">
        <f t="shared" si="219"/>
        <v>0</v>
      </c>
      <c r="AP1226" s="30">
        <f t="shared" si="214"/>
        <v>0</v>
      </c>
      <c r="AQ1226" t="str">
        <f t="shared" si="215"/>
        <v>Before 1978</v>
      </c>
      <c r="AR1226" s="2">
        <f t="shared" si="216"/>
        <v>1966</v>
      </c>
      <c r="AS1226" s="2">
        <f t="shared" si="220"/>
        <v>-99</v>
      </c>
      <c r="AT1226" s="31" t="s">
        <v>50</v>
      </c>
      <c r="AU1226" s="31" t="s">
        <v>50</v>
      </c>
      <c r="AV1226" s="31" t="s">
        <v>141</v>
      </c>
      <c r="AW1226" s="31" t="s">
        <v>86</v>
      </c>
      <c r="AX1226" s="31" t="s">
        <v>50</v>
      </c>
      <c r="AY1226" s="31" t="s">
        <v>50</v>
      </c>
      <c r="AZ1226" s="31" t="s">
        <v>269</v>
      </c>
      <c r="BA1226" s="31" t="s">
        <v>12417</v>
      </c>
      <c r="BB1226" s="31" t="s">
        <v>50</v>
      </c>
      <c r="BC1226" s="31" t="s">
        <v>50</v>
      </c>
      <c r="BD1226" s="31" t="s">
        <v>50</v>
      </c>
      <c r="BE1226" s="31" t="s">
        <v>50</v>
      </c>
      <c r="BF1226" s="31" t="s">
        <v>50</v>
      </c>
    </row>
    <row r="1227" spans="1:58" ht="45" x14ac:dyDescent="0.25">
      <c r="A1227" s="31" t="s">
        <v>1216</v>
      </c>
      <c r="B1227" s="31" t="s">
        <v>49</v>
      </c>
      <c r="C1227" s="32">
        <v>5</v>
      </c>
      <c r="D1227" s="31" t="s">
        <v>50</v>
      </c>
      <c r="E1227" s="31" t="s">
        <v>71</v>
      </c>
      <c r="F1227" s="31" t="s">
        <v>96</v>
      </c>
      <c r="G1227" s="31" t="s">
        <v>92</v>
      </c>
      <c r="H1227" s="31" t="s">
        <v>99</v>
      </c>
      <c r="I1227" s="31" t="s">
        <v>97</v>
      </c>
      <c r="J1227" s="31" t="s">
        <v>54</v>
      </c>
      <c r="K1227" s="31" t="s">
        <v>60</v>
      </c>
      <c r="L1227" s="31" t="s">
        <v>55</v>
      </c>
      <c r="M1227" s="31" t="s">
        <v>72</v>
      </c>
      <c r="N1227" s="31" t="s">
        <v>50</v>
      </c>
      <c r="O1227" s="31" t="s">
        <v>66</v>
      </c>
      <c r="P1227" s="31" t="s">
        <v>50</v>
      </c>
      <c r="Q1227" s="31" t="s">
        <v>320</v>
      </c>
      <c r="R1227" s="31" t="s">
        <v>74</v>
      </c>
      <c r="S1227" s="31" t="s">
        <v>59</v>
      </c>
      <c r="T1227" s="31" t="s">
        <v>60</v>
      </c>
      <c r="U1227" s="31" t="s">
        <v>60</v>
      </c>
      <c r="V1227" s="31" t="s">
        <v>60</v>
      </c>
      <c r="W1227" s="31" t="s">
        <v>50</v>
      </c>
      <c r="X1227" s="31" t="s">
        <v>50</v>
      </c>
      <c r="Y1227" s="31" t="s">
        <v>50</v>
      </c>
      <c r="Z1227" s="31" t="s">
        <v>62</v>
      </c>
      <c r="AA1227" s="31" t="s">
        <v>50</v>
      </c>
      <c r="AB1227" s="31" t="s">
        <v>50</v>
      </c>
      <c r="AC1227" s="31" t="s">
        <v>87</v>
      </c>
      <c r="AD1227" s="31" t="s">
        <v>72</v>
      </c>
      <c r="AE1227" s="2">
        <f t="shared" si="210"/>
        <v>36</v>
      </c>
      <c r="AF1227" s="31" t="s">
        <v>52</v>
      </c>
      <c r="AG1227" s="31" t="s">
        <v>129</v>
      </c>
      <c r="AH1227" s="31" t="s">
        <v>77</v>
      </c>
      <c r="AI1227" s="31" t="s">
        <v>12418</v>
      </c>
      <c r="AJ1227" s="31">
        <f t="shared" si="211"/>
        <v>0</v>
      </c>
      <c r="AK1227" s="34">
        <f t="shared" si="212"/>
        <v>-99</v>
      </c>
      <c r="AL1227" s="30">
        <f t="shared" si="213"/>
        <v>-99</v>
      </c>
      <c r="AM1227" s="5">
        <f t="shared" si="217"/>
        <v>45.27</v>
      </c>
      <c r="AN1227" s="5">
        <f t="shared" si="218"/>
        <v>0</v>
      </c>
      <c r="AO1227" s="30">
        <f t="shared" si="219"/>
        <v>0</v>
      </c>
      <c r="AP1227" s="30">
        <f t="shared" si="214"/>
        <v>0</v>
      </c>
      <c r="AQ1227" t="str">
        <f t="shared" si="215"/>
        <v>Before 1978</v>
      </c>
      <c r="AR1227" s="2">
        <f t="shared" si="216"/>
        <v>1966</v>
      </c>
      <c r="AS1227" s="2">
        <f t="shared" si="220"/>
        <v>-99</v>
      </c>
      <c r="AT1227" s="31" t="s">
        <v>50</v>
      </c>
      <c r="AU1227" s="31" t="s">
        <v>50</v>
      </c>
      <c r="AV1227" s="31" t="s">
        <v>141</v>
      </c>
      <c r="AW1227" s="31" t="s">
        <v>86</v>
      </c>
      <c r="AX1227" s="31" t="s">
        <v>50</v>
      </c>
      <c r="AY1227" s="31" t="s">
        <v>50</v>
      </c>
      <c r="AZ1227" s="31" t="s">
        <v>77</v>
      </c>
      <c r="BA1227" s="31" t="s">
        <v>12418</v>
      </c>
      <c r="BB1227" s="31" t="s">
        <v>50</v>
      </c>
      <c r="BC1227" s="31" t="s">
        <v>50</v>
      </c>
      <c r="BD1227" s="31" t="s">
        <v>50</v>
      </c>
      <c r="BE1227" s="31" t="s">
        <v>50</v>
      </c>
      <c r="BF1227" s="31" t="s">
        <v>50</v>
      </c>
    </row>
    <row r="1228" spans="1:58" ht="45" x14ac:dyDescent="0.25">
      <c r="A1228" s="31" t="s">
        <v>1216</v>
      </c>
      <c r="B1228" s="31" t="s">
        <v>49</v>
      </c>
      <c r="C1228" s="32">
        <v>7</v>
      </c>
      <c r="D1228" s="31" t="s">
        <v>50</v>
      </c>
      <c r="E1228" s="31" t="s">
        <v>51</v>
      </c>
      <c r="F1228" s="31" t="s">
        <v>84</v>
      </c>
      <c r="G1228" s="31" t="s">
        <v>92</v>
      </c>
      <c r="H1228" s="31" t="s">
        <v>99</v>
      </c>
      <c r="I1228" s="31" t="s">
        <v>53</v>
      </c>
      <c r="J1228" s="31" t="s">
        <v>54</v>
      </c>
      <c r="K1228" s="31" t="s">
        <v>54</v>
      </c>
      <c r="L1228" s="31" t="s">
        <v>55</v>
      </c>
      <c r="M1228" s="31" t="s">
        <v>72</v>
      </c>
      <c r="N1228" s="31" t="s">
        <v>50</v>
      </c>
      <c r="O1228" s="31" t="s">
        <v>66</v>
      </c>
      <c r="P1228" s="31" t="s">
        <v>50</v>
      </c>
      <c r="Q1228" s="31" t="s">
        <v>135</v>
      </c>
      <c r="R1228" s="31" t="s">
        <v>74</v>
      </c>
      <c r="S1228" s="31" t="s">
        <v>59</v>
      </c>
      <c r="T1228" s="31" t="s">
        <v>60</v>
      </c>
      <c r="U1228" s="31" t="s">
        <v>60</v>
      </c>
      <c r="V1228" s="31" t="s">
        <v>60</v>
      </c>
      <c r="W1228" s="31" t="s">
        <v>50</v>
      </c>
      <c r="X1228" s="31" t="s">
        <v>50</v>
      </c>
      <c r="Y1228" s="31" t="s">
        <v>50</v>
      </c>
      <c r="Z1228" s="31" t="s">
        <v>62</v>
      </c>
      <c r="AA1228" s="31" t="s">
        <v>50</v>
      </c>
      <c r="AB1228" s="31" t="s">
        <v>50</v>
      </c>
      <c r="AC1228" s="31" t="s">
        <v>87</v>
      </c>
      <c r="AD1228" s="31" t="s">
        <v>72</v>
      </c>
      <c r="AE1228" s="2">
        <f t="shared" si="210"/>
        <v>36</v>
      </c>
      <c r="AF1228" s="31" t="s">
        <v>191</v>
      </c>
      <c r="AG1228" s="31" t="s">
        <v>76</v>
      </c>
      <c r="AH1228" s="31" t="s">
        <v>144</v>
      </c>
      <c r="AI1228" s="31" t="s">
        <v>12419</v>
      </c>
      <c r="AJ1228" s="31">
        <f t="shared" si="211"/>
        <v>0</v>
      </c>
      <c r="AK1228" s="34">
        <f t="shared" si="212"/>
        <v>-99</v>
      </c>
      <c r="AL1228" s="30">
        <f t="shared" si="213"/>
        <v>-99</v>
      </c>
      <c r="AM1228" s="5">
        <f t="shared" si="217"/>
        <v>45.27</v>
      </c>
      <c r="AN1228" s="5">
        <f t="shared" si="218"/>
        <v>0</v>
      </c>
      <c r="AO1228" s="30">
        <f t="shared" si="219"/>
        <v>0</v>
      </c>
      <c r="AP1228" s="30">
        <f t="shared" si="214"/>
        <v>0</v>
      </c>
      <c r="AQ1228" t="str">
        <f t="shared" si="215"/>
        <v>Before 1978</v>
      </c>
      <c r="AR1228" s="2">
        <f t="shared" si="216"/>
        <v>1966</v>
      </c>
      <c r="AS1228" s="2">
        <f t="shared" si="220"/>
        <v>-99</v>
      </c>
      <c r="AT1228" s="31" t="s">
        <v>50</v>
      </c>
      <c r="AU1228" s="31" t="s">
        <v>50</v>
      </c>
      <c r="AV1228" s="31" t="s">
        <v>141</v>
      </c>
      <c r="AW1228" s="31" t="s">
        <v>86</v>
      </c>
      <c r="AX1228" s="31" t="s">
        <v>50</v>
      </c>
      <c r="AY1228" s="31" t="s">
        <v>50</v>
      </c>
      <c r="AZ1228" s="31" t="s">
        <v>144</v>
      </c>
      <c r="BA1228" s="31" t="s">
        <v>12419</v>
      </c>
      <c r="BB1228" s="31" t="s">
        <v>50</v>
      </c>
      <c r="BC1228" s="31" t="s">
        <v>50</v>
      </c>
      <c r="BD1228" s="31" t="s">
        <v>50</v>
      </c>
      <c r="BE1228" s="31" t="s">
        <v>50</v>
      </c>
      <c r="BF1228" s="31" t="s">
        <v>50</v>
      </c>
    </row>
    <row r="1229" spans="1:58" ht="45" x14ac:dyDescent="0.25">
      <c r="A1229" s="31" t="s">
        <v>1216</v>
      </c>
      <c r="B1229" s="31" t="s">
        <v>49</v>
      </c>
      <c r="C1229" s="32">
        <v>8</v>
      </c>
      <c r="D1229" s="31" t="s">
        <v>50</v>
      </c>
      <c r="E1229" s="31" t="s">
        <v>51</v>
      </c>
      <c r="F1229" s="31" t="s">
        <v>84</v>
      </c>
      <c r="G1229" s="31" t="s">
        <v>92</v>
      </c>
      <c r="H1229" s="31" t="s">
        <v>99</v>
      </c>
      <c r="I1229" s="31" t="s">
        <v>53</v>
      </c>
      <c r="J1229" s="31" t="s">
        <v>54</v>
      </c>
      <c r="K1229" s="31" t="s">
        <v>54</v>
      </c>
      <c r="L1229" s="31" t="s">
        <v>55</v>
      </c>
      <c r="M1229" s="31" t="s">
        <v>84</v>
      </c>
      <c r="N1229" s="31" t="s">
        <v>50</v>
      </c>
      <c r="O1229" s="31" t="s">
        <v>66</v>
      </c>
      <c r="P1229" s="31" t="s">
        <v>50</v>
      </c>
      <c r="Q1229" s="31" t="s">
        <v>320</v>
      </c>
      <c r="R1229" s="31" t="s">
        <v>74</v>
      </c>
      <c r="S1229" s="31" t="s">
        <v>59</v>
      </c>
      <c r="T1229" s="31" t="s">
        <v>60</v>
      </c>
      <c r="U1229" s="31" t="s">
        <v>60</v>
      </c>
      <c r="V1229" s="31" t="s">
        <v>60</v>
      </c>
      <c r="W1229" s="31" t="s">
        <v>50</v>
      </c>
      <c r="X1229" s="31" t="s">
        <v>50</v>
      </c>
      <c r="Y1229" s="31" t="s">
        <v>50</v>
      </c>
      <c r="Z1229" s="31" t="s">
        <v>62</v>
      </c>
      <c r="AA1229" s="31" t="s">
        <v>50</v>
      </c>
      <c r="AB1229" s="31" t="s">
        <v>50</v>
      </c>
      <c r="AC1229" s="31" t="s">
        <v>87</v>
      </c>
      <c r="AD1229" s="31" t="s">
        <v>72</v>
      </c>
      <c r="AE1229" s="2">
        <f t="shared" si="210"/>
        <v>36</v>
      </c>
      <c r="AF1229" s="31" t="s">
        <v>191</v>
      </c>
      <c r="AG1229" s="31" t="s">
        <v>76</v>
      </c>
      <c r="AH1229" s="31" t="s">
        <v>144</v>
      </c>
      <c r="AI1229" s="31" t="s">
        <v>12420</v>
      </c>
      <c r="AJ1229" s="31">
        <f t="shared" si="211"/>
        <v>0</v>
      </c>
      <c r="AK1229" s="34">
        <f t="shared" si="212"/>
        <v>-99</v>
      </c>
      <c r="AL1229" s="30">
        <f t="shared" si="213"/>
        <v>-99</v>
      </c>
      <c r="AM1229" s="5">
        <f t="shared" si="217"/>
        <v>45.27</v>
      </c>
      <c r="AN1229" s="5">
        <f t="shared" si="218"/>
        <v>0</v>
      </c>
      <c r="AO1229" s="30">
        <f t="shared" si="219"/>
        <v>0</v>
      </c>
      <c r="AP1229" s="30">
        <f t="shared" si="214"/>
        <v>0</v>
      </c>
      <c r="AQ1229" t="str">
        <f t="shared" si="215"/>
        <v>Before 1978</v>
      </c>
      <c r="AR1229" s="2">
        <f t="shared" si="216"/>
        <v>1966</v>
      </c>
      <c r="AS1229" s="2">
        <f t="shared" si="220"/>
        <v>-99</v>
      </c>
      <c r="AT1229" s="31" t="s">
        <v>50</v>
      </c>
      <c r="AU1229" s="31" t="s">
        <v>50</v>
      </c>
      <c r="AV1229" s="31" t="s">
        <v>141</v>
      </c>
      <c r="AW1229" s="31" t="s">
        <v>86</v>
      </c>
      <c r="AX1229" s="31" t="s">
        <v>50</v>
      </c>
      <c r="AY1229" s="31" t="s">
        <v>50</v>
      </c>
      <c r="AZ1229" s="31" t="s">
        <v>144</v>
      </c>
      <c r="BA1229" s="31" t="s">
        <v>12420</v>
      </c>
      <c r="BB1229" s="31" t="s">
        <v>50</v>
      </c>
      <c r="BC1229" s="31" t="s">
        <v>50</v>
      </c>
      <c r="BD1229" s="31" t="s">
        <v>50</v>
      </c>
      <c r="BE1229" s="31" t="s">
        <v>50</v>
      </c>
      <c r="BF1229" s="31" t="s">
        <v>50</v>
      </c>
    </row>
    <row r="1230" spans="1:58" ht="45" x14ac:dyDescent="0.25">
      <c r="A1230" s="31" t="s">
        <v>1216</v>
      </c>
      <c r="B1230" s="31" t="s">
        <v>49</v>
      </c>
      <c r="C1230" s="32">
        <v>9</v>
      </c>
      <c r="D1230" s="31" t="s">
        <v>50</v>
      </c>
      <c r="E1230" s="31" t="s">
        <v>51</v>
      </c>
      <c r="F1230" s="31" t="s">
        <v>84</v>
      </c>
      <c r="G1230" s="31" t="s">
        <v>92</v>
      </c>
      <c r="H1230" s="31" t="s">
        <v>99</v>
      </c>
      <c r="I1230" s="31" t="s">
        <v>53</v>
      </c>
      <c r="J1230" s="31" t="s">
        <v>54</v>
      </c>
      <c r="K1230" s="31" t="s">
        <v>54</v>
      </c>
      <c r="L1230" s="31" t="s">
        <v>55</v>
      </c>
      <c r="M1230" s="31" t="s">
        <v>72</v>
      </c>
      <c r="N1230" s="31" t="s">
        <v>50</v>
      </c>
      <c r="O1230" s="31" t="s">
        <v>57</v>
      </c>
      <c r="P1230" s="31" t="s">
        <v>50</v>
      </c>
      <c r="Q1230" s="31" t="s">
        <v>205</v>
      </c>
      <c r="R1230" s="31" t="s">
        <v>74</v>
      </c>
      <c r="S1230" s="31" t="s">
        <v>59</v>
      </c>
      <c r="T1230" s="31" t="s">
        <v>60</v>
      </c>
      <c r="U1230" s="31" t="s">
        <v>60</v>
      </c>
      <c r="V1230" s="31" t="s">
        <v>60</v>
      </c>
      <c r="W1230" s="31" t="s">
        <v>50</v>
      </c>
      <c r="X1230" s="31" t="s">
        <v>50</v>
      </c>
      <c r="Y1230" s="31" t="s">
        <v>50</v>
      </c>
      <c r="Z1230" s="31" t="s">
        <v>62</v>
      </c>
      <c r="AA1230" s="31" t="s">
        <v>50</v>
      </c>
      <c r="AB1230" s="31" t="s">
        <v>50</v>
      </c>
      <c r="AC1230" s="31" t="s">
        <v>87</v>
      </c>
      <c r="AD1230" s="31" t="s">
        <v>72</v>
      </c>
      <c r="AE1230" s="2">
        <f t="shared" si="210"/>
        <v>36</v>
      </c>
      <c r="AF1230" s="31" t="s">
        <v>191</v>
      </c>
      <c r="AG1230" s="31" t="s">
        <v>76</v>
      </c>
      <c r="AH1230" s="31" t="s">
        <v>144</v>
      </c>
      <c r="AI1230" s="31" t="s">
        <v>12421</v>
      </c>
      <c r="AJ1230" s="31">
        <f t="shared" si="211"/>
        <v>0</v>
      </c>
      <c r="AK1230" s="34">
        <f t="shared" si="212"/>
        <v>-99</v>
      </c>
      <c r="AL1230" s="30">
        <f t="shared" si="213"/>
        <v>-99</v>
      </c>
      <c r="AM1230" s="5">
        <f t="shared" si="217"/>
        <v>45.27</v>
      </c>
      <c r="AN1230" s="5">
        <f t="shared" si="218"/>
        <v>0</v>
      </c>
      <c r="AO1230" s="30">
        <f t="shared" si="219"/>
        <v>0</v>
      </c>
      <c r="AP1230" s="30">
        <f t="shared" si="214"/>
        <v>0</v>
      </c>
      <c r="AQ1230" t="str">
        <f t="shared" si="215"/>
        <v>Before 1978</v>
      </c>
      <c r="AR1230" s="2">
        <f t="shared" si="216"/>
        <v>1966</v>
      </c>
      <c r="AS1230" s="2">
        <f t="shared" si="220"/>
        <v>-99</v>
      </c>
      <c r="AT1230" s="31" t="s">
        <v>50</v>
      </c>
      <c r="AU1230" s="31" t="s">
        <v>50</v>
      </c>
      <c r="AV1230" s="31" t="s">
        <v>141</v>
      </c>
      <c r="AW1230" s="31" t="s">
        <v>86</v>
      </c>
      <c r="AX1230" s="31" t="s">
        <v>50</v>
      </c>
      <c r="AY1230" s="31" t="s">
        <v>50</v>
      </c>
      <c r="AZ1230" s="31" t="s">
        <v>144</v>
      </c>
      <c r="BA1230" s="31" t="s">
        <v>12421</v>
      </c>
      <c r="BB1230" s="31" t="s">
        <v>256</v>
      </c>
      <c r="BC1230" s="31" t="s">
        <v>173</v>
      </c>
      <c r="BD1230" s="31" t="s">
        <v>50</v>
      </c>
      <c r="BE1230" s="31" t="s">
        <v>50</v>
      </c>
      <c r="BF1230" s="31" t="s">
        <v>92</v>
      </c>
    </row>
    <row r="1231" spans="1:58" ht="45" x14ac:dyDescent="0.25">
      <c r="A1231" s="31" t="s">
        <v>1216</v>
      </c>
      <c r="B1231" s="31" t="s">
        <v>49</v>
      </c>
      <c r="C1231" s="32">
        <v>10</v>
      </c>
      <c r="D1231" s="31" t="s">
        <v>50</v>
      </c>
      <c r="E1231" s="31" t="s">
        <v>51</v>
      </c>
      <c r="F1231" s="31" t="s">
        <v>84</v>
      </c>
      <c r="G1231" s="31" t="s">
        <v>92</v>
      </c>
      <c r="H1231" s="31" t="s">
        <v>99</v>
      </c>
      <c r="I1231" s="31" t="s">
        <v>53</v>
      </c>
      <c r="J1231" s="31" t="s">
        <v>54</v>
      </c>
      <c r="K1231" s="31" t="s">
        <v>54</v>
      </c>
      <c r="L1231" s="31" t="s">
        <v>55</v>
      </c>
      <c r="M1231" s="31" t="s">
        <v>52</v>
      </c>
      <c r="N1231" s="31" t="s">
        <v>50</v>
      </c>
      <c r="O1231" s="31" t="s">
        <v>66</v>
      </c>
      <c r="P1231" s="31" t="s">
        <v>50</v>
      </c>
      <c r="Q1231" s="31" t="s">
        <v>320</v>
      </c>
      <c r="R1231" s="31" t="s">
        <v>74</v>
      </c>
      <c r="S1231" s="31" t="s">
        <v>59</v>
      </c>
      <c r="T1231" s="31" t="s">
        <v>60</v>
      </c>
      <c r="U1231" s="31" t="s">
        <v>60</v>
      </c>
      <c r="V1231" s="31" t="s">
        <v>60</v>
      </c>
      <c r="W1231" s="31" t="s">
        <v>50</v>
      </c>
      <c r="X1231" s="31" t="s">
        <v>50</v>
      </c>
      <c r="Y1231" s="31" t="s">
        <v>50</v>
      </c>
      <c r="Z1231" s="31" t="s">
        <v>62</v>
      </c>
      <c r="AA1231" s="31" t="s">
        <v>50</v>
      </c>
      <c r="AB1231" s="31" t="s">
        <v>50</v>
      </c>
      <c r="AC1231" s="31" t="s">
        <v>87</v>
      </c>
      <c r="AD1231" s="31" t="s">
        <v>72</v>
      </c>
      <c r="AE1231" s="2">
        <f t="shared" si="210"/>
        <v>36</v>
      </c>
      <c r="AF1231" s="31" t="s">
        <v>191</v>
      </c>
      <c r="AG1231" s="31" t="s">
        <v>76</v>
      </c>
      <c r="AH1231" s="31" t="s">
        <v>144</v>
      </c>
      <c r="AI1231" s="31" t="s">
        <v>12422</v>
      </c>
      <c r="AJ1231" s="31">
        <f t="shared" si="211"/>
        <v>0</v>
      </c>
      <c r="AK1231" s="34">
        <f t="shared" si="212"/>
        <v>-99</v>
      </c>
      <c r="AL1231" s="30">
        <f t="shared" si="213"/>
        <v>-99</v>
      </c>
      <c r="AM1231" s="5">
        <f t="shared" si="217"/>
        <v>45.27</v>
      </c>
      <c r="AN1231" s="5">
        <f t="shared" si="218"/>
        <v>0</v>
      </c>
      <c r="AO1231" s="30">
        <f t="shared" si="219"/>
        <v>0</v>
      </c>
      <c r="AP1231" s="30">
        <f t="shared" si="214"/>
        <v>0</v>
      </c>
      <c r="AQ1231" t="str">
        <f t="shared" si="215"/>
        <v>Before 1978</v>
      </c>
      <c r="AR1231" s="2">
        <f t="shared" si="216"/>
        <v>1966</v>
      </c>
      <c r="AS1231" s="2">
        <f t="shared" si="220"/>
        <v>-99</v>
      </c>
      <c r="AT1231" s="31" t="s">
        <v>50</v>
      </c>
      <c r="AU1231" s="31" t="s">
        <v>50</v>
      </c>
      <c r="AV1231" s="31" t="s">
        <v>141</v>
      </c>
      <c r="AW1231" s="31" t="s">
        <v>86</v>
      </c>
      <c r="AX1231" s="31" t="s">
        <v>50</v>
      </c>
      <c r="AY1231" s="31" t="s">
        <v>50</v>
      </c>
      <c r="AZ1231" s="31" t="s">
        <v>144</v>
      </c>
      <c r="BA1231" s="31" t="s">
        <v>12422</v>
      </c>
      <c r="BB1231" s="31" t="s">
        <v>50</v>
      </c>
      <c r="BC1231" s="31" t="s">
        <v>50</v>
      </c>
      <c r="BD1231" s="31" t="s">
        <v>50</v>
      </c>
      <c r="BE1231" s="31" t="s">
        <v>50</v>
      </c>
      <c r="BF1231" s="31" t="s">
        <v>50</v>
      </c>
    </row>
    <row r="1232" spans="1:58" ht="45" x14ac:dyDescent="0.25">
      <c r="A1232" s="31" t="s">
        <v>1216</v>
      </c>
      <c r="B1232" s="31" t="s">
        <v>49</v>
      </c>
      <c r="C1232" s="32">
        <v>12</v>
      </c>
      <c r="D1232" s="31" t="s">
        <v>50</v>
      </c>
      <c r="E1232" s="31" t="s">
        <v>51</v>
      </c>
      <c r="F1232" s="31" t="s">
        <v>84</v>
      </c>
      <c r="G1232" s="31" t="s">
        <v>92</v>
      </c>
      <c r="H1232" s="31" t="s">
        <v>99</v>
      </c>
      <c r="I1232" s="31" t="s">
        <v>53</v>
      </c>
      <c r="J1232" s="31" t="s">
        <v>54</v>
      </c>
      <c r="K1232" s="31" t="s">
        <v>54</v>
      </c>
      <c r="L1232" s="31" t="s">
        <v>55</v>
      </c>
      <c r="M1232" s="31" t="s">
        <v>52</v>
      </c>
      <c r="N1232" s="31" t="s">
        <v>50</v>
      </c>
      <c r="O1232" s="31" t="s">
        <v>66</v>
      </c>
      <c r="P1232" s="31" t="s">
        <v>368</v>
      </c>
      <c r="Q1232" s="31" t="s">
        <v>50</v>
      </c>
      <c r="R1232" s="31" t="s">
        <v>74</v>
      </c>
      <c r="S1232" s="31" t="s">
        <v>59</v>
      </c>
      <c r="T1232" s="31" t="s">
        <v>60</v>
      </c>
      <c r="U1232" s="31" t="s">
        <v>60</v>
      </c>
      <c r="V1232" s="31" t="s">
        <v>60</v>
      </c>
      <c r="W1232" s="31" t="s">
        <v>50</v>
      </c>
      <c r="X1232" s="31" t="s">
        <v>50</v>
      </c>
      <c r="Y1232" s="31" t="s">
        <v>50</v>
      </c>
      <c r="Z1232" s="31" t="s">
        <v>62</v>
      </c>
      <c r="AA1232" s="31" t="s">
        <v>50</v>
      </c>
      <c r="AB1232" s="31" t="s">
        <v>50</v>
      </c>
      <c r="AC1232" s="31" t="s">
        <v>87</v>
      </c>
      <c r="AD1232" s="31" t="s">
        <v>72</v>
      </c>
      <c r="AE1232" s="2">
        <f t="shared" si="210"/>
        <v>36</v>
      </c>
      <c r="AF1232" s="31" t="s">
        <v>191</v>
      </c>
      <c r="AG1232" s="31" t="s">
        <v>76</v>
      </c>
      <c r="AH1232" s="31" t="s">
        <v>144</v>
      </c>
      <c r="AI1232" s="31" t="s">
        <v>12423</v>
      </c>
      <c r="AJ1232" s="31">
        <f t="shared" si="211"/>
        <v>0</v>
      </c>
      <c r="AK1232" s="34">
        <f t="shared" si="212"/>
        <v>-99</v>
      </c>
      <c r="AL1232" s="30">
        <f t="shared" si="213"/>
        <v>-99</v>
      </c>
      <c r="AM1232" s="5">
        <f t="shared" si="217"/>
        <v>45.27</v>
      </c>
      <c r="AN1232" s="5">
        <f t="shared" si="218"/>
        <v>0</v>
      </c>
      <c r="AO1232" s="30">
        <f t="shared" si="219"/>
        <v>0</v>
      </c>
      <c r="AP1232" s="30">
        <f t="shared" si="214"/>
        <v>0</v>
      </c>
      <c r="AQ1232" t="str">
        <f t="shared" si="215"/>
        <v>Before 1978</v>
      </c>
      <c r="AR1232" s="2">
        <f t="shared" si="216"/>
        <v>1966</v>
      </c>
      <c r="AS1232" s="2">
        <f t="shared" si="220"/>
        <v>-99</v>
      </c>
      <c r="AT1232" s="31" t="s">
        <v>50</v>
      </c>
      <c r="AU1232" s="31" t="s">
        <v>50</v>
      </c>
      <c r="AV1232" s="31" t="s">
        <v>141</v>
      </c>
      <c r="AW1232" s="31" t="s">
        <v>86</v>
      </c>
      <c r="AX1232" s="31" t="s">
        <v>290</v>
      </c>
      <c r="AY1232" s="31" t="s">
        <v>68</v>
      </c>
      <c r="AZ1232" s="31" t="s">
        <v>144</v>
      </c>
      <c r="BA1232" s="31" t="s">
        <v>12423</v>
      </c>
      <c r="BB1232" s="31" t="s">
        <v>50</v>
      </c>
      <c r="BC1232" s="31" t="s">
        <v>50</v>
      </c>
      <c r="BD1232" s="31" t="s">
        <v>50</v>
      </c>
      <c r="BE1232" s="31" t="s">
        <v>50</v>
      </c>
      <c r="BF1232" s="31" t="s">
        <v>50</v>
      </c>
    </row>
    <row r="1233" spans="1:58" ht="45" x14ac:dyDescent="0.25">
      <c r="A1233" s="31" t="s">
        <v>1217</v>
      </c>
      <c r="B1233" s="31" t="s">
        <v>49</v>
      </c>
      <c r="C1233" s="32">
        <v>1</v>
      </c>
      <c r="D1233" s="31" t="s">
        <v>50</v>
      </c>
      <c r="E1233" s="31" t="s">
        <v>84</v>
      </c>
      <c r="F1233" s="31" t="s">
        <v>85</v>
      </c>
      <c r="G1233" s="31" t="s">
        <v>50</v>
      </c>
      <c r="H1233" s="31" t="s">
        <v>50</v>
      </c>
      <c r="I1233" s="31" t="s">
        <v>53</v>
      </c>
      <c r="J1233" s="31" t="s">
        <v>54</v>
      </c>
      <c r="K1233" s="31" t="s">
        <v>54</v>
      </c>
      <c r="L1233" s="31" t="s">
        <v>55</v>
      </c>
      <c r="M1233" s="31" t="s">
        <v>51</v>
      </c>
      <c r="N1233" s="31" t="s">
        <v>50</v>
      </c>
      <c r="O1233" s="31" t="s">
        <v>57</v>
      </c>
      <c r="P1233" s="31" t="s">
        <v>50</v>
      </c>
      <c r="Q1233" s="31" t="s">
        <v>300</v>
      </c>
      <c r="R1233" s="31" t="s">
        <v>58</v>
      </c>
      <c r="S1233" s="31" t="s">
        <v>53</v>
      </c>
      <c r="T1233" s="31" t="s">
        <v>60</v>
      </c>
      <c r="U1233" s="31" t="s">
        <v>60</v>
      </c>
      <c r="V1233" s="31" t="s">
        <v>60</v>
      </c>
      <c r="W1233" s="31" t="s">
        <v>50</v>
      </c>
      <c r="X1233" s="31" t="s">
        <v>50</v>
      </c>
      <c r="Y1233" s="31" t="s">
        <v>50</v>
      </c>
      <c r="Z1233" s="31" t="s">
        <v>62</v>
      </c>
      <c r="AA1233" s="31" t="s">
        <v>50</v>
      </c>
      <c r="AB1233" s="31" t="s">
        <v>50</v>
      </c>
      <c r="AC1233" s="31" t="s">
        <v>87</v>
      </c>
      <c r="AD1233" s="31" t="s">
        <v>72</v>
      </c>
      <c r="AE1233" s="2">
        <f t="shared" si="210"/>
        <v>36</v>
      </c>
      <c r="AF1233" s="31" t="s">
        <v>52</v>
      </c>
      <c r="AG1233" s="31" t="s">
        <v>129</v>
      </c>
      <c r="AH1233" s="31" t="s">
        <v>77</v>
      </c>
      <c r="AI1233" s="31" t="s">
        <v>1218</v>
      </c>
      <c r="AJ1233" s="31">
        <f t="shared" si="211"/>
        <v>2</v>
      </c>
      <c r="AK1233" s="34">
        <f t="shared" si="212"/>
        <v>13</v>
      </c>
      <c r="AL1233" s="30">
        <f t="shared" si="213"/>
        <v>-99</v>
      </c>
      <c r="AM1233" s="5">
        <f t="shared" si="217"/>
        <v>158.74</v>
      </c>
      <c r="AN1233" s="5">
        <f t="shared" si="218"/>
        <v>72</v>
      </c>
      <c r="AO1233" s="30">
        <f t="shared" si="219"/>
        <v>720</v>
      </c>
      <c r="AP1233" s="30">
        <f t="shared" si="214"/>
        <v>720</v>
      </c>
      <c r="AQ1233" t="str">
        <f t="shared" si="215"/>
        <v>1993 - 2001</v>
      </c>
      <c r="AR1233" s="2">
        <f t="shared" si="216"/>
        <v>2000</v>
      </c>
      <c r="AS1233" s="2">
        <f t="shared" si="220"/>
        <v>10</v>
      </c>
      <c r="AT1233" s="31" t="s">
        <v>50</v>
      </c>
      <c r="AU1233" s="31" t="s">
        <v>92</v>
      </c>
      <c r="AV1233" s="31" t="s">
        <v>66</v>
      </c>
      <c r="AW1233" s="31" t="s">
        <v>57</v>
      </c>
      <c r="AX1233" s="31" t="s">
        <v>184</v>
      </c>
      <c r="AY1233" s="31" t="s">
        <v>68</v>
      </c>
      <c r="AZ1233" s="31" t="s">
        <v>77</v>
      </c>
      <c r="BA1233" s="31" t="s">
        <v>1219</v>
      </c>
      <c r="BB1233" s="31" t="s">
        <v>50</v>
      </c>
      <c r="BC1233" s="31" t="s">
        <v>50</v>
      </c>
      <c r="BD1233" s="31" t="s">
        <v>50</v>
      </c>
      <c r="BE1233" s="31" t="s">
        <v>50</v>
      </c>
      <c r="BF1233" s="31" t="s">
        <v>50</v>
      </c>
    </row>
    <row r="1234" spans="1:58" ht="45" x14ac:dyDescent="0.25">
      <c r="A1234" s="31" t="s">
        <v>650</v>
      </c>
      <c r="B1234" s="31" t="s">
        <v>49</v>
      </c>
      <c r="C1234" s="32">
        <v>10</v>
      </c>
      <c r="D1234" s="31" t="s">
        <v>50</v>
      </c>
      <c r="E1234" s="31" t="s">
        <v>70</v>
      </c>
      <c r="F1234" s="31" t="s">
        <v>71</v>
      </c>
      <c r="G1234" s="31" t="s">
        <v>50</v>
      </c>
      <c r="H1234" s="31" t="s">
        <v>50</v>
      </c>
      <c r="I1234" s="31" t="s">
        <v>53</v>
      </c>
      <c r="J1234" s="31" t="s">
        <v>54</v>
      </c>
      <c r="K1234" s="31" t="s">
        <v>54</v>
      </c>
      <c r="L1234" s="31" t="s">
        <v>55</v>
      </c>
      <c r="M1234" s="31" t="s">
        <v>72</v>
      </c>
      <c r="N1234" s="31" t="s">
        <v>50</v>
      </c>
      <c r="O1234" s="31" t="s">
        <v>57</v>
      </c>
      <c r="P1234" s="31" t="s">
        <v>50</v>
      </c>
      <c r="Q1234" s="31" t="s">
        <v>50</v>
      </c>
      <c r="R1234" s="31" t="s">
        <v>86</v>
      </c>
      <c r="S1234" s="31" t="s">
        <v>59</v>
      </c>
      <c r="T1234" s="31" t="s">
        <v>60</v>
      </c>
      <c r="U1234" s="31" t="s">
        <v>60</v>
      </c>
      <c r="V1234" s="31" t="s">
        <v>60</v>
      </c>
      <c r="W1234" s="31" t="s">
        <v>50</v>
      </c>
      <c r="X1234" s="31" t="s">
        <v>50</v>
      </c>
      <c r="Y1234" s="31" t="s">
        <v>50</v>
      </c>
      <c r="Z1234" s="31" t="s">
        <v>62</v>
      </c>
      <c r="AA1234" s="31" t="s">
        <v>50</v>
      </c>
      <c r="AB1234" s="31" t="s">
        <v>50</v>
      </c>
      <c r="AC1234" s="31" t="s">
        <v>87</v>
      </c>
      <c r="AD1234" s="31" t="s">
        <v>72</v>
      </c>
      <c r="AE1234" s="2">
        <f t="shared" si="210"/>
        <v>36</v>
      </c>
      <c r="AF1234" s="31" t="s">
        <v>52</v>
      </c>
      <c r="AG1234" s="31" t="s">
        <v>129</v>
      </c>
      <c r="AH1234" s="31" t="s">
        <v>152</v>
      </c>
      <c r="AI1234" s="31" t="s">
        <v>1230</v>
      </c>
      <c r="AJ1234" s="31">
        <f t="shared" si="211"/>
        <v>1</v>
      </c>
      <c r="AK1234" s="34">
        <f t="shared" si="212"/>
        <v>-99</v>
      </c>
      <c r="AL1234" s="30">
        <f t="shared" si="213"/>
        <v>-99</v>
      </c>
      <c r="AM1234" s="5">
        <f t="shared" si="217"/>
        <v>18.600000000000001</v>
      </c>
      <c r="AN1234" s="5">
        <f t="shared" si="218"/>
        <v>36</v>
      </c>
      <c r="AO1234" s="30">
        <f t="shared" si="219"/>
        <v>363.59999999999997</v>
      </c>
      <c r="AP1234" s="30">
        <f t="shared" si="214"/>
        <v>363.59999999999997</v>
      </c>
      <c r="AQ1234" t="str">
        <f t="shared" si="215"/>
        <v>1978 - 1992</v>
      </c>
      <c r="AR1234" s="2">
        <f t="shared" si="216"/>
        <v>1989</v>
      </c>
      <c r="AS1234" s="2">
        <f t="shared" si="220"/>
        <v>10.1</v>
      </c>
      <c r="AT1234" s="31" t="s">
        <v>50</v>
      </c>
      <c r="AU1234" s="31" t="s">
        <v>163</v>
      </c>
      <c r="AV1234" s="31" t="s">
        <v>141</v>
      </c>
      <c r="AW1234" s="31" t="s">
        <v>86</v>
      </c>
      <c r="AX1234" s="31" t="s">
        <v>417</v>
      </c>
      <c r="AY1234" s="31" t="s">
        <v>68</v>
      </c>
      <c r="AZ1234" s="31" t="s">
        <v>152</v>
      </c>
      <c r="BA1234" s="31" t="s">
        <v>1230</v>
      </c>
      <c r="BB1234" s="31" t="s">
        <v>50</v>
      </c>
      <c r="BC1234" s="31" t="s">
        <v>50</v>
      </c>
      <c r="BD1234" s="31" t="s">
        <v>50</v>
      </c>
      <c r="BE1234" s="31" t="s">
        <v>50</v>
      </c>
      <c r="BF1234" s="31" t="s">
        <v>50</v>
      </c>
    </row>
    <row r="1235" spans="1:58" ht="45" x14ac:dyDescent="0.25">
      <c r="A1235" s="31" t="s">
        <v>1236</v>
      </c>
      <c r="B1235" s="31" t="s">
        <v>49</v>
      </c>
      <c r="C1235" s="32">
        <v>1</v>
      </c>
      <c r="D1235" s="31" t="s">
        <v>50</v>
      </c>
      <c r="E1235" s="31" t="s">
        <v>84</v>
      </c>
      <c r="F1235" s="31" t="s">
        <v>85</v>
      </c>
      <c r="G1235" s="31" t="s">
        <v>50</v>
      </c>
      <c r="H1235" s="31" t="s">
        <v>50</v>
      </c>
      <c r="I1235" s="31" t="s">
        <v>53</v>
      </c>
      <c r="J1235" s="31" t="s">
        <v>54</v>
      </c>
      <c r="K1235" s="31" t="s">
        <v>54</v>
      </c>
      <c r="L1235" s="31" t="s">
        <v>55</v>
      </c>
      <c r="M1235" s="31" t="s">
        <v>72</v>
      </c>
      <c r="N1235" s="31" t="s">
        <v>50</v>
      </c>
      <c r="O1235" s="31" t="s">
        <v>57</v>
      </c>
      <c r="P1235" s="31" t="s">
        <v>50</v>
      </c>
      <c r="Q1235" s="31" t="s">
        <v>215</v>
      </c>
      <c r="R1235" s="31" t="s">
        <v>58</v>
      </c>
      <c r="S1235" s="31" t="s">
        <v>53</v>
      </c>
      <c r="T1235" s="31" t="s">
        <v>60</v>
      </c>
      <c r="U1235" s="31" t="s">
        <v>60</v>
      </c>
      <c r="V1235" s="31" t="s">
        <v>60</v>
      </c>
      <c r="W1235" s="31" t="s">
        <v>50</v>
      </c>
      <c r="X1235" s="31" t="s">
        <v>50</v>
      </c>
      <c r="Y1235" s="31" t="s">
        <v>50</v>
      </c>
      <c r="Z1235" s="31" t="s">
        <v>62</v>
      </c>
      <c r="AA1235" s="31" t="s">
        <v>50</v>
      </c>
      <c r="AB1235" s="31" t="s">
        <v>50</v>
      </c>
      <c r="AC1235" s="31" t="s">
        <v>87</v>
      </c>
      <c r="AD1235" s="31" t="s">
        <v>72</v>
      </c>
      <c r="AE1235" s="2">
        <f t="shared" si="210"/>
        <v>36</v>
      </c>
      <c r="AF1235" s="31" t="s">
        <v>52</v>
      </c>
      <c r="AG1235" s="31" t="s">
        <v>129</v>
      </c>
      <c r="AH1235" s="31" t="s">
        <v>574</v>
      </c>
      <c r="AI1235" s="31" t="s">
        <v>1237</v>
      </c>
      <c r="AJ1235" s="31">
        <f t="shared" si="211"/>
        <v>1</v>
      </c>
      <c r="AK1235" s="34">
        <f t="shared" si="212"/>
        <v>11</v>
      </c>
      <c r="AL1235" s="30">
        <f t="shared" si="213"/>
        <v>11</v>
      </c>
      <c r="AM1235" s="5">
        <f t="shared" si="217"/>
        <v>1163.43</v>
      </c>
      <c r="AN1235" s="5">
        <f t="shared" si="218"/>
        <v>36</v>
      </c>
      <c r="AO1235" s="30">
        <f t="shared" si="219"/>
        <v>468</v>
      </c>
      <c r="AP1235" s="30">
        <f t="shared" si="214"/>
        <v>468</v>
      </c>
      <c r="AQ1235" t="str">
        <f t="shared" si="215"/>
        <v>Before 1978</v>
      </c>
      <c r="AR1235" s="2">
        <f t="shared" si="216"/>
        <v>1965</v>
      </c>
      <c r="AS1235" s="2">
        <f t="shared" si="220"/>
        <v>13</v>
      </c>
      <c r="AT1235" s="31" t="s">
        <v>50</v>
      </c>
      <c r="AU1235" s="31" t="s">
        <v>100</v>
      </c>
      <c r="AV1235" s="31" t="s">
        <v>141</v>
      </c>
      <c r="AW1235" s="31" t="s">
        <v>86</v>
      </c>
      <c r="AX1235" s="31" t="s">
        <v>50</v>
      </c>
      <c r="AY1235" s="31" t="s">
        <v>50</v>
      </c>
      <c r="AZ1235" s="31" t="s">
        <v>77</v>
      </c>
      <c r="BA1235" s="31" t="s">
        <v>1238</v>
      </c>
      <c r="BB1235" s="31" t="s">
        <v>256</v>
      </c>
      <c r="BC1235" s="31" t="s">
        <v>173</v>
      </c>
      <c r="BD1235" s="31" t="s">
        <v>50</v>
      </c>
      <c r="BE1235" s="31" t="s">
        <v>50</v>
      </c>
      <c r="BF1235" s="31" t="s">
        <v>50</v>
      </c>
    </row>
    <row r="1236" spans="1:58" ht="45" x14ac:dyDescent="0.25">
      <c r="A1236" s="31" t="s">
        <v>1249</v>
      </c>
      <c r="B1236" s="31" t="s">
        <v>49</v>
      </c>
      <c r="C1236" s="32">
        <v>2</v>
      </c>
      <c r="D1236" s="31" t="s">
        <v>50</v>
      </c>
      <c r="E1236" s="31" t="s">
        <v>85</v>
      </c>
      <c r="F1236" s="31" t="s">
        <v>70</v>
      </c>
      <c r="G1236" s="31" t="s">
        <v>50</v>
      </c>
      <c r="H1236" s="31" t="s">
        <v>50</v>
      </c>
      <c r="I1236" s="31" t="s">
        <v>53</v>
      </c>
      <c r="J1236" s="31" t="s">
        <v>54</v>
      </c>
      <c r="K1236" s="31" t="s">
        <v>60</v>
      </c>
      <c r="L1236" s="31" t="s">
        <v>55</v>
      </c>
      <c r="M1236" s="31" t="s">
        <v>52</v>
      </c>
      <c r="N1236" s="31" t="s">
        <v>50</v>
      </c>
      <c r="O1236" s="31" t="s">
        <v>57</v>
      </c>
      <c r="P1236" s="31" t="s">
        <v>50</v>
      </c>
      <c r="Q1236" s="31" t="s">
        <v>12240</v>
      </c>
      <c r="R1236" s="31" t="s">
        <v>58</v>
      </c>
      <c r="S1236" s="31" t="s">
        <v>53</v>
      </c>
      <c r="T1236" s="31" t="s">
        <v>60</v>
      </c>
      <c r="U1236" s="31" t="s">
        <v>60</v>
      </c>
      <c r="V1236" s="31" t="s">
        <v>60</v>
      </c>
      <c r="W1236" s="31" t="s">
        <v>50</v>
      </c>
      <c r="X1236" s="31" t="s">
        <v>50</v>
      </c>
      <c r="Y1236" s="31" t="s">
        <v>50</v>
      </c>
      <c r="Z1236" s="31" t="s">
        <v>62</v>
      </c>
      <c r="AA1236" s="31" t="s">
        <v>50</v>
      </c>
      <c r="AB1236" s="31" t="s">
        <v>50</v>
      </c>
      <c r="AC1236" s="31" t="s">
        <v>87</v>
      </c>
      <c r="AD1236" s="31" t="s">
        <v>72</v>
      </c>
      <c r="AE1236" s="2">
        <f t="shared" si="210"/>
        <v>36</v>
      </c>
      <c r="AF1236" s="31" t="s">
        <v>52</v>
      </c>
      <c r="AG1236" s="31" t="s">
        <v>129</v>
      </c>
      <c r="AH1236" s="31" t="s">
        <v>372</v>
      </c>
      <c r="AI1236" s="31" t="s">
        <v>50</v>
      </c>
      <c r="AJ1236" s="31">
        <f t="shared" si="211"/>
        <v>0</v>
      </c>
      <c r="AK1236" s="34">
        <f t="shared" si="212"/>
        <v>-99</v>
      </c>
      <c r="AL1236" s="30">
        <f t="shared" si="213"/>
        <v>-99</v>
      </c>
      <c r="AM1236" s="5">
        <f t="shared" si="217"/>
        <v>158.74</v>
      </c>
      <c r="AN1236" s="5">
        <f t="shared" si="218"/>
        <v>0</v>
      </c>
      <c r="AO1236" s="30">
        <f t="shared" si="219"/>
        <v>0</v>
      </c>
      <c r="AP1236" s="30">
        <f t="shared" si="214"/>
        <v>0</v>
      </c>
      <c r="AQ1236" t="str">
        <f t="shared" si="215"/>
        <v>1978 - 1992</v>
      </c>
      <c r="AR1236" s="2">
        <f t="shared" si="216"/>
        <v>1989</v>
      </c>
      <c r="AS1236" s="2">
        <f t="shared" si="220"/>
        <v>-99</v>
      </c>
      <c r="AT1236" s="31" t="s">
        <v>50</v>
      </c>
      <c r="AU1236" s="31" t="s">
        <v>50</v>
      </c>
      <c r="AV1236" s="31" t="s">
        <v>141</v>
      </c>
      <c r="AW1236" s="31" t="s">
        <v>86</v>
      </c>
      <c r="AX1236" s="31" t="s">
        <v>50</v>
      </c>
      <c r="AY1236" s="31" t="s">
        <v>50</v>
      </c>
      <c r="AZ1236" s="31" t="s">
        <v>50</v>
      </c>
      <c r="BA1236" s="31" t="s">
        <v>50</v>
      </c>
      <c r="BB1236" s="31" t="s">
        <v>50</v>
      </c>
      <c r="BC1236" s="31" t="s">
        <v>50</v>
      </c>
      <c r="BD1236" s="31" t="s">
        <v>50</v>
      </c>
      <c r="BE1236" s="31" t="s">
        <v>50</v>
      </c>
      <c r="BF1236" s="31" t="s">
        <v>50</v>
      </c>
    </row>
    <row r="1237" spans="1:58" ht="45" x14ac:dyDescent="0.25">
      <c r="A1237" s="31" t="s">
        <v>4154</v>
      </c>
      <c r="B1237" s="31" t="s">
        <v>49</v>
      </c>
      <c r="C1237" s="32">
        <v>1</v>
      </c>
      <c r="D1237" s="31" t="s">
        <v>50</v>
      </c>
      <c r="E1237" s="31" t="s">
        <v>84</v>
      </c>
      <c r="F1237" s="31" t="s">
        <v>85</v>
      </c>
      <c r="G1237" s="31" t="s">
        <v>50</v>
      </c>
      <c r="H1237" s="31" t="s">
        <v>50</v>
      </c>
      <c r="I1237" s="31" t="s">
        <v>53</v>
      </c>
      <c r="J1237" s="31" t="s">
        <v>54</v>
      </c>
      <c r="K1237" s="31" t="s">
        <v>54</v>
      </c>
      <c r="L1237" s="31" t="s">
        <v>55</v>
      </c>
      <c r="M1237" s="31" t="s">
        <v>72</v>
      </c>
      <c r="N1237" s="31" t="s">
        <v>56</v>
      </c>
      <c r="O1237" s="31" t="s">
        <v>60</v>
      </c>
      <c r="P1237" s="31" t="s">
        <v>50</v>
      </c>
      <c r="Q1237" s="31" t="s">
        <v>107</v>
      </c>
      <c r="R1237" s="31" t="s">
        <v>58</v>
      </c>
      <c r="S1237" s="31" t="s">
        <v>59</v>
      </c>
      <c r="T1237" s="31" t="s">
        <v>60</v>
      </c>
      <c r="U1237" s="31" t="s">
        <v>60</v>
      </c>
      <c r="V1237" s="31" t="s">
        <v>60</v>
      </c>
      <c r="W1237" s="31" t="s">
        <v>50</v>
      </c>
      <c r="X1237" s="31" t="s">
        <v>50</v>
      </c>
      <c r="Y1237" s="31" t="s">
        <v>50</v>
      </c>
      <c r="Z1237" s="31" t="s">
        <v>62</v>
      </c>
      <c r="AA1237" s="31" t="s">
        <v>50</v>
      </c>
      <c r="AB1237" s="31" t="s">
        <v>50</v>
      </c>
      <c r="AC1237" s="31" t="s">
        <v>63</v>
      </c>
      <c r="AD1237" s="31" t="s">
        <v>72</v>
      </c>
      <c r="AE1237" s="2">
        <f t="shared" si="210"/>
        <v>36</v>
      </c>
      <c r="AF1237" s="31" t="s">
        <v>52</v>
      </c>
      <c r="AG1237" s="31" t="s">
        <v>129</v>
      </c>
      <c r="AH1237" s="31" t="s">
        <v>77</v>
      </c>
      <c r="AI1237" s="31" t="s">
        <v>12424</v>
      </c>
      <c r="AJ1237" s="31">
        <f t="shared" si="211"/>
        <v>0</v>
      </c>
      <c r="AK1237" s="34">
        <f t="shared" si="212"/>
        <v>-99</v>
      </c>
      <c r="AL1237" s="30">
        <f t="shared" si="213"/>
        <v>-99</v>
      </c>
      <c r="AM1237" s="5">
        <f t="shared" si="217"/>
        <v>76.75</v>
      </c>
      <c r="AN1237" s="5">
        <f t="shared" si="218"/>
        <v>0</v>
      </c>
      <c r="AO1237" s="30">
        <f t="shared" si="219"/>
        <v>0</v>
      </c>
      <c r="AP1237" s="30">
        <f t="shared" si="214"/>
        <v>0</v>
      </c>
      <c r="AQ1237" t="str">
        <f t="shared" si="215"/>
        <v>Before 1978</v>
      </c>
      <c r="AR1237" s="2">
        <f t="shared" si="216"/>
        <v>19</v>
      </c>
      <c r="AS1237" s="2">
        <f t="shared" si="220"/>
        <v>-99</v>
      </c>
      <c r="AT1237" s="31" t="s">
        <v>50</v>
      </c>
      <c r="AU1237" s="31" t="s">
        <v>50</v>
      </c>
      <c r="AV1237" s="31" t="s">
        <v>66</v>
      </c>
      <c r="AW1237" s="31" t="s">
        <v>57</v>
      </c>
      <c r="AX1237" s="31" t="s">
        <v>12786</v>
      </c>
      <c r="AY1237" s="31" t="s">
        <v>68</v>
      </c>
      <c r="AZ1237" s="31" t="s">
        <v>77</v>
      </c>
      <c r="BA1237" s="31" t="s">
        <v>12424</v>
      </c>
      <c r="BB1237" s="31" t="s">
        <v>50</v>
      </c>
      <c r="BC1237" s="31" t="s">
        <v>50</v>
      </c>
      <c r="BD1237" s="31" t="s">
        <v>50</v>
      </c>
      <c r="BE1237" s="31" t="s">
        <v>50</v>
      </c>
      <c r="BF1237" s="31" t="s">
        <v>50</v>
      </c>
    </row>
    <row r="1238" spans="1:58" ht="45" x14ac:dyDescent="0.25">
      <c r="A1238" s="31" t="s">
        <v>4156</v>
      </c>
      <c r="B1238" s="31" t="s">
        <v>49</v>
      </c>
      <c r="C1238" s="32">
        <v>1</v>
      </c>
      <c r="D1238" s="31" t="s">
        <v>50</v>
      </c>
      <c r="E1238" s="31" t="s">
        <v>52</v>
      </c>
      <c r="F1238" s="31" t="s">
        <v>84</v>
      </c>
      <c r="G1238" s="31" t="s">
        <v>50</v>
      </c>
      <c r="H1238" s="31" t="s">
        <v>50</v>
      </c>
      <c r="I1238" s="31" t="s">
        <v>53</v>
      </c>
      <c r="J1238" s="31" t="s">
        <v>54</v>
      </c>
      <c r="K1238" s="31" t="s">
        <v>54</v>
      </c>
      <c r="L1238" s="31" t="s">
        <v>55</v>
      </c>
      <c r="M1238" s="31" t="s">
        <v>72</v>
      </c>
      <c r="N1238" s="31" t="s">
        <v>50</v>
      </c>
      <c r="O1238" s="31" t="s">
        <v>57</v>
      </c>
      <c r="P1238" s="31" t="s">
        <v>215</v>
      </c>
      <c r="Q1238" s="31" t="s">
        <v>50</v>
      </c>
      <c r="R1238" s="31" t="s">
        <v>58</v>
      </c>
      <c r="S1238" s="31" t="s">
        <v>59</v>
      </c>
      <c r="T1238" s="31" t="s">
        <v>60</v>
      </c>
      <c r="U1238" s="31" t="s">
        <v>60</v>
      </c>
      <c r="V1238" s="31" t="s">
        <v>66</v>
      </c>
      <c r="W1238" s="31" t="s">
        <v>92</v>
      </c>
      <c r="X1238" s="31" t="s">
        <v>50</v>
      </c>
      <c r="Y1238" s="31" t="s">
        <v>50</v>
      </c>
      <c r="Z1238" s="31" t="s">
        <v>62</v>
      </c>
      <c r="AA1238" s="31" t="s">
        <v>50</v>
      </c>
      <c r="AB1238" s="31" t="s">
        <v>50</v>
      </c>
      <c r="AC1238" s="31" t="s">
        <v>87</v>
      </c>
      <c r="AD1238" s="31" t="s">
        <v>72</v>
      </c>
      <c r="AE1238" s="2">
        <f t="shared" si="210"/>
        <v>36</v>
      </c>
      <c r="AF1238" s="31" t="s">
        <v>52</v>
      </c>
      <c r="AG1238" s="31" t="s">
        <v>129</v>
      </c>
      <c r="AH1238" s="31" t="s">
        <v>144</v>
      </c>
      <c r="AI1238" s="31" t="s">
        <v>12319</v>
      </c>
      <c r="AJ1238" s="31">
        <f t="shared" si="211"/>
        <v>0</v>
      </c>
      <c r="AK1238" s="34">
        <f t="shared" si="212"/>
        <v>-99</v>
      </c>
      <c r="AL1238" s="30">
        <f t="shared" si="213"/>
        <v>-99</v>
      </c>
      <c r="AM1238" s="5">
        <f t="shared" si="217"/>
        <v>1163.43</v>
      </c>
      <c r="AN1238" s="5">
        <f t="shared" si="218"/>
        <v>0</v>
      </c>
      <c r="AO1238" s="30">
        <f t="shared" si="219"/>
        <v>0</v>
      </c>
      <c r="AP1238" s="30">
        <f t="shared" si="214"/>
        <v>0</v>
      </c>
      <c r="AQ1238" t="str">
        <f t="shared" si="215"/>
        <v>1978 - 1992</v>
      </c>
      <c r="AR1238" s="2">
        <f t="shared" si="216"/>
        <v>1985</v>
      </c>
      <c r="AS1238" s="2">
        <f t="shared" si="220"/>
        <v>-99</v>
      </c>
      <c r="AT1238" s="31" t="s">
        <v>50</v>
      </c>
      <c r="AU1238" s="31" t="s">
        <v>50</v>
      </c>
      <c r="AV1238" s="31" t="s">
        <v>66</v>
      </c>
      <c r="AW1238" s="31" t="s">
        <v>57</v>
      </c>
      <c r="AX1238" s="31" t="s">
        <v>50</v>
      </c>
      <c r="AY1238" s="31" t="s">
        <v>50</v>
      </c>
      <c r="AZ1238" s="31" t="s">
        <v>50</v>
      </c>
      <c r="BA1238" s="31" t="s">
        <v>50</v>
      </c>
      <c r="BB1238" s="31" t="s">
        <v>50</v>
      </c>
      <c r="BC1238" s="31" t="s">
        <v>50</v>
      </c>
      <c r="BD1238" s="31" t="s">
        <v>50</v>
      </c>
      <c r="BE1238" s="31" t="s">
        <v>50</v>
      </c>
      <c r="BF1238" s="31" t="s">
        <v>50</v>
      </c>
    </row>
    <row r="1239" spans="1:58" ht="60" x14ac:dyDescent="0.25">
      <c r="A1239" s="31" t="s">
        <v>4161</v>
      </c>
      <c r="B1239" s="31" t="s">
        <v>49</v>
      </c>
      <c r="C1239" s="32">
        <v>5</v>
      </c>
      <c r="D1239" s="31" t="s">
        <v>50</v>
      </c>
      <c r="E1239" s="31" t="s">
        <v>85</v>
      </c>
      <c r="F1239" s="31" t="s">
        <v>70</v>
      </c>
      <c r="G1239" s="31" t="s">
        <v>96</v>
      </c>
      <c r="H1239" s="31" t="s">
        <v>194</v>
      </c>
      <c r="I1239" s="31" t="s">
        <v>53</v>
      </c>
      <c r="J1239" s="31" t="s">
        <v>54</v>
      </c>
      <c r="K1239" s="31" t="s">
        <v>54</v>
      </c>
      <c r="L1239" s="31" t="s">
        <v>55</v>
      </c>
      <c r="M1239" s="31" t="s">
        <v>84</v>
      </c>
      <c r="N1239" s="31" t="s">
        <v>50</v>
      </c>
      <c r="O1239" s="31" t="s">
        <v>57</v>
      </c>
      <c r="P1239" s="31" t="s">
        <v>143</v>
      </c>
      <c r="Q1239" s="31" t="s">
        <v>50</v>
      </c>
      <c r="R1239" s="31" t="s">
        <v>74</v>
      </c>
      <c r="S1239" s="31" t="s">
        <v>59</v>
      </c>
      <c r="T1239" s="31" t="s">
        <v>60</v>
      </c>
      <c r="U1239" s="31" t="s">
        <v>60</v>
      </c>
      <c r="V1239" s="31" t="s">
        <v>66</v>
      </c>
      <c r="W1239" s="31" t="s">
        <v>50</v>
      </c>
      <c r="X1239" s="31" t="s">
        <v>50</v>
      </c>
      <c r="Y1239" s="31" t="s">
        <v>60</v>
      </c>
      <c r="Z1239" s="31" t="s">
        <v>62</v>
      </c>
      <c r="AA1239" s="31" t="s">
        <v>50</v>
      </c>
      <c r="AB1239" s="31" t="s">
        <v>50</v>
      </c>
      <c r="AC1239" s="31" t="s">
        <v>87</v>
      </c>
      <c r="AD1239" s="31" t="s">
        <v>72</v>
      </c>
      <c r="AE1239" s="2">
        <f t="shared" si="210"/>
        <v>36</v>
      </c>
      <c r="AF1239" s="31" t="s">
        <v>52</v>
      </c>
      <c r="AG1239" s="31" t="s">
        <v>129</v>
      </c>
      <c r="AH1239" s="31" t="s">
        <v>144</v>
      </c>
      <c r="AI1239" s="31" t="s">
        <v>12425</v>
      </c>
      <c r="AJ1239" s="31">
        <f t="shared" si="211"/>
        <v>0</v>
      </c>
      <c r="AK1239" s="34">
        <f t="shared" si="212"/>
        <v>-99</v>
      </c>
      <c r="AL1239" s="30">
        <f t="shared" si="213"/>
        <v>-99</v>
      </c>
      <c r="AM1239" s="5">
        <f t="shared" si="217"/>
        <v>35.11</v>
      </c>
      <c r="AN1239" s="5">
        <f t="shared" si="218"/>
        <v>0</v>
      </c>
      <c r="AO1239" s="30">
        <f t="shared" si="219"/>
        <v>0</v>
      </c>
      <c r="AP1239" s="30">
        <f t="shared" si="214"/>
        <v>0</v>
      </c>
      <c r="AQ1239" t="str">
        <f t="shared" si="215"/>
        <v>2006 - 2009</v>
      </c>
      <c r="AR1239" s="2">
        <f t="shared" si="216"/>
        <v>2007</v>
      </c>
      <c r="AS1239" s="2">
        <f t="shared" si="220"/>
        <v>-99</v>
      </c>
      <c r="AT1239" s="31" t="s">
        <v>50</v>
      </c>
      <c r="AU1239" s="31" t="s">
        <v>50</v>
      </c>
      <c r="AV1239" s="31" t="s">
        <v>66</v>
      </c>
      <c r="AW1239" s="31" t="s">
        <v>57</v>
      </c>
      <c r="AX1239" s="31" t="s">
        <v>50</v>
      </c>
      <c r="AY1239" s="31" t="s">
        <v>50</v>
      </c>
      <c r="AZ1239" s="31" t="s">
        <v>144</v>
      </c>
      <c r="BA1239" s="31" t="s">
        <v>12425</v>
      </c>
      <c r="BB1239" s="31" t="s">
        <v>50</v>
      </c>
      <c r="BC1239" s="31" t="s">
        <v>50</v>
      </c>
      <c r="BD1239" s="31" t="s">
        <v>50</v>
      </c>
      <c r="BE1239" s="31" t="s">
        <v>50</v>
      </c>
      <c r="BF1239" s="31" t="s">
        <v>50</v>
      </c>
    </row>
    <row r="1240" spans="1:58" ht="45" x14ac:dyDescent="0.25">
      <c r="A1240" s="31" t="s">
        <v>1255</v>
      </c>
      <c r="B1240" s="31" t="s">
        <v>49</v>
      </c>
      <c r="C1240" s="32">
        <v>8</v>
      </c>
      <c r="D1240" s="31" t="s">
        <v>50</v>
      </c>
      <c r="E1240" s="31" t="s">
        <v>70</v>
      </c>
      <c r="F1240" s="31" t="s">
        <v>71</v>
      </c>
      <c r="G1240" s="31" t="s">
        <v>50</v>
      </c>
      <c r="H1240" s="31" t="s">
        <v>50</v>
      </c>
      <c r="I1240" s="31" t="s">
        <v>53</v>
      </c>
      <c r="J1240" s="31" t="s">
        <v>54</v>
      </c>
      <c r="K1240" s="31" t="s">
        <v>54</v>
      </c>
      <c r="L1240" s="31" t="s">
        <v>128</v>
      </c>
      <c r="M1240" s="31" t="s">
        <v>51</v>
      </c>
      <c r="N1240" s="31" t="s">
        <v>50</v>
      </c>
      <c r="O1240" s="31" t="s">
        <v>57</v>
      </c>
      <c r="P1240" s="31" t="s">
        <v>143</v>
      </c>
      <c r="Q1240" s="31" t="s">
        <v>50</v>
      </c>
      <c r="R1240" s="31" t="s">
        <v>58</v>
      </c>
      <c r="S1240" s="31" t="s">
        <v>59</v>
      </c>
      <c r="T1240" s="31" t="s">
        <v>60</v>
      </c>
      <c r="U1240" s="31" t="s">
        <v>60</v>
      </c>
      <c r="V1240" s="31" t="s">
        <v>60</v>
      </c>
      <c r="W1240" s="31" t="s">
        <v>50</v>
      </c>
      <c r="X1240" s="31" t="s">
        <v>50</v>
      </c>
      <c r="Y1240" s="31" t="s">
        <v>50</v>
      </c>
      <c r="Z1240" s="31" t="s">
        <v>62</v>
      </c>
      <c r="AA1240" s="31" t="s">
        <v>50</v>
      </c>
      <c r="AB1240" s="31" t="s">
        <v>50</v>
      </c>
      <c r="AC1240" s="31" t="s">
        <v>87</v>
      </c>
      <c r="AD1240" s="31" t="s">
        <v>72</v>
      </c>
      <c r="AE1240" s="2">
        <f t="shared" si="210"/>
        <v>36</v>
      </c>
      <c r="AF1240" s="31" t="s">
        <v>52</v>
      </c>
      <c r="AG1240" s="31" t="s">
        <v>129</v>
      </c>
      <c r="AH1240" s="31" t="s">
        <v>64</v>
      </c>
      <c r="AI1240" s="31" t="s">
        <v>12426</v>
      </c>
      <c r="AJ1240" s="31">
        <f t="shared" si="211"/>
        <v>0</v>
      </c>
      <c r="AK1240" s="34">
        <f t="shared" si="212"/>
        <v>-99</v>
      </c>
      <c r="AL1240" s="30">
        <f t="shared" si="213"/>
        <v>-99</v>
      </c>
      <c r="AM1240" s="5">
        <f t="shared" si="217"/>
        <v>184.39</v>
      </c>
      <c r="AN1240" s="5">
        <f t="shared" si="218"/>
        <v>0</v>
      </c>
      <c r="AO1240" s="30">
        <f t="shared" si="219"/>
        <v>0</v>
      </c>
      <c r="AP1240" s="30">
        <f t="shared" si="214"/>
        <v>0</v>
      </c>
      <c r="AQ1240" t="str">
        <f t="shared" si="215"/>
        <v>Before 1978</v>
      </c>
      <c r="AR1240" s="2">
        <f t="shared" si="216"/>
        <v>1970</v>
      </c>
      <c r="AS1240" s="2">
        <f t="shared" si="220"/>
        <v>-99</v>
      </c>
      <c r="AT1240" s="31" t="s">
        <v>50</v>
      </c>
      <c r="AU1240" s="31" t="s">
        <v>50</v>
      </c>
      <c r="AV1240" s="31" t="s">
        <v>141</v>
      </c>
      <c r="AW1240" s="31" t="s">
        <v>86</v>
      </c>
      <c r="AX1240" s="31" t="s">
        <v>50</v>
      </c>
      <c r="AY1240" s="31" t="s">
        <v>50</v>
      </c>
      <c r="AZ1240" s="31" t="s">
        <v>50</v>
      </c>
      <c r="BA1240" s="31" t="s">
        <v>50</v>
      </c>
      <c r="BB1240" s="31" t="s">
        <v>50</v>
      </c>
      <c r="BC1240" s="31" t="s">
        <v>50</v>
      </c>
      <c r="BD1240" s="31" t="s">
        <v>50</v>
      </c>
      <c r="BE1240" s="31" t="s">
        <v>50</v>
      </c>
      <c r="BF1240" s="31" t="s">
        <v>50</v>
      </c>
    </row>
    <row r="1241" spans="1:58" ht="45" x14ac:dyDescent="0.25">
      <c r="A1241" s="31" t="s">
        <v>680</v>
      </c>
      <c r="B1241" s="31" t="s">
        <v>49</v>
      </c>
      <c r="C1241" s="32">
        <v>3</v>
      </c>
      <c r="D1241" s="31" t="s">
        <v>50</v>
      </c>
      <c r="E1241" s="31" t="s">
        <v>70</v>
      </c>
      <c r="F1241" s="31" t="s">
        <v>71</v>
      </c>
      <c r="G1241" s="31" t="s">
        <v>50</v>
      </c>
      <c r="H1241" s="31" t="s">
        <v>50</v>
      </c>
      <c r="I1241" s="31" t="s">
        <v>53</v>
      </c>
      <c r="J1241" s="31" t="s">
        <v>54</v>
      </c>
      <c r="K1241" s="31" t="s">
        <v>54</v>
      </c>
      <c r="L1241" s="31" t="s">
        <v>55</v>
      </c>
      <c r="M1241" s="31" t="s">
        <v>84</v>
      </c>
      <c r="N1241" s="31" t="s">
        <v>50</v>
      </c>
      <c r="O1241" s="31" t="s">
        <v>57</v>
      </c>
      <c r="P1241" s="31" t="s">
        <v>50</v>
      </c>
      <c r="Q1241" s="31" t="s">
        <v>50</v>
      </c>
      <c r="R1241" s="31" t="s">
        <v>58</v>
      </c>
      <c r="S1241" s="31" t="s">
        <v>59</v>
      </c>
      <c r="T1241" s="31" t="s">
        <v>60</v>
      </c>
      <c r="U1241" s="31" t="s">
        <v>60</v>
      </c>
      <c r="V1241" s="31" t="s">
        <v>60</v>
      </c>
      <c r="W1241" s="31" t="s">
        <v>50</v>
      </c>
      <c r="X1241" s="31" t="s">
        <v>50</v>
      </c>
      <c r="Y1241" s="31" t="s">
        <v>50</v>
      </c>
      <c r="Z1241" s="31" t="s">
        <v>62</v>
      </c>
      <c r="AA1241" s="31" t="s">
        <v>50</v>
      </c>
      <c r="AB1241" s="31" t="s">
        <v>50</v>
      </c>
      <c r="AC1241" s="31" t="s">
        <v>87</v>
      </c>
      <c r="AD1241" s="31" t="s">
        <v>72</v>
      </c>
      <c r="AE1241" s="2">
        <f t="shared" si="210"/>
        <v>36</v>
      </c>
      <c r="AF1241" s="31" t="s">
        <v>52</v>
      </c>
      <c r="AG1241" s="31" t="s">
        <v>129</v>
      </c>
      <c r="AH1241" s="31" t="s">
        <v>77</v>
      </c>
      <c r="AI1241" s="31" t="s">
        <v>12427</v>
      </c>
      <c r="AJ1241" s="31">
        <f t="shared" si="211"/>
        <v>0</v>
      </c>
      <c r="AK1241" s="34">
        <f t="shared" si="212"/>
        <v>-99</v>
      </c>
      <c r="AL1241" s="30">
        <f t="shared" si="213"/>
        <v>-99</v>
      </c>
      <c r="AM1241" s="5">
        <f t="shared" si="217"/>
        <v>528.88</v>
      </c>
      <c r="AN1241" s="5">
        <f t="shared" si="218"/>
        <v>0</v>
      </c>
      <c r="AO1241" s="30">
        <f t="shared" si="219"/>
        <v>0</v>
      </c>
      <c r="AP1241" s="30">
        <f t="shared" si="214"/>
        <v>0</v>
      </c>
      <c r="AQ1241" t="str">
        <f t="shared" si="215"/>
        <v>Before 1978</v>
      </c>
      <c r="AR1241" s="2">
        <f t="shared" si="216"/>
        <v>1965</v>
      </c>
      <c r="AS1241" s="2">
        <f t="shared" si="220"/>
        <v>-99</v>
      </c>
      <c r="AT1241" s="31" t="s">
        <v>50</v>
      </c>
      <c r="AU1241" s="31" t="s">
        <v>50</v>
      </c>
      <c r="AV1241" s="31" t="s">
        <v>66</v>
      </c>
      <c r="AW1241" s="31" t="s">
        <v>57</v>
      </c>
      <c r="AX1241" s="31" t="s">
        <v>184</v>
      </c>
      <c r="AY1241" s="31" t="s">
        <v>68</v>
      </c>
      <c r="AZ1241" s="31" t="s">
        <v>77</v>
      </c>
      <c r="BA1241" s="31" t="s">
        <v>12427</v>
      </c>
      <c r="BB1241" s="31" t="s">
        <v>50</v>
      </c>
      <c r="BC1241" s="31" t="s">
        <v>50</v>
      </c>
      <c r="BD1241" s="31" t="s">
        <v>50</v>
      </c>
      <c r="BE1241" s="31" t="s">
        <v>50</v>
      </c>
      <c r="BF1241" s="31" t="s">
        <v>50</v>
      </c>
    </row>
    <row r="1242" spans="1:58" ht="45" x14ac:dyDescent="0.25">
      <c r="A1242" s="31" t="s">
        <v>687</v>
      </c>
      <c r="B1242" s="31" t="s">
        <v>49</v>
      </c>
      <c r="C1242" s="32">
        <v>3</v>
      </c>
      <c r="D1242" s="31" t="s">
        <v>50</v>
      </c>
      <c r="E1242" s="31" t="s">
        <v>85</v>
      </c>
      <c r="F1242" s="31" t="s">
        <v>70</v>
      </c>
      <c r="G1242" s="31" t="s">
        <v>50</v>
      </c>
      <c r="H1242" s="31" t="s">
        <v>50</v>
      </c>
      <c r="I1242" s="31" t="s">
        <v>53</v>
      </c>
      <c r="J1242" s="31" t="s">
        <v>54</v>
      </c>
      <c r="K1242" s="31" t="s">
        <v>54</v>
      </c>
      <c r="L1242" s="31" t="s">
        <v>128</v>
      </c>
      <c r="M1242" s="31" t="s">
        <v>72</v>
      </c>
      <c r="N1242" s="31" t="s">
        <v>50</v>
      </c>
      <c r="O1242" s="31" t="s">
        <v>57</v>
      </c>
      <c r="P1242" s="31" t="s">
        <v>50</v>
      </c>
      <c r="Q1242" s="31" t="s">
        <v>50</v>
      </c>
      <c r="R1242" s="31" t="s">
        <v>74</v>
      </c>
      <c r="S1242" s="31" t="s">
        <v>59</v>
      </c>
      <c r="T1242" s="31" t="s">
        <v>60</v>
      </c>
      <c r="U1242" s="31" t="s">
        <v>60</v>
      </c>
      <c r="V1242" s="31" t="s">
        <v>50</v>
      </c>
      <c r="W1242" s="31" t="s">
        <v>50</v>
      </c>
      <c r="X1242" s="31" t="s">
        <v>50</v>
      </c>
      <c r="Y1242" s="31" t="s">
        <v>50</v>
      </c>
      <c r="Z1242" s="31" t="s">
        <v>62</v>
      </c>
      <c r="AA1242" s="31" t="s">
        <v>50</v>
      </c>
      <c r="AB1242" s="31" t="s">
        <v>50</v>
      </c>
      <c r="AC1242" s="31" t="s">
        <v>87</v>
      </c>
      <c r="AD1242" s="31" t="s">
        <v>72</v>
      </c>
      <c r="AE1242" s="2">
        <f t="shared" si="210"/>
        <v>36</v>
      </c>
      <c r="AF1242" s="31" t="s">
        <v>52</v>
      </c>
      <c r="AG1242" s="31" t="s">
        <v>129</v>
      </c>
      <c r="AH1242" s="31" t="s">
        <v>152</v>
      </c>
      <c r="AI1242" s="31" t="s">
        <v>1265</v>
      </c>
      <c r="AJ1242" s="31">
        <f t="shared" si="211"/>
        <v>1</v>
      </c>
      <c r="AK1242" s="34">
        <f t="shared" si="212"/>
        <v>-99</v>
      </c>
      <c r="AL1242" s="30">
        <f t="shared" si="213"/>
        <v>-99</v>
      </c>
      <c r="AM1242" s="5">
        <f t="shared" si="217"/>
        <v>421.81</v>
      </c>
      <c r="AN1242" s="5">
        <f t="shared" si="218"/>
        <v>36</v>
      </c>
      <c r="AO1242" s="30">
        <f t="shared" si="219"/>
        <v>360</v>
      </c>
      <c r="AP1242" s="30">
        <f t="shared" si="214"/>
        <v>360</v>
      </c>
      <c r="AQ1242" t="str">
        <f t="shared" si="215"/>
        <v>1978 - 1992</v>
      </c>
      <c r="AR1242" s="2">
        <f t="shared" si="216"/>
        <v>1979</v>
      </c>
      <c r="AS1242" s="2">
        <f t="shared" si="220"/>
        <v>10</v>
      </c>
      <c r="AT1242" s="31" t="s">
        <v>50</v>
      </c>
      <c r="AU1242" s="31" t="s">
        <v>92</v>
      </c>
      <c r="AV1242" s="31" t="s">
        <v>141</v>
      </c>
      <c r="AW1242" s="31" t="s">
        <v>86</v>
      </c>
      <c r="AX1242" s="31" t="s">
        <v>50</v>
      </c>
      <c r="AY1242" s="31" t="s">
        <v>50</v>
      </c>
      <c r="AZ1242" s="31" t="s">
        <v>152</v>
      </c>
      <c r="BA1242" s="31" t="s">
        <v>1265</v>
      </c>
      <c r="BB1242" s="31" t="s">
        <v>50</v>
      </c>
      <c r="BC1242" s="31" t="s">
        <v>50</v>
      </c>
      <c r="BD1242" s="31" t="s">
        <v>50</v>
      </c>
      <c r="BE1242" s="31" t="s">
        <v>50</v>
      </c>
      <c r="BF1242" s="31" t="s">
        <v>50</v>
      </c>
    </row>
    <row r="1243" spans="1:58" ht="45" x14ac:dyDescent="0.25">
      <c r="A1243" s="31" t="s">
        <v>4191</v>
      </c>
      <c r="B1243" s="31" t="s">
        <v>49</v>
      </c>
      <c r="C1243" s="32">
        <v>8</v>
      </c>
      <c r="D1243" s="31" t="s">
        <v>50</v>
      </c>
      <c r="E1243" s="31" t="s">
        <v>85</v>
      </c>
      <c r="F1243" s="31" t="s">
        <v>70</v>
      </c>
      <c r="G1243" s="31" t="s">
        <v>71</v>
      </c>
      <c r="H1243" s="31" t="s">
        <v>96</v>
      </c>
      <c r="I1243" s="31" t="s">
        <v>173</v>
      </c>
      <c r="J1243" s="31" t="s">
        <v>54</v>
      </c>
      <c r="K1243" s="31" t="s">
        <v>54</v>
      </c>
      <c r="L1243" s="31" t="s">
        <v>55</v>
      </c>
      <c r="M1243" s="31" t="s">
        <v>51</v>
      </c>
      <c r="N1243" s="31" t="s">
        <v>50</v>
      </c>
      <c r="O1243" s="31" t="s">
        <v>66</v>
      </c>
      <c r="P1243" s="31" t="s">
        <v>50</v>
      </c>
      <c r="Q1243" s="31" t="s">
        <v>12091</v>
      </c>
      <c r="R1243" s="31" t="s">
        <v>58</v>
      </c>
      <c r="S1243" s="31" t="s">
        <v>53</v>
      </c>
      <c r="T1243" s="31" t="s">
        <v>60</v>
      </c>
      <c r="U1243" s="31" t="s">
        <v>60</v>
      </c>
      <c r="V1243" s="31" t="s">
        <v>66</v>
      </c>
      <c r="W1243" s="31" t="s">
        <v>50</v>
      </c>
      <c r="X1243" s="31" t="s">
        <v>161</v>
      </c>
      <c r="Y1243" s="31" t="s">
        <v>50</v>
      </c>
      <c r="Z1243" s="31" t="s">
        <v>62</v>
      </c>
      <c r="AA1243" s="31" t="s">
        <v>50</v>
      </c>
      <c r="AB1243" s="31" t="s">
        <v>50</v>
      </c>
      <c r="AC1243" s="31" t="s">
        <v>63</v>
      </c>
      <c r="AD1243" s="31" t="s">
        <v>72</v>
      </c>
      <c r="AE1243" s="2">
        <f t="shared" si="210"/>
        <v>36</v>
      </c>
      <c r="AF1243" s="31" t="s">
        <v>52</v>
      </c>
      <c r="AG1243" s="31" t="s">
        <v>129</v>
      </c>
      <c r="AH1243" s="31" t="s">
        <v>377</v>
      </c>
      <c r="AI1243" s="31" t="s">
        <v>12000</v>
      </c>
      <c r="AJ1243" s="31">
        <f t="shared" si="211"/>
        <v>0</v>
      </c>
      <c r="AK1243" s="34">
        <f t="shared" si="212"/>
        <v>-99</v>
      </c>
      <c r="AL1243" s="30">
        <f t="shared" si="213"/>
        <v>-99</v>
      </c>
      <c r="AM1243" s="5">
        <f t="shared" si="217"/>
        <v>35.11</v>
      </c>
      <c r="AN1243" s="5">
        <f t="shared" si="218"/>
        <v>0</v>
      </c>
      <c r="AO1243" s="30">
        <f t="shared" si="219"/>
        <v>0</v>
      </c>
      <c r="AP1243" s="30">
        <f t="shared" si="214"/>
        <v>0</v>
      </c>
      <c r="AQ1243" t="str">
        <f t="shared" si="215"/>
        <v>Before 1978</v>
      </c>
      <c r="AR1243" s="2">
        <f t="shared" si="216"/>
        <v>1960</v>
      </c>
      <c r="AS1243" s="2">
        <f t="shared" si="220"/>
        <v>-99</v>
      </c>
      <c r="AT1243" s="31" t="s">
        <v>50</v>
      </c>
      <c r="AU1243" s="31" t="s">
        <v>50</v>
      </c>
      <c r="AV1243" s="31" t="s">
        <v>141</v>
      </c>
      <c r="AW1243" s="31" t="s">
        <v>86</v>
      </c>
      <c r="AX1243" s="31" t="s">
        <v>270</v>
      </c>
      <c r="AY1243" s="31" t="s">
        <v>179</v>
      </c>
      <c r="AZ1243" s="31" t="s">
        <v>377</v>
      </c>
      <c r="BA1243" s="31" t="s">
        <v>12000</v>
      </c>
      <c r="BB1243" s="31" t="s">
        <v>50</v>
      </c>
      <c r="BC1243" s="31" t="s">
        <v>50</v>
      </c>
      <c r="BD1243" s="31" t="s">
        <v>50</v>
      </c>
      <c r="BE1243" s="31" t="s">
        <v>50</v>
      </c>
      <c r="BF1243" s="31" t="s">
        <v>50</v>
      </c>
    </row>
    <row r="1244" spans="1:58" ht="45" x14ac:dyDescent="0.25">
      <c r="A1244" s="31" t="s">
        <v>1267</v>
      </c>
      <c r="B1244" s="31" t="s">
        <v>49</v>
      </c>
      <c r="C1244" s="32">
        <v>2</v>
      </c>
      <c r="D1244" s="31" t="s">
        <v>50</v>
      </c>
      <c r="E1244" s="31" t="s">
        <v>70</v>
      </c>
      <c r="F1244" s="31" t="s">
        <v>71</v>
      </c>
      <c r="G1244" s="31" t="s">
        <v>50</v>
      </c>
      <c r="H1244" s="31" t="s">
        <v>50</v>
      </c>
      <c r="I1244" s="31" t="s">
        <v>53</v>
      </c>
      <c r="J1244" s="31" t="s">
        <v>54</v>
      </c>
      <c r="K1244" s="31" t="s">
        <v>54</v>
      </c>
      <c r="L1244" s="31" t="s">
        <v>55</v>
      </c>
      <c r="M1244" s="31" t="s">
        <v>72</v>
      </c>
      <c r="N1244" s="31" t="s">
        <v>56</v>
      </c>
      <c r="O1244" s="31" t="s">
        <v>60</v>
      </c>
      <c r="P1244" s="31" t="s">
        <v>50</v>
      </c>
      <c r="Q1244" s="31" t="s">
        <v>115</v>
      </c>
      <c r="R1244" s="31" t="s">
        <v>58</v>
      </c>
      <c r="S1244" s="31" t="s">
        <v>53</v>
      </c>
      <c r="T1244" s="31" t="s">
        <v>60</v>
      </c>
      <c r="U1244" s="31" t="s">
        <v>60</v>
      </c>
      <c r="V1244" s="31" t="s">
        <v>60</v>
      </c>
      <c r="W1244" s="31" t="s">
        <v>50</v>
      </c>
      <c r="X1244" s="31" t="s">
        <v>50</v>
      </c>
      <c r="Y1244" s="31" t="s">
        <v>61</v>
      </c>
      <c r="Z1244" s="31" t="s">
        <v>62</v>
      </c>
      <c r="AA1244" s="31" t="s">
        <v>50</v>
      </c>
      <c r="AB1244" s="31" t="s">
        <v>50</v>
      </c>
      <c r="AC1244" s="31" t="s">
        <v>87</v>
      </c>
      <c r="AD1244" s="31" t="s">
        <v>72</v>
      </c>
      <c r="AE1244" s="2">
        <f t="shared" si="210"/>
        <v>36</v>
      </c>
      <c r="AF1244" s="31" t="s">
        <v>52</v>
      </c>
      <c r="AG1244" s="31" t="s">
        <v>129</v>
      </c>
      <c r="AH1244" s="31" t="s">
        <v>77</v>
      </c>
      <c r="AI1244" s="31" t="s">
        <v>12428</v>
      </c>
      <c r="AJ1244" s="31">
        <f t="shared" si="211"/>
        <v>0</v>
      </c>
      <c r="AK1244" s="34">
        <f t="shared" si="212"/>
        <v>-99</v>
      </c>
      <c r="AL1244" s="30">
        <f t="shared" si="213"/>
        <v>-99</v>
      </c>
      <c r="AM1244" s="5">
        <f t="shared" si="217"/>
        <v>214.58</v>
      </c>
      <c r="AN1244" s="5">
        <f t="shared" si="218"/>
        <v>0</v>
      </c>
      <c r="AO1244" s="30">
        <f t="shared" si="219"/>
        <v>0</v>
      </c>
      <c r="AP1244" s="30">
        <f t="shared" si="214"/>
        <v>0</v>
      </c>
      <c r="AQ1244" t="str">
        <f t="shared" si="215"/>
        <v>Before 1978</v>
      </c>
      <c r="AR1244" s="2">
        <f t="shared" si="216"/>
        <v>1961</v>
      </c>
      <c r="AS1244" s="2">
        <f t="shared" si="220"/>
        <v>-99</v>
      </c>
      <c r="AT1244" s="31" t="s">
        <v>50</v>
      </c>
      <c r="AU1244" s="31" t="s">
        <v>50</v>
      </c>
      <c r="AV1244" s="31" t="s">
        <v>66</v>
      </c>
      <c r="AW1244" s="31" t="s">
        <v>57</v>
      </c>
      <c r="AX1244" s="31" t="s">
        <v>184</v>
      </c>
      <c r="AY1244" s="31" t="s">
        <v>68</v>
      </c>
      <c r="AZ1244" s="31" t="s">
        <v>77</v>
      </c>
      <c r="BA1244" s="31" t="s">
        <v>12428</v>
      </c>
      <c r="BB1244" s="31" t="s">
        <v>50</v>
      </c>
      <c r="BC1244" s="31" t="s">
        <v>50</v>
      </c>
      <c r="BD1244" s="31" t="s">
        <v>50</v>
      </c>
      <c r="BE1244" s="31" t="s">
        <v>50</v>
      </c>
      <c r="BF1244" s="31" t="s">
        <v>50</v>
      </c>
    </row>
    <row r="1245" spans="1:58" ht="45" x14ac:dyDescent="0.25">
      <c r="A1245" s="31" t="s">
        <v>1267</v>
      </c>
      <c r="B1245" s="31" t="s">
        <v>49</v>
      </c>
      <c r="C1245" s="32">
        <v>3</v>
      </c>
      <c r="D1245" s="31" t="s">
        <v>50</v>
      </c>
      <c r="E1245" s="31" t="s">
        <v>70</v>
      </c>
      <c r="F1245" s="31" t="s">
        <v>71</v>
      </c>
      <c r="G1245" s="31" t="s">
        <v>50</v>
      </c>
      <c r="H1245" s="31" t="s">
        <v>50</v>
      </c>
      <c r="I1245" s="31" t="s">
        <v>53</v>
      </c>
      <c r="J1245" s="31" t="s">
        <v>54</v>
      </c>
      <c r="K1245" s="31" t="s">
        <v>60</v>
      </c>
      <c r="L1245" s="31" t="s">
        <v>55</v>
      </c>
      <c r="M1245" s="31" t="s">
        <v>72</v>
      </c>
      <c r="N1245" s="31" t="s">
        <v>50</v>
      </c>
      <c r="O1245" s="31" t="s">
        <v>66</v>
      </c>
      <c r="P1245" s="31" t="s">
        <v>50</v>
      </c>
      <c r="Q1245" s="31" t="s">
        <v>11710</v>
      </c>
      <c r="R1245" s="31" t="s">
        <v>58</v>
      </c>
      <c r="S1245" s="31" t="s">
        <v>53</v>
      </c>
      <c r="T1245" s="31" t="s">
        <v>60</v>
      </c>
      <c r="U1245" s="31" t="s">
        <v>60</v>
      </c>
      <c r="V1245" s="31" t="s">
        <v>60</v>
      </c>
      <c r="W1245" s="31" t="s">
        <v>50</v>
      </c>
      <c r="X1245" s="31" t="s">
        <v>50</v>
      </c>
      <c r="Y1245" s="31" t="s">
        <v>61</v>
      </c>
      <c r="Z1245" s="31" t="s">
        <v>62</v>
      </c>
      <c r="AA1245" s="31" t="s">
        <v>50</v>
      </c>
      <c r="AB1245" s="31" t="s">
        <v>50</v>
      </c>
      <c r="AC1245" s="31" t="s">
        <v>87</v>
      </c>
      <c r="AD1245" s="31" t="s">
        <v>72</v>
      </c>
      <c r="AE1245" s="2">
        <f t="shared" si="210"/>
        <v>36</v>
      </c>
      <c r="AF1245" s="31" t="s">
        <v>52</v>
      </c>
      <c r="AG1245" s="31" t="s">
        <v>129</v>
      </c>
      <c r="AH1245" s="31" t="s">
        <v>251</v>
      </c>
      <c r="AI1245" s="31" t="s">
        <v>50</v>
      </c>
      <c r="AJ1245" s="31">
        <f t="shared" si="211"/>
        <v>0</v>
      </c>
      <c r="AK1245" s="34">
        <f t="shared" si="212"/>
        <v>-99</v>
      </c>
      <c r="AL1245" s="30">
        <f t="shared" si="213"/>
        <v>-99</v>
      </c>
      <c r="AM1245" s="5">
        <f t="shared" si="217"/>
        <v>214.58</v>
      </c>
      <c r="AN1245" s="5">
        <f t="shared" si="218"/>
        <v>0</v>
      </c>
      <c r="AO1245" s="30">
        <f t="shared" si="219"/>
        <v>0</v>
      </c>
      <c r="AP1245" s="30">
        <f t="shared" si="214"/>
        <v>0</v>
      </c>
      <c r="AQ1245" t="str">
        <f t="shared" si="215"/>
        <v>Before 1978</v>
      </c>
      <c r="AR1245" s="2">
        <f t="shared" si="216"/>
        <v>1961</v>
      </c>
      <c r="AS1245" s="2">
        <f t="shared" si="220"/>
        <v>-99</v>
      </c>
      <c r="AT1245" s="31" t="s">
        <v>50</v>
      </c>
      <c r="AU1245" s="31" t="s">
        <v>50</v>
      </c>
      <c r="AV1245" s="31" t="s">
        <v>66</v>
      </c>
      <c r="AW1245" s="31" t="s">
        <v>57</v>
      </c>
      <c r="AX1245" s="31" t="s">
        <v>50</v>
      </c>
      <c r="AY1245" s="31" t="s">
        <v>50</v>
      </c>
      <c r="AZ1245" s="31" t="s">
        <v>50</v>
      </c>
      <c r="BA1245" s="31" t="s">
        <v>50</v>
      </c>
      <c r="BB1245" s="31" t="s">
        <v>50</v>
      </c>
      <c r="BC1245" s="31" t="s">
        <v>50</v>
      </c>
      <c r="BD1245" s="31" t="s">
        <v>50</v>
      </c>
      <c r="BE1245" s="31" t="s">
        <v>50</v>
      </c>
      <c r="BF1245" s="31" t="s">
        <v>50</v>
      </c>
    </row>
    <row r="1246" spans="1:58" ht="45" x14ac:dyDescent="0.25">
      <c r="A1246" s="31" t="s">
        <v>1269</v>
      </c>
      <c r="B1246" s="31" t="s">
        <v>49</v>
      </c>
      <c r="C1246" s="32">
        <v>2</v>
      </c>
      <c r="D1246" s="31" t="s">
        <v>50</v>
      </c>
      <c r="E1246" s="31" t="s">
        <v>84</v>
      </c>
      <c r="F1246" s="31" t="s">
        <v>85</v>
      </c>
      <c r="G1246" s="31" t="s">
        <v>50</v>
      </c>
      <c r="H1246" s="31" t="s">
        <v>50</v>
      </c>
      <c r="I1246" s="31" t="s">
        <v>53</v>
      </c>
      <c r="J1246" s="31" t="s">
        <v>54</v>
      </c>
      <c r="K1246" s="31" t="s">
        <v>54</v>
      </c>
      <c r="L1246" s="31" t="s">
        <v>55</v>
      </c>
      <c r="M1246" s="31" t="s">
        <v>72</v>
      </c>
      <c r="N1246" s="31" t="s">
        <v>56</v>
      </c>
      <c r="O1246" s="31" t="s">
        <v>60</v>
      </c>
      <c r="P1246" s="31" t="s">
        <v>107</v>
      </c>
      <c r="Q1246" s="31" t="s">
        <v>50</v>
      </c>
      <c r="R1246" s="31" t="s">
        <v>58</v>
      </c>
      <c r="S1246" s="31" t="s">
        <v>53</v>
      </c>
      <c r="T1246" s="31" t="s">
        <v>60</v>
      </c>
      <c r="U1246" s="31" t="s">
        <v>60</v>
      </c>
      <c r="V1246" s="31" t="s">
        <v>60</v>
      </c>
      <c r="W1246" s="31" t="s">
        <v>50</v>
      </c>
      <c r="X1246" s="31" t="s">
        <v>50</v>
      </c>
      <c r="Y1246" s="31" t="s">
        <v>50</v>
      </c>
      <c r="Z1246" s="31" t="s">
        <v>62</v>
      </c>
      <c r="AA1246" s="31" t="s">
        <v>50</v>
      </c>
      <c r="AB1246" s="31" t="s">
        <v>50</v>
      </c>
      <c r="AC1246" s="31" t="s">
        <v>63</v>
      </c>
      <c r="AD1246" s="31" t="s">
        <v>72</v>
      </c>
      <c r="AE1246" s="2">
        <f t="shared" si="210"/>
        <v>36</v>
      </c>
      <c r="AF1246" s="31" t="s">
        <v>52</v>
      </c>
      <c r="AG1246" s="31" t="s">
        <v>129</v>
      </c>
      <c r="AH1246" s="31" t="s">
        <v>796</v>
      </c>
      <c r="AI1246" s="31" t="s">
        <v>1272</v>
      </c>
      <c r="AJ1246" s="31">
        <f t="shared" si="211"/>
        <v>1</v>
      </c>
      <c r="AK1246" s="34">
        <f t="shared" si="212"/>
        <v>3</v>
      </c>
      <c r="AL1246" s="30">
        <f t="shared" si="213"/>
        <v>3</v>
      </c>
      <c r="AM1246" s="5">
        <f t="shared" si="217"/>
        <v>52.3</v>
      </c>
      <c r="AN1246" s="5">
        <f t="shared" si="218"/>
        <v>36</v>
      </c>
      <c r="AO1246" s="30">
        <f t="shared" si="219"/>
        <v>468</v>
      </c>
      <c r="AP1246" s="30">
        <f t="shared" si="214"/>
        <v>468</v>
      </c>
      <c r="AQ1246" t="str">
        <f t="shared" si="215"/>
        <v>Before 1978</v>
      </c>
      <c r="AR1246" s="2">
        <f t="shared" si="216"/>
        <v>1965</v>
      </c>
      <c r="AS1246" s="2">
        <f t="shared" si="220"/>
        <v>13</v>
      </c>
      <c r="AT1246" s="31" t="s">
        <v>50</v>
      </c>
      <c r="AU1246" s="31" t="s">
        <v>100</v>
      </c>
      <c r="AV1246" s="31" t="s">
        <v>141</v>
      </c>
      <c r="AW1246" s="31" t="s">
        <v>86</v>
      </c>
      <c r="AX1246" s="31" t="s">
        <v>584</v>
      </c>
      <c r="AY1246" s="31" t="s">
        <v>68</v>
      </c>
      <c r="AZ1246" s="31" t="s">
        <v>796</v>
      </c>
      <c r="BA1246" s="31" t="s">
        <v>1272</v>
      </c>
      <c r="BB1246" s="31" t="s">
        <v>256</v>
      </c>
      <c r="BC1246" s="31" t="s">
        <v>173</v>
      </c>
      <c r="BD1246" s="31" t="s">
        <v>50</v>
      </c>
      <c r="BE1246" s="31" t="s">
        <v>50</v>
      </c>
      <c r="BF1246" s="31" t="s">
        <v>50</v>
      </c>
    </row>
    <row r="1247" spans="1:58" ht="45" x14ac:dyDescent="0.25">
      <c r="A1247" s="31" t="s">
        <v>4230</v>
      </c>
      <c r="B1247" s="31" t="s">
        <v>49</v>
      </c>
      <c r="C1247" s="32">
        <v>6</v>
      </c>
      <c r="D1247" s="31" t="s">
        <v>50</v>
      </c>
      <c r="E1247" s="31" t="s">
        <v>70</v>
      </c>
      <c r="F1247" s="31" t="s">
        <v>71</v>
      </c>
      <c r="G1247" s="31" t="s">
        <v>96</v>
      </c>
      <c r="H1247" s="31" t="s">
        <v>194</v>
      </c>
      <c r="I1247" s="31" t="s">
        <v>66</v>
      </c>
      <c r="J1247" s="31" t="s">
        <v>54</v>
      </c>
      <c r="K1247" s="31" t="s">
        <v>54</v>
      </c>
      <c r="L1247" s="31" t="s">
        <v>55</v>
      </c>
      <c r="M1247" s="31" t="s">
        <v>486</v>
      </c>
      <c r="N1247" s="31" t="s">
        <v>50</v>
      </c>
      <c r="O1247" s="31" t="s">
        <v>66</v>
      </c>
      <c r="P1247" s="31" t="s">
        <v>50</v>
      </c>
      <c r="Q1247" s="31" t="s">
        <v>113</v>
      </c>
      <c r="R1247" s="31" t="s">
        <v>58</v>
      </c>
      <c r="S1247" s="31" t="s">
        <v>53</v>
      </c>
      <c r="T1247" s="31" t="s">
        <v>60</v>
      </c>
      <c r="U1247" s="31" t="s">
        <v>60</v>
      </c>
      <c r="V1247" s="31" t="s">
        <v>66</v>
      </c>
      <c r="W1247" s="31" t="s">
        <v>50</v>
      </c>
      <c r="X1247" s="31" t="s">
        <v>50</v>
      </c>
      <c r="Y1247" s="31" t="s">
        <v>50</v>
      </c>
      <c r="Z1247" s="31" t="s">
        <v>62</v>
      </c>
      <c r="AA1247" s="31" t="s">
        <v>50</v>
      </c>
      <c r="AB1247" s="31" t="s">
        <v>50</v>
      </c>
      <c r="AC1247" s="31" t="s">
        <v>87</v>
      </c>
      <c r="AD1247" s="31" t="s">
        <v>72</v>
      </c>
      <c r="AE1247" s="2">
        <f t="shared" si="210"/>
        <v>36</v>
      </c>
      <c r="AF1247" s="31" t="s">
        <v>52</v>
      </c>
      <c r="AG1247" s="31" t="s">
        <v>129</v>
      </c>
      <c r="AH1247" s="31" t="s">
        <v>377</v>
      </c>
      <c r="AI1247" s="31" t="s">
        <v>12429</v>
      </c>
      <c r="AJ1247" s="31">
        <f t="shared" si="211"/>
        <v>0</v>
      </c>
      <c r="AK1247" s="34">
        <f t="shared" si="212"/>
        <v>-99</v>
      </c>
      <c r="AL1247" s="30">
        <f t="shared" si="213"/>
        <v>-99</v>
      </c>
      <c r="AM1247" s="5">
        <f t="shared" si="217"/>
        <v>41.97</v>
      </c>
      <c r="AN1247" s="5">
        <f t="shared" si="218"/>
        <v>0</v>
      </c>
      <c r="AO1247" s="30">
        <f t="shared" si="219"/>
        <v>0</v>
      </c>
      <c r="AP1247" s="30">
        <f t="shared" si="214"/>
        <v>0</v>
      </c>
      <c r="AQ1247" t="str">
        <f t="shared" si="215"/>
        <v>2002 - 2005</v>
      </c>
      <c r="AR1247" s="2">
        <f t="shared" si="216"/>
        <v>2004</v>
      </c>
      <c r="AS1247" s="2">
        <f t="shared" si="220"/>
        <v>-99</v>
      </c>
      <c r="AT1247" s="31" t="s">
        <v>50</v>
      </c>
      <c r="AU1247" s="31" t="s">
        <v>50</v>
      </c>
      <c r="AV1247" s="31" t="s">
        <v>141</v>
      </c>
      <c r="AW1247" s="31" t="s">
        <v>86</v>
      </c>
      <c r="AX1247" s="31" t="s">
        <v>267</v>
      </c>
      <c r="AY1247" s="31" t="s">
        <v>179</v>
      </c>
      <c r="AZ1247" s="31" t="s">
        <v>377</v>
      </c>
      <c r="BA1247" s="31" t="s">
        <v>12429</v>
      </c>
      <c r="BB1247" s="31" t="s">
        <v>50</v>
      </c>
      <c r="BC1247" s="31" t="s">
        <v>50</v>
      </c>
      <c r="BD1247" s="31" t="s">
        <v>50</v>
      </c>
      <c r="BE1247" s="31" t="s">
        <v>50</v>
      </c>
      <c r="BF1247" s="31" t="s">
        <v>50</v>
      </c>
    </row>
    <row r="1248" spans="1:58" ht="60" x14ac:dyDescent="0.25">
      <c r="A1248" s="31" t="s">
        <v>1275</v>
      </c>
      <c r="B1248" s="31" t="s">
        <v>49</v>
      </c>
      <c r="C1248" s="32">
        <v>2</v>
      </c>
      <c r="D1248" s="31" t="s">
        <v>50</v>
      </c>
      <c r="E1248" s="31" t="s">
        <v>245</v>
      </c>
      <c r="F1248" s="31" t="s">
        <v>240</v>
      </c>
      <c r="G1248" s="31" t="s">
        <v>50</v>
      </c>
      <c r="H1248" s="31" t="s">
        <v>50</v>
      </c>
      <c r="I1248" s="31" t="s">
        <v>53</v>
      </c>
      <c r="J1248" s="31" t="s">
        <v>54</v>
      </c>
      <c r="K1248" s="31" t="s">
        <v>54</v>
      </c>
      <c r="L1248" s="31" t="s">
        <v>128</v>
      </c>
      <c r="M1248" s="31" t="s">
        <v>51</v>
      </c>
      <c r="N1248" s="31" t="s">
        <v>50</v>
      </c>
      <c r="O1248" s="31" t="s">
        <v>57</v>
      </c>
      <c r="P1248" s="31" t="s">
        <v>50</v>
      </c>
      <c r="Q1248" s="31" t="s">
        <v>588</v>
      </c>
      <c r="R1248" s="31" t="s">
        <v>74</v>
      </c>
      <c r="S1248" s="31" t="s">
        <v>59</v>
      </c>
      <c r="T1248" s="31" t="s">
        <v>60</v>
      </c>
      <c r="U1248" s="31" t="s">
        <v>60</v>
      </c>
      <c r="V1248" s="31" t="s">
        <v>60</v>
      </c>
      <c r="W1248" s="31" t="s">
        <v>50</v>
      </c>
      <c r="X1248" s="31" t="s">
        <v>50</v>
      </c>
      <c r="Y1248" s="31" t="s">
        <v>50</v>
      </c>
      <c r="Z1248" s="31" t="s">
        <v>62</v>
      </c>
      <c r="AA1248" s="31" t="s">
        <v>50</v>
      </c>
      <c r="AB1248" s="31" t="s">
        <v>50</v>
      </c>
      <c r="AC1248" s="31" t="s">
        <v>63</v>
      </c>
      <c r="AD1248" s="31" t="s">
        <v>72</v>
      </c>
      <c r="AE1248" s="2">
        <f t="shared" si="210"/>
        <v>36</v>
      </c>
      <c r="AF1248" s="31" t="s">
        <v>52</v>
      </c>
      <c r="AG1248" s="31" t="s">
        <v>129</v>
      </c>
      <c r="AH1248" s="31" t="s">
        <v>12430</v>
      </c>
      <c r="AI1248" s="31" t="s">
        <v>581</v>
      </c>
      <c r="AJ1248" s="31">
        <f t="shared" si="211"/>
        <v>0</v>
      </c>
      <c r="AK1248" s="34">
        <f t="shared" si="212"/>
        <v>-99</v>
      </c>
      <c r="AL1248" s="30">
        <f t="shared" si="213"/>
        <v>-99</v>
      </c>
      <c r="AM1248" s="5">
        <f t="shared" si="217"/>
        <v>421.81</v>
      </c>
      <c r="AN1248" s="5">
        <f t="shared" si="218"/>
        <v>0</v>
      </c>
      <c r="AO1248" s="30">
        <f t="shared" si="219"/>
        <v>0</v>
      </c>
      <c r="AP1248" s="30">
        <f t="shared" si="214"/>
        <v>0</v>
      </c>
      <c r="AQ1248" t="str">
        <f t="shared" si="215"/>
        <v>2002 - 2005</v>
      </c>
      <c r="AR1248" s="2">
        <f t="shared" si="216"/>
        <v>2005</v>
      </c>
      <c r="AS1248" s="2">
        <f t="shared" si="220"/>
        <v>-99</v>
      </c>
      <c r="AT1248" s="31" t="s">
        <v>50</v>
      </c>
      <c r="AU1248" s="31" t="s">
        <v>50</v>
      </c>
      <c r="AV1248" s="31" t="s">
        <v>141</v>
      </c>
      <c r="AW1248" s="31" t="s">
        <v>86</v>
      </c>
      <c r="AX1248" s="31" t="s">
        <v>50</v>
      </c>
      <c r="AY1248" s="31" t="s">
        <v>50</v>
      </c>
      <c r="AZ1248" s="31" t="s">
        <v>50</v>
      </c>
      <c r="BA1248" s="31" t="s">
        <v>50</v>
      </c>
      <c r="BB1248" s="31" t="s">
        <v>50</v>
      </c>
      <c r="BC1248" s="31" t="s">
        <v>50</v>
      </c>
      <c r="BD1248" s="31" t="s">
        <v>50</v>
      </c>
      <c r="BE1248" s="31" t="s">
        <v>50</v>
      </c>
      <c r="BF1248" s="31" t="s">
        <v>50</v>
      </c>
    </row>
    <row r="1249" spans="1:58" ht="45" x14ac:dyDescent="0.25">
      <c r="A1249" s="31" t="s">
        <v>1275</v>
      </c>
      <c r="B1249" s="31" t="s">
        <v>49</v>
      </c>
      <c r="C1249" s="32">
        <v>4</v>
      </c>
      <c r="D1249" s="31" t="s">
        <v>50</v>
      </c>
      <c r="E1249" s="31" t="s">
        <v>245</v>
      </c>
      <c r="F1249" s="31" t="s">
        <v>240</v>
      </c>
      <c r="G1249" s="31" t="s">
        <v>50</v>
      </c>
      <c r="H1249" s="31" t="s">
        <v>50</v>
      </c>
      <c r="I1249" s="31" t="s">
        <v>53</v>
      </c>
      <c r="J1249" s="31" t="s">
        <v>54</v>
      </c>
      <c r="K1249" s="31" t="s">
        <v>54</v>
      </c>
      <c r="L1249" s="31" t="s">
        <v>55</v>
      </c>
      <c r="M1249" s="31" t="s">
        <v>51</v>
      </c>
      <c r="N1249" s="31" t="s">
        <v>50</v>
      </c>
      <c r="O1249" s="31" t="s">
        <v>57</v>
      </c>
      <c r="P1249" s="31" t="s">
        <v>50</v>
      </c>
      <c r="Q1249" s="31" t="s">
        <v>588</v>
      </c>
      <c r="R1249" s="31" t="s">
        <v>74</v>
      </c>
      <c r="S1249" s="31" t="s">
        <v>59</v>
      </c>
      <c r="T1249" s="31" t="s">
        <v>60</v>
      </c>
      <c r="U1249" s="31" t="s">
        <v>60</v>
      </c>
      <c r="V1249" s="31" t="s">
        <v>66</v>
      </c>
      <c r="W1249" s="31" t="s">
        <v>50</v>
      </c>
      <c r="X1249" s="31" t="s">
        <v>50</v>
      </c>
      <c r="Y1249" s="31" t="s">
        <v>50</v>
      </c>
      <c r="Z1249" s="31" t="s">
        <v>62</v>
      </c>
      <c r="AA1249" s="31" t="s">
        <v>50</v>
      </c>
      <c r="AB1249" s="31" t="s">
        <v>50</v>
      </c>
      <c r="AC1249" s="31" t="s">
        <v>87</v>
      </c>
      <c r="AD1249" s="31" t="s">
        <v>72</v>
      </c>
      <c r="AE1249" s="2">
        <f t="shared" si="210"/>
        <v>36</v>
      </c>
      <c r="AF1249" s="31" t="s">
        <v>52</v>
      </c>
      <c r="AG1249" s="31" t="s">
        <v>129</v>
      </c>
      <c r="AH1249" s="31" t="s">
        <v>152</v>
      </c>
      <c r="AI1249" s="31" t="s">
        <v>1278</v>
      </c>
      <c r="AJ1249" s="31">
        <f t="shared" si="211"/>
        <v>2</v>
      </c>
      <c r="AK1249" s="34">
        <f t="shared" si="212"/>
        <v>6</v>
      </c>
      <c r="AL1249" s="30">
        <f t="shared" si="213"/>
        <v>6</v>
      </c>
      <c r="AM1249" s="5">
        <f t="shared" si="217"/>
        <v>421.81</v>
      </c>
      <c r="AN1249" s="5">
        <f t="shared" si="218"/>
        <v>72</v>
      </c>
      <c r="AO1249" s="30">
        <f t="shared" si="219"/>
        <v>864</v>
      </c>
      <c r="AP1249" s="30">
        <f t="shared" si="214"/>
        <v>864</v>
      </c>
      <c r="AQ1249" t="str">
        <f t="shared" si="215"/>
        <v>2002 - 2005</v>
      </c>
      <c r="AR1249" s="2">
        <f t="shared" si="216"/>
        <v>2005</v>
      </c>
      <c r="AS1249" s="2">
        <f t="shared" si="220"/>
        <v>12</v>
      </c>
      <c r="AT1249" s="31" t="s">
        <v>50</v>
      </c>
      <c r="AU1249" s="31" t="s">
        <v>102</v>
      </c>
      <c r="AV1249" s="31" t="s">
        <v>141</v>
      </c>
      <c r="AW1249" s="31" t="s">
        <v>86</v>
      </c>
      <c r="AX1249" s="31" t="s">
        <v>584</v>
      </c>
      <c r="AY1249" s="31" t="s">
        <v>68</v>
      </c>
      <c r="AZ1249" s="31" t="s">
        <v>152</v>
      </c>
      <c r="BA1249" s="31" t="s">
        <v>1278</v>
      </c>
      <c r="BB1249" s="31" t="s">
        <v>1277</v>
      </c>
      <c r="BC1249" s="31" t="s">
        <v>173</v>
      </c>
      <c r="BD1249" s="31" t="s">
        <v>50</v>
      </c>
      <c r="BE1249" s="31" t="s">
        <v>50</v>
      </c>
      <c r="BF1249" s="31" t="s">
        <v>366</v>
      </c>
    </row>
    <row r="1250" spans="1:58" ht="45" x14ac:dyDescent="0.25">
      <c r="A1250" s="31" t="s">
        <v>700</v>
      </c>
      <c r="B1250" s="31" t="s">
        <v>49</v>
      </c>
      <c r="C1250" s="32">
        <v>6</v>
      </c>
      <c r="D1250" s="31" t="s">
        <v>50</v>
      </c>
      <c r="E1250" s="31" t="s">
        <v>194</v>
      </c>
      <c r="F1250" s="31" t="s">
        <v>92</v>
      </c>
      <c r="G1250" s="31" t="s">
        <v>50</v>
      </c>
      <c r="H1250" s="31" t="s">
        <v>50</v>
      </c>
      <c r="I1250" s="31" t="s">
        <v>53</v>
      </c>
      <c r="J1250" s="31" t="s">
        <v>60</v>
      </c>
      <c r="K1250" s="31" t="s">
        <v>54</v>
      </c>
      <c r="L1250" s="31" t="s">
        <v>55</v>
      </c>
      <c r="M1250" s="31" t="s">
        <v>72</v>
      </c>
      <c r="N1250" s="31" t="s">
        <v>50</v>
      </c>
      <c r="O1250" s="31" t="s">
        <v>66</v>
      </c>
      <c r="P1250" s="31" t="s">
        <v>320</v>
      </c>
      <c r="Q1250" s="31" t="s">
        <v>50</v>
      </c>
      <c r="R1250" s="31" t="s">
        <v>58</v>
      </c>
      <c r="S1250" s="31" t="s">
        <v>53</v>
      </c>
      <c r="T1250" s="31" t="s">
        <v>60</v>
      </c>
      <c r="U1250" s="31" t="s">
        <v>60</v>
      </c>
      <c r="V1250" s="31" t="s">
        <v>60</v>
      </c>
      <c r="W1250" s="31" t="s">
        <v>50</v>
      </c>
      <c r="X1250" s="31" t="s">
        <v>50</v>
      </c>
      <c r="Y1250" s="31" t="s">
        <v>50</v>
      </c>
      <c r="Z1250" s="31" t="s">
        <v>62</v>
      </c>
      <c r="AA1250" s="31" t="s">
        <v>50</v>
      </c>
      <c r="AB1250" s="31" t="s">
        <v>50</v>
      </c>
      <c r="AC1250" s="31" t="s">
        <v>87</v>
      </c>
      <c r="AD1250" s="31" t="s">
        <v>72</v>
      </c>
      <c r="AE1250" s="2">
        <f t="shared" si="210"/>
        <v>36</v>
      </c>
      <c r="AF1250" s="31" t="s">
        <v>52</v>
      </c>
      <c r="AG1250" s="31" t="s">
        <v>129</v>
      </c>
      <c r="AH1250" s="31" t="s">
        <v>77</v>
      </c>
      <c r="AI1250" s="31" t="s">
        <v>12431</v>
      </c>
      <c r="AJ1250" s="31">
        <f t="shared" si="211"/>
        <v>0</v>
      </c>
      <c r="AK1250" s="34">
        <f t="shared" si="212"/>
        <v>-99</v>
      </c>
      <c r="AL1250" s="30">
        <f t="shared" si="213"/>
        <v>-99</v>
      </c>
      <c r="AM1250" s="5">
        <f t="shared" si="217"/>
        <v>213.42</v>
      </c>
      <c r="AN1250" s="5">
        <f t="shared" si="218"/>
        <v>0</v>
      </c>
      <c r="AO1250" s="30">
        <f t="shared" si="219"/>
        <v>0</v>
      </c>
      <c r="AP1250" s="30">
        <f t="shared" si="214"/>
        <v>0</v>
      </c>
      <c r="AQ1250" t="str">
        <f t="shared" si="215"/>
        <v>1978 - 1992</v>
      </c>
      <c r="AR1250" s="2">
        <f t="shared" si="216"/>
        <v>1990</v>
      </c>
      <c r="AS1250" s="2">
        <f t="shared" si="220"/>
        <v>-99</v>
      </c>
      <c r="AT1250" s="31" t="s">
        <v>50</v>
      </c>
      <c r="AU1250" s="31" t="s">
        <v>50</v>
      </c>
      <c r="AV1250" s="31" t="s">
        <v>141</v>
      </c>
      <c r="AW1250" s="31" t="s">
        <v>86</v>
      </c>
      <c r="AX1250" s="31" t="s">
        <v>50</v>
      </c>
      <c r="AY1250" s="31" t="s">
        <v>50</v>
      </c>
      <c r="AZ1250" s="31" t="s">
        <v>77</v>
      </c>
      <c r="BA1250" s="31" t="s">
        <v>12431</v>
      </c>
      <c r="BB1250" s="31" t="s">
        <v>50</v>
      </c>
      <c r="BC1250" s="31" t="s">
        <v>50</v>
      </c>
      <c r="BD1250" s="31" t="s">
        <v>50</v>
      </c>
      <c r="BE1250" s="31" t="s">
        <v>50</v>
      </c>
      <c r="BF1250" s="31" t="s">
        <v>50</v>
      </c>
    </row>
    <row r="1251" spans="1:58" ht="45" x14ac:dyDescent="0.25">
      <c r="A1251" s="31" t="s">
        <v>4257</v>
      </c>
      <c r="B1251" s="31" t="s">
        <v>49</v>
      </c>
      <c r="C1251" s="32">
        <v>9</v>
      </c>
      <c r="D1251" s="31" t="s">
        <v>50</v>
      </c>
      <c r="E1251" s="31" t="s">
        <v>96</v>
      </c>
      <c r="F1251" s="31" t="s">
        <v>194</v>
      </c>
      <c r="G1251" s="31" t="s">
        <v>92</v>
      </c>
      <c r="H1251" s="31" t="s">
        <v>99</v>
      </c>
      <c r="I1251" s="31" t="s">
        <v>139</v>
      </c>
      <c r="J1251" s="31" t="s">
        <v>54</v>
      </c>
      <c r="K1251" s="31" t="s">
        <v>54</v>
      </c>
      <c r="L1251" s="31" t="s">
        <v>55</v>
      </c>
      <c r="M1251" s="31" t="s">
        <v>102</v>
      </c>
      <c r="N1251" s="31" t="s">
        <v>50</v>
      </c>
      <c r="O1251" s="31" t="s">
        <v>57</v>
      </c>
      <c r="P1251" s="31" t="s">
        <v>50</v>
      </c>
      <c r="Q1251" s="31" t="s">
        <v>498</v>
      </c>
      <c r="R1251" s="31" t="s">
        <v>74</v>
      </c>
      <c r="S1251" s="31" t="s">
        <v>53</v>
      </c>
      <c r="T1251" s="31" t="s">
        <v>60</v>
      </c>
      <c r="U1251" s="31" t="s">
        <v>60</v>
      </c>
      <c r="V1251" s="31" t="s">
        <v>66</v>
      </c>
      <c r="W1251" s="31" t="s">
        <v>50</v>
      </c>
      <c r="X1251" s="31" t="s">
        <v>161</v>
      </c>
      <c r="Y1251" s="31" t="s">
        <v>50</v>
      </c>
      <c r="Z1251" s="31" t="s">
        <v>62</v>
      </c>
      <c r="AA1251" s="31" t="s">
        <v>50</v>
      </c>
      <c r="AB1251" s="31" t="s">
        <v>50</v>
      </c>
      <c r="AC1251" s="31" t="s">
        <v>87</v>
      </c>
      <c r="AD1251" s="31" t="s">
        <v>72</v>
      </c>
      <c r="AE1251" s="2">
        <f t="shared" si="210"/>
        <v>36</v>
      </c>
      <c r="AF1251" s="31" t="s">
        <v>52</v>
      </c>
      <c r="AG1251" s="31" t="s">
        <v>129</v>
      </c>
      <c r="AH1251" s="31" t="s">
        <v>377</v>
      </c>
      <c r="AI1251" s="31" t="s">
        <v>12432</v>
      </c>
      <c r="AJ1251" s="31">
        <f t="shared" si="211"/>
        <v>0</v>
      </c>
      <c r="AK1251" s="34">
        <f t="shared" si="212"/>
        <v>-99</v>
      </c>
      <c r="AL1251" s="30">
        <f t="shared" si="213"/>
        <v>-99</v>
      </c>
      <c r="AM1251" s="5">
        <f t="shared" si="217"/>
        <v>10.41</v>
      </c>
      <c r="AN1251" s="5">
        <f t="shared" si="218"/>
        <v>0</v>
      </c>
      <c r="AO1251" s="30">
        <f t="shared" si="219"/>
        <v>0</v>
      </c>
      <c r="AP1251" s="30">
        <f t="shared" si="214"/>
        <v>0</v>
      </c>
      <c r="AQ1251" t="str">
        <f t="shared" si="215"/>
        <v>1978 - 1992</v>
      </c>
      <c r="AR1251" s="2">
        <f t="shared" si="216"/>
        <v>1990</v>
      </c>
      <c r="AS1251" s="2">
        <f t="shared" si="220"/>
        <v>-99</v>
      </c>
      <c r="AT1251" s="31" t="s">
        <v>50</v>
      </c>
      <c r="AU1251" s="31" t="s">
        <v>50</v>
      </c>
      <c r="AV1251" s="31" t="s">
        <v>141</v>
      </c>
      <c r="AW1251" s="31" t="s">
        <v>86</v>
      </c>
      <c r="AX1251" s="31" t="s">
        <v>12787</v>
      </c>
      <c r="AY1251" s="31" t="s">
        <v>179</v>
      </c>
      <c r="AZ1251" s="31" t="s">
        <v>377</v>
      </c>
      <c r="BA1251" s="31" t="s">
        <v>12432</v>
      </c>
      <c r="BB1251" s="31" t="s">
        <v>50</v>
      </c>
      <c r="BC1251" s="31" t="s">
        <v>50</v>
      </c>
      <c r="BD1251" s="31" t="s">
        <v>50</v>
      </c>
      <c r="BE1251" s="31" t="s">
        <v>50</v>
      </c>
      <c r="BF1251" s="31" t="s">
        <v>50</v>
      </c>
    </row>
    <row r="1252" spans="1:58" ht="45" x14ac:dyDescent="0.25">
      <c r="A1252" s="31" t="s">
        <v>4257</v>
      </c>
      <c r="B1252" s="31" t="s">
        <v>49</v>
      </c>
      <c r="C1252" s="32">
        <v>10</v>
      </c>
      <c r="D1252" s="31" t="s">
        <v>50</v>
      </c>
      <c r="E1252" s="31" t="s">
        <v>96</v>
      </c>
      <c r="F1252" s="31" t="s">
        <v>194</v>
      </c>
      <c r="G1252" s="31" t="s">
        <v>92</v>
      </c>
      <c r="H1252" s="31" t="s">
        <v>99</v>
      </c>
      <c r="I1252" s="31" t="s">
        <v>996</v>
      </c>
      <c r="J1252" s="31" t="s">
        <v>54</v>
      </c>
      <c r="K1252" s="31" t="s">
        <v>54</v>
      </c>
      <c r="L1252" s="31" t="s">
        <v>55</v>
      </c>
      <c r="M1252" s="31" t="s">
        <v>245</v>
      </c>
      <c r="N1252" s="31" t="s">
        <v>50</v>
      </c>
      <c r="O1252" s="31" t="s">
        <v>66</v>
      </c>
      <c r="P1252" s="31" t="s">
        <v>50</v>
      </c>
      <c r="Q1252" s="31" t="s">
        <v>498</v>
      </c>
      <c r="R1252" s="31" t="s">
        <v>58</v>
      </c>
      <c r="S1252" s="31" t="s">
        <v>53</v>
      </c>
      <c r="T1252" s="31" t="s">
        <v>60</v>
      </c>
      <c r="U1252" s="31" t="s">
        <v>60</v>
      </c>
      <c r="V1252" s="31" t="s">
        <v>60</v>
      </c>
      <c r="W1252" s="31" t="s">
        <v>50</v>
      </c>
      <c r="X1252" s="31" t="s">
        <v>50</v>
      </c>
      <c r="Y1252" s="31" t="s">
        <v>50</v>
      </c>
      <c r="Z1252" s="31" t="s">
        <v>62</v>
      </c>
      <c r="AA1252" s="31" t="s">
        <v>50</v>
      </c>
      <c r="AB1252" s="31" t="s">
        <v>50</v>
      </c>
      <c r="AC1252" s="31" t="s">
        <v>87</v>
      </c>
      <c r="AD1252" s="31" t="s">
        <v>72</v>
      </c>
      <c r="AE1252" s="2">
        <f t="shared" si="210"/>
        <v>36</v>
      </c>
      <c r="AF1252" s="31" t="s">
        <v>52</v>
      </c>
      <c r="AG1252" s="31" t="s">
        <v>129</v>
      </c>
      <c r="AH1252" s="31" t="s">
        <v>377</v>
      </c>
      <c r="AI1252" s="31" t="s">
        <v>12432</v>
      </c>
      <c r="AJ1252" s="31">
        <f t="shared" si="211"/>
        <v>0</v>
      </c>
      <c r="AK1252" s="34">
        <f t="shared" si="212"/>
        <v>-99</v>
      </c>
      <c r="AL1252" s="30">
        <f t="shared" si="213"/>
        <v>-99</v>
      </c>
      <c r="AM1252" s="5">
        <f t="shared" si="217"/>
        <v>10.41</v>
      </c>
      <c r="AN1252" s="5">
        <f t="shared" si="218"/>
        <v>0</v>
      </c>
      <c r="AO1252" s="30">
        <f t="shared" si="219"/>
        <v>0</v>
      </c>
      <c r="AP1252" s="30">
        <f t="shared" si="214"/>
        <v>0</v>
      </c>
      <c r="AQ1252" t="str">
        <f t="shared" si="215"/>
        <v>1978 - 1992</v>
      </c>
      <c r="AR1252" s="2">
        <f t="shared" si="216"/>
        <v>1990</v>
      </c>
      <c r="AS1252" s="2">
        <f t="shared" si="220"/>
        <v>-99</v>
      </c>
      <c r="AT1252" s="31" t="s">
        <v>50</v>
      </c>
      <c r="AU1252" s="31" t="s">
        <v>50</v>
      </c>
      <c r="AV1252" s="31" t="s">
        <v>141</v>
      </c>
      <c r="AW1252" s="31" t="s">
        <v>86</v>
      </c>
      <c r="AX1252" s="31" t="s">
        <v>12788</v>
      </c>
      <c r="AY1252" s="31" t="s">
        <v>179</v>
      </c>
      <c r="AZ1252" s="31" t="s">
        <v>377</v>
      </c>
      <c r="BA1252" s="31" t="s">
        <v>12432</v>
      </c>
      <c r="BB1252" s="31" t="s">
        <v>50</v>
      </c>
      <c r="BC1252" s="31" t="s">
        <v>50</v>
      </c>
      <c r="BD1252" s="31" t="s">
        <v>50</v>
      </c>
      <c r="BE1252" s="31" t="s">
        <v>50</v>
      </c>
      <c r="BF1252" s="31" t="s">
        <v>50</v>
      </c>
    </row>
    <row r="1253" spans="1:58" ht="45" x14ac:dyDescent="0.25">
      <c r="A1253" s="31" t="s">
        <v>1288</v>
      </c>
      <c r="B1253" s="31" t="s">
        <v>49</v>
      </c>
      <c r="C1253" s="32">
        <v>6</v>
      </c>
      <c r="D1253" s="31" t="s">
        <v>50</v>
      </c>
      <c r="E1253" s="31" t="s">
        <v>486</v>
      </c>
      <c r="F1253" s="31" t="s">
        <v>169</v>
      </c>
      <c r="G1253" s="31" t="s">
        <v>50</v>
      </c>
      <c r="H1253" s="31" t="s">
        <v>50</v>
      </c>
      <c r="I1253" s="31" t="s">
        <v>53</v>
      </c>
      <c r="J1253" s="31" t="s">
        <v>54</v>
      </c>
      <c r="K1253" s="31" t="s">
        <v>54</v>
      </c>
      <c r="L1253" s="31" t="s">
        <v>128</v>
      </c>
      <c r="M1253" s="31" t="s">
        <v>72</v>
      </c>
      <c r="N1253" s="31" t="s">
        <v>60</v>
      </c>
      <c r="O1253" s="31" t="s">
        <v>60</v>
      </c>
      <c r="P1253" s="31" t="s">
        <v>50</v>
      </c>
      <c r="Q1253" s="31" t="s">
        <v>50</v>
      </c>
      <c r="R1253" s="31" t="s">
        <v>58</v>
      </c>
      <c r="S1253" s="31" t="s">
        <v>53</v>
      </c>
      <c r="T1253" s="31" t="s">
        <v>60</v>
      </c>
      <c r="U1253" s="31" t="s">
        <v>60</v>
      </c>
      <c r="V1253" s="31" t="s">
        <v>60</v>
      </c>
      <c r="W1253" s="31" t="s">
        <v>50</v>
      </c>
      <c r="X1253" s="31" t="s">
        <v>50</v>
      </c>
      <c r="Y1253" s="31" t="s">
        <v>50</v>
      </c>
      <c r="Z1253" s="31" t="s">
        <v>62</v>
      </c>
      <c r="AA1253" s="31" t="s">
        <v>50</v>
      </c>
      <c r="AB1253" s="31" t="s">
        <v>50</v>
      </c>
      <c r="AC1253" s="31" t="s">
        <v>63</v>
      </c>
      <c r="AD1253" s="31" t="s">
        <v>72</v>
      </c>
      <c r="AE1253" s="2">
        <f t="shared" si="210"/>
        <v>36</v>
      </c>
      <c r="AF1253" s="31" t="s">
        <v>52</v>
      </c>
      <c r="AG1253" s="31" t="s">
        <v>129</v>
      </c>
      <c r="AH1253" s="31" t="s">
        <v>77</v>
      </c>
      <c r="AI1253" s="31" t="s">
        <v>1290</v>
      </c>
      <c r="AJ1253" s="31">
        <f t="shared" si="211"/>
        <v>1</v>
      </c>
      <c r="AK1253" s="34">
        <f t="shared" si="212"/>
        <v>-99</v>
      </c>
      <c r="AL1253" s="30">
        <f t="shared" si="213"/>
        <v>-99</v>
      </c>
      <c r="AM1253" s="5">
        <f t="shared" si="217"/>
        <v>158.74</v>
      </c>
      <c r="AN1253" s="5">
        <f t="shared" si="218"/>
        <v>36</v>
      </c>
      <c r="AO1253" s="30">
        <f t="shared" si="219"/>
        <v>468</v>
      </c>
      <c r="AP1253" s="30">
        <f t="shared" si="214"/>
        <v>468</v>
      </c>
      <c r="AQ1253" t="str">
        <f t="shared" si="215"/>
        <v>1978 - 1992</v>
      </c>
      <c r="AR1253" s="2">
        <f t="shared" si="216"/>
        <v>1980</v>
      </c>
      <c r="AS1253" s="2">
        <f t="shared" si="220"/>
        <v>13</v>
      </c>
      <c r="AT1253" s="31" t="s">
        <v>50</v>
      </c>
      <c r="AU1253" s="31" t="s">
        <v>100</v>
      </c>
      <c r="AV1253" s="31" t="s">
        <v>141</v>
      </c>
      <c r="AW1253" s="31" t="s">
        <v>86</v>
      </c>
      <c r="AX1253" s="31" t="s">
        <v>50</v>
      </c>
      <c r="AY1253" s="31" t="s">
        <v>50</v>
      </c>
      <c r="AZ1253" s="31" t="s">
        <v>77</v>
      </c>
      <c r="BA1253" s="31" t="s">
        <v>50</v>
      </c>
      <c r="BB1253" s="31" t="s">
        <v>50</v>
      </c>
      <c r="BC1253" s="31" t="s">
        <v>50</v>
      </c>
      <c r="BD1253" s="31" t="s">
        <v>50</v>
      </c>
      <c r="BE1253" s="31" t="s">
        <v>50</v>
      </c>
      <c r="BF1253" s="31" t="s">
        <v>50</v>
      </c>
    </row>
    <row r="1254" spans="1:58" ht="45" x14ac:dyDescent="0.25">
      <c r="A1254" s="31" t="s">
        <v>4272</v>
      </c>
      <c r="B1254" s="31" t="s">
        <v>49</v>
      </c>
      <c r="C1254" s="32">
        <v>2</v>
      </c>
      <c r="D1254" s="31" t="s">
        <v>50</v>
      </c>
      <c r="E1254" s="31" t="s">
        <v>84</v>
      </c>
      <c r="F1254" s="31" t="s">
        <v>85</v>
      </c>
      <c r="G1254" s="31" t="s">
        <v>50</v>
      </c>
      <c r="H1254" s="31" t="s">
        <v>50</v>
      </c>
      <c r="I1254" s="31" t="s">
        <v>53</v>
      </c>
      <c r="J1254" s="31" t="s">
        <v>54</v>
      </c>
      <c r="K1254" s="31" t="s">
        <v>54</v>
      </c>
      <c r="L1254" s="31" t="s">
        <v>55</v>
      </c>
      <c r="M1254" s="31" t="s">
        <v>72</v>
      </c>
      <c r="N1254" s="31" t="s">
        <v>50</v>
      </c>
      <c r="O1254" s="31" t="s">
        <v>57</v>
      </c>
      <c r="P1254" s="31" t="s">
        <v>50</v>
      </c>
      <c r="Q1254" s="31" t="s">
        <v>50</v>
      </c>
      <c r="R1254" s="31" t="s">
        <v>58</v>
      </c>
      <c r="S1254" s="31" t="s">
        <v>59</v>
      </c>
      <c r="T1254" s="31" t="s">
        <v>60</v>
      </c>
      <c r="U1254" s="31" t="s">
        <v>60</v>
      </c>
      <c r="V1254" s="31" t="s">
        <v>60</v>
      </c>
      <c r="W1254" s="31" t="s">
        <v>50</v>
      </c>
      <c r="X1254" s="31" t="s">
        <v>50</v>
      </c>
      <c r="Y1254" s="31" t="s">
        <v>50</v>
      </c>
      <c r="Z1254" s="31" t="s">
        <v>62</v>
      </c>
      <c r="AA1254" s="31" t="s">
        <v>50</v>
      </c>
      <c r="AB1254" s="31" t="s">
        <v>50</v>
      </c>
      <c r="AC1254" s="31" t="s">
        <v>87</v>
      </c>
      <c r="AD1254" s="31" t="s">
        <v>72</v>
      </c>
      <c r="AE1254" s="2">
        <f t="shared" si="210"/>
        <v>36</v>
      </c>
      <c r="AF1254" s="31" t="s">
        <v>52</v>
      </c>
      <c r="AG1254" s="31" t="s">
        <v>129</v>
      </c>
      <c r="AH1254" s="31" t="s">
        <v>77</v>
      </c>
      <c r="AI1254" s="31" t="s">
        <v>12433</v>
      </c>
      <c r="AJ1254" s="31">
        <f t="shared" si="211"/>
        <v>0</v>
      </c>
      <c r="AK1254" s="34">
        <f t="shared" si="212"/>
        <v>-99</v>
      </c>
      <c r="AL1254" s="30">
        <f t="shared" si="213"/>
        <v>-99</v>
      </c>
      <c r="AM1254" s="5">
        <f t="shared" si="217"/>
        <v>158.74</v>
      </c>
      <c r="AN1254" s="5">
        <f t="shared" si="218"/>
        <v>0</v>
      </c>
      <c r="AO1254" s="30">
        <f t="shared" si="219"/>
        <v>0</v>
      </c>
      <c r="AP1254" s="30">
        <f t="shared" si="214"/>
        <v>0</v>
      </c>
      <c r="AQ1254" t="str">
        <f t="shared" si="215"/>
        <v>Before 1978</v>
      </c>
      <c r="AR1254" s="2">
        <f t="shared" si="216"/>
        <v>1974</v>
      </c>
      <c r="AS1254" s="2">
        <f t="shared" si="220"/>
        <v>-99</v>
      </c>
      <c r="AT1254" s="31" t="s">
        <v>50</v>
      </c>
      <c r="AU1254" s="31" t="s">
        <v>50</v>
      </c>
      <c r="AV1254" s="31" t="s">
        <v>141</v>
      </c>
      <c r="AW1254" s="31" t="s">
        <v>86</v>
      </c>
      <c r="AX1254" s="31" t="s">
        <v>50</v>
      </c>
      <c r="AY1254" s="31" t="s">
        <v>50</v>
      </c>
      <c r="AZ1254" s="31" t="s">
        <v>77</v>
      </c>
      <c r="BA1254" s="31" t="s">
        <v>12789</v>
      </c>
      <c r="BB1254" s="31" t="s">
        <v>50</v>
      </c>
      <c r="BC1254" s="31" t="s">
        <v>50</v>
      </c>
      <c r="BD1254" s="31" t="s">
        <v>50</v>
      </c>
      <c r="BE1254" s="31" t="s">
        <v>50</v>
      </c>
      <c r="BF1254" s="31" t="s">
        <v>50</v>
      </c>
    </row>
    <row r="1255" spans="1:58" ht="45" x14ac:dyDescent="0.25">
      <c r="A1255" s="31" t="s">
        <v>721</v>
      </c>
      <c r="B1255" s="31" t="s">
        <v>49</v>
      </c>
      <c r="C1255" s="32">
        <v>5</v>
      </c>
      <c r="D1255" s="31" t="s">
        <v>50</v>
      </c>
      <c r="E1255" s="31" t="s">
        <v>92</v>
      </c>
      <c r="F1255" s="31" t="s">
        <v>99</v>
      </c>
      <c r="G1255" s="31" t="s">
        <v>50</v>
      </c>
      <c r="H1255" s="31" t="s">
        <v>50</v>
      </c>
      <c r="I1255" s="31" t="s">
        <v>53</v>
      </c>
      <c r="J1255" s="31" t="s">
        <v>54</v>
      </c>
      <c r="K1255" s="31" t="s">
        <v>54</v>
      </c>
      <c r="L1255" s="31" t="s">
        <v>55</v>
      </c>
      <c r="M1255" s="31" t="s">
        <v>51</v>
      </c>
      <c r="N1255" s="31" t="s">
        <v>60</v>
      </c>
      <c r="O1255" s="31" t="s">
        <v>60</v>
      </c>
      <c r="P1255" s="31" t="s">
        <v>50</v>
      </c>
      <c r="Q1255" s="31" t="s">
        <v>73</v>
      </c>
      <c r="R1255" s="31" t="s">
        <v>74</v>
      </c>
      <c r="S1255" s="31" t="s">
        <v>59</v>
      </c>
      <c r="T1255" s="31" t="s">
        <v>60</v>
      </c>
      <c r="U1255" s="31" t="s">
        <v>60</v>
      </c>
      <c r="V1255" s="31" t="s">
        <v>60</v>
      </c>
      <c r="W1255" s="31" t="s">
        <v>50</v>
      </c>
      <c r="X1255" s="31" t="s">
        <v>50</v>
      </c>
      <c r="Y1255" s="31" t="s">
        <v>50</v>
      </c>
      <c r="Z1255" s="31" t="s">
        <v>62</v>
      </c>
      <c r="AA1255" s="31" t="s">
        <v>50</v>
      </c>
      <c r="AB1255" s="31" t="s">
        <v>50</v>
      </c>
      <c r="AC1255" s="31" t="s">
        <v>63</v>
      </c>
      <c r="AD1255" s="31" t="s">
        <v>51</v>
      </c>
      <c r="AE1255" s="2">
        <f t="shared" si="210"/>
        <v>36</v>
      </c>
      <c r="AF1255" s="31" t="s">
        <v>191</v>
      </c>
      <c r="AG1255" s="31" t="s">
        <v>76</v>
      </c>
      <c r="AH1255" s="31" t="s">
        <v>77</v>
      </c>
      <c r="AI1255" s="31" t="s">
        <v>722</v>
      </c>
      <c r="AJ1255" s="31">
        <f t="shared" si="211"/>
        <v>0</v>
      </c>
      <c r="AK1255" s="34">
        <f t="shared" si="212"/>
        <v>-99</v>
      </c>
      <c r="AL1255" s="30">
        <f t="shared" si="213"/>
        <v>-99</v>
      </c>
      <c r="AM1255" s="5">
        <f t="shared" si="217"/>
        <v>213.42</v>
      </c>
      <c r="AN1255" s="5">
        <f t="shared" si="218"/>
        <v>0</v>
      </c>
      <c r="AO1255" s="30">
        <f t="shared" si="219"/>
        <v>0</v>
      </c>
      <c r="AP1255" s="30">
        <f t="shared" si="214"/>
        <v>0</v>
      </c>
      <c r="AQ1255" t="str">
        <f t="shared" si="215"/>
        <v>Before 1978</v>
      </c>
      <c r="AR1255" s="2">
        <f t="shared" si="216"/>
        <v>1972</v>
      </c>
      <c r="AS1255" s="2">
        <f t="shared" si="220"/>
        <v>-99</v>
      </c>
      <c r="AT1255" s="31" t="s">
        <v>723</v>
      </c>
      <c r="AU1255" s="31" t="s">
        <v>50</v>
      </c>
      <c r="AV1255" s="31" t="s">
        <v>66</v>
      </c>
      <c r="AW1255" s="31" t="s">
        <v>57</v>
      </c>
      <c r="AX1255" s="31" t="s">
        <v>446</v>
      </c>
      <c r="AY1255" s="31" t="s">
        <v>68</v>
      </c>
      <c r="AZ1255" s="31" t="s">
        <v>50</v>
      </c>
      <c r="BA1255" s="31" t="s">
        <v>50</v>
      </c>
      <c r="BB1255" s="31" t="s">
        <v>50</v>
      </c>
      <c r="BC1255" s="31" t="s">
        <v>50</v>
      </c>
      <c r="BD1255" s="31" t="s">
        <v>50</v>
      </c>
      <c r="BE1255" s="31" t="s">
        <v>50</v>
      </c>
      <c r="BF1255" s="31" t="s">
        <v>50</v>
      </c>
    </row>
    <row r="1256" spans="1:58" ht="45" x14ac:dyDescent="0.25">
      <c r="A1256" s="31" t="s">
        <v>4288</v>
      </c>
      <c r="B1256" s="31" t="s">
        <v>49</v>
      </c>
      <c r="C1256" s="32">
        <v>2</v>
      </c>
      <c r="D1256" s="31" t="s">
        <v>53</v>
      </c>
      <c r="E1256" s="31" t="s">
        <v>70</v>
      </c>
      <c r="F1256" s="31" t="s">
        <v>71</v>
      </c>
      <c r="G1256" s="31" t="s">
        <v>50</v>
      </c>
      <c r="H1256" s="31" t="s">
        <v>50</v>
      </c>
      <c r="I1256" s="31" t="s">
        <v>53</v>
      </c>
      <c r="J1256" s="31" t="s">
        <v>54</v>
      </c>
      <c r="K1256" s="31" t="s">
        <v>54</v>
      </c>
      <c r="L1256" s="31" t="s">
        <v>55</v>
      </c>
      <c r="M1256" s="31" t="s">
        <v>85</v>
      </c>
      <c r="N1256" s="31" t="s">
        <v>50</v>
      </c>
      <c r="O1256" s="31" t="s">
        <v>57</v>
      </c>
      <c r="P1256" s="31" t="s">
        <v>50</v>
      </c>
      <c r="Q1256" s="31" t="s">
        <v>205</v>
      </c>
      <c r="R1256" s="31" t="s">
        <v>74</v>
      </c>
      <c r="S1256" s="31" t="s">
        <v>59</v>
      </c>
      <c r="T1256" s="31" t="s">
        <v>60</v>
      </c>
      <c r="U1256" s="31" t="s">
        <v>60</v>
      </c>
      <c r="V1256" s="31" t="s">
        <v>66</v>
      </c>
      <c r="W1256" s="31" t="s">
        <v>50</v>
      </c>
      <c r="X1256" s="31" t="s">
        <v>50</v>
      </c>
      <c r="Y1256" s="31" t="s">
        <v>50</v>
      </c>
      <c r="Z1256" s="31" t="s">
        <v>62</v>
      </c>
      <c r="AA1256" s="31" t="s">
        <v>50</v>
      </c>
      <c r="AB1256" s="31" t="s">
        <v>50</v>
      </c>
      <c r="AC1256" s="31" t="s">
        <v>11850</v>
      </c>
      <c r="AD1256" s="31" t="s">
        <v>72</v>
      </c>
      <c r="AE1256" s="2">
        <f t="shared" si="210"/>
        <v>36</v>
      </c>
      <c r="AF1256" s="31" t="s">
        <v>52</v>
      </c>
      <c r="AG1256" s="31" t="s">
        <v>129</v>
      </c>
      <c r="AH1256" s="31" t="s">
        <v>77</v>
      </c>
      <c r="AI1256" s="31" t="s">
        <v>12434</v>
      </c>
      <c r="AJ1256" s="31">
        <f t="shared" si="211"/>
        <v>0</v>
      </c>
      <c r="AK1256" s="34">
        <f t="shared" si="212"/>
        <v>-99</v>
      </c>
      <c r="AL1256" s="30">
        <f t="shared" si="213"/>
        <v>-99</v>
      </c>
      <c r="AM1256" s="5">
        <f t="shared" si="217"/>
        <v>135.43</v>
      </c>
      <c r="AN1256" s="5">
        <f t="shared" si="218"/>
        <v>0</v>
      </c>
      <c r="AO1256" s="30">
        <f t="shared" si="219"/>
        <v>0</v>
      </c>
      <c r="AP1256" s="30">
        <f t="shared" si="214"/>
        <v>0</v>
      </c>
      <c r="AQ1256" t="str">
        <f t="shared" si="215"/>
        <v>1978 - 1992</v>
      </c>
      <c r="AR1256" s="2">
        <f t="shared" si="216"/>
        <v>1984</v>
      </c>
      <c r="AS1256" s="2">
        <f t="shared" si="220"/>
        <v>-99</v>
      </c>
      <c r="AT1256" s="31" t="s">
        <v>50</v>
      </c>
      <c r="AU1256" s="31" t="s">
        <v>50</v>
      </c>
      <c r="AV1256" s="31" t="s">
        <v>66</v>
      </c>
      <c r="AW1256" s="31" t="s">
        <v>57</v>
      </c>
      <c r="AX1256" s="31" t="s">
        <v>50</v>
      </c>
      <c r="AY1256" s="31" t="s">
        <v>50</v>
      </c>
      <c r="AZ1256" s="31" t="s">
        <v>77</v>
      </c>
      <c r="BA1256" s="31" t="s">
        <v>12434</v>
      </c>
      <c r="BB1256" s="31" t="s">
        <v>50</v>
      </c>
      <c r="BC1256" s="31" t="s">
        <v>50</v>
      </c>
      <c r="BD1256" s="31" t="s">
        <v>50</v>
      </c>
      <c r="BE1256" s="31" t="s">
        <v>50</v>
      </c>
      <c r="BF1256" s="31" t="s">
        <v>50</v>
      </c>
    </row>
    <row r="1257" spans="1:58" ht="45" x14ac:dyDescent="0.25">
      <c r="A1257" s="31" t="s">
        <v>4288</v>
      </c>
      <c r="B1257" s="31" t="s">
        <v>49</v>
      </c>
      <c r="C1257" s="32">
        <v>5</v>
      </c>
      <c r="D1257" s="31" t="s">
        <v>53</v>
      </c>
      <c r="E1257" s="31" t="s">
        <v>70</v>
      </c>
      <c r="F1257" s="31" t="s">
        <v>71</v>
      </c>
      <c r="G1257" s="31" t="s">
        <v>50</v>
      </c>
      <c r="H1257" s="31" t="s">
        <v>50</v>
      </c>
      <c r="I1257" s="31" t="s">
        <v>53</v>
      </c>
      <c r="J1257" s="31" t="s">
        <v>54</v>
      </c>
      <c r="K1257" s="31" t="s">
        <v>54</v>
      </c>
      <c r="L1257" s="31" t="s">
        <v>55</v>
      </c>
      <c r="M1257" s="31" t="s">
        <v>72</v>
      </c>
      <c r="N1257" s="31" t="s">
        <v>50</v>
      </c>
      <c r="O1257" s="31" t="s">
        <v>57</v>
      </c>
      <c r="P1257" s="31" t="s">
        <v>50</v>
      </c>
      <c r="Q1257" s="31" t="s">
        <v>205</v>
      </c>
      <c r="R1257" s="31" t="s">
        <v>74</v>
      </c>
      <c r="S1257" s="31" t="s">
        <v>59</v>
      </c>
      <c r="T1257" s="31" t="s">
        <v>60</v>
      </c>
      <c r="U1257" s="31" t="s">
        <v>60</v>
      </c>
      <c r="V1257" s="31" t="s">
        <v>66</v>
      </c>
      <c r="W1257" s="31" t="s">
        <v>50</v>
      </c>
      <c r="X1257" s="31" t="s">
        <v>50</v>
      </c>
      <c r="Y1257" s="31" t="s">
        <v>50</v>
      </c>
      <c r="Z1257" s="31" t="s">
        <v>62</v>
      </c>
      <c r="AA1257" s="31" t="s">
        <v>50</v>
      </c>
      <c r="AB1257" s="31" t="s">
        <v>50</v>
      </c>
      <c r="AC1257" s="31" t="s">
        <v>11850</v>
      </c>
      <c r="AD1257" s="31" t="s">
        <v>72</v>
      </c>
      <c r="AE1257" s="2">
        <f t="shared" si="210"/>
        <v>36</v>
      </c>
      <c r="AF1257" s="31" t="s">
        <v>52</v>
      </c>
      <c r="AG1257" s="31" t="s">
        <v>129</v>
      </c>
      <c r="AH1257" s="31" t="s">
        <v>77</v>
      </c>
      <c r="AI1257" s="31" t="s">
        <v>12435</v>
      </c>
      <c r="AJ1257" s="31">
        <f t="shared" si="211"/>
        <v>0</v>
      </c>
      <c r="AK1257" s="34">
        <f t="shared" si="212"/>
        <v>-99</v>
      </c>
      <c r="AL1257" s="30">
        <f t="shared" si="213"/>
        <v>-99</v>
      </c>
      <c r="AM1257" s="5">
        <f t="shared" si="217"/>
        <v>135.43</v>
      </c>
      <c r="AN1257" s="5">
        <f t="shared" si="218"/>
        <v>0</v>
      </c>
      <c r="AO1257" s="30">
        <f t="shared" si="219"/>
        <v>0</v>
      </c>
      <c r="AP1257" s="30">
        <f t="shared" si="214"/>
        <v>0</v>
      </c>
      <c r="AQ1257" t="str">
        <f t="shared" si="215"/>
        <v>1978 - 1992</v>
      </c>
      <c r="AR1257" s="2">
        <f t="shared" si="216"/>
        <v>1984</v>
      </c>
      <c r="AS1257" s="2">
        <f t="shared" si="220"/>
        <v>-99</v>
      </c>
      <c r="AT1257" s="31" t="s">
        <v>50</v>
      </c>
      <c r="AU1257" s="31" t="s">
        <v>50</v>
      </c>
      <c r="AV1257" s="31" t="s">
        <v>66</v>
      </c>
      <c r="AW1257" s="31" t="s">
        <v>57</v>
      </c>
      <c r="AX1257" s="31" t="s">
        <v>50</v>
      </c>
      <c r="AY1257" s="31" t="s">
        <v>50</v>
      </c>
      <c r="AZ1257" s="31" t="s">
        <v>77</v>
      </c>
      <c r="BA1257" s="31" t="s">
        <v>12435</v>
      </c>
      <c r="BB1257" s="31" t="s">
        <v>50</v>
      </c>
      <c r="BC1257" s="31" t="s">
        <v>50</v>
      </c>
      <c r="BD1257" s="31" t="s">
        <v>50</v>
      </c>
      <c r="BE1257" s="31" t="s">
        <v>50</v>
      </c>
      <c r="BF1257" s="31" t="s">
        <v>50</v>
      </c>
    </row>
    <row r="1258" spans="1:58" ht="45" x14ac:dyDescent="0.25">
      <c r="A1258" s="31" t="s">
        <v>4288</v>
      </c>
      <c r="B1258" s="31" t="s">
        <v>49</v>
      </c>
      <c r="C1258" s="32">
        <v>6</v>
      </c>
      <c r="D1258" s="31" t="s">
        <v>53</v>
      </c>
      <c r="E1258" s="31" t="s">
        <v>70</v>
      </c>
      <c r="F1258" s="31" t="s">
        <v>71</v>
      </c>
      <c r="G1258" s="31" t="s">
        <v>50</v>
      </c>
      <c r="H1258" s="31" t="s">
        <v>50</v>
      </c>
      <c r="I1258" s="31" t="s">
        <v>53</v>
      </c>
      <c r="J1258" s="31" t="s">
        <v>54</v>
      </c>
      <c r="K1258" s="31" t="s">
        <v>54</v>
      </c>
      <c r="L1258" s="31" t="s">
        <v>55</v>
      </c>
      <c r="M1258" s="31" t="s">
        <v>72</v>
      </c>
      <c r="N1258" s="31" t="s">
        <v>50</v>
      </c>
      <c r="O1258" s="31" t="s">
        <v>57</v>
      </c>
      <c r="P1258" s="31" t="s">
        <v>50</v>
      </c>
      <c r="Q1258" s="31" t="s">
        <v>205</v>
      </c>
      <c r="R1258" s="31" t="s">
        <v>74</v>
      </c>
      <c r="S1258" s="31" t="s">
        <v>59</v>
      </c>
      <c r="T1258" s="31" t="s">
        <v>60</v>
      </c>
      <c r="U1258" s="31" t="s">
        <v>60</v>
      </c>
      <c r="V1258" s="31" t="s">
        <v>66</v>
      </c>
      <c r="W1258" s="31" t="s">
        <v>50</v>
      </c>
      <c r="X1258" s="31" t="s">
        <v>50</v>
      </c>
      <c r="Y1258" s="31" t="s">
        <v>50</v>
      </c>
      <c r="Z1258" s="31" t="s">
        <v>62</v>
      </c>
      <c r="AA1258" s="31" t="s">
        <v>50</v>
      </c>
      <c r="AB1258" s="31" t="s">
        <v>50</v>
      </c>
      <c r="AC1258" s="31" t="s">
        <v>11850</v>
      </c>
      <c r="AD1258" s="31" t="s">
        <v>72</v>
      </c>
      <c r="AE1258" s="2">
        <f t="shared" si="210"/>
        <v>36</v>
      </c>
      <c r="AF1258" s="31" t="s">
        <v>52</v>
      </c>
      <c r="AG1258" s="31" t="s">
        <v>129</v>
      </c>
      <c r="AH1258" s="31" t="s">
        <v>77</v>
      </c>
      <c r="AI1258" s="31" t="s">
        <v>11851</v>
      </c>
      <c r="AJ1258" s="31">
        <f t="shared" si="211"/>
        <v>0</v>
      </c>
      <c r="AK1258" s="34">
        <f t="shared" si="212"/>
        <v>-99</v>
      </c>
      <c r="AL1258" s="30">
        <f t="shared" si="213"/>
        <v>-99</v>
      </c>
      <c r="AM1258" s="5">
        <f t="shared" si="217"/>
        <v>135.43</v>
      </c>
      <c r="AN1258" s="5">
        <f t="shared" si="218"/>
        <v>0</v>
      </c>
      <c r="AO1258" s="30">
        <f t="shared" si="219"/>
        <v>0</v>
      </c>
      <c r="AP1258" s="30">
        <f t="shared" si="214"/>
        <v>0</v>
      </c>
      <c r="AQ1258" t="str">
        <f t="shared" si="215"/>
        <v>1978 - 1992</v>
      </c>
      <c r="AR1258" s="2">
        <f t="shared" si="216"/>
        <v>1984</v>
      </c>
      <c r="AS1258" s="2">
        <f t="shared" si="220"/>
        <v>-99</v>
      </c>
      <c r="AT1258" s="31" t="s">
        <v>50</v>
      </c>
      <c r="AU1258" s="31" t="s">
        <v>50</v>
      </c>
      <c r="AV1258" s="31" t="s">
        <v>66</v>
      </c>
      <c r="AW1258" s="31" t="s">
        <v>57</v>
      </c>
      <c r="AX1258" s="31" t="s">
        <v>50</v>
      </c>
      <c r="AY1258" s="31" t="s">
        <v>50</v>
      </c>
      <c r="AZ1258" s="31" t="s">
        <v>77</v>
      </c>
      <c r="BA1258" s="31" t="s">
        <v>11851</v>
      </c>
      <c r="BB1258" s="31" t="s">
        <v>50</v>
      </c>
      <c r="BC1258" s="31" t="s">
        <v>50</v>
      </c>
      <c r="BD1258" s="31" t="s">
        <v>50</v>
      </c>
      <c r="BE1258" s="31" t="s">
        <v>50</v>
      </c>
      <c r="BF1258" s="31" t="s">
        <v>50</v>
      </c>
    </row>
    <row r="1259" spans="1:58" ht="45" x14ac:dyDescent="0.25">
      <c r="A1259" s="31" t="s">
        <v>4288</v>
      </c>
      <c r="B1259" s="31" t="s">
        <v>49</v>
      </c>
      <c r="C1259" s="32">
        <v>8</v>
      </c>
      <c r="D1259" s="31" t="s">
        <v>53</v>
      </c>
      <c r="E1259" s="31" t="s">
        <v>70</v>
      </c>
      <c r="F1259" s="31" t="s">
        <v>71</v>
      </c>
      <c r="G1259" s="31" t="s">
        <v>50</v>
      </c>
      <c r="H1259" s="31" t="s">
        <v>50</v>
      </c>
      <c r="I1259" s="31" t="s">
        <v>53</v>
      </c>
      <c r="J1259" s="31" t="s">
        <v>54</v>
      </c>
      <c r="K1259" s="31" t="s">
        <v>54</v>
      </c>
      <c r="L1259" s="31" t="s">
        <v>55</v>
      </c>
      <c r="M1259" s="31" t="s">
        <v>51</v>
      </c>
      <c r="N1259" s="31" t="s">
        <v>50</v>
      </c>
      <c r="O1259" s="31" t="s">
        <v>57</v>
      </c>
      <c r="P1259" s="31" t="s">
        <v>50</v>
      </c>
      <c r="Q1259" s="31" t="s">
        <v>205</v>
      </c>
      <c r="R1259" s="31" t="s">
        <v>74</v>
      </c>
      <c r="S1259" s="31" t="s">
        <v>59</v>
      </c>
      <c r="T1259" s="31" t="s">
        <v>60</v>
      </c>
      <c r="U1259" s="31" t="s">
        <v>60</v>
      </c>
      <c r="V1259" s="31" t="s">
        <v>66</v>
      </c>
      <c r="W1259" s="31" t="s">
        <v>50</v>
      </c>
      <c r="X1259" s="31" t="s">
        <v>50</v>
      </c>
      <c r="Y1259" s="31" t="s">
        <v>50</v>
      </c>
      <c r="Z1259" s="31" t="s">
        <v>62</v>
      </c>
      <c r="AA1259" s="31" t="s">
        <v>50</v>
      </c>
      <c r="AB1259" s="31" t="s">
        <v>50</v>
      </c>
      <c r="AC1259" s="31" t="s">
        <v>11850</v>
      </c>
      <c r="AD1259" s="31" t="s">
        <v>72</v>
      </c>
      <c r="AE1259" s="2">
        <f t="shared" si="210"/>
        <v>36</v>
      </c>
      <c r="AF1259" s="31" t="s">
        <v>52</v>
      </c>
      <c r="AG1259" s="31" t="s">
        <v>129</v>
      </c>
      <c r="AH1259" s="31" t="s">
        <v>77</v>
      </c>
      <c r="AI1259" s="31" t="s">
        <v>11852</v>
      </c>
      <c r="AJ1259" s="31">
        <f t="shared" si="211"/>
        <v>0</v>
      </c>
      <c r="AK1259" s="34">
        <f t="shared" si="212"/>
        <v>-99</v>
      </c>
      <c r="AL1259" s="30">
        <f t="shared" si="213"/>
        <v>-99</v>
      </c>
      <c r="AM1259" s="5">
        <f t="shared" si="217"/>
        <v>135.43</v>
      </c>
      <c r="AN1259" s="5">
        <f t="shared" si="218"/>
        <v>0</v>
      </c>
      <c r="AO1259" s="30">
        <f t="shared" si="219"/>
        <v>0</v>
      </c>
      <c r="AP1259" s="30">
        <f t="shared" si="214"/>
        <v>0</v>
      </c>
      <c r="AQ1259" t="str">
        <f t="shared" si="215"/>
        <v>1978 - 1992</v>
      </c>
      <c r="AR1259" s="2">
        <f t="shared" si="216"/>
        <v>1984</v>
      </c>
      <c r="AS1259" s="2">
        <f t="shared" si="220"/>
        <v>-99</v>
      </c>
      <c r="AT1259" s="31" t="s">
        <v>50</v>
      </c>
      <c r="AU1259" s="31" t="s">
        <v>50</v>
      </c>
      <c r="AV1259" s="31" t="s">
        <v>66</v>
      </c>
      <c r="AW1259" s="31" t="s">
        <v>57</v>
      </c>
      <c r="AX1259" s="31" t="s">
        <v>50</v>
      </c>
      <c r="AY1259" s="31" t="s">
        <v>50</v>
      </c>
      <c r="AZ1259" s="31" t="s">
        <v>77</v>
      </c>
      <c r="BA1259" s="31" t="s">
        <v>11852</v>
      </c>
      <c r="BB1259" s="31" t="s">
        <v>50</v>
      </c>
      <c r="BC1259" s="31" t="s">
        <v>50</v>
      </c>
      <c r="BD1259" s="31" t="s">
        <v>50</v>
      </c>
      <c r="BE1259" s="31" t="s">
        <v>50</v>
      </c>
      <c r="BF1259" s="31" t="s">
        <v>50</v>
      </c>
    </row>
    <row r="1260" spans="1:58" ht="45" x14ac:dyDescent="0.25">
      <c r="A1260" s="31" t="s">
        <v>4288</v>
      </c>
      <c r="B1260" s="31" t="s">
        <v>49</v>
      </c>
      <c r="C1260" s="32">
        <v>9</v>
      </c>
      <c r="D1260" s="31" t="s">
        <v>53</v>
      </c>
      <c r="E1260" s="31" t="s">
        <v>70</v>
      </c>
      <c r="F1260" s="31" t="s">
        <v>71</v>
      </c>
      <c r="G1260" s="31" t="s">
        <v>50</v>
      </c>
      <c r="H1260" s="31" t="s">
        <v>50</v>
      </c>
      <c r="I1260" s="31" t="s">
        <v>53</v>
      </c>
      <c r="J1260" s="31" t="s">
        <v>54</v>
      </c>
      <c r="K1260" s="31" t="s">
        <v>54</v>
      </c>
      <c r="L1260" s="31" t="s">
        <v>55</v>
      </c>
      <c r="M1260" s="31" t="s">
        <v>85</v>
      </c>
      <c r="N1260" s="31" t="s">
        <v>50</v>
      </c>
      <c r="O1260" s="31" t="s">
        <v>57</v>
      </c>
      <c r="P1260" s="31" t="s">
        <v>50</v>
      </c>
      <c r="Q1260" s="31" t="s">
        <v>205</v>
      </c>
      <c r="R1260" s="31" t="s">
        <v>74</v>
      </c>
      <c r="S1260" s="31" t="s">
        <v>59</v>
      </c>
      <c r="T1260" s="31" t="s">
        <v>60</v>
      </c>
      <c r="U1260" s="31" t="s">
        <v>60</v>
      </c>
      <c r="V1260" s="31" t="s">
        <v>66</v>
      </c>
      <c r="W1260" s="31" t="s">
        <v>50</v>
      </c>
      <c r="X1260" s="31" t="s">
        <v>50</v>
      </c>
      <c r="Y1260" s="31" t="s">
        <v>50</v>
      </c>
      <c r="Z1260" s="31" t="s">
        <v>62</v>
      </c>
      <c r="AA1260" s="31" t="s">
        <v>50</v>
      </c>
      <c r="AB1260" s="31" t="s">
        <v>50</v>
      </c>
      <c r="AC1260" s="31" t="s">
        <v>11850</v>
      </c>
      <c r="AD1260" s="31" t="s">
        <v>72</v>
      </c>
      <c r="AE1260" s="2">
        <f t="shared" si="210"/>
        <v>36</v>
      </c>
      <c r="AF1260" s="31" t="s">
        <v>52</v>
      </c>
      <c r="AG1260" s="31" t="s">
        <v>129</v>
      </c>
      <c r="AH1260" s="31" t="s">
        <v>77</v>
      </c>
      <c r="AI1260" s="31" t="s">
        <v>12436</v>
      </c>
      <c r="AJ1260" s="31">
        <f t="shared" si="211"/>
        <v>0</v>
      </c>
      <c r="AK1260" s="34">
        <f t="shared" si="212"/>
        <v>-99</v>
      </c>
      <c r="AL1260" s="30">
        <f t="shared" si="213"/>
        <v>-99</v>
      </c>
      <c r="AM1260" s="5">
        <f t="shared" si="217"/>
        <v>135.43</v>
      </c>
      <c r="AN1260" s="5">
        <f t="shared" si="218"/>
        <v>0</v>
      </c>
      <c r="AO1260" s="30">
        <f t="shared" si="219"/>
        <v>0</v>
      </c>
      <c r="AP1260" s="30">
        <f t="shared" si="214"/>
        <v>0</v>
      </c>
      <c r="AQ1260" t="str">
        <f t="shared" si="215"/>
        <v>1978 - 1992</v>
      </c>
      <c r="AR1260" s="2">
        <f t="shared" si="216"/>
        <v>1984</v>
      </c>
      <c r="AS1260" s="2">
        <f t="shared" si="220"/>
        <v>-99</v>
      </c>
      <c r="AT1260" s="31" t="s">
        <v>50</v>
      </c>
      <c r="AU1260" s="31" t="s">
        <v>50</v>
      </c>
      <c r="AV1260" s="31" t="s">
        <v>66</v>
      </c>
      <c r="AW1260" s="31" t="s">
        <v>57</v>
      </c>
      <c r="AX1260" s="31" t="s">
        <v>50</v>
      </c>
      <c r="AY1260" s="31" t="s">
        <v>50</v>
      </c>
      <c r="AZ1260" s="31" t="s">
        <v>77</v>
      </c>
      <c r="BA1260" s="31" t="s">
        <v>12436</v>
      </c>
      <c r="BB1260" s="31" t="s">
        <v>50</v>
      </c>
      <c r="BC1260" s="31" t="s">
        <v>50</v>
      </c>
      <c r="BD1260" s="31" t="s">
        <v>50</v>
      </c>
      <c r="BE1260" s="31" t="s">
        <v>50</v>
      </c>
      <c r="BF1260" s="31" t="s">
        <v>50</v>
      </c>
    </row>
    <row r="1261" spans="1:58" ht="45" x14ac:dyDescent="0.25">
      <c r="A1261" s="31" t="s">
        <v>732</v>
      </c>
      <c r="B1261" s="31" t="s">
        <v>49</v>
      </c>
      <c r="C1261" s="32">
        <v>5</v>
      </c>
      <c r="D1261" s="31" t="s">
        <v>50</v>
      </c>
      <c r="E1261" s="31" t="s">
        <v>570</v>
      </c>
      <c r="F1261" s="31" t="s">
        <v>116</v>
      </c>
      <c r="G1261" s="31" t="s">
        <v>50</v>
      </c>
      <c r="H1261" s="31" t="s">
        <v>50</v>
      </c>
      <c r="I1261" s="31" t="s">
        <v>304</v>
      </c>
      <c r="J1261" s="31" t="s">
        <v>54</v>
      </c>
      <c r="K1261" s="31" t="s">
        <v>54</v>
      </c>
      <c r="L1261" s="31" t="s">
        <v>55</v>
      </c>
      <c r="M1261" s="31" t="s">
        <v>84</v>
      </c>
      <c r="N1261" s="31" t="s">
        <v>50</v>
      </c>
      <c r="O1261" s="31" t="s">
        <v>57</v>
      </c>
      <c r="P1261" s="31" t="s">
        <v>50</v>
      </c>
      <c r="Q1261" s="31" t="s">
        <v>50</v>
      </c>
      <c r="R1261" s="31" t="s">
        <v>74</v>
      </c>
      <c r="S1261" s="31" t="s">
        <v>59</v>
      </c>
      <c r="T1261" s="31" t="s">
        <v>60</v>
      </c>
      <c r="U1261" s="31" t="s">
        <v>60</v>
      </c>
      <c r="V1261" s="31" t="s">
        <v>66</v>
      </c>
      <c r="W1261" s="31" t="s">
        <v>50</v>
      </c>
      <c r="X1261" s="31" t="s">
        <v>50</v>
      </c>
      <c r="Y1261" s="31" t="s">
        <v>50</v>
      </c>
      <c r="Z1261" s="31" t="s">
        <v>62</v>
      </c>
      <c r="AA1261" s="31" t="s">
        <v>50</v>
      </c>
      <c r="AB1261" s="31" t="s">
        <v>50</v>
      </c>
      <c r="AC1261" s="31" t="s">
        <v>87</v>
      </c>
      <c r="AD1261" s="31" t="s">
        <v>72</v>
      </c>
      <c r="AE1261" s="2">
        <f t="shared" si="210"/>
        <v>36</v>
      </c>
      <c r="AF1261" s="31" t="s">
        <v>191</v>
      </c>
      <c r="AG1261" s="31" t="s">
        <v>76</v>
      </c>
      <c r="AH1261" s="31" t="s">
        <v>152</v>
      </c>
      <c r="AI1261" s="31" t="s">
        <v>736</v>
      </c>
      <c r="AJ1261" s="31">
        <f t="shared" si="211"/>
        <v>0</v>
      </c>
      <c r="AK1261" s="34">
        <f t="shared" si="212"/>
        <v>-99</v>
      </c>
      <c r="AL1261" s="30">
        <f t="shared" si="213"/>
        <v>-99</v>
      </c>
      <c r="AM1261" s="5">
        <f t="shared" si="217"/>
        <v>457.61</v>
      </c>
      <c r="AN1261" s="5">
        <f t="shared" si="218"/>
        <v>0</v>
      </c>
      <c r="AO1261" s="30">
        <f t="shared" si="219"/>
        <v>0</v>
      </c>
      <c r="AP1261" s="30">
        <f t="shared" si="214"/>
        <v>0</v>
      </c>
      <c r="AQ1261" t="str">
        <f t="shared" si="215"/>
        <v>1993 - 2001</v>
      </c>
      <c r="AR1261" s="2">
        <f t="shared" si="216"/>
        <v>1995</v>
      </c>
      <c r="AS1261" s="2">
        <f t="shared" si="220"/>
        <v>-99</v>
      </c>
      <c r="AT1261" s="31" t="s">
        <v>217</v>
      </c>
      <c r="AU1261" s="31" t="s">
        <v>50</v>
      </c>
      <c r="AV1261" s="31" t="s">
        <v>66</v>
      </c>
      <c r="AW1261" s="31" t="s">
        <v>57</v>
      </c>
      <c r="AX1261" s="31" t="s">
        <v>101</v>
      </c>
      <c r="AY1261" s="31" t="s">
        <v>68</v>
      </c>
      <c r="AZ1261" s="31" t="s">
        <v>152</v>
      </c>
      <c r="BA1261" s="31" t="s">
        <v>736</v>
      </c>
      <c r="BB1261" s="31" t="s">
        <v>399</v>
      </c>
      <c r="BC1261" s="31" t="s">
        <v>129</v>
      </c>
      <c r="BD1261" s="31" t="s">
        <v>50</v>
      </c>
      <c r="BE1261" s="31" t="s">
        <v>50</v>
      </c>
      <c r="BF1261" s="31" t="s">
        <v>50</v>
      </c>
    </row>
    <row r="1262" spans="1:58" ht="45" x14ac:dyDescent="0.25">
      <c r="A1262" s="31" t="s">
        <v>4341</v>
      </c>
      <c r="B1262" s="31" t="s">
        <v>49</v>
      </c>
      <c r="C1262" s="32">
        <v>4</v>
      </c>
      <c r="D1262" s="31" t="s">
        <v>53</v>
      </c>
      <c r="E1262" s="31" t="s">
        <v>85</v>
      </c>
      <c r="F1262" s="31" t="s">
        <v>70</v>
      </c>
      <c r="G1262" s="31" t="s">
        <v>50</v>
      </c>
      <c r="H1262" s="31" t="s">
        <v>50</v>
      </c>
      <c r="I1262" s="31" t="s">
        <v>53</v>
      </c>
      <c r="J1262" s="31" t="s">
        <v>54</v>
      </c>
      <c r="K1262" s="31" t="s">
        <v>54</v>
      </c>
      <c r="L1262" s="31" t="s">
        <v>55</v>
      </c>
      <c r="M1262" s="31" t="s">
        <v>51</v>
      </c>
      <c r="N1262" s="31" t="s">
        <v>50</v>
      </c>
      <c r="O1262" s="31" t="s">
        <v>57</v>
      </c>
      <c r="P1262" s="31" t="s">
        <v>50</v>
      </c>
      <c r="Q1262" s="31" t="s">
        <v>50</v>
      </c>
      <c r="R1262" s="31" t="s">
        <v>86</v>
      </c>
      <c r="S1262" s="31" t="s">
        <v>59</v>
      </c>
      <c r="T1262" s="31" t="s">
        <v>60</v>
      </c>
      <c r="U1262" s="31" t="s">
        <v>60</v>
      </c>
      <c r="V1262" s="31" t="s">
        <v>66</v>
      </c>
      <c r="W1262" s="31" t="s">
        <v>50</v>
      </c>
      <c r="X1262" s="31" t="s">
        <v>50</v>
      </c>
      <c r="Y1262" s="31" t="s">
        <v>50</v>
      </c>
      <c r="Z1262" s="31" t="s">
        <v>62</v>
      </c>
      <c r="AA1262" s="31" t="s">
        <v>50</v>
      </c>
      <c r="AB1262" s="31" t="s">
        <v>50</v>
      </c>
      <c r="AC1262" s="31" t="s">
        <v>87</v>
      </c>
      <c r="AD1262" s="31" t="s">
        <v>72</v>
      </c>
      <c r="AE1262" s="2">
        <f t="shared" si="210"/>
        <v>36</v>
      </c>
      <c r="AF1262" s="31" t="s">
        <v>52</v>
      </c>
      <c r="AG1262" s="31" t="s">
        <v>129</v>
      </c>
      <c r="AH1262" s="31" t="s">
        <v>231</v>
      </c>
      <c r="AI1262" s="31" t="s">
        <v>12437</v>
      </c>
      <c r="AJ1262" s="31">
        <f t="shared" si="211"/>
        <v>0</v>
      </c>
      <c r="AK1262" s="34">
        <f t="shared" si="212"/>
        <v>-99</v>
      </c>
      <c r="AL1262" s="30">
        <f t="shared" si="213"/>
        <v>-99</v>
      </c>
      <c r="AM1262" s="5">
        <f t="shared" si="217"/>
        <v>100.64</v>
      </c>
      <c r="AN1262" s="5">
        <f t="shared" si="218"/>
        <v>0</v>
      </c>
      <c r="AO1262" s="30">
        <f t="shared" si="219"/>
        <v>0</v>
      </c>
      <c r="AP1262" s="30">
        <f t="shared" si="214"/>
        <v>0</v>
      </c>
      <c r="AQ1262" t="str">
        <f t="shared" si="215"/>
        <v>2006 - 2009</v>
      </c>
      <c r="AR1262" s="2">
        <f t="shared" si="216"/>
        <v>2006</v>
      </c>
      <c r="AS1262" s="2">
        <f t="shared" si="220"/>
        <v>-99</v>
      </c>
      <c r="AT1262" s="31" t="s">
        <v>50</v>
      </c>
      <c r="AU1262" s="31" t="s">
        <v>50</v>
      </c>
      <c r="AV1262" s="31" t="s">
        <v>141</v>
      </c>
      <c r="AW1262" s="31" t="s">
        <v>86</v>
      </c>
      <c r="AX1262" s="31" t="s">
        <v>50</v>
      </c>
      <c r="AY1262" s="31" t="s">
        <v>50</v>
      </c>
      <c r="AZ1262" s="31" t="s">
        <v>231</v>
      </c>
      <c r="BA1262" s="31" t="s">
        <v>12437</v>
      </c>
      <c r="BB1262" s="31" t="s">
        <v>50</v>
      </c>
      <c r="BC1262" s="31" t="s">
        <v>50</v>
      </c>
      <c r="BD1262" s="31" t="s">
        <v>50</v>
      </c>
      <c r="BE1262" s="31" t="s">
        <v>50</v>
      </c>
      <c r="BF1262" s="31" t="s">
        <v>50</v>
      </c>
    </row>
    <row r="1263" spans="1:58" ht="45" x14ac:dyDescent="0.25">
      <c r="A1263" s="31" t="s">
        <v>1307</v>
      </c>
      <c r="B1263" s="31" t="s">
        <v>49</v>
      </c>
      <c r="C1263" s="32">
        <v>3</v>
      </c>
      <c r="D1263" s="31" t="s">
        <v>50</v>
      </c>
      <c r="E1263" s="31" t="s">
        <v>85</v>
      </c>
      <c r="F1263" s="31" t="s">
        <v>70</v>
      </c>
      <c r="G1263" s="31" t="s">
        <v>50</v>
      </c>
      <c r="H1263" s="31" t="s">
        <v>50</v>
      </c>
      <c r="I1263" s="31" t="s">
        <v>53</v>
      </c>
      <c r="J1263" s="31" t="s">
        <v>54</v>
      </c>
      <c r="K1263" s="31" t="s">
        <v>54</v>
      </c>
      <c r="L1263" s="31" t="s">
        <v>55</v>
      </c>
      <c r="M1263" s="31" t="s">
        <v>85</v>
      </c>
      <c r="N1263" s="31" t="s">
        <v>50</v>
      </c>
      <c r="O1263" s="31" t="s">
        <v>57</v>
      </c>
      <c r="P1263" s="31" t="s">
        <v>135</v>
      </c>
      <c r="Q1263" s="31" t="s">
        <v>50</v>
      </c>
      <c r="R1263" s="31" t="s">
        <v>58</v>
      </c>
      <c r="S1263" s="31" t="s">
        <v>53</v>
      </c>
      <c r="T1263" s="31" t="s">
        <v>60</v>
      </c>
      <c r="U1263" s="31" t="s">
        <v>60</v>
      </c>
      <c r="V1263" s="31" t="s">
        <v>60</v>
      </c>
      <c r="W1263" s="31" t="s">
        <v>50</v>
      </c>
      <c r="X1263" s="31" t="s">
        <v>366</v>
      </c>
      <c r="Y1263" s="31" t="s">
        <v>50</v>
      </c>
      <c r="Z1263" s="31" t="s">
        <v>62</v>
      </c>
      <c r="AA1263" s="31" t="s">
        <v>50</v>
      </c>
      <c r="AB1263" s="31" t="s">
        <v>50</v>
      </c>
      <c r="AC1263" s="31" t="s">
        <v>87</v>
      </c>
      <c r="AD1263" s="31" t="s">
        <v>72</v>
      </c>
      <c r="AE1263" s="2">
        <f t="shared" si="210"/>
        <v>36</v>
      </c>
      <c r="AF1263" s="31" t="s">
        <v>52</v>
      </c>
      <c r="AG1263" s="31" t="s">
        <v>129</v>
      </c>
      <c r="AH1263" s="31" t="s">
        <v>1084</v>
      </c>
      <c r="AI1263" s="31" t="s">
        <v>12438</v>
      </c>
      <c r="AJ1263" s="31">
        <f t="shared" si="211"/>
        <v>0</v>
      </c>
      <c r="AK1263" s="34">
        <f t="shared" si="212"/>
        <v>-99</v>
      </c>
      <c r="AL1263" s="30">
        <f t="shared" si="213"/>
        <v>-99</v>
      </c>
      <c r="AM1263" s="5">
        <f t="shared" si="217"/>
        <v>158.74</v>
      </c>
      <c r="AN1263" s="5">
        <f t="shared" si="218"/>
        <v>0</v>
      </c>
      <c r="AO1263" s="30">
        <f t="shared" si="219"/>
        <v>0</v>
      </c>
      <c r="AP1263" s="30">
        <f t="shared" si="214"/>
        <v>0</v>
      </c>
      <c r="AQ1263" t="str">
        <f t="shared" si="215"/>
        <v>1993 - 2001</v>
      </c>
      <c r="AR1263" s="2">
        <f t="shared" si="216"/>
        <v>1999</v>
      </c>
      <c r="AS1263" s="2">
        <f t="shared" si="220"/>
        <v>-99</v>
      </c>
      <c r="AT1263" s="31" t="s">
        <v>50</v>
      </c>
      <c r="AU1263" s="31" t="s">
        <v>50</v>
      </c>
      <c r="AV1263" s="31" t="s">
        <v>141</v>
      </c>
      <c r="AW1263" s="31" t="s">
        <v>86</v>
      </c>
      <c r="AX1263" s="31" t="s">
        <v>50</v>
      </c>
      <c r="AY1263" s="31" t="s">
        <v>50</v>
      </c>
      <c r="AZ1263" s="31" t="s">
        <v>1084</v>
      </c>
      <c r="BA1263" s="31" t="s">
        <v>12438</v>
      </c>
      <c r="BB1263" s="31" t="s">
        <v>50</v>
      </c>
      <c r="BC1263" s="31" t="s">
        <v>50</v>
      </c>
      <c r="BD1263" s="31" t="s">
        <v>50</v>
      </c>
      <c r="BE1263" s="31" t="s">
        <v>50</v>
      </c>
      <c r="BF1263" s="31" t="s">
        <v>50</v>
      </c>
    </row>
    <row r="1264" spans="1:58" ht="60" x14ac:dyDescent="0.25">
      <c r="A1264" s="31" t="s">
        <v>756</v>
      </c>
      <c r="B1264" s="31" t="s">
        <v>49</v>
      </c>
      <c r="C1264" s="32">
        <v>5</v>
      </c>
      <c r="D1264" s="31" t="s">
        <v>50</v>
      </c>
      <c r="E1264" s="31" t="s">
        <v>71</v>
      </c>
      <c r="F1264" s="31" t="s">
        <v>50</v>
      </c>
      <c r="G1264" s="31" t="s">
        <v>50</v>
      </c>
      <c r="H1264" s="31" t="s">
        <v>50</v>
      </c>
      <c r="I1264" s="31" t="s">
        <v>53</v>
      </c>
      <c r="J1264" s="31" t="s">
        <v>54</v>
      </c>
      <c r="K1264" s="31" t="s">
        <v>60</v>
      </c>
      <c r="L1264" s="31" t="s">
        <v>128</v>
      </c>
      <c r="M1264" s="31" t="s">
        <v>72</v>
      </c>
      <c r="N1264" s="31" t="s">
        <v>50</v>
      </c>
      <c r="O1264" s="31" t="s">
        <v>74</v>
      </c>
      <c r="P1264" s="31" t="s">
        <v>50</v>
      </c>
      <c r="Q1264" s="31" t="s">
        <v>50</v>
      </c>
      <c r="R1264" s="31" t="s">
        <v>50</v>
      </c>
      <c r="S1264" s="31" t="s">
        <v>50</v>
      </c>
      <c r="T1264" s="31" t="s">
        <v>60</v>
      </c>
      <c r="U1264" s="31" t="s">
        <v>60</v>
      </c>
      <c r="V1264" s="31" t="s">
        <v>60</v>
      </c>
      <c r="W1264" s="31" t="s">
        <v>50</v>
      </c>
      <c r="X1264" s="31" t="s">
        <v>50</v>
      </c>
      <c r="Y1264" s="31" t="s">
        <v>50</v>
      </c>
      <c r="Z1264" s="31" t="s">
        <v>62</v>
      </c>
      <c r="AA1264" s="31" t="s">
        <v>50</v>
      </c>
      <c r="AB1264" s="31" t="s">
        <v>50</v>
      </c>
      <c r="AC1264" s="31" t="s">
        <v>50</v>
      </c>
      <c r="AD1264" s="31" t="s">
        <v>72</v>
      </c>
      <c r="AE1264" s="2">
        <f t="shared" si="210"/>
        <v>36</v>
      </c>
      <c r="AF1264" s="31" t="s">
        <v>52</v>
      </c>
      <c r="AG1264" s="31" t="s">
        <v>129</v>
      </c>
      <c r="AH1264" s="31" t="s">
        <v>12439</v>
      </c>
      <c r="AI1264" s="31" t="s">
        <v>12440</v>
      </c>
      <c r="AJ1264" s="31">
        <f t="shared" si="211"/>
        <v>0</v>
      </c>
      <c r="AK1264" s="34">
        <f t="shared" si="212"/>
        <v>-99</v>
      </c>
      <c r="AL1264" s="30">
        <f t="shared" si="213"/>
        <v>-99</v>
      </c>
      <c r="AM1264" s="5">
        <f t="shared" si="217"/>
        <v>48.48</v>
      </c>
      <c r="AN1264" s="5">
        <f t="shared" si="218"/>
        <v>0</v>
      </c>
      <c r="AO1264" s="30">
        <f t="shared" si="219"/>
        <v>0</v>
      </c>
      <c r="AP1264" s="30">
        <f t="shared" si="214"/>
        <v>0</v>
      </c>
      <c r="AQ1264" t="str">
        <f t="shared" si="215"/>
        <v>1993 - 2001</v>
      </c>
      <c r="AR1264" s="2">
        <f t="shared" si="216"/>
        <v>1998</v>
      </c>
      <c r="AS1264" s="2">
        <f t="shared" si="220"/>
        <v>-99</v>
      </c>
      <c r="AT1264" s="31" t="s">
        <v>50</v>
      </c>
      <c r="AU1264" s="31" t="s">
        <v>50</v>
      </c>
      <c r="AV1264" s="31" t="s">
        <v>60</v>
      </c>
      <c r="AW1264" s="31" t="s">
        <v>50</v>
      </c>
      <c r="AX1264" s="31" t="s">
        <v>50</v>
      </c>
      <c r="AY1264" s="31" t="s">
        <v>50</v>
      </c>
      <c r="AZ1264" s="31" t="s">
        <v>50</v>
      </c>
      <c r="BA1264" s="31" t="s">
        <v>50</v>
      </c>
      <c r="BB1264" s="31" t="s">
        <v>50</v>
      </c>
      <c r="BC1264" s="31" t="s">
        <v>50</v>
      </c>
      <c r="BD1264" s="31" t="s">
        <v>50</v>
      </c>
      <c r="BE1264" s="31" t="s">
        <v>50</v>
      </c>
      <c r="BF1264" s="31" t="s">
        <v>50</v>
      </c>
    </row>
    <row r="1265" spans="1:58" ht="45" x14ac:dyDescent="0.25">
      <c r="A1265" s="31" t="s">
        <v>760</v>
      </c>
      <c r="B1265" s="31" t="s">
        <v>49</v>
      </c>
      <c r="C1265" s="32">
        <v>1</v>
      </c>
      <c r="D1265" s="31" t="s">
        <v>50</v>
      </c>
      <c r="E1265" s="31" t="s">
        <v>71</v>
      </c>
      <c r="F1265" s="31" t="s">
        <v>96</v>
      </c>
      <c r="G1265" s="31" t="s">
        <v>194</v>
      </c>
      <c r="H1265" s="31" t="s">
        <v>92</v>
      </c>
      <c r="I1265" s="31" t="s">
        <v>53</v>
      </c>
      <c r="J1265" s="31" t="s">
        <v>54</v>
      </c>
      <c r="K1265" s="31" t="s">
        <v>54</v>
      </c>
      <c r="L1265" s="31" t="s">
        <v>55</v>
      </c>
      <c r="M1265" s="31" t="s">
        <v>51</v>
      </c>
      <c r="N1265" s="31" t="s">
        <v>56</v>
      </c>
      <c r="O1265" s="31" t="s">
        <v>60</v>
      </c>
      <c r="P1265" s="31" t="s">
        <v>50</v>
      </c>
      <c r="Q1265" s="31" t="s">
        <v>98</v>
      </c>
      <c r="R1265" s="31" t="s">
        <v>58</v>
      </c>
      <c r="S1265" s="31" t="s">
        <v>53</v>
      </c>
      <c r="T1265" s="31" t="s">
        <v>60</v>
      </c>
      <c r="U1265" s="31" t="s">
        <v>60</v>
      </c>
      <c r="V1265" s="31" t="s">
        <v>66</v>
      </c>
      <c r="W1265" s="31" t="s">
        <v>50</v>
      </c>
      <c r="X1265" s="31" t="s">
        <v>116</v>
      </c>
      <c r="Y1265" s="31" t="s">
        <v>50</v>
      </c>
      <c r="Z1265" s="31" t="s">
        <v>62</v>
      </c>
      <c r="AA1265" s="31" t="s">
        <v>50</v>
      </c>
      <c r="AB1265" s="31" t="s">
        <v>50</v>
      </c>
      <c r="AC1265" s="31" t="s">
        <v>87</v>
      </c>
      <c r="AD1265" s="31" t="s">
        <v>72</v>
      </c>
      <c r="AE1265" s="2">
        <f t="shared" si="210"/>
        <v>36</v>
      </c>
      <c r="AF1265" s="31" t="s">
        <v>52</v>
      </c>
      <c r="AG1265" s="31" t="s">
        <v>129</v>
      </c>
      <c r="AH1265" s="31" t="s">
        <v>12441</v>
      </c>
      <c r="AI1265" s="31" t="s">
        <v>12442</v>
      </c>
      <c r="AJ1265" s="31">
        <f t="shared" si="211"/>
        <v>0</v>
      </c>
      <c r="AK1265" s="34">
        <f t="shared" si="212"/>
        <v>-99</v>
      </c>
      <c r="AL1265" s="30">
        <f t="shared" si="213"/>
        <v>-99</v>
      </c>
      <c r="AM1265" s="5">
        <f t="shared" si="217"/>
        <v>94.83</v>
      </c>
      <c r="AN1265" s="5">
        <f t="shared" si="218"/>
        <v>0</v>
      </c>
      <c r="AO1265" s="30">
        <f t="shared" si="219"/>
        <v>0</v>
      </c>
      <c r="AP1265" s="30">
        <f t="shared" si="214"/>
        <v>0</v>
      </c>
      <c r="AQ1265" t="str">
        <f t="shared" si="215"/>
        <v>Before 1978</v>
      </c>
      <c r="AR1265" s="2">
        <f t="shared" si="216"/>
        <v>1949</v>
      </c>
      <c r="AS1265" s="2">
        <f t="shared" si="220"/>
        <v>-99</v>
      </c>
      <c r="AT1265" s="31" t="s">
        <v>50</v>
      </c>
      <c r="AU1265" s="31" t="s">
        <v>50</v>
      </c>
      <c r="AV1265" s="31" t="s">
        <v>141</v>
      </c>
      <c r="AW1265" s="31" t="s">
        <v>86</v>
      </c>
      <c r="AX1265" s="31" t="s">
        <v>194</v>
      </c>
      <c r="AY1265" s="31" t="s">
        <v>179</v>
      </c>
      <c r="AZ1265" s="31" t="s">
        <v>12441</v>
      </c>
      <c r="BA1265" s="31" t="s">
        <v>12442</v>
      </c>
      <c r="BB1265" s="31" t="s">
        <v>50</v>
      </c>
      <c r="BC1265" s="31" t="s">
        <v>50</v>
      </c>
      <c r="BD1265" s="31" t="s">
        <v>50</v>
      </c>
      <c r="BE1265" s="31" t="s">
        <v>50</v>
      </c>
      <c r="BF1265" s="31" t="s">
        <v>50</v>
      </c>
    </row>
    <row r="1266" spans="1:58" ht="45" x14ac:dyDescent="0.25">
      <c r="A1266" s="31" t="s">
        <v>760</v>
      </c>
      <c r="B1266" s="31" t="s">
        <v>49</v>
      </c>
      <c r="C1266" s="32">
        <v>7</v>
      </c>
      <c r="D1266" s="31" t="s">
        <v>50</v>
      </c>
      <c r="E1266" s="31" t="s">
        <v>71</v>
      </c>
      <c r="F1266" s="31" t="s">
        <v>96</v>
      </c>
      <c r="G1266" s="31" t="s">
        <v>194</v>
      </c>
      <c r="H1266" s="31" t="s">
        <v>92</v>
      </c>
      <c r="I1266" s="31" t="s">
        <v>86</v>
      </c>
      <c r="J1266" s="31" t="s">
        <v>54</v>
      </c>
      <c r="K1266" s="31" t="s">
        <v>54</v>
      </c>
      <c r="L1266" s="31" t="s">
        <v>55</v>
      </c>
      <c r="M1266" s="31" t="s">
        <v>51</v>
      </c>
      <c r="N1266" s="31" t="s">
        <v>56</v>
      </c>
      <c r="O1266" s="31" t="s">
        <v>60</v>
      </c>
      <c r="P1266" s="31" t="s">
        <v>50</v>
      </c>
      <c r="Q1266" s="31" t="s">
        <v>98</v>
      </c>
      <c r="R1266" s="31" t="s">
        <v>58</v>
      </c>
      <c r="S1266" s="31" t="s">
        <v>53</v>
      </c>
      <c r="T1266" s="31" t="s">
        <v>60</v>
      </c>
      <c r="U1266" s="31" t="s">
        <v>60</v>
      </c>
      <c r="V1266" s="31" t="s">
        <v>66</v>
      </c>
      <c r="W1266" s="31" t="s">
        <v>50</v>
      </c>
      <c r="X1266" s="31" t="s">
        <v>116</v>
      </c>
      <c r="Y1266" s="31" t="s">
        <v>50</v>
      </c>
      <c r="Z1266" s="31" t="s">
        <v>62</v>
      </c>
      <c r="AA1266" s="31" t="s">
        <v>50</v>
      </c>
      <c r="AB1266" s="31" t="s">
        <v>50</v>
      </c>
      <c r="AC1266" s="31" t="s">
        <v>87</v>
      </c>
      <c r="AD1266" s="31" t="s">
        <v>72</v>
      </c>
      <c r="AE1266" s="2">
        <f t="shared" si="210"/>
        <v>36</v>
      </c>
      <c r="AF1266" s="31" t="s">
        <v>52</v>
      </c>
      <c r="AG1266" s="31" t="s">
        <v>129</v>
      </c>
      <c r="AH1266" s="31" t="s">
        <v>12441</v>
      </c>
      <c r="AI1266" s="31" t="s">
        <v>12443</v>
      </c>
      <c r="AJ1266" s="31">
        <f t="shared" si="211"/>
        <v>0</v>
      </c>
      <c r="AK1266" s="34">
        <f t="shared" si="212"/>
        <v>-99</v>
      </c>
      <c r="AL1266" s="30">
        <f t="shared" si="213"/>
        <v>-99</v>
      </c>
      <c r="AM1266" s="5">
        <f t="shared" si="217"/>
        <v>94.83</v>
      </c>
      <c r="AN1266" s="5">
        <f t="shared" si="218"/>
        <v>0</v>
      </c>
      <c r="AO1266" s="30">
        <f t="shared" si="219"/>
        <v>0</v>
      </c>
      <c r="AP1266" s="30">
        <f t="shared" si="214"/>
        <v>0</v>
      </c>
      <c r="AQ1266" t="str">
        <f t="shared" si="215"/>
        <v>Before 1978</v>
      </c>
      <c r="AR1266" s="2">
        <f t="shared" si="216"/>
        <v>1949</v>
      </c>
      <c r="AS1266" s="2">
        <f t="shared" si="220"/>
        <v>-99</v>
      </c>
      <c r="AT1266" s="31" t="s">
        <v>50</v>
      </c>
      <c r="AU1266" s="31" t="s">
        <v>50</v>
      </c>
      <c r="AV1266" s="31" t="s">
        <v>66</v>
      </c>
      <c r="AW1266" s="31" t="s">
        <v>57</v>
      </c>
      <c r="AX1266" s="31" t="s">
        <v>194</v>
      </c>
      <c r="AY1266" s="31" t="s">
        <v>179</v>
      </c>
      <c r="AZ1266" s="31" t="s">
        <v>12441</v>
      </c>
      <c r="BA1266" s="31" t="s">
        <v>12443</v>
      </c>
      <c r="BB1266" s="31" t="s">
        <v>50</v>
      </c>
      <c r="BC1266" s="31" t="s">
        <v>50</v>
      </c>
      <c r="BD1266" s="31" t="s">
        <v>50</v>
      </c>
      <c r="BE1266" s="31" t="s">
        <v>50</v>
      </c>
      <c r="BF1266" s="31" t="s">
        <v>50</v>
      </c>
    </row>
    <row r="1267" spans="1:58" ht="45" x14ac:dyDescent="0.25">
      <c r="A1267" s="31" t="s">
        <v>764</v>
      </c>
      <c r="B1267" s="31" t="s">
        <v>49</v>
      </c>
      <c r="C1267" s="32">
        <v>4</v>
      </c>
      <c r="D1267" s="31" t="s">
        <v>50</v>
      </c>
      <c r="E1267" s="31" t="s">
        <v>70</v>
      </c>
      <c r="F1267" s="31" t="s">
        <v>71</v>
      </c>
      <c r="G1267" s="31" t="s">
        <v>50</v>
      </c>
      <c r="H1267" s="31" t="s">
        <v>50</v>
      </c>
      <c r="I1267" s="31" t="s">
        <v>53</v>
      </c>
      <c r="J1267" s="31" t="s">
        <v>54</v>
      </c>
      <c r="K1267" s="31" t="s">
        <v>54</v>
      </c>
      <c r="L1267" s="31" t="s">
        <v>55</v>
      </c>
      <c r="M1267" s="31" t="s">
        <v>51</v>
      </c>
      <c r="N1267" s="31" t="s">
        <v>50</v>
      </c>
      <c r="O1267" s="31" t="s">
        <v>57</v>
      </c>
      <c r="P1267" s="31" t="s">
        <v>50</v>
      </c>
      <c r="Q1267" s="31" t="s">
        <v>752</v>
      </c>
      <c r="R1267" s="31" t="s">
        <v>58</v>
      </c>
      <c r="S1267" s="31" t="s">
        <v>53</v>
      </c>
      <c r="T1267" s="31" t="s">
        <v>60</v>
      </c>
      <c r="U1267" s="31" t="s">
        <v>60</v>
      </c>
      <c r="V1267" s="31" t="s">
        <v>66</v>
      </c>
      <c r="W1267" s="31" t="s">
        <v>50</v>
      </c>
      <c r="X1267" s="31" t="s">
        <v>116</v>
      </c>
      <c r="Y1267" s="31" t="s">
        <v>50</v>
      </c>
      <c r="Z1267" s="31" t="s">
        <v>62</v>
      </c>
      <c r="AA1267" s="31" t="s">
        <v>50</v>
      </c>
      <c r="AB1267" s="31" t="s">
        <v>50</v>
      </c>
      <c r="AC1267" s="31" t="s">
        <v>63</v>
      </c>
      <c r="AD1267" s="31" t="s">
        <v>72</v>
      </c>
      <c r="AE1267" s="2">
        <f t="shared" si="210"/>
        <v>36</v>
      </c>
      <c r="AF1267" s="31" t="s">
        <v>52</v>
      </c>
      <c r="AG1267" s="31" t="s">
        <v>129</v>
      </c>
      <c r="AH1267" s="31" t="s">
        <v>765</v>
      </c>
      <c r="AI1267" s="31" t="s">
        <v>766</v>
      </c>
      <c r="AJ1267" s="31">
        <f t="shared" si="211"/>
        <v>2</v>
      </c>
      <c r="AK1267" s="34">
        <f t="shared" si="212"/>
        <v>22</v>
      </c>
      <c r="AL1267" s="30">
        <f t="shared" si="213"/>
        <v>22</v>
      </c>
      <c r="AM1267" s="5">
        <f t="shared" si="217"/>
        <v>457.61</v>
      </c>
      <c r="AN1267" s="5">
        <f t="shared" si="218"/>
        <v>72</v>
      </c>
      <c r="AO1267" s="30">
        <f t="shared" si="219"/>
        <v>972</v>
      </c>
      <c r="AP1267" s="30">
        <f t="shared" si="214"/>
        <v>972</v>
      </c>
      <c r="AQ1267" t="str">
        <f t="shared" si="215"/>
        <v>Before 1978</v>
      </c>
      <c r="AR1267" s="2">
        <f t="shared" si="216"/>
        <v>1943</v>
      </c>
      <c r="AS1267" s="2">
        <f t="shared" si="220"/>
        <v>13.5</v>
      </c>
      <c r="AT1267" s="31" t="s">
        <v>468</v>
      </c>
      <c r="AU1267" s="31" t="s">
        <v>224</v>
      </c>
      <c r="AV1267" s="31" t="s">
        <v>66</v>
      </c>
      <c r="AW1267" s="31" t="s">
        <v>57</v>
      </c>
      <c r="AX1267" s="31" t="s">
        <v>463</v>
      </c>
      <c r="AY1267" s="31" t="s">
        <v>68</v>
      </c>
      <c r="AZ1267" s="31" t="s">
        <v>765</v>
      </c>
      <c r="BA1267" s="31" t="s">
        <v>766</v>
      </c>
      <c r="BB1267" s="31" t="s">
        <v>67</v>
      </c>
      <c r="BC1267" s="31" t="s">
        <v>53</v>
      </c>
      <c r="BD1267" s="31" t="s">
        <v>50</v>
      </c>
      <c r="BE1267" s="31" t="s">
        <v>50</v>
      </c>
      <c r="BF1267" s="31" t="s">
        <v>50</v>
      </c>
    </row>
    <row r="1268" spans="1:58" ht="45" x14ac:dyDescent="0.25">
      <c r="A1268" s="31" t="s">
        <v>4416</v>
      </c>
      <c r="B1268" s="31" t="s">
        <v>49</v>
      </c>
      <c r="C1268" s="32">
        <v>12</v>
      </c>
      <c r="D1268" s="31" t="s">
        <v>50</v>
      </c>
      <c r="E1268" s="31" t="s">
        <v>70</v>
      </c>
      <c r="F1268" s="31" t="s">
        <v>71</v>
      </c>
      <c r="G1268" s="31" t="s">
        <v>96</v>
      </c>
      <c r="H1268" s="31" t="s">
        <v>194</v>
      </c>
      <c r="I1268" s="31" t="s">
        <v>971</v>
      </c>
      <c r="J1268" s="31" t="s">
        <v>54</v>
      </c>
      <c r="K1268" s="31" t="s">
        <v>54</v>
      </c>
      <c r="L1268" s="31" t="s">
        <v>55</v>
      </c>
      <c r="M1268" s="31" t="s">
        <v>84</v>
      </c>
      <c r="N1268" s="31" t="s">
        <v>60</v>
      </c>
      <c r="O1268" s="31" t="s">
        <v>60</v>
      </c>
      <c r="P1268" s="31" t="s">
        <v>73</v>
      </c>
      <c r="Q1268" s="31" t="s">
        <v>50</v>
      </c>
      <c r="R1268" s="31" t="s">
        <v>58</v>
      </c>
      <c r="S1268" s="31" t="s">
        <v>53</v>
      </c>
      <c r="T1268" s="31" t="s">
        <v>60</v>
      </c>
      <c r="U1268" s="31" t="s">
        <v>60</v>
      </c>
      <c r="V1268" s="31" t="s">
        <v>60</v>
      </c>
      <c r="W1268" s="31" t="s">
        <v>50</v>
      </c>
      <c r="X1268" s="31" t="s">
        <v>50</v>
      </c>
      <c r="Y1268" s="31" t="s">
        <v>50</v>
      </c>
      <c r="Z1268" s="31" t="s">
        <v>62</v>
      </c>
      <c r="AA1268" s="31" t="s">
        <v>50</v>
      </c>
      <c r="AB1268" s="31" t="s">
        <v>50</v>
      </c>
      <c r="AC1268" s="31" t="s">
        <v>63</v>
      </c>
      <c r="AD1268" s="31" t="s">
        <v>72</v>
      </c>
      <c r="AE1268" s="2">
        <f t="shared" si="210"/>
        <v>36</v>
      </c>
      <c r="AF1268" s="31" t="s">
        <v>52</v>
      </c>
      <c r="AG1268" s="31" t="s">
        <v>129</v>
      </c>
      <c r="AH1268" s="31" t="s">
        <v>12444</v>
      </c>
      <c r="AI1268" s="31" t="s">
        <v>12445</v>
      </c>
      <c r="AJ1268" s="31">
        <f t="shared" si="211"/>
        <v>0</v>
      </c>
      <c r="AK1268" s="34">
        <f t="shared" si="212"/>
        <v>-99</v>
      </c>
      <c r="AL1268" s="30">
        <f t="shared" si="213"/>
        <v>-99</v>
      </c>
      <c r="AM1268" s="5">
        <f t="shared" si="217"/>
        <v>41.97</v>
      </c>
      <c r="AN1268" s="5">
        <f t="shared" si="218"/>
        <v>0</v>
      </c>
      <c r="AO1268" s="30">
        <f t="shared" si="219"/>
        <v>0</v>
      </c>
      <c r="AP1268" s="30">
        <f t="shared" si="214"/>
        <v>0</v>
      </c>
      <c r="AQ1268" t="str">
        <f t="shared" si="215"/>
        <v>Before 1978</v>
      </c>
      <c r="AR1268" s="2">
        <f t="shared" si="216"/>
        <v>1941</v>
      </c>
      <c r="AS1268" s="2">
        <f t="shared" si="220"/>
        <v>-99</v>
      </c>
      <c r="AT1268" s="31" t="s">
        <v>50</v>
      </c>
      <c r="AU1268" s="31" t="s">
        <v>50</v>
      </c>
      <c r="AV1268" s="31" t="s">
        <v>141</v>
      </c>
      <c r="AW1268" s="31" t="s">
        <v>86</v>
      </c>
      <c r="AX1268" s="31" t="s">
        <v>194</v>
      </c>
      <c r="AY1268" s="31" t="s">
        <v>179</v>
      </c>
      <c r="AZ1268" s="31" t="s">
        <v>12444</v>
      </c>
      <c r="BA1268" s="31" t="s">
        <v>12445</v>
      </c>
      <c r="BB1268" s="31" t="s">
        <v>50</v>
      </c>
      <c r="BC1268" s="31" t="s">
        <v>50</v>
      </c>
      <c r="BD1268" s="31" t="s">
        <v>50</v>
      </c>
      <c r="BE1268" s="31" t="s">
        <v>50</v>
      </c>
      <c r="BF1268" s="31" t="s">
        <v>50</v>
      </c>
    </row>
    <row r="1269" spans="1:58" ht="45" x14ac:dyDescent="0.25">
      <c r="A1269" s="31" t="s">
        <v>767</v>
      </c>
      <c r="B1269" s="31" t="s">
        <v>49</v>
      </c>
      <c r="C1269" s="32">
        <v>1</v>
      </c>
      <c r="D1269" s="31" t="s">
        <v>50</v>
      </c>
      <c r="E1269" s="31" t="s">
        <v>52</v>
      </c>
      <c r="F1269" s="31" t="s">
        <v>84</v>
      </c>
      <c r="G1269" s="31" t="s">
        <v>71</v>
      </c>
      <c r="H1269" s="31" t="s">
        <v>96</v>
      </c>
      <c r="I1269" s="31" t="s">
        <v>768</v>
      </c>
      <c r="J1269" s="31" t="s">
        <v>54</v>
      </c>
      <c r="K1269" s="31" t="s">
        <v>54</v>
      </c>
      <c r="L1269" s="31" t="s">
        <v>55</v>
      </c>
      <c r="M1269" s="31" t="s">
        <v>169</v>
      </c>
      <c r="N1269" s="31" t="s">
        <v>50</v>
      </c>
      <c r="O1269" s="31" t="s">
        <v>57</v>
      </c>
      <c r="P1269" s="31" t="s">
        <v>50</v>
      </c>
      <c r="Q1269" s="31" t="s">
        <v>50</v>
      </c>
      <c r="R1269" s="31" t="s">
        <v>74</v>
      </c>
      <c r="S1269" s="31" t="s">
        <v>59</v>
      </c>
      <c r="T1269" s="31" t="s">
        <v>50</v>
      </c>
      <c r="U1269" s="31" t="s">
        <v>60</v>
      </c>
      <c r="V1269" s="31" t="s">
        <v>60</v>
      </c>
      <c r="W1269" s="31" t="s">
        <v>50</v>
      </c>
      <c r="X1269" s="31" t="s">
        <v>50</v>
      </c>
      <c r="Y1269" s="31" t="s">
        <v>50</v>
      </c>
      <c r="Z1269" s="31" t="s">
        <v>62</v>
      </c>
      <c r="AA1269" s="31" t="s">
        <v>50</v>
      </c>
      <c r="AB1269" s="31" t="s">
        <v>50</v>
      </c>
      <c r="AC1269" s="31" t="s">
        <v>87</v>
      </c>
      <c r="AD1269" s="31" t="s">
        <v>72</v>
      </c>
      <c r="AE1269" s="2">
        <f t="shared" si="210"/>
        <v>36</v>
      </c>
      <c r="AF1269" s="31" t="s">
        <v>191</v>
      </c>
      <c r="AG1269" s="31" t="s">
        <v>76</v>
      </c>
      <c r="AH1269" s="31" t="s">
        <v>769</v>
      </c>
      <c r="AI1269" s="31" t="s">
        <v>770</v>
      </c>
      <c r="AJ1269" s="31">
        <f t="shared" si="211"/>
        <v>17</v>
      </c>
      <c r="AK1269" s="34">
        <f t="shared" si="212"/>
        <v>-99</v>
      </c>
      <c r="AL1269" s="30">
        <f t="shared" si="213"/>
        <v>-99</v>
      </c>
      <c r="AM1269" s="5">
        <f t="shared" si="217"/>
        <v>199.16</v>
      </c>
      <c r="AN1269" s="5">
        <f t="shared" si="218"/>
        <v>612</v>
      </c>
      <c r="AO1269" s="30">
        <f t="shared" si="219"/>
        <v>8353.8000000000011</v>
      </c>
      <c r="AP1269" s="30">
        <f t="shared" si="214"/>
        <v>8353.8000000000011</v>
      </c>
      <c r="AQ1269" t="str">
        <f t="shared" si="215"/>
        <v>1993 - 2001</v>
      </c>
      <c r="AR1269" s="2">
        <f t="shared" si="216"/>
        <v>2000</v>
      </c>
      <c r="AS1269" s="2">
        <f t="shared" si="220"/>
        <v>13.65</v>
      </c>
      <c r="AT1269" s="31" t="s">
        <v>183</v>
      </c>
      <c r="AU1269" s="31" t="s">
        <v>621</v>
      </c>
      <c r="AV1269" s="31" t="s">
        <v>66</v>
      </c>
      <c r="AW1269" s="31" t="s">
        <v>57</v>
      </c>
      <c r="AX1269" s="31" t="s">
        <v>277</v>
      </c>
      <c r="AY1269" s="31" t="s">
        <v>68</v>
      </c>
      <c r="AZ1269" s="31" t="s">
        <v>769</v>
      </c>
      <c r="BA1269" s="31" t="s">
        <v>771</v>
      </c>
      <c r="BB1269" s="31" t="s">
        <v>50</v>
      </c>
      <c r="BC1269" s="31" t="s">
        <v>50</v>
      </c>
      <c r="BD1269" s="31" t="s">
        <v>50</v>
      </c>
      <c r="BE1269" s="31" t="s">
        <v>50</v>
      </c>
      <c r="BF1269" s="31" t="s">
        <v>50</v>
      </c>
    </row>
    <row r="1270" spans="1:58" ht="45" x14ac:dyDescent="0.25">
      <c r="A1270" s="31" t="s">
        <v>1315</v>
      </c>
      <c r="B1270" s="31" t="s">
        <v>49</v>
      </c>
      <c r="C1270" s="32">
        <v>1</v>
      </c>
      <c r="D1270" s="31" t="s">
        <v>50</v>
      </c>
      <c r="E1270" s="31" t="s">
        <v>70</v>
      </c>
      <c r="F1270" s="31" t="s">
        <v>71</v>
      </c>
      <c r="G1270" s="31" t="s">
        <v>50</v>
      </c>
      <c r="H1270" s="31" t="s">
        <v>50</v>
      </c>
      <c r="I1270" s="31" t="s">
        <v>53</v>
      </c>
      <c r="J1270" s="31" t="s">
        <v>54</v>
      </c>
      <c r="K1270" s="31" t="s">
        <v>54</v>
      </c>
      <c r="L1270" s="31" t="s">
        <v>128</v>
      </c>
      <c r="M1270" s="31" t="s">
        <v>71</v>
      </c>
      <c r="N1270" s="31" t="s">
        <v>50</v>
      </c>
      <c r="O1270" s="31" t="s">
        <v>57</v>
      </c>
      <c r="P1270" s="31" t="s">
        <v>320</v>
      </c>
      <c r="Q1270" s="31" t="s">
        <v>50</v>
      </c>
      <c r="R1270" s="31" t="s">
        <v>58</v>
      </c>
      <c r="S1270" s="31" t="s">
        <v>53</v>
      </c>
      <c r="T1270" s="31" t="s">
        <v>60</v>
      </c>
      <c r="U1270" s="31" t="s">
        <v>60</v>
      </c>
      <c r="V1270" s="31" t="s">
        <v>60</v>
      </c>
      <c r="W1270" s="31" t="s">
        <v>50</v>
      </c>
      <c r="X1270" s="31" t="s">
        <v>50</v>
      </c>
      <c r="Y1270" s="31" t="s">
        <v>50</v>
      </c>
      <c r="Z1270" s="31" t="s">
        <v>62</v>
      </c>
      <c r="AA1270" s="31" t="s">
        <v>50</v>
      </c>
      <c r="AB1270" s="31" t="s">
        <v>50</v>
      </c>
      <c r="AC1270" s="31" t="s">
        <v>87</v>
      </c>
      <c r="AD1270" s="31" t="s">
        <v>72</v>
      </c>
      <c r="AE1270" s="2">
        <f t="shared" si="210"/>
        <v>36</v>
      </c>
      <c r="AF1270" s="31" t="s">
        <v>52</v>
      </c>
      <c r="AG1270" s="31" t="s">
        <v>129</v>
      </c>
      <c r="AH1270" s="31" t="s">
        <v>1316</v>
      </c>
      <c r="AI1270" s="31" t="s">
        <v>1317</v>
      </c>
      <c r="AJ1270" s="31">
        <f t="shared" si="211"/>
        <v>7</v>
      </c>
      <c r="AK1270" s="34">
        <f t="shared" si="212"/>
        <v>16</v>
      </c>
      <c r="AL1270" s="30">
        <f t="shared" si="213"/>
        <v>-99</v>
      </c>
      <c r="AM1270" s="5">
        <f t="shared" si="217"/>
        <v>730.9</v>
      </c>
      <c r="AN1270" s="5">
        <f t="shared" si="218"/>
        <v>252</v>
      </c>
      <c r="AO1270" s="30">
        <f t="shared" si="219"/>
        <v>3024</v>
      </c>
      <c r="AP1270" s="30">
        <f t="shared" si="214"/>
        <v>3024</v>
      </c>
      <c r="AQ1270" t="str">
        <f t="shared" si="215"/>
        <v>1993 - 2001</v>
      </c>
      <c r="AR1270" s="2">
        <f t="shared" si="216"/>
        <v>1997</v>
      </c>
      <c r="AS1270" s="2">
        <f t="shared" si="220"/>
        <v>12</v>
      </c>
      <c r="AT1270" s="31" t="s">
        <v>50</v>
      </c>
      <c r="AU1270" s="31" t="s">
        <v>102</v>
      </c>
      <c r="AV1270" s="31" t="s">
        <v>141</v>
      </c>
      <c r="AW1270" s="31" t="s">
        <v>86</v>
      </c>
      <c r="AX1270" s="31" t="s">
        <v>50</v>
      </c>
      <c r="AY1270" s="31" t="s">
        <v>50</v>
      </c>
      <c r="AZ1270" s="31" t="s">
        <v>50</v>
      </c>
      <c r="BA1270" s="31" t="s">
        <v>50</v>
      </c>
      <c r="BB1270" s="31" t="s">
        <v>50</v>
      </c>
      <c r="BC1270" s="31" t="s">
        <v>50</v>
      </c>
      <c r="BD1270" s="31" t="s">
        <v>50</v>
      </c>
      <c r="BE1270" s="31" t="s">
        <v>50</v>
      </c>
      <c r="BF1270" s="31" t="s">
        <v>50</v>
      </c>
    </row>
    <row r="1271" spans="1:58" ht="45" x14ac:dyDescent="0.25">
      <c r="A1271" s="31" t="s">
        <v>4506</v>
      </c>
      <c r="B1271" s="31" t="s">
        <v>49</v>
      </c>
      <c r="C1271" s="32">
        <v>1</v>
      </c>
      <c r="D1271" s="31" t="s">
        <v>50</v>
      </c>
      <c r="E1271" s="31" t="s">
        <v>84</v>
      </c>
      <c r="F1271" s="31" t="s">
        <v>85</v>
      </c>
      <c r="G1271" s="31" t="s">
        <v>50</v>
      </c>
      <c r="H1271" s="31" t="s">
        <v>50</v>
      </c>
      <c r="I1271" s="31" t="s">
        <v>53</v>
      </c>
      <c r="J1271" s="31" t="s">
        <v>54</v>
      </c>
      <c r="K1271" s="31" t="s">
        <v>54</v>
      </c>
      <c r="L1271" s="31" t="s">
        <v>55</v>
      </c>
      <c r="M1271" s="31" t="s">
        <v>72</v>
      </c>
      <c r="N1271" s="31" t="s">
        <v>50</v>
      </c>
      <c r="O1271" s="31" t="s">
        <v>57</v>
      </c>
      <c r="P1271" s="31" t="s">
        <v>752</v>
      </c>
      <c r="Q1271" s="31" t="s">
        <v>50</v>
      </c>
      <c r="R1271" s="31" t="s">
        <v>58</v>
      </c>
      <c r="S1271" s="31" t="s">
        <v>53</v>
      </c>
      <c r="T1271" s="31" t="s">
        <v>60</v>
      </c>
      <c r="U1271" s="31" t="s">
        <v>60</v>
      </c>
      <c r="V1271" s="31" t="s">
        <v>60</v>
      </c>
      <c r="W1271" s="31" t="s">
        <v>50</v>
      </c>
      <c r="X1271" s="31" t="s">
        <v>50</v>
      </c>
      <c r="Y1271" s="31" t="s">
        <v>50</v>
      </c>
      <c r="Z1271" s="31" t="s">
        <v>62</v>
      </c>
      <c r="AA1271" s="31" t="s">
        <v>50</v>
      </c>
      <c r="AB1271" s="31" t="s">
        <v>50</v>
      </c>
      <c r="AC1271" s="31" t="s">
        <v>87</v>
      </c>
      <c r="AD1271" s="31" t="s">
        <v>72</v>
      </c>
      <c r="AE1271" s="2">
        <f t="shared" si="210"/>
        <v>36</v>
      </c>
      <c r="AF1271" s="31" t="s">
        <v>52</v>
      </c>
      <c r="AG1271" s="31" t="s">
        <v>129</v>
      </c>
      <c r="AH1271" s="31" t="s">
        <v>456</v>
      </c>
      <c r="AI1271" s="31" t="s">
        <v>12446</v>
      </c>
      <c r="AJ1271" s="31">
        <f t="shared" si="211"/>
        <v>0</v>
      </c>
      <c r="AK1271" s="34">
        <f t="shared" si="212"/>
        <v>-99</v>
      </c>
      <c r="AL1271" s="30">
        <f t="shared" si="213"/>
        <v>-99</v>
      </c>
      <c r="AM1271" s="5">
        <f t="shared" si="217"/>
        <v>550.85</v>
      </c>
      <c r="AN1271" s="5">
        <f t="shared" si="218"/>
        <v>0</v>
      </c>
      <c r="AO1271" s="30">
        <f t="shared" si="219"/>
        <v>0</v>
      </c>
      <c r="AP1271" s="30">
        <f t="shared" si="214"/>
        <v>0</v>
      </c>
      <c r="AQ1271" t="str">
        <f t="shared" si="215"/>
        <v>Before 1978</v>
      </c>
      <c r="AR1271" s="2">
        <f t="shared" si="216"/>
        <v>1965</v>
      </c>
      <c r="AS1271" s="2">
        <f t="shared" si="220"/>
        <v>-99</v>
      </c>
      <c r="AT1271" s="31" t="s">
        <v>50</v>
      </c>
      <c r="AU1271" s="31" t="s">
        <v>50</v>
      </c>
      <c r="AV1271" s="31" t="s">
        <v>66</v>
      </c>
      <c r="AW1271" s="31" t="s">
        <v>57</v>
      </c>
      <c r="AX1271" s="31" t="s">
        <v>277</v>
      </c>
      <c r="AY1271" s="31" t="s">
        <v>68</v>
      </c>
      <c r="AZ1271" s="31" t="s">
        <v>456</v>
      </c>
      <c r="BA1271" s="31" t="s">
        <v>12446</v>
      </c>
      <c r="BB1271" s="31" t="s">
        <v>50</v>
      </c>
      <c r="BC1271" s="31" t="s">
        <v>50</v>
      </c>
      <c r="BD1271" s="31" t="s">
        <v>50</v>
      </c>
      <c r="BE1271" s="31" t="s">
        <v>50</v>
      </c>
      <c r="BF1271" s="31" t="s">
        <v>50</v>
      </c>
    </row>
    <row r="1272" spans="1:58" ht="45" x14ac:dyDescent="0.25">
      <c r="A1272" s="31" t="s">
        <v>4515</v>
      </c>
      <c r="B1272" s="31" t="s">
        <v>49</v>
      </c>
      <c r="C1272" s="32">
        <v>1</v>
      </c>
      <c r="D1272" s="31" t="s">
        <v>50</v>
      </c>
      <c r="E1272" s="31" t="s">
        <v>84</v>
      </c>
      <c r="F1272" s="31" t="s">
        <v>85</v>
      </c>
      <c r="G1272" s="31" t="s">
        <v>50</v>
      </c>
      <c r="H1272" s="31" t="s">
        <v>50</v>
      </c>
      <c r="I1272" s="31" t="s">
        <v>53</v>
      </c>
      <c r="J1272" s="31" t="s">
        <v>54</v>
      </c>
      <c r="K1272" s="31" t="s">
        <v>54</v>
      </c>
      <c r="L1272" s="31" t="s">
        <v>55</v>
      </c>
      <c r="M1272" s="31" t="s">
        <v>85</v>
      </c>
      <c r="N1272" s="31" t="s">
        <v>50</v>
      </c>
      <c r="O1272" s="31" t="s">
        <v>57</v>
      </c>
      <c r="P1272" s="31" t="s">
        <v>50</v>
      </c>
      <c r="Q1272" s="31" t="s">
        <v>300</v>
      </c>
      <c r="R1272" s="31" t="s">
        <v>58</v>
      </c>
      <c r="S1272" s="31" t="s">
        <v>53</v>
      </c>
      <c r="T1272" s="31" t="s">
        <v>60</v>
      </c>
      <c r="U1272" s="31" t="s">
        <v>60</v>
      </c>
      <c r="V1272" s="31" t="s">
        <v>66</v>
      </c>
      <c r="W1272" s="31" t="s">
        <v>50</v>
      </c>
      <c r="X1272" s="31" t="s">
        <v>92</v>
      </c>
      <c r="Y1272" s="31" t="s">
        <v>50</v>
      </c>
      <c r="Z1272" s="31" t="s">
        <v>62</v>
      </c>
      <c r="AA1272" s="31" t="s">
        <v>50</v>
      </c>
      <c r="AB1272" s="31" t="s">
        <v>50</v>
      </c>
      <c r="AC1272" s="31" t="s">
        <v>87</v>
      </c>
      <c r="AD1272" s="31" t="s">
        <v>72</v>
      </c>
      <c r="AE1272" s="2">
        <f t="shared" si="210"/>
        <v>36</v>
      </c>
      <c r="AF1272" s="31" t="s">
        <v>52</v>
      </c>
      <c r="AG1272" s="31" t="s">
        <v>129</v>
      </c>
      <c r="AH1272" s="31" t="s">
        <v>269</v>
      </c>
      <c r="AI1272" s="31" t="s">
        <v>12447</v>
      </c>
      <c r="AJ1272" s="31">
        <f t="shared" si="211"/>
        <v>0</v>
      </c>
      <c r="AK1272" s="34">
        <f t="shared" si="212"/>
        <v>-99</v>
      </c>
      <c r="AL1272" s="30">
        <f t="shared" si="213"/>
        <v>-99</v>
      </c>
      <c r="AM1272" s="5">
        <f t="shared" si="217"/>
        <v>457.61</v>
      </c>
      <c r="AN1272" s="5">
        <f t="shared" si="218"/>
        <v>0</v>
      </c>
      <c r="AO1272" s="30">
        <f t="shared" si="219"/>
        <v>0</v>
      </c>
      <c r="AP1272" s="30">
        <f t="shared" si="214"/>
        <v>0</v>
      </c>
      <c r="AQ1272" t="str">
        <f t="shared" si="215"/>
        <v>2002 - 2005</v>
      </c>
      <c r="AR1272" s="2">
        <f t="shared" si="216"/>
        <v>2005</v>
      </c>
      <c r="AS1272" s="2">
        <f t="shared" si="220"/>
        <v>-99</v>
      </c>
      <c r="AT1272" s="31" t="s">
        <v>50</v>
      </c>
      <c r="AU1272" s="31" t="s">
        <v>50</v>
      </c>
      <c r="AV1272" s="31" t="s">
        <v>66</v>
      </c>
      <c r="AW1272" s="31" t="s">
        <v>57</v>
      </c>
      <c r="AX1272" s="31" t="s">
        <v>439</v>
      </c>
      <c r="AY1272" s="31" t="s">
        <v>68</v>
      </c>
      <c r="AZ1272" s="31" t="s">
        <v>269</v>
      </c>
      <c r="BA1272" s="31" t="s">
        <v>12790</v>
      </c>
      <c r="BB1272" s="31" t="s">
        <v>50</v>
      </c>
      <c r="BC1272" s="31" t="s">
        <v>50</v>
      </c>
      <c r="BD1272" s="31" t="s">
        <v>50</v>
      </c>
      <c r="BE1272" s="31" t="s">
        <v>50</v>
      </c>
      <c r="BF1272" s="31" t="s">
        <v>50</v>
      </c>
    </row>
    <row r="1273" spans="1:58" ht="45" x14ac:dyDescent="0.25">
      <c r="A1273" s="31" t="s">
        <v>4526</v>
      </c>
      <c r="B1273" s="31" t="s">
        <v>49</v>
      </c>
      <c r="C1273" s="32">
        <v>1</v>
      </c>
      <c r="D1273" s="31" t="s">
        <v>50</v>
      </c>
      <c r="E1273" s="31" t="s">
        <v>85</v>
      </c>
      <c r="F1273" s="31" t="s">
        <v>70</v>
      </c>
      <c r="G1273" s="31" t="s">
        <v>71</v>
      </c>
      <c r="H1273" s="31" t="s">
        <v>96</v>
      </c>
      <c r="I1273" s="31" t="s">
        <v>53</v>
      </c>
      <c r="J1273" s="31" t="s">
        <v>54</v>
      </c>
      <c r="K1273" s="31" t="s">
        <v>54</v>
      </c>
      <c r="L1273" s="31" t="s">
        <v>55</v>
      </c>
      <c r="M1273" s="31" t="s">
        <v>99</v>
      </c>
      <c r="N1273" s="31" t="s">
        <v>50</v>
      </c>
      <c r="O1273" s="31" t="s">
        <v>57</v>
      </c>
      <c r="P1273" s="31" t="s">
        <v>50</v>
      </c>
      <c r="Q1273" s="31" t="s">
        <v>12091</v>
      </c>
      <c r="R1273" s="31" t="s">
        <v>74</v>
      </c>
      <c r="S1273" s="31" t="s">
        <v>53</v>
      </c>
      <c r="T1273" s="31" t="s">
        <v>60</v>
      </c>
      <c r="U1273" s="31" t="s">
        <v>60</v>
      </c>
      <c r="V1273" s="31" t="s">
        <v>60</v>
      </c>
      <c r="W1273" s="31" t="s">
        <v>50</v>
      </c>
      <c r="X1273" s="31" t="s">
        <v>50</v>
      </c>
      <c r="Y1273" s="31" t="s">
        <v>60</v>
      </c>
      <c r="Z1273" s="31" t="s">
        <v>62</v>
      </c>
      <c r="AA1273" s="31" t="s">
        <v>50</v>
      </c>
      <c r="AB1273" s="31" t="s">
        <v>50</v>
      </c>
      <c r="AC1273" s="31" t="s">
        <v>87</v>
      </c>
      <c r="AD1273" s="31" t="s">
        <v>72</v>
      </c>
      <c r="AE1273" s="2">
        <f t="shared" si="210"/>
        <v>36</v>
      </c>
      <c r="AF1273" s="31" t="s">
        <v>52</v>
      </c>
      <c r="AG1273" s="31" t="s">
        <v>129</v>
      </c>
      <c r="AH1273" s="31" t="s">
        <v>11935</v>
      </c>
      <c r="AI1273" s="31" t="s">
        <v>12448</v>
      </c>
      <c r="AJ1273" s="31">
        <f t="shared" si="211"/>
        <v>0</v>
      </c>
      <c r="AK1273" s="34">
        <f t="shared" si="212"/>
        <v>-99</v>
      </c>
      <c r="AL1273" s="30">
        <f t="shared" si="213"/>
        <v>-99</v>
      </c>
      <c r="AM1273" s="5">
        <f t="shared" si="217"/>
        <v>41.97</v>
      </c>
      <c r="AN1273" s="5">
        <f t="shared" si="218"/>
        <v>0</v>
      </c>
      <c r="AO1273" s="30">
        <f t="shared" si="219"/>
        <v>0</v>
      </c>
      <c r="AP1273" s="30">
        <f t="shared" si="214"/>
        <v>0</v>
      </c>
      <c r="AQ1273" t="str">
        <f t="shared" si="215"/>
        <v>Before 1978</v>
      </c>
      <c r="AR1273" s="2">
        <f t="shared" si="216"/>
        <v>1960</v>
      </c>
      <c r="AS1273" s="2">
        <f t="shared" si="220"/>
        <v>-99</v>
      </c>
      <c r="AT1273" s="31" t="s">
        <v>50</v>
      </c>
      <c r="AU1273" s="31" t="s">
        <v>50</v>
      </c>
      <c r="AV1273" s="31" t="s">
        <v>141</v>
      </c>
      <c r="AW1273" s="31" t="s">
        <v>86</v>
      </c>
      <c r="AX1273" s="31" t="s">
        <v>463</v>
      </c>
      <c r="AY1273" s="31" t="s">
        <v>68</v>
      </c>
      <c r="AZ1273" s="31" t="s">
        <v>11935</v>
      </c>
      <c r="BA1273" s="31" t="s">
        <v>12448</v>
      </c>
      <c r="BB1273" s="31" t="s">
        <v>50</v>
      </c>
      <c r="BC1273" s="31" t="s">
        <v>50</v>
      </c>
      <c r="BD1273" s="31" t="s">
        <v>50</v>
      </c>
      <c r="BE1273" s="31" t="s">
        <v>50</v>
      </c>
      <c r="BF1273" s="31" t="s">
        <v>50</v>
      </c>
    </row>
    <row r="1274" spans="1:58" ht="45" x14ac:dyDescent="0.25">
      <c r="A1274" s="31" t="s">
        <v>4526</v>
      </c>
      <c r="B1274" s="31" t="s">
        <v>49</v>
      </c>
      <c r="C1274" s="32">
        <v>4</v>
      </c>
      <c r="D1274" s="31" t="s">
        <v>50</v>
      </c>
      <c r="E1274" s="31" t="s">
        <v>85</v>
      </c>
      <c r="F1274" s="31" t="s">
        <v>70</v>
      </c>
      <c r="G1274" s="31" t="s">
        <v>71</v>
      </c>
      <c r="H1274" s="31" t="s">
        <v>96</v>
      </c>
      <c r="I1274" s="31" t="s">
        <v>304</v>
      </c>
      <c r="J1274" s="31" t="s">
        <v>54</v>
      </c>
      <c r="K1274" s="31" t="s">
        <v>54</v>
      </c>
      <c r="L1274" s="31" t="s">
        <v>55</v>
      </c>
      <c r="M1274" s="31" t="s">
        <v>51</v>
      </c>
      <c r="N1274" s="31" t="s">
        <v>50</v>
      </c>
      <c r="O1274" s="31" t="s">
        <v>57</v>
      </c>
      <c r="P1274" s="31" t="s">
        <v>50</v>
      </c>
      <c r="Q1274" s="31" t="s">
        <v>12091</v>
      </c>
      <c r="R1274" s="31" t="s">
        <v>74</v>
      </c>
      <c r="S1274" s="31" t="s">
        <v>53</v>
      </c>
      <c r="T1274" s="31" t="s">
        <v>60</v>
      </c>
      <c r="U1274" s="31" t="s">
        <v>60</v>
      </c>
      <c r="V1274" s="31" t="s">
        <v>60</v>
      </c>
      <c r="W1274" s="31" t="s">
        <v>50</v>
      </c>
      <c r="X1274" s="31" t="s">
        <v>50</v>
      </c>
      <c r="Y1274" s="31" t="s">
        <v>60</v>
      </c>
      <c r="Z1274" s="31" t="s">
        <v>62</v>
      </c>
      <c r="AA1274" s="31" t="s">
        <v>50</v>
      </c>
      <c r="AB1274" s="31" t="s">
        <v>50</v>
      </c>
      <c r="AC1274" s="31" t="s">
        <v>87</v>
      </c>
      <c r="AD1274" s="31" t="s">
        <v>72</v>
      </c>
      <c r="AE1274" s="2">
        <f t="shared" si="210"/>
        <v>36</v>
      </c>
      <c r="AF1274" s="31" t="s">
        <v>52</v>
      </c>
      <c r="AG1274" s="31" t="s">
        <v>129</v>
      </c>
      <c r="AH1274" s="31" t="s">
        <v>11935</v>
      </c>
      <c r="AI1274" s="31" t="s">
        <v>12448</v>
      </c>
      <c r="AJ1274" s="31">
        <f t="shared" si="211"/>
        <v>0</v>
      </c>
      <c r="AK1274" s="34">
        <f t="shared" si="212"/>
        <v>-99</v>
      </c>
      <c r="AL1274" s="30">
        <f t="shared" si="213"/>
        <v>-99</v>
      </c>
      <c r="AM1274" s="5">
        <f t="shared" si="217"/>
        <v>41.97</v>
      </c>
      <c r="AN1274" s="5">
        <f t="shared" si="218"/>
        <v>0</v>
      </c>
      <c r="AO1274" s="30">
        <f t="shared" si="219"/>
        <v>0</v>
      </c>
      <c r="AP1274" s="30">
        <f t="shared" si="214"/>
        <v>0</v>
      </c>
      <c r="AQ1274" t="str">
        <f t="shared" si="215"/>
        <v>Before 1978</v>
      </c>
      <c r="AR1274" s="2">
        <f t="shared" si="216"/>
        <v>1960</v>
      </c>
      <c r="AS1274" s="2">
        <f t="shared" si="220"/>
        <v>-99</v>
      </c>
      <c r="AT1274" s="31" t="s">
        <v>50</v>
      </c>
      <c r="AU1274" s="31" t="s">
        <v>50</v>
      </c>
      <c r="AV1274" s="31" t="s">
        <v>141</v>
      </c>
      <c r="AW1274" s="31" t="s">
        <v>86</v>
      </c>
      <c r="AX1274" s="31" t="s">
        <v>463</v>
      </c>
      <c r="AY1274" s="31" t="s">
        <v>68</v>
      </c>
      <c r="AZ1274" s="31" t="s">
        <v>11935</v>
      </c>
      <c r="BA1274" s="31" t="s">
        <v>12448</v>
      </c>
      <c r="BB1274" s="31" t="s">
        <v>50</v>
      </c>
      <c r="BC1274" s="31" t="s">
        <v>50</v>
      </c>
      <c r="BD1274" s="31" t="s">
        <v>50</v>
      </c>
      <c r="BE1274" s="31" t="s">
        <v>50</v>
      </c>
      <c r="BF1274" s="31" t="s">
        <v>50</v>
      </c>
    </row>
    <row r="1275" spans="1:58" ht="45" x14ac:dyDescent="0.25">
      <c r="A1275" s="31" t="s">
        <v>4526</v>
      </c>
      <c r="B1275" s="31" t="s">
        <v>49</v>
      </c>
      <c r="C1275" s="32">
        <v>5</v>
      </c>
      <c r="D1275" s="31" t="s">
        <v>50</v>
      </c>
      <c r="E1275" s="31" t="s">
        <v>85</v>
      </c>
      <c r="F1275" s="31" t="s">
        <v>70</v>
      </c>
      <c r="G1275" s="31" t="s">
        <v>71</v>
      </c>
      <c r="H1275" s="31" t="s">
        <v>96</v>
      </c>
      <c r="I1275" s="31" t="s">
        <v>86</v>
      </c>
      <c r="J1275" s="31" t="s">
        <v>54</v>
      </c>
      <c r="K1275" s="31" t="s">
        <v>54</v>
      </c>
      <c r="L1275" s="31" t="s">
        <v>55</v>
      </c>
      <c r="M1275" s="31" t="s">
        <v>99</v>
      </c>
      <c r="N1275" s="31" t="s">
        <v>50</v>
      </c>
      <c r="O1275" s="31" t="s">
        <v>57</v>
      </c>
      <c r="P1275" s="31" t="s">
        <v>50</v>
      </c>
      <c r="Q1275" s="31" t="s">
        <v>12091</v>
      </c>
      <c r="R1275" s="31" t="s">
        <v>74</v>
      </c>
      <c r="S1275" s="31" t="s">
        <v>53</v>
      </c>
      <c r="T1275" s="31" t="s">
        <v>60</v>
      </c>
      <c r="U1275" s="31" t="s">
        <v>60</v>
      </c>
      <c r="V1275" s="31" t="s">
        <v>60</v>
      </c>
      <c r="W1275" s="31" t="s">
        <v>50</v>
      </c>
      <c r="X1275" s="31" t="s">
        <v>50</v>
      </c>
      <c r="Y1275" s="31" t="s">
        <v>60</v>
      </c>
      <c r="Z1275" s="31" t="s">
        <v>62</v>
      </c>
      <c r="AA1275" s="31" t="s">
        <v>50</v>
      </c>
      <c r="AB1275" s="31" t="s">
        <v>50</v>
      </c>
      <c r="AC1275" s="31" t="s">
        <v>50</v>
      </c>
      <c r="AD1275" s="31" t="s">
        <v>72</v>
      </c>
      <c r="AE1275" s="2">
        <f t="shared" si="210"/>
        <v>36</v>
      </c>
      <c r="AF1275" s="31" t="s">
        <v>52</v>
      </c>
      <c r="AG1275" s="31" t="s">
        <v>129</v>
      </c>
      <c r="AH1275" s="31" t="s">
        <v>11935</v>
      </c>
      <c r="AI1275" s="31" t="s">
        <v>12448</v>
      </c>
      <c r="AJ1275" s="31">
        <f t="shared" si="211"/>
        <v>0</v>
      </c>
      <c r="AK1275" s="34">
        <f t="shared" si="212"/>
        <v>-99</v>
      </c>
      <c r="AL1275" s="30">
        <f t="shared" si="213"/>
        <v>-99</v>
      </c>
      <c r="AM1275" s="5">
        <f t="shared" si="217"/>
        <v>41.97</v>
      </c>
      <c r="AN1275" s="5">
        <f t="shared" si="218"/>
        <v>0</v>
      </c>
      <c r="AO1275" s="30">
        <f t="shared" si="219"/>
        <v>0</v>
      </c>
      <c r="AP1275" s="30">
        <f t="shared" si="214"/>
        <v>0</v>
      </c>
      <c r="AQ1275" t="str">
        <f t="shared" si="215"/>
        <v>Before 1978</v>
      </c>
      <c r="AR1275" s="2">
        <f t="shared" si="216"/>
        <v>1960</v>
      </c>
      <c r="AS1275" s="2">
        <f t="shared" si="220"/>
        <v>-99</v>
      </c>
      <c r="AT1275" s="31" t="s">
        <v>50</v>
      </c>
      <c r="AU1275" s="31" t="s">
        <v>50</v>
      </c>
      <c r="AV1275" s="31" t="s">
        <v>141</v>
      </c>
      <c r="AW1275" s="31" t="s">
        <v>86</v>
      </c>
      <c r="AX1275" s="31" t="s">
        <v>463</v>
      </c>
      <c r="AY1275" s="31" t="s">
        <v>68</v>
      </c>
      <c r="AZ1275" s="31" t="s">
        <v>11935</v>
      </c>
      <c r="BA1275" s="31" t="s">
        <v>12448</v>
      </c>
      <c r="BB1275" s="31" t="s">
        <v>50</v>
      </c>
      <c r="BC1275" s="31" t="s">
        <v>50</v>
      </c>
      <c r="BD1275" s="31" t="s">
        <v>50</v>
      </c>
      <c r="BE1275" s="31" t="s">
        <v>50</v>
      </c>
      <c r="BF1275" s="31" t="s">
        <v>50</v>
      </c>
    </row>
    <row r="1276" spans="1:58" ht="45" x14ac:dyDescent="0.25">
      <c r="A1276" s="31" t="s">
        <v>4526</v>
      </c>
      <c r="B1276" s="31" t="s">
        <v>49</v>
      </c>
      <c r="C1276" s="32">
        <v>6</v>
      </c>
      <c r="D1276" s="31" t="s">
        <v>50</v>
      </c>
      <c r="E1276" s="31" t="s">
        <v>85</v>
      </c>
      <c r="F1276" s="31" t="s">
        <v>70</v>
      </c>
      <c r="G1276" s="31" t="s">
        <v>71</v>
      </c>
      <c r="H1276" s="31" t="s">
        <v>96</v>
      </c>
      <c r="I1276" s="31" t="s">
        <v>66</v>
      </c>
      <c r="J1276" s="31" t="s">
        <v>54</v>
      </c>
      <c r="K1276" s="31" t="s">
        <v>54</v>
      </c>
      <c r="L1276" s="31" t="s">
        <v>55</v>
      </c>
      <c r="M1276" s="31" t="s">
        <v>84</v>
      </c>
      <c r="N1276" s="31" t="s">
        <v>50</v>
      </c>
      <c r="O1276" s="31" t="s">
        <v>57</v>
      </c>
      <c r="P1276" s="31" t="s">
        <v>50</v>
      </c>
      <c r="Q1276" s="31" t="s">
        <v>12091</v>
      </c>
      <c r="R1276" s="31" t="s">
        <v>74</v>
      </c>
      <c r="S1276" s="31" t="s">
        <v>53</v>
      </c>
      <c r="T1276" s="31" t="s">
        <v>60</v>
      </c>
      <c r="U1276" s="31" t="s">
        <v>60</v>
      </c>
      <c r="V1276" s="31" t="s">
        <v>60</v>
      </c>
      <c r="W1276" s="31" t="s">
        <v>50</v>
      </c>
      <c r="X1276" s="31" t="s">
        <v>50</v>
      </c>
      <c r="Y1276" s="31" t="s">
        <v>60</v>
      </c>
      <c r="Z1276" s="31" t="s">
        <v>62</v>
      </c>
      <c r="AA1276" s="31" t="s">
        <v>50</v>
      </c>
      <c r="AB1276" s="31" t="s">
        <v>50</v>
      </c>
      <c r="AC1276" s="31" t="s">
        <v>50</v>
      </c>
      <c r="AD1276" s="31" t="s">
        <v>72</v>
      </c>
      <c r="AE1276" s="2">
        <f t="shared" si="210"/>
        <v>36</v>
      </c>
      <c r="AF1276" s="31" t="s">
        <v>52</v>
      </c>
      <c r="AG1276" s="31" t="s">
        <v>129</v>
      </c>
      <c r="AH1276" s="31" t="s">
        <v>11935</v>
      </c>
      <c r="AI1276" s="31" t="s">
        <v>12448</v>
      </c>
      <c r="AJ1276" s="31">
        <f t="shared" si="211"/>
        <v>0</v>
      </c>
      <c r="AK1276" s="34">
        <f t="shared" si="212"/>
        <v>-99</v>
      </c>
      <c r="AL1276" s="30">
        <f t="shared" si="213"/>
        <v>-99</v>
      </c>
      <c r="AM1276" s="5">
        <f t="shared" si="217"/>
        <v>41.97</v>
      </c>
      <c r="AN1276" s="5">
        <f t="shared" si="218"/>
        <v>0</v>
      </c>
      <c r="AO1276" s="30">
        <f t="shared" si="219"/>
        <v>0</v>
      </c>
      <c r="AP1276" s="30">
        <f t="shared" si="214"/>
        <v>0</v>
      </c>
      <c r="AQ1276" t="str">
        <f t="shared" si="215"/>
        <v>Before 1978</v>
      </c>
      <c r="AR1276" s="2">
        <f t="shared" si="216"/>
        <v>1960</v>
      </c>
      <c r="AS1276" s="2">
        <f t="shared" si="220"/>
        <v>-99</v>
      </c>
      <c r="AT1276" s="31" t="s">
        <v>50</v>
      </c>
      <c r="AU1276" s="31" t="s">
        <v>50</v>
      </c>
      <c r="AV1276" s="31" t="s">
        <v>141</v>
      </c>
      <c r="AW1276" s="31" t="s">
        <v>86</v>
      </c>
      <c r="AX1276" s="31" t="s">
        <v>463</v>
      </c>
      <c r="AY1276" s="31" t="s">
        <v>68</v>
      </c>
      <c r="AZ1276" s="31" t="s">
        <v>11935</v>
      </c>
      <c r="BA1276" s="31" t="s">
        <v>12448</v>
      </c>
      <c r="BB1276" s="31" t="s">
        <v>50</v>
      </c>
      <c r="BC1276" s="31" t="s">
        <v>50</v>
      </c>
      <c r="BD1276" s="31" t="s">
        <v>50</v>
      </c>
      <c r="BE1276" s="31" t="s">
        <v>50</v>
      </c>
      <c r="BF1276" s="31" t="s">
        <v>50</v>
      </c>
    </row>
    <row r="1277" spans="1:58" ht="45" x14ac:dyDescent="0.25">
      <c r="A1277" s="31" t="s">
        <v>4526</v>
      </c>
      <c r="B1277" s="31" t="s">
        <v>49</v>
      </c>
      <c r="C1277" s="32">
        <v>9</v>
      </c>
      <c r="D1277" s="31" t="s">
        <v>50</v>
      </c>
      <c r="E1277" s="31" t="s">
        <v>85</v>
      </c>
      <c r="F1277" s="31" t="s">
        <v>70</v>
      </c>
      <c r="G1277" s="31" t="s">
        <v>71</v>
      </c>
      <c r="H1277" s="31" t="s">
        <v>96</v>
      </c>
      <c r="I1277" s="31" t="s">
        <v>173</v>
      </c>
      <c r="J1277" s="31" t="s">
        <v>54</v>
      </c>
      <c r="K1277" s="31" t="s">
        <v>54</v>
      </c>
      <c r="L1277" s="31" t="s">
        <v>55</v>
      </c>
      <c r="M1277" s="31" t="s">
        <v>99</v>
      </c>
      <c r="N1277" s="31" t="s">
        <v>50</v>
      </c>
      <c r="O1277" s="31" t="s">
        <v>57</v>
      </c>
      <c r="P1277" s="31" t="s">
        <v>50</v>
      </c>
      <c r="Q1277" s="31" t="s">
        <v>12091</v>
      </c>
      <c r="R1277" s="31" t="s">
        <v>74</v>
      </c>
      <c r="S1277" s="31" t="s">
        <v>53</v>
      </c>
      <c r="T1277" s="31" t="s">
        <v>60</v>
      </c>
      <c r="U1277" s="31" t="s">
        <v>60</v>
      </c>
      <c r="V1277" s="31" t="s">
        <v>60</v>
      </c>
      <c r="W1277" s="31" t="s">
        <v>50</v>
      </c>
      <c r="X1277" s="31" t="s">
        <v>50</v>
      </c>
      <c r="Y1277" s="31" t="s">
        <v>60</v>
      </c>
      <c r="Z1277" s="31" t="s">
        <v>62</v>
      </c>
      <c r="AA1277" s="31" t="s">
        <v>50</v>
      </c>
      <c r="AB1277" s="31" t="s">
        <v>50</v>
      </c>
      <c r="AC1277" s="31" t="s">
        <v>87</v>
      </c>
      <c r="AD1277" s="31" t="s">
        <v>72</v>
      </c>
      <c r="AE1277" s="2">
        <f t="shared" si="210"/>
        <v>36</v>
      </c>
      <c r="AF1277" s="31" t="s">
        <v>52</v>
      </c>
      <c r="AG1277" s="31" t="s">
        <v>129</v>
      </c>
      <c r="AH1277" s="31" t="s">
        <v>11935</v>
      </c>
      <c r="AI1277" s="31" t="s">
        <v>12448</v>
      </c>
      <c r="AJ1277" s="31">
        <f t="shared" si="211"/>
        <v>0</v>
      </c>
      <c r="AK1277" s="34">
        <f t="shared" si="212"/>
        <v>-99</v>
      </c>
      <c r="AL1277" s="30">
        <f t="shared" si="213"/>
        <v>-99</v>
      </c>
      <c r="AM1277" s="5">
        <f t="shared" si="217"/>
        <v>41.97</v>
      </c>
      <c r="AN1277" s="5">
        <f t="shared" si="218"/>
        <v>0</v>
      </c>
      <c r="AO1277" s="30">
        <f t="shared" si="219"/>
        <v>0</v>
      </c>
      <c r="AP1277" s="30">
        <f t="shared" si="214"/>
        <v>0</v>
      </c>
      <c r="AQ1277" t="str">
        <f t="shared" si="215"/>
        <v>Before 1978</v>
      </c>
      <c r="AR1277" s="2">
        <f t="shared" si="216"/>
        <v>1960</v>
      </c>
      <c r="AS1277" s="2">
        <f t="shared" si="220"/>
        <v>-99</v>
      </c>
      <c r="AT1277" s="31" t="s">
        <v>50</v>
      </c>
      <c r="AU1277" s="31" t="s">
        <v>50</v>
      </c>
      <c r="AV1277" s="31" t="s">
        <v>141</v>
      </c>
      <c r="AW1277" s="31" t="s">
        <v>86</v>
      </c>
      <c r="AX1277" s="31" t="s">
        <v>463</v>
      </c>
      <c r="AY1277" s="31" t="s">
        <v>68</v>
      </c>
      <c r="AZ1277" s="31" t="s">
        <v>377</v>
      </c>
      <c r="BA1277" s="31" t="s">
        <v>12448</v>
      </c>
      <c r="BB1277" s="31" t="s">
        <v>50</v>
      </c>
      <c r="BC1277" s="31" t="s">
        <v>50</v>
      </c>
      <c r="BD1277" s="31" t="s">
        <v>50</v>
      </c>
      <c r="BE1277" s="31" t="s">
        <v>50</v>
      </c>
      <c r="BF1277" s="31" t="s">
        <v>50</v>
      </c>
    </row>
    <row r="1278" spans="1:58" ht="45" x14ac:dyDescent="0.25">
      <c r="A1278" s="31" t="s">
        <v>4564</v>
      </c>
      <c r="B1278" s="31" t="s">
        <v>49</v>
      </c>
      <c r="C1278" s="32">
        <v>2</v>
      </c>
      <c r="D1278" s="31" t="s">
        <v>50</v>
      </c>
      <c r="E1278" s="31" t="s">
        <v>84</v>
      </c>
      <c r="F1278" s="31" t="s">
        <v>85</v>
      </c>
      <c r="G1278" s="31" t="s">
        <v>50</v>
      </c>
      <c r="H1278" s="31" t="s">
        <v>50</v>
      </c>
      <c r="I1278" s="31" t="s">
        <v>53</v>
      </c>
      <c r="J1278" s="31" t="s">
        <v>54</v>
      </c>
      <c r="K1278" s="31" t="s">
        <v>54</v>
      </c>
      <c r="L1278" s="31" t="s">
        <v>128</v>
      </c>
      <c r="M1278" s="31" t="s">
        <v>72</v>
      </c>
      <c r="N1278" s="31" t="s">
        <v>50</v>
      </c>
      <c r="O1278" s="31" t="s">
        <v>57</v>
      </c>
      <c r="P1278" s="31" t="s">
        <v>50</v>
      </c>
      <c r="Q1278" s="31" t="s">
        <v>228</v>
      </c>
      <c r="R1278" s="31" t="s">
        <v>74</v>
      </c>
      <c r="S1278" s="31" t="s">
        <v>59</v>
      </c>
      <c r="T1278" s="31" t="s">
        <v>60</v>
      </c>
      <c r="U1278" s="31" t="s">
        <v>60</v>
      </c>
      <c r="V1278" s="31" t="s">
        <v>60</v>
      </c>
      <c r="W1278" s="31" t="s">
        <v>50</v>
      </c>
      <c r="X1278" s="31" t="s">
        <v>50</v>
      </c>
      <c r="Y1278" s="31" t="s">
        <v>60</v>
      </c>
      <c r="Z1278" s="31" t="s">
        <v>62</v>
      </c>
      <c r="AA1278" s="31" t="s">
        <v>50</v>
      </c>
      <c r="AB1278" s="31" t="s">
        <v>50</v>
      </c>
      <c r="AC1278" s="31" t="s">
        <v>87</v>
      </c>
      <c r="AD1278" s="31" t="s">
        <v>72</v>
      </c>
      <c r="AE1278" s="2">
        <f t="shared" si="210"/>
        <v>36</v>
      </c>
      <c r="AF1278" s="31" t="s">
        <v>52</v>
      </c>
      <c r="AG1278" s="31" t="s">
        <v>129</v>
      </c>
      <c r="AH1278" s="31" t="s">
        <v>379</v>
      </c>
      <c r="AI1278" s="31" t="s">
        <v>403</v>
      </c>
      <c r="AJ1278" s="31">
        <f t="shared" si="211"/>
        <v>0</v>
      </c>
      <c r="AK1278" s="34">
        <f t="shared" si="212"/>
        <v>-99</v>
      </c>
      <c r="AL1278" s="30">
        <f t="shared" si="213"/>
        <v>-99</v>
      </c>
      <c r="AM1278" s="5">
        <f t="shared" si="217"/>
        <v>337.27</v>
      </c>
      <c r="AN1278" s="5">
        <f t="shared" si="218"/>
        <v>0</v>
      </c>
      <c r="AO1278" s="30">
        <f t="shared" si="219"/>
        <v>0</v>
      </c>
      <c r="AP1278" s="30">
        <f t="shared" si="214"/>
        <v>0</v>
      </c>
      <c r="AQ1278" t="str">
        <f t="shared" si="215"/>
        <v>1978 - 1992</v>
      </c>
      <c r="AR1278" s="2">
        <f t="shared" si="216"/>
        <v>1987</v>
      </c>
      <c r="AS1278" s="2">
        <f t="shared" si="220"/>
        <v>-99</v>
      </c>
      <c r="AT1278" s="31" t="s">
        <v>50</v>
      </c>
      <c r="AU1278" s="31" t="s">
        <v>50</v>
      </c>
      <c r="AV1278" s="31" t="s">
        <v>66</v>
      </c>
      <c r="AW1278" s="31" t="s">
        <v>57</v>
      </c>
      <c r="AX1278" s="31" t="s">
        <v>195</v>
      </c>
      <c r="AY1278" s="31" t="s">
        <v>68</v>
      </c>
      <c r="AZ1278" s="31" t="s">
        <v>379</v>
      </c>
      <c r="BA1278" s="31" t="s">
        <v>12718</v>
      </c>
      <c r="BB1278" s="31" t="s">
        <v>50</v>
      </c>
      <c r="BC1278" s="31" t="s">
        <v>50</v>
      </c>
      <c r="BD1278" s="31" t="s">
        <v>50</v>
      </c>
      <c r="BE1278" s="31" t="s">
        <v>50</v>
      </c>
      <c r="BF1278" s="31" t="s">
        <v>50</v>
      </c>
    </row>
    <row r="1279" spans="1:58" ht="45" x14ac:dyDescent="0.25">
      <c r="A1279" s="31" t="s">
        <v>4592</v>
      </c>
      <c r="B1279" s="31" t="s">
        <v>49</v>
      </c>
      <c r="C1279" s="32">
        <v>3</v>
      </c>
      <c r="D1279" s="31" t="s">
        <v>50</v>
      </c>
      <c r="E1279" s="31" t="s">
        <v>70</v>
      </c>
      <c r="F1279" s="31" t="s">
        <v>71</v>
      </c>
      <c r="G1279" s="31" t="s">
        <v>96</v>
      </c>
      <c r="H1279" s="31" t="s">
        <v>194</v>
      </c>
      <c r="I1279" s="31" t="s">
        <v>53</v>
      </c>
      <c r="J1279" s="31" t="s">
        <v>54</v>
      </c>
      <c r="K1279" s="31" t="s">
        <v>54</v>
      </c>
      <c r="L1279" s="31" t="s">
        <v>128</v>
      </c>
      <c r="M1279" s="31" t="s">
        <v>52</v>
      </c>
      <c r="N1279" s="31" t="s">
        <v>50</v>
      </c>
      <c r="O1279" s="31" t="s">
        <v>57</v>
      </c>
      <c r="P1279" s="31" t="s">
        <v>50</v>
      </c>
      <c r="Q1279" s="31" t="s">
        <v>588</v>
      </c>
      <c r="R1279" s="31" t="s">
        <v>74</v>
      </c>
      <c r="S1279" s="31" t="s">
        <v>59</v>
      </c>
      <c r="T1279" s="31" t="s">
        <v>60</v>
      </c>
      <c r="U1279" s="31" t="s">
        <v>60</v>
      </c>
      <c r="V1279" s="31" t="s">
        <v>60</v>
      </c>
      <c r="W1279" s="31" t="s">
        <v>50</v>
      </c>
      <c r="X1279" s="31" t="s">
        <v>50</v>
      </c>
      <c r="Y1279" s="31" t="s">
        <v>50</v>
      </c>
      <c r="Z1279" s="31" t="s">
        <v>62</v>
      </c>
      <c r="AA1279" s="31" t="s">
        <v>50</v>
      </c>
      <c r="AB1279" s="31" t="s">
        <v>50</v>
      </c>
      <c r="AC1279" s="31" t="s">
        <v>63</v>
      </c>
      <c r="AD1279" s="31" t="s">
        <v>72</v>
      </c>
      <c r="AE1279" s="2">
        <f t="shared" si="210"/>
        <v>36</v>
      </c>
      <c r="AF1279" s="31" t="s">
        <v>52</v>
      </c>
      <c r="AG1279" s="31" t="s">
        <v>129</v>
      </c>
      <c r="AH1279" s="31" t="s">
        <v>77</v>
      </c>
      <c r="AI1279" s="31" t="s">
        <v>12449</v>
      </c>
      <c r="AJ1279" s="31">
        <f t="shared" si="211"/>
        <v>0</v>
      </c>
      <c r="AK1279" s="34">
        <f t="shared" si="212"/>
        <v>-99</v>
      </c>
      <c r="AL1279" s="30">
        <f t="shared" si="213"/>
        <v>-99</v>
      </c>
      <c r="AM1279" s="5">
        <f t="shared" si="217"/>
        <v>457.61</v>
      </c>
      <c r="AN1279" s="5">
        <f t="shared" si="218"/>
        <v>0</v>
      </c>
      <c r="AO1279" s="30">
        <f t="shared" si="219"/>
        <v>0</v>
      </c>
      <c r="AP1279" s="30">
        <f t="shared" si="214"/>
        <v>0</v>
      </c>
      <c r="AQ1279" t="str">
        <f t="shared" si="215"/>
        <v>2006 - 2009</v>
      </c>
      <c r="AR1279" s="2">
        <f t="shared" si="216"/>
        <v>2007</v>
      </c>
      <c r="AS1279" s="2">
        <f t="shared" si="220"/>
        <v>-99</v>
      </c>
      <c r="AT1279" s="31" t="s">
        <v>50</v>
      </c>
      <c r="AU1279" s="31" t="s">
        <v>50</v>
      </c>
      <c r="AV1279" s="31" t="s">
        <v>66</v>
      </c>
      <c r="AW1279" s="31" t="s">
        <v>57</v>
      </c>
      <c r="AX1279" s="31" t="s">
        <v>151</v>
      </c>
      <c r="AY1279" s="31" t="s">
        <v>68</v>
      </c>
      <c r="AZ1279" s="31" t="s">
        <v>12791</v>
      </c>
      <c r="BA1279" s="31" t="s">
        <v>12792</v>
      </c>
      <c r="BB1279" s="31" t="s">
        <v>50</v>
      </c>
      <c r="BC1279" s="31" t="s">
        <v>50</v>
      </c>
      <c r="BD1279" s="31" t="s">
        <v>50</v>
      </c>
      <c r="BE1279" s="31" t="s">
        <v>50</v>
      </c>
      <c r="BF1279" s="31" t="s">
        <v>50</v>
      </c>
    </row>
    <row r="1280" spans="1:58" ht="45" x14ac:dyDescent="0.25">
      <c r="A1280" s="31" t="s">
        <v>4598</v>
      </c>
      <c r="B1280" s="31" t="s">
        <v>49</v>
      </c>
      <c r="C1280" s="32">
        <v>1</v>
      </c>
      <c r="D1280" s="31" t="s">
        <v>50</v>
      </c>
      <c r="E1280" s="31" t="s">
        <v>84</v>
      </c>
      <c r="F1280" s="31" t="s">
        <v>85</v>
      </c>
      <c r="G1280" s="31" t="s">
        <v>50</v>
      </c>
      <c r="H1280" s="31" t="s">
        <v>50</v>
      </c>
      <c r="I1280" s="31" t="s">
        <v>53</v>
      </c>
      <c r="J1280" s="31" t="s">
        <v>54</v>
      </c>
      <c r="K1280" s="31" t="s">
        <v>54</v>
      </c>
      <c r="L1280" s="31" t="s">
        <v>55</v>
      </c>
      <c r="M1280" s="31" t="s">
        <v>72</v>
      </c>
      <c r="N1280" s="31" t="s">
        <v>50</v>
      </c>
      <c r="O1280" s="31" t="s">
        <v>57</v>
      </c>
      <c r="P1280" s="31" t="s">
        <v>50</v>
      </c>
      <c r="Q1280" s="31" t="s">
        <v>11644</v>
      </c>
      <c r="R1280" s="31" t="s">
        <v>58</v>
      </c>
      <c r="S1280" s="31" t="s">
        <v>53</v>
      </c>
      <c r="T1280" s="31" t="s">
        <v>60</v>
      </c>
      <c r="U1280" s="31" t="s">
        <v>60</v>
      </c>
      <c r="V1280" s="31" t="s">
        <v>66</v>
      </c>
      <c r="W1280" s="31" t="s">
        <v>50</v>
      </c>
      <c r="X1280" s="31" t="s">
        <v>116</v>
      </c>
      <c r="Y1280" s="31" t="s">
        <v>60</v>
      </c>
      <c r="Z1280" s="31" t="s">
        <v>62</v>
      </c>
      <c r="AA1280" s="31" t="s">
        <v>50</v>
      </c>
      <c r="AB1280" s="31" t="s">
        <v>50</v>
      </c>
      <c r="AC1280" s="31" t="s">
        <v>63</v>
      </c>
      <c r="AD1280" s="31" t="s">
        <v>72</v>
      </c>
      <c r="AE1280" s="2">
        <f t="shared" si="210"/>
        <v>36</v>
      </c>
      <c r="AF1280" s="31" t="s">
        <v>52</v>
      </c>
      <c r="AG1280" s="31" t="s">
        <v>129</v>
      </c>
      <c r="AH1280" s="31" t="s">
        <v>379</v>
      </c>
      <c r="AI1280" s="31" t="s">
        <v>12450</v>
      </c>
      <c r="AJ1280" s="31">
        <f t="shared" si="211"/>
        <v>0</v>
      </c>
      <c r="AK1280" s="34">
        <f t="shared" si="212"/>
        <v>-99</v>
      </c>
      <c r="AL1280" s="30">
        <f t="shared" si="213"/>
        <v>-99</v>
      </c>
      <c r="AM1280" s="5">
        <f t="shared" si="217"/>
        <v>1163.43</v>
      </c>
      <c r="AN1280" s="5">
        <f t="shared" si="218"/>
        <v>0</v>
      </c>
      <c r="AO1280" s="30">
        <f t="shared" si="219"/>
        <v>0</v>
      </c>
      <c r="AP1280" s="30">
        <f t="shared" si="214"/>
        <v>0</v>
      </c>
      <c r="AQ1280" t="str">
        <f t="shared" si="215"/>
        <v>1978 - 1992</v>
      </c>
      <c r="AR1280" s="2">
        <f t="shared" si="216"/>
        <v>1980</v>
      </c>
      <c r="AS1280" s="2">
        <f t="shared" si="220"/>
        <v>-99</v>
      </c>
      <c r="AT1280" s="31" t="s">
        <v>50</v>
      </c>
      <c r="AU1280" s="31" t="s">
        <v>50</v>
      </c>
      <c r="AV1280" s="31" t="s">
        <v>141</v>
      </c>
      <c r="AW1280" s="31" t="s">
        <v>86</v>
      </c>
      <c r="AX1280" s="31" t="s">
        <v>92</v>
      </c>
      <c r="AY1280" s="31" t="s">
        <v>179</v>
      </c>
      <c r="AZ1280" s="31" t="s">
        <v>379</v>
      </c>
      <c r="BA1280" s="31" t="s">
        <v>12450</v>
      </c>
      <c r="BB1280" s="31" t="s">
        <v>50</v>
      </c>
      <c r="BC1280" s="31" t="s">
        <v>50</v>
      </c>
      <c r="BD1280" s="31" t="s">
        <v>50</v>
      </c>
      <c r="BE1280" s="31" t="s">
        <v>50</v>
      </c>
      <c r="BF1280" s="31" t="s">
        <v>50</v>
      </c>
    </row>
    <row r="1281" spans="1:58" ht="45" x14ac:dyDescent="0.25">
      <c r="A1281" s="31" t="s">
        <v>4598</v>
      </c>
      <c r="B1281" s="31" t="s">
        <v>49</v>
      </c>
      <c r="C1281" s="32">
        <v>2</v>
      </c>
      <c r="D1281" s="31" t="s">
        <v>50</v>
      </c>
      <c r="E1281" s="31" t="s">
        <v>84</v>
      </c>
      <c r="F1281" s="31" t="s">
        <v>85</v>
      </c>
      <c r="G1281" s="31" t="s">
        <v>50</v>
      </c>
      <c r="H1281" s="31" t="s">
        <v>50</v>
      </c>
      <c r="I1281" s="31" t="s">
        <v>97</v>
      </c>
      <c r="J1281" s="31" t="s">
        <v>54</v>
      </c>
      <c r="K1281" s="31" t="s">
        <v>60</v>
      </c>
      <c r="L1281" s="31" t="s">
        <v>55</v>
      </c>
      <c r="M1281" s="31" t="s">
        <v>72</v>
      </c>
      <c r="N1281" s="31" t="s">
        <v>50</v>
      </c>
      <c r="O1281" s="31" t="s">
        <v>66</v>
      </c>
      <c r="P1281" s="31" t="s">
        <v>50</v>
      </c>
      <c r="Q1281" s="31" t="s">
        <v>11644</v>
      </c>
      <c r="R1281" s="31" t="s">
        <v>58</v>
      </c>
      <c r="S1281" s="31" t="s">
        <v>53</v>
      </c>
      <c r="T1281" s="31" t="s">
        <v>60</v>
      </c>
      <c r="U1281" s="31" t="s">
        <v>60</v>
      </c>
      <c r="V1281" s="31" t="s">
        <v>66</v>
      </c>
      <c r="W1281" s="31" t="s">
        <v>50</v>
      </c>
      <c r="X1281" s="31" t="s">
        <v>116</v>
      </c>
      <c r="Y1281" s="31" t="s">
        <v>60</v>
      </c>
      <c r="Z1281" s="31" t="s">
        <v>62</v>
      </c>
      <c r="AA1281" s="31" t="s">
        <v>50</v>
      </c>
      <c r="AB1281" s="31" t="s">
        <v>50</v>
      </c>
      <c r="AC1281" s="31" t="s">
        <v>87</v>
      </c>
      <c r="AD1281" s="31" t="s">
        <v>72</v>
      </c>
      <c r="AE1281" s="2">
        <f t="shared" si="210"/>
        <v>36</v>
      </c>
      <c r="AF1281" s="31" t="s">
        <v>52</v>
      </c>
      <c r="AG1281" s="31" t="s">
        <v>129</v>
      </c>
      <c r="AH1281" s="31" t="s">
        <v>594</v>
      </c>
      <c r="AI1281" s="31" t="s">
        <v>50</v>
      </c>
      <c r="AJ1281" s="31">
        <f t="shared" si="211"/>
        <v>0</v>
      </c>
      <c r="AK1281" s="34">
        <f t="shared" si="212"/>
        <v>-99</v>
      </c>
      <c r="AL1281" s="30">
        <f t="shared" si="213"/>
        <v>-99</v>
      </c>
      <c r="AM1281" s="5">
        <f t="shared" si="217"/>
        <v>1163.43</v>
      </c>
      <c r="AN1281" s="5">
        <f t="shared" si="218"/>
        <v>0</v>
      </c>
      <c r="AO1281" s="30">
        <f t="shared" si="219"/>
        <v>0</v>
      </c>
      <c r="AP1281" s="30">
        <f t="shared" si="214"/>
        <v>0</v>
      </c>
      <c r="AQ1281" t="str">
        <f t="shared" si="215"/>
        <v>1978 - 1992</v>
      </c>
      <c r="AR1281" s="2">
        <f t="shared" si="216"/>
        <v>1980</v>
      </c>
      <c r="AS1281" s="2">
        <f t="shared" si="220"/>
        <v>-99</v>
      </c>
      <c r="AT1281" s="31" t="s">
        <v>50</v>
      </c>
      <c r="AU1281" s="31" t="s">
        <v>50</v>
      </c>
      <c r="AV1281" s="31" t="s">
        <v>66</v>
      </c>
      <c r="AW1281" s="31" t="s">
        <v>57</v>
      </c>
      <c r="AX1281" s="31" t="s">
        <v>50</v>
      </c>
      <c r="AY1281" s="31" t="s">
        <v>50</v>
      </c>
      <c r="AZ1281" s="31" t="s">
        <v>594</v>
      </c>
      <c r="BA1281" s="31" t="s">
        <v>50</v>
      </c>
      <c r="BB1281" s="31" t="s">
        <v>50</v>
      </c>
      <c r="BC1281" s="31" t="s">
        <v>50</v>
      </c>
      <c r="BD1281" s="31" t="s">
        <v>50</v>
      </c>
      <c r="BE1281" s="31" t="s">
        <v>50</v>
      </c>
      <c r="BF1281" s="31" t="s">
        <v>50</v>
      </c>
    </row>
    <row r="1282" spans="1:58" ht="45" x14ac:dyDescent="0.25">
      <c r="A1282" s="31" t="s">
        <v>4598</v>
      </c>
      <c r="B1282" s="31" t="s">
        <v>49</v>
      </c>
      <c r="C1282" s="32">
        <v>3</v>
      </c>
      <c r="D1282" s="31" t="s">
        <v>50</v>
      </c>
      <c r="E1282" s="31" t="s">
        <v>84</v>
      </c>
      <c r="F1282" s="31" t="s">
        <v>85</v>
      </c>
      <c r="G1282" s="31" t="s">
        <v>50</v>
      </c>
      <c r="H1282" s="31" t="s">
        <v>50</v>
      </c>
      <c r="I1282" s="31" t="s">
        <v>59</v>
      </c>
      <c r="J1282" s="31" t="s">
        <v>54</v>
      </c>
      <c r="K1282" s="31" t="s">
        <v>60</v>
      </c>
      <c r="L1282" s="31" t="s">
        <v>55</v>
      </c>
      <c r="M1282" s="31" t="s">
        <v>72</v>
      </c>
      <c r="N1282" s="31" t="s">
        <v>50</v>
      </c>
      <c r="O1282" s="31" t="s">
        <v>66</v>
      </c>
      <c r="P1282" s="31" t="s">
        <v>50</v>
      </c>
      <c r="Q1282" s="31" t="s">
        <v>11644</v>
      </c>
      <c r="R1282" s="31" t="s">
        <v>58</v>
      </c>
      <c r="S1282" s="31" t="s">
        <v>53</v>
      </c>
      <c r="T1282" s="31" t="s">
        <v>60</v>
      </c>
      <c r="U1282" s="31" t="s">
        <v>60</v>
      </c>
      <c r="V1282" s="31" t="s">
        <v>66</v>
      </c>
      <c r="W1282" s="31" t="s">
        <v>50</v>
      </c>
      <c r="X1282" s="31" t="s">
        <v>116</v>
      </c>
      <c r="Y1282" s="31" t="s">
        <v>60</v>
      </c>
      <c r="Z1282" s="31" t="s">
        <v>62</v>
      </c>
      <c r="AA1282" s="31" t="s">
        <v>50</v>
      </c>
      <c r="AB1282" s="31" t="s">
        <v>50</v>
      </c>
      <c r="AC1282" s="31" t="s">
        <v>87</v>
      </c>
      <c r="AD1282" s="31" t="s">
        <v>72</v>
      </c>
      <c r="AE1282" s="2">
        <f t="shared" si="210"/>
        <v>36</v>
      </c>
      <c r="AF1282" s="31" t="s">
        <v>52</v>
      </c>
      <c r="AG1282" s="31" t="s">
        <v>129</v>
      </c>
      <c r="AH1282" s="31" t="s">
        <v>594</v>
      </c>
      <c r="AI1282" s="31" t="s">
        <v>50</v>
      </c>
      <c r="AJ1282" s="31">
        <f t="shared" si="211"/>
        <v>0</v>
      </c>
      <c r="AK1282" s="34">
        <f t="shared" si="212"/>
        <v>-99</v>
      </c>
      <c r="AL1282" s="30">
        <f t="shared" si="213"/>
        <v>-99</v>
      </c>
      <c r="AM1282" s="5">
        <f t="shared" si="217"/>
        <v>1163.43</v>
      </c>
      <c r="AN1282" s="5">
        <f t="shared" si="218"/>
        <v>0</v>
      </c>
      <c r="AO1282" s="30">
        <f t="shared" si="219"/>
        <v>0</v>
      </c>
      <c r="AP1282" s="30">
        <f t="shared" si="214"/>
        <v>0</v>
      </c>
      <c r="AQ1282" t="str">
        <f t="shared" si="215"/>
        <v>1978 - 1992</v>
      </c>
      <c r="AR1282" s="2">
        <f t="shared" si="216"/>
        <v>1980</v>
      </c>
      <c r="AS1282" s="2">
        <f t="shared" si="220"/>
        <v>-99</v>
      </c>
      <c r="AT1282" s="31" t="s">
        <v>50</v>
      </c>
      <c r="AU1282" s="31" t="s">
        <v>50</v>
      </c>
      <c r="AV1282" s="31" t="s">
        <v>66</v>
      </c>
      <c r="AW1282" s="31" t="s">
        <v>57</v>
      </c>
      <c r="AX1282" s="31" t="s">
        <v>50</v>
      </c>
      <c r="AY1282" s="31" t="s">
        <v>50</v>
      </c>
      <c r="AZ1282" s="31" t="s">
        <v>594</v>
      </c>
      <c r="BA1282" s="31" t="s">
        <v>50</v>
      </c>
      <c r="BB1282" s="31" t="s">
        <v>50</v>
      </c>
      <c r="BC1282" s="31" t="s">
        <v>50</v>
      </c>
      <c r="BD1282" s="31" t="s">
        <v>50</v>
      </c>
      <c r="BE1282" s="31" t="s">
        <v>50</v>
      </c>
      <c r="BF1282" s="31" t="s">
        <v>50</v>
      </c>
    </row>
    <row r="1283" spans="1:58" ht="45" x14ac:dyDescent="0.25">
      <c r="A1283" s="31" t="s">
        <v>1329</v>
      </c>
      <c r="B1283" s="31" t="s">
        <v>49</v>
      </c>
      <c r="C1283" s="32">
        <v>2</v>
      </c>
      <c r="D1283" s="31" t="s">
        <v>50</v>
      </c>
      <c r="E1283" s="31" t="s">
        <v>85</v>
      </c>
      <c r="F1283" s="31" t="s">
        <v>70</v>
      </c>
      <c r="G1283" s="31" t="s">
        <v>99</v>
      </c>
      <c r="H1283" s="31" t="s">
        <v>99</v>
      </c>
      <c r="I1283" s="31" t="s">
        <v>72</v>
      </c>
      <c r="J1283" s="31" t="s">
        <v>54</v>
      </c>
      <c r="K1283" s="31" t="s">
        <v>54</v>
      </c>
      <c r="L1283" s="31" t="s">
        <v>55</v>
      </c>
      <c r="M1283" s="31" t="s">
        <v>51</v>
      </c>
      <c r="N1283" s="31" t="s">
        <v>50</v>
      </c>
      <c r="O1283" s="31" t="s">
        <v>57</v>
      </c>
      <c r="P1283" s="31" t="s">
        <v>258</v>
      </c>
      <c r="Q1283" s="31" t="s">
        <v>50</v>
      </c>
      <c r="R1283" s="31" t="s">
        <v>74</v>
      </c>
      <c r="S1283" s="31" t="s">
        <v>58</v>
      </c>
      <c r="T1283" s="31" t="s">
        <v>54</v>
      </c>
      <c r="U1283" s="31" t="s">
        <v>54</v>
      </c>
      <c r="V1283" s="31" t="s">
        <v>60</v>
      </c>
      <c r="W1283" s="31" t="s">
        <v>50</v>
      </c>
      <c r="X1283" s="31" t="s">
        <v>50</v>
      </c>
      <c r="Y1283" s="31" t="s">
        <v>50</v>
      </c>
      <c r="Z1283" s="31" t="s">
        <v>62</v>
      </c>
      <c r="AA1283" s="31" t="s">
        <v>50</v>
      </c>
      <c r="AB1283" s="31" t="s">
        <v>50</v>
      </c>
      <c r="AC1283" s="31" t="s">
        <v>87</v>
      </c>
      <c r="AD1283" s="31" t="s">
        <v>72</v>
      </c>
      <c r="AE1283" s="2">
        <f t="shared" si="210"/>
        <v>36</v>
      </c>
      <c r="AF1283" s="31" t="s">
        <v>52</v>
      </c>
      <c r="AG1283" s="31" t="s">
        <v>129</v>
      </c>
      <c r="AH1283" s="31" t="s">
        <v>1014</v>
      </c>
      <c r="AI1283" s="31" t="s">
        <v>12451</v>
      </c>
      <c r="AJ1283" s="31">
        <f t="shared" si="211"/>
        <v>0</v>
      </c>
      <c r="AK1283" s="34">
        <f t="shared" si="212"/>
        <v>-99</v>
      </c>
      <c r="AL1283" s="30">
        <f t="shared" si="213"/>
        <v>-99</v>
      </c>
      <c r="AM1283" s="5">
        <f t="shared" si="217"/>
        <v>61.55</v>
      </c>
      <c r="AN1283" s="5">
        <f t="shared" si="218"/>
        <v>0</v>
      </c>
      <c r="AO1283" s="30">
        <f t="shared" si="219"/>
        <v>0</v>
      </c>
      <c r="AP1283" s="30">
        <f t="shared" si="214"/>
        <v>0</v>
      </c>
      <c r="AQ1283" t="str">
        <f t="shared" si="215"/>
        <v>1993 - 2001</v>
      </c>
      <c r="AR1283" s="2">
        <f t="shared" si="216"/>
        <v>1995</v>
      </c>
      <c r="AS1283" s="2">
        <f t="shared" si="220"/>
        <v>-99</v>
      </c>
      <c r="AT1283" s="31" t="s">
        <v>50</v>
      </c>
      <c r="AU1283" s="31" t="s">
        <v>50</v>
      </c>
      <c r="AV1283" s="31" t="s">
        <v>66</v>
      </c>
      <c r="AW1283" s="31" t="s">
        <v>57</v>
      </c>
      <c r="AX1283" s="31" t="s">
        <v>267</v>
      </c>
      <c r="AY1283" s="31" t="s">
        <v>68</v>
      </c>
      <c r="AZ1283" s="31" t="s">
        <v>1014</v>
      </c>
      <c r="BA1283" s="31" t="s">
        <v>12451</v>
      </c>
      <c r="BB1283" s="31" t="s">
        <v>50</v>
      </c>
      <c r="BC1283" s="31" t="s">
        <v>50</v>
      </c>
      <c r="BD1283" s="31" t="s">
        <v>50</v>
      </c>
      <c r="BE1283" s="31" t="s">
        <v>50</v>
      </c>
      <c r="BF1283" s="31" t="s">
        <v>50</v>
      </c>
    </row>
    <row r="1284" spans="1:58" ht="45" x14ac:dyDescent="0.25">
      <c r="A1284" s="31" t="s">
        <v>1329</v>
      </c>
      <c r="B1284" s="31" t="s">
        <v>49</v>
      </c>
      <c r="C1284" s="32">
        <v>3</v>
      </c>
      <c r="D1284" s="31" t="s">
        <v>50</v>
      </c>
      <c r="E1284" s="31" t="s">
        <v>85</v>
      </c>
      <c r="F1284" s="31" t="s">
        <v>70</v>
      </c>
      <c r="G1284" s="31" t="s">
        <v>99</v>
      </c>
      <c r="H1284" s="31" t="s">
        <v>99</v>
      </c>
      <c r="I1284" s="31" t="s">
        <v>97</v>
      </c>
      <c r="J1284" s="31" t="s">
        <v>54</v>
      </c>
      <c r="K1284" s="31" t="s">
        <v>60</v>
      </c>
      <c r="L1284" s="31" t="s">
        <v>55</v>
      </c>
      <c r="M1284" s="31" t="s">
        <v>102</v>
      </c>
      <c r="N1284" s="31" t="s">
        <v>50</v>
      </c>
      <c r="O1284" s="31" t="s">
        <v>57</v>
      </c>
      <c r="P1284" s="31" t="s">
        <v>258</v>
      </c>
      <c r="Q1284" s="31" t="s">
        <v>50</v>
      </c>
      <c r="R1284" s="31" t="s">
        <v>74</v>
      </c>
      <c r="S1284" s="31" t="s">
        <v>58</v>
      </c>
      <c r="T1284" s="31" t="s">
        <v>54</v>
      </c>
      <c r="U1284" s="31" t="s">
        <v>54</v>
      </c>
      <c r="V1284" s="31" t="s">
        <v>60</v>
      </c>
      <c r="W1284" s="31" t="s">
        <v>50</v>
      </c>
      <c r="X1284" s="31" t="s">
        <v>50</v>
      </c>
      <c r="Y1284" s="31" t="s">
        <v>50</v>
      </c>
      <c r="Z1284" s="31" t="s">
        <v>62</v>
      </c>
      <c r="AA1284" s="31" t="s">
        <v>50</v>
      </c>
      <c r="AB1284" s="31" t="s">
        <v>50</v>
      </c>
      <c r="AC1284" s="31" t="s">
        <v>87</v>
      </c>
      <c r="AD1284" s="31" t="s">
        <v>72</v>
      </c>
      <c r="AE1284" s="2">
        <f t="shared" ref="AE1284:AE1347" si="221">IF(AG1284="k",VALUE(AF1284),IF(AG1284="T",AF1284*12,IF(TRIM(AF1284)="","NA",AF1284)))</f>
        <v>36</v>
      </c>
      <c r="AF1284" s="31" t="s">
        <v>52</v>
      </c>
      <c r="AG1284" s="31" t="s">
        <v>129</v>
      </c>
      <c r="AH1284" s="31" t="s">
        <v>1014</v>
      </c>
      <c r="AI1284" s="31" t="s">
        <v>12451</v>
      </c>
      <c r="AJ1284" s="31">
        <f t="shared" ref="AJ1284:AJ1347" si="222">IF(AS1284&gt;0,VALUE(M1284),0)</f>
        <v>0</v>
      </c>
      <c r="AK1284" s="34">
        <f t="shared" ref="AK1284:AK1347" si="223">IF(AS1284&gt;0,IF(P1284&lt;&gt;"",2013-VALUE(P1284),IF(Q1284&lt;&gt;"",2013-VALUE(Q1284),-99)),-99)</f>
        <v>-99</v>
      </c>
      <c r="AL1284" s="30">
        <f t="shared" ref="AL1284:AL1347" si="224">IF(OR((2013-AR1284)=AK1284,AK1284=-99),-99,AK1284)</f>
        <v>-99</v>
      </c>
      <c r="AM1284" s="5">
        <f t="shared" si="217"/>
        <v>61.55</v>
      </c>
      <c r="AN1284" s="5">
        <f t="shared" si="218"/>
        <v>0</v>
      </c>
      <c r="AO1284" s="30">
        <f t="shared" si="219"/>
        <v>0</v>
      </c>
      <c r="AP1284" s="30">
        <f t="shared" ref="AP1284:AP1347" si="225">AN1284*AS1284</f>
        <v>0</v>
      </c>
      <c r="AQ1284" t="str">
        <f t="shared" ref="AQ1284:AQ1347" si="226">IF(OR(ISERROR(AR1284),AR1284=0),0,VLOOKUP(AR1284,tblVintages,2,TRUE))</f>
        <v>1993 - 2001</v>
      </c>
      <c r="AR1284" s="2">
        <f t="shared" ref="AR1284:AR1347" si="227">VLOOKUP(A1284,tblBldgInfo,7,FALSE)</f>
        <v>1995</v>
      </c>
      <c r="AS1284" s="2">
        <f t="shared" si="220"/>
        <v>-99</v>
      </c>
      <c r="AT1284" s="31" t="s">
        <v>50</v>
      </c>
      <c r="AU1284" s="31" t="s">
        <v>50</v>
      </c>
      <c r="AV1284" s="31" t="s">
        <v>66</v>
      </c>
      <c r="AW1284" s="31" t="s">
        <v>57</v>
      </c>
      <c r="AX1284" s="31" t="s">
        <v>267</v>
      </c>
      <c r="AY1284" s="31" t="s">
        <v>68</v>
      </c>
      <c r="AZ1284" s="31" t="s">
        <v>1014</v>
      </c>
      <c r="BA1284" s="31" t="s">
        <v>12451</v>
      </c>
      <c r="BB1284" s="31" t="s">
        <v>50</v>
      </c>
      <c r="BC1284" s="31" t="s">
        <v>50</v>
      </c>
      <c r="BD1284" s="31" t="s">
        <v>50</v>
      </c>
      <c r="BE1284" s="31" t="s">
        <v>50</v>
      </c>
      <c r="BF1284" s="31" t="s">
        <v>50</v>
      </c>
    </row>
    <row r="1285" spans="1:58" ht="45" x14ac:dyDescent="0.25">
      <c r="A1285" s="31" t="s">
        <v>1329</v>
      </c>
      <c r="B1285" s="31" t="s">
        <v>49</v>
      </c>
      <c r="C1285" s="32">
        <v>4</v>
      </c>
      <c r="D1285" s="31" t="s">
        <v>50</v>
      </c>
      <c r="E1285" s="31" t="s">
        <v>85</v>
      </c>
      <c r="F1285" s="31" t="s">
        <v>70</v>
      </c>
      <c r="G1285" s="31" t="s">
        <v>99</v>
      </c>
      <c r="H1285" s="31" t="s">
        <v>99</v>
      </c>
      <c r="I1285" s="31" t="s">
        <v>59</v>
      </c>
      <c r="J1285" s="31" t="s">
        <v>54</v>
      </c>
      <c r="K1285" s="31" t="s">
        <v>60</v>
      </c>
      <c r="L1285" s="31" t="s">
        <v>55</v>
      </c>
      <c r="M1285" s="31" t="s">
        <v>71</v>
      </c>
      <c r="N1285" s="31" t="s">
        <v>50</v>
      </c>
      <c r="O1285" s="31" t="s">
        <v>57</v>
      </c>
      <c r="P1285" s="31" t="s">
        <v>258</v>
      </c>
      <c r="Q1285" s="31" t="s">
        <v>50</v>
      </c>
      <c r="R1285" s="31" t="s">
        <v>74</v>
      </c>
      <c r="S1285" s="31" t="s">
        <v>58</v>
      </c>
      <c r="T1285" s="31" t="s">
        <v>60</v>
      </c>
      <c r="U1285" s="31" t="s">
        <v>60</v>
      </c>
      <c r="V1285" s="31" t="s">
        <v>60</v>
      </c>
      <c r="W1285" s="31" t="s">
        <v>50</v>
      </c>
      <c r="X1285" s="31" t="s">
        <v>50</v>
      </c>
      <c r="Y1285" s="31" t="s">
        <v>50</v>
      </c>
      <c r="Z1285" s="31" t="s">
        <v>62</v>
      </c>
      <c r="AA1285" s="31" t="s">
        <v>50</v>
      </c>
      <c r="AB1285" s="31" t="s">
        <v>50</v>
      </c>
      <c r="AC1285" s="31" t="s">
        <v>87</v>
      </c>
      <c r="AD1285" s="31" t="s">
        <v>72</v>
      </c>
      <c r="AE1285" s="2">
        <f t="shared" si="221"/>
        <v>36</v>
      </c>
      <c r="AF1285" s="31" t="s">
        <v>52</v>
      </c>
      <c r="AG1285" s="31" t="s">
        <v>129</v>
      </c>
      <c r="AH1285" s="31" t="s">
        <v>1014</v>
      </c>
      <c r="AI1285" s="31" t="s">
        <v>12451</v>
      </c>
      <c r="AJ1285" s="31">
        <f t="shared" si="222"/>
        <v>0</v>
      </c>
      <c r="AK1285" s="34">
        <f t="shared" si="223"/>
        <v>-99</v>
      </c>
      <c r="AL1285" s="30">
        <f t="shared" si="224"/>
        <v>-99</v>
      </c>
      <c r="AM1285" s="5">
        <f t="shared" ref="AM1285:AM1348" si="228">VLOOKUP(A1285,tblSiteWeights,4,FALSE)</f>
        <v>61.55</v>
      </c>
      <c r="AN1285" s="5">
        <f t="shared" ref="AN1285:AN1348" si="229">IF(AND(AS1285&gt;0,AM1285&gt;0),M1285*AE1285,0)</f>
        <v>0</v>
      </c>
      <c r="AO1285" s="30">
        <f t="shared" ref="AO1285:AO1348" si="230">AN1285*AS1285</f>
        <v>0</v>
      </c>
      <c r="AP1285" s="30">
        <f t="shared" si="225"/>
        <v>0</v>
      </c>
      <c r="AQ1285" t="str">
        <f t="shared" si="226"/>
        <v>1993 - 2001</v>
      </c>
      <c r="AR1285" s="2">
        <f t="shared" si="227"/>
        <v>1995</v>
      </c>
      <c r="AS1285" s="2">
        <f t="shared" ref="AS1285:AS1348" si="231">IF(OR(AM1285=0,AU1285=""),-99,VALUE(AU1285))</f>
        <v>-99</v>
      </c>
      <c r="AT1285" s="31" t="s">
        <v>50</v>
      </c>
      <c r="AU1285" s="31" t="s">
        <v>50</v>
      </c>
      <c r="AV1285" s="31" t="s">
        <v>66</v>
      </c>
      <c r="AW1285" s="31" t="s">
        <v>57</v>
      </c>
      <c r="AX1285" s="31" t="s">
        <v>267</v>
      </c>
      <c r="AY1285" s="31" t="s">
        <v>68</v>
      </c>
      <c r="AZ1285" s="31" t="s">
        <v>1014</v>
      </c>
      <c r="BA1285" s="31" t="s">
        <v>12451</v>
      </c>
      <c r="BB1285" s="31" t="s">
        <v>50</v>
      </c>
      <c r="BC1285" s="31" t="s">
        <v>50</v>
      </c>
      <c r="BD1285" s="31" t="s">
        <v>50</v>
      </c>
      <c r="BE1285" s="31" t="s">
        <v>50</v>
      </c>
      <c r="BF1285" s="31" t="s">
        <v>50</v>
      </c>
    </row>
    <row r="1286" spans="1:58" ht="45" x14ac:dyDescent="0.25">
      <c r="A1286" s="31" t="s">
        <v>1329</v>
      </c>
      <c r="B1286" s="31" t="s">
        <v>49</v>
      </c>
      <c r="C1286" s="32">
        <v>5</v>
      </c>
      <c r="D1286" s="31" t="s">
        <v>50</v>
      </c>
      <c r="E1286" s="31" t="s">
        <v>85</v>
      </c>
      <c r="F1286" s="31" t="s">
        <v>70</v>
      </c>
      <c r="G1286" s="31" t="s">
        <v>99</v>
      </c>
      <c r="H1286" s="31" t="s">
        <v>99</v>
      </c>
      <c r="I1286" s="31" t="s">
        <v>86</v>
      </c>
      <c r="J1286" s="31" t="s">
        <v>54</v>
      </c>
      <c r="K1286" s="31" t="s">
        <v>60</v>
      </c>
      <c r="L1286" s="31" t="s">
        <v>55</v>
      </c>
      <c r="M1286" s="31" t="s">
        <v>51</v>
      </c>
      <c r="N1286" s="31" t="s">
        <v>50</v>
      </c>
      <c r="O1286" s="31" t="s">
        <v>57</v>
      </c>
      <c r="P1286" s="31" t="s">
        <v>258</v>
      </c>
      <c r="Q1286" s="31" t="s">
        <v>50</v>
      </c>
      <c r="R1286" s="31" t="s">
        <v>74</v>
      </c>
      <c r="S1286" s="31" t="s">
        <v>58</v>
      </c>
      <c r="T1286" s="31" t="s">
        <v>60</v>
      </c>
      <c r="U1286" s="31" t="s">
        <v>60</v>
      </c>
      <c r="V1286" s="31" t="s">
        <v>60</v>
      </c>
      <c r="W1286" s="31" t="s">
        <v>50</v>
      </c>
      <c r="X1286" s="31" t="s">
        <v>50</v>
      </c>
      <c r="Y1286" s="31" t="s">
        <v>50</v>
      </c>
      <c r="Z1286" s="31" t="s">
        <v>62</v>
      </c>
      <c r="AA1286" s="31" t="s">
        <v>50</v>
      </c>
      <c r="AB1286" s="31" t="s">
        <v>50</v>
      </c>
      <c r="AC1286" s="31" t="s">
        <v>87</v>
      </c>
      <c r="AD1286" s="31" t="s">
        <v>72</v>
      </c>
      <c r="AE1286" s="2">
        <f t="shared" si="221"/>
        <v>36</v>
      </c>
      <c r="AF1286" s="31" t="s">
        <v>52</v>
      </c>
      <c r="AG1286" s="31" t="s">
        <v>129</v>
      </c>
      <c r="AH1286" s="31" t="s">
        <v>1014</v>
      </c>
      <c r="AI1286" s="31" t="s">
        <v>12451</v>
      </c>
      <c r="AJ1286" s="31">
        <f t="shared" si="222"/>
        <v>0</v>
      </c>
      <c r="AK1286" s="34">
        <f t="shared" si="223"/>
        <v>-99</v>
      </c>
      <c r="AL1286" s="30">
        <f t="shared" si="224"/>
        <v>-99</v>
      </c>
      <c r="AM1286" s="5">
        <f t="shared" si="228"/>
        <v>61.55</v>
      </c>
      <c r="AN1286" s="5">
        <f t="shared" si="229"/>
        <v>0</v>
      </c>
      <c r="AO1286" s="30">
        <f t="shared" si="230"/>
        <v>0</v>
      </c>
      <c r="AP1286" s="30">
        <f t="shared" si="225"/>
        <v>0</v>
      </c>
      <c r="AQ1286" t="str">
        <f t="shared" si="226"/>
        <v>1993 - 2001</v>
      </c>
      <c r="AR1286" s="2">
        <f t="shared" si="227"/>
        <v>1995</v>
      </c>
      <c r="AS1286" s="2">
        <f t="shared" si="231"/>
        <v>-99</v>
      </c>
      <c r="AT1286" s="31" t="s">
        <v>50</v>
      </c>
      <c r="AU1286" s="31" t="s">
        <v>50</v>
      </c>
      <c r="AV1286" s="31" t="s">
        <v>66</v>
      </c>
      <c r="AW1286" s="31" t="s">
        <v>57</v>
      </c>
      <c r="AX1286" s="31" t="s">
        <v>267</v>
      </c>
      <c r="AY1286" s="31" t="s">
        <v>68</v>
      </c>
      <c r="AZ1286" s="31" t="s">
        <v>1014</v>
      </c>
      <c r="BA1286" s="31" t="s">
        <v>12451</v>
      </c>
      <c r="BB1286" s="31" t="s">
        <v>50</v>
      </c>
      <c r="BC1286" s="31" t="s">
        <v>50</v>
      </c>
      <c r="BD1286" s="31" t="s">
        <v>50</v>
      </c>
      <c r="BE1286" s="31" t="s">
        <v>50</v>
      </c>
      <c r="BF1286" s="31" t="s">
        <v>50</v>
      </c>
    </row>
    <row r="1287" spans="1:58" ht="45" x14ac:dyDescent="0.25">
      <c r="A1287" s="31" t="s">
        <v>4678</v>
      </c>
      <c r="B1287" s="31" t="s">
        <v>49</v>
      </c>
      <c r="C1287" s="32">
        <v>1</v>
      </c>
      <c r="D1287" s="31" t="s">
        <v>50</v>
      </c>
      <c r="E1287" s="31" t="s">
        <v>52</v>
      </c>
      <c r="F1287" s="31" t="s">
        <v>84</v>
      </c>
      <c r="G1287" s="31" t="s">
        <v>50</v>
      </c>
      <c r="H1287" s="31" t="s">
        <v>50</v>
      </c>
      <c r="I1287" s="31" t="s">
        <v>53</v>
      </c>
      <c r="J1287" s="31" t="s">
        <v>54</v>
      </c>
      <c r="K1287" s="31" t="s">
        <v>54</v>
      </c>
      <c r="L1287" s="31" t="s">
        <v>55</v>
      </c>
      <c r="M1287" s="31" t="s">
        <v>72</v>
      </c>
      <c r="N1287" s="31" t="s">
        <v>50</v>
      </c>
      <c r="O1287" s="31" t="s">
        <v>57</v>
      </c>
      <c r="P1287" s="31" t="s">
        <v>50</v>
      </c>
      <c r="Q1287" s="31" t="s">
        <v>160</v>
      </c>
      <c r="R1287" s="31" t="s">
        <v>58</v>
      </c>
      <c r="S1287" s="31" t="s">
        <v>59</v>
      </c>
      <c r="T1287" s="31" t="s">
        <v>50</v>
      </c>
      <c r="U1287" s="31" t="s">
        <v>50</v>
      </c>
      <c r="V1287" s="31" t="s">
        <v>66</v>
      </c>
      <c r="W1287" s="31" t="s">
        <v>50</v>
      </c>
      <c r="X1287" s="31" t="s">
        <v>50</v>
      </c>
      <c r="Y1287" s="31" t="s">
        <v>61</v>
      </c>
      <c r="Z1287" s="31" t="s">
        <v>62</v>
      </c>
      <c r="AA1287" s="31" t="s">
        <v>50</v>
      </c>
      <c r="AB1287" s="31" t="s">
        <v>50</v>
      </c>
      <c r="AC1287" s="31" t="s">
        <v>87</v>
      </c>
      <c r="AD1287" s="31" t="s">
        <v>72</v>
      </c>
      <c r="AE1287" s="2">
        <f t="shared" si="221"/>
        <v>36</v>
      </c>
      <c r="AF1287" s="31" t="s">
        <v>52</v>
      </c>
      <c r="AG1287" s="31" t="s">
        <v>129</v>
      </c>
      <c r="AH1287" s="31" t="s">
        <v>574</v>
      </c>
      <c r="AI1287" s="31" t="s">
        <v>12452</v>
      </c>
      <c r="AJ1287" s="31">
        <f t="shared" si="222"/>
        <v>0</v>
      </c>
      <c r="AK1287" s="34">
        <f t="shared" si="223"/>
        <v>-99</v>
      </c>
      <c r="AL1287" s="30">
        <f t="shared" si="224"/>
        <v>-99</v>
      </c>
      <c r="AM1287" s="5">
        <f t="shared" si="228"/>
        <v>73.16</v>
      </c>
      <c r="AN1287" s="5">
        <f t="shared" si="229"/>
        <v>0</v>
      </c>
      <c r="AO1287" s="30">
        <f t="shared" si="230"/>
        <v>0</v>
      </c>
      <c r="AP1287" s="30">
        <f t="shared" si="225"/>
        <v>0</v>
      </c>
      <c r="AQ1287" t="str">
        <f t="shared" si="226"/>
        <v>1993 - 2001</v>
      </c>
      <c r="AR1287" s="2">
        <f t="shared" si="227"/>
        <v>1998</v>
      </c>
      <c r="AS1287" s="2">
        <f t="shared" si="231"/>
        <v>-99</v>
      </c>
      <c r="AT1287" s="31" t="s">
        <v>50</v>
      </c>
      <c r="AU1287" s="31" t="s">
        <v>50</v>
      </c>
      <c r="AV1287" s="31" t="s">
        <v>141</v>
      </c>
      <c r="AW1287" s="31" t="s">
        <v>86</v>
      </c>
      <c r="AX1287" s="31" t="s">
        <v>50</v>
      </c>
      <c r="AY1287" s="31" t="s">
        <v>50</v>
      </c>
      <c r="AZ1287" s="31" t="s">
        <v>50</v>
      </c>
      <c r="BA1287" s="31" t="s">
        <v>12720</v>
      </c>
      <c r="BB1287" s="31" t="s">
        <v>50</v>
      </c>
      <c r="BC1287" s="31" t="s">
        <v>50</v>
      </c>
      <c r="BD1287" s="31" t="s">
        <v>50</v>
      </c>
      <c r="BE1287" s="31" t="s">
        <v>50</v>
      </c>
      <c r="BF1287" s="31" t="s">
        <v>50</v>
      </c>
    </row>
    <row r="1288" spans="1:58" ht="45" x14ac:dyDescent="0.25">
      <c r="A1288" s="31" t="s">
        <v>798</v>
      </c>
      <c r="B1288" s="31" t="s">
        <v>49</v>
      </c>
      <c r="C1288" s="32">
        <v>1</v>
      </c>
      <c r="D1288" s="31" t="s">
        <v>50</v>
      </c>
      <c r="E1288" s="31" t="s">
        <v>71</v>
      </c>
      <c r="F1288" s="31" t="s">
        <v>96</v>
      </c>
      <c r="G1288" s="31" t="s">
        <v>50</v>
      </c>
      <c r="H1288" s="31" t="s">
        <v>50</v>
      </c>
      <c r="I1288" s="31" t="s">
        <v>97</v>
      </c>
      <c r="J1288" s="31" t="s">
        <v>54</v>
      </c>
      <c r="K1288" s="31" t="s">
        <v>54</v>
      </c>
      <c r="L1288" s="31" t="s">
        <v>55</v>
      </c>
      <c r="M1288" s="31" t="s">
        <v>72</v>
      </c>
      <c r="N1288" s="31" t="s">
        <v>56</v>
      </c>
      <c r="O1288" s="31" t="s">
        <v>60</v>
      </c>
      <c r="P1288" s="31" t="s">
        <v>50</v>
      </c>
      <c r="Q1288" s="31" t="s">
        <v>98</v>
      </c>
      <c r="R1288" s="31" t="s">
        <v>58</v>
      </c>
      <c r="S1288" s="31" t="s">
        <v>58</v>
      </c>
      <c r="T1288" s="31" t="s">
        <v>60</v>
      </c>
      <c r="U1288" s="31" t="s">
        <v>60</v>
      </c>
      <c r="V1288" s="31" t="s">
        <v>50</v>
      </c>
      <c r="W1288" s="31" t="s">
        <v>50</v>
      </c>
      <c r="X1288" s="31" t="s">
        <v>50</v>
      </c>
      <c r="Y1288" s="31" t="s">
        <v>50</v>
      </c>
      <c r="Z1288" s="31" t="s">
        <v>62</v>
      </c>
      <c r="AA1288" s="31" t="s">
        <v>50</v>
      </c>
      <c r="AB1288" s="31" t="s">
        <v>50</v>
      </c>
      <c r="AC1288" s="31" t="s">
        <v>63</v>
      </c>
      <c r="AD1288" s="31" t="s">
        <v>50</v>
      </c>
      <c r="AE1288" s="2">
        <f t="shared" si="221"/>
        <v>36</v>
      </c>
      <c r="AF1288" s="31" t="s">
        <v>52</v>
      </c>
      <c r="AG1288" s="31" t="s">
        <v>129</v>
      </c>
      <c r="AH1288" s="31" t="s">
        <v>231</v>
      </c>
      <c r="AI1288" s="31" t="s">
        <v>799</v>
      </c>
      <c r="AJ1288" s="31">
        <f t="shared" si="222"/>
        <v>1</v>
      </c>
      <c r="AK1288" s="34">
        <f t="shared" si="223"/>
        <v>2</v>
      </c>
      <c r="AL1288" s="30">
        <f t="shared" si="224"/>
        <v>2</v>
      </c>
      <c r="AM1288" s="5">
        <f t="shared" si="228"/>
        <v>168.99</v>
      </c>
      <c r="AN1288" s="5">
        <f t="shared" si="229"/>
        <v>36</v>
      </c>
      <c r="AO1288" s="30">
        <f t="shared" si="230"/>
        <v>486</v>
      </c>
      <c r="AP1288" s="30">
        <f t="shared" si="225"/>
        <v>486</v>
      </c>
      <c r="AQ1288">
        <f t="shared" si="226"/>
        <v>0</v>
      </c>
      <c r="AR1288" s="2">
        <f t="shared" si="227"/>
        <v>0</v>
      </c>
      <c r="AS1288" s="2">
        <f t="shared" si="231"/>
        <v>13.5</v>
      </c>
      <c r="AT1288" s="31" t="s">
        <v>79</v>
      </c>
      <c r="AU1288" s="31" t="s">
        <v>224</v>
      </c>
      <c r="AV1288" s="31" t="s">
        <v>141</v>
      </c>
      <c r="AW1288" s="31" t="s">
        <v>86</v>
      </c>
      <c r="AX1288" s="31" t="s">
        <v>50</v>
      </c>
      <c r="AY1288" s="31" t="s">
        <v>50</v>
      </c>
      <c r="AZ1288" s="31" t="s">
        <v>231</v>
      </c>
      <c r="BA1288" s="31" t="s">
        <v>800</v>
      </c>
      <c r="BB1288" s="31" t="s">
        <v>50</v>
      </c>
      <c r="BC1288" s="31" t="s">
        <v>50</v>
      </c>
      <c r="BD1288" s="31" t="s">
        <v>50</v>
      </c>
      <c r="BE1288" s="31" t="s">
        <v>50</v>
      </c>
      <c r="BF1288" s="31" t="s">
        <v>50</v>
      </c>
    </row>
    <row r="1289" spans="1:58" ht="60" x14ac:dyDescent="0.25">
      <c r="A1289" s="31" t="s">
        <v>4702</v>
      </c>
      <c r="B1289" s="31" t="s">
        <v>49</v>
      </c>
      <c r="C1289" s="32">
        <v>5</v>
      </c>
      <c r="D1289" s="31" t="s">
        <v>50</v>
      </c>
      <c r="E1289" s="31" t="s">
        <v>70</v>
      </c>
      <c r="F1289" s="31" t="s">
        <v>71</v>
      </c>
      <c r="G1289" s="31" t="s">
        <v>96</v>
      </c>
      <c r="H1289" s="31" t="s">
        <v>194</v>
      </c>
      <c r="I1289" s="31" t="s">
        <v>304</v>
      </c>
      <c r="J1289" s="31" t="s">
        <v>54</v>
      </c>
      <c r="K1289" s="31" t="s">
        <v>54</v>
      </c>
      <c r="L1289" s="31" t="s">
        <v>55</v>
      </c>
      <c r="M1289" s="31" t="s">
        <v>72</v>
      </c>
      <c r="N1289" s="31" t="s">
        <v>56</v>
      </c>
      <c r="O1289" s="31" t="s">
        <v>60</v>
      </c>
      <c r="P1289" s="31" t="s">
        <v>123</v>
      </c>
      <c r="Q1289" s="31" t="s">
        <v>115</v>
      </c>
      <c r="R1289" s="31" t="s">
        <v>74</v>
      </c>
      <c r="S1289" s="31" t="s">
        <v>59</v>
      </c>
      <c r="T1289" s="31" t="s">
        <v>60</v>
      </c>
      <c r="U1289" s="31" t="s">
        <v>60</v>
      </c>
      <c r="V1289" s="31" t="s">
        <v>86</v>
      </c>
      <c r="W1289" s="31" t="s">
        <v>50</v>
      </c>
      <c r="X1289" s="31" t="s">
        <v>366</v>
      </c>
      <c r="Y1289" s="31" t="s">
        <v>54</v>
      </c>
      <c r="Z1289" s="31" t="s">
        <v>62</v>
      </c>
      <c r="AA1289" s="31" t="s">
        <v>50</v>
      </c>
      <c r="AB1289" s="31" t="s">
        <v>50</v>
      </c>
      <c r="AC1289" s="31" t="s">
        <v>63</v>
      </c>
      <c r="AD1289" s="31" t="s">
        <v>72</v>
      </c>
      <c r="AE1289" s="2">
        <f t="shared" si="221"/>
        <v>36</v>
      </c>
      <c r="AF1289" s="31" t="s">
        <v>52</v>
      </c>
      <c r="AG1289" s="31" t="s">
        <v>129</v>
      </c>
      <c r="AH1289" s="31" t="s">
        <v>144</v>
      </c>
      <c r="AI1289" s="31" t="s">
        <v>12453</v>
      </c>
      <c r="AJ1289" s="31">
        <f t="shared" si="222"/>
        <v>0</v>
      </c>
      <c r="AK1289" s="34">
        <f t="shared" si="223"/>
        <v>-99</v>
      </c>
      <c r="AL1289" s="30">
        <f t="shared" si="224"/>
        <v>-99</v>
      </c>
      <c r="AM1289" s="5">
        <f t="shared" si="228"/>
        <v>23.33</v>
      </c>
      <c r="AN1289" s="5">
        <f t="shared" si="229"/>
        <v>0</v>
      </c>
      <c r="AO1289" s="30">
        <f t="shared" si="230"/>
        <v>0</v>
      </c>
      <c r="AP1289" s="30">
        <f t="shared" si="225"/>
        <v>0</v>
      </c>
      <c r="AQ1289">
        <f t="shared" si="226"/>
        <v>0</v>
      </c>
      <c r="AR1289" s="2">
        <f t="shared" si="227"/>
        <v>0</v>
      </c>
      <c r="AS1289" s="2">
        <f t="shared" si="231"/>
        <v>-99</v>
      </c>
      <c r="AT1289" s="31" t="s">
        <v>50</v>
      </c>
      <c r="AU1289" s="31" t="s">
        <v>50</v>
      </c>
      <c r="AV1289" s="31" t="s">
        <v>66</v>
      </c>
      <c r="AW1289" s="31" t="s">
        <v>57</v>
      </c>
      <c r="AX1289" s="31" t="s">
        <v>267</v>
      </c>
      <c r="AY1289" s="31" t="s">
        <v>68</v>
      </c>
      <c r="AZ1289" s="31" t="s">
        <v>50</v>
      </c>
      <c r="BA1289" s="31" t="s">
        <v>50</v>
      </c>
      <c r="BB1289" s="31" t="s">
        <v>67</v>
      </c>
      <c r="BC1289" s="31" t="s">
        <v>129</v>
      </c>
      <c r="BD1289" s="31" t="s">
        <v>50</v>
      </c>
      <c r="BE1289" s="31" t="s">
        <v>50</v>
      </c>
      <c r="BF1289" s="31" t="s">
        <v>50</v>
      </c>
    </row>
    <row r="1290" spans="1:58" ht="60" x14ac:dyDescent="0.25">
      <c r="A1290" s="31" t="s">
        <v>4702</v>
      </c>
      <c r="B1290" s="31" t="s">
        <v>49</v>
      </c>
      <c r="C1290" s="32">
        <v>8</v>
      </c>
      <c r="D1290" s="31" t="s">
        <v>50</v>
      </c>
      <c r="E1290" s="31" t="s">
        <v>70</v>
      </c>
      <c r="F1290" s="31" t="s">
        <v>71</v>
      </c>
      <c r="G1290" s="31" t="s">
        <v>96</v>
      </c>
      <c r="H1290" s="31" t="s">
        <v>194</v>
      </c>
      <c r="I1290" s="31" t="s">
        <v>66</v>
      </c>
      <c r="J1290" s="31" t="s">
        <v>54</v>
      </c>
      <c r="K1290" s="31" t="s">
        <v>54</v>
      </c>
      <c r="L1290" s="31" t="s">
        <v>55</v>
      </c>
      <c r="M1290" s="31" t="s">
        <v>72</v>
      </c>
      <c r="N1290" s="31" t="s">
        <v>56</v>
      </c>
      <c r="O1290" s="31" t="s">
        <v>60</v>
      </c>
      <c r="P1290" s="31" t="s">
        <v>123</v>
      </c>
      <c r="Q1290" s="31" t="s">
        <v>115</v>
      </c>
      <c r="R1290" s="31" t="s">
        <v>74</v>
      </c>
      <c r="S1290" s="31" t="s">
        <v>59</v>
      </c>
      <c r="T1290" s="31" t="s">
        <v>60</v>
      </c>
      <c r="U1290" s="31" t="s">
        <v>60</v>
      </c>
      <c r="V1290" s="31" t="s">
        <v>86</v>
      </c>
      <c r="W1290" s="31" t="s">
        <v>50</v>
      </c>
      <c r="X1290" s="31" t="s">
        <v>366</v>
      </c>
      <c r="Y1290" s="31" t="s">
        <v>54</v>
      </c>
      <c r="Z1290" s="31" t="s">
        <v>62</v>
      </c>
      <c r="AA1290" s="31" t="s">
        <v>50</v>
      </c>
      <c r="AB1290" s="31" t="s">
        <v>50</v>
      </c>
      <c r="AC1290" s="31" t="s">
        <v>63</v>
      </c>
      <c r="AD1290" s="31" t="s">
        <v>72</v>
      </c>
      <c r="AE1290" s="2">
        <f t="shared" si="221"/>
        <v>36</v>
      </c>
      <c r="AF1290" s="31" t="s">
        <v>52</v>
      </c>
      <c r="AG1290" s="31" t="s">
        <v>129</v>
      </c>
      <c r="AH1290" s="31" t="s">
        <v>144</v>
      </c>
      <c r="AI1290" s="31" t="s">
        <v>12454</v>
      </c>
      <c r="AJ1290" s="31">
        <f t="shared" si="222"/>
        <v>0</v>
      </c>
      <c r="AK1290" s="34">
        <f t="shared" si="223"/>
        <v>-99</v>
      </c>
      <c r="AL1290" s="30">
        <f t="shared" si="224"/>
        <v>-99</v>
      </c>
      <c r="AM1290" s="5">
        <f t="shared" si="228"/>
        <v>23.33</v>
      </c>
      <c r="AN1290" s="5">
        <f t="shared" si="229"/>
        <v>0</v>
      </c>
      <c r="AO1290" s="30">
        <f t="shared" si="230"/>
        <v>0</v>
      </c>
      <c r="AP1290" s="30">
        <f t="shared" si="225"/>
        <v>0</v>
      </c>
      <c r="AQ1290">
        <f t="shared" si="226"/>
        <v>0</v>
      </c>
      <c r="AR1290" s="2">
        <f t="shared" si="227"/>
        <v>0</v>
      </c>
      <c r="AS1290" s="2">
        <f t="shared" si="231"/>
        <v>-99</v>
      </c>
      <c r="AT1290" s="31" t="s">
        <v>50</v>
      </c>
      <c r="AU1290" s="31" t="s">
        <v>50</v>
      </c>
      <c r="AV1290" s="31" t="s">
        <v>66</v>
      </c>
      <c r="AW1290" s="31" t="s">
        <v>57</v>
      </c>
      <c r="AX1290" s="31" t="s">
        <v>267</v>
      </c>
      <c r="AY1290" s="31" t="s">
        <v>68</v>
      </c>
      <c r="AZ1290" s="31" t="s">
        <v>50</v>
      </c>
      <c r="BA1290" s="31" t="s">
        <v>50</v>
      </c>
      <c r="BB1290" s="31" t="s">
        <v>67</v>
      </c>
      <c r="BC1290" s="31" t="s">
        <v>129</v>
      </c>
      <c r="BD1290" s="31" t="s">
        <v>50</v>
      </c>
      <c r="BE1290" s="31" t="s">
        <v>50</v>
      </c>
      <c r="BF1290" s="31" t="s">
        <v>50</v>
      </c>
    </row>
    <row r="1291" spans="1:58" ht="45" x14ac:dyDescent="0.25">
      <c r="A1291" s="31" t="s">
        <v>804</v>
      </c>
      <c r="B1291" s="31" t="s">
        <v>49</v>
      </c>
      <c r="C1291" s="32">
        <v>2</v>
      </c>
      <c r="D1291" s="31" t="s">
        <v>50</v>
      </c>
      <c r="E1291" s="31" t="s">
        <v>70</v>
      </c>
      <c r="F1291" s="31" t="s">
        <v>194</v>
      </c>
      <c r="G1291" s="31" t="s">
        <v>71</v>
      </c>
      <c r="H1291" s="31" t="s">
        <v>92</v>
      </c>
      <c r="I1291" s="31" t="s">
        <v>53</v>
      </c>
      <c r="J1291" s="31" t="s">
        <v>54</v>
      </c>
      <c r="K1291" s="31" t="s">
        <v>54</v>
      </c>
      <c r="L1291" s="31" t="s">
        <v>55</v>
      </c>
      <c r="M1291" s="31" t="s">
        <v>52</v>
      </c>
      <c r="N1291" s="31" t="s">
        <v>50</v>
      </c>
      <c r="O1291" s="31" t="s">
        <v>66</v>
      </c>
      <c r="P1291" s="31" t="s">
        <v>50</v>
      </c>
      <c r="Q1291" s="31" t="s">
        <v>50</v>
      </c>
      <c r="R1291" s="31" t="s">
        <v>86</v>
      </c>
      <c r="S1291" s="31" t="s">
        <v>59</v>
      </c>
      <c r="T1291" s="31" t="s">
        <v>60</v>
      </c>
      <c r="U1291" s="31" t="s">
        <v>60</v>
      </c>
      <c r="V1291" s="31" t="s">
        <v>86</v>
      </c>
      <c r="W1291" s="31" t="s">
        <v>50</v>
      </c>
      <c r="X1291" s="31" t="s">
        <v>366</v>
      </c>
      <c r="Y1291" s="31" t="s">
        <v>54</v>
      </c>
      <c r="Z1291" s="31" t="s">
        <v>62</v>
      </c>
      <c r="AA1291" s="31" t="s">
        <v>50</v>
      </c>
      <c r="AB1291" s="31" t="s">
        <v>50</v>
      </c>
      <c r="AC1291" s="31" t="s">
        <v>87</v>
      </c>
      <c r="AD1291" s="31" t="s">
        <v>72</v>
      </c>
      <c r="AE1291" s="2">
        <f t="shared" si="221"/>
        <v>36</v>
      </c>
      <c r="AF1291" s="31" t="s">
        <v>52</v>
      </c>
      <c r="AG1291" s="31" t="s">
        <v>129</v>
      </c>
      <c r="AH1291" s="31" t="s">
        <v>152</v>
      </c>
      <c r="AI1291" s="31" t="s">
        <v>12455</v>
      </c>
      <c r="AJ1291" s="31">
        <f t="shared" si="222"/>
        <v>0</v>
      </c>
      <c r="AK1291" s="34">
        <f t="shared" si="223"/>
        <v>-99</v>
      </c>
      <c r="AL1291" s="30">
        <f t="shared" si="224"/>
        <v>-99</v>
      </c>
      <c r="AM1291" s="5">
        <f t="shared" si="228"/>
        <v>23.33</v>
      </c>
      <c r="AN1291" s="5">
        <f t="shared" si="229"/>
        <v>0</v>
      </c>
      <c r="AO1291" s="30">
        <f t="shared" si="230"/>
        <v>0</v>
      </c>
      <c r="AP1291" s="30">
        <f t="shared" si="225"/>
        <v>0</v>
      </c>
      <c r="AQ1291" t="str">
        <f t="shared" si="226"/>
        <v>Before 1978</v>
      </c>
      <c r="AR1291" s="2">
        <f t="shared" si="227"/>
        <v>1975</v>
      </c>
      <c r="AS1291" s="2">
        <f t="shared" si="231"/>
        <v>-99</v>
      </c>
      <c r="AT1291" s="31" t="s">
        <v>50</v>
      </c>
      <c r="AU1291" s="31" t="s">
        <v>50</v>
      </c>
      <c r="AV1291" s="31" t="s">
        <v>66</v>
      </c>
      <c r="AW1291" s="31" t="s">
        <v>57</v>
      </c>
      <c r="AX1291" s="31" t="s">
        <v>50</v>
      </c>
      <c r="AY1291" s="31" t="s">
        <v>50</v>
      </c>
      <c r="AZ1291" s="31" t="s">
        <v>152</v>
      </c>
      <c r="BA1291" s="31" t="s">
        <v>12455</v>
      </c>
      <c r="BB1291" s="31" t="s">
        <v>50</v>
      </c>
      <c r="BC1291" s="31" t="s">
        <v>50</v>
      </c>
      <c r="BD1291" s="31" t="s">
        <v>50</v>
      </c>
      <c r="BE1291" s="31" t="s">
        <v>50</v>
      </c>
      <c r="BF1291" s="31" t="s">
        <v>50</v>
      </c>
    </row>
    <row r="1292" spans="1:58" ht="45" x14ac:dyDescent="0.25">
      <c r="A1292" s="31" t="s">
        <v>1341</v>
      </c>
      <c r="B1292" s="31" t="s">
        <v>49</v>
      </c>
      <c r="C1292" s="32">
        <v>2</v>
      </c>
      <c r="D1292" s="31" t="s">
        <v>50</v>
      </c>
      <c r="E1292" s="31" t="s">
        <v>96</v>
      </c>
      <c r="F1292" s="31" t="s">
        <v>50</v>
      </c>
      <c r="G1292" s="31" t="s">
        <v>50</v>
      </c>
      <c r="H1292" s="31" t="s">
        <v>50</v>
      </c>
      <c r="I1292" s="31" t="s">
        <v>97</v>
      </c>
      <c r="J1292" s="31" t="s">
        <v>54</v>
      </c>
      <c r="K1292" s="31" t="s">
        <v>54</v>
      </c>
      <c r="L1292" s="31" t="s">
        <v>55</v>
      </c>
      <c r="M1292" s="31" t="s">
        <v>51</v>
      </c>
      <c r="N1292" s="31" t="s">
        <v>50</v>
      </c>
      <c r="O1292" s="31" t="s">
        <v>57</v>
      </c>
      <c r="P1292" s="31" t="s">
        <v>50</v>
      </c>
      <c r="Q1292" s="31" t="s">
        <v>588</v>
      </c>
      <c r="R1292" s="31" t="s">
        <v>58</v>
      </c>
      <c r="S1292" s="31" t="s">
        <v>58</v>
      </c>
      <c r="T1292" s="31" t="s">
        <v>50</v>
      </c>
      <c r="U1292" s="31" t="s">
        <v>50</v>
      </c>
      <c r="V1292" s="31" t="s">
        <v>50</v>
      </c>
      <c r="W1292" s="31" t="s">
        <v>50</v>
      </c>
      <c r="X1292" s="31" t="s">
        <v>50</v>
      </c>
      <c r="Y1292" s="31" t="s">
        <v>50</v>
      </c>
      <c r="Z1292" s="31" t="s">
        <v>62</v>
      </c>
      <c r="AA1292" s="31" t="s">
        <v>50</v>
      </c>
      <c r="AB1292" s="31" t="s">
        <v>50</v>
      </c>
      <c r="AC1292" s="31" t="s">
        <v>63</v>
      </c>
      <c r="AD1292" s="31" t="s">
        <v>50</v>
      </c>
      <c r="AE1292" s="2">
        <f t="shared" si="221"/>
        <v>36</v>
      </c>
      <c r="AF1292" s="31" t="s">
        <v>191</v>
      </c>
      <c r="AG1292" s="31" t="s">
        <v>76</v>
      </c>
      <c r="AH1292" s="31" t="s">
        <v>574</v>
      </c>
      <c r="AI1292" s="31" t="s">
        <v>1342</v>
      </c>
      <c r="AJ1292" s="31">
        <f t="shared" si="222"/>
        <v>2</v>
      </c>
      <c r="AK1292" s="34">
        <f t="shared" si="223"/>
        <v>6</v>
      </c>
      <c r="AL1292" s="30">
        <f t="shared" si="224"/>
        <v>6</v>
      </c>
      <c r="AM1292" s="5">
        <f t="shared" si="228"/>
        <v>68</v>
      </c>
      <c r="AN1292" s="5">
        <f t="shared" si="229"/>
        <v>72</v>
      </c>
      <c r="AO1292" s="30">
        <f t="shared" si="230"/>
        <v>936</v>
      </c>
      <c r="AP1292" s="30">
        <f t="shared" si="225"/>
        <v>936</v>
      </c>
      <c r="AQ1292" t="str">
        <f t="shared" si="226"/>
        <v>2002 - 2005</v>
      </c>
      <c r="AR1292" s="2">
        <f t="shared" si="227"/>
        <v>2003</v>
      </c>
      <c r="AS1292" s="2">
        <f t="shared" si="231"/>
        <v>13</v>
      </c>
      <c r="AT1292" s="31" t="s">
        <v>50</v>
      </c>
      <c r="AU1292" s="31" t="s">
        <v>100</v>
      </c>
      <c r="AV1292" s="31" t="s">
        <v>60</v>
      </c>
      <c r="AW1292" s="31" t="s">
        <v>50</v>
      </c>
      <c r="AX1292" s="31" t="s">
        <v>50</v>
      </c>
      <c r="AY1292" s="31" t="s">
        <v>50</v>
      </c>
      <c r="AZ1292" s="31" t="s">
        <v>50</v>
      </c>
      <c r="BA1292" s="31" t="s">
        <v>50</v>
      </c>
      <c r="BB1292" s="31" t="s">
        <v>50</v>
      </c>
      <c r="BC1292" s="31" t="s">
        <v>50</v>
      </c>
      <c r="BD1292" s="31" t="s">
        <v>50</v>
      </c>
      <c r="BE1292" s="31" t="s">
        <v>50</v>
      </c>
      <c r="BF1292" s="31" t="s">
        <v>50</v>
      </c>
    </row>
    <row r="1293" spans="1:58" ht="45" x14ac:dyDescent="0.25">
      <c r="A1293" s="31" t="s">
        <v>4744</v>
      </c>
      <c r="B1293" s="31" t="s">
        <v>49</v>
      </c>
      <c r="C1293" s="32">
        <v>3</v>
      </c>
      <c r="D1293" s="31" t="s">
        <v>50</v>
      </c>
      <c r="E1293" s="31" t="s">
        <v>84</v>
      </c>
      <c r="F1293" s="31" t="s">
        <v>85</v>
      </c>
      <c r="G1293" s="31" t="s">
        <v>50</v>
      </c>
      <c r="H1293" s="31" t="s">
        <v>50</v>
      </c>
      <c r="I1293" s="31" t="s">
        <v>53</v>
      </c>
      <c r="J1293" s="31" t="s">
        <v>54</v>
      </c>
      <c r="K1293" s="31" t="s">
        <v>54</v>
      </c>
      <c r="L1293" s="31" t="s">
        <v>55</v>
      </c>
      <c r="M1293" s="31" t="s">
        <v>72</v>
      </c>
      <c r="N1293" s="31" t="s">
        <v>50</v>
      </c>
      <c r="O1293" s="31" t="s">
        <v>74</v>
      </c>
      <c r="P1293" s="31" t="s">
        <v>1122</v>
      </c>
      <c r="Q1293" s="31" t="s">
        <v>50</v>
      </c>
      <c r="R1293" s="31" t="s">
        <v>58</v>
      </c>
      <c r="S1293" s="31" t="s">
        <v>59</v>
      </c>
      <c r="T1293" s="31" t="s">
        <v>60</v>
      </c>
      <c r="U1293" s="31" t="s">
        <v>60</v>
      </c>
      <c r="V1293" s="31" t="s">
        <v>60</v>
      </c>
      <c r="W1293" s="31" t="s">
        <v>50</v>
      </c>
      <c r="X1293" s="31" t="s">
        <v>366</v>
      </c>
      <c r="Y1293" s="31" t="s">
        <v>50</v>
      </c>
      <c r="Z1293" s="31" t="s">
        <v>62</v>
      </c>
      <c r="AA1293" s="31" t="s">
        <v>50</v>
      </c>
      <c r="AB1293" s="31" t="s">
        <v>50</v>
      </c>
      <c r="AC1293" s="31" t="s">
        <v>87</v>
      </c>
      <c r="AD1293" s="31" t="s">
        <v>72</v>
      </c>
      <c r="AE1293" s="2">
        <f t="shared" si="221"/>
        <v>36</v>
      </c>
      <c r="AF1293" s="31" t="s">
        <v>52</v>
      </c>
      <c r="AG1293" s="31" t="s">
        <v>129</v>
      </c>
      <c r="AH1293" s="31" t="s">
        <v>924</v>
      </c>
      <c r="AI1293" s="31" t="s">
        <v>12456</v>
      </c>
      <c r="AJ1293" s="31">
        <f t="shared" si="222"/>
        <v>0</v>
      </c>
      <c r="AK1293" s="34">
        <f t="shared" si="223"/>
        <v>-99</v>
      </c>
      <c r="AL1293" s="30">
        <f t="shared" si="224"/>
        <v>-99</v>
      </c>
      <c r="AM1293" s="5">
        <f t="shared" si="228"/>
        <v>337.68</v>
      </c>
      <c r="AN1293" s="5">
        <f t="shared" si="229"/>
        <v>0</v>
      </c>
      <c r="AO1293" s="30">
        <f t="shared" si="230"/>
        <v>0</v>
      </c>
      <c r="AP1293" s="30">
        <f t="shared" si="225"/>
        <v>0</v>
      </c>
      <c r="AQ1293">
        <f t="shared" si="226"/>
        <v>0</v>
      </c>
      <c r="AR1293" s="2">
        <f t="shared" si="227"/>
        <v>0</v>
      </c>
      <c r="AS1293" s="2">
        <f t="shared" si="231"/>
        <v>-99</v>
      </c>
      <c r="AT1293" s="31" t="s">
        <v>50</v>
      </c>
      <c r="AU1293" s="31" t="s">
        <v>50</v>
      </c>
      <c r="AV1293" s="31" t="s">
        <v>66</v>
      </c>
      <c r="AW1293" s="31" t="s">
        <v>57</v>
      </c>
      <c r="AX1293" s="31" t="s">
        <v>267</v>
      </c>
      <c r="AY1293" s="31" t="s">
        <v>68</v>
      </c>
      <c r="AZ1293" s="31" t="s">
        <v>50</v>
      </c>
      <c r="BA1293" s="31" t="s">
        <v>50</v>
      </c>
      <c r="BB1293" s="31" t="s">
        <v>50</v>
      </c>
      <c r="BC1293" s="31" t="s">
        <v>50</v>
      </c>
      <c r="BD1293" s="31" t="s">
        <v>50</v>
      </c>
      <c r="BE1293" s="31" t="s">
        <v>50</v>
      </c>
      <c r="BF1293" s="31" t="s">
        <v>50</v>
      </c>
    </row>
    <row r="1294" spans="1:58" ht="45" x14ac:dyDescent="0.25">
      <c r="A1294" s="31" t="s">
        <v>813</v>
      </c>
      <c r="B1294" s="31" t="s">
        <v>49</v>
      </c>
      <c r="C1294" s="32">
        <v>2</v>
      </c>
      <c r="D1294" s="31" t="s">
        <v>50</v>
      </c>
      <c r="E1294" s="31" t="s">
        <v>52</v>
      </c>
      <c r="F1294" s="31" t="s">
        <v>84</v>
      </c>
      <c r="G1294" s="31" t="s">
        <v>50</v>
      </c>
      <c r="H1294" s="31" t="s">
        <v>50</v>
      </c>
      <c r="I1294" s="31" t="s">
        <v>53</v>
      </c>
      <c r="J1294" s="31" t="s">
        <v>54</v>
      </c>
      <c r="K1294" s="31" t="s">
        <v>54</v>
      </c>
      <c r="L1294" s="31" t="s">
        <v>55</v>
      </c>
      <c r="M1294" s="31" t="s">
        <v>72</v>
      </c>
      <c r="N1294" s="31" t="s">
        <v>50</v>
      </c>
      <c r="O1294" s="31" t="s">
        <v>57</v>
      </c>
      <c r="P1294" s="31" t="s">
        <v>50</v>
      </c>
      <c r="Q1294" s="31" t="s">
        <v>113</v>
      </c>
      <c r="R1294" s="31" t="s">
        <v>74</v>
      </c>
      <c r="S1294" s="31" t="s">
        <v>59</v>
      </c>
      <c r="T1294" s="31" t="s">
        <v>60</v>
      </c>
      <c r="U1294" s="31" t="s">
        <v>60</v>
      </c>
      <c r="V1294" s="31" t="s">
        <v>66</v>
      </c>
      <c r="W1294" s="31" t="s">
        <v>50</v>
      </c>
      <c r="X1294" s="31" t="s">
        <v>50</v>
      </c>
      <c r="Y1294" s="31" t="s">
        <v>50</v>
      </c>
      <c r="Z1294" s="31" t="s">
        <v>62</v>
      </c>
      <c r="AA1294" s="31" t="s">
        <v>50</v>
      </c>
      <c r="AB1294" s="31" t="s">
        <v>50</v>
      </c>
      <c r="AC1294" s="31" t="s">
        <v>87</v>
      </c>
      <c r="AD1294" s="31" t="s">
        <v>72</v>
      </c>
      <c r="AE1294" s="2">
        <f t="shared" si="221"/>
        <v>36</v>
      </c>
      <c r="AF1294" s="31" t="s">
        <v>52</v>
      </c>
      <c r="AG1294" s="31" t="s">
        <v>129</v>
      </c>
      <c r="AH1294" s="31" t="s">
        <v>251</v>
      </c>
      <c r="AI1294" s="31" t="s">
        <v>1345</v>
      </c>
      <c r="AJ1294" s="31">
        <f t="shared" si="222"/>
        <v>1</v>
      </c>
      <c r="AK1294" s="34">
        <f t="shared" si="223"/>
        <v>9</v>
      </c>
      <c r="AL1294" s="30">
        <f t="shared" si="224"/>
        <v>-99</v>
      </c>
      <c r="AM1294" s="5">
        <f t="shared" si="228"/>
        <v>48</v>
      </c>
      <c r="AN1294" s="5">
        <f t="shared" si="229"/>
        <v>36</v>
      </c>
      <c r="AO1294" s="30">
        <f t="shared" si="230"/>
        <v>432</v>
      </c>
      <c r="AP1294" s="30">
        <f t="shared" si="225"/>
        <v>432</v>
      </c>
      <c r="AQ1294" t="str">
        <f t="shared" si="226"/>
        <v>2002 - 2005</v>
      </c>
      <c r="AR1294" s="2">
        <f t="shared" si="227"/>
        <v>2004</v>
      </c>
      <c r="AS1294" s="2">
        <f t="shared" si="231"/>
        <v>12</v>
      </c>
      <c r="AT1294" s="31" t="s">
        <v>50</v>
      </c>
      <c r="AU1294" s="31" t="s">
        <v>102</v>
      </c>
      <c r="AV1294" s="31" t="s">
        <v>66</v>
      </c>
      <c r="AW1294" s="31" t="s">
        <v>57</v>
      </c>
      <c r="AX1294" s="31" t="s">
        <v>335</v>
      </c>
      <c r="AY1294" s="31" t="s">
        <v>68</v>
      </c>
      <c r="AZ1294" s="31" t="s">
        <v>50</v>
      </c>
      <c r="BA1294" s="31" t="s">
        <v>50</v>
      </c>
      <c r="BB1294" s="31" t="s">
        <v>67</v>
      </c>
      <c r="BC1294" s="31" t="s">
        <v>53</v>
      </c>
      <c r="BD1294" s="31" t="s">
        <v>50</v>
      </c>
      <c r="BE1294" s="31" t="s">
        <v>50</v>
      </c>
      <c r="BF1294" s="31" t="s">
        <v>50</v>
      </c>
    </row>
    <row r="1295" spans="1:58" ht="45" x14ac:dyDescent="0.25">
      <c r="A1295" s="31" t="s">
        <v>4749</v>
      </c>
      <c r="B1295" s="31" t="s">
        <v>49</v>
      </c>
      <c r="C1295" s="32">
        <v>2</v>
      </c>
      <c r="D1295" s="31" t="s">
        <v>50</v>
      </c>
      <c r="E1295" s="31" t="s">
        <v>102</v>
      </c>
      <c r="F1295" s="31" t="s">
        <v>100</v>
      </c>
      <c r="G1295" s="31" t="s">
        <v>50</v>
      </c>
      <c r="H1295" s="31" t="s">
        <v>50</v>
      </c>
      <c r="I1295" s="31" t="s">
        <v>53</v>
      </c>
      <c r="J1295" s="31" t="s">
        <v>54</v>
      </c>
      <c r="K1295" s="31" t="s">
        <v>54</v>
      </c>
      <c r="L1295" s="31" t="s">
        <v>55</v>
      </c>
      <c r="M1295" s="31" t="s">
        <v>72</v>
      </c>
      <c r="N1295" s="31" t="s">
        <v>60</v>
      </c>
      <c r="O1295" s="31" t="s">
        <v>66</v>
      </c>
      <c r="P1295" s="31" t="s">
        <v>50</v>
      </c>
      <c r="Q1295" s="31" t="s">
        <v>50</v>
      </c>
      <c r="R1295" s="31" t="s">
        <v>58</v>
      </c>
      <c r="S1295" s="31" t="s">
        <v>58</v>
      </c>
      <c r="T1295" s="31" t="s">
        <v>60</v>
      </c>
      <c r="U1295" s="31" t="s">
        <v>50</v>
      </c>
      <c r="V1295" s="31" t="s">
        <v>60</v>
      </c>
      <c r="W1295" s="31" t="s">
        <v>50</v>
      </c>
      <c r="X1295" s="31" t="s">
        <v>50</v>
      </c>
      <c r="Y1295" s="31" t="s">
        <v>60</v>
      </c>
      <c r="Z1295" s="31" t="s">
        <v>62</v>
      </c>
      <c r="AA1295" s="31" t="s">
        <v>50</v>
      </c>
      <c r="AB1295" s="31" t="s">
        <v>50</v>
      </c>
      <c r="AC1295" s="31" t="s">
        <v>50</v>
      </c>
      <c r="AD1295" s="31" t="s">
        <v>51</v>
      </c>
      <c r="AE1295" s="2">
        <f t="shared" si="221"/>
        <v>36</v>
      </c>
      <c r="AF1295" s="31" t="s">
        <v>52</v>
      </c>
      <c r="AG1295" s="31" t="s">
        <v>129</v>
      </c>
      <c r="AH1295" s="31" t="s">
        <v>379</v>
      </c>
      <c r="AI1295" s="31" t="s">
        <v>12457</v>
      </c>
      <c r="AJ1295" s="31">
        <f t="shared" si="222"/>
        <v>0</v>
      </c>
      <c r="AK1295" s="34">
        <f t="shared" si="223"/>
        <v>-99</v>
      </c>
      <c r="AL1295" s="30">
        <f t="shared" si="224"/>
        <v>-99</v>
      </c>
      <c r="AM1295" s="5">
        <f t="shared" si="228"/>
        <v>69.930000000000007</v>
      </c>
      <c r="AN1295" s="5">
        <f t="shared" si="229"/>
        <v>0</v>
      </c>
      <c r="AO1295" s="30">
        <f t="shared" si="230"/>
        <v>0</v>
      </c>
      <c r="AP1295" s="30">
        <f t="shared" si="225"/>
        <v>0</v>
      </c>
      <c r="AQ1295" t="str">
        <f t="shared" si="226"/>
        <v>Before 1978</v>
      </c>
      <c r="AR1295" s="2">
        <f t="shared" si="227"/>
        <v>1969</v>
      </c>
      <c r="AS1295" s="2">
        <f t="shared" si="231"/>
        <v>-99</v>
      </c>
      <c r="AT1295" s="31" t="s">
        <v>50</v>
      </c>
      <c r="AU1295" s="31" t="s">
        <v>50</v>
      </c>
      <c r="AV1295" s="31" t="s">
        <v>141</v>
      </c>
      <c r="AW1295" s="31" t="s">
        <v>86</v>
      </c>
      <c r="AX1295" s="31" t="s">
        <v>50</v>
      </c>
      <c r="AY1295" s="31" t="s">
        <v>50</v>
      </c>
      <c r="AZ1295" s="31" t="s">
        <v>50</v>
      </c>
      <c r="BA1295" s="31" t="s">
        <v>50</v>
      </c>
      <c r="BB1295" s="31" t="s">
        <v>50</v>
      </c>
      <c r="BC1295" s="31" t="s">
        <v>50</v>
      </c>
      <c r="BD1295" s="31" t="s">
        <v>50</v>
      </c>
      <c r="BE1295" s="31" t="s">
        <v>50</v>
      </c>
      <c r="BF1295" s="31" t="s">
        <v>50</v>
      </c>
    </row>
    <row r="1296" spans="1:58" ht="45" x14ac:dyDescent="0.25">
      <c r="A1296" s="31" t="s">
        <v>4759</v>
      </c>
      <c r="B1296" s="31" t="s">
        <v>49</v>
      </c>
      <c r="C1296" s="32">
        <v>1</v>
      </c>
      <c r="D1296" s="31" t="s">
        <v>50</v>
      </c>
      <c r="E1296" s="31" t="s">
        <v>72</v>
      </c>
      <c r="F1296" s="31" t="s">
        <v>50</v>
      </c>
      <c r="G1296" s="31" t="s">
        <v>50</v>
      </c>
      <c r="H1296" s="31" t="s">
        <v>50</v>
      </c>
      <c r="I1296" s="31" t="s">
        <v>53</v>
      </c>
      <c r="J1296" s="31" t="s">
        <v>54</v>
      </c>
      <c r="K1296" s="31" t="s">
        <v>54</v>
      </c>
      <c r="L1296" s="31" t="s">
        <v>128</v>
      </c>
      <c r="M1296" s="31" t="s">
        <v>51</v>
      </c>
      <c r="N1296" s="31" t="s">
        <v>50</v>
      </c>
      <c r="O1296" s="31" t="s">
        <v>57</v>
      </c>
      <c r="P1296" s="31" t="s">
        <v>50</v>
      </c>
      <c r="Q1296" s="31" t="s">
        <v>662</v>
      </c>
      <c r="R1296" s="31" t="s">
        <v>58</v>
      </c>
      <c r="S1296" s="31" t="s">
        <v>58</v>
      </c>
      <c r="T1296" s="31" t="s">
        <v>60</v>
      </c>
      <c r="U1296" s="31" t="s">
        <v>60</v>
      </c>
      <c r="V1296" s="31" t="s">
        <v>60</v>
      </c>
      <c r="W1296" s="31" t="s">
        <v>50</v>
      </c>
      <c r="X1296" s="31" t="s">
        <v>50</v>
      </c>
      <c r="Y1296" s="31" t="s">
        <v>50</v>
      </c>
      <c r="Z1296" s="31" t="s">
        <v>62</v>
      </c>
      <c r="AA1296" s="31" t="s">
        <v>50</v>
      </c>
      <c r="AB1296" s="31" t="s">
        <v>50</v>
      </c>
      <c r="AC1296" s="31" t="s">
        <v>87</v>
      </c>
      <c r="AD1296" s="31" t="s">
        <v>72</v>
      </c>
      <c r="AE1296" s="2">
        <f t="shared" si="221"/>
        <v>36</v>
      </c>
      <c r="AF1296" s="31" t="s">
        <v>52</v>
      </c>
      <c r="AG1296" s="31" t="s">
        <v>129</v>
      </c>
      <c r="AH1296" s="31" t="s">
        <v>231</v>
      </c>
      <c r="AI1296" s="31" t="s">
        <v>12458</v>
      </c>
      <c r="AJ1296" s="31">
        <f t="shared" si="222"/>
        <v>0</v>
      </c>
      <c r="AK1296" s="34">
        <f t="shared" si="223"/>
        <v>-99</v>
      </c>
      <c r="AL1296" s="30">
        <f t="shared" si="224"/>
        <v>-99</v>
      </c>
      <c r="AM1296" s="5">
        <f t="shared" si="228"/>
        <v>131.74</v>
      </c>
      <c r="AN1296" s="5">
        <f t="shared" si="229"/>
        <v>0</v>
      </c>
      <c r="AO1296" s="30">
        <f t="shared" si="230"/>
        <v>0</v>
      </c>
      <c r="AP1296" s="30">
        <f t="shared" si="225"/>
        <v>0</v>
      </c>
      <c r="AQ1296" t="str">
        <f t="shared" si="226"/>
        <v>1978 - 1992</v>
      </c>
      <c r="AR1296" s="2">
        <f t="shared" si="227"/>
        <v>1978</v>
      </c>
      <c r="AS1296" s="2">
        <f t="shared" si="231"/>
        <v>-99</v>
      </c>
      <c r="AT1296" s="31" t="s">
        <v>50</v>
      </c>
      <c r="AU1296" s="31" t="s">
        <v>50</v>
      </c>
      <c r="AV1296" s="31" t="s">
        <v>60</v>
      </c>
      <c r="AW1296" s="31" t="s">
        <v>50</v>
      </c>
      <c r="AX1296" s="31" t="s">
        <v>50</v>
      </c>
      <c r="AY1296" s="31" t="s">
        <v>50</v>
      </c>
      <c r="AZ1296" s="31" t="s">
        <v>50</v>
      </c>
      <c r="BA1296" s="31" t="s">
        <v>50</v>
      </c>
      <c r="BB1296" s="31" t="s">
        <v>50</v>
      </c>
      <c r="BC1296" s="31" t="s">
        <v>50</v>
      </c>
      <c r="BD1296" s="31" t="s">
        <v>50</v>
      </c>
      <c r="BE1296" s="31" t="s">
        <v>50</v>
      </c>
      <c r="BF1296" s="31" t="s">
        <v>50</v>
      </c>
    </row>
    <row r="1297" spans="1:58" ht="45" x14ac:dyDescent="0.25">
      <c r="A1297" s="31" t="s">
        <v>825</v>
      </c>
      <c r="B1297" s="31" t="s">
        <v>49</v>
      </c>
      <c r="C1297" s="32">
        <v>1</v>
      </c>
      <c r="D1297" s="31" t="s">
        <v>50</v>
      </c>
      <c r="E1297" s="31" t="s">
        <v>96</v>
      </c>
      <c r="F1297" s="31" t="s">
        <v>194</v>
      </c>
      <c r="G1297" s="31" t="s">
        <v>50</v>
      </c>
      <c r="H1297" s="31" t="s">
        <v>50</v>
      </c>
      <c r="I1297" s="31" t="s">
        <v>59</v>
      </c>
      <c r="J1297" s="31" t="s">
        <v>54</v>
      </c>
      <c r="K1297" s="31" t="s">
        <v>54</v>
      </c>
      <c r="L1297" s="31" t="s">
        <v>128</v>
      </c>
      <c r="M1297" s="31" t="s">
        <v>72</v>
      </c>
      <c r="N1297" s="31" t="s">
        <v>60</v>
      </c>
      <c r="O1297" s="31" t="s">
        <v>57</v>
      </c>
      <c r="P1297" s="31" t="s">
        <v>50</v>
      </c>
      <c r="Q1297" s="31" t="s">
        <v>107</v>
      </c>
      <c r="R1297" s="31" t="s">
        <v>86</v>
      </c>
      <c r="S1297" s="31" t="s">
        <v>59</v>
      </c>
      <c r="T1297" s="31" t="s">
        <v>60</v>
      </c>
      <c r="U1297" s="31" t="s">
        <v>50</v>
      </c>
      <c r="V1297" s="31" t="s">
        <v>50</v>
      </c>
      <c r="W1297" s="31" t="s">
        <v>50</v>
      </c>
      <c r="X1297" s="31" t="s">
        <v>50</v>
      </c>
      <c r="Y1297" s="31" t="s">
        <v>50</v>
      </c>
      <c r="Z1297" s="31" t="s">
        <v>62</v>
      </c>
      <c r="AA1297" s="31" t="s">
        <v>50</v>
      </c>
      <c r="AB1297" s="31" t="s">
        <v>50</v>
      </c>
      <c r="AC1297" s="31" t="s">
        <v>87</v>
      </c>
      <c r="AD1297" s="31" t="s">
        <v>72</v>
      </c>
      <c r="AE1297" s="2">
        <f t="shared" si="221"/>
        <v>36</v>
      </c>
      <c r="AF1297" s="31" t="s">
        <v>52</v>
      </c>
      <c r="AG1297" s="31" t="s">
        <v>129</v>
      </c>
      <c r="AH1297" s="31" t="s">
        <v>225</v>
      </c>
      <c r="AI1297" s="31" t="s">
        <v>1346</v>
      </c>
      <c r="AJ1297" s="31">
        <f t="shared" si="222"/>
        <v>1</v>
      </c>
      <c r="AK1297" s="34">
        <f t="shared" si="223"/>
        <v>3</v>
      </c>
      <c r="AL1297" s="30">
        <f t="shared" si="224"/>
        <v>3</v>
      </c>
      <c r="AM1297" s="5">
        <f t="shared" si="228"/>
        <v>248.26</v>
      </c>
      <c r="AN1297" s="5">
        <f t="shared" si="229"/>
        <v>36</v>
      </c>
      <c r="AO1297" s="30">
        <f t="shared" si="230"/>
        <v>468</v>
      </c>
      <c r="AP1297" s="30">
        <f t="shared" si="225"/>
        <v>468</v>
      </c>
      <c r="AQ1297" t="str">
        <f t="shared" si="226"/>
        <v>Before 1978</v>
      </c>
      <c r="AR1297" s="2">
        <f t="shared" si="227"/>
        <v>1950</v>
      </c>
      <c r="AS1297" s="2">
        <f t="shared" si="231"/>
        <v>13</v>
      </c>
      <c r="AT1297" s="31" t="s">
        <v>50</v>
      </c>
      <c r="AU1297" s="31" t="s">
        <v>100</v>
      </c>
      <c r="AV1297" s="31" t="s">
        <v>141</v>
      </c>
      <c r="AW1297" s="31" t="s">
        <v>86</v>
      </c>
      <c r="AX1297" s="31" t="s">
        <v>210</v>
      </c>
      <c r="AY1297" s="31" t="s">
        <v>179</v>
      </c>
      <c r="AZ1297" s="31" t="s">
        <v>50</v>
      </c>
      <c r="BA1297" s="31" t="s">
        <v>50</v>
      </c>
      <c r="BB1297" s="31" t="s">
        <v>50</v>
      </c>
      <c r="BC1297" s="31" t="s">
        <v>50</v>
      </c>
      <c r="BD1297" s="31" t="s">
        <v>50</v>
      </c>
      <c r="BE1297" s="31" t="s">
        <v>50</v>
      </c>
      <c r="BF1297" s="31" t="s">
        <v>50</v>
      </c>
    </row>
    <row r="1298" spans="1:58" ht="45" x14ac:dyDescent="0.25">
      <c r="A1298" s="31" t="s">
        <v>4818</v>
      </c>
      <c r="B1298" s="31" t="s">
        <v>49</v>
      </c>
      <c r="C1298" s="32">
        <v>1</v>
      </c>
      <c r="D1298" s="31" t="s">
        <v>50</v>
      </c>
      <c r="E1298" s="31" t="s">
        <v>52</v>
      </c>
      <c r="F1298" s="31" t="s">
        <v>84</v>
      </c>
      <c r="G1298" s="31" t="s">
        <v>50</v>
      </c>
      <c r="H1298" s="31" t="s">
        <v>50</v>
      </c>
      <c r="I1298" s="31" t="s">
        <v>139</v>
      </c>
      <c r="J1298" s="31" t="s">
        <v>60</v>
      </c>
      <c r="K1298" s="31" t="s">
        <v>54</v>
      </c>
      <c r="L1298" s="31" t="s">
        <v>55</v>
      </c>
      <c r="M1298" s="31" t="s">
        <v>51</v>
      </c>
      <c r="N1298" s="31" t="s">
        <v>50</v>
      </c>
      <c r="O1298" s="31" t="s">
        <v>66</v>
      </c>
      <c r="P1298" s="31" t="s">
        <v>50</v>
      </c>
      <c r="Q1298" s="31" t="s">
        <v>950</v>
      </c>
      <c r="R1298" s="31" t="s">
        <v>74</v>
      </c>
      <c r="S1298" s="31" t="s">
        <v>53</v>
      </c>
      <c r="T1298" s="31" t="s">
        <v>60</v>
      </c>
      <c r="U1298" s="31" t="s">
        <v>60</v>
      </c>
      <c r="V1298" s="31" t="s">
        <v>60</v>
      </c>
      <c r="W1298" s="31" t="s">
        <v>50</v>
      </c>
      <c r="X1298" s="31" t="s">
        <v>50</v>
      </c>
      <c r="Y1298" s="31" t="s">
        <v>50</v>
      </c>
      <c r="Z1298" s="31" t="s">
        <v>62</v>
      </c>
      <c r="AA1298" s="31" t="s">
        <v>50</v>
      </c>
      <c r="AB1298" s="31" t="s">
        <v>50</v>
      </c>
      <c r="AC1298" s="31" t="s">
        <v>87</v>
      </c>
      <c r="AD1298" s="31" t="s">
        <v>72</v>
      </c>
      <c r="AE1298" s="2">
        <f t="shared" si="221"/>
        <v>36</v>
      </c>
      <c r="AF1298" s="31" t="s">
        <v>52</v>
      </c>
      <c r="AG1298" s="31" t="s">
        <v>129</v>
      </c>
      <c r="AH1298" s="31" t="s">
        <v>574</v>
      </c>
      <c r="AI1298" s="31" t="s">
        <v>12459</v>
      </c>
      <c r="AJ1298" s="31">
        <f t="shared" si="222"/>
        <v>0</v>
      </c>
      <c r="AK1298" s="34">
        <f t="shared" si="223"/>
        <v>-99</v>
      </c>
      <c r="AL1298" s="30">
        <f t="shared" si="224"/>
        <v>-99</v>
      </c>
      <c r="AM1298" s="5">
        <f t="shared" si="228"/>
        <v>218.06</v>
      </c>
      <c r="AN1298" s="5">
        <f t="shared" si="229"/>
        <v>0</v>
      </c>
      <c r="AO1298" s="30">
        <f t="shared" si="230"/>
        <v>0</v>
      </c>
      <c r="AP1298" s="30">
        <f t="shared" si="225"/>
        <v>0</v>
      </c>
      <c r="AQ1298" t="str">
        <f t="shared" si="226"/>
        <v>1993 - 2001</v>
      </c>
      <c r="AR1298" s="2">
        <f t="shared" si="227"/>
        <v>1996</v>
      </c>
      <c r="AS1298" s="2">
        <f t="shared" si="231"/>
        <v>-99</v>
      </c>
      <c r="AT1298" s="31" t="s">
        <v>50</v>
      </c>
      <c r="AU1298" s="31" t="s">
        <v>50</v>
      </c>
      <c r="AV1298" s="31" t="s">
        <v>141</v>
      </c>
      <c r="AW1298" s="31" t="s">
        <v>86</v>
      </c>
      <c r="AX1298" s="31" t="s">
        <v>50</v>
      </c>
      <c r="AY1298" s="31" t="s">
        <v>50</v>
      </c>
      <c r="AZ1298" s="31" t="s">
        <v>574</v>
      </c>
      <c r="BA1298" s="31" t="s">
        <v>12793</v>
      </c>
      <c r="BB1298" s="31" t="s">
        <v>50</v>
      </c>
      <c r="BC1298" s="31" t="s">
        <v>50</v>
      </c>
      <c r="BD1298" s="31" t="s">
        <v>50</v>
      </c>
      <c r="BE1298" s="31" t="s">
        <v>50</v>
      </c>
      <c r="BF1298" s="31" t="s">
        <v>50</v>
      </c>
    </row>
    <row r="1299" spans="1:58" ht="45" x14ac:dyDescent="0.25">
      <c r="A1299" s="31" t="s">
        <v>839</v>
      </c>
      <c r="B1299" s="31" t="s">
        <v>49</v>
      </c>
      <c r="C1299" s="32">
        <v>1</v>
      </c>
      <c r="D1299" s="31" t="s">
        <v>50</v>
      </c>
      <c r="E1299" s="31" t="s">
        <v>96</v>
      </c>
      <c r="F1299" s="31" t="s">
        <v>194</v>
      </c>
      <c r="G1299" s="31" t="s">
        <v>50</v>
      </c>
      <c r="H1299" s="31" t="s">
        <v>50</v>
      </c>
      <c r="I1299" s="31" t="s">
        <v>53</v>
      </c>
      <c r="J1299" s="31" t="s">
        <v>54</v>
      </c>
      <c r="K1299" s="31" t="s">
        <v>54</v>
      </c>
      <c r="L1299" s="31" t="s">
        <v>55</v>
      </c>
      <c r="M1299" s="31" t="s">
        <v>72</v>
      </c>
      <c r="N1299" s="31" t="s">
        <v>56</v>
      </c>
      <c r="O1299" s="31" t="s">
        <v>57</v>
      </c>
      <c r="P1299" s="31" t="s">
        <v>107</v>
      </c>
      <c r="Q1299" s="31" t="s">
        <v>50</v>
      </c>
      <c r="R1299" s="31" t="s">
        <v>74</v>
      </c>
      <c r="S1299" s="31" t="s">
        <v>58</v>
      </c>
      <c r="T1299" s="31" t="s">
        <v>60</v>
      </c>
      <c r="U1299" s="31" t="s">
        <v>60</v>
      </c>
      <c r="V1299" s="31" t="s">
        <v>66</v>
      </c>
      <c r="W1299" s="31" t="s">
        <v>50</v>
      </c>
      <c r="X1299" s="31" t="s">
        <v>161</v>
      </c>
      <c r="Y1299" s="31" t="s">
        <v>50</v>
      </c>
      <c r="Z1299" s="31" t="s">
        <v>62</v>
      </c>
      <c r="AA1299" s="31" t="s">
        <v>50</v>
      </c>
      <c r="AB1299" s="31" t="s">
        <v>50</v>
      </c>
      <c r="AC1299" s="31" t="s">
        <v>63</v>
      </c>
      <c r="AD1299" s="31" t="s">
        <v>72</v>
      </c>
      <c r="AE1299" s="2">
        <f t="shared" si="221"/>
        <v>36</v>
      </c>
      <c r="AF1299" s="31" t="s">
        <v>52</v>
      </c>
      <c r="AG1299" s="31" t="s">
        <v>129</v>
      </c>
      <c r="AH1299" s="31" t="s">
        <v>275</v>
      </c>
      <c r="AI1299" s="31" t="s">
        <v>840</v>
      </c>
      <c r="AJ1299" s="31">
        <f t="shared" si="222"/>
        <v>0</v>
      </c>
      <c r="AK1299" s="34">
        <f t="shared" si="223"/>
        <v>-99</v>
      </c>
      <c r="AL1299" s="30">
        <f t="shared" si="224"/>
        <v>-99</v>
      </c>
      <c r="AM1299" s="5">
        <f t="shared" si="228"/>
        <v>656.06</v>
      </c>
      <c r="AN1299" s="5">
        <f t="shared" si="229"/>
        <v>0</v>
      </c>
      <c r="AO1299" s="30">
        <f t="shared" si="230"/>
        <v>0</v>
      </c>
      <c r="AP1299" s="30">
        <f t="shared" si="225"/>
        <v>0</v>
      </c>
      <c r="AQ1299">
        <f t="shared" si="226"/>
        <v>0</v>
      </c>
      <c r="AR1299" s="2">
        <f t="shared" si="227"/>
        <v>0</v>
      </c>
      <c r="AS1299" s="2">
        <f t="shared" si="231"/>
        <v>-99</v>
      </c>
      <c r="AT1299" s="31" t="s">
        <v>117</v>
      </c>
      <c r="AU1299" s="31" t="s">
        <v>50</v>
      </c>
      <c r="AV1299" s="31" t="s">
        <v>66</v>
      </c>
      <c r="AW1299" s="31" t="s">
        <v>57</v>
      </c>
      <c r="AX1299" s="31" t="s">
        <v>267</v>
      </c>
      <c r="AY1299" s="31" t="s">
        <v>68</v>
      </c>
      <c r="AZ1299" s="31" t="s">
        <v>275</v>
      </c>
      <c r="BA1299" s="31" t="s">
        <v>840</v>
      </c>
      <c r="BB1299" s="31" t="s">
        <v>318</v>
      </c>
      <c r="BC1299" s="31" t="s">
        <v>129</v>
      </c>
      <c r="BD1299" s="31" t="s">
        <v>50</v>
      </c>
      <c r="BE1299" s="31" t="s">
        <v>50</v>
      </c>
      <c r="BF1299" s="31" t="s">
        <v>50</v>
      </c>
    </row>
    <row r="1300" spans="1:58" ht="45" x14ac:dyDescent="0.25">
      <c r="A1300" s="31" t="s">
        <v>4912</v>
      </c>
      <c r="B1300" s="31" t="s">
        <v>49</v>
      </c>
      <c r="C1300" s="32">
        <v>1</v>
      </c>
      <c r="D1300" s="31" t="s">
        <v>50</v>
      </c>
      <c r="E1300" s="31" t="s">
        <v>85</v>
      </c>
      <c r="F1300" s="31" t="s">
        <v>70</v>
      </c>
      <c r="G1300" s="31" t="s">
        <v>50</v>
      </c>
      <c r="H1300" s="31" t="s">
        <v>50</v>
      </c>
      <c r="I1300" s="31" t="s">
        <v>12460</v>
      </c>
      <c r="J1300" s="31" t="s">
        <v>54</v>
      </c>
      <c r="K1300" s="31" t="s">
        <v>54</v>
      </c>
      <c r="L1300" s="31" t="s">
        <v>128</v>
      </c>
      <c r="M1300" s="31" t="s">
        <v>72</v>
      </c>
      <c r="N1300" s="31" t="s">
        <v>50</v>
      </c>
      <c r="O1300" s="31" t="s">
        <v>74</v>
      </c>
      <c r="P1300" s="31" t="s">
        <v>50</v>
      </c>
      <c r="Q1300" s="31" t="s">
        <v>50</v>
      </c>
      <c r="R1300" s="31" t="s">
        <v>58</v>
      </c>
      <c r="S1300" s="31" t="s">
        <v>59</v>
      </c>
      <c r="T1300" s="31" t="s">
        <v>60</v>
      </c>
      <c r="U1300" s="31" t="s">
        <v>60</v>
      </c>
      <c r="V1300" s="31" t="s">
        <v>60</v>
      </c>
      <c r="W1300" s="31" t="s">
        <v>50</v>
      </c>
      <c r="X1300" s="31" t="s">
        <v>50</v>
      </c>
      <c r="Y1300" s="31" t="s">
        <v>50</v>
      </c>
      <c r="Z1300" s="31" t="s">
        <v>62</v>
      </c>
      <c r="AA1300" s="31" t="s">
        <v>50</v>
      </c>
      <c r="AB1300" s="31" t="s">
        <v>50</v>
      </c>
      <c r="AC1300" s="31" t="s">
        <v>87</v>
      </c>
      <c r="AD1300" s="31" t="s">
        <v>72</v>
      </c>
      <c r="AE1300" s="2">
        <f t="shared" si="221"/>
        <v>36</v>
      </c>
      <c r="AF1300" s="31" t="s">
        <v>52</v>
      </c>
      <c r="AG1300" s="31" t="s">
        <v>129</v>
      </c>
      <c r="AH1300" s="31" t="s">
        <v>231</v>
      </c>
      <c r="AI1300" s="31" t="s">
        <v>12461</v>
      </c>
      <c r="AJ1300" s="31">
        <f t="shared" si="222"/>
        <v>0</v>
      </c>
      <c r="AK1300" s="34">
        <f t="shared" si="223"/>
        <v>-99</v>
      </c>
      <c r="AL1300" s="30">
        <f t="shared" si="224"/>
        <v>-99</v>
      </c>
      <c r="AM1300" s="5">
        <f t="shared" si="228"/>
        <v>1157.33</v>
      </c>
      <c r="AN1300" s="5">
        <f t="shared" si="229"/>
        <v>0</v>
      </c>
      <c r="AO1300" s="30">
        <f t="shared" si="230"/>
        <v>0</v>
      </c>
      <c r="AP1300" s="30">
        <f t="shared" si="225"/>
        <v>0</v>
      </c>
      <c r="AQ1300">
        <f t="shared" si="226"/>
        <v>0</v>
      </c>
      <c r="AR1300" s="2">
        <f t="shared" si="227"/>
        <v>0</v>
      </c>
      <c r="AS1300" s="2">
        <f t="shared" si="231"/>
        <v>-99</v>
      </c>
      <c r="AT1300" s="31" t="s">
        <v>50</v>
      </c>
      <c r="AU1300" s="31" t="s">
        <v>50</v>
      </c>
      <c r="AV1300" s="31" t="s">
        <v>292</v>
      </c>
      <c r="AW1300" s="31" t="s">
        <v>86</v>
      </c>
      <c r="AX1300" s="31" t="s">
        <v>50</v>
      </c>
      <c r="AY1300" s="31" t="s">
        <v>50</v>
      </c>
      <c r="AZ1300" s="31" t="s">
        <v>231</v>
      </c>
      <c r="BA1300" s="31" t="s">
        <v>12794</v>
      </c>
      <c r="BB1300" s="31" t="s">
        <v>50</v>
      </c>
      <c r="BC1300" s="31" t="s">
        <v>50</v>
      </c>
      <c r="BD1300" s="31" t="s">
        <v>50</v>
      </c>
      <c r="BE1300" s="31" t="s">
        <v>50</v>
      </c>
      <c r="BF1300" s="31" t="s">
        <v>50</v>
      </c>
    </row>
    <row r="1301" spans="1:58" ht="45" x14ac:dyDescent="0.25">
      <c r="A1301" s="31" t="s">
        <v>4915</v>
      </c>
      <c r="B1301" s="31" t="s">
        <v>49</v>
      </c>
      <c r="C1301" s="32">
        <v>8</v>
      </c>
      <c r="D1301" s="31" t="s">
        <v>50</v>
      </c>
      <c r="E1301" s="31" t="s">
        <v>169</v>
      </c>
      <c r="F1301" s="31" t="s">
        <v>489</v>
      </c>
      <c r="G1301" s="31" t="s">
        <v>50</v>
      </c>
      <c r="H1301" s="31" t="s">
        <v>50</v>
      </c>
      <c r="I1301" s="31" t="s">
        <v>53</v>
      </c>
      <c r="J1301" s="31" t="s">
        <v>54</v>
      </c>
      <c r="K1301" s="31" t="s">
        <v>54</v>
      </c>
      <c r="L1301" s="31" t="s">
        <v>128</v>
      </c>
      <c r="M1301" s="31" t="s">
        <v>72</v>
      </c>
      <c r="N1301" s="31" t="s">
        <v>50</v>
      </c>
      <c r="O1301" s="31" t="s">
        <v>57</v>
      </c>
      <c r="P1301" s="31" t="s">
        <v>1193</v>
      </c>
      <c r="Q1301" s="31" t="s">
        <v>50</v>
      </c>
      <c r="R1301" s="31" t="s">
        <v>74</v>
      </c>
      <c r="S1301" s="31" t="s">
        <v>59</v>
      </c>
      <c r="T1301" s="31" t="s">
        <v>60</v>
      </c>
      <c r="U1301" s="31" t="s">
        <v>60</v>
      </c>
      <c r="V1301" s="31" t="s">
        <v>60</v>
      </c>
      <c r="W1301" s="31" t="s">
        <v>50</v>
      </c>
      <c r="X1301" s="31" t="s">
        <v>50</v>
      </c>
      <c r="Y1301" s="31" t="s">
        <v>50</v>
      </c>
      <c r="Z1301" s="31" t="s">
        <v>62</v>
      </c>
      <c r="AA1301" s="31" t="s">
        <v>50</v>
      </c>
      <c r="AB1301" s="31" t="s">
        <v>50</v>
      </c>
      <c r="AC1301" s="31" t="s">
        <v>87</v>
      </c>
      <c r="AD1301" s="31" t="s">
        <v>72</v>
      </c>
      <c r="AE1301" s="2">
        <f t="shared" si="221"/>
        <v>36</v>
      </c>
      <c r="AF1301" s="31" t="s">
        <v>52</v>
      </c>
      <c r="AG1301" s="31" t="s">
        <v>129</v>
      </c>
      <c r="AH1301" s="31" t="s">
        <v>372</v>
      </c>
      <c r="AI1301" s="31" t="s">
        <v>12462</v>
      </c>
      <c r="AJ1301" s="31">
        <f t="shared" si="222"/>
        <v>0</v>
      </c>
      <c r="AK1301" s="34">
        <f t="shared" si="223"/>
        <v>-99</v>
      </c>
      <c r="AL1301" s="30">
        <f t="shared" si="224"/>
        <v>-99</v>
      </c>
      <c r="AM1301" s="5">
        <f t="shared" si="228"/>
        <v>119.12</v>
      </c>
      <c r="AN1301" s="5">
        <f t="shared" si="229"/>
        <v>0</v>
      </c>
      <c r="AO1301" s="30">
        <f t="shared" si="230"/>
        <v>0</v>
      </c>
      <c r="AP1301" s="30">
        <f t="shared" si="225"/>
        <v>0</v>
      </c>
      <c r="AQ1301" t="str">
        <f t="shared" si="226"/>
        <v>1993 - 2001</v>
      </c>
      <c r="AR1301" s="2">
        <f t="shared" si="227"/>
        <v>1995</v>
      </c>
      <c r="AS1301" s="2">
        <f t="shared" si="231"/>
        <v>-99</v>
      </c>
      <c r="AT1301" s="31" t="s">
        <v>50</v>
      </c>
      <c r="AU1301" s="31" t="s">
        <v>50</v>
      </c>
      <c r="AV1301" s="31" t="s">
        <v>141</v>
      </c>
      <c r="AW1301" s="31" t="s">
        <v>86</v>
      </c>
      <c r="AX1301" s="31" t="s">
        <v>50</v>
      </c>
      <c r="AY1301" s="31" t="s">
        <v>50</v>
      </c>
      <c r="AZ1301" s="31" t="s">
        <v>50</v>
      </c>
      <c r="BA1301" s="31" t="s">
        <v>50</v>
      </c>
      <c r="BB1301" s="31" t="s">
        <v>50</v>
      </c>
      <c r="BC1301" s="31" t="s">
        <v>50</v>
      </c>
      <c r="BD1301" s="31" t="s">
        <v>50</v>
      </c>
      <c r="BE1301" s="31" t="s">
        <v>50</v>
      </c>
      <c r="BF1301" s="31" t="s">
        <v>50</v>
      </c>
    </row>
    <row r="1302" spans="1:58" ht="45" x14ac:dyDescent="0.25">
      <c r="A1302" s="31" t="s">
        <v>844</v>
      </c>
      <c r="B1302" s="31" t="s">
        <v>49</v>
      </c>
      <c r="C1302" s="32">
        <v>13</v>
      </c>
      <c r="D1302" s="31" t="s">
        <v>50</v>
      </c>
      <c r="E1302" s="31" t="s">
        <v>71</v>
      </c>
      <c r="F1302" s="31" t="s">
        <v>96</v>
      </c>
      <c r="G1302" s="31" t="s">
        <v>50</v>
      </c>
      <c r="H1302" s="31" t="s">
        <v>50</v>
      </c>
      <c r="I1302" s="31" t="s">
        <v>53</v>
      </c>
      <c r="J1302" s="31" t="s">
        <v>54</v>
      </c>
      <c r="K1302" s="31" t="s">
        <v>54</v>
      </c>
      <c r="L1302" s="31" t="s">
        <v>55</v>
      </c>
      <c r="M1302" s="31" t="s">
        <v>72</v>
      </c>
      <c r="N1302" s="31" t="s">
        <v>50</v>
      </c>
      <c r="O1302" s="31" t="s">
        <v>57</v>
      </c>
      <c r="P1302" s="31" t="s">
        <v>50</v>
      </c>
      <c r="Q1302" s="31" t="s">
        <v>50</v>
      </c>
      <c r="R1302" s="31" t="s">
        <v>58</v>
      </c>
      <c r="S1302" s="31" t="s">
        <v>58</v>
      </c>
      <c r="T1302" s="31" t="s">
        <v>50</v>
      </c>
      <c r="U1302" s="31" t="s">
        <v>50</v>
      </c>
      <c r="V1302" s="31" t="s">
        <v>50</v>
      </c>
      <c r="W1302" s="31" t="s">
        <v>50</v>
      </c>
      <c r="X1302" s="31" t="s">
        <v>50</v>
      </c>
      <c r="Y1302" s="31" t="s">
        <v>50</v>
      </c>
      <c r="Z1302" s="31" t="s">
        <v>62</v>
      </c>
      <c r="AA1302" s="31" t="s">
        <v>50</v>
      </c>
      <c r="AB1302" s="31" t="s">
        <v>50</v>
      </c>
      <c r="AC1302" s="31" t="s">
        <v>87</v>
      </c>
      <c r="AD1302" s="31" t="s">
        <v>50</v>
      </c>
      <c r="AE1302" s="2">
        <f t="shared" si="221"/>
        <v>36</v>
      </c>
      <c r="AF1302" s="31" t="s">
        <v>52</v>
      </c>
      <c r="AG1302" s="31" t="s">
        <v>129</v>
      </c>
      <c r="AH1302" s="31" t="s">
        <v>225</v>
      </c>
      <c r="AI1302" s="31" t="s">
        <v>12463</v>
      </c>
      <c r="AJ1302" s="31">
        <f t="shared" si="222"/>
        <v>0</v>
      </c>
      <c r="AK1302" s="34">
        <f t="shared" si="223"/>
        <v>-99</v>
      </c>
      <c r="AL1302" s="30">
        <f t="shared" si="224"/>
        <v>-99</v>
      </c>
      <c r="AM1302" s="5">
        <f t="shared" si="228"/>
        <v>2.62</v>
      </c>
      <c r="AN1302" s="5">
        <f t="shared" si="229"/>
        <v>0</v>
      </c>
      <c r="AO1302" s="30">
        <f t="shared" si="230"/>
        <v>0</v>
      </c>
      <c r="AP1302" s="30">
        <f t="shared" si="225"/>
        <v>0</v>
      </c>
      <c r="AQ1302" t="str">
        <f t="shared" si="226"/>
        <v>1993 - 2001</v>
      </c>
      <c r="AR1302" s="2">
        <f t="shared" si="227"/>
        <v>1994</v>
      </c>
      <c r="AS1302" s="2">
        <f t="shared" si="231"/>
        <v>-99</v>
      </c>
      <c r="AT1302" s="31" t="s">
        <v>50</v>
      </c>
      <c r="AU1302" s="31" t="s">
        <v>50</v>
      </c>
      <c r="AV1302" s="31" t="s">
        <v>66</v>
      </c>
      <c r="AW1302" s="31" t="s">
        <v>57</v>
      </c>
      <c r="AX1302" s="31" t="s">
        <v>50</v>
      </c>
      <c r="AY1302" s="31" t="s">
        <v>50</v>
      </c>
      <c r="AZ1302" s="31" t="s">
        <v>50</v>
      </c>
      <c r="BA1302" s="31" t="s">
        <v>50</v>
      </c>
      <c r="BB1302" s="31" t="s">
        <v>50</v>
      </c>
      <c r="BC1302" s="31" t="s">
        <v>50</v>
      </c>
      <c r="BD1302" s="31" t="s">
        <v>50</v>
      </c>
      <c r="BE1302" s="31" t="s">
        <v>50</v>
      </c>
      <c r="BF1302" s="31" t="s">
        <v>50</v>
      </c>
    </row>
    <row r="1303" spans="1:58" ht="45" x14ac:dyDescent="0.25">
      <c r="A1303" s="31" t="s">
        <v>844</v>
      </c>
      <c r="B1303" s="31" t="s">
        <v>49</v>
      </c>
      <c r="C1303" s="32">
        <v>14</v>
      </c>
      <c r="D1303" s="31" t="s">
        <v>50</v>
      </c>
      <c r="E1303" s="31" t="s">
        <v>71</v>
      </c>
      <c r="F1303" s="31" t="s">
        <v>96</v>
      </c>
      <c r="G1303" s="31" t="s">
        <v>50</v>
      </c>
      <c r="H1303" s="31" t="s">
        <v>50</v>
      </c>
      <c r="I1303" s="31" t="s">
        <v>53</v>
      </c>
      <c r="J1303" s="31" t="s">
        <v>54</v>
      </c>
      <c r="K1303" s="31" t="s">
        <v>54</v>
      </c>
      <c r="L1303" s="31" t="s">
        <v>55</v>
      </c>
      <c r="M1303" s="31" t="s">
        <v>72</v>
      </c>
      <c r="N1303" s="31" t="s">
        <v>50</v>
      </c>
      <c r="O1303" s="31" t="s">
        <v>57</v>
      </c>
      <c r="P1303" s="31" t="s">
        <v>50</v>
      </c>
      <c r="Q1303" s="31" t="s">
        <v>50</v>
      </c>
      <c r="R1303" s="31" t="s">
        <v>58</v>
      </c>
      <c r="S1303" s="31" t="s">
        <v>58</v>
      </c>
      <c r="T1303" s="31" t="s">
        <v>50</v>
      </c>
      <c r="U1303" s="31" t="s">
        <v>50</v>
      </c>
      <c r="V1303" s="31" t="s">
        <v>50</v>
      </c>
      <c r="W1303" s="31" t="s">
        <v>50</v>
      </c>
      <c r="X1303" s="31" t="s">
        <v>50</v>
      </c>
      <c r="Y1303" s="31" t="s">
        <v>50</v>
      </c>
      <c r="Z1303" s="31" t="s">
        <v>62</v>
      </c>
      <c r="AA1303" s="31" t="s">
        <v>50</v>
      </c>
      <c r="AB1303" s="31" t="s">
        <v>50</v>
      </c>
      <c r="AC1303" s="31" t="s">
        <v>87</v>
      </c>
      <c r="AD1303" s="31" t="s">
        <v>50</v>
      </c>
      <c r="AE1303" s="2">
        <f t="shared" si="221"/>
        <v>36</v>
      </c>
      <c r="AF1303" s="31" t="s">
        <v>52</v>
      </c>
      <c r="AG1303" s="31" t="s">
        <v>129</v>
      </c>
      <c r="AH1303" s="31" t="s">
        <v>796</v>
      </c>
      <c r="AI1303" s="31" t="s">
        <v>12464</v>
      </c>
      <c r="AJ1303" s="31">
        <f t="shared" si="222"/>
        <v>0</v>
      </c>
      <c r="AK1303" s="34">
        <f t="shared" si="223"/>
        <v>-99</v>
      </c>
      <c r="AL1303" s="30">
        <f t="shared" si="224"/>
        <v>-99</v>
      </c>
      <c r="AM1303" s="5">
        <f t="shared" si="228"/>
        <v>2.62</v>
      </c>
      <c r="AN1303" s="5">
        <f t="shared" si="229"/>
        <v>0</v>
      </c>
      <c r="AO1303" s="30">
        <f t="shared" si="230"/>
        <v>0</v>
      </c>
      <c r="AP1303" s="30">
        <f t="shared" si="225"/>
        <v>0</v>
      </c>
      <c r="AQ1303" t="str">
        <f t="shared" si="226"/>
        <v>1993 - 2001</v>
      </c>
      <c r="AR1303" s="2">
        <f t="shared" si="227"/>
        <v>1994</v>
      </c>
      <c r="AS1303" s="2">
        <f t="shared" si="231"/>
        <v>-99</v>
      </c>
      <c r="AT1303" s="31" t="s">
        <v>50</v>
      </c>
      <c r="AU1303" s="31" t="s">
        <v>50</v>
      </c>
      <c r="AV1303" s="31" t="s">
        <v>66</v>
      </c>
      <c r="AW1303" s="31" t="s">
        <v>57</v>
      </c>
      <c r="AX1303" s="31" t="s">
        <v>101</v>
      </c>
      <c r="AY1303" s="31" t="s">
        <v>68</v>
      </c>
      <c r="AZ1303" s="31" t="s">
        <v>796</v>
      </c>
      <c r="BA1303" s="31" t="s">
        <v>12795</v>
      </c>
      <c r="BB1303" s="31" t="s">
        <v>50</v>
      </c>
      <c r="BC1303" s="31" t="s">
        <v>50</v>
      </c>
      <c r="BD1303" s="31" t="s">
        <v>50</v>
      </c>
      <c r="BE1303" s="31" t="s">
        <v>50</v>
      </c>
      <c r="BF1303" s="31" t="s">
        <v>50</v>
      </c>
    </row>
    <row r="1304" spans="1:58" ht="45" x14ac:dyDescent="0.25">
      <c r="A1304" s="31" t="s">
        <v>1377</v>
      </c>
      <c r="B1304" s="31" t="s">
        <v>49</v>
      </c>
      <c r="C1304" s="32">
        <v>1</v>
      </c>
      <c r="D1304" s="31" t="s">
        <v>50</v>
      </c>
      <c r="E1304" s="31" t="s">
        <v>70</v>
      </c>
      <c r="F1304" s="31" t="s">
        <v>85</v>
      </c>
      <c r="G1304" s="31" t="s">
        <v>50</v>
      </c>
      <c r="H1304" s="31" t="s">
        <v>50</v>
      </c>
      <c r="I1304" s="31" t="s">
        <v>53</v>
      </c>
      <c r="J1304" s="31" t="s">
        <v>54</v>
      </c>
      <c r="K1304" s="31" t="s">
        <v>54</v>
      </c>
      <c r="L1304" s="31" t="s">
        <v>128</v>
      </c>
      <c r="M1304" s="31" t="s">
        <v>72</v>
      </c>
      <c r="N1304" s="31" t="s">
        <v>50</v>
      </c>
      <c r="O1304" s="31" t="s">
        <v>57</v>
      </c>
      <c r="P1304" s="31" t="s">
        <v>50</v>
      </c>
      <c r="Q1304" s="31" t="s">
        <v>215</v>
      </c>
      <c r="R1304" s="31" t="s">
        <v>58</v>
      </c>
      <c r="S1304" s="31" t="s">
        <v>59</v>
      </c>
      <c r="T1304" s="31" t="s">
        <v>60</v>
      </c>
      <c r="U1304" s="31" t="s">
        <v>60</v>
      </c>
      <c r="V1304" s="31" t="s">
        <v>60</v>
      </c>
      <c r="W1304" s="31" t="s">
        <v>50</v>
      </c>
      <c r="X1304" s="31" t="s">
        <v>50</v>
      </c>
      <c r="Y1304" s="31" t="s">
        <v>60</v>
      </c>
      <c r="Z1304" s="31" t="s">
        <v>62</v>
      </c>
      <c r="AA1304" s="31" t="s">
        <v>50</v>
      </c>
      <c r="AB1304" s="31" t="s">
        <v>50</v>
      </c>
      <c r="AC1304" s="31" t="s">
        <v>87</v>
      </c>
      <c r="AD1304" s="31" t="s">
        <v>72</v>
      </c>
      <c r="AE1304" s="2">
        <f t="shared" si="221"/>
        <v>36</v>
      </c>
      <c r="AF1304" s="31" t="s">
        <v>52</v>
      </c>
      <c r="AG1304" s="31" t="s">
        <v>129</v>
      </c>
      <c r="AH1304" s="31" t="s">
        <v>616</v>
      </c>
      <c r="AI1304" s="31" t="s">
        <v>1378</v>
      </c>
      <c r="AJ1304" s="31">
        <f t="shared" si="222"/>
        <v>1</v>
      </c>
      <c r="AK1304" s="34">
        <f t="shared" si="223"/>
        <v>11</v>
      </c>
      <c r="AL1304" s="30">
        <f t="shared" si="224"/>
        <v>-99</v>
      </c>
      <c r="AM1304" s="5">
        <f t="shared" si="228"/>
        <v>2.62</v>
      </c>
      <c r="AN1304" s="5">
        <f t="shared" si="229"/>
        <v>36</v>
      </c>
      <c r="AO1304" s="30">
        <f t="shared" si="230"/>
        <v>403.2</v>
      </c>
      <c r="AP1304" s="30">
        <f t="shared" si="225"/>
        <v>403.2</v>
      </c>
      <c r="AQ1304" t="str">
        <f t="shared" si="226"/>
        <v>2002 - 2005</v>
      </c>
      <c r="AR1304" s="2">
        <f t="shared" si="227"/>
        <v>2002</v>
      </c>
      <c r="AS1304" s="2">
        <f t="shared" si="231"/>
        <v>11.2</v>
      </c>
      <c r="AT1304" s="31" t="s">
        <v>50</v>
      </c>
      <c r="AU1304" s="31" t="s">
        <v>217</v>
      </c>
      <c r="AV1304" s="31" t="s">
        <v>141</v>
      </c>
      <c r="AW1304" s="31" t="s">
        <v>86</v>
      </c>
      <c r="AX1304" s="31" t="s">
        <v>1379</v>
      </c>
      <c r="AY1304" s="31" t="s">
        <v>171</v>
      </c>
      <c r="AZ1304" s="31" t="s">
        <v>616</v>
      </c>
      <c r="BA1304" s="31" t="s">
        <v>1378</v>
      </c>
      <c r="BB1304" s="31" t="s">
        <v>67</v>
      </c>
      <c r="BC1304" s="31" t="s">
        <v>53</v>
      </c>
      <c r="BD1304" s="31" t="s">
        <v>50</v>
      </c>
      <c r="BE1304" s="31" t="s">
        <v>50</v>
      </c>
      <c r="BF1304" s="31" t="s">
        <v>50</v>
      </c>
    </row>
    <row r="1305" spans="1:58" ht="90" x14ac:dyDescent="0.25">
      <c r="A1305" s="31" t="s">
        <v>4974</v>
      </c>
      <c r="B1305" s="31" t="s">
        <v>49</v>
      </c>
      <c r="C1305" s="32">
        <v>3</v>
      </c>
      <c r="D1305" s="31" t="s">
        <v>50</v>
      </c>
      <c r="E1305" s="31" t="s">
        <v>96</v>
      </c>
      <c r="F1305" s="31" t="s">
        <v>71</v>
      </c>
      <c r="G1305" s="31" t="s">
        <v>50</v>
      </c>
      <c r="H1305" s="31" t="s">
        <v>50</v>
      </c>
      <c r="I1305" s="31" t="s">
        <v>53</v>
      </c>
      <c r="J1305" s="31" t="s">
        <v>54</v>
      </c>
      <c r="K1305" s="31" t="s">
        <v>54</v>
      </c>
      <c r="L1305" s="31" t="s">
        <v>55</v>
      </c>
      <c r="M1305" s="31" t="s">
        <v>52</v>
      </c>
      <c r="N1305" s="31" t="s">
        <v>50</v>
      </c>
      <c r="O1305" s="31" t="s">
        <v>57</v>
      </c>
      <c r="P1305" s="31" t="s">
        <v>50</v>
      </c>
      <c r="Q1305" s="31" t="s">
        <v>50</v>
      </c>
      <c r="R1305" s="31" t="s">
        <v>74</v>
      </c>
      <c r="S1305" s="31" t="s">
        <v>59</v>
      </c>
      <c r="T1305" s="31" t="s">
        <v>60</v>
      </c>
      <c r="U1305" s="31" t="s">
        <v>60</v>
      </c>
      <c r="V1305" s="31" t="s">
        <v>60</v>
      </c>
      <c r="W1305" s="31" t="s">
        <v>50</v>
      </c>
      <c r="X1305" s="31" t="s">
        <v>50</v>
      </c>
      <c r="Y1305" s="31" t="s">
        <v>50</v>
      </c>
      <c r="Z1305" s="31" t="s">
        <v>62</v>
      </c>
      <c r="AA1305" s="31" t="s">
        <v>50</v>
      </c>
      <c r="AB1305" s="31" t="s">
        <v>50</v>
      </c>
      <c r="AC1305" s="31" t="s">
        <v>87</v>
      </c>
      <c r="AD1305" s="31" t="s">
        <v>72</v>
      </c>
      <c r="AE1305" s="2">
        <f t="shared" si="221"/>
        <v>36</v>
      </c>
      <c r="AF1305" s="31" t="s">
        <v>52</v>
      </c>
      <c r="AG1305" s="31" t="s">
        <v>129</v>
      </c>
      <c r="AH1305" s="31" t="s">
        <v>94</v>
      </c>
      <c r="AI1305" s="31" t="s">
        <v>12465</v>
      </c>
      <c r="AJ1305" s="31">
        <f t="shared" si="222"/>
        <v>0</v>
      </c>
      <c r="AK1305" s="34">
        <f t="shared" si="223"/>
        <v>-99</v>
      </c>
      <c r="AL1305" s="30">
        <f t="shared" si="224"/>
        <v>-99</v>
      </c>
      <c r="AM1305" s="5">
        <f t="shared" si="228"/>
        <v>0</v>
      </c>
      <c r="AN1305" s="5">
        <f t="shared" si="229"/>
        <v>0</v>
      </c>
      <c r="AO1305" s="30">
        <f t="shared" si="230"/>
        <v>0</v>
      </c>
      <c r="AP1305" s="30">
        <f t="shared" si="225"/>
        <v>0</v>
      </c>
      <c r="AQ1305" t="str">
        <f t="shared" si="226"/>
        <v>2006 - 2009</v>
      </c>
      <c r="AR1305" s="2">
        <f t="shared" si="227"/>
        <v>2006</v>
      </c>
      <c r="AS1305" s="2">
        <f t="shared" si="231"/>
        <v>-99</v>
      </c>
      <c r="AT1305" s="31" t="s">
        <v>50</v>
      </c>
      <c r="AU1305" s="31" t="s">
        <v>50</v>
      </c>
      <c r="AV1305" s="31" t="s">
        <v>66</v>
      </c>
      <c r="AW1305" s="31" t="s">
        <v>57</v>
      </c>
      <c r="AX1305" s="31" t="s">
        <v>67</v>
      </c>
      <c r="AY1305" s="31" t="s">
        <v>68</v>
      </c>
      <c r="AZ1305" s="31" t="s">
        <v>94</v>
      </c>
      <c r="BA1305" s="31" t="s">
        <v>12465</v>
      </c>
      <c r="BB1305" s="31" t="s">
        <v>50</v>
      </c>
      <c r="BC1305" s="31" t="s">
        <v>50</v>
      </c>
      <c r="BD1305" s="31" t="s">
        <v>50</v>
      </c>
      <c r="BE1305" s="31" t="s">
        <v>50</v>
      </c>
      <c r="BF1305" s="31" t="s">
        <v>50</v>
      </c>
    </row>
    <row r="1306" spans="1:58" ht="45" x14ac:dyDescent="0.25">
      <c r="A1306" s="31" t="s">
        <v>1388</v>
      </c>
      <c r="B1306" s="31" t="s">
        <v>49</v>
      </c>
      <c r="C1306" s="32">
        <v>1</v>
      </c>
      <c r="D1306" s="31" t="s">
        <v>50</v>
      </c>
      <c r="E1306" s="31" t="s">
        <v>84</v>
      </c>
      <c r="F1306" s="31" t="s">
        <v>52</v>
      </c>
      <c r="G1306" s="31" t="s">
        <v>50</v>
      </c>
      <c r="H1306" s="31" t="s">
        <v>50</v>
      </c>
      <c r="I1306" s="31" t="s">
        <v>53</v>
      </c>
      <c r="J1306" s="31" t="s">
        <v>54</v>
      </c>
      <c r="K1306" s="31" t="s">
        <v>54</v>
      </c>
      <c r="L1306" s="31" t="s">
        <v>55</v>
      </c>
      <c r="M1306" s="31" t="s">
        <v>71</v>
      </c>
      <c r="N1306" s="31" t="s">
        <v>56</v>
      </c>
      <c r="O1306" s="31" t="s">
        <v>57</v>
      </c>
      <c r="P1306" s="31" t="s">
        <v>205</v>
      </c>
      <c r="Q1306" s="31" t="s">
        <v>50</v>
      </c>
      <c r="R1306" s="31" t="s">
        <v>58</v>
      </c>
      <c r="S1306" s="31" t="s">
        <v>58</v>
      </c>
      <c r="T1306" s="31" t="s">
        <v>60</v>
      </c>
      <c r="U1306" s="31" t="s">
        <v>60</v>
      </c>
      <c r="V1306" s="31" t="s">
        <v>60</v>
      </c>
      <c r="W1306" s="31" t="s">
        <v>50</v>
      </c>
      <c r="X1306" s="31" t="s">
        <v>50</v>
      </c>
      <c r="Y1306" s="31" t="s">
        <v>50</v>
      </c>
      <c r="Z1306" s="31" t="s">
        <v>62</v>
      </c>
      <c r="AA1306" s="31" t="s">
        <v>50</v>
      </c>
      <c r="AB1306" s="31" t="s">
        <v>50</v>
      </c>
      <c r="AC1306" s="31" t="s">
        <v>87</v>
      </c>
      <c r="AD1306" s="31" t="s">
        <v>72</v>
      </c>
      <c r="AE1306" s="2">
        <f t="shared" si="221"/>
        <v>36</v>
      </c>
      <c r="AF1306" s="31" t="s">
        <v>52</v>
      </c>
      <c r="AG1306" s="31" t="s">
        <v>129</v>
      </c>
      <c r="AH1306" s="31" t="s">
        <v>796</v>
      </c>
      <c r="AI1306" s="31" t="s">
        <v>1389</v>
      </c>
      <c r="AJ1306" s="31">
        <f t="shared" si="222"/>
        <v>7</v>
      </c>
      <c r="AK1306" s="34">
        <f t="shared" si="223"/>
        <v>8</v>
      </c>
      <c r="AL1306" s="30">
        <f t="shared" si="224"/>
        <v>8</v>
      </c>
      <c r="AM1306" s="5">
        <f t="shared" si="228"/>
        <v>143.75</v>
      </c>
      <c r="AN1306" s="5">
        <f t="shared" si="229"/>
        <v>252</v>
      </c>
      <c r="AO1306" s="30">
        <f t="shared" si="230"/>
        <v>2520</v>
      </c>
      <c r="AP1306" s="30">
        <f t="shared" si="225"/>
        <v>2520</v>
      </c>
      <c r="AQ1306">
        <f t="shared" si="226"/>
        <v>0</v>
      </c>
      <c r="AR1306" s="2">
        <f t="shared" si="227"/>
        <v>0</v>
      </c>
      <c r="AS1306" s="2">
        <f t="shared" si="231"/>
        <v>10</v>
      </c>
      <c r="AT1306" s="31" t="s">
        <v>50</v>
      </c>
      <c r="AU1306" s="31" t="s">
        <v>92</v>
      </c>
      <c r="AV1306" s="31" t="s">
        <v>141</v>
      </c>
      <c r="AW1306" s="31" t="s">
        <v>86</v>
      </c>
      <c r="AX1306" s="31" t="s">
        <v>191</v>
      </c>
      <c r="AY1306" s="31" t="s">
        <v>171</v>
      </c>
      <c r="AZ1306" s="31" t="s">
        <v>796</v>
      </c>
      <c r="BA1306" s="31" t="s">
        <v>1389</v>
      </c>
      <c r="BB1306" s="31" t="s">
        <v>172</v>
      </c>
      <c r="BC1306" s="31" t="s">
        <v>173</v>
      </c>
      <c r="BD1306" s="31" t="s">
        <v>50</v>
      </c>
      <c r="BE1306" s="31" t="s">
        <v>50</v>
      </c>
      <c r="BF1306" s="31" t="s">
        <v>50</v>
      </c>
    </row>
    <row r="1307" spans="1:58" ht="45" x14ac:dyDescent="0.25">
      <c r="A1307" s="31" t="s">
        <v>5048</v>
      </c>
      <c r="B1307" s="31" t="s">
        <v>49</v>
      </c>
      <c r="C1307" s="32">
        <v>1</v>
      </c>
      <c r="D1307" s="31" t="s">
        <v>50</v>
      </c>
      <c r="E1307" s="31" t="s">
        <v>71</v>
      </c>
      <c r="F1307" s="31" t="s">
        <v>96</v>
      </c>
      <c r="G1307" s="31" t="s">
        <v>50</v>
      </c>
      <c r="H1307" s="31" t="s">
        <v>50</v>
      </c>
      <c r="I1307" s="31" t="s">
        <v>53</v>
      </c>
      <c r="J1307" s="31" t="s">
        <v>54</v>
      </c>
      <c r="K1307" s="31" t="s">
        <v>54</v>
      </c>
      <c r="L1307" s="31" t="s">
        <v>128</v>
      </c>
      <c r="M1307" s="31" t="s">
        <v>72</v>
      </c>
      <c r="N1307" s="31" t="s">
        <v>60</v>
      </c>
      <c r="O1307" s="31" t="s">
        <v>57</v>
      </c>
      <c r="P1307" s="31" t="s">
        <v>123</v>
      </c>
      <c r="Q1307" s="31" t="s">
        <v>115</v>
      </c>
      <c r="R1307" s="31" t="s">
        <v>58</v>
      </c>
      <c r="S1307" s="31" t="s">
        <v>58</v>
      </c>
      <c r="T1307" s="31" t="s">
        <v>60</v>
      </c>
      <c r="U1307" s="31" t="s">
        <v>60</v>
      </c>
      <c r="V1307" s="31" t="s">
        <v>60</v>
      </c>
      <c r="W1307" s="31" t="s">
        <v>50</v>
      </c>
      <c r="X1307" s="31" t="s">
        <v>50</v>
      </c>
      <c r="Y1307" s="31" t="s">
        <v>50</v>
      </c>
      <c r="Z1307" s="31" t="s">
        <v>62</v>
      </c>
      <c r="AA1307" s="31" t="s">
        <v>50</v>
      </c>
      <c r="AB1307" s="31" t="s">
        <v>50</v>
      </c>
      <c r="AC1307" s="31" t="s">
        <v>87</v>
      </c>
      <c r="AD1307" s="31" t="s">
        <v>72</v>
      </c>
      <c r="AE1307" s="2">
        <f t="shared" si="221"/>
        <v>36</v>
      </c>
      <c r="AF1307" s="31" t="s">
        <v>52</v>
      </c>
      <c r="AG1307" s="31" t="s">
        <v>129</v>
      </c>
      <c r="AH1307" s="31" t="s">
        <v>1186</v>
      </c>
      <c r="AI1307" s="31" t="s">
        <v>12466</v>
      </c>
      <c r="AJ1307" s="31">
        <f t="shared" si="222"/>
        <v>0</v>
      </c>
      <c r="AK1307" s="34">
        <f t="shared" si="223"/>
        <v>-99</v>
      </c>
      <c r="AL1307" s="30">
        <f t="shared" si="224"/>
        <v>-99</v>
      </c>
      <c r="AM1307" s="5">
        <f t="shared" si="228"/>
        <v>236.19</v>
      </c>
      <c r="AN1307" s="5">
        <f t="shared" si="229"/>
        <v>0</v>
      </c>
      <c r="AO1307" s="30">
        <f t="shared" si="230"/>
        <v>0</v>
      </c>
      <c r="AP1307" s="30">
        <f t="shared" si="225"/>
        <v>0</v>
      </c>
      <c r="AQ1307" t="str">
        <f t="shared" si="226"/>
        <v>Before 1978</v>
      </c>
      <c r="AR1307" s="2">
        <f t="shared" si="227"/>
        <v>1955</v>
      </c>
      <c r="AS1307" s="2">
        <f t="shared" si="231"/>
        <v>-99</v>
      </c>
      <c r="AT1307" s="31" t="s">
        <v>50</v>
      </c>
      <c r="AU1307" s="31" t="s">
        <v>50</v>
      </c>
      <c r="AV1307" s="31" t="s">
        <v>66</v>
      </c>
      <c r="AW1307" s="31" t="s">
        <v>57</v>
      </c>
      <c r="AX1307" s="31" t="s">
        <v>50</v>
      </c>
      <c r="AY1307" s="31" t="s">
        <v>50</v>
      </c>
      <c r="AZ1307" s="31" t="s">
        <v>1186</v>
      </c>
      <c r="BA1307" s="31" t="s">
        <v>12796</v>
      </c>
      <c r="BB1307" s="31" t="s">
        <v>847</v>
      </c>
      <c r="BC1307" s="31" t="s">
        <v>129</v>
      </c>
      <c r="BD1307" s="31" t="s">
        <v>50</v>
      </c>
      <c r="BE1307" s="31" t="s">
        <v>50</v>
      </c>
      <c r="BF1307" s="31" t="s">
        <v>50</v>
      </c>
    </row>
    <row r="1308" spans="1:58" ht="45" x14ac:dyDescent="0.25">
      <c r="A1308" s="31" t="s">
        <v>5053</v>
      </c>
      <c r="B1308" s="31" t="s">
        <v>49</v>
      </c>
      <c r="C1308" s="32">
        <v>2</v>
      </c>
      <c r="D1308" s="31" t="s">
        <v>50</v>
      </c>
      <c r="E1308" s="31" t="s">
        <v>52</v>
      </c>
      <c r="F1308" s="31" t="s">
        <v>85</v>
      </c>
      <c r="G1308" s="31" t="s">
        <v>50</v>
      </c>
      <c r="H1308" s="31" t="s">
        <v>50</v>
      </c>
      <c r="I1308" s="31" t="s">
        <v>53</v>
      </c>
      <c r="J1308" s="31" t="s">
        <v>54</v>
      </c>
      <c r="K1308" s="31" t="s">
        <v>54</v>
      </c>
      <c r="L1308" s="31" t="s">
        <v>55</v>
      </c>
      <c r="M1308" s="31" t="s">
        <v>72</v>
      </c>
      <c r="N1308" s="31" t="s">
        <v>50</v>
      </c>
      <c r="O1308" s="31" t="s">
        <v>57</v>
      </c>
      <c r="P1308" s="31" t="s">
        <v>898</v>
      </c>
      <c r="Q1308" s="31" t="s">
        <v>50</v>
      </c>
      <c r="R1308" s="31" t="s">
        <v>86</v>
      </c>
      <c r="S1308" s="31" t="s">
        <v>59</v>
      </c>
      <c r="T1308" s="31" t="s">
        <v>60</v>
      </c>
      <c r="U1308" s="31" t="s">
        <v>60</v>
      </c>
      <c r="V1308" s="31" t="s">
        <v>60</v>
      </c>
      <c r="W1308" s="31" t="s">
        <v>50</v>
      </c>
      <c r="X1308" s="31" t="s">
        <v>50</v>
      </c>
      <c r="Y1308" s="31" t="s">
        <v>60</v>
      </c>
      <c r="Z1308" s="31" t="s">
        <v>62</v>
      </c>
      <c r="AA1308" s="31" t="s">
        <v>50</v>
      </c>
      <c r="AB1308" s="31" t="s">
        <v>50</v>
      </c>
      <c r="AC1308" s="31" t="s">
        <v>87</v>
      </c>
      <c r="AD1308" s="31" t="s">
        <v>72</v>
      </c>
      <c r="AE1308" s="2">
        <f t="shared" si="221"/>
        <v>36</v>
      </c>
      <c r="AF1308" s="31" t="s">
        <v>52</v>
      </c>
      <c r="AG1308" s="31" t="s">
        <v>129</v>
      </c>
      <c r="AH1308" s="31" t="s">
        <v>924</v>
      </c>
      <c r="AI1308" s="31" t="s">
        <v>12467</v>
      </c>
      <c r="AJ1308" s="31">
        <f t="shared" si="222"/>
        <v>0</v>
      </c>
      <c r="AK1308" s="34">
        <f t="shared" si="223"/>
        <v>-99</v>
      </c>
      <c r="AL1308" s="30">
        <f t="shared" si="224"/>
        <v>-99</v>
      </c>
      <c r="AM1308" s="5">
        <f t="shared" si="228"/>
        <v>956.73</v>
      </c>
      <c r="AN1308" s="5">
        <f t="shared" si="229"/>
        <v>0</v>
      </c>
      <c r="AO1308" s="30">
        <f t="shared" si="230"/>
        <v>0</v>
      </c>
      <c r="AP1308" s="30">
        <f t="shared" si="225"/>
        <v>0</v>
      </c>
      <c r="AQ1308" t="str">
        <f t="shared" si="226"/>
        <v>1978 - 1992</v>
      </c>
      <c r="AR1308" s="2">
        <f t="shared" si="227"/>
        <v>1979</v>
      </c>
      <c r="AS1308" s="2">
        <f t="shared" si="231"/>
        <v>-99</v>
      </c>
      <c r="AT1308" s="31" t="s">
        <v>50</v>
      </c>
      <c r="AU1308" s="31" t="s">
        <v>50</v>
      </c>
      <c r="AV1308" s="31" t="s">
        <v>141</v>
      </c>
      <c r="AW1308" s="31" t="s">
        <v>86</v>
      </c>
      <c r="AX1308" s="31" t="s">
        <v>50</v>
      </c>
      <c r="AY1308" s="31" t="s">
        <v>50</v>
      </c>
      <c r="AZ1308" s="31" t="s">
        <v>50</v>
      </c>
      <c r="BA1308" s="31" t="s">
        <v>50</v>
      </c>
      <c r="BB1308" s="31" t="s">
        <v>50</v>
      </c>
      <c r="BC1308" s="31" t="s">
        <v>50</v>
      </c>
      <c r="BD1308" s="31" t="s">
        <v>50</v>
      </c>
      <c r="BE1308" s="31" t="s">
        <v>50</v>
      </c>
      <c r="BF1308" s="31" t="s">
        <v>50</v>
      </c>
    </row>
    <row r="1309" spans="1:58" ht="45" x14ac:dyDescent="0.25">
      <c r="A1309" s="31" t="s">
        <v>5053</v>
      </c>
      <c r="B1309" s="31" t="s">
        <v>49</v>
      </c>
      <c r="C1309" s="32">
        <v>3</v>
      </c>
      <c r="D1309" s="31" t="s">
        <v>50</v>
      </c>
      <c r="E1309" s="31" t="s">
        <v>52</v>
      </c>
      <c r="F1309" s="31" t="s">
        <v>85</v>
      </c>
      <c r="G1309" s="31" t="s">
        <v>50</v>
      </c>
      <c r="H1309" s="31" t="s">
        <v>50</v>
      </c>
      <c r="I1309" s="31" t="s">
        <v>53</v>
      </c>
      <c r="J1309" s="31" t="s">
        <v>54</v>
      </c>
      <c r="K1309" s="31" t="s">
        <v>54</v>
      </c>
      <c r="L1309" s="31" t="s">
        <v>55</v>
      </c>
      <c r="M1309" s="31" t="s">
        <v>72</v>
      </c>
      <c r="N1309" s="31" t="s">
        <v>50</v>
      </c>
      <c r="O1309" s="31" t="s">
        <v>57</v>
      </c>
      <c r="P1309" s="31" t="s">
        <v>50</v>
      </c>
      <c r="Q1309" s="31" t="s">
        <v>50</v>
      </c>
      <c r="R1309" s="31" t="s">
        <v>86</v>
      </c>
      <c r="S1309" s="31" t="s">
        <v>59</v>
      </c>
      <c r="T1309" s="31" t="s">
        <v>60</v>
      </c>
      <c r="U1309" s="31" t="s">
        <v>60</v>
      </c>
      <c r="V1309" s="31" t="s">
        <v>60</v>
      </c>
      <c r="W1309" s="31" t="s">
        <v>50</v>
      </c>
      <c r="X1309" s="31" t="s">
        <v>50</v>
      </c>
      <c r="Y1309" s="31" t="s">
        <v>60</v>
      </c>
      <c r="Z1309" s="31" t="s">
        <v>62</v>
      </c>
      <c r="AA1309" s="31" t="s">
        <v>50</v>
      </c>
      <c r="AB1309" s="31" t="s">
        <v>50</v>
      </c>
      <c r="AC1309" s="31" t="s">
        <v>87</v>
      </c>
      <c r="AD1309" s="31" t="s">
        <v>72</v>
      </c>
      <c r="AE1309" s="2">
        <f t="shared" si="221"/>
        <v>36</v>
      </c>
      <c r="AF1309" s="31" t="s">
        <v>52</v>
      </c>
      <c r="AG1309" s="31" t="s">
        <v>129</v>
      </c>
      <c r="AH1309" s="31" t="s">
        <v>269</v>
      </c>
      <c r="AI1309" s="31" t="s">
        <v>12468</v>
      </c>
      <c r="AJ1309" s="31">
        <f t="shared" si="222"/>
        <v>0</v>
      </c>
      <c r="AK1309" s="34">
        <f t="shared" si="223"/>
        <v>-99</v>
      </c>
      <c r="AL1309" s="30">
        <f t="shared" si="224"/>
        <v>-99</v>
      </c>
      <c r="AM1309" s="5">
        <f t="shared" si="228"/>
        <v>956.73</v>
      </c>
      <c r="AN1309" s="5">
        <f t="shared" si="229"/>
        <v>0</v>
      </c>
      <c r="AO1309" s="30">
        <f t="shared" si="230"/>
        <v>0</v>
      </c>
      <c r="AP1309" s="30">
        <f t="shared" si="225"/>
        <v>0</v>
      </c>
      <c r="AQ1309" t="str">
        <f t="shared" si="226"/>
        <v>1978 - 1992</v>
      </c>
      <c r="AR1309" s="2">
        <f t="shared" si="227"/>
        <v>1979</v>
      </c>
      <c r="AS1309" s="2">
        <f t="shared" si="231"/>
        <v>-99</v>
      </c>
      <c r="AT1309" s="31" t="s">
        <v>50</v>
      </c>
      <c r="AU1309" s="31" t="s">
        <v>50</v>
      </c>
      <c r="AV1309" s="31" t="s">
        <v>141</v>
      </c>
      <c r="AW1309" s="31" t="s">
        <v>86</v>
      </c>
      <c r="AX1309" s="31" t="s">
        <v>50</v>
      </c>
      <c r="AY1309" s="31" t="s">
        <v>50</v>
      </c>
      <c r="AZ1309" s="31" t="s">
        <v>50</v>
      </c>
      <c r="BA1309" s="31" t="s">
        <v>50</v>
      </c>
      <c r="BB1309" s="31" t="s">
        <v>50</v>
      </c>
      <c r="BC1309" s="31" t="s">
        <v>50</v>
      </c>
      <c r="BD1309" s="31" t="s">
        <v>50</v>
      </c>
      <c r="BE1309" s="31" t="s">
        <v>50</v>
      </c>
      <c r="BF1309" s="31" t="s">
        <v>50</v>
      </c>
    </row>
    <row r="1310" spans="1:58" ht="45" x14ac:dyDescent="0.25">
      <c r="A1310" s="31" t="s">
        <v>5062</v>
      </c>
      <c r="B1310" s="31" t="s">
        <v>49</v>
      </c>
      <c r="C1310" s="32">
        <v>1</v>
      </c>
      <c r="D1310" s="31" t="s">
        <v>50</v>
      </c>
      <c r="E1310" s="31" t="s">
        <v>52</v>
      </c>
      <c r="F1310" s="31" t="s">
        <v>50</v>
      </c>
      <c r="G1310" s="31" t="s">
        <v>50</v>
      </c>
      <c r="H1310" s="31" t="s">
        <v>50</v>
      </c>
      <c r="I1310" s="31" t="s">
        <v>53</v>
      </c>
      <c r="J1310" s="31" t="s">
        <v>54</v>
      </c>
      <c r="K1310" s="31" t="s">
        <v>54</v>
      </c>
      <c r="L1310" s="31" t="s">
        <v>128</v>
      </c>
      <c r="M1310" s="31" t="s">
        <v>72</v>
      </c>
      <c r="N1310" s="31" t="s">
        <v>50</v>
      </c>
      <c r="O1310" s="31" t="s">
        <v>57</v>
      </c>
      <c r="P1310" s="31" t="s">
        <v>50</v>
      </c>
      <c r="Q1310" s="31" t="s">
        <v>50</v>
      </c>
      <c r="R1310" s="31" t="s">
        <v>129</v>
      </c>
      <c r="S1310" s="31" t="s">
        <v>58</v>
      </c>
      <c r="T1310" s="31" t="s">
        <v>54</v>
      </c>
      <c r="U1310" s="31" t="s">
        <v>60</v>
      </c>
      <c r="V1310" s="31" t="s">
        <v>60</v>
      </c>
      <c r="W1310" s="31" t="s">
        <v>50</v>
      </c>
      <c r="X1310" s="31" t="s">
        <v>366</v>
      </c>
      <c r="Y1310" s="31" t="s">
        <v>50</v>
      </c>
      <c r="Z1310" s="31" t="s">
        <v>62</v>
      </c>
      <c r="AA1310" s="31" t="s">
        <v>50</v>
      </c>
      <c r="AB1310" s="31" t="s">
        <v>50</v>
      </c>
      <c r="AC1310" s="31" t="s">
        <v>87</v>
      </c>
      <c r="AD1310" s="31" t="s">
        <v>72</v>
      </c>
      <c r="AE1310" s="2">
        <f t="shared" si="221"/>
        <v>36</v>
      </c>
      <c r="AF1310" s="31" t="s">
        <v>191</v>
      </c>
      <c r="AG1310" s="31" t="s">
        <v>76</v>
      </c>
      <c r="AH1310" s="31" t="s">
        <v>225</v>
      </c>
      <c r="AI1310" s="31" t="s">
        <v>12469</v>
      </c>
      <c r="AJ1310" s="31">
        <f t="shared" si="222"/>
        <v>0</v>
      </c>
      <c r="AK1310" s="34">
        <f t="shared" si="223"/>
        <v>-99</v>
      </c>
      <c r="AL1310" s="30">
        <f t="shared" si="224"/>
        <v>-99</v>
      </c>
      <c r="AM1310" s="5">
        <f t="shared" si="228"/>
        <v>425.97</v>
      </c>
      <c r="AN1310" s="5">
        <f t="shared" si="229"/>
        <v>0</v>
      </c>
      <c r="AO1310" s="30">
        <f t="shared" si="230"/>
        <v>0</v>
      </c>
      <c r="AP1310" s="30">
        <f t="shared" si="225"/>
        <v>0</v>
      </c>
      <c r="AQ1310" t="str">
        <f t="shared" si="226"/>
        <v>Before 1978</v>
      </c>
      <c r="AR1310" s="2">
        <f t="shared" si="227"/>
        <v>1920</v>
      </c>
      <c r="AS1310" s="2">
        <f t="shared" si="231"/>
        <v>-99</v>
      </c>
      <c r="AT1310" s="31" t="s">
        <v>50</v>
      </c>
      <c r="AU1310" s="31" t="s">
        <v>50</v>
      </c>
      <c r="AV1310" s="31" t="s">
        <v>60</v>
      </c>
      <c r="AW1310" s="31" t="s">
        <v>50</v>
      </c>
      <c r="AX1310" s="31" t="s">
        <v>50</v>
      </c>
      <c r="AY1310" s="31" t="s">
        <v>50</v>
      </c>
      <c r="AZ1310" s="31" t="s">
        <v>50</v>
      </c>
      <c r="BA1310" s="31" t="s">
        <v>50</v>
      </c>
      <c r="BB1310" s="31" t="s">
        <v>50</v>
      </c>
      <c r="BC1310" s="31" t="s">
        <v>50</v>
      </c>
      <c r="BD1310" s="31" t="s">
        <v>50</v>
      </c>
      <c r="BE1310" s="31" t="s">
        <v>50</v>
      </c>
      <c r="BF1310" s="31" t="s">
        <v>50</v>
      </c>
    </row>
    <row r="1311" spans="1:58" ht="45" x14ac:dyDescent="0.25">
      <c r="A1311" s="31" t="s">
        <v>874</v>
      </c>
      <c r="B1311" s="31" t="s">
        <v>49</v>
      </c>
      <c r="C1311" s="32">
        <v>8</v>
      </c>
      <c r="D1311" s="31" t="s">
        <v>50</v>
      </c>
      <c r="E1311" s="31" t="s">
        <v>194</v>
      </c>
      <c r="F1311" s="31" t="s">
        <v>92</v>
      </c>
      <c r="G1311" s="31" t="s">
        <v>99</v>
      </c>
      <c r="H1311" s="31" t="s">
        <v>102</v>
      </c>
      <c r="I1311" s="31" t="s">
        <v>53</v>
      </c>
      <c r="J1311" s="31" t="s">
        <v>54</v>
      </c>
      <c r="K1311" s="31" t="s">
        <v>54</v>
      </c>
      <c r="L1311" s="31" t="s">
        <v>55</v>
      </c>
      <c r="M1311" s="31" t="s">
        <v>72</v>
      </c>
      <c r="N1311" s="31" t="s">
        <v>50</v>
      </c>
      <c r="O1311" s="31" t="s">
        <v>57</v>
      </c>
      <c r="P1311" s="31" t="s">
        <v>50</v>
      </c>
      <c r="Q1311" s="31" t="s">
        <v>50</v>
      </c>
      <c r="R1311" s="31" t="s">
        <v>74</v>
      </c>
      <c r="S1311" s="31" t="s">
        <v>59</v>
      </c>
      <c r="T1311" s="31" t="s">
        <v>60</v>
      </c>
      <c r="U1311" s="31" t="s">
        <v>60</v>
      </c>
      <c r="V1311" s="31" t="s">
        <v>60</v>
      </c>
      <c r="W1311" s="31" t="s">
        <v>50</v>
      </c>
      <c r="X1311" s="31" t="s">
        <v>50</v>
      </c>
      <c r="Y1311" s="31" t="s">
        <v>50</v>
      </c>
      <c r="Z1311" s="31" t="s">
        <v>62</v>
      </c>
      <c r="AA1311" s="31" t="s">
        <v>50</v>
      </c>
      <c r="AB1311" s="31" t="s">
        <v>50</v>
      </c>
      <c r="AC1311" s="31" t="s">
        <v>87</v>
      </c>
      <c r="AD1311" s="31" t="s">
        <v>72</v>
      </c>
      <c r="AE1311" s="2">
        <f t="shared" si="221"/>
        <v>36</v>
      </c>
      <c r="AF1311" s="31" t="s">
        <v>52</v>
      </c>
      <c r="AG1311" s="31" t="s">
        <v>129</v>
      </c>
      <c r="AH1311" s="31" t="s">
        <v>152</v>
      </c>
      <c r="AI1311" s="31" t="s">
        <v>882</v>
      </c>
      <c r="AJ1311" s="31">
        <f t="shared" si="222"/>
        <v>0</v>
      </c>
      <c r="AK1311" s="34">
        <f t="shared" si="223"/>
        <v>-99</v>
      </c>
      <c r="AL1311" s="30">
        <f t="shared" si="224"/>
        <v>-99</v>
      </c>
      <c r="AM1311" s="5">
        <f t="shared" si="228"/>
        <v>20.16</v>
      </c>
      <c r="AN1311" s="5">
        <f t="shared" si="229"/>
        <v>0</v>
      </c>
      <c r="AO1311" s="30">
        <f t="shared" si="230"/>
        <v>0</v>
      </c>
      <c r="AP1311" s="30">
        <f t="shared" si="225"/>
        <v>0</v>
      </c>
      <c r="AQ1311" t="str">
        <f t="shared" si="226"/>
        <v>1978 - 1992</v>
      </c>
      <c r="AR1311" s="2">
        <f t="shared" si="227"/>
        <v>1978</v>
      </c>
      <c r="AS1311" s="2">
        <f t="shared" si="231"/>
        <v>-99</v>
      </c>
      <c r="AT1311" s="31" t="s">
        <v>92</v>
      </c>
      <c r="AU1311" s="31" t="s">
        <v>50</v>
      </c>
      <c r="AV1311" s="31" t="s">
        <v>141</v>
      </c>
      <c r="AW1311" s="31" t="s">
        <v>86</v>
      </c>
      <c r="AX1311" s="31" t="s">
        <v>316</v>
      </c>
      <c r="AY1311" s="31" t="s">
        <v>68</v>
      </c>
      <c r="AZ1311" s="31" t="s">
        <v>152</v>
      </c>
      <c r="BA1311" s="31" t="s">
        <v>882</v>
      </c>
      <c r="BB1311" s="31" t="s">
        <v>883</v>
      </c>
      <c r="BC1311" s="31" t="s">
        <v>173</v>
      </c>
      <c r="BD1311" s="31" t="s">
        <v>50</v>
      </c>
      <c r="BE1311" s="31" t="s">
        <v>50</v>
      </c>
      <c r="BF1311" s="31" t="s">
        <v>50</v>
      </c>
    </row>
    <row r="1312" spans="1:58" ht="60" x14ac:dyDescent="0.25">
      <c r="A1312" s="31" t="s">
        <v>1409</v>
      </c>
      <c r="B1312" s="31" t="s">
        <v>49</v>
      </c>
      <c r="C1312" s="32">
        <v>10</v>
      </c>
      <c r="D1312" s="31" t="s">
        <v>50</v>
      </c>
      <c r="E1312" s="31" t="s">
        <v>486</v>
      </c>
      <c r="F1312" s="31" t="s">
        <v>169</v>
      </c>
      <c r="G1312" s="31" t="s">
        <v>489</v>
      </c>
      <c r="H1312" s="31" t="s">
        <v>214</v>
      </c>
      <c r="I1312" s="31" t="s">
        <v>59</v>
      </c>
      <c r="J1312" s="31" t="s">
        <v>54</v>
      </c>
      <c r="K1312" s="31" t="s">
        <v>54</v>
      </c>
      <c r="L1312" s="31" t="s">
        <v>55</v>
      </c>
      <c r="M1312" s="31" t="s">
        <v>51</v>
      </c>
      <c r="N1312" s="31" t="s">
        <v>50</v>
      </c>
      <c r="O1312" s="31" t="s">
        <v>66</v>
      </c>
      <c r="P1312" s="31" t="s">
        <v>205</v>
      </c>
      <c r="Q1312" s="31" t="s">
        <v>50</v>
      </c>
      <c r="R1312" s="31" t="s">
        <v>86</v>
      </c>
      <c r="S1312" s="31" t="s">
        <v>59</v>
      </c>
      <c r="T1312" s="31" t="s">
        <v>60</v>
      </c>
      <c r="U1312" s="31" t="s">
        <v>60</v>
      </c>
      <c r="V1312" s="31" t="s">
        <v>86</v>
      </c>
      <c r="W1312" s="31" t="s">
        <v>50</v>
      </c>
      <c r="X1312" s="31" t="s">
        <v>50</v>
      </c>
      <c r="Y1312" s="31" t="s">
        <v>50</v>
      </c>
      <c r="Z1312" s="31" t="s">
        <v>62</v>
      </c>
      <c r="AA1312" s="31" t="s">
        <v>50</v>
      </c>
      <c r="AB1312" s="31" t="s">
        <v>50</v>
      </c>
      <c r="AC1312" s="31" t="s">
        <v>87</v>
      </c>
      <c r="AD1312" s="31" t="s">
        <v>72</v>
      </c>
      <c r="AE1312" s="2">
        <f t="shared" si="221"/>
        <v>36</v>
      </c>
      <c r="AF1312" s="31" t="s">
        <v>52</v>
      </c>
      <c r="AG1312" s="31" t="s">
        <v>129</v>
      </c>
      <c r="AH1312" s="31" t="s">
        <v>144</v>
      </c>
      <c r="AI1312" s="31" t="s">
        <v>12470</v>
      </c>
      <c r="AJ1312" s="31">
        <f t="shared" si="222"/>
        <v>0</v>
      </c>
      <c r="AK1312" s="34">
        <f t="shared" si="223"/>
        <v>-99</v>
      </c>
      <c r="AL1312" s="30">
        <f t="shared" si="224"/>
        <v>-99</v>
      </c>
      <c r="AM1312" s="5">
        <f t="shared" si="228"/>
        <v>67.569999999999993</v>
      </c>
      <c r="AN1312" s="5">
        <f t="shared" si="229"/>
        <v>0</v>
      </c>
      <c r="AO1312" s="30">
        <f t="shared" si="230"/>
        <v>0</v>
      </c>
      <c r="AP1312" s="30">
        <f t="shared" si="225"/>
        <v>0</v>
      </c>
      <c r="AQ1312">
        <f t="shared" si="226"/>
        <v>0</v>
      </c>
      <c r="AR1312" s="2">
        <f t="shared" si="227"/>
        <v>0</v>
      </c>
      <c r="AS1312" s="2">
        <f t="shared" si="231"/>
        <v>-99</v>
      </c>
      <c r="AT1312" s="31" t="s">
        <v>50</v>
      </c>
      <c r="AU1312" s="31" t="s">
        <v>50</v>
      </c>
      <c r="AV1312" s="31" t="s">
        <v>66</v>
      </c>
      <c r="AW1312" s="31" t="s">
        <v>57</v>
      </c>
      <c r="AX1312" s="31" t="s">
        <v>67</v>
      </c>
      <c r="AY1312" s="31" t="s">
        <v>68</v>
      </c>
      <c r="AZ1312" s="31" t="s">
        <v>144</v>
      </c>
      <c r="BA1312" s="31" t="s">
        <v>12470</v>
      </c>
      <c r="BB1312" s="31" t="s">
        <v>67</v>
      </c>
      <c r="BC1312" s="31" t="s">
        <v>129</v>
      </c>
      <c r="BD1312" s="31" t="s">
        <v>50</v>
      </c>
      <c r="BE1312" s="31" t="s">
        <v>50</v>
      </c>
      <c r="BF1312" s="31" t="s">
        <v>50</v>
      </c>
    </row>
    <row r="1313" spans="1:58" ht="45" x14ac:dyDescent="0.25">
      <c r="A1313" s="31" t="s">
        <v>1409</v>
      </c>
      <c r="B1313" s="31" t="s">
        <v>49</v>
      </c>
      <c r="C1313" s="32">
        <v>13</v>
      </c>
      <c r="D1313" s="31" t="s">
        <v>50</v>
      </c>
      <c r="E1313" s="31" t="s">
        <v>486</v>
      </c>
      <c r="F1313" s="31" t="s">
        <v>169</v>
      </c>
      <c r="G1313" s="31" t="s">
        <v>489</v>
      </c>
      <c r="H1313" s="31" t="s">
        <v>214</v>
      </c>
      <c r="I1313" s="31" t="s">
        <v>66</v>
      </c>
      <c r="J1313" s="31" t="s">
        <v>54</v>
      </c>
      <c r="K1313" s="31" t="s">
        <v>54</v>
      </c>
      <c r="L1313" s="31" t="s">
        <v>55</v>
      </c>
      <c r="M1313" s="31" t="s">
        <v>72</v>
      </c>
      <c r="N1313" s="31" t="s">
        <v>50</v>
      </c>
      <c r="O1313" s="31" t="s">
        <v>66</v>
      </c>
      <c r="P1313" s="31" t="s">
        <v>50</v>
      </c>
      <c r="Q1313" s="31" t="s">
        <v>50</v>
      </c>
      <c r="R1313" s="31" t="s">
        <v>74</v>
      </c>
      <c r="S1313" s="31" t="s">
        <v>58</v>
      </c>
      <c r="T1313" s="31" t="s">
        <v>60</v>
      </c>
      <c r="U1313" s="31" t="s">
        <v>60</v>
      </c>
      <c r="V1313" s="31" t="s">
        <v>60</v>
      </c>
      <c r="W1313" s="31" t="s">
        <v>50</v>
      </c>
      <c r="X1313" s="31" t="s">
        <v>50</v>
      </c>
      <c r="Y1313" s="31" t="s">
        <v>50</v>
      </c>
      <c r="Z1313" s="31" t="s">
        <v>62</v>
      </c>
      <c r="AA1313" s="31" t="s">
        <v>50</v>
      </c>
      <c r="AB1313" s="31" t="s">
        <v>50</v>
      </c>
      <c r="AC1313" s="31" t="s">
        <v>87</v>
      </c>
      <c r="AD1313" s="31" t="s">
        <v>72</v>
      </c>
      <c r="AE1313" s="2">
        <f t="shared" si="221"/>
        <v>36</v>
      </c>
      <c r="AF1313" s="31" t="s">
        <v>52</v>
      </c>
      <c r="AG1313" s="31" t="s">
        <v>129</v>
      </c>
      <c r="AH1313" s="31" t="s">
        <v>12444</v>
      </c>
      <c r="AI1313" s="31" t="s">
        <v>12471</v>
      </c>
      <c r="AJ1313" s="31">
        <f t="shared" si="222"/>
        <v>0</v>
      </c>
      <c r="AK1313" s="34">
        <f t="shared" si="223"/>
        <v>-99</v>
      </c>
      <c r="AL1313" s="30">
        <f t="shared" si="224"/>
        <v>-99</v>
      </c>
      <c r="AM1313" s="5">
        <f t="shared" si="228"/>
        <v>67.569999999999993</v>
      </c>
      <c r="AN1313" s="5">
        <f t="shared" si="229"/>
        <v>0</v>
      </c>
      <c r="AO1313" s="30">
        <f t="shared" si="230"/>
        <v>0</v>
      </c>
      <c r="AP1313" s="30">
        <f t="shared" si="225"/>
        <v>0</v>
      </c>
      <c r="AQ1313">
        <f t="shared" si="226"/>
        <v>0</v>
      </c>
      <c r="AR1313" s="2">
        <f t="shared" si="227"/>
        <v>0</v>
      </c>
      <c r="AS1313" s="2">
        <f t="shared" si="231"/>
        <v>-99</v>
      </c>
      <c r="AT1313" s="31" t="s">
        <v>50</v>
      </c>
      <c r="AU1313" s="31" t="s">
        <v>50</v>
      </c>
      <c r="AV1313" s="31" t="s">
        <v>141</v>
      </c>
      <c r="AW1313" s="31" t="s">
        <v>86</v>
      </c>
      <c r="AX1313" s="31" t="s">
        <v>50</v>
      </c>
      <c r="AY1313" s="31" t="s">
        <v>50</v>
      </c>
      <c r="AZ1313" s="31" t="s">
        <v>12444</v>
      </c>
      <c r="BA1313" s="31" t="s">
        <v>12797</v>
      </c>
      <c r="BB1313" s="31" t="s">
        <v>50</v>
      </c>
      <c r="BC1313" s="31" t="s">
        <v>50</v>
      </c>
      <c r="BD1313" s="31" t="s">
        <v>50</v>
      </c>
      <c r="BE1313" s="31" t="s">
        <v>50</v>
      </c>
      <c r="BF1313" s="31" t="s">
        <v>50</v>
      </c>
    </row>
    <row r="1314" spans="1:58" ht="45" x14ac:dyDescent="0.25">
      <c r="A1314" s="31" t="s">
        <v>5119</v>
      </c>
      <c r="B1314" s="31" t="s">
        <v>49</v>
      </c>
      <c r="C1314" s="32">
        <v>6</v>
      </c>
      <c r="D1314" s="31" t="s">
        <v>50</v>
      </c>
      <c r="E1314" s="31" t="s">
        <v>84</v>
      </c>
      <c r="F1314" s="31" t="s">
        <v>85</v>
      </c>
      <c r="G1314" s="31" t="s">
        <v>50</v>
      </c>
      <c r="H1314" s="31" t="s">
        <v>50</v>
      </c>
      <c r="I1314" s="31" t="s">
        <v>53</v>
      </c>
      <c r="J1314" s="31" t="s">
        <v>54</v>
      </c>
      <c r="K1314" s="31" t="s">
        <v>54</v>
      </c>
      <c r="L1314" s="31" t="s">
        <v>55</v>
      </c>
      <c r="M1314" s="31" t="s">
        <v>72</v>
      </c>
      <c r="N1314" s="31" t="s">
        <v>50</v>
      </c>
      <c r="O1314" s="31" t="s">
        <v>66</v>
      </c>
      <c r="P1314" s="31" t="s">
        <v>50</v>
      </c>
      <c r="Q1314" s="31" t="s">
        <v>50</v>
      </c>
      <c r="R1314" s="31" t="s">
        <v>129</v>
      </c>
      <c r="S1314" s="31" t="s">
        <v>59</v>
      </c>
      <c r="T1314" s="31" t="s">
        <v>50</v>
      </c>
      <c r="U1314" s="31" t="s">
        <v>50</v>
      </c>
      <c r="V1314" s="31" t="s">
        <v>66</v>
      </c>
      <c r="W1314" s="31" t="s">
        <v>50</v>
      </c>
      <c r="X1314" s="31" t="s">
        <v>92</v>
      </c>
      <c r="Y1314" s="31" t="s">
        <v>50</v>
      </c>
      <c r="Z1314" s="31" t="s">
        <v>62</v>
      </c>
      <c r="AA1314" s="31" t="s">
        <v>50</v>
      </c>
      <c r="AB1314" s="31" t="s">
        <v>50</v>
      </c>
      <c r="AC1314" s="31" t="s">
        <v>87</v>
      </c>
      <c r="AD1314" s="31" t="s">
        <v>72</v>
      </c>
      <c r="AE1314" s="2">
        <f t="shared" si="221"/>
        <v>36</v>
      </c>
      <c r="AF1314" s="31" t="s">
        <v>191</v>
      </c>
      <c r="AG1314" s="31" t="s">
        <v>76</v>
      </c>
      <c r="AH1314" s="31" t="s">
        <v>50</v>
      </c>
      <c r="AI1314" s="31" t="s">
        <v>12472</v>
      </c>
      <c r="AJ1314" s="31">
        <f t="shared" si="222"/>
        <v>0</v>
      </c>
      <c r="AK1314" s="34">
        <f t="shared" si="223"/>
        <v>-99</v>
      </c>
      <c r="AL1314" s="30">
        <f t="shared" si="224"/>
        <v>-99</v>
      </c>
      <c r="AM1314" s="5">
        <f t="shared" si="228"/>
        <v>10.15</v>
      </c>
      <c r="AN1314" s="5">
        <f t="shared" si="229"/>
        <v>0</v>
      </c>
      <c r="AO1314" s="30">
        <f t="shared" si="230"/>
        <v>0</v>
      </c>
      <c r="AP1314" s="30">
        <f t="shared" si="225"/>
        <v>0</v>
      </c>
      <c r="AQ1314" t="str">
        <f t="shared" si="226"/>
        <v>Before 1978</v>
      </c>
      <c r="AR1314" s="2">
        <f t="shared" si="227"/>
        <v>1975</v>
      </c>
      <c r="AS1314" s="2">
        <f t="shared" si="231"/>
        <v>-99</v>
      </c>
      <c r="AT1314" s="31" t="s">
        <v>50</v>
      </c>
      <c r="AU1314" s="31" t="s">
        <v>50</v>
      </c>
      <c r="AV1314" s="31" t="s">
        <v>66</v>
      </c>
      <c r="AW1314" s="31" t="s">
        <v>57</v>
      </c>
      <c r="AX1314" s="31" t="s">
        <v>50</v>
      </c>
      <c r="AY1314" s="31" t="s">
        <v>50</v>
      </c>
      <c r="AZ1314" s="31" t="s">
        <v>50</v>
      </c>
      <c r="BA1314" s="31" t="s">
        <v>50</v>
      </c>
      <c r="BB1314" s="31" t="s">
        <v>50</v>
      </c>
      <c r="BC1314" s="31" t="s">
        <v>50</v>
      </c>
      <c r="BD1314" s="31" t="s">
        <v>50</v>
      </c>
      <c r="BE1314" s="31" t="s">
        <v>50</v>
      </c>
      <c r="BF1314" s="31" t="s">
        <v>50</v>
      </c>
    </row>
    <row r="1315" spans="1:58" ht="45" x14ac:dyDescent="0.25">
      <c r="A1315" s="31" t="s">
        <v>1422</v>
      </c>
      <c r="B1315" s="31" t="s">
        <v>49</v>
      </c>
      <c r="C1315" s="32">
        <v>2</v>
      </c>
      <c r="D1315" s="31" t="s">
        <v>50</v>
      </c>
      <c r="E1315" s="31" t="s">
        <v>70</v>
      </c>
      <c r="F1315" s="31" t="s">
        <v>71</v>
      </c>
      <c r="G1315" s="31" t="s">
        <v>50</v>
      </c>
      <c r="H1315" s="31" t="s">
        <v>50</v>
      </c>
      <c r="I1315" s="31" t="s">
        <v>53</v>
      </c>
      <c r="J1315" s="31" t="s">
        <v>54</v>
      </c>
      <c r="K1315" s="31" t="s">
        <v>54</v>
      </c>
      <c r="L1315" s="31" t="s">
        <v>55</v>
      </c>
      <c r="M1315" s="31" t="s">
        <v>92</v>
      </c>
      <c r="N1315" s="31" t="s">
        <v>50</v>
      </c>
      <c r="O1315" s="31" t="s">
        <v>57</v>
      </c>
      <c r="P1315" s="31" t="s">
        <v>143</v>
      </c>
      <c r="Q1315" s="31" t="s">
        <v>50</v>
      </c>
      <c r="R1315" s="31" t="s">
        <v>58</v>
      </c>
      <c r="S1315" s="31" t="s">
        <v>53</v>
      </c>
      <c r="T1315" s="31" t="s">
        <v>60</v>
      </c>
      <c r="U1315" s="31" t="s">
        <v>60</v>
      </c>
      <c r="V1315" s="31" t="s">
        <v>60</v>
      </c>
      <c r="W1315" s="31" t="s">
        <v>50</v>
      </c>
      <c r="X1315" s="31" t="s">
        <v>50</v>
      </c>
      <c r="Y1315" s="31" t="s">
        <v>50</v>
      </c>
      <c r="Z1315" s="31" t="s">
        <v>62</v>
      </c>
      <c r="AA1315" s="31" t="s">
        <v>50</v>
      </c>
      <c r="AB1315" s="31" t="s">
        <v>50</v>
      </c>
      <c r="AC1315" s="31" t="s">
        <v>63</v>
      </c>
      <c r="AD1315" s="31" t="s">
        <v>72</v>
      </c>
      <c r="AE1315" s="2">
        <f t="shared" si="221"/>
        <v>36</v>
      </c>
      <c r="AF1315" s="31" t="s">
        <v>52</v>
      </c>
      <c r="AG1315" s="31" t="s">
        <v>129</v>
      </c>
      <c r="AH1315" s="31" t="s">
        <v>152</v>
      </c>
      <c r="AI1315" s="31" t="s">
        <v>1423</v>
      </c>
      <c r="AJ1315" s="31">
        <f t="shared" si="222"/>
        <v>10</v>
      </c>
      <c r="AK1315" s="34">
        <f t="shared" si="223"/>
        <v>7</v>
      </c>
      <c r="AL1315" s="30">
        <f t="shared" si="224"/>
        <v>7</v>
      </c>
      <c r="AM1315" s="5">
        <f t="shared" si="228"/>
        <v>61.55</v>
      </c>
      <c r="AN1315" s="5">
        <f t="shared" si="229"/>
        <v>360</v>
      </c>
      <c r="AO1315" s="30">
        <f t="shared" si="230"/>
        <v>4680</v>
      </c>
      <c r="AP1315" s="30">
        <f t="shared" si="225"/>
        <v>4680</v>
      </c>
      <c r="AQ1315" t="str">
        <f t="shared" si="226"/>
        <v>Before 1978</v>
      </c>
      <c r="AR1315" s="2">
        <f t="shared" si="227"/>
        <v>1974</v>
      </c>
      <c r="AS1315" s="2">
        <f t="shared" si="231"/>
        <v>13</v>
      </c>
      <c r="AT1315" s="31" t="s">
        <v>50</v>
      </c>
      <c r="AU1315" s="31" t="s">
        <v>100</v>
      </c>
      <c r="AV1315" s="31" t="s">
        <v>66</v>
      </c>
      <c r="AW1315" s="31" t="s">
        <v>57</v>
      </c>
      <c r="AX1315" s="31" t="s">
        <v>267</v>
      </c>
      <c r="AY1315" s="31" t="s">
        <v>68</v>
      </c>
      <c r="AZ1315" s="31" t="s">
        <v>152</v>
      </c>
      <c r="BA1315" s="31" t="s">
        <v>1423</v>
      </c>
      <c r="BB1315" s="31" t="s">
        <v>50</v>
      </c>
      <c r="BC1315" s="31" t="s">
        <v>50</v>
      </c>
      <c r="BD1315" s="31" t="s">
        <v>50</v>
      </c>
      <c r="BE1315" s="31" t="s">
        <v>50</v>
      </c>
      <c r="BF1315" s="31" t="s">
        <v>50</v>
      </c>
    </row>
    <row r="1316" spans="1:58" ht="45" x14ac:dyDescent="0.25">
      <c r="A1316" s="31" t="s">
        <v>1422</v>
      </c>
      <c r="B1316" s="31" t="s">
        <v>49</v>
      </c>
      <c r="C1316" s="32">
        <v>3</v>
      </c>
      <c r="D1316" s="31" t="s">
        <v>50</v>
      </c>
      <c r="E1316" s="31" t="s">
        <v>70</v>
      </c>
      <c r="F1316" s="31" t="s">
        <v>71</v>
      </c>
      <c r="G1316" s="31" t="s">
        <v>50</v>
      </c>
      <c r="H1316" s="31" t="s">
        <v>50</v>
      </c>
      <c r="I1316" s="31" t="s">
        <v>97</v>
      </c>
      <c r="J1316" s="31" t="s">
        <v>54</v>
      </c>
      <c r="K1316" s="31" t="s">
        <v>54</v>
      </c>
      <c r="L1316" s="31" t="s">
        <v>55</v>
      </c>
      <c r="M1316" s="31" t="s">
        <v>51</v>
      </c>
      <c r="N1316" s="31" t="s">
        <v>50</v>
      </c>
      <c r="O1316" s="31" t="s">
        <v>57</v>
      </c>
      <c r="P1316" s="31" t="s">
        <v>143</v>
      </c>
      <c r="Q1316" s="31" t="s">
        <v>50</v>
      </c>
      <c r="R1316" s="31" t="s">
        <v>58</v>
      </c>
      <c r="S1316" s="31" t="s">
        <v>53</v>
      </c>
      <c r="T1316" s="31" t="s">
        <v>60</v>
      </c>
      <c r="U1316" s="31" t="s">
        <v>60</v>
      </c>
      <c r="V1316" s="31" t="s">
        <v>60</v>
      </c>
      <c r="W1316" s="31" t="s">
        <v>50</v>
      </c>
      <c r="X1316" s="31" t="s">
        <v>50</v>
      </c>
      <c r="Y1316" s="31" t="s">
        <v>50</v>
      </c>
      <c r="Z1316" s="31" t="s">
        <v>62</v>
      </c>
      <c r="AA1316" s="31" t="s">
        <v>50</v>
      </c>
      <c r="AB1316" s="31" t="s">
        <v>50</v>
      </c>
      <c r="AC1316" s="31" t="s">
        <v>63</v>
      </c>
      <c r="AD1316" s="31" t="s">
        <v>72</v>
      </c>
      <c r="AE1316" s="2">
        <f t="shared" si="221"/>
        <v>36</v>
      </c>
      <c r="AF1316" s="31" t="s">
        <v>52</v>
      </c>
      <c r="AG1316" s="31" t="s">
        <v>129</v>
      </c>
      <c r="AH1316" s="31" t="s">
        <v>152</v>
      </c>
      <c r="AI1316" s="31" t="s">
        <v>1423</v>
      </c>
      <c r="AJ1316" s="31">
        <f t="shared" si="222"/>
        <v>2</v>
      </c>
      <c r="AK1316" s="34">
        <f t="shared" si="223"/>
        <v>7</v>
      </c>
      <c r="AL1316" s="30">
        <f t="shared" si="224"/>
        <v>7</v>
      </c>
      <c r="AM1316" s="5">
        <f t="shared" si="228"/>
        <v>61.55</v>
      </c>
      <c r="AN1316" s="5">
        <f t="shared" si="229"/>
        <v>72</v>
      </c>
      <c r="AO1316" s="30">
        <f t="shared" si="230"/>
        <v>936</v>
      </c>
      <c r="AP1316" s="30">
        <f t="shared" si="225"/>
        <v>936</v>
      </c>
      <c r="AQ1316" t="str">
        <f t="shared" si="226"/>
        <v>Before 1978</v>
      </c>
      <c r="AR1316" s="2">
        <f t="shared" si="227"/>
        <v>1974</v>
      </c>
      <c r="AS1316" s="2">
        <f t="shared" si="231"/>
        <v>13</v>
      </c>
      <c r="AT1316" s="31" t="s">
        <v>50</v>
      </c>
      <c r="AU1316" s="31" t="s">
        <v>100</v>
      </c>
      <c r="AV1316" s="31" t="s">
        <v>66</v>
      </c>
      <c r="AW1316" s="31" t="s">
        <v>57</v>
      </c>
      <c r="AX1316" s="31" t="s">
        <v>267</v>
      </c>
      <c r="AY1316" s="31" t="s">
        <v>68</v>
      </c>
      <c r="AZ1316" s="31" t="s">
        <v>152</v>
      </c>
      <c r="BA1316" s="31" t="s">
        <v>1423</v>
      </c>
      <c r="BB1316" s="31" t="s">
        <v>50</v>
      </c>
      <c r="BC1316" s="31" t="s">
        <v>50</v>
      </c>
      <c r="BD1316" s="31" t="s">
        <v>50</v>
      </c>
      <c r="BE1316" s="31" t="s">
        <v>50</v>
      </c>
      <c r="BF1316" s="31" t="s">
        <v>50</v>
      </c>
    </row>
    <row r="1317" spans="1:58" ht="45" x14ac:dyDescent="0.25">
      <c r="A1317" s="31" t="s">
        <v>1422</v>
      </c>
      <c r="B1317" s="31" t="s">
        <v>49</v>
      </c>
      <c r="C1317" s="32">
        <v>4</v>
      </c>
      <c r="D1317" s="31" t="s">
        <v>50</v>
      </c>
      <c r="E1317" s="31" t="s">
        <v>70</v>
      </c>
      <c r="F1317" s="31" t="s">
        <v>71</v>
      </c>
      <c r="G1317" s="31" t="s">
        <v>50</v>
      </c>
      <c r="H1317" s="31" t="s">
        <v>50</v>
      </c>
      <c r="I1317" s="31" t="s">
        <v>59</v>
      </c>
      <c r="J1317" s="31" t="s">
        <v>54</v>
      </c>
      <c r="K1317" s="31" t="s">
        <v>54</v>
      </c>
      <c r="L1317" s="31" t="s">
        <v>55</v>
      </c>
      <c r="M1317" s="31" t="s">
        <v>52</v>
      </c>
      <c r="N1317" s="31" t="s">
        <v>50</v>
      </c>
      <c r="O1317" s="31" t="s">
        <v>57</v>
      </c>
      <c r="P1317" s="31" t="s">
        <v>143</v>
      </c>
      <c r="Q1317" s="31" t="s">
        <v>50</v>
      </c>
      <c r="R1317" s="31" t="s">
        <v>58</v>
      </c>
      <c r="S1317" s="31" t="s">
        <v>53</v>
      </c>
      <c r="T1317" s="31" t="s">
        <v>60</v>
      </c>
      <c r="U1317" s="31" t="s">
        <v>60</v>
      </c>
      <c r="V1317" s="31" t="s">
        <v>60</v>
      </c>
      <c r="W1317" s="31" t="s">
        <v>50</v>
      </c>
      <c r="X1317" s="31" t="s">
        <v>50</v>
      </c>
      <c r="Y1317" s="31" t="s">
        <v>50</v>
      </c>
      <c r="Z1317" s="31" t="s">
        <v>62</v>
      </c>
      <c r="AA1317" s="31" t="s">
        <v>50</v>
      </c>
      <c r="AB1317" s="31" t="s">
        <v>50</v>
      </c>
      <c r="AC1317" s="31" t="s">
        <v>63</v>
      </c>
      <c r="AD1317" s="31" t="s">
        <v>72</v>
      </c>
      <c r="AE1317" s="2">
        <f t="shared" si="221"/>
        <v>36</v>
      </c>
      <c r="AF1317" s="31" t="s">
        <v>52</v>
      </c>
      <c r="AG1317" s="31" t="s">
        <v>129</v>
      </c>
      <c r="AH1317" s="31" t="s">
        <v>152</v>
      </c>
      <c r="AI1317" s="31" t="s">
        <v>1423</v>
      </c>
      <c r="AJ1317" s="31">
        <f t="shared" si="222"/>
        <v>3</v>
      </c>
      <c r="AK1317" s="34">
        <f t="shared" si="223"/>
        <v>7</v>
      </c>
      <c r="AL1317" s="30">
        <f t="shared" si="224"/>
        <v>7</v>
      </c>
      <c r="AM1317" s="5">
        <f t="shared" si="228"/>
        <v>61.55</v>
      </c>
      <c r="AN1317" s="5">
        <f t="shared" si="229"/>
        <v>108</v>
      </c>
      <c r="AO1317" s="30">
        <f t="shared" si="230"/>
        <v>1404</v>
      </c>
      <c r="AP1317" s="30">
        <f t="shared" si="225"/>
        <v>1404</v>
      </c>
      <c r="AQ1317" t="str">
        <f t="shared" si="226"/>
        <v>Before 1978</v>
      </c>
      <c r="AR1317" s="2">
        <f t="shared" si="227"/>
        <v>1974</v>
      </c>
      <c r="AS1317" s="2">
        <f t="shared" si="231"/>
        <v>13</v>
      </c>
      <c r="AT1317" s="31" t="s">
        <v>50</v>
      </c>
      <c r="AU1317" s="31" t="s">
        <v>100</v>
      </c>
      <c r="AV1317" s="31" t="s">
        <v>66</v>
      </c>
      <c r="AW1317" s="31" t="s">
        <v>57</v>
      </c>
      <c r="AX1317" s="31" t="s">
        <v>267</v>
      </c>
      <c r="AY1317" s="31" t="s">
        <v>68</v>
      </c>
      <c r="AZ1317" s="31" t="s">
        <v>152</v>
      </c>
      <c r="BA1317" s="31" t="s">
        <v>1423</v>
      </c>
      <c r="BB1317" s="31" t="s">
        <v>50</v>
      </c>
      <c r="BC1317" s="31" t="s">
        <v>50</v>
      </c>
      <c r="BD1317" s="31" t="s">
        <v>50</v>
      </c>
      <c r="BE1317" s="31" t="s">
        <v>50</v>
      </c>
      <c r="BF1317" s="31" t="s">
        <v>50</v>
      </c>
    </row>
    <row r="1318" spans="1:58" ht="45" x14ac:dyDescent="0.25">
      <c r="A1318" s="31" t="s">
        <v>1422</v>
      </c>
      <c r="B1318" s="31" t="s">
        <v>49</v>
      </c>
      <c r="C1318" s="32">
        <v>5</v>
      </c>
      <c r="D1318" s="31" t="s">
        <v>50</v>
      </c>
      <c r="E1318" s="31" t="s">
        <v>70</v>
      </c>
      <c r="F1318" s="31" t="s">
        <v>71</v>
      </c>
      <c r="G1318" s="31" t="s">
        <v>50</v>
      </c>
      <c r="H1318" s="31" t="s">
        <v>50</v>
      </c>
      <c r="I1318" s="31" t="s">
        <v>304</v>
      </c>
      <c r="J1318" s="31" t="s">
        <v>54</v>
      </c>
      <c r="K1318" s="31" t="s">
        <v>54</v>
      </c>
      <c r="L1318" s="31" t="s">
        <v>55</v>
      </c>
      <c r="M1318" s="31" t="s">
        <v>51</v>
      </c>
      <c r="N1318" s="31" t="s">
        <v>50</v>
      </c>
      <c r="O1318" s="31" t="s">
        <v>57</v>
      </c>
      <c r="P1318" s="31" t="s">
        <v>143</v>
      </c>
      <c r="Q1318" s="31" t="s">
        <v>50</v>
      </c>
      <c r="R1318" s="31" t="s">
        <v>58</v>
      </c>
      <c r="S1318" s="31" t="s">
        <v>53</v>
      </c>
      <c r="T1318" s="31" t="s">
        <v>60</v>
      </c>
      <c r="U1318" s="31" t="s">
        <v>60</v>
      </c>
      <c r="V1318" s="31" t="s">
        <v>60</v>
      </c>
      <c r="W1318" s="31" t="s">
        <v>50</v>
      </c>
      <c r="X1318" s="31" t="s">
        <v>50</v>
      </c>
      <c r="Y1318" s="31" t="s">
        <v>50</v>
      </c>
      <c r="Z1318" s="31" t="s">
        <v>62</v>
      </c>
      <c r="AA1318" s="31" t="s">
        <v>50</v>
      </c>
      <c r="AB1318" s="31" t="s">
        <v>50</v>
      </c>
      <c r="AC1318" s="31" t="s">
        <v>63</v>
      </c>
      <c r="AD1318" s="31" t="s">
        <v>72</v>
      </c>
      <c r="AE1318" s="2">
        <f t="shared" si="221"/>
        <v>36</v>
      </c>
      <c r="AF1318" s="31" t="s">
        <v>52</v>
      </c>
      <c r="AG1318" s="31" t="s">
        <v>129</v>
      </c>
      <c r="AH1318" s="31" t="s">
        <v>152</v>
      </c>
      <c r="AI1318" s="31" t="s">
        <v>1423</v>
      </c>
      <c r="AJ1318" s="31">
        <f t="shared" si="222"/>
        <v>2</v>
      </c>
      <c r="AK1318" s="34">
        <f t="shared" si="223"/>
        <v>7</v>
      </c>
      <c r="AL1318" s="30">
        <f t="shared" si="224"/>
        <v>7</v>
      </c>
      <c r="AM1318" s="5">
        <f t="shared" si="228"/>
        <v>61.55</v>
      </c>
      <c r="AN1318" s="5">
        <f t="shared" si="229"/>
        <v>72</v>
      </c>
      <c r="AO1318" s="30">
        <f t="shared" si="230"/>
        <v>936</v>
      </c>
      <c r="AP1318" s="30">
        <f t="shared" si="225"/>
        <v>936</v>
      </c>
      <c r="AQ1318" t="str">
        <f t="shared" si="226"/>
        <v>Before 1978</v>
      </c>
      <c r="AR1318" s="2">
        <f t="shared" si="227"/>
        <v>1974</v>
      </c>
      <c r="AS1318" s="2">
        <f t="shared" si="231"/>
        <v>13</v>
      </c>
      <c r="AT1318" s="31" t="s">
        <v>50</v>
      </c>
      <c r="AU1318" s="31" t="s">
        <v>100</v>
      </c>
      <c r="AV1318" s="31" t="s">
        <v>66</v>
      </c>
      <c r="AW1318" s="31" t="s">
        <v>57</v>
      </c>
      <c r="AX1318" s="31" t="s">
        <v>267</v>
      </c>
      <c r="AY1318" s="31" t="s">
        <v>68</v>
      </c>
      <c r="AZ1318" s="31" t="s">
        <v>152</v>
      </c>
      <c r="BA1318" s="31" t="s">
        <v>1423</v>
      </c>
      <c r="BB1318" s="31" t="s">
        <v>50</v>
      </c>
      <c r="BC1318" s="31" t="s">
        <v>50</v>
      </c>
      <c r="BD1318" s="31" t="s">
        <v>50</v>
      </c>
      <c r="BE1318" s="31" t="s">
        <v>50</v>
      </c>
      <c r="BF1318" s="31" t="s">
        <v>50</v>
      </c>
    </row>
    <row r="1319" spans="1:58" ht="45" x14ac:dyDescent="0.25">
      <c r="A1319" s="31" t="s">
        <v>1424</v>
      </c>
      <c r="B1319" s="31" t="s">
        <v>49</v>
      </c>
      <c r="C1319" s="32">
        <v>1</v>
      </c>
      <c r="D1319" s="31" t="s">
        <v>50</v>
      </c>
      <c r="E1319" s="31" t="s">
        <v>70</v>
      </c>
      <c r="F1319" s="31" t="s">
        <v>71</v>
      </c>
      <c r="G1319" s="31" t="s">
        <v>50</v>
      </c>
      <c r="H1319" s="31" t="s">
        <v>50</v>
      </c>
      <c r="I1319" s="31" t="s">
        <v>53</v>
      </c>
      <c r="J1319" s="31" t="s">
        <v>54</v>
      </c>
      <c r="K1319" s="31" t="s">
        <v>54</v>
      </c>
      <c r="L1319" s="31" t="s">
        <v>55</v>
      </c>
      <c r="M1319" s="31" t="s">
        <v>72</v>
      </c>
      <c r="N1319" s="31" t="s">
        <v>50</v>
      </c>
      <c r="O1319" s="31" t="s">
        <v>57</v>
      </c>
      <c r="P1319" s="31" t="s">
        <v>215</v>
      </c>
      <c r="Q1319" s="31" t="s">
        <v>50</v>
      </c>
      <c r="R1319" s="31" t="s">
        <v>58</v>
      </c>
      <c r="S1319" s="31" t="s">
        <v>53</v>
      </c>
      <c r="T1319" s="31" t="s">
        <v>60</v>
      </c>
      <c r="U1319" s="31" t="s">
        <v>60</v>
      </c>
      <c r="V1319" s="31" t="s">
        <v>60</v>
      </c>
      <c r="W1319" s="31" t="s">
        <v>50</v>
      </c>
      <c r="X1319" s="31" t="s">
        <v>50</v>
      </c>
      <c r="Y1319" s="31" t="s">
        <v>50</v>
      </c>
      <c r="Z1319" s="31" t="s">
        <v>62</v>
      </c>
      <c r="AA1319" s="31" t="s">
        <v>50</v>
      </c>
      <c r="AB1319" s="31" t="s">
        <v>50</v>
      </c>
      <c r="AC1319" s="31" t="s">
        <v>87</v>
      </c>
      <c r="AD1319" s="31" t="s">
        <v>72</v>
      </c>
      <c r="AE1319" s="2">
        <f t="shared" si="221"/>
        <v>36</v>
      </c>
      <c r="AF1319" s="31" t="s">
        <v>52</v>
      </c>
      <c r="AG1319" s="31" t="s">
        <v>129</v>
      </c>
      <c r="AH1319" s="31" t="s">
        <v>77</v>
      </c>
      <c r="AI1319" s="31" t="s">
        <v>12473</v>
      </c>
      <c r="AJ1319" s="31">
        <f t="shared" si="222"/>
        <v>0</v>
      </c>
      <c r="AK1319" s="34">
        <f t="shared" si="223"/>
        <v>-99</v>
      </c>
      <c r="AL1319" s="30">
        <f t="shared" si="224"/>
        <v>-99</v>
      </c>
      <c r="AM1319" s="5">
        <f t="shared" si="228"/>
        <v>2355.11</v>
      </c>
      <c r="AN1319" s="5">
        <f t="shared" si="229"/>
        <v>0</v>
      </c>
      <c r="AO1319" s="30">
        <f t="shared" si="230"/>
        <v>0</v>
      </c>
      <c r="AP1319" s="30">
        <f t="shared" si="225"/>
        <v>0</v>
      </c>
      <c r="AQ1319" t="str">
        <f t="shared" si="226"/>
        <v>1978 - 1992</v>
      </c>
      <c r="AR1319" s="2">
        <f t="shared" si="227"/>
        <v>1980</v>
      </c>
      <c r="AS1319" s="2">
        <f t="shared" si="231"/>
        <v>-99</v>
      </c>
      <c r="AT1319" s="31" t="s">
        <v>50</v>
      </c>
      <c r="AU1319" s="31" t="s">
        <v>50</v>
      </c>
      <c r="AV1319" s="31" t="s">
        <v>66</v>
      </c>
      <c r="AW1319" s="31" t="s">
        <v>57</v>
      </c>
      <c r="AX1319" s="31" t="s">
        <v>81</v>
      </c>
      <c r="AY1319" s="31" t="s">
        <v>68</v>
      </c>
      <c r="AZ1319" s="31" t="s">
        <v>77</v>
      </c>
      <c r="BA1319" s="31" t="s">
        <v>12473</v>
      </c>
      <c r="BB1319" s="31" t="s">
        <v>50</v>
      </c>
      <c r="BC1319" s="31" t="s">
        <v>50</v>
      </c>
      <c r="BD1319" s="31" t="s">
        <v>50</v>
      </c>
      <c r="BE1319" s="31" t="s">
        <v>50</v>
      </c>
      <c r="BF1319" s="31" t="s">
        <v>50</v>
      </c>
    </row>
    <row r="1320" spans="1:58" ht="45" x14ac:dyDescent="0.25">
      <c r="A1320" s="31" t="s">
        <v>1428</v>
      </c>
      <c r="B1320" s="31" t="s">
        <v>49</v>
      </c>
      <c r="C1320" s="32">
        <v>1</v>
      </c>
      <c r="D1320" s="31" t="s">
        <v>50</v>
      </c>
      <c r="E1320" s="31" t="s">
        <v>70</v>
      </c>
      <c r="F1320" s="31" t="s">
        <v>71</v>
      </c>
      <c r="G1320" s="31" t="s">
        <v>50</v>
      </c>
      <c r="H1320" s="31" t="s">
        <v>50</v>
      </c>
      <c r="I1320" s="31" t="s">
        <v>53</v>
      </c>
      <c r="J1320" s="31" t="s">
        <v>54</v>
      </c>
      <c r="K1320" s="31" t="s">
        <v>54</v>
      </c>
      <c r="L1320" s="31" t="s">
        <v>55</v>
      </c>
      <c r="M1320" s="31" t="s">
        <v>72</v>
      </c>
      <c r="N1320" s="31" t="s">
        <v>60</v>
      </c>
      <c r="O1320" s="31" t="s">
        <v>57</v>
      </c>
      <c r="P1320" s="31" t="s">
        <v>50</v>
      </c>
      <c r="Q1320" s="31" t="s">
        <v>73</v>
      </c>
      <c r="R1320" s="31" t="s">
        <v>74</v>
      </c>
      <c r="S1320" s="31" t="s">
        <v>58</v>
      </c>
      <c r="T1320" s="31" t="s">
        <v>54</v>
      </c>
      <c r="U1320" s="31" t="s">
        <v>54</v>
      </c>
      <c r="V1320" s="31" t="s">
        <v>66</v>
      </c>
      <c r="W1320" s="31" t="s">
        <v>50</v>
      </c>
      <c r="X1320" s="31" t="s">
        <v>50</v>
      </c>
      <c r="Y1320" s="31" t="s">
        <v>50</v>
      </c>
      <c r="Z1320" s="31" t="s">
        <v>62</v>
      </c>
      <c r="AA1320" s="31" t="s">
        <v>50</v>
      </c>
      <c r="AB1320" s="31" t="s">
        <v>50</v>
      </c>
      <c r="AC1320" s="31" t="s">
        <v>63</v>
      </c>
      <c r="AD1320" s="31" t="s">
        <v>72</v>
      </c>
      <c r="AE1320" s="2">
        <f t="shared" si="221"/>
        <v>36</v>
      </c>
      <c r="AF1320" s="31" t="s">
        <v>191</v>
      </c>
      <c r="AG1320" s="31" t="s">
        <v>76</v>
      </c>
      <c r="AH1320" s="31" t="s">
        <v>1429</v>
      </c>
      <c r="AI1320" s="31" t="s">
        <v>1430</v>
      </c>
      <c r="AJ1320" s="31">
        <f t="shared" si="222"/>
        <v>1</v>
      </c>
      <c r="AK1320" s="34">
        <f t="shared" si="223"/>
        <v>1</v>
      </c>
      <c r="AL1320" s="30">
        <f t="shared" si="224"/>
        <v>1</v>
      </c>
      <c r="AM1320" s="5">
        <f t="shared" si="228"/>
        <v>155.1</v>
      </c>
      <c r="AN1320" s="5">
        <f t="shared" si="229"/>
        <v>36</v>
      </c>
      <c r="AO1320" s="30">
        <f t="shared" si="230"/>
        <v>468</v>
      </c>
      <c r="AP1320" s="30">
        <f t="shared" si="225"/>
        <v>468</v>
      </c>
      <c r="AQ1320" t="str">
        <f t="shared" si="226"/>
        <v>Before 1978</v>
      </c>
      <c r="AR1320" s="2">
        <f t="shared" si="227"/>
        <v>1800</v>
      </c>
      <c r="AS1320" s="2">
        <f t="shared" si="231"/>
        <v>13</v>
      </c>
      <c r="AT1320" s="31" t="s">
        <v>50</v>
      </c>
      <c r="AU1320" s="31" t="s">
        <v>100</v>
      </c>
      <c r="AV1320" s="31" t="s">
        <v>141</v>
      </c>
      <c r="AW1320" s="31" t="s">
        <v>86</v>
      </c>
      <c r="AX1320" s="31" t="s">
        <v>191</v>
      </c>
      <c r="AY1320" s="31" t="s">
        <v>68</v>
      </c>
      <c r="AZ1320" s="31" t="s">
        <v>1429</v>
      </c>
      <c r="BA1320" s="31" t="s">
        <v>1430</v>
      </c>
      <c r="BB1320" s="31" t="s">
        <v>1431</v>
      </c>
      <c r="BC1320" s="31" t="s">
        <v>173</v>
      </c>
      <c r="BD1320" s="31" t="s">
        <v>50</v>
      </c>
      <c r="BE1320" s="31" t="s">
        <v>50</v>
      </c>
      <c r="BF1320" s="31" t="s">
        <v>50</v>
      </c>
    </row>
    <row r="1321" spans="1:58" ht="45" x14ac:dyDescent="0.25">
      <c r="A1321" s="31" t="s">
        <v>3653</v>
      </c>
      <c r="B1321" s="31" t="s">
        <v>49</v>
      </c>
      <c r="C1321" s="32">
        <v>11</v>
      </c>
      <c r="D1321" s="31" t="s">
        <v>50</v>
      </c>
      <c r="E1321" s="31" t="s">
        <v>71</v>
      </c>
      <c r="F1321" s="31" t="s">
        <v>96</v>
      </c>
      <c r="G1321" s="31" t="s">
        <v>92</v>
      </c>
      <c r="H1321" s="31" t="s">
        <v>99</v>
      </c>
      <c r="I1321" s="31" t="s">
        <v>57</v>
      </c>
      <c r="J1321" s="31" t="s">
        <v>54</v>
      </c>
      <c r="K1321" s="31" t="s">
        <v>54</v>
      </c>
      <c r="L1321" s="31" t="s">
        <v>55</v>
      </c>
      <c r="M1321" s="31" t="s">
        <v>72</v>
      </c>
      <c r="N1321" s="31" t="s">
        <v>60</v>
      </c>
      <c r="O1321" s="31" t="s">
        <v>57</v>
      </c>
      <c r="P1321" s="31" t="s">
        <v>50</v>
      </c>
      <c r="Q1321" s="31" t="s">
        <v>115</v>
      </c>
      <c r="R1321" s="31" t="s">
        <v>86</v>
      </c>
      <c r="S1321" s="31" t="s">
        <v>59</v>
      </c>
      <c r="T1321" s="31" t="s">
        <v>60</v>
      </c>
      <c r="U1321" s="31" t="s">
        <v>60</v>
      </c>
      <c r="V1321" s="31" t="s">
        <v>66</v>
      </c>
      <c r="W1321" s="31" t="s">
        <v>50</v>
      </c>
      <c r="X1321" s="31" t="s">
        <v>50</v>
      </c>
      <c r="Y1321" s="31" t="s">
        <v>50</v>
      </c>
      <c r="Z1321" s="31" t="s">
        <v>62</v>
      </c>
      <c r="AA1321" s="31" t="s">
        <v>50</v>
      </c>
      <c r="AB1321" s="31" t="s">
        <v>50</v>
      </c>
      <c r="AC1321" s="31" t="s">
        <v>63</v>
      </c>
      <c r="AD1321" s="31" t="s">
        <v>72</v>
      </c>
      <c r="AE1321" s="2">
        <f t="shared" si="221"/>
        <v>35.799999999999997</v>
      </c>
      <c r="AF1321" s="31" t="s">
        <v>12474</v>
      </c>
      <c r="AG1321" s="31" t="s">
        <v>76</v>
      </c>
      <c r="AH1321" s="31" t="s">
        <v>152</v>
      </c>
      <c r="AI1321" s="31" t="s">
        <v>12475</v>
      </c>
      <c r="AJ1321" s="31">
        <f t="shared" si="222"/>
        <v>0</v>
      </c>
      <c r="AK1321" s="34">
        <f t="shared" si="223"/>
        <v>-99</v>
      </c>
      <c r="AL1321" s="30">
        <f t="shared" si="224"/>
        <v>-99</v>
      </c>
      <c r="AM1321" s="5">
        <f t="shared" si="228"/>
        <v>41.97</v>
      </c>
      <c r="AN1321" s="5">
        <f t="shared" si="229"/>
        <v>0</v>
      </c>
      <c r="AO1321" s="30">
        <f t="shared" si="230"/>
        <v>0</v>
      </c>
      <c r="AP1321" s="30">
        <f t="shared" si="225"/>
        <v>0</v>
      </c>
      <c r="AQ1321" t="str">
        <f t="shared" si="226"/>
        <v>2002 - 2005</v>
      </c>
      <c r="AR1321" s="2">
        <f t="shared" si="227"/>
        <v>2004</v>
      </c>
      <c r="AS1321" s="2">
        <f t="shared" si="231"/>
        <v>-99</v>
      </c>
      <c r="AT1321" s="31" t="s">
        <v>50</v>
      </c>
      <c r="AU1321" s="31" t="s">
        <v>50</v>
      </c>
      <c r="AV1321" s="31" t="s">
        <v>66</v>
      </c>
      <c r="AW1321" s="31" t="s">
        <v>57</v>
      </c>
      <c r="AX1321" s="31" t="s">
        <v>565</v>
      </c>
      <c r="AY1321" s="31" t="s">
        <v>68</v>
      </c>
      <c r="AZ1321" s="31" t="s">
        <v>152</v>
      </c>
      <c r="BA1321" s="31" t="s">
        <v>12475</v>
      </c>
      <c r="BB1321" s="31" t="s">
        <v>233</v>
      </c>
      <c r="BC1321" s="31" t="s">
        <v>129</v>
      </c>
      <c r="BD1321" s="31" t="s">
        <v>50</v>
      </c>
      <c r="BE1321" s="31" t="s">
        <v>50</v>
      </c>
      <c r="BF1321" s="31" t="s">
        <v>50</v>
      </c>
    </row>
    <row r="1322" spans="1:58" ht="45" x14ac:dyDescent="0.25">
      <c r="A1322" s="31" t="s">
        <v>606</v>
      </c>
      <c r="B1322" s="31" t="s">
        <v>49</v>
      </c>
      <c r="C1322" s="32">
        <v>1</v>
      </c>
      <c r="D1322" s="31" t="s">
        <v>50</v>
      </c>
      <c r="E1322" s="31" t="s">
        <v>84</v>
      </c>
      <c r="F1322" s="31" t="s">
        <v>85</v>
      </c>
      <c r="G1322" s="31" t="s">
        <v>50</v>
      </c>
      <c r="H1322" s="31" t="s">
        <v>50</v>
      </c>
      <c r="I1322" s="31" t="s">
        <v>53</v>
      </c>
      <c r="J1322" s="31" t="s">
        <v>54</v>
      </c>
      <c r="K1322" s="31" t="s">
        <v>54</v>
      </c>
      <c r="L1322" s="31" t="s">
        <v>55</v>
      </c>
      <c r="M1322" s="31" t="s">
        <v>72</v>
      </c>
      <c r="N1322" s="31" t="s">
        <v>56</v>
      </c>
      <c r="O1322" s="31" t="s">
        <v>57</v>
      </c>
      <c r="P1322" s="31" t="s">
        <v>50</v>
      </c>
      <c r="Q1322" s="31" t="s">
        <v>123</v>
      </c>
      <c r="R1322" s="31" t="s">
        <v>58</v>
      </c>
      <c r="S1322" s="31" t="s">
        <v>59</v>
      </c>
      <c r="T1322" s="31" t="s">
        <v>50</v>
      </c>
      <c r="U1322" s="31" t="s">
        <v>50</v>
      </c>
      <c r="V1322" s="31" t="s">
        <v>50</v>
      </c>
      <c r="W1322" s="31" t="s">
        <v>50</v>
      </c>
      <c r="X1322" s="31" t="s">
        <v>50</v>
      </c>
      <c r="Y1322" s="31" t="s">
        <v>50</v>
      </c>
      <c r="Z1322" s="31" t="s">
        <v>62</v>
      </c>
      <c r="AA1322" s="31" t="s">
        <v>50</v>
      </c>
      <c r="AB1322" s="31" t="s">
        <v>50</v>
      </c>
      <c r="AC1322" s="31" t="s">
        <v>87</v>
      </c>
      <c r="AD1322" s="31" t="s">
        <v>50</v>
      </c>
      <c r="AE1322" s="2">
        <f t="shared" si="221"/>
        <v>35.6</v>
      </c>
      <c r="AF1322" s="31" t="s">
        <v>607</v>
      </c>
      <c r="AG1322" s="31" t="s">
        <v>76</v>
      </c>
      <c r="AH1322" s="31" t="s">
        <v>136</v>
      </c>
      <c r="AI1322" s="31" t="s">
        <v>608</v>
      </c>
      <c r="AJ1322" s="31">
        <f t="shared" si="222"/>
        <v>1</v>
      </c>
      <c r="AK1322" s="34">
        <f t="shared" si="223"/>
        <v>5</v>
      </c>
      <c r="AL1322" s="30">
        <f t="shared" si="224"/>
        <v>5</v>
      </c>
      <c r="AM1322" s="5">
        <f t="shared" si="228"/>
        <v>727.38</v>
      </c>
      <c r="AN1322" s="5">
        <f t="shared" si="229"/>
        <v>35.6</v>
      </c>
      <c r="AO1322" s="30">
        <f t="shared" si="230"/>
        <v>370.24</v>
      </c>
      <c r="AP1322" s="30">
        <f t="shared" si="225"/>
        <v>370.24</v>
      </c>
      <c r="AQ1322" t="str">
        <f t="shared" si="226"/>
        <v>1978 - 1992</v>
      </c>
      <c r="AR1322" s="2">
        <f t="shared" si="227"/>
        <v>1992</v>
      </c>
      <c r="AS1322" s="2">
        <f t="shared" si="231"/>
        <v>10.4</v>
      </c>
      <c r="AT1322" s="31" t="s">
        <v>561</v>
      </c>
      <c r="AU1322" s="31" t="s">
        <v>339</v>
      </c>
      <c r="AV1322" s="31" t="s">
        <v>141</v>
      </c>
      <c r="AW1322" s="31" t="s">
        <v>86</v>
      </c>
      <c r="AX1322" s="31" t="s">
        <v>609</v>
      </c>
      <c r="AY1322" s="31" t="s">
        <v>68</v>
      </c>
      <c r="AZ1322" s="31" t="s">
        <v>136</v>
      </c>
      <c r="BA1322" s="31" t="s">
        <v>608</v>
      </c>
      <c r="BB1322" s="31" t="s">
        <v>158</v>
      </c>
      <c r="BC1322" s="31" t="s">
        <v>59</v>
      </c>
      <c r="BD1322" s="31" t="s">
        <v>50</v>
      </c>
      <c r="BE1322" s="31" t="s">
        <v>50</v>
      </c>
      <c r="BF1322" s="31" t="s">
        <v>50</v>
      </c>
    </row>
    <row r="1323" spans="1:58" ht="45" x14ac:dyDescent="0.25">
      <c r="A1323" s="31" t="s">
        <v>629</v>
      </c>
      <c r="B1323" s="31" t="s">
        <v>49</v>
      </c>
      <c r="C1323" s="32">
        <v>1</v>
      </c>
      <c r="D1323" s="31" t="s">
        <v>50</v>
      </c>
      <c r="E1323" s="31" t="s">
        <v>84</v>
      </c>
      <c r="F1323" s="31" t="s">
        <v>85</v>
      </c>
      <c r="G1323" s="31" t="s">
        <v>50</v>
      </c>
      <c r="H1323" s="31" t="s">
        <v>50</v>
      </c>
      <c r="I1323" s="31" t="s">
        <v>53</v>
      </c>
      <c r="J1323" s="31" t="s">
        <v>54</v>
      </c>
      <c r="K1323" s="31" t="s">
        <v>54</v>
      </c>
      <c r="L1323" s="31" t="s">
        <v>55</v>
      </c>
      <c r="M1323" s="31" t="s">
        <v>51</v>
      </c>
      <c r="N1323" s="31" t="s">
        <v>50</v>
      </c>
      <c r="O1323" s="31" t="s">
        <v>57</v>
      </c>
      <c r="P1323" s="31" t="s">
        <v>50</v>
      </c>
      <c r="Q1323" s="31" t="s">
        <v>50</v>
      </c>
      <c r="R1323" s="31" t="s">
        <v>58</v>
      </c>
      <c r="S1323" s="31" t="s">
        <v>59</v>
      </c>
      <c r="T1323" s="31" t="s">
        <v>60</v>
      </c>
      <c r="U1323" s="31" t="s">
        <v>60</v>
      </c>
      <c r="V1323" s="31" t="s">
        <v>50</v>
      </c>
      <c r="W1323" s="31" t="s">
        <v>50</v>
      </c>
      <c r="X1323" s="31" t="s">
        <v>50</v>
      </c>
      <c r="Y1323" s="31" t="s">
        <v>50</v>
      </c>
      <c r="Z1323" s="31" t="s">
        <v>62</v>
      </c>
      <c r="AA1323" s="31" t="s">
        <v>50</v>
      </c>
      <c r="AB1323" s="31" t="s">
        <v>50</v>
      </c>
      <c r="AC1323" s="31" t="s">
        <v>87</v>
      </c>
      <c r="AD1323" s="31" t="s">
        <v>50</v>
      </c>
      <c r="AE1323" s="2">
        <f t="shared" si="221"/>
        <v>35.6</v>
      </c>
      <c r="AF1323" s="31" t="s">
        <v>607</v>
      </c>
      <c r="AG1323" s="31" t="s">
        <v>76</v>
      </c>
      <c r="AH1323" s="31" t="s">
        <v>152</v>
      </c>
      <c r="AI1323" s="31" t="s">
        <v>630</v>
      </c>
      <c r="AJ1323" s="31">
        <f t="shared" si="222"/>
        <v>0</v>
      </c>
      <c r="AK1323" s="34">
        <f t="shared" si="223"/>
        <v>-99</v>
      </c>
      <c r="AL1323" s="30">
        <f t="shared" si="224"/>
        <v>-99</v>
      </c>
      <c r="AM1323" s="5">
        <f t="shared" si="228"/>
        <v>1315.08</v>
      </c>
      <c r="AN1323" s="5">
        <f t="shared" si="229"/>
        <v>0</v>
      </c>
      <c r="AO1323" s="30">
        <f t="shared" si="230"/>
        <v>0</v>
      </c>
      <c r="AP1323" s="30">
        <f t="shared" si="225"/>
        <v>0</v>
      </c>
      <c r="AQ1323" t="str">
        <f t="shared" si="226"/>
        <v>Before 1978</v>
      </c>
      <c r="AR1323" s="2">
        <f t="shared" si="227"/>
        <v>1970</v>
      </c>
      <c r="AS1323" s="2">
        <f t="shared" si="231"/>
        <v>-99</v>
      </c>
      <c r="AT1323" s="31" t="s">
        <v>561</v>
      </c>
      <c r="AU1323" s="31" t="s">
        <v>50</v>
      </c>
      <c r="AV1323" s="31" t="s">
        <v>141</v>
      </c>
      <c r="AW1323" s="31" t="s">
        <v>86</v>
      </c>
      <c r="AX1323" s="31" t="s">
        <v>65</v>
      </c>
      <c r="AY1323" s="31" t="s">
        <v>179</v>
      </c>
      <c r="AZ1323" s="31" t="s">
        <v>152</v>
      </c>
      <c r="BA1323" s="31" t="s">
        <v>630</v>
      </c>
      <c r="BB1323" s="31" t="s">
        <v>50</v>
      </c>
      <c r="BC1323" s="31" t="s">
        <v>50</v>
      </c>
      <c r="BD1323" s="31" t="s">
        <v>50</v>
      </c>
      <c r="BE1323" s="31" t="s">
        <v>50</v>
      </c>
      <c r="BF1323" s="31" t="s">
        <v>50</v>
      </c>
    </row>
    <row r="1324" spans="1:58" ht="45" x14ac:dyDescent="0.25">
      <c r="A1324" s="31" t="s">
        <v>415</v>
      </c>
      <c r="B1324" s="31" t="s">
        <v>49</v>
      </c>
      <c r="C1324" s="32">
        <v>4</v>
      </c>
      <c r="D1324" s="31" t="s">
        <v>50</v>
      </c>
      <c r="E1324" s="31" t="s">
        <v>99</v>
      </c>
      <c r="F1324" s="31" t="s">
        <v>102</v>
      </c>
      <c r="G1324" s="31" t="s">
        <v>50</v>
      </c>
      <c r="H1324" s="31" t="s">
        <v>50</v>
      </c>
      <c r="I1324" s="31" t="s">
        <v>53</v>
      </c>
      <c r="J1324" s="31" t="s">
        <v>54</v>
      </c>
      <c r="K1324" s="31" t="s">
        <v>54</v>
      </c>
      <c r="L1324" s="31" t="s">
        <v>55</v>
      </c>
      <c r="M1324" s="31" t="s">
        <v>72</v>
      </c>
      <c r="N1324" s="31" t="s">
        <v>60</v>
      </c>
      <c r="O1324" s="31" t="s">
        <v>57</v>
      </c>
      <c r="P1324" s="31" t="s">
        <v>123</v>
      </c>
      <c r="Q1324" s="31" t="s">
        <v>107</v>
      </c>
      <c r="R1324" s="31" t="s">
        <v>53</v>
      </c>
      <c r="S1324" s="31" t="s">
        <v>53</v>
      </c>
      <c r="T1324" s="31" t="s">
        <v>60</v>
      </c>
      <c r="U1324" s="31" t="s">
        <v>60</v>
      </c>
      <c r="V1324" s="31" t="s">
        <v>60</v>
      </c>
      <c r="W1324" s="31" t="s">
        <v>50</v>
      </c>
      <c r="X1324" s="31" t="s">
        <v>50</v>
      </c>
      <c r="Y1324" s="31" t="s">
        <v>50</v>
      </c>
      <c r="Z1324" s="31" t="s">
        <v>62</v>
      </c>
      <c r="AA1324" s="31" t="s">
        <v>50</v>
      </c>
      <c r="AB1324" s="31" t="s">
        <v>50</v>
      </c>
      <c r="AC1324" s="31" t="s">
        <v>63</v>
      </c>
      <c r="AD1324" s="31" t="s">
        <v>72</v>
      </c>
      <c r="AE1324" s="2">
        <f t="shared" si="221"/>
        <v>35.4</v>
      </c>
      <c r="AF1324" s="31" t="s">
        <v>417</v>
      </c>
      <c r="AG1324" s="31" t="s">
        <v>76</v>
      </c>
      <c r="AH1324" s="31" t="s">
        <v>152</v>
      </c>
      <c r="AI1324" s="31" t="s">
        <v>418</v>
      </c>
      <c r="AJ1324" s="31">
        <f t="shared" si="222"/>
        <v>0</v>
      </c>
      <c r="AK1324" s="34">
        <f t="shared" si="223"/>
        <v>-99</v>
      </c>
      <c r="AL1324" s="30">
        <f t="shared" si="224"/>
        <v>-99</v>
      </c>
      <c r="AM1324" s="5">
        <f t="shared" si="228"/>
        <v>0</v>
      </c>
      <c r="AN1324" s="5">
        <f t="shared" si="229"/>
        <v>0</v>
      </c>
      <c r="AO1324" s="30">
        <f t="shared" si="230"/>
        <v>0</v>
      </c>
      <c r="AP1324" s="30">
        <f t="shared" si="225"/>
        <v>0</v>
      </c>
      <c r="AQ1324" t="str">
        <f t="shared" si="226"/>
        <v>Before 1978</v>
      </c>
      <c r="AR1324" s="2">
        <f t="shared" si="227"/>
        <v>1957</v>
      </c>
      <c r="AS1324" s="2">
        <f t="shared" si="231"/>
        <v>-99</v>
      </c>
      <c r="AT1324" s="31" t="s">
        <v>79</v>
      </c>
      <c r="AU1324" s="31" t="s">
        <v>50</v>
      </c>
      <c r="AV1324" s="31" t="s">
        <v>141</v>
      </c>
      <c r="AW1324" s="31" t="s">
        <v>86</v>
      </c>
      <c r="AX1324" s="31" t="s">
        <v>339</v>
      </c>
      <c r="AY1324" s="31" t="s">
        <v>179</v>
      </c>
      <c r="AZ1324" s="31" t="s">
        <v>152</v>
      </c>
      <c r="BA1324" s="31" t="s">
        <v>418</v>
      </c>
      <c r="BB1324" s="31" t="s">
        <v>227</v>
      </c>
      <c r="BC1324" s="31" t="s">
        <v>59</v>
      </c>
      <c r="BD1324" s="31" t="s">
        <v>50</v>
      </c>
      <c r="BE1324" s="31" t="s">
        <v>50</v>
      </c>
      <c r="BF1324" s="31" t="s">
        <v>50</v>
      </c>
    </row>
    <row r="1325" spans="1:58" ht="45" x14ac:dyDescent="0.25">
      <c r="A1325" s="31" t="s">
        <v>716</v>
      </c>
      <c r="B1325" s="31" t="s">
        <v>49</v>
      </c>
      <c r="C1325" s="32">
        <v>4</v>
      </c>
      <c r="D1325" s="31" t="s">
        <v>50</v>
      </c>
      <c r="E1325" s="31" t="s">
        <v>85</v>
      </c>
      <c r="F1325" s="31" t="s">
        <v>70</v>
      </c>
      <c r="G1325" s="31" t="s">
        <v>50</v>
      </c>
      <c r="H1325" s="31" t="s">
        <v>50</v>
      </c>
      <c r="I1325" s="31" t="s">
        <v>53</v>
      </c>
      <c r="J1325" s="31" t="s">
        <v>54</v>
      </c>
      <c r="K1325" s="31" t="s">
        <v>54</v>
      </c>
      <c r="L1325" s="31" t="s">
        <v>55</v>
      </c>
      <c r="M1325" s="31" t="s">
        <v>72</v>
      </c>
      <c r="N1325" s="31" t="s">
        <v>56</v>
      </c>
      <c r="O1325" s="31" t="s">
        <v>57</v>
      </c>
      <c r="P1325" s="31" t="s">
        <v>115</v>
      </c>
      <c r="Q1325" s="31" t="s">
        <v>50</v>
      </c>
      <c r="R1325" s="31" t="s">
        <v>74</v>
      </c>
      <c r="S1325" s="31" t="s">
        <v>59</v>
      </c>
      <c r="T1325" s="31" t="s">
        <v>60</v>
      </c>
      <c r="U1325" s="31" t="s">
        <v>60</v>
      </c>
      <c r="V1325" s="31" t="s">
        <v>66</v>
      </c>
      <c r="W1325" s="31" t="s">
        <v>50</v>
      </c>
      <c r="X1325" s="31" t="s">
        <v>50</v>
      </c>
      <c r="Y1325" s="31" t="s">
        <v>50</v>
      </c>
      <c r="Z1325" s="31" t="s">
        <v>62</v>
      </c>
      <c r="AA1325" s="31" t="s">
        <v>50</v>
      </c>
      <c r="AB1325" s="31" t="s">
        <v>50</v>
      </c>
      <c r="AC1325" s="31" t="s">
        <v>63</v>
      </c>
      <c r="AD1325" s="31" t="s">
        <v>72</v>
      </c>
      <c r="AE1325" s="2">
        <f t="shared" si="221"/>
        <v>35.4</v>
      </c>
      <c r="AF1325" s="31" t="s">
        <v>417</v>
      </c>
      <c r="AG1325" s="31" t="s">
        <v>76</v>
      </c>
      <c r="AH1325" s="31" t="s">
        <v>372</v>
      </c>
      <c r="AI1325" s="31" t="s">
        <v>720</v>
      </c>
      <c r="AJ1325" s="31">
        <f t="shared" si="222"/>
        <v>0</v>
      </c>
      <c r="AK1325" s="34">
        <f t="shared" si="223"/>
        <v>-99</v>
      </c>
      <c r="AL1325" s="30">
        <f t="shared" si="224"/>
        <v>-99</v>
      </c>
      <c r="AM1325" s="5">
        <f t="shared" si="228"/>
        <v>130.41</v>
      </c>
      <c r="AN1325" s="5">
        <f t="shared" si="229"/>
        <v>0</v>
      </c>
      <c r="AO1325" s="30">
        <f t="shared" si="230"/>
        <v>0</v>
      </c>
      <c r="AP1325" s="30">
        <f t="shared" si="225"/>
        <v>0</v>
      </c>
      <c r="AQ1325" t="str">
        <f t="shared" si="226"/>
        <v>Before 1978</v>
      </c>
      <c r="AR1325" s="2">
        <f t="shared" si="227"/>
        <v>1975</v>
      </c>
      <c r="AS1325" s="2">
        <f t="shared" si="231"/>
        <v>-99</v>
      </c>
      <c r="AT1325" s="31" t="s">
        <v>79</v>
      </c>
      <c r="AU1325" s="31" t="s">
        <v>50</v>
      </c>
      <c r="AV1325" s="31" t="s">
        <v>141</v>
      </c>
      <c r="AW1325" s="31" t="s">
        <v>86</v>
      </c>
      <c r="AX1325" s="31" t="s">
        <v>92</v>
      </c>
      <c r="AY1325" s="31" t="s">
        <v>179</v>
      </c>
      <c r="AZ1325" s="31" t="s">
        <v>372</v>
      </c>
      <c r="BA1325" s="31" t="s">
        <v>50</v>
      </c>
      <c r="BB1325" s="31" t="s">
        <v>227</v>
      </c>
      <c r="BC1325" s="31" t="s">
        <v>59</v>
      </c>
      <c r="BD1325" s="31" t="s">
        <v>50</v>
      </c>
      <c r="BE1325" s="31" t="s">
        <v>50</v>
      </c>
      <c r="BF1325" s="31" t="s">
        <v>50</v>
      </c>
    </row>
    <row r="1326" spans="1:58" ht="45" x14ac:dyDescent="0.25">
      <c r="A1326" s="31" t="s">
        <v>1332</v>
      </c>
      <c r="B1326" s="31" t="s">
        <v>49</v>
      </c>
      <c r="C1326" s="32">
        <v>2</v>
      </c>
      <c r="D1326" s="31" t="s">
        <v>50</v>
      </c>
      <c r="E1326" s="31" t="s">
        <v>96</v>
      </c>
      <c r="F1326" s="31" t="s">
        <v>194</v>
      </c>
      <c r="G1326" s="31" t="s">
        <v>50</v>
      </c>
      <c r="H1326" s="31" t="s">
        <v>50</v>
      </c>
      <c r="I1326" s="31" t="s">
        <v>96</v>
      </c>
      <c r="J1326" s="31" t="s">
        <v>54</v>
      </c>
      <c r="K1326" s="31" t="s">
        <v>54</v>
      </c>
      <c r="L1326" s="31" t="s">
        <v>128</v>
      </c>
      <c r="M1326" s="31" t="s">
        <v>51</v>
      </c>
      <c r="N1326" s="31" t="s">
        <v>50</v>
      </c>
      <c r="O1326" s="31" t="s">
        <v>57</v>
      </c>
      <c r="P1326" s="31" t="s">
        <v>50</v>
      </c>
      <c r="Q1326" s="31" t="s">
        <v>50</v>
      </c>
      <c r="R1326" s="31" t="s">
        <v>58</v>
      </c>
      <c r="S1326" s="31" t="s">
        <v>58</v>
      </c>
      <c r="T1326" s="31" t="s">
        <v>50</v>
      </c>
      <c r="U1326" s="31" t="s">
        <v>50</v>
      </c>
      <c r="V1326" s="31" t="s">
        <v>50</v>
      </c>
      <c r="W1326" s="31" t="s">
        <v>50</v>
      </c>
      <c r="X1326" s="31" t="s">
        <v>50</v>
      </c>
      <c r="Y1326" s="31" t="s">
        <v>50</v>
      </c>
      <c r="Z1326" s="31" t="s">
        <v>62</v>
      </c>
      <c r="AA1326" s="31" t="s">
        <v>50</v>
      </c>
      <c r="AB1326" s="31" t="s">
        <v>50</v>
      </c>
      <c r="AC1326" s="31" t="s">
        <v>63</v>
      </c>
      <c r="AD1326" s="31" t="s">
        <v>50</v>
      </c>
      <c r="AE1326" s="2">
        <f t="shared" si="221"/>
        <v>35.200000000000003</v>
      </c>
      <c r="AF1326" s="31" t="s">
        <v>1333</v>
      </c>
      <c r="AG1326" s="31" t="s">
        <v>76</v>
      </c>
      <c r="AH1326" s="31" t="s">
        <v>422</v>
      </c>
      <c r="AI1326" s="31" t="s">
        <v>1334</v>
      </c>
      <c r="AJ1326" s="31">
        <f t="shared" si="222"/>
        <v>2</v>
      </c>
      <c r="AK1326" s="34">
        <f t="shared" si="223"/>
        <v>-99</v>
      </c>
      <c r="AL1326" s="30">
        <f t="shared" si="224"/>
        <v>-99</v>
      </c>
      <c r="AM1326" s="5">
        <f t="shared" si="228"/>
        <v>23.03</v>
      </c>
      <c r="AN1326" s="5">
        <f t="shared" si="229"/>
        <v>70.400000000000006</v>
      </c>
      <c r="AO1326" s="30">
        <f t="shared" si="230"/>
        <v>1126.4000000000001</v>
      </c>
      <c r="AP1326" s="30">
        <f t="shared" si="225"/>
        <v>1126.4000000000001</v>
      </c>
      <c r="AQ1326" t="str">
        <f t="shared" si="226"/>
        <v>1978 - 1992</v>
      </c>
      <c r="AR1326" s="2">
        <f t="shared" si="227"/>
        <v>1982</v>
      </c>
      <c r="AS1326" s="2">
        <f t="shared" si="231"/>
        <v>16</v>
      </c>
      <c r="AT1326" s="31" t="s">
        <v>50</v>
      </c>
      <c r="AU1326" s="31" t="s">
        <v>486</v>
      </c>
      <c r="AV1326" s="31" t="s">
        <v>141</v>
      </c>
      <c r="AW1326" s="31" t="s">
        <v>86</v>
      </c>
      <c r="AX1326" s="31" t="s">
        <v>1335</v>
      </c>
      <c r="AY1326" s="31" t="s">
        <v>68</v>
      </c>
      <c r="AZ1326" s="31" t="s">
        <v>422</v>
      </c>
      <c r="BA1326" s="31" t="s">
        <v>1334</v>
      </c>
      <c r="BB1326" s="31" t="s">
        <v>149</v>
      </c>
      <c r="BC1326" s="31" t="s">
        <v>173</v>
      </c>
      <c r="BD1326" s="31" t="s">
        <v>50</v>
      </c>
      <c r="BE1326" s="31" t="s">
        <v>50</v>
      </c>
      <c r="BF1326" s="31" t="s">
        <v>50</v>
      </c>
    </row>
    <row r="1327" spans="1:58" ht="45" x14ac:dyDescent="0.25">
      <c r="A1327" s="31" t="s">
        <v>3357</v>
      </c>
      <c r="B1327" s="31" t="s">
        <v>49</v>
      </c>
      <c r="C1327" s="32">
        <v>6</v>
      </c>
      <c r="D1327" s="31" t="s">
        <v>50</v>
      </c>
      <c r="E1327" s="31" t="s">
        <v>84</v>
      </c>
      <c r="F1327" s="31" t="s">
        <v>85</v>
      </c>
      <c r="G1327" s="31" t="s">
        <v>50</v>
      </c>
      <c r="H1327" s="31" t="s">
        <v>50</v>
      </c>
      <c r="I1327" s="31" t="s">
        <v>53</v>
      </c>
      <c r="J1327" s="31" t="s">
        <v>54</v>
      </c>
      <c r="K1327" s="31" t="s">
        <v>54</v>
      </c>
      <c r="L1327" s="31" t="s">
        <v>55</v>
      </c>
      <c r="M1327" s="31" t="s">
        <v>51</v>
      </c>
      <c r="N1327" s="31" t="s">
        <v>50</v>
      </c>
      <c r="O1327" s="31" t="s">
        <v>50</v>
      </c>
      <c r="P1327" s="31" t="s">
        <v>359</v>
      </c>
      <c r="Q1327" s="31" t="s">
        <v>50</v>
      </c>
      <c r="R1327" s="31" t="s">
        <v>58</v>
      </c>
      <c r="S1327" s="31" t="s">
        <v>59</v>
      </c>
      <c r="T1327" s="31" t="s">
        <v>60</v>
      </c>
      <c r="U1327" s="31" t="s">
        <v>60</v>
      </c>
      <c r="V1327" s="31" t="s">
        <v>50</v>
      </c>
      <c r="W1327" s="31" t="s">
        <v>50</v>
      </c>
      <c r="X1327" s="31" t="s">
        <v>50</v>
      </c>
      <c r="Y1327" s="31" t="s">
        <v>50</v>
      </c>
      <c r="Z1327" s="31" t="s">
        <v>62</v>
      </c>
      <c r="AA1327" s="31" t="s">
        <v>50</v>
      </c>
      <c r="AB1327" s="31" t="s">
        <v>50</v>
      </c>
      <c r="AC1327" s="31" t="s">
        <v>87</v>
      </c>
      <c r="AD1327" s="31" t="s">
        <v>72</v>
      </c>
      <c r="AE1327" s="2">
        <f t="shared" si="221"/>
        <v>35</v>
      </c>
      <c r="AF1327" s="31" t="s">
        <v>188</v>
      </c>
      <c r="AG1327" s="31" t="s">
        <v>76</v>
      </c>
      <c r="AH1327" s="31" t="s">
        <v>144</v>
      </c>
      <c r="AI1327" s="31" t="s">
        <v>12476</v>
      </c>
      <c r="AJ1327" s="31">
        <f t="shared" si="222"/>
        <v>0</v>
      </c>
      <c r="AK1327" s="34">
        <f t="shared" si="223"/>
        <v>-99</v>
      </c>
      <c r="AL1327" s="30">
        <f t="shared" si="224"/>
        <v>-99</v>
      </c>
      <c r="AM1327" s="5">
        <f t="shared" si="228"/>
        <v>64.62</v>
      </c>
      <c r="AN1327" s="5">
        <f t="shared" si="229"/>
        <v>0</v>
      </c>
      <c r="AO1327" s="30">
        <f t="shared" si="230"/>
        <v>0</v>
      </c>
      <c r="AP1327" s="30">
        <f t="shared" si="225"/>
        <v>0</v>
      </c>
      <c r="AQ1327" t="str">
        <f t="shared" si="226"/>
        <v>Before 1978</v>
      </c>
      <c r="AR1327" s="2">
        <f t="shared" si="227"/>
        <v>1970</v>
      </c>
      <c r="AS1327" s="2">
        <f t="shared" si="231"/>
        <v>-99</v>
      </c>
      <c r="AT1327" s="31" t="s">
        <v>50</v>
      </c>
      <c r="AU1327" s="31" t="s">
        <v>50</v>
      </c>
      <c r="AV1327" s="31" t="s">
        <v>66</v>
      </c>
      <c r="AW1327" s="31" t="s">
        <v>57</v>
      </c>
      <c r="AX1327" s="31" t="s">
        <v>188</v>
      </c>
      <c r="AY1327" s="31" t="s">
        <v>68</v>
      </c>
      <c r="AZ1327" s="31" t="s">
        <v>144</v>
      </c>
      <c r="BA1327" s="31" t="s">
        <v>12476</v>
      </c>
      <c r="BB1327" s="31" t="s">
        <v>50</v>
      </c>
      <c r="BC1327" s="31" t="s">
        <v>50</v>
      </c>
      <c r="BD1327" s="31" t="s">
        <v>50</v>
      </c>
      <c r="BE1327" s="31" t="s">
        <v>50</v>
      </c>
      <c r="BF1327" s="31" t="s">
        <v>50</v>
      </c>
    </row>
    <row r="1328" spans="1:58" ht="45" x14ac:dyDescent="0.25">
      <c r="A1328" s="31" t="s">
        <v>473</v>
      </c>
      <c r="B1328" s="31" t="s">
        <v>49</v>
      </c>
      <c r="C1328" s="32">
        <v>3</v>
      </c>
      <c r="D1328" s="31" t="s">
        <v>50</v>
      </c>
      <c r="E1328" s="31" t="s">
        <v>71</v>
      </c>
      <c r="F1328" s="31" t="s">
        <v>96</v>
      </c>
      <c r="G1328" s="31" t="s">
        <v>50</v>
      </c>
      <c r="H1328" s="31" t="s">
        <v>50</v>
      </c>
      <c r="I1328" s="31" t="s">
        <v>53</v>
      </c>
      <c r="J1328" s="31" t="s">
        <v>54</v>
      </c>
      <c r="K1328" s="31" t="s">
        <v>54</v>
      </c>
      <c r="L1328" s="31" t="s">
        <v>128</v>
      </c>
      <c r="M1328" s="31" t="s">
        <v>72</v>
      </c>
      <c r="N1328" s="31" t="s">
        <v>56</v>
      </c>
      <c r="O1328" s="31" t="s">
        <v>57</v>
      </c>
      <c r="P1328" s="31" t="s">
        <v>50</v>
      </c>
      <c r="Q1328" s="31" t="s">
        <v>98</v>
      </c>
      <c r="R1328" s="31" t="s">
        <v>74</v>
      </c>
      <c r="S1328" s="31" t="s">
        <v>59</v>
      </c>
      <c r="T1328" s="31" t="s">
        <v>50</v>
      </c>
      <c r="U1328" s="31" t="s">
        <v>50</v>
      </c>
      <c r="V1328" s="31" t="s">
        <v>60</v>
      </c>
      <c r="W1328" s="31" t="s">
        <v>50</v>
      </c>
      <c r="X1328" s="31" t="s">
        <v>50</v>
      </c>
      <c r="Y1328" s="31" t="s">
        <v>60</v>
      </c>
      <c r="Z1328" s="31" t="s">
        <v>62</v>
      </c>
      <c r="AA1328" s="31" t="s">
        <v>50</v>
      </c>
      <c r="AB1328" s="31" t="s">
        <v>50</v>
      </c>
      <c r="AC1328" s="31" t="s">
        <v>63</v>
      </c>
      <c r="AD1328" s="31" t="s">
        <v>50</v>
      </c>
      <c r="AE1328" s="2">
        <f t="shared" si="221"/>
        <v>35</v>
      </c>
      <c r="AF1328" s="31" t="s">
        <v>188</v>
      </c>
      <c r="AG1328" s="31" t="s">
        <v>76</v>
      </c>
      <c r="AH1328" s="31" t="s">
        <v>64</v>
      </c>
      <c r="AI1328" s="31" t="s">
        <v>476</v>
      </c>
      <c r="AJ1328" s="31">
        <f t="shared" si="222"/>
        <v>0</v>
      </c>
      <c r="AK1328" s="34">
        <f t="shared" si="223"/>
        <v>-99</v>
      </c>
      <c r="AL1328" s="30">
        <f t="shared" si="224"/>
        <v>-99</v>
      </c>
      <c r="AM1328" s="5">
        <f t="shared" si="228"/>
        <v>30.74</v>
      </c>
      <c r="AN1328" s="5">
        <f t="shared" si="229"/>
        <v>0</v>
      </c>
      <c r="AO1328" s="30">
        <f t="shared" si="230"/>
        <v>0</v>
      </c>
      <c r="AP1328" s="30">
        <f t="shared" si="225"/>
        <v>0</v>
      </c>
      <c r="AQ1328" t="str">
        <f t="shared" si="226"/>
        <v>Before 1978</v>
      </c>
      <c r="AR1328" s="2">
        <f t="shared" si="227"/>
        <v>1957</v>
      </c>
      <c r="AS1328" s="2">
        <f t="shared" si="231"/>
        <v>-99</v>
      </c>
      <c r="AT1328" s="31" t="s">
        <v>79</v>
      </c>
      <c r="AU1328" s="31" t="s">
        <v>50</v>
      </c>
      <c r="AV1328" s="31" t="s">
        <v>141</v>
      </c>
      <c r="AW1328" s="31" t="s">
        <v>86</v>
      </c>
      <c r="AX1328" s="31" t="s">
        <v>188</v>
      </c>
      <c r="AY1328" s="31" t="s">
        <v>68</v>
      </c>
      <c r="AZ1328" s="31" t="s">
        <v>64</v>
      </c>
      <c r="BA1328" s="31" t="s">
        <v>476</v>
      </c>
      <c r="BB1328" s="31" t="s">
        <v>50</v>
      </c>
      <c r="BC1328" s="31" t="s">
        <v>50</v>
      </c>
      <c r="BD1328" s="31" t="s">
        <v>50</v>
      </c>
      <c r="BE1328" s="31" t="s">
        <v>50</v>
      </c>
      <c r="BF1328" s="31" t="s">
        <v>50</v>
      </c>
    </row>
    <row r="1329" spans="1:58" ht="45" x14ac:dyDescent="0.25">
      <c r="A1329" s="31" t="s">
        <v>483</v>
      </c>
      <c r="B1329" s="31" t="s">
        <v>49</v>
      </c>
      <c r="C1329" s="32">
        <v>6</v>
      </c>
      <c r="D1329" s="31" t="s">
        <v>50</v>
      </c>
      <c r="E1329" s="31" t="s">
        <v>71</v>
      </c>
      <c r="F1329" s="31" t="s">
        <v>96</v>
      </c>
      <c r="G1329" s="31" t="s">
        <v>50</v>
      </c>
      <c r="H1329" s="31" t="s">
        <v>50</v>
      </c>
      <c r="I1329" s="31" t="s">
        <v>53</v>
      </c>
      <c r="J1329" s="31" t="s">
        <v>54</v>
      </c>
      <c r="K1329" s="31" t="s">
        <v>54</v>
      </c>
      <c r="L1329" s="31" t="s">
        <v>55</v>
      </c>
      <c r="M1329" s="31" t="s">
        <v>72</v>
      </c>
      <c r="N1329" s="31" t="s">
        <v>50</v>
      </c>
      <c r="O1329" s="31" t="s">
        <v>57</v>
      </c>
      <c r="P1329" s="31" t="s">
        <v>123</v>
      </c>
      <c r="Q1329" s="31" t="s">
        <v>115</v>
      </c>
      <c r="R1329" s="31" t="s">
        <v>58</v>
      </c>
      <c r="S1329" s="31" t="s">
        <v>58</v>
      </c>
      <c r="T1329" s="31" t="s">
        <v>60</v>
      </c>
      <c r="U1329" s="31" t="s">
        <v>60</v>
      </c>
      <c r="V1329" s="31" t="s">
        <v>60</v>
      </c>
      <c r="W1329" s="31" t="s">
        <v>50</v>
      </c>
      <c r="X1329" s="31" t="s">
        <v>50</v>
      </c>
      <c r="Y1329" s="31" t="s">
        <v>50</v>
      </c>
      <c r="Z1329" s="31" t="s">
        <v>62</v>
      </c>
      <c r="AA1329" s="31" t="s">
        <v>50</v>
      </c>
      <c r="AB1329" s="31" t="s">
        <v>50</v>
      </c>
      <c r="AC1329" s="31" t="s">
        <v>87</v>
      </c>
      <c r="AD1329" s="31" t="s">
        <v>72</v>
      </c>
      <c r="AE1329" s="2">
        <f t="shared" si="221"/>
        <v>35</v>
      </c>
      <c r="AF1329" s="31" t="s">
        <v>188</v>
      </c>
      <c r="AG1329" s="31" t="s">
        <v>76</v>
      </c>
      <c r="AH1329" s="31" t="s">
        <v>391</v>
      </c>
      <c r="AI1329" s="31" t="s">
        <v>488</v>
      </c>
      <c r="AJ1329" s="31">
        <f t="shared" si="222"/>
        <v>0</v>
      </c>
      <c r="AK1329" s="34">
        <f t="shared" si="223"/>
        <v>-99</v>
      </c>
      <c r="AL1329" s="30">
        <f t="shared" si="224"/>
        <v>-99</v>
      </c>
      <c r="AM1329" s="5">
        <f t="shared" si="228"/>
        <v>28.27</v>
      </c>
      <c r="AN1329" s="5">
        <f t="shared" si="229"/>
        <v>0</v>
      </c>
      <c r="AO1329" s="30">
        <f t="shared" si="230"/>
        <v>0</v>
      </c>
      <c r="AP1329" s="30">
        <f t="shared" si="225"/>
        <v>0</v>
      </c>
      <c r="AQ1329" t="str">
        <f t="shared" si="226"/>
        <v>2006 - 2009</v>
      </c>
      <c r="AR1329" s="2">
        <f t="shared" si="227"/>
        <v>2009</v>
      </c>
      <c r="AS1329" s="2">
        <f t="shared" si="231"/>
        <v>-99</v>
      </c>
      <c r="AT1329" s="31" t="s">
        <v>99</v>
      </c>
      <c r="AU1329" s="31" t="s">
        <v>50</v>
      </c>
      <c r="AV1329" s="31" t="s">
        <v>66</v>
      </c>
      <c r="AW1329" s="31" t="s">
        <v>57</v>
      </c>
      <c r="AX1329" s="31" t="s">
        <v>267</v>
      </c>
      <c r="AY1329" s="31" t="s">
        <v>68</v>
      </c>
      <c r="AZ1329" s="31" t="s">
        <v>391</v>
      </c>
      <c r="BA1329" s="31" t="s">
        <v>488</v>
      </c>
      <c r="BB1329" s="31" t="s">
        <v>67</v>
      </c>
      <c r="BC1329" s="31" t="s">
        <v>129</v>
      </c>
      <c r="BD1329" s="31" t="s">
        <v>50</v>
      </c>
      <c r="BE1329" s="31" t="s">
        <v>50</v>
      </c>
      <c r="BF1329" s="31" t="s">
        <v>50</v>
      </c>
    </row>
    <row r="1330" spans="1:58" ht="45" x14ac:dyDescent="0.25">
      <c r="A1330" s="31" t="s">
        <v>1269</v>
      </c>
      <c r="B1330" s="31" t="s">
        <v>49</v>
      </c>
      <c r="C1330" s="32">
        <v>1</v>
      </c>
      <c r="D1330" s="31" t="s">
        <v>50</v>
      </c>
      <c r="E1330" s="31" t="s">
        <v>84</v>
      </c>
      <c r="F1330" s="31" t="s">
        <v>85</v>
      </c>
      <c r="G1330" s="31" t="s">
        <v>50</v>
      </c>
      <c r="H1330" s="31" t="s">
        <v>50</v>
      </c>
      <c r="I1330" s="31" t="s">
        <v>53</v>
      </c>
      <c r="J1330" s="31" t="s">
        <v>54</v>
      </c>
      <c r="K1330" s="31" t="s">
        <v>54</v>
      </c>
      <c r="L1330" s="31" t="s">
        <v>55</v>
      </c>
      <c r="M1330" s="31" t="s">
        <v>84</v>
      </c>
      <c r="N1330" s="31" t="s">
        <v>50</v>
      </c>
      <c r="O1330" s="31" t="s">
        <v>66</v>
      </c>
      <c r="P1330" s="31" t="s">
        <v>50</v>
      </c>
      <c r="Q1330" s="31" t="s">
        <v>258</v>
      </c>
      <c r="R1330" s="31" t="s">
        <v>58</v>
      </c>
      <c r="S1330" s="31" t="s">
        <v>53</v>
      </c>
      <c r="T1330" s="31" t="s">
        <v>60</v>
      </c>
      <c r="U1330" s="31" t="s">
        <v>60</v>
      </c>
      <c r="V1330" s="31" t="s">
        <v>60</v>
      </c>
      <c r="W1330" s="31" t="s">
        <v>50</v>
      </c>
      <c r="X1330" s="31" t="s">
        <v>50</v>
      </c>
      <c r="Y1330" s="31" t="s">
        <v>50</v>
      </c>
      <c r="Z1330" s="31" t="s">
        <v>62</v>
      </c>
      <c r="AA1330" s="31" t="s">
        <v>50</v>
      </c>
      <c r="AB1330" s="31" t="s">
        <v>50</v>
      </c>
      <c r="AC1330" s="31" t="s">
        <v>87</v>
      </c>
      <c r="AD1330" s="31" t="s">
        <v>72</v>
      </c>
      <c r="AE1330" s="2">
        <f t="shared" si="221"/>
        <v>35</v>
      </c>
      <c r="AF1330" s="31" t="s">
        <v>188</v>
      </c>
      <c r="AG1330" s="31" t="s">
        <v>76</v>
      </c>
      <c r="AH1330" s="31" t="s">
        <v>275</v>
      </c>
      <c r="AI1330" s="31" t="s">
        <v>1270</v>
      </c>
      <c r="AJ1330" s="31">
        <f t="shared" si="222"/>
        <v>4</v>
      </c>
      <c r="AK1330" s="34">
        <f t="shared" si="223"/>
        <v>19</v>
      </c>
      <c r="AL1330" s="30">
        <f t="shared" si="224"/>
        <v>19</v>
      </c>
      <c r="AM1330" s="5">
        <f t="shared" si="228"/>
        <v>52.3</v>
      </c>
      <c r="AN1330" s="5">
        <f t="shared" si="229"/>
        <v>140</v>
      </c>
      <c r="AO1330" s="30">
        <f t="shared" si="230"/>
        <v>1358</v>
      </c>
      <c r="AP1330" s="30">
        <f t="shared" si="225"/>
        <v>1358</v>
      </c>
      <c r="AQ1330" t="str">
        <f t="shared" si="226"/>
        <v>Before 1978</v>
      </c>
      <c r="AR1330" s="2">
        <f t="shared" si="227"/>
        <v>1965</v>
      </c>
      <c r="AS1330" s="2">
        <f t="shared" si="231"/>
        <v>9.6999999999999993</v>
      </c>
      <c r="AT1330" s="31" t="s">
        <v>50</v>
      </c>
      <c r="AU1330" s="31" t="s">
        <v>140</v>
      </c>
      <c r="AV1330" s="31" t="s">
        <v>141</v>
      </c>
      <c r="AW1330" s="31" t="s">
        <v>86</v>
      </c>
      <c r="AX1330" s="31" t="s">
        <v>188</v>
      </c>
      <c r="AY1330" s="31" t="s">
        <v>68</v>
      </c>
      <c r="AZ1330" s="31" t="s">
        <v>275</v>
      </c>
      <c r="BA1330" s="31" t="s">
        <v>1270</v>
      </c>
      <c r="BB1330" s="31" t="s">
        <v>1271</v>
      </c>
      <c r="BC1330" s="31" t="s">
        <v>173</v>
      </c>
      <c r="BD1330" s="31" t="s">
        <v>50</v>
      </c>
      <c r="BE1330" s="31" t="s">
        <v>50</v>
      </c>
      <c r="BF1330" s="31" t="s">
        <v>50</v>
      </c>
    </row>
    <row r="1331" spans="1:58" ht="45" x14ac:dyDescent="0.25">
      <c r="A1331" s="31" t="s">
        <v>708</v>
      </c>
      <c r="B1331" s="31" t="s">
        <v>49</v>
      </c>
      <c r="C1331" s="32">
        <v>3</v>
      </c>
      <c r="D1331" s="31" t="s">
        <v>50</v>
      </c>
      <c r="E1331" s="31" t="s">
        <v>92</v>
      </c>
      <c r="F1331" s="31" t="s">
        <v>99</v>
      </c>
      <c r="G1331" s="31" t="s">
        <v>116</v>
      </c>
      <c r="H1331" s="31" t="s">
        <v>486</v>
      </c>
      <c r="I1331" s="31" t="s">
        <v>97</v>
      </c>
      <c r="J1331" s="31" t="s">
        <v>54</v>
      </c>
      <c r="K1331" s="31" t="s">
        <v>54</v>
      </c>
      <c r="L1331" s="31" t="s">
        <v>55</v>
      </c>
      <c r="M1331" s="31" t="s">
        <v>72</v>
      </c>
      <c r="N1331" s="31" t="s">
        <v>50</v>
      </c>
      <c r="O1331" s="31" t="s">
        <v>57</v>
      </c>
      <c r="P1331" s="31" t="s">
        <v>50</v>
      </c>
      <c r="Q1331" s="31" t="s">
        <v>50</v>
      </c>
      <c r="R1331" s="31" t="s">
        <v>74</v>
      </c>
      <c r="S1331" s="31" t="s">
        <v>59</v>
      </c>
      <c r="T1331" s="31" t="s">
        <v>60</v>
      </c>
      <c r="U1331" s="31" t="s">
        <v>60</v>
      </c>
      <c r="V1331" s="31" t="s">
        <v>66</v>
      </c>
      <c r="W1331" s="31" t="s">
        <v>50</v>
      </c>
      <c r="X1331" s="31" t="s">
        <v>161</v>
      </c>
      <c r="Y1331" s="31" t="s">
        <v>50</v>
      </c>
      <c r="Z1331" s="31" t="s">
        <v>62</v>
      </c>
      <c r="AA1331" s="31" t="s">
        <v>50</v>
      </c>
      <c r="AB1331" s="31" t="s">
        <v>50</v>
      </c>
      <c r="AC1331" s="31" t="s">
        <v>63</v>
      </c>
      <c r="AD1331" s="31" t="s">
        <v>72</v>
      </c>
      <c r="AE1331" s="2">
        <f t="shared" si="221"/>
        <v>35</v>
      </c>
      <c r="AF1331" s="31" t="s">
        <v>188</v>
      </c>
      <c r="AG1331" s="31" t="s">
        <v>76</v>
      </c>
      <c r="AH1331" s="31" t="s">
        <v>64</v>
      </c>
      <c r="AI1331" s="31" t="s">
        <v>710</v>
      </c>
      <c r="AJ1331" s="31">
        <f t="shared" si="222"/>
        <v>0</v>
      </c>
      <c r="AK1331" s="34">
        <f t="shared" si="223"/>
        <v>-99</v>
      </c>
      <c r="AL1331" s="30">
        <f t="shared" si="224"/>
        <v>-99</v>
      </c>
      <c r="AM1331" s="5">
        <f t="shared" si="228"/>
        <v>421.81</v>
      </c>
      <c r="AN1331" s="5">
        <f t="shared" si="229"/>
        <v>0</v>
      </c>
      <c r="AO1331" s="30">
        <f t="shared" si="230"/>
        <v>0</v>
      </c>
      <c r="AP1331" s="30">
        <f t="shared" si="225"/>
        <v>0</v>
      </c>
      <c r="AQ1331" t="str">
        <f t="shared" si="226"/>
        <v>1978 - 1992</v>
      </c>
      <c r="AR1331" s="2">
        <f t="shared" si="227"/>
        <v>1980</v>
      </c>
      <c r="AS1331" s="2">
        <f t="shared" si="231"/>
        <v>-99</v>
      </c>
      <c r="AT1331" s="31" t="s">
        <v>79</v>
      </c>
      <c r="AU1331" s="31" t="s">
        <v>50</v>
      </c>
      <c r="AV1331" s="31" t="s">
        <v>141</v>
      </c>
      <c r="AW1331" s="31" t="s">
        <v>86</v>
      </c>
      <c r="AX1331" s="31" t="s">
        <v>188</v>
      </c>
      <c r="AY1331" s="31" t="s">
        <v>68</v>
      </c>
      <c r="AZ1331" s="31" t="s">
        <v>64</v>
      </c>
      <c r="BA1331" s="31" t="s">
        <v>710</v>
      </c>
      <c r="BB1331" s="31" t="s">
        <v>158</v>
      </c>
      <c r="BC1331" s="31" t="s">
        <v>59</v>
      </c>
      <c r="BD1331" s="31" t="s">
        <v>50</v>
      </c>
      <c r="BE1331" s="31" t="s">
        <v>50</v>
      </c>
      <c r="BF1331" s="31" t="s">
        <v>50</v>
      </c>
    </row>
    <row r="1332" spans="1:58" ht="45" x14ac:dyDescent="0.25">
      <c r="A1332" s="31" t="s">
        <v>725</v>
      </c>
      <c r="B1332" s="31" t="s">
        <v>49</v>
      </c>
      <c r="C1332" s="32">
        <v>5</v>
      </c>
      <c r="D1332" s="31" t="s">
        <v>50</v>
      </c>
      <c r="E1332" s="31" t="s">
        <v>72</v>
      </c>
      <c r="F1332" s="31" t="s">
        <v>51</v>
      </c>
      <c r="G1332" s="31" t="s">
        <v>50</v>
      </c>
      <c r="H1332" s="31" t="s">
        <v>50</v>
      </c>
      <c r="I1332" s="31" t="s">
        <v>53</v>
      </c>
      <c r="J1332" s="31" t="s">
        <v>54</v>
      </c>
      <c r="K1332" s="31" t="s">
        <v>54</v>
      </c>
      <c r="L1332" s="31" t="s">
        <v>55</v>
      </c>
      <c r="M1332" s="31" t="s">
        <v>72</v>
      </c>
      <c r="N1332" s="31" t="s">
        <v>50</v>
      </c>
      <c r="O1332" s="31" t="s">
        <v>57</v>
      </c>
      <c r="P1332" s="31" t="s">
        <v>50</v>
      </c>
      <c r="Q1332" s="31" t="s">
        <v>50</v>
      </c>
      <c r="R1332" s="31" t="s">
        <v>74</v>
      </c>
      <c r="S1332" s="31" t="s">
        <v>59</v>
      </c>
      <c r="T1332" s="31" t="s">
        <v>50</v>
      </c>
      <c r="U1332" s="31" t="s">
        <v>50</v>
      </c>
      <c r="V1332" s="31" t="s">
        <v>86</v>
      </c>
      <c r="W1332" s="31" t="s">
        <v>50</v>
      </c>
      <c r="X1332" s="31" t="s">
        <v>50</v>
      </c>
      <c r="Y1332" s="31" t="s">
        <v>54</v>
      </c>
      <c r="Z1332" s="31" t="s">
        <v>62</v>
      </c>
      <c r="AA1332" s="31" t="s">
        <v>50</v>
      </c>
      <c r="AB1332" s="31" t="s">
        <v>50</v>
      </c>
      <c r="AC1332" s="31" t="s">
        <v>87</v>
      </c>
      <c r="AD1332" s="31" t="s">
        <v>50</v>
      </c>
      <c r="AE1332" s="2">
        <f t="shared" si="221"/>
        <v>35</v>
      </c>
      <c r="AF1332" s="31" t="s">
        <v>188</v>
      </c>
      <c r="AG1332" s="31" t="s">
        <v>76</v>
      </c>
      <c r="AH1332" s="31" t="s">
        <v>152</v>
      </c>
      <c r="AI1332" s="31" t="s">
        <v>12477</v>
      </c>
      <c r="AJ1332" s="31">
        <f t="shared" si="222"/>
        <v>0</v>
      </c>
      <c r="AK1332" s="34">
        <f t="shared" si="223"/>
        <v>-99</v>
      </c>
      <c r="AL1332" s="30">
        <f t="shared" si="224"/>
        <v>-99</v>
      </c>
      <c r="AM1332" s="5">
        <f t="shared" si="228"/>
        <v>105.88</v>
      </c>
      <c r="AN1332" s="5">
        <f t="shared" si="229"/>
        <v>0</v>
      </c>
      <c r="AO1332" s="30">
        <f t="shared" si="230"/>
        <v>0</v>
      </c>
      <c r="AP1332" s="30">
        <f t="shared" si="225"/>
        <v>0</v>
      </c>
      <c r="AQ1332" t="str">
        <f t="shared" si="226"/>
        <v>1978 - 1992</v>
      </c>
      <c r="AR1332" s="2">
        <f t="shared" si="227"/>
        <v>1987</v>
      </c>
      <c r="AS1332" s="2">
        <f t="shared" si="231"/>
        <v>-99</v>
      </c>
      <c r="AT1332" s="31" t="s">
        <v>50</v>
      </c>
      <c r="AU1332" s="31" t="s">
        <v>50</v>
      </c>
      <c r="AV1332" s="31" t="s">
        <v>141</v>
      </c>
      <c r="AW1332" s="31" t="s">
        <v>86</v>
      </c>
      <c r="AX1332" s="31" t="s">
        <v>584</v>
      </c>
      <c r="AY1332" s="31" t="s">
        <v>68</v>
      </c>
      <c r="AZ1332" s="31" t="s">
        <v>152</v>
      </c>
      <c r="BA1332" s="31" t="s">
        <v>12477</v>
      </c>
      <c r="BB1332" s="31" t="s">
        <v>50</v>
      </c>
      <c r="BC1332" s="31" t="s">
        <v>50</v>
      </c>
      <c r="BD1332" s="31" t="s">
        <v>50</v>
      </c>
      <c r="BE1332" s="31" t="s">
        <v>50</v>
      </c>
      <c r="BF1332" s="31" t="s">
        <v>50</v>
      </c>
    </row>
    <row r="1333" spans="1:58" ht="45" x14ac:dyDescent="0.25">
      <c r="A1333" s="31" t="s">
        <v>874</v>
      </c>
      <c r="B1333" s="31" t="s">
        <v>49</v>
      </c>
      <c r="C1333" s="32">
        <v>5</v>
      </c>
      <c r="D1333" s="31" t="s">
        <v>50</v>
      </c>
      <c r="E1333" s="31" t="s">
        <v>194</v>
      </c>
      <c r="F1333" s="31" t="s">
        <v>92</v>
      </c>
      <c r="G1333" s="31" t="s">
        <v>99</v>
      </c>
      <c r="H1333" s="31" t="s">
        <v>102</v>
      </c>
      <c r="I1333" s="31" t="s">
        <v>53</v>
      </c>
      <c r="J1333" s="31" t="s">
        <v>54</v>
      </c>
      <c r="K1333" s="31" t="s">
        <v>54</v>
      </c>
      <c r="L1333" s="31" t="s">
        <v>55</v>
      </c>
      <c r="M1333" s="31" t="s">
        <v>72</v>
      </c>
      <c r="N1333" s="31" t="s">
        <v>60</v>
      </c>
      <c r="O1333" s="31" t="s">
        <v>57</v>
      </c>
      <c r="P1333" s="31" t="s">
        <v>50</v>
      </c>
      <c r="Q1333" s="31" t="s">
        <v>98</v>
      </c>
      <c r="R1333" s="31" t="s">
        <v>74</v>
      </c>
      <c r="S1333" s="31" t="s">
        <v>59</v>
      </c>
      <c r="T1333" s="31" t="s">
        <v>60</v>
      </c>
      <c r="U1333" s="31" t="s">
        <v>60</v>
      </c>
      <c r="V1333" s="31" t="s">
        <v>66</v>
      </c>
      <c r="W1333" s="31" t="s">
        <v>50</v>
      </c>
      <c r="X1333" s="31" t="s">
        <v>463</v>
      </c>
      <c r="Y1333" s="31" t="s">
        <v>60</v>
      </c>
      <c r="Z1333" s="31" t="s">
        <v>62</v>
      </c>
      <c r="AA1333" s="31" t="s">
        <v>50</v>
      </c>
      <c r="AB1333" s="31" t="s">
        <v>50</v>
      </c>
      <c r="AC1333" s="31" t="s">
        <v>63</v>
      </c>
      <c r="AD1333" s="31" t="s">
        <v>72</v>
      </c>
      <c r="AE1333" s="2">
        <f t="shared" si="221"/>
        <v>35</v>
      </c>
      <c r="AF1333" s="31" t="s">
        <v>188</v>
      </c>
      <c r="AG1333" s="31" t="s">
        <v>76</v>
      </c>
      <c r="AH1333" s="31" t="s">
        <v>152</v>
      </c>
      <c r="AI1333" s="31" t="s">
        <v>881</v>
      </c>
      <c r="AJ1333" s="31">
        <f t="shared" si="222"/>
        <v>0</v>
      </c>
      <c r="AK1333" s="34">
        <f t="shared" si="223"/>
        <v>-99</v>
      </c>
      <c r="AL1333" s="30">
        <f t="shared" si="224"/>
        <v>-99</v>
      </c>
      <c r="AM1333" s="5">
        <f t="shared" si="228"/>
        <v>20.16</v>
      </c>
      <c r="AN1333" s="5">
        <f t="shared" si="229"/>
        <v>0</v>
      </c>
      <c r="AO1333" s="30">
        <f t="shared" si="230"/>
        <v>0</v>
      </c>
      <c r="AP1333" s="30">
        <f t="shared" si="225"/>
        <v>0</v>
      </c>
      <c r="AQ1333" t="str">
        <f t="shared" si="226"/>
        <v>1978 - 1992</v>
      </c>
      <c r="AR1333" s="2">
        <f t="shared" si="227"/>
        <v>1978</v>
      </c>
      <c r="AS1333" s="2">
        <f t="shared" si="231"/>
        <v>-99</v>
      </c>
      <c r="AT1333" s="31" t="s">
        <v>79</v>
      </c>
      <c r="AU1333" s="31" t="s">
        <v>50</v>
      </c>
      <c r="AV1333" s="31" t="s">
        <v>141</v>
      </c>
      <c r="AW1333" s="31" t="s">
        <v>86</v>
      </c>
      <c r="AX1333" s="31" t="s">
        <v>188</v>
      </c>
      <c r="AY1333" s="31" t="s">
        <v>68</v>
      </c>
      <c r="AZ1333" s="31" t="s">
        <v>152</v>
      </c>
      <c r="BA1333" s="31" t="s">
        <v>881</v>
      </c>
      <c r="BB1333" s="31" t="s">
        <v>158</v>
      </c>
      <c r="BC1333" s="31" t="s">
        <v>59</v>
      </c>
      <c r="BD1333" s="31" t="s">
        <v>50</v>
      </c>
      <c r="BE1333" s="31" t="s">
        <v>50</v>
      </c>
      <c r="BF1333" s="31" t="s">
        <v>50</v>
      </c>
    </row>
    <row r="1334" spans="1:58" ht="45" x14ac:dyDescent="0.25">
      <c r="A1334" s="31" t="s">
        <v>315</v>
      </c>
      <c r="B1334" s="31" t="s">
        <v>49</v>
      </c>
      <c r="C1334" s="32">
        <v>2</v>
      </c>
      <c r="D1334" s="31" t="s">
        <v>50</v>
      </c>
      <c r="E1334" s="31" t="s">
        <v>70</v>
      </c>
      <c r="F1334" s="31" t="s">
        <v>71</v>
      </c>
      <c r="G1334" s="31" t="s">
        <v>96</v>
      </c>
      <c r="H1334" s="31" t="s">
        <v>194</v>
      </c>
      <c r="I1334" s="31" t="s">
        <v>53</v>
      </c>
      <c r="J1334" s="31" t="s">
        <v>54</v>
      </c>
      <c r="K1334" s="31" t="s">
        <v>54</v>
      </c>
      <c r="L1334" s="31" t="s">
        <v>55</v>
      </c>
      <c r="M1334" s="31" t="s">
        <v>51</v>
      </c>
      <c r="N1334" s="31" t="s">
        <v>56</v>
      </c>
      <c r="O1334" s="31" t="s">
        <v>66</v>
      </c>
      <c r="P1334" s="31" t="s">
        <v>115</v>
      </c>
      <c r="Q1334" s="31" t="s">
        <v>50</v>
      </c>
      <c r="R1334" s="31" t="s">
        <v>74</v>
      </c>
      <c r="S1334" s="31" t="s">
        <v>59</v>
      </c>
      <c r="T1334" s="31" t="s">
        <v>60</v>
      </c>
      <c r="U1334" s="31" t="s">
        <v>60</v>
      </c>
      <c r="V1334" s="31" t="s">
        <v>60</v>
      </c>
      <c r="W1334" s="31" t="s">
        <v>50</v>
      </c>
      <c r="X1334" s="31" t="s">
        <v>50</v>
      </c>
      <c r="Y1334" s="31" t="s">
        <v>50</v>
      </c>
      <c r="Z1334" s="31" t="s">
        <v>62</v>
      </c>
      <c r="AA1334" s="31" t="s">
        <v>50</v>
      </c>
      <c r="AB1334" s="31" t="s">
        <v>50</v>
      </c>
      <c r="AC1334" s="31" t="s">
        <v>63</v>
      </c>
      <c r="AD1334" s="31" t="s">
        <v>72</v>
      </c>
      <c r="AE1334" s="2">
        <f t="shared" si="221"/>
        <v>34.4</v>
      </c>
      <c r="AF1334" s="31" t="s">
        <v>316</v>
      </c>
      <c r="AG1334" s="31" t="s">
        <v>76</v>
      </c>
      <c r="AH1334" s="31" t="s">
        <v>152</v>
      </c>
      <c r="AI1334" s="31" t="s">
        <v>317</v>
      </c>
      <c r="AJ1334" s="31">
        <f t="shared" si="222"/>
        <v>0</v>
      </c>
      <c r="AK1334" s="34">
        <f t="shared" si="223"/>
        <v>-99</v>
      </c>
      <c r="AL1334" s="30">
        <f t="shared" si="224"/>
        <v>-99</v>
      </c>
      <c r="AM1334" s="5">
        <f t="shared" si="228"/>
        <v>151.91999999999999</v>
      </c>
      <c r="AN1334" s="5">
        <f t="shared" si="229"/>
        <v>0</v>
      </c>
      <c r="AO1334" s="30">
        <f t="shared" si="230"/>
        <v>0</v>
      </c>
      <c r="AP1334" s="30">
        <f t="shared" si="225"/>
        <v>0</v>
      </c>
      <c r="AQ1334" t="str">
        <f t="shared" si="226"/>
        <v>Before 1978</v>
      </c>
      <c r="AR1334" s="2">
        <f t="shared" si="227"/>
        <v>1941</v>
      </c>
      <c r="AS1334" s="2">
        <f t="shared" si="231"/>
        <v>-99</v>
      </c>
      <c r="AT1334" s="31" t="s">
        <v>99</v>
      </c>
      <c r="AU1334" s="31" t="s">
        <v>50</v>
      </c>
      <c r="AV1334" s="31" t="s">
        <v>66</v>
      </c>
      <c r="AW1334" s="31" t="s">
        <v>57</v>
      </c>
      <c r="AX1334" s="31" t="s">
        <v>50</v>
      </c>
      <c r="AY1334" s="31" t="s">
        <v>50</v>
      </c>
      <c r="AZ1334" s="31" t="s">
        <v>152</v>
      </c>
      <c r="BA1334" s="31" t="s">
        <v>317</v>
      </c>
      <c r="BB1334" s="31" t="s">
        <v>318</v>
      </c>
      <c r="BC1334" s="31" t="s">
        <v>129</v>
      </c>
      <c r="BD1334" s="31" t="s">
        <v>50</v>
      </c>
      <c r="BE1334" s="31" t="s">
        <v>50</v>
      </c>
      <c r="BF1334" s="31" t="s">
        <v>50</v>
      </c>
    </row>
    <row r="1335" spans="1:58" ht="45" x14ac:dyDescent="0.25">
      <c r="A1335" s="31" t="s">
        <v>514</v>
      </c>
      <c r="B1335" s="31" t="s">
        <v>49</v>
      </c>
      <c r="C1335" s="32">
        <v>1</v>
      </c>
      <c r="D1335" s="31" t="s">
        <v>50</v>
      </c>
      <c r="E1335" s="31" t="s">
        <v>96</v>
      </c>
      <c r="F1335" s="31" t="s">
        <v>194</v>
      </c>
      <c r="G1335" s="31" t="s">
        <v>50</v>
      </c>
      <c r="H1335" s="31" t="s">
        <v>50</v>
      </c>
      <c r="I1335" s="31" t="s">
        <v>53</v>
      </c>
      <c r="J1335" s="31" t="s">
        <v>54</v>
      </c>
      <c r="K1335" s="31" t="s">
        <v>54</v>
      </c>
      <c r="L1335" s="31" t="s">
        <v>55</v>
      </c>
      <c r="M1335" s="31" t="s">
        <v>51</v>
      </c>
      <c r="N1335" s="31" t="s">
        <v>50</v>
      </c>
      <c r="O1335" s="31" t="s">
        <v>57</v>
      </c>
      <c r="P1335" s="31" t="s">
        <v>50</v>
      </c>
      <c r="Q1335" s="31" t="s">
        <v>50</v>
      </c>
      <c r="R1335" s="31" t="s">
        <v>58</v>
      </c>
      <c r="S1335" s="31" t="s">
        <v>59</v>
      </c>
      <c r="T1335" s="31" t="s">
        <v>60</v>
      </c>
      <c r="U1335" s="31" t="s">
        <v>60</v>
      </c>
      <c r="V1335" s="31" t="s">
        <v>86</v>
      </c>
      <c r="W1335" s="31" t="s">
        <v>50</v>
      </c>
      <c r="X1335" s="31" t="s">
        <v>50</v>
      </c>
      <c r="Y1335" s="31" t="s">
        <v>54</v>
      </c>
      <c r="Z1335" s="31" t="s">
        <v>62</v>
      </c>
      <c r="AA1335" s="31" t="s">
        <v>50</v>
      </c>
      <c r="AB1335" s="31" t="s">
        <v>50</v>
      </c>
      <c r="AC1335" s="31" t="s">
        <v>63</v>
      </c>
      <c r="AD1335" s="31" t="s">
        <v>72</v>
      </c>
      <c r="AE1335" s="2">
        <f t="shared" si="221"/>
        <v>34.4</v>
      </c>
      <c r="AF1335" s="31" t="s">
        <v>316</v>
      </c>
      <c r="AG1335" s="31" t="s">
        <v>76</v>
      </c>
      <c r="AH1335" s="31" t="s">
        <v>152</v>
      </c>
      <c r="AI1335" s="31" t="s">
        <v>515</v>
      </c>
      <c r="AJ1335" s="31">
        <f t="shared" si="222"/>
        <v>0</v>
      </c>
      <c r="AK1335" s="34">
        <f t="shared" si="223"/>
        <v>-99</v>
      </c>
      <c r="AL1335" s="30">
        <f t="shared" si="224"/>
        <v>-99</v>
      </c>
      <c r="AM1335" s="5">
        <f t="shared" si="228"/>
        <v>37.44</v>
      </c>
      <c r="AN1335" s="5">
        <f t="shared" si="229"/>
        <v>0</v>
      </c>
      <c r="AO1335" s="30">
        <f t="shared" si="230"/>
        <v>0</v>
      </c>
      <c r="AP1335" s="30">
        <f t="shared" si="225"/>
        <v>0</v>
      </c>
      <c r="AQ1335" t="str">
        <f t="shared" si="226"/>
        <v>1978 - 1992</v>
      </c>
      <c r="AR1335" s="2">
        <f t="shared" si="227"/>
        <v>1990</v>
      </c>
      <c r="AS1335" s="2">
        <f t="shared" si="231"/>
        <v>-99</v>
      </c>
      <c r="AT1335" s="31" t="s">
        <v>99</v>
      </c>
      <c r="AU1335" s="31" t="s">
        <v>50</v>
      </c>
      <c r="AV1335" s="31" t="s">
        <v>66</v>
      </c>
      <c r="AW1335" s="31" t="s">
        <v>57</v>
      </c>
      <c r="AX1335" s="31" t="s">
        <v>267</v>
      </c>
      <c r="AY1335" s="31" t="s">
        <v>68</v>
      </c>
      <c r="AZ1335" s="31" t="s">
        <v>152</v>
      </c>
      <c r="BA1335" s="31" t="s">
        <v>515</v>
      </c>
      <c r="BB1335" s="31" t="s">
        <v>318</v>
      </c>
      <c r="BC1335" s="31" t="s">
        <v>129</v>
      </c>
      <c r="BD1335" s="31" t="s">
        <v>50</v>
      </c>
      <c r="BE1335" s="31" t="s">
        <v>50</v>
      </c>
      <c r="BF1335" s="31" t="s">
        <v>50</v>
      </c>
    </row>
    <row r="1336" spans="1:58" ht="45" x14ac:dyDescent="0.25">
      <c r="A1336" s="31" t="s">
        <v>264</v>
      </c>
      <c r="B1336" s="31" t="s">
        <v>49</v>
      </c>
      <c r="C1336" s="32">
        <v>2</v>
      </c>
      <c r="D1336" s="31" t="s">
        <v>50</v>
      </c>
      <c r="E1336" s="31" t="s">
        <v>51</v>
      </c>
      <c r="F1336" s="31" t="s">
        <v>52</v>
      </c>
      <c r="G1336" s="31" t="s">
        <v>50</v>
      </c>
      <c r="H1336" s="31" t="s">
        <v>50</v>
      </c>
      <c r="I1336" s="31" t="s">
        <v>53</v>
      </c>
      <c r="J1336" s="31" t="s">
        <v>54</v>
      </c>
      <c r="K1336" s="31" t="s">
        <v>54</v>
      </c>
      <c r="L1336" s="31" t="s">
        <v>55</v>
      </c>
      <c r="M1336" s="31" t="s">
        <v>72</v>
      </c>
      <c r="N1336" s="31" t="s">
        <v>50</v>
      </c>
      <c r="O1336" s="31" t="s">
        <v>57</v>
      </c>
      <c r="P1336" s="31" t="s">
        <v>50</v>
      </c>
      <c r="Q1336" s="31" t="s">
        <v>50</v>
      </c>
      <c r="R1336" s="31" t="s">
        <v>58</v>
      </c>
      <c r="S1336" s="31" t="s">
        <v>59</v>
      </c>
      <c r="T1336" s="31" t="s">
        <v>60</v>
      </c>
      <c r="U1336" s="31" t="s">
        <v>60</v>
      </c>
      <c r="V1336" s="31" t="s">
        <v>60</v>
      </c>
      <c r="W1336" s="31" t="s">
        <v>50</v>
      </c>
      <c r="X1336" s="31" t="s">
        <v>50</v>
      </c>
      <c r="Y1336" s="31" t="s">
        <v>50</v>
      </c>
      <c r="Z1336" s="31" t="s">
        <v>62</v>
      </c>
      <c r="AA1336" s="31" t="s">
        <v>50</v>
      </c>
      <c r="AB1336" s="31" t="s">
        <v>50</v>
      </c>
      <c r="AC1336" s="31" t="s">
        <v>63</v>
      </c>
      <c r="AD1336" s="31" t="s">
        <v>72</v>
      </c>
      <c r="AE1336" s="2">
        <f t="shared" si="221"/>
        <v>34.299999999999997</v>
      </c>
      <c r="AF1336" s="31" t="s">
        <v>265</v>
      </c>
      <c r="AG1336" s="31" t="s">
        <v>76</v>
      </c>
      <c r="AH1336" s="31" t="s">
        <v>136</v>
      </c>
      <c r="AI1336" s="31" t="s">
        <v>266</v>
      </c>
      <c r="AJ1336" s="31">
        <f t="shared" si="222"/>
        <v>0</v>
      </c>
      <c r="AK1336" s="34">
        <f t="shared" si="223"/>
        <v>-99</v>
      </c>
      <c r="AL1336" s="30">
        <f t="shared" si="224"/>
        <v>-99</v>
      </c>
      <c r="AM1336" s="5">
        <f t="shared" si="228"/>
        <v>2727.19</v>
      </c>
      <c r="AN1336" s="5">
        <f t="shared" si="229"/>
        <v>0</v>
      </c>
      <c r="AO1336" s="30">
        <f t="shared" si="230"/>
        <v>0</v>
      </c>
      <c r="AP1336" s="30">
        <f t="shared" si="225"/>
        <v>0</v>
      </c>
      <c r="AQ1336" t="str">
        <f t="shared" si="226"/>
        <v>Before 1978</v>
      </c>
      <c r="AR1336" s="2">
        <f t="shared" si="227"/>
        <v>1970</v>
      </c>
      <c r="AS1336" s="2">
        <f t="shared" si="231"/>
        <v>-99</v>
      </c>
      <c r="AT1336" s="31" t="s">
        <v>99</v>
      </c>
      <c r="AU1336" s="31" t="s">
        <v>50</v>
      </c>
      <c r="AV1336" s="31" t="s">
        <v>66</v>
      </c>
      <c r="AW1336" s="31" t="s">
        <v>57</v>
      </c>
      <c r="AX1336" s="31" t="s">
        <v>267</v>
      </c>
      <c r="AY1336" s="31" t="s">
        <v>68</v>
      </c>
      <c r="AZ1336" s="31" t="s">
        <v>136</v>
      </c>
      <c r="BA1336" s="31" t="s">
        <v>266</v>
      </c>
      <c r="BB1336" s="31" t="s">
        <v>67</v>
      </c>
      <c r="BC1336" s="31" t="s">
        <v>53</v>
      </c>
      <c r="BD1336" s="31" t="s">
        <v>50</v>
      </c>
      <c r="BE1336" s="31" t="s">
        <v>50</v>
      </c>
      <c r="BF1336" s="31" t="s">
        <v>50</v>
      </c>
    </row>
    <row r="1337" spans="1:58" ht="45" x14ac:dyDescent="0.25">
      <c r="A1337" s="31" t="s">
        <v>558</v>
      </c>
      <c r="B1337" s="31" t="s">
        <v>49</v>
      </c>
      <c r="C1337" s="32">
        <v>5</v>
      </c>
      <c r="D1337" s="31" t="s">
        <v>50</v>
      </c>
      <c r="E1337" s="31" t="s">
        <v>161</v>
      </c>
      <c r="F1337" s="31" t="s">
        <v>245</v>
      </c>
      <c r="G1337" s="31" t="s">
        <v>50</v>
      </c>
      <c r="H1337" s="31" t="s">
        <v>50</v>
      </c>
      <c r="I1337" s="31" t="s">
        <v>1171</v>
      </c>
      <c r="J1337" s="31" t="s">
        <v>54</v>
      </c>
      <c r="K1337" s="31" t="s">
        <v>54</v>
      </c>
      <c r="L1337" s="31" t="s">
        <v>55</v>
      </c>
      <c r="M1337" s="31" t="s">
        <v>72</v>
      </c>
      <c r="N1337" s="31" t="s">
        <v>56</v>
      </c>
      <c r="O1337" s="31" t="s">
        <v>60</v>
      </c>
      <c r="P1337" s="31" t="s">
        <v>50</v>
      </c>
      <c r="Q1337" s="31" t="s">
        <v>98</v>
      </c>
      <c r="R1337" s="31" t="s">
        <v>74</v>
      </c>
      <c r="S1337" s="31" t="s">
        <v>59</v>
      </c>
      <c r="T1337" s="31" t="s">
        <v>50</v>
      </c>
      <c r="U1337" s="31" t="s">
        <v>50</v>
      </c>
      <c r="V1337" s="31" t="s">
        <v>60</v>
      </c>
      <c r="W1337" s="31" t="s">
        <v>50</v>
      </c>
      <c r="X1337" s="31" t="s">
        <v>50</v>
      </c>
      <c r="Y1337" s="31" t="s">
        <v>50</v>
      </c>
      <c r="Z1337" s="31" t="s">
        <v>62</v>
      </c>
      <c r="AA1337" s="31" t="s">
        <v>50</v>
      </c>
      <c r="AB1337" s="31" t="s">
        <v>50</v>
      </c>
      <c r="AC1337" s="31" t="s">
        <v>63</v>
      </c>
      <c r="AD1337" s="31" t="s">
        <v>72</v>
      </c>
      <c r="AE1337" s="2">
        <f t="shared" si="221"/>
        <v>34.200000000000003</v>
      </c>
      <c r="AF1337" s="31" t="s">
        <v>591</v>
      </c>
      <c r="AG1337" s="31" t="s">
        <v>76</v>
      </c>
      <c r="AH1337" s="31" t="s">
        <v>77</v>
      </c>
      <c r="AI1337" s="31" t="s">
        <v>1172</v>
      </c>
      <c r="AJ1337" s="31">
        <f t="shared" si="222"/>
        <v>1</v>
      </c>
      <c r="AK1337" s="34">
        <f t="shared" si="223"/>
        <v>2</v>
      </c>
      <c r="AL1337" s="30">
        <f t="shared" si="224"/>
        <v>2</v>
      </c>
      <c r="AM1337" s="5">
        <f t="shared" si="228"/>
        <v>23.12</v>
      </c>
      <c r="AN1337" s="5">
        <f t="shared" si="229"/>
        <v>34.200000000000003</v>
      </c>
      <c r="AO1337" s="30">
        <f t="shared" si="230"/>
        <v>451.44</v>
      </c>
      <c r="AP1337" s="30">
        <f t="shared" si="225"/>
        <v>451.44</v>
      </c>
      <c r="AQ1337" t="str">
        <f t="shared" si="226"/>
        <v>Before 1978</v>
      </c>
      <c r="AR1337" s="2">
        <f t="shared" si="227"/>
        <v>1966</v>
      </c>
      <c r="AS1337" s="2">
        <f t="shared" si="231"/>
        <v>13.2</v>
      </c>
      <c r="AT1337" s="31" t="s">
        <v>50</v>
      </c>
      <c r="AU1337" s="31" t="s">
        <v>80</v>
      </c>
      <c r="AV1337" s="31" t="s">
        <v>66</v>
      </c>
      <c r="AW1337" s="31" t="s">
        <v>57</v>
      </c>
      <c r="AX1337" s="31" t="s">
        <v>184</v>
      </c>
      <c r="AY1337" s="31" t="s">
        <v>68</v>
      </c>
      <c r="AZ1337" s="31" t="s">
        <v>77</v>
      </c>
      <c r="BA1337" s="31" t="s">
        <v>1172</v>
      </c>
      <c r="BB1337" s="31" t="s">
        <v>50</v>
      </c>
      <c r="BC1337" s="31" t="s">
        <v>50</v>
      </c>
      <c r="BD1337" s="31" t="s">
        <v>50</v>
      </c>
      <c r="BE1337" s="31" t="s">
        <v>50</v>
      </c>
      <c r="BF1337" s="31" t="s">
        <v>50</v>
      </c>
    </row>
    <row r="1338" spans="1:58" ht="45" x14ac:dyDescent="0.25">
      <c r="A1338" s="31" t="s">
        <v>590</v>
      </c>
      <c r="B1338" s="31" t="s">
        <v>49</v>
      </c>
      <c r="C1338" s="32">
        <v>5</v>
      </c>
      <c r="D1338" s="31" t="s">
        <v>50</v>
      </c>
      <c r="E1338" s="31" t="s">
        <v>85</v>
      </c>
      <c r="F1338" s="31" t="s">
        <v>70</v>
      </c>
      <c r="G1338" s="31" t="s">
        <v>50</v>
      </c>
      <c r="H1338" s="31" t="s">
        <v>50</v>
      </c>
      <c r="I1338" s="31" t="s">
        <v>53</v>
      </c>
      <c r="J1338" s="31" t="s">
        <v>54</v>
      </c>
      <c r="K1338" s="31" t="s">
        <v>54</v>
      </c>
      <c r="L1338" s="31" t="s">
        <v>55</v>
      </c>
      <c r="M1338" s="31" t="s">
        <v>72</v>
      </c>
      <c r="N1338" s="31" t="s">
        <v>56</v>
      </c>
      <c r="O1338" s="31" t="s">
        <v>60</v>
      </c>
      <c r="P1338" s="31" t="s">
        <v>50</v>
      </c>
      <c r="Q1338" s="31" t="s">
        <v>107</v>
      </c>
      <c r="R1338" s="31" t="s">
        <v>74</v>
      </c>
      <c r="S1338" s="31" t="s">
        <v>59</v>
      </c>
      <c r="T1338" s="31" t="s">
        <v>50</v>
      </c>
      <c r="U1338" s="31" t="s">
        <v>50</v>
      </c>
      <c r="V1338" s="31" t="s">
        <v>60</v>
      </c>
      <c r="W1338" s="31" t="s">
        <v>50</v>
      </c>
      <c r="X1338" s="31" t="s">
        <v>50</v>
      </c>
      <c r="Y1338" s="31" t="s">
        <v>50</v>
      </c>
      <c r="Z1338" s="31" t="s">
        <v>62</v>
      </c>
      <c r="AA1338" s="31" t="s">
        <v>50</v>
      </c>
      <c r="AB1338" s="31" t="s">
        <v>50</v>
      </c>
      <c r="AC1338" s="31" t="s">
        <v>63</v>
      </c>
      <c r="AD1338" s="31" t="s">
        <v>72</v>
      </c>
      <c r="AE1338" s="2">
        <f t="shared" si="221"/>
        <v>34.200000000000003</v>
      </c>
      <c r="AF1338" s="31" t="s">
        <v>591</v>
      </c>
      <c r="AG1338" s="31" t="s">
        <v>76</v>
      </c>
      <c r="AH1338" s="31" t="s">
        <v>77</v>
      </c>
      <c r="AI1338" s="31" t="s">
        <v>592</v>
      </c>
      <c r="AJ1338" s="31">
        <f t="shared" si="222"/>
        <v>1</v>
      </c>
      <c r="AK1338" s="34">
        <f t="shared" si="223"/>
        <v>3</v>
      </c>
      <c r="AL1338" s="30">
        <f t="shared" si="224"/>
        <v>3</v>
      </c>
      <c r="AM1338" s="5">
        <f t="shared" si="228"/>
        <v>158.74</v>
      </c>
      <c r="AN1338" s="5">
        <f t="shared" si="229"/>
        <v>34.200000000000003</v>
      </c>
      <c r="AO1338" s="30">
        <f t="shared" si="230"/>
        <v>451.44</v>
      </c>
      <c r="AP1338" s="30">
        <f t="shared" si="225"/>
        <v>451.44</v>
      </c>
      <c r="AQ1338" t="str">
        <f t="shared" si="226"/>
        <v>1978 - 1992</v>
      </c>
      <c r="AR1338" s="2">
        <f t="shared" si="227"/>
        <v>1979</v>
      </c>
      <c r="AS1338" s="2">
        <f t="shared" si="231"/>
        <v>13.2</v>
      </c>
      <c r="AT1338" s="31" t="s">
        <v>308</v>
      </c>
      <c r="AU1338" s="31" t="s">
        <v>80</v>
      </c>
      <c r="AV1338" s="31" t="s">
        <v>66</v>
      </c>
      <c r="AW1338" s="31" t="s">
        <v>57</v>
      </c>
      <c r="AX1338" s="31" t="s">
        <v>184</v>
      </c>
      <c r="AY1338" s="31" t="s">
        <v>68</v>
      </c>
      <c r="AZ1338" s="31" t="s">
        <v>77</v>
      </c>
      <c r="BA1338" s="31" t="s">
        <v>592</v>
      </c>
      <c r="BB1338" s="31" t="s">
        <v>50</v>
      </c>
      <c r="BC1338" s="31" t="s">
        <v>50</v>
      </c>
      <c r="BD1338" s="31" t="s">
        <v>50</v>
      </c>
      <c r="BE1338" s="31" t="s">
        <v>50</v>
      </c>
      <c r="BF1338" s="31" t="s">
        <v>50</v>
      </c>
    </row>
    <row r="1339" spans="1:58" ht="45" x14ac:dyDescent="0.25">
      <c r="A1339" s="31" t="s">
        <v>612</v>
      </c>
      <c r="B1339" s="31" t="s">
        <v>49</v>
      </c>
      <c r="C1339" s="32">
        <v>1</v>
      </c>
      <c r="D1339" s="31" t="s">
        <v>50</v>
      </c>
      <c r="E1339" s="31" t="s">
        <v>52</v>
      </c>
      <c r="F1339" s="31" t="s">
        <v>84</v>
      </c>
      <c r="G1339" s="31" t="s">
        <v>50</v>
      </c>
      <c r="H1339" s="31" t="s">
        <v>50</v>
      </c>
      <c r="I1339" s="31" t="s">
        <v>53</v>
      </c>
      <c r="J1339" s="31" t="s">
        <v>54</v>
      </c>
      <c r="K1339" s="31" t="s">
        <v>54</v>
      </c>
      <c r="L1339" s="31" t="s">
        <v>55</v>
      </c>
      <c r="M1339" s="31" t="s">
        <v>51</v>
      </c>
      <c r="N1339" s="31" t="s">
        <v>60</v>
      </c>
      <c r="O1339" s="31" t="s">
        <v>60</v>
      </c>
      <c r="P1339" s="31" t="s">
        <v>50</v>
      </c>
      <c r="Q1339" s="31" t="s">
        <v>115</v>
      </c>
      <c r="R1339" s="31" t="s">
        <v>58</v>
      </c>
      <c r="S1339" s="31" t="s">
        <v>59</v>
      </c>
      <c r="T1339" s="31" t="s">
        <v>60</v>
      </c>
      <c r="U1339" s="31" t="s">
        <v>60</v>
      </c>
      <c r="V1339" s="31" t="s">
        <v>50</v>
      </c>
      <c r="W1339" s="31" t="s">
        <v>50</v>
      </c>
      <c r="X1339" s="31" t="s">
        <v>50</v>
      </c>
      <c r="Y1339" s="31" t="s">
        <v>61</v>
      </c>
      <c r="Z1339" s="31" t="s">
        <v>62</v>
      </c>
      <c r="AA1339" s="31" t="s">
        <v>50</v>
      </c>
      <c r="AB1339" s="31" t="s">
        <v>50</v>
      </c>
      <c r="AC1339" s="31" t="s">
        <v>63</v>
      </c>
      <c r="AD1339" s="31" t="s">
        <v>50</v>
      </c>
      <c r="AE1339" s="2">
        <f t="shared" si="221"/>
        <v>34.200000000000003</v>
      </c>
      <c r="AF1339" s="31" t="s">
        <v>591</v>
      </c>
      <c r="AG1339" s="31" t="s">
        <v>76</v>
      </c>
      <c r="AH1339" s="31" t="s">
        <v>64</v>
      </c>
      <c r="AI1339" s="31" t="s">
        <v>50</v>
      </c>
      <c r="AJ1339" s="31">
        <f t="shared" si="222"/>
        <v>0</v>
      </c>
      <c r="AK1339" s="34">
        <f t="shared" si="223"/>
        <v>-99</v>
      </c>
      <c r="AL1339" s="30">
        <f t="shared" si="224"/>
        <v>-99</v>
      </c>
      <c r="AM1339" s="5">
        <f t="shared" si="228"/>
        <v>246.35</v>
      </c>
      <c r="AN1339" s="5">
        <f t="shared" si="229"/>
        <v>0</v>
      </c>
      <c r="AO1339" s="30">
        <f t="shared" si="230"/>
        <v>0</v>
      </c>
      <c r="AP1339" s="30">
        <f t="shared" si="225"/>
        <v>0</v>
      </c>
      <c r="AQ1339" t="str">
        <f t="shared" si="226"/>
        <v>2006 - 2009</v>
      </c>
      <c r="AR1339" s="2">
        <f t="shared" si="227"/>
        <v>2009</v>
      </c>
      <c r="AS1339" s="2">
        <f t="shared" si="231"/>
        <v>-99</v>
      </c>
      <c r="AT1339" s="31" t="s">
        <v>99</v>
      </c>
      <c r="AU1339" s="31" t="s">
        <v>50</v>
      </c>
      <c r="AV1339" s="31" t="s">
        <v>141</v>
      </c>
      <c r="AW1339" s="31" t="s">
        <v>86</v>
      </c>
      <c r="AX1339" s="31" t="s">
        <v>613</v>
      </c>
      <c r="AY1339" s="31" t="s">
        <v>179</v>
      </c>
      <c r="AZ1339" s="31" t="s">
        <v>64</v>
      </c>
      <c r="BA1339" s="31" t="s">
        <v>614</v>
      </c>
      <c r="BB1339" s="31" t="s">
        <v>50</v>
      </c>
      <c r="BC1339" s="31" t="s">
        <v>50</v>
      </c>
      <c r="BD1339" s="31" t="s">
        <v>50</v>
      </c>
      <c r="BE1339" s="31" t="s">
        <v>50</v>
      </c>
      <c r="BF1339" s="31" t="s">
        <v>50</v>
      </c>
    </row>
    <row r="1340" spans="1:58" ht="45" x14ac:dyDescent="0.25">
      <c r="A1340" s="31" t="s">
        <v>1176</v>
      </c>
      <c r="B1340" s="31" t="s">
        <v>49</v>
      </c>
      <c r="C1340" s="32">
        <v>4</v>
      </c>
      <c r="D1340" s="31" t="s">
        <v>50</v>
      </c>
      <c r="E1340" s="31" t="s">
        <v>85</v>
      </c>
      <c r="F1340" s="31" t="s">
        <v>70</v>
      </c>
      <c r="G1340" s="31" t="s">
        <v>50</v>
      </c>
      <c r="H1340" s="31" t="s">
        <v>50</v>
      </c>
      <c r="I1340" s="31" t="s">
        <v>53</v>
      </c>
      <c r="J1340" s="31" t="s">
        <v>54</v>
      </c>
      <c r="K1340" s="31" t="s">
        <v>54</v>
      </c>
      <c r="L1340" s="31" t="s">
        <v>55</v>
      </c>
      <c r="M1340" s="31" t="s">
        <v>72</v>
      </c>
      <c r="N1340" s="31" t="s">
        <v>50</v>
      </c>
      <c r="O1340" s="31" t="s">
        <v>66</v>
      </c>
      <c r="P1340" s="31" t="s">
        <v>160</v>
      </c>
      <c r="Q1340" s="31" t="s">
        <v>50</v>
      </c>
      <c r="R1340" s="31" t="s">
        <v>74</v>
      </c>
      <c r="S1340" s="31" t="s">
        <v>59</v>
      </c>
      <c r="T1340" s="31" t="s">
        <v>60</v>
      </c>
      <c r="U1340" s="31" t="s">
        <v>60</v>
      </c>
      <c r="V1340" s="31" t="s">
        <v>60</v>
      </c>
      <c r="W1340" s="31" t="s">
        <v>50</v>
      </c>
      <c r="X1340" s="31" t="s">
        <v>50</v>
      </c>
      <c r="Y1340" s="31" t="s">
        <v>50</v>
      </c>
      <c r="Z1340" s="31" t="s">
        <v>62</v>
      </c>
      <c r="AA1340" s="31" t="s">
        <v>50</v>
      </c>
      <c r="AB1340" s="31" t="s">
        <v>50</v>
      </c>
      <c r="AC1340" s="31" t="s">
        <v>87</v>
      </c>
      <c r="AD1340" s="31" t="s">
        <v>72</v>
      </c>
      <c r="AE1340" s="2">
        <f t="shared" si="221"/>
        <v>34</v>
      </c>
      <c r="AF1340" s="31" t="s">
        <v>584</v>
      </c>
      <c r="AG1340" s="31" t="s">
        <v>76</v>
      </c>
      <c r="AH1340" s="31" t="s">
        <v>64</v>
      </c>
      <c r="AI1340" s="31" t="s">
        <v>1177</v>
      </c>
      <c r="AJ1340" s="31">
        <f t="shared" si="222"/>
        <v>1</v>
      </c>
      <c r="AK1340" s="34">
        <f t="shared" si="223"/>
        <v>15</v>
      </c>
      <c r="AL1340" s="30">
        <f t="shared" si="224"/>
        <v>15</v>
      </c>
      <c r="AM1340" s="5">
        <f t="shared" si="228"/>
        <v>103.33</v>
      </c>
      <c r="AN1340" s="5">
        <f t="shared" si="229"/>
        <v>34</v>
      </c>
      <c r="AO1340" s="30">
        <f t="shared" si="230"/>
        <v>340</v>
      </c>
      <c r="AP1340" s="30">
        <f t="shared" si="225"/>
        <v>340</v>
      </c>
      <c r="AQ1340" t="str">
        <f t="shared" si="226"/>
        <v>1993 - 2001</v>
      </c>
      <c r="AR1340" s="2">
        <f t="shared" si="227"/>
        <v>1993</v>
      </c>
      <c r="AS1340" s="2">
        <f t="shared" si="231"/>
        <v>10</v>
      </c>
      <c r="AT1340" s="31" t="s">
        <v>50</v>
      </c>
      <c r="AU1340" s="31" t="s">
        <v>92</v>
      </c>
      <c r="AV1340" s="31" t="s">
        <v>141</v>
      </c>
      <c r="AW1340" s="31" t="s">
        <v>86</v>
      </c>
      <c r="AX1340" s="31" t="s">
        <v>1048</v>
      </c>
      <c r="AY1340" s="31" t="s">
        <v>68</v>
      </c>
      <c r="AZ1340" s="31" t="s">
        <v>64</v>
      </c>
      <c r="BA1340" s="31" t="s">
        <v>1178</v>
      </c>
      <c r="BB1340" s="31" t="s">
        <v>172</v>
      </c>
      <c r="BC1340" s="31" t="s">
        <v>173</v>
      </c>
      <c r="BD1340" s="31" t="s">
        <v>50</v>
      </c>
      <c r="BE1340" s="31" t="s">
        <v>50</v>
      </c>
      <c r="BF1340" s="31" t="s">
        <v>50</v>
      </c>
    </row>
    <row r="1341" spans="1:58" ht="45" x14ac:dyDescent="0.25">
      <c r="A1341" s="31" t="s">
        <v>577</v>
      </c>
      <c r="B1341" s="31" t="s">
        <v>49</v>
      </c>
      <c r="C1341" s="32">
        <v>12</v>
      </c>
      <c r="D1341" s="31" t="s">
        <v>50</v>
      </c>
      <c r="E1341" s="31" t="s">
        <v>71</v>
      </c>
      <c r="F1341" s="31" t="s">
        <v>96</v>
      </c>
      <c r="G1341" s="31" t="s">
        <v>50</v>
      </c>
      <c r="H1341" s="31" t="s">
        <v>50</v>
      </c>
      <c r="I1341" s="31" t="s">
        <v>53</v>
      </c>
      <c r="J1341" s="31" t="s">
        <v>54</v>
      </c>
      <c r="K1341" s="31" t="s">
        <v>54</v>
      </c>
      <c r="L1341" s="31" t="s">
        <v>128</v>
      </c>
      <c r="M1341" s="31" t="s">
        <v>51</v>
      </c>
      <c r="N1341" s="31" t="s">
        <v>56</v>
      </c>
      <c r="O1341" s="31" t="s">
        <v>57</v>
      </c>
      <c r="P1341" s="31" t="s">
        <v>50</v>
      </c>
      <c r="Q1341" s="31" t="s">
        <v>98</v>
      </c>
      <c r="R1341" s="31" t="s">
        <v>74</v>
      </c>
      <c r="S1341" s="31" t="s">
        <v>59</v>
      </c>
      <c r="T1341" s="31" t="s">
        <v>60</v>
      </c>
      <c r="U1341" s="31" t="s">
        <v>60</v>
      </c>
      <c r="V1341" s="31" t="s">
        <v>60</v>
      </c>
      <c r="W1341" s="31" t="s">
        <v>50</v>
      </c>
      <c r="X1341" s="31" t="s">
        <v>50</v>
      </c>
      <c r="Y1341" s="31" t="s">
        <v>50</v>
      </c>
      <c r="Z1341" s="31" t="s">
        <v>62</v>
      </c>
      <c r="AA1341" s="31" t="s">
        <v>50</v>
      </c>
      <c r="AB1341" s="31" t="s">
        <v>50</v>
      </c>
      <c r="AC1341" s="31" t="s">
        <v>63</v>
      </c>
      <c r="AD1341" s="31" t="s">
        <v>50</v>
      </c>
      <c r="AE1341" s="2">
        <f t="shared" si="221"/>
        <v>34</v>
      </c>
      <c r="AF1341" s="31" t="s">
        <v>584</v>
      </c>
      <c r="AG1341" s="31" t="s">
        <v>76</v>
      </c>
      <c r="AH1341" s="31" t="s">
        <v>136</v>
      </c>
      <c r="AI1341" s="31" t="s">
        <v>585</v>
      </c>
      <c r="AJ1341" s="31">
        <f t="shared" si="222"/>
        <v>2</v>
      </c>
      <c r="AK1341" s="34">
        <f t="shared" si="223"/>
        <v>2</v>
      </c>
      <c r="AL1341" s="30">
        <f t="shared" si="224"/>
        <v>2</v>
      </c>
      <c r="AM1341" s="5">
        <f t="shared" si="228"/>
        <v>74.599999999999994</v>
      </c>
      <c r="AN1341" s="5">
        <f t="shared" si="229"/>
        <v>68</v>
      </c>
      <c r="AO1341" s="30">
        <f t="shared" si="230"/>
        <v>884</v>
      </c>
      <c r="AP1341" s="30">
        <f t="shared" si="225"/>
        <v>884</v>
      </c>
      <c r="AQ1341" t="str">
        <f t="shared" si="226"/>
        <v>Before 1978</v>
      </c>
      <c r="AR1341" s="2">
        <f t="shared" si="227"/>
        <v>1972</v>
      </c>
      <c r="AS1341" s="2">
        <f t="shared" si="231"/>
        <v>13</v>
      </c>
      <c r="AT1341" s="31" t="s">
        <v>99</v>
      </c>
      <c r="AU1341" s="31" t="s">
        <v>100</v>
      </c>
      <c r="AV1341" s="31" t="s">
        <v>141</v>
      </c>
      <c r="AW1341" s="31" t="s">
        <v>86</v>
      </c>
      <c r="AX1341" s="31" t="s">
        <v>50</v>
      </c>
      <c r="AY1341" s="31" t="s">
        <v>50</v>
      </c>
      <c r="AZ1341" s="31" t="s">
        <v>50</v>
      </c>
      <c r="BA1341" s="31" t="s">
        <v>50</v>
      </c>
      <c r="BB1341" s="31" t="s">
        <v>586</v>
      </c>
      <c r="BC1341" s="31" t="s">
        <v>173</v>
      </c>
      <c r="BD1341" s="31" t="s">
        <v>50</v>
      </c>
      <c r="BE1341" s="31" t="s">
        <v>50</v>
      </c>
      <c r="BF1341" s="31" t="s">
        <v>50</v>
      </c>
    </row>
    <row r="1342" spans="1:58" ht="45" x14ac:dyDescent="0.25">
      <c r="A1342" s="31" t="s">
        <v>2763</v>
      </c>
      <c r="B1342" s="31" t="s">
        <v>49</v>
      </c>
      <c r="C1342" s="32">
        <v>2</v>
      </c>
      <c r="D1342" s="31" t="s">
        <v>50</v>
      </c>
      <c r="E1342" s="31" t="s">
        <v>85</v>
      </c>
      <c r="F1342" s="31" t="s">
        <v>70</v>
      </c>
      <c r="G1342" s="31" t="s">
        <v>50</v>
      </c>
      <c r="H1342" s="31" t="s">
        <v>50</v>
      </c>
      <c r="I1342" s="31" t="s">
        <v>53</v>
      </c>
      <c r="J1342" s="31" t="s">
        <v>54</v>
      </c>
      <c r="K1342" s="31" t="s">
        <v>54</v>
      </c>
      <c r="L1342" s="31" t="s">
        <v>55</v>
      </c>
      <c r="M1342" s="31" t="s">
        <v>72</v>
      </c>
      <c r="N1342" s="31" t="s">
        <v>50</v>
      </c>
      <c r="O1342" s="31" t="s">
        <v>57</v>
      </c>
      <c r="P1342" s="31" t="s">
        <v>50</v>
      </c>
      <c r="Q1342" s="31" t="s">
        <v>50</v>
      </c>
      <c r="R1342" s="31" t="s">
        <v>74</v>
      </c>
      <c r="S1342" s="31" t="s">
        <v>59</v>
      </c>
      <c r="T1342" s="31" t="s">
        <v>50</v>
      </c>
      <c r="U1342" s="31" t="s">
        <v>50</v>
      </c>
      <c r="V1342" s="31" t="s">
        <v>60</v>
      </c>
      <c r="W1342" s="31" t="s">
        <v>50</v>
      </c>
      <c r="X1342" s="31" t="s">
        <v>50</v>
      </c>
      <c r="Y1342" s="31" t="s">
        <v>50</v>
      </c>
      <c r="Z1342" s="31" t="s">
        <v>62</v>
      </c>
      <c r="AA1342" s="31" t="s">
        <v>50</v>
      </c>
      <c r="AB1342" s="31" t="s">
        <v>50</v>
      </c>
      <c r="AC1342" s="31" t="s">
        <v>87</v>
      </c>
      <c r="AD1342" s="31" t="s">
        <v>72</v>
      </c>
      <c r="AE1342" s="2">
        <f t="shared" si="221"/>
        <v>33</v>
      </c>
      <c r="AF1342" s="31" t="s">
        <v>12478</v>
      </c>
      <c r="AG1342" s="31" t="s">
        <v>76</v>
      </c>
      <c r="AH1342" s="31" t="s">
        <v>251</v>
      </c>
      <c r="AI1342" s="31" t="s">
        <v>12479</v>
      </c>
      <c r="AJ1342" s="31">
        <f t="shared" si="222"/>
        <v>0</v>
      </c>
      <c r="AK1342" s="34">
        <f t="shared" si="223"/>
        <v>-99</v>
      </c>
      <c r="AL1342" s="30">
        <f t="shared" si="224"/>
        <v>-99</v>
      </c>
      <c r="AM1342" s="5">
        <f t="shared" si="228"/>
        <v>38.619999999999997</v>
      </c>
      <c r="AN1342" s="5">
        <f t="shared" si="229"/>
        <v>0</v>
      </c>
      <c r="AO1342" s="30">
        <f t="shared" si="230"/>
        <v>0</v>
      </c>
      <c r="AP1342" s="30">
        <f t="shared" si="225"/>
        <v>0</v>
      </c>
      <c r="AQ1342">
        <f t="shared" si="226"/>
        <v>0</v>
      </c>
      <c r="AR1342" s="2">
        <f t="shared" si="227"/>
        <v>0</v>
      </c>
      <c r="AS1342" s="2">
        <f t="shared" si="231"/>
        <v>-99</v>
      </c>
      <c r="AT1342" s="31" t="s">
        <v>50</v>
      </c>
      <c r="AU1342" s="31" t="s">
        <v>50</v>
      </c>
      <c r="AV1342" s="31" t="s">
        <v>141</v>
      </c>
      <c r="AW1342" s="31" t="s">
        <v>86</v>
      </c>
      <c r="AX1342" s="31" t="s">
        <v>50</v>
      </c>
      <c r="AY1342" s="31" t="s">
        <v>50</v>
      </c>
      <c r="AZ1342" s="31" t="s">
        <v>251</v>
      </c>
      <c r="BA1342" s="31" t="s">
        <v>12479</v>
      </c>
      <c r="BB1342" s="31" t="s">
        <v>50</v>
      </c>
      <c r="BC1342" s="31" t="s">
        <v>50</v>
      </c>
      <c r="BD1342" s="31" t="s">
        <v>50</v>
      </c>
      <c r="BE1342" s="31" t="s">
        <v>50</v>
      </c>
      <c r="BF1342" s="31" t="s">
        <v>50</v>
      </c>
    </row>
    <row r="1343" spans="1:58" ht="45" x14ac:dyDescent="0.25">
      <c r="A1343" s="31" t="s">
        <v>742</v>
      </c>
      <c r="B1343" s="31" t="s">
        <v>49</v>
      </c>
      <c r="C1343" s="32">
        <v>6</v>
      </c>
      <c r="D1343" s="31" t="s">
        <v>50</v>
      </c>
      <c r="E1343" s="31" t="s">
        <v>92</v>
      </c>
      <c r="F1343" s="31" t="s">
        <v>50</v>
      </c>
      <c r="G1343" s="31" t="s">
        <v>50</v>
      </c>
      <c r="H1343" s="31" t="s">
        <v>50</v>
      </c>
      <c r="I1343" s="31" t="s">
        <v>85</v>
      </c>
      <c r="J1343" s="31" t="s">
        <v>54</v>
      </c>
      <c r="K1343" s="31" t="s">
        <v>54</v>
      </c>
      <c r="L1343" s="31" t="s">
        <v>128</v>
      </c>
      <c r="M1343" s="31" t="s">
        <v>51</v>
      </c>
      <c r="N1343" s="31" t="s">
        <v>56</v>
      </c>
      <c r="O1343" s="31" t="s">
        <v>60</v>
      </c>
      <c r="P1343" s="31" t="s">
        <v>50</v>
      </c>
      <c r="Q1343" s="31" t="s">
        <v>115</v>
      </c>
      <c r="R1343" s="31" t="s">
        <v>53</v>
      </c>
      <c r="S1343" s="31" t="s">
        <v>53</v>
      </c>
      <c r="T1343" s="31" t="s">
        <v>60</v>
      </c>
      <c r="U1343" s="31" t="s">
        <v>60</v>
      </c>
      <c r="V1343" s="31" t="s">
        <v>60</v>
      </c>
      <c r="W1343" s="31" t="s">
        <v>50</v>
      </c>
      <c r="X1343" s="31" t="s">
        <v>50</v>
      </c>
      <c r="Y1343" s="31" t="s">
        <v>50</v>
      </c>
      <c r="Z1343" s="31" t="s">
        <v>62</v>
      </c>
      <c r="AA1343" s="31" t="s">
        <v>50</v>
      </c>
      <c r="AB1343" s="31" t="s">
        <v>50</v>
      </c>
      <c r="AC1343" s="31" t="s">
        <v>63</v>
      </c>
      <c r="AD1343" s="31" t="s">
        <v>72</v>
      </c>
      <c r="AE1343" s="2">
        <f t="shared" si="221"/>
        <v>33</v>
      </c>
      <c r="AF1343" s="31" t="s">
        <v>12478</v>
      </c>
      <c r="AG1343" s="31" t="s">
        <v>76</v>
      </c>
      <c r="AH1343" s="31" t="s">
        <v>422</v>
      </c>
      <c r="AI1343" s="31" t="s">
        <v>12480</v>
      </c>
      <c r="AJ1343" s="31">
        <f t="shared" si="222"/>
        <v>0</v>
      </c>
      <c r="AK1343" s="34">
        <f t="shared" si="223"/>
        <v>-99</v>
      </c>
      <c r="AL1343" s="30">
        <f t="shared" si="224"/>
        <v>-99</v>
      </c>
      <c r="AM1343" s="5">
        <f t="shared" si="228"/>
        <v>64.62</v>
      </c>
      <c r="AN1343" s="5">
        <f t="shared" si="229"/>
        <v>0</v>
      </c>
      <c r="AO1343" s="30">
        <f t="shared" si="230"/>
        <v>0</v>
      </c>
      <c r="AP1343" s="30">
        <f t="shared" si="225"/>
        <v>0</v>
      </c>
      <c r="AQ1343" t="str">
        <f t="shared" si="226"/>
        <v>1978 - 1992</v>
      </c>
      <c r="AR1343" s="2">
        <f t="shared" si="227"/>
        <v>1989</v>
      </c>
      <c r="AS1343" s="2">
        <f t="shared" si="231"/>
        <v>-99</v>
      </c>
      <c r="AT1343" s="31" t="s">
        <v>50</v>
      </c>
      <c r="AU1343" s="31" t="s">
        <v>50</v>
      </c>
      <c r="AV1343" s="31" t="s">
        <v>60</v>
      </c>
      <c r="AW1343" s="31" t="s">
        <v>50</v>
      </c>
      <c r="AX1343" s="31" t="s">
        <v>50</v>
      </c>
      <c r="AY1343" s="31" t="s">
        <v>50</v>
      </c>
      <c r="AZ1343" s="31" t="s">
        <v>50</v>
      </c>
      <c r="BA1343" s="31" t="s">
        <v>50</v>
      </c>
      <c r="BB1343" s="31" t="s">
        <v>50</v>
      </c>
      <c r="BC1343" s="31" t="s">
        <v>50</v>
      </c>
      <c r="BD1343" s="31" t="s">
        <v>50</v>
      </c>
      <c r="BE1343" s="31" t="s">
        <v>50</v>
      </c>
      <c r="BF1343" s="31" t="s">
        <v>50</v>
      </c>
    </row>
    <row r="1344" spans="1:58" ht="45" x14ac:dyDescent="0.25">
      <c r="A1344" s="31" t="s">
        <v>716</v>
      </c>
      <c r="B1344" s="31" t="s">
        <v>49</v>
      </c>
      <c r="C1344" s="32">
        <v>8</v>
      </c>
      <c r="D1344" s="31" t="s">
        <v>50</v>
      </c>
      <c r="E1344" s="31" t="s">
        <v>85</v>
      </c>
      <c r="F1344" s="31" t="s">
        <v>70</v>
      </c>
      <c r="G1344" s="31" t="s">
        <v>50</v>
      </c>
      <c r="H1344" s="31" t="s">
        <v>50</v>
      </c>
      <c r="I1344" s="31" t="s">
        <v>53</v>
      </c>
      <c r="J1344" s="31" t="s">
        <v>54</v>
      </c>
      <c r="K1344" s="31" t="s">
        <v>54</v>
      </c>
      <c r="L1344" s="31" t="s">
        <v>55</v>
      </c>
      <c r="M1344" s="31" t="s">
        <v>72</v>
      </c>
      <c r="N1344" s="31" t="s">
        <v>50</v>
      </c>
      <c r="O1344" s="31" t="s">
        <v>57</v>
      </c>
      <c r="P1344" s="31" t="s">
        <v>50</v>
      </c>
      <c r="Q1344" s="31" t="s">
        <v>50</v>
      </c>
      <c r="R1344" s="31" t="s">
        <v>74</v>
      </c>
      <c r="S1344" s="31" t="s">
        <v>59</v>
      </c>
      <c r="T1344" s="31" t="s">
        <v>60</v>
      </c>
      <c r="U1344" s="31" t="s">
        <v>60</v>
      </c>
      <c r="V1344" s="31" t="s">
        <v>60</v>
      </c>
      <c r="W1344" s="31" t="s">
        <v>50</v>
      </c>
      <c r="X1344" s="31" t="s">
        <v>50</v>
      </c>
      <c r="Y1344" s="31" t="s">
        <v>50</v>
      </c>
      <c r="Z1344" s="31" t="s">
        <v>62</v>
      </c>
      <c r="AA1344" s="31" t="s">
        <v>50</v>
      </c>
      <c r="AB1344" s="31" t="s">
        <v>50</v>
      </c>
      <c r="AC1344" s="31" t="s">
        <v>87</v>
      </c>
      <c r="AD1344" s="31" t="s">
        <v>72</v>
      </c>
      <c r="AE1344" s="2">
        <f t="shared" si="221"/>
        <v>32.799999999999997</v>
      </c>
      <c r="AF1344" s="31" t="s">
        <v>12481</v>
      </c>
      <c r="AG1344" s="31" t="s">
        <v>76</v>
      </c>
      <c r="AH1344" s="31" t="s">
        <v>136</v>
      </c>
      <c r="AI1344" s="31" t="s">
        <v>12482</v>
      </c>
      <c r="AJ1344" s="31">
        <f t="shared" si="222"/>
        <v>0</v>
      </c>
      <c r="AK1344" s="34">
        <f t="shared" si="223"/>
        <v>-99</v>
      </c>
      <c r="AL1344" s="30">
        <f t="shared" si="224"/>
        <v>-99</v>
      </c>
      <c r="AM1344" s="5">
        <f t="shared" si="228"/>
        <v>130.41</v>
      </c>
      <c r="AN1344" s="5">
        <f t="shared" si="229"/>
        <v>0</v>
      </c>
      <c r="AO1344" s="30">
        <f t="shared" si="230"/>
        <v>0</v>
      </c>
      <c r="AP1344" s="30">
        <f t="shared" si="225"/>
        <v>0</v>
      </c>
      <c r="AQ1344" t="str">
        <f t="shared" si="226"/>
        <v>Before 1978</v>
      </c>
      <c r="AR1344" s="2">
        <f t="shared" si="227"/>
        <v>1975</v>
      </c>
      <c r="AS1344" s="2">
        <f t="shared" si="231"/>
        <v>-99</v>
      </c>
      <c r="AT1344" s="31" t="s">
        <v>50</v>
      </c>
      <c r="AU1344" s="31" t="s">
        <v>50</v>
      </c>
      <c r="AV1344" s="31" t="s">
        <v>66</v>
      </c>
      <c r="AW1344" s="31" t="s">
        <v>57</v>
      </c>
      <c r="AX1344" s="31" t="s">
        <v>463</v>
      </c>
      <c r="AY1344" s="31" t="s">
        <v>68</v>
      </c>
      <c r="AZ1344" s="31" t="s">
        <v>136</v>
      </c>
      <c r="BA1344" s="31" t="s">
        <v>12482</v>
      </c>
      <c r="BB1344" s="31" t="s">
        <v>1050</v>
      </c>
      <c r="BC1344" s="31" t="s">
        <v>129</v>
      </c>
      <c r="BD1344" s="31" t="s">
        <v>50</v>
      </c>
      <c r="BE1344" s="31" t="s">
        <v>50</v>
      </c>
      <c r="BF1344" s="31" t="s">
        <v>50</v>
      </c>
    </row>
    <row r="1345" spans="1:58" ht="45" x14ac:dyDescent="0.25">
      <c r="A1345" s="31" t="s">
        <v>1047</v>
      </c>
      <c r="B1345" s="31" t="s">
        <v>49</v>
      </c>
      <c r="C1345" s="32">
        <v>3</v>
      </c>
      <c r="D1345" s="31" t="s">
        <v>50</v>
      </c>
      <c r="E1345" s="31" t="s">
        <v>96</v>
      </c>
      <c r="F1345" s="31" t="s">
        <v>194</v>
      </c>
      <c r="G1345" s="31" t="s">
        <v>570</v>
      </c>
      <c r="H1345" s="31" t="s">
        <v>116</v>
      </c>
      <c r="I1345" s="31" t="s">
        <v>100</v>
      </c>
      <c r="J1345" s="31" t="s">
        <v>54</v>
      </c>
      <c r="K1345" s="31" t="s">
        <v>54</v>
      </c>
      <c r="L1345" s="31" t="s">
        <v>55</v>
      </c>
      <c r="M1345" s="31" t="s">
        <v>72</v>
      </c>
      <c r="N1345" s="31" t="s">
        <v>50</v>
      </c>
      <c r="O1345" s="31" t="s">
        <v>57</v>
      </c>
      <c r="P1345" s="31" t="s">
        <v>50</v>
      </c>
      <c r="Q1345" s="31" t="s">
        <v>50</v>
      </c>
      <c r="R1345" s="31" t="s">
        <v>74</v>
      </c>
      <c r="S1345" s="31" t="s">
        <v>59</v>
      </c>
      <c r="T1345" s="31" t="s">
        <v>60</v>
      </c>
      <c r="U1345" s="31" t="s">
        <v>60</v>
      </c>
      <c r="V1345" s="31" t="s">
        <v>60</v>
      </c>
      <c r="W1345" s="31" t="s">
        <v>50</v>
      </c>
      <c r="X1345" s="31" t="s">
        <v>50</v>
      </c>
      <c r="Y1345" s="31" t="s">
        <v>50</v>
      </c>
      <c r="Z1345" s="31" t="s">
        <v>62</v>
      </c>
      <c r="AA1345" s="31" t="s">
        <v>50</v>
      </c>
      <c r="AB1345" s="31" t="s">
        <v>50</v>
      </c>
      <c r="AC1345" s="31" t="s">
        <v>87</v>
      </c>
      <c r="AD1345" s="31" t="s">
        <v>72</v>
      </c>
      <c r="AE1345" s="2">
        <f t="shared" si="221"/>
        <v>32</v>
      </c>
      <c r="AF1345" s="31" t="s">
        <v>1048</v>
      </c>
      <c r="AG1345" s="31" t="s">
        <v>76</v>
      </c>
      <c r="AH1345" s="31" t="s">
        <v>152</v>
      </c>
      <c r="AI1345" s="31" t="s">
        <v>1049</v>
      </c>
      <c r="AJ1345" s="31">
        <f t="shared" si="222"/>
        <v>1</v>
      </c>
      <c r="AK1345" s="34">
        <f t="shared" si="223"/>
        <v>-99</v>
      </c>
      <c r="AL1345" s="30">
        <f t="shared" si="224"/>
        <v>-99</v>
      </c>
      <c r="AM1345" s="5">
        <f t="shared" si="228"/>
        <v>112.76</v>
      </c>
      <c r="AN1345" s="5">
        <f t="shared" si="229"/>
        <v>32</v>
      </c>
      <c r="AO1345" s="30">
        <f t="shared" si="230"/>
        <v>384</v>
      </c>
      <c r="AP1345" s="30">
        <f t="shared" si="225"/>
        <v>384</v>
      </c>
      <c r="AQ1345" t="str">
        <f t="shared" si="226"/>
        <v>1978 - 1992</v>
      </c>
      <c r="AR1345" s="2">
        <f t="shared" si="227"/>
        <v>1978</v>
      </c>
      <c r="AS1345" s="2">
        <f t="shared" si="231"/>
        <v>12</v>
      </c>
      <c r="AT1345" s="31" t="s">
        <v>50</v>
      </c>
      <c r="AU1345" s="31" t="s">
        <v>102</v>
      </c>
      <c r="AV1345" s="31" t="s">
        <v>66</v>
      </c>
      <c r="AW1345" s="31" t="s">
        <v>57</v>
      </c>
      <c r="AX1345" s="31" t="s">
        <v>463</v>
      </c>
      <c r="AY1345" s="31" t="s">
        <v>68</v>
      </c>
      <c r="AZ1345" s="31" t="s">
        <v>152</v>
      </c>
      <c r="BA1345" s="31" t="s">
        <v>1049</v>
      </c>
      <c r="BB1345" s="31" t="s">
        <v>1050</v>
      </c>
      <c r="BC1345" s="31" t="s">
        <v>129</v>
      </c>
      <c r="BD1345" s="31" t="s">
        <v>50</v>
      </c>
      <c r="BE1345" s="31" t="s">
        <v>50</v>
      </c>
      <c r="BF1345" s="31" t="s">
        <v>50</v>
      </c>
    </row>
    <row r="1346" spans="1:58" ht="45" x14ac:dyDescent="0.25">
      <c r="A1346" s="31" t="s">
        <v>1047</v>
      </c>
      <c r="B1346" s="31" t="s">
        <v>49</v>
      </c>
      <c r="C1346" s="32">
        <v>9</v>
      </c>
      <c r="D1346" s="31" t="s">
        <v>50</v>
      </c>
      <c r="E1346" s="31" t="s">
        <v>102</v>
      </c>
      <c r="F1346" s="31" t="s">
        <v>100</v>
      </c>
      <c r="G1346" s="31" t="s">
        <v>570</v>
      </c>
      <c r="H1346" s="31" t="s">
        <v>116</v>
      </c>
      <c r="I1346" s="31" t="s">
        <v>173</v>
      </c>
      <c r="J1346" s="31" t="s">
        <v>54</v>
      </c>
      <c r="K1346" s="31" t="s">
        <v>54</v>
      </c>
      <c r="L1346" s="31" t="s">
        <v>55</v>
      </c>
      <c r="M1346" s="31" t="s">
        <v>52</v>
      </c>
      <c r="N1346" s="31" t="s">
        <v>50</v>
      </c>
      <c r="O1346" s="31" t="s">
        <v>57</v>
      </c>
      <c r="P1346" s="31" t="s">
        <v>50</v>
      </c>
      <c r="Q1346" s="31" t="s">
        <v>50</v>
      </c>
      <c r="R1346" s="31" t="s">
        <v>74</v>
      </c>
      <c r="S1346" s="31" t="s">
        <v>59</v>
      </c>
      <c r="T1346" s="31" t="s">
        <v>60</v>
      </c>
      <c r="U1346" s="31" t="s">
        <v>60</v>
      </c>
      <c r="V1346" s="31" t="s">
        <v>60</v>
      </c>
      <c r="W1346" s="31" t="s">
        <v>50</v>
      </c>
      <c r="X1346" s="31" t="s">
        <v>50</v>
      </c>
      <c r="Y1346" s="31" t="s">
        <v>50</v>
      </c>
      <c r="Z1346" s="31" t="s">
        <v>62</v>
      </c>
      <c r="AA1346" s="31" t="s">
        <v>50</v>
      </c>
      <c r="AB1346" s="31" t="s">
        <v>50</v>
      </c>
      <c r="AC1346" s="31" t="s">
        <v>87</v>
      </c>
      <c r="AD1346" s="31" t="s">
        <v>72</v>
      </c>
      <c r="AE1346" s="2">
        <f t="shared" si="221"/>
        <v>32</v>
      </c>
      <c r="AF1346" s="31" t="s">
        <v>1048</v>
      </c>
      <c r="AG1346" s="31" t="s">
        <v>76</v>
      </c>
      <c r="AH1346" s="31" t="s">
        <v>152</v>
      </c>
      <c r="AI1346" s="31" t="s">
        <v>1051</v>
      </c>
      <c r="AJ1346" s="31">
        <f t="shared" si="222"/>
        <v>3</v>
      </c>
      <c r="AK1346" s="34">
        <f t="shared" si="223"/>
        <v>-99</v>
      </c>
      <c r="AL1346" s="30">
        <f t="shared" si="224"/>
        <v>-99</v>
      </c>
      <c r="AM1346" s="5">
        <f t="shared" si="228"/>
        <v>112.76</v>
      </c>
      <c r="AN1346" s="5">
        <f t="shared" si="229"/>
        <v>96</v>
      </c>
      <c r="AO1346" s="30">
        <f t="shared" si="230"/>
        <v>1152</v>
      </c>
      <c r="AP1346" s="30">
        <f t="shared" si="225"/>
        <v>1152</v>
      </c>
      <c r="AQ1346" t="str">
        <f t="shared" si="226"/>
        <v>1978 - 1992</v>
      </c>
      <c r="AR1346" s="2">
        <f t="shared" si="227"/>
        <v>1978</v>
      </c>
      <c r="AS1346" s="2">
        <f t="shared" si="231"/>
        <v>12</v>
      </c>
      <c r="AT1346" s="31" t="s">
        <v>50</v>
      </c>
      <c r="AU1346" s="31" t="s">
        <v>102</v>
      </c>
      <c r="AV1346" s="31" t="s">
        <v>66</v>
      </c>
      <c r="AW1346" s="31" t="s">
        <v>57</v>
      </c>
      <c r="AX1346" s="31" t="s">
        <v>463</v>
      </c>
      <c r="AY1346" s="31" t="s">
        <v>68</v>
      </c>
      <c r="AZ1346" s="31" t="s">
        <v>152</v>
      </c>
      <c r="BA1346" s="31" t="s">
        <v>1051</v>
      </c>
      <c r="BB1346" s="31" t="s">
        <v>1052</v>
      </c>
      <c r="BC1346" s="31" t="s">
        <v>50</v>
      </c>
      <c r="BD1346" s="31" t="s">
        <v>50</v>
      </c>
      <c r="BE1346" s="31" t="s">
        <v>50</v>
      </c>
      <c r="BF1346" s="31" t="s">
        <v>50</v>
      </c>
    </row>
    <row r="1347" spans="1:58" ht="45" x14ac:dyDescent="0.25">
      <c r="A1347" s="31" t="s">
        <v>1047</v>
      </c>
      <c r="B1347" s="31" t="s">
        <v>49</v>
      </c>
      <c r="C1347" s="32">
        <v>10</v>
      </c>
      <c r="D1347" s="31" t="s">
        <v>50</v>
      </c>
      <c r="E1347" s="31" t="s">
        <v>96</v>
      </c>
      <c r="F1347" s="31" t="s">
        <v>194</v>
      </c>
      <c r="G1347" s="31" t="s">
        <v>570</v>
      </c>
      <c r="H1347" s="31" t="s">
        <v>116</v>
      </c>
      <c r="I1347" s="31" t="s">
        <v>139</v>
      </c>
      <c r="J1347" s="31" t="s">
        <v>54</v>
      </c>
      <c r="K1347" s="31" t="s">
        <v>54</v>
      </c>
      <c r="L1347" s="31" t="s">
        <v>55</v>
      </c>
      <c r="M1347" s="31" t="s">
        <v>84</v>
      </c>
      <c r="N1347" s="31" t="s">
        <v>50</v>
      </c>
      <c r="O1347" s="31" t="s">
        <v>57</v>
      </c>
      <c r="P1347" s="31" t="s">
        <v>50</v>
      </c>
      <c r="Q1347" s="31" t="s">
        <v>50</v>
      </c>
      <c r="R1347" s="31" t="s">
        <v>74</v>
      </c>
      <c r="S1347" s="31" t="s">
        <v>59</v>
      </c>
      <c r="T1347" s="31" t="s">
        <v>60</v>
      </c>
      <c r="U1347" s="31" t="s">
        <v>60</v>
      </c>
      <c r="V1347" s="31" t="s">
        <v>60</v>
      </c>
      <c r="W1347" s="31" t="s">
        <v>50</v>
      </c>
      <c r="X1347" s="31" t="s">
        <v>50</v>
      </c>
      <c r="Y1347" s="31" t="s">
        <v>50</v>
      </c>
      <c r="Z1347" s="31" t="s">
        <v>62</v>
      </c>
      <c r="AA1347" s="31" t="s">
        <v>50</v>
      </c>
      <c r="AB1347" s="31" t="s">
        <v>50</v>
      </c>
      <c r="AC1347" s="31" t="s">
        <v>87</v>
      </c>
      <c r="AD1347" s="31" t="s">
        <v>72</v>
      </c>
      <c r="AE1347" s="2">
        <f t="shared" si="221"/>
        <v>32</v>
      </c>
      <c r="AF1347" s="31" t="s">
        <v>1048</v>
      </c>
      <c r="AG1347" s="31" t="s">
        <v>76</v>
      </c>
      <c r="AH1347" s="31" t="s">
        <v>152</v>
      </c>
      <c r="AI1347" s="31" t="s">
        <v>1053</v>
      </c>
      <c r="AJ1347" s="31">
        <f t="shared" si="222"/>
        <v>4</v>
      </c>
      <c r="AK1347" s="34">
        <f t="shared" si="223"/>
        <v>-99</v>
      </c>
      <c r="AL1347" s="30">
        <f t="shared" si="224"/>
        <v>-99</v>
      </c>
      <c r="AM1347" s="5">
        <f t="shared" si="228"/>
        <v>112.76</v>
      </c>
      <c r="AN1347" s="5">
        <f t="shared" si="229"/>
        <v>128</v>
      </c>
      <c r="AO1347" s="30">
        <f t="shared" si="230"/>
        <v>1536</v>
      </c>
      <c r="AP1347" s="30">
        <f t="shared" si="225"/>
        <v>1536</v>
      </c>
      <c r="AQ1347" t="str">
        <f t="shared" si="226"/>
        <v>1978 - 1992</v>
      </c>
      <c r="AR1347" s="2">
        <f t="shared" si="227"/>
        <v>1978</v>
      </c>
      <c r="AS1347" s="2">
        <f t="shared" si="231"/>
        <v>12</v>
      </c>
      <c r="AT1347" s="31" t="s">
        <v>50</v>
      </c>
      <c r="AU1347" s="31" t="s">
        <v>102</v>
      </c>
      <c r="AV1347" s="31" t="s">
        <v>66</v>
      </c>
      <c r="AW1347" s="31" t="s">
        <v>57</v>
      </c>
      <c r="AX1347" s="31" t="s">
        <v>463</v>
      </c>
      <c r="AY1347" s="31" t="s">
        <v>68</v>
      </c>
      <c r="AZ1347" s="31" t="s">
        <v>152</v>
      </c>
      <c r="BA1347" s="31" t="s">
        <v>1053</v>
      </c>
      <c r="BB1347" s="31" t="s">
        <v>1050</v>
      </c>
      <c r="BC1347" s="31" t="s">
        <v>129</v>
      </c>
      <c r="BD1347" s="31" t="s">
        <v>50</v>
      </c>
      <c r="BE1347" s="31" t="s">
        <v>50</v>
      </c>
      <c r="BF1347" s="31" t="s">
        <v>50</v>
      </c>
    </row>
    <row r="1348" spans="1:58" ht="45" x14ac:dyDescent="0.25">
      <c r="A1348" s="31" t="s">
        <v>69</v>
      </c>
      <c r="B1348" s="31" t="s">
        <v>49</v>
      </c>
      <c r="C1348" s="32">
        <v>1</v>
      </c>
      <c r="D1348" s="31" t="s">
        <v>50</v>
      </c>
      <c r="E1348" s="31" t="s">
        <v>70</v>
      </c>
      <c r="F1348" s="31" t="s">
        <v>71</v>
      </c>
      <c r="G1348" s="31" t="s">
        <v>50</v>
      </c>
      <c r="H1348" s="31" t="s">
        <v>50</v>
      </c>
      <c r="I1348" s="31" t="s">
        <v>53</v>
      </c>
      <c r="J1348" s="31" t="s">
        <v>54</v>
      </c>
      <c r="K1348" s="31" t="s">
        <v>54</v>
      </c>
      <c r="L1348" s="31" t="s">
        <v>55</v>
      </c>
      <c r="M1348" s="31" t="s">
        <v>72</v>
      </c>
      <c r="N1348" s="31" t="s">
        <v>56</v>
      </c>
      <c r="O1348" s="31" t="s">
        <v>57</v>
      </c>
      <c r="P1348" s="31" t="s">
        <v>50</v>
      </c>
      <c r="Q1348" s="31" t="s">
        <v>73</v>
      </c>
      <c r="R1348" s="31" t="s">
        <v>74</v>
      </c>
      <c r="S1348" s="31" t="s">
        <v>59</v>
      </c>
      <c r="T1348" s="31" t="s">
        <v>60</v>
      </c>
      <c r="U1348" s="31" t="s">
        <v>60</v>
      </c>
      <c r="V1348" s="31" t="s">
        <v>66</v>
      </c>
      <c r="W1348" s="31" t="s">
        <v>50</v>
      </c>
      <c r="X1348" s="31" t="s">
        <v>50</v>
      </c>
      <c r="Y1348" s="31" t="s">
        <v>50</v>
      </c>
      <c r="Z1348" s="31" t="s">
        <v>62</v>
      </c>
      <c r="AA1348" s="31" t="s">
        <v>50</v>
      </c>
      <c r="AB1348" s="31" t="s">
        <v>50</v>
      </c>
      <c r="AC1348" s="31" t="s">
        <v>63</v>
      </c>
      <c r="AD1348" s="31" t="s">
        <v>72</v>
      </c>
      <c r="AE1348" s="2">
        <f t="shared" ref="AE1348:AE1411" si="232">IF(AG1348="k",VALUE(AF1348),IF(AG1348="T",AF1348*12,IF(TRIM(AF1348)="","NA",AF1348)))</f>
        <v>30</v>
      </c>
      <c r="AF1348" s="31" t="s">
        <v>75</v>
      </c>
      <c r="AG1348" s="31" t="s">
        <v>76</v>
      </c>
      <c r="AH1348" s="31" t="s">
        <v>77</v>
      </c>
      <c r="AI1348" s="31" t="s">
        <v>78</v>
      </c>
      <c r="AJ1348" s="31">
        <f t="shared" ref="AJ1348:AJ1411" si="233">IF(AS1348&gt;0,VALUE(M1348),0)</f>
        <v>1</v>
      </c>
      <c r="AK1348" s="34">
        <f t="shared" ref="AK1348:AK1411" si="234">IF(AS1348&gt;0,IF(P1348&lt;&gt;"",2013-VALUE(P1348),IF(Q1348&lt;&gt;"",2013-VALUE(Q1348),-99)),-99)</f>
        <v>1</v>
      </c>
      <c r="AL1348" s="30">
        <f t="shared" ref="AL1348:AL1411" si="235">IF(OR((2013-AR1348)=AK1348,AK1348=-99),-99,AK1348)</f>
        <v>1</v>
      </c>
      <c r="AM1348" s="5">
        <f t="shared" si="228"/>
        <v>316.85000000000002</v>
      </c>
      <c r="AN1348" s="5">
        <f t="shared" si="229"/>
        <v>30</v>
      </c>
      <c r="AO1348" s="30">
        <f t="shared" si="230"/>
        <v>396</v>
      </c>
      <c r="AP1348" s="30">
        <f t="shared" ref="AP1348:AP1411" si="236">AN1348*AS1348</f>
        <v>396</v>
      </c>
      <c r="AQ1348" t="str">
        <f t="shared" ref="AQ1348:AQ1411" si="237">IF(OR(ISERROR(AR1348),AR1348=0),0,VLOOKUP(AR1348,tblVintages,2,TRUE))</f>
        <v>Before 1978</v>
      </c>
      <c r="AR1348" s="2">
        <f t="shared" ref="AR1348:AR1411" si="238">VLOOKUP(A1348,tblBldgInfo,7,FALSE)</f>
        <v>1960</v>
      </c>
      <c r="AS1348" s="2">
        <f t="shared" si="231"/>
        <v>13.2</v>
      </c>
      <c r="AT1348" s="31" t="s">
        <v>79</v>
      </c>
      <c r="AU1348" s="31" t="s">
        <v>80</v>
      </c>
      <c r="AV1348" s="31" t="s">
        <v>66</v>
      </c>
      <c r="AW1348" s="31" t="s">
        <v>57</v>
      </c>
      <c r="AX1348" s="31" t="s">
        <v>81</v>
      </c>
      <c r="AY1348" s="31" t="s">
        <v>68</v>
      </c>
      <c r="AZ1348" s="31" t="s">
        <v>77</v>
      </c>
      <c r="BA1348" s="31" t="s">
        <v>82</v>
      </c>
      <c r="BB1348" s="31" t="s">
        <v>50</v>
      </c>
      <c r="BC1348" s="31" t="s">
        <v>50</v>
      </c>
      <c r="BD1348" s="31" t="s">
        <v>50</v>
      </c>
      <c r="BE1348" s="31" t="s">
        <v>50</v>
      </c>
      <c r="BF1348" s="31" t="s">
        <v>50</v>
      </c>
    </row>
    <row r="1349" spans="1:58" ht="45" x14ac:dyDescent="0.25">
      <c r="A1349" s="31" t="s">
        <v>1861</v>
      </c>
      <c r="B1349" s="31" t="s">
        <v>49</v>
      </c>
      <c r="C1349" s="32">
        <v>7</v>
      </c>
      <c r="D1349" s="31" t="s">
        <v>50</v>
      </c>
      <c r="E1349" s="31" t="s">
        <v>194</v>
      </c>
      <c r="F1349" s="31" t="s">
        <v>50</v>
      </c>
      <c r="G1349" s="31" t="s">
        <v>50</v>
      </c>
      <c r="H1349" s="31" t="s">
        <v>50</v>
      </c>
      <c r="I1349" s="31" t="s">
        <v>92</v>
      </c>
      <c r="J1349" s="31" t="s">
        <v>54</v>
      </c>
      <c r="K1349" s="31" t="s">
        <v>54</v>
      </c>
      <c r="L1349" s="31" t="s">
        <v>128</v>
      </c>
      <c r="M1349" s="31" t="s">
        <v>72</v>
      </c>
      <c r="N1349" s="31" t="s">
        <v>50</v>
      </c>
      <c r="O1349" s="31" t="s">
        <v>66</v>
      </c>
      <c r="P1349" s="31" t="s">
        <v>368</v>
      </c>
      <c r="Q1349" s="31" t="s">
        <v>50</v>
      </c>
      <c r="R1349" s="31" t="s">
        <v>58</v>
      </c>
      <c r="S1349" s="31" t="s">
        <v>59</v>
      </c>
      <c r="T1349" s="31" t="s">
        <v>60</v>
      </c>
      <c r="U1349" s="31" t="s">
        <v>50</v>
      </c>
      <c r="V1349" s="31" t="s">
        <v>60</v>
      </c>
      <c r="W1349" s="31" t="s">
        <v>50</v>
      </c>
      <c r="X1349" s="31" t="s">
        <v>50</v>
      </c>
      <c r="Y1349" s="31" t="s">
        <v>50</v>
      </c>
      <c r="Z1349" s="31" t="s">
        <v>62</v>
      </c>
      <c r="AA1349" s="31" t="s">
        <v>50</v>
      </c>
      <c r="AB1349" s="31" t="s">
        <v>50</v>
      </c>
      <c r="AC1349" s="31" t="s">
        <v>87</v>
      </c>
      <c r="AD1349" s="31" t="s">
        <v>72</v>
      </c>
      <c r="AE1349" s="2">
        <f t="shared" si="232"/>
        <v>30</v>
      </c>
      <c r="AF1349" s="31" t="s">
        <v>440</v>
      </c>
      <c r="AG1349" s="31" t="s">
        <v>129</v>
      </c>
      <c r="AH1349" s="31" t="s">
        <v>144</v>
      </c>
      <c r="AI1349" s="31" t="s">
        <v>12483</v>
      </c>
      <c r="AJ1349" s="31">
        <f t="shared" si="233"/>
        <v>0</v>
      </c>
      <c r="AK1349" s="34">
        <f t="shared" si="234"/>
        <v>-99</v>
      </c>
      <c r="AL1349" s="30">
        <f t="shared" si="235"/>
        <v>-99</v>
      </c>
      <c r="AM1349" s="5">
        <f t="shared" ref="AM1349:AM1412" si="239">VLOOKUP(A1349,tblSiteWeights,4,FALSE)</f>
        <v>73.92</v>
      </c>
      <c r="AN1349" s="5">
        <f t="shared" ref="AN1349:AN1412" si="240">IF(AND(AS1349&gt;0,AM1349&gt;0),M1349*AE1349,0)</f>
        <v>0</v>
      </c>
      <c r="AO1349" s="30">
        <f t="shared" ref="AO1349:AO1412" si="241">AN1349*AS1349</f>
        <v>0</v>
      </c>
      <c r="AP1349" s="30">
        <f t="shared" si="236"/>
        <v>0</v>
      </c>
      <c r="AQ1349" t="str">
        <f t="shared" si="237"/>
        <v>1978 - 1992</v>
      </c>
      <c r="AR1349" s="2">
        <f t="shared" si="238"/>
        <v>1985</v>
      </c>
      <c r="AS1349" s="2">
        <f t="shared" ref="AS1349:AS1412" si="242">IF(OR(AM1349=0,AU1349=""),-99,VALUE(AU1349))</f>
        <v>-99</v>
      </c>
      <c r="AT1349" s="31" t="s">
        <v>50</v>
      </c>
      <c r="AU1349" s="31" t="s">
        <v>50</v>
      </c>
      <c r="AV1349" s="31" t="s">
        <v>60</v>
      </c>
      <c r="AW1349" s="31" t="s">
        <v>50</v>
      </c>
      <c r="AX1349" s="31" t="s">
        <v>50</v>
      </c>
      <c r="AY1349" s="31" t="s">
        <v>50</v>
      </c>
      <c r="AZ1349" s="31" t="s">
        <v>50</v>
      </c>
      <c r="BA1349" s="31" t="s">
        <v>50</v>
      </c>
      <c r="BB1349" s="31" t="s">
        <v>50</v>
      </c>
      <c r="BC1349" s="31" t="s">
        <v>50</v>
      </c>
      <c r="BD1349" s="31" t="s">
        <v>50</v>
      </c>
      <c r="BE1349" s="31" t="s">
        <v>50</v>
      </c>
      <c r="BF1349" s="31" t="s">
        <v>50</v>
      </c>
    </row>
    <row r="1350" spans="1:58" ht="45" x14ac:dyDescent="0.25">
      <c r="A1350" s="31" t="s">
        <v>1872</v>
      </c>
      <c r="B1350" s="31" t="s">
        <v>49</v>
      </c>
      <c r="C1350" s="32">
        <v>5</v>
      </c>
      <c r="D1350" s="31" t="s">
        <v>50</v>
      </c>
      <c r="E1350" s="31" t="s">
        <v>70</v>
      </c>
      <c r="F1350" s="31" t="s">
        <v>50</v>
      </c>
      <c r="G1350" s="31" t="s">
        <v>70</v>
      </c>
      <c r="H1350" s="31" t="s">
        <v>50</v>
      </c>
      <c r="I1350" s="31" t="s">
        <v>59</v>
      </c>
      <c r="J1350" s="31" t="s">
        <v>54</v>
      </c>
      <c r="K1350" s="31" t="s">
        <v>54</v>
      </c>
      <c r="L1350" s="31" t="s">
        <v>128</v>
      </c>
      <c r="M1350" s="31" t="s">
        <v>72</v>
      </c>
      <c r="N1350" s="31" t="s">
        <v>50</v>
      </c>
      <c r="O1350" s="31" t="s">
        <v>50</v>
      </c>
      <c r="P1350" s="31" t="s">
        <v>123</v>
      </c>
      <c r="Q1350" s="31" t="s">
        <v>50</v>
      </c>
      <c r="R1350" s="31" t="s">
        <v>58</v>
      </c>
      <c r="S1350" s="31" t="s">
        <v>50</v>
      </c>
      <c r="T1350" s="31" t="s">
        <v>60</v>
      </c>
      <c r="U1350" s="31" t="s">
        <v>60</v>
      </c>
      <c r="V1350" s="31" t="s">
        <v>60</v>
      </c>
      <c r="W1350" s="31" t="s">
        <v>50</v>
      </c>
      <c r="X1350" s="31" t="s">
        <v>50</v>
      </c>
      <c r="Y1350" s="31" t="s">
        <v>50</v>
      </c>
      <c r="Z1350" s="31" t="s">
        <v>62</v>
      </c>
      <c r="AA1350" s="31" t="s">
        <v>50</v>
      </c>
      <c r="AB1350" s="31" t="s">
        <v>50</v>
      </c>
      <c r="AC1350" s="31" t="s">
        <v>63</v>
      </c>
      <c r="AD1350" s="31" t="s">
        <v>72</v>
      </c>
      <c r="AE1350" s="2">
        <f t="shared" si="232"/>
        <v>30</v>
      </c>
      <c r="AF1350" s="31" t="s">
        <v>440</v>
      </c>
      <c r="AG1350" s="31" t="s">
        <v>129</v>
      </c>
      <c r="AH1350" s="31" t="s">
        <v>136</v>
      </c>
      <c r="AI1350" s="31" t="s">
        <v>12484</v>
      </c>
      <c r="AJ1350" s="31">
        <f t="shared" si="233"/>
        <v>0</v>
      </c>
      <c r="AK1350" s="34">
        <f t="shared" si="234"/>
        <v>-99</v>
      </c>
      <c r="AL1350" s="30">
        <f t="shared" si="235"/>
        <v>-99</v>
      </c>
      <c r="AM1350" s="5">
        <f t="shared" si="239"/>
        <v>69.5</v>
      </c>
      <c r="AN1350" s="5">
        <f t="shared" si="240"/>
        <v>0</v>
      </c>
      <c r="AO1350" s="30">
        <f t="shared" si="241"/>
        <v>0</v>
      </c>
      <c r="AP1350" s="30">
        <f t="shared" si="236"/>
        <v>0</v>
      </c>
      <c r="AQ1350" t="str">
        <f t="shared" si="237"/>
        <v>Before 1978</v>
      </c>
      <c r="AR1350" s="2">
        <f t="shared" si="238"/>
        <v>1960</v>
      </c>
      <c r="AS1350" s="2">
        <f t="shared" si="242"/>
        <v>-99</v>
      </c>
      <c r="AT1350" s="31" t="s">
        <v>50</v>
      </c>
      <c r="AU1350" s="31" t="s">
        <v>50</v>
      </c>
      <c r="AV1350" s="31" t="s">
        <v>60</v>
      </c>
      <c r="AW1350" s="31" t="s">
        <v>50</v>
      </c>
      <c r="AX1350" s="31" t="s">
        <v>50</v>
      </c>
      <c r="AY1350" s="31" t="s">
        <v>50</v>
      </c>
      <c r="AZ1350" s="31" t="s">
        <v>50</v>
      </c>
      <c r="BA1350" s="31" t="s">
        <v>50</v>
      </c>
      <c r="BB1350" s="31" t="s">
        <v>50</v>
      </c>
      <c r="BC1350" s="31" t="s">
        <v>50</v>
      </c>
      <c r="BD1350" s="31" t="s">
        <v>50</v>
      </c>
      <c r="BE1350" s="31" t="s">
        <v>50</v>
      </c>
      <c r="BF1350" s="31" t="s">
        <v>50</v>
      </c>
    </row>
    <row r="1351" spans="1:58" ht="45" x14ac:dyDescent="0.25">
      <c r="A1351" s="31" t="s">
        <v>1889</v>
      </c>
      <c r="B1351" s="31" t="s">
        <v>49</v>
      </c>
      <c r="C1351" s="32">
        <v>4</v>
      </c>
      <c r="D1351" s="31" t="s">
        <v>50</v>
      </c>
      <c r="E1351" s="31" t="s">
        <v>52</v>
      </c>
      <c r="F1351" s="31" t="s">
        <v>84</v>
      </c>
      <c r="G1351" s="31" t="s">
        <v>50</v>
      </c>
      <c r="H1351" s="31" t="s">
        <v>50</v>
      </c>
      <c r="I1351" s="31" t="s">
        <v>53</v>
      </c>
      <c r="J1351" s="31" t="s">
        <v>54</v>
      </c>
      <c r="K1351" s="31" t="s">
        <v>54</v>
      </c>
      <c r="L1351" s="31" t="s">
        <v>128</v>
      </c>
      <c r="M1351" s="31" t="s">
        <v>51</v>
      </c>
      <c r="N1351" s="31" t="s">
        <v>50</v>
      </c>
      <c r="O1351" s="31" t="s">
        <v>57</v>
      </c>
      <c r="P1351" s="31" t="s">
        <v>50</v>
      </c>
      <c r="Q1351" s="31" t="s">
        <v>50</v>
      </c>
      <c r="R1351" s="31" t="s">
        <v>74</v>
      </c>
      <c r="S1351" s="31" t="s">
        <v>58</v>
      </c>
      <c r="T1351" s="31" t="s">
        <v>60</v>
      </c>
      <c r="U1351" s="31" t="s">
        <v>60</v>
      </c>
      <c r="V1351" s="31" t="s">
        <v>50</v>
      </c>
      <c r="W1351" s="31" t="s">
        <v>50</v>
      </c>
      <c r="X1351" s="31" t="s">
        <v>50</v>
      </c>
      <c r="Y1351" s="31" t="s">
        <v>50</v>
      </c>
      <c r="Z1351" s="31" t="s">
        <v>62</v>
      </c>
      <c r="AA1351" s="31" t="s">
        <v>50</v>
      </c>
      <c r="AB1351" s="31" t="s">
        <v>50</v>
      </c>
      <c r="AC1351" s="31" t="s">
        <v>87</v>
      </c>
      <c r="AD1351" s="31" t="s">
        <v>72</v>
      </c>
      <c r="AE1351" s="2">
        <f t="shared" si="232"/>
        <v>30</v>
      </c>
      <c r="AF1351" s="31" t="s">
        <v>75</v>
      </c>
      <c r="AG1351" s="31" t="s">
        <v>76</v>
      </c>
      <c r="AH1351" s="31" t="s">
        <v>717</v>
      </c>
      <c r="AI1351" s="31" t="s">
        <v>12485</v>
      </c>
      <c r="AJ1351" s="31">
        <f t="shared" si="233"/>
        <v>0</v>
      </c>
      <c r="AK1351" s="34">
        <f t="shared" si="234"/>
        <v>-99</v>
      </c>
      <c r="AL1351" s="30">
        <f t="shared" si="235"/>
        <v>-99</v>
      </c>
      <c r="AM1351" s="5">
        <f t="shared" si="239"/>
        <v>68.55</v>
      </c>
      <c r="AN1351" s="5">
        <f t="shared" si="240"/>
        <v>0</v>
      </c>
      <c r="AO1351" s="30">
        <f t="shared" si="241"/>
        <v>0</v>
      </c>
      <c r="AP1351" s="30">
        <f t="shared" si="236"/>
        <v>0</v>
      </c>
      <c r="AQ1351" t="str">
        <f t="shared" si="237"/>
        <v>1978 - 1992</v>
      </c>
      <c r="AR1351" s="2">
        <f t="shared" si="238"/>
        <v>1980</v>
      </c>
      <c r="AS1351" s="2">
        <f t="shared" si="242"/>
        <v>-99</v>
      </c>
      <c r="AT1351" s="31" t="s">
        <v>50</v>
      </c>
      <c r="AU1351" s="31" t="s">
        <v>50</v>
      </c>
      <c r="AV1351" s="31" t="s">
        <v>141</v>
      </c>
      <c r="AW1351" s="31" t="s">
        <v>86</v>
      </c>
      <c r="AX1351" s="31" t="s">
        <v>50</v>
      </c>
      <c r="AY1351" s="31" t="s">
        <v>50</v>
      </c>
      <c r="AZ1351" s="31" t="s">
        <v>717</v>
      </c>
      <c r="BA1351" s="31" t="s">
        <v>12485</v>
      </c>
      <c r="BB1351" s="31" t="s">
        <v>50</v>
      </c>
      <c r="BC1351" s="31" t="s">
        <v>50</v>
      </c>
      <c r="BD1351" s="31" t="s">
        <v>50</v>
      </c>
      <c r="BE1351" s="31" t="s">
        <v>50</v>
      </c>
      <c r="BF1351" s="31" t="s">
        <v>50</v>
      </c>
    </row>
    <row r="1352" spans="1:58" ht="45" x14ac:dyDescent="0.25">
      <c r="A1352" s="31" t="s">
        <v>1915</v>
      </c>
      <c r="B1352" s="31" t="s">
        <v>198</v>
      </c>
      <c r="C1352" s="32">
        <v>1</v>
      </c>
      <c r="D1352" s="31" t="s">
        <v>50</v>
      </c>
      <c r="E1352" s="31" t="s">
        <v>84</v>
      </c>
      <c r="F1352" s="31" t="s">
        <v>85</v>
      </c>
      <c r="G1352" s="31" t="s">
        <v>50</v>
      </c>
      <c r="H1352" s="31" t="s">
        <v>50</v>
      </c>
      <c r="I1352" s="31" t="s">
        <v>53</v>
      </c>
      <c r="J1352" s="31" t="s">
        <v>54</v>
      </c>
      <c r="K1352" s="31" t="s">
        <v>54</v>
      </c>
      <c r="L1352" s="31" t="s">
        <v>55</v>
      </c>
      <c r="M1352" s="31" t="s">
        <v>72</v>
      </c>
      <c r="N1352" s="31" t="s">
        <v>50</v>
      </c>
      <c r="O1352" s="31" t="s">
        <v>57</v>
      </c>
      <c r="P1352" s="31" t="s">
        <v>588</v>
      </c>
      <c r="Q1352" s="31" t="s">
        <v>50</v>
      </c>
      <c r="R1352" s="31" t="s">
        <v>58</v>
      </c>
      <c r="S1352" s="31" t="s">
        <v>59</v>
      </c>
      <c r="T1352" s="31" t="s">
        <v>60</v>
      </c>
      <c r="U1352" s="31" t="s">
        <v>60</v>
      </c>
      <c r="V1352" s="31" t="s">
        <v>60</v>
      </c>
      <c r="W1352" s="31" t="s">
        <v>50</v>
      </c>
      <c r="X1352" s="31" t="s">
        <v>50</v>
      </c>
      <c r="Y1352" s="31" t="s">
        <v>50</v>
      </c>
      <c r="Z1352" s="31" t="s">
        <v>62</v>
      </c>
      <c r="AA1352" s="31" t="s">
        <v>50</v>
      </c>
      <c r="AB1352" s="31" t="s">
        <v>50</v>
      </c>
      <c r="AC1352" s="31" t="s">
        <v>87</v>
      </c>
      <c r="AD1352" s="31" t="s">
        <v>72</v>
      </c>
      <c r="AE1352" s="2">
        <f t="shared" si="232"/>
        <v>30</v>
      </c>
      <c r="AF1352" s="31" t="s">
        <v>440</v>
      </c>
      <c r="AG1352" s="31" t="s">
        <v>129</v>
      </c>
      <c r="AH1352" s="31" t="s">
        <v>144</v>
      </c>
      <c r="AI1352" s="31" t="s">
        <v>12486</v>
      </c>
      <c r="AJ1352" s="31">
        <f t="shared" si="233"/>
        <v>0</v>
      </c>
      <c r="AK1352" s="34">
        <f t="shared" si="234"/>
        <v>-99</v>
      </c>
      <c r="AL1352" s="30">
        <f t="shared" si="235"/>
        <v>-99</v>
      </c>
      <c r="AM1352" s="5">
        <f t="shared" si="239"/>
        <v>110.21</v>
      </c>
      <c r="AN1352" s="5">
        <f t="shared" si="240"/>
        <v>0</v>
      </c>
      <c r="AO1352" s="30">
        <f t="shared" si="241"/>
        <v>0</v>
      </c>
      <c r="AP1352" s="30">
        <f t="shared" si="236"/>
        <v>0</v>
      </c>
      <c r="AQ1352" t="str">
        <f t="shared" si="237"/>
        <v>Before 1978</v>
      </c>
      <c r="AR1352" s="2">
        <f t="shared" si="238"/>
        <v>1960</v>
      </c>
      <c r="AS1352" s="2">
        <f t="shared" si="242"/>
        <v>-99</v>
      </c>
      <c r="AT1352" s="31" t="s">
        <v>50</v>
      </c>
      <c r="AU1352" s="31" t="s">
        <v>50</v>
      </c>
      <c r="AV1352" s="31" t="s">
        <v>141</v>
      </c>
      <c r="AW1352" s="31" t="s">
        <v>86</v>
      </c>
      <c r="AX1352" s="31" t="s">
        <v>718</v>
      </c>
      <c r="AY1352" s="31" t="s">
        <v>179</v>
      </c>
      <c r="AZ1352" s="31" t="s">
        <v>144</v>
      </c>
      <c r="BA1352" s="31" t="s">
        <v>12486</v>
      </c>
      <c r="BB1352" s="31" t="s">
        <v>50</v>
      </c>
      <c r="BC1352" s="31" t="s">
        <v>50</v>
      </c>
      <c r="BD1352" s="31" t="s">
        <v>50</v>
      </c>
      <c r="BE1352" s="31" t="s">
        <v>50</v>
      </c>
      <c r="BF1352" s="31" t="s">
        <v>50</v>
      </c>
    </row>
    <row r="1353" spans="1:58" ht="45" x14ac:dyDescent="0.25">
      <c r="A1353" s="31" t="s">
        <v>1917</v>
      </c>
      <c r="B1353" s="31" t="s">
        <v>49</v>
      </c>
      <c r="C1353" s="32">
        <v>15</v>
      </c>
      <c r="D1353" s="31" t="s">
        <v>50</v>
      </c>
      <c r="E1353" s="31" t="s">
        <v>72</v>
      </c>
      <c r="F1353" s="31" t="s">
        <v>51</v>
      </c>
      <c r="G1353" s="31" t="s">
        <v>50</v>
      </c>
      <c r="H1353" s="31" t="s">
        <v>50</v>
      </c>
      <c r="I1353" s="31" t="s">
        <v>53</v>
      </c>
      <c r="J1353" s="31" t="s">
        <v>54</v>
      </c>
      <c r="K1353" s="31" t="s">
        <v>54</v>
      </c>
      <c r="L1353" s="31" t="s">
        <v>55</v>
      </c>
      <c r="M1353" s="31" t="s">
        <v>51</v>
      </c>
      <c r="N1353" s="31" t="s">
        <v>50</v>
      </c>
      <c r="O1353" s="31" t="s">
        <v>66</v>
      </c>
      <c r="P1353" s="31" t="s">
        <v>50</v>
      </c>
      <c r="Q1353" s="31" t="s">
        <v>50</v>
      </c>
      <c r="R1353" s="31" t="s">
        <v>74</v>
      </c>
      <c r="S1353" s="31" t="s">
        <v>58</v>
      </c>
      <c r="T1353" s="31" t="s">
        <v>60</v>
      </c>
      <c r="U1353" s="31" t="s">
        <v>60</v>
      </c>
      <c r="V1353" s="31" t="s">
        <v>66</v>
      </c>
      <c r="W1353" s="31" t="s">
        <v>50</v>
      </c>
      <c r="X1353" s="31" t="s">
        <v>50</v>
      </c>
      <c r="Y1353" s="31" t="s">
        <v>50</v>
      </c>
      <c r="Z1353" s="31" t="s">
        <v>62</v>
      </c>
      <c r="AA1353" s="31" t="s">
        <v>50</v>
      </c>
      <c r="AB1353" s="31" t="s">
        <v>50</v>
      </c>
      <c r="AC1353" s="31" t="s">
        <v>87</v>
      </c>
      <c r="AD1353" s="31" t="s">
        <v>72</v>
      </c>
      <c r="AE1353" s="2">
        <f t="shared" si="232"/>
        <v>30</v>
      </c>
      <c r="AF1353" s="31" t="s">
        <v>440</v>
      </c>
      <c r="AG1353" s="31" t="s">
        <v>129</v>
      </c>
      <c r="AH1353" s="31" t="s">
        <v>77</v>
      </c>
      <c r="AI1353" s="31" t="s">
        <v>12487</v>
      </c>
      <c r="AJ1353" s="31">
        <f t="shared" si="233"/>
        <v>0</v>
      </c>
      <c r="AK1353" s="34">
        <f t="shared" si="234"/>
        <v>-99</v>
      </c>
      <c r="AL1353" s="30">
        <f t="shared" si="235"/>
        <v>-99</v>
      </c>
      <c r="AM1353" s="5">
        <f t="shared" si="239"/>
        <v>69.099999999999994</v>
      </c>
      <c r="AN1353" s="5">
        <f t="shared" si="240"/>
        <v>0</v>
      </c>
      <c r="AO1353" s="30">
        <f t="shared" si="241"/>
        <v>0</v>
      </c>
      <c r="AP1353" s="30">
        <f t="shared" si="236"/>
        <v>0</v>
      </c>
      <c r="AQ1353" t="str">
        <f t="shared" si="237"/>
        <v>Before 1978</v>
      </c>
      <c r="AR1353" s="2">
        <f t="shared" si="238"/>
        <v>1970</v>
      </c>
      <c r="AS1353" s="2">
        <f t="shared" si="242"/>
        <v>-99</v>
      </c>
      <c r="AT1353" s="31" t="s">
        <v>50</v>
      </c>
      <c r="AU1353" s="31" t="s">
        <v>50</v>
      </c>
      <c r="AV1353" s="31" t="s">
        <v>60</v>
      </c>
      <c r="AW1353" s="31" t="s">
        <v>50</v>
      </c>
      <c r="AX1353" s="31" t="s">
        <v>50</v>
      </c>
      <c r="AY1353" s="31" t="s">
        <v>50</v>
      </c>
      <c r="AZ1353" s="31" t="s">
        <v>50</v>
      </c>
      <c r="BA1353" s="31" t="s">
        <v>50</v>
      </c>
      <c r="BB1353" s="31" t="s">
        <v>50</v>
      </c>
      <c r="BC1353" s="31" t="s">
        <v>50</v>
      </c>
      <c r="BD1353" s="31" t="s">
        <v>50</v>
      </c>
      <c r="BE1353" s="31" t="s">
        <v>50</v>
      </c>
      <c r="BF1353" s="31" t="s">
        <v>50</v>
      </c>
    </row>
    <row r="1354" spans="1:58" ht="45" x14ac:dyDescent="0.25">
      <c r="A1354" s="31" t="s">
        <v>954</v>
      </c>
      <c r="B1354" s="31" t="s">
        <v>49</v>
      </c>
      <c r="C1354" s="32">
        <v>2</v>
      </c>
      <c r="D1354" s="31" t="s">
        <v>50</v>
      </c>
      <c r="E1354" s="31" t="s">
        <v>72</v>
      </c>
      <c r="F1354" s="31" t="s">
        <v>51</v>
      </c>
      <c r="G1354" s="31" t="s">
        <v>50</v>
      </c>
      <c r="H1354" s="31" t="s">
        <v>50</v>
      </c>
      <c r="I1354" s="31" t="s">
        <v>97</v>
      </c>
      <c r="J1354" s="31" t="s">
        <v>54</v>
      </c>
      <c r="K1354" s="31" t="s">
        <v>54</v>
      </c>
      <c r="L1354" s="31" t="s">
        <v>55</v>
      </c>
      <c r="M1354" s="31" t="s">
        <v>72</v>
      </c>
      <c r="N1354" s="31" t="s">
        <v>50</v>
      </c>
      <c r="O1354" s="31" t="s">
        <v>57</v>
      </c>
      <c r="P1354" s="31" t="s">
        <v>409</v>
      </c>
      <c r="Q1354" s="31" t="s">
        <v>50</v>
      </c>
      <c r="R1354" s="31" t="s">
        <v>74</v>
      </c>
      <c r="S1354" s="31" t="s">
        <v>58</v>
      </c>
      <c r="T1354" s="31" t="s">
        <v>60</v>
      </c>
      <c r="U1354" s="31" t="s">
        <v>60</v>
      </c>
      <c r="V1354" s="31" t="s">
        <v>60</v>
      </c>
      <c r="W1354" s="31" t="s">
        <v>50</v>
      </c>
      <c r="X1354" s="31" t="s">
        <v>50</v>
      </c>
      <c r="Y1354" s="31" t="s">
        <v>50</v>
      </c>
      <c r="Z1354" s="31" t="s">
        <v>62</v>
      </c>
      <c r="AA1354" s="31" t="s">
        <v>50</v>
      </c>
      <c r="AB1354" s="31" t="s">
        <v>50</v>
      </c>
      <c r="AC1354" s="31" t="s">
        <v>87</v>
      </c>
      <c r="AD1354" s="31" t="s">
        <v>72</v>
      </c>
      <c r="AE1354" s="2">
        <f t="shared" si="232"/>
        <v>30</v>
      </c>
      <c r="AF1354" s="31" t="s">
        <v>440</v>
      </c>
      <c r="AG1354" s="31" t="s">
        <v>129</v>
      </c>
      <c r="AH1354" s="31" t="s">
        <v>152</v>
      </c>
      <c r="AI1354" s="31" t="s">
        <v>955</v>
      </c>
      <c r="AJ1354" s="31">
        <f t="shared" si="233"/>
        <v>1</v>
      </c>
      <c r="AK1354" s="34">
        <f t="shared" si="234"/>
        <v>10</v>
      </c>
      <c r="AL1354" s="30">
        <f t="shared" si="235"/>
        <v>10</v>
      </c>
      <c r="AM1354" s="5">
        <f t="shared" si="239"/>
        <v>361.77</v>
      </c>
      <c r="AN1354" s="5">
        <f t="shared" si="240"/>
        <v>30</v>
      </c>
      <c r="AO1354" s="30">
        <f t="shared" si="241"/>
        <v>300</v>
      </c>
      <c r="AP1354" s="30">
        <f t="shared" si="236"/>
        <v>300</v>
      </c>
      <c r="AQ1354" t="str">
        <f t="shared" si="237"/>
        <v>Before 1978</v>
      </c>
      <c r="AR1354" s="2">
        <f t="shared" si="238"/>
        <v>1910</v>
      </c>
      <c r="AS1354" s="2">
        <f t="shared" si="242"/>
        <v>10</v>
      </c>
      <c r="AT1354" s="31" t="s">
        <v>50</v>
      </c>
      <c r="AU1354" s="31" t="s">
        <v>92</v>
      </c>
      <c r="AV1354" s="31" t="s">
        <v>66</v>
      </c>
      <c r="AW1354" s="31" t="s">
        <v>57</v>
      </c>
      <c r="AX1354" s="31" t="s">
        <v>267</v>
      </c>
      <c r="AY1354" s="31" t="s">
        <v>68</v>
      </c>
      <c r="AZ1354" s="31" t="s">
        <v>50</v>
      </c>
      <c r="BA1354" s="31" t="s">
        <v>50</v>
      </c>
      <c r="BB1354" s="31" t="s">
        <v>956</v>
      </c>
      <c r="BC1354" s="31" t="s">
        <v>53</v>
      </c>
      <c r="BD1354" s="31" t="s">
        <v>50</v>
      </c>
      <c r="BE1354" s="31" t="s">
        <v>50</v>
      </c>
      <c r="BF1354" s="31" t="s">
        <v>50</v>
      </c>
    </row>
    <row r="1355" spans="1:58" ht="45" x14ac:dyDescent="0.25">
      <c r="A1355" s="31" t="s">
        <v>2183</v>
      </c>
      <c r="B1355" s="31" t="s">
        <v>49</v>
      </c>
      <c r="C1355" s="32">
        <v>4</v>
      </c>
      <c r="D1355" s="31" t="s">
        <v>50</v>
      </c>
      <c r="E1355" s="31" t="s">
        <v>70</v>
      </c>
      <c r="F1355" s="31" t="s">
        <v>71</v>
      </c>
      <c r="G1355" s="31" t="s">
        <v>50</v>
      </c>
      <c r="H1355" s="31" t="s">
        <v>50</v>
      </c>
      <c r="I1355" s="31" t="s">
        <v>53</v>
      </c>
      <c r="J1355" s="31" t="s">
        <v>54</v>
      </c>
      <c r="K1355" s="31" t="s">
        <v>54</v>
      </c>
      <c r="L1355" s="31" t="s">
        <v>55</v>
      </c>
      <c r="M1355" s="31" t="s">
        <v>52</v>
      </c>
      <c r="N1355" s="31" t="s">
        <v>50</v>
      </c>
      <c r="O1355" s="31" t="s">
        <v>57</v>
      </c>
      <c r="P1355" s="31" t="s">
        <v>50</v>
      </c>
      <c r="Q1355" s="31" t="s">
        <v>50</v>
      </c>
      <c r="R1355" s="31" t="s">
        <v>129</v>
      </c>
      <c r="S1355" s="31" t="s">
        <v>59</v>
      </c>
      <c r="T1355" s="31" t="s">
        <v>50</v>
      </c>
      <c r="U1355" s="31" t="s">
        <v>50</v>
      </c>
      <c r="V1355" s="31" t="s">
        <v>50</v>
      </c>
      <c r="W1355" s="31" t="s">
        <v>50</v>
      </c>
      <c r="X1355" s="31" t="s">
        <v>50</v>
      </c>
      <c r="Y1355" s="31" t="s">
        <v>50</v>
      </c>
      <c r="Z1355" s="31" t="s">
        <v>62</v>
      </c>
      <c r="AA1355" s="31" t="s">
        <v>50</v>
      </c>
      <c r="AB1355" s="31" t="s">
        <v>50</v>
      </c>
      <c r="AC1355" s="31" t="s">
        <v>87</v>
      </c>
      <c r="AD1355" s="31" t="s">
        <v>72</v>
      </c>
      <c r="AE1355" s="2">
        <f t="shared" si="232"/>
        <v>30</v>
      </c>
      <c r="AF1355" s="31" t="s">
        <v>440</v>
      </c>
      <c r="AG1355" s="31" t="s">
        <v>129</v>
      </c>
      <c r="AH1355" s="31" t="s">
        <v>77</v>
      </c>
      <c r="AI1355" s="31" t="s">
        <v>12488</v>
      </c>
      <c r="AJ1355" s="31">
        <f t="shared" si="233"/>
        <v>0</v>
      </c>
      <c r="AK1355" s="34">
        <f t="shared" si="234"/>
        <v>-99</v>
      </c>
      <c r="AL1355" s="30">
        <f t="shared" si="235"/>
        <v>-99</v>
      </c>
      <c r="AM1355" s="5">
        <f t="shared" si="239"/>
        <v>63</v>
      </c>
      <c r="AN1355" s="5">
        <f t="shared" si="240"/>
        <v>0</v>
      </c>
      <c r="AO1355" s="30">
        <f t="shared" si="241"/>
        <v>0</v>
      </c>
      <c r="AP1355" s="30">
        <f t="shared" si="236"/>
        <v>0</v>
      </c>
      <c r="AQ1355" t="str">
        <f t="shared" si="237"/>
        <v>1978 - 1992</v>
      </c>
      <c r="AR1355" s="2">
        <f t="shared" si="238"/>
        <v>1980</v>
      </c>
      <c r="AS1355" s="2">
        <f t="shared" si="242"/>
        <v>-99</v>
      </c>
      <c r="AT1355" s="31" t="s">
        <v>50</v>
      </c>
      <c r="AU1355" s="31" t="s">
        <v>50</v>
      </c>
      <c r="AV1355" s="31" t="s">
        <v>141</v>
      </c>
      <c r="AW1355" s="31" t="s">
        <v>86</v>
      </c>
      <c r="AX1355" s="31" t="s">
        <v>12773</v>
      </c>
      <c r="AY1355" s="31" t="s">
        <v>68</v>
      </c>
      <c r="AZ1355" s="31" t="s">
        <v>77</v>
      </c>
      <c r="BA1355" s="31" t="s">
        <v>12488</v>
      </c>
      <c r="BB1355" s="31" t="s">
        <v>50</v>
      </c>
      <c r="BC1355" s="31" t="s">
        <v>50</v>
      </c>
      <c r="BD1355" s="31" t="s">
        <v>50</v>
      </c>
      <c r="BE1355" s="31" t="s">
        <v>50</v>
      </c>
      <c r="BF1355" s="31" t="s">
        <v>50</v>
      </c>
    </row>
    <row r="1356" spans="1:58" ht="45" x14ac:dyDescent="0.25">
      <c r="A1356" s="31" t="s">
        <v>213</v>
      </c>
      <c r="B1356" s="31" t="s">
        <v>49</v>
      </c>
      <c r="C1356" s="32">
        <v>4</v>
      </c>
      <c r="D1356" s="31" t="s">
        <v>50</v>
      </c>
      <c r="E1356" s="31" t="s">
        <v>84</v>
      </c>
      <c r="F1356" s="31" t="s">
        <v>85</v>
      </c>
      <c r="G1356" s="31" t="s">
        <v>84</v>
      </c>
      <c r="H1356" s="31" t="s">
        <v>85</v>
      </c>
      <c r="I1356" s="31" t="s">
        <v>304</v>
      </c>
      <c r="J1356" s="31" t="s">
        <v>54</v>
      </c>
      <c r="K1356" s="31" t="s">
        <v>54</v>
      </c>
      <c r="L1356" s="31" t="s">
        <v>55</v>
      </c>
      <c r="M1356" s="31" t="s">
        <v>52</v>
      </c>
      <c r="N1356" s="31" t="s">
        <v>50</v>
      </c>
      <c r="O1356" s="31" t="s">
        <v>66</v>
      </c>
      <c r="P1356" s="31" t="s">
        <v>50</v>
      </c>
      <c r="Q1356" s="31" t="s">
        <v>50</v>
      </c>
      <c r="R1356" s="31" t="s">
        <v>74</v>
      </c>
      <c r="S1356" s="31" t="s">
        <v>58</v>
      </c>
      <c r="T1356" s="31" t="s">
        <v>60</v>
      </c>
      <c r="U1356" s="31" t="s">
        <v>60</v>
      </c>
      <c r="V1356" s="31" t="s">
        <v>86</v>
      </c>
      <c r="W1356" s="31" t="s">
        <v>50</v>
      </c>
      <c r="X1356" s="31" t="s">
        <v>50</v>
      </c>
      <c r="Y1356" s="31" t="s">
        <v>50</v>
      </c>
      <c r="Z1356" s="31" t="s">
        <v>62</v>
      </c>
      <c r="AA1356" s="31" t="s">
        <v>50</v>
      </c>
      <c r="AB1356" s="31" t="s">
        <v>50</v>
      </c>
      <c r="AC1356" s="31" t="s">
        <v>87</v>
      </c>
      <c r="AD1356" s="31" t="s">
        <v>72</v>
      </c>
      <c r="AE1356" s="2">
        <f t="shared" si="232"/>
        <v>30</v>
      </c>
      <c r="AF1356" s="31" t="s">
        <v>440</v>
      </c>
      <c r="AG1356" s="31" t="s">
        <v>129</v>
      </c>
      <c r="AH1356" s="31" t="s">
        <v>152</v>
      </c>
      <c r="AI1356" s="31" t="s">
        <v>973</v>
      </c>
      <c r="AJ1356" s="31">
        <f t="shared" si="233"/>
        <v>3</v>
      </c>
      <c r="AK1356" s="34">
        <f t="shared" si="234"/>
        <v>-99</v>
      </c>
      <c r="AL1356" s="30">
        <f t="shared" si="235"/>
        <v>-99</v>
      </c>
      <c r="AM1356" s="5">
        <f t="shared" si="239"/>
        <v>32.549999999999997</v>
      </c>
      <c r="AN1356" s="5">
        <f t="shared" si="240"/>
        <v>90</v>
      </c>
      <c r="AO1356" s="30">
        <f t="shared" si="241"/>
        <v>1080</v>
      </c>
      <c r="AP1356" s="30">
        <f t="shared" si="236"/>
        <v>1080</v>
      </c>
      <c r="AQ1356" t="str">
        <f t="shared" si="237"/>
        <v>Before 1978</v>
      </c>
      <c r="AR1356" s="2">
        <f t="shared" si="238"/>
        <v>1962</v>
      </c>
      <c r="AS1356" s="2">
        <f t="shared" si="242"/>
        <v>12</v>
      </c>
      <c r="AT1356" s="31" t="s">
        <v>50</v>
      </c>
      <c r="AU1356" s="31" t="s">
        <v>102</v>
      </c>
      <c r="AV1356" s="31" t="s">
        <v>66</v>
      </c>
      <c r="AW1356" s="31" t="s">
        <v>57</v>
      </c>
      <c r="AX1356" s="31" t="s">
        <v>463</v>
      </c>
      <c r="AY1356" s="31" t="s">
        <v>68</v>
      </c>
      <c r="AZ1356" s="31" t="s">
        <v>152</v>
      </c>
      <c r="BA1356" s="31" t="s">
        <v>973</v>
      </c>
      <c r="BB1356" s="31" t="s">
        <v>67</v>
      </c>
      <c r="BC1356" s="31" t="s">
        <v>53</v>
      </c>
      <c r="BD1356" s="31" t="s">
        <v>50</v>
      </c>
      <c r="BE1356" s="31" t="s">
        <v>50</v>
      </c>
      <c r="BF1356" s="31" t="s">
        <v>50</v>
      </c>
    </row>
    <row r="1357" spans="1:58" ht="45" x14ac:dyDescent="0.25">
      <c r="A1357" s="31" t="s">
        <v>2290</v>
      </c>
      <c r="B1357" s="31" t="s">
        <v>49</v>
      </c>
      <c r="C1357" s="32">
        <v>4</v>
      </c>
      <c r="D1357" s="31" t="s">
        <v>50</v>
      </c>
      <c r="E1357" s="31" t="s">
        <v>72</v>
      </c>
      <c r="F1357" s="31" t="s">
        <v>51</v>
      </c>
      <c r="G1357" s="31" t="s">
        <v>50</v>
      </c>
      <c r="H1357" s="31" t="s">
        <v>50</v>
      </c>
      <c r="I1357" s="31" t="s">
        <v>53</v>
      </c>
      <c r="J1357" s="31" t="s">
        <v>54</v>
      </c>
      <c r="K1357" s="31" t="s">
        <v>54</v>
      </c>
      <c r="L1357" s="31" t="s">
        <v>55</v>
      </c>
      <c r="M1357" s="31" t="s">
        <v>72</v>
      </c>
      <c r="N1357" s="31" t="s">
        <v>50</v>
      </c>
      <c r="O1357" s="31" t="s">
        <v>66</v>
      </c>
      <c r="P1357" s="31" t="s">
        <v>50</v>
      </c>
      <c r="Q1357" s="31" t="s">
        <v>50</v>
      </c>
      <c r="R1357" s="31" t="s">
        <v>74</v>
      </c>
      <c r="S1357" s="31" t="s">
        <v>59</v>
      </c>
      <c r="T1357" s="31" t="s">
        <v>60</v>
      </c>
      <c r="U1357" s="31" t="s">
        <v>60</v>
      </c>
      <c r="V1357" s="31" t="s">
        <v>60</v>
      </c>
      <c r="W1357" s="31" t="s">
        <v>50</v>
      </c>
      <c r="X1357" s="31" t="s">
        <v>50</v>
      </c>
      <c r="Y1357" s="31" t="s">
        <v>50</v>
      </c>
      <c r="Z1357" s="31" t="s">
        <v>62</v>
      </c>
      <c r="AA1357" s="31" t="s">
        <v>50</v>
      </c>
      <c r="AB1357" s="31" t="s">
        <v>50</v>
      </c>
      <c r="AC1357" s="31" t="s">
        <v>87</v>
      </c>
      <c r="AD1357" s="31" t="s">
        <v>72</v>
      </c>
      <c r="AE1357" s="2">
        <f t="shared" si="232"/>
        <v>30</v>
      </c>
      <c r="AF1357" s="31" t="s">
        <v>440</v>
      </c>
      <c r="AG1357" s="31" t="s">
        <v>129</v>
      </c>
      <c r="AH1357" s="31" t="s">
        <v>152</v>
      </c>
      <c r="AI1357" s="31" t="s">
        <v>12489</v>
      </c>
      <c r="AJ1357" s="31">
        <f t="shared" si="233"/>
        <v>0</v>
      </c>
      <c r="AK1357" s="34">
        <f t="shared" si="234"/>
        <v>-99</v>
      </c>
      <c r="AL1357" s="30">
        <f t="shared" si="235"/>
        <v>-99</v>
      </c>
      <c r="AM1357" s="5">
        <f t="shared" si="239"/>
        <v>597.37</v>
      </c>
      <c r="AN1357" s="5">
        <f t="shared" si="240"/>
        <v>0</v>
      </c>
      <c r="AO1357" s="30">
        <f t="shared" si="241"/>
        <v>0</v>
      </c>
      <c r="AP1357" s="30">
        <f t="shared" si="236"/>
        <v>0</v>
      </c>
      <c r="AQ1357" t="str">
        <f t="shared" si="237"/>
        <v>Before 1978</v>
      </c>
      <c r="AR1357" s="2">
        <f t="shared" si="238"/>
        <v>1972</v>
      </c>
      <c r="AS1357" s="2">
        <f t="shared" si="242"/>
        <v>-99</v>
      </c>
      <c r="AT1357" s="31" t="s">
        <v>50</v>
      </c>
      <c r="AU1357" s="31" t="s">
        <v>50</v>
      </c>
      <c r="AV1357" s="31" t="s">
        <v>141</v>
      </c>
      <c r="AW1357" s="31" t="s">
        <v>86</v>
      </c>
      <c r="AX1357" s="31" t="s">
        <v>50</v>
      </c>
      <c r="AY1357" s="31" t="s">
        <v>50</v>
      </c>
      <c r="AZ1357" s="31" t="s">
        <v>152</v>
      </c>
      <c r="BA1357" s="31" t="s">
        <v>12489</v>
      </c>
      <c r="BB1357" s="31" t="s">
        <v>50</v>
      </c>
      <c r="BC1357" s="31" t="s">
        <v>50</v>
      </c>
      <c r="BD1357" s="31" t="s">
        <v>86</v>
      </c>
      <c r="BE1357" s="31" t="s">
        <v>50</v>
      </c>
      <c r="BF1357" s="31" t="s">
        <v>50</v>
      </c>
    </row>
    <row r="1358" spans="1:58" ht="45" x14ac:dyDescent="0.25">
      <c r="A1358" s="31" t="s">
        <v>2324</v>
      </c>
      <c r="B1358" s="31" t="s">
        <v>49</v>
      </c>
      <c r="C1358" s="32">
        <v>5</v>
      </c>
      <c r="D1358" s="31" t="s">
        <v>50</v>
      </c>
      <c r="E1358" s="31" t="s">
        <v>84</v>
      </c>
      <c r="F1358" s="31" t="s">
        <v>85</v>
      </c>
      <c r="G1358" s="31" t="s">
        <v>50</v>
      </c>
      <c r="H1358" s="31" t="s">
        <v>50</v>
      </c>
      <c r="I1358" s="31" t="s">
        <v>53</v>
      </c>
      <c r="J1358" s="31" t="s">
        <v>54</v>
      </c>
      <c r="K1358" s="31" t="s">
        <v>54</v>
      </c>
      <c r="L1358" s="31" t="s">
        <v>55</v>
      </c>
      <c r="M1358" s="31" t="s">
        <v>72</v>
      </c>
      <c r="N1358" s="31" t="s">
        <v>50</v>
      </c>
      <c r="O1358" s="31" t="s">
        <v>57</v>
      </c>
      <c r="P1358" s="31" t="s">
        <v>300</v>
      </c>
      <c r="Q1358" s="31" t="s">
        <v>50</v>
      </c>
      <c r="R1358" s="31" t="s">
        <v>86</v>
      </c>
      <c r="S1358" s="31" t="s">
        <v>59</v>
      </c>
      <c r="T1358" s="31" t="s">
        <v>60</v>
      </c>
      <c r="U1358" s="31" t="s">
        <v>60</v>
      </c>
      <c r="V1358" s="31" t="s">
        <v>86</v>
      </c>
      <c r="W1358" s="31" t="s">
        <v>50</v>
      </c>
      <c r="X1358" s="31" t="s">
        <v>50</v>
      </c>
      <c r="Y1358" s="31" t="s">
        <v>54</v>
      </c>
      <c r="Z1358" s="31" t="s">
        <v>62</v>
      </c>
      <c r="AA1358" s="31" t="s">
        <v>50</v>
      </c>
      <c r="AB1358" s="31" t="s">
        <v>50</v>
      </c>
      <c r="AC1358" s="31" t="s">
        <v>87</v>
      </c>
      <c r="AD1358" s="31" t="s">
        <v>72</v>
      </c>
      <c r="AE1358" s="2">
        <f t="shared" si="232"/>
        <v>30</v>
      </c>
      <c r="AF1358" s="31" t="s">
        <v>440</v>
      </c>
      <c r="AG1358" s="31" t="s">
        <v>129</v>
      </c>
      <c r="AH1358" s="31" t="s">
        <v>144</v>
      </c>
      <c r="AI1358" s="31" t="s">
        <v>12490</v>
      </c>
      <c r="AJ1358" s="31">
        <f t="shared" si="233"/>
        <v>0</v>
      </c>
      <c r="AK1358" s="34">
        <f t="shared" si="234"/>
        <v>-99</v>
      </c>
      <c r="AL1358" s="30">
        <f t="shared" si="235"/>
        <v>-99</v>
      </c>
      <c r="AM1358" s="5">
        <f t="shared" si="239"/>
        <v>38.619999999999997</v>
      </c>
      <c r="AN1358" s="5">
        <f t="shared" si="240"/>
        <v>0</v>
      </c>
      <c r="AO1358" s="30">
        <f t="shared" si="241"/>
        <v>0</v>
      </c>
      <c r="AP1358" s="30">
        <f t="shared" si="236"/>
        <v>0</v>
      </c>
      <c r="AQ1358" t="str">
        <f t="shared" si="237"/>
        <v>Before 1978</v>
      </c>
      <c r="AR1358" s="2">
        <f t="shared" si="238"/>
        <v>1977</v>
      </c>
      <c r="AS1358" s="2">
        <f t="shared" si="242"/>
        <v>-99</v>
      </c>
      <c r="AT1358" s="31" t="s">
        <v>50</v>
      </c>
      <c r="AU1358" s="31" t="s">
        <v>50</v>
      </c>
      <c r="AV1358" s="31" t="s">
        <v>66</v>
      </c>
      <c r="AW1358" s="31" t="s">
        <v>57</v>
      </c>
      <c r="AX1358" s="31" t="s">
        <v>267</v>
      </c>
      <c r="AY1358" s="31" t="s">
        <v>68</v>
      </c>
      <c r="AZ1358" s="31" t="s">
        <v>144</v>
      </c>
      <c r="BA1358" s="31" t="s">
        <v>12490</v>
      </c>
      <c r="BB1358" s="31" t="s">
        <v>50</v>
      </c>
      <c r="BC1358" s="31" t="s">
        <v>50</v>
      </c>
      <c r="BD1358" s="31" t="s">
        <v>50</v>
      </c>
      <c r="BE1358" s="31" t="s">
        <v>50</v>
      </c>
      <c r="BF1358" s="31" t="s">
        <v>50</v>
      </c>
    </row>
    <row r="1359" spans="1:58" ht="45" x14ac:dyDescent="0.25">
      <c r="A1359" s="31" t="s">
        <v>2373</v>
      </c>
      <c r="B1359" s="31" t="s">
        <v>49</v>
      </c>
      <c r="C1359" s="32">
        <v>5</v>
      </c>
      <c r="D1359" s="31" t="s">
        <v>50</v>
      </c>
      <c r="E1359" s="31" t="s">
        <v>84</v>
      </c>
      <c r="F1359" s="31" t="s">
        <v>50</v>
      </c>
      <c r="G1359" s="31" t="s">
        <v>50</v>
      </c>
      <c r="H1359" s="31" t="s">
        <v>50</v>
      </c>
      <c r="I1359" s="31" t="s">
        <v>96</v>
      </c>
      <c r="J1359" s="31" t="s">
        <v>54</v>
      </c>
      <c r="K1359" s="31" t="s">
        <v>54</v>
      </c>
      <c r="L1359" s="31" t="s">
        <v>55</v>
      </c>
      <c r="M1359" s="31" t="s">
        <v>72</v>
      </c>
      <c r="N1359" s="31" t="s">
        <v>50</v>
      </c>
      <c r="O1359" s="31" t="s">
        <v>66</v>
      </c>
      <c r="P1359" s="31" t="s">
        <v>359</v>
      </c>
      <c r="Q1359" s="31" t="s">
        <v>50</v>
      </c>
      <c r="R1359" s="31" t="s">
        <v>74</v>
      </c>
      <c r="S1359" s="31" t="s">
        <v>59</v>
      </c>
      <c r="T1359" s="31" t="s">
        <v>60</v>
      </c>
      <c r="U1359" s="31" t="s">
        <v>60</v>
      </c>
      <c r="V1359" s="31" t="s">
        <v>66</v>
      </c>
      <c r="W1359" s="31" t="s">
        <v>50</v>
      </c>
      <c r="X1359" s="31" t="s">
        <v>50</v>
      </c>
      <c r="Y1359" s="31" t="s">
        <v>50</v>
      </c>
      <c r="Z1359" s="31" t="s">
        <v>62</v>
      </c>
      <c r="AA1359" s="31" t="s">
        <v>50</v>
      </c>
      <c r="AB1359" s="31" t="s">
        <v>50</v>
      </c>
      <c r="AC1359" s="31" t="s">
        <v>87</v>
      </c>
      <c r="AD1359" s="31" t="s">
        <v>72</v>
      </c>
      <c r="AE1359" s="2">
        <f t="shared" si="232"/>
        <v>30</v>
      </c>
      <c r="AF1359" s="31" t="s">
        <v>440</v>
      </c>
      <c r="AG1359" s="31" t="s">
        <v>129</v>
      </c>
      <c r="AH1359" s="31" t="s">
        <v>136</v>
      </c>
      <c r="AI1359" s="31" t="s">
        <v>12491</v>
      </c>
      <c r="AJ1359" s="31">
        <f t="shared" si="233"/>
        <v>0</v>
      </c>
      <c r="AK1359" s="34">
        <f t="shared" si="234"/>
        <v>-99</v>
      </c>
      <c r="AL1359" s="30">
        <f t="shared" si="235"/>
        <v>-99</v>
      </c>
      <c r="AM1359" s="5">
        <f t="shared" si="239"/>
        <v>3000</v>
      </c>
      <c r="AN1359" s="5">
        <f t="shared" si="240"/>
        <v>0</v>
      </c>
      <c r="AO1359" s="30">
        <f t="shared" si="241"/>
        <v>0</v>
      </c>
      <c r="AP1359" s="30">
        <f t="shared" si="236"/>
        <v>0</v>
      </c>
      <c r="AQ1359" t="str">
        <f t="shared" si="237"/>
        <v>1978 - 1992</v>
      </c>
      <c r="AR1359" s="2">
        <f t="shared" si="238"/>
        <v>1979</v>
      </c>
      <c r="AS1359" s="2">
        <f t="shared" si="242"/>
        <v>-99</v>
      </c>
      <c r="AT1359" s="31" t="s">
        <v>50</v>
      </c>
      <c r="AU1359" s="31" t="s">
        <v>50</v>
      </c>
      <c r="AV1359" s="31" t="s">
        <v>66</v>
      </c>
      <c r="AW1359" s="31" t="s">
        <v>57</v>
      </c>
      <c r="AX1359" s="31" t="s">
        <v>463</v>
      </c>
      <c r="AY1359" s="31" t="s">
        <v>68</v>
      </c>
      <c r="AZ1359" s="31" t="s">
        <v>136</v>
      </c>
      <c r="BA1359" s="31" t="s">
        <v>50</v>
      </c>
      <c r="BB1359" s="31" t="s">
        <v>12798</v>
      </c>
      <c r="BC1359" s="31" t="s">
        <v>53</v>
      </c>
      <c r="BD1359" s="31" t="s">
        <v>50</v>
      </c>
      <c r="BE1359" s="31" t="s">
        <v>50</v>
      </c>
      <c r="BF1359" s="31" t="s">
        <v>50</v>
      </c>
    </row>
    <row r="1360" spans="1:58" ht="45" x14ac:dyDescent="0.25">
      <c r="A1360" s="31" t="s">
        <v>278</v>
      </c>
      <c r="B1360" s="31" t="s">
        <v>49</v>
      </c>
      <c r="C1360" s="32">
        <v>8</v>
      </c>
      <c r="D1360" s="31" t="s">
        <v>50</v>
      </c>
      <c r="E1360" s="31" t="s">
        <v>84</v>
      </c>
      <c r="F1360" s="31" t="s">
        <v>50</v>
      </c>
      <c r="G1360" s="31" t="s">
        <v>96</v>
      </c>
      <c r="H1360" s="31" t="s">
        <v>50</v>
      </c>
      <c r="I1360" s="31" t="s">
        <v>53</v>
      </c>
      <c r="J1360" s="31" t="s">
        <v>54</v>
      </c>
      <c r="K1360" s="31" t="s">
        <v>60</v>
      </c>
      <c r="L1360" s="31" t="s">
        <v>128</v>
      </c>
      <c r="M1360" s="31" t="s">
        <v>84</v>
      </c>
      <c r="N1360" s="31" t="s">
        <v>50</v>
      </c>
      <c r="O1360" s="31" t="s">
        <v>66</v>
      </c>
      <c r="P1360" s="31" t="s">
        <v>50</v>
      </c>
      <c r="Q1360" s="31" t="s">
        <v>50</v>
      </c>
      <c r="R1360" s="31" t="s">
        <v>74</v>
      </c>
      <c r="S1360" s="31" t="s">
        <v>58</v>
      </c>
      <c r="T1360" s="31" t="s">
        <v>60</v>
      </c>
      <c r="U1360" s="31" t="s">
        <v>60</v>
      </c>
      <c r="V1360" s="31" t="s">
        <v>50</v>
      </c>
      <c r="W1360" s="31" t="s">
        <v>50</v>
      </c>
      <c r="X1360" s="31" t="s">
        <v>50</v>
      </c>
      <c r="Y1360" s="31" t="s">
        <v>61</v>
      </c>
      <c r="Z1360" s="31" t="s">
        <v>62</v>
      </c>
      <c r="AA1360" s="31" t="s">
        <v>86</v>
      </c>
      <c r="AB1360" s="31" t="s">
        <v>50</v>
      </c>
      <c r="AC1360" s="31" t="s">
        <v>87</v>
      </c>
      <c r="AD1360" s="31" t="s">
        <v>72</v>
      </c>
      <c r="AE1360" s="2">
        <f t="shared" si="232"/>
        <v>30</v>
      </c>
      <c r="AF1360" s="31" t="s">
        <v>440</v>
      </c>
      <c r="AG1360" s="31" t="s">
        <v>129</v>
      </c>
      <c r="AH1360" s="31" t="s">
        <v>144</v>
      </c>
      <c r="AI1360" s="31" t="s">
        <v>50</v>
      </c>
      <c r="AJ1360" s="31">
        <f t="shared" si="233"/>
        <v>0</v>
      </c>
      <c r="AK1360" s="34">
        <f t="shared" si="234"/>
        <v>-99</v>
      </c>
      <c r="AL1360" s="30">
        <f t="shared" si="235"/>
        <v>-99</v>
      </c>
      <c r="AM1360" s="5">
        <f t="shared" si="239"/>
        <v>53.66</v>
      </c>
      <c r="AN1360" s="5">
        <f t="shared" si="240"/>
        <v>0</v>
      </c>
      <c r="AO1360" s="30">
        <f t="shared" si="241"/>
        <v>0</v>
      </c>
      <c r="AP1360" s="30">
        <f t="shared" si="236"/>
        <v>0</v>
      </c>
      <c r="AQ1360" t="str">
        <f t="shared" si="237"/>
        <v>Before 1978</v>
      </c>
      <c r="AR1360" s="2">
        <f t="shared" si="238"/>
        <v>1960</v>
      </c>
      <c r="AS1360" s="2">
        <f t="shared" si="242"/>
        <v>-99</v>
      </c>
      <c r="AT1360" s="31" t="s">
        <v>50</v>
      </c>
      <c r="AU1360" s="31" t="s">
        <v>50</v>
      </c>
      <c r="AV1360" s="31" t="s">
        <v>60</v>
      </c>
      <c r="AW1360" s="31" t="s">
        <v>50</v>
      </c>
      <c r="AX1360" s="31" t="s">
        <v>50</v>
      </c>
      <c r="AY1360" s="31" t="s">
        <v>50</v>
      </c>
      <c r="AZ1360" s="31" t="s">
        <v>50</v>
      </c>
      <c r="BA1360" s="31" t="s">
        <v>50</v>
      </c>
      <c r="BB1360" s="31" t="s">
        <v>50</v>
      </c>
      <c r="BC1360" s="31" t="s">
        <v>50</v>
      </c>
      <c r="BD1360" s="31" t="s">
        <v>50</v>
      </c>
      <c r="BE1360" s="31" t="s">
        <v>50</v>
      </c>
      <c r="BF1360" s="31" t="s">
        <v>50</v>
      </c>
    </row>
    <row r="1361" spans="1:58" ht="45" x14ac:dyDescent="0.25">
      <c r="A1361" s="31" t="s">
        <v>1002</v>
      </c>
      <c r="B1361" s="31" t="s">
        <v>49</v>
      </c>
      <c r="C1361" s="32">
        <v>11</v>
      </c>
      <c r="D1361" s="31" t="s">
        <v>50</v>
      </c>
      <c r="E1361" s="31" t="s">
        <v>85</v>
      </c>
      <c r="F1361" s="31" t="s">
        <v>70</v>
      </c>
      <c r="G1361" s="31" t="s">
        <v>71</v>
      </c>
      <c r="H1361" s="31" t="s">
        <v>96</v>
      </c>
      <c r="I1361" s="31" t="s">
        <v>97</v>
      </c>
      <c r="J1361" s="31" t="s">
        <v>54</v>
      </c>
      <c r="K1361" s="31" t="s">
        <v>54</v>
      </c>
      <c r="L1361" s="31" t="s">
        <v>55</v>
      </c>
      <c r="M1361" s="31" t="s">
        <v>51</v>
      </c>
      <c r="N1361" s="31" t="s">
        <v>50</v>
      </c>
      <c r="O1361" s="31" t="s">
        <v>57</v>
      </c>
      <c r="P1361" s="31" t="s">
        <v>50</v>
      </c>
      <c r="Q1361" s="31" t="s">
        <v>135</v>
      </c>
      <c r="R1361" s="31" t="s">
        <v>58</v>
      </c>
      <c r="S1361" s="31" t="s">
        <v>59</v>
      </c>
      <c r="T1361" s="31" t="s">
        <v>60</v>
      </c>
      <c r="U1361" s="31" t="s">
        <v>60</v>
      </c>
      <c r="V1361" s="31" t="s">
        <v>60</v>
      </c>
      <c r="W1361" s="31" t="s">
        <v>50</v>
      </c>
      <c r="X1361" s="31" t="s">
        <v>50</v>
      </c>
      <c r="Y1361" s="31" t="s">
        <v>50</v>
      </c>
      <c r="Z1361" s="31" t="s">
        <v>62</v>
      </c>
      <c r="AA1361" s="31" t="s">
        <v>50</v>
      </c>
      <c r="AB1361" s="31" t="s">
        <v>50</v>
      </c>
      <c r="AC1361" s="31" t="s">
        <v>87</v>
      </c>
      <c r="AD1361" s="31" t="s">
        <v>72</v>
      </c>
      <c r="AE1361" s="2">
        <f t="shared" si="232"/>
        <v>30</v>
      </c>
      <c r="AF1361" s="31" t="s">
        <v>440</v>
      </c>
      <c r="AG1361" s="31" t="s">
        <v>129</v>
      </c>
      <c r="AH1361" s="31" t="s">
        <v>377</v>
      </c>
      <c r="AI1361" s="31" t="s">
        <v>12492</v>
      </c>
      <c r="AJ1361" s="31">
        <f t="shared" si="233"/>
        <v>0</v>
      </c>
      <c r="AK1361" s="34">
        <f t="shared" si="234"/>
        <v>-99</v>
      </c>
      <c r="AL1361" s="30">
        <f t="shared" si="235"/>
        <v>-99</v>
      </c>
      <c r="AM1361" s="5">
        <f t="shared" si="239"/>
        <v>39.96</v>
      </c>
      <c r="AN1361" s="5">
        <f t="shared" si="240"/>
        <v>0</v>
      </c>
      <c r="AO1361" s="30">
        <f t="shared" si="241"/>
        <v>0</v>
      </c>
      <c r="AP1361" s="30">
        <f t="shared" si="236"/>
        <v>0</v>
      </c>
      <c r="AQ1361" t="str">
        <f t="shared" si="237"/>
        <v>1993 - 2001</v>
      </c>
      <c r="AR1361" s="2">
        <f t="shared" si="238"/>
        <v>1993</v>
      </c>
      <c r="AS1361" s="2">
        <f t="shared" si="242"/>
        <v>-99</v>
      </c>
      <c r="AT1361" s="31" t="s">
        <v>50</v>
      </c>
      <c r="AU1361" s="31" t="s">
        <v>50</v>
      </c>
      <c r="AV1361" s="31" t="s">
        <v>141</v>
      </c>
      <c r="AW1361" s="31" t="s">
        <v>86</v>
      </c>
      <c r="AX1361" s="31" t="s">
        <v>50</v>
      </c>
      <c r="AY1361" s="31" t="s">
        <v>50</v>
      </c>
      <c r="AZ1361" s="31" t="s">
        <v>377</v>
      </c>
      <c r="BA1361" s="31" t="s">
        <v>12492</v>
      </c>
      <c r="BB1361" s="31" t="s">
        <v>50</v>
      </c>
      <c r="BC1361" s="31" t="s">
        <v>50</v>
      </c>
      <c r="BD1361" s="31" t="s">
        <v>50</v>
      </c>
      <c r="BE1361" s="31" t="s">
        <v>50</v>
      </c>
      <c r="BF1361" s="31" t="s">
        <v>50</v>
      </c>
    </row>
    <row r="1362" spans="1:58" ht="45" x14ac:dyDescent="0.25">
      <c r="A1362" s="31" t="s">
        <v>2426</v>
      </c>
      <c r="B1362" s="31" t="s">
        <v>49</v>
      </c>
      <c r="C1362" s="32">
        <v>4</v>
      </c>
      <c r="D1362" s="31" t="s">
        <v>50</v>
      </c>
      <c r="E1362" s="31" t="s">
        <v>84</v>
      </c>
      <c r="F1362" s="31" t="s">
        <v>85</v>
      </c>
      <c r="G1362" s="31" t="s">
        <v>50</v>
      </c>
      <c r="H1362" s="31" t="s">
        <v>50</v>
      </c>
      <c r="I1362" s="31" t="s">
        <v>97</v>
      </c>
      <c r="J1362" s="31" t="s">
        <v>54</v>
      </c>
      <c r="K1362" s="31" t="s">
        <v>54</v>
      </c>
      <c r="L1362" s="31" t="s">
        <v>55</v>
      </c>
      <c r="M1362" s="31" t="s">
        <v>84</v>
      </c>
      <c r="N1362" s="31" t="s">
        <v>50</v>
      </c>
      <c r="O1362" s="31" t="s">
        <v>57</v>
      </c>
      <c r="P1362" s="31" t="s">
        <v>160</v>
      </c>
      <c r="Q1362" s="31" t="s">
        <v>50</v>
      </c>
      <c r="R1362" s="31" t="s">
        <v>74</v>
      </c>
      <c r="S1362" s="31" t="s">
        <v>53</v>
      </c>
      <c r="T1362" s="31" t="s">
        <v>60</v>
      </c>
      <c r="U1362" s="31" t="s">
        <v>60</v>
      </c>
      <c r="V1362" s="31" t="s">
        <v>66</v>
      </c>
      <c r="W1362" s="31" t="s">
        <v>50</v>
      </c>
      <c r="X1362" s="31" t="s">
        <v>161</v>
      </c>
      <c r="Y1362" s="31" t="s">
        <v>60</v>
      </c>
      <c r="Z1362" s="31" t="s">
        <v>62</v>
      </c>
      <c r="AA1362" s="31" t="s">
        <v>50</v>
      </c>
      <c r="AB1362" s="31" t="s">
        <v>50</v>
      </c>
      <c r="AC1362" s="31" t="s">
        <v>87</v>
      </c>
      <c r="AD1362" s="31" t="s">
        <v>72</v>
      </c>
      <c r="AE1362" s="2">
        <f t="shared" si="232"/>
        <v>30</v>
      </c>
      <c r="AF1362" s="31" t="s">
        <v>440</v>
      </c>
      <c r="AG1362" s="31" t="s">
        <v>129</v>
      </c>
      <c r="AH1362" s="31" t="s">
        <v>144</v>
      </c>
      <c r="AI1362" s="31" t="s">
        <v>12493</v>
      </c>
      <c r="AJ1362" s="31">
        <f t="shared" si="233"/>
        <v>0</v>
      </c>
      <c r="AK1362" s="34">
        <f t="shared" si="234"/>
        <v>-99</v>
      </c>
      <c r="AL1362" s="30">
        <f t="shared" si="235"/>
        <v>-99</v>
      </c>
      <c r="AM1362" s="5">
        <f t="shared" si="239"/>
        <v>0</v>
      </c>
      <c r="AN1362" s="5">
        <f t="shared" si="240"/>
        <v>0</v>
      </c>
      <c r="AO1362" s="30">
        <f t="shared" si="241"/>
        <v>0</v>
      </c>
      <c r="AP1362" s="30">
        <f t="shared" si="236"/>
        <v>0</v>
      </c>
      <c r="AQ1362" t="str">
        <f t="shared" si="237"/>
        <v>1978 - 1992</v>
      </c>
      <c r="AR1362" s="2">
        <f t="shared" si="238"/>
        <v>1986</v>
      </c>
      <c r="AS1362" s="2">
        <f t="shared" si="242"/>
        <v>-99</v>
      </c>
      <c r="AT1362" s="31" t="s">
        <v>50</v>
      </c>
      <c r="AU1362" s="31" t="s">
        <v>50</v>
      </c>
      <c r="AV1362" s="31" t="s">
        <v>66</v>
      </c>
      <c r="AW1362" s="31" t="s">
        <v>57</v>
      </c>
      <c r="AX1362" s="31" t="s">
        <v>267</v>
      </c>
      <c r="AY1362" s="31" t="s">
        <v>68</v>
      </c>
      <c r="AZ1362" s="31" t="s">
        <v>144</v>
      </c>
      <c r="BA1362" s="31" t="s">
        <v>12493</v>
      </c>
      <c r="BB1362" s="31" t="s">
        <v>50</v>
      </c>
      <c r="BC1362" s="31" t="s">
        <v>50</v>
      </c>
      <c r="BD1362" s="31" t="s">
        <v>50</v>
      </c>
      <c r="BE1362" s="31" t="s">
        <v>50</v>
      </c>
      <c r="BF1362" s="31" t="s">
        <v>50</v>
      </c>
    </row>
    <row r="1363" spans="1:58" ht="45" x14ac:dyDescent="0.25">
      <c r="A1363" s="31" t="s">
        <v>2460</v>
      </c>
      <c r="B1363" s="31" t="s">
        <v>49</v>
      </c>
      <c r="C1363" s="32">
        <v>1</v>
      </c>
      <c r="D1363" s="31" t="s">
        <v>50</v>
      </c>
      <c r="E1363" s="31" t="s">
        <v>96</v>
      </c>
      <c r="F1363" s="31" t="s">
        <v>194</v>
      </c>
      <c r="G1363" s="31" t="s">
        <v>50</v>
      </c>
      <c r="H1363" s="31" t="s">
        <v>50</v>
      </c>
      <c r="I1363" s="31" t="s">
        <v>53</v>
      </c>
      <c r="J1363" s="31" t="s">
        <v>54</v>
      </c>
      <c r="K1363" s="31" t="s">
        <v>54</v>
      </c>
      <c r="L1363" s="31" t="s">
        <v>128</v>
      </c>
      <c r="M1363" s="31" t="s">
        <v>72</v>
      </c>
      <c r="N1363" s="31" t="s">
        <v>50</v>
      </c>
      <c r="O1363" s="31" t="s">
        <v>66</v>
      </c>
      <c r="P1363" s="31" t="s">
        <v>50</v>
      </c>
      <c r="Q1363" s="31" t="s">
        <v>50</v>
      </c>
      <c r="R1363" s="31" t="s">
        <v>58</v>
      </c>
      <c r="S1363" s="31" t="s">
        <v>58</v>
      </c>
      <c r="T1363" s="31" t="s">
        <v>60</v>
      </c>
      <c r="U1363" s="31" t="s">
        <v>60</v>
      </c>
      <c r="V1363" s="31" t="s">
        <v>60</v>
      </c>
      <c r="W1363" s="31" t="s">
        <v>50</v>
      </c>
      <c r="X1363" s="31" t="s">
        <v>50</v>
      </c>
      <c r="Y1363" s="31" t="s">
        <v>50</v>
      </c>
      <c r="Z1363" s="31" t="s">
        <v>62</v>
      </c>
      <c r="AA1363" s="31" t="s">
        <v>50</v>
      </c>
      <c r="AB1363" s="31" t="s">
        <v>50</v>
      </c>
      <c r="AC1363" s="31" t="s">
        <v>87</v>
      </c>
      <c r="AD1363" s="31" t="s">
        <v>72</v>
      </c>
      <c r="AE1363" s="2">
        <f t="shared" si="232"/>
        <v>30</v>
      </c>
      <c r="AF1363" s="31" t="s">
        <v>440</v>
      </c>
      <c r="AG1363" s="31" t="s">
        <v>129</v>
      </c>
      <c r="AH1363" s="31" t="s">
        <v>275</v>
      </c>
      <c r="AI1363" s="31" t="s">
        <v>12494</v>
      </c>
      <c r="AJ1363" s="31">
        <f t="shared" si="233"/>
        <v>0</v>
      </c>
      <c r="AK1363" s="34">
        <f t="shared" si="234"/>
        <v>-99</v>
      </c>
      <c r="AL1363" s="30">
        <f t="shared" si="235"/>
        <v>-99</v>
      </c>
      <c r="AM1363" s="5">
        <f t="shared" si="239"/>
        <v>3000</v>
      </c>
      <c r="AN1363" s="5">
        <f t="shared" si="240"/>
        <v>0</v>
      </c>
      <c r="AO1363" s="30">
        <f t="shared" si="241"/>
        <v>0</v>
      </c>
      <c r="AP1363" s="30">
        <f t="shared" si="236"/>
        <v>0</v>
      </c>
      <c r="AQ1363" t="str">
        <f t="shared" si="237"/>
        <v>Before 1978</v>
      </c>
      <c r="AR1363" s="2">
        <f t="shared" si="238"/>
        <v>1940</v>
      </c>
      <c r="AS1363" s="2">
        <f t="shared" si="242"/>
        <v>-99</v>
      </c>
      <c r="AT1363" s="31" t="s">
        <v>50</v>
      </c>
      <c r="AU1363" s="31" t="s">
        <v>50</v>
      </c>
      <c r="AV1363" s="31" t="s">
        <v>66</v>
      </c>
      <c r="AW1363" s="31" t="s">
        <v>57</v>
      </c>
      <c r="AX1363" s="31" t="s">
        <v>50</v>
      </c>
      <c r="AY1363" s="31" t="s">
        <v>50</v>
      </c>
      <c r="AZ1363" s="31" t="s">
        <v>50</v>
      </c>
      <c r="BA1363" s="31" t="s">
        <v>50</v>
      </c>
      <c r="BB1363" s="31" t="s">
        <v>50</v>
      </c>
      <c r="BC1363" s="31" t="s">
        <v>50</v>
      </c>
      <c r="BD1363" s="31" t="s">
        <v>50</v>
      </c>
      <c r="BE1363" s="31" t="s">
        <v>50</v>
      </c>
      <c r="BF1363" s="31" t="s">
        <v>50</v>
      </c>
    </row>
    <row r="1364" spans="1:58" ht="45" x14ac:dyDescent="0.25">
      <c r="A1364" s="31" t="s">
        <v>2460</v>
      </c>
      <c r="B1364" s="31" t="s">
        <v>49</v>
      </c>
      <c r="C1364" s="32">
        <v>2</v>
      </c>
      <c r="D1364" s="31" t="s">
        <v>50</v>
      </c>
      <c r="E1364" s="31" t="s">
        <v>96</v>
      </c>
      <c r="F1364" s="31" t="s">
        <v>194</v>
      </c>
      <c r="G1364" s="31" t="s">
        <v>50</v>
      </c>
      <c r="H1364" s="31" t="s">
        <v>50</v>
      </c>
      <c r="I1364" s="31" t="s">
        <v>84</v>
      </c>
      <c r="J1364" s="31" t="s">
        <v>54</v>
      </c>
      <c r="K1364" s="31" t="s">
        <v>54</v>
      </c>
      <c r="L1364" s="31" t="s">
        <v>128</v>
      </c>
      <c r="M1364" s="31" t="s">
        <v>72</v>
      </c>
      <c r="N1364" s="31" t="s">
        <v>50</v>
      </c>
      <c r="O1364" s="31" t="s">
        <v>66</v>
      </c>
      <c r="P1364" s="31" t="s">
        <v>50</v>
      </c>
      <c r="Q1364" s="31" t="s">
        <v>50</v>
      </c>
      <c r="R1364" s="31" t="s">
        <v>58</v>
      </c>
      <c r="S1364" s="31" t="s">
        <v>58</v>
      </c>
      <c r="T1364" s="31" t="s">
        <v>60</v>
      </c>
      <c r="U1364" s="31" t="s">
        <v>60</v>
      </c>
      <c r="V1364" s="31" t="s">
        <v>60</v>
      </c>
      <c r="W1364" s="31" t="s">
        <v>50</v>
      </c>
      <c r="X1364" s="31" t="s">
        <v>50</v>
      </c>
      <c r="Y1364" s="31" t="s">
        <v>50</v>
      </c>
      <c r="Z1364" s="31" t="s">
        <v>62</v>
      </c>
      <c r="AA1364" s="31" t="s">
        <v>50</v>
      </c>
      <c r="AB1364" s="31" t="s">
        <v>50</v>
      </c>
      <c r="AC1364" s="31" t="s">
        <v>87</v>
      </c>
      <c r="AD1364" s="31" t="s">
        <v>72</v>
      </c>
      <c r="AE1364" s="2">
        <f t="shared" si="232"/>
        <v>30</v>
      </c>
      <c r="AF1364" s="31" t="s">
        <v>440</v>
      </c>
      <c r="AG1364" s="31" t="s">
        <v>129</v>
      </c>
      <c r="AH1364" s="31" t="s">
        <v>456</v>
      </c>
      <c r="AI1364" s="31" t="s">
        <v>12495</v>
      </c>
      <c r="AJ1364" s="31">
        <f t="shared" si="233"/>
        <v>0</v>
      </c>
      <c r="AK1364" s="34">
        <f t="shared" si="234"/>
        <v>-99</v>
      </c>
      <c r="AL1364" s="30">
        <f t="shared" si="235"/>
        <v>-99</v>
      </c>
      <c r="AM1364" s="5">
        <f t="shared" si="239"/>
        <v>3000</v>
      </c>
      <c r="AN1364" s="5">
        <f t="shared" si="240"/>
        <v>0</v>
      </c>
      <c r="AO1364" s="30">
        <f t="shared" si="241"/>
        <v>0</v>
      </c>
      <c r="AP1364" s="30">
        <f t="shared" si="236"/>
        <v>0</v>
      </c>
      <c r="AQ1364" t="str">
        <f t="shared" si="237"/>
        <v>Before 1978</v>
      </c>
      <c r="AR1364" s="2">
        <f t="shared" si="238"/>
        <v>1940</v>
      </c>
      <c r="AS1364" s="2">
        <f t="shared" si="242"/>
        <v>-99</v>
      </c>
      <c r="AT1364" s="31" t="s">
        <v>50</v>
      </c>
      <c r="AU1364" s="31" t="s">
        <v>50</v>
      </c>
      <c r="AV1364" s="31" t="s">
        <v>66</v>
      </c>
      <c r="AW1364" s="31" t="s">
        <v>57</v>
      </c>
      <c r="AX1364" s="31" t="s">
        <v>50</v>
      </c>
      <c r="AY1364" s="31" t="s">
        <v>50</v>
      </c>
      <c r="AZ1364" s="31" t="s">
        <v>50</v>
      </c>
      <c r="BA1364" s="31" t="s">
        <v>50</v>
      </c>
      <c r="BB1364" s="31" t="s">
        <v>50</v>
      </c>
      <c r="BC1364" s="31" t="s">
        <v>50</v>
      </c>
      <c r="BD1364" s="31" t="s">
        <v>50</v>
      </c>
      <c r="BE1364" s="31" t="s">
        <v>50</v>
      </c>
      <c r="BF1364" s="31" t="s">
        <v>50</v>
      </c>
    </row>
    <row r="1365" spans="1:58" ht="45" x14ac:dyDescent="0.25">
      <c r="A1365" s="31" t="s">
        <v>313</v>
      </c>
      <c r="B1365" s="31" t="s">
        <v>49</v>
      </c>
      <c r="C1365" s="32">
        <v>2</v>
      </c>
      <c r="D1365" s="31" t="s">
        <v>50</v>
      </c>
      <c r="E1365" s="31" t="s">
        <v>92</v>
      </c>
      <c r="F1365" s="31" t="s">
        <v>99</v>
      </c>
      <c r="G1365" s="31" t="s">
        <v>50</v>
      </c>
      <c r="H1365" s="31" t="s">
        <v>50</v>
      </c>
      <c r="I1365" s="31" t="s">
        <v>53</v>
      </c>
      <c r="J1365" s="31" t="s">
        <v>54</v>
      </c>
      <c r="K1365" s="31" t="s">
        <v>54</v>
      </c>
      <c r="L1365" s="31" t="s">
        <v>55</v>
      </c>
      <c r="M1365" s="31" t="s">
        <v>52</v>
      </c>
      <c r="N1365" s="31" t="s">
        <v>50</v>
      </c>
      <c r="O1365" s="31" t="s">
        <v>57</v>
      </c>
      <c r="P1365" s="31" t="s">
        <v>50</v>
      </c>
      <c r="Q1365" s="31" t="s">
        <v>50</v>
      </c>
      <c r="R1365" s="31" t="s">
        <v>74</v>
      </c>
      <c r="S1365" s="31" t="s">
        <v>59</v>
      </c>
      <c r="T1365" s="31" t="s">
        <v>60</v>
      </c>
      <c r="U1365" s="31" t="s">
        <v>60</v>
      </c>
      <c r="V1365" s="31" t="s">
        <v>60</v>
      </c>
      <c r="W1365" s="31" t="s">
        <v>50</v>
      </c>
      <c r="X1365" s="31" t="s">
        <v>50</v>
      </c>
      <c r="Y1365" s="31" t="s">
        <v>60</v>
      </c>
      <c r="Z1365" s="31" t="s">
        <v>62</v>
      </c>
      <c r="AA1365" s="31" t="s">
        <v>50</v>
      </c>
      <c r="AB1365" s="31" t="s">
        <v>50</v>
      </c>
      <c r="AC1365" s="31" t="s">
        <v>87</v>
      </c>
      <c r="AD1365" s="31" t="s">
        <v>72</v>
      </c>
      <c r="AE1365" s="2">
        <f t="shared" si="232"/>
        <v>30</v>
      </c>
      <c r="AF1365" s="31" t="s">
        <v>440</v>
      </c>
      <c r="AG1365" s="31" t="s">
        <v>129</v>
      </c>
      <c r="AH1365" s="31" t="s">
        <v>152</v>
      </c>
      <c r="AI1365" s="31" t="s">
        <v>12496</v>
      </c>
      <c r="AJ1365" s="31">
        <f t="shared" si="233"/>
        <v>0</v>
      </c>
      <c r="AK1365" s="34">
        <f t="shared" si="234"/>
        <v>-99</v>
      </c>
      <c r="AL1365" s="30">
        <f t="shared" si="235"/>
        <v>-99</v>
      </c>
      <c r="AM1365" s="5">
        <f t="shared" si="239"/>
        <v>69.5</v>
      </c>
      <c r="AN1365" s="5">
        <f t="shared" si="240"/>
        <v>0</v>
      </c>
      <c r="AO1365" s="30">
        <f t="shared" si="241"/>
        <v>0</v>
      </c>
      <c r="AP1365" s="30">
        <f t="shared" si="236"/>
        <v>0</v>
      </c>
      <c r="AQ1365" t="str">
        <f t="shared" si="237"/>
        <v>1978 - 1992</v>
      </c>
      <c r="AR1365" s="2">
        <f t="shared" si="238"/>
        <v>1991</v>
      </c>
      <c r="AS1365" s="2">
        <f t="shared" si="242"/>
        <v>-99</v>
      </c>
      <c r="AT1365" s="31" t="s">
        <v>50</v>
      </c>
      <c r="AU1365" s="31" t="s">
        <v>50</v>
      </c>
      <c r="AV1365" s="31" t="s">
        <v>66</v>
      </c>
      <c r="AW1365" s="31" t="s">
        <v>57</v>
      </c>
      <c r="AX1365" s="31" t="s">
        <v>267</v>
      </c>
      <c r="AY1365" s="31" t="s">
        <v>68</v>
      </c>
      <c r="AZ1365" s="31" t="s">
        <v>152</v>
      </c>
      <c r="BA1365" s="31" t="s">
        <v>12496</v>
      </c>
      <c r="BB1365" s="31" t="s">
        <v>50</v>
      </c>
      <c r="BC1365" s="31" t="s">
        <v>50</v>
      </c>
      <c r="BD1365" s="31" t="s">
        <v>50</v>
      </c>
      <c r="BE1365" s="31" t="s">
        <v>50</v>
      </c>
      <c r="BF1365" s="31" t="s">
        <v>50</v>
      </c>
    </row>
    <row r="1366" spans="1:58" ht="45" x14ac:dyDescent="0.25">
      <c r="A1366" s="31" t="s">
        <v>1015</v>
      </c>
      <c r="B1366" s="31" t="s">
        <v>49</v>
      </c>
      <c r="C1366" s="32">
        <v>16</v>
      </c>
      <c r="D1366" s="31" t="s">
        <v>50</v>
      </c>
      <c r="E1366" s="31" t="s">
        <v>99</v>
      </c>
      <c r="F1366" s="31" t="s">
        <v>102</v>
      </c>
      <c r="G1366" s="31" t="s">
        <v>50</v>
      </c>
      <c r="H1366" s="31" t="s">
        <v>50</v>
      </c>
      <c r="I1366" s="31" t="s">
        <v>53</v>
      </c>
      <c r="J1366" s="31" t="s">
        <v>54</v>
      </c>
      <c r="K1366" s="31" t="s">
        <v>60</v>
      </c>
      <c r="L1366" s="31" t="s">
        <v>128</v>
      </c>
      <c r="M1366" s="31" t="s">
        <v>51</v>
      </c>
      <c r="N1366" s="31" t="s">
        <v>50</v>
      </c>
      <c r="O1366" s="31" t="s">
        <v>57</v>
      </c>
      <c r="P1366" s="31" t="s">
        <v>409</v>
      </c>
      <c r="Q1366" s="31" t="s">
        <v>50</v>
      </c>
      <c r="R1366" s="31" t="s">
        <v>74</v>
      </c>
      <c r="S1366" s="31" t="s">
        <v>59</v>
      </c>
      <c r="T1366" s="31" t="s">
        <v>60</v>
      </c>
      <c r="U1366" s="31" t="s">
        <v>60</v>
      </c>
      <c r="V1366" s="31" t="s">
        <v>60</v>
      </c>
      <c r="W1366" s="31" t="s">
        <v>50</v>
      </c>
      <c r="X1366" s="31" t="s">
        <v>50</v>
      </c>
      <c r="Y1366" s="31" t="s">
        <v>50</v>
      </c>
      <c r="Z1366" s="31" t="s">
        <v>62</v>
      </c>
      <c r="AA1366" s="31" t="s">
        <v>50</v>
      </c>
      <c r="AB1366" s="31" t="s">
        <v>50</v>
      </c>
      <c r="AC1366" s="31" t="s">
        <v>87</v>
      </c>
      <c r="AD1366" s="31" t="s">
        <v>72</v>
      </c>
      <c r="AE1366" s="2">
        <f t="shared" si="232"/>
        <v>30</v>
      </c>
      <c r="AF1366" s="31" t="s">
        <v>75</v>
      </c>
      <c r="AG1366" s="31" t="s">
        <v>76</v>
      </c>
      <c r="AH1366" s="31" t="s">
        <v>144</v>
      </c>
      <c r="AI1366" s="31" t="s">
        <v>50</v>
      </c>
      <c r="AJ1366" s="31">
        <f t="shared" si="233"/>
        <v>2</v>
      </c>
      <c r="AK1366" s="34">
        <f t="shared" si="234"/>
        <v>10</v>
      </c>
      <c r="AL1366" s="30">
        <f t="shared" si="235"/>
        <v>10</v>
      </c>
      <c r="AM1366" s="5">
        <f t="shared" si="239"/>
        <v>19.62</v>
      </c>
      <c r="AN1366" s="5">
        <f t="shared" si="240"/>
        <v>60</v>
      </c>
      <c r="AO1366" s="30">
        <f t="shared" si="241"/>
        <v>600</v>
      </c>
      <c r="AP1366" s="30">
        <f t="shared" si="236"/>
        <v>600</v>
      </c>
      <c r="AQ1366" t="str">
        <f t="shared" si="237"/>
        <v>Before 1978</v>
      </c>
      <c r="AR1366" s="2">
        <f t="shared" si="238"/>
        <v>1920</v>
      </c>
      <c r="AS1366" s="2">
        <f t="shared" si="242"/>
        <v>10</v>
      </c>
      <c r="AT1366" s="31" t="s">
        <v>50</v>
      </c>
      <c r="AU1366" s="31" t="s">
        <v>92</v>
      </c>
      <c r="AV1366" s="31" t="s">
        <v>141</v>
      </c>
      <c r="AW1366" s="31" t="s">
        <v>86</v>
      </c>
      <c r="AX1366" s="31" t="s">
        <v>50</v>
      </c>
      <c r="AY1366" s="31" t="s">
        <v>50</v>
      </c>
      <c r="AZ1366" s="31" t="s">
        <v>50</v>
      </c>
      <c r="BA1366" s="31" t="s">
        <v>50</v>
      </c>
      <c r="BB1366" s="31" t="s">
        <v>50</v>
      </c>
      <c r="BC1366" s="31" t="s">
        <v>50</v>
      </c>
      <c r="BD1366" s="31" t="s">
        <v>50</v>
      </c>
      <c r="BE1366" s="31" t="s">
        <v>50</v>
      </c>
      <c r="BF1366" s="31" t="s">
        <v>50</v>
      </c>
    </row>
    <row r="1367" spans="1:58" ht="45" x14ac:dyDescent="0.25">
      <c r="A1367" s="31" t="s">
        <v>2586</v>
      </c>
      <c r="B1367" s="31" t="s">
        <v>49</v>
      </c>
      <c r="C1367" s="32">
        <v>4</v>
      </c>
      <c r="D1367" s="31" t="s">
        <v>50</v>
      </c>
      <c r="E1367" s="31" t="s">
        <v>92</v>
      </c>
      <c r="F1367" s="31" t="s">
        <v>99</v>
      </c>
      <c r="G1367" s="31" t="s">
        <v>102</v>
      </c>
      <c r="H1367" s="31" t="s">
        <v>100</v>
      </c>
      <c r="I1367" s="31" t="s">
        <v>53</v>
      </c>
      <c r="J1367" s="31" t="s">
        <v>54</v>
      </c>
      <c r="K1367" s="31" t="s">
        <v>54</v>
      </c>
      <c r="L1367" s="31" t="s">
        <v>55</v>
      </c>
      <c r="M1367" s="31" t="s">
        <v>51</v>
      </c>
      <c r="N1367" s="31" t="s">
        <v>50</v>
      </c>
      <c r="O1367" s="31" t="s">
        <v>57</v>
      </c>
      <c r="P1367" s="31" t="s">
        <v>50</v>
      </c>
      <c r="Q1367" s="31" t="s">
        <v>143</v>
      </c>
      <c r="R1367" s="31" t="s">
        <v>129</v>
      </c>
      <c r="S1367" s="31" t="s">
        <v>59</v>
      </c>
      <c r="T1367" s="31" t="s">
        <v>50</v>
      </c>
      <c r="U1367" s="31" t="s">
        <v>50</v>
      </c>
      <c r="V1367" s="31" t="s">
        <v>50</v>
      </c>
      <c r="W1367" s="31" t="s">
        <v>50</v>
      </c>
      <c r="X1367" s="31" t="s">
        <v>50</v>
      </c>
      <c r="Y1367" s="31" t="s">
        <v>50</v>
      </c>
      <c r="Z1367" s="31" t="s">
        <v>62</v>
      </c>
      <c r="AA1367" s="31" t="s">
        <v>50</v>
      </c>
      <c r="AB1367" s="31" t="s">
        <v>50</v>
      </c>
      <c r="AC1367" s="31" t="s">
        <v>63</v>
      </c>
      <c r="AD1367" s="31" t="s">
        <v>72</v>
      </c>
      <c r="AE1367" s="2">
        <f t="shared" si="232"/>
        <v>30</v>
      </c>
      <c r="AF1367" s="31" t="s">
        <v>440</v>
      </c>
      <c r="AG1367" s="31" t="s">
        <v>129</v>
      </c>
      <c r="AH1367" s="31" t="s">
        <v>144</v>
      </c>
      <c r="AI1367" s="31" t="s">
        <v>12497</v>
      </c>
      <c r="AJ1367" s="31">
        <f t="shared" si="233"/>
        <v>0</v>
      </c>
      <c r="AK1367" s="34">
        <f t="shared" si="234"/>
        <v>-99</v>
      </c>
      <c r="AL1367" s="30">
        <f t="shared" si="235"/>
        <v>-99</v>
      </c>
      <c r="AM1367" s="5">
        <f t="shared" si="239"/>
        <v>32.549999999999997</v>
      </c>
      <c r="AN1367" s="5">
        <f t="shared" si="240"/>
        <v>0</v>
      </c>
      <c r="AO1367" s="30">
        <f t="shared" si="241"/>
        <v>0</v>
      </c>
      <c r="AP1367" s="30">
        <f t="shared" si="236"/>
        <v>0</v>
      </c>
      <c r="AQ1367" t="str">
        <f t="shared" si="237"/>
        <v>2006 - 2009</v>
      </c>
      <c r="AR1367" s="2">
        <f t="shared" si="238"/>
        <v>2006</v>
      </c>
      <c r="AS1367" s="2">
        <f t="shared" si="242"/>
        <v>-99</v>
      </c>
      <c r="AT1367" s="31" t="s">
        <v>50</v>
      </c>
      <c r="AU1367" s="31" t="s">
        <v>50</v>
      </c>
      <c r="AV1367" s="31" t="s">
        <v>66</v>
      </c>
      <c r="AW1367" s="31" t="s">
        <v>57</v>
      </c>
      <c r="AX1367" s="31" t="s">
        <v>67</v>
      </c>
      <c r="AY1367" s="31" t="s">
        <v>68</v>
      </c>
      <c r="AZ1367" s="31" t="s">
        <v>144</v>
      </c>
      <c r="BA1367" s="31" t="s">
        <v>12497</v>
      </c>
      <c r="BB1367" s="31" t="s">
        <v>50</v>
      </c>
      <c r="BC1367" s="31" t="s">
        <v>50</v>
      </c>
      <c r="BD1367" s="31" t="s">
        <v>50</v>
      </c>
      <c r="BE1367" s="31" t="s">
        <v>50</v>
      </c>
      <c r="BF1367" s="31" t="s">
        <v>50</v>
      </c>
    </row>
    <row r="1368" spans="1:58" ht="45" x14ac:dyDescent="0.25">
      <c r="A1368" s="31" t="s">
        <v>2586</v>
      </c>
      <c r="B1368" s="31" t="s">
        <v>49</v>
      </c>
      <c r="C1368" s="32">
        <v>6</v>
      </c>
      <c r="D1368" s="31" t="s">
        <v>50</v>
      </c>
      <c r="E1368" s="31" t="s">
        <v>92</v>
      </c>
      <c r="F1368" s="31" t="s">
        <v>99</v>
      </c>
      <c r="G1368" s="31" t="s">
        <v>102</v>
      </c>
      <c r="H1368" s="31" t="s">
        <v>100</v>
      </c>
      <c r="I1368" s="31" t="s">
        <v>53</v>
      </c>
      <c r="J1368" s="31" t="s">
        <v>54</v>
      </c>
      <c r="K1368" s="31" t="s">
        <v>54</v>
      </c>
      <c r="L1368" s="31" t="s">
        <v>55</v>
      </c>
      <c r="M1368" s="31" t="s">
        <v>72</v>
      </c>
      <c r="N1368" s="31" t="s">
        <v>50</v>
      </c>
      <c r="O1368" s="31" t="s">
        <v>57</v>
      </c>
      <c r="P1368" s="31" t="s">
        <v>143</v>
      </c>
      <c r="Q1368" s="31" t="s">
        <v>143</v>
      </c>
      <c r="R1368" s="31" t="s">
        <v>129</v>
      </c>
      <c r="S1368" s="31" t="s">
        <v>59</v>
      </c>
      <c r="T1368" s="31" t="s">
        <v>50</v>
      </c>
      <c r="U1368" s="31" t="s">
        <v>50</v>
      </c>
      <c r="V1368" s="31" t="s">
        <v>50</v>
      </c>
      <c r="W1368" s="31" t="s">
        <v>50</v>
      </c>
      <c r="X1368" s="31" t="s">
        <v>50</v>
      </c>
      <c r="Y1368" s="31" t="s">
        <v>50</v>
      </c>
      <c r="Z1368" s="31" t="s">
        <v>62</v>
      </c>
      <c r="AA1368" s="31" t="s">
        <v>50</v>
      </c>
      <c r="AB1368" s="31" t="s">
        <v>50</v>
      </c>
      <c r="AC1368" s="31" t="s">
        <v>63</v>
      </c>
      <c r="AD1368" s="31" t="s">
        <v>72</v>
      </c>
      <c r="AE1368" s="2">
        <f t="shared" si="232"/>
        <v>30</v>
      </c>
      <c r="AF1368" s="31" t="s">
        <v>440</v>
      </c>
      <c r="AG1368" s="31" t="s">
        <v>129</v>
      </c>
      <c r="AH1368" s="31" t="s">
        <v>144</v>
      </c>
      <c r="AI1368" s="31" t="s">
        <v>12498</v>
      </c>
      <c r="AJ1368" s="31">
        <f t="shared" si="233"/>
        <v>0</v>
      </c>
      <c r="AK1368" s="34">
        <f t="shared" si="234"/>
        <v>-99</v>
      </c>
      <c r="AL1368" s="30">
        <f t="shared" si="235"/>
        <v>-99</v>
      </c>
      <c r="AM1368" s="5">
        <f t="shared" si="239"/>
        <v>32.549999999999997</v>
      </c>
      <c r="AN1368" s="5">
        <f t="shared" si="240"/>
        <v>0</v>
      </c>
      <c r="AO1368" s="30">
        <f t="shared" si="241"/>
        <v>0</v>
      </c>
      <c r="AP1368" s="30">
        <f t="shared" si="236"/>
        <v>0</v>
      </c>
      <c r="AQ1368" t="str">
        <f t="shared" si="237"/>
        <v>2006 - 2009</v>
      </c>
      <c r="AR1368" s="2">
        <f t="shared" si="238"/>
        <v>2006</v>
      </c>
      <c r="AS1368" s="2">
        <f t="shared" si="242"/>
        <v>-99</v>
      </c>
      <c r="AT1368" s="31" t="s">
        <v>50</v>
      </c>
      <c r="AU1368" s="31" t="s">
        <v>50</v>
      </c>
      <c r="AV1368" s="31" t="s">
        <v>66</v>
      </c>
      <c r="AW1368" s="31" t="s">
        <v>57</v>
      </c>
      <c r="AX1368" s="31" t="s">
        <v>67</v>
      </c>
      <c r="AY1368" s="31" t="s">
        <v>68</v>
      </c>
      <c r="AZ1368" s="31" t="s">
        <v>144</v>
      </c>
      <c r="BA1368" s="31" t="s">
        <v>12498</v>
      </c>
      <c r="BB1368" s="31" t="s">
        <v>50</v>
      </c>
      <c r="BC1368" s="31" t="s">
        <v>50</v>
      </c>
      <c r="BD1368" s="31" t="s">
        <v>50</v>
      </c>
      <c r="BE1368" s="31" t="s">
        <v>50</v>
      </c>
      <c r="BF1368" s="31" t="s">
        <v>50</v>
      </c>
    </row>
    <row r="1369" spans="1:58" ht="45" x14ac:dyDescent="0.25">
      <c r="A1369" s="31" t="s">
        <v>1021</v>
      </c>
      <c r="B1369" s="31" t="s">
        <v>49</v>
      </c>
      <c r="C1369" s="32">
        <v>6</v>
      </c>
      <c r="D1369" s="31" t="s">
        <v>50</v>
      </c>
      <c r="E1369" s="31" t="s">
        <v>72</v>
      </c>
      <c r="F1369" s="31" t="s">
        <v>51</v>
      </c>
      <c r="G1369" s="31" t="s">
        <v>102</v>
      </c>
      <c r="H1369" s="31" t="s">
        <v>99</v>
      </c>
      <c r="I1369" s="31" t="s">
        <v>304</v>
      </c>
      <c r="J1369" s="31" t="s">
        <v>54</v>
      </c>
      <c r="K1369" s="31" t="s">
        <v>54</v>
      </c>
      <c r="L1369" s="31" t="s">
        <v>55</v>
      </c>
      <c r="M1369" s="31" t="s">
        <v>72</v>
      </c>
      <c r="N1369" s="31" t="s">
        <v>56</v>
      </c>
      <c r="O1369" s="31" t="s">
        <v>57</v>
      </c>
      <c r="P1369" s="31" t="s">
        <v>107</v>
      </c>
      <c r="Q1369" s="31" t="s">
        <v>50</v>
      </c>
      <c r="R1369" s="31" t="s">
        <v>74</v>
      </c>
      <c r="S1369" s="31" t="s">
        <v>59</v>
      </c>
      <c r="T1369" s="31" t="s">
        <v>60</v>
      </c>
      <c r="U1369" s="31" t="s">
        <v>60</v>
      </c>
      <c r="V1369" s="31" t="s">
        <v>86</v>
      </c>
      <c r="W1369" s="31" t="s">
        <v>50</v>
      </c>
      <c r="X1369" s="31" t="s">
        <v>50</v>
      </c>
      <c r="Y1369" s="31" t="s">
        <v>50</v>
      </c>
      <c r="Z1369" s="31" t="s">
        <v>62</v>
      </c>
      <c r="AA1369" s="31" t="s">
        <v>50</v>
      </c>
      <c r="AB1369" s="31" t="s">
        <v>50</v>
      </c>
      <c r="AC1369" s="31" t="s">
        <v>63</v>
      </c>
      <c r="AD1369" s="31" t="s">
        <v>72</v>
      </c>
      <c r="AE1369" s="2">
        <f t="shared" si="232"/>
        <v>30</v>
      </c>
      <c r="AF1369" s="31" t="s">
        <v>440</v>
      </c>
      <c r="AG1369" s="31" t="s">
        <v>129</v>
      </c>
      <c r="AH1369" s="31" t="s">
        <v>144</v>
      </c>
      <c r="AI1369" s="31" t="s">
        <v>12499</v>
      </c>
      <c r="AJ1369" s="31">
        <f t="shared" si="233"/>
        <v>0</v>
      </c>
      <c r="AK1369" s="34">
        <f t="shared" si="234"/>
        <v>-99</v>
      </c>
      <c r="AL1369" s="30">
        <f t="shared" si="235"/>
        <v>-99</v>
      </c>
      <c r="AM1369" s="5">
        <f t="shared" si="239"/>
        <v>141.5</v>
      </c>
      <c r="AN1369" s="5">
        <f t="shared" si="240"/>
        <v>0</v>
      </c>
      <c r="AO1369" s="30">
        <f t="shared" si="241"/>
        <v>0</v>
      </c>
      <c r="AP1369" s="30">
        <f t="shared" si="236"/>
        <v>0</v>
      </c>
      <c r="AQ1369" t="str">
        <f t="shared" si="237"/>
        <v>1978 - 1992</v>
      </c>
      <c r="AR1369" s="2">
        <f t="shared" si="238"/>
        <v>1990</v>
      </c>
      <c r="AS1369" s="2">
        <f t="shared" si="242"/>
        <v>-99</v>
      </c>
      <c r="AT1369" s="31" t="s">
        <v>50</v>
      </c>
      <c r="AU1369" s="31" t="s">
        <v>50</v>
      </c>
      <c r="AV1369" s="31" t="s">
        <v>66</v>
      </c>
      <c r="AW1369" s="31" t="s">
        <v>57</v>
      </c>
      <c r="AX1369" s="31" t="s">
        <v>151</v>
      </c>
      <c r="AY1369" s="31" t="s">
        <v>68</v>
      </c>
      <c r="AZ1369" s="31" t="s">
        <v>144</v>
      </c>
      <c r="BA1369" s="31" t="s">
        <v>12499</v>
      </c>
      <c r="BB1369" s="31" t="s">
        <v>12799</v>
      </c>
      <c r="BC1369" s="31" t="s">
        <v>53</v>
      </c>
      <c r="BD1369" s="31" t="s">
        <v>50</v>
      </c>
      <c r="BE1369" s="31" t="s">
        <v>50</v>
      </c>
      <c r="BF1369" s="31" t="s">
        <v>50</v>
      </c>
    </row>
    <row r="1370" spans="1:58" ht="45" x14ac:dyDescent="0.25">
      <c r="A1370" s="31" t="s">
        <v>2666</v>
      </c>
      <c r="B1370" s="31" t="s">
        <v>49</v>
      </c>
      <c r="C1370" s="32">
        <v>3</v>
      </c>
      <c r="D1370" s="31" t="s">
        <v>50</v>
      </c>
      <c r="E1370" s="31" t="s">
        <v>71</v>
      </c>
      <c r="F1370" s="31" t="s">
        <v>50</v>
      </c>
      <c r="G1370" s="31" t="s">
        <v>50</v>
      </c>
      <c r="H1370" s="31" t="s">
        <v>50</v>
      </c>
      <c r="I1370" s="31" t="s">
        <v>97</v>
      </c>
      <c r="J1370" s="31" t="s">
        <v>54</v>
      </c>
      <c r="K1370" s="31" t="s">
        <v>54</v>
      </c>
      <c r="L1370" s="31" t="s">
        <v>128</v>
      </c>
      <c r="M1370" s="31" t="s">
        <v>72</v>
      </c>
      <c r="N1370" s="31" t="s">
        <v>50</v>
      </c>
      <c r="O1370" s="31" t="s">
        <v>57</v>
      </c>
      <c r="P1370" s="31" t="s">
        <v>50</v>
      </c>
      <c r="Q1370" s="31" t="s">
        <v>50</v>
      </c>
      <c r="R1370" s="31" t="s">
        <v>74</v>
      </c>
      <c r="S1370" s="31" t="s">
        <v>58</v>
      </c>
      <c r="T1370" s="31" t="s">
        <v>60</v>
      </c>
      <c r="U1370" s="31" t="s">
        <v>60</v>
      </c>
      <c r="V1370" s="31" t="s">
        <v>60</v>
      </c>
      <c r="W1370" s="31" t="s">
        <v>50</v>
      </c>
      <c r="X1370" s="31" t="s">
        <v>50</v>
      </c>
      <c r="Y1370" s="31" t="s">
        <v>50</v>
      </c>
      <c r="Z1370" s="31" t="s">
        <v>62</v>
      </c>
      <c r="AA1370" s="31" t="s">
        <v>50</v>
      </c>
      <c r="AB1370" s="31" t="s">
        <v>50</v>
      </c>
      <c r="AC1370" s="31" t="s">
        <v>87</v>
      </c>
      <c r="AD1370" s="31" t="s">
        <v>72</v>
      </c>
      <c r="AE1370" s="2">
        <f t="shared" si="232"/>
        <v>30</v>
      </c>
      <c r="AF1370" s="31" t="s">
        <v>440</v>
      </c>
      <c r="AG1370" s="31" t="s">
        <v>129</v>
      </c>
      <c r="AH1370" s="31" t="s">
        <v>379</v>
      </c>
      <c r="AI1370" s="31" t="s">
        <v>12500</v>
      </c>
      <c r="AJ1370" s="31">
        <f t="shared" si="233"/>
        <v>0</v>
      </c>
      <c r="AK1370" s="34">
        <f t="shared" si="234"/>
        <v>-99</v>
      </c>
      <c r="AL1370" s="30">
        <f t="shared" si="235"/>
        <v>-99</v>
      </c>
      <c r="AM1370" s="5">
        <f t="shared" si="239"/>
        <v>0</v>
      </c>
      <c r="AN1370" s="5">
        <f t="shared" si="240"/>
        <v>0</v>
      </c>
      <c r="AO1370" s="30">
        <f t="shared" si="241"/>
        <v>0</v>
      </c>
      <c r="AP1370" s="30">
        <f t="shared" si="236"/>
        <v>0</v>
      </c>
      <c r="AQ1370" t="str">
        <f t="shared" si="237"/>
        <v>Before 1978</v>
      </c>
      <c r="AR1370" s="2">
        <f t="shared" si="238"/>
        <v>1956</v>
      </c>
      <c r="AS1370" s="2">
        <f t="shared" si="242"/>
        <v>-99</v>
      </c>
      <c r="AT1370" s="31" t="s">
        <v>50</v>
      </c>
      <c r="AU1370" s="31" t="s">
        <v>50</v>
      </c>
      <c r="AV1370" s="31" t="s">
        <v>60</v>
      </c>
      <c r="AW1370" s="31" t="s">
        <v>50</v>
      </c>
      <c r="AX1370" s="31" t="s">
        <v>50</v>
      </c>
      <c r="AY1370" s="31" t="s">
        <v>50</v>
      </c>
      <c r="AZ1370" s="31" t="s">
        <v>50</v>
      </c>
      <c r="BA1370" s="31" t="s">
        <v>50</v>
      </c>
      <c r="BB1370" s="31" t="s">
        <v>50</v>
      </c>
      <c r="BC1370" s="31" t="s">
        <v>50</v>
      </c>
      <c r="BD1370" s="31" t="s">
        <v>50</v>
      </c>
      <c r="BE1370" s="31" t="s">
        <v>50</v>
      </c>
      <c r="BF1370" s="31" t="s">
        <v>50</v>
      </c>
    </row>
    <row r="1371" spans="1:58" ht="45" x14ac:dyDescent="0.25">
      <c r="A1371" s="31" t="s">
        <v>2943</v>
      </c>
      <c r="B1371" s="31" t="s">
        <v>49</v>
      </c>
      <c r="C1371" s="32">
        <v>6</v>
      </c>
      <c r="D1371" s="31" t="s">
        <v>50</v>
      </c>
      <c r="E1371" s="31" t="s">
        <v>84</v>
      </c>
      <c r="F1371" s="31" t="s">
        <v>85</v>
      </c>
      <c r="G1371" s="31" t="s">
        <v>194</v>
      </c>
      <c r="H1371" s="31" t="s">
        <v>92</v>
      </c>
      <c r="I1371" s="31" t="s">
        <v>66</v>
      </c>
      <c r="J1371" s="31" t="s">
        <v>54</v>
      </c>
      <c r="K1371" s="31" t="s">
        <v>54</v>
      </c>
      <c r="L1371" s="31" t="s">
        <v>55</v>
      </c>
      <c r="M1371" s="31" t="s">
        <v>52</v>
      </c>
      <c r="N1371" s="31" t="s">
        <v>50</v>
      </c>
      <c r="O1371" s="31" t="s">
        <v>57</v>
      </c>
      <c r="P1371" s="31" t="s">
        <v>50</v>
      </c>
      <c r="Q1371" s="31" t="s">
        <v>498</v>
      </c>
      <c r="R1371" s="31" t="s">
        <v>58</v>
      </c>
      <c r="S1371" s="31" t="s">
        <v>59</v>
      </c>
      <c r="T1371" s="31" t="s">
        <v>60</v>
      </c>
      <c r="U1371" s="31" t="s">
        <v>60</v>
      </c>
      <c r="V1371" s="31" t="s">
        <v>60</v>
      </c>
      <c r="W1371" s="31" t="s">
        <v>50</v>
      </c>
      <c r="X1371" s="31" t="s">
        <v>50</v>
      </c>
      <c r="Y1371" s="31" t="s">
        <v>50</v>
      </c>
      <c r="Z1371" s="31" t="s">
        <v>62</v>
      </c>
      <c r="AA1371" s="31" t="s">
        <v>50</v>
      </c>
      <c r="AB1371" s="31" t="s">
        <v>50</v>
      </c>
      <c r="AC1371" s="31" t="s">
        <v>87</v>
      </c>
      <c r="AD1371" s="31" t="s">
        <v>72</v>
      </c>
      <c r="AE1371" s="2">
        <f t="shared" si="232"/>
        <v>30</v>
      </c>
      <c r="AF1371" s="31" t="s">
        <v>440</v>
      </c>
      <c r="AG1371" s="31" t="s">
        <v>129</v>
      </c>
      <c r="AH1371" s="31" t="s">
        <v>377</v>
      </c>
      <c r="AI1371" s="31" t="s">
        <v>12501</v>
      </c>
      <c r="AJ1371" s="31">
        <f t="shared" si="233"/>
        <v>0</v>
      </c>
      <c r="AK1371" s="34">
        <f t="shared" si="234"/>
        <v>-99</v>
      </c>
      <c r="AL1371" s="30">
        <f t="shared" si="235"/>
        <v>-99</v>
      </c>
      <c r="AM1371" s="5">
        <f t="shared" si="239"/>
        <v>141.5</v>
      </c>
      <c r="AN1371" s="5">
        <f t="shared" si="240"/>
        <v>0</v>
      </c>
      <c r="AO1371" s="30">
        <f t="shared" si="241"/>
        <v>0</v>
      </c>
      <c r="AP1371" s="30">
        <f t="shared" si="236"/>
        <v>0</v>
      </c>
      <c r="AQ1371" t="str">
        <f t="shared" si="237"/>
        <v>Before 1978</v>
      </c>
      <c r="AR1371" s="2">
        <f t="shared" si="238"/>
        <v>1958</v>
      </c>
      <c r="AS1371" s="2">
        <f t="shared" si="242"/>
        <v>-99</v>
      </c>
      <c r="AT1371" s="31" t="s">
        <v>50</v>
      </c>
      <c r="AU1371" s="31" t="s">
        <v>50</v>
      </c>
      <c r="AV1371" s="31" t="s">
        <v>66</v>
      </c>
      <c r="AW1371" s="31" t="s">
        <v>57</v>
      </c>
      <c r="AX1371" s="31" t="s">
        <v>450</v>
      </c>
      <c r="AY1371" s="31" t="s">
        <v>68</v>
      </c>
      <c r="AZ1371" s="31" t="s">
        <v>377</v>
      </c>
      <c r="BA1371" s="31" t="s">
        <v>12501</v>
      </c>
      <c r="BB1371" s="31" t="s">
        <v>50</v>
      </c>
      <c r="BC1371" s="31" t="s">
        <v>50</v>
      </c>
      <c r="BD1371" s="31" t="s">
        <v>50</v>
      </c>
      <c r="BE1371" s="31" t="s">
        <v>50</v>
      </c>
      <c r="BF1371" s="31" t="s">
        <v>50</v>
      </c>
    </row>
    <row r="1372" spans="1:58" ht="60" x14ac:dyDescent="0.25">
      <c r="A1372" s="31" t="s">
        <v>1105</v>
      </c>
      <c r="B1372" s="31" t="s">
        <v>49</v>
      </c>
      <c r="C1372" s="32">
        <v>6</v>
      </c>
      <c r="D1372" s="31" t="s">
        <v>50</v>
      </c>
      <c r="E1372" s="31" t="s">
        <v>52</v>
      </c>
      <c r="F1372" s="31" t="s">
        <v>84</v>
      </c>
      <c r="G1372" s="31" t="s">
        <v>50</v>
      </c>
      <c r="H1372" s="31" t="s">
        <v>50</v>
      </c>
      <c r="I1372" s="31" t="s">
        <v>53</v>
      </c>
      <c r="J1372" s="31" t="s">
        <v>54</v>
      </c>
      <c r="K1372" s="31" t="s">
        <v>54</v>
      </c>
      <c r="L1372" s="31" t="s">
        <v>128</v>
      </c>
      <c r="M1372" s="31" t="s">
        <v>72</v>
      </c>
      <c r="N1372" s="31" t="s">
        <v>60</v>
      </c>
      <c r="O1372" s="31" t="s">
        <v>60</v>
      </c>
      <c r="P1372" s="31" t="s">
        <v>107</v>
      </c>
      <c r="Q1372" s="31" t="s">
        <v>50</v>
      </c>
      <c r="R1372" s="31" t="s">
        <v>58</v>
      </c>
      <c r="S1372" s="31" t="s">
        <v>58</v>
      </c>
      <c r="T1372" s="31" t="s">
        <v>60</v>
      </c>
      <c r="U1372" s="31" t="s">
        <v>60</v>
      </c>
      <c r="V1372" s="31" t="s">
        <v>50</v>
      </c>
      <c r="W1372" s="31" t="s">
        <v>50</v>
      </c>
      <c r="X1372" s="31" t="s">
        <v>50</v>
      </c>
      <c r="Y1372" s="31" t="s">
        <v>50</v>
      </c>
      <c r="Z1372" s="31" t="s">
        <v>62</v>
      </c>
      <c r="AA1372" s="31" t="s">
        <v>50</v>
      </c>
      <c r="AB1372" s="31" t="s">
        <v>50</v>
      </c>
      <c r="AC1372" s="31" t="s">
        <v>63</v>
      </c>
      <c r="AD1372" s="31" t="s">
        <v>72</v>
      </c>
      <c r="AE1372" s="2">
        <f t="shared" si="232"/>
        <v>30</v>
      </c>
      <c r="AF1372" s="31" t="s">
        <v>440</v>
      </c>
      <c r="AG1372" s="31" t="s">
        <v>129</v>
      </c>
      <c r="AH1372" s="31" t="s">
        <v>1106</v>
      </c>
      <c r="AI1372" s="31" t="s">
        <v>1108</v>
      </c>
      <c r="AJ1372" s="31">
        <f t="shared" si="233"/>
        <v>1</v>
      </c>
      <c r="AK1372" s="34">
        <f t="shared" si="234"/>
        <v>3</v>
      </c>
      <c r="AL1372" s="30">
        <f t="shared" si="235"/>
        <v>3</v>
      </c>
      <c r="AM1372" s="5">
        <f t="shared" si="239"/>
        <v>528.88</v>
      </c>
      <c r="AN1372" s="5">
        <f t="shared" si="240"/>
        <v>30</v>
      </c>
      <c r="AO1372" s="30">
        <f t="shared" si="241"/>
        <v>390</v>
      </c>
      <c r="AP1372" s="30">
        <f t="shared" si="236"/>
        <v>390</v>
      </c>
      <c r="AQ1372" t="str">
        <f t="shared" si="237"/>
        <v>Before 1978</v>
      </c>
      <c r="AR1372" s="2">
        <f t="shared" si="238"/>
        <v>1976</v>
      </c>
      <c r="AS1372" s="2">
        <f t="shared" si="242"/>
        <v>13</v>
      </c>
      <c r="AT1372" s="31" t="s">
        <v>50</v>
      </c>
      <c r="AU1372" s="31" t="s">
        <v>100</v>
      </c>
      <c r="AV1372" s="31" t="s">
        <v>141</v>
      </c>
      <c r="AW1372" s="31" t="s">
        <v>86</v>
      </c>
      <c r="AX1372" s="31" t="s">
        <v>50</v>
      </c>
      <c r="AY1372" s="31" t="s">
        <v>50</v>
      </c>
      <c r="AZ1372" s="31" t="s">
        <v>1106</v>
      </c>
      <c r="BA1372" s="31" t="s">
        <v>1108</v>
      </c>
      <c r="BB1372" s="31" t="s">
        <v>50</v>
      </c>
      <c r="BC1372" s="31" t="s">
        <v>50</v>
      </c>
      <c r="BD1372" s="31" t="s">
        <v>50</v>
      </c>
      <c r="BE1372" s="31" t="s">
        <v>50</v>
      </c>
      <c r="BF1372" s="31" t="s">
        <v>50</v>
      </c>
    </row>
    <row r="1373" spans="1:58" ht="45" x14ac:dyDescent="0.25">
      <c r="A1373" s="31" t="s">
        <v>408</v>
      </c>
      <c r="B1373" s="31" t="s">
        <v>49</v>
      </c>
      <c r="C1373" s="32">
        <v>8</v>
      </c>
      <c r="D1373" s="31" t="s">
        <v>50</v>
      </c>
      <c r="E1373" s="31" t="s">
        <v>96</v>
      </c>
      <c r="F1373" s="31" t="s">
        <v>194</v>
      </c>
      <c r="G1373" s="31" t="s">
        <v>50</v>
      </c>
      <c r="H1373" s="31" t="s">
        <v>50</v>
      </c>
      <c r="I1373" s="31" t="s">
        <v>53</v>
      </c>
      <c r="J1373" s="31" t="s">
        <v>54</v>
      </c>
      <c r="K1373" s="31" t="s">
        <v>54</v>
      </c>
      <c r="L1373" s="31" t="s">
        <v>55</v>
      </c>
      <c r="M1373" s="31" t="s">
        <v>72</v>
      </c>
      <c r="N1373" s="31" t="s">
        <v>50</v>
      </c>
      <c r="O1373" s="31" t="s">
        <v>66</v>
      </c>
      <c r="P1373" s="31" t="s">
        <v>50</v>
      </c>
      <c r="Q1373" s="31" t="s">
        <v>50</v>
      </c>
      <c r="R1373" s="31" t="s">
        <v>74</v>
      </c>
      <c r="S1373" s="31" t="s">
        <v>59</v>
      </c>
      <c r="T1373" s="31" t="s">
        <v>60</v>
      </c>
      <c r="U1373" s="31" t="s">
        <v>60</v>
      </c>
      <c r="V1373" s="31" t="s">
        <v>60</v>
      </c>
      <c r="W1373" s="31" t="s">
        <v>50</v>
      </c>
      <c r="X1373" s="31" t="s">
        <v>50</v>
      </c>
      <c r="Y1373" s="31" t="s">
        <v>50</v>
      </c>
      <c r="Z1373" s="31" t="s">
        <v>62</v>
      </c>
      <c r="AA1373" s="31" t="s">
        <v>50</v>
      </c>
      <c r="AB1373" s="31" t="s">
        <v>50</v>
      </c>
      <c r="AC1373" s="31" t="s">
        <v>87</v>
      </c>
      <c r="AD1373" s="31" t="s">
        <v>72</v>
      </c>
      <c r="AE1373" s="2">
        <f t="shared" si="232"/>
        <v>30</v>
      </c>
      <c r="AF1373" s="31" t="s">
        <v>440</v>
      </c>
      <c r="AG1373" s="31" t="s">
        <v>129</v>
      </c>
      <c r="AH1373" s="31" t="s">
        <v>152</v>
      </c>
      <c r="AI1373" s="31" t="s">
        <v>12502</v>
      </c>
      <c r="AJ1373" s="31">
        <f t="shared" si="233"/>
        <v>0</v>
      </c>
      <c r="AK1373" s="34">
        <f t="shared" si="234"/>
        <v>-99</v>
      </c>
      <c r="AL1373" s="30">
        <f t="shared" si="235"/>
        <v>-99</v>
      </c>
      <c r="AM1373" s="5">
        <f t="shared" si="239"/>
        <v>55.13</v>
      </c>
      <c r="AN1373" s="5">
        <f t="shared" si="240"/>
        <v>0</v>
      </c>
      <c r="AO1373" s="30">
        <f t="shared" si="241"/>
        <v>0</v>
      </c>
      <c r="AP1373" s="30">
        <f t="shared" si="236"/>
        <v>0</v>
      </c>
      <c r="AQ1373" t="str">
        <f t="shared" si="237"/>
        <v>1978 - 1992</v>
      </c>
      <c r="AR1373" s="2">
        <f t="shared" si="238"/>
        <v>1989</v>
      </c>
      <c r="AS1373" s="2">
        <f t="shared" si="242"/>
        <v>-99</v>
      </c>
      <c r="AT1373" s="31" t="s">
        <v>50</v>
      </c>
      <c r="AU1373" s="31" t="s">
        <v>50</v>
      </c>
      <c r="AV1373" s="31" t="s">
        <v>141</v>
      </c>
      <c r="AW1373" s="31" t="s">
        <v>86</v>
      </c>
      <c r="AX1373" s="31" t="s">
        <v>50</v>
      </c>
      <c r="AY1373" s="31" t="s">
        <v>50</v>
      </c>
      <c r="AZ1373" s="31" t="s">
        <v>152</v>
      </c>
      <c r="BA1373" s="31" t="s">
        <v>12502</v>
      </c>
      <c r="BB1373" s="31" t="s">
        <v>50</v>
      </c>
      <c r="BC1373" s="31" t="s">
        <v>50</v>
      </c>
      <c r="BD1373" s="31" t="s">
        <v>50</v>
      </c>
      <c r="BE1373" s="31" t="s">
        <v>50</v>
      </c>
      <c r="BF1373" s="31" t="s">
        <v>50</v>
      </c>
    </row>
    <row r="1374" spans="1:58" ht="45" x14ac:dyDescent="0.25">
      <c r="A1374" s="31" t="s">
        <v>3254</v>
      </c>
      <c r="B1374" s="31" t="s">
        <v>49</v>
      </c>
      <c r="C1374" s="32">
        <v>10</v>
      </c>
      <c r="D1374" s="31" t="s">
        <v>53</v>
      </c>
      <c r="E1374" s="31" t="s">
        <v>70</v>
      </c>
      <c r="F1374" s="31" t="s">
        <v>71</v>
      </c>
      <c r="G1374" s="31" t="s">
        <v>50</v>
      </c>
      <c r="H1374" s="31" t="s">
        <v>50</v>
      </c>
      <c r="I1374" s="31" t="s">
        <v>53</v>
      </c>
      <c r="J1374" s="31" t="s">
        <v>54</v>
      </c>
      <c r="K1374" s="31" t="s">
        <v>54</v>
      </c>
      <c r="L1374" s="31" t="s">
        <v>55</v>
      </c>
      <c r="M1374" s="31" t="s">
        <v>52</v>
      </c>
      <c r="N1374" s="31" t="s">
        <v>50</v>
      </c>
      <c r="O1374" s="31" t="s">
        <v>57</v>
      </c>
      <c r="P1374" s="31" t="s">
        <v>50</v>
      </c>
      <c r="Q1374" s="31" t="s">
        <v>359</v>
      </c>
      <c r="R1374" s="31" t="s">
        <v>74</v>
      </c>
      <c r="S1374" s="31" t="s">
        <v>59</v>
      </c>
      <c r="T1374" s="31" t="s">
        <v>60</v>
      </c>
      <c r="U1374" s="31" t="s">
        <v>60</v>
      </c>
      <c r="V1374" s="31" t="s">
        <v>60</v>
      </c>
      <c r="W1374" s="31" t="s">
        <v>50</v>
      </c>
      <c r="X1374" s="31" t="s">
        <v>50</v>
      </c>
      <c r="Y1374" s="31" t="s">
        <v>50</v>
      </c>
      <c r="Z1374" s="31" t="s">
        <v>62</v>
      </c>
      <c r="AA1374" s="31" t="s">
        <v>50</v>
      </c>
      <c r="AB1374" s="31" t="s">
        <v>50</v>
      </c>
      <c r="AC1374" s="31" t="s">
        <v>87</v>
      </c>
      <c r="AD1374" s="31" t="s">
        <v>72</v>
      </c>
      <c r="AE1374" s="2">
        <f t="shared" si="232"/>
        <v>30</v>
      </c>
      <c r="AF1374" s="31" t="s">
        <v>440</v>
      </c>
      <c r="AG1374" s="31" t="s">
        <v>129</v>
      </c>
      <c r="AH1374" s="31" t="s">
        <v>152</v>
      </c>
      <c r="AI1374" s="31" t="s">
        <v>12503</v>
      </c>
      <c r="AJ1374" s="31">
        <f t="shared" si="233"/>
        <v>0</v>
      </c>
      <c r="AK1374" s="34">
        <f t="shared" si="234"/>
        <v>-99</v>
      </c>
      <c r="AL1374" s="30">
        <f t="shared" si="235"/>
        <v>-99</v>
      </c>
      <c r="AM1374" s="5">
        <f t="shared" si="239"/>
        <v>64.62</v>
      </c>
      <c r="AN1374" s="5">
        <f t="shared" si="240"/>
        <v>0</v>
      </c>
      <c r="AO1374" s="30">
        <f t="shared" si="241"/>
        <v>0</v>
      </c>
      <c r="AP1374" s="30">
        <f t="shared" si="236"/>
        <v>0</v>
      </c>
      <c r="AQ1374" t="str">
        <f t="shared" si="237"/>
        <v>1978 - 1992</v>
      </c>
      <c r="AR1374" s="2">
        <f t="shared" si="238"/>
        <v>1980</v>
      </c>
      <c r="AS1374" s="2">
        <f t="shared" si="242"/>
        <v>-99</v>
      </c>
      <c r="AT1374" s="31" t="s">
        <v>50</v>
      </c>
      <c r="AU1374" s="31" t="s">
        <v>50</v>
      </c>
      <c r="AV1374" s="31" t="s">
        <v>141</v>
      </c>
      <c r="AW1374" s="31" t="s">
        <v>86</v>
      </c>
      <c r="AX1374" s="31" t="s">
        <v>50</v>
      </c>
      <c r="AY1374" s="31" t="s">
        <v>50</v>
      </c>
      <c r="AZ1374" s="31" t="s">
        <v>152</v>
      </c>
      <c r="BA1374" s="31" t="s">
        <v>12503</v>
      </c>
      <c r="BB1374" s="31" t="s">
        <v>50</v>
      </c>
      <c r="BC1374" s="31" t="s">
        <v>50</v>
      </c>
      <c r="BD1374" s="31" t="s">
        <v>50</v>
      </c>
      <c r="BE1374" s="31" t="s">
        <v>50</v>
      </c>
      <c r="BF1374" s="31" t="s">
        <v>50</v>
      </c>
    </row>
    <row r="1375" spans="1:58" ht="45" x14ac:dyDescent="0.25">
      <c r="A1375" s="31" t="s">
        <v>1114</v>
      </c>
      <c r="B1375" s="31" t="s">
        <v>49</v>
      </c>
      <c r="C1375" s="32">
        <v>1</v>
      </c>
      <c r="D1375" s="31" t="s">
        <v>50</v>
      </c>
      <c r="E1375" s="31" t="s">
        <v>85</v>
      </c>
      <c r="F1375" s="31" t="s">
        <v>70</v>
      </c>
      <c r="G1375" s="31" t="s">
        <v>50</v>
      </c>
      <c r="H1375" s="31" t="s">
        <v>50</v>
      </c>
      <c r="I1375" s="31" t="s">
        <v>53</v>
      </c>
      <c r="J1375" s="31" t="s">
        <v>54</v>
      </c>
      <c r="K1375" s="31" t="s">
        <v>54</v>
      </c>
      <c r="L1375" s="31" t="s">
        <v>55</v>
      </c>
      <c r="M1375" s="31" t="s">
        <v>72</v>
      </c>
      <c r="N1375" s="31" t="s">
        <v>50</v>
      </c>
      <c r="O1375" s="31" t="s">
        <v>57</v>
      </c>
      <c r="P1375" s="31" t="s">
        <v>50</v>
      </c>
      <c r="Q1375" s="31" t="s">
        <v>50</v>
      </c>
      <c r="R1375" s="31" t="s">
        <v>58</v>
      </c>
      <c r="S1375" s="31" t="s">
        <v>58</v>
      </c>
      <c r="T1375" s="31" t="s">
        <v>60</v>
      </c>
      <c r="U1375" s="31" t="s">
        <v>60</v>
      </c>
      <c r="V1375" s="31" t="s">
        <v>60</v>
      </c>
      <c r="W1375" s="31" t="s">
        <v>50</v>
      </c>
      <c r="X1375" s="31" t="s">
        <v>50</v>
      </c>
      <c r="Y1375" s="31" t="s">
        <v>50</v>
      </c>
      <c r="Z1375" s="31" t="s">
        <v>62</v>
      </c>
      <c r="AA1375" s="31" t="s">
        <v>50</v>
      </c>
      <c r="AB1375" s="31" t="s">
        <v>50</v>
      </c>
      <c r="AC1375" s="31" t="s">
        <v>87</v>
      </c>
      <c r="AD1375" s="31" t="s">
        <v>72</v>
      </c>
      <c r="AE1375" s="2">
        <f t="shared" si="232"/>
        <v>30</v>
      </c>
      <c r="AF1375" s="31" t="s">
        <v>440</v>
      </c>
      <c r="AG1375" s="31" t="s">
        <v>129</v>
      </c>
      <c r="AH1375" s="31" t="s">
        <v>231</v>
      </c>
      <c r="AI1375" s="31" t="s">
        <v>1115</v>
      </c>
      <c r="AJ1375" s="31">
        <f t="shared" si="233"/>
        <v>1</v>
      </c>
      <c r="AK1375" s="34">
        <f t="shared" si="234"/>
        <v>-99</v>
      </c>
      <c r="AL1375" s="30">
        <f t="shared" si="235"/>
        <v>-99</v>
      </c>
      <c r="AM1375" s="5">
        <f t="shared" si="239"/>
        <v>529.94000000000005</v>
      </c>
      <c r="AN1375" s="5">
        <f t="shared" si="240"/>
        <v>30</v>
      </c>
      <c r="AO1375" s="30">
        <f t="shared" si="241"/>
        <v>300</v>
      </c>
      <c r="AP1375" s="30">
        <f t="shared" si="236"/>
        <v>300</v>
      </c>
      <c r="AQ1375" t="str">
        <f t="shared" si="237"/>
        <v>Before 1978</v>
      </c>
      <c r="AR1375" s="2">
        <f t="shared" si="238"/>
        <v>1958</v>
      </c>
      <c r="AS1375" s="2">
        <f t="shared" si="242"/>
        <v>10</v>
      </c>
      <c r="AT1375" s="31" t="s">
        <v>50</v>
      </c>
      <c r="AU1375" s="31" t="s">
        <v>92</v>
      </c>
      <c r="AV1375" s="31" t="s">
        <v>141</v>
      </c>
      <c r="AW1375" s="31" t="s">
        <v>86</v>
      </c>
      <c r="AX1375" s="31" t="s">
        <v>1116</v>
      </c>
      <c r="AY1375" s="31" t="s">
        <v>68</v>
      </c>
      <c r="AZ1375" s="31" t="s">
        <v>231</v>
      </c>
      <c r="BA1375" s="31" t="s">
        <v>1115</v>
      </c>
      <c r="BB1375" s="31" t="s">
        <v>172</v>
      </c>
      <c r="BC1375" s="31" t="s">
        <v>173</v>
      </c>
      <c r="BD1375" s="31" t="s">
        <v>50</v>
      </c>
      <c r="BE1375" s="31" t="s">
        <v>50</v>
      </c>
      <c r="BF1375" s="31" t="s">
        <v>50</v>
      </c>
    </row>
    <row r="1376" spans="1:58" ht="45" x14ac:dyDescent="0.25">
      <c r="A1376" s="31" t="s">
        <v>437</v>
      </c>
      <c r="B1376" s="31" t="s">
        <v>49</v>
      </c>
      <c r="C1376" s="32">
        <v>2</v>
      </c>
      <c r="D1376" s="31" t="s">
        <v>50</v>
      </c>
      <c r="E1376" s="31" t="s">
        <v>51</v>
      </c>
      <c r="F1376" s="31" t="s">
        <v>52</v>
      </c>
      <c r="G1376" s="31" t="s">
        <v>50</v>
      </c>
      <c r="H1376" s="31" t="s">
        <v>50</v>
      </c>
      <c r="I1376" s="31" t="s">
        <v>53</v>
      </c>
      <c r="J1376" s="31" t="s">
        <v>54</v>
      </c>
      <c r="K1376" s="31" t="s">
        <v>54</v>
      </c>
      <c r="L1376" s="31" t="s">
        <v>55</v>
      </c>
      <c r="M1376" s="31" t="s">
        <v>52</v>
      </c>
      <c r="N1376" s="31" t="s">
        <v>50</v>
      </c>
      <c r="O1376" s="31" t="s">
        <v>57</v>
      </c>
      <c r="P1376" s="31" t="s">
        <v>50</v>
      </c>
      <c r="Q1376" s="31" t="s">
        <v>320</v>
      </c>
      <c r="R1376" s="31" t="s">
        <v>74</v>
      </c>
      <c r="S1376" s="31" t="s">
        <v>59</v>
      </c>
      <c r="T1376" s="31" t="s">
        <v>60</v>
      </c>
      <c r="U1376" s="31" t="s">
        <v>60</v>
      </c>
      <c r="V1376" s="31" t="s">
        <v>66</v>
      </c>
      <c r="W1376" s="31" t="s">
        <v>50</v>
      </c>
      <c r="X1376" s="31" t="s">
        <v>92</v>
      </c>
      <c r="Y1376" s="31" t="s">
        <v>50</v>
      </c>
      <c r="Z1376" s="31" t="s">
        <v>62</v>
      </c>
      <c r="AA1376" s="31" t="s">
        <v>50</v>
      </c>
      <c r="AB1376" s="31" t="s">
        <v>50</v>
      </c>
      <c r="AC1376" s="31" t="s">
        <v>87</v>
      </c>
      <c r="AD1376" s="31" t="s">
        <v>72</v>
      </c>
      <c r="AE1376" s="2">
        <f t="shared" si="232"/>
        <v>30</v>
      </c>
      <c r="AF1376" s="31" t="s">
        <v>440</v>
      </c>
      <c r="AG1376" s="31" t="s">
        <v>129</v>
      </c>
      <c r="AH1376" s="31" t="s">
        <v>152</v>
      </c>
      <c r="AI1376" s="31" t="s">
        <v>441</v>
      </c>
      <c r="AJ1376" s="31">
        <f t="shared" si="233"/>
        <v>0</v>
      </c>
      <c r="AK1376" s="34">
        <f t="shared" si="234"/>
        <v>-99</v>
      </c>
      <c r="AL1376" s="30">
        <f t="shared" si="235"/>
        <v>-99</v>
      </c>
      <c r="AM1376" s="5">
        <f t="shared" si="239"/>
        <v>33.75</v>
      </c>
      <c r="AN1376" s="5">
        <f t="shared" si="240"/>
        <v>0</v>
      </c>
      <c r="AO1376" s="30">
        <f t="shared" si="241"/>
        <v>0</v>
      </c>
      <c r="AP1376" s="30">
        <f t="shared" si="236"/>
        <v>0</v>
      </c>
      <c r="AQ1376" t="str">
        <f t="shared" si="237"/>
        <v>Before 1978</v>
      </c>
      <c r="AR1376" s="2">
        <f t="shared" si="238"/>
        <v>1970</v>
      </c>
      <c r="AS1376" s="2">
        <f t="shared" si="242"/>
        <v>-99</v>
      </c>
      <c r="AT1376" s="31" t="s">
        <v>229</v>
      </c>
      <c r="AU1376" s="31" t="s">
        <v>50</v>
      </c>
      <c r="AV1376" s="31" t="s">
        <v>141</v>
      </c>
      <c r="AW1376" s="31" t="s">
        <v>86</v>
      </c>
      <c r="AX1376" s="31" t="s">
        <v>50</v>
      </c>
      <c r="AY1376" s="31" t="s">
        <v>50</v>
      </c>
      <c r="AZ1376" s="31" t="s">
        <v>50</v>
      </c>
      <c r="BA1376" s="31" t="s">
        <v>50</v>
      </c>
      <c r="BB1376" s="31" t="s">
        <v>50</v>
      </c>
      <c r="BC1376" s="31" t="s">
        <v>50</v>
      </c>
      <c r="BD1376" s="31" t="s">
        <v>50</v>
      </c>
      <c r="BE1376" s="31" t="s">
        <v>50</v>
      </c>
      <c r="BF1376" s="31" t="s">
        <v>366</v>
      </c>
    </row>
    <row r="1377" spans="1:58" ht="45" x14ac:dyDescent="0.25">
      <c r="A1377" s="31" t="s">
        <v>3407</v>
      </c>
      <c r="B1377" s="31" t="s">
        <v>49</v>
      </c>
      <c r="C1377" s="32">
        <v>3</v>
      </c>
      <c r="D1377" s="31" t="s">
        <v>50</v>
      </c>
      <c r="E1377" s="31" t="s">
        <v>102</v>
      </c>
      <c r="F1377" s="31" t="s">
        <v>570</v>
      </c>
      <c r="G1377" s="31" t="s">
        <v>50</v>
      </c>
      <c r="H1377" s="31" t="s">
        <v>50</v>
      </c>
      <c r="I1377" s="31" t="s">
        <v>52</v>
      </c>
      <c r="J1377" s="31" t="s">
        <v>54</v>
      </c>
      <c r="K1377" s="31" t="s">
        <v>54</v>
      </c>
      <c r="L1377" s="31" t="s">
        <v>55</v>
      </c>
      <c r="M1377" s="31" t="s">
        <v>51</v>
      </c>
      <c r="N1377" s="31" t="s">
        <v>50</v>
      </c>
      <c r="O1377" s="31" t="s">
        <v>57</v>
      </c>
      <c r="P1377" s="31" t="s">
        <v>50</v>
      </c>
      <c r="Q1377" s="31" t="s">
        <v>143</v>
      </c>
      <c r="R1377" s="31" t="s">
        <v>58</v>
      </c>
      <c r="S1377" s="31" t="s">
        <v>59</v>
      </c>
      <c r="T1377" s="31" t="s">
        <v>60</v>
      </c>
      <c r="U1377" s="31" t="s">
        <v>60</v>
      </c>
      <c r="V1377" s="31" t="s">
        <v>60</v>
      </c>
      <c r="W1377" s="31" t="s">
        <v>50</v>
      </c>
      <c r="X1377" s="31" t="s">
        <v>50</v>
      </c>
      <c r="Y1377" s="31" t="s">
        <v>50</v>
      </c>
      <c r="Z1377" s="31" t="s">
        <v>62</v>
      </c>
      <c r="AA1377" s="31" t="s">
        <v>50</v>
      </c>
      <c r="AB1377" s="31" t="s">
        <v>50</v>
      </c>
      <c r="AC1377" s="31" t="s">
        <v>87</v>
      </c>
      <c r="AD1377" s="31" t="s">
        <v>72</v>
      </c>
      <c r="AE1377" s="2">
        <f t="shared" si="232"/>
        <v>30</v>
      </c>
      <c r="AF1377" s="31" t="s">
        <v>440</v>
      </c>
      <c r="AG1377" s="31" t="s">
        <v>129</v>
      </c>
      <c r="AH1377" s="31" t="s">
        <v>152</v>
      </c>
      <c r="AI1377" s="31" t="s">
        <v>12504</v>
      </c>
      <c r="AJ1377" s="31">
        <f t="shared" si="233"/>
        <v>0</v>
      </c>
      <c r="AK1377" s="34">
        <f t="shared" si="234"/>
        <v>-99</v>
      </c>
      <c r="AL1377" s="30">
        <f t="shared" si="235"/>
        <v>-99</v>
      </c>
      <c r="AM1377" s="5">
        <f t="shared" si="239"/>
        <v>110.77</v>
      </c>
      <c r="AN1377" s="5">
        <f t="shared" si="240"/>
        <v>0</v>
      </c>
      <c r="AO1377" s="30">
        <f t="shared" si="241"/>
        <v>0</v>
      </c>
      <c r="AP1377" s="30">
        <f t="shared" si="236"/>
        <v>0</v>
      </c>
      <c r="AQ1377" t="str">
        <f t="shared" si="237"/>
        <v>Before 1978</v>
      </c>
      <c r="AR1377" s="2">
        <f t="shared" si="238"/>
        <v>1968</v>
      </c>
      <c r="AS1377" s="2">
        <f t="shared" si="242"/>
        <v>-99</v>
      </c>
      <c r="AT1377" s="31" t="s">
        <v>50</v>
      </c>
      <c r="AU1377" s="31" t="s">
        <v>50</v>
      </c>
      <c r="AV1377" s="31" t="s">
        <v>66</v>
      </c>
      <c r="AW1377" s="31" t="s">
        <v>57</v>
      </c>
      <c r="AX1377" s="31" t="s">
        <v>463</v>
      </c>
      <c r="AY1377" s="31" t="s">
        <v>68</v>
      </c>
      <c r="AZ1377" s="31" t="s">
        <v>50</v>
      </c>
      <c r="BA1377" s="31" t="s">
        <v>50</v>
      </c>
      <c r="BB1377" s="31" t="s">
        <v>50</v>
      </c>
      <c r="BC1377" s="31" t="s">
        <v>50</v>
      </c>
      <c r="BD1377" s="31" t="s">
        <v>50</v>
      </c>
      <c r="BE1377" s="31" t="s">
        <v>50</v>
      </c>
      <c r="BF1377" s="31" t="s">
        <v>50</v>
      </c>
    </row>
    <row r="1378" spans="1:58" ht="45" x14ac:dyDescent="0.25">
      <c r="A1378" s="31" t="s">
        <v>3423</v>
      </c>
      <c r="B1378" s="31" t="s">
        <v>49</v>
      </c>
      <c r="C1378" s="32">
        <v>2</v>
      </c>
      <c r="D1378" s="31" t="s">
        <v>50</v>
      </c>
      <c r="E1378" s="31" t="s">
        <v>84</v>
      </c>
      <c r="F1378" s="31" t="s">
        <v>85</v>
      </c>
      <c r="G1378" s="31" t="s">
        <v>50</v>
      </c>
      <c r="H1378" s="31" t="s">
        <v>50</v>
      </c>
      <c r="I1378" s="31" t="s">
        <v>53</v>
      </c>
      <c r="J1378" s="31" t="s">
        <v>54</v>
      </c>
      <c r="K1378" s="31" t="s">
        <v>54</v>
      </c>
      <c r="L1378" s="31" t="s">
        <v>55</v>
      </c>
      <c r="M1378" s="31" t="s">
        <v>72</v>
      </c>
      <c r="N1378" s="31" t="s">
        <v>56</v>
      </c>
      <c r="O1378" s="31" t="s">
        <v>57</v>
      </c>
      <c r="P1378" s="31" t="s">
        <v>50</v>
      </c>
      <c r="Q1378" s="31" t="s">
        <v>107</v>
      </c>
      <c r="R1378" s="31" t="s">
        <v>58</v>
      </c>
      <c r="S1378" s="31" t="s">
        <v>58</v>
      </c>
      <c r="T1378" s="31" t="s">
        <v>60</v>
      </c>
      <c r="U1378" s="31" t="s">
        <v>60</v>
      </c>
      <c r="V1378" s="31" t="s">
        <v>60</v>
      </c>
      <c r="W1378" s="31" t="s">
        <v>50</v>
      </c>
      <c r="X1378" s="31" t="s">
        <v>50</v>
      </c>
      <c r="Y1378" s="31" t="s">
        <v>50</v>
      </c>
      <c r="Z1378" s="31" t="s">
        <v>62</v>
      </c>
      <c r="AA1378" s="31" t="s">
        <v>50</v>
      </c>
      <c r="AB1378" s="31" t="s">
        <v>50</v>
      </c>
      <c r="AC1378" s="31" t="s">
        <v>63</v>
      </c>
      <c r="AD1378" s="31" t="s">
        <v>50</v>
      </c>
      <c r="AE1378" s="2">
        <f t="shared" si="232"/>
        <v>30</v>
      </c>
      <c r="AF1378" s="31" t="s">
        <v>440</v>
      </c>
      <c r="AG1378" s="31" t="s">
        <v>129</v>
      </c>
      <c r="AH1378" s="31" t="s">
        <v>77</v>
      </c>
      <c r="AI1378" s="31" t="s">
        <v>12505</v>
      </c>
      <c r="AJ1378" s="31">
        <f t="shared" si="233"/>
        <v>0</v>
      </c>
      <c r="AK1378" s="34">
        <f t="shared" si="234"/>
        <v>-99</v>
      </c>
      <c r="AL1378" s="30">
        <f t="shared" si="235"/>
        <v>-99</v>
      </c>
      <c r="AM1378" s="5">
        <f t="shared" si="239"/>
        <v>457.61</v>
      </c>
      <c r="AN1378" s="5">
        <f t="shared" si="240"/>
        <v>0</v>
      </c>
      <c r="AO1378" s="30">
        <f t="shared" si="241"/>
        <v>0</v>
      </c>
      <c r="AP1378" s="30">
        <f t="shared" si="236"/>
        <v>0</v>
      </c>
      <c r="AQ1378" t="str">
        <f t="shared" si="237"/>
        <v>1978 - 1992</v>
      </c>
      <c r="AR1378" s="2">
        <f t="shared" si="238"/>
        <v>1987</v>
      </c>
      <c r="AS1378" s="2">
        <f t="shared" si="242"/>
        <v>-99</v>
      </c>
      <c r="AT1378" s="31" t="s">
        <v>50</v>
      </c>
      <c r="AU1378" s="31" t="s">
        <v>50</v>
      </c>
      <c r="AV1378" s="31" t="s">
        <v>141</v>
      </c>
      <c r="AW1378" s="31" t="s">
        <v>86</v>
      </c>
      <c r="AX1378" s="31" t="s">
        <v>50</v>
      </c>
      <c r="AY1378" s="31" t="s">
        <v>50</v>
      </c>
      <c r="AZ1378" s="31" t="s">
        <v>77</v>
      </c>
      <c r="BA1378" s="31" t="s">
        <v>12505</v>
      </c>
      <c r="BB1378" s="31" t="s">
        <v>50</v>
      </c>
      <c r="BC1378" s="31" t="s">
        <v>50</v>
      </c>
      <c r="BD1378" s="31" t="s">
        <v>50</v>
      </c>
      <c r="BE1378" s="31" t="s">
        <v>50</v>
      </c>
      <c r="BF1378" s="31" t="s">
        <v>50</v>
      </c>
    </row>
    <row r="1379" spans="1:58" ht="45" x14ac:dyDescent="0.25">
      <c r="A1379" s="31" t="s">
        <v>1163</v>
      </c>
      <c r="B1379" s="31" t="s">
        <v>49</v>
      </c>
      <c r="C1379" s="32">
        <v>1</v>
      </c>
      <c r="D1379" s="31" t="s">
        <v>50</v>
      </c>
      <c r="E1379" s="31" t="s">
        <v>52</v>
      </c>
      <c r="F1379" s="31" t="s">
        <v>84</v>
      </c>
      <c r="G1379" s="31" t="s">
        <v>50</v>
      </c>
      <c r="H1379" s="31" t="s">
        <v>50</v>
      </c>
      <c r="I1379" s="31" t="s">
        <v>53</v>
      </c>
      <c r="J1379" s="31" t="s">
        <v>54</v>
      </c>
      <c r="K1379" s="31" t="s">
        <v>54</v>
      </c>
      <c r="L1379" s="31" t="s">
        <v>55</v>
      </c>
      <c r="M1379" s="31" t="s">
        <v>72</v>
      </c>
      <c r="N1379" s="31" t="s">
        <v>50</v>
      </c>
      <c r="O1379" s="31" t="s">
        <v>57</v>
      </c>
      <c r="P1379" s="31" t="s">
        <v>409</v>
      </c>
      <c r="Q1379" s="31" t="s">
        <v>50</v>
      </c>
      <c r="R1379" s="31" t="s">
        <v>58</v>
      </c>
      <c r="S1379" s="31" t="s">
        <v>53</v>
      </c>
      <c r="T1379" s="31" t="s">
        <v>60</v>
      </c>
      <c r="U1379" s="31" t="s">
        <v>60</v>
      </c>
      <c r="V1379" s="31" t="s">
        <v>60</v>
      </c>
      <c r="W1379" s="31" t="s">
        <v>50</v>
      </c>
      <c r="X1379" s="31" t="s">
        <v>50</v>
      </c>
      <c r="Y1379" s="31" t="s">
        <v>50</v>
      </c>
      <c r="Z1379" s="31" t="s">
        <v>62</v>
      </c>
      <c r="AA1379" s="31" t="s">
        <v>50</v>
      </c>
      <c r="AB1379" s="31" t="s">
        <v>50</v>
      </c>
      <c r="AC1379" s="31" t="s">
        <v>87</v>
      </c>
      <c r="AD1379" s="31" t="s">
        <v>72</v>
      </c>
      <c r="AE1379" s="2">
        <f t="shared" si="232"/>
        <v>30</v>
      </c>
      <c r="AF1379" s="31" t="s">
        <v>440</v>
      </c>
      <c r="AG1379" s="31" t="s">
        <v>129</v>
      </c>
      <c r="AH1379" s="31" t="s">
        <v>1084</v>
      </c>
      <c r="AI1379" s="31" t="s">
        <v>1164</v>
      </c>
      <c r="AJ1379" s="31">
        <f t="shared" si="233"/>
        <v>1</v>
      </c>
      <c r="AK1379" s="34">
        <f t="shared" si="234"/>
        <v>10</v>
      </c>
      <c r="AL1379" s="30">
        <f t="shared" si="235"/>
        <v>10</v>
      </c>
      <c r="AM1379" s="5">
        <f t="shared" si="239"/>
        <v>621.08000000000004</v>
      </c>
      <c r="AN1379" s="5">
        <f t="shared" si="240"/>
        <v>30</v>
      </c>
      <c r="AO1379" s="30">
        <f t="shared" si="241"/>
        <v>300</v>
      </c>
      <c r="AP1379" s="30">
        <f t="shared" si="236"/>
        <v>300</v>
      </c>
      <c r="AQ1379" t="str">
        <f t="shared" si="237"/>
        <v>Before 1978</v>
      </c>
      <c r="AR1379" s="2">
        <f t="shared" si="238"/>
        <v>1970</v>
      </c>
      <c r="AS1379" s="2">
        <f t="shared" si="242"/>
        <v>10</v>
      </c>
      <c r="AT1379" s="31" t="s">
        <v>50</v>
      </c>
      <c r="AU1379" s="31" t="s">
        <v>92</v>
      </c>
      <c r="AV1379" s="31" t="s">
        <v>141</v>
      </c>
      <c r="AW1379" s="31" t="s">
        <v>86</v>
      </c>
      <c r="AX1379" s="31" t="s">
        <v>50</v>
      </c>
      <c r="AY1379" s="31" t="s">
        <v>50</v>
      </c>
      <c r="AZ1379" s="31" t="s">
        <v>1084</v>
      </c>
      <c r="BA1379" s="31" t="s">
        <v>1164</v>
      </c>
      <c r="BB1379" s="31" t="s">
        <v>50</v>
      </c>
      <c r="BC1379" s="31" t="s">
        <v>50</v>
      </c>
      <c r="BD1379" s="31" t="s">
        <v>50</v>
      </c>
      <c r="BE1379" s="31" t="s">
        <v>50</v>
      </c>
      <c r="BF1379" s="31" t="s">
        <v>50</v>
      </c>
    </row>
    <row r="1380" spans="1:58" ht="45" x14ac:dyDescent="0.25">
      <c r="A1380" s="31" t="s">
        <v>3579</v>
      </c>
      <c r="B1380" s="31" t="s">
        <v>49</v>
      </c>
      <c r="C1380" s="32">
        <v>3</v>
      </c>
      <c r="D1380" s="31" t="s">
        <v>50</v>
      </c>
      <c r="E1380" s="31" t="s">
        <v>489</v>
      </c>
      <c r="F1380" s="31" t="s">
        <v>214</v>
      </c>
      <c r="G1380" s="31" t="s">
        <v>50</v>
      </c>
      <c r="H1380" s="31" t="s">
        <v>50</v>
      </c>
      <c r="I1380" s="31" t="s">
        <v>53</v>
      </c>
      <c r="J1380" s="31" t="s">
        <v>54</v>
      </c>
      <c r="K1380" s="31" t="s">
        <v>54</v>
      </c>
      <c r="L1380" s="31" t="s">
        <v>55</v>
      </c>
      <c r="M1380" s="31" t="s">
        <v>72</v>
      </c>
      <c r="N1380" s="31" t="s">
        <v>50</v>
      </c>
      <c r="O1380" s="31" t="s">
        <v>74</v>
      </c>
      <c r="P1380" s="31" t="s">
        <v>50</v>
      </c>
      <c r="Q1380" s="31" t="s">
        <v>50</v>
      </c>
      <c r="R1380" s="31" t="s">
        <v>74</v>
      </c>
      <c r="S1380" s="31" t="s">
        <v>59</v>
      </c>
      <c r="T1380" s="31" t="s">
        <v>60</v>
      </c>
      <c r="U1380" s="31" t="s">
        <v>60</v>
      </c>
      <c r="V1380" s="31" t="s">
        <v>66</v>
      </c>
      <c r="W1380" s="31" t="s">
        <v>50</v>
      </c>
      <c r="X1380" s="31" t="s">
        <v>116</v>
      </c>
      <c r="Y1380" s="31" t="s">
        <v>60</v>
      </c>
      <c r="Z1380" s="31" t="s">
        <v>62</v>
      </c>
      <c r="AA1380" s="31" t="s">
        <v>50</v>
      </c>
      <c r="AB1380" s="31" t="s">
        <v>50</v>
      </c>
      <c r="AC1380" s="31" t="s">
        <v>87</v>
      </c>
      <c r="AD1380" s="31" t="s">
        <v>50</v>
      </c>
      <c r="AE1380" s="2">
        <f t="shared" si="232"/>
        <v>30</v>
      </c>
      <c r="AF1380" s="31" t="s">
        <v>440</v>
      </c>
      <c r="AG1380" s="31" t="s">
        <v>129</v>
      </c>
      <c r="AH1380" s="31" t="s">
        <v>924</v>
      </c>
      <c r="AI1380" s="31" t="s">
        <v>12506</v>
      </c>
      <c r="AJ1380" s="31">
        <f t="shared" si="233"/>
        <v>0</v>
      </c>
      <c r="AK1380" s="34">
        <f t="shared" si="234"/>
        <v>-99</v>
      </c>
      <c r="AL1380" s="30">
        <f t="shared" si="235"/>
        <v>-99</v>
      </c>
      <c r="AM1380" s="5">
        <f t="shared" si="239"/>
        <v>110.77</v>
      </c>
      <c r="AN1380" s="5">
        <f t="shared" si="240"/>
        <v>0</v>
      </c>
      <c r="AO1380" s="30">
        <f t="shared" si="241"/>
        <v>0</v>
      </c>
      <c r="AP1380" s="30">
        <f t="shared" si="236"/>
        <v>0</v>
      </c>
      <c r="AQ1380" t="str">
        <f t="shared" si="237"/>
        <v>Before 1978</v>
      </c>
      <c r="AR1380" s="2">
        <f t="shared" si="238"/>
        <v>1962</v>
      </c>
      <c r="AS1380" s="2">
        <f t="shared" si="242"/>
        <v>-99</v>
      </c>
      <c r="AT1380" s="31" t="s">
        <v>50</v>
      </c>
      <c r="AU1380" s="31" t="s">
        <v>50</v>
      </c>
      <c r="AV1380" s="31" t="s">
        <v>141</v>
      </c>
      <c r="AW1380" s="31" t="s">
        <v>86</v>
      </c>
      <c r="AX1380" s="31" t="s">
        <v>50</v>
      </c>
      <c r="AY1380" s="31" t="s">
        <v>50</v>
      </c>
      <c r="AZ1380" s="31" t="s">
        <v>50</v>
      </c>
      <c r="BA1380" s="31" t="s">
        <v>50</v>
      </c>
      <c r="BB1380" s="31" t="s">
        <v>50</v>
      </c>
      <c r="BC1380" s="31" t="s">
        <v>50</v>
      </c>
      <c r="BD1380" s="31" t="s">
        <v>50</v>
      </c>
      <c r="BE1380" s="31" t="s">
        <v>50</v>
      </c>
      <c r="BF1380" s="31" t="s">
        <v>50</v>
      </c>
    </row>
    <row r="1381" spans="1:58" ht="45" x14ac:dyDescent="0.25">
      <c r="A1381" s="31" t="s">
        <v>3596</v>
      </c>
      <c r="B1381" s="31" t="s">
        <v>49</v>
      </c>
      <c r="C1381" s="32">
        <v>2</v>
      </c>
      <c r="D1381" s="31" t="s">
        <v>50</v>
      </c>
      <c r="E1381" s="31" t="s">
        <v>85</v>
      </c>
      <c r="F1381" s="31" t="s">
        <v>70</v>
      </c>
      <c r="G1381" s="31" t="s">
        <v>50</v>
      </c>
      <c r="H1381" s="31" t="s">
        <v>50</v>
      </c>
      <c r="I1381" s="31" t="s">
        <v>53</v>
      </c>
      <c r="J1381" s="31" t="s">
        <v>54</v>
      </c>
      <c r="K1381" s="31" t="s">
        <v>54</v>
      </c>
      <c r="L1381" s="31" t="s">
        <v>55</v>
      </c>
      <c r="M1381" s="31" t="s">
        <v>51</v>
      </c>
      <c r="N1381" s="31" t="s">
        <v>50</v>
      </c>
      <c r="O1381" s="31" t="s">
        <v>66</v>
      </c>
      <c r="P1381" s="31" t="s">
        <v>258</v>
      </c>
      <c r="Q1381" s="31" t="s">
        <v>50</v>
      </c>
      <c r="R1381" s="31" t="s">
        <v>74</v>
      </c>
      <c r="S1381" s="31" t="s">
        <v>59</v>
      </c>
      <c r="T1381" s="31" t="s">
        <v>60</v>
      </c>
      <c r="U1381" s="31" t="s">
        <v>60</v>
      </c>
      <c r="V1381" s="31" t="s">
        <v>66</v>
      </c>
      <c r="W1381" s="31" t="s">
        <v>50</v>
      </c>
      <c r="X1381" s="31" t="s">
        <v>50</v>
      </c>
      <c r="Y1381" s="31" t="s">
        <v>50</v>
      </c>
      <c r="Z1381" s="31" t="s">
        <v>62</v>
      </c>
      <c r="AA1381" s="31" t="s">
        <v>50</v>
      </c>
      <c r="AB1381" s="31" t="s">
        <v>50</v>
      </c>
      <c r="AC1381" s="31" t="s">
        <v>87</v>
      </c>
      <c r="AD1381" s="31" t="s">
        <v>72</v>
      </c>
      <c r="AE1381" s="2">
        <f t="shared" si="232"/>
        <v>30</v>
      </c>
      <c r="AF1381" s="31" t="s">
        <v>440</v>
      </c>
      <c r="AG1381" s="31" t="s">
        <v>129</v>
      </c>
      <c r="AH1381" s="31" t="s">
        <v>144</v>
      </c>
      <c r="AI1381" s="31" t="s">
        <v>12507</v>
      </c>
      <c r="AJ1381" s="31">
        <f t="shared" si="233"/>
        <v>0</v>
      </c>
      <c r="AK1381" s="34">
        <f t="shared" si="234"/>
        <v>-99</v>
      </c>
      <c r="AL1381" s="30">
        <f t="shared" si="235"/>
        <v>-99</v>
      </c>
      <c r="AM1381" s="5">
        <f t="shared" si="239"/>
        <v>14.85</v>
      </c>
      <c r="AN1381" s="5">
        <f t="shared" si="240"/>
        <v>0</v>
      </c>
      <c r="AO1381" s="30">
        <f t="shared" si="241"/>
        <v>0</v>
      </c>
      <c r="AP1381" s="30">
        <f t="shared" si="236"/>
        <v>0</v>
      </c>
      <c r="AQ1381" t="str">
        <f t="shared" si="237"/>
        <v>1993 - 2001</v>
      </c>
      <c r="AR1381" s="2">
        <f t="shared" si="238"/>
        <v>1994</v>
      </c>
      <c r="AS1381" s="2">
        <f t="shared" si="242"/>
        <v>-99</v>
      </c>
      <c r="AT1381" s="31" t="s">
        <v>50</v>
      </c>
      <c r="AU1381" s="31" t="s">
        <v>50</v>
      </c>
      <c r="AV1381" s="31" t="s">
        <v>141</v>
      </c>
      <c r="AW1381" s="31" t="s">
        <v>86</v>
      </c>
      <c r="AX1381" s="31" t="s">
        <v>249</v>
      </c>
      <c r="AY1381" s="31" t="s">
        <v>179</v>
      </c>
      <c r="AZ1381" s="31" t="s">
        <v>144</v>
      </c>
      <c r="BA1381" s="31" t="s">
        <v>12507</v>
      </c>
      <c r="BB1381" s="31" t="s">
        <v>50</v>
      </c>
      <c r="BC1381" s="31" t="s">
        <v>50</v>
      </c>
      <c r="BD1381" s="31" t="s">
        <v>50</v>
      </c>
      <c r="BE1381" s="31" t="s">
        <v>50</v>
      </c>
      <c r="BF1381" s="31" t="s">
        <v>50</v>
      </c>
    </row>
    <row r="1382" spans="1:58" ht="45" x14ac:dyDescent="0.25">
      <c r="A1382" s="31" t="s">
        <v>3598</v>
      </c>
      <c r="B1382" s="31" t="s">
        <v>49</v>
      </c>
      <c r="C1382" s="32">
        <v>1</v>
      </c>
      <c r="D1382" s="31" t="s">
        <v>50</v>
      </c>
      <c r="E1382" s="31" t="s">
        <v>194</v>
      </c>
      <c r="F1382" s="31" t="s">
        <v>92</v>
      </c>
      <c r="G1382" s="31" t="s">
        <v>50</v>
      </c>
      <c r="H1382" s="31" t="s">
        <v>50</v>
      </c>
      <c r="I1382" s="31" t="s">
        <v>541</v>
      </c>
      <c r="J1382" s="31" t="s">
        <v>54</v>
      </c>
      <c r="K1382" s="31" t="s">
        <v>60</v>
      </c>
      <c r="L1382" s="31" t="s">
        <v>128</v>
      </c>
      <c r="M1382" s="31" t="s">
        <v>51</v>
      </c>
      <c r="N1382" s="31" t="s">
        <v>50</v>
      </c>
      <c r="O1382" s="31" t="s">
        <v>57</v>
      </c>
      <c r="P1382" s="31" t="s">
        <v>50</v>
      </c>
      <c r="Q1382" s="31" t="s">
        <v>135</v>
      </c>
      <c r="R1382" s="31" t="s">
        <v>74</v>
      </c>
      <c r="S1382" s="31" t="s">
        <v>59</v>
      </c>
      <c r="T1382" s="31" t="s">
        <v>60</v>
      </c>
      <c r="U1382" s="31" t="s">
        <v>60</v>
      </c>
      <c r="V1382" s="31" t="s">
        <v>66</v>
      </c>
      <c r="W1382" s="31" t="s">
        <v>50</v>
      </c>
      <c r="X1382" s="31" t="s">
        <v>50</v>
      </c>
      <c r="Y1382" s="31" t="s">
        <v>50</v>
      </c>
      <c r="Z1382" s="31" t="s">
        <v>62</v>
      </c>
      <c r="AA1382" s="31" t="s">
        <v>50</v>
      </c>
      <c r="AB1382" s="31" t="s">
        <v>50</v>
      </c>
      <c r="AC1382" s="31" t="s">
        <v>87</v>
      </c>
      <c r="AD1382" s="31" t="s">
        <v>72</v>
      </c>
      <c r="AE1382" s="2">
        <f t="shared" si="232"/>
        <v>30</v>
      </c>
      <c r="AF1382" s="31" t="s">
        <v>440</v>
      </c>
      <c r="AG1382" s="31" t="s">
        <v>129</v>
      </c>
      <c r="AH1382" s="31" t="s">
        <v>152</v>
      </c>
      <c r="AI1382" s="31" t="s">
        <v>12508</v>
      </c>
      <c r="AJ1382" s="31">
        <f t="shared" si="233"/>
        <v>0</v>
      </c>
      <c r="AK1382" s="34">
        <f t="shared" si="234"/>
        <v>-99</v>
      </c>
      <c r="AL1382" s="30">
        <f t="shared" si="235"/>
        <v>-99</v>
      </c>
      <c r="AM1382" s="5">
        <f t="shared" si="239"/>
        <v>136.56</v>
      </c>
      <c r="AN1382" s="5">
        <f t="shared" si="240"/>
        <v>0</v>
      </c>
      <c r="AO1382" s="30">
        <f t="shared" si="241"/>
        <v>0</v>
      </c>
      <c r="AP1382" s="30">
        <f t="shared" si="236"/>
        <v>0</v>
      </c>
      <c r="AQ1382" t="str">
        <f t="shared" si="237"/>
        <v>Before 1978</v>
      </c>
      <c r="AR1382" s="2">
        <f t="shared" si="238"/>
        <v>1960</v>
      </c>
      <c r="AS1382" s="2">
        <f t="shared" si="242"/>
        <v>-99</v>
      </c>
      <c r="AT1382" s="31" t="s">
        <v>50</v>
      </c>
      <c r="AU1382" s="31" t="s">
        <v>50</v>
      </c>
      <c r="AV1382" s="31" t="s">
        <v>66</v>
      </c>
      <c r="AW1382" s="31" t="s">
        <v>57</v>
      </c>
      <c r="AX1382" s="31" t="s">
        <v>191</v>
      </c>
      <c r="AY1382" s="31" t="s">
        <v>68</v>
      </c>
      <c r="AZ1382" s="31" t="s">
        <v>50</v>
      </c>
      <c r="BA1382" s="31" t="s">
        <v>50</v>
      </c>
      <c r="BB1382" s="31" t="s">
        <v>50</v>
      </c>
      <c r="BC1382" s="31" t="s">
        <v>50</v>
      </c>
      <c r="BD1382" s="31" t="s">
        <v>50</v>
      </c>
      <c r="BE1382" s="31" t="s">
        <v>50</v>
      </c>
      <c r="BF1382" s="31" t="s">
        <v>50</v>
      </c>
    </row>
    <row r="1383" spans="1:58" ht="45" x14ac:dyDescent="0.25">
      <c r="A1383" s="31" t="s">
        <v>3630</v>
      </c>
      <c r="B1383" s="31" t="s">
        <v>49</v>
      </c>
      <c r="C1383" s="32">
        <v>7</v>
      </c>
      <c r="D1383" s="31" t="s">
        <v>50</v>
      </c>
      <c r="E1383" s="31" t="s">
        <v>194</v>
      </c>
      <c r="F1383" s="31" t="s">
        <v>92</v>
      </c>
      <c r="G1383" s="31" t="s">
        <v>50</v>
      </c>
      <c r="H1383" s="31" t="s">
        <v>50</v>
      </c>
      <c r="I1383" s="31" t="s">
        <v>53</v>
      </c>
      <c r="J1383" s="31" t="s">
        <v>54</v>
      </c>
      <c r="K1383" s="31" t="s">
        <v>54</v>
      </c>
      <c r="L1383" s="31" t="s">
        <v>55</v>
      </c>
      <c r="M1383" s="31" t="s">
        <v>72</v>
      </c>
      <c r="N1383" s="31" t="s">
        <v>50</v>
      </c>
      <c r="O1383" s="31" t="s">
        <v>57</v>
      </c>
      <c r="P1383" s="31" t="s">
        <v>50</v>
      </c>
      <c r="Q1383" s="31" t="s">
        <v>50</v>
      </c>
      <c r="R1383" s="31" t="s">
        <v>74</v>
      </c>
      <c r="S1383" s="31" t="s">
        <v>59</v>
      </c>
      <c r="T1383" s="31" t="s">
        <v>60</v>
      </c>
      <c r="U1383" s="31" t="s">
        <v>60</v>
      </c>
      <c r="V1383" s="31" t="s">
        <v>66</v>
      </c>
      <c r="W1383" s="31" t="s">
        <v>50</v>
      </c>
      <c r="X1383" s="31" t="s">
        <v>50</v>
      </c>
      <c r="Y1383" s="31" t="s">
        <v>50</v>
      </c>
      <c r="Z1383" s="31" t="s">
        <v>62</v>
      </c>
      <c r="AA1383" s="31" t="s">
        <v>50</v>
      </c>
      <c r="AB1383" s="31" t="s">
        <v>50</v>
      </c>
      <c r="AC1383" s="31" t="s">
        <v>50</v>
      </c>
      <c r="AD1383" s="31" t="s">
        <v>50</v>
      </c>
      <c r="AE1383" s="2">
        <f t="shared" si="232"/>
        <v>30</v>
      </c>
      <c r="AF1383" s="31" t="s">
        <v>440</v>
      </c>
      <c r="AG1383" s="31" t="s">
        <v>129</v>
      </c>
      <c r="AH1383" s="31" t="s">
        <v>152</v>
      </c>
      <c r="AI1383" s="31" t="s">
        <v>12509</v>
      </c>
      <c r="AJ1383" s="31">
        <f t="shared" si="233"/>
        <v>0</v>
      </c>
      <c r="AK1383" s="34">
        <f t="shared" si="234"/>
        <v>-99</v>
      </c>
      <c r="AL1383" s="30">
        <f t="shared" si="235"/>
        <v>-99</v>
      </c>
      <c r="AM1383" s="5">
        <f t="shared" si="239"/>
        <v>93.8</v>
      </c>
      <c r="AN1383" s="5">
        <f t="shared" si="240"/>
        <v>0</v>
      </c>
      <c r="AO1383" s="30">
        <f t="shared" si="241"/>
        <v>0</v>
      </c>
      <c r="AP1383" s="30">
        <f t="shared" si="236"/>
        <v>0</v>
      </c>
      <c r="AQ1383" t="str">
        <f t="shared" si="237"/>
        <v>1978 - 1992</v>
      </c>
      <c r="AR1383" s="2">
        <f t="shared" si="238"/>
        <v>1991</v>
      </c>
      <c r="AS1383" s="2">
        <f t="shared" si="242"/>
        <v>-99</v>
      </c>
      <c r="AT1383" s="31" t="s">
        <v>50</v>
      </c>
      <c r="AU1383" s="31" t="s">
        <v>50</v>
      </c>
      <c r="AV1383" s="31" t="s">
        <v>141</v>
      </c>
      <c r="AW1383" s="31" t="s">
        <v>86</v>
      </c>
      <c r="AX1383" s="31" t="s">
        <v>50</v>
      </c>
      <c r="AY1383" s="31" t="s">
        <v>50</v>
      </c>
      <c r="AZ1383" s="31" t="s">
        <v>152</v>
      </c>
      <c r="BA1383" s="31" t="s">
        <v>12509</v>
      </c>
      <c r="BB1383" s="31" t="s">
        <v>50</v>
      </c>
      <c r="BC1383" s="31" t="s">
        <v>50</v>
      </c>
      <c r="BD1383" s="31" t="s">
        <v>50</v>
      </c>
      <c r="BE1383" s="31" t="s">
        <v>50</v>
      </c>
      <c r="BF1383" s="31" t="s">
        <v>50</v>
      </c>
    </row>
    <row r="1384" spans="1:58" ht="45" x14ac:dyDescent="0.25">
      <c r="A1384" s="31" t="s">
        <v>3778</v>
      </c>
      <c r="B1384" s="31" t="s">
        <v>49</v>
      </c>
      <c r="C1384" s="32">
        <v>6</v>
      </c>
      <c r="D1384" s="31" t="s">
        <v>50</v>
      </c>
      <c r="E1384" s="31" t="s">
        <v>70</v>
      </c>
      <c r="F1384" s="31" t="s">
        <v>71</v>
      </c>
      <c r="G1384" s="31" t="s">
        <v>50</v>
      </c>
      <c r="H1384" s="31" t="s">
        <v>50</v>
      </c>
      <c r="I1384" s="31" t="s">
        <v>53</v>
      </c>
      <c r="J1384" s="31" t="s">
        <v>54</v>
      </c>
      <c r="K1384" s="31" t="s">
        <v>54</v>
      </c>
      <c r="L1384" s="31" t="s">
        <v>55</v>
      </c>
      <c r="M1384" s="31" t="s">
        <v>72</v>
      </c>
      <c r="N1384" s="31" t="s">
        <v>50</v>
      </c>
      <c r="O1384" s="31" t="s">
        <v>66</v>
      </c>
      <c r="P1384" s="31" t="s">
        <v>50</v>
      </c>
      <c r="Q1384" s="31" t="s">
        <v>50</v>
      </c>
      <c r="R1384" s="31" t="s">
        <v>74</v>
      </c>
      <c r="S1384" s="31" t="s">
        <v>59</v>
      </c>
      <c r="T1384" s="31" t="s">
        <v>60</v>
      </c>
      <c r="U1384" s="31" t="s">
        <v>60</v>
      </c>
      <c r="V1384" s="31" t="s">
        <v>60</v>
      </c>
      <c r="W1384" s="31" t="s">
        <v>50</v>
      </c>
      <c r="X1384" s="31" t="s">
        <v>50</v>
      </c>
      <c r="Y1384" s="31" t="s">
        <v>50</v>
      </c>
      <c r="Z1384" s="31" t="s">
        <v>62</v>
      </c>
      <c r="AA1384" s="31" t="s">
        <v>50</v>
      </c>
      <c r="AB1384" s="31" t="s">
        <v>50</v>
      </c>
      <c r="AC1384" s="31" t="s">
        <v>87</v>
      </c>
      <c r="AD1384" s="31" t="s">
        <v>72</v>
      </c>
      <c r="AE1384" s="2">
        <f t="shared" si="232"/>
        <v>30</v>
      </c>
      <c r="AF1384" s="31" t="s">
        <v>440</v>
      </c>
      <c r="AG1384" s="31" t="s">
        <v>129</v>
      </c>
      <c r="AH1384" s="31" t="s">
        <v>269</v>
      </c>
      <c r="AI1384" s="31" t="s">
        <v>12510</v>
      </c>
      <c r="AJ1384" s="31">
        <f t="shared" si="233"/>
        <v>0</v>
      </c>
      <c r="AK1384" s="34">
        <f t="shared" si="234"/>
        <v>-99</v>
      </c>
      <c r="AL1384" s="30">
        <f t="shared" si="235"/>
        <v>-99</v>
      </c>
      <c r="AM1384" s="5">
        <f t="shared" si="239"/>
        <v>30.74</v>
      </c>
      <c r="AN1384" s="5">
        <f t="shared" si="240"/>
        <v>0</v>
      </c>
      <c r="AO1384" s="30">
        <f t="shared" si="241"/>
        <v>0</v>
      </c>
      <c r="AP1384" s="30">
        <f t="shared" si="236"/>
        <v>0</v>
      </c>
      <c r="AQ1384" t="str">
        <f t="shared" si="237"/>
        <v>Before 1978</v>
      </c>
      <c r="AR1384" s="2">
        <f t="shared" si="238"/>
        <v>1952</v>
      </c>
      <c r="AS1384" s="2">
        <f t="shared" si="242"/>
        <v>-99</v>
      </c>
      <c r="AT1384" s="31" t="s">
        <v>50</v>
      </c>
      <c r="AU1384" s="31" t="s">
        <v>50</v>
      </c>
      <c r="AV1384" s="31" t="s">
        <v>66</v>
      </c>
      <c r="AW1384" s="31" t="s">
        <v>57</v>
      </c>
      <c r="AX1384" s="31" t="s">
        <v>463</v>
      </c>
      <c r="AY1384" s="31" t="s">
        <v>68</v>
      </c>
      <c r="AZ1384" s="31" t="s">
        <v>269</v>
      </c>
      <c r="BA1384" s="31" t="s">
        <v>12510</v>
      </c>
      <c r="BB1384" s="31" t="s">
        <v>233</v>
      </c>
      <c r="BC1384" s="31" t="s">
        <v>129</v>
      </c>
      <c r="BD1384" s="31" t="s">
        <v>50</v>
      </c>
      <c r="BE1384" s="31" t="s">
        <v>50</v>
      </c>
      <c r="BF1384" s="31" t="s">
        <v>50</v>
      </c>
    </row>
    <row r="1385" spans="1:58" ht="45" x14ac:dyDescent="0.25">
      <c r="A1385" s="31" t="s">
        <v>3778</v>
      </c>
      <c r="B1385" s="31" t="s">
        <v>49</v>
      </c>
      <c r="C1385" s="32">
        <v>9</v>
      </c>
      <c r="D1385" s="31" t="s">
        <v>50</v>
      </c>
      <c r="E1385" s="31" t="s">
        <v>70</v>
      </c>
      <c r="F1385" s="31" t="s">
        <v>71</v>
      </c>
      <c r="G1385" s="31" t="s">
        <v>50</v>
      </c>
      <c r="H1385" s="31" t="s">
        <v>50</v>
      </c>
      <c r="I1385" s="31" t="s">
        <v>53</v>
      </c>
      <c r="J1385" s="31" t="s">
        <v>54</v>
      </c>
      <c r="K1385" s="31" t="s">
        <v>54</v>
      </c>
      <c r="L1385" s="31" t="s">
        <v>55</v>
      </c>
      <c r="M1385" s="31" t="s">
        <v>51</v>
      </c>
      <c r="N1385" s="31" t="s">
        <v>50</v>
      </c>
      <c r="O1385" s="31" t="s">
        <v>57</v>
      </c>
      <c r="P1385" s="31" t="s">
        <v>50</v>
      </c>
      <c r="Q1385" s="31" t="s">
        <v>50</v>
      </c>
      <c r="R1385" s="31" t="s">
        <v>74</v>
      </c>
      <c r="S1385" s="31" t="s">
        <v>59</v>
      </c>
      <c r="T1385" s="31" t="s">
        <v>60</v>
      </c>
      <c r="U1385" s="31" t="s">
        <v>60</v>
      </c>
      <c r="V1385" s="31" t="s">
        <v>60</v>
      </c>
      <c r="W1385" s="31" t="s">
        <v>50</v>
      </c>
      <c r="X1385" s="31" t="s">
        <v>50</v>
      </c>
      <c r="Y1385" s="31" t="s">
        <v>50</v>
      </c>
      <c r="Z1385" s="31" t="s">
        <v>62</v>
      </c>
      <c r="AA1385" s="31" t="s">
        <v>50</v>
      </c>
      <c r="AB1385" s="31" t="s">
        <v>50</v>
      </c>
      <c r="AC1385" s="31" t="s">
        <v>87</v>
      </c>
      <c r="AD1385" s="31" t="s">
        <v>72</v>
      </c>
      <c r="AE1385" s="2">
        <f t="shared" si="232"/>
        <v>30</v>
      </c>
      <c r="AF1385" s="31" t="s">
        <v>440</v>
      </c>
      <c r="AG1385" s="31" t="s">
        <v>129</v>
      </c>
      <c r="AH1385" s="31" t="s">
        <v>136</v>
      </c>
      <c r="AI1385" s="31" t="s">
        <v>12511</v>
      </c>
      <c r="AJ1385" s="31">
        <f t="shared" si="233"/>
        <v>0</v>
      </c>
      <c r="AK1385" s="34">
        <f t="shared" si="234"/>
        <v>-99</v>
      </c>
      <c r="AL1385" s="30">
        <f t="shared" si="235"/>
        <v>-99</v>
      </c>
      <c r="AM1385" s="5">
        <f t="shared" si="239"/>
        <v>30.74</v>
      </c>
      <c r="AN1385" s="5">
        <f t="shared" si="240"/>
        <v>0</v>
      </c>
      <c r="AO1385" s="30">
        <f t="shared" si="241"/>
        <v>0</v>
      </c>
      <c r="AP1385" s="30">
        <f t="shared" si="236"/>
        <v>0</v>
      </c>
      <c r="AQ1385" t="str">
        <f t="shared" si="237"/>
        <v>Before 1978</v>
      </c>
      <c r="AR1385" s="2">
        <f t="shared" si="238"/>
        <v>1952</v>
      </c>
      <c r="AS1385" s="2">
        <f t="shared" si="242"/>
        <v>-99</v>
      </c>
      <c r="AT1385" s="31" t="s">
        <v>50</v>
      </c>
      <c r="AU1385" s="31" t="s">
        <v>50</v>
      </c>
      <c r="AV1385" s="31" t="s">
        <v>66</v>
      </c>
      <c r="AW1385" s="31" t="s">
        <v>57</v>
      </c>
      <c r="AX1385" s="31" t="s">
        <v>463</v>
      </c>
      <c r="AY1385" s="31" t="s">
        <v>68</v>
      </c>
      <c r="AZ1385" s="31" t="s">
        <v>136</v>
      </c>
      <c r="BA1385" s="31" t="s">
        <v>12511</v>
      </c>
      <c r="BB1385" s="31" t="s">
        <v>1050</v>
      </c>
      <c r="BC1385" s="31" t="s">
        <v>129</v>
      </c>
      <c r="BD1385" s="31" t="s">
        <v>50</v>
      </c>
      <c r="BE1385" s="31" t="s">
        <v>50</v>
      </c>
      <c r="BF1385" s="31" t="s">
        <v>50</v>
      </c>
    </row>
    <row r="1386" spans="1:58" ht="45" x14ac:dyDescent="0.25">
      <c r="A1386" s="31" t="s">
        <v>1189</v>
      </c>
      <c r="B1386" s="31" t="s">
        <v>49</v>
      </c>
      <c r="C1386" s="32">
        <v>4</v>
      </c>
      <c r="D1386" s="31" t="s">
        <v>50</v>
      </c>
      <c r="E1386" s="31" t="s">
        <v>52</v>
      </c>
      <c r="F1386" s="31" t="s">
        <v>84</v>
      </c>
      <c r="G1386" s="31" t="s">
        <v>50</v>
      </c>
      <c r="H1386" s="31" t="s">
        <v>50</v>
      </c>
      <c r="I1386" s="31" t="s">
        <v>194</v>
      </c>
      <c r="J1386" s="31" t="s">
        <v>54</v>
      </c>
      <c r="K1386" s="31" t="s">
        <v>54</v>
      </c>
      <c r="L1386" s="31" t="s">
        <v>128</v>
      </c>
      <c r="M1386" s="31" t="s">
        <v>52</v>
      </c>
      <c r="N1386" s="31" t="s">
        <v>56</v>
      </c>
      <c r="O1386" s="31" t="s">
        <v>60</v>
      </c>
      <c r="P1386" s="31" t="s">
        <v>50</v>
      </c>
      <c r="Q1386" s="31" t="s">
        <v>115</v>
      </c>
      <c r="R1386" s="31" t="s">
        <v>74</v>
      </c>
      <c r="S1386" s="31" t="s">
        <v>59</v>
      </c>
      <c r="T1386" s="31" t="s">
        <v>60</v>
      </c>
      <c r="U1386" s="31" t="s">
        <v>60</v>
      </c>
      <c r="V1386" s="31" t="s">
        <v>60</v>
      </c>
      <c r="W1386" s="31" t="s">
        <v>50</v>
      </c>
      <c r="X1386" s="31" t="s">
        <v>50</v>
      </c>
      <c r="Y1386" s="31" t="s">
        <v>50</v>
      </c>
      <c r="Z1386" s="31" t="s">
        <v>62</v>
      </c>
      <c r="AA1386" s="31" t="s">
        <v>50</v>
      </c>
      <c r="AB1386" s="31" t="s">
        <v>50</v>
      </c>
      <c r="AC1386" s="31" t="s">
        <v>87</v>
      </c>
      <c r="AD1386" s="31" t="s">
        <v>72</v>
      </c>
      <c r="AE1386" s="2">
        <f t="shared" si="232"/>
        <v>30</v>
      </c>
      <c r="AF1386" s="31" t="s">
        <v>440</v>
      </c>
      <c r="AG1386" s="31" t="s">
        <v>129</v>
      </c>
      <c r="AH1386" s="31" t="s">
        <v>225</v>
      </c>
      <c r="AI1386" s="31" t="s">
        <v>12512</v>
      </c>
      <c r="AJ1386" s="31">
        <f t="shared" si="233"/>
        <v>0</v>
      </c>
      <c r="AK1386" s="34">
        <f t="shared" si="234"/>
        <v>-99</v>
      </c>
      <c r="AL1386" s="30">
        <f t="shared" si="235"/>
        <v>-99</v>
      </c>
      <c r="AM1386" s="5">
        <f t="shared" si="239"/>
        <v>0</v>
      </c>
      <c r="AN1386" s="5">
        <f t="shared" si="240"/>
        <v>0</v>
      </c>
      <c r="AO1386" s="30">
        <f t="shared" si="241"/>
        <v>0</v>
      </c>
      <c r="AP1386" s="30">
        <f t="shared" si="236"/>
        <v>0</v>
      </c>
      <c r="AQ1386" t="str">
        <f t="shared" si="237"/>
        <v>1993 - 2001</v>
      </c>
      <c r="AR1386" s="2">
        <f t="shared" si="238"/>
        <v>1999</v>
      </c>
      <c r="AS1386" s="2">
        <f t="shared" si="242"/>
        <v>-99</v>
      </c>
      <c r="AT1386" s="31" t="s">
        <v>50</v>
      </c>
      <c r="AU1386" s="31" t="s">
        <v>50</v>
      </c>
      <c r="AV1386" s="31" t="s">
        <v>141</v>
      </c>
      <c r="AW1386" s="31" t="s">
        <v>86</v>
      </c>
      <c r="AX1386" s="31" t="s">
        <v>85</v>
      </c>
      <c r="AY1386" s="31" t="s">
        <v>179</v>
      </c>
      <c r="AZ1386" s="31" t="s">
        <v>225</v>
      </c>
      <c r="BA1386" s="31" t="s">
        <v>12512</v>
      </c>
      <c r="BB1386" s="31" t="s">
        <v>50</v>
      </c>
      <c r="BC1386" s="31" t="s">
        <v>50</v>
      </c>
      <c r="BD1386" s="31" t="s">
        <v>50</v>
      </c>
      <c r="BE1386" s="31" t="s">
        <v>50</v>
      </c>
      <c r="BF1386" s="31" t="s">
        <v>50</v>
      </c>
    </row>
    <row r="1387" spans="1:58" ht="45" x14ac:dyDescent="0.25">
      <c r="A1387" s="31" t="s">
        <v>4035</v>
      </c>
      <c r="B1387" s="31" t="s">
        <v>4036</v>
      </c>
      <c r="C1387" s="32">
        <v>4</v>
      </c>
      <c r="D1387" s="31" t="s">
        <v>50</v>
      </c>
      <c r="E1387" s="31" t="s">
        <v>85</v>
      </c>
      <c r="F1387" s="31" t="s">
        <v>50</v>
      </c>
      <c r="G1387" s="31" t="s">
        <v>71</v>
      </c>
      <c r="H1387" s="31" t="s">
        <v>50</v>
      </c>
      <c r="I1387" s="31" t="s">
        <v>53</v>
      </c>
      <c r="J1387" s="31" t="s">
        <v>54</v>
      </c>
      <c r="K1387" s="31" t="s">
        <v>54</v>
      </c>
      <c r="L1387" s="31" t="s">
        <v>128</v>
      </c>
      <c r="M1387" s="31" t="s">
        <v>51</v>
      </c>
      <c r="N1387" s="31" t="s">
        <v>50</v>
      </c>
      <c r="O1387" s="31" t="s">
        <v>57</v>
      </c>
      <c r="P1387" s="31" t="s">
        <v>215</v>
      </c>
      <c r="Q1387" s="31" t="s">
        <v>50</v>
      </c>
      <c r="R1387" s="31" t="s">
        <v>58</v>
      </c>
      <c r="S1387" s="31" t="s">
        <v>59</v>
      </c>
      <c r="T1387" s="31" t="s">
        <v>60</v>
      </c>
      <c r="U1387" s="31" t="s">
        <v>60</v>
      </c>
      <c r="V1387" s="31" t="s">
        <v>60</v>
      </c>
      <c r="W1387" s="31" t="s">
        <v>50</v>
      </c>
      <c r="X1387" s="31" t="s">
        <v>50</v>
      </c>
      <c r="Y1387" s="31" t="s">
        <v>50</v>
      </c>
      <c r="Z1387" s="31" t="s">
        <v>62</v>
      </c>
      <c r="AA1387" s="31" t="s">
        <v>50</v>
      </c>
      <c r="AB1387" s="31" t="s">
        <v>50</v>
      </c>
      <c r="AC1387" s="31" t="s">
        <v>87</v>
      </c>
      <c r="AD1387" s="31" t="s">
        <v>72</v>
      </c>
      <c r="AE1387" s="2">
        <f t="shared" si="232"/>
        <v>30</v>
      </c>
      <c r="AF1387" s="31" t="s">
        <v>440</v>
      </c>
      <c r="AG1387" s="31" t="s">
        <v>129</v>
      </c>
      <c r="AH1387" s="31" t="s">
        <v>372</v>
      </c>
      <c r="AI1387" s="31" t="s">
        <v>12513</v>
      </c>
      <c r="AJ1387" s="31">
        <f t="shared" si="233"/>
        <v>0</v>
      </c>
      <c r="AK1387" s="34">
        <f t="shared" si="234"/>
        <v>-99</v>
      </c>
      <c r="AL1387" s="30">
        <f t="shared" si="235"/>
        <v>-99</v>
      </c>
      <c r="AM1387" s="5">
        <f t="shared" si="239"/>
        <v>10.41</v>
      </c>
      <c r="AN1387" s="5">
        <f t="shared" si="240"/>
        <v>0</v>
      </c>
      <c r="AO1387" s="30">
        <f t="shared" si="241"/>
        <v>0</v>
      </c>
      <c r="AP1387" s="30">
        <f t="shared" si="236"/>
        <v>0</v>
      </c>
      <c r="AQ1387" t="str">
        <f t="shared" si="237"/>
        <v>1993 - 2001</v>
      </c>
      <c r="AR1387" s="2">
        <f t="shared" si="238"/>
        <v>1993</v>
      </c>
      <c r="AS1387" s="2">
        <f t="shared" si="242"/>
        <v>-99</v>
      </c>
      <c r="AT1387" s="31" t="s">
        <v>50</v>
      </c>
      <c r="AU1387" s="31" t="s">
        <v>50</v>
      </c>
      <c r="AV1387" s="31" t="s">
        <v>60</v>
      </c>
      <c r="AW1387" s="31" t="s">
        <v>50</v>
      </c>
      <c r="AX1387" s="31" t="s">
        <v>50</v>
      </c>
      <c r="AY1387" s="31" t="s">
        <v>50</v>
      </c>
      <c r="AZ1387" s="31" t="s">
        <v>50</v>
      </c>
      <c r="BA1387" s="31" t="s">
        <v>50</v>
      </c>
      <c r="BB1387" s="31" t="s">
        <v>50</v>
      </c>
      <c r="BC1387" s="31" t="s">
        <v>50</v>
      </c>
      <c r="BD1387" s="31" t="s">
        <v>50</v>
      </c>
      <c r="BE1387" s="31" t="s">
        <v>50</v>
      </c>
      <c r="BF1387" s="31" t="s">
        <v>50</v>
      </c>
    </row>
    <row r="1388" spans="1:58" ht="45" x14ac:dyDescent="0.25">
      <c r="A1388" s="31" t="s">
        <v>4048</v>
      </c>
      <c r="B1388" s="31" t="s">
        <v>49</v>
      </c>
      <c r="C1388" s="32">
        <v>4</v>
      </c>
      <c r="D1388" s="31" t="s">
        <v>50</v>
      </c>
      <c r="E1388" s="31" t="s">
        <v>84</v>
      </c>
      <c r="F1388" s="31" t="s">
        <v>85</v>
      </c>
      <c r="G1388" s="31" t="s">
        <v>50</v>
      </c>
      <c r="H1388" s="31" t="s">
        <v>50</v>
      </c>
      <c r="I1388" s="31" t="s">
        <v>53</v>
      </c>
      <c r="J1388" s="31" t="s">
        <v>54</v>
      </c>
      <c r="K1388" s="31" t="s">
        <v>54</v>
      </c>
      <c r="L1388" s="31" t="s">
        <v>128</v>
      </c>
      <c r="M1388" s="31" t="s">
        <v>72</v>
      </c>
      <c r="N1388" s="31" t="s">
        <v>50</v>
      </c>
      <c r="O1388" s="31" t="s">
        <v>74</v>
      </c>
      <c r="P1388" s="31" t="s">
        <v>50</v>
      </c>
      <c r="Q1388" s="31" t="s">
        <v>50</v>
      </c>
      <c r="R1388" s="31" t="s">
        <v>58</v>
      </c>
      <c r="S1388" s="31" t="s">
        <v>59</v>
      </c>
      <c r="T1388" s="31" t="s">
        <v>60</v>
      </c>
      <c r="U1388" s="31" t="s">
        <v>60</v>
      </c>
      <c r="V1388" s="31" t="s">
        <v>60</v>
      </c>
      <c r="W1388" s="31" t="s">
        <v>50</v>
      </c>
      <c r="X1388" s="31" t="s">
        <v>50</v>
      </c>
      <c r="Y1388" s="31" t="s">
        <v>50</v>
      </c>
      <c r="Z1388" s="31" t="s">
        <v>62</v>
      </c>
      <c r="AA1388" s="31" t="s">
        <v>50</v>
      </c>
      <c r="AB1388" s="31" t="s">
        <v>50</v>
      </c>
      <c r="AC1388" s="31" t="s">
        <v>87</v>
      </c>
      <c r="AD1388" s="31" t="s">
        <v>72</v>
      </c>
      <c r="AE1388" s="2">
        <f t="shared" si="232"/>
        <v>30</v>
      </c>
      <c r="AF1388" s="31" t="s">
        <v>75</v>
      </c>
      <c r="AG1388" s="31" t="s">
        <v>76</v>
      </c>
      <c r="AH1388" s="31" t="s">
        <v>11932</v>
      </c>
      <c r="AI1388" s="31" t="s">
        <v>12514</v>
      </c>
      <c r="AJ1388" s="31">
        <f t="shared" si="233"/>
        <v>0</v>
      </c>
      <c r="AK1388" s="34">
        <f t="shared" si="234"/>
        <v>-99</v>
      </c>
      <c r="AL1388" s="30">
        <f t="shared" si="235"/>
        <v>-99</v>
      </c>
      <c r="AM1388" s="5">
        <f t="shared" si="239"/>
        <v>158.74</v>
      </c>
      <c r="AN1388" s="5">
        <f t="shared" si="240"/>
        <v>0</v>
      </c>
      <c r="AO1388" s="30">
        <f t="shared" si="241"/>
        <v>0</v>
      </c>
      <c r="AP1388" s="30">
        <f t="shared" si="236"/>
        <v>0</v>
      </c>
      <c r="AQ1388" t="str">
        <f t="shared" si="237"/>
        <v>Before 1978</v>
      </c>
      <c r="AR1388" s="2">
        <f t="shared" si="238"/>
        <v>1967</v>
      </c>
      <c r="AS1388" s="2">
        <f t="shared" si="242"/>
        <v>-99</v>
      </c>
      <c r="AT1388" s="31" t="s">
        <v>50</v>
      </c>
      <c r="AU1388" s="31" t="s">
        <v>50</v>
      </c>
      <c r="AV1388" s="31" t="s">
        <v>141</v>
      </c>
      <c r="AW1388" s="31" t="s">
        <v>86</v>
      </c>
      <c r="AX1388" s="31" t="s">
        <v>50</v>
      </c>
      <c r="AY1388" s="31" t="s">
        <v>50</v>
      </c>
      <c r="AZ1388" s="31" t="s">
        <v>11932</v>
      </c>
      <c r="BA1388" s="31" t="s">
        <v>12514</v>
      </c>
      <c r="BB1388" s="31" t="s">
        <v>50</v>
      </c>
      <c r="BC1388" s="31" t="s">
        <v>50</v>
      </c>
      <c r="BD1388" s="31" t="s">
        <v>50</v>
      </c>
      <c r="BE1388" s="31" t="s">
        <v>50</v>
      </c>
      <c r="BF1388" s="31" t="s">
        <v>366</v>
      </c>
    </row>
    <row r="1389" spans="1:58" ht="45" x14ac:dyDescent="0.25">
      <c r="A1389" s="31" t="s">
        <v>4048</v>
      </c>
      <c r="B1389" s="31" t="s">
        <v>49</v>
      </c>
      <c r="C1389" s="32">
        <v>5</v>
      </c>
      <c r="D1389" s="31" t="s">
        <v>50</v>
      </c>
      <c r="E1389" s="31" t="s">
        <v>84</v>
      </c>
      <c r="F1389" s="31" t="s">
        <v>85</v>
      </c>
      <c r="G1389" s="31" t="s">
        <v>50</v>
      </c>
      <c r="H1389" s="31" t="s">
        <v>50</v>
      </c>
      <c r="I1389" s="31" t="s">
        <v>53</v>
      </c>
      <c r="J1389" s="31" t="s">
        <v>54</v>
      </c>
      <c r="K1389" s="31" t="s">
        <v>54</v>
      </c>
      <c r="L1389" s="31" t="s">
        <v>128</v>
      </c>
      <c r="M1389" s="31" t="s">
        <v>72</v>
      </c>
      <c r="N1389" s="31" t="s">
        <v>60</v>
      </c>
      <c r="O1389" s="31" t="s">
        <v>60</v>
      </c>
      <c r="P1389" s="31" t="s">
        <v>50</v>
      </c>
      <c r="Q1389" s="31" t="s">
        <v>115</v>
      </c>
      <c r="R1389" s="31" t="s">
        <v>58</v>
      </c>
      <c r="S1389" s="31" t="s">
        <v>59</v>
      </c>
      <c r="T1389" s="31" t="s">
        <v>60</v>
      </c>
      <c r="U1389" s="31" t="s">
        <v>60</v>
      </c>
      <c r="V1389" s="31" t="s">
        <v>60</v>
      </c>
      <c r="W1389" s="31" t="s">
        <v>50</v>
      </c>
      <c r="X1389" s="31" t="s">
        <v>50</v>
      </c>
      <c r="Y1389" s="31" t="s">
        <v>50</v>
      </c>
      <c r="Z1389" s="31" t="s">
        <v>62</v>
      </c>
      <c r="AA1389" s="31" t="s">
        <v>50</v>
      </c>
      <c r="AB1389" s="31" t="s">
        <v>50</v>
      </c>
      <c r="AC1389" s="31" t="s">
        <v>87</v>
      </c>
      <c r="AD1389" s="31" t="s">
        <v>72</v>
      </c>
      <c r="AE1389" s="2">
        <f t="shared" si="232"/>
        <v>30</v>
      </c>
      <c r="AF1389" s="31" t="s">
        <v>75</v>
      </c>
      <c r="AG1389" s="31" t="s">
        <v>76</v>
      </c>
      <c r="AH1389" s="31" t="s">
        <v>152</v>
      </c>
      <c r="AI1389" s="31" t="s">
        <v>12515</v>
      </c>
      <c r="AJ1389" s="31">
        <f t="shared" si="233"/>
        <v>0</v>
      </c>
      <c r="AK1389" s="34">
        <f t="shared" si="234"/>
        <v>-99</v>
      </c>
      <c r="AL1389" s="30">
        <f t="shared" si="235"/>
        <v>-99</v>
      </c>
      <c r="AM1389" s="5">
        <f t="shared" si="239"/>
        <v>158.74</v>
      </c>
      <c r="AN1389" s="5">
        <f t="shared" si="240"/>
        <v>0</v>
      </c>
      <c r="AO1389" s="30">
        <f t="shared" si="241"/>
        <v>0</v>
      </c>
      <c r="AP1389" s="30">
        <f t="shared" si="236"/>
        <v>0</v>
      </c>
      <c r="AQ1389" t="str">
        <f t="shared" si="237"/>
        <v>Before 1978</v>
      </c>
      <c r="AR1389" s="2">
        <f t="shared" si="238"/>
        <v>1967</v>
      </c>
      <c r="AS1389" s="2">
        <f t="shared" si="242"/>
        <v>-99</v>
      </c>
      <c r="AT1389" s="31" t="s">
        <v>50</v>
      </c>
      <c r="AU1389" s="31" t="s">
        <v>50</v>
      </c>
      <c r="AV1389" s="31" t="s">
        <v>141</v>
      </c>
      <c r="AW1389" s="31" t="s">
        <v>86</v>
      </c>
      <c r="AX1389" s="31" t="s">
        <v>50</v>
      </c>
      <c r="AY1389" s="31" t="s">
        <v>50</v>
      </c>
      <c r="AZ1389" s="31" t="s">
        <v>152</v>
      </c>
      <c r="BA1389" s="31" t="s">
        <v>12800</v>
      </c>
      <c r="BB1389" s="31" t="s">
        <v>50</v>
      </c>
      <c r="BC1389" s="31" t="s">
        <v>50</v>
      </c>
      <c r="BD1389" s="31" t="s">
        <v>50</v>
      </c>
      <c r="BE1389" s="31" t="s">
        <v>50</v>
      </c>
      <c r="BF1389" s="31" t="s">
        <v>366</v>
      </c>
    </row>
    <row r="1390" spans="1:58" ht="45" x14ac:dyDescent="0.25">
      <c r="A1390" s="31" t="s">
        <v>650</v>
      </c>
      <c r="B1390" s="31" t="s">
        <v>49</v>
      </c>
      <c r="C1390" s="32">
        <v>8</v>
      </c>
      <c r="D1390" s="31" t="s">
        <v>50</v>
      </c>
      <c r="E1390" s="31" t="s">
        <v>70</v>
      </c>
      <c r="F1390" s="31" t="s">
        <v>71</v>
      </c>
      <c r="G1390" s="31" t="s">
        <v>50</v>
      </c>
      <c r="H1390" s="31" t="s">
        <v>50</v>
      </c>
      <c r="I1390" s="31" t="s">
        <v>53</v>
      </c>
      <c r="J1390" s="31" t="s">
        <v>54</v>
      </c>
      <c r="K1390" s="31" t="s">
        <v>54</v>
      </c>
      <c r="L1390" s="31" t="s">
        <v>55</v>
      </c>
      <c r="M1390" s="31" t="s">
        <v>51</v>
      </c>
      <c r="N1390" s="31" t="s">
        <v>50</v>
      </c>
      <c r="O1390" s="31" t="s">
        <v>57</v>
      </c>
      <c r="P1390" s="31" t="s">
        <v>50</v>
      </c>
      <c r="Q1390" s="31" t="s">
        <v>50</v>
      </c>
      <c r="R1390" s="31" t="s">
        <v>86</v>
      </c>
      <c r="S1390" s="31" t="s">
        <v>59</v>
      </c>
      <c r="T1390" s="31" t="s">
        <v>60</v>
      </c>
      <c r="U1390" s="31" t="s">
        <v>60</v>
      </c>
      <c r="V1390" s="31" t="s">
        <v>60</v>
      </c>
      <c r="W1390" s="31" t="s">
        <v>50</v>
      </c>
      <c r="X1390" s="31" t="s">
        <v>50</v>
      </c>
      <c r="Y1390" s="31" t="s">
        <v>50</v>
      </c>
      <c r="Z1390" s="31" t="s">
        <v>62</v>
      </c>
      <c r="AA1390" s="31" t="s">
        <v>50</v>
      </c>
      <c r="AB1390" s="31" t="s">
        <v>50</v>
      </c>
      <c r="AC1390" s="31" t="s">
        <v>87</v>
      </c>
      <c r="AD1390" s="31" t="s">
        <v>72</v>
      </c>
      <c r="AE1390" s="2">
        <f t="shared" si="232"/>
        <v>30</v>
      </c>
      <c r="AF1390" s="31" t="s">
        <v>440</v>
      </c>
      <c r="AG1390" s="31" t="s">
        <v>129</v>
      </c>
      <c r="AH1390" s="31" t="s">
        <v>152</v>
      </c>
      <c r="AI1390" s="31" t="s">
        <v>1226</v>
      </c>
      <c r="AJ1390" s="31">
        <f t="shared" si="233"/>
        <v>2</v>
      </c>
      <c r="AK1390" s="34">
        <f t="shared" si="234"/>
        <v>-99</v>
      </c>
      <c r="AL1390" s="30">
        <f t="shared" si="235"/>
        <v>-99</v>
      </c>
      <c r="AM1390" s="5">
        <f t="shared" si="239"/>
        <v>18.600000000000001</v>
      </c>
      <c r="AN1390" s="5">
        <f t="shared" si="240"/>
        <v>60</v>
      </c>
      <c r="AO1390" s="30">
        <f t="shared" si="241"/>
        <v>600</v>
      </c>
      <c r="AP1390" s="30">
        <f t="shared" si="236"/>
        <v>600</v>
      </c>
      <c r="AQ1390" t="str">
        <f t="shared" si="237"/>
        <v>1978 - 1992</v>
      </c>
      <c r="AR1390" s="2">
        <f t="shared" si="238"/>
        <v>1989</v>
      </c>
      <c r="AS1390" s="2">
        <f t="shared" si="242"/>
        <v>10</v>
      </c>
      <c r="AT1390" s="31" t="s">
        <v>50</v>
      </c>
      <c r="AU1390" s="31" t="s">
        <v>92</v>
      </c>
      <c r="AV1390" s="31" t="s">
        <v>141</v>
      </c>
      <c r="AW1390" s="31" t="s">
        <v>86</v>
      </c>
      <c r="AX1390" s="31" t="s">
        <v>1227</v>
      </c>
      <c r="AY1390" s="31" t="s">
        <v>68</v>
      </c>
      <c r="AZ1390" s="31" t="s">
        <v>152</v>
      </c>
      <c r="BA1390" s="31" t="s">
        <v>1226</v>
      </c>
      <c r="BB1390" s="31" t="s">
        <v>50</v>
      </c>
      <c r="BC1390" s="31" t="s">
        <v>50</v>
      </c>
      <c r="BD1390" s="31" t="s">
        <v>50</v>
      </c>
      <c r="BE1390" s="31" t="s">
        <v>50</v>
      </c>
      <c r="BF1390" s="31" t="s">
        <v>50</v>
      </c>
    </row>
    <row r="1391" spans="1:58" ht="45" x14ac:dyDescent="0.25">
      <c r="A1391" s="31" t="s">
        <v>1232</v>
      </c>
      <c r="B1391" s="31" t="s">
        <v>49</v>
      </c>
      <c r="C1391" s="32">
        <v>1</v>
      </c>
      <c r="D1391" s="31" t="s">
        <v>50</v>
      </c>
      <c r="E1391" s="31" t="s">
        <v>52</v>
      </c>
      <c r="F1391" s="31" t="s">
        <v>84</v>
      </c>
      <c r="G1391" s="31" t="s">
        <v>50</v>
      </c>
      <c r="H1391" s="31" t="s">
        <v>50</v>
      </c>
      <c r="I1391" s="31" t="s">
        <v>53</v>
      </c>
      <c r="J1391" s="31" t="s">
        <v>54</v>
      </c>
      <c r="K1391" s="31" t="s">
        <v>54</v>
      </c>
      <c r="L1391" s="31" t="s">
        <v>55</v>
      </c>
      <c r="M1391" s="31" t="s">
        <v>72</v>
      </c>
      <c r="N1391" s="31" t="s">
        <v>50</v>
      </c>
      <c r="O1391" s="31" t="s">
        <v>57</v>
      </c>
      <c r="P1391" s="31" t="s">
        <v>50</v>
      </c>
      <c r="Q1391" s="31" t="s">
        <v>368</v>
      </c>
      <c r="R1391" s="31" t="s">
        <v>58</v>
      </c>
      <c r="S1391" s="31" t="s">
        <v>53</v>
      </c>
      <c r="T1391" s="31" t="s">
        <v>60</v>
      </c>
      <c r="U1391" s="31" t="s">
        <v>60</v>
      </c>
      <c r="V1391" s="31" t="s">
        <v>60</v>
      </c>
      <c r="W1391" s="31" t="s">
        <v>50</v>
      </c>
      <c r="X1391" s="31" t="s">
        <v>50</v>
      </c>
      <c r="Y1391" s="31" t="s">
        <v>50</v>
      </c>
      <c r="Z1391" s="31" t="s">
        <v>62</v>
      </c>
      <c r="AA1391" s="31" t="s">
        <v>50</v>
      </c>
      <c r="AB1391" s="31" t="s">
        <v>50</v>
      </c>
      <c r="AC1391" s="31" t="s">
        <v>87</v>
      </c>
      <c r="AD1391" s="31" t="s">
        <v>72</v>
      </c>
      <c r="AE1391" s="2">
        <f t="shared" si="232"/>
        <v>30</v>
      </c>
      <c r="AF1391" s="31" t="s">
        <v>440</v>
      </c>
      <c r="AG1391" s="31" t="s">
        <v>129</v>
      </c>
      <c r="AH1391" s="31" t="s">
        <v>136</v>
      </c>
      <c r="AI1391" s="31" t="s">
        <v>1233</v>
      </c>
      <c r="AJ1391" s="31">
        <f t="shared" si="233"/>
        <v>1</v>
      </c>
      <c r="AK1391" s="34">
        <f t="shared" si="234"/>
        <v>18</v>
      </c>
      <c r="AL1391" s="30">
        <f t="shared" si="235"/>
        <v>-99</v>
      </c>
      <c r="AM1391" s="5">
        <f t="shared" si="239"/>
        <v>755.03</v>
      </c>
      <c r="AN1391" s="5">
        <f t="shared" si="240"/>
        <v>30</v>
      </c>
      <c r="AO1391" s="30">
        <f t="shared" si="241"/>
        <v>300</v>
      </c>
      <c r="AP1391" s="30">
        <f t="shared" si="236"/>
        <v>300</v>
      </c>
      <c r="AQ1391" t="str">
        <f t="shared" si="237"/>
        <v>1993 - 2001</v>
      </c>
      <c r="AR1391" s="2">
        <f t="shared" si="238"/>
        <v>1995</v>
      </c>
      <c r="AS1391" s="2">
        <f t="shared" si="242"/>
        <v>10</v>
      </c>
      <c r="AT1391" s="31" t="s">
        <v>50</v>
      </c>
      <c r="AU1391" s="31" t="s">
        <v>92</v>
      </c>
      <c r="AV1391" s="31" t="s">
        <v>141</v>
      </c>
      <c r="AW1391" s="31" t="s">
        <v>86</v>
      </c>
      <c r="AX1391" s="31" t="s">
        <v>1234</v>
      </c>
      <c r="AY1391" s="31" t="s">
        <v>68</v>
      </c>
      <c r="AZ1391" s="31" t="s">
        <v>136</v>
      </c>
      <c r="BA1391" s="31" t="s">
        <v>1233</v>
      </c>
      <c r="BB1391" s="31" t="s">
        <v>1235</v>
      </c>
      <c r="BC1391" s="31" t="s">
        <v>59</v>
      </c>
      <c r="BD1391" s="31" t="s">
        <v>50</v>
      </c>
      <c r="BE1391" s="31" t="s">
        <v>50</v>
      </c>
      <c r="BF1391" s="31" t="s">
        <v>50</v>
      </c>
    </row>
    <row r="1392" spans="1:58" ht="45" x14ac:dyDescent="0.25">
      <c r="A1392" s="31" t="s">
        <v>1255</v>
      </c>
      <c r="B1392" s="31" t="s">
        <v>49</v>
      </c>
      <c r="C1392" s="32">
        <v>4</v>
      </c>
      <c r="D1392" s="31" t="s">
        <v>50</v>
      </c>
      <c r="E1392" s="31" t="s">
        <v>70</v>
      </c>
      <c r="F1392" s="31" t="s">
        <v>71</v>
      </c>
      <c r="G1392" s="31" t="s">
        <v>50</v>
      </c>
      <c r="H1392" s="31" t="s">
        <v>50</v>
      </c>
      <c r="I1392" s="31" t="s">
        <v>53</v>
      </c>
      <c r="J1392" s="31" t="s">
        <v>54</v>
      </c>
      <c r="K1392" s="31" t="s">
        <v>54</v>
      </c>
      <c r="L1392" s="31" t="s">
        <v>128</v>
      </c>
      <c r="M1392" s="31" t="s">
        <v>72</v>
      </c>
      <c r="N1392" s="31" t="s">
        <v>50</v>
      </c>
      <c r="O1392" s="31" t="s">
        <v>57</v>
      </c>
      <c r="P1392" s="31" t="s">
        <v>588</v>
      </c>
      <c r="Q1392" s="31" t="s">
        <v>50</v>
      </c>
      <c r="R1392" s="31" t="s">
        <v>58</v>
      </c>
      <c r="S1392" s="31" t="s">
        <v>59</v>
      </c>
      <c r="T1392" s="31" t="s">
        <v>60</v>
      </c>
      <c r="U1392" s="31" t="s">
        <v>60</v>
      </c>
      <c r="V1392" s="31" t="s">
        <v>60</v>
      </c>
      <c r="W1392" s="31" t="s">
        <v>50</v>
      </c>
      <c r="X1392" s="31" t="s">
        <v>50</v>
      </c>
      <c r="Y1392" s="31" t="s">
        <v>50</v>
      </c>
      <c r="Z1392" s="31" t="s">
        <v>62</v>
      </c>
      <c r="AA1392" s="31" t="s">
        <v>50</v>
      </c>
      <c r="AB1392" s="31" t="s">
        <v>50</v>
      </c>
      <c r="AC1392" s="31" t="s">
        <v>87</v>
      </c>
      <c r="AD1392" s="31" t="s">
        <v>72</v>
      </c>
      <c r="AE1392" s="2">
        <f t="shared" si="232"/>
        <v>30</v>
      </c>
      <c r="AF1392" s="31" t="s">
        <v>440</v>
      </c>
      <c r="AG1392" s="31" t="s">
        <v>129</v>
      </c>
      <c r="AH1392" s="31" t="s">
        <v>64</v>
      </c>
      <c r="AI1392" s="31" t="s">
        <v>1257</v>
      </c>
      <c r="AJ1392" s="31">
        <f t="shared" si="233"/>
        <v>1</v>
      </c>
      <c r="AK1392" s="34">
        <f t="shared" si="234"/>
        <v>6</v>
      </c>
      <c r="AL1392" s="30">
        <f t="shared" si="235"/>
        <v>6</v>
      </c>
      <c r="AM1392" s="5">
        <f t="shared" si="239"/>
        <v>184.39</v>
      </c>
      <c r="AN1392" s="5">
        <f t="shared" si="240"/>
        <v>30</v>
      </c>
      <c r="AO1392" s="30">
        <f t="shared" si="241"/>
        <v>390</v>
      </c>
      <c r="AP1392" s="30">
        <f t="shared" si="236"/>
        <v>390</v>
      </c>
      <c r="AQ1392" t="str">
        <f t="shared" si="237"/>
        <v>Before 1978</v>
      </c>
      <c r="AR1392" s="2">
        <f t="shared" si="238"/>
        <v>1970</v>
      </c>
      <c r="AS1392" s="2">
        <f t="shared" si="242"/>
        <v>13</v>
      </c>
      <c r="AT1392" s="31" t="s">
        <v>50</v>
      </c>
      <c r="AU1392" s="31" t="s">
        <v>100</v>
      </c>
      <c r="AV1392" s="31" t="s">
        <v>141</v>
      </c>
      <c r="AW1392" s="31" t="s">
        <v>86</v>
      </c>
      <c r="AX1392" s="31" t="s">
        <v>50</v>
      </c>
      <c r="AY1392" s="31" t="s">
        <v>50</v>
      </c>
      <c r="AZ1392" s="31" t="s">
        <v>64</v>
      </c>
      <c r="BA1392" s="31" t="s">
        <v>1257</v>
      </c>
      <c r="BB1392" s="31" t="s">
        <v>50</v>
      </c>
      <c r="BC1392" s="31" t="s">
        <v>50</v>
      </c>
      <c r="BD1392" s="31" t="s">
        <v>50</v>
      </c>
      <c r="BE1392" s="31" t="s">
        <v>50</v>
      </c>
      <c r="BF1392" s="31" t="s">
        <v>50</v>
      </c>
    </row>
    <row r="1393" spans="1:58" ht="45" x14ac:dyDescent="0.25">
      <c r="A1393" s="31" t="s">
        <v>685</v>
      </c>
      <c r="B1393" s="31" t="s">
        <v>49</v>
      </c>
      <c r="C1393" s="32">
        <v>2</v>
      </c>
      <c r="D1393" s="31" t="s">
        <v>50</v>
      </c>
      <c r="E1393" s="31" t="s">
        <v>85</v>
      </c>
      <c r="F1393" s="31" t="s">
        <v>50</v>
      </c>
      <c r="G1393" s="31" t="s">
        <v>50</v>
      </c>
      <c r="H1393" s="31" t="s">
        <v>50</v>
      </c>
      <c r="I1393" s="31" t="s">
        <v>53</v>
      </c>
      <c r="J1393" s="31" t="s">
        <v>54</v>
      </c>
      <c r="K1393" s="31" t="s">
        <v>54</v>
      </c>
      <c r="L1393" s="31" t="s">
        <v>128</v>
      </c>
      <c r="M1393" s="31" t="s">
        <v>116</v>
      </c>
      <c r="N1393" s="31" t="s">
        <v>50</v>
      </c>
      <c r="O1393" s="31" t="s">
        <v>57</v>
      </c>
      <c r="P1393" s="31" t="s">
        <v>50</v>
      </c>
      <c r="Q1393" s="31" t="s">
        <v>50</v>
      </c>
      <c r="R1393" s="31" t="s">
        <v>58</v>
      </c>
      <c r="S1393" s="31" t="s">
        <v>59</v>
      </c>
      <c r="T1393" s="31" t="s">
        <v>60</v>
      </c>
      <c r="U1393" s="31" t="s">
        <v>60</v>
      </c>
      <c r="V1393" s="31" t="s">
        <v>60</v>
      </c>
      <c r="W1393" s="31" t="s">
        <v>50</v>
      </c>
      <c r="X1393" s="31" t="s">
        <v>50</v>
      </c>
      <c r="Y1393" s="31" t="s">
        <v>50</v>
      </c>
      <c r="Z1393" s="31" t="s">
        <v>62</v>
      </c>
      <c r="AA1393" s="31" t="s">
        <v>50</v>
      </c>
      <c r="AB1393" s="31" t="s">
        <v>50</v>
      </c>
      <c r="AC1393" s="31" t="s">
        <v>87</v>
      </c>
      <c r="AD1393" s="31" t="s">
        <v>72</v>
      </c>
      <c r="AE1393" s="2">
        <f t="shared" si="232"/>
        <v>30</v>
      </c>
      <c r="AF1393" s="31" t="s">
        <v>440</v>
      </c>
      <c r="AG1393" s="31" t="s">
        <v>129</v>
      </c>
      <c r="AH1393" s="31" t="s">
        <v>1322</v>
      </c>
      <c r="AI1393" s="31" t="s">
        <v>12516</v>
      </c>
      <c r="AJ1393" s="31">
        <f t="shared" si="233"/>
        <v>0</v>
      </c>
      <c r="AK1393" s="34">
        <f t="shared" si="234"/>
        <v>-99</v>
      </c>
      <c r="AL1393" s="30">
        <f t="shared" si="235"/>
        <v>-99</v>
      </c>
      <c r="AM1393" s="5">
        <f t="shared" si="239"/>
        <v>294.64</v>
      </c>
      <c r="AN1393" s="5">
        <f t="shared" si="240"/>
        <v>0</v>
      </c>
      <c r="AO1393" s="30">
        <f t="shared" si="241"/>
        <v>0</v>
      </c>
      <c r="AP1393" s="30">
        <f t="shared" si="236"/>
        <v>0</v>
      </c>
      <c r="AQ1393" t="str">
        <f t="shared" si="237"/>
        <v>Before 1978</v>
      </c>
      <c r="AR1393" s="2">
        <f t="shared" si="238"/>
        <v>1972</v>
      </c>
      <c r="AS1393" s="2">
        <f t="shared" si="242"/>
        <v>-99</v>
      </c>
      <c r="AT1393" s="31" t="s">
        <v>50</v>
      </c>
      <c r="AU1393" s="31" t="s">
        <v>50</v>
      </c>
      <c r="AV1393" s="31" t="s">
        <v>60</v>
      </c>
      <c r="AW1393" s="31" t="s">
        <v>50</v>
      </c>
      <c r="AX1393" s="31" t="s">
        <v>50</v>
      </c>
      <c r="AY1393" s="31" t="s">
        <v>50</v>
      </c>
      <c r="AZ1393" s="31" t="s">
        <v>50</v>
      </c>
      <c r="BA1393" s="31" t="s">
        <v>50</v>
      </c>
      <c r="BB1393" s="31" t="s">
        <v>50</v>
      </c>
      <c r="BC1393" s="31" t="s">
        <v>50</v>
      </c>
      <c r="BD1393" s="31" t="s">
        <v>50</v>
      </c>
      <c r="BE1393" s="31" t="s">
        <v>50</v>
      </c>
      <c r="BF1393" s="31" t="s">
        <v>50</v>
      </c>
    </row>
    <row r="1394" spans="1:58" ht="45" x14ac:dyDescent="0.25">
      <c r="A1394" s="31" t="s">
        <v>685</v>
      </c>
      <c r="B1394" s="31" t="s">
        <v>49</v>
      </c>
      <c r="C1394" s="32">
        <v>3</v>
      </c>
      <c r="D1394" s="31" t="s">
        <v>50</v>
      </c>
      <c r="E1394" s="31" t="s">
        <v>85</v>
      </c>
      <c r="F1394" s="31" t="s">
        <v>50</v>
      </c>
      <c r="G1394" s="31" t="s">
        <v>50</v>
      </c>
      <c r="H1394" s="31" t="s">
        <v>50</v>
      </c>
      <c r="I1394" s="31" t="s">
        <v>53</v>
      </c>
      <c r="J1394" s="31" t="s">
        <v>54</v>
      </c>
      <c r="K1394" s="31" t="s">
        <v>54</v>
      </c>
      <c r="L1394" s="31" t="s">
        <v>128</v>
      </c>
      <c r="M1394" s="31" t="s">
        <v>72</v>
      </c>
      <c r="N1394" s="31" t="s">
        <v>50</v>
      </c>
      <c r="O1394" s="31" t="s">
        <v>50</v>
      </c>
      <c r="P1394" s="31" t="s">
        <v>50</v>
      </c>
      <c r="Q1394" s="31" t="s">
        <v>50</v>
      </c>
      <c r="R1394" s="31" t="s">
        <v>58</v>
      </c>
      <c r="S1394" s="31" t="s">
        <v>59</v>
      </c>
      <c r="T1394" s="31" t="s">
        <v>60</v>
      </c>
      <c r="U1394" s="31" t="s">
        <v>60</v>
      </c>
      <c r="V1394" s="31" t="s">
        <v>60</v>
      </c>
      <c r="W1394" s="31" t="s">
        <v>50</v>
      </c>
      <c r="X1394" s="31" t="s">
        <v>50</v>
      </c>
      <c r="Y1394" s="31" t="s">
        <v>50</v>
      </c>
      <c r="Z1394" s="31" t="s">
        <v>62</v>
      </c>
      <c r="AA1394" s="31" t="s">
        <v>50</v>
      </c>
      <c r="AB1394" s="31" t="s">
        <v>50</v>
      </c>
      <c r="AC1394" s="31" t="s">
        <v>87</v>
      </c>
      <c r="AD1394" s="31" t="s">
        <v>72</v>
      </c>
      <c r="AE1394" s="2">
        <f t="shared" si="232"/>
        <v>30</v>
      </c>
      <c r="AF1394" s="31" t="s">
        <v>440</v>
      </c>
      <c r="AG1394" s="31" t="s">
        <v>129</v>
      </c>
      <c r="AH1394" s="31" t="s">
        <v>77</v>
      </c>
      <c r="AI1394" s="31" t="s">
        <v>1260</v>
      </c>
      <c r="AJ1394" s="31">
        <f t="shared" si="233"/>
        <v>1</v>
      </c>
      <c r="AK1394" s="34">
        <f t="shared" si="234"/>
        <v>-99</v>
      </c>
      <c r="AL1394" s="30">
        <f t="shared" si="235"/>
        <v>-99</v>
      </c>
      <c r="AM1394" s="5">
        <f t="shared" si="239"/>
        <v>294.64</v>
      </c>
      <c r="AN1394" s="5">
        <f t="shared" si="240"/>
        <v>30</v>
      </c>
      <c r="AO1394" s="30">
        <f t="shared" si="241"/>
        <v>390</v>
      </c>
      <c r="AP1394" s="30">
        <f t="shared" si="236"/>
        <v>390</v>
      </c>
      <c r="AQ1394" t="str">
        <f t="shared" si="237"/>
        <v>Before 1978</v>
      </c>
      <c r="AR1394" s="2">
        <f t="shared" si="238"/>
        <v>1972</v>
      </c>
      <c r="AS1394" s="2">
        <f t="shared" si="242"/>
        <v>13</v>
      </c>
      <c r="AT1394" s="31" t="s">
        <v>50</v>
      </c>
      <c r="AU1394" s="31" t="s">
        <v>100</v>
      </c>
      <c r="AV1394" s="31" t="s">
        <v>60</v>
      </c>
      <c r="AW1394" s="31" t="s">
        <v>50</v>
      </c>
      <c r="AX1394" s="31" t="s">
        <v>50</v>
      </c>
      <c r="AY1394" s="31" t="s">
        <v>50</v>
      </c>
      <c r="AZ1394" s="31" t="s">
        <v>50</v>
      </c>
      <c r="BA1394" s="31" t="s">
        <v>50</v>
      </c>
      <c r="BB1394" s="31" t="s">
        <v>50</v>
      </c>
      <c r="BC1394" s="31" t="s">
        <v>50</v>
      </c>
      <c r="BD1394" s="31" t="s">
        <v>50</v>
      </c>
      <c r="BE1394" s="31" t="s">
        <v>50</v>
      </c>
      <c r="BF1394" s="31" t="s">
        <v>50</v>
      </c>
    </row>
    <row r="1395" spans="1:58" ht="45" x14ac:dyDescent="0.25">
      <c r="A1395" s="31" t="s">
        <v>4185</v>
      </c>
      <c r="B1395" s="31" t="s">
        <v>49</v>
      </c>
      <c r="C1395" s="32">
        <v>1</v>
      </c>
      <c r="D1395" s="31" t="s">
        <v>50</v>
      </c>
      <c r="E1395" s="31" t="s">
        <v>52</v>
      </c>
      <c r="F1395" s="31" t="s">
        <v>84</v>
      </c>
      <c r="G1395" s="31" t="s">
        <v>50</v>
      </c>
      <c r="H1395" s="31" t="s">
        <v>50</v>
      </c>
      <c r="I1395" s="31" t="s">
        <v>53</v>
      </c>
      <c r="J1395" s="31" t="s">
        <v>54</v>
      </c>
      <c r="K1395" s="31" t="s">
        <v>54</v>
      </c>
      <c r="L1395" s="31" t="s">
        <v>55</v>
      </c>
      <c r="M1395" s="31" t="s">
        <v>72</v>
      </c>
      <c r="N1395" s="31" t="s">
        <v>50</v>
      </c>
      <c r="O1395" s="31" t="s">
        <v>66</v>
      </c>
      <c r="P1395" s="31" t="s">
        <v>50</v>
      </c>
      <c r="Q1395" s="31" t="s">
        <v>394</v>
      </c>
      <c r="R1395" s="31" t="s">
        <v>58</v>
      </c>
      <c r="S1395" s="31" t="s">
        <v>53</v>
      </c>
      <c r="T1395" s="31" t="s">
        <v>60</v>
      </c>
      <c r="U1395" s="31" t="s">
        <v>60</v>
      </c>
      <c r="V1395" s="31" t="s">
        <v>60</v>
      </c>
      <c r="W1395" s="31" t="s">
        <v>50</v>
      </c>
      <c r="X1395" s="31" t="s">
        <v>50</v>
      </c>
      <c r="Y1395" s="31" t="s">
        <v>50</v>
      </c>
      <c r="Z1395" s="31" t="s">
        <v>62</v>
      </c>
      <c r="AA1395" s="31" t="s">
        <v>50</v>
      </c>
      <c r="AB1395" s="31" t="s">
        <v>50</v>
      </c>
      <c r="AC1395" s="31" t="s">
        <v>87</v>
      </c>
      <c r="AD1395" s="31" t="s">
        <v>72</v>
      </c>
      <c r="AE1395" s="2">
        <f t="shared" si="232"/>
        <v>30</v>
      </c>
      <c r="AF1395" s="31" t="s">
        <v>440</v>
      </c>
      <c r="AG1395" s="31" t="s">
        <v>129</v>
      </c>
      <c r="AH1395" s="31" t="s">
        <v>924</v>
      </c>
      <c r="AI1395" s="31" t="s">
        <v>12517</v>
      </c>
      <c r="AJ1395" s="31">
        <f t="shared" si="233"/>
        <v>0</v>
      </c>
      <c r="AK1395" s="34">
        <f t="shared" si="234"/>
        <v>-99</v>
      </c>
      <c r="AL1395" s="30">
        <f t="shared" si="235"/>
        <v>-99</v>
      </c>
      <c r="AM1395" s="5">
        <f t="shared" si="239"/>
        <v>1734.2</v>
      </c>
      <c r="AN1395" s="5">
        <f t="shared" si="240"/>
        <v>0</v>
      </c>
      <c r="AO1395" s="30">
        <f t="shared" si="241"/>
        <v>0</v>
      </c>
      <c r="AP1395" s="30">
        <f t="shared" si="236"/>
        <v>0</v>
      </c>
      <c r="AQ1395" t="str">
        <f t="shared" si="237"/>
        <v>Before 1978</v>
      </c>
      <c r="AR1395" s="2">
        <f t="shared" si="238"/>
        <v>1970</v>
      </c>
      <c r="AS1395" s="2">
        <f t="shared" si="242"/>
        <v>-99</v>
      </c>
      <c r="AT1395" s="31" t="s">
        <v>50</v>
      </c>
      <c r="AU1395" s="31" t="s">
        <v>50</v>
      </c>
      <c r="AV1395" s="31" t="s">
        <v>66</v>
      </c>
      <c r="AW1395" s="31" t="s">
        <v>57</v>
      </c>
      <c r="AX1395" s="31" t="s">
        <v>67</v>
      </c>
      <c r="AY1395" s="31" t="s">
        <v>68</v>
      </c>
      <c r="AZ1395" s="31" t="s">
        <v>924</v>
      </c>
      <c r="BA1395" s="31" t="s">
        <v>12517</v>
      </c>
      <c r="BB1395" s="31" t="s">
        <v>50</v>
      </c>
      <c r="BC1395" s="31" t="s">
        <v>50</v>
      </c>
      <c r="BD1395" s="31" t="s">
        <v>50</v>
      </c>
      <c r="BE1395" s="31" t="s">
        <v>50</v>
      </c>
      <c r="BF1395" s="31" t="s">
        <v>50</v>
      </c>
    </row>
    <row r="1396" spans="1:58" ht="45" x14ac:dyDescent="0.25">
      <c r="A1396" s="31" t="s">
        <v>4189</v>
      </c>
      <c r="B1396" s="31" t="s">
        <v>49</v>
      </c>
      <c r="C1396" s="32">
        <v>2</v>
      </c>
      <c r="D1396" s="31" t="s">
        <v>50</v>
      </c>
      <c r="E1396" s="31" t="s">
        <v>71</v>
      </c>
      <c r="F1396" s="31" t="s">
        <v>96</v>
      </c>
      <c r="G1396" s="31" t="s">
        <v>50</v>
      </c>
      <c r="H1396" s="31" t="s">
        <v>50</v>
      </c>
      <c r="I1396" s="31" t="s">
        <v>53</v>
      </c>
      <c r="J1396" s="31" t="s">
        <v>54</v>
      </c>
      <c r="K1396" s="31" t="s">
        <v>54</v>
      </c>
      <c r="L1396" s="31" t="s">
        <v>55</v>
      </c>
      <c r="M1396" s="31" t="s">
        <v>72</v>
      </c>
      <c r="N1396" s="31" t="s">
        <v>50</v>
      </c>
      <c r="O1396" s="31" t="s">
        <v>57</v>
      </c>
      <c r="P1396" s="31" t="s">
        <v>50</v>
      </c>
      <c r="Q1396" s="31" t="s">
        <v>50</v>
      </c>
      <c r="R1396" s="31" t="s">
        <v>74</v>
      </c>
      <c r="S1396" s="31" t="s">
        <v>59</v>
      </c>
      <c r="T1396" s="31" t="s">
        <v>60</v>
      </c>
      <c r="U1396" s="31" t="s">
        <v>60</v>
      </c>
      <c r="V1396" s="31" t="s">
        <v>60</v>
      </c>
      <c r="W1396" s="31" t="s">
        <v>50</v>
      </c>
      <c r="X1396" s="31" t="s">
        <v>366</v>
      </c>
      <c r="Y1396" s="31" t="s">
        <v>50</v>
      </c>
      <c r="Z1396" s="31" t="s">
        <v>62</v>
      </c>
      <c r="AA1396" s="31" t="s">
        <v>50</v>
      </c>
      <c r="AB1396" s="31" t="s">
        <v>50</v>
      </c>
      <c r="AC1396" s="31" t="s">
        <v>87</v>
      </c>
      <c r="AD1396" s="31" t="s">
        <v>72</v>
      </c>
      <c r="AE1396" s="2">
        <f t="shared" si="232"/>
        <v>30</v>
      </c>
      <c r="AF1396" s="31" t="s">
        <v>440</v>
      </c>
      <c r="AG1396" s="31" t="s">
        <v>129</v>
      </c>
      <c r="AH1396" s="31" t="s">
        <v>77</v>
      </c>
      <c r="AI1396" s="31" t="s">
        <v>12518</v>
      </c>
      <c r="AJ1396" s="31">
        <f t="shared" si="233"/>
        <v>0</v>
      </c>
      <c r="AK1396" s="34">
        <f t="shared" si="234"/>
        <v>-99</v>
      </c>
      <c r="AL1396" s="30">
        <f t="shared" si="235"/>
        <v>-99</v>
      </c>
      <c r="AM1396" s="5">
        <f t="shared" si="239"/>
        <v>67.38</v>
      </c>
      <c r="AN1396" s="5">
        <f t="shared" si="240"/>
        <v>0</v>
      </c>
      <c r="AO1396" s="30">
        <f t="shared" si="241"/>
        <v>0</v>
      </c>
      <c r="AP1396" s="30">
        <f t="shared" si="236"/>
        <v>0</v>
      </c>
      <c r="AQ1396" t="str">
        <f t="shared" si="237"/>
        <v>Before 1978</v>
      </c>
      <c r="AR1396" s="2">
        <f t="shared" si="238"/>
        <v>1977</v>
      </c>
      <c r="AS1396" s="2">
        <f t="shared" si="242"/>
        <v>-99</v>
      </c>
      <c r="AT1396" s="31" t="s">
        <v>50</v>
      </c>
      <c r="AU1396" s="31" t="s">
        <v>50</v>
      </c>
      <c r="AV1396" s="31" t="s">
        <v>141</v>
      </c>
      <c r="AW1396" s="31" t="s">
        <v>86</v>
      </c>
      <c r="AX1396" s="31" t="s">
        <v>50</v>
      </c>
      <c r="AY1396" s="31" t="s">
        <v>50</v>
      </c>
      <c r="AZ1396" s="31" t="s">
        <v>77</v>
      </c>
      <c r="BA1396" s="31" t="s">
        <v>12518</v>
      </c>
      <c r="BB1396" s="31" t="s">
        <v>50</v>
      </c>
      <c r="BC1396" s="31" t="s">
        <v>50</v>
      </c>
      <c r="BD1396" s="31" t="s">
        <v>50</v>
      </c>
      <c r="BE1396" s="31" t="s">
        <v>50</v>
      </c>
      <c r="BF1396" s="31" t="s">
        <v>50</v>
      </c>
    </row>
    <row r="1397" spans="1:58" ht="60" x14ac:dyDescent="0.25">
      <c r="A1397" s="31" t="s">
        <v>693</v>
      </c>
      <c r="B1397" s="31" t="s">
        <v>49</v>
      </c>
      <c r="C1397" s="32">
        <v>1</v>
      </c>
      <c r="D1397" s="31" t="s">
        <v>50</v>
      </c>
      <c r="E1397" s="31" t="s">
        <v>52</v>
      </c>
      <c r="F1397" s="31" t="s">
        <v>84</v>
      </c>
      <c r="G1397" s="31" t="s">
        <v>50</v>
      </c>
      <c r="H1397" s="31" t="s">
        <v>50</v>
      </c>
      <c r="I1397" s="31" t="s">
        <v>85</v>
      </c>
      <c r="J1397" s="31" t="s">
        <v>54</v>
      </c>
      <c r="K1397" s="31" t="s">
        <v>54</v>
      </c>
      <c r="L1397" s="31" t="s">
        <v>55</v>
      </c>
      <c r="M1397" s="31" t="s">
        <v>72</v>
      </c>
      <c r="N1397" s="31" t="s">
        <v>50</v>
      </c>
      <c r="O1397" s="31" t="s">
        <v>66</v>
      </c>
      <c r="P1397" s="31" t="s">
        <v>143</v>
      </c>
      <c r="Q1397" s="31" t="s">
        <v>50</v>
      </c>
      <c r="R1397" s="31" t="s">
        <v>58</v>
      </c>
      <c r="S1397" s="31" t="s">
        <v>58</v>
      </c>
      <c r="T1397" s="31" t="s">
        <v>60</v>
      </c>
      <c r="U1397" s="31" t="s">
        <v>60</v>
      </c>
      <c r="V1397" s="31" t="s">
        <v>60</v>
      </c>
      <c r="W1397" s="31" t="s">
        <v>50</v>
      </c>
      <c r="X1397" s="31" t="s">
        <v>50</v>
      </c>
      <c r="Y1397" s="31" t="s">
        <v>50</v>
      </c>
      <c r="Z1397" s="31" t="s">
        <v>62</v>
      </c>
      <c r="AA1397" s="31" t="s">
        <v>50</v>
      </c>
      <c r="AB1397" s="31" t="s">
        <v>50</v>
      </c>
      <c r="AC1397" s="31" t="s">
        <v>87</v>
      </c>
      <c r="AD1397" s="31" t="s">
        <v>72</v>
      </c>
      <c r="AE1397" s="2">
        <f t="shared" si="232"/>
        <v>30</v>
      </c>
      <c r="AF1397" s="31" t="s">
        <v>440</v>
      </c>
      <c r="AG1397" s="31" t="s">
        <v>129</v>
      </c>
      <c r="AH1397" s="31" t="s">
        <v>243</v>
      </c>
      <c r="AI1397" s="31" t="s">
        <v>694</v>
      </c>
      <c r="AJ1397" s="31">
        <f t="shared" si="233"/>
        <v>0</v>
      </c>
      <c r="AK1397" s="34">
        <f t="shared" si="234"/>
        <v>-99</v>
      </c>
      <c r="AL1397" s="30">
        <f t="shared" si="235"/>
        <v>-99</v>
      </c>
      <c r="AM1397" s="5">
        <f t="shared" si="239"/>
        <v>3000</v>
      </c>
      <c r="AN1397" s="5">
        <f t="shared" si="240"/>
        <v>0</v>
      </c>
      <c r="AO1397" s="30">
        <f t="shared" si="241"/>
        <v>0</v>
      </c>
      <c r="AP1397" s="30">
        <f t="shared" si="236"/>
        <v>0</v>
      </c>
      <c r="AQ1397" t="str">
        <f t="shared" si="237"/>
        <v>Before 1978</v>
      </c>
      <c r="AR1397" s="2">
        <f t="shared" si="238"/>
        <v>1973</v>
      </c>
      <c r="AS1397" s="2">
        <f t="shared" si="242"/>
        <v>-99</v>
      </c>
      <c r="AT1397" s="31" t="s">
        <v>695</v>
      </c>
      <c r="AU1397" s="31" t="s">
        <v>50</v>
      </c>
      <c r="AV1397" s="31" t="s">
        <v>141</v>
      </c>
      <c r="AW1397" s="31" t="s">
        <v>86</v>
      </c>
      <c r="AX1397" s="31" t="s">
        <v>696</v>
      </c>
      <c r="AY1397" s="31" t="s">
        <v>68</v>
      </c>
      <c r="AZ1397" s="31" t="s">
        <v>243</v>
      </c>
      <c r="BA1397" s="31" t="s">
        <v>694</v>
      </c>
      <c r="BB1397" s="31" t="s">
        <v>697</v>
      </c>
      <c r="BC1397" s="31" t="s">
        <v>59</v>
      </c>
      <c r="BD1397" s="31" t="s">
        <v>50</v>
      </c>
      <c r="BE1397" s="31" t="s">
        <v>50</v>
      </c>
      <c r="BF1397" s="31" t="s">
        <v>50</v>
      </c>
    </row>
    <row r="1398" spans="1:58" ht="60" x14ac:dyDescent="0.25">
      <c r="A1398" s="31" t="s">
        <v>1275</v>
      </c>
      <c r="B1398" s="31" t="s">
        <v>49</v>
      </c>
      <c r="C1398" s="32">
        <v>3</v>
      </c>
      <c r="D1398" s="31" t="s">
        <v>50</v>
      </c>
      <c r="E1398" s="31" t="s">
        <v>245</v>
      </c>
      <c r="F1398" s="31" t="s">
        <v>240</v>
      </c>
      <c r="G1398" s="31" t="s">
        <v>50</v>
      </c>
      <c r="H1398" s="31" t="s">
        <v>50</v>
      </c>
      <c r="I1398" s="31" t="s">
        <v>53</v>
      </c>
      <c r="J1398" s="31" t="s">
        <v>54</v>
      </c>
      <c r="K1398" s="31" t="s">
        <v>54</v>
      </c>
      <c r="L1398" s="31" t="s">
        <v>128</v>
      </c>
      <c r="M1398" s="31" t="s">
        <v>96</v>
      </c>
      <c r="N1398" s="31" t="s">
        <v>50</v>
      </c>
      <c r="O1398" s="31" t="s">
        <v>57</v>
      </c>
      <c r="P1398" s="31" t="s">
        <v>50</v>
      </c>
      <c r="Q1398" s="31" t="s">
        <v>588</v>
      </c>
      <c r="R1398" s="31" t="s">
        <v>74</v>
      </c>
      <c r="S1398" s="31" t="s">
        <v>59</v>
      </c>
      <c r="T1398" s="31" t="s">
        <v>60</v>
      </c>
      <c r="U1398" s="31" t="s">
        <v>60</v>
      </c>
      <c r="V1398" s="31" t="s">
        <v>60</v>
      </c>
      <c r="W1398" s="31" t="s">
        <v>50</v>
      </c>
      <c r="X1398" s="31" t="s">
        <v>50</v>
      </c>
      <c r="Y1398" s="31" t="s">
        <v>50</v>
      </c>
      <c r="Z1398" s="31" t="s">
        <v>62</v>
      </c>
      <c r="AA1398" s="31" t="s">
        <v>50</v>
      </c>
      <c r="AB1398" s="31" t="s">
        <v>50</v>
      </c>
      <c r="AC1398" s="31" t="s">
        <v>63</v>
      </c>
      <c r="AD1398" s="31" t="s">
        <v>72</v>
      </c>
      <c r="AE1398" s="2">
        <f t="shared" si="232"/>
        <v>30</v>
      </c>
      <c r="AF1398" s="31" t="s">
        <v>440</v>
      </c>
      <c r="AG1398" s="31" t="s">
        <v>129</v>
      </c>
      <c r="AH1398" s="31" t="s">
        <v>12430</v>
      </c>
      <c r="AI1398" s="31" t="s">
        <v>12519</v>
      </c>
      <c r="AJ1398" s="31">
        <f t="shared" si="233"/>
        <v>0</v>
      </c>
      <c r="AK1398" s="34">
        <f t="shared" si="234"/>
        <v>-99</v>
      </c>
      <c r="AL1398" s="30">
        <f t="shared" si="235"/>
        <v>-99</v>
      </c>
      <c r="AM1398" s="5">
        <f t="shared" si="239"/>
        <v>421.81</v>
      </c>
      <c r="AN1398" s="5">
        <f t="shared" si="240"/>
        <v>0</v>
      </c>
      <c r="AO1398" s="30">
        <f t="shared" si="241"/>
        <v>0</v>
      </c>
      <c r="AP1398" s="30">
        <f t="shared" si="236"/>
        <v>0</v>
      </c>
      <c r="AQ1398" t="str">
        <f t="shared" si="237"/>
        <v>2002 - 2005</v>
      </c>
      <c r="AR1398" s="2">
        <f t="shared" si="238"/>
        <v>2005</v>
      </c>
      <c r="AS1398" s="2">
        <f t="shared" si="242"/>
        <v>-99</v>
      </c>
      <c r="AT1398" s="31" t="s">
        <v>50</v>
      </c>
      <c r="AU1398" s="31" t="s">
        <v>50</v>
      </c>
      <c r="AV1398" s="31" t="s">
        <v>141</v>
      </c>
      <c r="AW1398" s="31" t="s">
        <v>86</v>
      </c>
      <c r="AX1398" s="31" t="s">
        <v>50</v>
      </c>
      <c r="AY1398" s="31" t="s">
        <v>50</v>
      </c>
      <c r="AZ1398" s="31" t="s">
        <v>50</v>
      </c>
      <c r="BA1398" s="31" t="s">
        <v>50</v>
      </c>
      <c r="BB1398" s="31" t="s">
        <v>50</v>
      </c>
      <c r="BC1398" s="31" t="s">
        <v>50</v>
      </c>
      <c r="BD1398" s="31" t="s">
        <v>50</v>
      </c>
      <c r="BE1398" s="31" t="s">
        <v>50</v>
      </c>
      <c r="BF1398" s="31" t="s">
        <v>50</v>
      </c>
    </row>
    <row r="1399" spans="1:58" ht="45" x14ac:dyDescent="0.25">
      <c r="A1399" s="31" t="s">
        <v>1284</v>
      </c>
      <c r="B1399" s="31" t="s">
        <v>49</v>
      </c>
      <c r="C1399" s="32">
        <v>1</v>
      </c>
      <c r="D1399" s="31" t="s">
        <v>50</v>
      </c>
      <c r="E1399" s="31" t="s">
        <v>84</v>
      </c>
      <c r="F1399" s="31" t="s">
        <v>85</v>
      </c>
      <c r="G1399" s="31" t="s">
        <v>50</v>
      </c>
      <c r="H1399" s="31" t="s">
        <v>50</v>
      </c>
      <c r="I1399" s="31" t="s">
        <v>53</v>
      </c>
      <c r="J1399" s="31" t="s">
        <v>54</v>
      </c>
      <c r="K1399" s="31" t="s">
        <v>54</v>
      </c>
      <c r="L1399" s="31" t="s">
        <v>55</v>
      </c>
      <c r="M1399" s="31" t="s">
        <v>72</v>
      </c>
      <c r="N1399" s="31" t="s">
        <v>50</v>
      </c>
      <c r="O1399" s="31" t="s">
        <v>57</v>
      </c>
      <c r="P1399" s="31" t="s">
        <v>50</v>
      </c>
      <c r="Q1399" s="31" t="s">
        <v>1285</v>
      </c>
      <c r="R1399" s="31" t="s">
        <v>58</v>
      </c>
      <c r="S1399" s="31" t="s">
        <v>53</v>
      </c>
      <c r="T1399" s="31" t="s">
        <v>60</v>
      </c>
      <c r="U1399" s="31" t="s">
        <v>60</v>
      </c>
      <c r="V1399" s="31" t="s">
        <v>60</v>
      </c>
      <c r="W1399" s="31" t="s">
        <v>50</v>
      </c>
      <c r="X1399" s="31" t="s">
        <v>50</v>
      </c>
      <c r="Y1399" s="31" t="s">
        <v>50</v>
      </c>
      <c r="Z1399" s="31" t="s">
        <v>62</v>
      </c>
      <c r="AA1399" s="31" t="s">
        <v>50</v>
      </c>
      <c r="AB1399" s="31" t="s">
        <v>50</v>
      </c>
      <c r="AC1399" s="31" t="s">
        <v>87</v>
      </c>
      <c r="AD1399" s="31" t="s">
        <v>72</v>
      </c>
      <c r="AE1399" s="2">
        <f t="shared" si="232"/>
        <v>30</v>
      </c>
      <c r="AF1399" s="31" t="s">
        <v>440</v>
      </c>
      <c r="AG1399" s="31" t="s">
        <v>129</v>
      </c>
      <c r="AH1399" s="31" t="s">
        <v>152</v>
      </c>
      <c r="AI1399" s="31" t="s">
        <v>1286</v>
      </c>
      <c r="AJ1399" s="31">
        <f t="shared" si="233"/>
        <v>1</v>
      </c>
      <c r="AK1399" s="34">
        <f t="shared" si="234"/>
        <v>38</v>
      </c>
      <c r="AL1399" s="30">
        <f t="shared" si="235"/>
        <v>-99</v>
      </c>
      <c r="AM1399" s="5">
        <f t="shared" si="239"/>
        <v>621.08000000000004</v>
      </c>
      <c r="AN1399" s="5">
        <f t="shared" si="240"/>
        <v>30</v>
      </c>
      <c r="AO1399" s="30">
        <f t="shared" si="241"/>
        <v>300</v>
      </c>
      <c r="AP1399" s="30">
        <f t="shared" si="236"/>
        <v>300</v>
      </c>
      <c r="AQ1399" t="str">
        <f t="shared" si="237"/>
        <v>Before 1978</v>
      </c>
      <c r="AR1399" s="2">
        <f t="shared" si="238"/>
        <v>1975</v>
      </c>
      <c r="AS1399" s="2">
        <f t="shared" si="242"/>
        <v>10</v>
      </c>
      <c r="AT1399" s="31" t="s">
        <v>50</v>
      </c>
      <c r="AU1399" s="31" t="s">
        <v>92</v>
      </c>
      <c r="AV1399" s="31" t="s">
        <v>141</v>
      </c>
      <c r="AW1399" s="31" t="s">
        <v>86</v>
      </c>
      <c r="AX1399" s="31" t="s">
        <v>871</v>
      </c>
      <c r="AY1399" s="31" t="s">
        <v>68</v>
      </c>
      <c r="AZ1399" s="31" t="s">
        <v>152</v>
      </c>
      <c r="BA1399" s="31" t="s">
        <v>1286</v>
      </c>
      <c r="BB1399" s="31" t="s">
        <v>1287</v>
      </c>
      <c r="BC1399" s="31" t="s">
        <v>59</v>
      </c>
      <c r="BD1399" s="31" t="s">
        <v>50</v>
      </c>
      <c r="BE1399" s="31" t="s">
        <v>50</v>
      </c>
      <c r="BF1399" s="31" t="s">
        <v>50</v>
      </c>
    </row>
    <row r="1400" spans="1:58" ht="45" x14ac:dyDescent="0.25">
      <c r="A1400" s="31" t="s">
        <v>4288</v>
      </c>
      <c r="B1400" s="31" t="s">
        <v>49</v>
      </c>
      <c r="C1400" s="32">
        <v>11</v>
      </c>
      <c r="D1400" s="31" t="s">
        <v>53</v>
      </c>
      <c r="E1400" s="31" t="s">
        <v>70</v>
      </c>
      <c r="F1400" s="31" t="s">
        <v>71</v>
      </c>
      <c r="G1400" s="31" t="s">
        <v>50</v>
      </c>
      <c r="H1400" s="31" t="s">
        <v>50</v>
      </c>
      <c r="I1400" s="31" t="s">
        <v>53</v>
      </c>
      <c r="J1400" s="31" t="s">
        <v>54</v>
      </c>
      <c r="K1400" s="31" t="s">
        <v>54</v>
      </c>
      <c r="L1400" s="31" t="s">
        <v>55</v>
      </c>
      <c r="M1400" s="31" t="s">
        <v>72</v>
      </c>
      <c r="N1400" s="31" t="s">
        <v>50</v>
      </c>
      <c r="O1400" s="31" t="s">
        <v>57</v>
      </c>
      <c r="P1400" s="31" t="s">
        <v>50</v>
      </c>
      <c r="Q1400" s="31" t="s">
        <v>205</v>
      </c>
      <c r="R1400" s="31" t="s">
        <v>74</v>
      </c>
      <c r="S1400" s="31" t="s">
        <v>59</v>
      </c>
      <c r="T1400" s="31" t="s">
        <v>60</v>
      </c>
      <c r="U1400" s="31" t="s">
        <v>60</v>
      </c>
      <c r="V1400" s="31" t="s">
        <v>66</v>
      </c>
      <c r="W1400" s="31" t="s">
        <v>50</v>
      </c>
      <c r="X1400" s="31" t="s">
        <v>50</v>
      </c>
      <c r="Y1400" s="31" t="s">
        <v>50</v>
      </c>
      <c r="Z1400" s="31" t="s">
        <v>62</v>
      </c>
      <c r="AA1400" s="31" t="s">
        <v>50</v>
      </c>
      <c r="AB1400" s="31" t="s">
        <v>50</v>
      </c>
      <c r="AC1400" s="31" t="s">
        <v>11850</v>
      </c>
      <c r="AD1400" s="31" t="s">
        <v>72</v>
      </c>
      <c r="AE1400" s="2">
        <f t="shared" si="232"/>
        <v>30</v>
      </c>
      <c r="AF1400" s="31" t="s">
        <v>440</v>
      </c>
      <c r="AG1400" s="31" t="s">
        <v>129</v>
      </c>
      <c r="AH1400" s="31" t="s">
        <v>152</v>
      </c>
      <c r="AI1400" s="31" t="s">
        <v>12520</v>
      </c>
      <c r="AJ1400" s="31">
        <f t="shared" si="233"/>
        <v>0</v>
      </c>
      <c r="AK1400" s="34">
        <f t="shared" si="234"/>
        <v>-99</v>
      </c>
      <c r="AL1400" s="30">
        <f t="shared" si="235"/>
        <v>-99</v>
      </c>
      <c r="AM1400" s="5">
        <f t="shared" si="239"/>
        <v>135.43</v>
      </c>
      <c r="AN1400" s="5">
        <f t="shared" si="240"/>
        <v>0</v>
      </c>
      <c r="AO1400" s="30">
        <f t="shared" si="241"/>
        <v>0</v>
      </c>
      <c r="AP1400" s="30">
        <f t="shared" si="236"/>
        <v>0</v>
      </c>
      <c r="AQ1400" t="str">
        <f t="shared" si="237"/>
        <v>1978 - 1992</v>
      </c>
      <c r="AR1400" s="2">
        <f t="shared" si="238"/>
        <v>1984</v>
      </c>
      <c r="AS1400" s="2">
        <f t="shared" si="242"/>
        <v>-99</v>
      </c>
      <c r="AT1400" s="31" t="s">
        <v>50</v>
      </c>
      <c r="AU1400" s="31" t="s">
        <v>50</v>
      </c>
      <c r="AV1400" s="31" t="s">
        <v>66</v>
      </c>
      <c r="AW1400" s="31" t="s">
        <v>57</v>
      </c>
      <c r="AX1400" s="31" t="s">
        <v>50</v>
      </c>
      <c r="AY1400" s="31" t="s">
        <v>50</v>
      </c>
      <c r="AZ1400" s="31" t="s">
        <v>152</v>
      </c>
      <c r="BA1400" s="31" t="s">
        <v>12520</v>
      </c>
      <c r="BB1400" s="31" t="s">
        <v>50</v>
      </c>
      <c r="BC1400" s="31" t="s">
        <v>50</v>
      </c>
      <c r="BD1400" s="31" t="s">
        <v>50</v>
      </c>
      <c r="BE1400" s="31" t="s">
        <v>50</v>
      </c>
      <c r="BF1400" s="31" t="s">
        <v>50</v>
      </c>
    </row>
    <row r="1401" spans="1:58" ht="45" x14ac:dyDescent="0.25">
      <c r="A1401" s="31" t="s">
        <v>4341</v>
      </c>
      <c r="B1401" s="31" t="s">
        <v>49</v>
      </c>
      <c r="C1401" s="32">
        <v>5</v>
      </c>
      <c r="D1401" s="31" t="s">
        <v>53</v>
      </c>
      <c r="E1401" s="31" t="s">
        <v>85</v>
      </c>
      <c r="F1401" s="31" t="s">
        <v>70</v>
      </c>
      <c r="G1401" s="31" t="s">
        <v>50</v>
      </c>
      <c r="H1401" s="31" t="s">
        <v>50</v>
      </c>
      <c r="I1401" s="31" t="s">
        <v>53</v>
      </c>
      <c r="J1401" s="31" t="s">
        <v>54</v>
      </c>
      <c r="K1401" s="31" t="s">
        <v>54</v>
      </c>
      <c r="L1401" s="31" t="s">
        <v>55</v>
      </c>
      <c r="M1401" s="31" t="s">
        <v>51</v>
      </c>
      <c r="N1401" s="31" t="s">
        <v>50</v>
      </c>
      <c r="O1401" s="31" t="s">
        <v>57</v>
      </c>
      <c r="P1401" s="31" t="s">
        <v>50</v>
      </c>
      <c r="Q1401" s="31" t="s">
        <v>50</v>
      </c>
      <c r="R1401" s="31" t="s">
        <v>86</v>
      </c>
      <c r="S1401" s="31" t="s">
        <v>59</v>
      </c>
      <c r="T1401" s="31" t="s">
        <v>60</v>
      </c>
      <c r="U1401" s="31" t="s">
        <v>60</v>
      </c>
      <c r="V1401" s="31" t="s">
        <v>66</v>
      </c>
      <c r="W1401" s="31" t="s">
        <v>50</v>
      </c>
      <c r="X1401" s="31" t="s">
        <v>50</v>
      </c>
      <c r="Y1401" s="31" t="s">
        <v>50</v>
      </c>
      <c r="Z1401" s="31" t="s">
        <v>62</v>
      </c>
      <c r="AA1401" s="31" t="s">
        <v>50</v>
      </c>
      <c r="AB1401" s="31" t="s">
        <v>50</v>
      </c>
      <c r="AC1401" s="31" t="s">
        <v>87</v>
      </c>
      <c r="AD1401" s="31" t="s">
        <v>72</v>
      </c>
      <c r="AE1401" s="2">
        <f t="shared" si="232"/>
        <v>30</v>
      </c>
      <c r="AF1401" s="31" t="s">
        <v>440</v>
      </c>
      <c r="AG1401" s="31" t="s">
        <v>129</v>
      </c>
      <c r="AH1401" s="31" t="s">
        <v>231</v>
      </c>
      <c r="AI1401" s="31" t="s">
        <v>12521</v>
      </c>
      <c r="AJ1401" s="31">
        <f t="shared" si="233"/>
        <v>0</v>
      </c>
      <c r="AK1401" s="34">
        <f t="shared" si="234"/>
        <v>-99</v>
      </c>
      <c r="AL1401" s="30">
        <f t="shared" si="235"/>
        <v>-99</v>
      </c>
      <c r="AM1401" s="5">
        <f t="shared" si="239"/>
        <v>100.64</v>
      </c>
      <c r="AN1401" s="5">
        <f t="shared" si="240"/>
        <v>0</v>
      </c>
      <c r="AO1401" s="30">
        <f t="shared" si="241"/>
        <v>0</v>
      </c>
      <c r="AP1401" s="30">
        <f t="shared" si="236"/>
        <v>0</v>
      </c>
      <c r="AQ1401" t="str">
        <f t="shared" si="237"/>
        <v>2006 - 2009</v>
      </c>
      <c r="AR1401" s="2">
        <f t="shared" si="238"/>
        <v>2006</v>
      </c>
      <c r="AS1401" s="2">
        <f t="shared" si="242"/>
        <v>-99</v>
      </c>
      <c r="AT1401" s="31" t="s">
        <v>50</v>
      </c>
      <c r="AU1401" s="31" t="s">
        <v>50</v>
      </c>
      <c r="AV1401" s="31" t="s">
        <v>141</v>
      </c>
      <c r="AW1401" s="31" t="s">
        <v>86</v>
      </c>
      <c r="AX1401" s="31" t="s">
        <v>50</v>
      </c>
      <c r="AY1401" s="31" t="s">
        <v>50</v>
      </c>
      <c r="AZ1401" s="31" t="s">
        <v>231</v>
      </c>
      <c r="BA1401" s="31" t="s">
        <v>12521</v>
      </c>
      <c r="BB1401" s="31" t="s">
        <v>50</v>
      </c>
      <c r="BC1401" s="31" t="s">
        <v>50</v>
      </c>
      <c r="BD1401" s="31" t="s">
        <v>50</v>
      </c>
      <c r="BE1401" s="31" t="s">
        <v>50</v>
      </c>
      <c r="BF1401" s="31" t="s">
        <v>50</v>
      </c>
    </row>
    <row r="1402" spans="1:58" ht="45" x14ac:dyDescent="0.25">
      <c r="A1402" s="31" t="s">
        <v>4341</v>
      </c>
      <c r="B1402" s="31" t="s">
        <v>49</v>
      </c>
      <c r="C1402" s="32">
        <v>12</v>
      </c>
      <c r="D1402" s="31" t="s">
        <v>53</v>
      </c>
      <c r="E1402" s="31" t="s">
        <v>85</v>
      </c>
      <c r="F1402" s="31" t="s">
        <v>70</v>
      </c>
      <c r="G1402" s="31" t="s">
        <v>50</v>
      </c>
      <c r="H1402" s="31" t="s">
        <v>50</v>
      </c>
      <c r="I1402" s="31" t="s">
        <v>53</v>
      </c>
      <c r="J1402" s="31" t="s">
        <v>54</v>
      </c>
      <c r="K1402" s="31" t="s">
        <v>54</v>
      </c>
      <c r="L1402" s="31" t="s">
        <v>128</v>
      </c>
      <c r="M1402" s="31" t="s">
        <v>72</v>
      </c>
      <c r="N1402" s="31" t="s">
        <v>50</v>
      </c>
      <c r="O1402" s="31" t="s">
        <v>57</v>
      </c>
      <c r="P1402" s="31" t="s">
        <v>50</v>
      </c>
      <c r="Q1402" s="31" t="s">
        <v>50</v>
      </c>
      <c r="R1402" s="31" t="s">
        <v>86</v>
      </c>
      <c r="S1402" s="31" t="s">
        <v>59</v>
      </c>
      <c r="T1402" s="31" t="s">
        <v>60</v>
      </c>
      <c r="U1402" s="31" t="s">
        <v>60</v>
      </c>
      <c r="V1402" s="31" t="s">
        <v>60</v>
      </c>
      <c r="W1402" s="31" t="s">
        <v>50</v>
      </c>
      <c r="X1402" s="31" t="s">
        <v>50</v>
      </c>
      <c r="Y1402" s="31" t="s">
        <v>50</v>
      </c>
      <c r="Z1402" s="31" t="s">
        <v>62</v>
      </c>
      <c r="AA1402" s="31" t="s">
        <v>50</v>
      </c>
      <c r="AB1402" s="31" t="s">
        <v>50</v>
      </c>
      <c r="AC1402" s="31" t="s">
        <v>87</v>
      </c>
      <c r="AD1402" s="31" t="s">
        <v>72</v>
      </c>
      <c r="AE1402" s="2">
        <f t="shared" si="232"/>
        <v>30</v>
      </c>
      <c r="AF1402" s="31" t="s">
        <v>440</v>
      </c>
      <c r="AG1402" s="31" t="s">
        <v>129</v>
      </c>
      <c r="AH1402" s="31" t="s">
        <v>231</v>
      </c>
      <c r="AI1402" s="31" t="s">
        <v>12522</v>
      </c>
      <c r="AJ1402" s="31">
        <f t="shared" si="233"/>
        <v>0</v>
      </c>
      <c r="AK1402" s="34">
        <f t="shared" si="234"/>
        <v>-99</v>
      </c>
      <c r="AL1402" s="30">
        <f t="shared" si="235"/>
        <v>-99</v>
      </c>
      <c r="AM1402" s="5">
        <f t="shared" si="239"/>
        <v>100.64</v>
      </c>
      <c r="AN1402" s="5">
        <f t="shared" si="240"/>
        <v>0</v>
      </c>
      <c r="AO1402" s="30">
        <f t="shared" si="241"/>
        <v>0</v>
      </c>
      <c r="AP1402" s="30">
        <f t="shared" si="236"/>
        <v>0</v>
      </c>
      <c r="AQ1402" t="str">
        <f t="shared" si="237"/>
        <v>2006 - 2009</v>
      </c>
      <c r="AR1402" s="2">
        <f t="shared" si="238"/>
        <v>2006</v>
      </c>
      <c r="AS1402" s="2">
        <f t="shared" si="242"/>
        <v>-99</v>
      </c>
      <c r="AT1402" s="31" t="s">
        <v>50</v>
      </c>
      <c r="AU1402" s="31" t="s">
        <v>50</v>
      </c>
      <c r="AV1402" s="31" t="s">
        <v>141</v>
      </c>
      <c r="AW1402" s="31" t="s">
        <v>86</v>
      </c>
      <c r="AX1402" s="31" t="s">
        <v>50</v>
      </c>
      <c r="AY1402" s="31" t="s">
        <v>50</v>
      </c>
      <c r="AZ1402" s="31" t="s">
        <v>231</v>
      </c>
      <c r="BA1402" s="31" t="s">
        <v>12522</v>
      </c>
      <c r="BB1402" s="31" t="s">
        <v>50</v>
      </c>
      <c r="BC1402" s="31" t="s">
        <v>50</v>
      </c>
      <c r="BD1402" s="31" t="s">
        <v>50</v>
      </c>
      <c r="BE1402" s="31" t="s">
        <v>50</v>
      </c>
      <c r="BF1402" s="31" t="s">
        <v>50</v>
      </c>
    </row>
    <row r="1403" spans="1:58" ht="45" x14ac:dyDescent="0.25">
      <c r="A1403" s="31" t="s">
        <v>1311</v>
      </c>
      <c r="B1403" s="31" t="s">
        <v>49</v>
      </c>
      <c r="C1403" s="32">
        <v>1</v>
      </c>
      <c r="D1403" s="31" t="s">
        <v>50</v>
      </c>
      <c r="E1403" s="31" t="s">
        <v>84</v>
      </c>
      <c r="F1403" s="31" t="s">
        <v>85</v>
      </c>
      <c r="G1403" s="31" t="s">
        <v>50</v>
      </c>
      <c r="H1403" s="31" t="s">
        <v>50</v>
      </c>
      <c r="I1403" s="31" t="s">
        <v>53</v>
      </c>
      <c r="J1403" s="31" t="s">
        <v>54</v>
      </c>
      <c r="K1403" s="31" t="s">
        <v>60</v>
      </c>
      <c r="L1403" s="31" t="s">
        <v>55</v>
      </c>
      <c r="M1403" s="31" t="s">
        <v>72</v>
      </c>
      <c r="N1403" s="31" t="s">
        <v>60</v>
      </c>
      <c r="O1403" s="31" t="s">
        <v>60</v>
      </c>
      <c r="P1403" s="31" t="s">
        <v>50</v>
      </c>
      <c r="Q1403" s="31" t="s">
        <v>98</v>
      </c>
      <c r="R1403" s="31" t="s">
        <v>58</v>
      </c>
      <c r="S1403" s="31" t="s">
        <v>53</v>
      </c>
      <c r="T1403" s="31" t="s">
        <v>60</v>
      </c>
      <c r="U1403" s="31" t="s">
        <v>60</v>
      </c>
      <c r="V1403" s="31" t="s">
        <v>60</v>
      </c>
      <c r="W1403" s="31" t="s">
        <v>50</v>
      </c>
      <c r="X1403" s="31" t="s">
        <v>50</v>
      </c>
      <c r="Y1403" s="31" t="s">
        <v>50</v>
      </c>
      <c r="Z1403" s="31" t="s">
        <v>62</v>
      </c>
      <c r="AA1403" s="31" t="s">
        <v>50</v>
      </c>
      <c r="AB1403" s="31" t="s">
        <v>50</v>
      </c>
      <c r="AC1403" s="31" t="s">
        <v>63</v>
      </c>
      <c r="AD1403" s="31" t="s">
        <v>72</v>
      </c>
      <c r="AE1403" s="2">
        <f t="shared" si="232"/>
        <v>30</v>
      </c>
      <c r="AF1403" s="31" t="s">
        <v>440</v>
      </c>
      <c r="AG1403" s="31" t="s">
        <v>129</v>
      </c>
      <c r="AH1403" s="31" t="s">
        <v>231</v>
      </c>
      <c r="AI1403" s="31" t="s">
        <v>1312</v>
      </c>
      <c r="AJ1403" s="31">
        <f t="shared" si="233"/>
        <v>1</v>
      </c>
      <c r="AK1403" s="34">
        <f t="shared" si="234"/>
        <v>2</v>
      </c>
      <c r="AL1403" s="30">
        <f t="shared" si="235"/>
        <v>2</v>
      </c>
      <c r="AM1403" s="5">
        <f t="shared" si="239"/>
        <v>3000</v>
      </c>
      <c r="AN1403" s="5">
        <f t="shared" si="240"/>
        <v>30</v>
      </c>
      <c r="AO1403" s="30">
        <f t="shared" si="241"/>
        <v>390</v>
      </c>
      <c r="AP1403" s="30">
        <f t="shared" si="236"/>
        <v>390</v>
      </c>
      <c r="AQ1403" t="str">
        <f t="shared" si="237"/>
        <v>1978 - 1992</v>
      </c>
      <c r="AR1403" s="2">
        <f t="shared" si="238"/>
        <v>1989</v>
      </c>
      <c r="AS1403" s="2">
        <f t="shared" si="242"/>
        <v>13</v>
      </c>
      <c r="AT1403" s="31" t="s">
        <v>50</v>
      </c>
      <c r="AU1403" s="31" t="s">
        <v>100</v>
      </c>
      <c r="AV1403" s="31" t="s">
        <v>141</v>
      </c>
      <c r="AW1403" s="31" t="s">
        <v>86</v>
      </c>
      <c r="AX1403" s="31" t="s">
        <v>50</v>
      </c>
      <c r="AY1403" s="31" t="s">
        <v>50</v>
      </c>
      <c r="AZ1403" s="31" t="s">
        <v>231</v>
      </c>
      <c r="BA1403" s="31" t="s">
        <v>1312</v>
      </c>
      <c r="BB1403" s="31" t="s">
        <v>50</v>
      </c>
      <c r="BC1403" s="31" t="s">
        <v>50</v>
      </c>
      <c r="BD1403" s="31" t="s">
        <v>50</v>
      </c>
      <c r="BE1403" s="31" t="s">
        <v>50</v>
      </c>
      <c r="BF1403" s="31" t="s">
        <v>50</v>
      </c>
    </row>
    <row r="1404" spans="1:58" ht="45" x14ac:dyDescent="0.25">
      <c r="A1404" s="31" t="s">
        <v>780</v>
      </c>
      <c r="B1404" s="31" t="s">
        <v>49</v>
      </c>
      <c r="C1404" s="32">
        <v>2</v>
      </c>
      <c r="D1404" s="31" t="s">
        <v>50</v>
      </c>
      <c r="E1404" s="31" t="s">
        <v>84</v>
      </c>
      <c r="F1404" s="31" t="s">
        <v>50</v>
      </c>
      <c r="G1404" s="31" t="s">
        <v>50</v>
      </c>
      <c r="H1404" s="31" t="s">
        <v>50</v>
      </c>
      <c r="I1404" s="31" t="s">
        <v>53</v>
      </c>
      <c r="J1404" s="31" t="s">
        <v>54</v>
      </c>
      <c r="K1404" s="31" t="s">
        <v>54</v>
      </c>
      <c r="L1404" s="31" t="s">
        <v>55</v>
      </c>
      <c r="M1404" s="31" t="s">
        <v>72</v>
      </c>
      <c r="N1404" s="31" t="s">
        <v>50</v>
      </c>
      <c r="O1404" s="31" t="s">
        <v>57</v>
      </c>
      <c r="P1404" s="31" t="s">
        <v>123</v>
      </c>
      <c r="Q1404" s="31" t="s">
        <v>50</v>
      </c>
      <c r="R1404" s="31" t="s">
        <v>58</v>
      </c>
      <c r="S1404" s="31" t="s">
        <v>53</v>
      </c>
      <c r="T1404" s="31" t="s">
        <v>60</v>
      </c>
      <c r="U1404" s="31" t="s">
        <v>60</v>
      </c>
      <c r="V1404" s="31" t="s">
        <v>60</v>
      </c>
      <c r="W1404" s="31" t="s">
        <v>50</v>
      </c>
      <c r="X1404" s="31" t="s">
        <v>50</v>
      </c>
      <c r="Y1404" s="31" t="s">
        <v>60</v>
      </c>
      <c r="Z1404" s="31" t="s">
        <v>86</v>
      </c>
      <c r="AA1404" s="31" t="s">
        <v>50</v>
      </c>
      <c r="AB1404" s="31" t="s">
        <v>50</v>
      </c>
      <c r="AC1404" s="31" t="s">
        <v>50</v>
      </c>
      <c r="AD1404" s="31" t="s">
        <v>50</v>
      </c>
      <c r="AE1404" s="2">
        <f t="shared" si="232"/>
        <v>30</v>
      </c>
      <c r="AF1404" s="31" t="s">
        <v>440</v>
      </c>
      <c r="AG1404" s="31" t="s">
        <v>129</v>
      </c>
      <c r="AH1404" s="31" t="s">
        <v>12523</v>
      </c>
      <c r="AI1404" s="31" t="s">
        <v>12524</v>
      </c>
      <c r="AJ1404" s="31">
        <f t="shared" si="233"/>
        <v>0</v>
      </c>
      <c r="AK1404" s="34">
        <f t="shared" si="234"/>
        <v>-99</v>
      </c>
      <c r="AL1404" s="30">
        <f t="shared" si="235"/>
        <v>-99</v>
      </c>
      <c r="AM1404" s="5">
        <f t="shared" si="239"/>
        <v>457.61</v>
      </c>
      <c r="AN1404" s="5">
        <f t="shared" si="240"/>
        <v>0</v>
      </c>
      <c r="AO1404" s="30">
        <f t="shared" si="241"/>
        <v>0</v>
      </c>
      <c r="AP1404" s="30">
        <f t="shared" si="236"/>
        <v>0</v>
      </c>
      <c r="AQ1404" t="str">
        <f t="shared" si="237"/>
        <v>Before 1978</v>
      </c>
      <c r="AR1404" s="2">
        <f t="shared" si="238"/>
        <v>1958</v>
      </c>
      <c r="AS1404" s="2">
        <f t="shared" si="242"/>
        <v>-99</v>
      </c>
      <c r="AT1404" s="31" t="s">
        <v>50</v>
      </c>
      <c r="AU1404" s="31" t="s">
        <v>50</v>
      </c>
      <c r="AV1404" s="31" t="s">
        <v>60</v>
      </c>
      <c r="AW1404" s="31" t="s">
        <v>50</v>
      </c>
      <c r="AX1404" s="31" t="s">
        <v>50</v>
      </c>
      <c r="AY1404" s="31" t="s">
        <v>50</v>
      </c>
      <c r="AZ1404" s="31" t="s">
        <v>50</v>
      </c>
      <c r="BA1404" s="31" t="s">
        <v>50</v>
      </c>
      <c r="BB1404" s="31" t="s">
        <v>50</v>
      </c>
      <c r="BC1404" s="31" t="s">
        <v>50</v>
      </c>
      <c r="BD1404" s="31" t="s">
        <v>50</v>
      </c>
      <c r="BE1404" s="31" t="s">
        <v>50</v>
      </c>
      <c r="BF1404" s="31" t="s">
        <v>50</v>
      </c>
    </row>
    <row r="1405" spans="1:58" ht="45" x14ac:dyDescent="0.25">
      <c r="A1405" s="31" t="s">
        <v>798</v>
      </c>
      <c r="B1405" s="31" t="s">
        <v>49</v>
      </c>
      <c r="C1405" s="32">
        <v>2</v>
      </c>
      <c r="D1405" s="31" t="s">
        <v>50</v>
      </c>
      <c r="E1405" s="31" t="s">
        <v>71</v>
      </c>
      <c r="F1405" s="31" t="s">
        <v>96</v>
      </c>
      <c r="G1405" s="31" t="s">
        <v>50</v>
      </c>
      <c r="H1405" s="31" t="s">
        <v>50</v>
      </c>
      <c r="I1405" s="31" t="s">
        <v>53</v>
      </c>
      <c r="J1405" s="31" t="s">
        <v>54</v>
      </c>
      <c r="K1405" s="31" t="s">
        <v>54</v>
      </c>
      <c r="L1405" s="31" t="s">
        <v>55</v>
      </c>
      <c r="M1405" s="31" t="s">
        <v>85</v>
      </c>
      <c r="N1405" s="31" t="s">
        <v>56</v>
      </c>
      <c r="O1405" s="31" t="s">
        <v>57</v>
      </c>
      <c r="P1405" s="31" t="s">
        <v>50</v>
      </c>
      <c r="Q1405" s="31" t="s">
        <v>98</v>
      </c>
      <c r="R1405" s="31" t="s">
        <v>58</v>
      </c>
      <c r="S1405" s="31" t="s">
        <v>58</v>
      </c>
      <c r="T1405" s="31" t="s">
        <v>60</v>
      </c>
      <c r="U1405" s="31" t="s">
        <v>60</v>
      </c>
      <c r="V1405" s="31" t="s">
        <v>50</v>
      </c>
      <c r="W1405" s="31" t="s">
        <v>50</v>
      </c>
      <c r="X1405" s="31" t="s">
        <v>50</v>
      </c>
      <c r="Y1405" s="31" t="s">
        <v>50</v>
      </c>
      <c r="Z1405" s="31" t="s">
        <v>62</v>
      </c>
      <c r="AA1405" s="31" t="s">
        <v>50</v>
      </c>
      <c r="AB1405" s="31" t="s">
        <v>50</v>
      </c>
      <c r="AC1405" s="31" t="s">
        <v>63</v>
      </c>
      <c r="AD1405" s="31" t="s">
        <v>50</v>
      </c>
      <c r="AE1405" s="2">
        <f t="shared" si="232"/>
        <v>30</v>
      </c>
      <c r="AF1405" s="31" t="s">
        <v>440</v>
      </c>
      <c r="AG1405" s="31" t="s">
        <v>129</v>
      </c>
      <c r="AH1405" s="31" t="s">
        <v>231</v>
      </c>
      <c r="AI1405" s="31" t="s">
        <v>1337</v>
      </c>
      <c r="AJ1405" s="31">
        <f t="shared" si="233"/>
        <v>5</v>
      </c>
      <c r="AK1405" s="34">
        <f t="shared" si="234"/>
        <v>2</v>
      </c>
      <c r="AL1405" s="30">
        <f t="shared" si="235"/>
        <v>2</v>
      </c>
      <c r="AM1405" s="5">
        <f t="shared" si="239"/>
        <v>168.99</v>
      </c>
      <c r="AN1405" s="5">
        <f t="shared" si="240"/>
        <v>150</v>
      </c>
      <c r="AO1405" s="30">
        <f t="shared" si="241"/>
        <v>2025</v>
      </c>
      <c r="AP1405" s="30">
        <f t="shared" si="236"/>
        <v>2025</v>
      </c>
      <c r="AQ1405">
        <f t="shared" si="237"/>
        <v>0</v>
      </c>
      <c r="AR1405" s="2">
        <f t="shared" si="238"/>
        <v>0</v>
      </c>
      <c r="AS1405" s="2">
        <f t="shared" si="242"/>
        <v>13.5</v>
      </c>
      <c r="AT1405" s="31" t="s">
        <v>50</v>
      </c>
      <c r="AU1405" s="31" t="s">
        <v>224</v>
      </c>
      <c r="AV1405" s="31" t="s">
        <v>66</v>
      </c>
      <c r="AW1405" s="31" t="s">
        <v>57</v>
      </c>
      <c r="AX1405" s="31" t="s">
        <v>463</v>
      </c>
      <c r="AY1405" s="31" t="s">
        <v>68</v>
      </c>
      <c r="AZ1405" s="31" t="s">
        <v>231</v>
      </c>
      <c r="BA1405" s="31" t="s">
        <v>1337</v>
      </c>
      <c r="BB1405" s="31" t="s">
        <v>67</v>
      </c>
      <c r="BC1405" s="31" t="s">
        <v>53</v>
      </c>
      <c r="BD1405" s="31" t="s">
        <v>50</v>
      </c>
      <c r="BE1405" s="31" t="s">
        <v>50</v>
      </c>
      <c r="BF1405" s="31" t="s">
        <v>50</v>
      </c>
    </row>
    <row r="1406" spans="1:58" ht="45" x14ac:dyDescent="0.25">
      <c r="A1406" s="31" t="s">
        <v>4716</v>
      </c>
      <c r="B1406" s="31" t="s">
        <v>49</v>
      </c>
      <c r="C1406" s="32">
        <v>10</v>
      </c>
      <c r="D1406" s="31" t="s">
        <v>50</v>
      </c>
      <c r="E1406" s="31" t="s">
        <v>70</v>
      </c>
      <c r="F1406" s="31" t="s">
        <v>71</v>
      </c>
      <c r="G1406" s="31" t="s">
        <v>92</v>
      </c>
      <c r="H1406" s="31" t="s">
        <v>99</v>
      </c>
      <c r="I1406" s="31" t="s">
        <v>66</v>
      </c>
      <c r="J1406" s="31" t="s">
        <v>54</v>
      </c>
      <c r="K1406" s="31" t="s">
        <v>54</v>
      </c>
      <c r="L1406" s="31" t="s">
        <v>55</v>
      </c>
      <c r="M1406" s="31" t="s">
        <v>51</v>
      </c>
      <c r="N1406" s="31" t="s">
        <v>50</v>
      </c>
      <c r="O1406" s="31" t="s">
        <v>57</v>
      </c>
      <c r="P1406" s="31" t="s">
        <v>50</v>
      </c>
      <c r="Q1406" s="31" t="s">
        <v>50</v>
      </c>
      <c r="R1406" s="31" t="s">
        <v>74</v>
      </c>
      <c r="S1406" s="31" t="s">
        <v>59</v>
      </c>
      <c r="T1406" s="31" t="s">
        <v>60</v>
      </c>
      <c r="U1406" s="31" t="s">
        <v>60</v>
      </c>
      <c r="V1406" s="31" t="s">
        <v>60</v>
      </c>
      <c r="W1406" s="31" t="s">
        <v>50</v>
      </c>
      <c r="X1406" s="31" t="s">
        <v>50</v>
      </c>
      <c r="Y1406" s="31" t="s">
        <v>50</v>
      </c>
      <c r="Z1406" s="31" t="s">
        <v>62</v>
      </c>
      <c r="AA1406" s="31" t="s">
        <v>50</v>
      </c>
      <c r="AB1406" s="31" t="s">
        <v>50</v>
      </c>
      <c r="AC1406" s="31" t="s">
        <v>87</v>
      </c>
      <c r="AD1406" s="31" t="s">
        <v>72</v>
      </c>
      <c r="AE1406" s="2">
        <f t="shared" si="232"/>
        <v>30</v>
      </c>
      <c r="AF1406" s="31" t="s">
        <v>440</v>
      </c>
      <c r="AG1406" s="31" t="s">
        <v>129</v>
      </c>
      <c r="AH1406" s="31" t="s">
        <v>152</v>
      </c>
      <c r="AI1406" s="31" t="s">
        <v>12525</v>
      </c>
      <c r="AJ1406" s="31">
        <f t="shared" si="233"/>
        <v>0</v>
      </c>
      <c r="AK1406" s="34">
        <f t="shared" si="234"/>
        <v>-99</v>
      </c>
      <c r="AL1406" s="30">
        <f t="shared" si="235"/>
        <v>-99</v>
      </c>
      <c r="AM1406" s="5">
        <f t="shared" si="239"/>
        <v>61.55</v>
      </c>
      <c r="AN1406" s="5">
        <f t="shared" si="240"/>
        <v>0</v>
      </c>
      <c r="AO1406" s="30">
        <f t="shared" si="241"/>
        <v>0</v>
      </c>
      <c r="AP1406" s="30">
        <f t="shared" si="236"/>
        <v>0</v>
      </c>
      <c r="AQ1406" t="str">
        <f t="shared" si="237"/>
        <v>Before 1978</v>
      </c>
      <c r="AR1406" s="2">
        <f t="shared" si="238"/>
        <v>1956</v>
      </c>
      <c r="AS1406" s="2">
        <f t="shared" si="242"/>
        <v>-99</v>
      </c>
      <c r="AT1406" s="31" t="s">
        <v>50</v>
      </c>
      <c r="AU1406" s="31" t="s">
        <v>50</v>
      </c>
      <c r="AV1406" s="31" t="s">
        <v>141</v>
      </c>
      <c r="AW1406" s="31" t="s">
        <v>86</v>
      </c>
      <c r="AX1406" s="31" t="s">
        <v>50</v>
      </c>
      <c r="AY1406" s="31" t="s">
        <v>50</v>
      </c>
      <c r="AZ1406" s="31" t="s">
        <v>152</v>
      </c>
      <c r="BA1406" s="31" t="s">
        <v>12525</v>
      </c>
      <c r="BB1406" s="31" t="s">
        <v>12801</v>
      </c>
      <c r="BC1406" s="31" t="s">
        <v>173</v>
      </c>
      <c r="BD1406" s="31" t="s">
        <v>50</v>
      </c>
      <c r="BE1406" s="31" t="s">
        <v>50</v>
      </c>
      <c r="BF1406" s="31" t="s">
        <v>50</v>
      </c>
    </row>
    <row r="1407" spans="1:58" ht="45" x14ac:dyDescent="0.25">
      <c r="A1407" s="31" t="s">
        <v>4744</v>
      </c>
      <c r="B1407" s="31" t="s">
        <v>49</v>
      </c>
      <c r="C1407" s="32">
        <v>4</v>
      </c>
      <c r="D1407" s="31" t="s">
        <v>50</v>
      </c>
      <c r="E1407" s="31" t="s">
        <v>84</v>
      </c>
      <c r="F1407" s="31" t="s">
        <v>85</v>
      </c>
      <c r="G1407" s="31" t="s">
        <v>50</v>
      </c>
      <c r="H1407" s="31" t="s">
        <v>50</v>
      </c>
      <c r="I1407" s="31" t="s">
        <v>53</v>
      </c>
      <c r="J1407" s="31" t="s">
        <v>54</v>
      </c>
      <c r="K1407" s="31" t="s">
        <v>54</v>
      </c>
      <c r="L1407" s="31" t="s">
        <v>55</v>
      </c>
      <c r="M1407" s="31" t="s">
        <v>72</v>
      </c>
      <c r="N1407" s="31" t="s">
        <v>50</v>
      </c>
      <c r="O1407" s="31" t="s">
        <v>66</v>
      </c>
      <c r="P1407" s="31" t="s">
        <v>498</v>
      </c>
      <c r="Q1407" s="31" t="s">
        <v>50</v>
      </c>
      <c r="R1407" s="31" t="s">
        <v>58</v>
      </c>
      <c r="S1407" s="31" t="s">
        <v>59</v>
      </c>
      <c r="T1407" s="31" t="s">
        <v>60</v>
      </c>
      <c r="U1407" s="31" t="s">
        <v>60</v>
      </c>
      <c r="V1407" s="31" t="s">
        <v>60</v>
      </c>
      <c r="W1407" s="31" t="s">
        <v>50</v>
      </c>
      <c r="X1407" s="31" t="s">
        <v>50</v>
      </c>
      <c r="Y1407" s="31" t="s">
        <v>50</v>
      </c>
      <c r="Z1407" s="31" t="s">
        <v>62</v>
      </c>
      <c r="AA1407" s="31" t="s">
        <v>50</v>
      </c>
      <c r="AB1407" s="31" t="s">
        <v>50</v>
      </c>
      <c r="AC1407" s="31" t="s">
        <v>87</v>
      </c>
      <c r="AD1407" s="31" t="s">
        <v>72</v>
      </c>
      <c r="AE1407" s="2">
        <f t="shared" si="232"/>
        <v>30</v>
      </c>
      <c r="AF1407" s="31" t="s">
        <v>440</v>
      </c>
      <c r="AG1407" s="31" t="s">
        <v>129</v>
      </c>
      <c r="AH1407" s="31" t="s">
        <v>924</v>
      </c>
      <c r="AI1407" s="31" t="s">
        <v>12526</v>
      </c>
      <c r="AJ1407" s="31">
        <f t="shared" si="233"/>
        <v>0</v>
      </c>
      <c r="AK1407" s="34">
        <f t="shared" si="234"/>
        <v>-99</v>
      </c>
      <c r="AL1407" s="30">
        <f t="shared" si="235"/>
        <v>-99</v>
      </c>
      <c r="AM1407" s="5">
        <f t="shared" si="239"/>
        <v>337.68</v>
      </c>
      <c r="AN1407" s="5">
        <f t="shared" si="240"/>
        <v>0</v>
      </c>
      <c r="AO1407" s="30">
        <f t="shared" si="241"/>
        <v>0</v>
      </c>
      <c r="AP1407" s="30">
        <f t="shared" si="236"/>
        <v>0</v>
      </c>
      <c r="AQ1407">
        <f t="shared" si="237"/>
        <v>0</v>
      </c>
      <c r="AR1407" s="2">
        <f t="shared" si="238"/>
        <v>0</v>
      </c>
      <c r="AS1407" s="2">
        <f t="shared" si="242"/>
        <v>-99</v>
      </c>
      <c r="AT1407" s="31" t="s">
        <v>50</v>
      </c>
      <c r="AU1407" s="31" t="s">
        <v>50</v>
      </c>
      <c r="AV1407" s="31" t="s">
        <v>66</v>
      </c>
      <c r="AW1407" s="31" t="s">
        <v>57</v>
      </c>
      <c r="AX1407" s="31" t="s">
        <v>101</v>
      </c>
      <c r="AY1407" s="31" t="s">
        <v>171</v>
      </c>
      <c r="AZ1407" s="31" t="s">
        <v>50</v>
      </c>
      <c r="BA1407" s="31" t="s">
        <v>50</v>
      </c>
      <c r="BB1407" s="31" t="s">
        <v>50</v>
      </c>
      <c r="BC1407" s="31" t="s">
        <v>50</v>
      </c>
      <c r="BD1407" s="31" t="s">
        <v>50</v>
      </c>
      <c r="BE1407" s="31" t="s">
        <v>50</v>
      </c>
      <c r="BF1407" s="31" t="s">
        <v>50</v>
      </c>
    </row>
    <row r="1408" spans="1:58" ht="45" x14ac:dyDescent="0.25">
      <c r="A1408" s="31" t="s">
        <v>833</v>
      </c>
      <c r="B1408" s="31" t="s">
        <v>49</v>
      </c>
      <c r="C1408" s="32">
        <v>1</v>
      </c>
      <c r="D1408" s="31" t="s">
        <v>50</v>
      </c>
      <c r="E1408" s="31" t="s">
        <v>52</v>
      </c>
      <c r="F1408" s="31" t="s">
        <v>84</v>
      </c>
      <c r="G1408" s="31" t="s">
        <v>50</v>
      </c>
      <c r="H1408" s="31" t="s">
        <v>50</v>
      </c>
      <c r="I1408" s="31" t="s">
        <v>53</v>
      </c>
      <c r="J1408" s="31" t="s">
        <v>60</v>
      </c>
      <c r="K1408" s="31" t="s">
        <v>54</v>
      </c>
      <c r="L1408" s="31" t="s">
        <v>55</v>
      </c>
      <c r="M1408" s="31" t="s">
        <v>51</v>
      </c>
      <c r="N1408" s="31" t="s">
        <v>56</v>
      </c>
      <c r="O1408" s="31" t="s">
        <v>60</v>
      </c>
      <c r="P1408" s="31" t="s">
        <v>50</v>
      </c>
      <c r="Q1408" s="31" t="s">
        <v>115</v>
      </c>
      <c r="R1408" s="31" t="s">
        <v>58</v>
      </c>
      <c r="S1408" s="31" t="s">
        <v>58</v>
      </c>
      <c r="T1408" s="31" t="s">
        <v>60</v>
      </c>
      <c r="U1408" s="31" t="s">
        <v>60</v>
      </c>
      <c r="V1408" s="31" t="s">
        <v>60</v>
      </c>
      <c r="W1408" s="31" t="s">
        <v>50</v>
      </c>
      <c r="X1408" s="31" t="s">
        <v>366</v>
      </c>
      <c r="Y1408" s="31" t="s">
        <v>50</v>
      </c>
      <c r="Z1408" s="31" t="s">
        <v>62</v>
      </c>
      <c r="AA1408" s="31" t="s">
        <v>50</v>
      </c>
      <c r="AB1408" s="31" t="s">
        <v>50</v>
      </c>
      <c r="AC1408" s="31" t="s">
        <v>87</v>
      </c>
      <c r="AD1408" s="31" t="s">
        <v>72</v>
      </c>
      <c r="AE1408" s="2">
        <f t="shared" si="232"/>
        <v>30</v>
      </c>
      <c r="AF1408" s="31" t="s">
        <v>75</v>
      </c>
      <c r="AG1408" s="31" t="s">
        <v>76</v>
      </c>
      <c r="AH1408" s="31" t="s">
        <v>225</v>
      </c>
      <c r="AI1408" s="31" t="s">
        <v>834</v>
      </c>
      <c r="AJ1408" s="31">
        <f t="shared" si="233"/>
        <v>2</v>
      </c>
      <c r="AK1408" s="34">
        <f t="shared" si="234"/>
        <v>4</v>
      </c>
      <c r="AL1408" s="30">
        <f t="shared" si="235"/>
        <v>4</v>
      </c>
      <c r="AM1408" s="5">
        <f t="shared" si="239"/>
        <v>956.73</v>
      </c>
      <c r="AN1408" s="5">
        <f t="shared" si="240"/>
        <v>60</v>
      </c>
      <c r="AO1408" s="30">
        <f t="shared" si="241"/>
        <v>720</v>
      </c>
      <c r="AP1408" s="30">
        <f t="shared" si="236"/>
        <v>720</v>
      </c>
      <c r="AQ1408">
        <f t="shared" si="237"/>
        <v>0</v>
      </c>
      <c r="AR1408" s="2">
        <f t="shared" si="238"/>
        <v>0</v>
      </c>
      <c r="AS1408" s="2">
        <f t="shared" si="242"/>
        <v>12</v>
      </c>
      <c r="AT1408" s="31" t="s">
        <v>99</v>
      </c>
      <c r="AU1408" s="31" t="s">
        <v>102</v>
      </c>
      <c r="AV1408" s="31" t="s">
        <v>141</v>
      </c>
      <c r="AW1408" s="31" t="s">
        <v>86</v>
      </c>
      <c r="AX1408" s="31" t="s">
        <v>835</v>
      </c>
      <c r="AY1408" s="31" t="s">
        <v>171</v>
      </c>
      <c r="AZ1408" s="31" t="s">
        <v>225</v>
      </c>
      <c r="BA1408" s="31" t="s">
        <v>834</v>
      </c>
      <c r="BB1408" s="31" t="s">
        <v>71</v>
      </c>
      <c r="BC1408" s="31" t="s">
        <v>173</v>
      </c>
      <c r="BD1408" s="31" t="s">
        <v>50</v>
      </c>
      <c r="BE1408" s="31" t="s">
        <v>50</v>
      </c>
      <c r="BF1408" s="31" t="s">
        <v>50</v>
      </c>
    </row>
    <row r="1409" spans="1:58" ht="45" x14ac:dyDescent="0.25">
      <c r="A1409" s="31" t="s">
        <v>836</v>
      </c>
      <c r="B1409" s="31" t="s">
        <v>49</v>
      </c>
      <c r="C1409" s="32">
        <v>1</v>
      </c>
      <c r="D1409" s="31" t="s">
        <v>50</v>
      </c>
      <c r="E1409" s="31" t="s">
        <v>84</v>
      </c>
      <c r="F1409" s="31" t="s">
        <v>85</v>
      </c>
      <c r="G1409" s="31" t="s">
        <v>50</v>
      </c>
      <c r="H1409" s="31" t="s">
        <v>50</v>
      </c>
      <c r="I1409" s="31" t="s">
        <v>51</v>
      </c>
      <c r="J1409" s="31" t="s">
        <v>54</v>
      </c>
      <c r="K1409" s="31" t="s">
        <v>54</v>
      </c>
      <c r="L1409" s="31" t="s">
        <v>55</v>
      </c>
      <c r="M1409" s="31" t="s">
        <v>72</v>
      </c>
      <c r="N1409" s="31" t="s">
        <v>50</v>
      </c>
      <c r="O1409" s="31" t="s">
        <v>66</v>
      </c>
      <c r="P1409" s="31" t="s">
        <v>50</v>
      </c>
      <c r="Q1409" s="31" t="s">
        <v>50</v>
      </c>
      <c r="R1409" s="31" t="s">
        <v>58</v>
      </c>
      <c r="S1409" s="31" t="s">
        <v>58</v>
      </c>
      <c r="T1409" s="31" t="s">
        <v>60</v>
      </c>
      <c r="U1409" s="31" t="s">
        <v>60</v>
      </c>
      <c r="V1409" s="31" t="s">
        <v>60</v>
      </c>
      <c r="W1409" s="31" t="s">
        <v>50</v>
      </c>
      <c r="X1409" s="31" t="s">
        <v>50</v>
      </c>
      <c r="Y1409" s="31" t="s">
        <v>50</v>
      </c>
      <c r="Z1409" s="31" t="s">
        <v>62</v>
      </c>
      <c r="AA1409" s="31" t="s">
        <v>50</v>
      </c>
      <c r="AB1409" s="31" t="s">
        <v>50</v>
      </c>
      <c r="AC1409" s="31" t="s">
        <v>87</v>
      </c>
      <c r="AD1409" s="31" t="s">
        <v>72</v>
      </c>
      <c r="AE1409" s="2">
        <f t="shared" si="232"/>
        <v>30</v>
      </c>
      <c r="AF1409" s="31" t="s">
        <v>75</v>
      </c>
      <c r="AG1409" s="31" t="s">
        <v>76</v>
      </c>
      <c r="AH1409" s="31" t="s">
        <v>12527</v>
      </c>
      <c r="AI1409" s="31" t="s">
        <v>12528</v>
      </c>
      <c r="AJ1409" s="31">
        <f t="shared" si="233"/>
        <v>0</v>
      </c>
      <c r="AK1409" s="34">
        <f t="shared" si="234"/>
        <v>-99</v>
      </c>
      <c r="AL1409" s="30">
        <f t="shared" si="235"/>
        <v>-99</v>
      </c>
      <c r="AM1409" s="5">
        <f t="shared" si="239"/>
        <v>661.12</v>
      </c>
      <c r="AN1409" s="5">
        <f t="shared" si="240"/>
        <v>0</v>
      </c>
      <c r="AO1409" s="30">
        <f t="shared" si="241"/>
        <v>0</v>
      </c>
      <c r="AP1409" s="30">
        <f t="shared" si="236"/>
        <v>0</v>
      </c>
      <c r="AQ1409" t="str">
        <f t="shared" si="237"/>
        <v>Before 1978</v>
      </c>
      <c r="AR1409" s="2">
        <f t="shared" si="238"/>
        <v>1960</v>
      </c>
      <c r="AS1409" s="2">
        <f t="shared" si="242"/>
        <v>-99</v>
      </c>
      <c r="AT1409" s="31" t="s">
        <v>50</v>
      </c>
      <c r="AU1409" s="31" t="s">
        <v>50</v>
      </c>
      <c r="AV1409" s="31" t="s">
        <v>66</v>
      </c>
      <c r="AW1409" s="31" t="s">
        <v>57</v>
      </c>
      <c r="AX1409" s="31" t="s">
        <v>184</v>
      </c>
      <c r="AY1409" s="31" t="s">
        <v>68</v>
      </c>
      <c r="AZ1409" s="31" t="s">
        <v>12527</v>
      </c>
      <c r="BA1409" s="31" t="s">
        <v>12528</v>
      </c>
      <c r="BB1409" s="31" t="s">
        <v>50</v>
      </c>
      <c r="BC1409" s="31" t="s">
        <v>50</v>
      </c>
      <c r="BD1409" s="31" t="s">
        <v>50</v>
      </c>
      <c r="BE1409" s="31" t="s">
        <v>50</v>
      </c>
      <c r="BF1409" s="31" t="s">
        <v>50</v>
      </c>
    </row>
    <row r="1410" spans="1:58" ht="45" x14ac:dyDescent="0.25">
      <c r="A1410" s="31" t="s">
        <v>836</v>
      </c>
      <c r="B1410" s="31" t="s">
        <v>49</v>
      </c>
      <c r="C1410" s="32">
        <v>2</v>
      </c>
      <c r="D1410" s="31" t="s">
        <v>50</v>
      </c>
      <c r="E1410" s="31" t="s">
        <v>84</v>
      </c>
      <c r="F1410" s="31" t="s">
        <v>85</v>
      </c>
      <c r="G1410" s="31" t="s">
        <v>50</v>
      </c>
      <c r="H1410" s="31" t="s">
        <v>50</v>
      </c>
      <c r="I1410" s="31" t="s">
        <v>72</v>
      </c>
      <c r="J1410" s="31" t="s">
        <v>54</v>
      </c>
      <c r="K1410" s="31" t="s">
        <v>54</v>
      </c>
      <c r="L1410" s="31" t="s">
        <v>55</v>
      </c>
      <c r="M1410" s="31" t="s">
        <v>72</v>
      </c>
      <c r="N1410" s="31" t="s">
        <v>56</v>
      </c>
      <c r="O1410" s="31" t="s">
        <v>57</v>
      </c>
      <c r="P1410" s="31" t="s">
        <v>107</v>
      </c>
      <c r="Q1410" s="31" t="s">
        <v>50</v>
      </c>
      <c r="R1410" s="31" t="s">
        <v>58</v>
      </c>
      <c r="S1410" s="31" t="s">
        <v>58</v>
      </c>
      <c r="T1410" s="31" t="s">
        <v>60</v>
      </c>
      <c r="U1410" s="31" t="s">
        <v>60</v>
      </c>
      <c r="V1410" s="31" t="s">
        <v>60</v>
      </c>
      <c r="W1410" s="31" t="s">
        <v>50</v>
      </c>
      <c r="X1410" s="31" t="s">
        <v>50</v>
      </c>
      <c r="Y1410" s="31" t="s">
        <v>50</v>
      </c>
      <c r="Z1410" s="31" t="s">
        <v>62</v>
      </c>
      <c r="AA1410" s="31" t="s">
        <v>50</v>
      </c>
      <c r="AB1410" s="31" t="s">
        <v>50</v>
      </c>
      <c r="AC1410" s="31" t="s">
        <v>63</v>
      </c>
      <c r="AD1410" s="31" t="s">
        <v>72</v>
      </c>
      <c r="AE1410" s="2">
        <f t="shared" si="232"/>
        <v>30</v>
      </c>
      <c r="AF1410" s="31" t="s">
        <v>440</v>
      </c>
      <c r="AG1410" s="31" t="s">
        <v>129</v>
      </c>
      <c r="AH1410" s="31" t="s">
        <v>826</v>
      </c>
      <c r="AI1410" s="31" t="s">
        <v>837</v>
      </c>
      <c r="AJ1410" s="31">
        <f t="shared" si="233"/>
        <v>0</v>
      </c>
      <c r="AK1410" s="34">
        <f t="shared" si="234"/>
        <v>-99</v>
      </c>
      <c r="AL1410" s="30">
        <f t="shared" si="235"/>
        <v>-99</v>
      </c>
      <c r="AM1410" s="5">
        <f t="shared" si="239"/>
        <v>661.12</v>
      </c>
      <c r="AN1410" s="5">
        <f t="shared" si="240"/>
        <v>0</v>
      </c>
      <c r="AO1410" s="30">
        <f t="shared" si="241"/>
        <v>0</v>
      </c>
      <c r="AP1410" s="30">
        <f t="shared" si="236"/>
        <v>0</v>
      </c>
      <c r="AQ1410" t="str">
        <f t="shared" si="237"/>
        <v>Before 1978</v>
      </c>
      <c r="AR1410" s="2">
        <f t="shared" si="238"/>
        <v>1960</v>
      </c>
      <c r="AS1410" s="2">
        <f t="shared" si="242"/>
        <v>-99</v>
      </c>
      <c r="AT1410" s="31" t="s">
        <v>217</v>
      </c>
      <c r="AU1410" s="31" t="s">
        <v>50</v>
      </c>
      <c r="AV1410" s="31" t="s">
        <v>66</v>
      </c>
      <c r="AW1410" s="31" t="s">
        <v>57</v>
      </c>
      <c r="AX1410" s="31" t="s">
        <v>277</v>
      </c>
      <c r="AY1410" s="31" t="s">
        <v>68</v>
      </c>
      <c r="AZ1410" s="31" t="s">
        <v>826</v>
      </c>
      <c r="BA1410" s="31" t="s">
        <v>837</v>
      </c>
      <c r="BB1410" s="31" t="s">
        <v>50</v>
      </c>
      <c r="BC1410" s="31" t="s">
        <v>50</v>
      </c>
      <c r="BD1410" s="31" t="s">
        <v>50</v>
      </c>
      <c r="BE1410" s="31" t="s">
        <v>50</v>
      </c>
      <c r="BF1410" s="31" t="s">
        <v>50</v>
      </c>
    </row>
    <row r="1411" spans="1:58" ht="45" x14ac:dyDescent="0.25">
      <c r="A1411" s="31" t="s">
        <v>1354</v>
      </c>
      <c r="B1411" s="31" t="s">
        <v>49</v>
      </c>
      <c r="C1411" s="32">
        <v>2</v>
      </c>
      <c r="D1411" s="31" t="s">
        <v>50</v>
      </c>
      <c r="E1411" s="31" t="s">
        <v>85</v>
      </c>
      <c r="F1411" s="31" t="s">
        <v>70</v>
      </c>
      <c r="G1411" s="31" t="s">
        <v>71</v>
      </c>
      <c r="H1411" s="31" t="s">
        <v>96</v>
      </c>
      <c r="I1411" s="31" t="s">
        <v>92</v>
      </c>
      <c r="J1411" s="31" t="s">
        <v>54</v>
      </c>
      <c r="K1411" s="31" t="s">
        <v>54</v>
      </c>
      <c r="L1411" s="31" t="s">
        <v>128</v>
      </c>
      <c r="M1411" s="31" t="s">
        <v>72</v>
      </c>
      <c r="N1411" s="31" t="s">
        <v>50</v>
      </c>
      <c r="O1411" s="31" t="s">
        <v>57</v>
      </c>
      <c r="P1411" s="31" t="s">
        <v>50</v>
      </c>
      <c r="Q1411" s="31" t="s">
        <v>50</v>
      </c>
      <c r="R1411" s="31" t="s">
        <v>74</v>
      </c>
      <c r="S1411" s="31" t="s">
        <v>59</v>
      </c>
      <c r="T1411" s="31" t="s">
        <v>60</v>
      </c>
      <c r="U1411" s="31" t="s">
        <v>60</v>
      </c>
      <c r="V1411" s="31" t="s">
        <v>60</v>
      </c>
      <c r="W1411" s="31" t="s">
        <v>50</v>
      </c>
      <c r="X1411" s="31" t="s">
        <v>50</v>
      </c>
      <c r="Y1411" s="31" t="s">
        <v>50</v>
      </c>
      <c r="Z1411" s="31" t="s">
        <v>62</v>
      </c>
      <c r="AA1411" s="31" t="s">
        <v>50</v>
      </c>
      <c r="AB1411" s="31" t="s">
        <v>50</v>
      </c>
      <c r="AC1411" s="31" t="s">
        <v>87</v>
      </c>
      <c r="AD1411" s="31" t="s">
        <v>72</v>
      </c>
      <c r="AE1411" s="2">
        <f t="shared" si="232"/>
        <v>30</v>
      </c>
      <c r="AF1411" s="31" t="s">
        <v>75</v>
      </c>
      <c r="AG1411" s="31" t="s">
        <v>76</v>
      </c>
      <c r="AH1411" s="31" t="s">
        <v>136</v>
      </c>
      <c r="AI1411" s="31" t="s">
        <v>1356</v>
      </c>
      <c r="AJ1411" s="31">
        <f t="shared" si="233"/>
        <v>1</v>
      </c>
      <c r="AK1411" s="34">
        <f t="shared" si="234"/>
        <v>-99</v>
      </c>
      <c r="AL1411" s="30">
        <f t="shared" si="235"/>
        <v>-99</v>
      </c>
      <c r="AM1411" s="5">
        <f t="shared" si="239"/>
        <v>17.27</v>
      </c>
      <c r="AN1411" s="5">
        <f t="shared" si="240"/>
        <v>30</v>
      </c>
      <c r="AO1411" s="30">
        <f t="shared" si="241"/>
        <v>280.5</v>
      </c>
      <c r="AP1411" s="30">
        <f t="shared" si="236"/>
        <v>280.5</v>
      </c>
      <c r="AQ1411" t="str">
        <f t="shared" si="237"/>
        <v>1978 - 1992</v>
      </c>
      <c r="AR1411" s="2">
        <f t="shared" si="238"/>
        <v>1992</v>
      </c>
      <c r="AS1411" s="2">
        <f t="shared" si="242"/>
        <v>9.35</v>
      </c>
      <c r="AT1411" s="31" t="s">
        <v>50</v>
      </c>
      <c r="AU1411" s="31" t="s">
        <v>1036</v>
      </c>
      <c r="AV1411" s="31" t="s">
        <v>141</v>
      </c>
      <c r="AW1411" s="31" t="s">
        <v>86</v>
      </c>
      <c r="AX1411" s="31" t="s">
        <v>50</v>
      </c>
      <c r="AY1411" s="31" t="s">
        <v>50</v>
      </c>
      <c r="AZ1411" s="31" t="s">
        <v>50</v>
      </c>
      <c r="BA1411" s="31" t="s">
        <v>50</v>
      </c>
      <c r="BB1411" s="31" t="s">
        <v>50</v>
      </c>
      <c r="BC1411" s="31" t="s">
        <v>50</v>
      </c>
      <c r="BD1411" s="31" t="s">
        <v>50</v>
      </c>
      <c r="BE1411" s="31" t="s">
        <v>50</v>
      </c>
      <c r="BF1411" s="31" t="s">
        <v>50</v>
      </c>
    </row>
    <row r="1412" spans="1:58" ht="45" x14ac:dyDescent="0.25">
      <c r="A1412" s="31" t="s">
        <v>4862</v>
      </c>
      <c r="B1412" s="31" t="s">
        <v>49</v>
      </c>
      <c r="C1412" s="32">
        <v>1</v>
      </c>
      <c r="D1412" s="31" t="s">
        <v>50</v>
      </c>
      <c r="E1412" s="31" t="s">
        <v>85</v>
      </c>
      <c r="F1412" s="31" t="s">
        <v>70</v>
      </c>
      <c r="G1412" s="31" t="s">
        <v>50</v>
      </c>
      <c r="H1412" s="31" t="s">
        <v>50</v>
      </c>
      <c r="I1412" s="31" t="s">
        <v>53</v>
      </c>
      <c r="J1412" s="31" t="s">
        <v>54</v>
      </c>
      <c r="K1412" s="31" t="s">
        <v>54</v>
      </c>
      <c r="L1412" s="31" t="s">
        <v>128</v>
      </c>
      <c r="M1412" s="31" t="s">
        <v>72</v>
      </c>
      <c r="N1412" s="31" t="s">
        <v>50</v>
      </c>
      <c r="O1412" s="31" t="s">
        <v>57</v>
      </c>
      <c r="P1412" s="31" t="s">
        <v>50</v>
      </c>
      <c r="Q1412" s="31" t="s">
        <v>50</v>
      </c>
      <c r="R1412" s="31" t="s">
        <v>58</v>
      </c>
      <c r="S1412" s="31" t="s">
        <v>59</v>
      </c>
      <c r="T1412" s="31" t="s">
        <v>60</v>
      </c>
      <c r="U1412" s="31" t="s">
        <v>60</v>
      </c>
      <c r="V1412" s="31" t="s">
        <v>60</v>
      </c>
      <c r="W1412" s="31" t="s">
        <v>50</v>
      </c>
      <c r="X1412" s="31" t="s">
        <v>50</v>
      </c>
      <c r="Y1412" s="31" t="s">
        <v>50</v>
      </c>
      <c r="Z1412" s="31" t="s">
        <v>62</v>
      </c>
      <c r="AA1412" s="31" t="s">
        <v>50</v>
      </c>
      <c r="AB1412" s="31" t="s">
        <v>50</v>
      </c>
      <c r="AC1412" s="31" t="s">
        <v>87</v>
      </c>
      <c r="AD1412" s="31" t="s">
        <v>72</v>
      </c>
      <c r="AE1412" s="2">
        <f t="shared" ref="AE1412:AE1475" si="243">IF(AG1412="k",VALUE(AF1412),IF(AG1412="T",AF1412*12,IF(TRIM(AF1412)="","NA",AF1412)))</f>
        <v>30</v>
      </c>
      <c r="AF1412" s="31" t="s">
        <v>440</v>
      </c>
      <c r="AG1412" s="31" t="s">
        <v>129</v>
      </c>
      <c r="AH1412" s="31" t="s">
        <v>136</v>
      </c>
      <c r="AI1412" s="31" t="s">
        <v>12529</v>
      </c>
      <c r="AJ1412" s="31">
        <f t="shared" ref="AJ1412:AJ1475" si="244">IF(AS1412&gt;0,VALUE(M1412),0)</f>
        <v>0</v>
      </c>
      <c r="AK1412" s="34">
        <f t="shared" ref="AK1412:AK1475" si="245">IF(AS1412&gt;0,IF(P1412&lt;&gt;"",2013-VALUE(P1412),IF(Q1412&lt;&gt;"",2013-VALUE(Q1412),-99)),-99)</f>
        <v>-99</v>
      </c>
      <c r="AL1412" s="30">
        <f t="shared" ref="AL1412:AL1475" si="246">IF(OR((2013-AR1412)=AK1412,AK1412=-99),-99,AK1412)</f>
        <v>-99</v>
      </c>
      <c r="AM1412" s="5">
        <f t="shared" si="239"/>
        <v>30.7</v>
      </c>
      <c r="AN1412" s="5">
        <f t="shared" si="240"/>
        <v>0</v>
      </c>
      <c r="AO1412" s="30">
        <f t="shared" si="241"/>
        <v>0</v>
      </c>
      <c r="AP1412" s="30">
        <f t="shared" ref="AP1412:AP1475" si="247">AN1412*AS1412</f>
        <v>0</v>
      </c>
      <c r="AQ1412" t="str">
        <f t="shared" ref="AQ1412:AQ1475" si="248">IF(OR(ISERROR(AR1412),AR1412=0),0,VLOOKUP(AR1412,tblVintages,2,TRUE))</f>
        <v>Before 1978</v>
      </c>
      <c r="AR1412" s="2">
        <f t="shared" ref="AR1412:AR1475" si="249">VLOOKUP(A1412,tblBldgInfo,7,FALSE)</f>
        <v>1963</v>
      </c>
      <c r="AS1412" s="2">
        <f t="shared" si="242"/>
        <v>-99</v>
      </c>
      <c r="AT1412" s="31" t="s">
        <v>50</v>
      </c>
      <c r="AU1412" s="31" t="s">
        <v>50</v>
      </c>
      <c r="AV1412" s="31" t="s">
        <v>141</v>
      </c>
      <c r="AW1412" s="31" t="s">
        <v>86</v>
      </c>
      <c r="AX1412" s="31" t="s">
        <v>50</v>
      </c>
      <c r="AY1412" s="31" t="s">
        <v>50</v>
      </c>
      <c r="AZ1412" s="31" t="s">
        <v>136</v>
      </c>
      <c r="BA1412" s="31" t="s">
        <v>12529</v>
      </c>
      <c r="BB1412" s="31" t="s">
        <v>50</v>
      </c>
      <c r="BC1412" s="31" t="s">
        <v>50</v>
      </c>
      <c r="BD1412" s="31" t="s">
        <v>50</v>
      </c>
      <c r="BE1412" s="31" t="s">
        <v>50</v>
      </c>
      <c r="BF1412" s="31" t="s">
        <v>50</v>
      </c>
    </row>
    <row r="1413" spans="1:58" ht="45" x14ac:dyDescent="0.25">
      <c r="A1413" s="31" t="s">
        <v>844</v>
      </c>
      <c r="B1413" s="31" t="s">
        <v>49</v>
      </c>
      <c r="C1413" s="32">
        <v>2</v>
      </c>
      <c r="D1413" s="31" t="s">
        <v>50</v>
      </c>
      <c r="E1413" s="31" t="s">
        <v>71</v>
      </c>
      <c r="F1413" s="31" t="s">
        <v>96</v>
      </c>
      <c r="G1413" s="31" t="s">
        <v>50</v>
      </c>
      <c r="H1413" s="31" t="s">
        <v>50</v>
      </c>
      <c r="I1413" s="31" t="s">
        <v>53</v>
      </c>
      <c r="J1413" s="31" t="s">
        <v>54</v>
      </c>
      <c r="K1413" s="31" t="s">
        <v>54</v>
      </c>
      <c r="L1413" s="31" t="s">
        <v>55</v>
      </c>
      <c r="M1413" s="31" t="s">
        <v>72</v>
      </c>
      <c r="N1413" s="31" t="s">
        <v>50</v>
      </c>
      <c r="O1413" s="31" t="s">
        <v>57</v>
      </c>
      <c r="P1413" s="31" t="s">
        <v>50</v>
      </c>
      <c r="Q1413" s="31" t="s">
        <v>50</v>
      </c>
      <c r="R1413" s="31" t="s">
        <v>58</v>
      </c>
      <c r="S1413" s="31" t="s">
        <v>58</v>
      </c>
      <c r="T1413" s="31" t="s">
        <v>50</v>
      </c>
      <c r="U1413" s="31" t="s">
        <v>50</v>
      </c>
      <c r="V1413" s="31" t="s">
        <v>60</v>
      </c>
      <c r="W1413" s="31" t="s">
        <v>50</v>
      </c>
      <c r="X1413" s="31" t="s">
        <v>50</v>
      </c>
      <c r="Y1413" s="31" t="s">
        <v>50</v>
      </c>
      <c r="Z1413" s="31" t="s">
        <v>62</v>
      </c>
      <c r="AA1413" s="31" t="s">
        <v>50</v>
      </c>
      <c r="AB1413" s="31" t="s">
        <v>50</v>
      </c>
      <c r="AC1413" s="31" t="s">
        <v>87</v>
      </c>
      <c r="AD1413" s="31" t="s">
        <v>50</v>
      </c>
      <c r="AE1413" s="2">
        <f t="shared" si="243"/>
        <v>30</v>
      </c>
      <c r="AF1413" s="31" t="s">
        <v>440</v>
      </c>
      <c r="AG1413" s="31" t="s">
        <v>129</v>
      </c>
      <c r="AH1413" s="31" t="s">
        <v>231</v>
      </c>
      <c r="AI1413" s="31" t="s">
        <v>1368</v>
      </c>
      <c r="AJ1413" s="31">
        <f t="shared" si="244"/>
        <v>1</v>
      </c>
      <c r="AK1413" s="34">
        <f t="shared" si="245"/>
        <v>-99</v>
      </c>
      <c r="AL1413" s="30">
        <f t="shared" si="246"/>
        <v>-99</v>
      </c>
      <c r="AM1413" s="5">
        <f t="shared" ref="AM1413:AM1476" si="250">VLOOKUP(A1413,tblSiteWeights,4,FALSE)</f>
        <v>2.62</v>
      </c>
      <c r="AN1413" s="5">
        <f t="shared" ref="AN1413:AN1476" si="251">IF(AND(AS1413&gt;0,AM1413&gt;0),M1413*AE1413,0)</f>
        <v>30</v>
      </c>
      <c r="AO1413" s="30">
        <f t="shared" ref="AO1413:AO1476" si="252">AN1413*AS1413</f>
        <v>300</v>
      </c>
      <c r="AP1413" s="30">
        <f t="shared" si="247"/>
        <v>300</v>
      </c>
      <c r="AQ1413" t="str">
        <f t="shared" si="248"/>
        <v>1993 - 2001</v>
      </c>
      <c r="AR1413" s="2">
        <f t="shared" si="249"/>
        <v>1994</v>
      </c>
      <c r="AS1413" s="2">
        <f t="shared" ref="AS1413:AS1476" si="253">IF(OR(AM1413=0,AU1413=""),-99,VALUE(AU1413))</f>
        <v>10</v>
      </c>
      <c r="AT1413" s="31" t="s">
        <v>50</v>
      </c>
      <c r="AU1413" s="31" t="s">
        <v>92</v>
      </c>
      <c r="AV1413" s="31" t="s">
        <v>141</v>
      </c>
      <c r="AW1413" s="31" t="s">
        <v>86</v>
      </c>
      <c r="AX1413" s="31" t="s">
        <v>290</v>
      </c>
      <c r="AY1413" s="31" t="s">
        <v>68</v>
      </c>
      <c r="AZ1413" s="31" t="s">
        <v>231</v>
      </c>
      <c r="BA1413" s="31" t="s">
        <v>1368</v>
      </c>
      <c r="BB1413" s="31" t="s">
        <v>1369</v>
      </c>
      <c r="BC1413" s="31" t="s">
        <v>173</v>
      </c>
      <c r="BD1413" s="31" t="s">
        <v>50</v>
      </c>
      <c r="BE1413" s="31" t="s">
        <v>50</v>
      </c>
      <c r="BF1413" s="31" t="s">
        <v>50</v>
      </c>
    </row>
    <row r="1414" spans="1:58" ht="45" x14ac:dyDescent="0.25">
      <c r="A1414" s="31" t="s">
        <v>1395</v>
      </c>
      <c r="B1414" s="31" t="s">
        <v>49</v>
      </c>
      <c r="C1414" s="32">
        <v>2</v>
      </c>
      <c r="D1414" s="31" t="s">
        <v>50</v>
      </c>
      <c r="E1414" s="31" t="s">
        <v>52</v>
      </c>
      <c r="F1414" s="31" t="s">
        <v>84</v>
      </c>
      <c r="G1414" s="31" t="s">
        <v>50</v>
      </c>
      <c r="H1414" s="31" t="s">
        <v>50</v>
      </c>
      <c r="I1414" s="31" t="s">
        <v>53</v>
      </c>
      <c r="J1414" s="31" t="s">
        <v>54</v>
      </c>
      <c r="K1414" s="31" t="s">
        <v>54</v>
      </c>
      <c r="L1414" s="31" t="s">
        <v>128</v>
      </c>
      <c r="M1414" s="31" t="s">
        <v>72</v>
      </c>
      <c r="N1414" s="31" t="s">
        <v>50</v>
      </c>
      <c r="O1414" s="31" t="s">
        <v>66</v>
      </c>
      <c r="P1414" s="31" t="s">
        <v>50</v>
      </c>
      <c r="Q1414" s="31" t="s">
        <v>50</v>
      </c>
      <c r="R1414" s="31" t="s">
        <v>74</v>
      </c>
      <c r="S1414" s="31" t="s">
        <v>59</v>
      </c>
      <c r="T1414" s="31" t="s">
        <v>60</v>
      </c>
      <c r="U1414" s="31" t="s">
        <v>60</v>
      </c>
      <c r="V1414" s="31" t="s">
        <v>60</v>
      </c>
      <c r="W1414" s="31" t="s">
        <v>50</v>
      </c>
      <c r="X1414" s="31" t="s">
        <v>50</v>
      </c>
      <c r="Y1414" s="31" t="s">
        <v>50</v>
      </c>
      <c r="Z1414" s="31" t="s">
        <v>62</v>
      </c>
      <c r="AA1414" s="31" t="s">
        <v>50</v>
      </c>
      <c r="AB1414" s="31" t="s">
        <v>50</v>
      </c>
      <c r="AC1414" s="31" t="s">
        <v>87</v>
      </c>
      <c r="AD1414" s="31" t="s">
        <v>72</v>
      </c>
      <c r="AE1414" s="2">
        <f t="shared" si="243"/>
        <v>30</v>
      </c>
      <c r="AF1414" s="31" t="s">
        <v>440</v>
      </c>
      <c r="AG1414" s="31" t="s">
        <v>129</v>
      </c>
      <c r="AH1414" s="31" t="s">
        <v>379</v>
      </c>
      <c r="AI1414" s="31" t="s">
        <v>1397</v>
      </c>
      <c r="AJ1414" s="31">
        <f t="shared" si="244"/>
        <v>1</v>
      </c>
      <c r="AK1414" s="34">
        <f t="shared" si="245"/>
        <v>-99</v>
      </c>
      <c r="AL1414" s="30">
        <f t="shared" si="246"/>
        <v>-99</v>
      </c>
      <c r="AM1414" s="5">
        <f t="shared" si="250"/>
        <v>564.20000000000005</v>
      </c>
      <c r="AN1414" s="5">
        <f t="shared" si="251"/>
        <v>30</v>
      </c>
      <c r="AO1414" s="30">
        <f t="shared" si="252"/>
        <v>390</v>
      </c>
      <c r="AP1414" s="30">
        <f t="shared" si="247"/>
        <v>390</v>
      </c>
      <c r="AQ1414" t="str">
        <f t="shared" si="248"/>
        <v>1978 - 1992</v>
      </c>
      <c r="AR1414" s="2">
        <f t="shared" si="249"/>
        <v>1982</v>
      </c>
      <c r="AS1414" s="2">
        <f t="shared" si="253"/>
        <v>13</v>
      </c>
      <c r="AT1414" s="31" t="s">
        <v>50</v>
      </c>
      <c r="AU1414" s="31" t="s">
        <v>100</v>
      </c>
      <c r="AV1414" s="31" t="s">
        <v>141</v>
      </c>
      <c r="AW1414" s="31" t="s">
        <v>86</v>
      </c>
      <c r="AX1414" s="31" t="s">
        <v>50</v>
      </c>
      <c r="AY1414" s="31" t="s">
        <v>50</v>
      </c>
      <c r="AZ1414" s="31" t="s">
        <v>50</v>
      </c>
      <c r="BA1414" s="31" t="s">
        <v>50</v>
      </c>
      <c r="BB1414" s="31" t="s">
        <v>50</v>
      </c>
      <c r="BC1414" s="31" t="s">
        <v>50</v>
      </c>
      <c r="BD1414" s="31" t="s">
        <v>50</v>
      </c>
      <c r="BE1414" s="31" t="s">
        <v>50</v>
      </c>
      <c r="BF1414" s="31" t="s">
        <v>50</v>
      </c>
    </row>
    <row r="1415" spans="1:58" ht="45" x14ac:dyDescent="0.25">
      <c r="A1415" s="31" t="s">
        <v>5119</v>
      </c>
      <c r="B1415" s="31" t="s">
        <v>49</v>
      </c>
      <c r="C1415" s="32">
        <v>3</v>
      </c>
      <c r="D1415" s="31" t="s">
        <v>50</v>
      </c>
      <c r="E1415" s="31" t="s">
        <v>84</v>
      </c>
      <c r="F1415" s="31" t="s">
        <v>85</v>
      </c>
      <c r="G1415" s="31" t="s">
        <v>50</v>
      </c>
      <c r="H1415" s="31" t="s">
        <v>50</v>
      </c>
      <c r="I1415" s="31" t="s">
        <v>53</v>
      </c>
      <c r="J1415" s="31" t="s">
        <v>54</v>
      </c>
      <c r="K1415" s="31" t="s">
        <v>54</v>
      </c>
      <c r="L1415" s="31" t="s">
        <v>55</v>
      </c>
      <c r="M1415" s="31" t="s">
        <v>72</v>
      </c>
      <c r="N1415" s="31" t="s">
        <v>50</v>
      </c>
      <c r="O1415" s="31" t="s">
        <v>66</v>
      </c>
      <c r="P1415" s="31" t="s">
        <v>50</v>
      </c>
      <c r="Q1415" s="31" t="s">
        <v>50</v>
      </c>
      <c r="R1415" s="31" t="s">
        <v>129</v>
      </c>
      <c r="S1415" s="31" t="s">
        <v>59</v>
      </c>
      <c r="T1415" s="31" t="s">
        <v>60</v>
      </c>
      <c r="U1415" s="31" t="s">
        <v>60</v>
      </c>
      <c r="V1415" s="31" t="s">
        <v>66</v>
      </c>
      <c r="W1415" s="31" t="s">
        <v>50</v>
      </c>
      <c r="X1415" s="31" t="s">
        <v>92</v>
      </c>
      <c r="Y1415" s="31" t="s">
        <v>50</v>
      </c>
      <c r="Z1415" s="31" t="s">
        <v>62</v>
      </c>
      <c r="AA1415" s="31" t="s">
        <v>50</v>
      </c>
      <c r="AB1415" s="31" t="s">
        <v>50</v>
      </c>
      <c r="AC1415" s="31" t="s">
        <v>87</v>
      </c>
      <c r="AD1415" s="31" t="s">
        <v>72</v>
      </c>
      <c r="AE1415" s="2">
        <f t="shared" si="243"/>
        <v>30</v>
      </c>
      <c r="AF1415" s="31" t="s">
        <v>75</v>
      </c>
      <c r="AG1415" s="31" t="s">
        <v>76</v>
      </c>
      <c r="AH1415" s="31" t="s">
        <v>152</v>
      </c>
      <c r="AI1415" s="31" t="s">
        <v>12530</v>
      </c>
      <c r="AJ1415" s="31">
        <f t="shared" si="244"/>
        <v>0</v>
      </c>
      <c r="AK1415" s="34">
        <f t="shared" si="245"/>
        <v>-99</v>
      </c>
      <c r="AL1415" s="30">
        <f t="shared" si="246"/>
        <v>-99</v>
      </c>
      <c r="AM1415" s="5">
        <f t="shared" si="250"/>
        <v>10.15</v>
      </c>
      <c r="AN1415" s="5">
        <f t="shared" si="251"/>
        <v>0</v>
      </c>
      <c r="AO1415" s="30">
        <f t="shared" si="252"/>
        <v>0</v>
      </c>
      <c r="AP1415" s="30">
        <f t="shared" si="247"/>
        <v>0</v>
      </c>
      <c r="AQ1415" t="str">
        <f t="shared" si="248"/>
        <v>Before 1978</v>
      </c>
      <c r="AR1415" s="2">
        <f t="shared" si="249"/>
        <v>1975</v>
      </c>
      <c r="AS1415" s="2">
        <f t="shared" si="253"/>
        <v>-99</v>
      </c>
      <c r="AT1415" s="31" t="s">
        <v>50</v>
      </c>
      <c r="AU1415" s="31" t="s">
        <v>50</v>
      </c>
      <c r="AV1415" s="31" t="s">
        <v>66</v>
      </c>
      <c r="AW1415" s="31" t="s">
        <v>57</v>
      </c>
      <c r="AX1415" s="31" t="s">
        <v>50</v>
      </c>
      <c r="AY1415" s="31" t="s">
        <v>50</v>
      </c>
      <c r="AZ1415" s="31" t="s">
        <v>50</v>
      </c>
      <c r="BA1415" s="31" t="s">
        <v>50</v>
      </c>
      <c r="BB1415" s="31" t="s">
        <v>50</v>
      </c>
      <c r="BC1415" s="31" t="s">
        <v>50</v>
      </c>
      <c r="BD1415" s="31" t="s">
        <v>50</v>
      </c>
      <c r="BE1415" s="31" t="s">
        <v>50</v>
      </c>
      <c r="BF1415" s="31" t="s">
        <v>50</v>
      </c>
    </row>
    <row r="1416" spans="1:58" ht="45" x14ac:dyDescent="0.25">
      <c r="A1416" s="31" t="s">
        <v>289</v>
      </c>
      <c r="B1416" s="31" t="s">
        <v>49</v>
      </c>
      <c r="C1416" s="32">
        <v>3</v>
      </c>
      <c r="D1416" s="31" t="s">
        <v>50</v>
      </c>
      <c r="E1416" s="31" t="s">
        <v>84</v>
      </c>
      <c r="F1416" s="31" t="s">
        <v>85</v>
      </c>
      <c r="G1416" s="31" t="s">
        <v>50</v>
      </c>
      <c r="H1416" s="31" t="s">
        <v>50</v>
      </c>
      <c r="I1416" s="31" t="s">
        <v>53</v>
      </c>
      <c r="J1416" s="31" t="s">
        <v>54</v>
      </c>
      <c r="K1416" s="31" t="s">
        <v>54</v>
      </c>
      <c r="L1416" s="31" t="s">
        <v>55</v>
      </c>
      <c r="M1416" s="31" t="s">
        <v>72</v>
      </c>
      <c r="N1416" s="31" t="s">
        <v>50</v>
      </c>
      <c r="O1416" s="31" t="s">
        <v>66</v>
      </c>
      <c r="P1416" s="31" t="s">
        <v>50</v>
      </c>
      <c r="Q1416" s="31" t="s">
        <v>50</v>
      </c>
      <c r="R1416" s="31" t="s">
        <v>74</v>
      </c>
      <c r="S1416" s="31" t="s">
        <v>58</v>
      </c>
      <c r="T1416" s="31" t="s">
        <v>60</v>
      </c>
      <c r="U1416" s="31" t="s">
        <v>60</v>
      </c>
      <c r="V1416" s="31" t="s">
        <v>86</v>
      </c>
      <c r="W1416" s="31" t="s">
        <v>50</v>
      </c>
      <c r="X1416" s="31" t="s">
        <v>50</v>
      </c>
      <c r="Y1416" s="31" t="s">
        <v>61</v>
      </c>
      <c r="Z1416" s="31" t="s">
        <v>62</v>
      </c>
      <c r="AA1416" s="31" t="s">
        <v>50</v>
      </c>
      <c r="AB1416" s="31" t="s">
        <v>50</v>
      </c>
      <c r="AC1416" s="31" t="s">
        <v>63</v>
      </c>
      <c r="AD1416" s="31" t="s">
        <v>72</v>
      </c>
      <c r="AE1416" s="2">
        <f t="shared" si="243"/>
        <v>29</v>
      </c>
      <c r="AF1416" s="31" t="s">
        <v>290</v>
      </c>
      <c r="AG1416" s="31" t="s">
        <v>76</v>
      </c>
      <c r="AH1416" s="31" t="s">
        <v>136</v>
      </c>
      <c r="AI1416" s="31" t="s">
        <v>291</v>
      </c>
      <c r="AJ1416" s="31">
        <f t="shared" si="244"/>
        <v>1</v>
      </c>
      <c r="AK1416" s="34">
        <f t="shared" si="245"/>
        <v>-99</v>
      </c>
      <c r="AL1416" s="30">
        <f t="shared" si="246"/>
        <v>-99</v>
      </c>
      <c r="AM1416" s="5">
        <f t="shared" si="250"/>
        <v>69.5</v>
      </c>
      <c r="AN1416" s="5">
        <f t="shared" si="251"/>
        <v>29</v>
      </c>
      <c r="AO1416" s="30">
        <f t="shared" si="252"/>
        <v>391.5</v>
      </c>
      <c r="AP1416" s="30">
        <f t="shared" si="247"/>
        <v>391.5</v>
      </c>
      <c r="AQ1416" t="str">
        <f t="shared" si="248"/>
        <v>Before 1978</v>
      </c>
      <c r="AR1416" s="2">
        <f t="shared" si="249"/>
        <v>1977</v>
      </c>
      <c r="AS1416" s="2">
        <f t="shared" si="253"/>
        <v>13.5</v>
      </c>
      <c r="AT1416" s="31" t="s">
        <v>79</v>
      </c>
      <c r="AU1416" s="31" t="s">
        <v>224</v>
      </c>
      <c r="AV1416" s="31" t="s">
        <v>292</v>
      </c>
      <c r="AW1416" s="31" t="s">
        <v>86</v>
      </c>
      <c r="AX1416" s="31" t="s">
        <v>290</v>
      </c>
      <c r="AY1416" s="31" t="s">
        <v>68</v>
      </c>
      <c r="AZ1416" s="31" t="s">
        <v>136</v>
      </c>
      <c r="BA1416" s="31" t="s">
        <v>291</v>
      </c>
      <c r="BB1416" s="31" t="s">
        <v>50</v>
      </c>
      <c r="BC1416" s="31" t="s">
        <v>50</v>
      </c>
      <c r="BD1416" s="31" t="s">
        <v>50</v>
      </c>
      <c r="BE1416" s="31" t="s">
        <v>50</v>
      </c>
      <c r="BF1416" s="31" t="s">
        <v>50</v>
      </c>
    </row>
    <row r="1417" spans="1:58" ht="45" x14ac:dyDescent="0.25">
      <c r="A1417" s="31" t="s">
        <v>4346</v>
      </c>
      <c r="B1417" s="31" t="s">
        <v>198</v>
      </c>
      <c r="C1417" s="32">
        <v>2</v>
      </c>
      <c r="D1417" s="31" t="s">
        <v>50</v>
      </c>
      <c r="E1417" s="31" t="s">
        <v>92</v>
      </c>
      <c r="F1417" s="31" t="s">
        <v>99</v>
      </c>
      <c r="G1417" s="31" t="s">
        <v>50</v>
      </c>
      <c r="H1417" s="31" t="s">
        <v>50</v>
      </c>
      <c r="I1417" s="31" t="s">
        <v>53</v>
      </c>
      <c r="J1417" s="31" t="s">
        <v>54</v>
      </c>
      <c r="K1417" s="31" t="s">
        <v>54</v>
      </c>
      <c r="L1417" s="31" t="s">
        <v>55</v>
      </c>
      <c r="M1417" s="31" t="s">
        <v>72</v>
      </c>
      <c r="N1417" s="31" t="s">
        <v>50</v>
      </c>
      <c r="O1417" s="31" t="s">
        <v>57</v>
      </c>
      <c r="P1417" s="31" t="s">
        <v>50</v>
      </c>
      <c r="Q1417" s="31" t="s">
        <v>50</v>
      </c>
      <c r="R1417" s="31" t="s">
        <v>74</v>
      </c>
      <c r="S1417" s="31" t="s">
        <v>59</v>
      </c>
      <c r="T1417" s="31" t="s">
        <v>60</v>
      </c>
      <c r="U1417" s="31" t="s">
        <v>60</v>
      </c>
      <c r="V1417" s="31" t="s">
        <v>66</v>
      </c>
      <c r="W1417" s="31" t="s">
        <v>50</v>
      </c>
      <c r="X1417" s="31" t="s">
        <v>85</v>
      </c>
      <c r="Y1417" s="31" t="s">
        <v>50</v>
      </c>
      <c r="Z1417" s="31" t="s">
        <v>62</v>
      </c>
      <c r="AA1417" s="31" t="s">
        <v>50</v>
      </c>
      <c r="AB1417" s="31" t="s">
        <v>50</v>
      </c>
      <c r="AC1417" s="31" t="s">
        <v>87</v>
      </c>
      <c r="AD1417" s="31" t="s">
        <v>72</v>
      </c>
      <c r="AE1417" s="2">
        <f t="shared" si="243"/>
        <v>29</v>
      </c>
      <c r="AF1417" s="31" t="s">
        <v>290</v>
      </c>
      <c r="AG1417" s="31" t="s">
        <v>76</v>
      </c>
      <c r="AH1417" s="31" t="s">
        <v>152</v>
      </c>
      <c r="AI1417" s="31" t="s">
        <v>12531</v>
      </c>
      <c r="AJ1417" s="31">
        <f t="shared" si="244"/>
        <v>0</v>
      </c>
      <c r="AK1417" s="34">
        <f t="shared" si="245"/>
        <v>-99</v>
      </c>
      <c r="AL1417" s="30">
        <f t="shared" si="246"/>
        <v>-99</v>
      </c>
      <c r="AM1417" s="5">
        <f t="shared" si="250"/>
        <v>56.11</v>
      </c>
      <c r="AN1417" s="5">
        <f t="shared" si="251"/>
        <v>0</v>
      </c>
      <c r="AO1417" s="30">
        <f t="shared" si="252"/>
        <v>0</v>
      </c>
      <c r="AP1417" s="30">
        <f t="shared" si="247"/>
        <v>0</v>
      </c>
      <c r="AQ1417" t="str">
        <f t="shared" si="248"/>
        <v>1978 - 1992</v>
      </c>
      <c r="AR1417" s="2">
        <f t="shared" si="249"/>
        <v>1978</v>
      </c>
      <c r="AS1417" s="2">
        <f t="shared" si="253"/>
        <v>-99</v>
      </c>
      <c r="AT1417" s="31" t="s">
        <v>50</v>
      </c>
      <c r="AU1417" s="31" t="s">
        <v>50</v>
      </c>
      <c r="AV1417" s="31" t="s">
        <v>141</v>
      </c>
      <c r="AW1417" s="31" t="s">
        <v>86</v>
      </c>
      <c r="AX1417" s="31" t="s">
        <v>12802</v>
      </c>
      <c r="AY1417" s="31" t="s">
        <v>68</v>
      </c>
      <c r="AZ1417" s="31" t="s">
        <v>152</v>
      </c>
      <c r="BA1417" s="31" t="s">
        <v>12531</v>
      </c>
      <c r="BB1417" s="31" t="s">
        <v>50</v>
      </c>
      <c r="BC1417" s="31" t="s">
        <v>50</v>
      </c>
      <c r="BD1417" s="31" t="s">
        <v>50</v>
      </c>
      <c r="BE1417" s="31" t="s">
        <v>50</v>
      </c>
      <c r="BF1417" s="31" t="s">
        <v>50</v>
      </c>
    </row>
    <row r="1418" spans="1:58" ht="45" x14ac:dyDescent="0.25">
      <c r="A1418" s="31" t="s">
        <v>2267</v>
      </c>
      <c r="B1418" s="31" t="s">
        <v>49</v>
      </c>
      <c r="C1418" s="32">
        <v>4</v>
      </c>
      <c r="D1418" s="31" t="s">
        <v>50</v>
      </c>
      <c r="E1418" s="31" t="s">
        <v>84</v>
      </c>
      <c r="F1418" s="31" t="s">
        <v>50</v>
      </c>
      <c r="G1418" s="31" t="s">
        <v>50</v>
      </c>
      <c r="H1418" s="31" t="s">
        <v>50</v>
      </c>
      <c r="I1418" s="31" t="s">
        <v>53</v>
      </c>
      <c r="J1418" s="31" t="s">
        <v>54</v>
      </c>
      <c r="K1418" s="31" t="s">
        <v>54</v>
      </c>
      <c r="L1418" s="31" t="s">
        <v>55</v>
      </c>
      <c r="M1418" s="31" t="s">
        <v>51</v>
      </c>
      <c r="N1418" s="31" t="s">
        <v>50</v>
      </c>
      <c r="O1418" s="31" t="s">
        <v>57</v>
      </c>
      <c r="P1418" s="31" t="s">
        <v>50</v>
      </c>
      <c r="Q1418" s="31" t="s">
        <v>50</v>
      </c>
      <c r="R1418" s="31" t="s">
        <v>86</v>
      </c>
      <c r="S1418" s="31" t="s">
        <v>59</v>
      </c>
      <c r="T1418" s="31" t="s">
        <v>60</v>
      </c>
      <c r="U1418" s="31" t="s">
        <v>60</v>
      </c>
      <c r="V1418" s="31" t="s">
        <v>60</v>
      </c>
      <c r="W1418" s="31" t="s">
        <v>50</v>
      </c>
      <c r="X1418" s="31" t="s">
        <v>50</v>
      </c>
      <c r="Y1418" s="31" t="s">
        <v>50</v>
      </c>
      <c r="Z1418" s="31" t="s">
        <v>62</v>
      </c>
      <c r="AA1418" s="31" t="s">
        <v>50</v>
      </c>
      <c r="AB1418" s="31" t="s">
        <v>50</v>
      </c>
      <c r="AC1418" s="31" t="s">
        <v>87</v>
      </c>
      <c r="AD1418" s="31" t="s">
        <v>72</v>
      </c>
      <c r="AE1418" s="2">
        <f t="shared" si="243"/>
        <v>27</v>
      </c>
      <c r="AF1418" s="31" t="s">
        <v>12532</v>
      </c>
      <c r="AG1418" s="31" t="s">
        <v>129</v>
      </c>
      <c r="AH1418" s="31" t="s">
        <v>152</v>
      </c>
      <c r="AI1418" s="31" t="s">
        <v>12503</v>
      </c>
      <c r="AJ1418" s="31">
        <f t="shared" si="244"/>
        <v>0</v>
      </c>
      <c r="AK1418" s="34">
        <f t="shared" si="245"/>
        <v>-99</v>
      </c>
      <c r="AL1418" s="30">
        <f t="shared" si="246"/>
        <v>-99</v>
      </c>
      <c r="AM1418" s="5">
        <f t="shared" si="250"/>
        <v>59.57</v>
      </c>
      <c r="AN1418" s="5">
        <f t="shared" si="251"/>
        <v>0</v>
      </c>
      <c r="AO1418" s="30">
        <f t="shared" si="252"/>
        <v>0</v>
      </c>
      <c r="AP1418" s="30">
        <f t="shared" si="247"/>
        <v>0</v>
      </c>
      <c r="AQ1418" t="str">
        <f t="shared" si="248"/>
        <v>2002 - 2005</v>
      </c>
      <c r="AR1418" s="2">
        <f t="shared" si="249"/>
        <v>2002</v>
      </c>
      <c r="AS1418" s="2">
        <f t="shared" si="253"/>
        <v>-99</v>
      </c>
      <c r="AT1418" s="31" t="s">
        <v>50</v>
      </c>
      <c r="AU1418" s="31" t="s">
        <v>50</v>
      </c>
      <c r="AV1418" s="31" t="s">
        <v>60</v>
      </c>
      <c r="AW1418" s="31" t="s">
        <v>50</v>
      </c>
      <c r="AX1418" s="31" t="s">
        <v>50</v>
      </c>
      <c r="AY1418" s="31" t="s">
        <v>50</v>
      </c>
      <c r="AZ1418" s="31" t="s">
        <v>50</v>
      </c>
      <c r="BA1418" s="31" t="s">
        <v>50</v>
      </c>
      <c r="BB1418" s="31" t="s">
        <v>50</v>
      </c>
      <c r="BC1418" s="31" t="s">
        <v>50</v>
      </c>
      <c r="BD1418" s="31" t="s">
        <v>50</v>
      </c>
      <c r="BE1418" s="31" t="s">
        <v>50</v>
      </c>
      <c r="BF1418" s="31" t="s">
        <v>50</v>
      </c>
    </row>
    <row r="1419" spans="1:58" ht="45" x14ac:dyDescent="0.25">
      <c r="A1419" s="31" t="s">
        <v>2822</v>
      </c>
      <c r="B1419" s="31" t="s">
        <v>49</v>
      </c>
      <c r="C1419" s="32">
        <v>7</v>
      </c>
      <c r="D1419" s="31" t="s">
        <v>50</v>
      </c>
      <c r="E1419" s="31" t="s">
        <v>71</v>
      </c>
      <c r="F1419" s="31" t="s">
        <v>96</v>
      </c>
      <c r="G1419" s="31" t="s">
        <v>50</v>
      </c>
      <c r="H1419" s="31" t="s">
        <v>50</v>
      </c>
      <c r="I1419" s="31" t="s">
        <v>53</v>
      </c>
      <c r="J1419" s="31" t="s">
        <v>54</v>
      </c>
      <c r="K1419" s="31" t="s">
        <v>54</v>
      </c>
      <c r="L1419" s="31" t="s">
        <v>128</v>
      </c>
      <c r="M1419" s="31" t="s">
        <v>51</v>
      </c>
      <c r="N1419" s="31" t="s">
        <v>50</v>
      </c>
      <c r="O1419" s="31" t="s">
        <v>50</v>
      </c>
      <c r="P1419" s="31" t="s">
        <v>50</v>
      </c>
      <c r="Q1419" s="31" t="s">
        <v>50</v>
      </c>
      <c r="R1419" s="31" t="s">
        <v>129</v>
      </c>
      <c r="S1419" s="31" t="s">
        <v>59</v>
      </c>
      <c r="T1419" s="31" t="s">
        <v>50</v>
      </c>
      <c r="U1419" s="31" t="s">
        <v>50</v>
      </c>
      <c r="V1419" s="31" t="s">
        <v>50</v>
      </c>
      <c r="W1419" s="31" t="s">
        <v>50</v>
      </c>
      <c r="X1419" s="31" t="s">
        <v>50</v>
      </c>
      <c r="Y1419" s="31" t="s">
        <v>50</v>
      </c>
      <c r="Z1419" s="31" t="s">
        <v>62</v>
      </c>
      <c r="AA1419" s="31" t="s">
        <v>50</v>
      </c>
      <c r="AB1419" s="31" t="s">
        <v>50</v>
      </c>
      <c r="AC1419" s="31" t="s">
        <v>87</v>
      </c>
      <c r="AD1419" s="31" t="s">
        <v>72</v>
      </c>
      <c r="AE1419" s="2">
        <f t="shared" si="243"/>
        <v>25.200000000000003</v>
      </c>
      <c r="AF1419" s="31" t="s">
        <v>12533</v>
      </c>
      <c r="AG1419" s="31" t="s">
        <v>129</v>
      </c>
      <c r="AH1419" s="31" t="s">
        <v>50</v>
      </c>
      <c r="AI1419" s="31" t="s">
        <v>50</v>
      </c>
      <c r="AJ1419" s="31">
        <f t="shared" si="244"/>
        <v>0</v>
      </c>
      <c r="AK1419" s="34">
        <f t="shared" si="245"/>
        <v>-99</v>
      </c>
      <c r="AL1419" s="30">
        <f t="shared" si="246"/>
        <v>-99</v>
      </c>
      <c r="AM1419" s="5">
        <f t="shared" si="250"/>
        <v>396.79</v>
      </c>
      <c r="AN1419" s="5">
        <f t="shared" si="251"/>
        <v>0</v>
      </c>
      <c r="AO1419" s="30">
        <f t="shared" si="252"/>
        <v>0</v>
      </c>
      <c r="AP1419" s="30">
        <f t="shared" si="247"/>
        <v>0</v>
      </c>
      <c r="AQ1419" t="str">
        <f t="shared" si="248"/>
        <v>1993 - 2001</v>
      </c>
      <c r="AR1419" s="2">
        <f t="shared" si="249"/>
        <v>2000</v>
      </c>
      <c r="AS1419" s="2">
        <f t="shared" si="253"/>
        <v>-99</v>
      </c>
      <c r="AT1419" s="31" t="s">
        <v>50</v>
      </c>
      <c r="AU1419" s="31" t="s">
        <v>50</v>
      </c>
      <c r="AV1419" s="31" t="s">
        <v>66</v>
      </c>
      <c r="AW1419" s="31" t="s">
        <v>57</v>
      </c>
      <c r="AX1419" s="31" t="s">
        <v>743</v>
      </c>
      <c r="AY1419" s="31" t="s">
        <v>68</v>
      </c>
      <c r="AZ1419" s="31" t="s">
        <v>152</v>
      </c>
      <c r="BA1419" s="31" t="s">
        <v>12803</v>
      </c>
      <c r="BB1419" s="31" t="s">
        <v>50</v>
      </c>
      <c r="BC1419" s="31" t="s">
        <v>50</v>
      </c>
      <c r="BD1419" s="31" t="s">
        <v>50</v>
      </c>
      <c r="BE1419" s="31" t="s">
        <v>50</v>
      </c>
      <c r="BF1419" s="31" t="s">
        <v>50</v>
      </c>
    </row>
    <row r="1420" spans="1:58" ht="45" x14ac:dyDescent="0.25">
      <c r="A1420" s="31" t="s">
        <v>912</v>
      </c>
      <c r="B1420" s="31" t="s">
        <v>49</v>
      </c>
      <c r="C1420" s="32">
        <v>2</v>
      </c>
      <c r="D1420" s="31" t="s">
        <v>50</v>
      </c>
      <c r="E1420" s="31" t="s">
        <v>85</v>
      </c>
      <c r="F1420" s="31" t="s">
        <v>70</v>
      </c>
      <c r="G1420" s="31" t="s">
        <v>194</v>
      </c>
      <c r="H1420" s="31" t="s">
        <v>92</v>
      </c>
      <c r="I1420" s="31" t="s">
        <v>97</v>
      </c>
      <c r="J1420" s="31" t="s">
        <v>54</v>
      </c>
      <c r="K1420" s="31" t="s">
        <v>54</v>
      </c>
      <c r="L1420" s="31" t="s">
        <v>55</v>
      </c>
      <c r="M1420" s="31" t="s">
        <v>567</v>
      </c>
      <c r="N1420" s="31" t="s">
        <v>60</v>
      </c>
      <c r="O1420" s="31" t="s">
        <v>57</v>
      </c>
      <c r="P1420" s="31" t="s">
        <v>50</v>
      </c>
      <c r="Q1420" s="31" t="s">
        <v>588</v>
      </c>
      <c r="R1420" s="31" t="s">
        <v>58</v>
      </c>
      <c r="S1420" s="31" t="s">
        <v>59</v>
      </c>
      <c r="T1420" s="31" t="s">
        <v>60</v>
      </c>
      <c r="U1420" s="31" t="s">
        <v>60</v>
      </c>
      <c r="V1420" s="31" t="s">
        <v>50</v>
      </c>
      <c r="W1420" s="31" t="s">
        <v>50</v>
      </c>
      <c r="X1420" s="31" t="s">
        <v>50</v>
      </c>
      <c r="Y1420" s="31" t="s">
        <v>61</v>
      </c>
      <c r="Z1420" s="31" t="s">
        <v>62</v>
      </c>
      <c r="AA1420" s="31" t="s">
        <v>50</v>
      </c>
      <c r="AB1420" s="31" t="s">
        <v>50</v>
      </c>
      <c r="AC1420" s="31" t="s">
        <v>87</v>
      </c>
      <c r="AD1420" s="31" t="s">
        <v>50</v>
      </c>
      <c r="AE1420" s="2">
        <f t="shared" si="243"/>
        <v>24</v>
      </c>
      <c r="AF1420" s="31" t="s">
        <v>51</v>
      </c>
      <c r="AG1420" s="31" t="s">
        <v>129</v>
      </c>
      <c r="AH1420" s="31" t="s">
        <v>152</v>
      </c>
      <c r="AI1420" s="31" t="s">
        <v>913</v>
      </c>
      <c r="AJ1420" s="31">
        <f t="shared" si="244"/>
        <v>24</v>
      </c>
      <c r="AK1420" s="34">
        <f t="shared" si="245"/>
        <v>6</v>
      </c>
      <c r="AL1420" s="30">
        <f t="shared" si="246"/>
        <v>-99</v>
      </c>
      <c r="AM1420" s="5">
        <f t="shared" si="250"/>
        <v>32.549999999999997</v>
      </c>
      <c r="AN1420" s="5">
        <f t="shared" si="251"/>
        <v>576</v>
      </c>
      <c r="AO1420" s="30">
        <f t="shared" si="252"/>
        <v>7488</v>
      </c>
      <c r="AP1420" s="30">
        <f t="shared" si="247"/>
        <v>7488</v>
      </c>
      <c r="AQ1420" t="str">
        <f t="shared" si="248"/>
        <v>2006 - 2009</v>
      </c>
      <c r="AR1420" s="2">
        <f t="shared" si="249"/>
        <v>2007</v>
      </c>
      <c r="AS1420" s="2">
        <f t="shared" si="253"/>
        <v>13</v>
      </c>
      <c r="AT1420" s="31" t="s">
        <v>50</v>
      </c>
      <c r="AU1420" s="31" t="s">
        <v>100</v>
      </c>
      <c r="AV1420" s="31" t="s">
        <v>66</v>
      </c>
      <c r="AW1420" s="31" t="s">
        <v>57</v>
      </c>
      <c r="AX1420" s="31" t="s">
        <v>463</v>
      </c>
      <c r="AY1420" s="31" t="s">
        <v>68</v>
      </c>
      <c r="AZ1420" s="31" t="s">
        <v>152</v>
      </c>
      <c r="BA1420" s="31" t="s">
        <v>913</v>
      </c>
      <c r="BB1420" s="31" t="s">
        <v>50</v>
      </c>
      <c r="BC1420" s="31" t="s">
        <v>50</v>
      </c>
      <c r="BD1420" s="31" t="s">
        <v>50</v>
      </c>
      <c r="BE1420" s="31" t="s">
        <v>50</v>
      </c>
      <c r="BF1420" s="31" t="s">
        <v>50</v>
      </c>
    </row>
    <row r="1421" spans="1:58" ht="45" x14ac:dyDescent="0.25">
      <c r="A1421" s="31" t="s">
        <v>912</v>
      </c>
      <c r="B1421" s="31" t="s">
        <v>49</v>
      </c>
      <c r="C1421" s="32">
        <v>5</v>
      </c>
      <c r="D1421" s="31" t="s">
        <v>50</v>
      </c>
      <c r="E1421" s="31" t="s">
        <v>85</v>
      </c>
      <c r="F1421" s="31" t="s">
        <v>70</v>
      </c>
      <c r="G1421" s="31" t="s">
        <v>194</v>
      </c>
      <c r="H1421" s="31" t="s">
        <v>92</v>
      </c>
      <c r="I1421" s="31" t="s">
        <v>86</v>
      </c>
      <c r="J1421" s="31" t="s">
        <v>54</v>
      </c>
      <c r="K1421" s="31" t="s">
        <v>54</v>
      </c>
      <c r="L1421" s="31" t="s">
        <v>55</v>
      </c>
      <c r="M1421" s="31" t="s">
        <v>51</v>
      </c>
      <c r="N1421" s="31" t="s">
        <v>60</v>
      </c>
      <c r="O1421" s="31" t="s">
        <v>57</v>
      </c>
      <c r="P1421" s="31" t="s">
        <v>50</v>
      </c>
      <c r="Q1421" s="31" t="s">
        <v>588</v>
      </c>
      <c r="R1421" s="31" t="s">
        <v>58</v>
      </c>
      <c r="S1421" s="31" t="s">
        <v>59</v>
      </c>
      <c r="T1421" s="31" t="s">
        <v>60</v>
      </c>
      <c r="U1421" s="31" t="s">
        <v>60</v>
      </c>
      <c r="V1421" s="31" t="s">
        <v>50</v>
      </c>
      <c r="W1421" s="31" t="s">
        <v>50</v>
      </c>
      <c r="X1421" s="31" t="s">
        <v>50</v>
      </c>
      <c r="Y1421" s="31" t="s">
        <v>61</v>
      </c>
      <c r="Z1421" s="31" t="s">
        <v>62</v>
      </c>
      <c r="AA1421" s="31" t="s">
        <v>50</v>
      </c>
      <c r="AB1421" s="31" t="s">
        <v>50</v>
      </c>
      <c r="AC1421" s="31" t="s">
        <v>87</v>
      </c>
      <c r="AD1421" s="31" t="s">
        <v>50</v>
      </c>
      <c r="AE1421" s="2">
        <f t="shared" si="243"/>
        <v>24</v>
      </c>
      <c r="AF1421" s="31" t="s">
        <v>51</v>
      </c>
      <c r="AG1421" s="31" t="s">
        <v>129</v>
      </c>
      <c r="AH1421" s="31" t="s">
        <v>152</v>
      </c>
      <c r="AI1421" s="31" t="s">
        <v>914</v>
      </c>
      <c r="AJ1421" s="31">
        <f t="shared" si="244"/>
        <v>2</v>
      </c>
      <c r="AK1421" s="34">
        <f t="shared" si="245"/>
        <v>6</v>
      </c>
      <c r="AL1421" s="30">
        <f t="shared" si="246"/>
        <v>-99</v>
      </c>
      <c r="AM1421" s="5">
        <f t="shared" si="250"/>
        <v>32.549999999999997</v>
      </c>
      <c r="AN1421" s="5">
        <f t="shared" si="251"/>
        <v>48</v>
      </c>
      <c r="AO1421" s="30">
        <f t="shared" si="252"/>
        <v>624</v>
      </c>
      <c r="AP1421" s="30">
        <f t="shared" si="247"/>
        <v>624</v>
      </c>
      <c r="AQ1421" t="str">
        <f t="shared" si="248"/>
        <v>2006 - 2009</v>
      </c>
      <c r="AR1421" s="2">
        <f t="shared" si="249"/>
        <v>2007</v>
      </c>
      <c r="AS1421" s="2">
        <f t="shared" si="253"/>
        <v>13</v>
      </c>
      <c r="AT1421" s="31" t="s">
        <v>50</v>
      </c>
      <c r="AU1421" s="31" t="s">
        <v>100</v>
      </c>
      <c r="AV1421" s="31" t="s">
        <v>66</v>
      </c>
      <c r="AW1421" s="31" t="s">
        <v>57</v>
      </c>
      <c r="AX1421" s="31" t="s">
        <v>463</v>
      </c>
      <c r="AY1421" s="31" t="s">
        <v>68</v>
      </c>
      <c r="AZ1421" s="31" t="s">
        <v>152</v>
      </c>
      <c r="BA1421" s="31" t="s">
        <v>914</v>
      </c>
      <c r="BB1421" s="31" t="s">
        <v>50</v>
      </c>
      <c r="BC1421" s="31" t="s">
        <v>50</v>
      </c>
      <c r="BD1421" s="31" t="s">
        <v>50</v>
      </c>
      <c r="BE1421" s="31" t="s">
        <v>50</v>
      </c>
      <c r="BF1421" s="31" t="s">
        <v>50</v>
      </c>
    </row>
    <row r="1422" spans="1:58" ht="45" x14ac:dyDescent="0.25">
      <c r="A1422" s="31" t="s">
        <v>1568</v>
      </c>
      <c r="B1422" s="31" t="s">
        <v>49</v>
      </c>
      <c r="C1422" s="32">
        <v>2</v>
      </c>
      <c r="D1422" s="31" t="s">
        <v>50</v>
      </c>
      <c r="E1422" s="31" t="s">
        <v>70</v>
      </c>
      <c r="F1422" s="31" t="s">
        <v>50</v>
      </c>
      <c r="G1422" s="31" t="s">
        <v>50</v>
      </c>
      <c r="H1422" s="31" t="s">
        <v>50</v>
      </c>
      <c r="I1422" s="31" t="s">
        <v>97</v>
      </c>
      <c r="J1422" s="31" t="s">
        <v>54</v>
      </c>
      <c r="K1422" s="31" t="s">
        <v>54</v>
      </c>
      <c r="L1422" s="31" t="s">
        <v>55</v>
      </c>
      <c r="M1422" s="31" t="s">
        <v>52</v>
      </c>
      <c r="N1422" s="31" t="s">
        <v>50</v>
      </c>
      <c r="O1422" s="31" t="s">
        <v>57</v>
      </c>
      <c r="P1422" s="31" t="s">
        <v>50</v>
      </c>
      <c r="Q1422" s="31" t="s">
        <v>300</v>
      </c>
      <c r="R1422" s="31" t="s">
        <v>58</v>
      </c>
      <c r="S1422" s="31" t="s">
        <v>53</v>
      </c>
      <c r="T1422" s="31" t="s">
        <v>60</v>
      </c>
      <c r="U1422" s="31" t="s">
        <v>60</v>
      </c>
      <c r="V1422" s="31" t="s">
        <v>60</v>
      </c>
      <c r="W1422" s="31" t="s">
        <v>50</v>
      </c>
      <c r="X1422" s="31" t="s">
        <v>50</v>
      </c>
      <c r="Y1422" s="31" t="s">
        <v>50</v>
      </c>
      <c r="Z1422" s="31" t="s">
        <v>86</v>
      </c>
      <c r="AA1422" s="31" t="s">
        <v>50</v>
      </c>
      <c r="AB1422" s="31" t="s">
        <v>50</v>
      </c>
      <c r="AC1422" s="31" t="s">
        <v>50</v>
      </c>
      <c r="AD1422" s="31" t="s">
        <v>50</v>
      </c>
      <c r="AE1422" s="2">
        <f t="shared" si="243"/>
        <v>24</v>
      </c>
      <c r="AF1422" s="31" t="s">
        <v>51</v>
      </c>
      <c r="AG1422" s="31" t="s">
        <v>129</v>
      </c>
      <c r="AH1422" s="31" t="s">
        <v>12534</v>
      </c>
      <c r="AI1422" s="31" t="s">
        <v>50</v>
      </c>
      <c r="AJ1422" s="31">
        <f t="shared" si="244"/>
        <v>0</v>
      </c>
      <c r="AK1422" s="34">
        <f t="shared" si="245"/>
        <v>-99</v>
      </c>
      <c r="AL1422" s="30">
        <f t="shared" si="246"/>
        <v>-99</v>
      </c>
      <c r="AM1422" s="5">
        <f t="shared" si="250"/>
        <v>0</v>
      </c>
      <c r="AN1422" s="5">
        <f t="shared" si="251"/>
        <v>0</v>
      </c>
      <c r="AO1422" s="30">
        <f t="shared" si="252"/>
        <v>0</v>
      </c>
      <c r="AP1422" s="30">
        <f t="shared" si="247"/>
        <v>0</v>
      </c>
      <c r="AQ1422" t="str">
        <f t="shared" si="248"/>
        <v>Before 1978</v>
      </c>
      <c r="AR1422" s="2">
        <f t="shared" si="249"/>
        <v>1950</v>
      </c>
      <c r="AS1422" s="2">
        <f t="shared" si="253"/>
        <v>-99</v>
      </c>
      <c r="AT1422" s="31" t="s">
        <v>50</v>
      </c>
      <c r="AU1422" s="31" t="s">
        <v>50</v>
      </c>
      <c r="AV1422" s="31" t="s">
        <v>60</v>
      </c>
      <c r="AW1422" s="31" t="s">
        <v>50</v>
      </c>
      <c r="AX1422" s="31" t="s">
        <v>50</v>
      </c>
      <c r="AY1422" s="31" t="s">
        <v>50</v>
      </c>
      <c r="AZ1422" s="31" t="s">
        <v>50</v>
      </c>
      <c r="BA1422" s="31" t="s">
        <v>50</v>
      </c>
      <c r="BB1422" s="31" t="s">
        <v>50</v>
      </c>
      <c r="BC1422" s="31" t="s">
        <v>50</v>
      </c>
      <c r="BD1422" s="31" t="s">
        <v>50</v>
      </c>
      <c r="BE1422" s="31" t="s">
        <v>50</v>
      </c>
      <c r="BF1422" s="31" t="s">
        <v>50</v>
      </c>
    </row>
    <row r="1423" spans="1:58" ht="45" x14ac:dyDescent="0.25">
      <c r="A1423" s="31" t="s">
        <v>1568</v>
      </c>
      <c r="B1423" s="31" t="s">
        <v>49</v>
      </c>
      <c r="C1423" s="32">
        <v>4</v>
      </c>
      <c r="D1423" s="31" t="s">
        <v>50</v>
      </c>
      <c r="E1423" s="31" t="s">
        <v>70</v>
      </c>
      <c r="F1423" s="31" t="s">
        <v>50</v>
      </c>
      <c r="G1423" s="31" t="s">
        <v>50</v>
      </c>
      <c r="H1423" s="31" t="s">
        <v>50</v>
      </c>
      <c r="I1423" s="31" t="s">
        <v>97</v>
      </c>
      <c r="J1423" s="31" t="s">
        <v>54</v>
      </c>
      <c r="K1423" s="31" t="s">
        <v>54</v>
      </c>
      <c r="L1423" s="31" t="s">
        <v>55</v>
      </c>
      <c r="M1423" s="31" t="s">
        <v>52</v>
      </c>
      <c r="N1423" s="31" t="s">
        <v>50</v>
      </c>
      <c r="O1423" s="31" t="s">
        <v>57</v>
      </c>
      <c r="P1423" s="31" t="s">
        <v>50</v>
      </c>
      <c r="Q1423" s="31" t="s">
        <v>498</v>
      </c>
      <c r="R1423" s="31" t="s">
        <v>58</v>
      </c>
      <c r="S1423" s="31" t="s">
        <v>53</v>
      </c>
      <c r="T1423" s="31" t="s">
        <v>60</v>
      </c>
      <c r="U1423" s="31" t="s">
        <v>60</v>
      </c>
      <c r="V1423" s="31" t="s">
        <v>60</v>
      </c>
      <c r="W1423" s="31" t="s">
        <v>50</v>
      </c>
      <c r="X1423" s="31" t="s">
        <v>50</v>
      </c>
      <c r="Y1423" s="31" t="s">
        <v>50</v>
      </c>
      <c r="Z1423" s="31" t="s">
        <v>86</v>
      </c>
      <c r="AA1423" s="31" t="s">
        <v>50</v>
      </c>
      <c r="AB1423" s="31" t="s">
        <v>50</v>
      </c>
      <c r="AC1423" s="31" t="s">
        <v>50</v>
      </c>
      <c r="AD1423" s="31" t="s">
        <v>50</v>
      </c>
      <c r="AE1423" s="2">
        <f t="shared" si="243"/>
        <v>24</v>
      </c>
      <c r="AF1423" s="31" t="s">
        <v>51</v>
      </c>
      <c r="AG1423" s="31" t="s">
        <v>129</v>
      </c>
      <c r="AH1423" s="31" t="s">
        <v>12248</v>
      </c>
      <c r="AI1423" s="31" t="s">
        <v>12535</v>
      </c>
      <c r="AJ1423" s="31">
        <f t="shared" si="244"/>
        <v>0</v>
      </c>
      <c r="AK1423" s="34">
        <f t="shared" si="245"/>
        <v>-99</v>
      </c>
      <c r="AL1423" s="30">
        <f t="shared" si="246"/>
        <v>-99</v>
      </c>
      <c r="AM1423" s="5">
        <f t="shared" si="250"/>
        <v>0</v>
      </c>
      <c r="AN1423" s="5">
        <f t="shared" si="251"/>
        <v>0</v>
      </c>
      <c r="AO1423" s="30">
        <f t="shared" si="252"/>
        <v>0</v>
      </c>
      <c r="AP1423" s="30">
        <f t="shared" si="247"/>
        <v>0</v>
      </c>
      <c r="AQ1423" t="str">
        <f t="shared" si="248"/>
        <v>Before 1978</v>
      </c>
      <c r="AR1423" s="2">
        <f t="shared" si="249"/>
        <v>1950</v>
      </c>
      <c r="AS1423" s="2">
        <f t="shared" si="253"/>
        <v>-99</v>
      </c>
      <c r="AT1423" s="31" t="s">
        <v>50</v>
      </c>
      <c r="AU1423" s="31" t="s">
        <v>50</v>
      </c>
      <c r="AV1423" s="31" t="s">
        <v>60</v>
      </c>
      <c r="AW1423" s="31" t="s">
        <v>50</v>
      </c>
      <c r="AX1423" s="31" t="s">
        <v>50</v>
      </c>
      <c r="AY1423" s="31" t="s">
        <v>50</v>
      </c>
      <c r="AZ1423" s="31" t="s">
        <v>50</v>
      </c>
      <c r="BA1423" s="31" t="s">
        <v>50</v>
      </c>
      <c r="BB1423" s="31" t="s">
        <v>50</v>
      </c>
      <c r="BC1423" s="31" t="s">
        <v>50</v>
      </c>
      <c r="BD1423" s="31" t="s">
        <v>50</v>
      </c>
      <c r="BE1423" s="31" t="s">
        <v>50</v>
      </c>
      <c r="BF1423" s="31" t="s">
        <v>50</v>
      </c>
    </row>
    <row r="1424" spans="1:58" ht="45" x14ac:dyDescent="0.25">
      <c r="A1424" s="31" t="s">
        <v>1758</v>
      </c>
      <c r="B1424" s="31" t="s">
        <v>49</v>
      </c>
      <c r="C1424" s="32">
        <v>3</v>
      </c>
      <c r="D1424" s="31" t="s">
        <v>50</v>
      </c>
      <c r="E1424" s="31" t="s">
        <v>52</v>
      </c>
      <c r="F1424" s="31" t="s">
        <v>50</v>
      </c>
      <c r="G1424" s="31" t="s">
        <v>50</v>
      </c>
      <c r="H1424" s="31" t="s">
        <v>50</v>
      </c>
      <c r="I1424" s="31" t="s">
        <v>53</v>
      </c>
      <c r="J1424" s="31" t="s">
        <v>54</v>
      </c>
      <c r="K1424" s="31" t="s">
        <v>54</v>
      </c>
      <c r="L1424" s="31" t="s">
        <v>55</v>
      </c>
      <c r="M1424" s="31" t="s">
        <v>84</v>
      </c>
      <c r="N1424" s="31" t="s">
        <v>50</v>
      </c>
      <c r="O1424" s="31" t="s">
        <v>66</v>
      </c>
      <c r="P1424" s="31" t="s">
        <v>50</v>
      </c>
      <c r="Q1424" s="31" t="s">
        <v>11644</v>
      </c>
      <c r="R1424" s="31" t="s">
        <v>58</v>
      </c>
      <c r="S1424" s="31" t="s">
        <v>53</v>
      </c>
      <c r="T1424" s="31" t="s">
        <v>60</v>
      </c>
      <c r="U1424" s="31" t="s">
        <v>60</v>
      </c>
      <c r="V1424" s="31" t="s">
        <v>60</v>
      </c>
      <c r="W1424" s="31" t="s">
        <v>50</v>
      </c>
      <c r="X1424" s="31" t="s">
        <v>50</v>
      </c>
      <c r="Y1424" s="31" t="s">
        <v>60</v>
      </c>
      <c r="Z1424" s="31" t="s">
        <v>86</v>
      </c>
      <c r="AA1424" s="31" t="s">
        <v>50</v>
      </c>
      <c r="AB1424" s="31" t="s">
        <v>50</v>
      </c>
      <c r="AC1424" s="31" t="s">
        <v>50</v>
      </c>
      <c r="AD1424" s="31" t="s">
        <v>50</v>
      </c>
      <c r="AE1424" s="2">
        <f t="shared" si="243"/>
        <v>24</v>
      </c>
      <c r="AF1424" s="31" t="s">
        <v>51</v>
      </c>
      <c r="AG1424" s="31" t="s">
        <v>129</v>
      </c>
      <c r="AH1424" s="31" t="s">
        <v>12536</v>
      </c>
      <c r="AI1424" s="31" t="s">
        <v>12537</v>
      </c>
      <c r="AJ1424" s="31">
        <f t="shared" si="244"/>
        <v>0</v>
      </c>
      <c r="AK1424" s="34">
        <f t="shared" si="245"/>
        <v>-99</v>
      </c>
      <c r="AL1424" s="30">
        <f t="shared" si="246"/>
        <v>-99</v>
      </c>
      <c r="AM1424" s="5">
        <f t="shared" si="250"/>
        <v>508.84</v>
      </c>
      <c r="AN1424" s="5">
        <f t="shared" si="251"/>
        <v>0</v>
      </c>
      <c r="AO1424" s="30">
        <f t="shared" si="252"/>
        <v>0</v>
      </c>
      <c r="AP1424" s="30">
        <f t="shared" si="247"/>
        <v>0</v>
      </c>
      <c r="AQ1424" t="str">
        <f t="shared" si="248"/>
        <v>1978 - 1992</v>
      </c>
      <c r="AR1424" s="2">
        <f t="shared" si="249"/>
        <v>1980</v>
      </c>
      <c r="AS1424" s="2">
        <f t="shared" si="253"/>
        <v>-99</v>
      </c>
      <c r="AT1424" s="31" t="s">
        <v>50</v>
      </c>
      <c r="AU1424" s="31" t="s">
        <v>50</v>
      </c>
      <c r="AV1424" s="31" t="s">
        <v>60</v>
      </c>
      <c r="AW1424" s="31" t="s">
        <v>50</v>
      </c>
      <c r="AX1424" s="31" t="s">
        <v>50</v>
      </c>
      <c r="AY1424" s="31" t="s">
        <v>50</v>
      </c>
      <c r="AZ1424" s="31" t="s">
        <v>50</v>
      </c>
      <c r="BA1424" s="31" t="s">
        <v>50</v>
      </c>
      <c r="BB1424" s="31" t="s">
        <v>50</v>
      </c>
      <c r="BC1424" s="31" t="s">
        <v>50</v>
      </c>
      <c r="BD1424" s="31" t="s">
        <v>50</v>
      </c>
      <c r="BE1424" s="31" t="s">
        <v>50</v>
      </c>
      <c r="BF1424" s="31" t="s">
        <v>50</v>
      </c>
    </row>
    <row r="1425" spans="1:58" ht="45" x14ac:dyDescent="0.25">
      <c r="A1425" s="31" t="s">
        <v>1763</v>
      </c>
      <c r="B1425" s="31" t="s">
        <v>49</v>
      </c>
      <c r="C1425" s="32">
        <v>1</v>
      </c>
      <c r="D1425" s="31" t="s">
        <v>50</v>
      </c>
      <c r="E1425" s="31" t="s">
        <v>84</v>
      </c>
      <c r="F1425" s="31" t="s">
        <v>50</v>
      </c>
      <c r="G1425" s="31" t="s">
        <v>50</v>
      </c>
      <c r="H1425" s="31" t="s">
        <v>50</v>
      </c>
      <c r="I1425" s="31" t="s">
        <v>53</v>
      </c>
      <c r="J1425" s="31" t="s">
        <v>60</v>
      </c>
      <c r="K1425" s="31" t="s">
        <v>60</v>
      </c>
      <c r="L1425" s="31" t="s">
        <v>55</v>
      </c>
      <c r="M1425" s="31" t="s">
        <v>72</v>
      </c>
      <c r="N1425" s="31" t="s">
        <v>50</v>
      </c>
      <c r="O1425" s="31" t="s">
        <v>74</v>
      </c>
      <c r="P1425" s="31" t="s">
        <v>50</v>
      </c>
      <c r="Q1425" s="31" t="s">
        <v>11646</v>
      </c>
      <c r="R1425" s="31" t="s">
        <v>58</v>
      </c>
      <c r="S1425" s="31" t="s">
        <v>53</v>
      </c>
      <c r="T1425" s="31" t="s">
        <v>60</v>
      </c>
      <c r="U1425" s="31" t="s">
        <v>60</v>
      </c>
      <c r="V1425" s="31" t="s">
        <v>50</v>
      </c>
      <c r="W1425" s="31" t="s">
        <v>50</v>
      </c>
      <c r="X1425" s="31" t="s">
        <v>50</v>
      </c>
      <c r="Y1425" s="31" t="s">
        <v>50</v>
      </c>
      <c r="Z1425" s="31" t="s">
        <v>86</v>
      </c>
      <c r="AA1425" s="31" t="s">
        <v>50</v>
      </c>
      <c r="AB1425" s="31" t="s">
        <v>50</v>
      </c>
      <c r="AC1425" s="31" t="s">
        <v>50</v>
      </c>
      <c r="AD1425" s="31" t="s">
        <v>50</v>
      </c>
      <c r="AE1425" s="2">
        <f t="shared" si="243"/>
        <v>24</v>
      </c>
      <c r="AF1425" s="31" t="s">
        <v>51</v>
      </c>
      <c r="AG1425" s="31" t="s">
        <v>129</v>
      </c>
      <c r="AH1425" s="31" t="s">
        <v>50</v>
      </c>
      <c r="AI1425" s="31" t="s">
        <v>50</v>
      </c>
      <c r="AJ1425" s="31">
        <f t="shared" si="244"/>
        <v>0</v>
      </c>
      <c r="AK1425" s="34">
        <f t="shared" si="245"/>
        <v>-99</v>
      </c>
      <c r="AL1425" s="30">
        <f t="shared" si="246"/>
        <v>-99</v>
      </c>
      <c r="AM1425" s="5">
        <f t="shared" si="250"/>
        <v>644.57000000000005</v>
      </c>
      <c r="AN1425" s="5">
        <f t="shared" si="251"/>
        <v>0</v>
      </c>
      <c r="AO1425" s="30">
        <f t="shared" si="252"/>
        <v>0</v>
      </c>
      <c r="AP1425" s="30">
        <f t="shared" si="247"/>
        <v>0</v>
      </c>
      <c r="AQ1425" t="str">
        <f t="shared" si="248"/>
        <v>Before 1978</v>
      </c>
      <c r="AR1425" s="2">
        <f t="shared" si="249"/>
        <v>1965</v>
      </c>
      <c r="AS1425" s="2">
        <f t="shared" si="253"/>
        <v>-99</v>
      </c>
      <c r="AT1425" s="31" t="s">
        <v>50</v>
      </c>
      <c r="AU1425" s="31" t="s">
        <v>50</v>
      </c>
      <c r="AV1425" s="31" t="s">
        <v>60</v>
      </c>
      <c r="AW1425" s="31" t="s">
        <v>50</v>
      </c>
      <c r="AX1425" s="31" t="s">
        <v>50</v>
      </c>
      <c r="AY1425" s="31" t="s">
        <v>50</v>
      </c>
      <c r="AZ1425" s="31" t="s">
        <v>50</v>
      </c>
      <c r="BA1425" s="31" t="s">
        <v>50</v>
      </c>
      <c r="BB1425" s="31" t="s">
        <v>50</v>
      </c>
      <c r="BC1425" s="31" t="s">
        <v>50</v>
      </c>
      <c r="BD1425" s="31" t="s">
        <v>50</v>
      </c>
      <c r="BE1425" s="31" t="s">
        <v>50</v>
      </c>
      <c r="BF1425" s="31" t="s">
        <v>50</v>
      </c>
    </row>
    <row r="1426" spans="1:58" ht="45" x14ac:dyDescent="0.25">
      <c r="A1426" s="31" t="s">
        <v>933</v>
      </c>
      <c r="B1426" s="31" t="s">
        <v>49</v>
      </c>
      <c r="C1426" s="32">
        <v>3</v>
      </c>
      <c r="D1426" s="31" t="s">
        <v>50</v>
      </c>
      <c r="E1426" s="31" t="s">
        <v>72</v>
      </c>
      <c r="F1426" s="31" t="s">
        <v>51</v>
      </c>
      <c r="G1426" s="31" t="s">
        <v>50</v>
      </c>
      <c r="H1426" s="31" t="s">
        <v>50</v>
      </c>
      <c r="I1426" s="31" t="s">
        <v>53</v>
      </c>
      <c r="J1426" s="31" t="s">
        <v>54</v>
      </c>
      <c r="K1426" s="31" t="s">
        <v>54</v>
      </c>
      <c r="L1426" s="31" t="s">
        <v>55</v>
      </c>
      <c r="M1426" s="31" t="s">
        <v>51</v>
      </c>
      <c r="N1426" s="31" t="s">
        <v>50</v>
      </c>
      <c r="O1426" s="31" t="s">
        <v>66</v>
      </c>
      <c r="P1426" s="31" t="s">
        <v>50</v>
      </c>
      <c r="Q1426" s="31" t="s">
        <v>50</v>
      </c>
      <c r="R1426" s="31" t="s">
        <v>58</v>
      </c>
      <c r="S1426" s="31" t="s">
        <v>58</v>
      </c>
      <c r="T1426" s="31" t="s">
        <v>60</v>
      </c>
      <c r="U1426" s="31" t="s">
        <v>60</v>
      </c>
      <c r="V1426" s="31" t="s">
        <v>66</v>
      </c>
      <c r="W1426" s="31" t="s">
        <v>50</v>
      </c>
      <c r="X1426" s="31" t="s">
        <v>50</v>
      </c>
      <c r="Y1426" s="31" t="s">
        <v>50</v>
      </c>
      <c r="Z1426" s="31" t="s">
        <v>62</v>
      </c>
      <c r="AA1426" s="31" t="s">
        <v>50</v>
      </c>
      <c r="AB1426" s="31" t="s">
        <v>50</v>
      </c>
      <c r="AC1426" s="31" t="s">
        <v>87</v>
      </c>
      <c r="AD1426" s="31" t="s">
        <v>72</v>
      </c>
      <c r="AE1426" s="2">
        <f t="shared" si="243"/>
        <v>24</v>
      </c>
      <c r="AF1426" s="31" t="s">
        <v>51</v>
      </c>
      <c r="AG1426" s="31" t="s">
        <v>129</v>
      </c>
      <c r="AH1426" s="31" t="s">
        <v>136</v>
      </c>
      <c r="AI1426" s="31" t="s">
        <v>12538</v>
      </c>
      <c r="AJ1426" s="31">
        <f t="shared" si="244"/>
        <v>0</v>
      </c>
      <c r="AK1426" s="34">
        <f t="shared" si="245"/>
        <v>-99</v>
      </c>
      <c r="AL1426" s="30">
        <f t="shared" si="246"/>
        <v>-99</v>
      </c>
      <c r="AM1426" s="5">
        <f t="shared" si="250"/>
        <v>132.84</v>
      </c>
      <c r="AN1426" s="5">
        <f t="shared" si="251"/>
        <v>0</v>
      </c>
      <c r="AO1426" s="30">
        <f t="shared" si="252"/>
        <v>0</v>
      </c>
      <c r="AP1426" s="30">
        <f t="shared" si="247"/>
        <v>0</v>
      </c>
      <c r="AQ1426" t="str">
        <f t="shared" si="248"/>
        <v>Before 1978</v>
      </c>
      <c r="AR1426" s="2">
        <f t="shared" si="249"/>
        <v>1975</v>
      </c>
      <c r="AS1426" s="2">
        <f t="shared" si="253"/>
        <v>-99</v>
      </c>
      <c r="AT1426" s="31" t="s">
        <v>50</v>
      </c>
      <c r="AU1426" s="31" t="s">
        <v>50</v>
      </c>
      <c r="AV1426" s="31" t="s">
        <v>66</v>
      </c>
      <c r="AW1426" s="31" t="s">
        <v>57</v>
      </c>
      <c r="AX1426" s="31" t="s">
        <v>267</v>
      </c>
      <c r="AY1426" s="31" t="s">
        <v>68</v>
      </c>
      <c r="AZ1426" s="31" t="s">
        <v>136</v>
      </c>
      <c r="BA1426" s="31" t="s">
        <v>12538</v>
      </c>
      <c r="BB1426" s="31" t="s">
        <v>318</v>
      </c>
      <c r="BC1426" s="31" t="s">
        <v>129</v>
      </c>
      <c r="BD1426" s="31" t="s">
        <v>50</v>
      </c>
      <c r="BE1426" s="31" t="s">
        <v>50</v>
      </c>
      <c r="BF1426" s="31" t="s">
        <v>50</v>
      </c>
    </row>
    <row r="1427" spans="1:58" ht="45" x14ac:dyDescent="0.25">
      <c r="A1427" s="31" t="s">
        <v>1911</v>
      </c>
      <c r="B1427" s="31" t="s">
        <v>49</v>
      </c>
      <c r="C1427" s="32">
        <v>3</v>
      </c>
      <c r="D1427" s="31" t="s">
        <v>50</v>
      </c>
      <c r="E1427" s="31" t="s">
        <v>52</v>
      </c>
      <c r="F1427" s="31" t="s">
        <v>84</v>
      </c>
      <c r="G1427" s="31" t="s">
        <v>50</v>
      </c>
      <c r="H1427" s="31" t="s">
        <v>50</v>
      </c>
      <c r="I1427" s="31" t="s">
        <v>97</v>
      </c>
      <c r="J1427" s="31" t="s">
        <v>54</v>
      </c>
      <c r="K1427" s="31" t="s">
        <v>54</v>
      </c>
      <c r="L1427" s="31" t="s">
        <v>55</v>
      </c>
      <c r="M1427" s="31" t="s">
        <v>51</v>
      </c>
      <c r="N1427" s="31" t="s">
        <v>50</v>
      </c>
      <c r="O1427" s="31" t="s">
        <v>66</v>
      </c>
      <c r="P1427" s="31" t="s">
        <v>50</v>
      </c>
      <c r="Q1427" s="31" t="s">
        <v>50</v>
      </c>
      <c r="R1427" s="31" t="s">
        <v>74</v>
      </c>
      <c r="S1427" s="31" t="s">
        <v>58</v>
      </c>
      <c r="T1427" s="31" t="s">
        <v>60</v>
      </c>
      <c r="U1427" s="31" t="s">
        <v>60</v>
      </c>
      <c r="V1427" s="31" t="s">
        <v>60</v>
      </c>
      <c r="W1427" s="31" t="s">
        <v>50</v>
      </c>
      <c r="X1427" s="31" t="s">
        <v>50</v>
      </c>
      <c r="Y1427" s="31" t="s">
        <v>50</v>
      </c>
      <c r="Z1427" s="31" t="s">
        <v>62</v>
      </c>
      <c r="AA1427" s="31" t="s">
        <v>50</v>
      </c>
      <c r="AB1427" s="31" t="s">
        <v>50</v>
      </c>
      <c r="AC1427" s="31" t="s">
        <v>87</v>
      </c>
      <c r="AD1427" s="31" t="s">
        <v>72</v>
      </c>
      <c r="AE1427" s="2">
        <f t="shared" si="243"/>
        <v>24</v>
      </c>
      <c r="AF1427" s="31" t="s">
        <v>51</v>
      </c>
      <c r="AG1427" s="31" t="s">
        <v>129</v>
      </c>
      <c r="AH1427" s="31" t="s">
        <v>377</v>
      </c>
      <c r="AI1427" s="31" t="s">
        <v>12539</v>
      </c>
      <c r="AJ1427" s="31">
        <f t="shared" si="244"/>
        <v>0</v>
      </c>
      <c r="AK1427" s="34">
        <f t="shared" si="245"/>
        <v>-99</v>
      </c>
      <c r="AL1427" s="30">
        <f t="shared" si="246"/>
        <v>-99</v>
      </c>
      <c r="AM1427" s="5">
        <f t="shared" si="250"/>
        <v>737.16</v>
      </c>
      <c r="AN1427" s="5">
        <f t="shared" si="251"/>
        <v>0</v>
      </c>
      <c r="AO1427" s="30">
        <f t="shared" si="252"/>
        <v>0</v>
      </c>
      <c r="AP1427" s="30">
        <f t="shared" si="247"/>
        <v>0</v>
      </c>
      <c r="AQ1427" t="str">
        <f t="shared" si="248"/>
        <v>1993 - 2001</v>
      </c>
      <c r="AR1427" s="2">
        <f t="shared" si="249"/>
        <v>2000</v>
      </c>
      <c r="AS1427" s="2">
        <f t="shared" si="253"/>
        <v>-99</v>
      </c>
      <c r="AT1427" s="31" t="s">
        <v>50</v>
      </c>
      <c r="AU1427" s="31" t="s">
        <v>50</v>
      </c>
      <c r="AV1427" s="31" t="s">
        <v>141</v>
      </c>
      <c r="AW1427" s="31" t="s">
        <v>86</v>
      </c>
      <c r="AX1427" s="31" t="s">
        <v>12763</v>
      </c>
      <c r="AY1427" s="31" t="s">
        <v>179</v>
      </c>
      <c r="AZ1427" s="31" t="s">
        <v>50</v>
      </c>
      <c r="BA1427" s="31" t="s">
        <v>50</v>
      </c>
      <c r="BB1427" s="31" t="s">
        <v>50</v>
      </c>
      <c r="BC1427" s="31" t="s">
        <v>50</v>
      </c>
      <c r="BD1427" s="31" t="s">
        <v>50</v>
      </c>
      <c r="BE1427" s="31" t="s">
        <v>50</v>
      </c>
      <c r="BF1427" s="31" t="s">
        <v>50</v>
      </c>
    </row>
    <row r="1428" spans="1:58" ht="45" x14ac:dyDescent="0.25">
      <c r="A1428" s="31" t="s">
        <v>1917</v>
      </c>
      <c r="B1428" s="31" t="s">
        <v>49</v>
      </c>
      <c r="C1428" s="32">
        <v>12</v>
      </c>
      <c r="D1428" s="31" t="s">
        <v>50</v>
      </c>
      <c r="E1428" s="31" t="s">
        <v>72</v>
      </c>
      <c r="F1428" s="31" t="s">
        <v>51</v>
      </c>
      <c r="G1428" s="31" t="s">
        <v>50</v>
      </c>
      <c r="H1428" s="31" t="s">
        <v>50</v>
      </c>
      <c r="I1428" s="31" t="s">
        <v>53</v>
      </c>
      <c r="J1428" s="31" t="s">
        <v>54</v>
      </c>
      <c r="K1428" s="31" t="s">
        <v>54</v>
      </c>
      <c r="L1428" s="31" t="s">
        <v>55</v>
      </c>
      <c r="M1428" s="31" t="s">
        <v>51</v>
      </c>
      <c r="N1428" s="31" t="s">
        <v>50</v>
      </c>
      <c r="O1428" s="31" t="s">
        <v>66</v>
      </c>
      <c r="P1428" s="31" t="s">
        <v>368</v>
      </c>
      <c r="Q1428" s="31" t="s">
        <v>50</v>
      </c>
      <c r="R1428" s="31" t="s">
        <v>74</v>
      </c>
      <c r="S1428" s="31" t="s">
        <v>58</v>
      </c>
      <c r="T1428" s="31" t="s">
        <v>60</v>
      </c>
      <c r="U1428" s="31" t="s">
        <v>60</v>
      </c>
      <c r="V1428" s="31" t="s">
        <v>66</v>
      </c>
      <c r="W1428" s="31" t="s">
        <v>50</v>
      </c>
      <c r="X1428" s="31" t="s">
        <v>50</v>
      </c>
      <c r="Y1428" s="31" t="s">
        <v>50</v>
      </c>
      <c r="Z1428" s="31" t="s">
        <v>62</v>
      </c>
      <c r="AA1428" s="31" t="s">
        <v>50</v>
      </c>
      <c r="AB1428" s="31" t="s">
        <v>50</v>
      </c>
      <c r="AC1428" s="31" t="s">
        <v>87</v>
      </c>
      <c r="AD1428" s="31" t="s">
        <v>72</v>
      </c>
      <c r="AE1428" s="2">
        <f t="shared" si="243"/>
        <v>24</v>
      </c>
      <c r="AF1428" s="31" t="s">
        <v>51</v>
      </c>
      <c r="AG1428" s="31" t="s">
        <v>129</v>
      </c>
      <c r="AH1428" s="31" t="s">
        <v>12540</v>
      </c>
      <c r="AI1428" s="31" t="s">
        <v>12541</v>
      </c>
      <c r="AJ1428" s="31">
        <f t="shared" si="244"/>
        <v>0</v>
      </c>
      <c r="AK1428" s="34">
        <f t="shared" si="245"/>
        <v>-99</v>
      </c>
      <c r="AL1428" s="30">
        <f t="shared" si="246"/>
        <v>-99</v>
      </c>
      <c r="AM1428" s="5">
        <f t="shared" si="250"/>
        <v>69.099999999999994</v>
      </c>
      <c r="AN1428" s="5">
        <f t="shared" si="251"/>
        <v>0</v>
      </c>
      <c r="AO1428" s="30">
        <f t="shared" si="252"/>
        <v>0</v>
      </c>
      <c r="AP1428" s="30">
        <f t="shared" si="247"/>
        <v>0</v>
      </c>
      <c r="AQ1428" t="str">
        <f t="shared" si="248"/>
        <v>Before 1978</v>
      </c>
      <c r="AR1428" s="2">
        <f t="shared" si="249"/>
        <v>1970</v>
      </c>
      <c r="AS1428" s="2">
        <f t="shared" si="253"/>
        <v>-99</v>
      </c>
      <c r="AT1428" s="31" t="s">
        <v>50</v>
      </c>
      <c r="AU1428" s="31" t="s">
        <v>50</v>
      </c>
      <c r="AV1428" s="31" t="s">
        <v>141</v>
      </c>
      <c r="AW1428" s="31" t="s">
        <v>86</v>
      </c>
      <c r="AX1428" s="31" t="s">
        <v>12804</v>
      </c>
      <c r="AY1428" s="31" t="s">
        <v>179</v>
      </c>
      <c r="AZ1428" s="31" t="s">
        <v>50</v>
      </c>
      <c r="BA1428" s="31" t="s">
        <v>50</v>
      </c>
      <c r="BB1428" s="31" t="s">
        <v>50</v>
      </c>
      <c r="BC1428" s="31" t="s">
        <v>50</v>
      </c>
      <c r="BD1428" s="31" t="s">
        <v>50</v>
      </c>
      <c r="BE1428" s="31" t="s">
        <v>50</v>
      </c>
      <c r="BF1428" s="31" t="s">
        <v>50</v>
      </c>
    </row>
    <row r="1429" spans="1:58" ht="45" x14ac:dyDescent="0.25">
      <c r="A1429" s="31" t="s">
        <v>1940</v>
      </c>
      <c r="B1429" s="31" t="s">
        <v>49</v>
      </c>
      <c r="C1429" s="32">
        <v>9</v>
      </c>
      <c r="D1429" s="31" t="s">
        <v>50</v>
      </c>
      <c r="E1429" s="31" t="s">
        <v>72</v>
      </c>
      <c r="F1429" s="31" t="s">
        <v>50</v>
      </c>
      <c r="G1429" s="31" t="s">
        <v>50</v>
      </c>
      <c r="H1429" s="31" t="s">
        <v>50</v>
      </c>
      <c r="I1429" s="31" t="s">
        <v>53</v>
      </c>
      <c r="J1429" s="31" t="s">
        <v>54</v>
      </c>
      <c r="K1429" s="31" t="s">
        <v>60</v>
      </c>
      <c r="L1429" s="31" t="s">
        <v>128</v>
      </c>
      <c r="M1429" s="31" t="s">
        <v>84</v>
      </c>
      <c r="N1429" s="31" t="s">
        <v>50</v>
      </c>
      <c r="O1429" s="31" t="s">
        <v>66</v>
      </c>
      <c r="P1429" s="31" t="s">
        <v>50</v>
      </c>
      <c r="Q1429" s="31" t="s">
        <v>50</v>
      </c>
      <c r="R1429" s="31" t="s">
        <v>74</v>
      </c>
      <c r="S1429" s="31" t="s">
        <v>58</v>
      </c>
      <c r="T1429" s="31" t="s">
        <v>60</v>
      </c>
      <c r="U1429" s="31" t="s">
        <v>60</v>
      </c>
      <c r="V1429" s="31" t="s">
        <v>60</v>
      </c>
      <c r="W1429" s="31" t="s">
        <v>50</v>
      </c>
      <c r="X1429" s="31" t="s">
        <v>50</v>
      </c>
      <c r="Y1429" s="31" t="s">
        <v>50</v>
      </c>
      <c r="Z1429" s="31" t="s">
        <v>62</v>
      </c>
      <c r="AA1429" s="31" t="s">
        <v>50</v>
      </c>
      <c r="AB1429" s="31" t="s">
        <v>50</v>
      </c>
      <c r="AC1429" s="31" t="s">
        <v>87</v>
      </c>
      <c r="AD1429" s="31" t="s">
        <v>72</v>
      </c>
      <c r="AE1429" s="2">
        <f t="shared" si="243"/>
        <v>24</v>
      </c>
      <c r="AF1429" s="31" t="s">
        <v>51</v>
      </c>
      <c r="AG1429" s="31" t="s">
        <v>129</v>
      </c>
      <c r="AH1429" s="31" t="s">
        <v>12542</v>
      </c>
      <c r="AI1429" s="31" t="s">
        <v>50</v>
      </c>
      <c r="AJ1429" s="31">
        <f t="shared" si="244"/>
        <v>0</v>
      </c>
      <c r="AK1429" s="34">
        <f t="shared" si="245"/>
        <v>-99</v>
      </c>
      <c r="AL1429" s="30">
        <f t="shared" si="246"/>
        <v>-99</v>
      </c>
      <c r="AM1429" s="5">
        <f t="shared" si="250"/>
        <v>38.619999999999997</v>
      </c>
      <c r="AN1429" s="5">
        <f t="shared" si="251"/>
        <v>0</v>
      </c>
      <c r="AO1429" s="30">
        <f t="shared" si="252"/>
        <v>0</v>
      </c>
      <c r="AP1429" s="30">
        <f t="shared" si="247"/>
        <v>0</v>
      </c>
      <c r="AQ1429" t="str">
        <f t="shared" si="248"/>
        <v>1978 - 1992</v>
      </c>
      <c r="AR1429" s="2">
        <f t="shared" si="249"/>
        <v>1978</v>
      </c>
      <c r="AS1429" s="2">
        <f t="shared" si="253"/>
        <v>-99</v>
      </c>
      <c r="AT1429" s="31" t="s">
        <v>50</v>
      </c>
      <c r="AU1429" s="31" t="s">
        <v>50</v>
      </c>
      <c r="AV1429" s="31" t="s">
        <v>60</v>
      </c>
      <c r="AW1429" s="31" t="s">
        <v>50</v>
      </c>
      <c r="AX1429" s="31" t="s">
        <v>50</v>
      </c>
      <c r="AY1429" s="31" t="s">
        <v>50</v>
      </c>
      <c r="AZ1429" s="31" t="s">
        <v>50</v>
      </c>
      <c r="BA1429" s="31" t="s">
        <v>50</v>
      </c>
      <c r="BB1429" s="31" t="s">
        <v>50</v>
      </c>
      <c r="BC1429" s="31" t="s">
        <v>50</v>
      </c>
      <c r="BD1429" s="31" t="s">
        <v>50</v>
      </c>
      <c r="BE1429" s="31" t="s">
        <v>50</v>
      </c>
      <c r="BF1429" s="31" t="s">
        <v>50</v>
      </c>
    </row>
    <row r="1430" spans="1:58" ht="45" x14ac:dyDescent="0.25">
      <c r="A1430" s="31" t="s">
        <v>949</v>
      </c>
      <c r="B1430" s="31" t="s">
        <v>49</v>
      </c>
      <c r="C1430" s="32">
        <v>1</v>
      </c>
      <c r="D1430" s="31" t="s">
        <v>50</v>
      </c>
      <c r="E1430" s="31" t="s">
        <v>51</v>
      </c>
      <c r="F1430" s="31" t="s">
        <v>52</v>
      </c>
      <c r="G1430" s="31" t="s">
        <v>50</v>
      </c>
      <c r="H1430" s="31" t="s">
        <v>50</v>
      </c>
      <c r="I1430" s="31" t="s">
        <v>53</v>
      </c>
      <c r="J1430" s="31" t="s">
        <v>54</v>
      </c>
      <c r="K1430" s="31" t="s">
        <v>54</v>
      </c>
      <c r="L1430" s="31" t="s">
        <v>128</v>
      </c>
      <c r="M1430" s="31" t="s">
        <v>51</v>
      </c>
      <c r="N1430" s="31" t="s">
        <v>50</v>
      </c>
      <c r="O1430" s="31" t="s">
        <v>50</v>
      </c>
      <c r="P1430" s="31" t="s">
        <v>950</v>
      </c>
      <c r="Q1430" s="31" t="s">
        <v>50</v>
      </c>
      <c r="R1430" s="31" t="s">
        <v>58</v>
      </c>
      <c r="S1430" s="31" t="s">
        <v>59</v>
      </c>
      <c r="T1430" s="31" t="s">
        <v>60</v>
      </c>
      <c r="U1430" s="31" t="s">
        <v>60</v>
      </c>
      <c r="V1430" s="31" t="s">
        <v>60</v>
      </c>
      <c r="W1430" s="31" t="s">
        <v>50</v>
      </c>
      <c r="X1430" s="31" t="s">
        <v>50</v>
      </c>
      <c r="Y1430" s="31" t="s">
        <v>50</v>
      </c>
      <c r="Z1430" s="31" t="s">
        <v>62</v>
      </c>
      <c r="AA1430" s="31" t="s">
        <v>50</v>
      </c>
      <c r="AB1430" s="31" t="s">
        <v>50</v>
      </c>
      <c r="AC1430" s="31" t="s">
        <v>87</v>
      </c>
      <c r="AD1430" s="31" t="s">
        <v>72</v>
      </c>
      <c r="AE1430" s="2">
        <f t="shared" si="243"/>
        <v>24</v>
      </c>
      <c r="AF1430" s="31" t="s">
        <v>51</v>
      </c>
      <c r="AG1430" s="31" t="s">
        <v>129</v>
      </c>
      <c r="AH1430" s="31" t="s">
        <v>77</v>
      </c>
      <c r="AI1430" s="31" t="s">
        <v>951</v>
      </c>
      <c r="AJ1430" s="31">
        <f t="shared" si="244"/>
        <v>2</v>
      </c>
      <c r="AK1430" s="34">
        <f t="shared" si="245"/>
        <v>17</v>
      </c>
      <c r="AL1430" s="30">
        <f t="shared" si="246"/>
        <v>17</v>
      </c>
      <c r="AM1430" s="5">
        <f t="shared" si="250"/>
        <v>124.44</v>
      </c>
      <c r="AN1430" s="5">
        <f t="shared" si="251"/>
        <v>48</v>
      </c>
      <c r="AO1430" s="30">
        <f t="shared" si="252"/>
        <v>480</v>
      </c>
      <c r="AP1430" s="30">
        <f t="shared" si="247"/>
        <v>480</v>
      </c>
      <c r="AQ1430" t="str">
        <f t="shared" si="248"/>
        <v>1978 - 1992</v>
      </c>
      <c r="AR1430" s="2">
        <f t="shared" si="249"/>
        <v>1991</v>
      </c>
      <c r="AS1430" s="2">
        <f t="shared" si="253"/>
        <v>10</v>
      </c>
      <c r="AT1430" s="31" t="s">
        <v>50</v>
      </c>
      <c r="AU1430" s="31" t="s">
        <v>92</v>
      </c>
      <c r="AV1430" s="31" t="s">
        <v>141</v>
      </c>
      <c r="AW1430" s="31" t="s">
        <v>86</v>
      </c>
      <c r="AX1430" s="31" t="s">
        <v>50</v>
      </c>
      <c r="AY1430" s="31" t="s">
        <v>50</v>
      </c>
      <c r="AZ1430" s="31" t="s">
        <v>152</v>
      </c>
      <c r="BA1430" s="31" t="s">
        <v>952</v>
      </c>
      <c r="BB1430" s="31" t="s">
        <v>50</v>
      </c>
      <c r="BC1430" s="31" t="s">
        <v>50</v>
      </c>
      <c r="BD1430" s="31" t="s">
        <v>86</v>
      </c>
      <c r="BE1430" s="31" t="s">
        <v>50</v>
      </c>
      <c r="BF1430" s="31" t="s">
        <v>50</v>
      </c>
    </row>
    <row r="1431" spans="1:58" ht="45" x14ac:dyDescent="0.25">
      <c r="A1431" s="31" t="s">
        <v>1959</v>
      </c>
      <c r="B1431" s="31" t="s">
        <v>49</v>
      </c>
      <c r="C1431" s="32">
        <v>5</v>
      </c>
      <c r="D1431" s="31" t="s">
        <v>50</v>
      </c>
      <c r="E1431" s="31" t="s">
        <v>72</v>
      </c>
      <c r="F1431" s="31" t="s">
        <v>50</v>
      </c>
      <c r="G1431" s="31" t="s">
        <v>50</v>
      </c>
      <c r="H1431" s="31" t="s">
        <v>50</v>
      </c>
      <c r="I1431" s="31" t="s">
        <v>53</v>
      </c>
      <c r="J1431" s="31" t="s">
        <v>54</v>
      </c>
      <c r="K1431" s="31" t="s">
        <v>54</v>
      </c>
      <c r="L1431" s="31" t="s">
        <v>128</v>
      </c>
      <c r="M1431" s="31" t="s">
        <v>72</v>
      </c>
      <c r="N1431" s="31" t="s">
        <v>50</v>
      </c>
      <c r="O1431" s="31" t="s">
        <v>66</v>
      </c>
      <c r="P1431" s="31" t="s">
        <v>50</v>
      </c>
      <c r="Q1431" s="31" t="s">
        <v>50</v>
      </c>
      <c r="R1431" s="31" t="s">
        <v>74</v>
      </c>
      <c r="S1431" s="31" t="s">
        <v>58</v>
      </c>
      <c r="T1431" s="31" t="s">
        <v>60</v>
      </c>
      <c r="U1431" s="31" t="s">
        <v>60</v>
      </c>
      <c r="V1431" s="31" t="s">
        <v>60</v>
      </c>
      <c r="W1431" s="31" t="s">
        <v>50</v>
      </c>
      <c r="X1431" s="31" t="s">
        <v>50</v>
      </c>
      <c r="Y1431" s="31" t="s">
        <v>50</v>
      </c>
      <c r="Z1431" s="31" t="s">
        <v>62</v>
      </c>
      <c r="AA1431" s="31" t="s">
        <v>50</v>
      </c>
      <c r="AB1431" s="31" t="s">
        <v>50</v>
      </c>
      <c r="AC1431" s="31" t="s">
        <v>63</v>
      </c>
      <c r="AD1431" s="31" t="s">
        <v>72</v>
      </c>
      <c r="AE1431" s="2">
        <f t="shared" si="243"/>
        <v>24</v>
      </c>
      <c r="AF1431" s="31" t="s">
        <v>51</v>
      </c>
      <c r="AG1431" s="31" t="s">
        <v>129</v>
      </c>
      <c r="AH1431" s="31" t="s">
        <v>980</v>
      </c>
      <c r="AI1431" s="31" t="s">
        <v>12543</v>
      </c>
      <c r="AJ1431" s="31">
        <f t="shared" si="244"/>
        <v>0</v>
      </c>
      <c r="AK1431" s="34">
        <f t="shared" si="245"/>
        <v>-99</v>
      </c>
      <c r="AL1431" s="30">
        <f t="shared" si="246"/>
        <v>-99</v>
      </c>
      <c r="AM1431" s="5">
        <f t="shared" si="250"/>
        <v>19.62</v>
      </c>
      <c r="AN1431" s="5">
        <f t="shared" si="251"/>
        <v>0</v>
      </c>
      <c r="AO1431" s="30">
        <f t="shared" si="252"/>
        <v>0</v>
      </c>
      <c r="AP1431" s="30">
        <f t="shared" si="247"/>
        <v>0</v>
      </c>
      <c r="AQ1431" t="str">
        <f t="shared" si="248"/>
        <v>Before 1978</v>
      </c>
      <c r="AR1431" s="2">
        <f t="shared" si="249"/>
        <v>1922</v>
      </c>
      <c r="AS1431" s="2">
        <f t="shared" si="253"/>
        <v>-99</v>
      </c>
      <c r="AT1431" s="31" t="s">
        <v>50</v>
      </c>
      <c r="AU1431" s="31" t="s">
        <v>50</v>
      </c>
      <c r="AV1431" s="31" t="s">
        <v>60</v>
      </c>
      <c r="AW1431" s="31" t="s">
        <v>50</v>
      </c>
      <c r="AX1431" s="31" t="s">
        <v>50</v>
      </c>
      <c r="AY1431" s="31" t="s">
        <v>50</v>
      </c>
      <c r="AZ1431" s="31" t="s">
        <v>50</v>
      </c>
      <c r="BA1431" s="31" t="s">
        <v>50</v>
      </c>
      <c r="BB1431" s="31" t="s">
        <v>50</v>
      </c>
      <c r="BC1431" s="31" t="s">
        <v>50</v>
      </c>
      <c r="BD1431" s="31" t="s">
        <v>50</v>
      </c>
      <c r="BE1431" s="31" t="s">
        <v>50</v>
      </c>
      <c r="BF1431" s="31" t="s">
        <v>50</v>
      </c>
    </row>
    <row r="1432" spans="1:58" ht="45" x14ac:dyDescent="0.25">
      <c r="A1432" s="31" t="s">
        <v>2054</v>
      </c>
      <c r="B1432" s="31" t="s">
        <v>49</v>
      </c>
      <c r="C1432" s="32">
        <v>2</v>
      </c>
      <c r="D1432" s="31" t="s">
        <v>50</v>
      </c>
      <c r="E1432" s="31" t="s">
        <v>51</v>
      </c>
      <c r="F1432" s="31" t="s">
        <v>50</v>
      </c>
      <c r="G1432" s="31" t="s">
        <v>50</v>
      </c>
      <c r="H1432" s="31" t="s">
        <v>50</v>
      </c>
      <c r="I1432" s="31" t="s">
        <v>53</v>
      </c>
      <c r="J1432" s="31" t="s">
        <v>54</v>
      </c>
      <c r="K1432" s="31" t="s">
        <v>54</v>
      </c>
      <c r="L1432" s="31" t="s">
        <v>128</v>
      </c>
      <c r="M1432" s="31" t="s">
        <v>51</v>
      </c>
      <c r="N1432" s="31" t="s">
        <v>60</v>
      </c>
      <c r="O1432" s="31" t="s">
        <v>57</v>
      </c>
      <c r="P1432" s="31" t="s">
        <v>115</v>
      </c>
      <c r="Q1432" s="31" t="s">
        <v>115</v>
      </c>
      <c r="R1432" s="31" t="s">
        <v>58</v>
      </c>
      <c r="S1432" s="31" t="s">
        <v>58</v>
      </c>
      <c r="T1432" s="31" t="s">
        <v>60</v>
      </c>
      <c r="U1432" s="31" t="s">
        <v>60</v>
      </c>
      <c r="V1432" s="31" t="s">
        <v>60</v>
      </c>
      <c r="W1432" s="31" t="s">
        <v>50</v>
      </c>
      <c r="X1432" s="31" t="s">
        <v>50</v>
      </c>
      <c r="Y1432" s="31" t="s">
        <v>61</v>
      </c>
      <c r="Z1432" s="31" t="s">
        <v>62</v>
      </c>
      <c r="AA1432" s="31" t="s">
        <v>50</v>
      </c>
      <c r="AB1432" s="31" t="s">
        <v>50</v>
      </c>
      <c r="AC1432" s="31" t="s">
        <v>63</v>
      </c>
      <c r="AD1432" s="31" t="s">
        <v>72</v>
      </c>
      <c r="AE1432" s="2">
        <f t="shared" si="243"/>
        <v>24</v>
      </c>
      <c r="AF1432" s="31" t="s">
        <v>51</v>
      </c>
      <c r="AG1432" s="31" t="s">
        <v>129</v>
      </c>
      <c r="AH1432" s="31" t="s">
        <v>12544</v>
      </c>
      <c r="AI1432" s="31" t="s">
        <v>12545</v>
      </c>
      <c r="AJ1432" s="31">
        <f t="shared" si="244"/>
        <v>0</v>
      </c>
      <c r="AK1432" s="34">
        <f t="shared" si="245"/>
        <v>-99</v>
      </c>
      <c r="AL1432" s="30">
        <f t="shared" si="246"/>
        <v>-99</v>
      </c>
      <c r="AM1432" s="5">
        <f t="shared" si="250"/>
        <v>33.67</v>
      </c>
      <c r="AN1432" s="5">
        <f t="shared" si="251"/>
        <v>0</v>
      </c>
      <c r="AO1432" s="30">
        <f t="shared" si="252"/>
        <v>0</v>
      </c>
      <c r="AP1432" s="30">
        <f t="shared" si="247"/>
        <v>0</v>
      </c>
      <c r="AQ1432">
        <f t="shared" si="248"/>
        <v>0</v>
      </c>
      <c r="AR1432" s="2">
        <f t="shared" si="249"/>
        <v>0</v>
      </c>
      <c r="AS1432" s="2">
        <f t="shared" si="253"/>
        <v>-99</v>
      </c>
      <c r="AT1432" s="31" t="s">
        <v>50</v>
      </c>
      <c r="AU1432" s="31" t="s">
        <v>50</v>
      </c>
      <c r="AV1432" s="31" t="s">
        <v>60</v>
      </c>
      <c r="AW1432" s="31" t="s">
        <v>50</v>
      </c>
      <c r="AX1432" s="31" t="s">
        <v>50</v>
      </c>
      <c r="AY1432" s="31" t="s">
        <v>50</v>
      </c>
      <c r="AZ1432" s="31" t="s">
        <v>50</v>
      </c>
      <c r="BA1432" s="31" t="s">
        <v>50</v>
      </c>
      <c r="BB1432" s="31" t="s">
        <v>50</v>
      </c>
      <c r="BC1432" s="31" t="s">
        <v>50</v>
      </c>
      <c r="BD1432" s="31" t="s">
        <v>50</v>
      </c>
      <c r="BE1432" s="31" t="s">
        <v>50</v>
      </c>
      <c r="BF1432" s="31" t="s">
        <v>50</v>
      </c>
    </row>
    <row r="1433" spans="1:58" ht="45" x14ac:dyDescent="0.25">
      <c r="A1433" s="31" t="s">
        <v>2097</v>
      </c>
      <c r="B1433" s="31" t="s">
        <v>198</v>
      </c>
      <c r="C1433" s="32">
        <v>9</v>
      </c>
      <c r="D1433" s="31" t="s">
        <v>50</v>
      </c>
      <c r="E1433" s="31" t="s">
        <v>489</v>
      </c>
      <c r="F1433" s="31" t="s">
        <v>214</v>
      </c>
      <c r="G1433" s="31" t="s">
        <v>161</v>
      </c>
      <c r="H1433" s="31" t="s">
        <v>245</v>
      </c>
      <c r="I1433" s="31" t="s">
        <v>53</v>
      </c>
      <c r="J1433" s="31" t="s">
        <v>54</v>
      </c>
      <c r="K1433" s="31" t="s">
        <v>54</v>
      </c>
      <c r="L1433" s="31" t="s">
        <v>55</v>
      </c>
      <c r="M1433" s="31" t="s">
        <v>72</v>
      </c>
      <c r="N1433" s="31" t="s">
        <v>50</v>
      </c>
      <c r="O1433" s="31" t="s">
        <v>57</v>
      </c>
      <c r="P1433" s="31" t="s">
        <v>50</v>
      </c>
      <c r="Q1433" s="31" t="s">
        <v>50</v>
      </c>
      <c r="R1433" s="31" t="s">
        <v>86</v>
      </c>
      <c r="S1433" s="31" t="s">
        <v>59</v>
      </c>
      <c r="T1433" s="31" t="s">
        <v>50</v>
      </c>
      <c r="U1433" s="31" t="s">
        <v>50</v>
      </c>
      <c r="V1433" s="31" t="s">
        <v>66</v>
      </c>
      <c r="W1433" s="31" t="s">
        <v>50</v>
      </c>
      <c r="X1433" s="31" t="s">
        <v>75</v>
      </c>
      <c r="Y1433" s="31" t="s">
        <v>60</v>
      </c>
      <c r="Z1433" s="31" t="s">
        <v>62</v>
      </c>
      <c r="AA1433" s="31" t="s">
        <v>50</v>
      </c>
      <c r="AB1433" s="31" t="s">
        <v>50</v>
      </c>
      <c r="AC1433" s="31" t="s">
        <v>87</v>
      </c>
      <c r="AD1433" s="31" t="s">
        <v>72</v>
      </c>
      <c r="AE1433" s="2">
        <f t="shared" si="243"/>
        <v>24</v>
      </c>
      <c r="AF1433" s="31" t="s">
        <v>51</v>
      </c>
      <c r="AG1433" s="31" t="s">
        <v>129</v>
      </c>
      <c r="AH1433" s="31" t="s">
        <v>11680</v>
      </c>
      <c r="AI1433" s="31" t="s">
        <v>12546</v>
      </c>
      <c r="AJ1433" s="31">
        <f t="shared" si="244"/>
        <v>0</v>
      </c>
      <c r="AK1433" s="34">
        <f t="shared" si="245"/>
        <v>-99</v>
      </c>
      <c r="AL1433" s="30">
        <f t="shared" si="246"/>
        <v>-99</v>
      </c>
      <c r="AM1433" s="5">
        <f t="shared" si="250"/>
        <v>34.79</v>
      </c>
      <c r="AN1433" s="5">
        <f t="shared" si="251"/>
        <v>0</v>
      </c>
      <c r="AO1433" s="30">
        <f t="shared" si="252"/>
        <v>0</v>
      </c>
      <c r="AP1433" s="30">
        <f t="shared" si="247"/>
        <v>0</v>
      </c>
      <c r="AQ1433">
        <f t="shared" si="248"/>
        <v>0</v>
      </c>
      <c r="AR1433" s="2">
        <f t="shared" si="249"/>
        <v>0</v>
      </c>
      <c r="AS1433" s="2">
        <f t="shared" si="253"/>
        <v>-99</v>
      </c>
      <c r="AT1433" s="31" t="s">
        <v>50</v>
      </c>
      <c r="AU1433" s="31" t="s">
        <v>50</v>
      </c>
      <c r="AV1433" s="31" t="s">
        <v>66</v>
      </c>
      <c r="AW1433" s="31" t="s">
        <v>57</v>
      </c>
      <c r="AX1433" s="31" t="s">
        <v>50</v>
      </c>
      <c r="AY1433" s="31" t="s">
        <v>50</v>
      </c>
      <c r="AZ1433" s="31" t="s">
        <v>11680</v>
      </c>
      <c r="BA1433" s="31" t="s">
        <v>12546</v>
      </c>
      <c r="BB1433" s="31" t="s">
        <v>50</v>
      </c>
      <c r="BC1433" s="31" t="s">
        <v>50</v>
      </c>
      <c r="BD1433" s="31" t="s">
        <v>50</v>
      </c>
      <c r="BE1433" s="31" t="s">
        <v>50</v>
      </c>
      <c r="BF1433" s="31" t="s">
        <v>50</v>
      </c>
    </row>
    <row r="1434" spans="1:58" ht="45" x14ac:dyDescent="0.25">
      <c r="A1434" s="31" t="s">
        <v>2122</v>
      </c>
      <c r="B1434" s="31" t="s">
        <v>49</v>
      </c>
      <c r="C1434" s="32">
        <v>3</v>
      </c>
      <c r="D1434" s="31" t="s">
        <v>53</v>
      </c>
      <c r="E1434" s="31" t="s">
        <v>71</v>
      </c>
      <c r="F1434" s="31" t="s">
        <v>96</v>
      </c>
      <c r="G1434" s="31" t="s">
        <v>50</v>
      </c>
      <c r="H1434" s="31" t="s">
        <v>50</v>
      </c>
      <c r="I1434" s="31" t="s">
        <v>50</v>
      </c>
      <c r="J1434" s="31" t="s">
        <v>50</v>
      </c>
      <c r="K1434" s="31" t="s">
        <v>50</v>
      </c>
      <c r="L1434" s="31" t="s">
        <v>55</v>
      </c>
      <c r="M1434" s="31" t="s">
        <v>51</v>
      </c>
      <c r="N1434" s="31" t="s">
        <v>50</v>
      </c>
      <c r="O1434" s="31" t="s">
        <v>50</v>
      </c>
      <c r="P1434" s="31" t="s">
        <v>50</v>
      </c>
      <c r="Q1434" s="31" t="s">
        <v>50</v>
      </c>
      <c r="R1434" s="31" t="s">
        <v>129</v>
      </c>
      <c r="S1434" s="31" t="s">
        <v>59</v>
      </c>
      <c r="T1434" s="31" t="s">
        <v>50</v>
      </c>
      <c r="U1434" s="31" t="s">
        <v>50</v>
      </c>
      <c r="V1434" s="31" t="s">
        <v>50</v>
      </c>
      <c r="W1434" s="31" t="s">
        <v>50</v>
      </c>
      <c r="X1434" s="31" t="s">
        <v>50</v>
      </c>
      <c r="Y1434" s="31" t="s">
        <v>50</v>
      </c>
      <c r="Z1434" s="31" t="s">
        <v>62</v>
      </c>
      <c r="AA1434" s="31" t="s">
        <v>50</v>
      </c>
      <c r="AB1434" s="31" t="s">
        <v>50</v>
      </c>
      <c r="AC1434" s="31" t="s">
        <v>87</v>
      </c>
      <c r="AD1434" s="31" t="s">
        <v>72</v>
      </c>
      <c r="AE1434" s="2">
        <f t="shared" si="243"/>
        <v>24</v>
      </c>
      <c r="AF1434" s="31" t="s">
        <v>51</v>
      </c>
      <c r="AG1434" s="31" t="s">
        <v>129</v>
      </c>
      <c r="AH1434" s="31" t="s">
        <v>11680</v>
      </c>
      <c r="AI1434" s="31" t="s">
        <v>12547</v>
      </c>
      <c r="AJ1434" s="31">
        <f t="shared" si="244"/>
        <v>0</v>
      </c>
      <c r="AK1434" s="34">
        <f t="shared" si="245"/>
        <v>-99</v>
      </c>
      <c r="AL1434" s="30">
        <f t="shared" si="246"/>
        <v>-99</v>
      </c>
      <c r="AM1434" s="5">
        <f t="shared" si="250"/>
        <v>74.44</v>
      </c>
      <c r="AN1434" s="5">
        <f t="shared" si="251"/>
        <v>0</v>
      </c>
      <c r="AO1434" s="30">
        <f t="shared" si="252"/>
        <v>0</v>
      </c>
      <c r="AP1434" s="30">
        <f t="shared" si="247"/>
        <v>0</v>
      </c>
      <c r="AQ1434" t="str">
        <f t="shared" si="248"/>
        <v>1993 - 2001</v>
      </c>
      <c r="AR1434" s="2">
        <f t="shared" si="249"/>
        <v>1993</v>
      </c>
      <c r="AS1434" s="2">
        <f t="shared" si="253"/>
        <v>-99</v>
      </c>
      <c r="AT1434" s="31" t="s">
        <v>50</v>
      </c>
      <c r="AU1434" s="31" t="s">
        <v>50</v>
      </c>
      <c r="AV1434" s="31" t="s">
        <v>66</v>
      </c>
      <c r="AW1434" s="31" t="s">
        <v>57</v>
      </c>
      <c r="AX1434" s="31" t="s">
        <v>50</v>
      </c>
      <c r="AY1434" s="31" t="s">
        <v>50</v>
      </c>
      <c r="AZ1434" s="31" t="s">
        <v>50</v>
      </c>
      <c r="BA1434" s="31" t="s">
        <v>50</v>
      </c>
      <c r="BB1434" s="31" t="s">
        <v>50</v>
      </c>
      <c r="BC1434" s="31" t="s">
        <v>50</v>
      </c>
      <c r="BD1434" s="31" t="s">
        <v>50</v>
      </c>
      <c r="BE1434" s="31" t="s">
        <v>50</v>
      </c>
      <c r="BF1434" s="31" t="s">
        <v>50</v>
      </c>
    </row>
    <row r="1435" spans="1:58" ht="45" x14ac:dyDescent="0.25">
      <c r="A1435" s="31" t="s">
        <v>2122</v>
      </c>
      <c r="B1435" s="31" t="s">
        <v>49</v>
      </c>
      <c r="C1435" s="32">
        <v>12</v>
      </c>
      <c r="D1435" s="31" t="s">
        <v>53</v>
      </c>
      <c r="E1435" s="31" t="s">
        <v>71</v>
      </c>
      <c r="F1435" s="31" t="s">
        <v>96</v>
      </c>
      <c r="G1435" s="31" t="s">
        <v>50</v>
      </c>
      <c r="H1435" s="31" t="s">
        <v>50</v>
      </c>
      <c r="I1435" s="31" t="s">
        <v>50</v>
      </c>
      <c r="J1435" s="31" t="s">
        <v>50</v>
      </c>
      <c r="K1435" s="31" t="s">
        <v>50</v>
      </c>
      <c r="L1435" s="31" t="s">
        <v>55</v>
      </c>
      <c r="M1435" s="31" t="s">
        <v>51</v>
      </c>
      <c r="N1435" s="31" t="s">
        <v>50</v>
      </c>
      <c r="O1435" s="31" t="s">
        <v>50</v>
      </c>
      <c r="P1435" s="31" t="s">
        <v>50</v>
      </c>
      <c r="Q1435" s="31" t="s">
        <v>50</v>
      </c>
      <c r="R1435" s="31" t="s">
        <v>129</v>
      </c>
      <c r="S1435" s="31" t="s">
        <v>59</v>
      </c>
      <c r="T1435" s="31" t="s">
        <v>50</v>
      </c>
      <c r="U1435" s="31" t="s">
        <v>50</v>
      </c>
      <c r="V1435" s="31" t="s">
        <v>50</v>
      </c>
      <c r="W1435" s="31" t="s">
        <v>50</v>
      </c>
      <c r="X1435" s="31" t="s">
        <v>50</v>
      </c>
      <c r="Y1435" s="31" t="s">
        <v>50</v>
      </c>
      <c r="Z1435" s="31" t="s">
        <v>62</v>
      </c>
      <c r="AA1435" s="31" t="s">
        <v>50</v>
      </c>
      <c r="AB1435" s="31" t="s">
        <v>50</v>
      </c>
      <c r="AC1435" s="31" t="s">
        <v>87</v>
      </c>
      <c r="AD1435" s="31" t="s">
        <v>72</v>
      </c>
      <c r="AE1435" s="2">
        <f t="shared" si="243"/>
        <v>24</v>
      </c>
      <c r="AF1435" s="31" t="s">
        <v>51</v>
      </c>
      <c r="AG1435" s="31" t="s">
        <v>129</v>
      </c>
      <c r="AH1435" s="31" t="s">
        <v>11680</v>
      </c>
      <c r="AI1435" s="31" t="s">
        <v>12546</v>
      </c>
      <c r="AJ1435" s="31">
        <f t="shared" si="244"/>
        <v>0</v>
      </c>
      <c r="AK1435" s="34">
        <f t="shared" si="245"/>
        <v>-99</v>
      </c>
      <c r="AL1435" s="30">
        <f t="shared" si="246"/>
        <v>-99</v>
      </c>
      <c r="AM1435" s="5">
        <f t="shared" si="250"/>
        <v>74.44</v>
      </c>
      <c r="AN1435" s="5">
        <f t="shared" si="251"/>
        <v>0</v>
      </c>
      <c r="AO1435" s="30">
        <f t="shared" si="252"/>
        <v>0</v>
      </c>
      <c r="AP1435" s="30">
        <f t="shared" si="247"/>
        <v>0</v>
      </c>
      <c r="AQ1435" t="str">
        <f t="shared" si="248"/>
        <v>1993 - 2001</v>
      </c>
      <c r="AR1435" s="2">
        <f t="shared" si="249"/>
        <v>1993</v>
      </c>
      <c r="AS1435" s="2">
        <f t="shared" si="253"/>
        <v>-99</v>
      </c>
      <c r="AT1435" s="31" t="s">
        <v>50</v>
      </c>
      <c r="AU1435" s="31" t="s">
        <v>50</v>
      </c>
      <c r="AV1435" s="31" t="s">
        <v>66</v>
      </c>
      <c r="AW1435" s="31" t="s">
        <v>57</v>
      </c>
      <c r="AX1435" s="31" t="s">
        <v>50</v>
      </c>
      <c r="AY1435" s="31" t="s">
        <v>50</v>
      </c>
      <c r="AZ1435" s="31" t="s">
        <v>50</v>
      </c>
      <c r="BA1435" s="31" t="s">
        <v>50</v>
      </c>
      <c r="BB1435" s="31" t="s">
        <v>50</v>
      </c>
      <c r="BC1435" s="31" t="s">
        <v>50</v>
      </c>
      <c r="BD1435" s="31" t="s">
        <v>50</v>
      </c>
      <c r="BE1435" s="31" t="s">
        <v>50</v>
      </c>
      <c r="BF1435" s="31" t="s">
        <v>50</v>
      </c>
    </row>
    <row r="1436" spans="1:58" ht="45" x14ac:dyDescent="0.25">
      <c r="A1436" s="31" t="s">
        <v>2141</v>
      </c>
      <c r="B1436" s="31" t="s">
        <v>49</v>
      </c>
      <c r="C1436" s="32">
        <v>1</v>
      </c>
      <c r="D1436" s="31" t="s">
        <v>50</v>
      </c>
      <c r="E1436" s="31" t="s">
        <v>72</v>
      </c>
      <c r="F1436" s="31" t="s">
        <v>51</v>
      </c>
      <c r="G1436" s="31" t="s">
        <v>52</v>
      </c>
      <c r="H1436" s="31" t="s">
        <v>84</v>
      </c>
      <c r="I1436" s="31" t="s">
        <v>11683</v>
      </c>
      <c r="J1436" s="31" t="s">
        <v>54</v>
      </c>
      <c r="K1436" s="31" t="s">
        <v>54</v>
      </c>
      <c r="L1436" s="31" t="s">
        <v>55</v>
      </c>
      <c r="M1436" s="31" t="s">
        <v>72</v>
      </c>
      <c r="N1436" s="31" t="s">
        <v>50</v>
      </c>
      <c r="O1436" s="31" t="s">
        <v>66</v>
      </c>
      <c r="P1436" s="31" t="s">
        <v>135</v>
      </c>
      <c r="Q1436" s="31" t="s">
        <v>50</v>
      </c>
      <c r="R1436" s="31" t="s">
        <v>74</v>
      </c>
      <c r="S1436" s="31" t="s">
        <v>59</v>
      </c>
      <c r="T1436" s="31" t="s">
        <v>60</v>
      </c>
      <c r="U1436" s="31" t="s">
        <v>60</v>
      </c>
      <c r="V1436" s="31" t="s">
        <v>60</v>
      </c>
      <c r="W1436" s="31" t="s">
        <v>50</v>
      </c>
      <c r="X1436" s="31" t="s">
        <v>50</v>
      </c>
      <c r="Y1436" s="31" t="s">
        <v>50</v>
      </c>
      <c r="Z1436" s="31" t="s">
        <v>62</v>
      </c>
      <c r="AA1436" s="31" t="s">
        <v>50</v>
      </c>
      <c r="AB1436" s="31" t="s">
        <v>50</v>
      </c>
      <c r="AC1436" s="31" t="s">
        <v>87</v>
      </c>
      <c r="AD1436" s="31" t="s">
        <v>72</v>
      </c>
      <c r="AE1436" s="2">
        <f t="shared" si="243"/>
        <v>24</v>
      </c>
      <c r="AF1436" s="31" t="s">
        <v>51</v>
      </c>
      <c r="AG1436" s="31" t="s">
        <v>129</v>
      </c>
      <c r="AH1436" s="31" t="s">
        <v>269</v>
      </c>
      <c r="AI1436" s="31" t="s">
        <v>12548</v>
      </c>
      <c r="AJ1436" s="31">
        <f t="shared" si="244"/>
        <v>0</v>
      </c>
      <c r="AK1436" s="34">
        <f t="shared" si="245"/>
        <v>-99</v>
      </c>
      <c r="AL1436" s="30">
        <f t="shared" si="246"/>
        <v>-99</v>
      </c>
      <c r="AM1436" s="5">
        <f t="shared" si="250"/>
        <v>63</v>
      </c>
      <c r="AN1436" s="5">
        <f t="shared" si="251"/>
        <v>0</v>
      </c>
      <c r="AO1436" s="30">
        <f t="shared" si="252"/>
        <v>0</v>
      </c>
      <c r="AP1436" s="30">
        <f t="shared" si="247"/>
        <v>0</v>
      </c>
      <c r="AQ1436" t="str">
        <f t="shared" si="248"/>
        <v>1993 - 2001</v>
      </c>
      <c r="AR1436" s="2">
        <f t="shared" si="249"/>
        <v>1999</v>
      </c>
      <c r="AS1436" s="2">
        <f t="shared" si="253"/>
        <v>-99</v>
      </c>
      <c r="AT1436" s="31" t="s">
        <v>50</v>
      </c>
      <c r="AU1436" s="31" t="s">
        <v>50</v>
      </c>
      <c r="AV1436" s="31" t="s">
        <v>141</v>
      </c>
      <c r="AW1436" s="31" t="s">
        <v>86</v>
      </c>
      <c r="AX1436" s="31" t="s">
        <v>50</v>
      </c>
      <c r="AY1436" s="31" t="s">
        <v>50</v>
      </c>
      <c r="AZ1436" s="31" t="s">
        <v>269</v>
      </c>
      <c r="BA1436" s="31" t="s">
        <v>12548</v>
      </c>
      <c r="BB1436" s="31" t="s">
        <v>50</v>
      </c>
      <c r="BC1436" s="31" t="s">
        <v>50</v>
      </c>
      <c r="BD1436" s="31" t="s">
        <v>86</v>
      </c>
      <c r="BE1436" s="31" t="s">
        <v>50</v>
      </c>
      <c r="BF1436" s="31" t="s">
        <v>50</v>
      </c>
    </row>
    <row r="1437" spans="1:58" ht="45" x14ac:dyDescent="0.25">
      <c r="A1437" s="31" t="s">
        <v>2147</v>
      </c>
      <c r="B1437" s="31" t="s">
        <v>49</v>
      </c>
      <c r="C1437" s="32">
        <v>4</v>
      </c>
      <c r="D1437" s="31" t="s">
        <v>50</v>
      </c>
      <c r="E1437" s="31" t="s">
        <v>52</v>
      </c>
      <c r="F1437" s="31" t="s">
        <v>50</v>
      </c>
      <c r="G1437" s="31" t="s">
        <v>50</v>
      </c>
      <c r="H1437" s="31" t="s">
        <v>50</v>
      </c>
      <c r="I1437" s="31" t="s">
        <v>53</v>
      </c>
      <c r="J1437" s="31" t="s">
        <v>54</v>
      </c>
      <c r="K1437" s="31" t="s">
        <v>54</v>
      </c>
      <c r="L1437" s="31" t="s">
        <v>128</v>
      </c>
      <c r="M1437" s="31" t="s">
        <v>51</v>
      </c>
      <c r="N1437" s="31" t="s">
        <v>50</v>
      </c>
      <c r="O1437" s="31" t="s">
        <v>57</v>
      </c>
      <c r="P1437" s="31" t="s">
        <v>113</v>
      </c>
      <c r="Q1437" s="31" t="s">
        <v>50</v>
      </c>
      <c r="R1437" s="31" t="s">
        <v>74</v>
      </c>
      <c r="S1437" s="31" t="s">
        <v>59</v>
      </c>
      <c r="T1437" s="31" t="s">
        <v>60</v>
      </c>
      <c r="U1437" s="31" t="s">
        <v>60</v>
      </c>
      <c r="V1437" s="31" t="s">
        <v>60</v>
      </c>
      <c r="W1437" s="31" t="s">
        <v>50</v>
      </c>
      <c r="X1437" s="31" t="s">
        <v>50</v>
      </c>
      <c r="Y1437" s="31" t="s">
        <v>50</v>
      </c>
      <c r="Z1437" s="31" t="s">
        <v>62</v>
      </c>
      <c r="AA1437" s="31" t="s">
        <v>50</v>
      </c>
      <c r="AB1437" s="31" t="s">
        <v>50</v>
      </c>
      <c r="AC1437" s="31" t="s">
        <v>87</v>
      </c>
      <c r="AD1437" s="31" t="s">
        <v>72</v>
      </c>
      <c r="AE1437" s="2">
        <f t="shared" si="243"/>
        <v>24</v>
      </c>
      <c r="AF1437" s="31" t="s">
        <v>51</v>
      </c>
      <c r="AG1437" s="31" t="s">
        <v>129</v>
      </c>
      <c r="AH1437" s="31" t="s">
        <v>231</v>
      </c>
      <c r="AI1437" s="31" t="s">
        <v>1148</v>
      </c>
      <c r="AJ1437" s="31">
        <f t="shared" si="244"/>
        <v>0</v>
      </c>
      <c r="AK1437" s="34">
        <f t="shared" si="245"/>
        <v>-99</v>
      </c>
      <c r="AL1437" s="30">
        <f t="shared" si="246"/>
        <v>-99</v>
      </c>
      <c r="AM1437" s="5">
        <f t="shared" si="250"/>
        <v>76.650000000000006</v>
      </c>
      <c r="AN1437" s="5">
        <f t="shared" si="251"/>
        <v>0</v>
      </c>
      <c r="AO1437" s="30">
        <f t="shared" si="252"/>
        <v>0</v>
      </c>
      <c r="AP1437" s="30">
        <f t="shared" si="247"/>
        <v>0</v>
      </c>
      <c r="AQ1437" t="str">
        <f t="shared" si="248"/>
        <v>1978 - 1992</v>
      </c>
      <c r="AR1437" s="2">
        <f t="shared" si="249"/>
        <v>1987</v>
      </c>
      <c r="AS1437" s="2">
        <f t="shared" si="253"/>
        <v>-99</v>
      </c>
      <c r="AT1437" s="31" t="s">
        <v>50</v>
      </c>
      <c r="AU1437" s="31" t="s">
        <v>50</v>
      </c>
      <c r="AV1437" s="31" t="s">
        <v>60</v>
      </c>
      <c r="AW1437" s="31" t="s">
        <v>50</v>
      </c>
      <c r="AX1437" s="31" t="s">
        <v>50</v>
      </c>
      <c r="AY1437" s="31" t="s">
        <v>50</v>
      </c>
      <c r="AZ1437" s="31" t="s">
        <v>50</v>
      </c>
      <c r="BA1437" s="31" t="s">
        <v>50</v>
      </c>
      <c r="BB1437" s="31" t="s">
        <v>50</v>
      </c>
      <c r="BC1437" s="31" t="s">
        <v>50</v>
      </c>
      <c r="BD1437" s="31" t="s">
        <v>50</v>
      </c>
      <c r="BE1437" s="31" t="s">
        <v>50</v>
      </c>
      <c r="BF1437" s="31" t="s">
        <v>50</v>
      </c>
    </row>
    <row r="1438" spans="1:58" ht="45" x14ac:dyDescent="0.25">
      <c r="A1438" s="31" t="s">
        <v>207</v>
      </c>
      <c r="B1438" s="31" t="s">
        <v>49</v>
      </c>
      <c r="C1438" s="32">
        <v>5</v>
      </c>
      <c r="D1438" s="31" t="s">
        <v>50</v>
      </c>
      <c r="E1438" s="31" t="s">
        <v>51</v>
      </c>
      <c r="F1438" s="31" t="s">
        <v>52</v>
      </c>
      <c r="G1438" s="31" t="s">
        <v>50</v>
      </c>
      <c r="H1438" s="31" t="s">
        <v>50</v>
      </c>
      <c r="I1438" s="31" t="s">
        <v>53</v>
      </c>
      <c r="J1438" s="31" t="s">
        <v>54</v>
      </c>
      <c r="K1438" s="31" t="s">
        <v>54</v>
      </c>
      <c r="L1438" s="31" t="s">
        <v>55</v>
      </c>
      <c r="M1438" s="31" t="s">
        <v>72</v>
      </c>
      <c r="N1438" s="31" t="s">
        <v>56</v>
      </c>
      <c r="O1438" s="31" t="s">
        <v>57</v>
      </c>
      <c r="P1438" s="31" t="s">
        <v>50</v>
      </c>
      <c r="Q1438" s="31" t="s">
        <v>115</v>
      </c>
      <c r="R1438" s="31" t="s">
        <v>74</v>
      </c>
      <c r="S1438" s="31" t="s">
        <v>59</v>
      </c>
      <c r="T1438" s="31" t="s">
        <v>60</v>
      </c>
      <c r="U1438" s="31" t="s">
        <v>60</v>
      </c>
      <c r="V1438" s="31" t="s">
        <v>60</v>
      </c>
      <c r="W1438" s="31" t="s">
        <v>50</v>
      </c>
      <c r="X1438" s="31" t="s">
        <v>50</v>
      </c>
      <c r="Y1438" s="31" t="s">
        <v>50</v>
      </c>
      <c r="Z1438" s="31" t="s">
        <v>62</v>
      </c>
      <c r="AA1438" s="31" t="s">
        <v>50</v>
      </c>
      <c r="AB1438" s="31" t="s">
        <v>50</v>
      </c>
      <c r="AC1438" s="31" t="s">
        <v>87</v>
      </c>
      <c r="AD1438" s="31" t="s">
        <v>72</v>
      </c>
      <c r="AE1438" s="2">
        <f t="shared" si="243"/>
        <v>24</v>
      </c>
      <c r="AF1438" s="31" t="s">
        <v>567</v>
      </c>
      <c r="AG1438" s="31" t="s">
        <v>76</v>
      </c>
      <c r="AH1438" s="31" t="s">
        <v>77</v>
      </c>
      <c r="AI1438" s="31" t="s">
        <v>12549</v>
      </c>
      <c r="AJ1438" s="31">
        <f t="shared" si="244"/>
        <v>0</v>
      </c>
      <c r="AK1438" s="34">
        <f t="shared" si="245"/>
        <v>-99</v>
      </c>
      <c r="AL1438" s="30">
        <f t="shared" si="246"/>
        <v>-99</v>
      </c>
      <c r="AM1438" s="5">
        <f t="shared" si="250"/>
        <v>0</v>
      </c>
      <c r="AN1438" s="5">
        <f t="shared" si="251"/>
        <v>0</v>
      </c>
      <c r="AO1438" s="30">
        <f t="shared" si="252"/>
        <v>0</v>
      </c>
      <c r="AP1438" s="30">
        <f t="shared" si="247"/>
        <v>0</v>
      </c>
      <c r="AQ1438" t="str">
        <f t="shared" si="248"/>
        <v>Before 1978</v>
      </c>
      <c r="AR1438" s="2">
        <f t="shared" si="249"/>
        <v>1974</v>
      </c>
      <c r="AS1438" s="2">
        <f t="shared" si="253"/>
        <v>-99</v>
      </c>
      <c r="AT1438" s="31" t="s">
        <v>50</v>
      </c>
      <c r="AU1438" s="31" t="s">
        <v>50</v>
      </c>
      <c r="AV1438" s="31" t="s">
        <v>141</v>
      </c>
      <c r="AW1438" s="31" t="s">
        <v>86</v>
      </c>
      <c r="AX1438" s="31" t="s">
        <v>50</v>
      </c>
      <c r="AY1438" s="31" t="s">
        <v>50</v>
      </c>
      <c r="AZ1438" s="31" t="s">
        <v>50</v>
      </c>
      <c r="BA1438" s="31" t="s">
        <v>50</v>
      </c>
      <c r="BB1438" s="31" t="s">
        <v>50</v>
      </c>
      <c r="BC1438" s="31" t="s">
        <v>53</v>
      </c>
      <c r="BD1438" s="31" t="s">
        <v>50</v>
      </c>
      <c r="BE1438" s="31" t="s">
        <v>50</v>
      </c>
      <c r="BF1438" s="31" t="s">
        <v>50</v>
      </c>
    </row>
    <row r="1439" spans="1:58" ht="45" x14ac:dyDescent="0.25">
      <c r="A1439" s="31" t="s">
        <v>207</v>
      </c>
      <c r="B1439" s="31" t="s">
        <v>49</v>
      </c>
      <c r="C1439" s="32">
        <v>7</v>
      </c>
      <c r="D1439" s="31" t="s">
        <v>50</v>
      </c>
      <c r="E1439" s="31" t="s">
        <v>51</v>
      </c>
      <c r="F1439" s="31" t="s">
        <v>52</v>
      </c>
      <c r="G1439" s="31" t="s">
        <v>50</v>
      </c>
      <c r="H1439" s="31" t="s">
        <v>50</v>
      </c>
      <c r="I1439" s="31" t="s">
        <v>53</v>
      </c>
      <c r="J1439" s="31" t="s">
        <v>54</v>
      </c>
      <c r="K1439" s="31" t="s">
        <v>54</v>
      </c>
      <c r="L1439" s="31" t="s">
        <v>55</v>
      </c>
      <c r="M1439" s="31" t="s">
        <v>72</v>
      </c>
      <c r="N1439" s="31" t="s">
        <v>56</v>
      </c>
      <c r="O1439" s="31" t="s">
        <v>57</v>
      </c>
      <c r="P1439" s="31" t="s">
        <v>50</v>
      </c>
      <c r="Q1439" s="31" t="s">
        <v>115</v>
      </c>
      <c r="R1439" s="31" t="s">
        <v>74</v>
      </c>
      <c r="S1439" s="31" t="s">
        <v>59</v>
      </c>
      <c r="T1439" s="31" t="s">
        <v>60</v>
      </c>
      <c r="U1439" s="31" t="s">
        <v>60</v>
      </c>
      <c r="V1439" s="31" t="s">
        <v>60</v>
      </c>
      <c r="W1439" s="31" t="s">
        <v>50</v>
      </c>
      <c r="X1439" s="31" t="s">
        <v>50</v>
      </c>
      <c r="Y1439" s="31" t="s">
        <v>50</v>
      </c>
      <c r="Z1439" s="31" t="s">
        <v>62</v>
      </c>
      <c r="AA1439" s="31" t="s">
        <v>50</v>
      </c>
      <c r="AB1439" s="31" t="s">
        <v>50</v>
      </c>
      <c r="AC1439" s="31" t="s">
        <v>63</v>
      </c>
      <c r="AD1439" s="31" t="s">
        <v>72</v>
      </c>
      <c r="AE1439" s="2">
        <f t="shared" si="243"/>
        <v>24</v>
      </c>
      <c r="AF1439" s="31" t="s">
        <v>567</v>
      </c>
      <c r="AG1439" s="31" t="s">
        <v>76</v>
      </c>
      <c r="AH1439" s="31" t="s">
        <v>77</v>
      </c>
      <c r="AI1439" s="31" t="s">
        <v>12550</v>
      </c>
      <c r="AJ1439" s="31">
        <f t="shared" si="244"/>
        <v>0</v>
      </c>
      <c r="AK1439" s="34">
        <f t="shared" si="245"/>
        <v>-99</v>
      </c>
      <c r="AL1439" s="30">
        <f t="shared" si="246"/>
        <v>-99</v>
      </c>
      <c r="AM1439" s="5">
        <f t="shared" si="250"/>
        <v>0</v>
      </c>
      <c r="AN1439" s="5">
        <f t="shared" si="251"/>
        <v>0</v>
      </c>
      <c r="AO1439" s="30">
        <f t="shared" si="252"/>
        <v>0</v>
      </c>
      <c r="AP1439" s="30">
        <f t="shared" si="247"/>
        <v>0</v>
      </c>
      <c r="AQ1439" t="str">
        <f t="shared" si="248"/>
        <v>Before 1978</v>
      </c>
      <c r="AR1439" s="2">
        <f t="shared" si="249"/>
        <v>1974</v>
      </c>
      <c r="AS1439" s="2">
        <f t="shared" si="253"/>
        <v>-99</v>
      </c>
      <c r="AT1439" s="31" t="s">
        <v>50</v>
      </c>
      <c r="AU1439" s="31" t="s">
        <v>50</v>
      </c>
      <c r="AV1439" s="31" t="s">
        <v>66</v>
      </c>
      <c r="AW1439" s="31" t="s">
        <v>57</v>
      </c>
      <c r="AX1439" s="31" t="s">
        <v>184</v>
      </c>
      <c r="AY1439" s="31" t="s">
        <v>68</v>
      </c>
      <c r="AZ1439" s="31" t="s">
        <v>50</v>
      </c>
      <c r="BA1439" s="31" t="s">
        <v>50</v>
      </c>
      <c r="BB1439" s="31" t="s">
        <v>67</v>
      </c>
      <c r="BC1439" s="31" t="s">
        <v>53</v>
      </c>
      <c r="BD1439" s="31" t="s">
        <v>50</v>
      </c>
      <c r="BE1439" s="31" t="s">
        <v>50</v>
      </c>
      <c r="BF1439" s="31" t="s">
        <v>50</v>
      </c>
    </row>
    <row r="1440" spans="1:58" ht="45" x14ac:dyDescent="0.25">
      <c r="A1440" s="31" t="s">
        <v>207</v>
      </c>
      <c r="B1440" s="31" t="s">
        <v>49</v>
      </c>
      <c r="C1440" s="32">
        <v>8</v>
      </c>
      <c r="D1440" s="31" t="s">
        <v>50</v>
      </c>
      <c r="E1440" s="31" t="s">
        <v>51</v>
      </c>
      <c r="F1440" s="31" t="s">
        <v>52</v>
      </c>
      <c r="G1440" s="31" t="s">
        <v>50</v>
      </c>
      <c r="H1440" s="31" t="s">
        <v>50</v>
      </c>
      <c r="I1440" s="31" t="s">
        <v>53</v>
      </c>
      <c r="J1440" s="31" t="s">
        <v>54</v>
      </c>
      <c r="K1440" s="31" t="s">
        <v>54</v>
      </c>
      <c r="L1440" s="31" t="s">
        <v>55</v>
      </c>
      <c r="M1440" s="31" t="s">
        <v>72</v>
      </c>
      <c r="N1440" s="31" t="s">
        <v>56</v>
      </c>
      <c r="O1440" s="31" t="s">
        <v>57</v>
      </c>
      <c r="P1440" s="31" t="s">
        <v>50</v>
      </c>
      <c r="Q1440" s="31" t="s">
        <v>115</v>
      </c>
      <c r="R1440" s="31" t="s">
        <v>74</v>
      </c>
      <c r="S1440" s="31" t="s">
        <v>59</v>
      </c>
      <c r="T1440" s="31" t="s">
        <v>60</v>
      </c>
      <c r="U1440" s="31" t="s">
        <v>60</v>
      </c>
      <c r="V1440" s="31" t="s">
        <v>60</v>
      </c>
      <c r="W1440" s="31" t="s">
        <v>50</v>
      </c>
      <c r="X1440" s="31" t="s">
        <v>50</v>
      </c>
      <c r="Y1440" s="31" t="s">
        <v>50</v>
      </c>
      <c r="Z1440" s="31" t="s">
        <v>62</v>
      </c>
      <c r="AA1440" s="31" t="s">
        <v>50</v>
      </c>
      <c r="AB1440" s="31" t="s">
        <v>50</v>
      </c>
      <c r="AC1440" s="31" t="s">
        <v>63</v>
      </c>
      <c r="AD1440" s="31" t="s">
        <v>72</v>
      </c>
      <c r="AE1440" s="2">
        <f t="shared" si="243"/>
        <v>24</v>
      </c>
      <c r="AF1440" s="31" t="s">
        <v>567</v>
      </c>
      <c r="AG1440" s="31" t="s">
        <v>76</v>
      </c>
      <c r="AH1440" s="31" t="s">
        <v>77</v>
      </c>
      <c r="AI1440" s="31" t="s">
        <v>12551</v>
      </c>
      <c r="AJ1440" s="31">
        <f t="shared" si="244"/>
        <v>0</v>
      </c>
      <c r="AK1440" s="34">
        <f t="shared" si="245"/>
        <v>-99</v>
      </c>
      <c r="AL1440" s="30">
        <f t="shared" si="246"/>
        <v>-99</v>
      </c>
      <c r="AM1440" s="5">
        <f t="shared" si="250"/>
        <v>0</v>
      </c>
      <c r="AN1440" s="5">
        <f t="shared" si="251"/>
        <v>0</v>
      </c>
      <c r="AO1440" s="30">
        <f t="shared" si="252"/>
        <v>0</v>
      </c>
      <c r="AP1440" s="30">
        <f t="shared" si="247"/>
        <v>0</v>
      </c>
      <c r="AQ1440" t="str">
        <f t="shared" si="248"/>
        <v>Before 1978</v>
      </c>
      <c r="AR1440" s="2">
        <f t="shared" si="249"/>
        <v>1974</v>
      </c>
      <c r="AS1440" s="2">
        <f t="shared" si="253"/>
        <v>-99</v>
      </c>
      <c r="AT1440" s="31" t="s">
        <v>50</v>
      </c>
      <c r="AU1440" s="31" t="s">
        <v>50</v>
      </c>
      <c r="AV1440" s="31" t="s">
        <v>66</v>
      </c>
      <c r="AW1440" s="31" t="s">
        <v>57</v>
      </c>
      <c r="AX1440" s="31" t="s">
        <v>184</v>
      </c>
      <c r="AY1440" s="31" t="s">
        <v>68</v>
      </c>
      <c r="AZ1440" s="31" t="s">
        <v>50</v>
      </c>
      <c r="BA1440" s="31" t="s">
        <v>50</v>
      </c>
      <c r="BB1440" s="31" t="s">
        <v>67</v>
      </c>
      <c r="BC1440" s="31" t="s">
        <v>53</v>
      </c>
      <c r="BD1440" s="31" t="s">
        <v>50</v>
      </c>
      <c r="BE1440" s="31" t="s">
        <v>50</v>
      </c>
      <c r="BF1440" s="31" t="s">
        <v>50</v>
      </c>
    </row>
    <row r="1441" spans="1:58" ht="45" x14ac:dyDescent="0.25">
      <c r="A1441" s="31" t="s">
        <v>972</v>
      </c>
      <c r="B1441" s="31" t="s">
        <v>49</v>
      </c>
      <c r="C1441" s="32">
        <v>1</v>
      </c>
      <c r="D1441" s="31" t="s">
        <v>50</v>
      </c>
      <c r="E1441" s="31" t="s">
        <v>99</v>
      </c>
      <c r="F1441" s="31" t="s">
        <v>102</v>
      </c>
      <c r="G1441" s="31" t="s">
        <v>50</v>
      </c>
      <c r="H1441" s="31" t="s">
        <v>50</v>
      </c>
      <c r="I1441" s="31" t="s">
        <v>53</v>
      </c>
      <c r="J1441" s="31" t="s">
        <v>54</v>
      </c>
      <c r="K1441" s="31" t="s">
        <v>54</v>
      </c>
      <c r="L1441" s="31" t="s">
        <v>55</v>
      </c>
      <c r="M1441" s="31" t="s">
        <v>72</v>
      </c>
      <c r="N1441" s="31" t="s">
        <v>50</v>
      </c>
      <c r="O1441" s="31" t="s">
        <v>57</v>
      </c>
      <c r="P1441" s="31" t="s">
        <v>98</v>
      </c>
      <c r="Q1441" s="31" t="s">
        <v>50</v>
      </c>
      <c r="R1441" s="31" t="s">
        <v>74</v>
      </c>
      <c r="S1441" s="31" t="s">
        <v>59</v>
      </c>
      <c r="T1441" s="31" t="s">
        <v>60</v>
      </c>
      <c r="U1441" s="31" t="s">
        <v>60</v>
      </c>
      <c r="V1441" s="31" t="s">
        <v>60</v>
      </c>
      <c r="W1441" s="31" t="s">
        <v>50</v>
      </c>
      <c r="X1441" s="31" t="s">
        <v>50</v>
      </c>
      <c r="Y1441" s="31" t="s">
        <v>50</v>
      </c>
      <c r="Z1441" s="31" t="s">
        <v>62</v>
      </c>
      <c r="AA1441" s="31" t="s">
        <v>50</v>
      </c>
      <c r="AB1441" s="31" t="s">
        <v>50</v>
      </c>
      <c r="AC1441" s="31" t="s">
        <v>63</v>
      </c>
      <c r="AD1441" s="31" t="s">
        <v>72</v>
      </c>
      <c r="AE1441" s="2">
        <f t="shared" si="243"/>
        <v>24</v>
      </c>
      <c r="AF1441" s="31" t="s">
        <v>567</v>
      </c>
      <c r="AG1441" s="31" t="s">
        <v>76</v>
      </c>
      <c r="AH1441" s="31" t="s">
        <v>144</v>
      </c>
      <c r="AI1441" s="31" t="s">
        <v>863</v>
      </c>
      <c r="AJ1441" s="31">
        <f t="shared" si="244"/>
        <v>1</v>
      </c>
      <c r="AK1441" s="34">
        <f t="shared" si="245"/>
        <v>2</v>
      </c>
      <c r="AL1441" s="30">
        <f t="shared" si="246"/>
        <v>2</v>
      </c>
      <c r="AM1441" s="5">
        <f t="shared" si="250"/>
        <v>106.34</v>
      </c>
      <c r="AN1441" s="5">
        <f t="shared" si="251"/>
        <v>24</v>
      </c>
      <c r="AO1441" s="30">
        <f t="shared" si="252"/>
        <v>312</v>
      </c>
      <c r="AP1441" s="30">
        <f t="shared" si="247"/>
        <v>312</v>
      </c>
      <c r="AQ1441" t="str">
        <f t="shared" si="248"/>
        <v>1993 - 2001</v>
      </c>
      <c r="AR1441" s="2">
        <f t="shared" si="249"/>
        <v>1995</v>
      </c>
      <c r="AS1441" s="2">
        <f t="shared" si="253"/>
        <v>13</v>
      </c>
      <c r="AT1441" s="31" t="s">
        <v>50</v>
      </c>
      <c r="AU1441" s="31" t="s">
        <v>100</v>
      </c>
      <c r="AV1441" s="31" t="s">
        <v>66</v>
      </c>
      <c r="AW1441" s="31" t="s">
        <v>57</v>
      </c>
      <c r="AX1441" s="31" t="s">
        <v>864</v>
      </c>
      <c r="AY1441" s="31" t="s">
        <v>68</v>
      </c>
      <c r="AZ1441" s="31" t="s">
        <v>144</v>
      </c>
      <c r="BA1441" s="31" t="s">
        <v>863</v>
      </c>
      <c r="BB1441" s="31" t="s">
        <v>50</v>
      </c>
      <c r="BC1441" s="31" t="s">
        <v>50</v>
      </c>
      <c r="BD1441" s="31" t="s">
        <v>50</v>
      </c>
      <c r="BE1441" s="31" t="s">
        <v>50</v>
      </c>
      <c r="BF1441" s="31" t="s">
        <v>50</v>
      </c>
    </row>
    <row r="1442" spans="1:58" ht="45" x14ac:dyDescent="0.25">
      <c r="A1442" s="31" t="s">
        <v>972</v>
      </c>
      <c r="B1442" s="31" t="s">
        <v>49</v>
      </c>
      <c r="C1442" s="32">
        <v>2</v>
      </c>
      <c r="D1442" s="31" t="s">
        <v>50</v>
      </c>
      <c r="E1442" s="31" t="s">
        <v>99</v>
      </c>
      <c r="F1442" s="31" t="s">
        <v>102</v>
      </c>
      <c r="G1442" s="31" t="s">
        <v>50</v>
      </c>
      <c r="H1442" s="31" t="s">
        <v>50</v>
      </c>
      <c r="I1442" s="31" t="s">
        <v>53</v>
      </c>
      <c r="J1442" s="31" t="s">
        <v>54</v>
      </c>
      <c r="K1442" s="31" t="s">
        <v>54</v>
      </c>
      <c r="L1442" s="31" t="s">
        <v>55</v>
      </c>
      <c r="M1442" s="31" t="s">
        <v>72</v>
      </c>
      <c r="N1442" s="31" t="s">
        <v>50</v>
      </c>
      <c r="O1442" s="31" t="s">
        <v>57</v>
      </c>
      <c r="P1442" s="31" t="s">
        <v>50</v>
      </c>
      <c r="Q1442" s="31" t="s">
        <v>50</v>
      </c>
      <c r="R1442" s="31" t="s">
        <v>74</v>
      </c>
      <c r="S1442" s="31" t="s">
        <v>59</v>
      </c>
      <c r="T1442" s="31" t="s">
        <v>60</v>
      </c>
      <c r="U1442" s="31" t="s">
        <v>60</v>
      </c>
      <c r="V1442" s="31" t="s">
        <v>66</v>
      </c>
      <c r="W1442" s="31" t="s">
        <v>50</v>
      </c>
      <c r="X1442" s="31" t="s">
        <v>161</v>
      </c>
      <c r="Y1442" s="31" t="s">
        <v>60</v>
      </c>
      <c r="Z1442" s="31" t="s">
        <v>62</v>
      </c>
      <c r="AA1442" s="31" t="s">
        <v>50</v>
      </c>
      <c r="AB1442" s="31" t="s">
        <v>50</v>
      </c>
      <c r="AC1442" s="31" t="s">
        <v>87</v>
      </c>
      <c r="AD1442" s="31" t="s">
        <v>72</v>
      </c>
      <c r="AE1442" s="2">
        <f t="shared" si="243"/>
        <v>24</v>
      </c>
      <c r="AF1442" s="31" t="s">
        <v>567</v>
      </c>
      <c r="AG1442" s="31" t="s">
        <v>76</v>
      </c>
      <c r="AH1442" s="31" t="s">
        <v>152</v>
      </c>
      <c r="AI1442" s="31" t="s">
        <v>12552</v>
      </c>
      <c r="AJ1442" s="31">
        <f t="shared" si="244"/>
        <v>0</v>
      </c>
      <c r="AK1442" s="34">
        <f t="shared" si="245"/>
        <v>-99</v>
      </c>
      <c r="AL1442" s="30">
        <f t="shared" si="246"/>
        <v>-99</v>
      </c>
      <c r="AM1442" s="5">
        <f t="shared" si="250"/>
        <v>106.34</v>
      </c>
      <c r="AN1442" s="5">
        <f t="shared" si="251"/>
        <v>0</v>
      </c>
      <c r="AO1442" s="30">
        <f t="shared" si="252"/>
        <v>0</v>
      </c>
      <c r="AP1442" s="30">
        <f t="shared" si="247"/>
        <v>0</v>
      </c>
      <c r="AQ1442" t="str">
        <f t="shared" si="248"/>
        <v>1993 - 2001</v>
      </c>
      <c r="AR1442" s="2">
        <f t="shared" si="249"/>
        <v>1995</v>
      </c>
      <c r="AS1442" s="2">
        <f t="shared" si="253"/>
        <v>-99</v>
      </c>
      <c r="AT1442" s="31" t="s">
        <v>50</v>
      </c>
      <c r="AU1442" s="31" t="s">
        <v>50</v>
      </c>
      <c r="AV1442" s="31" t="s">
        <v>66</v>
      </c>
      <c r="AW1442" s="31" t="s">
        <v>57</v>
      </c>
      <c r="AX1442" s="31" t="s">
        <v>463</v>
      </c>
      <c r="AY1442" s="31" t="s">
        <v>68</v>
      </c>
      <c r="AZ1442" s="31" t="s">
        <v>152</v>
      </c>
      <c r="BA1442" s="31" t="s">
        <v>12552</v>
      </c>
      <c r="BB1442" s="31" t="s">
        <v>1050</v>
      </c>
      <c r="BC1442" s="31" t="s">
        <v>129</v>
      </c>
      <c r="BD1442" s="31" t="s">
        <v>50</v>
      </c>
      <c r="BE1442" s="31" t="s">
        <v>50</v>
      </c>
      <c r="BF1442" s="31" t="s">
        <v>50</v>
      </c>
    </row>
    <row r="1443" spans="1:58" ht="45" x14ac:dyDescent="0.25">
      <c r="A1443" s="31" t="s">
        <v>2249</v>
      </c>
      <c r="B1443" s="31" t="s">
        <v>49</v>
      </c>
      <c r="C1443" s="32">
        <v>3</v>
      </c>
      <c r="D1443" s="31" t="s">
        <v>50</v>
      </c>
      <c r="E1443" s="31" t="s">
        <v>71</v>
      </c>
      <c r="F1443" s="31" t="s">
        <v>50</v>
      </c>
      <c r="G1443" s="31" t="s">
        <v>50</v>
      </c>
      <c r="H1443" s="31" t="s">
        <v>50</v>
      </c>
      <c r="I1443" s="31" t="s">
        <v>53</v>
      </c>
      <c r="J1443" s="31" t="s">
        <v>54</v>
      </c>
      <c r="K1443" s="31" t="s">
        <v>54</v>
      </c>
      <c r="L1443" s="31" t="s">
        <v>128</v>
      </c>
      <c r="M1443" s="31" t="s">
        <v>72</v>
      </c>
      <c r="N1443" s="31" t="s">
        <v>50</v>
      </c>
      <c r="O1443" s="31" t="s">
        <v>57</v>
      </c>
      <c r="P1443" s="31" t="s">
        <v>50</v>
      </c>
      <c r="Q1443" s="31" t="s">
        <v>50</v>
      </c>
      <c r="R1443" s="31" t="s">
        <v>129</v>
      </c>
      <c r="S1443" s="31" t="s">
        <v>59</v>
      </c>
      <c r="T1443" s="31" t="s">
        <v>50</v>
      </c>
      <c r="U1443" s="31" t="s">
        <v>50</v>
      </c>
      <c r="V1443" s="31" t="s">
        <v>50</v>
      </c>
      <c r="W1443" s="31" t="s">
        <v>50</v>
      </c>
      <c r="X1443" s="31" t="s">
        <v>50</v>
      </c>
      <c r="Y1443" s="31" t="s">
        <v>50</v>
      </c>
      <c r="Z1443" s="31" t="s">
        <v>62</v>
      </c>
      <c r="AA1443" s="31" t="s">
        <v>50</v>
      </c>
      <c r="AB1443" s="31" t="s">
        <v>50</v>
      </c>
      <c r="AC1443" s="31" t="s">
        <v>87</v>
      </c>
      <c r="AD1443" s="31" t="s">
        <v>72</v>
      </c>
      <c r="AE1443" s="2">
        <f t="shared" si="243"/>
        <v>24</v>
      </c>
      <c r="AF1443" s="31" t="s">
        <v>51</v>
      </c>
      <c r="AG1443" s="31" t="s">
        <v>129</v>
      </c>
      <c r="AH1443" s="31" t="s">
        <v>136</v>
      </c>
      <c r="AI1443" s="31" t="s">
        <v>12553</v>
      </c>
      <c r="AJ1443" s="31">
        <f t="shared" si="244"/>
        <v>0</v>
      </c>
      <c r="AK1443" s="34">
        <f t="shared" si="245"/>
        <v>-99</v>
      </c>
      <c r="AL1443" s="30">
        <f t="shared" si="246"/>
        <v>-99</v>
      </c>
      <c r="AM1443" s="5">
        <f t="shared" si="250"/>
        <v>316.85000000000002</v>
      </c>
      <c r="AN1443" s="5">
        <f t="shared" si="251"/>
        <v>0</v>
      </c>
      <c r="AO1443" s="30">
        <f t="shared" si="252"/>
        <v>0</v>
      </c>
      <c r="AP1443" s="30">
        <f t="shared" si="247"/>
        <v>0</v>
      </c>
      <c r="AQ1443" t="str">
        <f t="shared" si="248"/>
        <v>1993 - 2001</v>
      </c>
      <c r="AR1443" s="2">
        <f t="shared" si="249"/>
        <v>1998</v>
      </c>
      <c r="AS1443" s="2">
        <f t="shared" si="253"/>
        <v>-99</v>
      </c>
      <c r="AT1443" s="31" t="s">
        <v>50</v>
      </c>
      <c r="AU1443" s="31" t="s">
        <v>50</v>
      </c>
      <c r="AV1443" s="31" t="s">
        <v>60</v>
      </c>
      <c r="AW1443" s="31" t="s">
        <v>50</v>
      </c>
      <c r="AX1443" s="31" t="s">
        <v>50</v>
      </c>
      <c r="AY1443" s="31" t="s">
        <v>50</v>
      </c>
      <c r="AZ1443" s="31" t="s">
        <v>50</v>
      </c>
      <c r="BA1443" s="31" t="s">
        <v>50</v>
      </c>
      <c r="BB1443" s="31" t="s">
        <v>50</v>
      </c>
      <c r="BC1443" s="31" t="s">
        <v>50</v>
      </c>
      <c r="BD1443" s="31" t="s">
        <v>50</v>
      </c>
      <c r="BE1443" s="31" t="s">
        <v>50</v>
      </c>
      <c r="BF1443" s="31" t="s">
        <v>50</v>
      </c>
    </row>
    <row r="1444" spans="1:58" ht="45" x14ac:dyDescent="0.25">
      <c r="A1444" s="31" t="s">
        <v>2294</v>
      </c>
      <c r="B1444" s="31" t="s">
        <v>49</v>
      </c>
      <c r="C1444" s="32">
        <v>1</v>
      </c>
      <c r="D1444" s="31" t="s">
        <v>50</v>
      </c>
      <c r="E1444" s="31" t="s">
        <v>52</v>
      </c>
      <c r="F1444" s="31" t="s">
        <v>51</v>
      </c>
      <c r="G1444" s="31" t="s">
        <v>50</v>
      </c>
      <c r="H1444" s="31" t="s">
        <v>50</v>
      </c>
      <c r="I1444" s="31" t="s">
        <v>53</v>
      </c>
      <c r="J1444" s="31" t="s">
        <v>54</v>
      </c>
      <c r="K1444" s="31" t="s">
        <v>54</v>
      </c>
      <c r="L1444" s="31" t="s">
        <v>128</v>
      </c>
      <c r="M1444" s="31" t="s">
        <v>84</v>
      </c>
      <c r="N1444" s="31" t="s">
        <v>50</v>
      </c>
      <c r="O1444" s="31" t="s">
        <v>66</v>
      </c>
      <c r="P1444" s="31" t="s">
        <v>50</v>
      </c>
      <c r="Q1444" s="31" t="s">
        <v>50</v>
      </c>
      <c r="R1444" s="31" t="s">
        <v>74</v>
      </c>
      <c r="S1444" s="31" t="s">
        <v>58</v>
      </c>
      <c r="T1444" s="31" t="s">
        <v>50</v>
      </c>
      <c r="U1444" s="31" t="s">
        <v>50</v>
      </c>
      <c r="V1444" s="31" t="s">
        <v>60</v>
      </c>
      <c r="W1444" s="31" t="s">
        <v>50</v>
      </c>
      <c r="X1444" s="31" t="s">
        <v>50</v>
      </c>
      <c r="Y1444" s="31" t="s">
        <v>50</v>
      </c>
      <c r="Z1444" s="31" t="s">
        <v>62</v>
      </c>
      <c r="AA1444" s="31" t="s">
        <v>50</v>
      </c>
      <c r="AB1444" s="31" t="s">
        <v>50</v>
      </c>
      <c r="AC1444" s="31" t="s">
        <v>87</v>
      </c>
      <c r="AD1444" s="31" t="s">
        <v>72</v>
      </c>
      <c r="AE1444" s="2">
        <f t="shared" si="243"/>
        <v>24</v>
      </c>
      <c r="AF1444" s="31" t="s">
        <v>51</v>
      </c>
      <c r="AG1444" s="31" t="s">
        <v>129</v>
      </c>
      <c r="AH1444" s="31" t="s">
        <v>152</v>
      </c>
      <c r="AI1444" s="31" t="s">
        <v>12554</v>
      </c>
      <c r="AJ1444" s="31">
        <f t="shared" si="244"/>
        <v>0</v>
      </c>
      <c r="AK1444" s="34">
        <f t="shared" si="245"/>
        <v>-99</v>
      </c>
      <c r="AL1444" s="30">
        <f t="shared" si="246"/>
        <v>-99</v>
      </c>
      <c r="AM1444" s="5">
        <f t="shared" si="250"/>
        <v>396.79</v>
      </c>
      <c r="AN1444" s="5">
        <f t="shared" si="251"/>
        <v>0</v>
      </c>
      <c r="AO1444" s="30">
        <f t="shared" si="252"/>
        <v>0</v>
      </c>
      <c r="AP1444" s="30">
        <f t="shared" si="247"/>
        <v>0</v>
      </c>
      <c r="AQ1444">
        <f t="shared" si="248"/>
        <v>0</v>
      </c>
      <c r="AR1444" s="2">
        <f t="shared" si="249"/>
        <v>0</v>
      </c>
      <c r="AS1444" s="2">
        <f t="shared" si="253"/>
        <v>-99</v>
      </c>
      <c r="AT1444" s="31" t="s">
        <v>50</v>
      </c>
      <c r="AU1444" s="31" t="s">
        <v>50</v>
      </c>
      <c r="AV1444" s="31" t="s">
        <v>141</v>
      </c>
      <c r="AW1444" s="31" t="s">
        <v>86</v>
      </c>
      <c r="AX1444" s="31" t="s">
        <v>50</v>
      </c>
      <c r="AY1444" s="31" t="s">
        <v>50</v>
      </c>
      <c r="AZ1444" s="31" t="s">
        <v>152</v>
      </c>
      <c r="BA1444" s="31" t="s">
        <v>12554</v>
      </c>
      <c r="BB1444" s="31" t="s">
        <v>50</v>
      </c>
      <c r="BC1444" s="31" t="s">
        <v>50</v>
      </c>
      <c r="BD1444" s="31" t="s">
        <v>50</v>
      </c>
      <c r="BE1444" s="31" t="s">
        <v>50</v>
      </c>
      <c r="BF1444" s="31" t="s">
        <v>50</v>
      </c>
    </row>
    <row r="1445" spans="1:58" ht="45" x14ac:dyDescent="0.25">
      <c r="A1445" s="31" t="s">
        <v>2344</v>
      </c>
      <c r="B1445" s="31" t="s">
        <v>49</v>
      </c>
      <c r="C1445" s="32">
        <v>2</v>
      </c>
      <c r="D1445" s="31" t="s">
        <v>50</v>
      </c>
      <c r="E1445" s="31" t="s">
        <v>51</v>
      </c>
      <c r="F1445" s="31" t="s">
        <v>72</v>
      </c>
      <c r="G1445" s="31" t="s">
        <v>50</v>
      </c>
      <c r="H1445" s="31" t="s">
        <v>50</v>
      </c>
      <c r="I1445" s="31" t="s">
        <v>99</v>
      </c>
      <c r="J1445" s="31" t="s">
        <v>54</v>
      </c>
      <c r="K1445" s="31" t="s">
        <v>54</v>
      </c>
      <c r="L1445" s="31" t="s">
        <v>128</v>
      </c>
      <c r="M1445" s="31" t="s">
        <v>72</v>
      </c>
      <c r="N1445" s="31" t="s">
        <v>50</v>
      </c>
      <c r="O1445" s="31" t="s">
        <v>66</v>
      </c>
      <c r="P1445" s="31" t="s">
        <v>368</v>
      </c>
      <c r="Q1445" s="31" t="s">
        <v>50</v>
      </c>
      <c r="R1445" s="31" t="s">
        <v>74</v>
      </c>
      <c r="S1445" s="31" t="s">
        <v>59</v>
      </c>
      <c r="T1445" s="31" t="s">
        <v>60</v>
      </c>
      <c r="U1445" s="31" t="s">
        <v>60</v>
      </c>
      <c r="V1445" s="31" t="s">
        <v>60</v>
      </c>
      <c r="W1445" s="31" t="s">
        <v>50</v>
      </c>
      <c r="X1445" s="31" t="s">
        <v>50</v>
      </c>
      <c r="Y1445" s="31" t="s">
        <v>50</v>
      </c>
      <c r="Z1445" s="31" t="s">
        <v>62</v>
      </c>
      <c r="AA1445" s="31" t="s">
        <v>50</v>
      </c>
      <c r="AB1445" s="31" t="s">
        <v>50</v>
      </c>
      <c r="AC1445" s="31" t="s">
        <v>87</v>
      </c>
      <c r="AD1445" s="31" t="s">
        <v>72</v>
      </c>
      <c r="AE1445" s="2">
        <f t="shared" si="243"/>
        <v>24</v>
      </c>
      <c r="AF1445" s="31" t="s">
        <v>51</v>
      </c>
      <c r="AG1445" s="31" t="s">
        <v>129</v>
      </c>
      <c r="AH1445" s="31" t="s">
        <v>594</v>
      </c>
      <c r="AI1445" s="31" t="s">
        <v>12555</v>
      </c>
      <c r="AJ1445" s="31">
        <f t="shared" si="244"/>
        <v>0</v>
      </c>
      <c r="AK1445" s="34">
        <f t="shared" si="245"/>
        <v>-99</v>
      </c>
      <c r="AL1445" s="30">
        <f t="shared" si="246"/>
        <v>-99</v>
      </c>
      <c r="AM1445" s="5">
        <f t="shared" si="250"/>
        <v>316.85000000000002</v>
      </c>
      <c r="AN1445" s="5">
        <f t="shared" si="251"/>
        <v>0</v>
      </c>
      <c r="AO1445" s="30">
        <f t="shared" si="252"/>
        <v>0</v>
      </c>
      <c r="AP1445" s="30">
        <f t="shared" si="247"/>
        <v>0</v>
      </c>
      <c r="AQ1445" t="str">
        <f t="shared" si="248"/>
        <v>1978 - 1992</v>
      </c>
      <c r="AR1445" s="2">
        <f t="shared" si="249"/>
        <v>1979</v>
      </c>
      <c r="AS1445" s="2">
        <f t="shared" si="253"/>
        <v>-99</v>
      </c>
      <c r="AT1445" s="31" t="s">
        <v>50</v>
      </c>
      <c r="AU1445" s="31" t="s">
        <v>50</v>
      </c>
      <c r="AV1445" s="31" t="s">
        <v>66</v>
      </c>
      <c r="AW1445" s="31" t="s">
        <v>204</v>
      </c>
      <c r="AX1445" s="31" t="s">
        <v>50</v>
      </c>
      <c r="AY1445" s="31" t="s">
        <v>50</v>
      </c>
      <c r="AZ1445" s="31" t="s">
        <v>50</v>
      </c>
      <c r="BA1445" s="31" t="s">
        <v>50</v>
      </c>
      <c r="BB1445" s="31" t="s">
        <v>50</v>
      </c>
      <c r="BC1445" s="31" t="s">
        <v>50</v>
      </c>
      <c r="BD1445" s="31" t="s">
        <v>50</v>
      </c>
      <c r="BE1445" s="31" t="s">
        <v>50</v>
      </c>
      <c r="BF1445" s="31" t="s">
        <v>50</v>
      </c>
    </row>
    <row r="1446" spans="1:58" ht="45" x14ac:dyDescent="0.25">
      <c r="A1446" s="31" t="s">
        <v>2373</v>
      </c>
      <c r="B1446" s="31" t="s">
        <v>49</v>
      </c>
      <c r="C1446" s="32">
        <v>3</v>
      </c>
      <c r="D1446" s="31" t="s">
        <v>50</v>
      </c>
      <c r="E1446" s="31" t="s">
        <v>72</v>
      </c>
      <c r="F1446" s="31" t="s">
        <v>51</v>
      </c>
      <c r="G1446" s="31" t="s">
        <v>50</v>
      </c>
      <c r="H1446" s="31" t="s">
        <v>50</v>
      </c>
      <c r="I1446" s="31" t="s">
        <v>11992</v>
      </c>
      <c r="J1446" s="31" t="s">
        <v>54</v>
      </c>
      <c r="K1446" s="31" t="s">
        <v>54</v>
      </c>
      <c r="L1446" s="31" t="s">
        <v>55</v>
      </c>
      <c r="M1446" s="31" t="s">
        <v>72</v>
      </c>
      <c r="N1446" s="31" t="s">
        <v>50</v>
      </c>
      <c r="O1446" s="31" t="s">
        <v>66</v>
      </c>
      <c r="P1446" s="31" t="s">
        <v>215</v>
      </c>
      <c r="Q1446" s="31" t="s">
        <v>50</v>
      </c>
      <c r="R1446" s="31" t="s">
        <v>74</v>
      </c>
      <c r="S1446" s="31" t="s">
        <v>59</v>
      </c>
      <c r="T1446" s="31" t="s">
        <v>60</v>
      </c>
      <c r="U1446" s="31" t="s">
        <v>60</v>
      </c>
      <c r="V1446" s="31" t="s">
        <v>66</v>
      </c>
      <c r="W1446" s="31" t="s">
        <v>50</v>
      </c>
      <c r="X1446" s="31" t="s">
        <v>50</v>
      </c>
      <c r="Y1446" s="31" t="s">
        <v>50</v>
      </c>
      <c r="Z1446" s="31" t="s">
        <v>62</v>
      </c>
      <c r="AA1446" s="31" t="s">
        <v>50</v>
      </c>
      <c r="AB1446" s="31" t="s">
        <v>50</v>
      </c>
      <c r="AC1446" s="31" t="s">
        <v>87</v>
      </c>
      <c r="AD1446" s="31" t="s">
        <v>72</v>
      </c>
      <c r="AE1446" s="2">
        <f t="shared" si="243"/>
        <v>24</v>
      </c>
      <c r="AF1446" s="31" t="s">
        <v>51</v>
      </c>
      <c r="AG1446" s="31" t="s">
        <v>129</v>
      </c>
      <c r="AH1446" s="31" t="s">
        <v>136</v>
      </c>
      <c r="AI1446" s="31" t="s">
        <v>12556</v>
      </c>
      <c r="AJ1446" s="31">
        <f t="shared" si="244"/>
        <v>0</v>
      </c>
      <c r="AK1446" s="34">
        <f t="shared" si="245"/>
        <v>-99</v>
      </c>
      <c r="AL1446" s="30">
        <f t="shared" si="246"/>
        <v>-99</v>
      </c>
      <c r="AM1446" s="5">
        <f t="shared" si="250"/>
        <v>3000</v>
      </c>
      <c r="AN1446" s="5">
        <f t="shared" si="251"/>
        <v>0</v>
      </c>
      <c r="AO1446" s="30">
        <f t="shared" si="252"/>
        <v>0</v>
      </c>
      <c r="AP1446" s="30">
        <f t="shared" si="247"/>
        <v>0</v>
      </c>
      <c r="AQ1446" t="str">
        <f t="shared" si="248"/>
        <v>1978 - 1992</v>
      </c>
      <c r="AR1446" s="2">
        <f t="shared" si="249"/>
        <v>1979</v>
      </c>
      <c r="AS1446" s="2">
        <f t="shared" si="253"/>
        <v>-99</v>
      </c>
      <c r="AT1446" s="31" t="s">
        <v>50</v>
      </c>
      <c r="AU1446" s="31" t="s">
        <v>50</v>
      </c>
      <c r="AV1446" s="31" t="s">
        <v>66</v>
      </c>
      <c r="AW1446" s="31" t="s">
        <v>57</v>
      </c>
      <c r="AX1446" s="31" t="s">
        <v>463</v>
      </c>
      <c r="AY1446" s="31" t="s">
        <v>68</v>
      </c>
      <c r="AZ1446" s="31" t="s">
        <v>136</v>
      </c>
      <c r="BA1446" s="31" t="s">
        <v>50</v>
      </c>
      <c r="BB1446" s="31" t="s">
        <v>12798</v>
      </c>
      <c r="BC1446" s="31" t="s">
        <v>53</v>
      </c>
      <c r="BD1446" s="31" t="s">
        <v>50</v>
      </c>
      <c r="BE1446" s="31" t="s">
        <v>50</v>
      </c>
      <c r="BF1446" s="31" t="s">
        <v>50</v>
      </c>
    </row>
    <row r="1447" spans="1:58" ht="45" x14ac:dyDescent="0.25">
      <c r="A1447" s="31" t="s">
        <v>268</v>
      </c>
      <c r="B1447" s="31" t="s">
        <v>49</v>
      </c>
      <c r="C1447" s="32">
        <v>2</v>
      </c>
      <c r="D1447" s="31" t="s">
        <v>50</v>
      </c>
      <c r="E1447" s="31" t="s">
        <v>72</v>
      </c>
      <c r="F1447" s="31" t="s">
        <v>50</v>
      </c>
      <c r="G1447" s="31" t="s">
        <v>50</v>
      </c>
      <c r="H1447" s="31" t="s">
        <v>50</v>
      </c>
      <c r="I1447" s="31" t="s">
        <v>53</v>
      </c>
      <c r="J1447" s="31" t="s">
        <v>54</v>
      </c>
      <c r="K1447" s="31" t="s">
        <v>54</v>
      </c>
      <c r="L1447" s="31" t="s">
        <v>128</v>
      </c>
      <c r="M1447" s="31" t="s">
        <v>51</v>
      </c>
      <c r="N1447" s="31" t="s">
        <v>50</v>
      </c>
      <c r="O1447" s="31" t="s">
        <v>57</v>
      </c>
      <c r="P1447" s="31" t="s">
        <v>50</v>
      </c>
      <c r="Q1447" s="31" t="s">
        <v>50</v>
      </c>
      <c r="R1447" s="31" t="s">
        <v>58</v>
      </c>
      <c r="S1447" s="31" t="s">
        <v>59</v>
      </c>
      <c r="T1447" s="31" t="s">
        <v>60</v>
      </c>
      <c r="U1447" s="31" t="s">
        <v>60</v>
      </c>
      <c r="V1447" s="31" t="s">
        <v>60</v>
      </c>
      <c r="W1447" s="31" t="s">
        <v>50</v>
      </c>
      <c r="X1447" s="31" t="s">
        <v>50</v>
      </c>
      <c r="Y1447" s="31" t="s">
        <v>50</v>
      </c>
      <c r="Z1447" s="31" t="s">
        <v>62</v>
      </c>
      <c r="AA1447" s="31" t="s">
        <v>50</v>
      </c>
      <c r="AB1447" s="31" t="s">
        <v>50</v>
      </c>
      <c r="AC1447" s="31" t="s">
        <v>63</v>
      </c>
      <c r="AD1447" s="31" t="s">
        <v>72</v>
      </c>
      <c r="AE1447" s="2">
        <f t="shared" si="243"/>
        <v>24</v>
      </c>
      <c r="AF1447" s="31" t="s">
        <v>51</v>
      </c>
      <c r="AG1447" s="31" t="s">
        <v>129</v>
      </c>
      <c r="AH1447" s="31" t="s">
        <v>422</v>
      </c>
      <c r="AI1447" s="31" t="s">
        <v>997</v>
      </c>
      <c r="AJ1447" s="31">
        <f t="shared" si="244"/>
        <v>2</v>
      </c>
      <c r="AK1447" s="34">
        <f t="shared" si="245"/>
        <v>-99</v>
      </c>
      <c r="AL1447" s="30">
        <f t="shared" si="246"/>
        <v>-99</v>
      </c>
      <c r="AM1447" s="5">
        <f t="shared" si="250"/>
        <v>73.92</v>
      </c>
      <c r="AN1447" s="5">
        <f t="shared" si="251"/>
        <v>48</v>
      </c>
      <c r="AO1447" s="30">
        <f t="shared" si="252"/>
        <v>864</v>
      </c>
      <c r="AP1447" s="30">
        <f t="shared" si="247"/>
        <v>864</v>
      </c>
      <c r="AQ1447" t="str">
        <f t="shared" si="248"/>
        <v>Before 1978</v>
      </c>
      <c r="AR1447" s="2">
        <f t="shared" si="249"/>
        <v>1943</v>
      </c>
      <c r="AS1447" s="2">
        <f t="shared" si="253"/>
        <v>18</v>
      </c>
      <c r="AT1447" s="31" t="s">
        <v>50</v>
      </c>
      <c r="AU1447" s="31" t="s">
        <v>489</v>
      </c>
      <c r="AV1447" s="31" t="s">
        <v>60</v>
      </c>
      <c r="AW1447" s="31" t="s">
        <v>50</v>
      </c>
      <c r="AX1447" s="31" t="s">
        <v>50</v>
      </c>
      <c r="AY1447" s="31" t="s">
        <v>50</v>
      </c>
      <c r="AZ1447" s="31" t="s">
        <v>50</v>
      </c>
      <c r="BA1447" s="31" t="s">
        <v>50</v>
      </c>
      <c r="BB1447" s="31" t="s">
        <v>50</v>
      </c>
      <c r="BC1447" s="31" t="s">
        <v>50</v>
      </c>
      <c r="BD1447" s="31" t="s">
        <v>50</v>
      </c>
      <c r="BE1447" s="31" t="s">
        <v>50</v>
      </c>
      <c r="BF1447" s="31" t="s">
        <v>50</v>
      </c>
    </row>
    <row r="1448" spans="1:58" ht="45" x14ac:dyDescent="0.25">
      <c r="A1448" s="31" t="s">
        <v>268</v>
      </c>
      <c r="B1448" s="31" t="s">
        <v>49</v>
      </c>
      <c r="C1448" s="32">
        <v>3</v>
      </c>
      <c r="D1448" s="31" t="s">
        <v>50</v>
      </c>
      <c r="E1448" s="31" t="s">
        <v>72</v>
      </c>
      <c r="F1448" s="31" t="s">
        <v>50</v>
      </c>
      <c r="G1448" s="31" t="s">
        <v>50</v>
      </c>
      <c r="H1448" s="31" t="s">
        <v>50</v>
      </c>
      <c r="I1448" s="31" t="s">
        <v>53</v>
      </c>
      <c r="J1448" s="31" t="s">
        <v>54</v>
      </c>
      <c r="K1448" s="31" t="s">
        <v>54</v>
      </c>
      <c r="L1448" s="31" t="s">
        <v>128</v>
      </c>
      <c r="M1448" s="31" t="s">
        <v>72</v>
      </c>
      <c r="N1448" s="31" t="s">
        <v>50</v>
      </c>
      <c r="O1448" s="31" t="s">
        <v>57</v>
      </c>
      <c r="P1448" s="31" t="s">
        <v>50</v>
      </c>
      <c r="Q1448" s="31" t="s">
        <v>50</v>
      </c>
      <c r="R1448" s="31" t="s">
        <v>58</v>
      </c>
      <c r="S1448" s="31" t="s">
        <v>59</v>
      </c>
      <c r="T1448" s="31" t="s">
        <v>60</v>
      </c>
      <c r="U1448" s="31" t="s">
        <v>60</v>
      </c>
      <c r="V1448" s="31" t="s">
        <v>60</v>
      </c>
      <c r="W1448" s="31" t="s">
        <v>50</v>
      </c>
      <c r="X1448" s="31" t="s">
        <v>50</v>
      </c>
      <c r="Y1448" s="31" t="s">
        <v>50</v>
      </c>
      <c r="Z1448" s="31" t="s">
        <v>62</v>
      </c>
      <c r="AA1448" s="31" t="s">
        <v>50</v>
      </c>
      <c r="AB1448" s="31" t="s">
        <v>50</v>
      </c>
      <c r="AC1448" s="31" t="s">
        <v>87</v>
      </c>
      <c r="AD1448" s="31" t="s">
        <v>72</v>
      </c>
      <c r="AE1448" s="2">
        <f t="shared" si="243"/>
        <v>24</v>
      </c>
      <c r="AF1448" s="31" t="s">
        <v>51</v>
      </c>
      <c r="AG1448" s="31" t="s">
        <v>129</v>
      </c>
      <c r="AH1448" s="31" t="s">
        <v>929</v>
      </c>
      <c r="AI1448" s="31" t="s">
        <v>12557</v>
      </c>
      <c r="AJ1448" s="31">
        <f t="shared" si="244"/>
        <v>0</v>
      </c>
      <c r="AK1448" s="34">
        <f t="shared" si="245"/>
        <v>-99</v>
      </c>
      <c r="AL1448" s="30">
        <f t="shared" si="246"/>
        <v>-99</v>
      </c>
      <c r="AM1448" s="5">
        <f t="shared" si="250"/>
        <v>73.92</v>
      </c>
      <c r="AN1448" s="5">
        <f t="shared" si="251"/>
        <v>0</v>
      </c>
      <c r="AO1448" s="30">
        <f t="shared" si="252"/>
        <v>0</v>
      </c>
      <c r="AP1448" s="30">
        <f t="shared" si="247"/>
        <v>0</v>
      </c>
      <c r="AQ1448" t="str">
        <f t="shared" si="248"/>
        <v>Before 1978</v>
      </c>
      <c r="AR1448" s="2">
        <f t="shared" si="249"/>
        <v>1943</v>
      </c>
      <c r="AS1448" s="2">
        <f t="shared" si="253"/>
        <v>-99</v>
      </c>
      <c r="AT1448" s="31" t="s">
        <v>50</v>
      </c>
      <c r="AU1448" s="31" t="s">
        <v>50</v>
      </c>
      <c r="AV1448" s="31" t="s">
        <v>60</v>
      </c>
      <c r="AW1448" s="31" t="s">
        <v>50</v>
      </c>
      <c r="AX1448" s="31" t="s">
        <v>50</v>
      </c>
      <c r="AY1448" s="31" t="s">
        <v>50</v>
      </c>
      <c r="AZ1448" s="31" t="s">
        <v>50</v>
      </c>
      <c r="BA1448" s="31" t="s">
        <v>50</v>
      </c>
      <c r="BB1448" s="31" t="s">
        <v>50</v>
      </c>
      <c r="BC1448" s="31" t="s">
        <v>50</v>
      </c>
      <c r="BD1448" s="31" t="s">
        <v>50</v>
      </c>
      <c r="BE1448" s="31" t="s">
        <v>50</v>
      </c>
      <c r="BF1448" s="31" t="s">
        <v>50</v>
      </c>
    </row>
    <row r="1449" spans="1:58" ht="45" x14ac:dyDescent="0.25">
      <c r="A1449" s="31" t="s">
        <v>2392</v>
      </c>
      <c r="B1449" s="31" t="s">
        <v>49</v>
      </c>
      <c r="C1449" s="32">
        <v>1</v>
      </c>
      <c r="D1449" s="31" t="s">
        <v>50</v>
      </c>
      <c r="E1449" s="31" t="s">
        <v>84</v>
      </c>
      <c r="F1449" s="31" t="s">
        <v>85</v>
      </c>
      <c r="G1449" s="31" t="s">
        <v>84</v>
      </c>
      <c r="H1449" s="31" t="s">
        <v>85</v>
      </c>
      <c r="I1449" s="31" t="s">
        <v>97</v>
      </c>
      <c r="J1449" s="31" t="s">
        <v>54</v>
      </c>
      <c r="K1449" s="31" t="s">
        <v>60</v>
      </c>
      <c r="L1449" s="31" t="s">
        <v>128</v>
      </c>
      <c r="M1449" s="31" t="s">
        <v>84</v>
      </c>
      <c r="N1449" s="31" t="s">
        <v>50</v>
      </c>
      <c r="O1449" s="31" t="s">
        <v>66</v>
      </c>
      <c r="P1449" s="31" t="s">
        <v>50</v>
      </c>
      <c r="Q1449" s="31" t="s">
        <v>50</v>
      </c>
      <c r="R1449" s="31" t="s">
        <v>74</v>
      </c>
      <c r="S1449" s="31" t="s">
        <v>58</v>
      </c>
      <c r="T1449" s="31" t="s">
        <v>50</v>
      </c>
      <c r="U1449" s="31" t="s">
        <v>50</v>
      </c>
      <c r="V1449" s="31" t="s">
        <v>50</v>
      </c>
      <c r="W1449" s="31" t="s">
        <v>50</v>
      </c>
      <c r="X1449" s="31" t="s">
        <v>50</v>
      </c>
      <c r="Y1449" s="31" t="s">
        <v>50</v>
      </c>
      <c r="Z1449" s="31" t="s">
        <v>62</v>
      </c>
      <c r="AA1449" s="31" t="s">
        <v>50</v>
      </c>
      <c r="AB1449" s="31" t="s">
        <v>50</v>
      </c>
      <c r="AC1449" s="31" t="s">
        <v>87</v>
      </c>
      <c r="AD1449" s="31" t="s">
        <v>72</v>
      </c>
      <c r="AE1449" s="2">
        <f t="shared" si="243"/>
        <v>24</v>
      </c>
      <c r="AF1449" s="31" t="s">
        <v>567</v>
      </c>
      <c r="AG1449" s="31" t="s">
        <v>76</v>
      </c>
      <c r="AH1449" s="31" t="s">
        <v>12558</v>
      </c>
      <c r="AI1449" s="31" t="s">
        <v>12559</v>
      </c>
      <c r="AJ1449" s="31">
        <f t="shared" si="244"/>
        <v>0</v>
      </c>
      <c r="AK1449" s="34">
        <f t="shared" si="245"/>
        <v>-99</v>
      </c>
      <c r="AL1449" s="30">
        <f t="shared" si="246"/>
        <v>-99</v>
      </c>
      <c r="AM1449" s="5">
        <f t="shared" si="250"/>
        <v>32.549999999999997</v>
      </c>
      <c r="AN1449" s="5">
        <f t="shared" si="251"/>
        <v>0</v>
      </c>
      <c r="AO1449" s="30">
        <f t="shared" si="252"/>
        <v>0</v>
      </c>
      <c r="AP1449" s="30">
        <f t="shared" si="247"/>
        <v>0</v>
      </c>
      <c r="AQ1449" t="str">
        <f t="shared" si="248"/>
        <v>Before 1978</v>
      </c>
      <c r="AR1449" s="2">
        <f t="shared" si="249"/>
        <v>1956</v>
      </c>
      <c r="AS1449" s="2">
        <f t="shared" si="253"/>
        <v>-99</v>
      </c>
      <c r="AT1449" s="31" t="s">
        <v>50</v>
      </c>
      <c r="AU1449" s="31" t="s">
        <v>50</v>
      </c>
      <c r="AV1449" s="31" t="s">
        <v>141</v>
      </c>
      <c r="AW1449" s="31" t="s">
        <v>86</v>
      </c>
      <c r="AX1449" s="31" t="s">
        <v>12805</v>
      </c>
      <c r="AY1449" s="31" t="s">
        <v>179</v>
      </c>
      <c r="AZ1449" s="31" t="s">
        <v>12558</v>
      </c>
      <c r="BA1449" s="31" t="s">
        <v>12559</v>
      </c>
      <c r="BB1449" s="31" t="s">
        <v>50</v>
      </c>
      <c r="BC1449" s="31" t="s">
        <v>50</v>
      </c>
      <c r="BD1449" s="31" t="s">
        <v>50</v>
      </c>
      <c r="BE1449" s="31" t="s">
        <v>50</v>
      </c>
      <c r="BF1449" s="31" t="s">
        <v>50</v>
      </c>
    </row>
    <row r="1450" spans="1:58" ht="45" x14ac:dyDescent="0.25">
      <c r="A1450" s="31" t="s">
        <v>278</v>
      </c>
      <c r="B1450" s="31" t="s">
        <v>49</v>
      </c>
      <c r="C1450" s="32">
        <v>14</v>
      </c>
      <c r="D1450" s="31" t="s">
        <v>50</v>
      </c>
      <c r="E1450" s="31" t="s">
        <v>84</v>
      </c>
      <c r="F1450" s="31" t="s">
        <v>50</v>
      </c>
      <c r="G1450" s="31" t="s">
        <v>96</v>
      </c>
      <c r="H1450" s="31" t="s">
        <v>50</v>
      </c>
      <c r="I1450" s="31" t="s">
        <v>97</v>
      </c>
      <c r="J1450" s="31" t="s">
        <v>54</v>
      </c>
      <c r="K1450" s="31" t="s">
        <v>60</v>
      </c>
      <c r="L1450" s="31" t="s">
        <v>128</v>
      </c>
      <c r="M1450" s="31" t="s">
        <v>51</v>
      </c>
      <c r="N1450" s="31" t="s">
        <v>50</v>
      </c>
      <c r="O1450" s="31" t="s">
        <v>66</v>
      </c>
      <c r="P1450" s="31" t="s">
        <v>50</v>
      </c>
      <c r="Q1450" s="31" t="s">
        <v>50</v>
      </c>
      <c r="R1450" s="31" t="s">
        <v>74</v>
      </c>
      <c r="S1450" s="31" t="s">
        <v>58</v>
      </c>
      <c r="T1450" s="31" t="s">
        <v>60</v>
      </c>
      <c r="U1450" s="31" t="s">
        <v>60</v>
      </c>
      <c r="V1450" s="31" t="s">
        <v>50</v>
      </c>
      <c r="W1450" s="31" t="s">
        <v>50</v>
      </c>
      <c r="X1450" s="31" t="s">
        <v>50</v>
      </c>
      <c r="Y1450" s="31" t="s">
        <v>50</v>
      </c>
      <c r="Z1450" s="31" t="s">
        <v>62</v>
      </c>
      <c r="AA1450" s="31" t="s">
        <v>86</v>
      </c>
      <c r="AB1450" s="31" t="s">
        <v>50</v>
      </c>
      <c r="AC1450" s="31" t="s">
        <v>87</v>
      </c>
      <c r="AD1450" s="31" t="s">
        <v>72</v>
      </c>
      <c r="AE1450" s="2">
        <f t="shared" si="243"/>
        <v>24</v>
      </c>
      <c r="AF1450" s="31" t="s">
        <v>51</v>
      </c>
      <c r="AG1450" s="31" t="s">
        <v>129</v>
      </c>
      <c r="AH1450" s="31" t="s">
        <v>269</v>
      </c>
      <c r="AI1450" s="31" t="s">
        <v>50</v>
      </c>
      <c r="AJ1450" s="31">
        <f t="shared" si="244"/>
        <v>0</v>
      </c>
      <c r="AK1450" s="34">
        <f t="shared" si="245"/>
        <v>-99</v>
      </c>
      <c r="AL1450" s="30">
        <f t="shared" si="246"/>
        <v>-99</v>
      </c>
      <c r="AM1450" s="5">
        <f t="shared" si="250"/>
        <v>53.66</v>
      </c>
      <c r="AN1450" s="5">
        <f t="shared" si="251"/>
        <v>0</v>
      </c>
      <c r="AO1450" s="30">
        <f t="shared" si="252"/>
        <v>0</v>
      </c>
      <c r="AP1450" s="30">
        <f t="shared" si="247"/>
        <v>0</v>
      </c>
      <c r="AQ1450" t="str">
        <f t="shared" si="248"/>
        <v>Before 1978</v>
      </c>
      <c r="AR1450" s="2">
        <f t="shared" si="249"/>
        <v>1960</v>
      </c>
      <c r="AS1450" s="2">
        <f t="shared" si="253"/>
        <v>-99</v>
      </c>
      <c r="AT1450" s="31" t="s">
        <v>50</v>
      </c>
      <c r="AU1450" s="31" t="s">
        <v>50</v>
      </c>
      <c r="AV1450" s="31" t="s">
        <v>60</v>
      </c>
      <c r="AW1450" s="31" t="s">
        <v>50</v>
      </c>
      <c r="AX1450" s="31" t="s">
        <v>50</v>
      </c>
      <c r="AY1450" s="31" t="s">
        <v>50</v>
      </c>
      <c r="AZ1450" s="31" t="s">
        <v>50</v>
      </c>
      <c r="BA1450" s="31" t="s">
        <v>50</v>
      </c>
      <c r="BB1450" s="31" t="s">
        <v>50</v>
      </c>
      <c r="BC1450" s="31" t="s">
        <v>50</v>
      </c>
      <c r="BD1450" s="31" t="s">
        <v>50</v>
      </c>
      <c r="BE1450" s="31" t="s">
        <v>50</v>
      </c>
      <c r="BF1450" s="31" t="s">
        <v>50</v>
      </c>
    </row>
    <row r="1451" spans="1:58" ht="45" x14ac:dyDescent="0.25">
      <c r="A1451" s="31" t="s">
        <v>2411</v>
      </c>
      <c r="B1451" s="31" t="s">
        <v>49</v>
      </c>
      <c r="C1451" s="32">
        <v>2</v>
      </c>
      <c r="D1451" s="31" t="s">
        <v>50</v>
      </c>
      <c r="E1451" s="31" t="s">
        <v>84</v>
      </c>
      <c r="F1451" s="31" t="s">
        <v>50</v>
      </c>
      <c r="G1451" s="31" t="s">
        <v>50</v>
      </c>
      <c r="H1451" s="31" t="s">
        <v>50</v>
      </c>
      <c r="I1451" s="31" t="s">
        <v>53</v>
      </c>
      <c r="J1451" s="31" t="s">
        <v>60</v>
      </c>
      <c r="K1451" s="31" t="s">
        <v>54</v>
      </c>
      <c r="L1451" s="31" t="s">
        <v>55</v>
      </c>
      <c r="M1451" s="31" t="s">
        <v>51</v>
      </c>
      <c r="N1451" s="31" t="s">
        <v>50</v>
      </c>
      <c r="O1451" s="31" t="s">
        <v>74</v>
      </c>
      <c r="P1451" s="31" t="s">
        <v>50</v>
      </c>
      <c r="Q1451" s="31" t="s">
        <v>1208</v>
      </c>
      <c r="R1451" s="31" t="s">
        <v>58</v>
      </c>
      <c r="S1451" s="31" t="s">
        <v>53</v>
      </c>
      <c r="T1451" s="31" t="s">
        <v>60</v>
      </c>
      <c r="U1451" s="31" t="s">
        <v>60</v>
      </c>
      <c r="V1451" s="31" t="s">
        <v>60</v>
      </c>
      <c r="W1451" s="31" t="s">
        <v>50</v>
      </c>
      <c r="X1451" s="31" t="s">
        <v>50</v>
      </c>
      <c r="Y1451" s="31" t="s">
        <v>50</v>
      </c>
      <c r="Z1451" s="31" t="s">
        <v>86</v>
      </c>
      <c r="AA1451" s="31" t="s">
        <v>50</v>
      </c>
      <c r="AB1451" s="31" t="s">
        <v>50</v>
      </c>
      <c r="AC1451" s="31" t="s">
        <v>50</v>
      </c>
      <c r="AD1451" s="31" t="s">
        <v>50</v>
      </c>
      <c r="AE1451" s="2">
        <f t="shared" si="243"/>
        <v>24</v>
      </c>
      <c r="AF1451" s="31" t="s">
        <v>51</v>
      </c>
      <c r="AG1451" s="31" t="s">
        <v>129</v>
      </c>
      <c r="AH1451" s="31" t="s">
        <v>12560</v>
      </c>
      <c r="AI1451" s="31" t="s">
        <v>12561</v>
      </c>
      <c r="AJ1451" s="31">
        <f t="shared" si="244"/>
        <v>0</v>
      </c>
      <c r="AK1451" s="34">
        <f t="shared" si="245"/>
        <v>-99</v>
      </c>
      <c r="AL1451" s="30">
        <f t="shared" si="246"/>
        <v>-99</v>
      </c>
      <c r="AM1451" s="5">
        <f t="shared" si="250"/>
        <v>308.64999999999998</v>
      </c>
      <c r="AN1451" s="5">
        <f t="shared" si="251"/>
        <v>0</v>
      </c>
      <c r="AO1451" s="30">
        <f t="shared" si="252"/>
        <v>0</v>
      </c>
      <c r="AP1451" s="30">
        <f t="shared" si="247"/>
        <v>0</v>
      </c>
      <c r="AQ1451" t="str">
        <f t="shared" si="248"/>
        <v>1978 - 1992</v>
      </c>
      <c r="AR1451" s="2">
        <f t="shared" si="249"/>
        <v>1986</v>
      </c>
      <c r="AS1451" s="2">
        <f t="shared" si="253"/>
        <v>-99</v>
      </c>
      <c r="AT1451" s="31" t="s">
        <v>50</v>
      </c>
      <c r="AU1451" s="31" t="s">
        <v>50</v>
      </c>
      <c r="AV1451" s="31" t="s">
        <v>60</v>
      </c>
      <c r="AW1451" s="31" t="s">
        <v>50</v>
      </c>
      <c r="AX1451" s="31" t="s">
        <v>50</v>
      </c>
      <c r="AY1451" s="31" t="s">
        <v>50</v>
      </c>
      <c r="AZ1451" s="31" t="s">
        <v>50</v>
      </c>
      <c r="BA1451" s="31" t="s">
        <v>50</v>
      </c>
      <c r="BB1451" s="31" t="s">
        <v>50</v>
      </c>
      <c r="BC1451" s="31" t="s">
        <v>50</v>
      </c>
      <c r="BD1451" s="31" t="s">
        <v>50</v>
      </c>
      <c r="BE1451" s="31" t="s">
        <v>50</v>
      </c>
      <c r="BF1451" s="31" t="s">
        <v>50</v>
      </c>
    </row>
    <row r="1452" spans="1:58" ht="45" x14ac:dyDescent="0.25">
      <c r="A1452" s="31" t="s">
        <v>2419</v>
      </c>
      <c r="B1452" s="31" t="s">
        <v>49</v>
      </c>
      <c r="C1452" s="32">
        <v>7</v>
      </c>
      <c r="D1452" s="31" t="s">
        <v>50</v>
      </c>
      <c r="E1452" s="31" t="s">
        <v>85</v>
      </c>
      <c r="F1452" s="31" t="s">
        <v>70</v>
      </c>
      <c r="G1452" s="31" t="s">
        <v>50</v>
      </c>
      <c r="H1452" s="31" t="s">
        <v>50</v>
      </c>
      <c r="I1452" s="31" t="s">
        <v>53</v>
      </c>
      <c r="J1452" s="31" t="s">
        <v>54</v>
      </c>
      <c r="K1452" s="31" t="s">
        <v>54</v>
      </c>
      <c r="L1452" s="31" t="s">
        <v>55</v>
      </c>
      <c r="M1452" s="31" t="s">
        <v>72</v>
      </c>
      <c r="N1452" s="31" t="s">
        <v>50</v>
      </c>
      <c r="O1452" s="31" t="s">
        <v>57</v>
      </c>
      <c r="P1452" s="31" t="s">
        <v>50</v>
      </c>
      <c r="Q1452" s="31" t="s">
        <v>165</v>
      </c>
      <c r="R1452" s="31" t="s">
        <v>58</v>
      </c>
      <c r="S1452" s="31" t="s">
        <v>59</v>
      </c>
      <c r="T1452" s="31" t="s">
        <v>60</v>
      </c>
      <c r="U1452" s="31" t="s">
        <v>60</v>
      </c>
      <c r="V1452" s="31" t="s">
        <v>60</v>
      </c>
      <c r="W1452" s="31" t="s">
        <v>50</v>
      </c>
      <c r="X1452" s="31" t="s">
        <v>50</v>
      </c>
      <c r="Y1452" s="31" t="s">
        <v>50</v>
      </c>
      <c r="Z1452" s="31" t="s">
        <v>62</v>
      </c>
      <c r="AA1452" s="31" t="s">
        <v>50</v>
      </c>
      <c r="AB1452" s="31" t="s">
        <v>50</v>
      </c>
      <c r="AC1452" s="31" t="s">
        <v>87</v>
      </c>
      <c r="AD1452" s="31" t="s">
        <v>72</v>
      </c>
      <c r="AE1452" s="2">
        <f t="shared" si="243"/>
        <v>24</v>
      </c>
      <c r="AF1452" s="31" t="s">
        <v>51</v>
      </c>
      <c r="AG1452" s="31" t="s">
        <v>129</v>
      </c>
      <c r="AH1452" s="31" t="s">
        <v>144</v>
      </c>
      <c r="AI1452" s="31" t="s">
        <v>12562</v>
      </c>
      <c r="AJ1452" s="31">
        <f t="shared" si="244"/>
        <v>0</v>
      </c>
      <c r="AK1452" s="34">
        <f t="shared" si="245"/>
        <v>-99</v>
      </c>
      <c r="AL1452" s="30">
        <f t="shared" si="246"/>
        <v>-99</v>
      </c>
      <c r="AM1452" s="5">
        <f t="shared" si="250"/>
        <v>195.11</v>
      </c>
      <c r="AN1452" s="5">
        <f t="shared" si="251"/>
        <v>0</v>
      </c>
      <c r="AO1452" s="30">
        <f t="shared" si="252"/>
        <v>0</v>
      </c>
      <c r="AP1452" s="30">
        <f t="shared" si="247"/>
        <v>0</v>
      </c>
      <c r="AQ1452" t="str">
        <f t="shared" si="248"/>
        <v>1978 - 1992</v>
      </c>
      <c r="AR1452" s="2">
        <f t="shared" si="249"/>
        <v>1984</v>
      </c>
      <c r="AS1452" s="2">
        <f t="shared" si="253"/>
        <v>-99</v>
      </c>
      <c r="AT1452" s="31" t="s">
        <v>50</v>
      </c>
      <c r="AU1452" s="31" t="s">
        <v>50</v>
      </c>
      <c r="AV1452" s="31" t="s">
        <v>66</v>
      </c>
      <c r="AW1452" s="31" t="s">
        <v>57</v>
      </c>
      <c r="AX1452" s="31" t="s">
        <v>267</v>
      </c>
      <c r="AY1452" s="31" t="s">
        <v>68</v>
      </c>
      <c r="AZ1452" s="31" t="s">
        <v>144</v>
      </c>
      <c r="BA1452" s="31" t="s">
        <v>12562</v>
      </c>
      <c r="BB1452" s="31" t="s">
        <v>50</v>
      </c>
      <c r="BC1452" s="31" t="s">
        <v>50</v>
      </c>
      <c r="BD1452" s="31" t="s">
        <v>50</v>
      </c>
      <c r="BE1452" s="31" t="s">
        <v>50</v>
      </c>
      <c r="BF1452" s="31" t="s">
        <v>50</v>
      </c>
    </row>
    <row r="1453" spans="1:58" ht="45" x14ac:dyDescent="0.25">
      <c r="A1453" s="31" t="s">
        <v>2426</v>
      </c>
      <c r="B1453" s="31" t="s">
        <v>49</v>
      </c>
      <c r="C1453" s="32">
        <v>6</v>
      </c>
      <c r="D1453" s="31" t="s">
        <v>50</v>
      </c>
      <c r="E1453" s="31" t="s">
        <v>84</v>
      </c>
      <c r="F1453" s="31" t="s">
        <v>85</v>
      </c>
      <c r="G1453" s="31" t="s">
        <v>50</v>
      </c>
      <c r="H1453" s="31" t="s">
        <v>50</v>
      </c>
      <c r="I1453" s="31" t="s">
        <v>97</v>
      </c>
      <c r="J1453" s="31" t="s">
        <v>54</v>
      </c>
      <c r="K1453" s="31" t="s">
        <v>54</v>
      </c>
      <c r="L1453" s="31" t="s">
        <v>55</v>
      </c>
      <c r="M1453" s="31" t="s">
        <v>51</v>
      </c>
      <c r="N1453" s="31" t="s">
        <v>50</v>
      </c>
      <c r="O1453" s="31" t="s">
        <v>57</v>
      </c>
      <c r="P1453" s="31" t="s">
        <v>300</v>
      </c>
      <c r="Q1453" s="31" t="s">
        <v>50</v>
      </c>
      <c r="R1453" s="31" t="s">
        <v>74</v>
      </c>
      <c r="S1453" s="31" t="s">
        <v>53</v>
      </c>
      <c r="T1453" s="31" t="s">
        <v>60</v>
      </c>
      <c r="U1453" s="31" t="s">
        <v>60</v>
      </c>
      <c r="V1453" s="31" t="s">
        <v>66</v>
      </c>
      <c r="W1453" s="31" t="s">
        <v>50</v>
      </c>
      <c r="X1453" s="31" t="s">
        <v>75</v>
      </c>
      <c r="Y1453" s="31" t="s">
        <v>60</v>
      </c>
      <c r="Z1453" s="31" t="s">
        <v>62</v>
      </c>
      <c r="AA1453" s="31" t="s">
        <v>50</v>
      </c>
      <c r="AB1453" s="31" t="s">
        <v>50</v>
      </c>
      <c r="AC1453" s="31" t="s">
        <v>87</v>
      </c>
      <c r="AD1453" s="31" t="s">
        <v>72</v>
      </c>
      <c r="AE1453" s="2">
        <f t="shared" si="243"/>
        <v>24</v>
      </c>
      <c r="AF1453" s="31" t="s">
        <v>51</v>
      </c>
      <c r="AG1453" s="31" t="s">
        <v>129</v>
      </c>
      <c r="AH1453" s="31" t="s">
        <v>144</v>
      </c>
      <c r="AI1453" s="31" t="s">
        <v>12563</v>
      </c>
      <c r="AJ1453" s="31">
        <f t="shared" si="244"/>
        <v>0</v>
      </c>
      <c r="AK1453" s="34">
        <f t="shared" si="245"/>
        <v>-99</v>
      </c>
      <c r="AL1453" s="30">
        <f t="shared" si="246"/>
        <v>-99</v>
      </c>
      <c r="AM1453" s="5">
        <f t="shared" si="250"/>
        <v>0</v>
      </c>
      <c r="AN1453" s="5">
        <f t="shared" si="251"/>
        <v>0</v>
      </c>
      <c r="AO1453" s="30">
        <f t="shared" si="252"/>
        <v>0</v>
      </c>
      <c r="AP1453" s="30">
        <f t="shared" si="247"/>
        <v>0</v>
      </c>
      <c r="AQ1453" t="str">
        <f t="shared" si="248"/>
        <v>1978 - 1992</v>
      </c>
      <c r="AR1453" s="2">
        <f t="shared" si="249"/>
        <v>1986</v>
      </c>
      <c r="AS1453" s="2">
        <f t="shared" si="253"/>
        <v>-99</v>
      </c>
      <c r="AT1453" s="31" t="s">
        <v>50</v>
      </c>
      <c r="AU1453" s="31" t="s">
        <v>50</v>
      </c>
      <c r="AV1453" s="31" t="s">
        <v>66</v>
      </c>
      <c r="AW1453" s="31" t="s">
        <v>57</v>
      </c>
      <c r="AX1453" s="31" t="s">
        <v>267</v>
      </c>
      <c r="AY1453" s="31" t="s">
        <v>68</v>
      </c>
      <c r="AZ1453" s="31" t="s">
        <v>144</v>
      </c>
      <c r="BA1453" s="31" t="s">
        <v>12563</v>
      </c>
      <c r="BB1453" s="31" t="s">
        <v>50</v>
      </c>
      <c r="BC1453" s="31" t="s">
        <v>50</v>
      </c>
      <c r="BD1453" s="31" t="s">
        <v>50</v>
      </c>
      <c r="BE1453" s="31" t="s">
        <v>50</v>
      </c>
      <c r="BF1453" s="31" t="s">
        <v>50</v>
      </c>
    </row>
    <row r="1454" spans="1:58" ht="45" x14ac:dyDescent="0.25">
      <c r="A1454" s="31" t="s">
        <v>2426</v>
      </c>
      <c r="B1454" s="31" t="s">
        <v>49</v>
      </c>
      <c r="C1454" s="32">
        <v>7</v>
      </c>
      <c r="D1454" s="31" t="s">
        <v>50</v>
      </c>
      <c r="E1454" s="31" t="s">
        <v>84</v>
      </c>
      <c r="F1454" s="31" t="s">
        <v>85</v>
      </c>
      <c r="G1454" s="31" t="s">
        <v>50</v>
      </c>
      <c r="H1454" s="31" t="s">
        <v>50</v>
      </c>
      <c r="I1454" s="31" t="s">
        <v>97</v>
      </c>
      <c r="J1454" s="31" t="s">
        <v>54</v>
      </c>
      <c r="K1454" s="31" t="s">
        <v>54</v>
      </c>
      <c r="L1454" s="31" t="s">
        <v>128</v>
      </c>
      <c r="M1454" s="31" t="s">
        <v>72</v>
      </c>
      <c r="N1454" s="31" t="s">
        <v>50</v>
      </c>
      <c r="O1454" s="31" t="s">
        <v>66</v>
      </c>
      <c r="P1454" s="31" t="s">
        <v>50</v>
      </c>
      <c r="Q1454" s="31" t="s">
        <v>1208</v>
      </c>
      <c r="R1454" s="31" t="s">
        <v>58</v>
      </c>
      <c r="S1454" s="31" t="s">
        <v>59</v>
      </c>
      <c r="T1454" s="31" t="s">
        <v>60</v>
      </c>
      <c r="U1454" s="31" t="s">
        <v>60</v>
      </c>
      <c r="V1454" s="31" t="s">
        <v>60</v>
      </c>
      <c r="W1454" s="31" t="s">
        <v>50</v>
      </c>
      <c r="X1454" s="31" t="s">
        <v>50</v>
      </c>
      <c r="Y1454" s="31" t="s">
        <v>60</v>
      </c>
      <c r="Z1454" s="31" t="s">
        <v>62</v>
      </c>
      <c r="AA1454" s="31" t="s">
        <v>50</v>
      </c>
      <c r="AB1454" s="31" t="s">
        <v>50</v>
      </c>
      <c r="AC1454" s="31" t="s">
        <v>87</v>
      </c>
      <c r="AD1454" s="31" t="s">
        <v>72</v>
      </c>
      <c r="AE1454" s="2">
        <f t="shared" si="243"/>
        <v>24</v>
      </c>
      <c r="AF1454" s="31" t="s">
        <v>51</v>
      </c>
      <c r="AG1454" s="31" t="s">
        <v>129</v>
      </c>
      <c r="AH1454" s="31" t="s">
        <v>152</v>
      </c>
      <c r="AI1454" s="31" t="s">
        <v>12564</v>
      </c>
      <c r="AJ1454" s="31">
        <f t="shared" si="244"/>
        <v>0</v>
      </c>
      <c r="AK1454" s="34">
        <f t="shared" si="245"/>
        <v>-99</v>
      </c>
      <c r="AL1454" s="30">
        <f t="shared" si="246"/>
        <v>-99</v>
      </c>
      <c r="AM1454" s="5">
        <f t="shared" si="250"/>
        <v>0</v>
      </c>
      <c r="AN1454" s="5">
        <f t="shared" si="251"/>
        <v>0</v>
      </c>
      <c r="AO1454" s="30">
        <f t="shared" si="252"/>
        <v>0</v>
      </c>
      <c r="AP1454" s="30">
        <f t="shared" si="247"/>
        <v>0</v>
      </c>
      <c r="AQ1454" t="str">
        <f t="shared" si="248"/>
        <v>1978 - 1992</v>
      </c>
      <c r="AR1454" s="2">
        <f t="shared" si="249"/>
        <v>1986</v>
      </c>
      <c r="AS1454" s="2">
        <f t="shared" si="253"/>
        <v>-99</v>
      </c>
      <c r="AT1454" s="31" t="s">
        <v>50</v>
      </c>
      <c r="AU1454" s="31" t="s">
        <v>50</v>
      </c>
      <c r="AV1454" s="31" t="s">
        <v>66</v>
      </c>
      <c r="AW1454" s="31" t="s">
        <v>57</v>
      </c>
      <c r="AX1454" s="31" t="s">
        <v>743</v>
      </c>
      <c r="AY1454" s="31" t="s">
        <v>68</v>
      </c>
      <c r="AZ1454" s="31" t="s">
        <v>136</v>
      </c>
      <c r="BA1454" s="31" t="s">
        <v>12806</v>
      </c>
      <c r="BB1454" s="31" t="s">
        <v>50</v>
      </c>
      <c r="BC1454" s="31" t="s">
        <v>50</v>
      </c>
      <c r="BD1454" s="31" t="s">
        <v>50</v>
      </c>
      <c r="BE1454" s="31" t="s">
        <v>50</v>
      </c>
      <c r="BF1454" s="31" t="s">
        <v>50</v>
      </c>
    </row>
    <row r="1455" spans="1:58" ht="45" x14ac:dyDescent="0.25">
      <c r="A1455" s="31" t="s">
        <v>2472</v>
      </c>
      <c r="B1455" s="31" t="s">
        <v>198</v>
      </c>
      <c r="C1455" s="32">
        <v>2</v>
      </c>
      <c r="D1455" s="31" t="s">
        <v>50</v>
      </c>
      <c r="E1455" s="31" t="s">
        <v>85</v>
      </c>
      <c r="F1455" s="31" t="s">
        <v>70</v>
      </c>
      <c r="G1455" s="31" t="s">
        <v>50</v>
      </c>
      <c r="H1455" s="31" t="s">
        <v>50</v>
      </c>
      <c r="I1455" s="31" t="s">
        <v>53</v>
      </c>
      <c r="J1455" s="31" t="s">
        <v>54</v>
      </c>
      <c r="K1455" s="31" t="s">
        <v>54</v>
      </c>
      <c r="L1455" s="31" t="s">
        <v>55</v>
      </c>
      <c r="M1455" s="31" t="s">
        <v>72</v>
      </c>
      <c r="N1455" s="31" t="s">
        <v>50</v>
      </c>
      <c r="O1455" s="31" t="s">
        <v>57</v>
      </c>
      <c r="P1455" s="31" t="s">
        <v>898</v>
      </c>
      <c r="Q1455" s="31" t="s">
        <v>50</v>
      </c>
      <c r="R1455" s="31" t="s">
        <v>86</v>
      </c>
      <c r="S1455" s="31" t="s">
        <v>59</v>
      </c>
      <c r="T1455" s="31" t="s">
        <v>60</v>
      </c>
      <c r="U1455" s="31" t="s">
        <v>54</v>
      </c>
      <c r="V1455" s="31" t="s">
        <v>66</v>
      </c>
      <c r="W1455" s="31" t="s">
        <v>50</v>
      </c>
      <c r="X1455" s="31" t="s">
        <v>161</v>
      </c>
      <c r="Y1455" s="31" t="s">
        <v>61</v>
      </c>
      <c r="Z1455" s="31" t="s">
        <v>62</v>
      </c>
      <c r="AA1455" s="31" t="s">
        <v>50</v>
      </c>
      <c r="AB1455" s="31" t="s">
        <v>50</v>
      </c>
      <c r="AC1455" s="31" t="s">
        <v>87</v>
      </c>
      <c r="AD1455" s="31" t="s">
        <v>72</v>
      </c>
      <c r="AE1455" s="2">
        <f t="shared" si="243"/>
        <v>24</v>
      </c>
      <c r="AF1455" s="31" t="s">
        <v>51</v>
      </c>
      <c r="AG1455" s="31" t="s">
        <v>129</v>
      </c>
      <c r="AH1455" s="31" t="s">
        <v>144</v>
      </c>
      <c r="AI1455" s="31" t="s">
        <v>12565</v>
      </c>
      <c r="AJ1455" s="31">
        <f t="shared" si="244"/>
        <v>0</v>
      </c>
      <c r="AK1455" s="34">
        <f t="shared" si="245"/>
        <v>-99</v>
      </c>
      <c r="AL1455" s="30">
        <f t="shared" si="246"/>
        <v>-99</v>
      </c>
      <c r="AM1455" s="5">
        <f t="shared" si="250"/>
        <v>110.21</v>
      </c>
      <c r="AN1455" s="5">
        <f t="shared" si="251"/>
        <v>0</v>
      </c>
      <c r="AO1455" s="30">
        <f t="shared" si="252"/>
        <v>0</v>
      </c>
      <c r="AP1455" s="30">
        <f t="shared" si="247"/>
        <v>0</v>
      </c>
      <c r="AQ1455" t="str">
        <f t="shared" si="248"/>
        <v>1978 - 1992</v>
      </c>
      <c r="AR1455" s="2">
        <f t="shared" si="249"/>
        <v>1982</v>
      </c>
      <c r="AS1455" s="2">
        <f t="shared" si="253"/>
        <v>-99</v>
      </c>
      <c r="AT1455" s="31" t="s">
        <v>50</v>
      </c>
      <c r="AU1455" s="31" t="s">
        <v>50</v>
      </c>
      <c r="AV1455" s="31" t="s">
        <v>141</v>
      </c>
      <c r="AW1455" s="31" t="s">
        <v>86</v>
      </c>
      <c r="AX1455" s="31" t="s">
        <v>12807</v>
      </c>
      <c r="AY1455" s="31" t="s">
        <v>179</v>
      </c>
      <c r="AZ1455" s="31" t="s">
        <v>144</v>
      </c>
      <c r="BA1455" s="31" t="s">
        <v>12565</v>
      </c>
      <c r="BB1455" s="31" t="s">
        <v>50</v>
      </c>
      <c r="BC1455" s="31" t="s">
        <v>50</v>
      </c>
      <c r="BD1455" s="31" t="s">
        <v>50</v>
      </c>
      <c r="BE1455" s="31" t="s">
        <v>50</v>
      </c>
      <c r="BF1455" s="31" t="s">
        <v>50</v>
      </c>
    </row>
    <row r="1456" spans="1:58" ht="45" x14ac:dyDescent="0.25">
      <c r="A1456" s="31" t="s">
        <v>313</v>
      </c>
      <c r="B1456" s="31" t="s">
        <v>49</v>
      </c>
      <c r="C1456" s="32">
        <v>5</v>
      </c>
      <c r="D1456" s="31" t="s">
        <v>50</v>
      </c>
      <c r="E1456" s="31" t="s">
        <v>92</v>
      </c>
      <c r="F1456" s="31" t="s">
        <v>99</v>
      </c>
      <c r="G1456" s="31" t="s">
        <v>50</v>
      </c>
      <c r="H1456" s="31" t="s">
        <v>50</v>
      </c>
      <c r="I1456" s="31" t="s">
        <v>53</v>
      </c>
      <c r="J1456" s="31" t="s">
        <v>54</v>
      </c>
      <c r="K1456" s="31" t="s">
        <v>54</v>
      </c>
      <c r="L1456" s="31" t="s">
        <v>55</v>
      </c>
      <c r="M1456" s="31" t="s">
        <v>51</v>
      </c>
      <c r="N1456" s="31" t="s">
        <v>50</v>
      </c>
      <c r="O1456" s="31" t="s">
        <v>57</v>
      </c>
      <c r="P1456" s="31" t="s">
        <v>50</v>
      </c>
      <c r="Q1456" s="31" t="s">
        <v>50</v>
      </c>
      <c r="R1456" s="31" t="s">
        <v>74</v>
      </c>
      <c r="S1456" s="31" t="s">
        <v>59</v>
      </c>
      <c r="T1456" s="31" t="s">
        <v>60</v>
      </c>
      <c r="U1456" s="31" t="s">
        <v>60</v>
      </c>
      <c r="V1456" s="31" t="s">
        <v>60</v>
      </c>
      <c r="W1456" s="31" t="s">
        <v>50</v>
      </c>
      <c r="X1456" s="31" t="s">
        <v>50</v>
      </c>
      <c r="Y1456" s="31" t="s">
        <v>60</v>
      </c>
      <c r="Z1456" s="31" t="s">
        <v>62</v>
      </c>
      <c r="AA1456" s="31" t="s">
        <v>50</v>
      </c>
      <c r="AB1456" s="31" t="s">
        <v>50</v>
      </c>
      <c r="AC1456" s="31" t="s">
        <v>87</v>
      </c>
      <c r="AD1456" s="31" t="s">
        <v>72</v>
      </c>
      <c r="AE1456" s="2">
        <f t="shared" si="243"/>
        <v>24</v>
      </c>
      <c r="AF1456" s="31" t="s">
        <v>51</v>
      </c>
      <c r="AG1456" s="31" t="s">
        <v>129</v>
      </c>
      <c r="AH1456" s="31" t="s">
        <v>152</v>
      </c>
      <c r="AI1456" s="31" t="s">
        <v>12566</v>
      </c>
      <c r="AJ1456" s="31">
        <f t="shared" si="244"/>
        <v>0</v>
      </c>
      <c r="AK1456" s="34">
        <f t="shared" si="245"/>
        <v>-99</v>
      </c>
      <c r="AL1456" s="30">
        <f t="shared" si="246"/>
        <v>-99</v>
      </c>
      <c r="AM1456" s="5">
        <f t="shared" si="250"/>
        <v>69.5</v>
      </c>
      <c r="AN1456" s="5">
        <f t="shared" si="251"/>
        <v>0</v>
      </c>
      <c r="AO1456" s="30">
        <f t="shared" si="252"/>
        <v>0</v>
      </c>
      <c r="AP1456" s="30">
        <f t="shared" si="247"/>
        <v>0</v>
      </c>
      <c r="AQ1456" t="str">
        <f t="shared" si="248"/>
        <v>1978 - 1992</v>
      </c>
      <c r="AR1456" s="2">
        <f t="shared" si="249"/>
        <v>1991</v>
      </c>
      <c r="AS1456" s="2">
        <f t="shared" si="253"/>
        <v>-99</v>
      </c>
      <c r="AT1456" s="31" t="s">
        <v>50</v>
      </c>
      <c r="AU1456" s="31" t="s">
        <v>50</v>
      </c>
      <c r="AV1456" s="31" t="s">
        <v>66</v>
      </c>
      <c r="AW1456" s="31" t="s">
        <v>57</v>
      </c>
      <c r="AX1456" s="31" t="s">
        <v>267</v>
      </c>
      <c r="AY1456" s="31" t="s">
        <v>68</v>
      </c>
      <c r="AZ1456" s="31" t="s">
        <v>152</v>
      </c>
      <c r="BA1456" s="31" t="s">
        <v>12566</v>
      </c>
      <c r="BB1456" s="31" t="s">
        <v>50</v>
      </c>
      <c r="BC1456" s="31" t="s">
        <v>50</v>
      </c>
      <c r="BD1456" s="31" t="s">
        <v>50</v>
      </c>
      <c r="BE1456" s="31" t="s">
        <v>50</v>
      </c>
      <c r="BF1456" s="31" t="s">
        <v>50</v>
      </c>
    </row>
    <row r="1457" spans="1:58" ht="45" x14ac:dyDescent="0.25">
      <c r="A1457" s="31" t="s">
        <v>2516</v>
      </c>
      <c r="B1457" s="31" t="s">
        <v>49</v>
      </c>
      <c r="C1457" s="32">
        <v>3</v>
      </c>
      <c r="D1457" s="31" t="s">
        <v>50</v>
      </c>
      <c r="E1457" s="31" t="s">
        <v>70</v>
      </c>
      <c r="F1457" s="31" t="s">
        <v>71</v>
      </c>
      <c r="G1457" s="31" t="s">
        <v>50</v>
      </c>
      <c r="H1457" s="31" t="s">
        <v>50</v>
      </c>
      <c r="I1457" s="31" t="s">
        <v>53</v>
      </c>
      <c r="J1457" s="31" t="s">
        <v>54</v>
      </c>
      <c r="K1457" s="31" t="s">
        <v>54</v>
      </c>
      <c r="L1457" s="31" t="s">
        <v>55</v>
      </c>
      <c r="M1457" s="31" t="s">
        <v>84</v>
      </c>
      <c r="N1457" s="31" t="s">
        <v>50</v>
      </c>
      <c r="O1457" s="31" t="s">
        <v>57</v>
      </c>
      <c r="P1457" s="31" t="s">
        <v>50</v>
      </c>
      <c r="Q1457" s="31" t="s">
        <v>165</v>
      </c>
      <c r="R1457" s="31" t="s">
        <v>86</v>
      </c>
      <c r="S1457" s="31" t="s">
        <v>59</v>
      </c>
      <c r="T1457" s="31" t="s">
        <v>60</v>
      </c>
      <c r="U1457" s="31" t="s">
        <v>60</v>
      </c>
      <c r="V1457" s="31" t="s">
        <v>66</v>
      </c>
      <c r="W1457" s="31" t="s">
        <v>50</v>
      </c>
      <c r="X1457" s="31" t="s">
        <v>161</v>
      </c>
      <c r="Y1457" s="31" t="s">
        <v>61</v>
      </c>
      <c r="Z1457" s="31" t="s">
        <v>62</v>
      </c>
      <c r="AA1457" s="31" t="s">
        <v>50</v>
      </c>
      <c r="AB1457" s="31" t="s">
        <v>50</v>
      </c>
      <c r="AC1457" s="31" t="s">
        <v>87</v>
      </c>
      <c r="AD1457" s="31" t="s">
        <v>72</v>
      </c>
      <c r="AE1457" s="2">
        <f t="shared" si="243"/>
        <v>24</v>
      </c>
      <c r="AF1457" s="31" t="s">
        <v>51</v>
      </c>
      <c r="AG1457" s="31" t="s">
        <v>129</v>
      </c>
      <c r="AH1457" s="31" t="s">
        <v>144</v>
      </c>
      <c r="AI1457" s="31" t="s">
        <v>12567</v>
      </c>
      <c r="AJ1457" s="31">
        <f t="shared" si="244"/>
        <v>0</v>
      </c>
      <c r="AK1457" s="34">
        <f t="shared" si="245"/>
        <v>-99</v>
      </c>
      <c r="AL1457" s="30">
        <f t="shared" si="246"/>
        <v>-99</v>
      </c>
      <c r="AM1457" s="5">
        <f t="shared" si="250"/>
        <v>48.17</v>
      </c>
      <c r="AN1457" s="5">
        <f t="shared" si="251"/>
        <v>0</v>
      </c>
      <c r="AO1457" s="30">
        <f t="shared" si="252"/>
        <v>0</v>
      </c>
      <c r="AP1457" s="30">
        <f t="shared" si="247"/>
        <v>0</v>
      </c>
      <c r="AQ1457" t="str">
        <f t="shared" si="248"/>
        <v>1978 - 1992</v>
      </c>
      <c r="AR1457" s="2">
        <f t="shared" si="249"/>
        <v>1985</v>
      </c>
      <c r="AS1457" s="2">
        <f t="shared" si="253"/>
        <v>-99</v>
      </c>
      <c r="AT1457" s="31" t="s">
        <v>50</v>
      </c>
      <c r="AU1457" s="31" t="s">
        <v>50</v>
      </c>
      <c r="AV1457" s="31" t="s">
        <v>66</v>
      </c>
      <c r="AW1457" s="31" t="s">
        <v>57</v>
      </c>
      <c r="AX1457" s="31" t="s">
        <v>211</v>
      </c>
      <c r="AY1457" s="31" t="s">
        <v>68</v>
      </c>
      <c r="AZ1457" s="31" t="s">
        <v>144</v>
      </c>
      <c r="BA1457" s="31" t="s">
        <v>12567</v>
      </c>
      <c r="BB1457" s="31" t="s">
        <v>50</v>
      </c>
      <c r="BC1457" s="31" t="s">
        <v>50</v>
      </c>
      <c r="BD1457" s="31" t="s">
        <v>50</v>
      </c>
      <c r="BE1457" s="31" t="s">
        <v>50</v>
      </c>
      <c r="BF1457" s="31" t="s">
        <v>50</v>
      </c>
    </row>
    <row r="1458" spans="1:58" ht="45" x14ac:dyDescent="0.25">
      <c r="A1458" s="31" t="s">
        <v>1013</v>
      </c>
      <c r="B1458" s="31" t="s">
        <v>49</v>
      </c>
      <c r="C1458" s="32">
        <v>1</v>
      </c>
      <c r="D1458" s="31" t="s">
        <v>50</v>
      </c>
      <c r="E1458" s="31" t="s">
        <v>99</v>
      </c>
      <c r="F1458" s="31" t="s">
        <v>102</v>
      </c>
      <c r="G1458" s="31" t="s">
        <v>245</v>
      </c>
      <c r="H1458" s="31" t="s">
        <v>161</v>
      </c>
      <c r="I1458" s="31" t="s">
        <v>304</v>
      </c>
      <c r="J1458" s="31" t="s">
        <v>54</v>
      </c>
      <c r="K1458" s="31" t="s">
        <v>54</v>
      </c>
      <c r="L1458" s="31" t="s">
        <v>128</v>
      </c>
      <c r="M1458" s="31" t="s">
        <v>72</v>
      </c>
      <c r="N1458" s="31" t="s">
        <v>60</v>
      </c>
      <c r="O1458" s="31" t="s">
        <v>60</v>
      </c>
      <c r="P1458" s="31" t="s">
        <v>107</v>
      </c>
      <c r="Q1458" s="31" t="s">
        <v>50</v>
      </c>
      <c r="R1458" s="31" t="s">
        <v>86</v>
      </c>
      <c r="S1458" s="31" t="s">
        <v>59</v>
      </c>
      <c r="T1458" s="31" t="s">
        <v>50</v>
      </c>
      <c r="U1458" s="31" t="s">
        <v>50</v>
      </c>
      <c r="V1458" s="31" t="s">
        <v>60</v>
      </c>
      <c r="W1458" s="31" t="s">
        <v>50</v>
      </c>
      <c r="X1458" s="31" t="s">
        <v>50</v>
      </c>
      <c r="Y1458" s="31" t="s">
        <v>50</v>
      </c>
      <c r="Z1458" s="31" t="s">
        <v>62</v>
      </c>
      <c r="AA1458" s="31" t="s">
        <v>50</v>
      </c>
      <c r="AB1458" s="31" t="s">
        <v>50</v>
      </c>
      <c r="AC1458" s="31" t="s">
        <v>50</v>
      </c>
      <c r="AD1458" s="31" t="s">
        <v>72</v>
      </c>
      <c r="AE1458" s="2">
        <f t="shared" si="243"/>
        <v>24</v>
      </c>
      <c r="AF1458" s="31" t="s">
        <v>51</v>
      </c>
      <c r="AG1458" s="31" t="s">
        <v>129</v>
      </c>
      <c r="AH1458" s="31" t="s">
        <v>50</v>
      </c>
      <c r="AI1458" s="31" t="s">
        <v>1014</v>
      </c>
      <c r="AJ1458" s="31">
        <f t="shared" si="244"/>
        <v>0</v>
      </c>
      <c r="AK1458" s="34">
        <f t="shared" si="245"/>
        <v>-99</v>
      </c>
      <c r="AL1458" s="30">
        <f t="shared" si="246"/>
        <v>-99</v>
      </c>
      <c r="AM1458" s="5">
        <f t="shared" si="250"/>
        <v>19.05</v>
      </c>
      <c r="AN1458" s="5">
        <f t="shared" si="251"/>
        <v>0</v>
      </c>
      <c r="AO1458" s="30">
        <f t="shared" si="252"/>
        <v>0</v>
      </c>
      <c r="AP1458" s="30">
        <f t="shared" si="247"/>
        <v>0</v>
      </c>
      <c r="AQ1458" t="str">
        <f t="shared" si="248"/>
        <v>1993 - 2001</v>
      </c>
      <c r="AR1458" s="2">
        <f t="shared" si="249"/>
        <v>1999</v>
      </c>
      <c r="AS1458" s="2">
        <f t="shared" si="253"/>
        <v>-99</v>
      </c>
      <c r="AT1458" s="31" t="s">
        <v>50</v>
      </c>
      <c r="AU1458" s="31" t="s">
        <v>50</v>
      </c>
      <c r="AV1458" s="31" t="s">
        <v>60</v>
      </c>
      <c r="AW1458" s="31" t="s">
        <v>50</v>
      </c>
      <c r="AX1458" s="31" t="s">
        <v>50</v>
      </c>
      <c r="AY1458" s="31" t="s">
        <v>50</v>
      </c>
      <c r="AZ1458" s="31" t="s">
        <v>50</v>
      </c>
      <c r="BA1458" s="31" t="s">
        <v>50</v>
      </c>
      <c r="BB1458" s="31" t="s">
        <v>50</v>
      </c>
      <c r="BC1458" s="31" t="s">
        <v>50</v>
      </c>
      <c r="BD1458" s="31" t="s">
        <v>50</v>
      </c>
      <c r="BE1458" s="31" t="s">
        <v>50</v>
      </c>
      <c r="BF1458" s="31" t="s">
        <v>50</v>
      </c>
    </row>
    <row r="1459" spans="1:58" ht="45" x14ac:dyDescent="0.25">
      <c r="A1459" s="31" t="s">
        <v>1015</v>
      </c>
      <c r="B1459" s="31" t="s">
        <v>49</v>
      </c>
      <c r="C1459" s="32">
        <v>14</v>
      </c>
      <c r="D1459" s="31" t="s">
        <v>50</v>
      </c>
      <c r="E1459" s="31" t="s">
        <v>99</v>
      </c>
      <c r="F1459" s="31" t="s">
        <v>102</v>
      </c>
      <c r="G1459" s="31" t="s">
        <v>50</v>
      </c>
      <c r="H1459" s="31" t="s">
        <v>50</v>
      </c>
      <c r="I1459" s="31" t="s">
        <v>53</v>
      </c>
      <c r="J1459" s="31" t="s">
        <v>54</v>
      </c>
      <c r="K1459" s="31" t="s">
        <v>54</v>
      </c>
      <c r="L1459" s="31" t="s">
        <v>128</v>
      </c>
      <c r="M1459" s="31" t="s">
        <v>72</v>
      </c>
      <c r="N1459" s="31" t="s">
        <v>50</v>
      </c>
      <c r="O1459" s="31" t="s">
        <v>57</v>
      </c>
      <c r="P1459" s="31" t="s">
        <v>409</v>
      </c>
      <c r="Q1459" s="31" t="s">
        <v>50</v>
      </c>
      <c r="R1459" s="31" t="s">
        <v>74</v>
      </c>
      <c r="S1459" s="31" t="s">
        <v>59</v>
      </c>
      <c r="T1459" s="31" t="s">
        <v>60</v>
      </c>
      <c r="U1459" s="31" t="s">
        <v>60</v>
      </c>
      <c r="V1459" s="31" t="s">
        <v>60</v>
      </c>
      <c r="W1459" s="31" t="s">
        <v>50</v>
      </c>
      <c r="X1459" s="31" t="s">
        <v>50</v>
      </c>
      <c r="Y1459" s="31" t="s">
        <v>60</v>
      </c>
      <c r="Z1459" s="31" t="s">
        <v>62</v>
      </c>
      <c r="AA1459" s="31" t="s">
        <v>50</v>
      </c>
      <c r="AB1459" s="31" t="s">
        <v>50</v>
      </c>
      <c r="AC1459" s="31" t="s">
        <v>87</v>
      </c>
      <c r="AD1459" s="31" t="s">
        <v>72</v>
      </c>
      <c r="AE1459" s="2">
        <f t="shared" si="243"/>
        <v>24</v>
      </c>
      <c r="AF1459" s="31" t="s">
        <v>567</v>
      </c>
      <c r="AG1459" s="31" t="s">
        <v>76</v>
      </c>
      <c r="AH1459" s="31" t="s">
        <v>144</v>
      </c>
      <c r="AI1459" s="31" t="s">
        <v>1016</v>
      </c>
      <c r="AJ1459" s="31">
        <f t="shared" si="244"/>
        <v>1</v>
      </c>
      <c r="AK1459" s="34">
        <f t="shared" si="245"/>
        <v>10</v>
      </c>
      <c r="AL1459" s="30">
        <f t="shared" si="246"/>
        <v>10</v>
      </c>
      <c r="AM1459" s="5">
        <f t="shared" si="250"/>
        <v>19.62</v>
      </c>
      <c r="AN1459" s="5">
        <f t="shared" si="251"/>
        <v>24</v>
      </c>
      <c r="AO1459" s="30">
        <f t="shared" si="252"/>
        <v>288</v>
      </c>
      <c r="AP1459" s="30">
        <f t="shared" si="247"/>
        <v>288</v>
      </c>
      <c r="AQ1459" t="str">
        <f t="shared" si="248"/>
        <v>Before 1978</v>
      </c>
      <c r="AR1459" s="2">
        <f t="shared" si="249"/>
        <v>1920</v>
      </c>
      <c r="AS1459" s="2">
        <f t="shared" si="253"/>
        <v>12</v>
      </c>
      <c r="AT1459" s="31" t="s">
        <v>50</v>
      </c>
      <c r="AU1459" s="31" t="s">
        <v>102</v>
      </c>
      <c r="AV1459" s="31" t="s">
        <v>141</v>
      </c>
      <c r="AW1459" s="31" t="s">
        <v>86</v>
      </c>
      <c r="AX1459" s="31" t="s">
        <v>50</v>
      </c>
      <c r="AY1459" s="31" t="s">
        <v>50</v>
      </c>
      <c r="AZ1459" s="31" t="s">
        <v>50</v>
      </c>
      <c r="BA1459" s="31" t="s">
        <v>50</v>
      </c>
      <c r="BB1459" s="31" t="s">
        <v>50</v>
      </c>
      <c r="BC1459" s="31" t="s">
        <v>50</v>
      </c>
      <c r="BD1459" s="31" t="s">
        <v>50</v>
      </c>
      <c r="BE1459" s="31" t="s">
        <v>50</v>
      </c>
      <c r="BF1459" s="31" t="s">
        <v>50</v>
      </c>
    </row>
    <row r="1460" spans="1:58" ht="45" x14ac:dyDescent="0.25">
      <c r="A1460" s="31" t="s">
        <v>2547</v>
      </c>
      <c r="B1460" s="31" t="s">
        <v>49</v>
      </c>
      <c r="C1460" s="32">
        <v>11</v>
      </c>
      <c r="D1460" s="31" t="s">
        <v>50</v>
      </c>
      <c r="E1460" s="31" t="s">
        <v>70</v>
      </c>
      <c r="F1460" s="31" t="s">
        <v>50</v>
      </c>
      <c r="G1460" s="31" t="s">
        <v>50</v>
      </c>
      <c r="H1460" s="31" t="s">
        <v>50</v>
      </c>
      <c r="I1460" s="31" t="s">
        <v>53</v>
      </c>
      <c r="J1460" s="31" t="s">
        <v>54</v>
      </c>
      <c r="K1460" s="31" t="s">
        <v>54</v>
      </c>
      <c r="L1460" s="31" t="s">
        <v>128</v>
      </c>
      <c r="M1460" s="31" t="s">
        <v>51</v>
      </c>
      <c r="N1460" s="31" t="s">
        <v>50</v>
      </c>
      <c r="O1460" s="31" t="s">
        <v>57</v>
      </c>
      <c r="P1460" s="31" t="s">
        <v>50</v>
      </c>
      <c r="Q1460" s="31" t="s">
        <v>50</v>
      </c>
      <c r="R1460" s="31" t="s">
        <v>129</v>
      </c>
      <c r="S1460" s="31" t="s">
        <v>59</v>
      </c>
      <c r="T1460" s="31" t="s">
        <v>50</v>
      </c>
      <c r="U1460" s="31" t="s">
        <v>50</v>
      </c>
      <c r="V1460" s="31" t="s">
        <v>50</v>
      </c>
      <c r="W1460" s="31" t="s">
        <v>50</v>
      </c>
      <c r="X1460" s="31" t="s">
        <v>50</v>
      </c>
      <c r="Y1460" s="31" t="s">
        <v>50</v>
      </c>
      <c r="Z1460" s="31" t="s">
        <v>62</v>
      </c>
      <c r="AA1460" s="31" t="s">
        <v>50</v>
      </c>
      <c r="AB1460" s="31" t="s">
        <v>50</v>
      </c>
      <c r="AC1460" s="31" t="s">
        <v>63</v>
      </c>
      <c r="AD1460" s="31" t="s">
        <v>72</v>
      </c>
      <c r="AE1460" s="2">
        <f t="shared" si="243"/>
        <v>24</v>
      </c>
      <c r="AF1460" s="31" t="s">
        <v>51</v>
      </c>
      <c r="AG1460" s="31" t="s">
        <v>129</v>
      </c>
      <c r="AH1460" s="31" t="s">
        <v>422</v>
      </c>
      <c r="AI1460" s="31" t="s">
        <v>12568</v>
      </c>
      <c r="AJ1460" s="31">
        <f t="shared" si="244"/>
        <v>0</v>
      </c>
      <c r="AK1460" s="34">
        <f t="shared" si="245"/>
        <v>-99</v>
      </c>
      <c r="AL1460" s="30">
        <f t="shared" si="246"/>
        <v>-99</v>
      </c>
      <c r="AM1460" s="5">
        <f t="shared" si="250"/>
        <v>69.5</v>
      </c>
      <c r="AN1460" s="5">
        <f t="shared" si="251"/>
        <v>0</v>
      </c>
      <c r="AO1460" s="30">
        <f t="shared" si="252"/>
        <v>0</v>
      </c>
      <c r="AP1460" s="30">
        <f t="shared" si="247"/>
        <v>0</v>
      </c>
      <c r="AQ1460" t="str">
        <f t="shared" si="248"/>
        <v>Before 1978</v>
      </c>
      <c r="AR1460" s="2">
        <f t="shared" si="249"/>
        <v>1970</v>
      </c>
      <c r="AS1460" s="2">
        <f t="shared" si="253"/>
        <v>-99</v>
      </c>
      <c r="AT1460" s="31" t="s">
        <v>50</v>
      </c>
      <c r="AU1460" s="31" t="s">
        <v>50</v>
      </c>
      <c r="AV1460" s="31" t="s">
        <v>60</v>
      </c>
      <c r="AW1460" s="31" t="s">
        <v>50</v>
      </c>
      <c r="AX1460" s="31" t="s">
        <v>50</v>
      </c>
      <c r="AY1460" s="31" t="s">
        <v>50</v>
      </c>
      <c r="AZ1460" s="31" t="s">
        <v>50</v>
      </c>
      <c r="BA1460" s="31" t="s">
        <v>50</v>
      </c>
      <c r="BB1460" s="31" t="s">
        <v>50</v>
      </c>
      <c r="BC1460" s="31" t="s">
        <v>50</v>
      </c>
      <c r="BD1460" s="31" t="s">
        <v>50</v>
      </c>
      <c r="BE1460" s="31" t="s">
        <v>50</v>
      </c>
      <c r="BF1460" s="31" t="s">
        <v>50</v>
      </c>
    </row>
    <row r="1461" spans="1:58" ht="45" x14ac:dyDescent="0.25">
      <c r="A1461" s="31" t="s">
        <v>2560</v>
      </c>
      <c r="B1461" s="31" t="s">
        <v>49</v>
      </c>
      <c r="C1461" s="32">
        <v>4</v>
      </c>
      <c r="D1461" s="31" t="s">
        <v>50</v>
      </c>
      <c r="E1461" s="31" t="s">
        <v>52</v>
      </c>
      <c r="F1461" s="31" t="s">
        <v>50</v>
      </c>
      <c r="G1461" s="31" t="s">
        <v>50</v>
      </c>
      <c r="H1461" s="31" t="s">
        <v>50</v>
      </c>
      <c r="I1461" s="31" t="s">
        <v>53</v>
      </c>
      <c r="J1461" s="31" t="s">
        <v>54</v>
      </c>
      <c r="K1461" s="31" t="s">
        <v>54</v>
      </c>
      <c r="L1461" s="31" t="s">
        <v>55</v>
      </c>
      <c r="M1461" s="31" t="s">
        <v>72</v>
      </c>
      <c r="N1461" s="31" t="s">
        <v>50</v>
      </c>
      <c r="O1461" s="31" t="s">
        <v>57</v>
      </c>
      <c r="P1461" s="31" t="s">
        <v>50</v>
      </c>
      <c r="Q1461" s="31" t="s">
        <v>898</v>
      </c>
      <c r="R1461" s="31" t="s">
        <v>58</v>
      </c>
      <c r="S1461" s="31" t="s">
        <v>53</v>
      </c>
      <c r="T1461" s="31" t="s">
        <v>60</v>
      </c>
      <c r="U1461" s="31" t="s">
        <v>60</v>
      </c>
      <c r="V1461" s="31" t="s">
        <v>60</v>
      </c>
      <c r="W1461" s="31" t="s">
        <v>50</v>
      </c>
      <c r="X1461" s="31" t="s">
        <v>50</v>
      </c>
      <c r="Y1461" s="31" t="s">
        <v>50</v>
      </c>
      <c r="Z1461" s="31" t="s">
        <v>86</v>
      </c>
      <c r="AA1461" s="31" t="s">
        <v>50</v>
      </c>
      <c r="AB1461" s="31" t="s">
        <v>50</v>
      </c>
      <c r="AC1461" s="31" t="s">
        <v>50</v>
      </c>
      <c r="AD1461" s="31" t="s">
        <v>50</v>
      </c>
      <c r="AE1461" s="2">
        <f t="shared" si="243"/>
        <v>24</v>
      </c>
      <c r="AF1461" s="31" t="s">
        <v>51</v>
      </c>
      <c r="AG1461" s="31" t="s">
        <v>129</v>
      </c>
      <c r="AH1461" s="31" t="s">
        <v>12248</v>
      </c>
      <c r="AI1461" s="31" t="s">
        <v>12569</v>
      </c>
      <c r="AJ1461" s="31">
        <f t="shared" si="244"/>
        <v>0</v>
      </c>
      <c r="AK1461" s="34">
        <f t="shared" si="245"/>
        <v>-99</v>
      </c>
      <c r="AL1461" s="30">
        <f t="shared" si="246"/>
        <v>-99</v>
      </c>
      <c r="AM1461" s="5">
        <f t="shared" si="250"/>
        <v>308.64999999999998</v>
      </c>
      <c r="AN1461" s="5">
        <f t="shared" si="251"/>
        <v>0</v>
      </c>
      <c r="AO1461" s="30">
        <f t="shared" si="252"/>
        <v>0</v>
      </c>
      <c r="AP1461" s="30">
        <f t="shared" si="247"/>
        <v>0</v>
      </c>
      <c r="AQ1461" t="str">
        <f t="shared" si="248"/>
        <v>1978 - 1992</v>
      </c>
      <c r="AR1461" s="2">
        <f t="shared" si="249"/>
        <v>1992</v>
      </c>
      <c r="AS1461" s="2">
        <f t="shared" si="253"/>
        <v>-99</v>
      </c>
      <c r="AT1461" s="31" t="s">
        <v>50</v>
      </c>
      <c r="AU1461" s="31" t="s">
        <v>50</v>
      </c>
      <c r="AV1461" s="31" t="s">
        <v>60</v>
      </c>
      <c r="AW1461" s="31" t="s">
        <v>50</v>
      </c>
      <c r="AX1461" s="31" t="s">
        <v>50</v>
      </c>
      <c r="AY1461" s="31" t="s">
        <v>50</v>
      </c>
      <c r="AZ1461" s="31" t="s">
        <v>50</v>
      </c>
      <c r="BA1461" s="31" t="s">
        <v>50</v>
      </c>
      <c r="BB1461" s="31" t="s">
        <v>50</v>
      </c>
      <c r="BC1461" s="31" t="s">
        <v>50</v>
      </c>
      <c r="BD1461" s="31" t="s">
        <v>50</v>
      </c>
      <c r="BE1461" s="31" t="s">
        <v>50</v>
      </c>
      <c r="BF1461" s="31" t="s">
        <v>50</v>
      </c>
    </row>
    <row r="1462" spans="1:58" ht="45" x14ac:dyDescent="0.25">
      <c r="A1462" s="31" t="s">
        <v>2591</v>
      </c>
      <c r="B1462" s="31" t="s">
        <v>49</v>
      </c>
      <c r="C1462" s="32">
        <v>1</v>
      </c>
      <c r="D1462" s="31" t="s">
        <v>50</v>
      </c>
      <c r="E1462" s="31" t="s">
        <v>96</v>
      </c>
      <c r="F1462" s="31" t="s">
        <v>194</v>
      </c>
      <c r="G1462" s="31" t="s">
        <v>50</v>
      </c>
      <c r="H1462" s="31" t="s">
        <v>50</v>
      </c>
      <c r="I1462" s="31" t="s">
        <v>53</v>
      </c>
      <c r="J1462" s="31" t="s">
        <v>54</v>
      </c>
      <c r="K1462" s="31" t="s">
        <v>54</v>
      </c>
      <c r="L1462" s="31" t="s">
        <v>55</v>
      </c>
      <c r="M1462" s="31" t="s">
        <v>72</v>
      </c>
      <c r="N1462" s="31" t="s">
        <v>50</v>
      </c>
      <c r="O1462" s="31" t="s">
        <v>57</v>
      </c>
      <c r="P1462" s="31" t="s">
        <v>113</v>
      </c>
      <c r="Q1462" s="31" t="s">
        <v>50</v>
      </c>
      <c r="R1462" s="31" t="s">
        <v>129</v>
      </c>
      <c r="S1462" s="31" t="s">
        <v>59</v>
      </c>
      <c r="T1462" s="31" t="s">
        <v>50</v>
      </c>
      <c r="U1462" s="31" t="s">
        <v>50</v>
      </c>
      <c r="V1462" s="31" t="s">
        <v>50</v>
      </c>
      <c r="W1462" s="31" t="s">
        <v>50</v>
      </c>
      <c r="X1462" s="31" t="s">
        <v>50</v>
      </c>
      <c r="Y1462" s="31" t="s">
        <v>50</v>
      </c>
      <c r="Z1462" s="31" t="s">
        <v>62</v>
      </c>
      <c r="AA1462" s="31" t="s">
        <v>50</v>
      </c>
      <c r="AB1462" s="31" t="s">
        <v>50</v>
      </c>
      <c r="AC1462" s="31" t="s">
        <v>50</v>
      </c>
      <c r="AD1462" s="31" t="s">
        <v>72</v>
      </c>
      <c r="AE1462" s="2">
        <f t="shared" si="243"/>
        <v>24</v>
      </c>
      <c r="AF1462" s="31" t="s">
        <v>51</v>
      </c>
      <c r="AG1462" s="31" t="s">
        <v>129</v>
      </c>
      <c r="AH1462" s="31" t="s">
        <v>144</v>
      </c>
      <c r="AI1462" s="31" t="s">
        <v>12570</v>
      </c>
      <c r="AJ1462" s="31">
        <f t="shared" si="244"/>
        <v>0</v>
      </c>
      <c r="AK1462" s="34">
        <f t="shared" si="245"/>
        <v>-99</v>
      </c>
      <c r="AL1462" s="30">
        <f t="shared" si="246"/>
        <v>-99</v>
      </c>
      <c r="AM1462" s="5">
        <f t="shared" si="250"/>
        <v>361.77</v>
      </c>
      <c r="AN1462" s="5">
        <f t="shared" si="251"/>
        <v>0</v>
      </c>
      <c r="AO1462" s="30">
        <f t="shared" si="252"/>
        <v>0</v>
      </c>
      <c r="AP1462" s="30">
        <f t="shared" si="247"/>
        <v>0</v>
      </c>
      <c r="AQ1462" t="str">
        <f t="shared" si="248"/>
        <v>2002 - 2005</v>
      </c>
      <c r="AR1462" s="2">
        <f t="shared" si="249"/>
        <v>2004</v>
      </c>
      <c r="AS1462" s="2">
        <f t="shared" si="253"/>
        <v>-99</v>
      </c>
      <c r="AT1462" s="31" t="s">
        <v>50</v>
      </c>
      <c r="AU1462" s="31" t="s">
        <v>50</v>
      </c>
      <c r="AV1462" s="31" t="s">
        <v>66</v>
      </c>
      <c r="AW1462" s="31" t="s">
        <v>57</v>
      </c>
      <c r="AX1462" s="31" t="s">
        <v>211</v>
      </c>
      <c r="AY1462" s="31" t="s">
        <v>68</v>
      </c>
      <c r="AZ1462" s="31" t="s">
        <v>144</v>
      </c>
      <c r="BA1462" s="31" t="s">
        <v>50</v>
      </c>
      <c r="BB1462" s="31" t="s">
        <v>50</v>
      </c>
      <c r="BC1462" s="31" t="s">
        <v>50</v>
      </c>
      <c r="BD1462" s="31" t="s">
        <v>50</v>
      </c>
      <c r="BE1462" s="31" t="s">
        <v>50</v>
      </c>
      <c r="BF1462" s="31" t="s">
        <v>50</v>
      </c>
    </row>
    <row r="1463" spans="1:58" ht="45" x14ac:dyDescent="0.25">
      <c r="A1463" s="31" t="s">
        <v>2641</v>
      </c>
      <c r="B1463" s="31" t="s">
        <v>49</v>
      </c>
      <c r="C1463" s="32">
        <v>1</v>
      </c>
      <c r="D1463" s="31" t="s">
        <v>50</v>
      </c>
      <c r="E1463" s="31" t="s">
        <v>84</v>
      </c>
      <c r="F1463" s="31" t="s">
        <v>85</v>
      </c>
      <c r="G1463" s="31" t="s">
        <v>50</v>
      </c>
      <c r="H1463" s="31" t="s">
        <v>50</v>
      </c>
      <c r="I1463" s="31" t="s">
        <v>53</v>
      </c>
      <c r="J1463" s="31" t="s">
        <v>54</v>
      </c>
      <c r="K1463" s="31" t="s">
        <v>54</v>
      </c>
      <c r="L1463" s="31" t="s">
        <v>128</v>
      </c>
      <c r="M1463" s="31" t="s">
        <v>51</v>
      </c>
      <c r="N1463" s="31" t="s">
        <v>50</v>
      </c>
      <c r="O1463" s="31" t="s">
        <v>66</v>
      </c>
      <c r="P1463" s="31" t="s">
        <v>50</v>
      </c>
      <c r="Q1463" s="31" t="s">
        <v>898</v>
      </c>
      <c r="R1463" s="31" t="s">
        <v>58</v>
      </c>
      <c r="S1463" s="31" t="s">
        <v>59</v>
      </c>
      <c r="T1463" s="31" t="s">
        <v>60</v>
      </c>
      <c r="U1463" s="31" t="s">
        <v>60</v>
      </c>
      <c r="V1463" s="31" t="s">
        <v>60</v>
      </c>
      <c r="W1463" s="31" t="s">
        <v>50</v>
      </c>
      <c r="X1463" s="31" t="s">
        <v>50</v>
      </c>
      <c r="Y1463" s="31" t="s">
        <v>60</v>
      </c>
      <c r="Z1463" s="31" t="s">
        <v>62</v>
      </c>
      <c r="AA1463" s="31" t="s">
        <v>50</v>
      </c>
      <c r="AB1463" s="31" t="s">
        <v>50</v>
      </c>
      <c r="AC1463" s="31" t="s">
        <v>87</v>
      </c>
      <c r="AD1463" s="31" t="s">
        <v>72</v>
      </c>
      <c r="AE1463" s="2">
        <f t="shared" si="243"/>
        <v>24</v>
      </c>
      <c r="AF1463" s="31" t="s">
        <v>51</v>
      </c>
      <c r="AG1463" s="31" t="s">
        <v>129</v>
      </c>
      <c r="AH1463" s="31" t="s">
        <v>144</v>
      </c>
      <c r="AI1463" s="31" t="s">
        <v>12571</v>
      </c>
      <c r="AJ1463" s="31">
        <f t="shared" si="244"/>
        <v>0</v>
      </c>
      <c r="AK1463" s="34">
        <f t="shared" si="245"/>
        <v>-99</v>
      </c>
      <c r="AL1463" s="30">
        <f t="shared" si="246"/>
        <v>-99</v>
      </c>
      <c r="AM1463" s="5">
        <f t="shared" si="250"/>
        <v>301.36</v>
      </c>
      <c r="AN1463" s="5">
        <f t="shared" si="251"/>
        <v>0</v>
      </c>
      <c r="AO1463" s="30">
        <f t="shared" si="252"/>
        <v>0</v>
      </c>
      <c r="AP1463" s="30">
        <f t="shared" si="247"/>
        <v>0</v>
      </c>
      <c r="AQ1463" t="str">
        <f t="shared" si="248"/>
        <v>1978 - 1992</v>
      </c>
      <c r="AR1463" s="2">
        <f t="shared" si="249"/>
        <v>1992</v>
      </c>
      <c r="AS1463" s="2">
        <f t="shared" si="253"/>
        <v>-99</v>
      </c>
      <c r="AT1463" s="31" t="s">
        <v>50</v>
      </c>
      <c r="AU1463" s="31" t="s">
        <v>50</v>
      </c>
      <c r="AV1463" s="31" t="s">
        <v>141</v>
      </c>
      <c r="AW1463" s="31" t="s">
        <v>86</v>
      </c>
      <c r="AX1463" s="31" t="s">
        <v>85</v>
      </c>
      <c r="AY1463" s="31" t="s">
        <v>179</v>
      </c>
      <c r="AZ1463" s="31" t="s">
        <v>144</v>
      </c>
      <c r="BA1463" s="31" t="s">
        <v>12571</v>
      </c>
      <c r="BB1463" s="31" t="s">
        <v>50</v>
      </c>
      <c r="BC1463" s="31" t="s">
        <v>50</v>
      </c>
      <c r="BD1463" s="31" t="s">
        <v>50</v>
      </c>
      <c r="BE1463" s="31" t="s">
        <v>50</v>
      </c>
      <c r="BF1463" s="31" t="s">
        <v>50</v>
      </c>
    </row>
    <row r="1464" spans="1:58" ht="45" x14ac:dyDescent="0.25">
      <c r="A1464" s="31" t="s">
        <v>1021</v>
      </c>
      <c r="B1464" s="31" t="s">
        <v>49</v>
      </c>
      <c r="C1464" s="32">
        <v>2</v>
      </c>
      <c r="D1464" s="31" t="s">
        <v>50</v>
      </c>
      <c r="E1464" s="31" t="s">
        <v>72</v>
      </c>
      <c r="F1464" s="31" t="s">
        <v>51</v>
      </c>
      <c r="G1464" s="31" t="s">
        <v>92</v>
      </c>
      <c r="H1464" s="31" t="s">
        <v>194</v>
      </c>
      <c r="I1464" s="31" t="s">
        <v>97</v>
      </c>
      <c r="J1464" s="31" t="s">
        <v>54</v>
      </c>
      <c r="K1464" s="31" t="s">
        <v>54</v>
      </c>
      <c r="L1464" s="31" t="s">
        <v>55</v>
      </c>
      <c r="M1464" s="31" t="s">
        <v>85</v>
      </c>
      <c r="N1464" s="31" t="s">
        <v>50</v>
      </c>
      <c r="O1464" s="31" t="s">
        <v>57</v>
      </c>
      <c r="P1464" s="31" t="s">
        <v>50</v>
      </c>
      <c r="Q1464" s="31" t="s">
        <v>50</v>
      </c>
      <c r="R1464" s="31" t="s">
        <v>58</v>
      </c>
      <c r="S1464" s="31" t="s">
        <v>59</v>
      </c>
      <c r="T1464" s="31" t="s">
        <v>60</v>
      </c>
      <c r="U1464" s="31" t="s">
        <v>60</v>
      </c>
      <c r="V1464" s="31" t="s">
        <v>60</v>
      </c>
      <c r="W1464" s="31" t="s">
        <v>50</v>
      </c>
      <c r="X1464" s="31" t="s">
        <v>50</v>
      </c>
      <c r="Y1464" s="31" t="s">
        <v>50</v>
      </c>
      <c r="Z1464" s="31" t="s">
        <v>62</v>
      </c>
      <c r="AA1464" s="31" t="s">
        <v>50</v>
      </c>
      <c r="AB1464" s="31" t="s">
        <v>50</v>
      </c>
      <c r="AC1464" s="31" t="s">
        <v>87</v>
      </c>
      <c r="AD1464" s="31" t="s">
        <v>72</v>
      </c>
      <c r="AE1464" s="2">
        <f t="shared" si="243"/>
        <v>24</v>
      </c>
      <c r="AF1464" s="31" t="s">
        <v>51</v>
      </c>
      <c r="AG1464" s="31" t="s">
        <v>129</v>
      </c>
      <c r="AH1464" s="31" t="s">
        <v>377</v>
      </c>
      <c r="AI1464" s="31" t="s">
        <v>12572</v>
      </c>
      <c r="AJ1464" s="31">
        <f t="shared" si="244"/>
        <v>0</v>
      </c>
      <c r="AK1464" s="34">
        <f t="shared" si="245"/>
        <v>-99</v>
      </c>
      <c r="AL1464" s="30">
        <f t="shared" si="246"/>
        <v>-99</v>
      </c>
      <c r="AM1464" s="5">
        <f t="shared" si="250"/>
        <v>141.5</v>
      </c>
      <c r="AN1464" s="5">
        <f t="shared" si="251"/>
        <v>0</v>
      </c>
      <c r="AO1464" s="30">
        <f t="shared" si="252"/>
        <v>0</v>
      </c>
      <c r="AP1464" s="30">
        <f t="shared" si="247"/>
        <v>0</v>
      </c>
      <c r="AQ1464" t="str">
        <f t="shared" si="248"/>
        <v>1978 - 1992</v>
      </c>
      <c r="AR1464" s="2">
        <f t="shared" si="249"/>
        <v>1990</v>
      </c>
      <c r="AS1464" s="2">
        <f t="shared" si="253"/>
        <v>-99</v>
      </c>
      <c r="AT1464" s="31" t="s">
        <v>50</v>
      </c>
      <c r="AU1464" s="31" t="s">
        <v>50</v>
      </c>
      <c r="AV1464" s="31" t="s">
        <v>292</v>
      </c>
      <c r="AW1464" s="31" t="s">
        <v>86</v>
      </c>
      <c r="AX1464" s="31" t="s">
        <v>52</v>
      </c>
      <c r="AY1464" s="31" t="s">
        <v>179</v>
      </c>
      <c r="AZ1464" s="31" t="s">
        <v>377</v>
      </c>
      <c r="BA1464" s="31" t="s">
        <v>12572</v>
      </c>
      <c r="BB1464" s="31" t="s">
        <v>50</v>
      </c>
      <c r="BC1464" s="31" t="s">
        <v>50</v>
      </c>
      <c r="BD1464" s="31" t="s">
        <v>50</v>
      </c>
      <c r="BE1464" s="31" t="s">
        <v>50</v>
      </c>
      <c r="BF1464" s="31" t="s">
        <v>50</v>
      </c>
    </row>
    <row r="1465" spans="1:58" ht="45" x14ac:dyDescent="0.25">
      <c r="A1465" s="31" t="s">
        <v>1021</v>
      </c>
      <c r="B1465" s="31" t="s">
        <v>49</v>
      </c>
      <c r="C1465" s="32">
        <v>12</v>
      </c>
      <c r="D1465" s="31" t="s">
        <v>50</v>
      </c>
      <c r="E1465" s="31" t="s">
        <v>72</v>
      </c>
      <c r="F1465" s="31" t="s">
        <v>51</v>
      </c>
      <c r="G1465" s="31" t="s">
        <v>92</v>
      </c>
      <c r="H1465" s="31" t="s">
        <v>194</v>
      </c>
      <c r="I1465" s="31" t="s">
        <v>173</v>
      </c>
      <c r="J1465" s="31" t="s">
        <v>54</v>
      </c>
      <c r="K1465" s="31" t="s">
        <v>54</v>
      </c>
      <c r="L1465" s="31" t="s">
        <v>55</v>
      </c>
      <c r="M1465" s="31" t="s">
        <v>72</v>
      </c>
      <c r="N1465" s="31" t="s">
        <v>56</v>
      </c>
      <c r="O1465" s="31" t="s">
        <v>57</v>
      </c>
      <c r="P1465" s="31" t="s">
        <v>98</v>
      </c>
      <c r="Q1465" s="31" t="s">
        <v>50</v>
      </c>
      <c r="R1465" s="31" t="s">
        <v>74</v>
      </c>
      <c r="S1465" s="31" t="s">
        <v>59</v>
      </c>
      <c r="T1465" s="31" t="s">
        <v>60</v>
      </c>
      <c r="U1465" s="31" t="s">
        <v>60</v>
      </c>
      <c r="V1465" s="31" t="s">
        <v>60</v>
      </c>
      <c r="W1465" s="31" t="s">
        <v>50</v>
      </c>
      <c r="X1465" s="31" t="s">
        <v>50</v>
      </c>
      <c r="Y1465" s="31" t="s">
        <v>50</v>
      </c>
      <c r="Z1465" s="31" t="s">
        <v>62</v>
      </c>
      <c r="AA1465" s="31" t="s">
        <v>50</v>
      </c>
      <c r="AB1465" s="31" t="s">
        <v>50</v>
      </c>
      <c r="AC1465" s="31" t="s">
        <v>63</v>
      </c>
      <c r="AD1465" s="31" t="s">
        <v>72</v>
      </c>
      <c r="AE1465" s="2">
        <f t="shared" si="243"/>
        <v>24</v>
      </c>
      <c r="AF1465" s="31" t="s">
        <v>51</v>
      </c>
      <c r="AG1465" s="31" t="s">
        <v>129</v>
      </c>
      <c r="AH1465" s="31" t="s">
        <v>144</v>
      </c>
      <c r="AI1465" s="31" t="s">
        <v>12573</v>
      </c>
      <c r="AJ1465" s="31">
        <f t="shared" si="244"/>
        <v>0</v>
      </c>
      <c r="AK1465" s="34">
        <f t="shared" si="245"/>
        <v>-99</v>
      </c>
      <c r="AL1465" s="30">
        <f t="shared" si="246"/>
        <v>-99</v>
      </c>
      <c r="AM1465" s="5">
        <f t="shared" si="250"/>
        <v>141.5</v>
      </c>
      <c r="AN1465" s="5">
        <f t="shared" si="251"/>
        <v>0</v>
      </c>
      <c r="AO1465" s="30">
        <f t="shared" si="252"/>
        <v>0</v>
      </c>
      <c r="AP1465" s="30">
        <f t="shared" si="247"/>
        <v>0</v>
      </c>
      <c r="AQ1465" t="str">
        <f t="shared" si="248"/>
        <v>1978 - 1992</v>
      </c>
      <c r="AR1465" s="2">
        <f t="shared" si="249"/>
        <v>1990</v>
      </c>
      <c r="AS1465" s="2">
        <f t="shared" si="253"/>
        <v>-99</v>
      </c>
      <c r="AT1465" s="31" t="s">
        <v>50</v>
      </c>
      <c r="AU1465" s="31" t="s">
        <v>50</v>
      </c>
      <c r="AV1465" s="31" t="s">
        <v>66</v>
      </c>
      <c r="AW1465" s="31" t="s">
        <v>57</v>
      </c>
      <c r="AX1465" s="31" t="s">
        <v>864</v>
      </c>
      <c r="AY1465" s="31" t="s">
        <v>68</v>
      </c>
      <c r="AZ1465" s="31" t="s">
        <v>144</v>
      </c>
      <c r="BA1465" s="31" t="s">
        <v>12573</v>
      </c>
      <c r="BB1465" s="31" t="s">
        <v>67</v>
      </c>
      <c r="BC1465" s="31" t="s">
        <v>53</v>
      </c>
      <c r="BD1465" s="31" t="s">
        <v>50</v>
      </c>
      <c r="BE1465" s="31" t="s">
        <v>50</v>
      </c>
      <c r="BF1465" s="31" t="s">
        <v>50</v>
      </c>
    </row>
    <row r="1466" spans="1:58" ht="45" x14ac:dyDescent="0.25">
      <c r="A1466" s="31" t="s">
        <v>1021</v>
      </c>
      <c r="B1466" s="31" t="s">
        <v>49</v>
      </c>
      <c r="C1466" s="32">
        <v>13</v>
      </c>
      <c r="D1466" s="31" t="s">
        <v>50</v>
      </c>
      <c r="E1466" s="31" t="s">
        <v>72</v>
      </c>
      <c r="F1466" s="31" t="s">
        <v>51</v>
      </c>
      <c r="G1466" s="31" t="s">
        <v>92</v>
      </c>
      <c r="H1466" s="31" t="s">
        <v>194</v>
      </c>
      <c r="I1466" s="31" t="s">
        <v>86</v>
      </c>
      <c r="J1466" s="31" t="s">
        <v>54</v>
      </c>
      <c r="K1466" s="31" t="s">
        <v>54</v>
      </c>
      <c r="L1466" s="31" t="s">
        <v>55</v>
      </c>
      <c r="M1466" s="31" t="s">
        <v>72</v>
      </c>
      <c r="N1466" s="31" t="s">
        <v>56</v>
      </c>
      <c r="O1466" s="31" t="s">
        <v>57</v>
      </c>
      <c r="P1466" s="31" t="s">
        <v>107</v>
      </c>
      <c r="Q1466" s="31" t="s">
        <v>50</v>
      </c>
      <c r="R1466" s="31" t="s">
        <v>74</v>
      </c>
      <c r="S1466" s="31" t="s">
        <v>59</v>
      </c>
      <c r="T1466" s="31" t="s">
        <v>60</v>
      </c>
      <c r="U1466" s="31" t="s">
        <v>60</v>
      </c>
      <c r="V1466" s="31" t="s">
        <v>60</v>
      </c>
      <c r="W1466" s="31" t="s">
        <v>50</v>
      </c>
      <c r="X1466" s="31" t="s">
        <v>50</v>
      </c>
      <c r="Y1466" s="31" t="s">
        <v>50</v>
      </c>
      <c r="Z1466" s="31" t="s">
        <v>62</v>
      </c>
      <c r="AA1466" s="31" t="s">
        <v>50</v>
      </c>
      <c r="AB1466" s="31" t="s">
        <v>50</v>
      </c>
      <c r="AC1466" s="31" t="s">
        <v>63</v>
      </c>
      <c r="AD1466" s="31" t="s">
        <v>72</v>
      </c>
      <c r="AE1466" s="2">
        <f t="shared" si="243"/>
        <v>24</v>
      </c>
      <c r="AF1466" s="31" t="s">
        <v>51</v>
      </c>
      <c r="AG1466" s="31" t="s">
        <v>129</v>
      </c>
      <c r="AH1466" s="31" t="s">
        <v>144</v>
      </c>
      <c r="AI1466" s="31" t="s">
        <v>12573</v>
      </c>
      <c r="AJ1466" s="31">
        <f t="shared" si="244"/>
        <v>0</v>
      </c>
      <c r="AK1466" s="34">
        <f t="shared" si="245"/>
        <v>-99</v>
      </c>
      <c r="AL1466" s="30">
        <f t="shared" si="246"/>
        <v>-99</v>
      </c>
      <c r="AM1466" s="5">
        <f t="shared" si="250"/>
        <v>141.5</v>
      </c>
      <c r="AN1466" s="5">
        <f t="shared" si="251"/>
        <v>0</v>
      </c>
      <c r="AO1466" s="30">
        <f t="shared" si="252"/>
        <v>0</v>
      </c>
      <c r="AP1466" s="30">
        <f t="shared" si="247"/>
        <v>0</v>
      </c>
      <c r="AQ1466" t="str">
        <f t="shared" si="248"/>
        <v>1978 - 1992</v>
      </c>
      <c r="AR1466" s="2">
        <f t="shared" si="249"/>
        <v>1990</v>
      </c>
      <c r="AS1466" s="2">
        <f t="shared" si="253"/>
        <v>-99</v>
      </c>
      <c r="AT1466" s="31" t="s">
        <v>50</v>
      </c>
      <c r="AU1466" s="31" t="s">
        <v>50</v>
      </c>
      <c r="AV1466" s="31" t="s">
        <v>66</v>
      </c>
      <c r="AW1466" s="31" t="s">
        <v>57</v>
      </c>
      <c r="AX1466" s="31" t="s">
        <v>864</v>
      </c>
      <c r="AY1466" s="31" t="s">
        <v>68</v>
      </c>
      <c r="AZ1466" s="31" t="s">
        <v>144</v>
      </c>
      <c r="BA1466" s="31" t="s">
        <v>12573</v>
      </c>
      <c r="BB1466" s="31" t="s">
        <v>67</v>
      </c>
      <c r="BC1466" s="31" t="s">
        <v>53</v>
      </c>
      <c r="BD1466" s="31" t="s">
        <v>50</v>
      </c>
      <c r="BE1466" s="31" t="s">
        <v>50</v>
      </c>
      <c r="BF1466" s="31" t="s">
        <v>50</v>
      </c>
    </row>
    <row r="1467" spans="1:58" ht="45" x14ac:dyDescent="0.25">
      <c r="A1467" s="31" t="s">
        <v>2681</v>
      </c>
      <c r="B1467" s="31" t="s">
        <v>49</v>
      </c>
      <c r="C1467" s="32">
        <v>2</v>
      </c>
      <c r="D1467" s="31" t="s">
        <v>50</v>
      </c>
      <c r="E1467" s="31" t="s">
        <v>85</v>
      </c>
      <c r="F1467" s="31" t="s">
        <v>70</v>
      </c>
      <c r="G1467" s="31" t="s">
        <v>50</v>
      </c>
      <c r="H1467" s="31" t="s">
        <v>50</v>
      </c>
      <c r="I1467" s="31" t="s">
        <v>53</v>
      </c>
      <c r="J1467" s="31" t="s">
        <v>54</v>
      </c>
      <c r="K1467" s="31" t="s">
        <v>54</v>
      </c>
      <c r="L1467" s="31" t="s">
        <v>55</v>
      </c>
      <c r="M1467" s="31" t="s">
        <v>72</v>
      </c>
      <c r="N1467" s="31" t="s">
        <v>50</v>
      </c>
      <c r="O1467" s="31" t="s">
        <v>57</v>
      </c>
      <c r="P1467" s="31" t="s">
        <v>107</v>
      </c>
      <c r="Q1467" s="31" t="s">
        <v>50</v>
      </c>
      <c r="R1467" s="31" t="s">
        <v>74</v>
      </c>
      <c r="S1467" s="31" t="s">
        <v>59</v>
      </c>
      <c r="T1467" s="31" t="s">
        <v>60</v>
      </c>
      <c r="U1467" s="31" t="s">
        <v>60</v>
      </c>
      <c r="V1467" s="31" t="s">
        <v>60</v>
      </c>
      <c r="W1467" s="31" t="s">
        <v>50</v>
      </c>
      <c r="X1467" s="31" t="s">
        <v>50</v>
      </c>
      <c r="Y1467" s="31" t="s">
        <v>50</v>
      </c>
      <c r="Z1467" s="31" t="s">
        <v>62</v>
      </c>
      <c r="AA1467" s="31" t="s">
        <v>50</v>
      </c>
      <c r="AB1467" s="31" t="s">
        <v>50</v>
      </c>
      <c r="AC1467" s="31" t="s">
        <v>63</v>
      </c>
      <c r="AD1467" s="31" t="s">
        <v>72</v>
      </c>
      <c r="AE1467" s="2">
        <f t="shared" si="243"/>
        <v>24</v>
      </c>
      <c r="AF1467" s="31" t="s">
        <v>51</v>
      </c>
      <c r="AG1467" s="31" t="s">
        <v>129</v>
      </c>
      <c r="AH1467" s="31" t="s">
        <v>144</v>
      </c>
      <c r="AI1467" s="31" t="s">
        <v>863</v>
      </c>
      <c r="AJ1467" s="31">
        <f t="shared" si="244"/>
        <v>0</v>
      </c>
      <c r="AK1467" s="34">
        <f t="shared" si="245"/>
        <v>-99</v>
      </c>
      <c r="AL1467" s="30">
        <f t="shared" si="246"/>
        <v>-99</v>
      </c>
      <c r="AM1467" s="5">
        <f t="shared" si="250"/>
        <v>74.05</v>
      </c>
      <c r="AN1467" s="5">
        <f t="shared" si="251"/>
        <v>0</v>
      </c>
      <c r="AO1467" s="30">
        <f t="shared" si="252"/>
        <v>0</v>
      </c>
      <c r="AP1467" s="30">
        <f t="shared" si="247"/>
        <v>0</v>
      </c>
      <c r="AQ1467" t="str">
        <f t="shared" si="248"/>
        <v>2002 - 2005</v>
      </c>
      <c r="AR1467" s="2">
        <f t="shared" si="249"/>
        <v>2005</v>
      </c>
      <c r="AS1467" s="2">
        <f t="shared" si="253"/>
        <v>-99</v>
      </c>
      <c r="AT1467" s="31" t="s">
        <v>50</v>
      </c>
      <c r="AU1467" s="31" t="s">
        <v>50</v>
      </c>
      <c r="AV1467" s="31" t="s">
        <v>66</v>
      </c>
      <c r="AW1467" s="31" t="s">
        <v>204</v>
      </c>
      <c r="AX1467" s="31" t="s">
        <v>864</v>
      </c>
      <c r="AY1467" s="31" t="s">
        <v>68</v>
      </c>
      <c r="AZ1467" s="31" t="s">
        <v>144</v>
      </c>
      <c r="BA1467" s="31" t="s">
        <v>863</v>
      </c>
      <c r="BB1467" s="31" t="s">
        <v>50</v>
      </c>
      <c r="BC1467" s="31" t="s">
        <v>50</v>
      </c>
      <c r="BD1467" s="31" t="s">
        <v>50</v>
      </c>
      <c r="BE1467" s="31" t="s">
        <v>50</v>
      </c>
      <c r="BF1467" s="31" t="s">
        <v>50</v>
      </c>
    </row>
    <row r="1468" spans="1:58" ht="45" x14ac:dyDescent="0.25">
      <c r="A1468" s="31" t="s">
        <v>2687</v>
      </c>
      <c r="B1468" s="31" t="s">
        <v>49</v>
      </c>
      <c r="C1468" s="32">
        <v>3</v>
      </c>
      <c r="D1468" s="31" t="s">
        <v>50</v>
      </c>
      <c r="E1468" s="31" t="s">
        <v>96</v>
      </c>
      <c r="F1468" s="31" t="s">
        <v>194</v>
      </c>
      <c r="G1468" s="31" t="s">
        <v>50</v>
      </c>
      <c r="H1468" s="31" t="s">
        <v>50</v>
      </c>
      <c r="I1468" s="31" t="s">
        <v>53</v>
      </c>
      <c r="J1468" s="31" t="s">
        <v>54</v>
      </c>
      <c r="K1468" s="31" t="s">
        <v>54</v>
      </c>
      <c r="L1468" s="31" t="s">
        <v>128</v>
      </c>
      <c r="M1468" s="31" t="s">
        <v>72</v>
      </c>
      <c r="N1468" s="31" t="s">
        <v>50</v>
      </c>
      <c r="O1468" s="31" t="s">
        <v>57</v>
      </c>
      <c r="P1468" s="31" t="s">
        <v>50</v>
      </c>
      <c r="Q1468" s="31" t="s">
        <v>50</v>
      </c>
      <c r="R1468" s="31" t="s">
        <v>86</v>
      </c>
      <c r="S1468" s="31" t="s">
        <v>59</v>
      </c>
      <c r="T1468" s="31" t="s">
        <v>60</v>
      </c>
      <c r="U1468" s="31" t="s">
        <v>60</v>
      </c>
      <c r="V1468" s="31" t="s">
        <v>60</v>
      </c>
      <c r="W1468" s="31" t="s">
        <v>50</v>
      </c>
      <c r="X1468" s="31" t="s">
        <v>50</v>
      </c>
      <c r="Y1468" s="31" t="s">
        <v>50</v>
      </c>
      <c r="Z1468" s="31" t="s">
        <v>62</v>
      </c>
      <c r="AA1468" s="31" t="s">
        <v>50</v>
      </c>
      <c r="AB1468" s="31" t="s">
        <v>50</v>
      </c>
      <c r="AC1468" s="31" t="s">
        <v>63</v>
      </c>
      <c r="AD1468" s="31" t="s">
        <v>72</v>
      </c>
      <c r="AE1468" s="2">
        <f t="shared" si="243"/>
        <v>24</v>
      </c>
      <c r="AF1468" s="31" t="s">
        <v>51</v>
      </c>
      <c r="AG1468" s="31" t="s">
        <v>129</v>
      </c>
      <c r="AH1468" s="31" t="s">
        <v>152</v>
      </c>
      <c r="AI1468" s="31" t="s">
        <v>12574</v>
      </c>
      <c r="AJ1468" s="31">
        <f t="shared" si="244"/>
        <v>0</v>
      </c>
      <c r="AK1468" s="34">
        <f t="shared" si="245"/>
        <v>-99</v>
      </c>
      <c r="AL1468" s="30">
        <f t="shared" si="246"/>
        <v>-99</v>
      </c>
      <c r="AM1468" s="5">
        <f t="shared" si="250"/>
        <v>948.09</v>
      </c>
      <c r="AN1468" s="5">
        <f t="shared" si="251"/>
        <v>0</v>
      </c>
      <c r="AO1468" s="30">
        <f t="shared" si="252"/>
        <v>0</v>
      </c>
      <c r="AP1468" s="30">
        <f t="shared" si="247"/>
        <v>0</v>
      </c>
      <c r="AQ1468" t="str">
        <f t="shared" si="248"/>
        <v>2006 - 2009</v>
      </c>
      <c r="AR1468" s="2">
        <f t="shared" si="249"/>
        <v>2009</v>
      </c>
      <c r="AS1468" s="2">
        <f t="shared" si="253"/>
        <v>-99</v>
      </c>
      <c r="AT1468" s="31" t="s">
        <v>50</v>
      </c>
      <c r="AU1468" s="31" t="s">
        <v>50</v>
      </c>
      <c r="AV1468" s="31" t="s">
        <v>141</v>
      </c>
      <c r="AW1468" s="31" t="s">
        <v>86</v>
      </c>
      <c r="AX1468" s="31" t="s">
        <v>50</v>
      </c>
      <c r="AY1468" s="31" t="s">
        <v>50</v>
      </c>
      <c r="AZ1468" s="31" t="s">
        <v>152</v>
      </c>
      <c r="BA1468" s="31" t="s">
        <v>50</v>
      </c>
      <c r="BB1468" s="31" t="s">
        <v>50</v>
      </c>
      <c r="BC1468" s="31" t="s">
        <v>50</v>
      </c>
      <c r="BD1468" s="31" t="s">
        <v>50</v>
      </c>
      <c r="BE1468" s="31" t="s">
        <v>50</v>
      </c>
      <c r="BF1468" s="31" t="s">
        <v>50</v>
      </c>
    </row>
    <row r="1469" spans="1:58" ht="45" x14ac:dyDescent="0.25">
      <c r="A1469" s="31" t="s">
        <v>2689</v>
      </c>
      <c r="B1469" s="31" t="s">
        <v>49</v>
      </c>
      <c r="C1469" s="32">
        <v>1</v>
      </c>
      <c r="D1469" s="31" t="s">
        <v>50</v>
      </c>
      <c r="E1469" s="31" t="s">
        <v>100</v>
      </c>
      <c r="F1469" s="31" t="s">
        <v>50</v>
      </c>
      <c r="G1469" s="31" t="s">
        <v>50</v>
      </c>
      <c r="H1469" s="31" t="s">
        <v>50</v>
      </c>
      <c r="I1469" s="31" t="s">
        <v>53</v>
      </c>
      <c r="J1469" s="31" t="s">
        <v>54</v>
      </c>
      <c r="K1469" s="31" t="s">
        <v>54</v>
      </c>
      <c r="L1469" s="31" t="s">
        <v>128</v>
      </c>
      <c r="M1469" s="31" t="s">
        <v>72</v>
      </c>
      <c r="N1469" s="31" t="s">
        <v>50</v>
      </c>
      <c r="O1469" s="31" t="s">
        <v>57</v>
      </c>
      <c r="P1469" s="31" t="s">
        <v>50</v>
      </c>
      <c r="Q1469" s="31" t="s">
        <v>50</v>
      </c>
      <c r="R1469" s="31" t="s">
        <v>74</v>
      </c>
      <c r="S1469" s="31" t="s">
        <v>58</v>
      </c>
      <c r="T1469" s="31" t="s">
        <v>60</v>
      </c>
      <c r="U1469" s="31" t="s">
        <v>60</v>
      </c>
      <c r="V1469" s="31" t="s">
        <v>60</v>
      </c>
      <c r="W1469" s="31" t="s">
        <v>50</v>
      </c>
      <c r="X1469" s="31" t="s">
        <v>50</v>
      </c>
      <c r="Y1469" s="31" t="s">
        <v>50</v>
      </c>
      <c r="Z1469" s="31" t="s">
        <v>62</v>
      </c>
      <c r="AA1469" s="31" t="s">
        <v>50</v>
      </c>
      <c r="AB1469" s="31" t="s">
        <v>50</v>
      </c>
      <c r="AC1469" s="31" t="s">
        <v>87</v>
      </c>
      <c r="AD1469" s="31" t="s">
        <v>72</v>
      </c>
      <c r="AE1469" s="2">
        <f t="shared" si="243"/>
        <v>24</v>
      </c>
      <c r="AF1469" s="31" t="s">
        <v>51</v>
      </c>
      <c r="AG1469" s="31" t="s">
        <v>129</v>
      </c>
      <c r="AH1469" s="31" t="s">
        <v>251</v>
      </c>
      <c r="AI1469" s="31" t="s">
        <v>12575</v>
      </c>
      <c r="AJ1469" s="31">
        <f t="shared" si="244"/>
        <v>0</v>
      </c>
      <c r="AK1469" s="34">
        <f t="shared" si="245"/>
        <v>-99</v>
      </c>
      <c r="AL1469" s="30">
        <f t="shared" si="246"/>
        <v>-99</v>
      </c>
      <c r="AM1469" s="5">
        <f t="shared" si="250"/>
        <v>39.96</v>
      </c>
      <c r="AN1469" s="5">
        <f t="shared" si="251"/>
        <v>0</v>
      </c>
      <c r="AO1469" s="30">
        <f t="shared" si="252"/>
        <v>0</v>
      </c>
      <c r="AP1469" s="30">
        <f t="shared" si="247"/>
        <v>0</v>
      </c>
      <c r="AQ1469" t="str">
        <f t="shared" si="248"/>
        <v>Before 1978</v>
      </c>
      <c r="AR1469" s="2">
        <f t="shared" si="249"/>
        <v>1956</v>
      </c>
      <c r="AS1469" s="2">
        <f t="shared" si="253"/>
        <v>-99</v>
      </c>
      <c r="AT1469" s="31" t="s">
        <v>50</v>
      </c>
      <c r="AU1469" s="31" t="s">
        <v>50</v>
      </c>
      <c r="AV1469" s="31" t="s">
        <v>60</v>
      </c>
      <c r="AW1469" s="31" t="s">
        <v>50</v>
      </c>
      <c r="AX1469" s="31" t="s">
        <v>50</v>
      </c>
      <c r="AY1469" s="31" t="s">
        <v>50</v>
      </c>
      <c r="AZ1469" s="31" t="s">
        <v>50</v>
      </c>
      <c r="BA1469" s="31" t="s">
        <v>50</v>
      </c>
      <c r="BB1469" s="31" t="s">
        <v>50</v>
      </c>
      <c r="BC1469" s="31" t="s">
        <v>50</v>
      </c>
      <c r="BD1469" s="31" t="s">
        <v>50</v>
      </c>
      <c r="BE1469" s="31" t="s">
        <v>50</v>
      </c>
      <c r="BF1469" s="31" t="s">
        <v>50</v>
      </c>
    </row>
    <row r="1470" spans="1:58" ht="45" x14ac:dyDescent="0.25">
      <c r="A1470" s="31" t="s">
        <v>333</v>
      </c>
      <c r="B1470" s="31" t="s">
        <v>49</v>
      </c>
      <c r="C1470" s="32">
        <v>8</v>
      </c>
      <c r="D1470" s="31" t="s">
        <v>50</v>
      </c>
      <c r="E1470" s="31" t="s">
        <v>84</v>
      </c>
      <c r="F1470" s="31" t="s">
        <v>85</v>
      </c>
      <c r="G1470" s="31" t="s">
        <v>50</v>
      </c>
      <c r="H1470" s="31" t="s">
        <v>50</v>
      </c>
      <c r="I1470" s="31" t="s">
        <v>53</v>
      </c>
      <c r="J1470" s="31" t="s">
        <v>54</v>
      </c>
      <c r="K1470" s="31" t="s">
        <v>54</v>
      </c>
      <c r="L1470" s="31" t="s">
        <v>55</v>
      </c>
      <c r="M1470" s="31" t="s">
        <v>72</v>
      </c>
      <c r="N1470" s="31" t="s">
        <v>60</v>
      </c>
      <c r="O1470" s="31" t="s">
        <v>57</v>
      </c>
      <c r="P1470" s="31" t="s">
        <v>50</v>
      </c>
      <c r="Q1470" s="31" t="s">
        <v>143</v>
      </c>
      <c r="R1470" s="31" t="s">
        <v>74</v>
      </c>
      <c r="S1470" s="31" t="s">
        <v>59</v>
      </c>
      <c r="T1470" s="31" t="s">
        <v>60</v>
      </c>
      <c r="U1470" s="31" t="s">
        <v>60</v>
      </c>
      <c r="V1470" s="31" t="s">
        <v>66</v>
      </c>
      <c r="W1470" s="31" t="s">
        <v>50</v>
      </c>
      <c r="X1470" s="31" t="s">
        <v>337</v>
      </c>
      <c r="Y1470" s="31" t="s">
        <v>50</v>
      </c>
      <c r="Z1470" s="31" t="s">
        <v>62</v>
      </c>
      <c r="AA1470" s="31" t="s">
        <v>50</v>
      </c>
      <c r="AB1470" s="31" t="s">
        <v>50</v>
      </c>
      <c r="AC1470" s="31" t="s">
        <v>87</v>
      </c>
      <c r="AD1470" s="31" t="s">
        <v>72</v>
      </c>
      <c r="AE1470" s="2">
        <f t="shared" si="243"/>
        <v>24</v>
      </c>
      <c r="AF1470" s="31" t="s">
        <v>51</v>
      </c>
      <c r="AG1470" s="31" t="s">
        <v>129</v>
      </c>
      <c r="AH1470" s="31" t="s">
        <v>152</v>
      </c>
      <c r="AI1470" s="31" t="s">
        <v>12576</v>
      </c>
      <c r="AJ1470" s="31">
        <f t="shared" si="244"/>
        <v>0</v>
      </c>
      <c r="AK1470" s="34">
        <f t="shared" si="245"/>
        <v>-99</v>
      </c>
      <c r="AL1470" s="30">
        <f t="shared" si="246"/>
        <v>-99</v>
      </c>
      <c r="AM1470" s="5">
        <f t="shared" si="250"/>
        <v>69.5</v>
      </c>
      <c r="AN1470" s="5">
        <f t="shared" si="251"/>
        <v>0</v>
      </c>
      <c r="AO1470" s="30">
        <f t="shared" si="252"/>
        <v>0</v>
      </c>
      <c r="AP1470" s="30">
        <f t="shared" si="247"/>
        <v>0</v>
      </c>
      <c r="AQ1470" t="str">
        <f t="shared" si="248"/>
        <v>Before 1978</v>
      </c>
      <c r="AR1470" s="2">
        <f t="shared" si="249"/>
        <v>1973</v>
      </c>
      <c r="AS1470" s="2">
        <f t="shared" si="253"/>
        <v>-99</v>
      </c>
      <c r="AT1470" s="31" t="s">
        <v>50</v>
      </c>
      <c r="AU1470" s="31" t="s">
        <v>50</v>
      </c>
      <c r="AV1470" s="31" t="s">
        <v>66</v>
      </c>
      <c r="AW1470" s="31" t="s">
        <v>57</v>
      </c>
      <c r="AX1470" s="31" t="s">
        <v>463</v>
      </c>
      <c r="AY1470" s="31" t="s">
        <v>68</v>
      </c>
      <c r="AZ1470" s="31" t="s">
        <v>152</v>
      </c>
      <c r="BA1470" s="31" t="s">
        <v>12576</v>
      </c>
      <c r="BB1470" s="31" t="s">
        <v>1050</v>
      </c>
      <c r="BC1470" s="31" t="s">
        <v>129</v>
      </c>
      <c r="BD1470" s="31" t="s">
        <v>50</v>
      </c>
      <c r="BE1470" s="31" t="s">
        <v>50</v>
      </c>
      <c r="BF1470" s="31" t="s">
        <v>50</v>
      </c>
    </row>
    <row r="1471" spans="1:58" ht="45" x14ac:dyDescent="0.25">
      <c r="A1471" s="31" t="s">
        <v>1032</v>
      </c>
      <c r="B1471" s="31" t="s">
        <v>49</v>
      </c>
      <c r="C1471" s="32">
        <v>2</v>
      </c>
      <c r="D1471" s="31" t="s">
        <v>50</v>
      </c>
      <c r="E1471" s="31" t="s">
        <v>84</v>
      </c>
      <c r="F1471" s="31" t="s">
        <v>85</v>
      </c>
      <c r="G1471" s="31" t="s">
        <v>70</v>
      </c>
      <c r="H1471" s="31" t="s">
        <v>71</v>
      </c>
      <c r="I1471" s="31" t="s">
        <v>50</v>
      </c>
      <c r="J1471" s="31" t="s">
        <v>54</v>
      </c>
      <c r="K1471" s="31" t="s">
        <v>60</v>
      </c>
      <c r="L1471" s="31" t="s">
        <v>128</v>
      </c>
      <c r="M1471" s="31" t="s">
        <v>72</v>
      </c>
      <c r="N1471" s="31" t="s">
        <v>50</v>
      </c>
      <c r="O1471" s="31" t="s">
        <v>50</v>
      </c>
      <c r="P1471" s="31" t="s">
        <v>50</v>
      </c>
      <c r="Q1471" s="31" t="s">
        <v>50</v>
      </c>
      <c r="R1471" s="31" t="s">
        <v>74</v>
      </c>
      <c r="S1471" s="31" t="s">
        <v>59</v>
      </c>
      <c r="T1471" s="31" t="s">
        <v>60</v>
      </c>
      <c r="U1471" s="31" t="s">
        <v>60</v>
      </c>
      <c r="V1471" s="31" t="s">
        <v>60</v>
      </c>
      <c r="W1471" s="31" t="s">
        <v>50</v>
      </c>
      <c r="X1471" s="31" t="s">
        <v>50</v>
      </c>
      <c r="Y1471" s="31" t="s">
        <v>50</v>
      </c>
      <c r="Z1471" s="31" t="s">
        <v>62</v>
      </c>
      <c r="AA1471" s="31" t="s">
        <v>50</v>
      </c>
      <c r="AB1471" s="31" t="s">
        <v>50</v>
      </c>
      <c r="AC1471" s="31" t="s">
        <v>63</v>
      </c>
      <c r="AD1471" s="31" t="s">
        <v>72</v>
      </c>
      <c r="AE1471" s="2">
        <f t="shared" si="243"/>
        <v>24</v>
      </c>
      <c r="AF1471" s="31" t="s">
        <v>567</v>
      </c>
      <c r="AG1471" s="31" t="s">
        <v>76</v>
      </c>
      <c r="AH1471" s="31" t="s">
        <v>144</v>
      </c>
      <c r="AI1471" s="31" t="s">
        <v>12577</v>
      </c>
      <c r="AJ1471" s="31">
        <f t="shared" si="244"/>
        <v>0</v>
      </c>
      <c r="AK1471" s="34">
        <f t="shared" si="245"/>
        <v>-99</v>
      </c>
      <c r="AL1471" s="30">
        <f t="shared" si="246"/>
        <v>-99</v>
      </c>
      <c r="AM1471" s="5">
        <f t="shared" si="250"/>
        <v>211.1</v>
      </c>
      <c r="AN1471" s="5">
        <f t="shared" si="251"/>
        <v>0</v>
      </c>
      <c r="AO1471" s="30">
        <f t="shared" si="252"/>
        <v>0</v>
      </c>
      <c r="AP1471" s="30">
        <f t="shared" si="247"/>
        <v>0</v>
      </c>
      <c r="AQ1471" t="str">
        <f t="shared" si="248"/>
        <v>Before 1978</v>
      </c>
      <c r="AR1471" s="2">
        <f t="shared" si="249"/>
        <v>1974</v>
      </c>
      <c r="AS1471" s="2">
        <f t="shared" si="253"/>
        <v>-99</v>
      </c>
      <c r="AT1471" s="31" t="s">
        <v>50</v>
      </c>
      <c r="AU1471" s="31" t="s">
        <v>50</v>
      </c>
      <c r="AV1471" s="31" t="s">
        <v>141</v>
      </c>
      <c r="AW1471" s="31" t="s">
        <v>86</v>
      </c>
      <c r="AX1471" s="31" t="s">
        <v>50</v>
      </c>
      <c r="AY1471" s="31" t="s">
        <v>50</v>
      </c>
      <c r="AZ1471" s="31" t="s">
        <v>50</v>
      </c>
      <c r="BA1471" s="31" t="s">
        <v>50</v>
      </c>
      <c r="BB1471" s="31" t="s">
        <v>50</v>
      </c>
      <c r="BC1471" s="31" t="s">
        <v>50</v>
      </c>
      <c r="BD1471" s="31" t="s">
        <v>50</v>
      </c>
      <c r="BE1471" s="31" t="s">
        <v>50</v>
      </c>
      <c r="BF1471" s="31" t="s">
        <v>50</v>
      </c>
    </row>
    <row r="1472" spans="1:58" ht="45" x14ac:dyDescent="0.25">
      <c r="A1472" s="31" t="s">
        <v>2822</v>
      </c>
      <c r="B1472" s="31" t="s">
        <v>49</v>
      </c>
      <c r="C1472" s="32">
        <v>1</v>
      </c>
      <c r="D1472" s="31" t="s">
        <v>50</v>
      </c>
      <c r="E1472" s="31" t="s">
        <v>71</v>
      </c>
      <c r="F1472" s="31" t="s">
        <v>50</v>
      </c>
      <c r="G1472" s="31" t="s">
        <v>50</v>
      </c>
      <c r="H1472" s="31" t="s">
        <v>50</v>
      </c>
      <c r="I1472" s="31" t="s">
        <v>53</v>
      </c>
      <c r="J1472" s="31" t="s">
        <v>54</v>
      </c>
      <c r="K1472" s="31" t="s">
        <v>54</v>
      </c>
      <c r="L1472" s="31" t="s">
        <v>128</v>
      </c>
      <c r="M1472" s="31" t="s">
        <v>84</v>
      </c>
      <c r="N1472" s="31" t="s">
        <v>50</v>
      </c>
      <c r="O1472" s="31" t="s">
        <v>57</v>
      </c>
      <c r="P1472" s="31" t="s">
        <v>50</v>
      </c>
      <c r="Q1472" s="31" t="s">
        <v>50</v>
      </c>
      <c r="R1472" s="31" t="s">
        <v>129</v>
      </c>
      <c r="S1472" s="31" t="s">
        <v>59</v>
      </c>
      <c r="T1472" s="31" t="s">
        <v>50</v>
      </c>
      <c r="U1472" s="31" t="s">
        <v>50</v>
      </c>
      <c r="V1472" s="31" t="s">
        <v>50</v>
      </c>
      <c r="W1472" s="31" t="s">
        <v>50</v>
      </c>
      <c r="X1472" s="31" t="s">
        <v>50</v>
      </c>
      <c r="Y1472" s="31" t="s">
        <v>50</v>
      </c>
      <c r="Z1472" s="31" t="s">
        <v>62</v>
      </c>
      <c r="AA1472" s="31" t="s">
        <v>50</v>
      </c>
      <c r="AB1472" s="31" t="s">
        <v>50</v>
      </c>
      <c r="AC1472" s="31" t="s">
        <v>87</v>
      </c>
      <c r="AD1472" s="31" t="s">
        <v>72</v>
      </c>
      <c r="AE1472" s="2">
        <f t="shared" si="243"/>
        <v>24</v>
      </c>
      <c r="AF1472" s="31" t="s">
        <v>51</v>
      </c>
      <c r="AG1472" s="31" t="s">
        <v>129</v>
      </c>
      <c r="AH1472" s="31" t="s">
        <v>152</v>
      </c>
      <c r="AI1472" s="31" t="s">
        <v>12578</v>
      </c>
      <c r="AJ1472" s="31">
        <f t="shared" si="244"/>
        <v>0</v>
      </c>
      <c r="AK1472" s="34">
        <f t="shared" si="245"/>
        <v>-99</v>
      </c>
      <c r="AL1472" s="30">
        <f t="shared" si="246"/>
        <v>-99</v>
      </c>
      <c r="AM1472" s="5">
        <f t="shared" si="250"/>
        <v>396.79</v>
      </c>
      <c r="AN1472" s="5">
        <f t="shared" si="251"/>
        <v>0</v>
      </c>
      <c r="AO1472" s="30">
        <f t="shared" si="252"/>
        <v>0</v>
      </c>
      <c r="AP1472" s="30">
        <f t="shared" si="247"/>
        <v>0</v>
      </c>
      <c r="AQ1472" t="str">
        <f t="shared" si="248"/>
        <v>1993 - 2001</v>
      </c>
      <c r="AR1472" s="2">
        <f t="shared" si="249"/>
        <v>2000</v>
      </c>
      <c r="AS1472" s="2">
        <f t="shared" si="253"/>
        <v>-99</v>
      </c>
      <c r="AT1472" s="31" t="s">
        <v>50</v>
      </c>
      <c r="AU1472" s="31" t="s">
        <v>50</v>
      </c>
      <c r="AV1472" s="31" t="s">
        <v>60</v>
      </c>
      <c r="AW1472" s="31" t="s">
        <v>50</v>
      </c>
      <c r="AX1472" s="31" t="s">
        <v>50</v>
      </c>
      <c r="AY1472" s="31" t="s">
        <v>50</v>
      </c>
      <c r="AZ1472" s="31" t="s">
        <v>50</v>
      </c>
      <c r="BA1472" s="31" t="s">
        <v>50</v>
      </c>
      <c r="BB1472" s="31" t="s">
        <v>50</v>
      </c>
      <c r="BC1472" s="31" t="s">
        <v>50</v>
      </c>
      <c r="BD1472" s="31" t="s">
        <v>50</v>
      </c>
      <c r="BE1472" s="31" t="s">
        <v>50</v>
      </c>
      <c r="BF1472" s="31" t="s">
        <v>50</v>
      </c>
    </row>
    <row r="1473" spans="1:58" ht="45" x14ac:dyDescent="0.25">
      <c r="A1473" s="31" t="s">
        <v>2822</v>
      </c>
      <c r="B1473" s="31" t="s">
        <v>49</v>
      </c>
      <c r="C1473" s="32">
        <v>3</v>
      </c>
      <c r="D1473" s="31" t="s">
        <v>50</v>
      </c>
      <c r="E1473" s="31" t="s">
        <v>71</v>
      </c>
      <c r="F1473" s="31" t="s">
        <v>50</v>
      </c>
      <c r="G1473" s="31" t="s">
        <v>50</v>
      </c>
      <c r="H1473" s="31" t="s">
        <v>50</v>
      </c>
      <c r="I1473" s="31" t="s">
        <v>53</v>
      </c>
      <c r="J1473" s="31" t="s">
        <v>54</v>
      </c>
      <c r="K1473" s="31" t="s">
        <v>54</v>
      </c>
      <c r="L1473" s="31" t="s">
        <v>128</v>
      </c>
      <c r="M1473" s="31" t="s">
        <v>84</v>
      </c>
      <c r="N1473" s="31" t="s">
        <v>50</v>
      </c>
      <c r="O1473" s="31" t="s">
        <v>57</v>
      </c>
      <c r="P1473" s="31" t="s">
        <v>50</v>
      </c>
      <c r="Q1473" s="31" t="s">
        <v>50</v>
      </c>
      <c r="R1473" s="31" t="s">
        <v>129</v>
      </c>
      <c r="S1473" s="31" t="s">
        <v>59</v>
      </c>
      <c r="T1473" s="31" t="s">
        <v>50</v>
      </c>
      <c r="U1473" s="31" t="s">
        <v>50</v>
      </c>
      <c r="V1473" s="31" t="s">
        <v>50</v>
      </c>
      <c r="W1473" s="31" t="s">
        <v>50</v>
      </c>
      <c r="X1473" s="31" t="s">
        <v>50</v>
      </c>
      <c r="Y1473" s="31" t="s">
        <v>50</v>
      </c>
      <c r="Z1473" s="31" t="s">
        <v>62</v>
      </c>
      <c r="AA1473" s="31" t="s">
        <v>50</v>
      </c>
      <c r="AB1473" s="31" t="s">
        <v>50</v>
      </c>
      <c r="AC1473" s="31" t="s">
        <v>87</v>
      </c>
      <c r="AD1473" s="31" t="s">
        <v>72</v>
      </c>
      <c r="AE1473" s="2">
        <f t="shared" si="243"/>
        <v>24</v>
      </c>
      <c r="AF1473" s="31" t="s">
        <v>51</v>
      </c>
      <c r="AG1473" s="31" t="s">
        <v>129</v>
      </c>
      <c r="AH1473" s="31" t="s">
        <v>152</v>
      </c>
      <c r="AI1473" s="31" t="s">
        <v>12579</v>
      </c>
      <c r="AJ1473" s="31">
        <f t="shared" si="244"/>
        <v>0</v>
      </c>
      <c r="AK1473" s="34">
        <f t="shared" si="245"/>
        <v>-99</v>
      </c>
      <c r="AL1473" s="30">
        <f t="shared" si="246"/>
        <v>-99</v>
      </c>
      <c r="AM1473" s="5">
        <f t="shared" si="250"/>
        <v>396.79</v>
      </c>
      <c r="AN1473" s="5">
        <f t="shared" si="251"/>
        <v>0</v>
      </c>
      <c r="AO1473" s="30">
        <f t="shared" si="252"/>
        <v>0</v>
      </c>
      <c r="AP1473" s="30">
        <f t="shared" si="247"/>
        <v>0</v>
      </c>
      <c r="AQ1473" t="str">
        <f t="shared" si="248"/>
        <v>1993 - 2001</v>
      </c>
      <c r="AR1473" s="2">
        <f t="shared" si="249"/>
        <v>2000</v>
      </c>
      <c r="AS1473" s="2">
        <f t="shared" si="253"/>
        <v>-99</v>
      </c>
      <c r="AT1473" s="31" t="s">
        <v>50</v>
      </c>
      <c r="AU1473" s="31" t="s">
        <v>50</v>
      </c>
      <c r="AV1473" s="31" t="s">
        <v>60</v>
      </c>
      <c r="AW1473" s="31" t="s">
        <v>50</v>
      </c>
      <c r="AX1473" s="31" t="s">
        <v>50</v>
      </c>
      <c r="AY1473" s="31" t="s">
        <v>50</v>
      </c>
      <c r="AZ1473" s="31" t="s">
        <v>50</v>
      </c>
      <c r="BA1473" s="31" t="s">
        <v>50</v>
      </c>
      <c r="BB1473" s="31" t="s">
        <v>50</v>
      </c>
      <c r="BC1473" s="31" t="s">
        <v>50</v>
      </c>
      <c r="BD1473" s="31" t="s">
        <v>50</v>
      </c>
      <c r="BE1473" s="31" t="s">
        <v>50</v>
      </c>
      <c r="BF1473" s="31" t="s">
        <v>50</v>
      </c>
    </row>
    <row r="1474" spans="1:58" ht="45" x14ac:dyDescent="0.25">
      <c r="A1474" s="31" t="s">
        <v>2822</v>
      </c>
      <c r="B1474" s="31" t="s">
        <v>49</v>
      </c>
      <c r="C1474" s="32">
        <v>6</v>
      </c>
      <c r="D1474" s="31" t="s">
        <v>50</v>
      </c>
      <c r="E1474" s="31" t="s">
        <v>71</v>
      </c>
      <c r="F1474" s="31" t="s">
        <v>96</v>
      </c>
      <c r="G1474" s="31" t="s">
        <v>50</v>
      </c>
      <c r="H1474" s="31" t="s">
        <v>50</v>
      </c>
      <c r="I1474" s="31" t="s">
        <v>53</v>
      </c>
      <c r="J1474" s="31" t="s">
        <v>54</v>
      </c>
      <c r="K1474" s="31" t="s">
        <v>54</v>
      </c>
      <c r="L1474" s="31" t="s">
        <v>128</v>
      </c>
      <c r="M1474" s="31" t="s">
        <v>84</v>
      </c>
      <c r="N1474" s="31" t="s">
        <v>50</v>
      </c>
      <c r="O1474" s="31" t="s">
        <v>57</v>
      </c>
      <c r="P1474" s="31" t="s">
        <v>50</v>
      </c>
      <c r="Q1474" s="31" t="s">
        <v>50</v>
      </c>
      <c r="R1474" s="31" t="s">
        <v>129</v>
      </c>
      <c r="S1474" s="31" t="s">
        <v>59</v>
      </c>
      <c r="T1474" s="31" t="s">
        <v>50</v>
      </c>
      <c r="U1474" s="31" t="s">
        <v>50</v>
      </c>
      <c r="V1474" s="31" t="s">
        <v>50</v>
      </c>
      <c r="W1474" s="31" t="s">
        <v>50</v>
      </c>
      <c r="X1474" s="31" t="s">
        <v>50</v>
      </c>
      <c r="Y1474" s="31" t="s">
        <v>50</v>
      </c>
      <c r="Z1474" s="31" t="s">
        <v>62</v>
      </c>
      <c r="AA1474" s="31" t="s">
        <v>50</v>
      </c>
      <c r="AB1474" s="31" t="s">
        <v>50</v>
      </c>
      <c r="AC1474" s="31" t="s">
        <v>87</v>
      </c>
      <c r="AD1474" s="31" t="s">
        <v>72</v>
      </c>
      <c r="AE1474" s="2">
        <f t="shared" si="243"/>
        <v>24</v>
      </c>
      <c r="AF1474" s="31" t="s">
        <v>51</v>
      </c>
      <c r="AG1474" s="31" t="s">
        <v>129</v>
      </c>
      <c r="AH1474" s="31" t="s">
        <v>50</v>
      </c>
      <c r="AI1474" s="31" t="s">
        <v>50</v>
      </c>
      <c r="AJ1474" s="31">
        <f t="shared" si="244"/>
        <v>0</v>
      </c>
      <c r="AK1474" s="34">
        <f t="shared" si="245"/>
        <v>-99</v>
      </c>
      <c r="AL1474" s="30">
        <f t="shared" si="246"/>
        <v>-99</v>
      </c>
      <c r="AM1474" s="5">
        <f t="shared" si="250"/>
        <v>396.79</v>
      </c>
      <c r="AN1474" s="5">
        <f t="shared" si="251"/>
        <v>0</v>
      </c>
      <c r="AO1474" s="30">
        <f t="shared" si="252"/>
        <v>0</v>
      </c>
      <c r="AP1474" s="30">
        <f t="shared" si="247"/>
        <v>0</v>
      </c>
      <c r="AQ1474" t="str">
        <f t="shared" si="248"/>
        <v>1993 - 2001</v>
      </c>
      <c r="AR1474" s="2">
        <f t="shared" si="249"/>
        <v>2000</v>
      </c>
      <c r="AS1474" s="2">
        <f t="shared" si="253"/>
        <v>-99</v>
      </c>
      <c r="AT1474" s="31" t="s">
        <v>50</v>
      </c>
      <c r="AU1474" s="31" t="s">
        <v>50</v>
      </c>
      <c r="AV1474" s="31" t="s">
        <v>66</v>
      </c>
      <c r="AW1474" s="31" t="s">
        <v>57</v>
      </c>
      <c r="AX1474" s="31" t="s">
        <v>743</v>
      </c>
      <c r="AY1474" s="31" t="s">
        <v>68</v>
      </c>
      <c r="AZ1474" s="31" t="s">
        <v>152</v>
      </c>
      <c r="BA1474" s="31" t="s">
        <v>12808</v>
      </c>
      <c r="BB1474" s="31" t="s">
        <v>50</v>
      </c>
      <c r="BC1474" s="31" t="s">
        <v>50</v>
      </c>
      <c r="BD1474" s="31" t="s">
        <v>50</v>
      </c>
      <c r="BE1474" s="31" t="s">
        <v>50</v>
      </c>
      <c r="BF1474" s="31" t="s">
        <v>50</v>
      </c>
    </row>
    <row r="1475" spans="1:58" ht="45" x14ac:dyDescent="0.25">
      <c r="A1475" s="31" t="s">
        <v>2858</v>
      </c>
      <c r="B1475" s="31" t="s">
        <v>49</v>
      </c>
      <c r="C1475" s="32">
        <v>9</v>
      </c>
      <c r="D1475" s="31" t="s">
        <v>50</v>
      </c>
      <c r="E1475" s="31" t="s">
        <v>92</v>
      </c>
      <c r="F1475" s="31" t="s">
        <v>99</v>
      </c>
      <c r="G1475" s="31" t="s">
        <v>50</v>
      </c>
      <c r="H1475" s="31" t="s">
        <v>50</v>
      </c>
      <c r="I1475" s="31" t="s">
        <v>53</v>
      </c>
      <c r="J1475" s="31" t="s">
        <v>54</v>
      </c>
      <c r="K1475" s="31" t="s">
        <v>60</v>
      </c>
      <c r="L1475" s="31" t="s">
        <v>55</v>
      </c>
      <c r="M1475" s="31" t="s">
        <v>72</v>
      </c>
      <c r="N1475" s="31" t="s">
        <v>50</v>
      </c>
      <c r="O1475" s="31" t="s">
        <v>57</v>
      </c>
      <c r="P1475" s="31" t="s">
        <v>50</v>
      </c>
      <c r="Q1475" s="31" t="s">
        <v>143</v>
      </c>
      <c r="R1475" s="31" t="s">
        <v>86</v>
      </c>
      <c r="S1475" s="31" t="s">
        <v>59</v>
      </c>
      <c r="T1475" s="31" t="s">
        <v>50</v>
      </c>
      <c r="U1475" s="31" t="s">
        <v>50</v>
      </c>
      <c r="V1475" s="31" t="s">
        <v>50</v>
      </c>
      <c r="W1475" s="31" t="s">
        <v>50</v>
      </c>
      <c r="X1475" s="31" t="s">
        <v>50</v>
      </c>
      <c r="Y1475" s="31" t="s">
        <v>50</v>
      </c>
      <c r="Z1475" s="31" t="s">
        <v>62</v>
      </c>
      <c r="AA1475" s="31" t="s">
        <v>50</v>
      </c>
      <c r="AB1475" s="31" t="s">
        <v>50</v>
      </c>
      <c r="AC1475" s="31" t="s">
        <v>50</v>
      </c>
      <c r="AD1475" s="31" t="s">
        <v>50</v>
      </c>
      <c r="AE1475" s="2">
        <f t="shared" si="243"/>
        <v>24</v>
      </c>
      <c r="AF1475" s="31" t="s">
        <v>51</v>
      </c>
      <c r="AG1475" s="31" t="s">
        <v>129</v>
      </c>
      <c r="AH1475" s="31" t="s">
        <v>11680</v>
      </c>
      <c r="AI1475" s="31" t="s">
        <v>12580</v>
      </c>
      <c r="AJ1475" s="31">
        <f t="shared" si="244"/>
        <v>0</v>
      </c>
      <c r="AK1475" s="34">
        <f t="shared" si="245"/>
        <v>-99</v>
      </c>
      <c r="AL1475" s="30">
        <f t="shared" si="246"/>
        <v>-99</v>
      </c>
      <c r="AM1475" s="5">
        <f t="shared" si="250"/>
        <v>34.79</v>
      </c>
      <c r="AN1475" s="5">
        <f t="shared" si="251"/>
        <v>0</v>
      </c>
      <c r="AO1475" s="30">
        <f t="shared" si="252"/>
        <v>0</v>
      </c>
      <c r="AP1475" s="30">
        <f t="shared" si="247"/>
        <v>0</v>
      </c>
      <c r="AQ1475" t="str">
        <f t="shared" si="248"/>
        <v>2006 - 2009</v>
      </c>
      <c r="AR1475" s="2">
        <f t="shared" si="249"/>
        <v>2006</v>
      </c>
      <c r="AS1475" s="2">
        <f t="shared" si="253"/>
        <v>-99</v>
      </c>
      <c r="AT1475" s="31" t="s">
        <v>50</v>
      </c>
      <c r="AU1475" s="31" t="s">
        <v>50</v>
      </c>
      <c r="AV1475" s="31" t="s">
        <v>66</v>
      </c>
      <c r="AW1475" s="31" t="s">
        <v>57</v>
      </c>
      <c r="AX1475" s="31" t="s">
        <v>714</v>
      </c>
      <c r="AY1475" s="31" t="s">
        <v>68</v>
      </c>
      <c r="AZ1475" s="31" t="s">
        <v>11680</v>
      </c>
      <c r="BA1475" s="31" t="s">
        <v>12580</v>
      </c>
      <c r="BB1475" s="31" t="s">
        <v>233</v>
      </c>
      <c r="BC1475" s="31" t="s">
        <v>53</v>
      </c>
      <c r="BD1475" s="31" t="s">
        <v>50</v>
      </c>
      <c r="BE1475" s="31" t="s">
        <v>50</v>
      </c>
      <c r="BF1475" s="31" t="s">
        <v>50</v>
      </c>
    </row>
    <row r="1476" spans="1:58" ht="45" x14ac:dyDescent="0.25">
      <c r="A1476" s="31" t="s">
        <v>1057</v>
      </c>
      <c r="B1476" s="31" t="s">
        <v>49</v>
      </c>
      <c r="C1476" s="32">
        <v>2</v>
      </c>
      <c r="D1476" s="31" t="s">
        <v>50</v>
      </c>
      <c r="E1476" s="31" t="s">
        <v>85</v>
      </c>
      <c r="F1476" s="31" t="s">
        <v>70</v>
      </c>
      <c r="G1476" s="31" t="s">
        <v>50</v>
      </c>
      <c r="H1476" s="31" t="s">
        <v>50</v>
      </c>
      <c r="I1476" s="31" t="s">
        <v>50</v>
      </c>
      <c r="J1476" s="31" t="s">
        <v>54</v>
      </c>
      <c r="K1476" s="31" t="s">
        <v>54</v>
      </c>
      <c r="L1476" s="31" t="s">
        <v>55</v>
      </c>
      <c r="M1476" s="31" t="s">
        <v>51</v>
      </c>
      <c r="N1476" s="31" t="s">
        <v>50</v>
      </c>
      <c r="O1476" s="31" t="s">
        <v>57</v>
      </c>
      <c r="P1476" s="31" t="s">
        <v>50</v>
      </c>
      <c r="Q1476" s="31" t="s">
        <v>50</v>
      </c>
      <c r="R1476" s="31" t="s">
        <v>74</v>
      </c>
      <c r="S1476" s="31" t="s">
        <v>59</v>
      </c>
      <c r="T1476" s="31" t="s">
        <v>60</v>
      </c>
      <c r="U1476" s="31" t="s">
        <v>60</v>
      </c>
      <c r="V1476" s="31" t="s">
        <v>66</v>
      </c>
      <c r="W1476" s="31" t="s">
        <v>50</v>
      </c>
      <c r="X1476" s="31" t="s">
        <v>92</v>
      </c>
      <c r="Y1476" s="31" t="s">
        <v>50</v>
      </c>
      <c r="Z1476" s="31" t="s">
        <v>62</v>
      </c>
      <c r="AA1476" s="31" t="s">
        <v>50</v>
      </c>
      <c r="AB1476" s="31" t="s">
        <v>50</v>
      </c>
      <c r="AC1476" s="31" t="s">
        <v>87</v>
      </c>
      <c r="AD1476" s="31" t="s">
        <v>72</v>
      </c>
      <c r="AE1476" s="2">
        <f t="shared" ref="AE1476:AE1539" si="254">IF(AG1476="k",VALUE(AF1476),IF(AG1476="T",AF1476*12,IF(TRIM(AF1476)="","NA",AF1476)))</f>
        <v>24</v>
      </c>
      <c r="AF1476" s="31" t="s">
        <v>51</v>
      </c>
      <c r="AG1476" s="31" t="s">
        <v>129</v>
      </c>
      <c r="AH1476" s="31" t="s">
        <v>231</v>
      </c>
      <c r="AI1476" s="31" t="s">
        <v>12581</v>
      </c>
      <c r="AJ1476" s="31">
        <f t="shared" ref="AJ1476:AJ1539" si="255">IF(AS1476&gt;0,VALUE(M1476),0)</f>
        <v>0</v>
      </c>
      <c r="AK1476" s="34">
        <f t="shared" ref="AK1476:AK1539" si="256">IF(AS1476&gt;0,IF(P1476&lt;&gt;"",2013-VALUE(P1476),IF(Q1476&lt;&gt;"",2013-VALUE(Q1476),-99)),-99)</f>
        <v>-99</v>
      </c>
      <c r="AL1476" s="30">
        <f t="shared" ref="AL1476:AL1539" si="257">IF(OR((2013-AR1476)=AK1476,AK1476=-99),-99,AK1476)</f>
        <v>-99</v>
      </c>
      <c r="AM1476" s="5">
        <f t="shared" si="250"/>
        <v>948.09</v>
      </c>
      <c r="AN1476" s="5">
        <f t="shared" si="251"/>
        <v>0</v>
      </c>
      <c r="AO1476" s="30">
        <f t="shared" si="252"/>
        <v>0</v>
      </c>
      <c r="AP1476" s="30">
        <f t="shared" ref="AP1476:AP1539" si="258">AN1476*AS1476</f>
        <v>0</v>
      </c>
      <c r="AQ1476" t="str">
        <f t="shared" ref="AQ1476:AQ1539" si="259">IF(OR(ISERROR(AR1476),AR1476=0),0,VLOOKUP(AR1476,tblVintages,2,TRUE))</f>
        <v>1993 - 2001</v>
      </c>
      <c r="AR1476" s="2">
        <f t="shared" ref="AR1476:AR1539" si="260">VLOOKUP(A1476,tblBldgInfo,7,FALSE)</f>
        <v>2001</v>
      </c>
      <c r="AS1476" s="2">
        <f t="shared" si="253"/>
        <v>-99</v>
      </c>
      <c r="AT1476" s="31" t="s">
        <v>50</v>
      </c>
      <c r="AU1476" s="31" t="s">
        <v>50</v>
      </c>
      <c r="AV1476" s="31" t="s">
        <v>66</v>
      </c>
      <c r="AW1476" s="31" t="s">
        <v>57</v>
      </c>
      <c r="AX1476" s="31" t="s">
        <v>463</v>
      </c>
      <c r="AY1476" s="31" t="s">
        <v>68</v>
      </c>
      <c r="AZ1476" s="31" t="s">
        <v>231</v>
      </c>
      <c r="BA1476" s="31" t="s">
        <v>12581</v>
      </c>
      <c r="BB1476" s="31" t="s">
        <v>1050</v>
      </c>
      <c r="BC1476" s="31" t="s">
        <v>129</v>
      </c>
      <c r="BD1476" s="31" t="s">
        <v>50</v>
      </c>
      <c r="BE1476" s="31" t="s">
        <v>50</v>
      </c>
      <c r="BF1476" s="31" t="s">
        <v>50</v>
      </c>
    </row>
    <row r="1477" spans="1:58" ht="45" x14ac:dyDescent="0.25">
      <c r="A1477" s="31" t="s">
        <v>2928</v>
      </c>
      <c r="B1477" s="31" t="s">
        <v>49</v>
      </c>
      <c r="C1477" s="32">
        <v>1</v>
      </c>
      <c r="D1477" s="31" t="s">
        <v>50</v>
      </c>
      <c r="E1477" s="31" t="s">
        <v>84</v>
      </c>
      <c r="F1477" s="31" t="s">
        <v>50</v>
      </c>
      <c r="G1477" s="31" t="s">
        <v>50</v>
      </c>
      <c r="H1477" s="31" t="s">
        <v>50</v>
      </c>
      <c r="I1477" s="31" t="s">
        <v>53</v>
      </c>
      <c r="J1477" s="31" t="s">
        <v>54</v>
      </c>
      <c r="K1477" s="31" t="s">
        <v>54</v>
      </c>
      <c r="L1477" s="31" t="s">
        <v>55</v>
      </c>
      <c r="M1477" s="31" t="s">
        <v>52</v>
      </c>
      <c r="N1477" s="31" t="s">
        <v>50</v>
      </c>
      <c r="O1477" s="31" t="s">
        <v>66</v>
      </c>
      <c r="P1477" s="31" t="s">
        <v>50</v>
      </c>
      <c r="Q1477" s="31" t="s">
        <v>135</v>
      </c>
      <c r="R1477" s="31" t="s">
        <v>58</v>
      </c>
      <c r="S1477" s="31" t="s">
        <v>53</v>
      </c>
      <c r="T1477" s="31" t="s">
        <v>60</v>
      </c>
      <c r="U1477" s="31" t="s">
        <v>60</v>
      </c>
      <c r="V1477" s="31" t="s">
        <v>60</v>
      </c>
      <c r="W1477" s="31" t="s">
        <v>50</v>
      </c>
      <c r="X1477" s="31" t="s">
        <v>50</v>
      </c>
      <c r="Y1477" s="31" t="s">
        <v>50</v>
      </c>
      <c r="Z1477" s="31" t="s">
        <v>86</v>
      </c>
      <c r="AA1477" s="31" t="s">
        <v>50</v>
      </c>
      <c r="AB1477" s="31" t="s">
        <v>50</v>
      </c>
      <c r="AC1477" s="31" t="s">
        <v>50</v>
      </c>
      <c r="AD1477" s="31" t="s">
        <v>50</v>
      </c>
      <c r="AE1477" s="2">
        <f t="shared" si="254"/>
        <v>24</v>
      </c>
      <c r="AF1477" s="31" t="s">
        <v>51</v>
      </c>
      <c r="AG1477" s="31" t="s">
        <v>129</v>
      </c>
      <c r="AH1477" s="31" t="s">
        <v>12523</v>
      </c>
      <c r="AI1477" s="31" t="s">
        <v>12582</v>
      </c>
      <c r="AJ1477" s="31">
        <f t="shared" si="255"/>
        <v>0</v>
      </c>
      <c r="AK1477" s="34">
        <f t="shared" si="256"/>
        <v>-99</v>
      </c>
      <c r="AL1477" s="30">
        <f t="shared" si="257"/>
        <v>-99</v>
      </c>
      <c r="AM1477" s="5">
        <f t="shared" ref="AM1477:AM1540" si="261">VLOOKUP(A1477,tblSiteWeights,4,FALSE)</f>
        <v>1007.33</v>
      </c>
      <c r="AN1477" s="5">
        <f t="shared" ref="AN1477:AN1540" si="262">IF(AND(AS1477&gt;0,AM1477&gt;0),M1477*AE1477,0)</f>
        <v>0</v>
      </c>
      <c r="AO1477" s="30">
        <f t="shared" ref="AO1477:AO1540" si="263">AN1477*AS1477</f>
        <v>0</v>
      </c>
      <c r="AP1477" s="30">
        <f t="shared" si="258"/>
        <v>0</v>
      </c>
      <c r="AQ1477" t="str">
        <f t="shared" si="259"/>
        <v>Before 1978</v>
      </c>
      <c r="AR1477" s="2">
        <f t="shared" si="260"/>
        <v>1930</v>
      </c>
      <c r="AS1477" s="2">
        <f t="shared" ref="AS1477:AS1540" si="264">IF(OR(AM1477=0,AU1477=""),-99,VALUE(AU1477))</f>
        <v>-99</v>
      </c>
      <c r="AT1477" s="31" t="s">
        <v>50</v>
      </c>
      <c r="AU1477" s="31" t="s">
        <v>50</v>
      </c>
      <c r="AV1477" s="31" t="s">
        <v>60</v>
      </c>
      <c r="AW1477" s="31" t="s">
        <v>50</v>
      </c>
      <c r="AX1477" s="31" t="s">
        <v>50</v>
      </c>
      <c r="AY1477" s="31" t="s">
        <v>50</v>
      </c>
      <c r="AZ1477" s="31" t="s">
        <v>50</v>
      </c>
      <c r="BA1477" s="31" t="s">
        <v>50</v>
      </c>
      <c r="BB1477" s="31" t="s">
        <v>50</v>
      </c>
      <c r="BC1477" s="31" t="s">
        <v>50</v>
      </c>
      <c r="BD1477" s="31" t="s">
        <v>50</v>
      </c>
      <c r="BE1477" s="31" t="s">
        <v>50</v>
      </c>
      <c r="BF1477" s="31" t="s">
        <v>50</v>
      </c>
    </row>
    <row r="1478" spans="1:58" ht="45" x14ac:dyDescent="0.25">
      <c r="A1478" s="31" t="s">
        <v>374</v>
      </c>
      <c r="B1478" s="31" t="s">
        <v>49</v>
      </c>
      <c r="C1478" s="32">
        <v>2</v>
      </c>
      <c r="D1478" s="31" t="s">
        <v>50</v>
      </c>
      <c r="E1478" s="31" t="s">
        <v>84</v>
      </c>
      <c r="F1478" s="31" t="s">
        <v>85</v>
      </c>
      <c r="G1478" s="31" t="s">
        <v>50</v>
      </c>
      <c r="H1478" s="31" t="s">
        <v>50</v>
      </c>
      <c r="I1478" s="31" t="s">
        <v>53</v>
      </c>
      <c r="J1478" s="31" t="s">
        <v>54</v>
      </c>
      <c r="K1478" s="31" t="s">
        <v>54</v>
      </c>
      <c r="L1478" s="31" t="s">
        <v>55</v>
      </c>
      <c r="M1478" s="31" t="s">
        <v>72</v>
      </c>
      <c r="N1478" s="31" t="s">
        <v>50</v>
      </c>
      <c r="O1478" s="31" t="s">
        <v>57</v>
      </c>
      <c r="P1478" s="31" t="s">
        <v>50</v>
      </c>
      <c r="Q1478" s="31" t="s">
        <v>135</v>
      </c>
      <c r="R1478" s="31" t="s">
        <v>58</v>
      </c>
      <c r="S1478" s="31" t="s">
        <v>53</v>
      </c>
      <c r="T1478" s="31" t="s">
        <v>60</v>
      </c>
      <c r="U1478" s="31" t="s">
        <v>60</v>
      </c>
      <c r="V1478" s="31" t="s">
        <v>60</v>
      </c>
      <c r="W1478" s="31" t="s">
        <v>50</v>
      </c>
      <c r="X1478" s="31" t="s">
        <v>50</v>
      </c>
      <c r="Y1478" s="31" t="s">
        <v>61</v>
      </c>
      <c r="Z1478" s="31" t="s">
        <v>62</v>
      </c>
      <c r="AA1478" s="31" t="s">
        <v>50</v>
      </c>
      <c r="AB1478" s="31" t="s">
        <v>50</v>
      </c>
      <c r="AC1478" s="31" t="s">
        <v>87</v>
      </c>
      <c r="AD1478" s="31" t="s">
        <v>72</v>
      </c>
      <c r="AE1478" s="2">
        <f t="shared" si="254"/>
        <v>24</v>
      </c>
      <c r="AF1478" s="31" t="s">
        <v>51</v>
      </c>
      <c r="AG1478" s="31" t="s">
        <v>129</v>
      </c>
      <c r="AH1478" s="31" t="s">
        <v>377</v>
      </c>
      <c r="AI1478" s="31" t="s">
        <v>378</v>
      </c>
      <c r="AJ1478" s="31">
        <f t="shared" si="255"/>
        <v>0</v>
      </c>
      <c r="AK1478" s="34">
        <f t="shared" si="256"/>
        <v>-99</v>
      </c>
      <c r="AL1478" s="30">
        <f t="shared" si="257"/>
        <v>-99</v>
      </c>
      <c r="AM1478" s="5">
        <f t="shared" si="261"/>
        <v>852.68</v>
      </c>
      <c r="AN1478" s="5">
        <f t="shared" si="262"/>
        <v>0</v>
      </c>
      <c r="AO1478" s="30">
        <f t="shared" si="263"/>
        <v>0</v>
      </c>
      <c r="AP1478" s="30">
        <f t="shared" si="258"/>
        <v>0</v>
      </c>
      <c r="AQ1478" t="str">
        <f t="shared" si="259"/>
        <v>1993 - 2001</v>
      </c>
      <c r="AR1478" s="2">
        <f t="shared" si="260"/>
        <v>1999</v>
      </c>
      <c r="AS1478" s="2">
        <f t="shared" si="264"/>
        <v>-99</v>
      </c>
      <c r="AT1478" s="31" t="s">
        <v>102</v>
      </c>
      <c r="AU1478" s="31" t="s">
        <v>50</v>
      </c>
      <c r="AV1478" s="31" t="s">
        <v>141</v>
      </c>
      <c r="AW1478" s="31" t="s">
        <v>86</v>
      </c>
      <c r="AX1478" s="31" t="s">
        <v>194</v>
      </c>
      <c r="AY1478" s="31" t="s">
        <v>179</v>
      </c>
      <c r="AZ1478" s="31" t="s">
        <v>377</v>
      </c>
      <c r="BA1478" s="31" t="s">
        <v>378</v>
      </c>
      <c r="BB1478" s="31" t="s">
        <v>50</v>
      </c>
      <c r="BC1478" s="31" t="s">
        <v>50</v>
      </c>
      <c r="BD1478" s="31" t="s">
        <v>50</v>
      </c>
      <c r="BE1478" s="31" t="s">
        <v>50</v>
      </c>
      <c r="BF1478" s="31" t="s">
        <v>50</v>
      </c>
    </row>
    <row r="1479" spans="1:58" ht="45" x14ac:dyDescent="0.25">
      <c r="A1479" s="31" t="s">
        <v>1075</v>
      </c>
      <c r="B1479" s="31" t="s">
        <v>49</v>
      </c>
      <c r="C1479" s="32">
        <v>13</v>
      </c>
      <c r="D1479" s="31" t="s">
        <v>50</v>
      </c>
      <c r="E1479" s="31" t="s">
        <v>84</v>
      </c>
      <c r="F1479" s="31" t="s">
        <v>85</v>
      </c>
      <c r="G1479" s="31" t="s">
        <v>50</v>
      </c>
      <c r="H1479" s="31" t="s">
        <v>50</v>
      </c>
      <c r="I1479" s="31" t="s">
        <v>204</v>
      </c>
      <c r="J1479" s="31" t="s">
        <v>54</v>
      </c>
      <c r="K1479" s="31" t="s">
        <v>54</v>
      </c>
      <c r="L1479" s="31" t="s">
        <v>55</v>
      </c>
      <c r="M1479" s="31" t="s">
        <v>72</v>
      </c>
      <c r="N1479" s="31" t="s">
        <v>50</v>
      </c>
      <c r="O1479" s="31" t="s">
        <v>57</v>
      </c>
      <c r="P1479" s="31" t="s">
        <v>50</v>
      </c>
      <c r="Q1479" s="31" t="s">
        <v>50</v>
      </c>
      <c r="R1479" s="31" t="s">
        <v>86</v>
      </c>
      <c r="S1479" s="31" t="s">
        <v>59</v>
      </c>
      <c r="T1479" s="31" t="s">
        <v>54</v>
      </c>
      <c r="U1479" s="31" t="s">
        <v>54</v>
      </c>
      <c r="V1479" s="31" t="s">
        <v>86</v>
      </c>
      <c r="W1479" s="31" t="s">
        <v>50</v>
      </c>
      <c r="X1479" s="31" t="s">
        <v>489</v>
      </c>
      <c r="Y1479" s="31" t="s">
        <v>54</v>
      </c>
      <c r="Z1479" s="31" t="s">
        <v>62</v>
      </c>
      <c r="AA1479" s="31" t="s">
        <v>50</v>
      </c>
      <c r="AB1479" s="31" t="s">
        <v>50</v>
      </c>
      <c r="AC1479" s="31" t="s">
        <v>63</v>
      </c>
      <c r="AD1479" s="31" t="s">
        <v>72</v>
      </c>
      <c r="AE1479" s="2">
        <f t="shared" si="254"/>
        <v>24</v>
      </c>
      <c r="AF1479" s="31" t="s">
        <v>51</v>
      </c>
      <c r="AG1479" s="31" t="s">
        <v>129</v>
      </c>
      <c r="AH1479" s="31" t="s">
        <v>152</v>
      </c>
      <c r="AI1479" s="31" t="s">
        <v>1076</v>
      </c>
      <c r="AJ1479" s="31">
        <f t="shared" si="255"/>
        <v>1</v>
      </c>
      <c r="AK1479" s="34">
        <f t="shared" si="256"/>
        <v>-99</v>
      </c>
      <c r="AL1479" s="30">
        <f t="shared" si="257"/>
        <v>-99</v>
      </c>
      <c r="AM1479" s="5">
        <f t="shared" si="261"/>
        <v>41.97</v>
      </c>
      <c r="AN1479" s="5">
        <f t="shared" si="262"/>
        <v>24</v>
      </c>
      <c r="AO1479" s="30">
        <f t="shared" si="263"/>
        <v>336</v>
      </c>
      <c r="AP1479" s="30">
        <f t="shared" si="258"/>
        <v>336</v>
      </c>
      <c r="AQ1479" t="str">
        <f t="shared" si="259"/>
        <v>2006 - 2009</v>
      </c>
      <c r="AR1479" s="2">
        <f t="shared" si="260"/>
        <v>2006</v>
      </c>
      <c r="AS1479" s="2">
        <f t="shared" si="264"/>
        <v>14</v>
      </c>
      <c r="AT1479" s="31" t="s">
        <v>50</v>
      </c>
      <c r="AU1479" s="31" t="s">
        <v>570</v>
      </c>
      <c r="AV1479" s="31" t="s">
        <v>66</v>
      </c>
      <c r="AW1479" s="31" t="s">
        <v>57</v>
      </c>
      <c r="AX1479" s="31" t="s">
        <v>1077</v>
      </c>
      <c r="AY1479" s="31" t="s">
        <v>68</v>
      </c>
      <c r="AZ1479" s="31" t="s">
        <v>152</v>
      </c>
      <c r="BA1479" s="31" t="s">
        <v>1076</v>
      </c>
      <c r="BB1479" s="31" t="s">
        <v>50</v>
      </c>
      <c r="BC1479" s="31" t="s">
        <v>50</v>
      </c>
      <c r="BD1479" s="31" t="s">
        <v>50</v>
      </c>
      <c r="BE1479" s="31" t="s">
        <v>50</v>
      </c>
      <c r="BF1479" s="31" t="s">
        <v>50</v>
      </c>
    </row>
    <row r="1480" spans="1:58" ht="45" x14ac:dyDescent="0.25">
      <c r="A1480" s="31" t="s">
        <v>390</v>
      </c>
      <c r="B1480" s="31" t="s">
        <v>49</v>
      </c>
      <c r="C1480" s="32">
        <v>2</v>
      </c>
      <c r="D1480" s="31" t="s">
        <v>50</v>
      </c>
      <c r="E1480" s="31" t="s">
        <v>71</v>
      </c>
      <c r="F1480" s="31" t="s">
        <v>96</v>
      </c>
      <c r="G1480" s="31" t="s">
        <v>50</v>
      </c>
      <c r="H1480" s="31" t="s">
        <v>50</v>
      </c>
      <c r="I1480" s="31" t="s">
        <v>53</v>
      </c>
      <c r="J1480" s="31" t="s">
        <v>54</v>
      </c>
      <c r="K1480" s="31" t="s">
        <v>54</v>
      </c>
      <c r="L1480" s="31" t="s">
        <v>128</v>
      </c>
      <c r="M1480" s="31" t="s">
        <v>72</v>
      </c>
      <c r="N1480" s="31" t="s">
        <v>50</v>
      </c>
      <c r="O1480" s="31" t="s">
        <v>66</v>
      </c>
      <c r="P1480" s="31" t="s">
        <v>50</v>
      </c>
      <c r="Q1480" s="31" t="s">
        <v>50</v>
      </c>
      <c r="R1480" s="31" t="s">
        <v>74</v>
      </c>
      <c r="S1480" s="31" t="s">
        <v>58</v>
      </c>
      <c r="T1480" s="31" t="s">
        <v>60</v>
      </c>
      <c r="U1480" s="31" t="s">
        <v>60</v>
      </c>
      <c r="V1480" s="31" t="s">
        <v>60</v>
      </c>
      <c r="W1480" s="31" t="s">
        <v>50</v>
      </c>
      <c r="X1480" s="31" t="s">
        <v>50</v>
      </c>
      <c r="Y1480" s="31" t="s">
        <v>50</v>
      </c>
      <c r="Z1480" s="31" t="s">
        <v>62</v>
      </c>
      <c r="AA1480" s="31" t="s">
        <v>50</v>
      </c>
      <c r="AB1480" s="31" t="s">
        <v>50</v>
      </c>
      <c r="AC1480" s="31" t="s">
        <v>87</v>
      </c>
      <c r="AD1480" s="31" t="s">
        <v>72</v>
      </c>
      <c r="AE1480" s="2">
        <f t="shared" si="254"/>
        <v>24</v>
      </c>
      <c r="AF1480" s="31" t="s">
        <v>51</v>
      </c>
      <c r="AG1480" s="31" t="s">
        <v>129</v>
      </c>
      <c r="AH1480" s="31" t="s">
        <v>50</v>
      </c>
      <c r="AI1480" s="31" t="s">
        <v>12583</v>
      </c>
      <c r="AJ1480" s="31">
        <f t="shared" si="255"/>
        <v>0</v>
      </c>
      <c r="AK1480" s="34">
        <f t="shared" si="256"/>
        <v>-99</v>
      </c>
      <c r="AL1480" s="30">
        <f t="shared" si="257"/>
        <v>-99</v>
      </c>
      <c r="AM1480" s="5">
        <f t="shared" si="261"/>
        <v>55.13</v>
      </c>
      <c r="AN1480" s="5">
        <f t="shared" si="262"/>
        <v>0</v>
      </c>
      <c r="AO1480" s="30">
        <f t="shared" si="263"/>
        <v>0</v>
      </c>
      <c r="AP1480" s="30">
        <f t="shared" si="258"/>
        <v>0</v>
      </c>
      <c r="AQ1480" t="str">
        <f t="shared" si="259"/>
        <v>Before 1978</v>
      </c>
      <c r="AR1480" s="2">
        <f t="shared" si="260"/>
        <v>1960</v>
      </c>
      <c r="AS1480" s="2">
        <f t="shared" si="264"/>
        <v>-99</v>
      </c>
      <c r="AT1480" s="31" t="s">
        <v>50</v>
      </c>
      <c r="AU1480" s="31" t="s">
        <v>50</v>
      </c>
      <c r="AV1480" s="31" t="s">
        <v>141</v>
      </c>
      <c r="AW1480" s="31" t="s">
        <v>86</v>
      </c>
      <c r="AX1480" s="31" t="s">
        <v>50</v>
      </c>
      <c r="AY1480" s="31" t="s">
        <v>50</v>
      </c>
      <c r="AZ1480" s="31" t="s">
        <v>50</v>
      </c>
      <c r="BA1480" s="31" t="s">
        <v>12583</v>
      </c>
      <c r="BB1480" s="31" t="s">
        <v>50</v>
      </c>
      <c r="BC1480" s="31" t="s">
        <v>50</v>
      </c>
      <c r="BD1480" s="31" t="s">
        <v>50</v>
      </c>
      <c r="BE1480" s="31" t="s">
        <v>50</v>
      </c>
      <c r="BF1480" s="31" t="s">
        <v>50</v>
      </c>
    </row>
    <row r="1481" spans="1:58" ht="45" x14ac:dyDescent="0.25">
      <c r="A1481" s="31" t="s">
        <v>402</v>
      </c>
      <c r="B1481" s="31" t="s">
        <v>49</v>
      </c>
      <c r="C1481" s="32">
        <v>8</v>
      </c>
      <c r="D1481" s="31" t="s">
        <v>50</v>
      </c>
      <c r="E1481" s="31" t="s">
        <v>72</v>
      </c>
      <c r="F1481" s="31" t="s">
        <v>51</v>
      </c>
      <c r="G1481" s="31" t="s">
        <v>52</v>
      </c>
      <c r="H1481" s="31" t="s">
        <v>84</v>
      </c>
      <c r="I1481" s="31" t="s">
        <v>53</v>
      </c>
      <c r="J1481" s="31" t="s">
        <v>54</v>
      </c>
      <c r="K1481" s="31" t="s">
        <v>54</v>
      </c>
      <c r="L1481" s="31" t="s">
        <v>128</v>
      </c>
      <c r="M1481" s="31" t="s">
        <v>72</v>
      </c>
      <c r="N1481" s="31" t="s">
        <v>50</v>
      </c>
      <c r="O1481" s="31" t="s">
        <v>57</v>
      </c>
      <c r="P1481" s="31" t="s">
        <v>50</v>
      </c>
      <c r="Q1481" s="31" t="s">
        <v>50</v>
      </c>
      <c r="R1481" s="31" t="s">
        <v>58</v>
      </c>
      <c r="S1481" s="31" t="s">
        <v>58</v>
      </c>
      <c r="T1481" s="31" t="s">
        <v>60</v>
      </c>
      <c r="U1481" s="31" t="s">
        <v>60</v>
      </c>
      <c r="V1481" s="31" t="s">
        <v>66</v>
      </c>
      <c r="W1481" s="31" t="s">
        <v>50</v>
      </c>
      <c r="X1481" s="31" t="s">
        <v>50</v>
      </c>
      <c r="Y1481" s="31" t="s">
        <v>50</v>
      </c>
      <c r="Z1481" s="31" t="s">
        <v>62</v>
      </c>
      <c r="AA1481" s="31" t="s">
        <v>50</v>
      </c>
      <c r="AB1481" s="31" t="s">
        <v>50</v>
      </c>
      <c r="AC1481" s="31" t="s">
        <v>63</v>
      </c>
      <c r="AD1481" s="31" t="s">
        <v>72</v>
      </c>
      <c r="AE1481" s="2">
        <f t="shared" si="254"/>
        <v>24</v>
      </c>
      <c r="AF1481" s="31" t="s">
        <v>51</v>
      </c>
      <c r="AG1481" s="31" t="s">
        <v>129</v>
      </c>
      <c r="AH1481" s="31" t="s">
        <v>152</v>
      </c>
      <c r="AI1481" s="31" t="s">
        <v>12584</v>
      </c>
      <c r="AJ1481" s="31">
        <f t="shared" si="255"/>
        <v>0</v>
      </c>
      <c r="AK1481" s="34">
        <f t="shared" si="256"/>
        <v>-99</v>
      </c>
      <c r="AL1481" s="30">
        <f t="shared" si="257"/>
        <v>-99</v>
      </c>
      <c r="AM1481" s="5">
        <f t="shared" si="261"/>
        <v>35.11</v>
      </c>
      <c r="AN1481" s="5">
        <f t="shared" si="262"/>
        <v>0</v>
      </c>
      <c r="AO1481" s="30">
        <f t="shared" si="263"/>
        <v>0</v>
      </c>
      <c r="AP1481" s="30">
        <f t="shared" si="258"/>
        <v>0</v>
      </c>
      <c r="AQ1481" t="str">
        <f t="shared" si="259"/>
        <v>Before 1978</v>
      </c>
      <c r="AR1481" s="2">
        <f t="shared" si="260"/>
        <v>1959</v>
      </c>
      <c r="AS1481" s="2">
        <f t="shared" si="264"/>
        <v>-99</v>
      </c>
      <c r="AT1481" s="31" t="s">
        <v>50</v>
      </c>
      <c r="AU1481" s="31" t="s">
        <v>50</v>
      </c>
      <c r="AV1481" s="31" t="s">
        <v>141</v>
      </c>
      <c r="AW1481" s="31" t="s">
        <v>86</v>
      </c>
      <c r="AX1481" s="31" t="s">
        <v>50</v>
      </c>
      <c r="AY1481" s="31" t="s">
        <v>50</v>
      </c>
      <c r="AZ1481" s="31" t="s">
        <v>152</v>
      </c>
      <c r="BA1481" s="31" t="s">
        <v>12584</v>
      </c>
      <c r="BB1481" s="31" t="s">
        <v>50</v>
      </c>
      <c r="BC1481" s="31" t="s">
        <v>50</v>
      </c>
      <c r="BD1481" s="31" t="s">
        <v>50</v>
      </c>
      <c r="BE1481" s="31" t="s">
        <v>50</v>
      </c>
      <c r="BF1481" s="31" t="s">
        <v>50</v>
      </c>
    </row>
    <row r="1482" spans="1:58" ht="45" x14ac:dyDescent="0.25">
      <c r="A1482" s="31" t="s">
        <v>402</v>
      </c>
      <c r="B1482" s="31" t="s">
        <v>49</v>
      </c>
      <c r="C1482" s="32">
        <v>9</v>
      </c>
      <c r="D1482" s="31" t="s">
        <v>50</v>
      </c>
      <c r="E1482" s="31" t="s">
        <v>72</v>
      </c>
      <c r="F1482" s="31" t="s">
        <v>51</v>
      </c>
      <c r="G1482" s="31" t="s">
        <v>52</v>
      </c>
      <c r="H1482" s="31" t="s">
        <v>84</v>
      </c>
      <c r="I1482" s="31" t="s">
        <v>53</v>
      </c>
      <c r="J1482" s="31" t="s">
        <v>54</v>
      </c>
      <c r="K1482" s="31" t="s">
        <v>54</v>
      </c>
      <c r="L1482" s="31" t="s">
        <v>128</v>
      </c>
      <c r="M1482" s="31" t="s">
        <v>72</v>
      </c>
      <c r="N1482" s="31" t="s">
        <v>50</v>
      </c>
      <c r="O1482" s="31" t="s">
        <v>57</v>
      </c>
      <c r="P1482" s="31" t="s">
        <v>588</v>
      </c>
      <c r="Q1482" s="31" t="s">
        <v>50</v>
      </c>
      <c r="R1482" s="31" t="s">
        <v>58</v>
      </c>
      <c r="S1482" s="31" t="s">
        <v>58</v>
      </c>
      <c r="T1482" s="31" t="s">
        <v>60</v>
      </c>
      <c r="U1482" s="31" t="s">
        <v>60</v>
      </c>
      <c r="V1482" s="31" t="s">
        <v>66</v>
      </c>
      <c r="W1482" s="31" t="s">
        <v>50</v>
      </c>
      <c r="X1482" s="31" t="s">
        <v>50</v>
      </c>
      <c r="Y1482" s="31" t="s">
        <v>50</v>
      </c>
      <c r="Z1482" s="31" t="s">
        <v>62</v>
      </c>
      <c r="AA1482" s="31" t="s">
        <v>50</v>
      </c>
      <c r="AB1482" s="31" t="s">
        <v>50</v>
      </c>
      <c r="AC1482" s="31" t="s">
        <v>63</v>
      </c>
      <c r="AD1482" s="31" t="s">
        <v>72</v>
      </c>
      <c r="AE1482" s="2">
        <f t="shared" si="254"/>
        <v>24</v>
      </c>
      <c r="AF1482" s="31" t="s">
        <v>51</v>
      </c>
      <c r="AG1482" s="31" t="s">
        <v>129</v>
      </c>
      <c r="AH1482" s="31" t="s">
        <v>980</v>
      </c>
      <c r="AI1482" s="31" t="s">
        <v>1104</v>
      </c>
      <c r="AJ1482" s="31">
        <f t="shared" si="255"/>
        <v>1</v>
      </c>
      <c r="AK1482" s="34">
        <f t="shared" si="256"/>
        <v>6</v>
      </c>
      <c r="AL1482" s="30">
        <f t="shared" si="257"/>
        <v>6</v>
      </c>
      <c r="AM1482" s="5">
        <f t="shared" si="261"/>
        <v>35.11</v>
      </c>
      <c r="AN1482" s="5">
        <f t="shared" si="262"/>
        <v>24</v>
      </c>
      <c r="AO1482" s="30">
        <f t="shared" si="263"/>
        <v>384</v>
      </c>
      <c r="AP1482" s="30">
        <f t="shared" si="258"/>
        <v>384</v>
      </c>
      <c r="AQ1482" t="str">
        <f t="shared" si="259"/>
        <v>Before 1978</v>
      </c>
      <c r="AR1482" s="2">
        <f t="shared" si="260"/>
        <v>1959</v>
      </c>
      <c r="AS1482" s="2">
        <f t="shared" si="264"/>
        <v>16</v>
      </c>
      <c r="AT1482" s="31" t="s">
        <v>50</v>
      </c>
      <c r="AU1482" s="31" t="s">
        <v>486</v>
      </c>
      <c r="AV1482" s="31" t="s">
        <v>141</v>
      </c>
      <c r="AW1482" s="31" t="s">
        <v>86</v>
      </c>
      <c r="AX1482" s="31" t="s">
        <v>290</v>
      </c>
      <c r="AY1482" s="31" t="s">
        <v>68</v>
      </c>
      <c r="AZ1482" s="31" t="s">
        <v>980</v>
      </c>
      <c r="BA1482" s="31" t="s">
        <v>1104</v>
      </c>
      <c r="BB1482" s="31" t="s">
        <v>50</v>
      </c>
      <c r="BC1482" s="31" t="s">
        <v>50</v>
      </c>
      <c r="BD1482" s="31" t="s">
        <v>50</v>
      </c>
      <c r="BE1482" s="31" t="s">
        <v>50</v>
      </c>
      <c r="BF1482" s="31" t="s">
        <v>50</v>
      </c>
    </row>
    <row r="1483" spans="1:58" ht="45" x14ac:dyDescent="0.25">
      <c r="A1483" s="31" t="s">
        <v>1105</v>
      </c>
      <c r="B1483" s="31" t="s">
        <v>49</v>
      </c>
      <c r="C1483" s="32">
        <v>3</v>
      </c>
      <c r="D1483" s="31" t="s">
        <v>50</v>
      </c>
      <c r="E1483" s="31" t="s">
        <v>52</v>
      </c>
      <c r="F1483" s="31" t="s">
        <v>84</v>
      </c>
      <c r="G1483" s="31" t="s">
        <v>50</v>
      </c>
      <c r="H1483" s="31" t="s">
        <v>50</v>
      </c>
      <c r="I1483" s="31" t="s">
        <v>53</v>
      </c>
      <c r="J1483" s="31" t="s">
        <v>54</v>
      </c>
      <c r="K1483" s="31" t="s">
        <v>54</v>
      </c>
      <c r="L1483" s="31" t="s">
        <v>128</v>
      </c>
      <c r="M1483" s="31" t="s">
        <v>72</v>
      </c>
      <c r="N1483" s="31" t="s">
        <v>50</v>
      </c>
      <c r="O1483" s="31" t="s">
        <v>50</v>
      </c>
      <c r="P1483" s="31" t="s">
        <v>50</v>
      </c>
      <c r="Q1483" s="31" t="s">
        <v>50</v>
      </c>
      <c r="R1483" s="31" t="s">
        <v>58</v>
      </c>
      <c r="S1483" s="31" t="s">
        <v>58</v>
      </c>
      <c r="T1483" s="31" t="s">
        <v>60</v>
      </c>
      <c r="U1483" s="31" t="s">
        <v>60</v>
      </c>
      <c r="V1483" s="31" t="s">
        <v>50</v>
      </c>
      <c r="W1483" s="31" t="s">
        <v>50</v>
      </c>
      <c r="X1483" s="31" t="s">
        <v>50</v>
      </c>
      <c r="Y1483" s="31" t="s">
        <v>50</v>
      </c>
      <c r="Z1483" s="31" t="s">
        <v>62</v>
      </c>
      <c r="AA1483" s="31" t="s">
        <v>50</v>
      </c>
      <c r="AB1483" s="31" t="s">
        <v>50</v>
      </c>
      <c r="AC1483" s="31" t="s">
        <v>87</v>
      </c>
      <c r="AD1483" s="31" t="s">
        <v>72</v>
      </c>
      <c r="AE1483" s="2">
        <f t="shared" si="254"/>
        <v>24</v>
      </c>
      <c r="AF1483" s="31" t="s">
        <v>51</v>
      </c>
      <c r="AG1483" s="31" t="s">
        <v>129</v>
      </c>
      <c r="AH1483" s="31" t="s">
        <v>372</v>
      </c>
      <c r="AI1483" s="31" t="s">
        <v>12585</v>
      </c>
      <c r="AJ1483" s="31">
        <f t="shared" si="255"/>
        <v>0</v>
      </c>
      <c r="AK1483" s="34">
        <f t="shared" si="256"/>
        <v>-99</v>
      </c>
      <c r="AL1483" s="30">
        <f t="shared" si="257"/>
        <v>-99</v>
      </c>
      <c r="AM1483" s="5">
        <f t="shared" si="261"/>
        <v>528.88</v>
      </c>
      <c r="AN1483" s="5">
        <f t="shared" si="262"/>
        <v>0</v>
      </c>
      <c r="AO1483" s="30">
        <f t="shared" si="263"/>
        <v>0</v>
      </c>
      <c r="AP1483" s="30">
        <f t="shared" si="258"/>
        <v>0</v>
      </c>
      <c r="AQ1483" t="str">
        <f t="shared" si="259"/>
        <v>Before 1978</v>
      </c>
      <c r="AR1483" s="2">
        <f t="shared" si="260"/>
        <v>1976</v>
      </c>
      <c r="AS1483" s="2">
        <f t="shared" si="264"/>
        <v>-99</v>
      </c>
      <c r="AT1483" s="31" t="s">
        <v>50</v>
      </c>
      <c r="AU1483" s="31" t="s">
        <v>50</v>
      </c>
      <c r="AV1483" s="31" t="s">
        <v>141</v>
      </c>
      <c r="AW1483" s="31" t="s">
        <v>86</v>
      </c>
      <c r="AX1483" s="31" t="s">
        <v>50</v>
      </c>
      <c r="AY1483" s="31" t="s">
        <v>50</v>
      </c>
      <c r="AZ1483" s="31" t="s">
        <v>372</v>
      </c>
      <c r="BA1483" s="31" t="s">
        <v>12585</v>
      </c>
      <c r="BB1483" s="31" t="s">
        <v>50</v>
      </c>
      <c r="BC1483" s="31" t="s">
        <v>50</v>
      </c>
      <c r="BD1483" s="31" t="s">
        <v>50</v>
      </c>
      <c r="BE1483" s="31" t="s">
        <v>50</v>
      </c>
      <c r="BF1483" s="31" t="s">
        <v>50</v>
      </c>
    </row>
    <row r="1484" spans="1:58" ht="45" x14ac:dyDescent="0.25">
      <c r="A1484" s="31" t="s">
        <v>1105</v>
      </c>
      <c r="B1484" s="31" t="s">
        <v>49</v>
      </c>
      <c r="C1484" s="32">
        <v>4</v>
      </c>
      <c r="D1484" s="31" t="s">
        <v>50</v>
      </c>
      <c r="E1484" s="31" t="s">
        <v>52</v>
      </c>
      <c r="F1484" s="31" t="s">
        <v>84</v>
      </c>
      <c r="G1484" s="31" t="s">
        <v>50</v>
      </c>
      <c r="H1484" s="31" t="s">
        <v>50</v>
      </c>
      <c r="I1484" s="31" t="s">
        <v>53</v>
      </c>
      <c r="J1484" s="31" t="s">
        <v>54</v>
      </c>
      <c r="K1484" s="31" t="s">
        <v>54</v>
      </c>
      <c r="L1484" s="31" t="s">
        <v>128</v>
      </c>
      <c r="M1484" s="31" t="s">
        <v>72</v>
      </c>
      <c r="N1484" s="31" t="s">
        <v>50</v>
      </c>
      <c r="O1484" s="31" t="s">
        <v>57</v>
      </c>
      <c r="P1484" s="31" t="s">
        <v>50</v>
      </c>
      <c r="Q1484" s="31" t="s">
        <v>50</v>
      </c>
      <c r="R1484" s="31" t="s">
        <v>58</v>
      </c>
      <c r="S1484" s="31" t="s">
        <v>58</v>
      </c>
      <c r="T1484" s="31" t="s">
        <v>60</v>
      </c>
      <c r="U1484" s="31" t="s">
        <v>60</v>
      </c>
      <c r="V1484" s="31" t="s">
        <v>50</v>
      </c>
      <c r="W1484" s="31" t="s">
        <v>50</v>
      </c>
      <c r="X1484" s="31" t="s">
        <v>50</v>
      </c>
      <c r="Y1484" s="31" t="s">
        <v>50</v>
      </c>
      <c r="Z1484" s="31" t="s">
        <v>62</v>
      </c>
      <c r="AA1484" s="31" t="s">
        <v>50</v>
      </c>
      <c r="AB1484" s="31" t="s">
        <v>50</v>
      </c>
      <c r="AC1484" s="31" t="s">
        <v>87</v>
      </c>
      <c r="AD1484" s="31" t="s">
        <v>72</v>
      </c>
      <c r="AE1484" s="2">
        <f t="shared" si="254"/>
        <v>24</v>
      </c>
      <c r="AF1484" s="31" t="s">
        <v>51</v>
      </c>
      <c r="AG1484" s="31" t="s">
        <v>129</v>
      </c>
      <c r="AH1484" s="31" t="s">
        <v>251</v>
      </c>
      <c r="AI1484" s="31" t="s">
        <v>12586</v>
      </c>
      <c r="AJ1484" s="31">
        <f t="shared" si="255"/>
        <v>0</v>
      </c>
      <c r="AK1484" s="34">
        <f t="shared" si="256"/>
        <v>-99</v>
      </c>
      <c r="AL1484" s="30">
        <f t="shared" si="257"/>
        <v>-99</v>
      </c>
      <c r="AM1484" s="5">
        <f t="shared" si="261"/>
        <v>528.88</v>
      </c>
      <c r="AN1484" s="5">
        <f t="shared" si="262"/>
        <v>0</v>
      </c>
      <c r="AO1484" s="30">
        <f t="shared" si="263"/>
        <v>0</v>
      </c>
      <c r="AP1484" s="30">
        <f t="shared" si="258"/>
        <v>0</v>
      </c>
      <c r="AQ1484" t="str">
        <f t="shared" si="259"/>
        <v>Before 1978</v>
      </c>
      <c r="AR1484" s="2">
        <f t="shared" si="260"/>
        <v>1976</v>
      </c>
      <c r="AS1484" s="2">
        <f t="shared" si="264"/>
        <v>-99</v>
      </c>
      <c r="AT1484" s="31" t="s">
        <v>50</v>
      </c>
      <c r="AU1484" s="31" t="s">
        <v>50</v>
      </c>
      <c r="AV1484" s="31" t="s">
        <v>141</v>
      </c>
      <c r="AW1484" s="31" t="s">
        <v>86</v>
      </c>
      <c r="AX1484" s="31" t="s">
        <v>50</v>
      </c>
      <c r="AY1484" s="31" t="s">
        <v>50</v>
      </c>
      <c r="AZ1484" s="31" t="s">
        <v>251</v>
      </c>
      <c r="BA1484" s="31" t="s">
        <v>12586</v>
      </c>
      <c r="BB1484" s="31" t="s">
        <v>50</v>
      </c>
      <c r="BC1484" s="31" t="s">
        <v>50</v>
      </c>
      <c r="BD1484" s="31" t="s">
        <v>50</v>
      </c>
      <c r="BE1484" s="31" t="s">
        <v>50</v>
      </c>
      <c r="BF1484" s="31" t="s">
        <v>50</v>
      </c>
    </row>
    <row r="1485" spans="1:58" ht="45" x14ac:dyDescent="0.25">
      <c r="A1485" s="31" t="s">
        <v>3225</v>
      </c>
      <c r="B1485" s="31" t="s">
        <v>49</v>
      </c>
      <c r="C1485" s="32">
        <v>2</v>
      </c>
      <c r="D1485" s="31" t="s">
        <v>50</v>
      </c>
      <c r="E1485" s="31" t="s">
        <v>194</v>
      </c>
      <c r="F1485" s="31" t="s">
        <v>50</v>
      </c>
      <c r="G1485" s="31" t="s">
        <v>50</v>
      </c>
      <c r="H1485" s="31" t="s">
        <v>50</v>
      </c>
      <c r="I1485" s="31" t="s">
        <v>53</v>
      </c>
      <c r="J1485" s="31" t="s">
        <v>54</v>
      </c>
      <c r="K1485" s="31" t="s">
        <v>54</v>
      </c>
      <c r="L1485" s="31" t="s">
        <v>55</v>
      </c>
      <c r="M1485" s="31" t="s">
        <v>72</v>
      </c>
      <c r="N1485" s="31" t="s">
        <v>50</v>
      </c>
      <c r="O1485" s="31" t="s">
        <v>57</v>
      </c>
      <c r="P1485" s="31" t="s">
        <v>113</v>
      </c>
      <c r="Q1485" s="31" t="s">
        <v>50</v>
      </c>
      <c r="R1485" s="31" t="s">
        <v>74</v>
      </c>
      <c r="S1485" s="31" t="s">
        <v>53</v>
      </c>
      <c r="T1485" s="31" t="s">
        <v>60</v>
      </c>
      <c r="U1485" s="31" t="s">
        <v>60</v>
      </c>
      <c r="V1485" s="31" t="s">
        <v>60</v>
      </c>
      <c r="W1485" s="31" t="s">
        <v>50</v>
      </c>
      <c r="X1485" s="31" t="s">
        <v>50</v>
      </c>
      <c r="Y1485" s="31" t="s">
        <v>50</v>
      </c>
      <c r="Z1485" s="31" t="s">
        <v>62</v>
      </c>
      <c r="AA1485" s="31" t="s">
        <v>50</v>
      </c>
      <c r="AB1485" s="31" t="s">
        <v>50</v>
      </c>
      <c r="AC1485" s="31" t="s">
        <v>87</v>
      </c>
      <c r="AD1485" s="31" t="s">
        <v>72</v>
      </c>
      <c r="AE1485" s="2">
        <f t="shared" si="254"/>
        <v>24</v>
      </c>
      <c r="AF1485" s="31" t="s">
        <v>51</v>
      </c>
      <c r="AG1485" s="31" t="s">
        <v>129</v>
      </c>
      <c r="AH1485" s="31" t="s">
        <v>152</v>
      </c>
      <c r="AI1485" s="31" t="s">
        <v>12587</v>
      </c>
      <c r="AJ1485" s="31">
        <f t="shared" si="255"/>
        <v>0</v>
      </c>
      <c r="AK1485" s="34">
        <f t="shared" si="256"/>
        <v>-99</v>
      </c>
      <c r="AL1485" s="30">
        <f t="shared" si="257"/>
        <v>-99</v>
      </c>
      <c r="AM1485" s="5">
        <f t="shared" si="261"/>
        <v>43.34</v>
      </c>
      <c r="AN1485" s="5">
        <f t="shared" si="262"/>
        <v>0</v>
      </c>
      <c r="AO1485" s="30">
        <f t="shared" si="263"/>
        <v>0</v>
      </c>
      <c r="AP1485" s="30">
        <f t="shared" si="258"/>
        <v>0</v>
      </c>
      <c r="AQ1485" t="str">
        <f t="shared" si="259"/>
        <v>2002 - 2005</v>
      </c>
      <c r="AR1485" s="2">
        <f t="shared" si="260"/>
        <v>2004</v>
      </c>
      <c r="AS1485" s="2">
        <f t="shared" si="264"/>
        <v>-99</v>
      </c>
      <c r="AT1485" s="31" t="s">
        <v>50</v>
      </c>
      <c r="AU1485" s="31" t="s">
        <v>50</v>
      </c>
      <c r="AV1485" s="31" t="s">
        <v>60</v>
      </c>
      <c r="AW1485" s="31" t="s">
        <v>50</v>
      </c>
      <c r="AX1485" s="31" t="s">
        <v>50</v>
      </c>
      <c r="AY1485" s="31" t="s">
        <v>50</v>
      </c>
      <c r="AZ1485" s="31" t="s">
        <v>50</v>
      </c>
      <c r="BA1485" s="31" t="s">
        <v>50</v>
      </c>
      <c r="BB1485" s="31" t="s">
        <v>50</v>
      </c>
      <c r="BC1485" s="31" t="s">
        <v>50</v>
      </c>
      <c r="BD1485" s="31" t="s">
        <v>50</v>
      </c>
      <c r="BE1485" s="31" t="s">
        <v>50</v>
      </c>
      <c r="BF1485" s="31" t="s">
        <v>50</v>
      </c>
    </row>
    <row r="1486" spans="1:58" ht="45" x14ac:dyDescent="0.25">
      <c r="A1486" s="31" t="s">
        <v>408</v>
      </c>
      <c r="B1486" s="31" t="s">
        <v>49</v>
      </c>
      <c r="C1486" s="32">
        <v>9</v>
      </c>
      <c r="D1486" s="31" t="s">
        <v>50</v>
      </c>
      <c r="E1486" s="31" t="s">
        <v>96</v>
      </c>
      <c r="F1486" s="31" t="s">
        <v>194</v>
      </c>
      <c r="G1486" s="31" t="s">
        <v>50</v>
      </c>
      <c r="H1486" s="31" t="s">
        <v>50</v>
      </c>
      <c r="I1486" s="31" t="s">
        <v>53</v>
      </c>
      <c r="J1486" s="31" t="s">
        <v>54</v>
      </c>
      <c r="K1486" s="31" t="s">
        <v>54</v>
      </c>
      <c r="L1486" s="31" t="s">
        <v>55</v>
      </c>
      <c r="M1486" s="31" t="s">
        <v>52</v>
      </c>
      <c r="N1486" s="31" t="s">
        <v>50</v>
      </c>
      <c r="O1486" s="31" t="s">
        <v>66</v>
      </c>
      <c r="P1486" s="31" t="s">
        <v>320</v>
      </c>
      <c r="Q1486" s="31" t="s">
        <v>50</v>
      </c>
      <c r="R1486" s="31" t="s">
        <v>74</v>
      </c>
      <c r="S1486" s="31" t="s">
        <v>59</v>
      </c>
      <c r="T1486" s="31" t="s">
        <v>60</v>
      </c>
      <c r="U1486" s="31" t="s">
        <v>60</v>
      </c>
      <c r="V1486" s="31" t="s">
        <v>60</v>
      </c>
      <c r="W1486" s="31" t="s">
        <v>50</v>
      </c>
      <c r="X1486" s="31" t="s">
        <v>50</v>
      </c>
      <c r="Y1486" s="31" t="s">
        <v>50</v>
      </c>
      <c r="Z1486" s="31" t="s">
        <v>62</v>
      </c>
      <c r="AA1486" s="31" t="s">
        <v>50</v>
      </c>
      <c r="AB1486" s="31" t="s">
        <v>50</v>
      </c>
      <c r="AC1486" s="31" t="s">
        <v>87</v>
      </c>
      <c r="AD1486" s="31" t="s">
        <v>72</v>
      </c>
      <c r="AE1486" s="2">
        <f t="shared" si="254"/>
        <v>24</v>
      </c>
      <c r="AF1486" s="31" t="s">
        <v>51</v>
      </c>
      <c r="AG1486" s="31" t="s">
        <v>129</v>
      </c>
      <c r="AH1486" s="31" t="s">
        <v>144</v>
      </c>
      <c r="AI1486" s="31" t="s">
        <v>557</v>
      </c>
      <c r="AJ1486" s="31">
        <f t="shared" si="255"/>
        <v>0</v>
      </c>
      <c r="AK1486" s="34">
        <f t="shared" si="256"/>
        <v>-99</v>
      </c>
      <c r="AL1486" s="30">
        <f t="shared" si="257"/>
        <v>-99</v>
      </c>
      <c r="AM1486" s="5">
        <f t="shared" si="261"/>
        <v>55.13</v>
      </c>
      <c r="AN1486" s="5">
        <f t="shared" si="262"/>
        <v>0</v>
      </c>
      <c r="AO1486" s="30">
        <f t="shared" si="263"/>
        <v>0</v>
      </c>
      <c r="AP1486" s="30">
        <f t="shared" si="258"/>
        <v>0</v>
      </c>
      <c r="AQ1486" t="str">
        <f t="shared" si="259"/>
        <v>1978 - 1992</v>
      </c>
      <c r="AR1486" s="2">
        <f t="shared" si="260"/>
        <v>1989</v>
      </c>
      <c r="AS1486" s="2">
        <f t="shared" si="264"/>
        <v>-99</v>
      </c>
      <c r="AT1486" s="31" t="s">
        <v>50</v>
      </c>
      <c r="AU1486" s="31" t="s">
        <v>50</v>
      </c>
      <c r="AV1486" s="31" t="s">
        <v>141</v>
      </c>
      <c r="AW1486" s="31" t="s">
        <v>86</v>
      </c>
      <c r="AX1486" s="31" t="s">
        <v>50</v>
      </c>
      <c r="AY1486" s="31" t="s">
        <v>50</v>
      </c>
      <c r="AZ1486" s="31" t="s">
        <v>144</v>
      </c>
      <c r="BA1486" s="31" t="s">
        <v>557</v>
      </c>
      <c r="BB1486" s="31" t="s">
        <v>50</v>
      </c>
      <c r="BC1486" s="31" t="s">
        <v>50</v>
      </c>
      <c r="BD1486" s="31" t="s">
        <v>50</v>
      </c>
      <c r="BE1486" s="31" t="s">
        <v>50</v>
      </c>
      <c r="BF1486" s="31" t="s">
        <v>50</v>
      </c>
    </row>
    <row r="1487" spans="1:58" ht="45" x14ac:dyDescent="0.25">
      <c r="A1487" s="31" t="s">
        <v>3246</v>
      </c>
      <c r="B1487" s="31" t="s">
        <v>198</v>
      </c>
      <c r="C1487" s="32">
        <v>3</v>
      </c>
      <c r="D1487" s="31" t="s">
        <v>50</v>
      </c>
      <c r="E1487" s="31" t="s">
        <v>96</v>
      </c>
      <c r="F1487" s="31" t="s">
        <v>50</v>
      </c>
      <c r="G1487" s="31" t="s">
        <v>50</v>
      </c>
      <c r="H1487" s="31" t="s">
        <v>50</v>
      </c>
      <c r="I1487" s="31" t="s">
        <v>53</v>
      </c>
      <c r="J1487" s="31" t="s">
        <v>54</v>
      </c>
      <c r="K1487" s="31" t="s">
        <v>54</v>
      </c>
      <c r="L1487" s="31" t="s">
        <v>128</v>
      </c>
      <c r="M1487" s="31" t="s">
        <v>84</v>
      </c>
      <c r="N1487" s="31" t="s">
        <v>50</v>
      </c>
      <c r="O1487" s="31" t="s">
        <v>57</v>
      </c>
      <c r="P1487" s="31" t="s">
        <v>50</v>
      </c>
      <c r="Q1487" s="31" t="s">
        <v>215</v>
      </c>
      <c r="R1487" s="31" t="s">
        <v>86</v>
      </c>
      <c r="S1487" s="31" t="s">
        <v>59</v>
      </c>
      <c r="T1487" s="31" t="s">
        <v>60</v>
      </c>
      <c r="U1487" s="31" t="s">
        <v>60</v>
      </c>
      <c r="V1487" s="31" t="s">
        <v>60</v>
      </c>
      <c r="W1487" s="31" t="s">
        <v>50</v>
      </c>
      <c r="X1487" s="31" t="s">
        <v>50</v>
      </c>
      <c r="Y1487" s="31" t="s">
        <v>50</v>
      </c>
      <c r="Z1487" s="31" t="s">
        <v>62</v>
      </c>
      <c r="AA1487" s="31" t="s">
        <v>50</v>
      </c>
      <c r="AB1487" s="31" t="s">
        <v>50</v>
      </c>
      <c r="AC1487" s="31" t="s">
        <v>63</v>
      </c>
      <c r="AD1487" s="31" t="s">
        <v>72</v>
      </c>
      <c r="AE1487" s="2">
        <f t="shared" si="254"/>
        <v>24</v>
      </c>
      <c r="AF1487" s="31" t="s">
        <v>51</v>
      </c>
      <c r="AG1487" s="31" t="s">
        <v>129</v>
      </c>
      <c r="AH1487" s="31" t="s">
        <v>152</v>
      </c>
      <c r="AI1487" s="31" t="s">
        <v>12588</v>
      </c>
      <c r="AJ1487" s="31">
        <f t="shared" si="255"/>
        <v>0</v>
      </c>
      <c r="AK1487" s="34">
        <f t="shared" si="256"/>
        <v>-99</v>
      </c>
      <c r="AL1487" s="30">
        <f t="shared" si="257"/>
        <v>-99</v>
      </c>
      <c r="AM1487" s="5">
        <f t="shared" si="261"/>
        <v>38.5</v>
      </c>
      <c r="AN1487" s="5">
        <f t="shared" si="262"/>
        <v>0</v>
      </c>
      <c r="AO1487" s="30">
        <f t="shared" si="263"/>
        <v>0</v>
      </c>
      <c r="AP1487" s="30">
        <f t="shared" si="258"/>
        <v>0</v>
      </c>
      <c r="AQ1487" t="str">
        <f t="shared" si="259"/>
        <v>2002 - 2005</v>
      </c>
      <c r="AR1487" s="2">
        <f t="shared" si="260"/>
        <v>2002</v>
      </c>
      <c r="AS1487" s="2">
        <f t="shared" si="264"/>
        <v>-99</v>
      </c>
      <c r="AT1487" s="31" t="s">
        <v>50</v>
      </c>
      <c r="AU1487" s="31" t="s">
        <v>50</v>
      </c>
      <c r="AV1487" s="31" t="s">
        <v>60</v>
      </c>
      <c r="AW1487" s="31" t="s">
        <v>50</v>
      </c>
      <c r="AX1487" s="31" t="s">
        <v>50</v>
      </c>
      <c r="AY1487" s="31" t="s">
        <v>50</v>
      </c>
      <c r="AZ1487" s="31" t="s">
        <v>50</v>
      </c>
      <c r="BA1487" s="31" t="s">
        <v>50</v>
      </c>
      <c r="BB1487" s="31" t="s">
        <v>50</v>
      </c>
      <c r="BC1487" s="31" t="s">
        <v>50</v>
      </c>
      <c r="BD1487" s="31" t="s">
        <v>50</v>
      </c>
      <c r="BE1487" s="31" t="s">
        <v>50</v>
      </c>
      <c r="BF1487" s="31" t="s">
        <v>50</v>
      </c>
    </row>
    <row r="1488" spans="1:58" ht="45" x14ac:dyDescent="0.25">
      <c r="A1488" s="31" t="s">
        <v>3248</v>
      </c>
      <c r="B1488" s="31" t="s">
        <v>198</v>
      </c>
      <c r="C1488" s="32">
        <v>3</v>
      </c>
      <c r="D1488" s="31" t="s">
        <v>50</v>
      </c>
      <c r="E1488" s="31" t="s">
        <v>194</v>
      </c>
      <c r="F1488" s="31" t="s">
        <v>50</v>
      </c>
      <c r="G1488" s="31" t="s">
        <v>50</v>
      </c>
      <c r="H1488" s="31" t="s">
        <v>50</v>
      </c>
      <c r="I1488" s="31" t="s">
        <v>53</v>
      </c>
      <c r="J1488" s="31" t="s">
        <v>54</v>
      </c>
      <c r="K1488" s="31" t="s">
        <v>54</v>
      </c>
      <c r="L1488" s="31" t="s">
        <v>128</v>
      </c>
      <c r="M1488" s="31" t="s">
        <v>84</v>
      </c>
      <c r="N1488" s="31" t="s">
        <v>50</v>
      </c>
      <c r="O1488" s="31" t="s">
        <v>57</v>
      </c>
      <c r="P1488" s="31" t="s">
        <v>50</v>
      </c>
      <c r="Q1488" s="31" t="s">
        <v>215</v>
      </c>
      <c r="R1488" s="31" t="s">
        <v>86</v>
      </c>
      <c r="S1488" s="31" t="s">
        <v>59</v>
      </c>
      <c r="T1488" s="31" t="s">
        <v>60</v>
      </c>
      <c r="U1488" s="31" t="s">
        <v>60</v>
      </c>
      <c r="V1488" s="31" t="s">
        <v>60</v>
      </c>
      <c r="W1488" s="31" t="s">
        <v>50</v>
      </c>
      <c r="X1488" s="31" t="s">
        <v>50</v>
      </c>
      <c r="Y1488" s="31" t="s">
        <v>50</v>
      </c>
      <c r="Z1488" s="31" t="s">
        <v>62</v>
      </c>
      <c r="AA1488" s="31" t="s">
        <v>50</v>
      </c>
      <c r="AB1488" s="31" t="s">
        <v>50</v>
      </c>
      <c r="AC1488" s="31" t="s">
        <v>63</v>
      </c>
      <c r="AD1488" s="31" t="s">
        <v>72</v>
      </c>
      <c r="AE1488" s="2">
        <f t="shared" si="254"/>
        <v>24</v>
      </c>
      <c r="AF1488" s="31" t="s">
        <v>51</v>
      </c>
      <c r="AG1488" s="31" t="s">
        <v>129</v>
      </c>
      <c r="AH1488" s="31" t="s">
        <v>152</v>
      </c>
      <c r="AI1488" s="31" t="s">
        <v>12588</v>
      </c>
      <c r="AJ1488" s="31">
        <f t="shared" si="255"/>
        <v>0</v>
      </c>
      <c r="AK1488" s="34">
        <f t="shared" si="256"/>
        <v>-99</v>
      </c>
      <c r="AL1488" s="30">
        <f t="shared" si="257"/>
        <v>-99</v>
      </c>
      <c r="AM1488" s="5">
        <f t="shared" si="261"/>
        <v>38.5</v>
      </c>
      <c r="AN1488" s="5">
        <f t="shared" si="262"/>
        <v>0</v>
      </c>
      <c r="AO1488" s="30">
        <f t="shared" si="263"/>
        <v>0</v>
      </c>
      <c r="AP1488" s="30">
        <f t="shared" si="258"/>
        <v>0</v>
      </c>
      <c r="AQ1488" t="str">
        <f t="shared" si="259"/>
        <v>2002 - 2005</v>
      </c>
      <c r="AR1488" s="2">
        <f t="shared" si="260"/>
        <v>2002</v>
      </c>
      <c r="AS1488" s="2">
        <f t="shared" si="264"/>
        <v>-99</v>
      </c>
      <c r="AT1488" s="31" t="s">
        <v>50</v>
      </c>
      <c r="AU1488" s="31" t="s">
        <v>50</v>
      </c>
      <c r="AV1488" s="31" t="s">
        <v>60</v>
      </c>
      <c r="AW1488" s="31" t="s">
        <v>50</v>
      </c>
      <c r="AX1488" s="31" t="s">
        <v>50</v>
      </c>
      <c r="AY1488" s="31" t="s">
        <v>50</v>
      </c>
      <c r="AZ1488" s="31" t="s">
        <v>50</v>
      </c>
      <c r="BA1488" s="31" t="s">
        <v>50</v>
      </c>
      <c r="BB1488" s="31" t="s">
        <v>50</v>
      </c>
      <c r="BC1488" s="31" t="s">
        <v>50</v>
      </c>
      <c r="BD1488" s="31" t="s">
        <v>50</v>
      </c>
      <c r="BE1488" s="31" t="s">
        <v>50</v>
      </c>
      <c r="BF1488" s="31" t="s">
        <v>50</v>
      </c>
    </row>
    <row r="1489" spans="1:58" ht="45" x14ac:dyDescent="0.25">
      <c r="A1489" s="31" t="s">
        <v>3254</v>
      </c>
      <c r="B1489" s="31" t="s">
        <v>49</v>
      </c>
      <c r="C1489" s="32">
        <v>11</v>
      </c>
      <c r="D1489" s="31" t="s">
        <v>53</v>
      </c>
      <c r="E1489" s="31" t="s">
        <v>70</v>
      </c>
      <c r="F1489" s="31" t="s">
        <v>71</v>
      </c>
      <c r="G1489" s="31" t="s">
        <v>50</v>
      </c>
      <c r="H1489" s="31" t="s">
        <v>50</v>
      </c>
      <c r="I1489" s="31" t="s">
        <v>53</v>
      </c>
      <c r="J1489" s="31" t="s">
        <v>54</v>
      </c>
      <c r="K1489" s="31" t="s">
        <v>54</v>
      </c>
      <c r="L1489" s="31" t="s">
        <v>55</v>
      </c>
      <c r="M1489" s="31" t="s">
        <v>72</v>
      </c>
      <c r="N1489" s="31" t="s">
        <v>50</v>
      </c>
      <c r="O1489" s="31" t="s">
        <v>57</v>
      </c>
      <c r="P1489" s="31" t="s">
        <v>50</v>
      </c>
      <c r="Q1489" s="31" t="s">
        <v>359</v>
      </c>
      <c r="R1489" s="31" t="s">
        <v>74</v>
      </c>
      <c r="S1489" s="31" t="s">
        <v>59</v>
      </c>
      <c r="T1489" s="31" t="s">
        <v>60</v>
      </c>
      <c r="U1489" s="31" t="s">
        <v>60</v>
      </c>
      <c r="V1489" s="31" t="s">
        <v>60</v>
      </c>
      <c r="W1489" s="31" t="s">
        <v>50</v>
      </c>
      <c r="X1489" s="31" t="s">
        <v>50</v>
      </c>
      <c r="Y1489" s="31" t="s">
        <v>50</v>
      </c>
      <c r="Z1489" s="31" t="s">
        <v>62</v>
      </c>
      <c r="AA1489" s="31" t="s">
        <v>50</v>
      </c>
      <c r="AB1489" s="31" t="s">
        <v>50</v>
      </c>
      <c r="AC1489" s="31" t="s">
        <v>87</v>
      </c>
      <c r="AD1489" s="31" t="s">
        <v>72</v>
      </c>
      <c r="AE1489" s="2">
        <f t="shared" si="254"/>
        <v>24</v>
      </c>
      <c r="AF1489" s="31" t="s">
        <v>51</v>
      </c>
      <c r="AG1489" s="31" t="s">
        <v>129</v>
      </c>
      <c r="AH1489" s="31" t="s">
        <v>152</v>
      </c>
      <c r="AI1489" s="31" t="s">
        <v>12589</v>
      </c>
      <c r="AJ1489" s="31">
        <f t="shared" si="255"/>
        <v>0</v>
      </c>
      <c r="AK1489" s="34">
        <f t="shared" si="256"/>
        <v>-99</v>
      </c>
      <c r="AL1489" s="30">
        <f t="shared" si="257"/>
        <v>-99</v>
      </c>
      <c r="AM1489" s="5">
        <f t="shared" si="261"/>
        <v>64.62</v>
      </c>
      <c r="AN1489" s="5">
        <f t="shared" si="262"/>
        <v>0</v>
      </c>
      <c r="AO1489" s="30">
        <f t="shared" si="263"/>
        <v>0</v>
      </c>
      <c r="AP1489" s="30">
        <f t="shared" si="258"/>
        <v>0</v>
      </c>
      <c r="AQ1489" t="str">
        <f t="shared" si="259"/>
        <v>1978 - 1992</v>
      </c>
      <c r="AR1489" s="2">
        <f t="shared" si="260"/>
        <v>1980</v>
      </c>
      <c r="AS1489" s="2">
        <f t="shared" si="264"/>
        <v>-99</v>
      </c>
      <c r="AT1489" s="31" t="s">
        <v>50</v>
      </c>
      <c r="AU1489" s="31" t="s">
        <v>50</v>
      </c>
      <c r="AV1489" s="31" t="s">
        <v>141</v>
      </c>
      <c r="AW1489" s="31" t="s">
        <v>86</v>
      </c>
      <c r="AX1489" s="31" t="s">
        <v>50</v>
      </c>
      <c r="AY1489" s="31" t="s">
        <v>50</v>
      </c>
      <c r="AZ1489" s="31" t="s">
        <v>152</v>
      </c>
      <c r="BA1489" s="31" t="s">
        <v>12589</v>
      </c>
      <c r="BB1489" s="31" t="s">
        <v>50</v>
      </c>
      <c r="BC1489" s="31" t="s">
        <v>50</v>
      </c>
      <c r="BD1489" s="31" t="s">
        <v>50</v>
      </c>
      <c r="BE1489" s="31" t="s">
        <v>50</v>
      </c>
      <c r="BF1489" s="31" t="s">
        <v>50</v>
      </c>
    </row>
    <row r="1490" spans="1:58" ht="45" x14ac:dyDescent="0.25">
      <c r="A1490" s="31" t="s">
        <v>3254</v>
      </c>
      <c r="B1490" s="31" t="s">
        <v>49</v>
      </c>
      <c r="C1490" s="32">
        <v>32</v>
      </c>
      <c r="D1490" s="31" t="s">
        <v>97</v>
      </c>
      <c r="E1490" s="31" t="s">
        <v>70</v>
      </c>
      <c r="F1490" s="31" t="s">
        <v>71</v>
      </c>
      <c r="G1490" s="31" t="s">
        <v>50</v>
      </c>
      <c r="H1490" s="31" t="s">
        <v>50</v>
      </c>
      <c r="I1490" s="31" t="s">
        <v>97</v>
      </c>
      <c r="J1490" s="31" t="s">
        <v>54</v>
      </c>
      <c r="K1490" s="31" t="s">
        <v>54</v>
      </c>
      <c r="L1490" s="31" t="s">
        <v>55</v>
      </c>
      <c r="M1490" s="31" t="s">
        <v>72</v>
      </c>
      <c r="N1490" s="31" t="s">
        <v>50</v>
      </c>
      <c r="O1490" s="31" t="s">
        <v>66</v>
      </c>
      <c r="P1490" s="31" t="s">
        <v>50</v>
      </c>
      <c r="Q1490" s="31" t="s">
        <v>12590</v>
      </c>
      <c r="R1490" s="31" t="s">
        <v>74</v>
      </c>
      <c r="S1490" s="31" t="s">
        <v>59</v>
      </c>
      <c r="T1490" s="31" t="s">
        <v>60</v>
      </c>
      <c r="U1490" s="31" t="s">
        <v>60</v>
      </c>
      <c r="V1490" s="31" t="s">
        <v>60</v>
      </c>
      <c r="W1490" s="31" t="s">
        <v>50</v>
      </c>
      <c r="X1490" s="31" t="s">
        <v>50</v>
      </c>
      <c r="Y1490" s="31" t="s">
        <v>50</v>
      </c>
      <c r="Z1490" s="31" t="s">
        <v>62</v>
      </c>
      <c r="AA1490" s="31" t="s">
        <v>50</v>
      </c>
      <c r="AB1490" s="31" t="s">
        <v>50</v>
      </c>
      <c r="AC1490" s="31" t="s">
        <v>87</v>
      </c>
      <c r="AD1490" s="31" t="s">
        <v>72</v>
      </c>
      <c r="AE1490" s="2">
        <f t="shared" si="254"/>
        <v>24</v>
      </c>
      <c r="AF1490" s="31" t="s">
        <v>51</v>
      </c>
      <c r="AG1490" s="31" t="s">
        <v>129</v>
      </c>
      <c r="AH1490" s="31" t="s">
        <v>372</v>
      </c>
      <c r="AI1490" s="31" t="s">
        <v>12591</v>
      </c>
      <c r="AJ1490" s="31">
        <f t="shared" si="255"/>
        <v>0</v>
      </c>
      <c r="AK1490" s="34">
        <f t="shared" si="256"/>
        <v>-99</v>
      </c>
      <c r="AL1490" s="30">
        <f t="shared" si="257"/>
        <v>-99</v>
      </c>
      <c r="AM1490" s="5">
        <f t="shared" si="261"/>
        <v>64.62</v>
      </c>
      <c r="AN1490" s="5">
        <f t="shared" si="262"/>
        <v>0</v>
      </c>
      <c r="AO1490" s="30">
        <f t="shared" si="263"/>
        <v>0</v>
      </c>
      <c r="AP1490" s="30">
        <f t="shared" si="258"/>
        <v>0</v>
      </c>
      <c r="AQ1490" t="str">
        <f t="shared" si="259"/>
        <v>1978 - 1992</v>
      </c>
      <c r="AR1490" s="2">
        <f t="shared" si="260"/>
        <v>1980</v>
      </c>
      <c r="AS1490" s="2">
        <f t="shared" si="264"/>
        <v>-99</v>
      </c>
      <c r="AT1490" s="31" t="s">
        <v>50</v>
      </c>
      <c r="AU1490" s="31" t="s">
        <v>50</v>
      </c>
      <c r="AV1490" s="31" t="s">
        <v>141</v>
      </c>
      <c r="AW1490" s="31" t="s">
        <v>86</v>
      </c>
      <c r="AX1490" s="31" t="s">
        <v>50</v>
      </c>
      <c r="AY1490" s="31" t="s">
        <v>50</v>
      </c>
      <c r="AZ1490" s="31" t="s">
        <v>372</v>
      </c>
      <c r="BA1490" s="31" t="s">
        <v>12591</v>
      </c>
      <c r="BB1490" s="31" t="s">
        <v>50</v>
      </c>
      <c r="BC1490" s="31" t="s">
        <v>50</v>
      </c>
      <c r="BD1490" s="31" t="s">
        <v>50</v>
      </c>
      <c r="BE1490" s="31" t="s">
        <v>50</v>
      </c>
      <c r="BF1490" s="31" t="s">
        <v>50</v>
      </c>
    </row>
    <row r="1491" spans="1:58" ht="45" x14ac:dyDescent="0.25">
      <c r="A1491" s="31" t="s">
        <v>3254</v>
      </c>
      <c r="B1491" s="31" t="s">
        <v>49</v>
      </c>
      <c r="C1491" s="32">
        <v>33</v>
      </c>
      <c r="D1491" s="31" t="s">
        <v>97</v>
      </c>
      <c r="E1491" s="31" t="s">
        <v>70</v>
      </c>
      <c r="F1491" s="31" t="s">
        <v>71</v>
      </c>
      <c r="G1491" s="31" t="s">
        <v>50</v>
      </c>
      <c r="H1491" s="31" t="s">
        <v>50</v>
      </c>
      <c r="I1491" s="31" t="s">
        <v>97</v>
      </c>
      <c r="J1491" s="31" t="s">
        <v>54</v>
      </c>
      <c r="K1491" s="31" t="s">
        <v>54</v>
      </c>
      <c r="L1491" s="31" t="s">
        <v>55</v>
      </c>
      <c r="M1491" s="31" t="s">
        <v>72</v>
      </c>
      <c r="N1491" s="31" t="s">
        <v>50</v>
      </c>
      <c r="O1491" s="31" t="s">
        <v>66</v>
      </c>
      <c r="P1491" s="31" t="s">
        <v>50</v>
      </c>
      <c r="Q1491" s="31" t="s">
        <v>12590</v>
      </c>
      <c r="R1491" s="31" t="s">
        <v>74</v>
      </c>
      <c r="S1491" s="31" t="s">
        <v>59</v>
      </c>
      <c r="T1491" s="31" t="s">
        <v>60</v>
      </c>
      <c r="U1491" s="31" t="s">
        <v>60</v>
      </c>
      <c r="V1491" s="31" t="s">
        <v>60</v>
      </c>
      <c r="W1491" s="31" t="s">
        <v>50</v>
      </c>
      <c r="X1491" s="31" t="s">
        <v>50</v>
      </c>
      <c r="Y1491" s="31" t="s">
        <v>50</v>
      </c>
      <c r="Z1491" s="31" t="s">
        <v>62</v>
      </c>
      <c r="AA1491" s="31" t="s">
        <v>50</v>
      </c>
      <c r="AB1491" s="31" t="s">
        <v>50</v>
      </c>
      <c r="AC1491" s="31" t="s">
        <v>87</v>
      </c>
      <c r="AD1491" s="31" t="s">
        <v>72</v>
      </c>
      <c r="AE1491" s="2">
        <f t="shared" si="254"/>
        <v>24</v>
      </c>
      <c r="AF1491" s="31" t="s">
        <v>51</v>
      </c>
      <c r="AG1491" s="31" t="s">
        <v>129</v>
      </c>
      <c r="AH1491" s="31" t="s">
        <v>50</v>
      </c>
      <c r="AI1491" s="31" t="s">
        <v>12592</v>
      </c>
      <c r="AJ1491" s="31">
        <f t="shared" si="255"/>
        <v>0</v>
      </c>
      <c r="AK1491" s="34">
        <f t="shared" si="256"/>
        <v>-99</v>
      </c>
      <c r="AL1491" s="30">
        <f t="shared" si="257"/>
        <v>-99</v>
      </c>
      <c r="AM1491" s="5">
        <f t="shared" si="261"/>
        <v>64.62</v>
      </c>
      <c r="AN1491" s="5">
        <f t="shared" si="262"/>
        <v>0</v>
      </c>
      <c r="AO1491" s="30">
        <f t="shared" si="263"/>
        <v>0</v>
      </c>
      <c r="AP1491" s="30">
        <f t="shared" si="258"/>
        <v>0</v>
      </c>
      <c r="AQ1491" t="str">
        <f t="shared" si="259"/>
        <v>1978 - 1992</v>
      </c>
      <c r="AR1491" s="2">
        <f t="shared" si="260"/>
        <v>1980</v>
      </c>
      <c r="AS1491" s="2">
        <f t="shared" si="264"/>
        <v>-99</v>
      </c>
      <c r="AT1491" s="31" t="s">
        <v>50</v>
      </c>
      <c r="AU1491" s="31" t="s">
        <v>50</v>
      </c>
      <c r="AV1491" s="31" t="s">
        <v>141</v>
      </c>
      <c r="AW1491" s="31" t="s">
        <v>86</v>
      </c>
      <c r="AX1491" s="31" t="s">
        <v>50</v>
      </c>
      <c r="AY1491" s="31" t="s">
        <v>50</v>
      </c>
      <c r="AZ1491" s="31" t="s">
        <v>50</v>
      </c>
      <c r="BA1491" s="31" t="s">
        <v>12592</v>
      </c>
      <c r="BB1491" s="31" t="s">
        <v>50</v>
      </c>
      <c r="BC1491" s="31" t="s">
        <v>50</v>
      </c>
      <c r="BD1491" s="31" t="s">
        <v>50</v>
      </c>
      <c r="BE1491" s="31" t="s">
        <v>50</v>
      </c>
      <c r="BF1491" s="31" t="s">
        <v>50</v>
      </c>
    </row>
    <row r="1492" spans="1:58" ht="45" x14ac:dyDescent="0.25">
      <c r="A1492" s="31" t="s">
        <v>3254</v>
      </c>
      <c r="B1492" s="31" t="s">
        <v>49</v>
      </c>
      <c r="C1492" s="32">
        <v>34</v>
      </c>
      <c r="D1492" s="31" t="s">
        <v>97</v>
      </c>
      <c r="E1492" s="31" t="s">
        <v>70</v>
      </c>
      <c r="F1492" s="31" t="s">
        <v>71</v>
      </c>
      <c r="G1492" s="31" t="s">
        <v>50</v>
      </c>
      <c r="H1492" s="31" t="s">
        <v>50</v>
      </c>
      <c r="I1492" s="31" t="s">
        <v>97</v>
      </c>
      <c r="J1492" s="31" t="s">
        <v>54</v>
      </c>
      <c r="K1492" s="31" t="s">
        <v>54</v>
      </c>
      <c r="L1492" s="31" t="s">
        <v>55</v>
      </c>
      <c r="M1492" s="31" t="s">
        <v>52</v>
      </c>
      <c r="N1492" s="31" t="s">
        <v>50</v>
      </c>
      <c r="O1492" s="31" t="s">
        <v>57</v>
      </c>
      <c r="P1492" s="31" t="s">
        <v>50</v>
      </c>
      <c r="Q1492" s="31" t="s">
        <v>12590</v>
      </c>
      <c r="R1492" s="31" t="s">
        <v>74</v>
      </c>
      <c r="S1492" s="31" t="s">
        <v>59</v>
      </c>
      <c r="T1492" s="31" t="s">
        <v>60</v>
      </c>
      <c r="U1492" s="31" t="s">
        <v>60</v>
      </c>
      <c r="V1492" s="31" t="s">
        <v>60</v>
      </c>
      <c r="W1492" s="31" t="s">
        <v>50</v>
      </c>
      <c r="X1492" s="31" t="s">
        <v>50</v>
      </c>
      <c r="Y1492" s="31" t="s">
        <v>50</v>
      </c>
      <c r="Z1492" s="31" t="s">
        <v>62</v>
      </c>
      <c r="AA1492" s="31" t="s">
        <v>50</v>
      </c>
      <c r="AB1492" s="31" t="s">
        <v>50</v>
      </c>
      <c r="AC1492" s="31" t="s">
        <v>87</v>
      </c>
      <c r="AD1492" s="31" t="s">
        <v>72</v>
      </c>
      <c r="AE1492" s="2">
        <f t="shared" si="254"/>
        <v>24</v>
      </c>
      <c r="AF1492" s="31" t="s">
        <v>51</v>
      </c>
      <c r="AG1492" s="31" t="s">
        <v>129</v>
      </c>
      <c r="AH1492" s="31" t="s">
        <v>231</v>
      </c>
      <c r="AI1492" s="31" t="s">
        <v>12593</v>
      </c>
      <c r="AJ1492" s="31">
        <f t="shared" si="255"/>
        <v>0</v>
      </c>
      <c r="AK1492" s="34">
        <f t="shared" si="256"/>
        <v>-99</v>
      </c>
      <c r="AL1492" s="30">
        <f t="shared" si="257"/>
        <v>-99</v>
      </c>
      <c r="AM1492" s="5">
        <f t="shared" si="261"/>
        <v>64.62</v>
      </c>
      <c r="AN1492" s="5">
        <f t="shared" si="262"/>
        <v>0</v>
      </c>
      <c r="AO1492" s="30">
        <f t="shared" si="263"/>
        <v>0</v>
      </c>
      <c r="AP1492" s="30">
        <f t="shared" si="258"/>
        <v>0</v>
      </c>
      <c r="AQ1492" t="str">
        <f t="shared" si="259"/>
        <v>1978 - 1992</v>
      </c>
      <c r="AR1492" s="2">
        <f t="shared" si="260"/>
        <v>1980</v>
      </c>
      <c r="AS1492" s="2">
        <f t="shared" si="264"/>
        <v>-99</v>
      </c>
      <c r="AT1492" s="31" t="s">
        <v>50</v>
      </c>
      <c r="AU1492" s="31" t="s">
        <v>50</v>
      </c>
      <c r="AV1492" s="31" t="s">
        <v>141</v>
      </c>
      <c r="AW1492" s="31" t="s">
        <v>86</v>
      </c>
      <c r="AX1492" s="31" t="s">
        <v>50</v>
      </c>
      <c r="AY1492" s="31" t="s">
        <v>50</v>
      </c>
      <c r="AZ1492" s="31" t="s">
        <v>231</v>
      </c>
      <c r="BA1492" s="31" t="s">
        <v>12593</v>
      </c>
      <c r="BB1492" s="31" t="s">
        <v>50</v>
      </c>
      <c r="BC1492" s="31" t="s">
        <v>50</v>
      </c>
      <c r="BD1492" s="31" t="s">
        <v>50</v>
      </c>
      <c r="BE1492" s="31" t="s">
        <v>50</v>
      </c>
      <c r="BF1492" s="31" t="s">
        <v>50</v>
      </c>
    </row>
    <row r="1493" spans="1:58" ht="45" x14ac:dyDescent="0.25">
      <c r="A1493" s="31" t="s">
        <v>3254</v>
      </c>
      <c r="B1493" s="31" t="s">
        <v>49</v>
      </c>
      <c r="C1493" s="32">
        <v>35</v>
      </c>
      <c r="D1493" s="31" t="s">
        <v>97</v>
      </c>
      <c r="E1493" s="31" t="s">
        <v>70</v>
      </c>
      <c r="F1493" s="31" t="s">
        <v>71</v>
      </c>
      <c r="G1493" s="31" t="s">
        <v>50</v>
      </c>
      <c r="H1493" s="31" t="s">
        <v>50</v>
      </c>
      <c r="I1493" s="31" t="s">
        <v>97</v>
      </c>
      <c r="J1493" s="31" t="s">
        <v>54</v>
      </c>
      <c r="K1493" s="31" t="s">
        <v>54</v>
      </c>
      <c r="L1493" s="31" t="s">
        <v>55</v>
      </c>
      <c r="M1493" s="31" t="s">
        <v>51</v>
      </c>
      <c r="N1493" s="31" t="s">
        <v>50</v>
      </c>
      <c r="O1493" s="31" t="s">
        <v>57</v>
      </c>
      <c r="P1493" s="31" t="s">
        <v>73</v>
      </c>
      <c r="Q1493" s="31" t="s">
        <v>50</v>
      </c>
      <c r="R1493" s="31" t="s">
        <v>74</v>
      </c>
      <c r="S1493" s="31" t="s">
        <v>59</v>
      </c>
      <c r="T1493" s="31" t="s">
        <v>60</v>
      </c>
      <c r="U1493" s="31" t="s">
        <v>60</v>
      </c>
      <c r="V1493" s="31" t="s">
        <v>60</v>
      </c>
      <c r="W1493" s="31" t="s">
        <v>50</v>
      </c>
      <c r="X1493" s="31" t="s">
        <v>50</v>
      </c>
      <c r="Y1493" s="31" t="s">
        <v>50</v>
      </c>
      <c r="Z1493" s="31" t="s">
        <v>62</v>
      </c>
      <c r="AA1493" s="31" t="s">
        <v>50</v>
      </c>
      <c r="AB1493" s="31" t="s">
        <v>50</v>
      </c>
      <c r="AC1493" s="31" t="s">
        <v>12594</v>
      </c>
      <c r="AD1493" s="31" t="s">
        <v>72</v>
      </c>
      <c r="AE1493" s="2">
        <f t="shared" si="254"/>
        <v>24</v>
      </c>
      <c r="AF1493" s="31" t="s">
        <v>51</v>
      </c>
      <c r="AG1493" s="31" t="s">
        <v>129</v>
      </c>
      <c r="AH1493" s="31" t="s">
        <v>372</v>
      </c>
      <c r="AI1493" s="31" t="s">
        <v>12592</v>
      </c>
      <c r="AJ1493" s="31">
        <f t="shared" si="255"/>
        <v>0</v>
      </c>
      <c r="AK1493" s="34">
        <f t="shared" si="256"/>
        <v>-99</v>
      </c>
      <c r="AL1493" s="30">
        <f t="shared" si="257"/>
        <v>-99</v>
      </c>
      <c r="AM1493" s="5">
        <f t="shared" si="261"/>
        <v>64.62</v>
      </c>
      <c r="AN1493" s="5">
        <f t="shared" si="262"/>
        <v>0</v>
      </c>
      <c r="AO1493" s="30">
        <f t="shared" si="263"/>
        <v>0</v>
      </c>
      <c r="AP1493" s="30">
        <f t="shared" si="258"/>
        <v>0</v>
      </c>
      <c r="AQ1493" t="str">
        <f t="shared" si="259"/>
        <v>1978 - 1992</v>
      </c>
      <c r="AR1493" s="2">
        <f t="shared" si="260"/>
        <v>1980</v>
      </c>
      <c r="AS1493" s="2">
        <f t="shared" si="264"/>
        <v>-99</v>
      </c>
      <c r="AT1493" s="31" t="s">
        <v>50</v>
      </c>
      <c r="AU1493" s="31" t="s">
        <v>50</v>
      </c>
      <c r="AV1493" s="31" t="s">
        <v>141</v>
      </c>
      <c r="AW1493" s="31" t="s">
        <v>86</v>
      </c>
      <c r="AX1493" s="31" t="s">
        <v>50</v>
      </c>
      <c r="AY1493" s="31" t="s">
        <v>50</v>
      </c>
      <c r="AZ1493" s="31" t="s">
        <v>372</v>
      </c>
      <c r="BA1493" s="31" t="s">
        <v>12592</v>
      </c>
      <c r="BB1493" s="31" t="s">
        <v>50</v>
      </c>
      <c r="BC1493" s="31" t="s">
        <v>50</v>
      </c>
      <c r="BD1493" s="31" t="s">
        <v>50</v>
      </c>
      <c r="BE1493" s="31" t="s">
        <v>50</v>
      </c>
      <c r="BF1493" s="31" t="s">
        <v>50</v>
      </c>
    </row>
    <row r="1494" spans="1:58" ht="45" x14ac:dyDescent="0.25">
      <c r="A1494" s="31" t="s">
        <v>433</v>
      </c>
      <c r="B1494" s="31" t="s">
        <v>49</v>
      </c>
      <c r="C1494" s="32">
        <v>6</v>
      </c>
      <c r="D1494" s="31" t="s">
        <v>50</v>
      </c>
      <c r="E1494" s="31" t="s">
        <v>70</v>
      </c>
      <c r="F1494" s="31" t="s">
        <v>50</v>
      </c>
      <c r="G1494" s="31" t="s">
        <v>50</v>
      </c>
      <c r="H1494" s="31" t="s">
        <v>50</v>
      </c>
      <c r="I1494" s="31" t="s">
        <v>53</v>
      </c>
      <c r="J1494" s="31" t="s">
        <v>54</v>
      </c>
      <c r="K1494" s="31" t="s">
        <v>54</v>
      </c>
      <c r="L1494" s="31" t="s">
        <v>128</v>
      </c>
      <c r="M1494" s="31" t="s">
        <v>72</v>
      </c>
      <c r="N1494" s="31" t="s">
        <v>50</v>
      </c>
      <c r="O1494" s="31" t="s">
        <v>57</v>
      </c>
      <c r="P1494" s="31" t="s">
        <v>50</v>
      </c>
      <c r="Q1494" s="31" t="s">
        <v>50</v>
      </c>
      <c r="R1494" s="31" t="s">
        <v>74</v>
      </c>
      <c r="S1494" s="31" t="s">
        <v>59</v>
      </c>
      <c r="T1494" s="31" t="s">
        <v>60</v>
      </c>
      <c r="U1494" s="31" t="s">
        <v>60</v>
      </c>
      <c r="V1494" s="31" t="s">
        <v>60</v>
      </c>
      <c r="W1494" s="31" t="s">
        <v>50</v>
      </c>
      <c r="X1494" s="31" t="s">
        <v>50</v>
      </c>
      <c r="Y1494" s="31" t="s">
        <v>50</v>
      </c>
      <c r="Z1494" s="31" t="s">
        <v>62</v>
      </c>
      <c r="AA1494" s="31" t="s">
        <v>50</v>
      </c>
      <c r="AB1494" s="31" t="s">
        <v>50</v>
      </c>
      <c r="AC1494" s="31" t="s">
        <v>50</v>
      </c>
      <c r="AD1494" s="31" t="s">
        <v>72</v>
      </c>
      <c r="AE1494" s="2">
        <f t="shared" si="254"/>
        <v>24</v>
      </c>
      <c r="AF1494" s="31" t="s">
        <v>51</v>
      </c>
      <c r="AG1494" s="31" t="s">
        <v>129</v>
      </c>
      <c r="AH1494" s="31" t="s">
        <v>144</v>
      </c>
      <c r="AI1494" s="31" t="s">
        <v>12595</v>
      </c>
      <c r="AJ1494" s="31">
        <f t="shared" si="255"/>
        <v>0</v>
      </c>
      <c r="AK1494" s="34">
        <f t="shared" si="256"/>
        <v>-99</v>
      </c>
      <c r="AL1494" s="30">
        <f t="shared" si="257"/>
        <v>-99</v>
      </c>
      <c r="AM1494" s="5">
        <f t="shared" si="261"/>
        <v>91.68</v>
      </c>
      <c r="AN1494" s="5">
        <f t="shared" si="262"/>
        <v>0</v>
      </c>
      <c r="AO1494" s="30">
        <f t="shared" si="263"/>
        <v>0</v>
      </c>
      <c r="AP1494" s="30">
        <f t="shared" si="258"/>
        <v>0</v>
      </c>
      <c r="AQ1494" t="str">
        <f t="shared" si="259"/>
        <v>Before 1978</v>
      </c>
      <c r="AR1494" s="2">
        <f t="shared" si="260"/>
        <v>1973</v>
      </c>
      <c r="AS1494" s="2">
        <f t="shared" si="264"/>
        <v>-99</v>
      </c>
      <c r="AT1494" s="31" t="s">
        <v>50</v>
      </c>
      <c r="AU1494" s="31" t="s">
        <v>50</v>
      </c>
      <c r="AV1494" s="31" t="s">
        <v>60</v>
      </c>
      <c r="AW1494" s="31" t="s">
        <v>50</v>
      </c>
      <c r="AX1494" s="31" t="s">
        <v>50</v>
      </c>
      <c r="AY1494" s="31" t="s">
        <v>50</v>
      </c>
      <c r="AZ1494" s="31" t="s">
        <v>50</v>
      </c>
      <c r="BA1494" s="31" t="s">
        <v>50</v>
      </c>
      <c r="BB1494" s="31" t="s">
        <v>50</v>
      </c>
      <c r="BC1494" s="31" t="s">
        <v>50</v>
      </c>
      <c r="BD1494" s="31" t="s">
        <v>50</v>
      </c>
      <c r="BE1494" s="31" t="s">
        <v>50</v>
      </c>
      <c r="BF1494" s="31" t="s">
        <v>50</v>
      </c>
    </row>
    <row r="1495" spans="1:58" ht="45" x14ac:dyDescent="0.25">
      <c r="A1495" s="31" t="s">
        <v>461</v>
      </c>
      <c r="B1495" s="31" t="s">
        <v>49</v>
      </c>
      <c r="C1495" s="32">
        <v>10</v>
      </c>
      <c r="D1495" s="31" t="s">
        <v>50</v>
      </c>
      <c r="E1495" s="31" t="s">
        <v>51</v>
      </c>
      <c r="F1495" s="31" t="s">
        <v>52</v>
      </c>
      <c r="G1495" s="31" t="s">
        <v>50</v>
      </c>
      <c r="H1495" s="31" t="s">
        <v>50</v>
      </c>
      <c r="I1495" s="31" t="s">
        <v>53</v>
      </c>
      <c r="J1495" s="31" t="s">
        <v>54</v>
      </c>
      <c r="K1495" s="31" t="s">
        <v>54</v>
      </c>
      <c r="L1495" s="31" t="s">
        <v>55</v>
      </c>
      <c r="M1495" s="31" t="s">
        <v>72</v>
      </c>
      <c r="N1495" s="31" t="s">
        <v>56</v>
      </c>
      <c r="O1495" s="31" t="s">
        <v>60</v>
      </c>
      <c r="P1495" s="31" t="s">
        <v>50</v>
      </c>
      <c r="Q1495" s="31" t="s">
        <v>73</v>
      </c>
      <c r="R1495" s="31" t="s">
        <v>74</v>
      </c>
      <c r="S1495" s="31" t="s">
        <v>59</v>
      </c>
      <c r="T1495" s="31" t="s">
        <v>60</v>
      </c>
      <c r="U1495" s="31" t="s">
        <v>60</v>
      </c>
      <c r="V1495" s="31" t="s">
        <v>60</v>
      </c>
      <c r="W1495" s="31" t="s">
        <v>50</v>
      </c>
      <c r="X1495" s="31" t="s">
        <v>366</v>
      </c>
      <c r="Y1495" s="31" t="s">
        <v>50</v>
      </c>
      <c r="Z1495" s="31" t="s">
        <v>62</v>
      </c>
      <c r="AA1495" s="31" t="s">
        <v>50</v>
      </c>
      <c r="AB1495" s="31" t="s">
        <v>50</v>
      </c>
      <c r="AC1495" s="31" t="s">
        <v>87</v>
      </c>
      <c r="AD1495" s="31" t="s">
        <v>72</v>
      </c>
      <c r="AE1495" s="2">
        <f t="shared" si="254"/>
        <v>24</v>
      </c>
      <c r="AF1495" s="31" t="s">
        <v>567</v>
      </c>
      <c r="AG1495" s="31" t="s">
        <v>76</v>
      </c>
      <c r="AH1495" s="31" t="s">
        <v>77</v>
      </c>
      <c r="AI1495" s="31" t="s">
        <v>845</v>
      </c>
      <c r="AJ1495" s="31">
        <f t="shared" si="255"/>
        <v>0</v>
      </c>
      <c r="AK1495" s="34">
        <f t="shared" si="256"/>
        <v>-99</v>
      </c>
      <c r="AL1495" s="30">
        <f t="shared" si="257"/>
        <v>-99</v>
      </c>
      <c r="AM1495" s="5">
        <f t="shared" si="261"/>
        <v>43.34</v>
      </c>
      <c r="AN1495" s="5">
        <f t="shared" si="262"/>
        <v>0</v>
      </c>
      <c r="AO1495" s="30">
        <f t="shared" si="263"/>
        <v>0</v>
      </c>
      <c r="AP1495" s="30">
        <f t="shared" si="258"/>
        <v>0</v>
      </c>
      <c r="AQ1495" t="str">
        <f t="shared" si="259"/>
        <v>Before 1978</v>
      </c>
      <c r="AR1495" s="2">
        <f t="shared" si="260"/>
        <v>1960</v>
      </c>
      <c r="AS1495" s="2">
        <f t="shared" si="264"/>
        <v>-99</v>
      </c>
      <c r="AT1495" s="31" t="s">
        <v>50</v>
      </c>
      <c r="AU1495" s="31" t="s">
        <v>50</v>
      </c>
      <c r="AV1495" s="31" t="s">
        <v>66</v>
      </c>
      <c r="AW1495" s="31" t="s">
        <v>57</v>
      </c>
      <c r="AX1495" s="31" t="s">
        <v>81</v>
      </c>
      <c r="AY1495" s="31" t="s">
        <v>68</v>
      </c>
      <c r="AZ1495" s="31" t="s">
        <v>77</v>
      </c>
      <c r="BA1495" s="31" t="s">
        <v>845</v>
      </c>
      <c r="BB1495" s="31" t="s">
        <v>50</v>
      </c>
      <c r="BC1495" s="31" t="s">
        <v>50</v>
      </c>
      <c r="BD1495" s="31" t="s">
        <v>50</v>
      </c>
      <c r="BE1495" s="31" t="s">
        <v>50</v>
      </c>
      <c r="BF1495" s="31" t="s">
        <v>50</v>
      </c>
    </row>
    <row r="1496" spans="1:58" ht="45" x14ac:dyDescent="0.25">
      <c r="A1496" s="31" t="s">
        <v>1142</v>
      </c>
      <c r="B1496" s="31" t="s">
        <v>49</v>
      </c>
      <c r="C1496" s="32">
        <v>7</v>
      </c>
      <c r="D1496" s="31" t="s">
        <v>50</v>
      </c>
      <c r="E1496" s="31" t="s">
        <v>71</v>
      </c>
      <c r="F1496" s="31" t="s">
        <v>96</v>
      </c>
      <c r="G1496" s="31" t="s">
        <v>194</v>
      </c>
      <c r="H1496" s="31" t="s">
        <v>92</v>
      </c>
      <c r="I1496" s="31" t="s">
        <v>59</v>
      </c>
      <c r="J1496" s="31" t="s">
        <v>54</v>
      </c>
      <c r="K1496" s="31" t="s">
        <v>54</v>
      </c>
      <c r="L1496" s="31" t="s">
        <v>55</v>
      </c>
      <c r="M1496" s="31" t="s">
        <v>72</v>
      </c>
      <c r="N1496" s="31" t="s">
        <v>50</v>
      </c>
      <c r="O1496" s="31" t="s">
        <v>57</v>
      </c>
      <c r="P1496" s="31" t="s">
        <v>143</v>
      </c>
      <c r="Q1496" s="31" t="s">
        <v>50</v>
      </c>
      <c r="R1496" s="31" t="s">
        <v>58</v>
      </c>
      <c r="S1496" s="31" t="s">
        <v>59</v>
      </c>
      <c r="T1496" s="31" t="s">
        <v>60</v>
      </c>
      <c r="U1496" s="31" t="s">
        <v>60</v>
      </c>
      <c r="V1496" s="31" t="s">
        <v>60</v>
      </c>
      <c r="W1496" s="31" t="s">
        <v>50</v>
      </c>
      <c r="X1496" s="31" t="s">
        <v>50</v>
      </c>
      <c r="Y1496" s="31" t="s">
        <v>50</v>
      </c>
      <c r="Z1496" s="31" t="s">
        <v>62</v>
      </c>
      <c r="AA1496" s="31" t="s">
        <v>50</v>
      </c>
      <c r="AB1496" s="31" t="s">
        <v>50</v>
      </c>
      <c r="AC1496" s="31" t="s">
        <v>63</v>
      </c>
      <c r="AD1496" s="31" t="s">
        <v>72</v>
      </c>
      <c r="AE1496" s="2">
        <f t="shared" si="254"/>
        <v>24</v>
      </c>
      <c r="AF1496" s="31" t="s">
        <v>51</v>
      </c>
      <c r="AG1496" s="31" t="s">
        <v>129</v>
      </c>
      <c r="AH1496" s="31" t="s">
        <v>152</v>
      </c>
      <c r="AI1496" s="31" t="s">
        <v>12596</v>
      </c>
      <c r="AJ1496" s="31">
        <f t="shared" si="255"/>
        <v>0</v>
      </c>
      <c r="AK1496" s="34">
        <f t="shared" si="256"/>
        <v>-99</v>
      </c>
      <c r="AL1496" s="30">
        <f t="shared" si="257"/>
        <v>-99</v>
      </c>
      <c r="AM1496" s="5">
        <f t="shared" si="261"/>
        <v>199.16</v>
      </c>
      <c r="AN1496" s="5">
        <f t="shared" si="262"/>
        <v>0</v>
      </c>
      <c r="AO1496" s="30">
        <f t="shared" si="263"/>
        <v>0</v>
      </c>
      <c r="AP1496" s="30">
        <f t="shared" si="258"/>
        <v>0</v>
      </c>
      <c r="AQ1496" t="str">
        <f t="shared" si="259"/>
        <v>Before 1978</v>
      </c>
      <c r="AR1496" s="2">
        <f t="shared" si="260"/>
        <v>1965</v>
      </c>
      <c r="AS1496" s="2">
        <f t="shared" si="264"/>
        <v>-99</v>
      </c>
      <c r="AT1496" s="31" t="s">
        <v>50</v>
      </c>
      <c r="AU1496" s="31" t="s">
        <v>50</v>
      </c>
      <c r="AV1496" s="31" t="s">
        <v>141</v>
      </c>
      <c r="AW1496" s="31" t="s">
        <v>86</v>
      </c>
      <c r="AX1496" s="31" t="s">
        <v>50</v>
      </c>
      <c r="AY1496" s="31" t="s">
        <v>50</v>
      </c>
      <c r="AZ1496" s="31" t="s">
        <v>152</v>
      </c>
      <c r="BA1496" s="31" t="s">
        <v>12596</v>
      </c>
      <c r="BB1496" s="31" t="s">
        <v>50</v>
      </c>
      <c r="BC1496" s="31" t="s">
        <v>50</v>
      </c>
      <c r="BD1496" s="31" t="s">
        <v>50</v>
      </c>
      <c r="BE1496" s="31" t="s">
        <v>50</v>
      </c>
      <c r="BF1496" s="31" t="s">
        <v>50</v>
      </c>
    </row>
    <row r="1497" spans="1:58" ht="45" x14ac:dyDescent="0.25">
      <c r="A1497" s="31" t="s">
        <v>1142</v>
      </c>
      <c r="B1497" s="31" t="s">
        <v>49</v>
      </c>
      <c r="C1497" s="32">
        <v>8</v>
      </c>
      <c r="D1497" s="31" t="s">
        <v>50</v>
      </c>
      <c r="E1497" s="31" t="s">
        <v>71</v>
      </c>
      <c r="F1497" s="31" t="s">
        <v>96</v>
      </c>
      <c r="G1497" s="31" t="s">
        <v>194</v>
      </c>
      <c r="H1497" s="31" t="s">
        <v>92</v>
      </c>
      <c r="I1497" s="31" t="s">
        <v>59</v>
      </c>
      <c r="J1497" s="31" t="s">
        <v>54</v>
      </c>
      <c r="K1497" s="31" t="s">
        <v>54</v>
      </c>
      <c r="L1497" s="31" t="s">
        <v>128</v>
      </c>
      <c r="M1497" s="31" t="s">
        <v>72</v>
      </c>
      <c r="N1497" s="31" t="s">
        <v>50</v>
      </c>
      <c r="O1497" s="31" t="s">
        <v>57</v>
      </c>
      <c r="P1497" s="31" t="s">
        <v>50</v>
      </c>
      <c r="Q1497" s="31" t="s">
        <v>50</v>
      </c>
      <c r="R1497" s="31" t="s">
        <v>58</v>
      </c>
      <c r="S1497" s="31" t="s">
        <v>59</v>
      </c>
      <c r="T1497" s="31" t="s">
        <v>60</v>
      </c>
      <c r="U1497" s="31" t="s">
        <v>60</v>
      </c>
      <c r="V1497" s="31" t="s">
        <v>60</v>
      </c>
      <c r="W1497" s="31" t="s">
        <v>50</v>
      </c>
      <c r="X1497" s="31" t="s">
        <v>50</v>
      </c>
      <c r="Y1497" s="31" t="s">
        <v>50</v>
      </c>
      <c r="Z1497" s="31" t="s">
        <v>62</v>
      </c>
      <c r="AA1497" s="31" t="s">
        <v>50</v>
      </c>
      <c r="AB1497" s="31" t="s">
        <v>50</v>
      </c>
      <c r="AC1497" s="31" t="s">
        <v>63</v>
      </c>
      <c r="AD1497" s="31" t="s">
        <v>72</v>
      </c>
      <c r="AE1497" s="2">
        <f t="shared" si="254"/>
        <v>24</v>
      </c>
      <c r="AF1497" s="31" t="s">
        <v>51</v>
      </c>
      <c r="AG1497" s="31" t="s">
        <v>129</v>
      </c>
      <c r="AH1497" s="31" t="s">
        <v>422</v>
      </c>
      <c r="AI1497" s="31" t="s">
        <v>12597</v>
      </c>
      <c r="AJ1497" s="31">
        <f t="shared" si="255"/>
        <v>0</v>
      </c>
      <c r="AK1497" s="34">
        <f t="shared" si="256"/>
        <v>-99</v>
      </c>
      <c r="AL1497" s="30">
        <f t="shared" si="257"/>
        <v>-99</v>
      </c>
      <c r="AM1497" s="5">
        <f t="shared" si="261"/>
        <v>199.16</v>
      </c>
      <c r="AN1497" s="5">
        <f t="shared" si="262"/>
        <v>0</v>
      </c>
      <c r="AO1497" s="30">
        <f t="shared" si="263"/>
        <v>0</v>
      </c>
      <c r="AP1497" s="30">
        <f t="shared" si="258"/>
        <v>0</v>
      </c>
      <c r="AQ1497" t="str">
        <f t="shared" si="259"/>
        <v>Before 1978</v>
      </c>
      <c r="AR1497" s="2">
        <f t="shared" si="260"/>
        <v>1965</v>
      </c>
      <c r="AS1497" s="2">
        <f t="shared" si="264"/>
        <v>-99</v>
      </c>
      <c r="AT1497" s="31" t="s">
        <v>50</v>
      </c>
      <c r="AU1497" s="31" t="s">
        <v>50</v>
      </c>
      <c r="AV1497" s="31" t="s">
        <v>141</v>
      </c>
      <c r="AW1497" s="31" t="s">
        <v>86</v>
      </c>
      <c r="AX1497" s="31" t="s">
        <v>50</v>
      </c>
      <c r="AY1497" s="31" t="s">
        <v>50</v>
      </c>
      <c r="AZ1497" s="31" t="s">
        <v>422</v>
      </c>
      <c r="BA1497" s="31" t="s">
        <v>12597</v>
      </c>
      <c r="BB1497" s="31" t="s">
        <v>50</v>
      </c>
      <c r="BC1497" s="31" t="s">
        <v>50</v>
      </c>
      <c r="BD1497" s="31" t="s">
        <v>50</v>
      </c>
      <c r="BE1497" s="31" t="s">
        <v>50</v>
      </c>
      <c r="BF1497" s="31" t="s">
        <v>50</v>
      </c>
    </row>
    <row r="1498" spans="1:58" ht="45" x14ac:dyDescent="0.25">
      <c r="A1498" s="31" t="s">
        <v>1142</v>
      </c>
      <c r="B1498" s="31" t="s">
        <v>49</v>
      </c>
      <c r="C1498" s="32">
        <v>9</v>
      </c>
      <c r="D1498" s="31" t="s">
        <v>50</v>
      </c>
      <c r="E1498" s="31" t="s">
        <v>71</v>
      </c>
      <c r="F1498" s="31" t="s">
        <v>96</v>
      </c>
      <c r="G1498" s="31" t="s">
        <v>194</v>
      </c>
      <c r="H1498" s="31" t="s">
        <v>92</v>
      </c>
      <c r="I1498" s="31" t="s">
        <v>97</v>
      </c>
      <c r="J1498" s="31" t="s">
        <v>54</v>
      </c>
      <c r="K1498" s="31" t="s">
        <v>54</v>
      </c>
      <c r="L1498" s="31" t="s">
        <v>55</v>
      </c>
      <c r="M1498" s="31" t="s">
        <v>52</v>
      </c>
      <c r="N1498" s="31" t="s">
        <v>50</v>
      </c>
      <c r="O1498" s="31" t="s">
        <v>57</v>
      </c>
      <c r="P1498" s="31" t="s">
        <v>50</v>
      </c>
      <c r="Q1498" s="31" t="s">
        <v>50</v>
      </c>
      <c r="R1498" s="31" t="s">
        <v>58</v>
      </c>
      <c r="S1498" s="31" t="s">
        <v>59</v>
      </c>
      <c r="T1498" s="31" t="s">
        <v>60</v>
      </c>
      <c r="U1498" s="31" t="s">
        <v>60</v>
      </c>
      <c r="V1498" s="31" t="s">
        <v>60</v>
      </c>
      <c r="W1498" s="31" t="s">
        <v>50</v>
      </c>
      <c r="X1498" s="31" t="s">
        <v>50</v>
      </c>
      <c r="Y1498" s="31" t="s">
        <v>50</v>
      </c>
      <c r="Z1498" s="31" t="s">
        <v>62</v>
      </c>
      <c r="AA1498" s="31" t="s">
        <v>50</v>
      </c>
      <c r="AB1498" s="31" t="s">
        <v>50</v>
      </c>
      <c r="AC1498" s="31" t="s">
        <v>87</v>
      </c>
      <c r="AD1498" s="31" t="s">
        <v>72</v>
      </c>
      <c r="AE1498" s="2">
        <f t="shared" si="254"/>
        <v>24</v>
      </c>
      <c r="AF1498" s="31" t="s">
        <v>51</v>
      </c>
      <c r="AG1498" s="31" t="s">
        <v>129</v>
      </c>
      <c r="AH1498" s="31" t="s">
        <v>152</v>
      </c>
      <c r="AI1498" s="31" t="s">
        <v>12598</v>
      </c>
      <c r="AJ1498" s="31">
        <f t="shared" si="255"/>
        <v>0</v>
      </c>
      <c r="AK1498" s="34">
        <f t="shared" si="256"/>
        <v>-99</v>
      </c>
      <c r="AL1498" s="30">
        <f t="shared" si="257"/>
        <v>-99</v>
      </c>
      <c r="AM1498" s="5">
        <f t="shared" si="261"/>
        <v>199.16</v>
      </c>
      <c r="AN1498" s="5">
        <f t="shared" si="262"/>
        <v>0</v>
      </c>
      <c r="AO1498" s="30">
        <f t="shared" si="263"/>
        <v>0</v>
      </c>
      <c r="AP1498" s="30">
        <f t="shared" si="258"/>
        <v>0</v>
      </c>
      <c r="AQ1498" t="str">
        <f t="shared" si="259"/>
        <v>Before 1978</v>
      </c>
      <c r="AR1498" s="2">
        <f t="shared" si="260"/>
        <v>1965</v>
      </c>
      <c r="AS1498" s="2">
        <f t="shared" si="264"/>
        <v>-99</v>
      </c>
      <c r="AT1498" s="31" t="s">
        <v>50</v>
      </c>
      <c r="AU1498" s="31" t="s">
        <v>50</v>
      </c>
      <c r="AV1498" s="31" t="s">
        <v>141</v>
      </c>
      <c r="AW1498" s="31" t="s">
        <v>86</v>
      </c>
      <c r="AX1498" s="31" t="s">
        <v>50</v>
      </c>
      <c r="AY1498" s="31" t="s">
        <v>50</v>
      </c>
      <c r="AZ1498" s="31" t="s">
        <v>152</v>
      </c>
      <c r="BA1498" s="31" t="s">
        <v>12598</v>
      </c>
      <c r="BB1498" s="31" t="s">
        <v>50</v>
      </c>
      <c r="BC1498" s="31" t="s">
        <v>50</v>
      </c>
      <c r="BD1498" s="31" t="s">
        <v>50</v>
      </c>
      <c r="BE1498" s="31" t="s">
        <v>50</v>
      </c>
      <c r="BF1498" s="31" t="s">
        <v>50</v>
      </c>
    </row>
    <row r="1499" spans="1:58" ht="45" x14ac:dyDescent="0.25">
      <c r="A1499" s="31" t="s">
        <v>1142</v>
      </c>
      <c r="B1499" s="31" t="s">
        <v>49</v>
      </c>
      <c r="C1499" s="32">
        <v>10</v>
      </c>
      <c r="D1499" s="31" t="s">
        <v>50</v>
      </c>
      <c r="E1499" s="31" t="s">
        <v>71</v>
      </c>
      <c r="F1499" s="31" t="s">
        <v>96</v>
      </c>
      <c r="G1499" s="31" t="s">
        <v>194</v>
      </c>
      <c r="H1499" s="31" t="s">
        <v>92</v>
      </c>
      <c r="I1499" s="31" t="s">
        <v>97</v>
      </c>
      <c r="J1499" s="31" t="s">
        <v>54</v>
      </c>
      <c r="K1499" s="31" t="s">
        <v>54</v>
      </c>
      <c r="L1499" s="31" t="s">
        <v>128</v>
      </c>
      <c r="M1499" s="31" t="s">
        <v>51</v>
      </c>
      <c r="N1499" s="31" t="s">
        <v>50</v>
      </c>
      <c r="O1499" s="31" t="s">
        <v>57</v>
      </c>
      <c r="P1499" s="31" t="s">
        <v>50</v>
      </c>
      <c r="Q1499" s="31" t="s">
        <v>123</v>
      </c>
      <c r="R1499" s="31" t="s">
        <v>58</v>
      </c>
      <c r="S1499" s="31" t="s">
        <v>59</v>
      </c>
      <c r="T1499" s="31" t="s">
        <v>50</v>
      </c>
      <c r="U1499" s="31" t="s">
        <v>50</v>
      </c>
      <c r="V1499" s="31" t="s">
        <v>60</v>
      </c>
      <c r="W1499" s="31" t="s">
        <v>50</v>
      </c>
      <c r="X1499" s="31" t="s">
        <v>50</v>
      </c>
      <c r="Y1499" s="31" t="s">
        <v>50</v>
      </c>
      <c r="Z1499" s="31" t="s">
        <v>62</v>
      </c>
      <c r="AA1499" s="31" t="s">
        <v>50</v>
      </c>
      <c r="AB1499" s="31" t="s">
        <v>50</v>
      </c>
      <c r="AC1499" s="31" t="s">
        <v>63</v>
      </c>
      <c r="AD1499" s="31" t="s">
        <v>72</v>
      </c>
      <c r="AE1499" s="2">
        <f t="shared" si="254"/>
        <v>24</v>
      </c>
      <c r="AF1499" s="31" t="s">
        <v>51</v>
      </c>
      <c r="AG1499" s="31" t="s">
        <v>129</v>
      </c>
      <c r="AH1499" s="31" t="s">
        <v>379</v>
      </c>
      <c r="AI1499" s="31" t="s">
        <v>1144</v>
      </c>
      <c r="AJ1499" s="31">
        <f t="shared" si="255"/>
        <v>2</v>
      </c>
      <c r="AK1499" s="34">
        <f t="shared" si="256"/>
        <v>5</v>
      </c>
      <c r="AL1499" s="30">
        <f t="shared" si="257"/>
        <v>5</v>
      </c>
      <c r="AM1499" s="5">
        <f t="shared" si="261"/>
        <v>199.16</v>
      </c>
      <c r="AN1499" s="5">
        <f t="shared" si="262"/>
        <v>48</v>
      </c>
      <c r="AO1499" s="30">
        <f t="shared" si="263"/>
        <v>624</v>
      </c>
      <c r="AP1499" s="30">
        <f t="shared" si="258"/>
        <v>624</v>
      </c>
      <c r="AQ1499" t="str">
        <f t="shared" si="259"/>
        <v>Before 1978</v>
      </c>
      <c r="AR1499" s="2">
        <f t="shared" si="260"/>
        <v>1965</v>
      </c>
      <c r="AS1499" s="2">
        <f t="shared" si="264"/>
        <v>13</v>
      </c>
      <c r="AT1499" s="31" t="s">
        <v>50</v>
      </c>
      <c r="AU1499" s="31" t="s">
        <v>100</v>
      </c>
      <c r="AV1499" s="31" t="s">
        <v>141</v>
      </c>
      <c r="AW1499" s="31" t="s">
        <v>86</v>
      </c>
      <c r="AX1499" s="31" t="s">
        <v>50</v>
      </c>
      <c r="AY1499" s="31" t="s">
        <v>50</v>
      </c>
      <c r="AZ1499" s="31" t="s">
        <v>379</v>
      </c>
      <c r="BA1499" s="31" t="s">
        <v>1145</v>
      </c>
      <c r="BB1499" s="31" t="s">
        <v>50</v>
      </c>
      <c r="BC1499" s="31" t="s">
        <v>50</v>
      </c>
      <c r="BD1499" s="31" t="s">
        <v>50</v>
      </c>
      <c r="BE1499" s="31" t="s">
        <v>50</v>
      </c>
      <c r="BF1499" s="31" t="s">
        <v>50</v>
      </c>
    </row>
    <row r="1500" spans="1:58" ht="45" x14ac:dyDescent="0.25">
      <c r="A1500" s="31" t="s">
        <v>490</v>
      </c>
      <c r="B1500" s="31" t="s">
        <v>49</v>
      </c>
      <c r="C1500" s="32">
        <v>7</v>
      </c>
      <c r="D1500" s="31" t="s">
        <v>50</v>
      </c>
      <c r="E1500" s="31" t="s">
        <v>72</v>
      </c>
      <c r="F1500" s="31" t="s">
        <v>50</v>
      </c>
      <c r="G1500" s="31" t="s">
        <v>50</v>
      </c>
      <c r="H1500" s="31" t="s">
        <v>50</v>
      </c>
      <c r="I1500" s="31" t="s">
        <v>53</v>
      </c>
      <c r="J1500" s="31" t="s">
        <v>54</v>
      </c>
      <c r="K1500" s="31" t="s">
        <v>54</v>
      </c>
      <c r="L1500" s="31" t="s">
        <v>128</v>
      </c>
      <c r="M1500" s="31" t="s">
        <v>72</v>
      </c>
      <c r="N1500" s="31" t="s">
        <v>50</v>
      </c>
      <c r="O1500" s="31" t="s">
        <v>66</v>
      </c>
      <c r="P1500" s="31" t="s">
        <v>50</v>
      </c>
      <c r="Q1500" s="31" t="s">
        <v>898</v>
      </c>
      <c r="R1500" s="31" t="s">
        <v>74</v>
      </c>
      <c r="S1500" s="31" t="s">
        <v>59</v>
      </c>
      <c r="T1500" s="31" t="s">
        <v>60</v>
      </c>
      <c r="U1500" s="31" t="s">
        <v>60</v>
      </c>
      <c r="V1500" s="31" t="s">
        <v>60</v>
      </c>
      <c r="W1500" s="31" t="s">
        <v>50</v>
      </c>
      <c r="X1500" s="31" t="s">
        <v>50</v>
      </c>
      <c r="Y1500" s="31" t="s">
        <v>50</v>
      </c>
      <c r="Z1500" s="31" t="s">
        <v>62</v>
      </c>
      <c r="AA1500" s="31" t="s">
        <v>50</v>
      </c>
      <c r="AB1500" s="31" t="s">
        <v>50</v>
      </c>
      <c r="AC1500" s="31" t="s">
        <v>87</v>
      </c>
      <c r="AD1500" s="31" t="s">
        <v>72</v>
      </c>
      <c r="AE1500" s="2">
        <f t="shared" si="254"/>
        <v>24</v>
      </c>
      <c r="AF1500" s="31" t="s">
        <v>51</v>
      </c>
      <c r="AG1500" s="31" t="s">
        <v>129</v>
      </c>
      <c r="AH1500" s="31" t="s">
        <v>152</v>
      </c>
      <c r="AI1500" s="31" t="s">
        <v>1147</v>
      </c>
      <c r="AJ1500" s="31">
        <f t="shared" si="255"/>
        <v>1</v>
      </c>
      <c r="AK1500" s="34">
        <f t="shared" si="256"/>
        <v>21</v>
      </c>
      <c r="AL1500" s="30">
        <f t="shared" si="257"/>
        <v>21</v>
      </c>
      <c r="AM1500" s="5">
        <f t="shared" si="261"/>
        <v>38.57</v>
      </c>
      <c r="AN1500" s="5">
        <f t="shared" si="262"/>
        <v>24</v>
      </c>
      <c r="AO1500" s="30">
        <f t="shared" si="263"/>
        <v>252</v>
      </c>
      <c r="AP1500" s="30">
        <f t="shared" si="258"/>
        <v>252</v>
      </c>
      <c r="AQ1500" t="str">
        <f t="shared" si="259"/>
        <v>Before 1978</v>
      </c>
      <c r="AR1500" s="2">
        <f t="shared" si="260"/>
        <v>1972</v>
      </c>
      <c r="AS1500" s="2">
        <f t="shared" si="264"/>
        <v>10.5</v>
      </c>
      <c r="AT1500" s="31" t="s">
        <v>50</v>
      </c>
      <c r="AU1500" s="31" t="s">
        <v>210</v>
      </c>
      <c r="AV1500" s="31" t="s">
        <v>60</v>
      </c>
      <c r="AW1500" s="31" t="s">
        <v>50</v>
      </c>
      <c r="AX1500" s="31" t="s">
        <v>50</v>
      </c>
      <c r="AY1500" s="31" t="s">
        <v>50</v>
      </c>
      <c r="AZ1500" s="31" t="s">
        <v>50</v>
      </c>
      <c r="BA1500" s="31" t="s">
        <v>50</v>
      </c>
      <c r="BB1500" s="31" t="s">
        <v>50</v>
      </c>
      <c r="BC1500" s="31" t="s">
        <v>50</v>
      </c>
      <c r="BD1500" s="31" t="s">
        <v>50</v>
      </c>
      <c r="BE1500" s="31" t="s">
        <v>50</v>
      </c>
      <c r="BF1500" s="31" t="s">
        <v>50</v>
      </c>
    </row>
    <row r="1501" spans="1:58" ht="45" x14ac:dyDescent="0.25">
      <c r="A1501" s="31" t="s">
        <v>3475</v>
      </c>
      <c r="B1501" s="31" t="s">
        <v>49</v>
      </c>
      <c r="C1501" s="32">
        <v>1</v>
      </c>
      <c r="D1501" s="31" t="s">
        <v>50</v>
      </c>
      <c r="E1501" s="31" t="s">
        <v>84</v>
      </c>
      <c r="F1501" s="31" t="s">
        <v>85</v>
      </c>
      <c r="G1501" s="31" t="s">
        <v>50</v>
      </c>
      <c r="H1501" s="31" t="s">
        <v>50</v>
      </c>
      <c r="I1501" s="31" t="s">
        <v>53</v>
      </c>
      <c r="J1501" s="31" t="s">
        <v>54</v>
      </c>
      <c r="K1501" s="31" t="s">
        <v>54</v>
      </c>
      <c r="L1501" s="31" t="s">
        <v>55</v>
      </c>
      <c r="M1501" s="31" t="s">
        <v>72</v>
      </c>
      <c r="N1501" s="31" t="s">
        <v>50</v>
      </c>
      <c r="O1501" s="31" t="s">
        <v>57</v>
      </c>
      <c r="P1501" s="31" t="s">
        <v>143</v>
      </c>
      <c r="Q1501" s="31" t="s">
        <v>50</v>
      </c>
      <c r="R1501" s="31" t="s">
        <v>74</v>
      </c>
      <c r="S1501" s="31" t="s">
        <v>53</v>
      </c>
      <c r="T1501" s="31" t="s">
        <v>60</v>
      </c>
      <c r="U1501" s="31" t="s">
        <v>60</v>
      </c>
      <c r="V1501" s="31" t="s">
        <v>66</v>
      </c>
      <c r="W1501" s="31" t="s">
        <v>50</v>
      </c>
      <c r="X1501" s="31" t="s">
        <v>161</v>
      </c>
      <c r="Y1501" s="31" t="s">
        <v>50</v>
      </c>
      <c r="Z1501" s="31" t="s">
        <v>62</v>
      </c>
      <c r="AA1501" s="31" t="s">
        <v>50</v>
      </c>
      <c r="AB1501" s="31" t="s">
        <v>50</v>
      </c>
      <c r="AC1501" s="31" t="s">
        <v>87</v>
      </c>
      <c r="AD1501" s="31" t="s">
        <v>72</v>
      </c>
      <c r="AE1501" s="2">
        <f t="shared" si="254"/>
        <v>24</v>
      </c>
      <c r="AF1501" s="31" t="s">
        <v>51</v>
      </c>
      <c r="AG1501" s="31" t="s">
        <v>129</v>
      </c>
      <c r="AH1501" s="31" t="s">
        <v>144</v>
      </c>
      <c r="AI1501" s="31" t="s">
        <v>12599</v>
      </c>
      <c r="AJ1501" s="31">
        <f t="shared" si="255"/>
        <v>0</v>
      </c>
      <c r="AK1501" s="34">
        <f t="shared" si="256"/>
        <v>-99</v>
      </c>
      <c r="AL1501" s="30">
        <f t="shared" si="257"/>
        <v>-99</v>
      </c>
      <c r="AM1501" s="5">
        <f t="shared" si="261"/>
        <v>42.78</v>
      </c>
      <c r="AN1501" s="5">
        <f t="shared" si="262"/>
        <v>0</v>
      </c>
      <c r="AO1501" s="30">
        <f t="shared" si="263"/>
        <v>0</v>
      </c>
      <c r="AP1501" s="30">
        <f t="shared" si="258"/>
        <v>0</v>
      </c>
      <c r="AQ1501" t="str">
        <f t="shared" si="259"/>
        <v>2006 - 2009</v>
      </c>
      <c r="AR1501" s="2">
        <f t="shared" si="260"/>
        <v>2006</v>
      </c>
      <c r="AS1501" s="2">
        <f t="shared" si="264"/>
        <v>-99</v>
      </c>
      <c r="AT1501" s="31" t="s">
        <v>50</v>
      </c>
      <c r="AU1501" s="31" t="s">
        <v>50</v>
      </c>
      <c r="AV1501" s="31" t="s">
        <v>141</v>
      </c>
      <c r="AW1501" s="31" t="s">
        <v>86</v>
      </c>
      <c r="AX1501" s="31" t="s">
        <v>92</v>
      </c>
      <c r="AY1501" s="31" t="s">
        <v>179</v>
      </c>
      <c r="AZ1501" s="31" t="s">
        <v>144</v>
      </c>
      <c r="BA1501" s="31" t="s">
        <v>12599</v>
      </c>
      <c r="BB1501" s="31" t="s">
        <v>50</v>
      </c>
      <c r="BC1501" s="31" t="s">
        <v>50</v>
      </c>
      <c r="BD1501" s="31" t="s">
        <v>50</v>
      </c>
      <c r="BE1501" s="31" t="s">
        <v>50</v>
      </c>
      <c r="BF1501" s="31" t="s">
        <v>50</v>
      </c>
    </row>
    <row r="1502" spans="1:58" ht="45" x14ac:dyDescent="0.25">
      <c r="A1502" s="31" t="s">
        <v>540</v>
      </c>
      <c r="B1502" s="31" t="s">
        <v>49</v>
      </c>
      <c r="C1502" s="32">
        <v>3</v>
      </c>
      <c r="D1502" s="31" t="s">
        <v>50</v>
      </c>
      <c r="E1502" s="31" t="s">
        <v>194</v>
      </c>
      <c r="F1502" s="31" t="s">
        <v>92</v>
      </c>
      <c r="G1502" s="31" t="s">
        <v>102</v>
      </c>
      <c r="H1502" s="31" t="s">
        <v>100</v>
      </c>
      <c r="I1502" s="31" t="s">
        <v>53</v>
      </c>
      <c r="J1502" s="31" t="s">
        <v>54</v>
      </c>
      <c r="K1502" s="31" t="s">
        <v>54</v>
      </c>
      <c r="L1502" s="31" t="s">
        <v>55</v>
      </c>
      <c r="M1502" s="31" t="s">
        <v>51</v>
      </c>
      <c r="N1502" s="31" t="s">
        <v>56</v>
      </c>
      <c r="O1502" s="31" t="s">
        <v>60</v>
      </c>
      <c r="P1502" s="31" t="s">
        <v>50</v>
      </c>
      <c r="Q1502" s="31" t="s">
        <v>107</v>
      </c>
      <c r="R1502" s="31" t="s">
        <v>74</v>
      </c>
      <c r="S1502" s="31" t="s">
        <v>59</v>
      </c>
      <c r="T1502" s="31" t="s">
        <v>54</v>
      </c>
      <c r="U1502" s="31" t="s">
        <v>54</v>
      </c>
      <c r="V1502" s="31" t="s">
        <v>86</v>
      </c>
      <c r="W1502" s="31" t="s">
        <v>50</v>
      </c>
      <c r="X1502" s="31" t="s">
        <v>50</v>
      </c>
      <c r="Y1502" s="31" t="s">
        <v>54</v>
      </c>
      <c r="Z1502" s="31" t="s">
        <v>62</v>
      </c>
      <c r="AA1502" s="31" t="s">
        <v>50</v>
      </c>
      <c r="AB1502" s="31" t="s">
        <v>50</v>
      </c>
      <c r="AC1502" s="31" t="s">
        <v>63</v>
      </c>
      <c r="AD1502" s="31" t="s">
        <v>72</v>
      </c>
      <c r="AE1502" s="2">
        <f t="shared" si="254"/>
        <v>24</v>
      </c>
      <c r="AF1502" s="31" t="s">
        <v>567</v>
      </c>
      <c r="AG1502" s="31" t="s">
        <v>76</v>
      </c>
      <c r="AH1502" s="31" t="s">
        <v>77</v>
      </c>
      <c r="AI1502" s="31" t="s">
        <v>1168</v>
      </c>
      <c r="AJ1502" s="31">
        <f t="shared" si="255"/>
        <v>2</v>
      </c>
      <c r="AK1502" s="34">
        <f t="shared" si="256"/>
        <v>3</v>
      </c>
      <c r="AL1502" s="30">
        <f t="shared" si="257"/>
        <v>3</v>
      </c>
      <c r="AM1502" s="5">
        <f t="shared" si="261"/>
        <v>10.41</v>
      </c>
      <c r="AN1502" s="5">
        <f t="shared" si="262"/>
        <v>48</v>
      </c>
      <c r="AO1502" s="30">
        <f t="shared" si="263"/>
        <v>624</v>
      </c>
      <c r="AP1502" s="30">
        <f t="shared" si="258"/>
        <v>624</v>
      </c>
      <c r="AQ1502" t="str">
        <f t="shared" si="259"/>
        <v>1978 - 1992</v>
      </c>
      <c r="AR1502" s="2">
        <f t="shared" si="260"/>
        <v>1990</v>
      </c>
      <c r="AS1502" s="2">
        <f t="shared" si="264"/>
        <v>13</v>
      </c>
      <c r="AT1502" s="31" t="s">
        <v>50</v>
      </c>
      <c r="AU1502" s="31" t="s">
        <v>100</v>
      </c>
      <c r="AV1502" s="31" t="s">
        <v>66</v>
      </c>
      <c r="AW1502" s="31" t="s">
        <v>57</v>
      </c>
      <c r="AX1502" s="31" t="s">
        <v>565</v>
      </c>
      <c r="AY1502" s="31" t="s">
        <v>68</v>
      </c>
      <c r="AZ1502" s="31" t="s">
        <v>77</v>
      </c>
      <c r="BA1502" s="31" t="s">
        <v>1168</v>
      </c>
      <c r="BB1502" s="31" t="s">
        <v>50</v>
      </c>
      <c r="BC1502" s="31" t="s">
        <v>50</v>
      </c>
      <c r="BD1502" s="31" t="s">
        <v>50</v>
      </c>
      <c r="BE1502" s="31" t="s">
        <v>50</v>
      </c>
      <c r="BF1502" s="31" t="s">
        <v>50</v>
      </c>
    </row>
    <row r="1503" spans="1:58" ht="45" x14ac:dyDescent="0.25">
      <c r="A1503" s="31" t="s">
        <v>540</v>
      </c>
      <c r="B1503" s="31" t="s">
        <v>49</v>
      </c>
      <c r="C1503" s="32">
        <v>11</v>
      </c>
      <c r="D1503" s="31" t="s">
        <v>50</v>
      </c>
      <c r="E1503" s="31" t="s">
        <v>194</v>
      </c>
      <c r="F1503" s="31" t="s">
        <v>92</v>
      </c>
      <c r="G1503" s="31" t="s">
        <v>102</v>
      </c>
      <c r="H1503" s="31" t="s">
        <v>100</v>
      </c>
      <c r="I1503" s="31" t="s">
        <v>97</v>
      </c>
      <c r="J1503" s="31" t="s">
        <v>54</v>
      </c>
      <c r="K1503" s="31" t="s">
        <v>54</v>
      </c>
      <c r="L1503" s="31" t="s">
        <v>55</v>
      </c>
      <c r="M1503" s="31" t="s">
        <v>84</v>
      </c>
      <c r="N1503" s="31" t="s">
        <v>56</v>
      </c>
      <c r="O1503" s="31" t="s">
        <v>60</v>
      </c>
      <c r="P1503" s="31" t="s">
        <v>50</v>
      </c>
      <c r="Q1503" s="31" t="s">
        <v>107</v>
      </c>
      <c r="R1503" s="31" t="s">
        <v>74</v>
      </c>
      <c r="S1503" s="31" t="s">
        <v>59</v>
      </c>
      <c r="T1503" s="31" t="s">
        <v>54</v>
      </c>
      <c r="U1503" s="31" t="s">
        <v>54</v>
      </c>
      <c r="V1503" s="31" t="s">
        <v>86</v>
      </c>
      <c r="W1503" s="31" t="s">
        <v>50</v>
      </c>
      <c r="X1503" s="31" t="s">
        <v>50</v>
      </c>
      <c r="Y1503" s="31" t="s">
        <v>54</v>
      </c>
      <c r="Z1503" s="31" t="s">
        <v>62</v>
      </c>
      <c r="AA1503" s="31" t="s">
        <v>50</v>
      </c>
      <c r="AB1503" s="31" t="s">
        <v>50</v>
      </c>
      <c r="AC1503" s="31" t="s">
        <v>63</v>
      </c>
      <c r="AD1503" s="31" t="s">
        <v>72</v>
      </c>
      <c r="AE1503" s="2">
        <f t="shared" si="254"/>
        <v>24</v>
      </c>
      <c r="AF1503" s="31" t="s">
        <v>567</v>
      </c>
      <c r="AG1503" s="31" t="s">
        <v>76</v>
      </c>
      <c r="AH1503" s="31" t="s">
        <v>77</v>
      </c>
      <c r="AI1503" s="31" t="s">
        <v>1168</v>
      </c>
      <c r="AJ1503" s="31">
        <f t="shared" si="255"/>
        <v>4</v>
      </c>
      <c r="AK1503" s="34">
        <f t="shared" si="256"/>
        <v>3</v>
      </c>
      <c r="AL1503" s="30">
        <f t="shared" si="257"/>
        <v>3</v>
      </c>
      <c r="AM1503" s="5">
        <f t="shared" si="261"/>
        <v>10.41</v>
      </c>
      <c r="AN1503" s="5">
        <f t="shared" si="262"/>
        <v>96</v>
      </c>
      <c r="AO1503" s="30">
        <f t="shared" si="263"/>
        <v>1248</v>
      </c>
      <c r="AP1503" s="30">
        <f t="shared" si="258"/>
        <v>1248</v>
      </c>
      <c r="AQ1503" t="str">
        <f t="shared" si="259"/>
        <v>1978 - 1992</v>
      </c>
      <c r="AR1503" s="2">
        <f t="shared" si="260"/>
        <v>1990</v>
      </c>
      <c r="AS1503" s="2">
        <f t="shared" si="264"/>
        <v>13</v>
      </c>
      <c r="AT1503" s="31" t="s">
        <v>50</v>
      </c>
      <c r="AU1503" s="31" t="s">
        <v>100</v>
      </c>
      <c r="AV1503" s="31" t="s">
        <v>66</v>
      </c>
      <c r="AW1503" s="31" t="s">
        <v>57</v>
      </c>
      <c r="AX1503" s="31" t="s">
        <v>101</v>
      </c>
      <c r="AY1503" s="31" t="s">
        <v>68</v>
      </c>
      <c r="AZ1503" s="31" t="s">
        <v>77</v>
      </c>
      <c r="BA1503" s="31" t="s">
        <v>1168</v>
      </c>
      <c r="BB1503" s="31" t="s">
        <v>50</v>
      </c>
      <c r="BC1503" s="31" t="s">
        <v>50</v>
      </c>
      <c r="BD1503" s="31" t="s">
        <v>50</v>
      </c>
      <c r="BE1503" s="31" t="s">
        <v>50</v>
      </c>
      <c r="BF1503" s="31" t="s">
        <v>50</v>
      </c>
    </row>
    <row r="1504" spans="1:58" ht="45" x14ac:dyDescent="0.25">
      <c r="A1504" s="31" t="s">
        <v>540</v>
      </c>
      <c r="B1504" s="31" t="s">
        <v>49</v>
      </c>
      <c r="C1504" s="32">
        <v>19</v>
      </c>
      <c r="D1504" s="31" t="s">
        <v>50</v>
      </c>
      <c r="E1504" s="31" t="s">
        <v>194</v>
      </c>
      <c r="F1504" s="31" t="s">
        <v>92</v>
      </c>
      <c r="G1504" s="31" t="s">
        <v>102</v>
      </c>
      <c r="H1504" s="31" t="s">
        <v>100</v>
      </c>
      <c r="I1504" s="31" t="s">
        <v>304</v>
      </c>
      <c r="J1504" s="31" t="s">
        <v>54</v>
      </c>
      <c r="K1504" s="31" t="s">
        <v>54</v>
      </c>
      <c r="L1504" s="31" t="s">
        <v>55</v>
      </c>
      <c r="M1504" s="31" t="s">
        <v>51</v>
      </c>
      <c r="N1504" s="31" t="s">
        <v>56</v>
      </c>
      <c r="O1504" s="31" t="s">
        <v>60</v>
      </c>
      <c r="P1504" s="31" t="s">
        <v>50</v>
      </c>
      <c r="Q1504" s="31" t="s">
        <v>107</v>
      </c>
      <c r="R1504" s="31" t="s">
        <v>74</v>
      </c>
      <c r="S1504" s="31" t="s">
        <v>59</v>
      </c>
      <c r="T1504" s="31" t="s">
        <v>54</v>
      </c>
      <c r="U1504" s="31" t="s">
        <v>54</v>
      </c>
      <c r="V1504" s="31" t="s">
        <v>86</v>
      </c>
      <c r="W1504" s="31" t="s">
        <v>50</v>
      </c>
      <c r="X1504" s="31" t="s">
        <v>50</v>
      </c>
      <c r="Y1504" s="31" t="s">
        <v>54</v>
      </c>
      <c r="Z1504" s="31" t="s">
        <v>62</v>
      </c>
      <c r="AA1504" s="31" t="s">
        <v>50</v>
      </c>
      <c r="AB1504" s="31" t="s">
        <v>50</v>
      </c>
      <c r="AC1504" s="31" t="s">
        <v>63</v>
      </c>
      <c r="AD1504" s="31" t="s">
        <v>72</v>
      </c>
      <c r="AE1504" s="2">
        <f t="shared" si="254"/>
        <v>24</v>
      </c>
      <c r="AF1504" s="31" t="s">
        <v>567</v>
      </c>
      <c r="AG1504" s="31" t="s">
        <v>76</v>
      </c>
      <c r="AH1504" s="31" t="s">
        <v>77</v>
      </c>
      <c r="AI1504" s="31" t="s">
        <v>1168</v>
      </c>
      <c r="AJ1504" s="31">
        <f t="shared" si="255"/>
        <v>2</v>
      </c>
      <c r="AK1504" s="34">
        <f t="shared" si="256"/>
        <v>3</v>
      </c>
      <c r="AL1504" s="30">
        <f t="shared" si="257"/>
        <v>3</v>
      </c>
      <c r="AM1504" s="5">
        <f t="shared" si="261"/>
        <v>10.41</v>
      </c>
      <c r="AN1504" s="5">
        <f t="shared" si="262"/>
        <v>48</v>
      </c>
      <c r="AO1504" s="30">
        <f t="shared" si="263"/>
        <v>624</v>
      </c>
      <c r="AP1504" s="30">
        <f t="shared" si="258"/>
        <v>624</v>
      </c>
      <c r="AQ1504" t="str">
        <f t="shared" si="259"/>
        <v>1978 - 1992</v>
      </c>
      <c r="AR1504" s="2">
        <f t="shared" si="260"/>
        <v>1990</v>
      </c>
      <c r="AS1504" s="2">
        <f t="shared" si="264"/>
        <v>13</v>
      </c>
      <c r="AT1504" s="31" t="s">
        <v>50</v>
      </c>
      <c r="AU1504" s="31" t="s">
        <v>100</v>
      </c>
      <c r="AV1504" s="31" t="s">
        <v>66</v>
      </c>
      <c r="AW1504" s="31" t="s">
        <v>57</v>
      </c>
      <c r="AX1504" s="31" t="s">
        <v>50</v>
      </c>
      <c r="AY1504" s="31" t="s">
        <v>50</v>
      </c>
      <c r="AZ1504" s="31" t="s">
        <v>77</v>
      </c>
      <c r="BA1504" s="31" t="s">
        <v>1168</v>
      </c>
      <c r="BB1504" s="31" t="s">
        <v>50</v>
      </c>
      <c r="BC1504" s="31" t="s">
        <v>50</v>
      </c>
      <c r="BD1504" s="31" t="s">
        <v>50</v>
      </c>
      <c r="BE1504" s="31" t="s">
        <v>50</v>
      </c>
      <c r="BF1504" s="31" t="s">
        <v>50</v>
      </c>
    </row>
    <row r="1505" spans="1:58" ht="45" x14ac:dyDescent="0.25">
      <c r="A1505" s="31" t="s">
        <v>540</v>
      </c>
      <c r="B1505" s="31" t="s">
        <v>49</v>
      </c>
      <c r="C1505" s="32">
        <v>32</v>
      </c>
      <c r="D1505" s="31" t="s">
        <v>50</v>
      </c>
      <c r="E1505" s="31" t="s">
        <v>194</v>
      </c>
      <c r="F1505" s="31" t="s">
        <v>92</v>
      </c>
      <c r="G1505" s="31" t="s">
        <v>102</v>
      </c>
      <c r="H1505" s="31" t="s">
        <v>100</v>
      </c>
      <c r="I1505" s="31" t="s">
        <v>66</v>
      </c>
      <c r="J1505" s="31" t="s">
        <v>54</v>
      </c>
      <c r="K1505" s="31" t="s">
        <v>54</v>
      </c>
      <c r="L1505" s="31" t="s">
        <v>55</v>
      </c>
      <c r="M1505" s="31" t="s">
        <v>72</v>
      </c>
      <c r="N1505" s="31" t="s">
        <v>56</v>
      </c>
      <c r="O1505" s="31" t="s">
        <v>60</v>
      </c>
      <c r="P1505" s="31" t="s">
        <v>50</v>
      </c>
      <c r="Q1505" s="31" t="s">
        <v>107</v>
      </c>
      <c r="R1505" s="31" t="s">
        <v>74</v>
      </c>
      <c r="S1505" s="31" t="s">
        <v>59</v>
      </c>
      <c r="T1505" s="31" t="s">
        <v>54</v>
      </c>
      <c r="U1505" s="31" t="s">
        <v>54</v>
      </c>
      <c r="V1505" s="31" t="s">
        <v>86</v>
      </c>
      <c r="W1505" s="31" t="s">
        <v>50</v>
      </c>
      <c r="X1505" s="31" t="s">
        <v>50</v>
      </c>
      <c r="Y1505" s="31" t="s">
        <v>54</v>
      </c>
      <c r="Z1505" s="31" t="s">
        <v>62</v>
      </c>
      <c r="AA1505" s="31" t="s">
        <v>50</v>
      </c>
      <c r="AB1505" s="31" t="s">
        <v>50</v>
      </c>
      <c r="AC1505" s="31" t="s">
        <v>63</v>
      </c>
      <c r="AD1505" s="31" t="s">
        <v>72</v>
      </c>
      <c r="AE1505" s="2">
        <f t="shared" si="254"/>
        <v>24</v>
      </c>
      <c r="AF1505" s="31" t="s">
        <v>567</v>
      </c>
      <c r="AG1505" s="31" t="s">
        <v>76</v>
      </c>
      <c r="AH1505" s="31" t="s">
        <v>77</v>
      </c>
      <c r="AI1505" s="31" t="s">
        <v>1168</v>
      </c>
      <c r="AJ1505" s="31">
        <f t="shared" si="255"/>
        <v>1</v>
      </c>
      <c r="AK1505" s="34">
        <f t="shared" si="256"/>
        <v>3</v>
      </c>
      <c r="AL1505" s="30">
        <f t="shared" si="257"/>
        <v>3</v>
      </c>
      <c r="AM1505" s="5">
        <f t="shared" si="261"/>
        <v>10.41</v>
      </c>
      <c r="AN1505" s="5">
        <f t="shared" si="262"/>
        <v>24</v>
      </c>
      <c r="AO1505" s="30">
        <f t="shared" si="263"/>
        <v>312</v>
      </c>
      <c r="AP1505" s="30">
        <f t="shared" si="258"/>
        <v>312</v>
      </c>
      <c r="AQ1505" t="str">
        <f t="shared" si="259"/>
        <v>1978 - 1992</v>
      </c>
      <c r="AR1505" s="2">
        <f t="shared" si="260"/>
        <v>1990</v>
      </c>
      <c r="AS1505" s="2">
        <f t="shared" si="264"/>
        <v>13</v>
      </c>
      <c r="AT1505" s="31" t="s">
        <v>50</v>
      </c>
      <c r="AU1505" s="31" t="s">
        <v>100</v>
      </c>
      <c r="AV1505" s="31" t="s">
        <v>66</v>
      </c>
      <c r="AW1505" s="31" t="s">
        <v>57</v>
      </c>
      <c r="AX1505" s="31" t="s">
        <v>50</v>
      </c>
      <c r="AY1505" s="31" t="s">
        <v>50</v>
      </c>
      <c r="AZ1505" s="31" t="s">
        <v>77</v>
      </c>
      <c r="BA1505" s="31" t="s">
        <v>50</v>
      </c>
      <c r="BB1505" s="31" t="s">
        <v>50</v>
      </c>
      <c r="BC1505" s="31" t="s">
        <v>50</v>
      </c>
      <c r="BD1505" s="31" t="s">
        <v>50</v>
      </c>
      <c r="BE1505" s="31" t="s">
        <v>50</v>
      </c>
      <c r="BF1505" s="31" t="s">
        <v>50</v>
      </c>
    </row>
    <row r="1506" spans="1:58" ht="45" x14ac:dyDescent="0.25">
      <c r="A1506" s="31" t="s">
        <v>563</v>
      </c>
      <c r="B1506" s="31" t="s">
        <v>49</v>
      </c>
      <c r="C1506" s="32">
        <v>5</v>
      </c>
      <c r="D1506" s="31" t="s">
        <v>50</v>
      </c>
      <c r="E1506" s="31" t="s">
        <v>92</v>
      </c>
      <c r="F1506" s="31" t="s">
        <v>99</v>
      </c>
      <c r="G1506" s="31" t="s">
        <v>50</v>
      </c>
      <c r="H1506" s="31" t="s">
        <v>50</v>
      </c>
      <c r="I1506" s="31" t="s">
        <v>173</v>
      </c>
      <c r="J1506" s="31" t="s">
        <v>54</v>
      </c>
      <c r="K1506" s="31" t="s">
        <v>54</v>
      </c>
      <c r="L1506" s="31" t="s">
        <v>55</v>
      </c>
      <c r="M1506" s="31" t="s">
        <v>72</v>
      </c>
      <c r="N1506" s="31" t="s">
        <v>50</v>
      </c>
      <c r="O1506" s="31" t="s">
        <v>66</v>
      </c>
      <c r="P1506" s="31" t="s">
        <v>300</v>
      </c>
      <c r="Q1506" s="31" t="s">
        <v>50</v>
      </c>
      <c r="R1506" s="31" t="s">
        <v>86</v>
      </c>
      <c r="S1506" s="31" t="s">
        <v>59</v>
      </c>
      <c r="T1506" s="31" t="s">
        <v>60</v>
      </c>
      <c r="U1506" s="31" t="s">
        <v>60</v>
      </c>
      <c r="V1506" s="31" t="s">
        <v>50</v>
      </c>
      <c r="W1506" s="31" t="s">
        <v>50</v>
      </c>
      <c r="X1506" s="31" t="s">
        <v>50</v>
      </c>
      <c r="Y1506" s="31" t="s">
        <v>50</v>
      </c>
      <c r="Z1506" s="31" t="s">
        <v>62</v>
      </c>
      <c r="AA1506" s="31" t="s">
        <v>50</v>
      </c>
      <c r="AB1506" s="31" t="s">
        <v>50</v>
      </c>
      <c r="AC1506" s="31" t="s">
        <v>87</v>
      </c>
      <c r="AD1506" s="31" t="s">
        <v>72</v>
      </c>
      <c r="AE1506" s="2">
        <f t="shared" si="254"/>
        <v>24</v>
      </c>
      <c r="AF1506" s="31" t="s">
        <v>51</v>
      </c>
      <c r="AG1506" s="31" t="s">
        <v>129</v>
      </c>
      <c r="AH1506" s="31" t="s">
        <v>144</v>
      </c>
      <c r="AI1506" s="31" t="s">
        <v>12600</v>
      </c>
      <c r="AJ1506" s="31">
        <f t="shared" si="255"/>
        <v>0</v>
      </c>
      <c r="AK1506" s="34">
        <f t="shared" si="256"/>
        <v>-99</v>
      </c>
      <c r="AL1506" s="30">
        <f t="shared" si="257"/>
        <v>-99</v>
      </c>
      <c r="AM1506" s="5">
        <f t="shared" si="261"/>
        <v>10.41</v>
      </c>
      <c r="AN1506" s="5">
        <f t="shared" si="262"/>
        <v>0</v>
      </c>
      <c r="AO1506" s="30">
        <f t="shared" si="263"/>
        <v>0</v>
      </c>
      <c r="AP1506" s="30">
        <f t="shared" si="258"/>
        <v>0</v>
      </c>
      <c r="AQ1506" t="str">
        <f t="shared" si="259"/>
        <v>Before 1978</v>
      </c>
      <c r="AR1506" s="2">
        <f t="shared" si="260"/>
        <v>1967</v>
      </c>
      <c r="AS1506" s="2">
        <f t="shared" si="264"/>
        <v>-99</v>
      </c>
      <c r="AT1506" s="31" t="s">
        <v>50</v>
      </c>
      <c r="AU1506" s="31" t="s">
        <v>50</v>
      </c>
      <c r="AV1506" s="31" t="s">
        <v>141</v>
      </c>
      <c r="AW1506" s="31" t="s">
        <v>86</v>
      </c>
      <c r="AX1506" s="31" t="s">
        <v>50</v>
      </c>
      <c r="AY1506" s="31" t="s">
        <v>50</v>
      </c>
      <c r="AZ1506" s="31" t="s">
        <v>144</v>
      </c>
      <c r="BA1506" s="31" t="s">
        <v>12600</v>
      </c>
      <c r="BB1506" s="31" t="s">
        <v>50</v>
      </c>
      <c r="BC1506" s="31" t="s">
        <v>50</v>
      </c>
      <c r="BD1506" s="31" t="s">
        <v>50</v>
      </c>
      <c r="BE1506" s="31" t="s">
        <v>50</v>
      </c>
      <c r="BF1506" s="31" t="s">
        <v>50</v>
      </c>
    </row>
    <row r="1507" spans="1:58" ht="45" x14ac:dyDescent="0.25">
      <c r="A1507" s="31" t="s">
        <v>3630</v>
      </c>
      <c r="B1507" s="31" t="s">
        <v>49</v>
      </c>
      <c r="C1507" s="32">
        <v>8</v>
      </c>
      <c r="D1507" s="31" t="s">
        <v>50</v>
      </c>
      <c r="E1507" s="31" t="s">
        <v>194</v>
      </c>
      <c r="F1507" s="31" t="s">
        <v>92</v>
      </c>
      <c r="G1507" s="31" t="s">
        <v>50</v>
      </c>
      <c r="H1507" s="31" t="s">
        <v>50</v>
      </c>
      <c r="I1507" s="31" t="s">
        <v>53</v>
      </c>
      <c r="J1507" s="31" t="s">
        <v>54</v>
      </c>
      <c r="K1507" s="31" t="s">
        <v>54</v>
      </c>
      <c r="L1507" s="31" t="s">
        <v>55</v>
      </c>
      <c r="M1507" s="31" t="s">
        <v>72</v>
      </c>
      <c r="N1507" s="31" t="s">
        <v>50</v>
      </c>
      <c r="O1507" s="31" t="s">
        <v>57</v>
      </c>
      <c r="P1507" s="31" t="s">
        <v>50</v>
      </c>
      <c r="Q1507" s="31" t="s">
        <v>50</v>
      </c>
      <c r="R1507" s="31" t="s">
        <v>74</v>
      </c>
      <c r="S1507" s="31" t="s">
        <v>59</v>
      </c>
      <c r="T1507" s="31" t="s">
        <v>60</v>
      </c>
      <c r="U1507" s="31" t="s">
        <v>60</v>
      </c>
      <c r="V1507" s="31" t="s">
        <v>66</v>
      </c>
      <c r="W1507" s="31" t="s">
        <v>50</v>
      </c>
      <c r="X1507" s="31" t="s">
        <v>50</v>
      </c>
      <c r="Y1507" s="31" t="s">
        <v>50</v>
      </c>
      <c r="Z1507" s="31" t="s">
        <v>62</v>
      </c>
      <c r="AA1507" s="31" t="s">
        <v>50</v>
      </c>
      <c r="AB1507" s="31" t="s">
        <v>50</v>
      </c>
      <c r="AC1507" s="31" t="s">
        <v>50</v>
      </c>
      <c r="AD1507" s="31" t="s">
        <v>50</v>
      </c>
      <c r="AE1507" s="2">
        <f t="shared" si="254"/>
        <v>24</v>
      </c>
      <c r="AF1507" s="31" t="s">
        <v>51</v>
      </c>
      <c r="AG1507" s="31" t="s">
        <v>129</v>
      </c>
      <c r="AH1507" s="31" t="s">
        <v>152</v>
      </c>
      <c r="AI1507" s="31" t="s">
        <v>12601</v>
      </c>
      <c r="AJ1507" s="31">
        <f t="shared" si="255"/>
        <v>0</v>
      </c>
      <c r="AK1507" s="34">
        <f t="shared" si="256"/>
        <v>-99</v>
      </c>
      <c r="AL1507" s="30">
        <f t="shared" si="257"/>
        <v>-99</v>
      </c>
      <c r="AM1507" s="5">
        <f t="shared" si="261"/>
        <v>93.8</v>
      </c>
      <c r="AN1507" s="5">
        <f t="shared" si="262"/>
        <v>0</v>
      </c>
      <c r="AO1507" s="30">
        <f t="shared" si="263"/>
        <v>0</v>
      </c>
      <c r="AP1507" s="30">
        <f t="shared" si="258"/>
        <v>0</v>
      </c>
      <c r="AQ1507" t="str">
        <f t="shared" si="259"/>
        <v>1978 - 1992</v>
      </c>
      <c r="AR1507" s="2">
        <f t="shared" si="260"/>
        <v>1991</v>
      </c>
      <c r="AS1507" s="2">
        <f t="shared" si="264"/>
        <v>-99</v>
      </c>
      <c r="AT1507" s="31" t="s">
        <v>50</v>
      </c>
      <c r="AU1507" s="31" t="s">
        <v>50</v>
      </c>
      <c r="AV1507" s="31" t="s">
        <v>141</v>
      </c>
      <c r="AW1507" s="31" t="s">
        <v>86</v>
      </c>
      <c r="AX1507" s="31" t="s">
        <v>50</v>
      </c>
      <c r="AY1507" s="31" t="s">
        <v>50</v>
      </c>
      <c r="AZ1507" s="31" t="s">
        <v>152</v>
      </c>
      <c r="BA1507" s="31" t="s">
        <v>12601</v>
      </c>
      <c r="BB1507" s="31" t="s">
        <v>50</v>
      </c>
      <c r="BC1507" s="31" t="s">
        <v>50</v>
      </c>
      <c r="BD1507" s="31" t="s">
        <v>50</v>
      </c>
      <c r="BE1507" s="31" t="s">
        <v>50</v>
      </c>
      <c r="BF1507" s="31" t="s">
        <v>50</v>
      </c>
    </row>
    <row r="1508" spans="1:58" ht="45" x14ac:dyDescent="0.25">
      <c r="A1508" s="31" t="s">
        <v>3632</v>
      </c>
      <c r="B1508" s="31" t="s">
        <v>49</v>
      </c>
      <c r="C1508" s="32">
        <v>3</v>
      </c>
      <c r="D1508" s="31" t="s">
        <v>304</v>
      </c>
      <c r="E1508" s="31" t="s">
        <v>70</v>
      </c>
      <c r="F1508" s="31" t="s">
        <v>71</v>
      </c>
      <c r="G1508" s="31" t="s">
        <v>96</v>
      </c>
      <c r="H1508" s="31" t="s">
        <v>194</v>
      </c>
      <c r="I1508" s="31" t="s">
        <v>304</v>
      </c>
      <c r="J1508" s="31" t="s">
        <v>54</v>
      </c>
      <c r="K1508" s="31" t="s">
        <v>54</v>
      </c>
      <c r="L1508" s="31" t="s">
        <v>55</v>
      </c>
      <c r="M1508" s="31" t="s">
        <v>72</v>
      </c>
      <c r="N1508" s="31" t="s">
        <v>60</v>
      </c>
      <c r="O1508" s="31" t="s">
        <v>60</v>
      </c>
      <c r="P1508" s="31" t="s">
        <v>98</v>
      </c>
      <c r="Q1508" s="31" t="s">
        <v>98</v>
      </c>
      <c r="R1508" s="31" t="s">
        <v>86</v>
      </c>
      <c r="S1508" s="31" t="s">
        <v>59</v>
      </c>
      <c r="T1508" s="31" t="s">
        <v>60</v>
      </c>
      <c r="U1508" s="31" t="s">
        <v>50</v>
      </c>
      <c r="V1508" s="31" t="s">
        <v>50</v>
      </c>
      <c r="W1508" s="31" t="s">
        <v>50</v>
      </c>
      <c r="X1508" s="31" t="s">
        <v>50</v>
      </c>
      <c r="Y1508" s="31" t="s">
        <v>50</v>
      </c>
      <c r="Z1508" s="31" t="s">
        <v>62</v>
      </c>
      <c r="AA1508" s="31" t="s">
        <v>50</v>
      </c>
      <c r="AB1508" s="31" t="s">
        <v>50</v>
      </c>
      <c r="AC1508" s="31" t="s">
        <v>63</v>
      </c>
      <c r="AD1508" s="31" t="s">
        <v>72</v>
      </c>
      <c r="AE1508" s="2">
        <f t="shared" si="254"/>
        <v>24</v>
      </c>
      <c r="AF1508" s="31" t="s">
        <v>51</v>
      </c>
      <c r="AG1508" s="31" t="s">
        <v>129</v>
      </c>
      <c r="AH1508" s="31" t="s">
        <v>144</v>
      </c>
      <c r="AI1508" s="31" t="s">
        <v>12573</v>
      </c>
      <c r="AJ1508" s="31">
        <f t="shared" si="255"/>
        <v>0</v>
      </c>
      <c r="AK1508" s="34">
        <f t="shared" si="256"/>
        <v>-99</v>
      </c>
      <c r="AL1508" s="30">
        <f t="shared" si="257"/>
        <v>-99</v>
      </c>
      <c r="AM1508" s="5">
        <f t="shared" si="261"/>
        <v>10.41</v>
      </c>
      <c r="AN1508" s="5">
        <f t="shared" si="262"/>
        <v>0</v>
      </c>
      <c r="AO1508" s="30">
        <f t="shared" si="263"/>
        <v>0</v>
      </c>
      <c r="AP1508" s="30">
        <f t="shared" si="258"/>
        <v>0</v>
      </c>
      <c r="AQ1508" t="str">
        <f t="shared" si="259"/>
        <v>1978 - 1992</v>
      </c>
      <c r="AR1508" s="2">
        <f t="shared" si="260"/>
        <v>1989</v>
      </c>
      <c r="AS1508" s="2">
        <f t="shared" si="264"/>
        <v>-99</v>
      </c>
      <c r="AT1508" s="31" t="s">
        <v>50</v>
      </c>
      <c r="AU1508" s="31" t="s">
        <v>50</v>
      </c>
      <c r="AV1508" s="31" t="s">
        <v>66</v>
      </c>
      <c r="AW1508" s="31" t="s">
        <v>57</v>
      </c>
      <c r="AX1508" s="31" t="s">
        <v>864</v>
      </c>
      <c r="AY1508" s="31" t="s">
        <v>68</v>
      </c>
      <c r="AZ1508" s="31" t="s">
        <v>144</v>
      </c>
      <c r="BA1508" s="31" t="s">
        <v>12573</v>
      </c>
      <c r="BB1508" s="31" t="s">
        <v>50</v>
      </c>
      <c r="BC1508" s="31" t="s">
        <v>50</v>
      </c>
      <c r="BD1508" s="31" t="s">
        <v>50</v>
      </c>
      <c r="BE1508" s="31" t="s">
        <v>50</v>
      </c>
      <c r="BF1508" s="31" t="s">
        <v>50</v>
      </c>
    </row>
    <row r="1509" spans="1:58" ht="45" x14ac:dyDescent="0.25">
      <c r="A1509" s="31" t="s">
        <v>3632</v>
      </c>
      <c r="B1509" s="31" t="s">
        <v>49</v>
      </c>
      <c r="C1509" s="32">
        <v>7</v>
      </c>
      <c r="D1509" s="31" t="s">
        <v>304</v>
      </c>
      <c r="E1509" s="31" t="s">
        <v>70</v>
      </c>
      <c r="F1509" s="31" t="s">
        <v>71</v>
      </c>
      <c r="G1509" s="31" t="s">
        <v>96</v>
      </c>
      <c r="H1509" s="31" t="s">
        <v>194</v>
      </c>
      <c r="I1509" s="31" t="s">
        <v>304</v>
      </c>
      <c r="J1509" s="31" t="s">
        <v>54</v>
      </c>
      <c r="K1509" s="31" t="s">
        <v>54</v>
      </c>
      <c r="L1509" s="31" t="s">
        <v>55</v>
      </c>
      <c r="M1509" s="31" t="s">
        <v>72</v>
      </c>
      <c r="N1509" s="31" t="s">
        <v>60</v>
      </c>
      <c r="O1509" s="31" t="s">
        <v>60</v>
      </c>
      <c r="P1509" s="31" t="s">
        <v>98</v>
      </c>
      <c r="Q1509" s="31" t="s">
        <v>98</v>
      </c>
      <c r="R1509" s="31" t="s">
        <v>86</v>
      </c>
      <c r="S1509" s="31" t="s">
        <v>59</v>
      </c>
      <c r="T1509" s="31" t="s">
        <v>60</v>
      </c>
      <c r="U1509" s="31" t="s">
        <v>50</v>
      </c>
      <c r="V1509" s="31" t="s">
        <v>50</v>
      </c>
      <c r="W1509" s="31" t="s">
        <v>50</v>
      </c>
      <c r="X1509" s="31" t="s">
        <v>50</v>
      </c>
      <c r="Y1509" s="31" t="s">
        <v>50</v>
      </c>
      <c r="Z1509" s="31" t="s">
        <v>62</v>
      </c>
      <c r="AA1509" s="31" t="s">
        <v>50</v>
      </c>
      <c r="AB1509" s="31" t="s">
        <v>50</v>
      </c>
      <c r="AC1509" s="31" t="s">
        <v>63</v>
      </c>
      <c r="AD1509" s="31" t="s">
        <v>72</v>
      </c>
      <c r="AE1509" s="2">
        <f t="shared" si="254"/>
        <v>24</v>
      </c>
      <c r="AF1509" s="31" t="s">
        <v>51</v>
      </c>
      <c r="AG1509" s="31" t="s">
        <v>129</v>
      </c>
      <c r="AH1509" s="31" t="s">
        <v>144</v>
      </c>
      <c r="AI1509" s="31" t="s">
        <v>12573</v>
      </c>
      <c r="AJ1509" s="31">
        <f t="shared" si="255"/>
        <v>0</v>
      </c>
      <c r="AK1509" s="34">
        <f t="shared" si="256"/>
        <v>-99</v>
      </c>
      <c r="AL1509" s="30">
        <f t="shared" si="257"/>
        <v>-99</v>
      </c>
      <c r="AM1509" s="5">
        <f t="shared" si="261"/>
        <v>10.41</v>
      </c>
      <c r="AN1509" s="5">
        <f t="shared" si="262"/>
        <v>0</v>
      </c>
      <c r="AO1509" s="30">
        <f t="shared" si="263"/>
        <v>0</v>
      </c>
      <c r="AP1509" s="30">
        <f t="shared" si="258"/>
        <v>0</v>
      </c>
      <c r="AQ1509" t="str">
        <f t="shared" si="259"/>
        <v>1978 - 1992</v>
      </c>
      <c r="AR1509" s="2">
        <f t="shared" si="260"/>
        <v>1989</v>
      </c>
      <c r="AS1509" s="2">
        <f t="shared" si="264"/>
        <v>-99</v>
      </c>
      <c r="AT1509" s="31" t="s">
        <v>50</v>
      </c>
      <c r="AU1509" s="31" t="s">
        <v>50</v>
      </c>
      <c r="AV1509" s="31" t="s">
        <v>66</v>
      </c>
      <c r="AW1509" s="31" t="s">
        <v>57</v>
      </c>
      <c r="AX1509" s="31" t="s">
        <v>864</v>
      </c>
      <c r="AY1509" s="31" t="s">
        <v>68</v>
      </c>
      <c r="AZ1509" s="31" t="s">
        <v>144</v>
      </c>
      <c r="BA1509" s="31" t="s">
        <v>12573</v>
      </c>
      <c r="BB1509" s="31" t="s">
        <v>50</v>
      </c>
      <c r="BC1509" s="31" t="s">
        <v>50</v>
      </c>
      <c r="BD1509" s="31" t="s">
        <v>50</v>
      </c>
      <c r="BE1509" s="31" t="s">
        <v>50</v>
      </c>
      <c r="BF1509" s="31" t="s">
        <v>50</v>
      </c>
    </row>
    <row r="1510" spans="1:58" ht="45" x14ac:dyDescent="0.25">
      <c r="A1510" s="31" t="s">
        <v>568</v>
      </c>
      <c r="B1510" s="31" t="s">
        <v>49</v>
      </c>
      <c r="C1510" s="32">
        <v>6</v>
      </c>
      <c r="D1510" s="31" t="s">
        <v>50</v>
      </c>
      <c r="E1510" s="31" t="s">
        <v>102</v>
      </c>
      <c r="F1510" s="31" t="s">
        <v>100</v>
      </c>
      <c r="G1510" s="31" t="s">
        <v>50</v>
      </c>
      <c r="H1510" s="31" t="s">
        <v>50</v>
      </c>
      <c r="I1510" s="31" t="s">
        <v>53</v>
      </c>
      <c r="J1510" s="31" t="s">
        <v>54</v>
      </c>
      <c r="K1510" s="31" t="s">
        <v>54</v>
      </c>
      <c r="L1510" s="31" t="s">
        <v>55</v>
      </c>
      <c r="M1510" s="31" t="s">
        <v>72</v>
      </c>
      <c r="N1510" s="31" t="s">
        <v>50</v>
      </c>
      <c r="O1510" s="31" t="s">
        <v>57</v>
      </c>
      <c r="P1510" s="31" t="s">
        <v>50</v>
      </c>
      <c r="Q1510" s="31" t="s">
        <v>50</v>
      </c>
      <c r="R1510" s="31" t="s">
        <v>74</v>
      </c>
      <c r="S1510" s="31" t="s">
        <v>53</v>
      </c>
      <c r="T1510" s="31" t="s">
        <v>60</v>
      </c>
      <c r="U1510" s="31" t="s">
        <v>60</v>
      </c>
      <c r="V1510" s="31" t="s">
        <v>60</v>
      </c>
      <c r="W1510" s="31" t="s">
        <v>50</v>
      </c>
      <c r="X1510" s="31" t="s">
        <v>50</v>
      </c>
      <c r="Y1510" s="31" t="s">
        <v>50</v>
      </c>
      <c r="Z1510" s="31" t="s">
        <v>62</v>
      </c>
      <c r="AA1510" s="31" t="s">
        <v>50</v>
      </c>
      <c r="AB1510" s="31" t="s">
        <v>50</v>
      </c>
      <c r="AC1510" s="31" t="s">
        <v>87</v>
      </c>
      <c r="AD1510" s="31" t="s">
        <v>72</v>
      </c>
      <c r="AE1510" s="2">
        <f t="shared" si="254"/>
        <v>24</v>
      </c>
      <c r="AF1510" s="31" t="s">
        <v>51</v>
      </c>
      <c r="AG1510" s="31" t="s">
        <v>129</v>
      </c>
      <c r="AH1510" s="31" t="s">
        <v>77</v>
      </c>
      <c r="AI1510" s="31" t="s">
        <v>12602</v>
      </c>
      <c r="AJ1510" s="31">
        <f t="shared" si="255"/>
        <v>0</v>
      </c>
      <c r="AK1510" s="34">
        <f t="shared" si="256"/>
        <v>-99</v>
      </c>
      <c r="AL1510" s="30">
        <f t="shared" si="257"/>
        <v>-99</v>
      </c>
      <c r="AM1510" s="5">
        <f t="shared" si="261"/>
        <v>87.64</v>
      </c>
      <c r="AN1510" s="5">
        <f t="shared" si="262"/>
        <v>0</v>
      </c>
      <c r="AO1510" s="30">
        <f t="shared" si="263"/>
        <v>0</v>
      </c>
      <c r="AP1510" s="30">
        <f t="shared" si="258"/>
        <v>0</v>
      </c>
      <c r="AQ1510" t="str">
        <f t="shared" si="259"/>
        <v>Before 1978</v>
      </c>
      <c r="AR1510" s="2">
        <f t="shared" si="260"/>
        <v>1972</v>
      </c>
      <c r="AS1510" s="2">
        <f t="shared" si="264"/>
        <v>-99</v>
      </c>
      <c r="AT1510" s="31" t="s">
        <v>50</v>
      </c>
      <c r="AU1510" s="31" t="s">
        <v>50</v>
      </c>
      <c r="AV1510" s="31" t="s">
        <v>141</v>
      </c>
      <c r="AW1510" s="31" t="s">
        <v>86</v>
      </c>
      <c r="AX1510" s="31" t="s">
        <v>50</v>
      </c>
      <c r="AY1510" s="31" t="s">
        <v>50</v>
      </c>
      <c r="AZ1510" s="31" t="s">
        <v>77</v>
      </c>
      <c r="BA1510" s="31" t="s">
        <v>12602</v>
      </c>
      <c r="BB1510" s="31" t="s">
        <v>50</v>
      </c>
      <c r="BC1510" s="31" t="s">
        <v>50</v>
      </c>
      <c r="BD1510" s="31" t="s">
        <v>50</v>
      </c>
      <c r="BE1510" s="31" t="s">
        <v>50</v>
      </c>
      <c r="BF1510" s="31" t="s">
        <v>50</v>
      </c>
    </row>
    <row r="1511" spans="1:58" ht="45" x14ac:dyDescent="0.25">
      <c r="A1511" s="31" t="s">
        <v>3705</v>
      </c>
      <c r="B1511" s="31" t="s">
        <v>49</v>
      </c>
      <c r="C1511" s="32">
        <v>1</v>
      </c>
      <c r="D1511" s="31" t="s">
        <v>50</v>
      </c>
      <c r="E1511" s="31" t="s">
        <v>84</v>
      </c>
      <c r="F1511" s="31" t="s">
        <v>85</v>
      </c>
      <c r="G1511" s="31" t="s">
        <v>50</v>
      </c>
      <c r="H1511" s="31" t="s">
        <v>50</v>
      </c>
      <c r="I1511" s="31" t="s">
        <v>53</v>
      </c>
      <c r="J1511" s="31" t="s">
        <v>54</v>
      </c>
      <c r="K1511" s="31" t="s">
        <v>54</v>
      </c>
      <c r="L1511" s="31" t="s">
        <v>55</v>
      </c>
      <c r="M1511" s="31" t="s">
        <v>72</v>
      </c>
      <c r="N1511" s="31" t="s">
        <v>60</v>
      </c>
      <c r="O1511" s="31" t="s">
        <v>57</v>
      </c>
      <c r="P1511" s="31" t="s">
        <v>50</v>
      </c>
      <c r="Q1511" s="31" t="s">
        <v>98</v>
      </c>
      <c r="R1511" s="31" t="s">
        <v>129</v>
      </c>
      <c r="S1511" s="31" t="s">
        <v>59</v>
      </c>
      <c r="T1511" s="31" t="s">
        <v>50</v>
      </c>
      <c r="U1511" s="31" t="s">
        <v>50</v>
      </c>
      <c r="V1511" s="31" t="s">
        <v>66</v>
      </c>
      <c r="W1511" s="31" t="s">
        <v>50</v>
      </c>
      <c r="X1511" s="31" t="s">
        <v>116</v>
      </c>
      <c r="Y1511" s="31" t="s">
        <v>61</v>
      </c>
      <c r="Z1511" s="31" t="s">
        <v>62</v>
      </c>
      <c r="AA1511" s="31" t="s">
        <v>50</v>
      </c>
      <c r="AB1511" s="31" t="s">
        <v>50</v>
      </c>
      <c r="AC1511" s="31" t="s">
        <v>87</v>
      </c>
      <c r="AD1511" s="31" t="s">
        <v>72</v>
      </c>
      <c r="AE1511" s="2">
        <f t="shared" si="254"/>
        <v>24</v>
      </c>
      <c r="AF1511" s="31" t="s">
        <v>51</v>
      </c>
      <c r="AG1511" s="31" t="s">
        <v>129</v>
      </c>
      <c r="AH1511" s="31" t="s">
        <v>12603</v>
      </c>
      <c r="AI1511" s="31" t="s">
        <v>12604</v>
      </c>
      <c r="AJ1511" s="31">
        <f t="shared" si="255"/>
        <v>0</v>
      </c>
      <c r="AK1511" s="34">
        <f t="shared" si="256"/>
        <v>-99</v>
      </c>
      <c r="AL1511" s="30">
        <f t="shared" si="257"/>
        <v>-99</v>
      </c>
      <c r="AM1511" s="5">
        <f t="shared" si="261"/>
        <v>379.89</v>
      </c>
      <c r="AN1511" s="5">
        <f t="shared" si="262"/>
        <v>0</v>
      </c>
      <c r="AO1511" s="30">
        <f t="shared" si="263"/>
        <v>0</v>
      </c>
      <c r="AP1511" s="30">
        <f t="shared" si="258"/>
        <v>0</v>
      </c>
      <c r="AQ1511" t="str">
        <f t="shared" si="259"/>
        <v>Before 1978</v>
      </c>
      <c r="AR1511" s="2">
        <f t="shared" si="260"/>
        <v>1956</v>
      </c>
      <c r="AS1511" s="2">
        <f t="shared" si="264"/>
        <v>-99</v>
      </c>
      <c r="AT1511" s="31" t="s">
        <v>50</v>
      </c>
      <c r="AU1511" s="31" t="s">
        <v>50</v>
      </c>
      <c r="AV1511" s="31" t="s">
        <v>141</v>
      </c>
      <c r="AW1511" s="31" t="s">
        <v>86</v>
      </c>
      <c r="AX1511" s="31" t="s">
        <v>50</v>
      </c>
      <c r="AY1511" s="31" t="s">
        <v>50</v>
      </c>
      <c r="AZ1511" s="31" t="s">
        <v>50</v>
      </c>
      <c r="BA1511" s="31" t="s">
        <v>50</v>
      </c>
      <c r="BB1511" s="31" t="s">
        <v>50</v>
      </c>
      <c r="BC1511" s="31" t="s">
        <v>50</v>
      </c>
      <c r="BD1511" s="31" t="s">
        <v>50</v>
      </c>
      <c r="BE1511" s="31" t="s">
        <v>50</v>
      </c>
      <c r="BF1511" s="31" t="s">
        <v>50</v>
      </c>
    </row>
    <row r="1512" spans="1:58" ht="45" x14ac:dyDescent="0.25">
      <c r="A1512" s="31" t="s">
        <v>3717</v>
      </c>
      <c r="B1512" s="31" t="s">
        <v>49</v>
      </c>
      <c r="C1512" s="32">
        <v>1</v>
      </c>
      <c r="D1512" s="31" t="s">
        <v>50</v>
      </c>
      <c r="E1512" s="31" t="s">
        <v>72</v>
      </c>
      <c r="F1512" s="31" t="s">
        <v>51</v>
      </c>
      <c r="G1512" s="31" t="s">
        <v>50</v>
      </c>
      <c r="H1512" s="31" t="s">
        <v>50</v>
      </c>
      <c r="I1512" s="31" t="s">
        <v>53</v>
      </c>
      <c r="J1512" s="31" t="s">
        <v>54</v>
      </c>
      <c r="K1512" s="31" t="s">
        <v>54</v>
      </c>
      <c r="L1512" s="31" t="s">
        <v>128</v>
      </c>
      <c r="M1512" s="31" t="s">
        <v>72</v>
      </c>
      <c r="N1512" s="31" t="s">
        <v>50</v>
      </c>
      <c r="O1512" s="31" t="s">
        <v>57</v>
      </c>
      <c r="P1512" s="31" t="s">
        <v>123</v>
      </c>
      <c r="Q1512" s="31" t="s">
        <v>50</v>
      </c>
      <c r="R1512" s="31" t="s">
        <v>129</v>
      </c>
      <c r="S1512" s="31" t="s">
        <v>59</v>
      </c>
      <c r="T1512" s="31" t="s">
        <v>50</v>
      </c>
      <c r="U1512" s="31" t="s">
        <v>50</v>
      </c>
      <c r="V1512" s="31" t="s">
        <v>50</v>
      </c>
      <c r="W1512" s="31" t="s">
        <v>50</v>
      </c>
      <c r="X1512" s="31" t="s">
        <v>50</v>
      </c>
      <c r="Y1512" s="31" t="s">
        <v>50</v>
      </c>
      <c r="Z1512" s="31" t="s">
        <v>62</v>
      </c>
      <c r="AA1512" s="31" t="s">
        <v>50</v>
      </c>
      <c r="AB1512" s="31" t="s">
        <v>50</v>
      </c>
      <c r="AC1512" s="31" t="s">
        <v>87</v>
      </c>
      <c r="AD1512" s="31" t="s">
        <v>72</v>
      </c>
      <c r="AE1512" s="2">
        <f t="shared" si="254"/>
        <v>24</v>
      </c>
      <c r="AF1512" s="31" t="s">
        <v>567</v>
      </c>
      <c r="AG1512" s="31" t="s">
        <v>76</v>
      </c>
      <c r="AH1512" s="31" t="s">
        <v>924</v>
      </c>
      <c r="AI1512" s="31" t="s">
        <v>12605</v>
      </c>
      <c r="AJ1512" s="31">
        <f t="shared" si="255"/>
        <v>0</v>
      </c>
      <c r="AK1512" s="34">
        <f t="shared" si="256"/>
        <v>-99</v>
      </c>
      <c r="AL1512" s="30">
        <f t="shared" si="257"/>
        <v>-99</v>
      </c>
      <c r="AM1512" s="5">
        <f t="shared" si="261"/>
        <v>198.54</v>
      </c>
      <c r="AN1512" s="5">
        <f t="shared" si="262"/>
        <v>0</v>
      </c>
      <c r="AO1512" s="30">
        <f t="shared" si="263"/>
        <v>0</v>
      </c>
      <c r="AP1512" s="30">
        <f t="shared" si="258"/>
        <v>0</v>
      </c>
      <c r="AQ1512" t="str">
        <f t="shared" si="259"/>
        <v>Before 1978</v>
      </c>
      <c r="AR1512" s="2">
        <f t="shared" si="260"/>
        <v>1950</v>
      </c>
      <c r="AS1512" s="2">
        <f t="shared" si="264"/>
        <v>-99</v>
      </c>
      <c r="AT1512" s="31" t="s">
        <v>50</v>
      </c>
      <c r="AU1512" s="31" t="s">
        <v>50</v>
      </c>
      <c r="AV1512" s="31" t="s">
        <v>141</v>
      </c>
      <c r="AW1512" s="31" t="s">
        <v>86</v>
      </c>
      <c r="AX1512" s="31" t="s">
        <v>50</v>
      </c>
      <c r="AY1512" s="31" t="s">
        <v>50</v>
      </c>
      <c r="AZ1512" s="31" t="s">
        <v>924</v>
      </c>
      <c r="BA1512" s="31" t="s">
        <v>12605</v>
      </c>
      <c r="BB1512" s="31" t="s">
        <v>50</v>
      </c>
      <c r="BC1512" s="31" t="s">
        <v>50</v>
      </c>
      <c r="BD1512" s="31" t="s">
        <v>50</v>
      </c>
      <c r="BE1512" s="31" t="s">
        <v>50</v>
      </c>
      <c r="BF1512" s="31" t="s">
        <v>50</v>
      </c>
    </row>
    <row r="1513" spans="1:58" ht="45" x14ac:dyDescent="0.25">
      <c r="A1513" s="31" t="s">
        <v>1185</v>
      </c>
      <c r="B1513" s="31" t="s">
        <v>49</v>
      </c>
      <c r="C1513" s="32">
        <v>5</v>
      </c>
      <c r="D1513" s="31" t="s">
        <v>50</v>
      </c>
      <c r="E1513" s="31" t="s">
        <v>84</v>
      </c>
      <c r="F1513" s="31" t="s">
        <v>85</v>
      </c>
      <c r="G1513" s="31" t="s">
        <v>71</v>
      </c>
      <c r="H1513" s="31" t="s">
        <v>96</v>
      </c>
      <c r="I1513" s="31" t="s">
        <v>53</v>
      </c>
      <c r="J1513" s="31" t="s">
        <v>54</v>
      </c>
      <c r="K1513" s="31" t="s">
        <v>54</v>
      </c>
      <c r="L1513" s="31" t="s">
        <v>128</v>
      </c>
      <c r="M1513" s="31" t="s">
        <v>72</v>
      </c>
      <c r="N1513" s="31" t="s">
        <v>50</v>
      </c>
      <c r="O1513" s="31" t="s">
        <v>57</v>
      </c>
      <c r="P1513" s="31" t="s">
        <v>50</v>
      </c>
      <c r="Q1513" s="31" t="s">
        <v>50</v>
      </c>
      <c r="R1513" s="31" t="s">
        <v>58</v>
      </c>
      <c r="S1513" s="31" t="s">
        <v>59</v>
      </c>
      <c r="T1513" s="31" t="s">
        <v>60</v>
      </c>
      <c r="U1513" s="31" t="s">
        <v>60</v>
      </c>
      <c r="V1513" s="31" t="s">
        <v>50</v>
      </c>
      <c r="W1513" s="31" t="s">
        <v>50</v>
      </c>
      <c r="X1513" s="31" t="s">
        <v>50</v>
      </c>
      <c r="Y1513" s="31" t="s">
        <v>60</v>
      </c>
      <c r="Z1513" s="31" t="s">
        <v>62</v>
      </c>
      <c r="AA1513" s="31" t="s">
        <v>50</v>
      </c>
      <c r="AB1513" s="31" t="s">
        <v>50</v>
      </c>
      <c r="AC1513" s="31" t="s">
        <v>87</v>
      </c>
      <c r="AD1513" s="31" t="s">
        <v>50</v>
      </c>
      <c r="AE1513" s="2">
        <f t="shared" si="254"/>
        <v>24</v>
      </c>
      <c r="AF1513" s="31" t="s">
        <v>567</v>
      </c>
      <c r="AG1513" s="31" t="s">
        <v>76</v>
      </c>
      <c r="AH1513" s="31" t="s">
        <v>717</v>
      </c>
      <c r="AI1513" s="31" t="s">
        <v>12606</v>
      </c>
      <c r="AJ1513" s="31">
        <f t="shared" si="255"/>
        <v>0</v>
      </c>
      <c r="AK1513" s="34">
        <f t="shared" si="256"/>
        <v>-99</v>
      </c>
      <c r="AL1513" s="30">
        <f t="shared" si="257"/>
        <v>-99</v>
      </c>
      <c r="AM1513" s="5">
        <f t="shared" si="261"/>
        <v>35.11</v>
      </c>
      <c r="AN1513" s="5">
        <f t="shared" si="262"/>
        <v>0</v>
      </c>
      <c r="AO1513" s="30">
        <f t="shared" si="263"/>
        <v>0</v>
      </c>
      <c r="AP1513" s="30">
        <f t="shared" si="258"/>
        <v>0</v>
      </c>
      <c r="AQ1513" t="str">
        <f t="shared" si="259"/>
        <v>1993 - 2001</v>
      </c>
      <c r="AR1513" s="2">
        <f t="shared" si="260"/>
        <v>1998</v>
      </c>
      <c r="AS1513" s="2">
        <f t="shared" si="264"/>
        <v>-99</v>
      </c>
      <c r="AT1513" s="31" t="s">
        <v>50</v>
      </c>
      <c r="AU1513" s="31" t="s">
        <v>50</v>
      </c>
      <c r="AV1513" s="31" t="s">
        <v>141</v>
      </c>
      <c r="AW1513" s="31" t="s">
        <v>86</v>
      </c>
      <c r="AX1513" s="31" t="s">
        <v>50</v>
      </c>
      <c r="AY1513" s="31" t="s">
        <v>50</v>
      </c>
      <c r="AZ1513" s="31" t="s">
        <v>717</v>
      </c>
      <c r="BA1513" s="31" t="s">
        <v>12606</v>
      </c>
      <c r="BB1513" s="31" t="s">
        <v>50</v>
      </c>
      <c r="BC1513" s="31" t="s">
        <v>50</v>
      </c>
      <c r="BD1513" s="31" t="s">
        <v>50</v>
      </c>
      <c r="BE1513" s="31" t="s">
        <v>50</v>
      </c>
      <c r="BF1513" s="31" t="s">
        <v>50</v>
      </c>
    </row>
    <row r="1514" spans="1:58" ht="45" x14ac:dyDescent="0.25">
      <c r="A1514" s="31" t="s">
        <v>3775</v>
      </c>
      <c r="B1514" s="31" t="s">
        <v>49</v>
      </c>
      <c r="C1514" s="32">
        <v>6</v>
      </c>
      <c r="D1514" s="31" t="s">
        <v>50</v>
      </c>
      <c r="E1514" s="31" t="s">
        <v>52</v>
      </c>
      <c r="F1514" s="31" t="s">
        <v>84</v>
      </c>
      <c r="G1514" s="31" t="s">
        <v>50</v>
      </c>
      <c r="H1514" s="31" t="s">
        <v>50</v>
      </c>
      <c r="I1514" s="31" t="s">
        <v>53</v>
      </c>
      <c r="J1514" s="31" t="s">
        <v>54</v>
      </c>
      <c r="K1514" s="31" t="s">
        <v>54</v>
      </c>
      <c r="L1514" s="31" t="s">
        <v>55</v>
      </c>
      <c r="M1514" s="31" t="s">
        <v>72</v>
      </c>
      <c r="N1514" s="31" t="s">
        <v>50</v>
      </c>
      <c r="O1514" s="31" t="s">
        <v>66</v>
      </c>
      <c r="P1514" s="31" t="s">
        <v>50</v>
      </c>
      <c r="Q1514" s="31" t="s">
        <v>50</v>
      </c>
      <c r="R1514" s="31" t="s">
        <v>86</v>
      </c>
      <c r="S1514" s="31" t="s">
        <v>59</v>
      </c>
      <c r="T1514" s="31" t="s">
        <v>50</v>
      </c>
      <c r="U1514" s="31" t="s">
        <v>50</v>
      </c>
      <c r="V1514" s="31" t="s">
        <v>86</v>
      </c>
      <c r="W1514" s="31" t="s">
        <v>50</v>
      </c>
      <c r="X1514" s="31" t="s">
        <v>50</v>
      </c>
      <c r="Y1514" s="31" t="s">
        <v>50</v>
      </c>
      <c r="Z1514" s="31" t="s">
        <v>62</v>
      </c>
      <c r="AA1514" s="31" t="s">
        <v>50</v>
      </c>
      <c r="AB1514" s="31" t="s">
        <v>50</v>
      </c>
      <c r="AC1514" s="31" t="s">
        <v>87</v>
      </c>
      <c r="AD1514" s="31" t="s">
        <v>72</v>
      </c>
      <c r="AE1514" s="2">
        <f t="shared" si="254"/>
        <v>24</v>
      </c>
      <c r="AF1514" s="31" t="s">
        <v>51</v>
      </c>
      <c r="AG1514" s="31" t="s">
        <v>129</v>
      </c>
      <c r="AH1514" s="31" t="s">
        <v>251</v>
      </c>
      <c r="AI1514" s="31" t="s">
        <v>12607</v>
      </c>
      <c r="AJ1514" s="31">
        <f t="shared" si="255"/>
        <v>0</v>
      </c>
      <c r="AK1514" s="34">
        <f t="shared" si="256"/>
        <v>-99</v>
      </c>
      <c r="AL1514" s="30">
        <f t="shared" si="257"/>
        <v>-99</v>
      </c>
      <c r="AM1514" s="5">
        <f t="shared" si="261"/>
        <v>87.64</v>
      </c>
      <c r="AN1514" s="5">
        <f t="shared" si="262"/>
        <v>0</v>
      </c>
      <c r="AO1514" s="30">
        <f t="shared" si="263"/>
        <v>0</v>
      </c>
      <c r="AP1514" s="30">
        <f t="shared" si="258"/>
        <v>0</v>
      </c>
      <c r="AQ1514" t="str">
        <f t="shared" si="259"/>
        <v>Before 1978</v>
      </c>
      <c r="AR1514" s="2">
        <f t="shared" si="260"/>
        <v>1974</v>
      </c>
      <c r="AS1514" s="2">
        <f t="shared" si="264"/>
        <v>-99</v>
      </c>
      <c r="AT1514" s="31" t="s">
        <v>50</v>
      </c>
      <c r="AU1514" s="31" t="s">
        <v>50</v>
      </c>
      <c r="AV1514" s="31" t="s">
        <v>66</v>
      </c>
      <c r="AW1514" s="31" t="s">
        <v>57</v>
      </c>
      <c r="AX1514" s="31" t="s">
        <v>101</v>
      </c>
      <c r="AY1514" s="31" t="s">
        <v>68</v>
      </c>
      <c r="AZ1514" s="31" t="s">
        <v>251</v>
      </c>
      <c r="BA1514" s="31" t="s">
        <v>12607</v>
      </c>
      <c r="BB1514" s="31" t="s">
        <v>12809</v>
      </c>
      <c r="BC1514" s="31" t="s">
        <v>129</v>
      </c>
      <c r="BD1514" s="31" t="s">
        <v>50</v>
      </c>
      <c r="BE1514" s="31" t="s">
        <v>50</v>
      </c>
      <c r="BF1514" s="31" t="s">
        <v>50</v>
      </c>
    </row>
    <row r="1515" spans="1:58" ht="45" x14ac:dyDescent="0.25">
      <c r="A1515" s="31" t="s">
        <v>3778</v>
      </c>
      <c r="B1515" s="31" t="s">
        <v>49</v>
      </c>
      <c r="C1515" s="32">
        <v>5</v>
      </c>
      <c r="D1515" s="31" t="s">
        <v>50</v>
      </c>
      <c r="E1515" s="31" t="s">
        <v>70</v>
      </c>
      <c r="F1515" s="31" t="s">
        <v>71</v>
      </c>
      <c r="G1515" s="31" t="s">
        <v>50</v>
      </c>
      <c r="H1515" s="31" t="s">
        <v>50</v>
      </c>
      <c r="I1515" s="31" t="s">
        <v>53</v>
      </c>
      <c r="J1515" s="31" t="s">
        <v>54</v>
      </c>
      <c r="K1515" s="31" t="s">
        <v>54</v>
      </c>
      <c r="L1515" s="31" t="s">
        <v>55</v>
      </c>
      <c r="M1515" s="31" t="s">
        <v>72</v>
      </c>
      <c r="N1515" s="31" t="s">
        <v>50</v>
      </c>
      <c r="O1515" s="31" t="s">
        <v>66</v>
      </c>
      <c r="P1515" s="31" t="s">
        <v>50</v>
      </c>
      <c r="Q1515" s="31" t="s">
        <v>50</v>
      </c>
      <c r="R1515" s="31" t="s">
        <v>74</v>
      </c>
      <c r="S1515" s="31" t="s">
        <v>59</v>
      </c>
      <c r="T1515" s="31" t="s">
        <v>60</v>
      </c>
      <c r="U1515" s="31" t="s">
        <v>60</v>
      </c>
      <c r="V1515" s="31" t="s">
        <v>60</v>
      </c>
      <c r="W1515" s="31" t="s">
        <v>50</v>
      </c>
      <c r="X1515" s="31" t="s">
        <v>50</v>
      </c>
      <c r="Y1515" s="31" t="s">
        <v>50</v>
      </c>
      <c r="Z1515" s="31" t="s">
        <v>62</v>
      </c>
      <c r="AA1515" s="31" t="s">
        <v>50</v>
      </c>
      <c r="AB1515" s="31" t="s">
        <v>50</v>
      </c>
      <c r="AC1515" s="31" t="s">
        <v>87</v>
      </c>
      <c r="AD1515" s="31" t="s">
        <v>72</v>
      </c>
      <c r="AE1515" s="2">
        <f t="shared" si="254"/>
        <v>24</v>
      </c>
      <c r="AF1515" s="31" t="s">
        <v>51</v>
      </c>
      <c r="AG1515" s="31" t="s">
        <v>129</v>
      </c>
      <c r="AH1515" s="31" t="s">
        <v>136</v>
      </c>
      <c r="AI1515" s="31" t="s">
        <v>12556</v>
      </c>
      <c r="AJ1515" s="31">
        <f t="shared" si="255"/>
        <v>0</v>
      </c>
      <c r="AK1515" s="34">
        <f t="shared" si="256"/>
        <v>-99</v>
      </c>
      <c r="AL1515" s="30">
        <f t="shared" si="257"/>
        <v>-99</v>
      </c>
      <c r="AM1515" s="5">
        <f t="shared" si="261"/>
        <v>30.74</v>
      </c>
      <c r="AN1515" s="5">
        <f t="shared" si="262"/>
        <v>0</v>
      </c>
      <c r="AO1515" s="30">
        <f t="shared" si="263"/>
        <v>0</v>
      </c>
      <c r="AP1515" s="30">
        <f t="shared" si="258"/>
        <v>0</v>
      </c>
      <c r="AQ1515" t="str">
        <f t="shared" si="259"/>
        <v>Before 1978</v>
      </c>
      <c r="AR1515" s="2">
        <f t="shared" si="260"/>
        <v>1952</v>
      </c>
      <c r="AS1515" s="2">
        <f t="shared" si="264"/>
        <v>-99</v>
      </c>
      <c r="AT1515" s="31" t="s">
        <v>50</v>
      </c>
      <c r="AU1515" s="31" t="s">
        <v>50</v>
      </c>
      <c r="AV1515" s="31" t="s">
        <v>66</v>
      </c>
      <c r="AW1515" s="31" t="s">
        <v>57</v>
      </c>
      <c r="AX1515" s="31" t="s">
        <v>463</v>
      </c>
      <c r="AY1515" s="31" t="s">
        <v>68</v>
      </c>
      <c r="AZ1515" s="31" t="s">
        <v>136</v>
      </c>
      <c r="BA1515" s="31" t="s">
        <v>12556</v>
      </c>
      <c r="BB1515" s="31" t="s">
        <v>1050</v>
      </c>
      <c r="BC1515" s="31" t="s">
        <v>129</v>
      </c>
      <c r="BD1515" s="31" t="s">
        <v>50</v>
      </c>
      <c r="BE1515" s="31" t="s">
        <v>50</v>
      </c>
      <c r="BF1515" s="31" t="s">
        <v>50</v>
      </c>
    </row>
    <row r="1516" spans="1:58" ht="45" x14ac:dyDescent="0.25">
      <c r="A1516" s="31" t="s">
        <v>3778</v>
      </c>
      <c r="B1516" s="31" t="s">
        <v>49</v>
      </c>
      <c r="C1516" s="32">
        <v>7</v>
      </c>
      <c r="D1516" s="31" t="s">
        <v>50</v>
      </c>
      <c r="E1516" s="31" t="s">
        <v>70</v>
      </c>
      <c r="F1516" s="31" t="s">
        <v>71</v>
      </c>
      <c r="G1516" s="31" t="s">
        <v>50</v>
      </c>
      <c r="H1516" s="31" t="s">
        <v>50</v>
      </c>
      <c r="I1516" s="31" t="s">
        <v>53</v>
      </c>
      <c r="J1516" s="31" t="s">
        <v>54</v>
      </c>
      <c r="K1516" s="31" t="s">
        <v>54</v>
      </c>
      <c r="L1516" s="31" t="s">
        <v>55</v>
      </c>
      <c r="M1516" s="31" t="s">
        <v>72</v>
      </c>
      <c r="N1516" s="31" t="s">
        <v>50</v>
      </c>
      <c r="O1516" s="31" t="s">
        <v>66</v>
      </c>
      <c r="P1516" s="31" t="s">
        <v>50</v>
      </c>
      <c r="Q1516" s="31" t="s">
        <v>50</v>
      </c>
      <c r="R1516" s="31" t="s">
        <v>74</v>
      </c>
      <c r="S1516" s="31" t="s">
        <v>59</v>
      </c>
      <c r="T1516" s="31" t="s">
        <v>60</v>
      </c>
      <c r="U1516" s="31" t="s">
        <v>60</v>
      </c>
      <c r="V1516" s="31" t="s">
        <v>60</v>
      </c>
      <c r="W1516" s="31" t="s">
        <v>50</v>
      </c>
      <c r="X1516" s="31" t="s">
        <v>50</v>
      </c>
      <c r="Y1516" s="31" t="s">
        <v>50</v>
      </c>
      <c r="Z1516" s="31" t="s">
        <v>62</v>
      </c>
      <c r="AA1516" s="31" t="s">
        <v>50</v>
      </c>
      <c r="AB1516" s="31" t="s">
        <v>50</v>
      </c>
      <c r="AC1516" s="31" t="s">
        <v>87</v>
      </c>
      <c r="AD1516" s="31" t="s">
        <v>72</v>
      </c>
      <c r="AE1516" s="2">
        <f t="shared" si="254"/>
        <v>24</v>
      </c>
      <c r="AF1516" s="31" t="s">
        <v>51</v>
      </c>
      <c r="AG1516" s="31" t="s">
        <v>129</v>
      </c>
      <c r="AH1516" s="31" t="s">
        <v>269</v>
      </c>
      <c r="AI1516" s="31" t="s">
        <v>12608</v>
      </c>
      <c r="AJ1516" s="31">
        <f t="shared" si="255"/>
        <v>0</v>
      </c>
      <c r="AK1516" s="34">
        <f t="shared" si="256"/>
        <v>-99</v>
      </c>
      <c r="AL1516" s="30">
        <f t="shared" si="257"/>
        <v>-99</v>
      </c>
      <c r="AM1516" s="5">
        <f t="shared" si="261"/>
        <v>30.74</v>
      </c>
      <c r="AN1516" s="5">
        <f t="shared" si="262"/>
        <v>0</v>
      </c>
      <c r="AO1516" s="30">
        <f t="shared" si="263"/>
        <v>0</v>
      </c>
      <c r="AP1516" s="30">
        <f t="shared" si="258"/>
        <v>0</v>
      </c>
      <c r="AQ1516" t="str">
        <f t="shared" si="259"/>
        <v>Before 1978</v>
      </c>
      <c r="AR1516" s="2">
        <f t="shared" si="260"/>
        <v>1952</v>
      </c>
      <c r="AS1516" s="2">
        <f t="shared" si="264"/>
        <v>-99</v>
      </c>
      <c r="AT1516" s="31" t="s">
        <v>50</v>
      </c>
      <c r="AU1516" s="31" t="s">
        <v>50</v>
      </c>
      <c r="AV1516" s="31" t="s">
        <v>66</v>
      </c>
      <c r="AW1516" s="31" t="s">
        <v>57</v>
      </c>
      <c r="AX1516" s="31" t="s">
        <v>463</v>
      </c>
      <c r="AY1516" s="31" t="s">
        <v>68</v>
      </c>
      <c r="AZ1516" s="31" t="s">
        <v>269</v>
      </c>
      <c r="BA1516" s="31" t="s">
        <v>12608</v>
      </c>
      <c r="BB1516" s="31" t="s">
        <v>233</v>
      </c>
      <c r="BC1516" s="31" t="s">
        <v>129</v>
      </c>
      <c r="BD1516" s="31" t="s">
        <v>50</v>
      </c>
      <c r="BE1516" s="31" t="s">
        <v>50</v>
      </c>
      <c r="BF1516" s="31" t="s">
        <v>50</v>
      </c>
    </row>
    <row r="1517" spans="1:58" ht="45" x14ac:dyDescent="0.25">
      <c r="A1517" s="31" t="s">
        <v>1187</v>
      </c>
      <c r="B1517" s="31" t="s">
        <v>49</v>
      </c>
      <c r="C1517" s="32">
        <v>2</v>
      </c>
      <c r="D1517" s="31" t="s">
        <v>50</v>
      </c>
      <c r="E1517" s="31" t="s">
        <v>52</v>
      </c>
      <c r="F1517" s="31" t="s">
        <v>50</v>
      </c>
      <c r="G1517" s="31" t="s">
        <v>50</v>
      </c>
      <c r="H1517" s="31" t="s">
        <v>50</v>
      </c>
      <c r="I1517" s="31" t="s">
        <v>53</v>
      </c>
      <c r="J1517" s="31" t="s">
        <v>54</v>
      </c>
      <c r="K1517" s="31" t="s">
        <v>54</v>
      </c>
      <c r="L1517" s="31" t="s">
        <v>55</v>
      </c>
      <c r="M1517" s="31" t="s">
        <v>72</v>
      </c>
      <c r="N1517" s="31" t="s">
        <v>60</v>
      </c>
      <c r="O1517" s="31" t="s">
        <v>60</v>
      </c>
      <c r="P1517" s="31" t="s">
        <v>50</v>
      </c>
      <c r="Q1517" s="31" t="s">
        <v>73</v>
      </c>
      <c r="R1517" s="31" t="s">
        <v>74</v>
      </c>
      <c r="S1517" s="31" t="s">
        <v>53</v>
      </c>
      <c r="T1517" s="31" t="s">
        <v>60</v>
      </c>
      <c r="U1517" s="31" t="s">
        <v>60</v>
      </c>
      <c r="V1517" s="31" t="s">
        <v>60</v>
      </c>
      <c r="W1517" s="31" t="s">
        <v>50</v>
      </c>
      <c r="X1517" s="31" t="s">
        <v>50</v>
      </c>
      <c r="Y1517" s="31" t="s">
        <v>50</v>
      </c>
      <c r="Z1517" s="31" t="s">
        <v>86</v>
      </c>
      <c r="AA1517" s="31" t="s">
        <v>50</v>
      </c>
      <c r="AB1517" s="31" t="s">
        <v>50</v>
      </c>
      <c r="AC1517" s="31" t="s">
        <v>50</v>
      </c>
      <c r="AD1517" s="31" t="s">
        <v>50</v>
      </c>
      <c r="AE1517" s="2">
        <f t="shared" si="254"/>
        <v>24</v>
      </c>
      <c r="AF1517" s="31" t="s">
        <v>51</v>
      </c>
      <c r="AG1517" s="31" t="s">
        <v>129</v>
      </c>
      <c r="AH1517" s="31" t="s">
        <v>12609</v>
      </c>
      <c r="AI1517" s="31" t="s">
        <v>12610</v>
      </c>
      <c r="AJ1517" s="31">
        <f t="shared" si="255"/>
        <v>0</v>
      </c>
      <c r="AK1517" s="34">
        <f t="shared" si="256"/>
        <v>-99</v>
      </c>
      <c r="AL1517" s="30">
        <f t="shared" si="257"/>
        <v>-99</v>
      </c>
      <c r="AM1517" s="5">
        <f t="shared" si="261"/>
        <v>439.45</v>
      </c>
      <c r="AN1517" s="5">
        <f t="shared" si="262"/>
        <v>0</v>
      </c>
      <c r="AO1517" s="30">
        <f t="shared" si="263"/>
        <v>0</v>
      </c>
      <c r="AP1517" s="30">
        <f t="shared" si="258"/>
        <v>0</v>
      </c>
      <c r="AQ1517" t="str">
        <f t="shared" si="259"/>
        <v>Before 1978</v>
      </c>
      <c r="AR1517" s="2">
        <f t="shared" si="260"/>
        <v>1970</v>
      </c>
      <c r="AS1517" s="2">
        <f t="shared" si="264"/>
        <v>-99</v>
      </c>
      <c r="AT1517" s="31" t="s">
        <v>50</v>
      </c>
      <c r="AU1517" s="31" t="s">
        <v>50</v>
      </c>
      <c r="AV1517" s="31" t="s">
        <v>60</v>
      </c>
      <c r="AW1517" s="31" t="s">
        <v>50</v>
      </c>
      <c r="AX1517" s="31" t="s">
        <v>50</v>
      </c>
      <c r="AY1517" s="31" t="s">
        <v>50</v>
      </c>
      <c r="AZ1517" s="31" t="s">
        <v>50</v>
      </c>
      <c r="BA1517" s="31" t="s">
        <v>50</v>
      </c>
      <c r="BB1517" s="31" t="s">
        <v>50</v>
      </c>
      <c r="BC1517" s="31" t="s">
        <v>50</v>
      </c>
      <c r="BD1517" s="31" t="s">
        <v>50</v>
      </c>
      <c r="BE1517" s="31" t="s">
        <v>50</v>
      </c>
      <c r="BF1517" s="31" t="s">
        <v>50</v>
      </c>
    </row>
    <row r="1518" spans="1:58" ht="45" x14ac:dyDescent="0.25">
      <c r="A1518" s="31" t="s">
        <v>3827</v>
      </c>
      <c r="B1518" s="31" t="s">
        <v>49</v>
      </c>
      <c r="C1518" s="32">
        <v>1</v>
      </c>
      <c r="D1518" s="31" t="s">
        <v>50</v>
      </c>
      <c r="E1518" s="31" t="s">
        <v>51</v>
      </c>
      <c r="F1518" s="31" t="s">
        <v>50</v>
      </c>
      <c r="G1518" s="31" t="s">
        <v>50</v>
      </c>
      <c r="H1518" s="31" t="s">
        <v>50</v>
      </c>
      <c r="I1518" s="31" t="s">
        <v>53</v>
      </c>
      <c r="J1518" s="31" t="s">
        <v>54</v>
      </c>
      <c r="K1518" s="31" t="s">
        <v>60</v>
      </c>
      <c r="L1518" s="31" t="s">
        <v>55</v>
      </c>
      <c r="M1518" s="31" t="s">
        <v>72</v>
      </c>
      <c r="N1518" s="31" t="s">
        <v>50</v>
      </c>
      <c r="O1518" s="31" t="s">
        <v>66</v>
      </c>
      <c r="P1518" s="31" t="s">
        <v>50</v>
      </c>
      <c r="Q1518" s="31" t="s">
        <v>50</v>
      </c>
      <c r="R1518" s="31" t="s">
        <v>58</v>
      </c>
      <c r="S1518" s="31" t="s">
        <v>58</v>
      </c>
      <c r="T1518" s="31" t="s">
        <v>60</v>
      </c>
      <c r="U1518" s="31" t="s">
        <v>60</v>
      </c>
      <c r="V1518" s="31" t="s">
        <v>60</v>
      </c>
      <c r="W1518" s="31" t="s">
        <v>50</v>
      </c>
      <c r="X1518" s="31" t="s">
        <v>93</v>
      </c>
      <c r="Y1518" s="31" t="s">
        <v>50</v>
      </c>
      <c r="Z1518" s="31" t="s">
        <v>86</v>
      </c>
      <c r="AA1518" s="31" t="s">
        <v>50</v>
      </c>
      <c r="AB1518" s="31" t="s">
        <v>50</v>
      </c>
      <c r="AC1518" s="31" t="s">
        <v>50</v>
      </c>
      <c r="AD1518" s="31" t="s">
        <v>50</v>
      </c>
      <c r="AE1518" s="2">
        <f t="shared" si="254"/>
        <v>24</v>
      </c>
      <c r="AF1518" s="31" t="s">
        <v>51</v>
      </c>
      <c r="AG1518" s="31" t="s">
        <v>129</v>
      </c>
      <c r="AH1518" s="31" t="s">
        <v>50</v>
      </c>
      <c r="AI1518" s="31" t="s">
        <v>50</v>
      </c>
      <c r="AJ1518" s="31">
        <f t="shared" si="255"/>
        <v>0</v>
      </c>
      <c r="AK1518" s="34">
        <f t="shared" si="256"/>
        <v>-99</v>
      </c>
      <c r="AL1518" s="30">
        <f t="shared" si="257"/>
        <v>-99</v>
      </c>
      <c r="AM1518" s="5">
        <f t="shared" si="261"/>
        <v>3000</v>
      </c>
      <c r="AN1518" s="5">
        <f t="shared" si="262"/>
        <v>0</v>
      </c>
      <c r="AO1518" s="30">
        <f t="shared" si="263"/>
        <v>0</v>
      </c>
      <c r="AP1518" s="30">
        <f t="shared" si="258"/>
        <v>0</v>
      </c>
      <c r="AQ1518">
        <f t="shared" si="259"/>
        <v>0</v>
      </c>
      <c r="AR1518" s="2">
        <f t="shared" si="260"/>
        <v>0</v>
      </c>
      <c r="AS1518" s="2">
        <f t="shared" si="264"/>
        <v>-99</v>
      </c>
      <c r="AT1518" s="31" t="s">
        <v>50</v>
      </c>
      <c r="AU1518" s="31" t="s">
        <v>50</v>
      </c>
      <c r="AV1518" s="31" t="s">
        <v>60</v>
      </c>
      <c r="AW1518" s="31" t="s">
        <v>50</v>
      </c>
      <c r="AX1518" s="31" t="s">
        <v>50</v>
      </c>
      <c r="AY1518" s="31" t="s">
        <v>50</v>
      </c>
      <c r="AZ1518" s="31" t="s">
        <v>50</v>
      </c>
      <c r="BA1518" s="31" t="s">
        <v>50</v>
      </c>
      <c r="BB1518" s="31" t="s">
        <v>50</v>
      </c>
      <c r="BC1518" s="31" t="s">
        <v>50</v>
      </c>
      <c r="BD1518" s="31" t="s">
        <v>50</v>
      </c>
      <c r="BE1518" s="31" t="s">
        <v>50</v>
      </c>
      <c r="BF1518" s="31" t="s">
        <v>50</v>
      </c>
    </row>
    <row r="1519" spans="1:58" ht="45" x14ac:dyDescent="0.25">
      <c r="A1519" s="31" t="s">
        <v>3896</v>
      </c>
      <c r="B1519" s="31" t="s">
        <v>49</v>
      </c>
      <c r="C1519" s="32">
        <v>9</v>
      </c>
      <c r="D1519" s="31" t="s">
        <v>50</v>
      </c>
      <c r="E1519" s="31" t="s">
        <v>84</v>
      </c>
      <c r="F1519" s="31" t="s">
        <v>85</v>
      </c>
      <c r="G1519" s="31" t="s">
        <v>50</v>
      </c>
      <c r="H1519" s="31" t="s">
        <v>50</v>
      </c>
      <c r="I1519" s="31" t="s">
        <v>53</v>
      </c>
      <c r="J1519" s="31" t="s">
        <v>54</v>
      </c>
      <c r="K1519" s="31" t="s">
        <v>54</v>
      </c>
      <c r="L1519" s="31" t="s">
        <v>128</v>
      </c>
      <c r="M1519" s="31" t="s">
        <v>51</v>
      </c>
      <c r="N1519" s="31" t="s">
        <v>60</v>
      </c>
      <c r="O1519" s="31" t="s">
        <v>60</v>
      </c>
      <c r="P1519" s="31" t="s">
        <v>50</v>
      </c>
      <c r="Q1519" s="31" t="s">
        <v>107</v>
      </c>
      <c r="R1519" s="31" t="s">
        <v>58</v>
      </c>
      <c r="S1519" s="31" t="s">
        <v>59</v>
      </c>
      <c r="T1519" s="31" t="s">
        <v>60</v>
      </c>
      <c r="U1519" s="31" t="s">
        <v>60</v>
      </c>
      <c r="V1519" s="31" t="s">
        <v>50</v>
      </c>
      <c r="W1519" s="31" t="s">
        <v>50</v>
      </c>
      <c r="X1519" s="31" t="s">
        <v>50</v>
      </c>
      <c r="Y1519" s="31" t="s">
        <v>61</v>
      </c>
      <c r="Z1519" s="31" t="s">
        <v>62</v>
      </c>
      <c r="AA1519" s="31" t="s">
        <v>50</v>
      </c>
      <c r="AB1519" s="31" t="s">
        <v>50</v>
      </c>
      <c r="AC1519" s="31" t="s">
        <v>50</v>
      </c>
      <c r="AD1519" s="31" t="s">
        <v>50</v>
      </c>
      <c r="AE1519" s="2">
        <f t="shared" si="254"/>
        <v>24</v>
      </c>
      <c r="AF1519" s="31" t="s">
        <v>51</v>
      </c>
      <c r="AG1519" s="31" t="s">
        <v>129</v>
      </c>
      <c r="AH1519" s="31" t="s">
        <v>144</v>
      </c>
      <c r="AI1519" s="31" t="s">
        <v>12611</v>
      </c>
      <c r="AJ1519" s="31">
        <f t="shared" si="255"/>
        <v>0</v>
      </c>
      <c r="AK1519" s="34">
        <f t="shared" si="256"/>
        <v>-99</v>
      </c>
      <c r="AL1519" s="30">
        <f t="shared" si="257"/>
        <v>-99</v>
      </c>
      <c r="AM1519" s="5">
        <f t="shared" si="261"/>
        <v>110.77</v>
      </c>
      <c r="AN1519" s="5">
        <f t="shared" si="262"/>
        <v>0</v>
      </c>
      <c r="AO1519" s="30">
        <f t="shared" si="263"/>
        <v>0</v>
      </c>
      <c r="AP1519" s="30">
        <f t="shared" si="258"/>
        <v>0</v>
      </c>
      <c r="AQ1519" t="str">
        <f t="shared" si="259"/>
        <v>2010 - 2013</v>
      </c>
      <c r="AR1519" s="2">
        <f t="shared" si="260"/>
        <v>2010</v>
      </c>
      <c r="AS1519" s="2">
        <f t="shared" si="264"/>
        <v>-99</v>
      </c>
      <c r="AT1519" s="31" t="s">
        <v>50</v>
      </c>
      <c r="AU1519" s="31" t="s">
        <v>50</v>
      </c>
      <c r="AV1519" s="31" t="s">
        <v>141</v>
      </c>
      <c r="AW1519" s="31" t="s">
        <v>86</v>
      </c>
      <c r="AX1519" s="31" t="s">
        <v>50</v>
      </c>
      <c r="AY1519" s="31" t="s">
        <v>50</v>
      </c>
      <c r="AZ1519" s="31" t="s">
        <v>144</v>
      </c>
      <c r="BA1519" s="31" t="s">
        <v>12611</v>
      </c>
      <c r="BB1519" s="31" t="s">
        <v>50</v>
      </c>
      <c r="BC1519" s="31" t="s">
        <v>50</v>
      </c>
      <c r="BD1519" s="31" t="s">
        <v>50</v>
      </c>
      <c r="BE1519" s="31" t="s">
        <v>50</v>
      </c>
      <c r="BF1519" s="31" t="s">
        <v>50</v>
      </c>
    </row>
    <row r="1520" spans="1:58" ht="45" x14ac:dyDescent="0.25">
      <c r="A1520" s="31" t="s">
        <v>3914</v>
      </c>
      <c r="B1520" s="31" t="s">
        <v>49</v>
      </c>
      <c r="C1520" s="32">
        <v>11</v>
      </c>
      <c r="D1520" s="31" t="s">
        <v>50</v>
      </c>
      <c r="E1520" s="31" t="s">
        <v>52</v>
      </c>
      <c r="F1520" s="31" t="s">
        <v>50</v>
      </c>
      <c r="G1520" s="31" t="s">
        <v>50</v>
      </c>
      <c r="H1520" s="31" t="s">
        <v>50</v>
      </c>
      <c r="I1520" s="31" t="s">
        <v>70</v>
      </c>
      <c r="J1520" s="31" t="s">
        <v>54</v>
      </c>
      <c r="K1520" s="31" t="s">
        <v>54</v>
      </c>
      <c r="L1520" s="31" t="s">
        <v>55</v>
      </c>
      <c r="M1520" s="31" t="s">
        <v>72</v>
      </c>
      <c r="N1520" s="31" t="s">
        <v>50</v>
      </c>
      <c r="O1520" s="31" t="s">
        <v>57</v>
      </c>
      <c r="P1520" s="31" t="s">
        <v>50</v>
      </c>
      <c r="Q1520" s="31" t="s">
        <v>258</v>
      </c>
      <c r="R1520" s="31" t="s">
        <v>58</v>
      </c>
      <c r="S1520" s="31" t="s">
        <v>59</v>
      </c>
      <c r="T1520" s="31" t="s">
        <v>60</v>
      </c>
      <c r="U1520" s="31" t="s">
        <v>60</v>
      </c>
      <c r="V1520" s="31" t="s">
        <v>50</v>
      </c>
      <c r="W1520" s="31" t="s">
        <v>50</v>
      </c>
      <c r="X1520" s="31" t="s">
        <v>50</v>
      </c>
      <c r="Y1520" s="31" t="s">
        <v>61</v>
      </c>
      <c r="Z1520" s="31" t="s">
        <v>62</v>
      </c>
      <c r="AA1520" s="31" t="s">
        <v>50</v>
      </c>
      <c r="AB1520" s="31" t="s">
        <v>50</v>
      </c>
      <c r="AC1520" s="31" t="s">
        <v>50</v>
      </c>
      <c r="AD1520" s="31" t="s">
        <v>50</v>
      </c>
      <c r="AE1520" s="2">
        <f t="shared" si="254"/>
        <v>24</v>
      </c>
      <c r="AF1520" s="31" t="s">
        <v>567</v>
      </c>
      <c r="AG1520" s="31" t="s">
        <v>76</v>
      </c>
      <c r="AH1520" s="31" t="s">
        <v>422</v>
      </c>
      <c r="AI1520" s="31" t="s">
        <v>1410</v>
      </c>
      <c r="AJ1520" s="31">
        <f t="shared" si="255"/>
        <v>0</v>
      </c>
      <c r="AK1520" s="34">
        <f t="shared" si="256"/>
        <v>-99</v>
      </c>
      <c r="AL1520" s="30">
        <f t="shared" si="257"/>
        <v>-99</v>
      </c>
      <c r="AM1520" s="5">
        <f t="shared" si="261"/>
        <v>110.77</v>
      </c>
      <c r="AN1520" s="5">
        <f t="shared" si="262"/>
        <v>0</v>
      </c>
      <c r="AO1520" s="30">
        <f t="shared" si="263"/>
        <v>0</v>
      </c>
      <c r="AP1520" s="30">
        <f t="shared" si="258"/>
        <v>0</v>
      </c>
      <c r="AQ1520" t="str">
        <f t="shared" si="259"/>
        <v>1978 - 1992</v>
      </c>
      <c r="AR1520" s="2">
        <f t="shared" si="260"/>
        <v>1980</v>
      </c>
      <c r="AS1520" s="2">
        <f t="shared" si="264"/>
        <v>-99</v>
      </c>
      <c r="AT1520" s="31" t="s">
        <v>50</v>
      </c>
      <c r="AU1520" s="31" t="s">
        <v>50</v>
      </c>
      <c r="AV1520" s="31" t="s">
        <v>60</v>
      </c>
      <c r="AW1520" s="31" t="s">
        <v>50</v>
      </c>
      <c r="AX1520" s="31" t="s">
        <v>50</v>
      </c>
      <c r="AY1520" s="31" t="s">
        <v>50</v>
      </c>
      <c r="AZ1520" s="31" t="s">
        <v>50</v>
      </c>
      <c r="BA1520" s="31" t="s">
        <v>50</v>
      </c>
      <c r="BB1520" s="31" t="s">
        <v>50</v>
      </c>
      <c r="BC1520" s="31" t="s">
        <v>50</v>
      </c>
      <c r="BD1520" s="31" t="s">
        <v>50</v>
      </c>
      <c r="BE1520" s="31" t="s">
        <v>50</v>
      </c>
      <c r="BF1520" s="31" t="s">
        <v>50</v>
      </c>
    </row>
    <row r="1521" spans="1:58" ht="45" x14ac:dyDescent="0.25">
      <c r="A1521" s="31" t="s">
        <v>3955</v>
      </c>
      <c r="B1521" s="31" t="s">
        <v>49</v>
      </c>
      <c r="C1521" s="32">
        <v>2</v>
      </c>
      <c r="D1521" s="31" t="s">
        <v>50</v>
      </c>
      <c r="E1521" s="31" t="s">
        <v>70</v>
      </c>
      <c r="F1521" s="31" t="s">
        <v>71</v>
      </c>
      <c r="G1521" s="31" t="s">
        <v>50</v>
      </c>
      <c r="H1521" s="31" t="s">
        <v>50</v>
      </c>
      <c r="I1521" s="31" t="s">
        <v>53</v>
      </c>
      <c r="J1521" s="31" t="s">
        <v>54</v>
      </c>
      <c r="K1521" s="31" t="s">
        <v>54</v>
      </c>
      <c r="L1521" s="31" t="s">
        <v>55</v>
      </c>
      <c r="M1521" s="31" t="s">
        <v>72</v>
      </c>
      <c r="N1521" s="31" t="s">
        <v>50</v>
      </c>
      <c r="O1521" s="31" t="s">
        <v>66</v>
      </c>
      <c r="P1521" s="31" t="s">
        <v>50</v>
      </c>
      <c r="Q1521" s="31" t="s">
        <v>359</v>
      </c>
      <c r="R1521" s="31" t="s">
        <v>74</v>
      </c>
      <c r="S1521" s="31" t="s">
        <v>59</v>
      </c>
      <c r="T1521" s="31" t="s">
        <v>60</v>
      </c>
      <c r="U1521" s="31" t="s">
        <v>50</v>
      </c>
      <c r="V1521" s="31" t="s">
        <v>66</v>
      </c>
      <c r="W1521" s="31" t="s">
        <v>50</v>
      </c>
      <c r="X1521" s="31" t="s">
        <v>92</v>
      </c>
      <c r="Y1521" s="31" t="s">
        <v>50</v>
      </c>
      <c r="Z1521" s="31" t="s">
        <v>62</v>
      </c>
      <c r="AA1521" s="31" t="s">
        <v>50</v>
      </c>
      <c r="AB1521" s="31" t="s">
        <v>50</v>
      </c>
      <c r="AC1521" s="31" t="s">
        <v>87</v>
      </c>
      <c r="AD1521" s="31" t="s">
        <v>72</v>
      </c>
      <c r="AE1521" s="2">
        <f t="shared" si="254"/>
        <v>24</v>
      </c>
      <c r="AF1521" s="31" t="s">
        <v>51</v>
      </c>
      <c r="AG1521" s="31" t="s">
        <v>129</v>
      </c>
      <c r="AH1521" s="31" t="s">
        <v>12612</v>
      </c>
      <c r="AI1521" s="31" t="s">
        <v>12613</v>
      </c>
      <c r="AJ1521" s="31">
        <f t="shared" si="255"/>
        <v>0</v>
      </c>
      <c r="AK1521" s="34">
        <f t="shared" si="256"/>
        <v>-99</v>
      </c>
      <c r="AL1521" s="30">
        <f t="shared" si="257"/>
        <v>-99</v>
      </c>
      <c r="AM1521" s="5">
        <f t="shared" si="261"/>
        <v>1463.69</v>
      </c>
      <c r="AN1521" s="5">
        <f t="shared" si="262"/>
        <v>0</v>
      </c>
      <c r="AO1521" s="30">
        <f t="shared" si="263"/>
        <v>0</v>
      </c>
      <c r="AP1521" s="30">
        <f t="shared" si="258"/>
        <v>0</v>
      </c>
      <c r="AQ1521" t="str">
        <f t="shared" si="259"/>
        <v>Before 1978</v>
      </c>
      <c r="AR1521" s="2">
        <f t="shared" si="260"/>
        <v>1960</v>
      </c>
      <c r="AS1521" s="2">
        <f t="shared" si="264"/>
        <v>-99</v>
      </c>
      <c r="AT1521" s="31" t="s">
        <v>50</v>
      </c>
      <c r="AU1521" s="31" t="s">
        <v>50</v>
      </c>
      <c r="AV1521" s="31" t="s">
        <v>66</v>
      </c>
      <c r="AW1521" s="31" t="s">
        <v>57</v>
      </c>
      <c r="AX1521" s="31" t="s">
        <v>463</v>
      </c>
      <c r="AY1521" s="31" t="s">
        <v>171</v>
      </c>
      <c r="AZ1521" s="31" t="s">
        <v>12612</v>
      </c>
      <c r="BA1521" s="31" t="s">
        <v>12810</v>
      </c>
      <c r="BB1521" s="31" t="s">
        <v>50</v>
      </c>
      <c r="BC1521" s="31" t="s">
        <v>50</v>
      </c>
      <c r="BD1521" s="31" t="s">
        <v>50</v>
      </c>
      <c r="BE1521" s="31" t="s">
        <v>50</v>
      </c>
      <c r="BF1521" s="31" t="s">
        <v>50</v>
      </c>
    </row>
    <row r="1522" spans="1:58" ht="45" x14ac:dyDescent="0.25">
      <c r="A1522" s="31" t="s">
        <v>650</v>
      </c>
      <c r="B1522" s="31" t="s">
        <v>49</v>
      </c>
      <c r="C1522" s="32">
        <v>4</v>
      </c>
      <c r="D1522" s="31" t="s">
        <v>50</v>
      </c>
      <c r="E1522" s="31" t="s">
        <v>70</v>
      </c>
      <c r="F1522" s="31" t="s">
        <v>71</v>
      </c>
      <c r="G1522" s="31" t="s">
        <v>50</v>
      </c>
      <c r="H1522" s="31" t="s">
        <v>50</v>
      </c>
      <c r="I1522" s="31" t="s">
        <v>53</v>
      </c>
      <c r="J1522" s="31" t="s">
        <v>54</v>
      </c>
      <c r="K1522" s="31" t="s">
        <v>54</v>
      </c>
      <c r="L1522" s="31" t="s">
        <v>55</v>
      </c>
      <c r="M1522" s="31" t="s">
        <v>72</v>
      </c>
      <c r="N1522" s="31" t="s">
        <v>50</v>
      </c>
      <c r="O1522" s="31" t="s">
        <v>57</v>
      </c>
      <c r="P1522" s="31" t="s">
        <v>50</v>
      </c>
      <c r="Q1522" s="31" t="s">
        <v>50</v>
      </c>
      <c r="R1522" s="31" t="s">
        <v>86</v>
      </c>
      <c r="S1522" s="31" t="s">
        <v>59</v>
      </c>
      <c r="T1522" s="31" t="s">
        <v>60</v>
      </c>
      <c r="U1522" s="31" t="s">
        <v>60</v>
      </c>
      <c r="V1522" s="31" t="s">
        <v>60</v>
      </c>
      <c r="W1522" s="31" t="s">
        <v>50</v>
      </c>
      <c r="X1522" s="31" t="s">
        <v>50</v>
      </c>
      <c r="Y1522" s="31" t="s">
        <v>50</v>
      </c>
      <c r="Z1522" s="31" t="s">
        <v>62</v>
      </c>
      <c r="AA1522" s="31" t="s">
        <v>50</v>
      </c>
      <c r="AB1522" s="31" t="s">
        <v>50</v>
      </c>
      <c r="AC1522" s="31" t="s">
        <v>87</v>
      </c>
      <c r="AD1522" s="31" t="s">
        <v>72</v>
      </c>
      <c r="AE1522" s="2">
        <f t="shared" si="254"/>
        <v>24</v>
      </c>
      <c r="AF1522" s="31" t="s">
        <v>51</v>
      </c>
      <c r="AG1522" s="31" t="s">
        <v>129</v>
      </c>
      <c r="AH1522" s="31" t="s">
        <v>152</v>
      </c>
      <c r="AI1522" s="31" t="s">
        <v>1222</v>
      </c>
      <c r="AJ1522" s="31">
        <f t="shared" si="255"/>
        <v>1</v>
      </c>
      <c r="AK1522" s="34">
        <f t="shared" si="256"/>
        <v>-99</v>
      </c>
      <c r="AL1522" s="30">
        <f t="shared" si="257"/>
        <v>-99</v>
      </c>
      <c r="AM1522" s="5">
        <f t="shared" si="261"/>
        <v>18.600000000000001</v>
      </c>
      <c r="AN1522" s="5">
        <f t="shared" si="262"/>
        <v>24</v>
      </c>
      <c r="AO1522" s="30">
        <f t="shared" si="263"/>
        <v>240</v>
      </c>
      <c r="AP1522" s="30">
        <f t="shared" si="258"/>
        <v>240</v>
      </c>
      <c r="AQ1522" t="str">
        <f t="shared" si="259"/>
        <v>1978 - 1992</v>
      </c>
      <c r="AR1522" s="2">
        <f t="shared" si="260"/>
        <v>1989</v>
      </c>
      <c r="AS1522" s="2">
        <f t="shared" si="264"/>
        <v>10</v>
      </c>
      <c r="AT1522" s="31" t="s">
        <v>50</v>
      </c>
      <c r="AU1522" s="31" t="s">
        <v>92</v>
      </c>
      <c r="AV1522" s="31" t="s">
        <v>141</v>
      </c>
      <c r="AW1522" s="31" t="s">
        <v>86</v>
      </c>
      <c r="AX1522" s="31" t="s">
        <v>1223</v>
      </c>
      <c r="AY1522" s="31" t="s">
        <v>68</v>
      </c>
      <c r="AZ1522" s="31" t="s">
        <v>152</v>
      </c>
      <c r="BA1522" s="31" t="s">
        <v>1222</v>
      </c>
      <c r="BB1522" s="31" t="s">
        <v>50</v>
      </c>
      <c r="BC1522" s="31" t="s">
        <v>50</v>
      </c>
      <c r="BD1522" s="31" t="s">
        <v>50</v>
      </c>
      <c r="BE1522" s="31" t="s">
        <v>50</v>
      </c>
      <c r="BF1522" s="31" t="s">
        <v>50</v>
      </c>
    </row>
    <row r="1523" spans="1:58" ht="45" x14ac:dyDescent="0.25">
      <c r="A1523" s="31" t="s">
        <v>650</v>
      </c>
      <c r="B1523" s="31" t="s">
        <v>49</v>
      </c>
      <c r="C1523" s="32">
        <v>5</v>
      </c>
      <c r="D1523" s="31" t="s">
        <v>50</v>
      </c>
      <c r="E1523" s="31" t="s">
        <v>70</v>
      </c>
      <c r="F1523" s="31" t="s">
        <v>71</v>
      </c>
      <c r="G1523" s="31" t="s">
        <v>50</v>
      </c>
      <c r="H1523" s="31" t="s">
        <v>50</v>
      </c>
      <c r="I1523" s="31" t="s">
        <v>53</v>
      </c>
      <c r="J1523" s="31" t="s">
        <v>54</v>
      </c>
      <c r="K1523" s="31" t="s">
        <v>54</v>
      </c>
      <c r="L1523" s="31" t="s">
        <v>55</v>
      </c>
      <c r="M1523" s="31" t="s">
        <v>72</v>
      </c>
      <c r="N1523" s="31" t="s">
        <v>50</v>
      </c>
      <c r="O1523" s="31" t="s">
        <v>57</v>
      </c>
      <c r="P1523" s="31" t="s">
        <v>50</v>
      </c>
      <c r="Q1523" s="31" t="s">
        <v>50</v>
      </c>
      <c r="R1523" s="31" t="s">
        <v>86</v>
      </c>
      <c r="S1523" s="31" t="s">
        <v>59</v>
      </c>
      <c r="T1523" s="31" t="s">
        <v>60</v>
      </c>
      <c r="U1523" s="31" t="s">
        <v>60</v>
      </c>
      <c r="V1523" s="31" t="s">
        <v>60</v>
      </c>
      <c r="W1523" s="31" t="s">
        <v>50</v>
      </c>
      <c r="X1523" s="31" t="s">
        <v>50</v>
      </c>
      <c r="Y1523" s="31" t="s">
        <v>50</v>
      </c>
      <c r="Z1523" s="31" t="s">
        <v>62</v>
      </c>
      <c r="AA1523" s="31" t="s">
        <v>50</v>
      </c>
      <c r="AB1523" s="31" t="s">
        <v>50</v>
      </c>
      <c r="AC1523" s="31" t="s">
        <v>87</v>
      </c>
      <c r="AD1523" s="31" t="s">
        <v>72</v>
      </c>
      <c r="AE1523" s="2">
        <f t="shared" si="254"/>
        <v>24</v>
      </c>
      <c r="AF1523" s="31" t="s">
        <v>51</v>
      </c>
      <c r="AG1523" s="31" t="s">
        <v>129</v>
      </c>
      <c r="AH1523" s="31" t="s">
        <v>136</v>
      </c>
      <c r="AI1523" s="31" t="s">
        <v>1224</v>
      </c>
      <c r="AJ1523" s="31">
        <f t="shared" si="255"/>
        <v>1</v>
      </c>
      <c r="AK1523" s="34">
        <f t="shared" si="256"/>
        <v>-99</v>
      </c>
      <c r="AL1523" s="30">
        <f t="shared" si="257"/>
        <v>-99</v>
      </c>
      <c r="AM1523" s="5">
        <f t="shared" si="261"/>
        <v>18.600000000000001</v>
      </c>
      <c r="AN1523" s="5">
        <f t="shared" si="262"/>
        <v>24</v>
      </c>
      <c r="AO1523" s="30">
        <f t="shared" si="263"/>
        <v>240</v>
      </c>
      <c r="AP1523" s="30">
        <f t="shared" si="258"/>
        <v>240</v>
      </c>
      <c r="AQ1523" t="str">
        <f t="shared" si="259"/>
        <v>1978 - 1992</v>
      </c>
      <c r="AR1523" s="2">
        <f t="shared" si="260"/>
        <v>1989</v>
      </c>
      <c r="AS1523" s="2">
        <f t="shared" si="264"/>
        <v>10</v>
      </c>
      <c r="AT1523" s="31" t="s">
        <v>50</v>
      </c>
      <c r="AU1523" s="31" t="s">
        <v>92</v>
      </c>
      <c r="AV1523" s="31" t="s">
        <v>141</v>
      </c>
      <c r="AW1523" s="31" t="s">
        <v>86</v>
      </c>
      <c r="AX1523" s="31" t="s">
        <v>1223</v>
      </c>
      <c r="AY1523" s="31" t="s">
        <v>68</v>
      </c>
      <c r="AZ1523" s="31" t="s">
        <v>136</v>
      </c>
      <c r="BA1523" s="31" t="s">
        <v>1224</v>
      </c>
      <c r="BB1523" s="31" t="s">
        <v>50</v>
      </c>
      <c r="BC1523" s="31" t="s">
        <v>50</v>
      </c>
      <c r="BD1523" s="31" t="s">
        <v>50</v>
      </c>
      <c r="BE1523" s="31" t="s">
        <v>50</v>
      </c>
      <c r="BF1523" s="31" t="s">
        <v>50</v>
      </c>
    </row>
    <row r="1524" spans="1:58" ht="45" x14ac:dyDescent="0.25">
      <c r="A1524" s="31" t="s">
        <v>4102</v>
      </c>
      <c r="B1524" s="31" t="s">
        <v>49</v>
      </c>
      <c r="C1524" s="32">
        <v>1</v>
      </c>
      <c r="D1524" s="31" t="s">
        <v>50</v>
      </c>
      <c r="E1524" s="31" t="s">
        <v>70</v>
      </c>
      <c r="F1524" s="31" t="s">
        <v>71</v>
      </c>
      <c r="G1524" s="31" t="s">
        <v>50</v>
      </c>
      <c r="H1524" s="31" t="s">
        <v>50</v>
      </c>
      <c r="I1524" s="31" t="s">
        <v>53</v>
      </c>
      <c r="J1524" s="31" t="s">
        <v>54</v>
      </c>
      <c r="K1524" s="31" t="s">
        <v>54</v>
      </c>
      <c r="L1524" s="31" t="s">
        <v>55</v>
      </c>
      <c r="M1524" s="31" t="s">
        <v>72</v>
      </c>
      <c r="N1524" s="31" t="s">
        <v>50</v>
      </c>
      <c r="O1524" s="31" t="s">
        <v>57</v>
      </c>
      <c r="P1524" s="31" t="s">
        <v>50</v>
      </c>
      <c r="Q1524" s="31" t="s">
        <v>1205</v>
      </c>
      <c r="R1524" s="31" t="s">
        <v>58</v>
      </c>
      <c r="S1524" s="31" t="s">
        <v>53</v>
      </c>
      <c r="T1524" s="31" t="s">
        <v>60</v>
      </c>
      <c r="U1524" s="31" t="s">
        <v>60</v>
      </c>
      <c r="V1524" s="31" t="s">
        <v>60</v>
      </c>
      <c r="W1524" s="31" t="s">
        <v>50</v>
      </c>
      <c r="X1524" s="31" t="s">
        <v>50</v>
      </c>
      <c r="Y1524" s="31" t="s">
        <v>50</v>
      </c>
      <c r="Z1524" s="31" t="s">
        <v>62</v>
      </c>
      <c r="AA1524" s="31" t="s">
        <v>50</v>
      </c>
      <c r="AB1524" s="31" t="s">
        <v>50</v>
      </c>
      <c r="AC1524" s="31" t="s">
        <v>87</v>
      </c>
      <c r="AD1524" s="31" t="s">
        <v>72</v>
      </c>
      <c r="AE1524" s="2">
        <f t="shared" si="254"/>
        <v>24</v>
      </c>
      <c r="AF1524" s="31" t="s">
        <v>51</v>
      </c>
      <c r="AG1524" s="31" t="s">
        <v>129</v>
      </c>
      <c r="AH1524" s="31" t="s">
        <v>574</v>
      </c>
      <c r="AI1524" s="31" t="s">
        <v>12614</v>
      </c>
      <c r="AJ1524" s="31">
        <f t="shared" si="255"/>
        <v>0</v>
      </c>
      <c r="AK1524" s="34">
        <f t="shared" si="256"/>
        <v>-99</v>
      </c>
      <c r="AL1524" s="30">
        <f t="shared" si="257"/>
        <v>-99</v>
      </c>
      <c r="AM1524" s="5">
        <f t="shared" si="261"/>
        <v>3000</v>
      </c>
      <c r="AN1524" s="5">
        <f t="shared" si="262"/>
        <v>0</v>
      </c>
      <c r="AO1524" s="30">
        <f t="shared" si="263"/>
        <v>0</v>
      </c>
      <c r="AP1524" s="30">
        <f t="shared" si="258"/>
        <v>0</v>
      </c>
      <c r="AQ1524">
        <f t="shared" si="259"/>
        <v>0</v>
      </c>
      <c r="AR1524" s="2">
        <f t="shared" si="260"/>
        <v>0</v>
      </c>
      <c r="AS1524" s="2">
        <f t="shared" si="264"/>
        <v>-99</v>
      </c>
      <c r="AT1524" s="31" t="s">
        <v>50</v>
      </c>
      <c r="AU1524" s="31" t="s">
        <v>50</v>
      </c>
      <c r="AV1524" s="31" t="s">
        <v>66</v>
      </c>
      <c r="AW1524" s="31" t="s">
        <v>57</v>
      </c>
      <c r="AX1524" s="31" t="s">
        <v>81</v>
      </c>
      <c r="AY1524" s="31" t="s">
        <v>68</v>
      </c>
      <c r="AZ1524" s="31" t="s">
        <v>574</v>
      </c>
      <c r="BA1524" s="31" t="s">
        <v>12614</v>
      </c>
      <c r="BB1524" s="31" t="s">
        <v>50</v>
      </c>
      <c r="BC1524" s="31" t="s">
        <v>50</v>
      </c>
      <c r="BD1524" s="31" t="s">
        <v>50</v>
      </c>
      <c r="BE1524" s="31" t="s">
        <v>50</v>
      </c>
      <c r="BF1524" s="31" t="s">
        <v>50</v>
      </c>
    </row>
    <row r="1525" spans="1:58" ht="45" x14ac:dyDescent="0.25">
      <c r="A1525" s="31" t="s">
        <v>1244</v>
      </c>
      <c r="B1525" s="31" t="s">
        <v>49</v>
      </c>
      <c r="C1525" s="32">
        <v>3</v>
      </c>
      <c r="D1525" s="31" t="s">
        <v>50</v>
      </c>
      <c r="E1525" s="31" t="s">
        <v>71</v>
      </c>
      <c r="F1525" s="31" t="s">
        <v>96</v>
      </c>
      <c r="G1525" s="31" t="s">
        <v>71</v>
      </c>
      <c r="H1525" s="31" t="s">
        <v>96</v>
      </c>
      <c r="I1525" s="31" t="s">
        <v>97</v>
      </c>
      <c r="J1525" s="31" t="s">
        <v>54</v>
      </c>
      <c r="K1525" s="31" t="s">
        <v>54</v>
      </c>
      <c r="L1525" s="31" t="s">
        <v>55</v>
      </c>
      <c r="M1525" s="31" t="s">
        <v>51</v>
      </c>
      <c r="N1525" s="31" t="s">
        <v>50</v>
      </c>
      <c r="O1525" s="31" t="s">
        <v>57</v>
      </c>
      <c r="P1525" s="31" t="s">
        <v>50</v>
      </c>
      <c r="Q1525" s="31" t="s">
        <v>258</v>
      </c>
      <c r="R1525" s="31" t="s">
        <v>58</v>
      </c>
      <c r="S1525" s="31" t="s">
        <v>59</v>
      </c>
      <c r="T1525" s="31" t="s">
        <v>60</v>
      </c>
      <c r="U1525" s="31" t="s">
        <v>60</v>
      </c>
      <c r="V1525" s="31" t="s">
        <v>60</v>
      </c>
      <c r="W1525" s="31" t="s">
        <v>50</v>
      </c>
      <c r="X1525" s="31" t="s">
        <v>50</v>
      </c>
      <c r="Y1525" s="31" t="s">
        <v>50</v>
      </c>
      <c r="Z1525" s="31" t="s">
        <v>62</v>
      </c>
      <c r="AA1525" s="31" t="s">
        <v>50</v>
      </c>
      <c r="AB1525" s="31" t="s">
        <v>50</v>
      </c>
      <c r="AC1525" s="31" t="s">
        <v>87</v>
      </c>
      <c r="AD1525" s="31" t="s">
        <v>72</v>
      </c>
      <c r="AE1525" s="2">
        <f t="shared" si="254"/>
        <v>24</v>
      </c>
      <c r="AF1525" s="31" t="s">
        <v>51</v>
      </c>
      <c r="AG1525" s="31" t="s">
        <v>129</v>
      </c>
      <c r="AH1525" s="31" t="s">
        <v>152</v>
      </c>
      <c r="AI1525" s="31" t="s">
        <v>12615</v>
      </c>
      <c r="AJ1525" s="31">
        <f t="shared" si="255"/>
        <v>0</v>
      </c>
      <c r="AK1525" s="34">
        <f t="shared" si="256"/>
        <v>-99</v>
      </c>
      <c r="AL1525" s="30">
        <f t="shared" si="257"/>
        <v>-99</v>
      </c>
      <c r="AM1525" s="5">
        <f t="shared" si="261"/>
        <v>41.97</v>
      </c>
      <c r="AN1525" s="5">
        <f t="shared" si="262"/>
        <v>0</v>
      </c>
      <c r="AO1525" s="30">
        <f t="shared" si="263"/>
        <v>0</v>
      </c>
      <c r="AP1525" s="30">
        <f t="shared" si="258"/>
        <v>0</v>
      </c>
      <c r="AQ1525" t="str">
        <f t="shared" si="259"/>
        <v>1993 - 2001</v>
      </c>
      <c r="AR1525" s="2">
        <f t="shared" si="260"/>
        <v>1994</v>
      </c>
      <c r="AS1525" s="2">
        <f t="shared" si="264"/>
        <v>-99</v>
      </c>
      <c r="AT1525" s="31" t="s">
        <v>50</v>
      </c>
      <c r="AU1525" s="31" t="s">
        <v>50</v>
      </c>
      <c r="AV1525" s="31" t="s">
        <v>66</v>
      </c>
      <c r="AW1525" s="31" t="s">
        <v>57</v>
      </c>
      <c r="AX1525" s="31" t="s">
        <v>463</v>
      </c>
      <c r="AY1525" s="31" t="s">
        <v>68</v>
      </c>
      <c r="AZ1525" s="31" t="s">
        <v>152</v>
      </c>
      <c r="BA1525" s="31" t="s">
        <v>12615</v>
      </c>
      <c r="BB1525" s="31" t="s">
        <v>50</v>
      </c>
      <c r="BC1525" s="31" t="s">
        <v>50</v>
      </c>
      <c r="BD1525" s="31" t="s">
        <v>50</v>
      </c>
      <c r="BE1525" s="31" t="s">
        <v>50</v>
      </c>
      <c r="BF1525" s="31" t="s">
        <v>50</v>
      </c>
    </row>
    <row r="1526" spans="1:58" ht="45" x14ac:dyDescent="0.25">
      <c r="A1526" s="31" t="s">
        <v>1244</v>
      </c>
      <c r="B1526" s="31" t="s">
        <v>49</v>
      </c>
      <c r="C1526" s="32">
        <v>6</v>
      </c>
      <c r="D1526" s="31" t="s">
        <v>50</v>
      </c>
      <c r="E1526" s="31" t="s">
        <v>71</v>
      </c>
      <c r="F1526" s="31" t="s">
        <v>96</v>
      </c>
      <c r="G1526" s="31" t="s">
        <v>71</v>
      </c>
      <c r="H1526" s="31" t="s">
        <v>96</v>
      </c>
      <c r="I1526" s="31" t="s">
        <v>86</v>
      </c>
      <c r="J1526" s="31" t="s">
        <v>54</v>
      </c>
      <c r="K1526" s="31" t="s">
        <v>54</v>
      </c>
      <c r="L1526" s="31" t="s">
        <v>55</v>
      </c>
      <c r="M1526" s="31" t="s">
        <v>52</v>
      </c>
      <c r="N1526" s="31" t="s">
        <v>50</v>
      </c>
      <c r="O1526" s="31" t="s">
        <v>57</v>
      </c>
      <c r="P1526" s="31" t="s">
        <v>50</v>
      </c>
      <c r="Q1526" s="31" t="s">
        <v>258</v>
      </c>
      <c r="R1526" s="31" t="s">
        <v>58</v>
      </c>
      <c r="S1526" s="31" t="s">
        <v>59</v>
      </c>
      <c r="T1526" s="31" t="s">
        <v>60</v>
      </c>
      <c r="U1526" s="31" t="s">
        <v>60</v>
      </c>
      <c r="V1526" s="31" t="s">
        <v>60</v>
      </c>
      <c r="W1526" s="31" t="s">
        <v>50</v>
      </c>
      <c r="X1526" s="31" t="s">
        <v>50</v>
      </c>
      <c r="Y1526" s="31" t="s">
        <v>50</v>
      </c>
      <c r="Z1526" s="31" t="s">
        <v>62</v>
      </c>
      <c r="AA1526" s="31" t="s">
        <v>50</v>
      </c>
      <c r="AB1526" s="31" t="s">
        <v>50</v>
      </c>
      <c r="AC1526" s="31" t="s">
        <v>87</v>
      </c>
      <c r="AD1526" s="31" t="s">
        <v>72</v>
      </c>
      <c r="AE1526" s="2">
        <f t="shared" si="254"/>
        <v>24</v>
      </c>
      <c r="AF1526" s="31" t="s">
        <v>51</v>
      </c>
      <c r="AG1526" s="31" t="s">
        <v>129</v>
      </c>
      <c r="AH1526" s="31" t="s">
        <v>152</v>
      </c>
      <c r="AI1526" s="31" t="s">
        <v>12615</v>
      </c>
      <c r="AJ1526" s="31">
        <f t="shared" si="255"/>
        <v>0</v>
      </c>
      <c r="AK1526" s="34">
        <f t="shared" si="256"/>
        <v>-99</v>
      </c>
      <c r="AL1526" s="30">
        <f t="shared" si="257"/>
        <v>-99</v>
      </c>
      <c r="AM1526" s="5">
        <f t="shared" si="261"/>
        <v>41.97</v>
      </c>
      <c r="AN1526" s="5">
        <f t="shared" si="262"/>
        <v>0</v>
      </c>
      <c r="AO1526" s="30">
        <f t="shared" si="263"/>
        <v>0</v>
      </c>
      <c r="AP1526" s="30">
        <f t="shared" si="258"/>
        <v>0</v>
      </c>
      <c r="AQ1526" t="str">
        <f t="shared" si="259"/>
        <v>1993 - 2001</v>
      </c>
      <c r="AR1526" s="2">
        <f t="shared" si="260"/>
        <v>1994</v>
      </c>
      <c r="AS1526" s="2">
        <f t="shared" si="264"/>
        <v>-99</v>
      </c>
      <c r="AT1526" s="31" t="s">
        <v>50</v>
      </c>
      <c r="AU1526" s="31" t="s">
        <v>50</v>
      </c>
      <c r="AV1526" s="31" t="s">
        <v>66</v>
      </c>
      <c r="AW1526" s="31" t="s">
        <v>57</v>
      </c>
      <c r="AX1526" s="31" t="s">
        <v>463</v>
      </c>
      <c r="AY1526" s="31" t="s">
        <v>68</v>
      </c>
      <c r="AZ1526" s="31" t="s">
        <v>152</v>
      </c>
      <c r="BA1526" s="31" t="s">
        <v>12615</v>
      </c>
      <c r="BB1526" s="31" t="s">
        <v>50</v>
      </c>
      <c r="BC1526" s="31" t="s">
        <v>50</v>
      </c>
      <c r="BD1526" s="31" t="s">
        <v>50</v>
      </c>
      <c r="BE1526" s="31" t="s">
        <v>50</v>
      </c>
      <c r="BF1526" s="31" t="s">
        <v>50</v>
      </c>
    </row>
    <row r="1527" spans="1:58" ht="45" x14ac:dyDescent="0.25">
      <c r="A1527" s="31" t="s">
        <v>1244</v>
      </c>
      <c r="B1527" s="31" t="s">
        <v>49</v>
      </c>
      <c r="C1527" s="32">
        <v>8</v>
      </c>
      <c r="D1527" s="31" t="s">
        <v>50</v>
      </c>
      <c r="E1527" s="31" t="s">
        <v>71</v>
      </c>
      <c r="F1527" s="31" t="s">
        <v>96</v>
      </c>
      <c r="G1527" s="31" t="s">
        <v>71</v>
      </c>
      <c r="H1527" s="31" t="s">
        <v>96</v>
      </c>
      <c r="I1527" s="31" t="s">
        <v>12616</v>
      </c>
      <c r="J1527" s="31" t="s">
        <v>54</v>
      </c>
      <c r="K1527" s="31" t="s">
        <v>54</v>
      </c>
      <c r="L1527" s="31" t="s">
        <v>55</v>
      </c>
      <c r="M1527" s="31" t="s">
        <v>102</v>
      </c>
      <c r="N1527" s="31" t="s">
        <v>50</v>
      </c>
      <c r="O1527" s="31" t="s">
        <v>57</v>
      </c>
      <c r="P1527" s="31" t="s">
        <v>50</v>
      </c>
      <c r="Q1527" s="31" t="s">
        <v>258</v>
      </c>
      <c r="R1527" s="31" t="s">
        <v>58</v>
      </c>
      <c r="S1527" s="31" t="s">
        <v>59</v>
      </c>
      <c r="T1527" s="31" t="s">
        <v>60</v>
      </c>
      <c r="U1527" s="31" t="s">
        <v>60</v>
      </c>
      <c r="V1527" s="31" t="s">
        <v>60</v>
      </c>
      <c r="W1527" s="31" t="s">
        <v>366</v>
      </c>
      <c r="X1527" s="31" t="s">
        <v>50</v>
      </c>
      <c r="Y1527" s="31" t="s">
        <v>50</v>
      </c>
      <c r="Z1527" s="31" t="s">
        <v>62</v>
      </c>
      <c r="AA1527" s="31" t="s">
        <v>50</v>
      </c>
      <c r="AB1527" s="31" t="s">
        <v>50</v>
      </c>
      <c r="AC1527" s="31" t="s">
        <v>87</v>
      </c>
      <c r="AD1527" s="31" t="s">
        <v>72</v>
      </c>
      <c r="AE1527" s="2">
        <f t="shared" si="254"/>
        <v>24</v>
      </c>
      <c r="AF1527" s="31" t="s">
        <v>51</v>
      </c>
      <c r="AG1527" s="31" t="s">
        <v>129</v>
      </c>
      <c r="AH1527" s="31" t="s">
        <v>152</v>
      </c>
      <c r="AI1527" s="31" t="s">
        <v>12615</v>
      </c>
      <c r="AJ1527" s="31">
        <f t="shared" si="255"/>
        <v>0</v>
      </c>
      <c r="AK1527" s="34">
        <f t="shared" si="256"/>
        <v>-99</v>
      </c>
      <c r="AL1527" s="30">
        <f t="shared" si="257"/>
        <v>-99</v>
      </c>
      <c r="AM1527" s="5">
        <f t="shared" si="261"/>
        <v>41.97</v>
      </c>
      <c r="AN1527" s="5">
        <f t="shared" si="262"/>
        <v>0</v>
      </c>
      <c r="AO1527" s="30">
        <f t="shared" si="263"/>
        <v>0</v>
      </c>
      <c r="AP1527" s="30">
        <f t="shared" si="258"/>
        <v>0</v>
      </c>
      <c r="AQ1527" t="str">
        <f t="shared" si="259"/>
        <v>1993 - 2001</v>
      </c>
      <c r="AR1527" s="2">
        <f t="shared" si="260"/>
        <v>1994</v>
      </c>
      <c r="AS1527" s="2">
        <f t="shared" si="264"/>
        <v>-99</v>
      </c>
      <c r="AT1527" s="31" t="s">
        <v>50</v>
      </c>
      <c r="AU1527" s="31" t="s">
        <v>50</v>
      </c>
      <c r="AV1527" s="31" t="s">
        <v>66</v>
      </c>
      <c r="AW1527" s="31" t="s">
        <v>57</v>
      </c>
      <c r="AX1527" s="31" t="s">
        <v>267</v>
      </c>
      <c r="AY1527" s="31" t="s">
        <v>68</v>
      </c>
      <c r="AZ1527" s="31" t="s">
        <v>152</v>
      </c>
      <c r="BA1527" s="31" t="s">
        <v>12615</v>
      </c>
      <c r="BB1527" s="31" t="s">
        <v>50</v>
      </c>
      <c r="BC1527" s="31" t="s">
        <v>50</v>
      </c>
      <c r="BD1527" s="31" t="s">
        <v>50</v>
      </c>
      <c r="BE1527" s="31" t="s">
        <v>50</v>
      </c>
      <c r="BF1527" s="31" t="s">
        <v>50</v>
      </c>
    </row>
    <row r="1528" spans="1:58" ht="45" x14ac:dyDescent="0.25">
      <c r="A1528" s="31" t="s">
        <v>1244</v>
      </c>
      <c r="B1528" s="31" t="s">
        <v>49</v>
      </c>
      <c r="C1528" s="32">
        <v>12</v>
      </c>
      <c r="D1528" s="31" t="s">
        <v>50</v>
      </c>
      <c r="E1528" s="31" t="s">
        <v>71</v>
      </c>
      <c r="F1528" s="31" t="s">
        <v>96</v>
      </c>
      <c r="G1528" s="31" t="s">
        <v>71</v>
      </c>
      <c r="H1528" s="31" t="s">
        <v>96</v>
      </c>
      <c r="I1528" s="31" t="s">
        <v>971</v>
      </c>
      <c r="J1528" s="31" t="s">
        <v>54</v>
      </c>
      <c r="K1528" s="31" t="s">
        <v>54</v>
      </c>
      <c r="L1528" s="31" t="s">
        <v>55</v>
      </c>
      <c r="M1528" s="31" t="s">
        <v>51</v>
      </c>
      <c r="N1528" s="31" t="s">
        <v>50</v>
      </c>
      <c r="O1528" s="31" t="s">
        <v>57</v>
      </c>
      <c r="P1528" s="31" t="s">
        <v>50</v>
      </c>
      <c r="Q1528" s="31" t="s">
        <v>258</v>
      </c>
      <c r="R1528" s="31" t="s">
        <v>58</v>
      </c>
      <c r="S1528" s="31" t="s">
        <v>59</v>
      </c>
      <c r="T1528" s="31" t="s">
        <v>60</v>
      </c>
      <c r="U1528" s="31" t="s">
        <v>60</v>
      </c>
      <c r="V1528" s="31" t="s">
        <v>60</v>
      </c>
      <c r="W1528" s="31" t="s">
        <v>50</v>
      </c>
      <c r="X1528" s="31" t="s">
        <v>50</v>
      </c>
      <c r="Y1528" s="31" t="s">
        <v>50</v>
      </c>
      <c r="Z1528" s="31" t="s">
        <v>62</v>
      </c>
      <c r="AA1528" s="31" t="s">
        <v>50</v>
      </c>
      <c r="AB1528" s="31" t="s">
        <v>50</v>
      </c>
      <c r="AC1528" s="31" t="s">
        <v>87</v>
      </c>
      <c r="AD1528" s="31" t="s">
        <v>72</v>
      </c>
      <c r="AE1528" s="2">
        <f t="shared" si="254"/>
        <v>24</v>
      </c>
      <c r="AF1528" s="31" t="s">
        <v>51</v>
      </c>
      <c r="AG1528" s="31" t="s">
        <v>129</v>
      </c>
      <c r="AH1528" s="31" t="s">
        <v>152</v>
      </c>
      <c r="AI1528" s="31" t="s">
        <v>12615</v>
      </c>
      <c r="AJ1528" s="31">
        <f t="shared" si="255"/>
        <v>0</v>
      </c>
      <c r="AK1528" s="34">
        <f t="shared" si="256"/>
        <v>-99</v>
      </c>
      <c r="AL1528" s="30">
        <f t="shared" si="257"/>
        <v>-99</v>
      </c>
      <c r="AM1528" s="5">
        <f t="shared" si="261"/>
        <v>41.97</v>
      </c>
      <c r="AN1528" s="5">
        <f t="shared" si="262"/>
        <v>0</v>
      </c>
      <c r="AO1528" s="30">
        <f t="shared" si="263"/>
        <v>0</v>
      </c>
      <c r="AP1528" s="30">
        <f t="shared" si="258"/>
        <v>0</v>
      </c>
      <c r="AQ1528" t="str">
        <f t="shared" si="259"/>
        <v>1993 - 2001</v>
      </c>
      <c r="AR1528" s="2">
        <f t="shared" si="260"/>
        <v>1994</v>
      </c>
      <c r="AS1528" s="2">
        <f t="shared" si="264"/>
        <v>-99</v>
      </c>
      <c r="AT1528" s="31" t="s">
        <v>50</v>
      </c>
      <c r="AU1528" s="31" t="s">
        <v>50</v>
      </c>
      <c r="AV1528" s="31" t="s">
        <v>66</v>
      </c>
      <c r="AW1528" s="31" t="s">
        <v>57</v>
      </c>
      <c r="AX1528" s="31" t="s">
        <v>463</v>
      </c>
      <c r="AY1528" s="31" t="s">
        <v>68</v>
      </c>
      <c r="AZ1528" s="31" t="s">
        <v>152</v>
      </c>
      <c r="BA1528" s="31" t="s">
        <v>12615</v>
      </c>
      <c r="BB1528" s="31" t="s">
        <v>50</v>
      </c>
      <c r="BC1528" s="31" t="s">
        <v>50</v>
      </c>
      <c r="BD1528" s="31" t="s">
        <v>50</v>
      </c>
      <c r="BE1528" s="31" t="s">
        <v>50</v>
      </c>
      <c r="BF1528" s="31" t="s">
        <v>50</v>
      </c>
    </row>
    <row r="1529" spans="1:58" ht="45" x14ac:dyDescent="0.25">
      <c r="A1529" s="31" t="s">
        <v>1244</v>
      </c>
      <c r="B1529" s="31" t="s">
        <v>49</v>
      </c>
      <c r="C1529" s="32">
        <v>14</v>
      </c>
      <c r="D1529" s="31" t="s">
        <v>50</v>
      </c>
      <c r="E1529" s="31" t="s">
        <v>71</v>
      </c>
      <c r="F1529" s="31" t="s">
        <v>50</v>
      </c>
      <c r="G1529" s="31" t="s">
        <v>71</v>
      </c>
      <c r="H1529" s="31" t="s">
        <v>50</v>
      </c>
      <c r="I1529" s="31" t="s">
        <v>96</v>
      </c>
      <c r="J1529" s="31" t="s">
        <v>54</v>
      </c>
      <c r="K1529" s="31" t="s">
        <v>54</v>
      </c>
      <c r="L1529" s="31" t="s">
        <v>128</v>
      </c>
      <c r="M1529" s="31" t="s">
        <v>72</v>
      </c>
      <c r="N1529" s="31" t="s">
        <v>50</v>
      </c>
      <c r="O1529" s="31" t="s">
        <v>57</v>
      </c>
      <c r="P1529" s="31" t="s">
        <v>50</v>
      </c>
      <c r="Q1529" s="31" t="s">
        <v>50</v>
      </c>
      <c r="R1529" s="31" t="s">
        <v>58</v>
      </c>
      <c r="S1529" s="31" t="s">
        <v>59</v>
      </c>
      <c r="T1529" s="31" t="s">
        <v>60</v>
      </c>
      <c r="U1529" s="31" t="s">
        <v>60</v>
      </c>
      <c r="V1529" s="31" t="s">
        <v>60</v>
      </c>
      <c r="W1529" s="31" t="s">
        <v>50</v>
      </c>
      <c r="X1529" s="31" t="s">
        <v>50</v>
      </c>
      <c r="Y1529" s="31" t="s">
        <v>50</v>
      </c>
      <c r="Z1529" s="31" t="s">
        <v>62</v>
      </c>
      <c r="AA1529" s="31" t="s">
        <v>50</v>
      </c>
      <c r="AB1529" s="31" t="s">
        <v>50</v>
      </c>
      <c r="AC1529" s="31" t="s">
        <v>63</v>
      </c>
      <c r="AD1529" s="31" t="s">
        <v>72</v>
      </c>
      <c r="AE1529" s="2">
        <f t="shared" si="254"/>
        <v>24</v>
      </c>
      <c r="AF1529" s="31" t="s">
        <v>51</v>
      </c>
      <c r="AG1529" s="31" t="s">
        <v>129</v>
      </c>
      <c r="AH1529" s="31" t="s">
        <v>1245</v>
      </c>
      <c r="AI1529" s="31" t="s">
        <v>1246</v>
      </c>
      <c r="AJ1529" s="31">
        <f t="shared" si="255"/>
        <v>1</v>
      </c>
      <c r="AK1529" s="34">
        <f t="shared" si="256"/>
        <v>-99</v>
      </c>
      <c r="AL1529" s="30">
        <f t="shared" si="257"/>
        <v>-99</v>
      </c>
      <c r="AM1529" s="5">
        <f t="shared" si="261"/>
        <v>41.97</v>
      </c>
      <c r="AN1529" s="5">
        <f t="shared" si="262"/>
        <v>24</v>
      </c>
      <c r="AO1529" s="30">
        <f t="shared" si="263"/>
        <v>312</v>
      </c>
      <c r="AP1529" s="30">
        <f t="shared" si="258"/>
        <v>312</v>
      </c>
      <c r="AQ1529" t="str">
        <f t="shared" si="259"/>
        <v>1993 - 2001</v>
      </c>
      <c r="AR1529" s="2">
        <f t="shared" si="260"/>
        <v>1994</v>
      </c>
      <c r="AS1529" s="2">
        <f t="shared" si="264"/>
        <v>13</v>
      </c>
      <c r="AT1529" s="31" t="s">
        <v>50</v>
      </c>
      <c r="AU1529" s="31" t="s">
        <v>100</v>
      </c>
      <c r="AV1529" s="31" t="s">
        <v>60</v>
      </c>
      <c r="AW1529" s="31" t="s">
        <v>50</v>
      </c>
      <c r="AX1529" s="31" t="s">
        <v>50</v>
      </c>
      <c r="AY1529" s="31" t="s">
        <v>50</v>
      </c>
      <c r="AZ1529" s="31" t="s">
        <v>50</v>
      </c>
      <c r="BA1529" s="31" t="s">
        <v>50</v>
      </c>
      <c r="BB1529" s="31" t="s">
        <v>50</v>
      </c>
      <c r="BC1529" s="31" t="s">
        <v>50</v>
      </c>
      <c r="BD1529" s="31" t="s">
        <v>50</v>
      </c>
      <c r="BE1529" s="31" t="s">
        <v>50</v>
      </c>
      <c r="BF1529" s="31" t="s">
        <v>50</v>
      </c>
    </row>
    <row r="1530" spans="1:58" ht="45" x14ac:dyDescent="0.25">
      <c r="A1530" s="31" t="s">
        <v>1255</v>
      </c>
      <c r="B1530" s="31" t="s">
        <v>49</v>
      </c>
      <c r="C1530" s="32">
        <v>3</v>
      </c>
      <c r="D1530" s="31" t="s">
        <v>50</v>
      </c>
      <c r="E1530" s="31" t="s">
        <v>70</v>
      </c>
      <c r="F1530" s="31" t="s">
        <v>71</v>
      </c>
      <c r="G1530" s="31" t="s">
        <v>50</v>
      </c>
      <c r="H1530" s="31" t="s">
        <v>50</v>
      </c>
      <c r="I1530" s="31" t="s">
        <v>53</v>
      </c>
      <c r="J1530" s="31" t="s">
        <v>54</v>
      </c>
      <c r="K1530" s="31" t="s">
        <v>54</v>
      </c>
      <c r="L1530" s="31" t="s">
        <v>128</v>
      </c>
      <c r="M1530" s="31" t="s">
        <v>51</v>
      </c>
      <c r="N1530" s="31" t="s">
        <v>50</v>
      </c>
      <c r="O1530" s="31" t="s">
        <v>57</v>
      </c>
      <c r="P1530" s="31" t="s">
        <v>588</v>
      </c>
      <c r="Q1530" s="31" t="s">
        <v>50</v>
      </c>
      <c r="R1530" s="31" t="s">
        <v>58</v>
      </c>
      <c r="S1530" s="31" t="s">
        <v>59</v>
      </c>
      <c r="T1530" s="31" t="s">
        <v>60</v>
      </c>
      <c r="U1530" s="31" t="s">
        <v>60</v>
      </c>
      <c r="V1530" s="31" t="s">
        <v>60</v>
      </c>
      <c r="W1530" s="31" t="s">
        <v>50</v>
      </c>
      <c r="X1530" s="31" t="s">
        <v>50</v>
      </c>
      <c r="Y1530" s="31" t="s">
        <v>50</v>
      </c>
      <c r="Z1530" s="31" t="s">
        <v>62</v>
      </c>
      <c r="AA1530" s="31" t="s">
        <v>50</v>
      </c>
      <c r="AB1530" s="31" t="s">
        <v>50</v>
      </c>
      <c r="AC1530" s="31" t="s">
        <v>87</v>
      </c>
      <c r="AD1530" s="31" t="s">
        <v>72</v>
      </c>
      <c r="AE1530" s="2">
        <f t="shared" si="254"/>
        <v>24</v>
      </c>
      <c r="AF1530" s="31" t="s">
        <v>51</v>
      </c>
      <c r="AG1530" s="31" t="s">
        <v>129</v>
      </c>
      <c r="AH1530" s="31" t="s">
        <v>64</v>
      </c>
      <c r="AI1530" s="31" t="s">
        <v>1256</v>
      </c>
      <c r="AJ1530" s="31">
        <f t="shared" si="255"/>
        <v>2</v>
      </c>
      <c r="AK1530" s="34">
        <f t="shared" si="256"/>
        <v>6</v>
      </c>
      <c r="AL1530" s="30">
        <f t="shared" si="257"/>
        <v>6</v>
      </c>
      <c r="AM1530" s="5">
        <f t="shared" si="261"/>
        <v>184.39</v>
      </c>
      <c r="AN1530" s="5">
        <f t="shared" si="262"/>
        <v>48</v>
      </c>
      <c r="AO1530" s="30">
        <f t="shared" si="263"/>
        <v>624</v>
      </c>
      <c r="AP1530" s="30">
        <f t="shared" si="258"/>
        <v>624</v>
      </c>
      <c r="AQ1530" t="str">
        <f t="shared" si="259"/>
        <v>Before 1978</v>
      </c>
      <c r="AR1530" s="2">
        <f t="shared" si="260"/>
        <v>1970</v>
      </c>
      <c r="AS1530" s="2">
        <f t="shared" si="264"/>
        <v>13</v>
      </c>
      <c r="AT1530" s="31" t="s">
        <v>50</v>
      </c>
      <c r="AU1530" s="31" t="s">
        <v>100</v>
      </c>
      <c r="AV1530" s="31" t="s">
        <v>141</v>
      </c>
      <c r="AW1530" s="31" t="s">
        <v>86</v>
      </c>
      <c r="AX1530" s="31" t="s">
        <v>50</v>
      </c>
      <c r="AY1530" s="31" t="s">
        <v>50</v>
      </c>
      <c r="AZ1530" s="31" t="s">
        <v>64</v>
      </c>
      <c r="BA1530" s="31" t="s">
        <v>1256</v>
      </c>
      <c r="BB1530" s="31" t="s">
        <v>50</v>
      </c>
      <c r="BC1530" s="31" t="s">
        <v>50</v>
      </c>
      <c r="BD1530" s="31" t="s">
        <v>50</v>
      </c>
      <c r="BE1530" s="31" t="s">
        <v>50</v>
      </c>
      <c r="BF1530" s="31" t="s">
        <v>50</v>
      </c>
    </row>
    <row r="1531" spans="1:58" ht="45" x14ac:dyDescent="0.25">
      <c r="A1531" s="31" t="s">
        <v>1255</v>
      </c>
      <c r="B1531" s="31" t="s">
        <v>49</v>
      </c>
      <c r="C1531" s="32">
        <v>7</v>
      </c>
      <c r="D1531" s="31" t="s">
        <v>50</v>
      </c>
      <c r="E1531" s="31" t="s">
        <v>70</v>
      </c>
      <c r="F1531" s="31" t="s">
        <v>50</v>
      </c>
      <c r="G1531" s="31" t="s">
        <v>50</v>
      </c>
      <c r="H1531" s="31" t="s">
        <v>50</v>
      </c>
      <c r="I1531" s="31" t="s">
        <v>53</v>
      </c>
      <c r="J1531" s="31" t="s">
        <v>54</v>
      </c>
      <c r="K1531" s="31" t="s">
        <v>54</v>
      </c>
      <c r="L1531" s="31" t="s">
        <v>128</v>
      </c>
      <c r="M1531" s="31" t="s">
        <v>51</v>
      </c>
      <c r="N1531" s="31" t="s">
        <v>50</v>
      </c>
      <c r="O1531" s="31" t="s">
        <v>57</v>
      </c>
      <c r="P1531" s="31" t="s">
        <v>588</v>
      </c>
      <c r="Q1531" s="31" t="s">
        <v>50</v>
      </c>
      <c r="R1531" s="31" t="s">
        <v>58</v>
      </c>
      <c r="S1531" s="31" t="s">
        <v>59</v>
      </c>
      <c r="T1531" s="31" t="s">
        <v>60</v>
      </c>
      <c r="U1531" s="31" t="s">
        <v>60</v>
      </c>
      <c r="V1531" s="31" t="s">
        <v>60</v>
      </c>
      <c r="W1531" s="31" t="s">
        <v>50</v>
      </c>
      <c r="X1531" s="31" t="s">
        <v>50</v>
      </c>
      <c r="Y1531" s="31" t="s">
        <v>50</v>
      </c>
      <c r="Z1531" s="31" t="s">
        <v>62</v>
      </c>
      <c r="AA1531" s="31" t="s">
        <v>50</v>
      </c>
      <c r="AB1531" s="31" t="s">
        <v>50</v>
      </c>
      <c r="AC1531" s="31" t="s">
        <v>87</v>
      </c>
      <c r="AD1531" s="31" t="s">
        <v>72</v>
      </c>
      <c r="AE1531" s="2">
        <f t="shared" si="254"/>
        <v>24</v>
      </c>
      <c r="AF1531" s="31" t="s">
        <v>51</v>
      </c>
      <c r="AG1531" s="31" t="s">
        <v>129</v>
      </c>
      <c r="AH1531" s="31" t="s">
        <v>64</v>
      </c>
      <c r="AI1531" s="31" t="s">
        <v>1258</v>
      </c>
      <c r="AJ1531" s="31">
        <f t="shared" si="255"/>
        <v>2</v>
      </c>
      <c r="AK1531" s="34">
        <f t="shared" si="256"/>
        <v>6</v>
      </c>
      <c r="AL1531" s="30">
        <f t="shared" si="257"/>
        <v>6</v>
      </c>
      <c r="AM1531" s="5">
        <f t="shared" si="261"/>
        <v>184.39</v>
      </c>
      <c r="AN1531" s="5">
        <f t="shared" si="262"/>
        <v>48</v>
      </c>
      <c r="AO1531" s="30">
        <f t="shared" si="263"/>
        <v>624</v>
      </c>
      <c r="AP1531" s="30">
        <f t="shared" si="258"/>
        <v>624</v>
      </c>
      <c r="AQ1531" t="str">
        <f t="shared" si="259"/>
        <v>Before 1978</v>
      </c>
      <c r="AR1531" s="2">
        <f t="shared" si="260"/>
        <v>1970</v>
      </c>
      <c r="AS1531" s="2">
        <f t="shared" si="264"/>
        <v>13</v>
      </c>
      <c r="AT1531" s="31" t="s">
        <v>50</v>
      </c>
      <c r="AU1531" s="31" t="s">
        <v>100</v>
      </c>
      <c r="AV1531" s="31" t="s">
        <v>60</v>
      </c>
      <c r="AW1531" s="31" t="s">
        <v>50</v>
      </c>
      <c r="AX1531" s="31" t="s">
        <v>50</v>
      </c>
      <c r="AY1531" s="31" t="s">
        <v>50</v>
      </c>
      <c r="AZ1531" s="31" t="s">
        <v>50</v>
      </c>
      <c r="BA1531" s="31" t="s">
        <v>50</v>
      </c>
      <c r="BB1531" s="31" t="s">
        <v>50</v>
      </c>
      <c r="BC1531" s="31" t="s">
        <v>50</v>
      </c>
      <c r="BD1531" s="31" t="s">
        <v>50</v>
      </c>
      <c r="BE1531" s="31" t="s">
        <v>50</v>
      </c>
      <c r="BF1531" s="31" t="s">
        <v>50</v>
      </c>
    </row>
    <row r="1532" spans="1:58" ht="45" x14ac:dyDescent="0.25">
      <c r="A1532" s="31" t="s">
        <v>4171</v>
      </c>
      <c r="B1532" s="31" t="s">
        <v>49</v>
      </c>
      <c r="C1532" s="32">
        <v>1</v>
      </c>
      <c r="D1532" s="31" t="s">
        <v>50</v>
      </c>
      <c r="E1532" s="31" t="s">
        <v>96</v>
      </c>
      <c r="F1532" s="31" t="s">
        <v>194</v>
      </c>
      <c r="G1532" s="31" t="s">
        <v>50</v>
      </c>
      <c r="H1532" s="31" t="s">
        <v>50</v>
      </c>
      <c r="I1532" s="31" t="s">
        <v>53</v>
      </c>
      <c r="J1532" s="31" t="s">
        <v>54</v>
      </c>
      <c r="K1532" s="31" t="s">
        <v>54</v>
      </c>
      <c r="L1532" s="31" t="s">
        <v>128</v>
      </c>
      <c r="M1532" s="31" t="s">
        <v>72</v>
      </c>
      <c r="N1532" s="31" t="s">
        <v>50</v>
      </c>
      <c r="O1532" s="31" t="s">
        <v>57</v>
      </c>
      <c r="P1532" s="31" t="s">
        <v>50</v>
      </c>
      <c r="Q1532" s="31" t="s">
        <v>588</v>
      </c>
      <c r="R1532" s="31" t="s">
        <v>74</v>
      </c>
      <c r="S1532" s="31" t="s">
        <v>59</v>
      </c>
      <c r="T1532" s="31" t="s">
        <v>60</v>
      </c>
      <c r="U1532" s="31" t="s">
        <v>60</v>
      </c>
      <c r="V1532" s="31" t="s">
        <v>60</v>
      </c>
      <c r="W1532" s="31" t="s">
        <v>50</v>
      </c>
      <c r="X1532" s="31" t="s">
        <v>50</v>
      </c>
      <c r="Y1532" s="31" t="s">
        <v>50</v>
      </c>
      <c r="Z1532" s="31" t="s">
        <v>62</v>
      </c>
      <c r="AA1532" s="31" t="s">
        <v>50</v>
      </c>
      <c r="AB1532" s="31" t="s">
        <v>50</v>
      </c>
      <c r="AC1532" s="31" t="s">
        <v>87</v>
      </c>
      <c r="AD1532" s="31" t="s">
        <v>72</v>
      </c>
      <c r="AE1532" s="2">
        <f t="shared" si="254"/>
        <v>24</v>
      </c>
      <c r="AF1532" s="31" t="s">
        <v>51</v>
      </c>
      <c r="AG1532" s="31" t="s">
        <v>129</v>
      </c>
      <c r="AH1532" s="31" t="s">
        <v>77</v>
      </c>
      <c r="AI1532" s="31" t="s">
        <v>12541</v>
      </c>
      <c r="AJ1532" s="31">
        <f t="shared" si="255"/>
        <v>0</v>
      </c>
      <c r="AK1532" s="34">
        <f t="shared" si="256"/>
        <v>-99</v>
      </c>
      <c r="AL1532" s="30">
        <f t="shared" si="257"/>
        <v>-99</v>
      </c>
      <c r="AM1532" s="5">
        <f t="shared" si="261"/>
        <v>105.88</v>
      </c>
      <c r="AN1532" s="5">
        <f t="shared" si="262"/>
        <v>0</v>
      </c>
      <c r="AO1532" s="30">
        <f t="shared" si="263"/>
        <v>0</v>
      </c>
      <c r="AP1532" s="30">
        <f t="shared" si="258"/>
        <v>0</v>
      </c>
      <c r="AQ1532" t="str">
        <f t="shared" si="259"/>
        <v>Before 1978</v>
      </c>
      <c r="AR1532" s="2">
        <f t="shared" si="260"/>
        <v>1971</v>
      </c>
      <c r="AS1532" s="2">
        <f t="shared" si="264"/>
        <v>-99</v>
      </c>
      <c r="AT1532" s="31" t="s">
        <v>50</v>
      </c>
      <c r="AU1532" s="31" t="s">
        <v>50</v>
      </c>
      <c r="AV1532" s="31" t="s">
        <v>141</v>
      </c>
      <c r="AW1532" s="31" t="s">
        <v>86</v>
      </c>
      <c r="AX1532" s="31" t="s">
        <v>50</v>
      </c>
      <c r="AY1532" s="31" t="s">
        <v>50</v>
      </c>
      <c r="AZ1532" s="31" t="s">
        <v>77</v>
      </c>
      <c r="BA1532" s="31" t="s">
        <v>12811</v>
      </c>
      <c r="BB1532" s="31" t="s">
        <v>50</v>
      </c>
      <c r="BC1532" s="31" t="s">
        <v>50</v>
      </c>
      <c r="BD1532" s="31" t="s">
        <v>50</v>
      </c>
      <c r="BE1532" s="31" t="s">
        <v>50</v>
      </c>
      <c r="BF1532" s="31" t="s">
        <v>50</v>
      </c>
    </row>
    <row r="1533" spans="1:58" ht="45" x14ac:dyDescent="0.25">
      <c r="A1533" s="31" t="s">
        <v>685</v>
      </c>
      <c r="B1533" s="31" t="s">
        <v>49</v>
      </c>
      <c r="C1533" s="32">
        <v>5</v>
      </c>
      <c r="D1533" s="31" t="s">
        <v>50</v>
      </c>
      <c r="E1533" s="31" t="s">
        <v>85</v>
      </c>
      <c r="F1533" s="31" t="s">
        <v>50</v>
      </c>
      <c r="G1533" s="31" t="s">
        <v>50</v>
      </c>
      <c r="H1533" s="31" t="s">
        <v>50</v>
      </c>
      <c r="I1533" s="31" t="s">
        <v>53</v>
      </c>
      <c r="J1533" s="31" t="s">
        <v>54</v>
      </c>
      <c r="K1533" s="31" t="s">
        <v>54</v>
      </c>
      <c r="L1533" s="31" t="s">
        <v>128</v>
      </c>
      <c r="M1533" s="31" t="s">
        <v>72</v>
      </c>
      <c r="N1533" s="31" t="s">
        <v>50</v>
      </c>
      <c r="O1533" s="31" t="s">
        <v>57</v>
      </c>
      <c r="P1533" s="31" t="s">
        <v>50</v>
      </c>
      <c r="Q1533" s="31" t="s">
        <v>50</v>
      </c>
      <c r="R1533" s="31" t="s">
        <v>58</v>
      </c>
      <c r="S1533" s="31" t="s">
        <v>59</v>
      </c>
      <c r="T1533" s="31" t="s">
        <v>60</v>
      </c>
      <c r="U1533" s="31" t="s">
        <v>60</v>
      </c>
      <c r="V1533" s="31" t="s">
        <v>60</v>
      </c>
      <c r="W1533" s="31" t="s">
        <v>50</v>
      </c>
      <c r="X1533" s="31" t="s">
        <v>50</v>
      </c>
      <c r="Y1533" s="31" t="s">
        <v>50</v>
      </c>
      <c r="Z1533" s="31" t="s">
        <v>62</v>
      </c>
      <c r="AA1533" s="31" t="s">
        <v>50</v>
      </c>
      <c r="AB1533" s="31" t="s">
        <v>50</v>
      </c>
      <c r="AC1533" s="31" t="s">
        <v>87</v>
      </c>
      <c r="AD1533" s="31" t="s">
        <v>72</v>
      </c>
      <c r="AE1533" s="2">
        <f t="shared" si="254"/>
        <v>24</v>
      </c>
      <c r="AF1533" s="31" t="s">
        <v>51</v>
      </c>
      <c r="AG1533" s="31" t="s">
        <v>129</v>
      </c>
      <c r="AH1533" s="31" t="s">
        <v>77</v>
      </c>
      <c r="AI1533" s="31" t="s">
        <v>12617</v>
      </c>
      <c r="AJ1533" s="31">
        <f t="shared" si="255"/>
        <v>0</v>
      </c>
      <c r="AK1533" s="34">
        <f t="shared" si="256"/>
        <v>-99</v>
      </c>
      <c r="AL1533" s="30">
        <f t="shared" si="257"/>
        <v>-99</v>
      </c>
      <c r="AM1533" s="5">
        <f t="shared" si="261"/>
        <v>294.64</v>
      </c>
      <c r="AN1533" s="5">
        <f t="shared" si="262"/>
        <v>0</v>
      </c>
      <c r="AO1533" s="30">
        <f t="shared" si="263"/>
        <v>0</v>
      </c>
      <c r="AP1533" s="30">
        <f t="shared" si="258"/>
        <v>0</v>
      </c>
      <c r="AQ1533" t="str">
        <f t="shared" si="259"/>
        <v>Before 1978</v>
      </c>
      <c r="AR1533" s="2">
        <f t="shared" si="260"/>
        <v>1972</v>
      </c>
      <c r="AS1533" s="2">
        <f t="shared" si="264"/>
        <v>-99</v>
      </c>
      <c r="AT1533" s="31" t="s">
        <v>50</v>
      </c>
      <c r="AU1533" s="31" t="s">
        <v>50</v>
      </c>
      <c r="AV1533" s="31" t="s">
        <v>60</v>
      </c>
      <c r="AW1533" s="31" t="s">
        <v>50</v>
      </c>
      <c r="AX1533" s="31" t="s">
        <v>50</v>
      </c>
      <c r="AY1533" s="31" t="s">
        <v>50</v>
      </c>
      <c r="AZ1533" s="31" t="s">
        <v>50</v>
      </c>
      <c r="BA1533" s="31" t="s">
        <v>50</v>
      </c>
      <c r="BB1533" s="31" t="s">
        <v>50</v>
      </c>
      <c r="BC1533" s="31" t="s">
        <v>50</v>
      </c>
      <c r="BD1533" s="31" t="s">
        <v>50</v>
      </c>
      <c r="BE1533" s="31" t="s">
        <v>50</v>
      </c>
      <c r="BF1533" s="31" t="s">
        <v>50</v>
      </c>
    </row>
    <row r="1534" spans="1:58" ht="45" x14ac:dyDescent="0.25">
      <c r="A1534" s="31" t="s">
        <v>685</v>
      </c>
      <c r="B1534" s="31" t="s">
        <v>49</v>
      </c>
      <c r="C1534" s="32">
        <v>6</v>
      </c>
      <c r="D1534" s="31" t="s">
        <v>50</v>
      </c>
      <c r="E1534" s="31" t="s">
        <v>85</v>
      </c>
      <c r="F1534" s="31" t="s">
        <v>70</v>
      </c>
      <c r="G1534" s="31" t="s">
        <v>50</v>
      </c>
      <c r="H1534" s="31" t="s">
        <v>50</v>
      </c>
      <c r="I1534" s="31" t="s">
        <v>53</v>
      </c>
      <c r="J1534" s="31" t="s">
        <v>54</v>
      </c>
      <c r="K1534" s="31" t="s">
        <v>54</v>
      </c>
      <c r="L1534" s="31" t="s">
        <v>128</v>
      </c>
      <c r="M1534" s="31" t="s">
        <v>51</v>
      </c>
      <c r="N1534" s="31" t="s">
        <v>56</v>
      </c>
      <c r="O1534" s="31" t="s">
        <v>60</v>
      </c>
      <c r="P1534" s="31" t="s">
        <v>50</v>
      </c>
      <c r="Q1534" s="31" t="s">
        <v>107</v>
      </c>
      <c r="R1534" s="31" t="s">
        <v>58</v>
      </c>
      <c r="S1534" s="31" t="s">
        <v>59</v>
      </c>
      <c r="T1534" s="31" t="s">
        <v>60</v>
      </c>
      <c r="U1534" s="31" t="s">
        <v>60</v>
      </c>
      <c r="V1534" s="31" t="s">
        <v>60</v>
      </c>
      <c r="W1534" s="31" t="s">
        <v>50</v>
      </c>
      <c r="X1534" s="31" t="s">
        <v>50</v>
      </c>
      <c r="Y1534" s="31" t="s">
        <v>50</v>
      </c>
      <c r="Z1534" s="31" t="s">
        <v>62</v>
      </c>
      <c r="AA1534" s="31" t="s">
        <v>50</v>
      </c>
      <c r="AB1534" s="31" t="s">
        <v>50</v>
      </c>
      <c r="AC1534" s="31" t="s">
        <v>63</v>
      </c>
      <c r="AD1534" s="31" t="s">
        <v>72</v>
      </c>
      <c r="AE1534" s="2">
        <f t="shared" si="254"/>
        <v>24</v>
      </c>
      <c r="AF1534" s="31" t="s">
        <v>51</v>
      </c>
      <c r="AG1534" s="31" t="s">
        <v>129</v>
      </c>
      <c r="AH1534" s="31" t="s">
        <v>379</v>
      </c>
      <c r="AI1534" s="31" t="s">
        <v>1262</v>
      </c>
      <c r="AJ1534" s="31">
        <f t="shared" si="255"/>
        <v>2</v>
      </c>
      <c r="AK1534" s="34">
        <f t="shared" si="256"/>
        <v>3</v>
      </c>
      <c r="AL1534" s="30">
        <f t="shared" si="257"/>
        <v>3</v>
      </c>
      <c r="AM1534" s="5">
        <f t="shared" si="261"/>
        <v>294.64</v>
      </c>
      <c r="AN1534" s="5">
        <f t="shared" si="262"/>
        <v>48</v>
      </c>
      <c r="AO1534" s="30">
        <f t="shared" si="263"/>
        <v>672</v>
      </c>
      <c r="AP1534" s="30">
        <f t="shared" si="258"/>
        <v>672</v>
      </c>
      <c r="AQ1534" t="str">
        <f t="shared" si="259"/>
        <v>Before 1978</v>
      </c>
      <c r="AR1534" s="2">
        <f t="shared" si="260"/>
        <v>1972</v>
      </c>
      <c r="AS1534" s="2">
        <f t="shared" si="264"/>
        <v>14</v>
      </c>
      <c r="AT1534" s="31" t="s">
        <v>50</v>
      </c>
      <c r="AU1534" s="31" t="s">
        <v>570</v>
      </c>
      <c r="AV1534" s="31" t="s">
        <v>141</v>
      </c>
      <c r="AW1534" s="31" t="s">
        <v>86</v>
      </c>
      <c r="AX1534" s="31" t="s">
        <v>50</v>
      </c>
      <c r="AY1534" s="31" t="s">
        <v>50</v>
      </c>
      <c r="AZ1534" s="31" t="s">
        <v>379</v>
      </c>
      <c r="BA1534" s="31" t="s">
        <v>50</v>
      </c>
      <c r="BB1534" s="31" t="s">
        <v>50</v>
      </c>
      <c r="BC1534" s="31" t="s">
        <v>50</v>
      </c>
      <c r="BD1534" s="31" t="s">
        <v>50</v>
      </c>
      <c r="BE1534" s="31" t="s">
        <v>50</v>
      </c>
      <c r="BF1534" s="31" t="s">
        <v>50</v>
      </c>
    </row>
    <row r="1535" spans="1:58" ht="45" x14ac:dyDescent="0.25">
      <c r="A1535" s="31" t="s">
        <v>1263</v>
      </c>
      <c r="B1535" s="31" t="s">
        <v>49</v>
      </c>
      <c r="C1535" s="32">
        <v>2</v>
      </c>
      <c r="D1535" s="31" t="s">
        <v>50</v>
      </c>
      <c r="E1535" s="31" t="s">
        <v>71</v>
      </c>
      <c r="F1535" s="31" t="s">
        <v>96</v>
      </c>
      <c r="G1535" s="31" t="s">
        <v>50</v>
      </c>
      <c r="H1535" s="31" t="s">
        <v>50</v>
      </c>
      <c r="I1535" s="31" t="s">
        <v>53</v>
      </c>
      <c r="J1535" s="31" t="s">
        <v>54</v>
      </c>
      <c r="K1535" s="31" t="s">
        <v>54</v>
      </c>
      <c r="L1535" s="31" t="s">
        <v>128</v>
      </c>
      <c r="M1535" s="31" t="s">
        <v>72</v>
      </c>
      <c r="N1535" s="31" t="s">
        <v>50</v>
      </c>
      <c r="O1535" s="31" t="s">
        <v>57</v>
      </c>
      <c r="P1535" s="31" t="s">
        <v>160</v>
      </c>
      <c r="Q1535" s="31" t="s">
        <v>50</v>
      </c>
      <c r="R1535" s="31" t="s">
        <v>58</v>
      </c>
      <c r="S1535" s="31" t="s">
        <v>59</v>
      </c>
      <c r="T1535" s="31" t="s">
        <v>60</v>
      </c>
      <c r="U1535" s="31" t="s">
        <v>60</v>
      </c>
      <c r="V1535" s="31" t="s">
        <v>60</v>
      </c>
      <c r="W1535" s="31" t="s">
        <v>50</v>
      </c>
      <c r="X1535" s="31" t="s">
        <v>50</v>
      </c>
      <c r="Y1535" s="31" t="s">
        <v>50</v>
      </c>
      <c r="Z1535" s="31" t="s">
        <v>62</v>
      </c>
      <c r="AA1535" s="31" t="s">
        <v>50</v>
      </c>
      <c r="AB1535" s="31" t="s">
        <v>50</v>
      </c>
      <c r="AC1535" s="31" t="s">
        <v>87</v>
      </c>
      <c r="AD1535" s="31" t="s">
        <v>72</v>
      </c>
      <c r="AE1535" s="2">
        <f t="shared" si="254"/>
        <v>24</v>
      </c>
      <c r="AF1535" s="31" t="s">
        <v>51</v>
      </c>
      <c r="AG1535" s="31" t="s">
        <v>129</v>
      </c>
      <c r="AH1535" s="31" t="s">
        <v>152</v>
      </c>
      <c r="AI1535" s="31" t="s">
        <v>1264</v>
      </c>
      <c r="AJ1535" s="31">
        <f t="shared" si="255"/>
        <v>1</v>
      </c>
      <c r="AK1535" s="34">
        <f t="shared" si="256"/>
        <v>15</v>
      </c>
      <c r="AL1535" s="30">
        <f t="shared" si="257"/>
        <v>15</v>
      </c>
      <c r="AM1535" s="5">
        <f t="shared" si="261"/>
        <v>64.62</v>
      </c>
      <c r="AN1535" s="5">
        <f t="shared" si="262"/>
        <v>24</v>
      </c>
      <c r="AO1535" s="30">
        <f t="shared" si="263"/>
        <v>240</v>
      </c>
      <c r="AP1535" s="30">
        <f t="shared" si="258"/>
        <v>240</v>
      </c>
      <c r="AQ1535" t="str">
        <f t="shared" si="259"/>
        <v>1978 - 1992</v>
      </c>
      <c r="AR1535" s="2">
        <f t="shared" si="260"/>
        <v>1988</v>
      </c>
      <c r="AS1535" s="2">
        <f t="shared" si="264"/>
        <v>10</v>
      </c>
      <c r="AT1535" s="31" t="s">
        <v>50</v>
      </c>
      <c r="AU1535" s="31" t="s">
        <v>92</v>
      </c>
      <c r="AV1535" s="31" t="s">
        <v>66</v>
      </c>
      <c r="AW1535" s="31" t="s">
        <v>57</v>
      </c>
      <c r="AX1535" s="31" t="s">
        <v>50</v>
      </c>
      <c r="AY1535" s="31" t="s">
        <v>50</v>
      </c>
      <c r="AZ1535" s="31" t="s">
        <v>50</v>
      </c>
      <c r="BA1535" s="31" t="s">
        <v>50</v>
      </c>
      <c r="BB1535" s="31" t="s">
        <v>50</v>
      </c>
      <c r="BC1535" s="31" t="s">
        <v>50</v>
      </c>
      <c r="BD1535" s="31" t="s">
        <v>50</v>
      </c>
      <c r="BE1535" s="31" t="s">
        <v>50</v>
      </c>
      <c r="BF1535" s="31" t="s">
        <v>50</v>
      </c>
    </row>
    <row r="1536" spans="1:58" ht="45" x14ac:dyDescent="0.25">
      <c r="A1536" s="31" t="s">
        <v>1263</v>
      </c>
      <c r="B1536" s="31" t="s">
        <v>49</v>
      </c>
      <c r="C1536" s="32">
        <v>3</v>
      </c>
      <c r="D1536" s="31" t="s">
        <v>50</v>
      </c>
      <c r="E1536" s="31" t="s">
        <v>194</v>
      </c>
      <c r="F1536" s="31" t="s">
        <v>50</v>
      </c>
      <c r="G1536" s="31" t="s">
        <v>50</v>
      </c>
      <c r="H1536" s="31" t="s">
        <v>50</v>
      </c>
      <c r="I1536" s="31" t="s">
        <v>99</v>
      </c>
      <c r="J1536" s="31" t="s">
        <v>54</v>
      </c>
      <c r="K1536" s="31" t="s">
        <v>54</v>
      </c>
      <c r="L1536" s="31" t="s">
        <v>128</v>
      </c>
      <c r="M1536" s="31" t="s">
        <v>51</v>
      </c>
      <c r="N1536" s="31" t="s">
        <v>50</v>
      </c>
      <c r="O1536" s="31" t="s">
        <v>57</v>
      </c>
      <c r="P1536" s="31" t="s">
        <v>258</v>
      </c>
      <c r="Q1536" s="31" t="s">
        <v>50</v>
      </c>
      <c r="R1536" s="31" t="s">
        <v>58</v>
      </c>
      <c r="S1536" s="31" t="s">
        <v>59</v>
      </c>
      <c r="T1536" s="31" t="s">
        <v>60</v>
      </c>
      <c r="U1536" s="31" t="s">
        <v>60</v>
      </c>
      <c r="V1536" s="31" t="s">
        <v>60</v>
      </c>
      <c r="W1536" s="31" t="s">
        <v>50</v>
      </c>
      <c r="X1536" s="31" t="s">
        <v>50</v>
      </c>
      <c r="Y1536" s="31" t="s">
        <v>60</v>
      </c>
      <c r="Z1536" s="31" t="s">
        <v>62</v>
      </c>
      <c r="AA1536" s="31" t="s">
        <v>50</v>
      </c>
      <c r="AB1536" s="31" t="s">
        <v>50</v>
      </c>
      <c r="AC1536" s="31" t="s">
        <v>87</v>
      </c>
      <c r="AD1536" s="31" t="s">
        <v>72</v>
      </c>
      <c r="AE1536" s="2">
        <f t="shared" si="254"/>
        <v>24</v>
      </c>
      <c r="AF1536" s="31" t="s">
        <v>51</v>
      </c>
      <c r="AG1536" s="31" t="s">
        <v>129</v>
      </c>
      <c r="AH1536" s="31" t="s">
        <v>152</v>
      </c>
      <c r="AI1536" s="31" t="s">
        <v>12618</v>
      </c>
      <c r="AJ1536" s="31">
        <f t="shared" si="255"/>
        <v>0</v>
      </c>
      <c r="AK1536" s="34">
        <f t="shared" si="256"/>
        <v>-99</v>
      </c>
      <c r="AL1536" s="30">
        <f t="shared" si="257"/>
        <v>-99</v>
      </c>
      <c r="AM1536" s="5">
        <f t="shared" si="261"/>
        <v>64.62</v>
      </c>
      <c r="AN1536" s="5">
        <f t="shared" si="262"/>
        <v>0</v>
      </c>
      <c r="AO1536" s="30">
        <f t="shared" si="263"/>
        <v>0</v>
      </c>
      <c r="AP1536" s="30">
        <f t="shared" si="258"/>
        <v>0</v>
      </c>
      <c r="AQ1536" t="str">
        <f t="shared" si="259"/>
        <v>1978 - 1992</v>
      </c>
      <c r="AR1536" s="2">
        <f t="shared" si="260"/>
        <v>1988</v>
      </c>
      <c r="AS1536" s="2">
        <f t="shared" si="264"/>
        <v>-99</v>
      </c>
      <c r="AT1536" s="31" t="s">
        <v>50</v>
      </c>
      <c r="AU1536" s="31" t="s">
        <v>50</v>
      </c>
      <c r="AV1536" s="31" t="s">
        <v>60</v>
      </c>
      <c r="AW1536" s="31" t="s">
        <v>50</v>
      </c>
      <c r="AX1536" s="31" t="s">
        <v>50</v>
      </c>
      <c r="AY1536" s="31" t="s">
        <v>50</v>
      </c>
      <c r="AZ1536" s="31" t="s">
        <v>50</v>
      </c>
      <c r="BA1536" s="31" t="s">
        <v>50</v>
      </c>
      <c r="BB1536" s="31" t="s">
        <v>50</v>
      </c>
      <c r="BC1536" s="31" t="s">
        <v>50</v>
      </c>
      <c r="BD1536" s="31" t="s">
        <v>50</v>
      </c>
      <c r="BE1536" s="31" t="s">
        <v>50</v>
      </c>
      <c r="BF1536" s="31" t="s">
        <v>50</v>
      </c>
    </row>
    <row r="1537" spans="1:58" ht="45" x14ac:dyDescent="0.25">
      <c r="A1537" s="31" t="s">
        <v>716</v>
      </c>
      <c r="B1537" s="31" t="s">
        <v>49</v>
      </c>
      <c r="C1537" s="32">
        <v>3</v>
      </c>
      <c r="D1537" s="31" t="s">
        <v>50</v>
      </c>
      <c r="E1537" s="31" t="s">
        <v>85</v>
      </c>
      <c r="F1537" s="31" t="s">
        <v>70</v>
      </c>
      <c r="G1537" s="31" t="s">
        <v>50</v>
      </c>
      <c r="H1537" s="31" t="s">
        <v>50</v>
      </c>
      <c r="I1537" s="31" t="s">
        <v>53</v>
      </c>
      <c r="J1537" s="31" t="s">
        <v>54</v>
      </c>
      <c r="K1537" s="31" t="s">
        <v>54</v>
      </c>
      <c r="L1537" s="31" t="s">
        <v>55</v>
      </c>
      <c r="M1537" s="31" t="s">
        <v>51</v>
      </c>
      <c r="N1537" s="31" t="s">
        <v>50</v>
      </c>
      <c r="O1537" s="31" t="s">
        <v>57</v>
      </c>
      <c r="P1537" s="31" t="s">
        <v>123</v>
      </c>
      <c r="Q1537" s="31" t="s">
        <v>50</v>
      </c>
      <c r="R1537" s="31" t="s">
        <v>74</v>
      </c>
      <c r="S1537" s="31" t="s">
        <v>59</v>
      </c>
      <c r="T1537" s="31" t="s">
        <v>60</v>
      </c>
      <c r="U1537" s="31" t="s">
        <v>60</v>
      </c>
      <c r="V1537" s="31" t="s">
        <v>60</v>
      </c>
      <c r="W1537" s="31" t="s">
        <v>50</v>
      </c>
      <c r="X1537" s="31" t="s">
        <v>50</v>
      </c>
      <c r="Y1537" s="31" t="s">
        <v>50</v>
      </c>
      <c r="Z1537" s="31" t="s">
        <v>62</v>
      </c>
      <c r="AA1537" s="31" t="s">
        <v>50</v>
      </c>
      <c r="AB1537" s="31" t="s">
        <v>50</v>
      </c>
      <c r="AC1537" s="31" t="s">
        <v>63</v>
      </c>
      <c r="AD1537" s="31" t="s">
        <v>72</v>
      </c>
      <c r="AE1537" s="2">
        <f t="shared" si="254"/>
        <v>24</v>
      </c>
      <c r="AF1537" s="31" t="s">
        <v>567</v>
      </c>
      <c r="AG1537" s="31" t="s">
        <v>76</v>
      </c>
      <c r="AH1537" s="31" t="s">
        <v>372</v>
      </c>
      <c r="AI1537" s="31" t="s">
        <v>719</v>
      </c>
      <c r="AJ1537" s="31">
        <f t="shared" si="255"/>
        <v>0</v>
      </c>
      <c r="AK1537" s="34">
        <f t="shared" si="256"/>
        <v>-99</v>
      </c>
      <c r="AL1537" s="30">
        <f t="shared" si="257"/>
        <v>-99</v>
      </c>
      <c r="AM1537" s="5">
        <f t="shared" si="261"/>
        <v>130.41</v>
      </c>
      <c r="AN1537" s="5">
        <f t="shared" si="262"/>
        <v>0</v>
      </c>
      <c r="AO1537" s="30">
        <f t="shared" si="263"/>
        <v>0</v>
      </c>
      <c r="AP1537" s="30">
        <f t="shared" si="258"/>
        <v>0</v>
      </c>
      <c r="AQ1537" t="str">
        <f t="shared" si="259"/>
        <v>Before 1978</v>
      </c>
      <c r="AR1537" s="2">
        <f t="shared" si="260"/>
        <v>1975</v>
      </c>
      <c r="AS1537" s="2">
        <f t="shared" si="264"/>
        <v>-99</v>
      </c>
      <c r="AT1537" s="31" t="s">
        <v>79</v>
      </c>
      <c r="AU1537" s="31" t="s">
        <v>50</v>
      </c>
      <c r="AV1537" s="31" t="s">
        <v>141</v>
      </c>
      <c r="AW1537" s="31" t="s">
        <v>86</v>
      </c>
      <c r="AX1537" s="31" t="s">
        <v>71</v>
      </c>
      <c r="AY1537" s="31" t="s">
        <v>179</v>
      </c>
      <c r="AZ1537" s="31" t="s">
        <v>50</v>
      </c>
      <c r="BA1537" s="31" t="s">
        <v>50</v>
      </c>
      <c r="BB1537" s="31" t="s">
        <v>227</v>
      </c>
      <c r="BC1537" s="31" t="s">
        <v>59</v>
      </c>
      <c r="BD1537" s="31" t="s">
        <v>50</v>
      </c>
      <c r="BE1537" s="31" t="s">
        <v>50</v>
      </c>
      <c r="BF1537" s="31" t="s">
        <v>50</v>
      </c>
    </row>
    <row r="1538" spans="1:58" ht="45" x14ac:dyDescent="0.25">
      <c r="A1538" s="31" t="s">
        <v>1293</v>
      </c>
      <c r="B1538" s="31" t="s">
        <v>49</v>
      </c>
      <c r="C1538" s="32">
        <v>2</v>
      </c>
      <c r="D1538" s="31" t="s">
        <v>50</v>
      </c>
      <c r="E1538" s="31" t="s">
        <v>51</v>
      </c>
      <c r="F1538" s="31" t="s">
        <v>52</v>
      </c>
      <c r="G1538" s="31" t="s">
        <v>50</v>
      </c>
      <c r="H1538" s="31" t="s">
        <v>50</v>
      </c>
      <c r="I1538" s="31" t="s">
        <v>304</v>
      </c>
      <c r="J1538" s="31" t="s">
        <v>54</v>
      </c>
      <c r="K1538" s="31" t="s">
        <v>54</v>
      </c>
      <c r="L1538" s="31" t="s">
        <v>55</v>
      </c>
      <c r="M1538" s="31" t="s">
        <v>84</v>
      </c>
      <c r="N1538" s="31" t="s">
        <v>60</v>
      </c>
      <c r="O1538" s="31" t="s">
        <v>60</v>
      </c>
      <c r="P1538" s="31" t="s">
        <v>50</v>
      </c>
      <c r="Q1538" s="31" t="s">
        <v>115</v>
      </c>
      <c r="R1538" s="31" t="s">
        <v>58</v>
      </c>
      <c r="S1538" s="31" t="s">
        <v>53</v>
      </c>
      <c r="T1538" s="31" t="s">
        <v>60</v>
      </c>
      <c r="U1538" s="31" t="s">
        <v>60</v>
      </c>
      <c r="V1538" s="31" t="s">
        <v>60</v>
      </c>
      <c r="W1538" s="31" t="s">
        <v>50</v>
      </c>
      <c r="X1538" s="31" t="s">
        <v>50</v>
      </c>
      <c r="Y1538" s="31" t="s">
        <v>50</v>
      </c>
      <c r="Z1538" s="31" t="s">
        <v>62</v>
      </c>
      <c r="AA1538" s="31" t="s">
        <v>50</v>
      </c>
      <c r="AB1538" s="31" t="s">
        <v>50</v>
      </c>
      <c r="AC1538" s="31" t="s">
        <v>63</v>
      </c>
      <c r="AD1538" s="31" t="s">
        <v>72</v>
      </c>
      <c r="AE1538" s="2">
        <f t="shared" si="254"/>
        <v>24</v>
      </c>
      <c r="AF1538" s="31" t="s">
        <v>51</v>
      </c>
      <c r="AG1538" s="31" t="s">
        <v>129</v>
      </c>
      <c r="AH1538" s="31" t="s">
        <v>231</v>
      </c>
      <c r="AI1538" s="31" t="s">
        <v>1294</v>
      </c>
      <c r="AJ1538" s="31">
        <f t="shared" si="255"/>
        <v>0</v>
      </c>
      <c r="AK1538" s="34">
        <f t="shared" si="256"/>
        <v>-99</v>
      </c>
      <c r="AL1538" s="30">
        <f t="shared" si="257"/>
        <v>-99</v>
      </c>
      <c r="AM1538" s="5">
        <f t="shared" si="261"/>
        <v>0</v>
      </c>
      <c r="AN1538" s="5">
        <f t="shared" si="262"/>
        <v>0</v>
      </c>
      <c r="AO1538" s="30">
        <f t="shared" si="263"/>
        <v>0</v>
      </c>
      <c r="AP1538" s="30">
        <f t="shared" si="258"/>
        <v>0</v>
      </c>
      <c r="AQ1538" t="str">
        <f t="shared" si="259"/>
        <v>Before 1978</v>
      </c>
      <c r="AR1538" s="2">
        <f t="shared" si="260"/>
        <v>1977</v>
      </c>
      <c r="AS1538" s="2">
        <f t="shared" si="264"/>
        <v>-99</v>
      </c>
      <c r="AT1538" s="31" t="s">
        <v>50</v>
      </c>
      <c r="AU1538" s="31" t="s">
        <v>102</v>
      </c>
      <c r="AV1538" s="31" t="s">
        <v>141</v>
      </c>
      <c r="AW1538" s="31" t="s">
        <v>86</v>
      </c>
      <c r="AX1538" s="31" t="s">
        <v>1295</v>
      </c>
      <c r="AY1538" s="31" t="s">
        <v>68</v>
      </c>
      <c r="AZ1538" s="31" t="s">
        <v>231</v>
      </c>
      <c r="BA1538" s="31" t="s">
        <v>1294</v>
      </c>
      <c r="BB1538" s="31" t="s">
        <v>50</v>
      </c>
      <c r="BC1538" s="31" t="s">
        <v>50</v>
      </c>
      <c r="BD1538" s="31" t="s">
        <v>50</v>
      </c>
      <c r="BE1538" s="31" t="s">
        <v>50</v>
      </c>
      <c r="BF1538" s="31" t="s">
        <v>50</v>
      </c>
    </row>
    <row r="1539" spans="1:58" ht="45" x14ac:dyDescent="0.25">
      <c r="A1539" s="31" t="s">
        <v>4341</v>
      </c>
      <c r="B1539" s="31" t="s">
        <v>49</v>
      </c>
      <c r="C1539" s="32">
        <v>9</v>
      </c>
      <c r="D1539" s="31" t="s">
        <v>53</v>
      </c>
      <c r="E1539" s="31" t="s">
        <v>85</v>
      </c>
      <c r="F1539" s="31" t="s">
        <v>70</v>
      </c>
      <c r="G1539" s="31" t="s">
        <v>50</v>
      </c>
      <c r="H1539" s="31" t="s">
        <v>50</v>
      </c>
      <c r="I1539" s="31" t="s">
        <v>53</v>
      </c>
      <c r="J1539" s="31" t="s">
        <v>54</v>
      </c>
      <c r="K1539" s="31" t="s">
        <v>54</v>
      </c>
      <c r="L1539" s="31" t="s">
        <v>55</v>
      </c>
      <c r="M1539" s="31" t="s">
        <v>72</v>
      </c>
      <c r="N1539" s="31" t="s">
        <v>50</v>
      </c>
      <c r="O1539" s="31" t="s">
        <v>57</v>
      </c>
      <c r="P1539" s="31" t="s">
        <v>50</v>
      </c>
      <c r="Q1539" s="31" t="s">
        <v>50</v>
      </c>
      <c r="R1539" s="31" t="s">
        <v>86</v>
      </c>
      <c r="S1539" s="31" t="s">
        <v>59</v>
      </c>
      <c r="T1539" s="31" t="s">
        <v>60</v>
      </c>
      <c r="U1539" s="31" t="s">
        <v>60</v>
      </c>
      <c r="V1539" s="31" t="s">
        <v>66</v>
      </c>
      <c r="W1539" s="31" t="s">
        <v>50</v>
      </c>
      <c r="X1539" s="31" t="s">
        <v>50</v>
      </c>
      <c r="Y1539" s="31" t="s">
        <v>50</v>
      </c>
      <c r="Z1539" s="31" t="s">
        <v>62</v>
      </c>
      <c r="AA1539" s="31" t="s">
        <v>50</v>
      </c>
      <c r="AB1539" s="31" t="s">
        <v>50</v>
      </c>
      <c r="AC1539" s="31" t="s">
        <v>87</v>
      </c>
      <c r="AD1539" s="31" t="s">
        <v>72</v>
      </c>
      <c r="AE1539" s="2">
        <f t="shared" si="254"/>
        <v>24</v>
      </c>
      <c r="AF1539" s="31" t="s">
        <v>51</v>
      </c>
      <c r="AG1539" s="31" t="s">
        <v>129</v>
      </c>
      <c r="AH1539" s="31" t="s">
        <v>231</v>
      </c>
      <c r="AI1539" s="31" t="s">
        <v>12589</v>
      </c>
      <c r="AJ1539" s="31">
        <f t="shared" si="255"/>
        <v>0</v>
      </c>
      <c r="AK1539" s="34">
        <f t="shared" si="256"/>
        <v>-99</v>
      </c>
      <c r="AL1539" s="30">
        <f t="shared" si="257"/>
        <v>-99</v>
      </c>
      <c r="AM1539" s="5">
        <f t="shared" si="261"/>
        <v>100.64</v>
      </c>
      <c r="AN1539" s="5">
        <f t="shared" si="262"/>
        <v>0</v>
      </c>
      <c r="AO1539" s="30">
        <f t="shared" si="263"/>
        <v>0</v>
      </c>
      <c r="AP1539" s="30">
        <f t="shared" si="258"/>
        <v>0</v>
      </c>
      <c r="AQ1539" t="str">
        <f t="shared" si="259"/>
        <v>2006 - 2009</v>
      </c>
      <c r="AR1539" s="2">
        <f t="shared" si="260"/>
        <v>2006</v>
      </c>
      <c r="AS1539" s="2">
        <f t="shared" si="264"/>
        <v>-99</v>
      </c>
      <c r="AT1539" s="31" t="s">
        <v>50</v>
      </c>
      <c r="AU1539" s="31" t="s">
        <v>50</v>
      </c>
      <c r="AV1539" s="31" t="s">
        <v>141</v>
      </c>
      <c r="AW1539" s="31" t="s">
        <v>86</v>
      </c>
      <c r="AX1539" s="31" t="s">
        <v>50</v>
      </c>
      <c r="AY1539" s="31" t="s">
        <v>50</v>
      </c>
      <c r="AZ1539" s="31" t="s">
        <v>231</v>
      </c>
      <c r="BA1539" s="31" t="s">
        <v>12589</v>
      </c>
      <c r="BB1539" s="31" t="s">
        <v>50</v>
      </c>
      <c r="BC1539" s="31" t="s">
        <v>50</v>
      </c>
      <c r="BD1539" s="31" t="s">
        <v>50</v>
      </c>
      <c r="BE1539" s="31" t="s">
        <v>50</v>
      </c>
      <c r="BF1539" s="31" t="s">
        <v>50</v>
      </c>
    </row>
    <row r="1540" spans="1:58" ht="45" x14ac:dyDescent="0.25">
      <c r="A1540" s="31" t="s">
        <v>4416</v>
      </c>
      <c r="B1540" s="31" t="s">
        <v>49</v>
      </c>
      <c r="C1540" s="32">
        <v>8</v>
      </c>
      <c r="D1540" s="31" t="s">
        <v>50</v>
      </c>
      <c r="E1540" s="31" t="s">
        <v>70</v>
      </c>
      <c r="F1540" s="31" t="s">
        <v>71</v>
      </c>
      <c r="G1540" s="31" t="s">
        <v>96</v>
      </c>
      <c r="H1540" s="31" t="s">
        <v>194</v>
      </c>
      <c r="I1540" s="31" t="s">
        <v>173</v>
      </c>
      <c r="J1540" s="31" t="s">
        <v>54</v>
      </c>
      <c r="K1540" s="31" t="s">
        <v>54</v>
      </c>
      <c r="L1540" s="31" t="s">
        <v>55</v>
      </c>
      <c r="M1540" s="31" t="s">
        <v>52</v>
      </c>
      <c r="N1540" s="31" t="s">
        <v>50</v>
      </c>
      <c r="O1540" s="31" t="s">
        <v>57</v>
      </c>
      <c r="P1540" s="31" t="s">
        <v>50</v>
      </c>
      <c r="Q1540" s="31" t="s">
        <v>320</v>
      </c>
      <c r="R1540" s="31" t="s">
        <v>58</v>
      </c>
      <c r="S1540" s="31" t="s">
        <v>53</v>
      </c>
      <c r="T1540" s="31" t="s">
        <v>60</v>
      </c>
      <c r="U1540" s="31" t="s">
        <v>60</v>
      </c>
      <c r="V1540" s="31" t="s">
        <v>60</v>
      </c>
      <c r="W1540" s="31" t="s">
        <v>50</v>
      </c>
      <c r="X1540" s="31" t="s">
        <v>50</v>
      </c>
      <c r="Y1540" s="31" t="s">
        <v>50</v>
      </c>
      <c r="Z1540" s="31" t="s">
        <v>86</v>
      </c>
      <c r="AA1540" s="31" t="s">
        <v>50</v>
      </c>
      <c r="AB1540" s="31" t="s">
        <v>50</v>
      </c>
      <c r="AC1540" s="31" t="s">
        <v>50</v>
      </c>
      <c r="AD1540" s="31" t="s">
        <v>50</v>
      </c>
      <c r="AE1540" s="2">
        <f t="shared" ref="AE1540:AE1603" si="265">IF(AG1540="k",VALUE(AF1540),IF(AG1540="T",AF1540*12,IF(TRIM(AF1540)="","NA",AF1540)))</f>
        <v>24</v>
      </c>
      <c r="AF1540" s="31" t="s">
        <v>51</v>
      </c>
      <c r="AG1540" s="31" t="s">
        <v>129</v>
      </c>
      <c r="AH1540" s="31" t="s">
        <v>12523</v>
      </c>
      <c r="AI1540" s="31" t="s">
        <v>12619</v>
      </c>
      <c r="AJ1540" s="31">
        <f t="shared" ref="AJ1540:AJ1603" si="266">IF(AS1540&gt;0,VALUE(M1540),0)</f>
        <v>0</v>
      </c>
      <c r="AK1540" s="34">
        <f t="shared" ref="AK1540:AK1603" si="267">IF(AS1540&gt;0,IF(P1540&lt;&gt;"",2013-VALUE(P1540),IF(Q1540&lt;&gt;"",2013-VALUE(Q1540),-99)),-99)</f>
        <v>-99</v>
      </c>
      <c r="AL1540" s="30">
        <f t="shared" ref="AL1540:AL1603" si="268">IF(OR((2013-AR1540)=AK1540,AK1540=-99),-99,AK1540)</f>
        <v>-99</v>
      </c>
      <c r="AM1540" s="5">
        <f t="shared" si="261"/>
        <v>41.97</v>
      </c>
      <c r="AN1540" s="5">
        <f t="shared" si="262"/>
        <v>0</v>
      </c>
      <c r="AO1540" s="30">
        <f t="shared" si="263"/>
        <v>0</v>
      </c>
      <c r="AP1540" s="30">
        <f t="shared" ref="AP1540:AP1603" si="269">AN1540*AS1540</f>
        <v>0</v>
      </c>
      <c r="AQ1540" t="str">
        <f t="shared" ref="AQ1540:AQ1603" si="270">IF(OR(ISERROR(AR1540),AR1540=0),0,VLOOKUP(AR1540,tblVintages,2,TRUE))</f>
        <v>Before 1978</v>
      </c>
      <c r="AR1540" s="2">
        <f t="shared" ref="AR1540:AR1603" si="271">VLOOKUP(A1540,tblBldgInfo,7,FALSE)</f>
        <v>1941</v>
      </c>
      <c r="AS1540" s="2">
        <f t="shared" si="264"/>
        <v>-99</v>
      </c>
      <c r="AT1540" s="31" t="s">
        <v>50</v>
      </c>
      <c r="AU1540" s="31" t="s">
        <v>50</v>
      </c>
      <c r="AV1540" s="31" t="s">
        <v>60</v>
      </c>
      <c r="AW1540" s="31" t="s">
        <v>50</v>
      </c>
      <c r="AX1540" s="31" t="s">
        <v>50</v>
      </c>
      <c r="AY1540" s="31" t="s">
        <v>50</v>
      </c>
      <c r="AZ1540" s="31" t="s">
        <v>50</v>
      </c>
      <c r="BA1540" s="31" t="s">
        <v>50</v>
      </c>
      <c r="BB1540" s="31" t="s">
        <v>50</v>
      </c>
      <c r="BC1540" s="31" t="s">
        <v>50</v>
      </c>
      <c r="BD1540" s="31" t="s">
        <v>50</v>
      </c>
      <c r="BE1540" s="31" t="s">
        <v>50</v>
      </c>
      <c r="BF1540" s="31" t="s">
        <v>50</v>
      </c>
    </row>
    <row r="1541" spans="1:58" ht="45" x14ac:dyDescent="0.25">
      <c r="A1541" s="31" t="s">
        <v>4416</v>
      </c>
      <c r="B1541" s="31" t="s">
        <v>49</v>
      </c>
      <c r="C1541" s="32">
        <v>11</v>
      </c>
      <c r="D1541" s="31" t="s">
        <v>50</v>
      </c>
      <c r="E1541" s="31" t="s">
        <v>70</v>
      </c>
      <c r="F1541" s="31" t="s">
        <v>71</v>
      </c>
      <c r="G1541" s="31" t="s">
        <v>96</v>
      </c>
      <c r="H1541" s="31" t="s">
        <v>194</v>
      </c>
      <c r="I1541" s="31" t="s">
        <v>996</v>
      </c>
      <c r="J1541" s="31" t="s">
        <v>54</v>
      </c>
      <c r="K1541" s="31" t="s">
        <v>54</v>
      </c>
      <c r="L1541" s="31" t="s">
        <v>55</v>
      </c>
      <c r="M1541" s="31" t="s">
        <v>52</v>
      </c>
      <c r="N1541" s="31" t="s">
        <v>50</v>
      </c>
      <c r="O1541" s="31" t="s">
        <v>57</v>
      </c>
      <c r="P1541" s="31" t="s">
        <v>50</v>
      </c>
      <c r="Q1541" s="31" t="s">
        <v>320</v>
      </c>
      <c r="R1541" s="31" t="s">
        <v>58</v>
      </c>
      <c r="S1541" s="31" t="s">
        <v>53</v>
      </c>
      <c r="T1541" s="31" t="s">
        <v>60</v>
      </c>
      <c r="U1541" s="31" t="s">
        <v>60</v>
      </c>
      <c r="V1541" s="31" t="s">
        <v>60</v>
      </c>
      <c r="W1541" s="31" t="s">
        <v>50</v>
      </c>
      <c r="X1541" s="31" t="s">
        <v>50</v>
      </c>
      <c r="Y1541" s="31" t="s">
        <v>50</v>
      </c>
      <c r="Z1541" s="31" t="s">
        <v>62</v>
      </c>
      <c r="AA1541" s="31" t="s">
        <v>50</v>
      </c>
      <c r="AB1541" s="31" t="s">
        <v>50</v>
      </c>
      <c r="AC1541" s="31" t="s">
        <v>87</v>
      </c>
      <c r="AD1541" s="31" t="s">
        <v>72</v>
      </c>
      <c r="AE1541" s="2">
        <f t="shared" si="265"/>
        <v>24</v>
      </c>
      <c r="AF1541" s="31" t="s">
        <v>51</v>
      </c>
      <c r="AG1541" s="31" t="s">
        <v>129</v>
      </c>
      <c r="AH1541" s="31" t="s">
        <v>12444</v>
      </c>
      <c r="AI1541" s="31" t="s">
        <v>12620</v>
      </c>
      <c r="AJ1541" s="31">
        <f t="shared" si="266"/>
        <v>0</v>
      </c>
      <c r="AK1541" s="34">
        <f t="shared" si="267"/>
        <v>-99</v>
      </c>
      <c r="AL1541" s="30">
        <f t="shared" si="268"/>
        <v>-99</v>
      </c>
      <c r="AM1541" s="5">
        <f t="shared" ref="AM1541:AM1604" si="272">VLOOKUP(A1541,tblSiteWeights,4,FALSE)</f>
        <v>41.97</v>
      </c>
      <c r="AN1541" s="5">
        <f t="shared" ref="AN1541:AN1604" si="273">IF(AND(AS1541&gt;0,AM1541&gt;0),M1541*AE1541,0)</f>
        <v>0</v>
      </c>
      <c r="AO1541" s="30">
        <f t="shared" ref="AO1541:AO1604" si="274">AN1541*AS1541</f>
        <v>0</v>
      </c>
      <c r="AP1541" s="30">
        <f t="shared" si="269"/>
        <v>0</v>
      </c>
      <c r="AQ1541" t="str">
        <f t="shared" si="270"/>
        <v>Before 1978</v>
      </c>
      <c r="AR1541" s="2">
        <f t="shared" si="271"/>
        <v>1941</v>
      </c>
      <c r="AS1541" s="2">
        <f t="shared" ref="AS1541:AS1604" si="275">IF(OR(AM1541=0,AU1541=""),-99,VALUE(AU1541))</f>
        <v>-99</v>
      </c>
      <c r="AT1541" s="31" t="s">
        <v>50</v>
      </c>
      <c r="AU1541" s="31" t="s">
        <v>50</v>
      </c>
      <c r="AV1541" s="31" t="s">
        <v>141</v>
      </c>
      <c r="AW1541" s="31" t="s">
        <v>86</v>
      </c>
      <c r="AX1541" s="31" t="s">
        <v>194</v>
      </c>
      <c r="AY1541" s="31" t="s">
        <v>179</v>
      </c>
      <c r="AZ1541" s="31" t="s">
        <v>12444</v>
      </c>
      <c r="BA1541" s="31" t="s">
        <v>12620</v>
      </c>
      <c r="BB1541" s="31" t="s">
        <v>50</v>
      </c>
      <c r="BC1541" s="31" t="s">
        <v>50</v>
      </c>
      <c r="BD1541" s="31" t="s">
        <v>50</v>
      </c>
      <c r="BE1541" s="31" t="s">
        <v>50</v>
      </c>
      <c r="BF1541" s="31" t="s">
        <v>50</v>
      </c>
    </row>
    <row r="1542" spans="1:58" ht="45" x14ac:dyDescent="0.25">
      <c r="A1542" s="31" t="s">
        <v>4429</v>
      </c>
      <c r="B1542" s="31" t="s">
        <v>49</v>
      </c>
      <c r="C1542" s="32">
        <v>1</v>
      </c>
      <c r="D1542" s="31" t="s">
        <v>50</v>
      </c>
      <c r="E1542" s="31" t="s">
        <v>84</v>
      </c>
      <c r="F1542" s="31" t="s">
        <v>50</v>
      </c>
      <c r="G1542" s="31" t="s">
        <v>50</v>
      </c>
      <c r="H1542" s="31" t="s">
        <v>50</v>
      </c>
      <c r="I1542" s="31" t="s">
        <v>53</v>
      </c>
      <c r="J1542" s="31" t="s">
        <v>54</v>
      </c>
      <c r="K1542" s="31" t="s">
        <v>54</v>
      </c>
      <c r="L1542" s="31" t="s">
        <v>55</v>
      </c>
      <c r="M1542" s="31" t="s">
        <v>72</v>
      </c>
      <c r="N1542" s="31" t="s">
        <v>56</v>
      </c>
      <c r="O1542" s="31" t="s">
        <v>60</v>
      </c>
      <c r="P1542" s="31" t="s">
        <v>50</v>
      </c>
      <c r="Q1542" s="31" t="s">
        <v>107</v>
      </c>
      <c r="R1542" s="31" t="s">
        <v>58</v>
      </c>
      <c r="S1542" s="31" t="s">
        <v>53</v>
      </c>
      <c r="T1542" s="31" t="s">
        <v>60</v>
      </c>
      <c r="U1542" s="31" t="s">
        <v>60</v>
      </c>
      <c r="V1542" s="31" t="s">
        <v>60</v>
      </c>
      <c r="W1542" s="31" t="s">
        <v>50</v>
      </c>
      <c r="X1542" s="31" t="s">
        <v>50</v>
      </c>
      <c r="Y1542" s="31" t="s">
        <v>50</v>
      </c>
      <c r="Z1542" s="31" t="s">
        <v>86</v>
      </c>
      <c r="AA1542" s="31" t="s">
        <v>50</v>
      </c>
      <c r="AB1542" s="31" t="s">
        <v>50</v>
      </c>
      <c r="AC1542" s="31" t="s">
        <v>50</v>
      </c>
      <c r="AD1542" s="31" t="s">
        <v>50</v>
      </c>
      <c r="AE1542" s="2">
        <f t="shared" si="265"/>
        <v>24</v>
      </c>
      <c r="AF1542" s="31" t="s">
        <v>51</v>
      </c>
      <c r="AG1542" s="31" t="s">
        <v>129</v>
      </c>
      <c r="AH1542" s="31" t="s">
        <v>12621</v>
      </c>
      <c r="AI1542" s="31" t="s">
        <v>12622</v>
      </c>
      <c r="AJ1542" s="31">
        <f t="shared" si="266"/>
        <v>0</v>
      </c>
      <c r="AK1542" s="34">
        <f t="shared" si="267"/>
        <v>-99</v>
      </c>
      <c r="AL1542" s="30">
        <f t="shared" si="268"/>
        <v>-99</v>
      </c>
      <c r="AM1542" s="5">
        <f t="shared" si="272"/>
        <v>379.89</v>
      </c>
      <c r="AN1542" s="5">
        <f t="shared" si="273"/>
        <v>0</v>
      </c>
      <c r="AO1542" s="30">
        <f t="shared" si="274"/>
        <v>0</v>
      </c>
      <c r="AP1542" s="30">
        <f t="shared" si="269"/>
        <v>0</v>
      </c>
      <c r="AQ1542" t="str">
        <f t="shared" si="270"/>
        <v>1978 - 1992</v>
      </c>
      <c r="AR1542" s="2">
        <f t="shared" si="271"/>
        <v>1989</v>
      </c>
      <c r="AS1542" s="2">
        <f t="shared" si="275"/>
        <v>-99</v>
      </c>
      <c r="AT1542" s="31" t="s">
        <v>50</v>
      </c>
      <c r="AU1542" s="31" t="s">
        <v>50</v>
      </c>
      <c r="AV1542" s="31" t="s">
        <v>60</v>
      </c>
      <c r="AW1542" s="31" t="s">
        <v>50</v>
      </c>
      <c r="AX1542" s="31" t="s">
        <v>50</v>
      </c>
      <c r="AY1542" s="31" t="s">
        <v>50</v>
      </c>
      <c r="AZ1542" s="31" t="s">
        <v>50</v>
      </c>
      <c r="BA1542" s="31" t="s">
        <v>50</v>
      </c>
      <c r="BB1542" s="31" t="s">
        <v>50</v>
      </c>
      <c r="BC1542" s="31" t="s">
        <v>50</v>
      </c>
      <c r="BD1542" s="31" t="s">
        <v>50</v>
      </c>
      <c r="BE1542" s="31" t="s">
        <v>50</v>
      </c>
      <c r="BF1542" s="31" t="s">
        <v>50</v>
      </c>
    </row>
    <row r="1543" spans="1:58" ht="45" x14ac:dyDescent="0.25">
      <c r="A1543" s="31" t="s">
        <v>4429</v>
      </c>
      <c r="B1543" s="31" t="s">
        <v>49</v>
      </c>
      <c r="C1543" s="32">
        <v>2</v>
      </c>
      <c r="D1543" s="31" t="s">
        <v>50</v>
      </c>
      <c r="E1543" s="31" t="s">
        <v>84</v>
      </c>
      <c r="F1543" s="31" t="s">
        <v>50</v>
      </c>
      <c r="G1543" s="31" t="s">
        <v>50</v>
      </c>
      <c r="H1543" s="31" t="s">
        <v>50</v>
      </c>
      <c r="I1543" s="31" t="s">
        <v>53</v>
      </c>
      <c r="J1543" s="31" t="s">
        <v>54</v>
      </c>
      <c r="K1543" s="31" t="s">
        <v>54</v>
      </c>
      <c r="L1543" s="31" t="s">
        <v>55</v>
      </c>
      <c r="M1543" s="31" t="s">
        <v>52</v>
      </c>
      <c r="N1543" s="31" t="s">
        <v>50</v>
      </c>
      <c r="O1543" s="31" t="s">
        <v>57</v>
      </c>
      <c r="P1543" s="31" t="s">
        <v>50</v>
      </c>
      <c r="Q1543" s="31" t="s">
        <v>498</v>
      </c>
      <c r="R1543" s="31" t="s">
        <v>58</v>
      </c>
      <c r="S1543" s="31" t="s">
        <v>53</v>
      </c>
      <c r="T1543" s="31" t="s">
        <v>60</v>
      </c>
      <c r="U1543" s="31" t="s">
        <v>60</v>
      </c>
      <c r="V1543" s="31" t="s">
        <v>60</v>
      </c>
      <c r="W1543" s="31" t="s">
        <v>50</v>
      </c>
      <c r="X1543" s="31" t="s">
        <v>50</v>
      </c>
      <c r="Y1543" s="31" t="s">
        <v>50</v>
      </c>
      <c r="Z1543" s="31" t="s">
        <v>86</v>
      </c>
      <c r="AA1543" s="31" t="s">
        <v>50</v>
      </c>
      <c r="AB1543" s="31" t="s">
        <v>50</v>
      </c>
      <c r="AC1543" s="31" t="s">
        <v>50</v>
      </c>
      <c r="AD1543" s="31" t="s">
        <v>50</v>
      </c>
      <c r="AE1543" s="2">
        <f t="shared" si="265"/>
        <v>24</v>
      </c>
      <c r="AF1543" s="31" t="s">
        <v>51</v>
      </c>
      <c r="AG1543" s="31" t="s">
        <v>129</v>
      </c>
      <c r="AH1543" s="31" t="s">
        <v>12623</v>
      </c>
      <c r="AI1543" s="31" t="s">
        <v>12624</v>
      </c>
      <c r="AJ1543" s="31">
        <f t="shared" si="266"/>
        <v>0</v>
      </c>
      <c r="AK1543" s="34">
        <f t="shared" si="267"/>
        <v>-99</v>
      </c>
      <c r="AL1543" s="30">
        <f t="shared" si="268"/>
        <v>-99</v>
      </c>
      <c r="AM1543" s="5">
        <f t="shared" si="272"/>
        <v>379.89</v>
      </c>
      <c r="AN1543" s="5">
        <f t="shared" si="273"/>
        <v>0</v>
      </c>
      <c r="AO1543" s="30">
        <f t="shared" si="274"/>
        <v>0</v>
      </c>
      <c r="AP1543" s="30">
        <f t="shared" si="269"/>
        <v>0</v>
      </c>
      <c r="AQ1543" t="str">
        <f t="shared" si="270"/>
        <v>1978 - 1992</v>
      </c>
      <c r="AR1543" s="2">
        <f t="shared" si="271"/>
        <v>1989</v>
      </c>
      <c r="AS1543" s="2">
        <f t="shared" si="275"/>
        <v>-99</v>
      </c>
      <c r="AT1543" s="31" t="s">
        <v>50</v>
      </c>
      <c r="AU1543" s="31" t="s">
        <v>50</v>
      </c>
      <c r="AV1543" s="31" t="s">
        <v>60</v>
      </c>
      <c r="AW1543" s="31" t="s">
        <v>50</v>
      </c>
      <c r="AX1543" s="31" t="s">
        <v>50</v>
      </c>
      <c r="AY1543" s="31" t="s">
        <v>50</v>
      </c>
      <c r="AZ1543" s="31" t="s">
        <v>50</v>
      </c>
      <c r="BA1543" s="31" t="s">
        <v>50</v>
      </c>
      <c r="BB1543" s="31" t="s">
        <v>50</v>
      </c>
      <c r="BC1543" s="31" t="s">
        <v>50</v>
      </c>
      <c r="BD1543" s="31" t="s">
        <v>50</v>
      </c>
      <c r="BE1543" s="31" t="s">
        <v>50</v>
      </c>
      <c r="BF1543" s="31" t="s">
        <v>50</v>
      </c>
    </row>
    <row r="1544" spans="1:58" ht="45" x14ac:dyDescent="0.25">
      <c r="A1544" s="31" t="s">
        <v>4478</v>
      </c>
      <c r="B1544" s="31" t="s">
        <v>49</v>
      </c>
      <c r="C1544" s="32">
        <v>2</v>
      </c>
      <c r="D1544" s="31" t="s">
        <v>50</v>
      </c>
      <c r="E1544" s="31" t="s">
        <v>85</v>
      </c>
      <c r="F1544" s="31" t="s">
        <v>50</v>
      </c>
      <c r="G1544" s="31" t="s">
        <v>85</v>
      </c>
      <c r="H1544" s="31" t="s">
        <v>50</v>
      </c>
      <c r="I1544" s="31" t="s">
        <v>53</v>
      </c>
      <c r="J1544" s="31" t="s">
        <v>54</v>
      </c>
      <c r="K1544" s="31" t="s">
        <v>54</v>
      </c>
      <c r="L1544" s="31" t="s">
        <v>55</v>
      </c>
      <c r="M1544" s="31" t="s">
        <v>72</v>
      </c>
      <c r="N1544" s="31" t="s">
        <v>50</v>
      </c>
      <c r="O1544" s="31" t="s">
        <v>66</v>
      </c>
      <c r="P1544" s="31" t="s">
        <v>135</v>
      </c>
      <c r="Q1544" s="31" t="s">
        <v>50</v>
      </c>
      <c r="R1544" s="31" t="s">
        <v>58</v>
      </c>
      <c r="S1544" s="31" t="s">
        <v>53</v>
      </c>
      <c r="T1544" s="31" t="s">
        <v>60</v>
      </c>
      <c r="U1544" s="31" t="s">
        <v>60</v>
      </c>
      <c r="V1544" s="31" t="s">
        <v>60</v>
      </c>
      <c r="W1544" s="31" t="s">
        <v>50</v>
      </c>
      <c r="X1544" s="31" t="s">
        <v>50</v>
      </c>
      <c r="Y1544" s="31" t="s">
        <v>50</v>
      </c>
      <c r="Z1544" s="31" t="s">
        <v>86</v>
      </c>
      <c r="AA1544" s="31" t="s">
        <v>50</v>
      </c>
      <c r="AB1544" s="31" t="s">
        <v>50</v>
      </c>
      <c r="AC1544" s="31" t="s">
        <v>50</v>
      </c>
      <c r="AD1544" s="31" t="s">
        <v>50</v>
      </c>
      <c r="AE1544" s="2">
        <f t="shared" si="265"/>
        <v>24</v>
      </c>
      <c r="AF1544" s="31" t="s">
        <v>51</v>
      </c>
      <c r="AG1544" s="31" t="s">
        <v>129</v>
      </c>
      <c r="AH1544" s="31" t="s">
        <v>12248</v>
      </c>
      <c r="AI1544" s="31" t="s">
        <v>12625</v>
      </c>
      <c r="AJ1544" s="31">
        <f t="shared" si="266"/>
        <v>0</v>
      </c>
      <c r="AK1544" s="34">
        <f t="shared" si="267"/>
        <v>-99</v>
      </c>
      <c r="AL1544" s="30">
        <f t="shared" si="268"/>
        <v>-99</v>
      </c>
      <c r="AM1544" s="5">
        <f t="shared" si="272"/>
        <v>199.16</v>
      </c>
      <c r="AN1544" s="5">
        <f t="shared" si="273"/>
        <v>0</v>
      </c>
      <c r="AO1544" s="30">
        <f t="shared" si="274"/>
        <v>0</v>
      </c>
      <c r="AP1544" s="30">
        <f t="shared" si="269"/>
        <v>0</v>
      </c>
      <c r="AQ1544" t="str">
        <f t="shared" si="270"/>
        <v>Before 1978</v>
      </c>
      <c r="AR1544" s="2">
        <f t="shared" si="271"/>
        <v>1956</v>
      </c>
      <c r="AS1544" s="2">
        <f t="shared" si="275"/>
        <v>-99</v>
      </c>
      <c r="AT1544" s="31" t="s">
        <v>50</v>
      </c>
      <c r="AU1544" s="31" t="s">
        <v>50</v>
      </c>
      <c r="AV1544" s="31" t="s">
        <v>60</v>
      </c>
      <c r="AW1544" s="31" t="s">
        <v>50</v>
      </c>
      <c r="AX1544" s="31" t="s">
        <v>50</v>
      </c>
      <c r="AY1544" s="31" t="s">
        <v>50</v>
      </c>
      <c r="AZ1544" s="31" t="s">
        <v>50</v>
      </c>
      <c r="BA1544" s="31" t="s">
        <v>50</v>
      </c>
      <c r="BB1544" s="31" t="s">
        <v>50</v>
      </c>
      <c r="BC1544" s="31" t="s">
        <v>50</v>
      </c>
      <c r="BD1544" s="31" t="s">
        <v>50</v>
      </c>
      <c r="BE1544" s="31" t="s">
        <v>50</v>
      </c>
      <c r="BF1544" s="31" t="s">
        <v>50</v>
      </c>
    </row>
    <row r="1545" spans="1:58" ht="45" x14ac:dyDescent="0.25">
      <c r="A1545" s="31" t="s">
        <v>780</v>
      </c>
      <c r="B1545" s="31" t="s">
        <v>49</v>
      </c>
      <c r="C1545" s="32">
        <v>3</v>
      </c>
      <c r="D1545" s="31" t="s">
        <v>50</v>
      </c>
      <c r="E1545" s="31" t="s">
        <v>84</v>
      </c>
      <c r="F1545" s="31" t="s">
        <v>50</v>
      </c>
      <c r="G1545" s="31" t="s">
        <v>50</v>
      </c>
      <c r="H1545" s="31" t="s">
        <v>50</v>
      </c>
      <c r="I1545" s="31" t="s">
        <v>53</v>
      </c>
      <c r="J1545" s="31" t="s">
        <v>54</v>
      </c>
      <c r="K1545" s="31" t="s">
        <v>54</v>
      </c>
      <c r="L1545" s="31" t="s">
        <v>55</v>
      </c>
      <c r="M1545" s="31" t="s">
        <v>51</v>
      </c>
      <c r="N1545" s="31" t="s">
        <v>50</v>
      </c>
      <c r="O1545" s="31" t="s">
        <v>57</v>
      </c>
      <c r="P1545" s="31" t="s">
        <v>115</v>
      </c>
      <c r="Q1545" s="31" t="s">
        <v>50</v>
      </c>
      <c r="R1545" s="31" t="s">
        <v>58</v>
      </c>
      <c r="S1545" s="31" t="s">
        <v>53</v>
      </c>
      <c r="T1545" s="31" t="s">
        <v>60</v>
      </c>
      <c r="U1545" s="31" t="s">
        <v>60</v>
      </c>
      <c r="V1545" s="31" t="s">
        <v>60</v>
      </c>
      <c r="W1545" s="31" t="s">
        <v>50</v>
      </c>
      <c r="X1545" s="31" t="s">
        <v>50</v>
      </c>
      <c r="Y1545" s="31" t="s">
        <v>60</v>
      </c>
      <c r="Z1545" s="31" t="s">
        <v>86</v>
      </c>
      <c r="AA1545" s="31" t="s">
        <v>50</v>
      </c>
      <c r="AB1545" s="31" t="s">
        <v>50</v>
      </c>
      <c r="AC1545" s="31" t="s">
        <v>50</v>
      </c>
      <c r="AD1545" s="31" t="s">
        <v>50</v>
      </c>
      <c r="AE1545" s="2">
        <f t="shared" si="265"/>
        <v>24</v>
      </c>
      <c r="AF1545" s="31" t="s">
        <v>12626</v>
      </c>
      <c r="AG1545" s="31" t="s">
        <v>129</v>
      </c>
      <c r="AH1545" s="31" t="s">
        <v>12523</v>
      </c>
      <c r="AI1545" s="31" t="s">
        <v>12619</v>
      </c>
      <c r="AJ1545" s="31">
        <f t="shared" si="266"/>
        <v>0</v>
      </c>
      <c r="AK1545" s="34">
        <f t="shared" si="267"/>
        <v>-99</v>
      </c>
      <c r="AL1545" s="30">
        <f t="shared" si="268"/>
        <v>-99</v>
      </c>
      <c r="AM1545" s="5">
        <f t="shared" si="272"/>
        <v>457.61</v>
      </c>
      <c r="AN1545" s="5">
        <f t="shared" si="273"/>
        <v>0</v>
      </c>
      <c r="AO1545" s="30">
        <f t="shared" si="274"/>
        <v>0</v>
      </c>
      <c r="AP1545" s="30">
        <f t="shared" si="269"/>
        <v>0</v>
      </c>
      <c r="AQ1545" t="str">
        <f t="shared" si="270"/>
        <v>Before 1978</v>
      </c>
      <c r="AR1545" s="2">
        <f t="shared" si="271"/>
        <v>1958</v>
      </c>
      <c r="AS1545" s="2">
        <f t="shared" si="275"/>
        <v>-99</v>
      </c>
      <c r="AT1545" s="31" t="s">
        <v>50</v>
      </c>
      <c r="AU1545" s="31" t="s">
        <v>50</v>
      </c>
      <c r="AV1545" s="31" t="s">
        <v>60</v>
      </c>
      <c r="AW1545" s="31" t="s">
        <v>50</v>
      </c>
      <c r="AX1545" s="31" t="s">
        <v>50</v>
      </c>
      <c r="AY1545" s="31" t="s">
        <v>50</v>
      </c>
      <c r="AZ1545" s="31" t="s">
        <v>50</v>
      </c>
      <c r="BA1545" s="31" t="s">
        <v>50</v>
      </c>
      <c r="BB1545" s="31" t="s">
        <v>50</v>
      </c>
      <c r="BC1545" s="31" t="s">
        <v>50</v>
      </c>
      <c r="BD1545" s="31" t="s">
        <v>50</v>
      </c>
      <c r="BE1545" s="31" t="s">
        <v>50</v>
      </c>
      <c r="BF1545" s="31" t="s">
        <v>50</v>
      </c>
    </row>
    <row r="1546" spans="1:58" ht="45" x14ac:dyDescent="0.25">
      <c r="A1546" s="31" t="s">
        <v>783</v>
      </c>
      <c r="B1546" s="31" t="s">
        <v>49</v>
      </c>
      <c r="C1546" s="32">
        <v>1</v>
      </c>
      <c r="D1546" s="31" t="s">
        <v>50</v>
      </c>
      <c r="E1546" s="31" t="s">
        <v>52</v>
      </c>
      <c r="F1546" s="31" t="s">
        <v>84</v>
      </c>
      <c r="G1546" s="31" t="s">
        <v>50</v>
      </c>
      <c r="H1546" s="31" t="s">
        <v>50</v>
      </c>
      <c r="I1546" s="31" t="s">
        <v>53</v>
      </c>
      <c r="J1546" s="31" t="s">
        <v>54</v>
      </c>
      <c r="K1546" s="31" t="s">
        <v>54</v>
      </c>
      <c r="L1546" s="31" t="s">
        <v>55</v>
      </c>
      <c r="M1546" s="31" t="s">
        <v>51</v>
      </c>
      <c r="N1546" s="31" t="s">
        <v>60</v>
      </c>
      <c r="O1546" s="31" t="s">
        <v>60</v>
      </c>
      <c r="P1546" s="31" t="s">
        <v>98</v>
      </c>
      <c r="Q1546" s="31" t="s">
        <v>50</v>
      </c>
      <c r="R1546" s="31" t="s">
        <v>58</v>
      </c>
      <c r="S1546" s="31" t="s">
        <v>53</v>
      </c>
      <c r="T1546" s="31" t="s">
        <v>60</v>
      </c>
      <c r="U1546" s="31" t="s">
        <v>60</v>
      </c>
      <c r="V1546" s="31" t="s">
        <v>66</v>
      </c>
      <c r="W1546" s="31" t="s">
        <v>50</v>
      </c>
      <c r="X1546" s="31" t="s">
        <v>92</v>
      </c>
      <c r="Y1546" s="31" t="s">
        <v>54</v>
      </c>
      <c r="Z1546" s="31" t="s">
        <v>62</v>
      </c>
      <c r="AA1546" s="31" t="s">
        <v>50</v>
      </c>
      <c r="AB1546" s="31" t="s">
        <v>50</v>
      </c>
      <c r="AC1546" s="31" t="s">
        <v>63</v>
      </c>
      <c r="AD1546" s="31" t="s">
        <v>72</v>
      </c>
      <c r="AE1546" s="2">
        <f t="shared" si="265"/>
        <v>24</v>
      </c>
      <c r="AF1546" s="31" t="s">
        <v>51</v>
      </c>
      <c r="AG1546" s="31" t="s">
        <v>129</v>
      </c>
      <c r="AH1546" s="31" t="s">
        <v>784</v>
      </c>
      <c r="AI1546" s="31" t="s">
        <v>462</v>
      </c>
      <c r="AJ1546" s="31">
        <f t="shared" si="266"/>
        <v>0</v>
      </c>
      <c r="AK1546" s="34">
        <f t="shared" si="267"/>
        <v>-99</v>
      </c>
      <c r="AL1546" s="30">
        <f t="shared" si="268"/>
        <v>-99</v>
      </c>
      <c r="AM1546" s="5">
        <f t="shared" si="272"/>
        <v>394.39</v>
      </c>
      <c r="AN1546" s="5">
        <f t="shared" si="273"/>
        <v>0</v>
      </c>
      <c r="AO1546" s="30">
        <f t="shared" si="274"/>
        <v>0</v>
      </c>
      <c r="AP1546" s="30">
        <f t="shared" si="269"/>
        <v>0</v>
      </c>
      <c r="AQ1546" t="str">
        <f t="shared" si="270"/>
        <v>Before 1978</v>
      </c>
      <c r="AR1546" s="2">
        <f t="shared" si="271"/>
        <v>1956</v>
      </c>
      <c r="AS1546" s="2">
        <f t="shared" si="275"/>
        <v>-99</v>
      </c>
      <c r="AT1546" s="31" t="s">
        <v>117</v>
      </c>
      <c r="AU1546" s="31" t="s">
        <v>50</v>
      </c>
      <c r="AV1546" s="31" t="s">
        <v>66</v>
      </c>
      <c r="AW1546" s="31" t="s">
        <v>57</v>
      </c>
      <c r="AX1546" s="31" t="s">
        <v>463</v>
      </c>
      <c r="AY1546" s="31" t="s">
        <v>171</v>
      </c>
      <c r="AZ1546" s="31" t="s">
        <v>784</v>
      </c>
      <c r="BA1546" s="31" t="s">
        <v>50</v>
      </c>
      <c r="BB1546" s="31" t="s">
        <v>277</v>
      </c>
      <c r="BC1546" s="31" t="s">
        <v>53</v>
      </c>
      <c r="BD1546" s="31" t="s">
        <v>50</v>
      </c>
      <c r="BE1546" s="31" t="s">
        <v>50</v>
      </c>
      <c r="BF1546" s="31" t="s">
        <v>50</v>
      </c>
    </row>
    <row r="1547" spans="1:58" ht="45" x14ac:dyDescent="0.25">
      <c r="A1547" s="31" t="s">
        <v>4506</v>
      </c>
      <c r="B1547" s="31" t="s">
        <v>49</v>
      </c>
      <c r="C1547" s="32">
        <v>2</v>
      </c>
      <c r="D1547" s="31" t="s">
        <v>50</v>
      </c>
      <c r="E1547" s="31" t="s">
        <v>84</v>
      </c>
      <c r="F1547" s="31" t="s">
        <v>85</v>
      </c>
      <c r="G1547" s="31" t="s">
        <v>50</v>
      </c>
      <c r="H1547" s="31" t="s">
        <v>50</v>
      </c>
      <c r="I1547" s="31" t="s">
        <v>53</v>
      </c>
      <c r="J1547" s="31" t="s">
        <v>54</v>
      </c>
      <c r="K1547" s="31" t="s">
        <v>54</v>
      </c>
      <c r="L1547" s="31" t="s">
        <v>55</v>
      </c>
      <c r="M1547" s="31" t="s">
        <v>72</v>
      </c>
      <c r="N1547" s="31" t="s">
        <v>50</v>
      </c>
      <c r="O1547" s="31" t="s">
        <v>57</v>
      </c>
      <c r="P1547" s="31" t="s">
        <v>588</v>
      </c>
      <c r="Q1547" s="31" t="s">
        <v>50</v>
      </c>
      <c r="R1547" s="31" t="s">
        <v>58</v>
      </c>
      <c r="S1547" s="31" t="s">
        <v>53</v>
      </c>
      <c r="T1547" s="31" t="s">
        <v>60</v>
      </c>
      <c r="U1547" s="31" t="s">
        <v>60</v>
      </c>
      <c r="V1547" s="31" t="s">
        <v>60</v>
      </c>
      <c r="W1547" s="31" t="s">
        <v>50</v>
      </c>
      <c r="X1547" s="31" t="s">
        <v>50</v>
      </c>
      <c r="Y1547" s="31" t="s">
        <v>50</v>
      </c>
      <c r="Z1547" s="31" t="s">
        <v>62</v>
      </c>
      <c r="AA1547" s="31" t="s">
        <v>50</v>
      </c>
      <c r="AB1547" s="31" t="s">
        <v>50</v>
      </c>
      <c r="AC1547" s="31" t="s">
        <v>87</v>
      </c>
      <c r="AD1547" s="31" t="s">
        <v>72</v>
      </c>
      <c r="AE1547" s="2">
        <f t="shared" si="265"/>
        <v>24</v>
      </c>
      <c r="AF1547" s="31" t="s">
        <v>51</v>
      </c>
      <c r="AG1547" s="31" t="s">
        <v>129</v>
      </c>
      <c r="AH1547" s="31" t="s">
        <v>552</v>
      </c>
      <c r="AI1547" s="31" t="s">
        <v>12627</v>
      </c>
      <c r="AJ1547" s="31">
        <f t="shared" si="266"/>
        <v>0</v>
      </c>
      <c r="AK1547" s="34">
        <f t="shared" si="267"/>
        <v>-99</v>
      </c>
      <c r="AL1547" s="30">
        <f t="shared" si="268"/>
        <v>-99</v>
      </c>
      <c r="AM1547" s="5">
        <f t="shared" si="272"/>
        <v>550.85</v>
      </c>
      <c r="AN1547" s="5">
        <f t="shared" si="273"/>
        <v>0</v>
      </c>
      <c r="AO1547" s="30">
        <f t="shared" si="274"/>
        <v>0</v>
      </c>
      <c r="AP1547" s="30">
        <f t="shared" si="269"/>
        <v>0</v>
      </c>
      <c r="AQ1547" t="str">
        <f t="shared" si="270"/>
        <v>Before 1978</v>
      </c>
      <c r="AR1547" s="2">
        <f t="shared" si="271"/>
        <v>1965</v>
      </c>
      <c r="AS1547" s="2">
        <f t="shared" si="275"/>
        <v>-99</v>
      </c>
      <c r="AT1547" s="31" t="s">
        <v>50</v>
      </c>
      <c r="AU1547" s="31" t="s">
        <v>50</v>
      </c>
      <c r="AV1547" s="31" t="s">
        <v>66</v>
      </c>
      <c r="AW1547" s="31" t="s">
        <v>57</v>
      </c>
      <c r="AX1547" s="31" t="s">
        <v>81</v>
      </c>
      <c r="AY1547" s="31" t="s">
        <v>68</v>
      </c>
      <c r="AZ1547" s="31" t="s">
        <v>552</v>
      </c>
      <c r="BA1547" s="31" t="s">
        <v>12627</v>
      </c>
      <c r="BB1547" s="31" t="s">
        <v>50</v>
      </c>
      <c r="BC1547" s="31" t="s">
        <v>50</v>
      </c>
      <c r="BD1547" s="31" t="s">
        <v>50</v>
      </c>
      <c r="BE1547" s="31" t="s">
        <v>50</v>
      </c>
      <c r="BF1547" s="31" t="s">
        <v>50</v>
      </c>
    </row>
    <row r="1548" spans="1:58" ht="45" x14ac:dyDescent="0.25">
      <c r="A1548" s="31" t="s">
        <v>4511</v>
      </c>
      <c r="B1548" s="31" t="s">
        <v>49</v>
      </c>
      <c r="C1548" s="32">
        <v>2</v>
      </c>
      <c r="D1548" s="31" t="s">
        <v>50</v>
      </c>
      <c r="E1548" s="31" t="s">
        <v>84</v>
      </c>
      <c r="F1548" s="31" t="s">
        <v>50</v>
      </c>
      <c r="G1548" s="31" t="s">
        <v>50</v>
      </c>
      <c r="H1548" s="31" t="s">
        <v>50</v>
      </c>
      <c r="I1548" s="31" t="s">
        <v>53</v>
      </c>
      <c r="J1548" s="31" t="s">
        <v>54</v>
      </c>
      <c r="K1548" s="31" t="s">
        <v>54</v>
      </c>
      <c r="L1548" s="31" t="s">
        <v>55</v>
      </c>
      <c r="M1548" s="31" t="s">
        <v>72</v>
      </c>
      <c r="N1548" s="31" t="s">
        <v>50</v>
      </c>
      <c r="O1548" s="31" t="s">
        <v>57</v>
      </c>
      <c r="P1548" s="31" t="s">
        <v>50</v>
      </c>
      <c r="Q1548" s="31" t="s">
        <v>115</v>
      </c>
      <c r="R1548" s="31" t="s">
        <v>58</v>
      </c>
      <c r="S1548" s="31" t="s">
        <v>53</v>
      </c>
      <c r="T1548" s="31" t="s">
        <v>60</v>
      </c>
      <c r="U1548" s="31" t="s">
        <v>60</v>
      </c>
      <c r="V1548" s="31" t="s">
        <v>60</v>
      </c>
      <c r="W1548" s="31" t="s">
        <v>50</v>
      </c>
      <c r="X1548" s="31" t="s">
        <v>50</v>
      </c>
      <c r="Y1548" s="31" t="s">
        <v>60</v>
      </c>
      <c r="Z1548" s="31" t="s">
        <v>86</v>
      </c>
      <c r="AA1548" s="31" t="s">
        <v>50</v>
      </c>
      <c r="AB1548" s="31" t="s">
        <v>50</v>
      </c>
      <c r="AC1548" s="31" t="s">
        <v>50</v>
      </c>
      <c r="AD1548" s="31" t="s">
        <v>72</v>
      </c>
      <c r="AE1548" s="2">
        <f t="shared" si="265"/>
        <v>24</v>
      </c>
      <c r="AF1548" s="31" t="s">
        <v>51</v>
      </c>
      <c r="AG1548" s="31" t="s">
        <v>129</v>
      </c>
      <c r="AH1548" s="31" t="s">
        <v>12628</v>
      </c>
      <c r="AI1548" s="31" t="s">
        <v>12629</v>
      </c>
      <c r="AJ1548" s="31">
        <f t="shared" si="266"/>
        <v>0</v>
      </c>
      <c r="AK1548" s="34">
        <f t="shared" si="267"/>
        <v>-99</v>
      </c>
      <c r="AL1548" s="30">
        <f t="shared" si="268"/>
        <v>-99</v>
      </c>
      <c r="AM1548" s="5">
        <f t="shared" si="272"/>
        <v>594.34</v>
      </c>
      <c r="AN1548" s="5">
        <f t="shared" si="273"/>
        <v>0</v>
      </c>
      <c r="AO1548" s="30">
        <f t="shared" si="274"/>
        <v>0</v>
      </c>
      <c r="AP1548" s="30">
        <f t="shared" si="269"/>
        <v>0</v>
      </c>
      <c r="AQ1548" t="str">
        <f t="shared" si="270"/>
        <v>2006 - 2009</v>
      </c>
      <c r="AR1548" s="2">
        <f t="shared" si="271"/>
        <v>2009</v>
      </c>
      <c r="AS1548" s="2">
        <f t="shared" si="275"/>
        <v>-99</v>
      </c>
      <c r="AT1548" s="31" t="s">
        <v>50</v>
      </c>
      <c r="AU1548" s="31" t="s">
        <v>50</v>
      </c>
      <c r="AV1548" s="31" t="s">
        <v>60</v>
      </c>
      <c r="AW1548" s="31" t="s">
        <v>50</v>
      </c>
      <c r="AX1548" s="31" t="s">
        <v>50</v>
      </c>
      <c r="AY1548" s="31" t="s">
        <v>50</v>
      </c>
      <c r="AZ1548" s="31" t="s">
        <v>50</v>
      </c>
      <c r="BA1548" s="31" t="s">
        <v>50</v>
      </c>
      <c r="BB1548" s="31" t="s">
        <v>50</v>
      </c>
      <c r="BC1548" s="31" t="s">
        <v>50</v>
      </c>
      <c r="BD1548" s="31" t="s">
        <v>50</v>
      </c>
      <c r="BE1548" s="31" t="s">
        <v>50</v>
      </c>
      <c r="BF1548" s="31" t="s">
        <v>50</v>
      </c>
    </row>
    <row r="1549" spans="1:58" ht="45" x14ac:dyDescent="0.25">
      <c r="A1549" s="31" t="s">
        <v>4526</v>
      </c>
      <c r="B1549" s="31" t="s">
        <v>49</v>
      </c>
      <c r="C1549" s="32">
        <v>2</v>
      </c>
      <c r="D1549" s="31" t="s">
        <v>50</v>
      </c>
      <c r="E1549" s="31" t="s">
        <v>85</v>
      </c>
      <c r="F1549" s="31" t="s">
        <v>70</v>
      </c>
      <c r="G1549" s="31" t="s">
        <v>71</v>
      </c>
      <c r="H1549" s="31" t="s">
        <v>96</v>
      </c>
      <c r="I1549" s="31" t="s">
        <v>97</v>
      </c>
      <c r="J1549" s="31" t="s">
        <v>54</v>
      </c>
      <c r="K1549" s="31" t="s">
        <v>54</v>
      </c>
      <c r="L1549" s="31" t="s">
        <v>55</v>
      </c>
      <c r="M1549" s="31" t="s">
        <v>52</v>
      </c>
      <c r="N1549" s="31" t="s">
        <v>50</v>
      </c>
      <c r="O1549" s="31" t="s">
        <v>57</v>
      </c>
      <c r="P1549" s="31" t="s">
        <v>950</v>
      </c>
      <c r="Q1549" s="31" t="s">
        <v>50</v>
      </c>
      <c r="R1549" s="31" t="s">
        <v>74</v>
      </c>
      <c r="S1549" s="31" t="s">
        <v>53</v>
      </c>
      <c r="T1549" s="31" t="s">
        <v>60</v>
      </c>
      <c r="U1549" s="31" t="s">
        <v>60</v>
      </c>
      <c r="V1549" s="31" t="s">
        <v>66</v>
      </c>
      <c r="W1549" s="31" t="s">
        <v>50</v>
      </c>
      <c r="X1549" s="31" t="s">
        <v>161</v>
      </c>
      <c r="Y1549" s="31" t="s">
        <v>60</v>
      </c>
      <c r="Z1549" s="31" t="s">
        <v>62</v>
      </c>
      <c r="AA1549" s="31" t="s">
        <v>50</v>
      </c>
      <c r="AB1549" s="31" t="s">
        <v>50</v>
      </c>
      <c r="AC1549" s="31" t="s">
        <v>87</v>
      </c>
      <c r="AD1549" s="31" t="s">
        <v>72</v>
      </c>
      <c r="AE1549" s="2">
        <f t="shared" si="265"/>
        <v>24</v>
      </c>
      <c r="AF1549" s="31" t="s">
        <v>51</v>
      </c>
      <c r="AG1549" s="31" t="s">
        <v>129</v>
      </c>
      <c r="AH1549" s="31" t="s">
        <v>924</v>
      </c>
      <c r="AI1549" s="31" t="s">
        <v>12630</v>
      </c>
      <c r="AJ1549" s="31">
        <f t="shared" si="266"/>
        <v>0</v>
      </c>
      <c r="AK1549" s="34">
        <f t="shared" si="267"/>
        <v>-99</v>
      </c>
      <c r="AL1549" s="30">
        <f t="shared" si="268"/>
        <v>-99</v>
      </c>
      <c r="AM1549" s="5">
        <f t="shared" si="272"/>
        <v>41.97</v>
      </c>
      <c r="AN1549" s="5">
        <f t="shared" si="273"/>
        <v>0</v>
      </c>
      <c r="AO1549" s="30">
        <f t="shared" si="274"/>
        <v>0</v>
      </c>
      <c r="AP1549" s="30">
        <f t="shared" si="269"/>
        <v>0</v>
      </c>
      <c r="AQ1549" t="str">
        <f t="shared" si="270"/>
        <v>Before 1978</v>
      </c>
      <c r="AR1549" s="2">
        <f t="shared" si="271"/>
        <v>1960</v>
      </c>
      <c r="AS1549" s="2">
        <f t="shared" si="275"/>
        <v>-99</v>
      </c>
      <c r="AT1549" s="31" t="s">
        <v>50</v>
      </c>
      <c r="AU1549" s="31" t="s">
        <v>50</v>
      </c>
      <c r="AV1549" s="31" t="s">
        <v>66</v>
      </c>
      <c r="AW1549" s="31" t="s">
        <v>57</v>
      </c>
      <c r="AX1549" s="31" t="s">
        <v>463</v>
      </c>
      <c r="AY1549" s="31" t="s">
        <v>68</v>
      </c>
      <c r="AZ1549" s="31" t="s">
        <v>924</v>
      </c>
      <c r="BA1549" s="31" t="s">
        <v>12630</v>
      </c>
      <c r="BB1549" s="31" t="s">
        <v>50</v>
      </c>
      <c r="BC1549" s="31" t="s">
        <v>50</v>
      </c>
      <c r="BD1549" s="31" t="s">
        <v>50</v>
      </c>
      <c r="BE1549" s="31" t="s">
        <v>50</v>
      </c>
      <c r="BF1549" s="31" t="s">
        <v>50</v>
      </c>
    </row>
    <row r="1550" spans="1:58" ht="45" x14ac:dyDescent="0.25">
      <c r="A1550" s="31" t="s">
        <v>4526</v>
      </c>
      <c r="B1550" s="31" t="s">
        <v>49</v>
      </c>
      <c r="C1550" s="32">
        <v>8</v>
      </c>
      <c r="D1550" s="31" t="s">
        <v>50</v>
      </c>
      <c r="E1550" s="31" t="s">
        <v>85</v>
      </c>
      <c r="F1550" s="31" t="s">
        <v>70</v>
      </c>
      <c r="G1550" s="31" t="s">
        <v>71</v>
      </c>
      <c r="H1550" s="31" t="s">
        <v>96</v>
      </c>
      <c r="I1550" s="31" t="s">
        <v>214</v>
      </c>
      <c r="J1550" s="31" t="s">
        <v>54</v>
      </c>
      <c r="K1550" s="31" t="s">
        <v>54</v>
      </c>
      <c r="L1550" s="31" t="s">
        <v>55</v>
      </c>
      <c r="M1550" s="31" t="s">
        <v>51</v>
      </c>
      <c r="N1550" s="31" t="s">
        <v>50</v>
      </c>
      <c r="O1550" s="31" t="s">
        <v>57</v>
      </c>
      <c r="P1550" s="31" t="s">
        <v>950</v>
      </c>
      <c r="Q1550" s="31" t="s">
        <v>50</v>
      </c>
      <c r="R1550" s="31" t="s">
        <v>74</v>
      </c>
      <c r="S1550" s="31" t="s">
        <v>53</v>
      </c>
      <c r="T1550" s="31" t="s">
        <v>60</v>
      </c>
      <c r="U1550" s="31" t="s">
        <v>60</v>
      </c>
      <c r="V1550" s="31" t="s">
        <v>60</v>
      </c>
      <c r="W1550" s="31" t="s">
        <v>50</v>
      </c>
      <c r="X1550" s="31" t="s">
        <v>50</v>
      </c>
      <c r="Y1550" s="31" t="s">
        <v>60</v>
      </c>
      <c r="Z1550" s="31" t="s">
        <v>62</v>
      </c>
      <c r="AA1550" s="31" t="s">
        <v>50</v>
      </c>
      <c r="AB1550" s="31" t="s">
        <v>50</v>
      </c>
      <c r="AC1550" s="31" t="s">
        <v>87</v>
      </c>
      <c r="AD1550" s="31" t="s">
        <v>72</v>
      </c>
      <c r="AE1550" s="2">
        <f t="shared" si="265"/>
        <v>24</v>
      </c>
      <c r="AF1550" s="31" t="s">
        <v>51</v>
      </c>
      <c r="AG1550" s="31" t="s">
        <v>129</v>
      </c>
      <c r="AH1550" s="31" t="s">
        <v>924</v>
      </c>
      <c r="AI1550" s="31" t="s">
        <v>12630</v>
      </c>
      <c r="AJ1550" s="31">
        <f t="shared" si="266"/>
        <v>0</v>
      </c>
      <c r="AK1550" s="34">
        <f t="shared" si="267"/>
        <v>-99</v>
      </c>
      <c r="AL1550" s="30">
        <f t="shared" si="268"/>
        <v>-99</v>
      </c>
      <c r="AM1550" s="5">
        <f t="shared" si="272"/>
        <v>41.97</v>
      </c>
      <c r="AN1550" s="5">
        <f t="shared" si="273"/>
        <v>0</v>
      </c>
      <c r="AO1550" s="30">
        <f t="shared" si="274"/>
        <v>0</v>
      </c>
      <c r="AP1550" s="30">
        <f t="shared" si="269"/>
        <v>0</v>
      </c>
      <c r="AQ1550" t="str">
        <f t="shared" si="270"/>
        <v>Before 1978</v>
      </c>
      <c r="AR1550" s="2">
        <f t="shared" si="271"/>
        <v>1960</v>
      </c>
      <c r="AS1550" s="2">
        <f t="shared" si="275"/>
        <v>-99</v>
      </c>
      <c r="AT1550" s="31" t="s">
        <v>50</v>
      </c>
      <c r="AU1550" s="31" t="s">
        <v>50</v>
      </c>
      <c r="AV1550" s="31" t="s">
        <v>66</v>
      </c>
      <c r="AW1550" s="31" t="s">
        <v>57</v>
      </c>
      <c r="AX1550" s="31" t="s">
        <v>463</v>
      </c>
      <c r="AY1550" s="31" t="s">
        <v>68</v>
      </c>
      <c r="AZ1550" s="31" t="s">
        <v>924</v>
      </c>
      <c r="BA1550" s="31" t="s">
        <v>12630</v>
      </c>
      <c r="BB1550" s="31" t="s">
        <v>50</v>
      </c>
      <c r="BC1550" s="31" t="s">
        <v>50</v>
      </c>
      <c r="BD1550" s="31" t="s">
        <v>50</v>
      </c>
      <c r="BE1550" s="31" t="s">
        <v>50</v>
      </c>
      <c r="BF1550" s="31" t="s">
        <v>50</v>
      </c>
    </row>
    <row r="1551" spans="1:58" ht="45" x14ac:dyDescent="0.25">
      <c r="A1551" s="31" t="s">
        <v>4544</v>
      </c>
      <c r="B1551" s="31" t="s">
        <v>49</v>
      </c>
      <c r="C1551" s="32">
        <v>3</v>
      </c>
      <c r="D1551" s="31" t="s">
        <v>50</v>
      </c>
      <c r="E1551" s="31" t="s">
        <v>70</v>
      </c>
      <c r="F1551" s="31" t="s">
        <v>71</v>
      </c>
      <c r="G1551" s="31" t="s">
        <v>50</v>
      </c>
      <c r="H1551" s="31" t="s">
        <v>50</v>
      </c>
      <c r="I1551" s="31" t="s">
        <v>86</v>
      </c>
      <c r="J1551" s="31" t="s">
        <v>54</v>
      </c>
      <c r="K1551" s="31" t="s">
        <v>54</v>
      </c>
      <c r="L1551" s="31" t="s">
        <v>55</v>
      </c>
      <c r="M1551" s="31" t="s">
        <v>72</v>
      </c>
      <c r="N1551" s="31" t="s">
        <v>50</v>
      </c>
      <c r="O1551" s="31" t="s">
        <v>57</v>
      </c>
      <c r="P1551" s="31" t="s">
        <v>50</v>
      </c>
      <c r="Q1551" s="31" t="s">
        <v>950</v>
      </c>
      <c r="R1551" s="31" t="s">
        <v>58</v>
      </c>
      <c r="S1551" s="31" t="s">
        <v>53</v>
      </c>
      <c r="T1551" s="31" t="s">
        <v>60</v>
      </c>
      <c r="U1551" s="31" t="s">
        <v>60</v>
      </c>
      <c r="V1551" s="31" t="s">
        <v>66</v>
      </c>
      <c r="W1551" s="31" t="s">
        <v>50</v>
      </c>
      <c r="X1551" s="31" t="s">
        <v>92</v>
      </c>
      <c r="Y1551" s="31" t="s">
        <v>60</v>
      </c>
      <c r="Z1551" s="31" t="s">
        <v>62</v>
      </c>
      <c r="AA1551" s="31" t="s">
        <v>50</v>
      </c>
      <c r="AB1551" s="31" t="s">
        <v>50</v>
      </c>
      <c r="AC1551" s="31" t="s">
        <v>87</v>
      </c>
      <c r="AD1551" s="31" t="s">
        <v>72</v>
      </c>
      <c r="AE1551" s="2">
        <f t="shared" si="265"/>
        <v>24</v>
      </c>
      <c r="AF1551" s="31" t="s">
        <v>567</v>
      </c>
      <c r="AG1551" s="31" t="s">
        <v>76</v>
      </c>
      <c r="AH1551" s="31" t="s">
        <v>136</v>
      </c>
      <c r="AI1551" s="31" t="s">
        <v>12631</v>
      </c>
      <c r="AJ1551" s="31">
        <f t="shared" si="266"/>
        <v>0</v>
      </c>
      <c r="AK1551" s="34">
        <f t="shared" si="267"/>
        <v>-99</v>
      </c>
      <c r="AL1551" s="30">
        <f t="shared" si="268"/>
        <v>-99</v>
      </c>
      <c r="AM1551" s="5">
        <f t="shared" si="272"/>
        <v>40.17</v>
      </c>
      <c r="AN1551" s="5">
        <f t="shared" si="273"/>
        <v>0</v>
      </c>
      <c r="AO1551" s="30">
        <f t="shared" si="274"/>
        <v>0</v>
      </c>
      <c r="AP1551" s="30">
        <f t="shared" si="269"/>
        <v>0</v>
      </c>
      <c r="AQ1551" t="str">
        <f t="shared" si="270"/>
        <v>Before 1978</v>
      </c>
      <c r="AR1551" s="2">
        <f t="shared" si="271"/>
        <v>1955</v>
      </c>
      <c r="AS1551" s="2">
        <f t="shared" si="275"/>
        <v>-99</v>
      </c>
      <c r="AT1551" s="31" t="s">
        <v>50</v>
      </c>
      <c r="AU1551" s="31" t="s">
        <v>50</v>
      </c>
      <c r="AV1551" s="31" t="s">
        <v>141</v>
      </c>
      <c r="AW1551" s="31" t="s">
        <v>86</v>
      </c>
      <c r="AX1551" s="31" t="s">
        <v>267</v>
      </c>
      <c r="AY1551" s="31" t="s">
        <v>68</v>
      </c>
      <c r="AZ1551" s="31" t="s">
        <v>136</v>
      </c>
      <c r="BA1551" s="31" t="s">
        <v>12631</v>
      </c>
      <c r="BB1551" s="31" t="s">
        <v>50</v>
      </c>
      <c r="BC1551" s="31" t="s">
        <v>50</v>
      </c>
      <c r="BD1551" s="31" t="s">
        <v>50</v>
      </c>
      <c r="BE1551" s="31" t="s">
        <v>50</v>
      </c>
      <c r="BF1551" s="31" t="s">
        <v>50</v>
      </c>
    </row>
    <row r="1552" spans="1:58" ht="45" x14ac:dyDescent="0.25">
      <c r="A1552" s="31" t="s">
        <v>4609</v>
      </c>
      <c r="B1552" s="31" t="s">
        <v>49</v>
      </c>
      <c r="C1552" s="32">
        <v>2</v>
      </c>
      <c r="D1552" s="31" t="s">
        <v>50</v>
      </c>
      <c r="E1552" s="31" t="s">
        <v>84</v>
      </c>
      <c r="F1552" s="31" t="s">
        <v>85</v>
      </c>
      <c r="G1552" s="31" t="s">
        <v>50</v>
      </c>
      <c r="H1552" s="31" t="s">
        <v>50</v>
      </c>
      <c r="I1552" s="31" t="s">
        <v>53</v>
      </c>
      <c r="J1552" s="31" t="s">
        <v>54</v>
      </c>
      <c r="K1552" s="31" t="s">
        <v>54</v>
      </c>
      <c r="L1552" s="31" t="s">
        <v>55</v>
      </c>
      <c r="M1552" s="31" t="s">
        <v>72</v>
      </c>
      <c r="N1552" s="31" t="s">
        <v>50</v>
      </c>
      <c r="O1552" s="31" t="s">
        <v>66</v>
      </c>
      <c r="P1552" s="31" t="s">
        <v>50</v>
      </c>
      <c r="Q1552" s="31" t="s">
        <v>12091</v>
      </c>
      <c r="R1552" s="31" t="s">
        <v>58</v>
      </c>
      <c r="S1552" s="31" t="s">
        <v>53</v>
      </c>
      <c r="T1552" s="31" t="s">
        <v>60</v>
      </c>
      <c r="U1552" s="31" t="s">
        <v>60</v>
      </c>
      <c r="V1552" s="31" t="s">
        <v>60</v>
      </c>
      <c r="W1552" s="31" t="s">
        <v>50</v>
      </c>
      <c r="X1552" s="31" t="s">
        <v>50</v>
      </c>
      <c r="Y1552" s="31" t="s">
        <v>60</v>
      </c>
      <c r="Z1552" s="31" t="s">
        <v>62</v>
      </c>
      <c r="AA1552" s="31" t="s">
        <v>50</v>
      </c>
      <c r="AB1552" s="31" t="s">
        <v>50</v>
      </c>
      <c r="AC1552" s="31" t="s">
        <v>87</v>
      </c>
      <c r="AD1552" s="31" t="s">
        <v>72</v>
      </c>
      <c r="AE1552" s="2">
        <f t="shared" si="265"/>
        <v>24</v>
      </c>
      <c r="AF1552" s="31" t="s">
        <v>51</v>
      </c>
      <c r="AG1552" s="31" t="s">
        <v>129</v>
      </c>
      <c r="AH1552" s="31" t="s">
        <v>152</v>
      </c>
      <c r="AI1552" s="31" t="s">
        <v>12632</v>
      </c>
      <c r="AJ1552" s="31">
        <f t="shared" si="266"/>
        <v>0</v>
      </c>
      <c r="AK1552" s="34">
        <f t="shared" si="267"/>
        <v>-99</v>
      </c>
      <c r="AL1552" s="30">
        <f t="shared" si="268"/>
        <v>-99</v>
      </c>
      <c r="AM1552" s="5">
        <f t="shared" si="272"/>
        <v>621.08000000000004</v>
      </c>
      <c r="AN1552" s="5">
        <f t="shared" si="273"/>
        <v>0</v>
      </c>
      <c r="AO1552" s="30">
        <f t="shared" si="274"/>
        <v>0</v>
      </c>
      <c r="AP1552" s="30">
        <f t="shared" si="269"/>
        <v>0</v>
      </c>
      <c r="AQ1552" t="str">
        <f t="shared" si="270"/>
        <v>Before 1978</v>
      </c>
      <c r="AR1552" s="2">
        <f t="shared" si="271"/>
        <v>1960</v>
      </c>
      <c r="AS1552" s="2">
        <f t="shared" si="275"/>
        <v>-99</v>
      </c>
      <c r="AT1552" s="31" t="s">
        <v>50</v>
      </c>
      <c r="AU1552" s="31" t="s">
        <v>50</v>
      </c>
      <c r="AV1552" s="31" t="s">
        <v>66</v>
      </c>
      <c r="AW1552" s="31" t="s">
        <v>57</v>
      </c>
      <c r="AX1552" s="31" t="s">
        <v>50</v>
      </c>
      <c r="AY1552" s="31" t="s">
        <v>50</v>
      </c>
      <c r="AZ1552" s="31" t="s">
        <v>152</v>
      </c>
      <c r="BA1552" s="31" t="s">
        <v>12632</v>
      </c>
      <c r="BB1552" s="31" t="s">
        <v>50</v>
      </c>
      <c r="BC1552" s="31" t="s">
        <v>50</v>
      </c>
      <c r="BD1552" s="31" t="s">
        <v>50</v>
      </c>
      <c r="BE1552" s="31" t="s">
        <v>50</v>
      </c>
      <c r="BF1552" s="31" t="s">
        <v>50</v>
      </c>
    </row>
    <row r="1553" spans="1:58" ht="45" x14ac:dyDescent="0.25">
      <c r="A1553" s="31" t="s">
        <v>4702</v>
      </c>
      <c r="B1553" s="31" t="s">
        <v>49</v>
      </c>
      <c r="C1553" s="32">
        <v>3</v>
      </c>
      <c r="D1553" s="31" t="s">
        <v>50</v>
      </c>
      <c r="E1553" s="31" t="s">
        <v>70</v>
      </c>
      <c r="F1553" s="31" t="s">
        <v>71</v>
      </c>
      <c r="G1553" s="31" t="s">
        <v>96</v>
      </c>
      <c r="H1553" s="31" t="s">
        <v>194</v>
      </c>
      <c r="I1553" s="31" t="s">
        <v>59</v>
      </c>
      <c r="J1553" s="31" t="s">
        <v>54</v>
      </c>
      <c r="K1553" s="31" t="s">
        <v>54</v>
      </c>
      <c r="L1553" s="31" t="s">
        <v>55</v>
      </c>
      <c r="M1553" s="31" t="s">
        <v>51</v>
      </c>
      <c r="N1553" s="31" t="s">
        <v>56</v>
      </c>
      <c r="O1553" s="31" t="s">
        <v>60</v>
      </c>
      <c r="P1553" s="31" t="s">
        <v>123</v>
      </c>
      <c r="Q1553" s="31" t="s">
        <v>115</v>
      </c>
      <c r="R1553" s="31" t="s">
        <v>74</v>
      </c>
      <c r="S1553" s="31" t="s">
        <v>59</v>
      </c>
      <c r="T1553" s="31" t="s">
        <v>60</v>
      </c>
      <c r="U1553" s="31" t="s">
        <v>60</v>
      </c>
      <c r="V1553" s="31" t="s">
        <v>60</v>
      </c>
      <c r="W1553" s="31" t="s">
        <v>50</v>
      </c>
      <c r="X1553" s="31" t="s">
        <v>50</v>
      </c>
      <c r="Y1553" s="31" t="s">
        <v>50</v>
      </c>
      <c r="Z1553" s="31" t="s">
        <v>62</v>
      </c>
      <c r="AA1553" s="31" t="s">
        <v>539</v>
      </c>
      <c r="AB1553" s="31" t="s">
        <v>50</v>
      </c>
      <c r="AC1553" s="31" t="s">
        <v>63</v>
      </c>
      <c r="AD1553" s="31" t="s">
        <v>72</v>
      </c>
      <c r="AE1553" s="2">
        <f t="shared" si="265"/>
        <v>24</v>
      </c>
      <c r="AF1553" s="31" t="s">
        <v>51</v>
      </c>
      <c r="AG1553" s="31" t="s">
        <v>129</v>
      </c>
      <c r="AH1553" s="31" t="s">
        <v>144</v>
      </c>
      <c r="AI1553" s="31" t="s">
        <v>12633</v>
      </c>
      <c r="AJ1553" s="31">
        <f t="shared" si="266"/>
        <v>0</v>
      </c>
      <c r="AK1553" s="34">
        <f t="shared" si="267"/>
        <v>-99</v>
      </c>
      <c r="AL1553" s="30">
        <f t="shared" si="268"/>
        <v>-99</v>
      </c>
      <c r="AM1553" s="5">
        <f t="shared" si="272"/>
        <v>23.33</v>
      </c>
      <c r="AN1553" s="5">
        <f t="shared" si="273"/>
        <v>0</v>
      </c>
      <c r="AO1553" s="30">
        <f t="shared" si="274"/>
        <v>0</v>
      </c>
      <c r="AP1553" s="30">
        <f t="shared" si="269"/>
        <v>0</v>
      </c>
      <c r="AQ1553">
        <f t="shared" si="270"/>
        <v>0</v>
      </c>
      <c r="AR1553" s="2">
        <f t="shared" si="271"/>
        <v>0</v>
      </c>
      <c r="AS1553" s="2">
        <f t="shared" si="275"/>
        <v>-99</v>
      </c>
      <c r="AT1553" s="31" t="s">
        <v>50</v>
      </c>
      <c r="AU1553" s="31" t="s">
        <v>50</v>
      </c>
      <c r="AV1553" s="31" t="s">
        <v>66</v>
      </c>
      <c r="AW1553" s="31" t="s">
        <v>57</v>
      </c>
      <c r="AX1553" s="31" t="s">
        <v>864</v>
      </c>
      <c r="AY1553" s="31" t="s">
        <v>68</v>
      </c>
      <c r="AZ1553" s="31" t="s">
        <v>50</v>
      </c>
      <c r="BA1553" s="31" t="s">
        <v>50</v>
      </c>
      <c r="BB1553" s="31" t="s">
        <v>50</v>
      </c>
      <c r="BC1553" s="31" t="s">
        <v>50</v>
      </c>
      <c r="BD1553" s="31" t="s">
        <v>50</v>
      </c>
      <c r="BE1553" s="31" t="s">
        <v>50</v>
      </c>
      <c r="BF1553" s="31" t="s">
        <v>50</v>
      </c>
    </row>
    <row r="1554" spans="1:58" ht="45" x14ac:dyDescent="0.25">
      <c r="A1554" s="31" t="s">
        <v>4702</v>
      </c>
      <c r="B1554" s="31" t="s">
        <v>49</v>
      </c>
      <c r="C1554" s="32">
        <v>6</v>
      </c>
      <c r="D1554" s="31" t="s">
        <v>50</v>
      </c>
      <c r="E1554" s="31" t="s">
        <v>70</v>
      </c>
      <c r="F1554" s="31" t="s">
        <v>71</v>
      </c>
      <c r="G1554" s="31" t="s">
        <v>96</v>
      </c>
      <c r="H1554" s="31" t="s">
        <v>194</v>
      </c>
      <c r="I1554" s="31" t="s">
        <v>86</v>
      </c>
      <c r="J1554" s="31" t="s">
        <v>54</v>
      </c>
      <c r="K1554" s="31" t="s">
        <v>54</v>
      </c>
      <c r="L1554" s="31" t="s">
        <v>55</v>
      </c>
      <c r="M1554" s="31" t="s">
        <v>52</v>
      </c>
      <c r="N1554" s="31" t="s">
        <v>56</v>
      </c>
      <c r="O1554" s="31" t="s">
        <v>60</v>
      </c>
      <c r="P1554" s="31" t="s">
        <v>123</v>
      </c>
      <c r="Q1554" s="31" t="s">
        <v>115</v>
      </c>
      <c r="R1554" s="31" t="s">
        <v>74</v>
      </c>
      <c r="S1554" s="31" t="s">
        <v>59</v>
      </c>
      <c r="T1554" s="31" t="s">
        <v>60</v>
      </c>
      <c r="U1554" s="31" t="s">
        <v>60</v>
      </c>
      <c r="V1554" s="31" t="s">
        <v>60</v>
      </c>
      <c r="W1554" s="31" t="s">
        <v>50</v>
      </c>
      <c r="X1554" s="31" t="s">
        <v>366</v>
      </c>
      <c r="Y1554" s="31" t="s">
        <v>50</v>
      </c>
      <c r="Z1554" s="31" t="s">
        <v>62</v>
      </c>
      <c r="AA1554" s="31" t="s">
        <v>50</v>
      </c>
      <c r="AB1554" s="31" t="s">
        <v>50</v>
      </c>
      <c r="AC1554" s="31" t="s">
        <v>63</v>
      </c>
      <c r="AD1554" s="31" t="s">
        <v>72</v>
      </c>
      <c r="AE1554" s="2">
        <f t="shared" si="265"/>
        <v>24</v>
      </c>
      <c r="AF1554" s="31" t="s">
        <v>51</v>
      </c>
      <c r="AG1554" s="31" t="s">
        <v>129</v>
      </c>
      <c r="AH1554" s="31" t="s">
        <v>144</v>
      </c>
      <c r="AI1554" s="31" t="s">
        <v>12633</v>
      </c>
      <c r="AJ1554" s="31">
        <f t="shared" si="266"/>
        <v>0</v>
      </c>
      <c r="AK1554" s="34">
        <f t="shared" si="267"/>
        <v>-99</v>
      </c>
      <c r="AL1554" s="30">
        <f t="shared" si="268"/>
        <v>-99</v>
      </c>
      <c r="AM1554" s="5">
        <f t="shared" si="272"/>
        <v>23.33</v>
      </c>
      <c r="AN1554" s="5">
        <f t="shared" si="273"/>
        <v>0</v>
      </c>
      <c r="AO1554" s="30">
        <f t="shared" si="274"/>
        <v>0</v>
      </c>
      <c r="AP1554" s="30">
        <f t="shared" si="269"/>
        <v>0</v>
      </c>
      <c r="AQ1554">
        <f t="shared" si="270"/>
        <v>0</v>
      </c>
      <c r="AR1554" s="2">
        <f t="shared" si="271"/>
        <v>0</v>
      </c>
      <c r="AS1554" s="2">
        <f t="shared" si="275"/>
        <v>-99</v>
      </c>
      <c r="AT1554" s="31" t="s">
        <v>50</v>
      </c>
      <c r="AU1554" s="31" t="s">
        <v>50</v>
      </c>
      <c r="AV1554" s="31" t="s">
        <v>66</v>
      </c>
      <c r="AW1554" s="31" t="s">
        <v>57</v>
      </c>
      <c r="AX1554" s="31" t="s">
        <v>864</v>
      </c>
      <c r="AY1554" s="31" t="s">
        <v>68</v>
      </c>
      <c r="AZ1554" s="31" t="s">
        <v>50</v>
      </c>
      <c r="BA1554" s="31" t="s">
        <v>50</v>
      </c>
      <c r="BB1554" s="31" t="s">
        <v>50</v>
      </c>
      <c r="BC1554" s="31" t="s">
        <v>50</v>
      </c>
      <c r="BD1554" s="31" t="s">
        <v>50</v>
      </c>
      <c r="BE1554" s="31" t="s">
        <v>50</v>
      </c>
      <c r="BF1554" s="31" t="s">
        <v>50</v>
      </c>
    </row>
    <row r="1555" spans="1:58" ht="45" x14ac:dyDescent="0.25">
      <c r="A1555" s="31" t="s">
        <v>4702</v>
      </c>
      <c r="B1555" s="31" t="s">
        <v>49</v>
      </c>
      <c r="C1555" s="32">
        <v>9</v>
      </c>
      <c r="D1555" s="31" t="s">
        <v>50</v>
      </c>
      <c r="E1555" s="31" t="s">
        <v>70</v>
      </c>
      <c r="F1555" s="31" t="s">
        <v>71</v>
      </c>
      <c r="G1555" s="31" t="s">
        <v>96</v>
      </c>
      <c r="H1555" s="31" t="s">
        <v>194</v>
      </c>
      <c r="I1555" s="31" t="s">
        <v>66</v>
      </c>
      <c r="J1555" s="31" t="s">
        <v>54</v>
      </c>
      <c r="K1555" s="31" t="s">
        <v>54</v>
      </c>
      <c r="L1555" s="31" t="s">
        <v>55</v>
      </c>
      <c r="M1555" s="31" t="s">
        <v>84</v>
      </c>
      <c r="N1555" s="31" t="s">
        <v>56</v>
      </c>
      <c r="O1555" s="31" t="s">
        <v>60</v>
      </c>
      <c r="P1555" s="31" t="s">
        <v>123</v>
      </c>
      <c r="Q1555" s="31" t="s">
        <v>115</v>
      </c>
      <c r="R1555" s="31" t="s">
        <v>74</v>
      </c>
      <c r="S1555" s="31" t="s">
        <v>59</v>
      </c>
      <c r="T1555" s="31" t="s">
        <v>60</v>
      </c>
      <c r="U1555" s="31" t="s">
        <v>60</v>
      </c>
      <c r="V1555" s="31" t="s">
        <v>60</v>
      </c>
      <c r="W1555" s="31" t="s">
        <v>50</v>
      </c>
      <c r="X1555" s="31" t="s">
        <v>366</v>
      </c>
      <c r="Y1555" s="31" t="s">
        <v>50</v>
      </c>
      <c r="Z1555" s="31" t="s">
        <v>62</v>
      </c>
      <c r="AA1555" s="31" t="s">
        <v>50</v>
      </c>
      <c r="AB1555" s="31" t="s">
        <v>50</v>
      </c>
      <c r="AC1555" s="31" t="s">
        <v>63</v>
      </c>
      <c r="AD1555" s="31" t="s">
        <v>72</v>
      </c>
      <c r="AE1555" s="2">
        <f t="shared" si="265"/>
        <v>24</v>
      </c>
      <c r="AF1555" s="31" t="s">
        <v>51</v>
      </c>
      <c r="AG1555" s="31" t="s">
        <v>129</v>
      </c>
      <c r="AH1555" s="31" t="s">
        <v>144</v>
      </c>
      <c r="AI1555" s="31" t="s">
        <v>12633</v>
      </c>
      <c r="AJ1555" s="31">
        <f t="shared" si="266"/>
        <v>0</v>
      </c>
      <c r="AK1555" s="34">
        <f t="shared" si="267"/>
        <v>-99</v>
      </c>
      <c r="AL1555" s="30">
        <f t="shared" si="268"/>
        <v>-99</v>
      </c>
      <c r="AM1555" s="5">
        <f t="shared" si="272"/>
        <v>23.33</v>
      </c>
      <c r="AN1555" s="5">
        <f t="shared" si="273"/>
        <v>0</v>
      </c>
      <c r="AO1555" s="30">
        <f t="shared" si="274"/>
        <v>0</v>
      </c>
      <c r="AP1555" s="30">
        <f t="shared" si="269"/>
        <v>0</v>
      </c>
      <c r="AQ1555">
        <f t="shared" si="270"/>
        <v>0</v>
      </c>
      <c r="AR1555" s="2">
        <f t="shared" si="271"/>
        <v>0</v>
      </c>
      <c r="AS1555" s="2">
        <f t="shared" si="275"/>
        <v>-99</v>
      </c>
      <c r="AT1555" s="31" t="s">
        <v>50</v>
      </c>
      <c r="AU1555" s="31" t="s">
        <v>50</v>
      </c>
      <c r="AV1555" s="31" t="s">
        <v>66</v>
      </c>
      <c r="AW1555" s="31" t="s">
        <v>57</v>
      </c>
      <c r="AX1555" s="31" t="s">
        <v>864</v>
      </c>
      <c r="AY1555" s="31" t="s">
        <v>68</v>
      </c>
      <c r="AZ1555" s="31" t="s">
        <v>50</v>
      </c>
      <c r="BA1555" s="31" t="s">
        <v>50</v>
      </c>
      <c r="BB1555" s="31" t="s">
        <v>50</v>
      </c>
      <c r="BC1555" s="31" t="s">
        <v>50</v>
      </c>
      <c r="BD1555" s="31" t="s">
        <v>50</v>
      </c>
      <c r="BE1555" s="31" t="s">
        <v>50</v>
      </c>
      <c r="BF1555" s="31" t="s">
        <v>50</v>
      </c>
    </row>
    <row r="1556" spans="1:58" ht="45" x14ac:dyDescent="0.25">
      <c r="A1556" s="31" t="s">
        <v>806</v>
      </c>
      <c r="B1556" s="31" t="s">
        <v>49</v>
      </c>
      <c r="C1556" s="32">
        <v>7</v>
      </c>
      <c r="D1556" s="31" t="s">
        <v>50</v>
      </c>
      <c r="E1556" s="31" t="s">
        <v>70</v>
      </c>
      <c r="F1556" s="31" t="s">
        <v>71</v>
      </c>
      <c r="G1556" s="31" t="s">
        <v>96</v>
      </c>
      <c r="H1556" s="31" t="s">
        <v>194</v>
      </c>
      <c r="I1556" s="31" t="s">
        <v>59</v>
      </c>
      <c r="J1556" s="31" t="s">
        <v>54</v>
      </c>
      <c r="K1556" s="31" t="s">
        <v>54</v>
      </c>
      <c r="L1556" s="31" t="s">
        <v>55</v>
      </c>
      <c r="M1556" s="31" t="s">
        <v>72</v>
      </c>
      <c r="N1556" s="31" t="s">
        <v>50</v>
      </c>
      <c r="O1556" s="31" t="s">
        <v>57</v>
      </c>
      <c r="P1556" s="31" t="s">
        <v>50</v>
      </c>
      <c r="Q1556" s="31" t="s">
        <v>588</v>
      </c>
      <c r="R1556" s="31" t="s">
        <v>86</v>
      </c>
      <c r="S1556" s="31" t="s">
        <v>59</v>
      </c>
      <c r="T1556" s="31" t="s">
        <v>54</v>
      </c>
      <c r="U1556" s="31" t="s">
        <v>54</v>
      </c>
      <c r="V1556" s="31" t="s">
        <v>60</v>
      </c>
      <c r="W1556" s="31" t="s">
        <v>50</v>
      </c>
      <c r="X1556" s="31" t="s">
        <v>50</v>
      </c>
      <c r="Y1556" s="31" t="s">
        <v>50</v>
      </c>
      <c r="Z1556" s="31" t="s">
        <v>62</v>
      </c>
      <c r="AA1556" s="31" t="s">
        <v>50</v>
      </c>
      <c r="AB1556" s="31" t="s">
        <v>50</v>
      </c>
      <c r="AC1556" s="31" t="s">
        <v>87</v>
      </c>
      <c r="AD1556" s="31" t="s">
        <v>72</v>
      </c>
      <c r="AE1556" s="2">
        <f t="shared" si="265"/>
        <v>24</v>
      </c>
      <c r="AF1556" s="31" t="s">
        <v>51</v>
      </c>
      <c r="AG1556" s="31" t="s">
        <v>129</v>
      </c>
      <c r="AH1556" s="31" t="s">
        <v>152</v>
      </c>
      <c r="AI1556" s="31" t="s">
        <v>812</v>
      </c>
      <c r="AJ1556" s="31">
        <f t="shared" si="266"/>
        <v>0</v>
      </c>
      <c r="AK1556" s="34">
        <f t="shared" si="267"/>
        <v>-99</v>
      </c>
      <c r="AL1556" s="30">
        <f t="shared" si="268"/>
        <v>-99</v>
      </c>
      <c r="AM1556" s="5">
        <f t="shared" si="272"/>
        <v>23.33</v>
      </c>
      <c r="AN1556" s="5">
        <f t="shared" si="273"/>
        <v>0</v>
      </c>
      <c r="AO1556" s="30">
        <f t="shared" si="274"/>
        <v>0</v>
      </c>
      <c r="AP1556" s="30">
        <f t="shared" si="269"/>
        <v>0</v>
      </c>
      <c r="AQ1556" t="str">
        <f t="shared" si="270"/>
        <v>2006 - 2009</v>
      </c>
      <c r="AR1556" s="2">
        <f t="shared" si="271"/>
        <v>2007</v>
      </c>
      <c r="AS1556" s="2">
        <f t="shared" si="275"/>
        <v>-99</v>
      </c>
      <c r="AT1556" s="31" t="s">
        <v>102</v>
      </c>
      <c r="AU1556" s="31" t="s">
        <v>50</v>
      </c>
      <c r="AV1556" s="31" t="s">
        <v>66</v>
      </c>
      <c r="AW1556" s="31" t="s">
        <v>57</v>
      </c>
      <c r="AX1556" s="31" t="s">
        <v>50</v>
      </c>
      <c r="AY1556" s="31" t="s">
        <v>50</v>
      </c>
      <c r="AZ1556" s="31" t="s">
        <v>152</v>
      </c>
      <c r="BA1556" s="31" t="s">
        <v>812</v>
      </c>
      <c r="BB1556" s="31" t="s">
        <v>50</v>
      </c>
      <c r="BC1556" s="31" t="s">
        <v>50</v>
      </c>
      <c r="BD1556" s="31" t="s">
        <v>50</v>
      </c>
      <c r="BE1556" s="31" t="s">
        <v>50</v>
      </c>
      <c r="BF1556" s="31" t="s">
        <v>50</v>
      </c>
    </row>
    <row r="1557" spans="1:58" ht="45" x14ac:dyDescent="0.25">
      <c r="A1557" s="31" t="s">
        <v>4824</v>
      </c>
      <c r="B1557" s="31" t="s">
        <v>49</v>
      </c>
      <c r="C1557" s="32">
        <v>1</v>
      </c>
      <c r="D1557" s="31" t="s">
        <v>50</v>
      </c>
      <c r="E1557" s="31" t="s">
        <v>99</v>
      </c>
      <c r="F1557" s="31" t="s">
        <v>50</v>
      </c>
      <c r="G1557" s="31" t="s">
        <v>99</v>
      </c>
      <c r="H1557" s="31" t="s">
        <v>50</v>
      </c>
      <c r="I1557" s="31" t="s">
        <v>59</v>
      </c>
      <c r="J1557" s="31" t="s">
        <v>54</v>
      </c>
      <c r="K1557" s="31" t="s">
        <v>54</v>
      </c>
      <c r="L1557" s="31" t="s">
        <v>128</v>
      </c>
      <c r="M1557" s="31" t="s">
        <v>72</v>
      </c>
      <c r="N1557" s="31" t="s">
        <v>60</v>
      </c>
      <c r="O1557" s="31" t="s">
        <v>57</v>
      </c>
      <c r="P1557" s="31" t="s">
        <v>143</v>
      </c>
      <c r="Q1557" s="31" t="s">
        <v>588</v>
      </c>
      <c r="R1557" s="31" t="s">
        <v>53</v>
      </c>
      <c r="S1557" s="31" t="s">
        <v>53</v>
      </c>
      <c r="T1557" s="31" t="s">
        <v>60</v>
      </c>
      <c r="U1557" s="31" t="s">
        <v>60</v>
      </c>
      <c r="V1557" s="31" t="s">
        <v>60</v>
      </c>
      <c r="W1557" s="31" t="s">
        <v>50</v>
      </c>
      <c r="X1557" s="31" t="s">
        <v>50</v>
      </c>
      <c r="Y1557" s="31" t="s">
        <v>50</v>
      </c>
      <c r="Z1557" s="31" t="s">
        <v>62</v>
      </c>
      <c r="AA1557" s="31" t="s">
        <v>50</v>
      </c>
      <c r="AB1557" s="31" t="s">
        <v>50</v>
      </c>
      <c r="AC1557" s="31" t="s">
        <v>63</v>
      </c>
      <c r="AD1557" s="31" t="s">
        <v>72</v>
      </c>
      <c r="AE1557" s="2">
        <f t="shared" si="265"/>
        <v>24</v>
      </c>
      <c r="AF1557" s="31" t="s">
        <v>51</v>
      </c>
      <c r="AG1557" s="31" t="s">
        <v>129</v>
      </c>
      <c r="AH1557" s="31" t="s">
        <v>152</v>
      </c>
      <c r="AI1557" s="31" t="s">
        <v>12634</v>
      </c>
      <c r="AJ1557" s="31">
        <f t="shared" si="266"/>
        <v>0</v>
      </c>
      <c r="AK1557" s="34">
        <f t="shared" si="267"/>
        <v>-99</v>
      </c>
      <c r="AL1557" s="30">
        <f t="shared" si="268"/>
        <v>-99</v>
      </c>
      <c r="AM1557" s="5">
        <f t="shared" si="272"/>
        <v>23.33</v>
      </c>
      <c r="AN1557" s="5">
        <f t="shared" si="273"/>
        <v>0</v>
      </c>
      <c r="AO1557" s="30">
        <f t="shared" si="274"/>
        <v>0</v>
      </c>
      <c r="AP1557" s="30">
        <f t="shared" si="269"/>
        <v>0</v>
      </c>
      <c r="AQ1557" t="str">
        <f t="shared" si="270"/>
        <v>Before 1978</v>
      </c>
      <c r="AR1557" s="2">
        <f t="shared" si="271"/>
        <v>1972</v>
      </c>
      <c r="AS1557" s="2">
        <f t="shared" si="275"/>
        <v>-99</v>
      </c>
      <c r="AT1557" s="31" t="s">
        <v>50</v>
      </c>
      <c r="AU1557" s="31" t="s">
        <v>50</v>
      </c>
      <c r="AV1557" s="31" t="s">
        <v>60</v>
      </c>
      <c r="AW1557" s="31" t="s">
        <v>50</v>
      </c>
      <c r="AX1557" s="31" t="s">
        <v>50</v>
      </c>
      <c r="AY1557" s="31" t="s">
        <v>50</v>
      </c>
      <c r="AZ1557" s="31" t="s">
        <v>50</v>
      </c>
      <c r="BA1557" s="31" t="s">
        <v>50</v>
      </c>
      <c r="BB1557" s="31" t="s">
        <v>50</v>
      </c>
      <c r="BC1557" s="31" t="s">
        <v>50</v>
      </c>
      <c r="BD1557" s="31" t="s">
        <v>50</v>
      </c>
      <c r="BE1557" s="31" t="s">
        <v>50</v>
      </c>
      <c r="BF1557" s="31" t="s">
        <v>50</v>
      </c>
    </row>
    <row r="1558" spans="1:58" ht="45" x14ac:dyDescent="0.25">
      <c r="A1558" s="31" t="s">
        <v>4857</v>
      </c>
      <c r="B1558" s="31" t="s">
        <v>49</v>
      </c>
      <c r="C1558" s="32">
        <v>1</v>
      </c>
      <c r="D1558" s="31" t="s">
        <v>50</v>
      </c>
      <c r="E1558" s="31" t="s">
        <v>52</v>
      </c>
      <c r="F1558" s="31" t="s">
        <v>84</v>
      </c>
      <c r="G1558" s="31" t="s">
        <v>50</v>
      </c>
      <c r="H1558" s="31" t="s">
        <v>50</v>
      </c>
      <c r="I1558" s="31" t="s">
        <v>53</v>
      </c>
      <c r="J1558" s="31" t="s">
        <v>54</v>
      </c>
      <c r="K1558" s="31" t="s">
        <v>54</v>
      </c>
      <c r="L1558" s="31" t="s">
        <v>55</v>
      </c>
      <c r="M1558" s="31" t="s">
        <v>51</v>
      </c>
      <c r="N1558" s="31" t="s">
        <v>50</v>
      </c>
      <c r="O1558" s="31" t="s">
        <v>66</v>
      </c>
      <c r="P1558" s="31" t="s">
        <v>50</v>
      </c>
      <c r="Q1558" s="31" t="s">
        <v>50</v>
      </c>
      <c r="R1558" s="31" t="s">
        <v>58</v>
      </c>
      <c r="S1558" s="31" t="s">
        <v>53</v>
      </c>
      <c r="T1558" s="31" t="s">
        <v>60</v>
      </c>
      <c r="U1558" s="31" t="s">
        <v>60</v>
      </c>
      <c r="V1558" s="31" t="s">
        <v>66</v>
      </c>
      <c r="W1558" s="31" t="s">
        <v>50</v>
      </c>
      <c r="X1558" s="31" t="s">
        <v>50</v>
      </c>
      <c r="Y1558" s="31" t="s">
        <v>60</v>
      </c>
      <c r="Z1558" s="31" t="s">
        <v>62</v>
      </c>
      <c r="AA1558" s="31" t="s">
        <v>50</v>
      </c>
      <c r="AB1558" s="31" t="s">
        <v>50</v>
      </c>
      <c r="AC1558" s="31" t="s">
        <v>87</v>
      </c>
      <c r="AD1558" s="31" t="s">
        <v>72</v>
      </c>
      <c r="AE1558" s="2">
        <f t="shared" si="265"/>
        <v>24</v>
      </c>
      <c r="AF1558" s="31" t="s">
        <v>51</v>
      </c>
      <c r="AG1558" s="31" t="s">
        <v>129</v>
      </c>
      <c r="AH1558" s="31" t="s">
        <v>924</v>
      </c>
      <c r="AI1558" s="31" t="s">
        <v>12635</v>
      </c>
      <c r="AJ1558" s="31">
        <f t="shared" si="266"/>
        <v>0</v>
      </c>
      <c r="AK1558" s="34">
        <f t="shared" si="267"/>
        <v>-99</v>
      </c>
      <c r="AL1558" s="30">
        <f t="shared" si="268"/>
        <v>-99</v>
      </c>
      <c r="AM1558" s="5">
        <f t="shared" si="272"/>
        <v>184.14</v>
      </c>
      <c r="AN1558" s="5">
        <f t="shared" si="273"/>
        <v>0</v>
      </c>
      <c r="AO1558" s="30">
        <f t="shared" si="274"/>
        <v>0</v>
      </c>
      <c r="AP1558" s="30">
        <f t="shared" si="269"/>
        <v>0</v>
      </c>
      <c r="AQ1558" t="str">
        <f t="shared" si="270"/>
        <v>1978 - 1992</v>
      </c>
      <c r="AR1558" s="2">
        <f t="shared" si="271"/>
        <v>1980</v>
      </c>
      <c r="AS1558" s="2">
        <f t="shared" si="275"/>
        <v>-99</v>
      </c>
      <c r="AT1558" s="31" t="s">
        <v>50</v>
      </c>
      <c r="AU1558" s="31" t="s">
        <v>50</v>
      </c>
      <c r="AV1558" s="31" t="s">
        <v>141</v>
      </c>
      <c r="AW1558" s="31" t="s">
        <v>86</v>
      </c>
      <c r="AX1558" s="31" t="s">
        <v>50</v>
      </c>
      <c r="AY1558" s="31" t="s">
        <v>50</v>
      </c>
      <c r="AZ1558" s="31" t="s">
        <v>924</v>
      </c>
      <c r="BA1558" s="31" t="s">
        <v>12635</v>
      </c>
      <c r="BB1558" s="31" t="s">
        <v>50</v>
      </c>
      <c r="BC1558" s="31" t="s">
        <v>50</v>
      </c>
      <c r="BD1558" s="31" t="s">
        <v>50</v>
      </c>
      <c r="BE1558" s="31" t="s">
        <v>50</v>
      </c>
      <c r="BF1558" s="31" t="s">
        <v>50</v>
      </c>
    </row>
    <row r="1559" spans="1:58" ht="45" x14ac:dyDescent="0.25">
      <c r="A1559" s="31" t="s">
        <v>4878</v>
      </c>
      <c r="B1559" s="31" t="s">
        <v>49</v>
      </c>
      <c r="C1559" s="32">
        <v>2</v>
      </c>
      <c r="D1559" s="31" t="s">
        <v>50</v>
      </c>
      <c r="E1559" s="31" t="s">
        <v>84</v>
      </c>
      <c r="F1559" s="31" t="s">
        <v>85</v>
      </c>
      <c r="G1559" s="31" t="s">
        <v>50</v>
      </c>
      <c r="H1559" s="31" t="s">
        <v>50</v>
      </c>
      <c r="I1559" s="31" t="s">
        <v>53</v>
      </c>
      <c r="J1559" s="31" t="s">
        <v>54</v>
      </c>
      <c r="K1559" s="31" t="s">
        <v>54</v>
      </c>
      <c r="L1559" s="31" t="s">
        <v>128</v>
      </c>
      <c r="M1559" s="31" t="s">
        <v>72</v>
      </c>
      <c r="N1559" s="31" t="s">
        <v>50</v>
      </c>
      <c r="O1559" s="31" t="s">
        <v>57</v>
      </c>
      <c r="P1559" s="31" t="s">
        <v>359</v>
      </c>
      <c r="Q1559" s="31" t="s">
        <v>50</v>
      </c>
      <c r="R1559" s="31" t="s">
        <v>74</v>
      </c>
      <c r="S1559" s="31" t="s">
        <v>59</v>
      </c>
      <c r="T1559" s="31" t="s">
        <v>60</v>
      </c>
      <c r="U1559" s="31" t="s">
        <v>60</v>
      </c>
      <c r="V1559" s="31" t="s">
        <v>60</v>
      </c>
      <c r="W1559" s="31" t="s">
        <v>50</v>
      </c>
      <c r="X1559" s="31" t="s">
        <v>366</v>
      </c>
      <c r="Y1559" s="31" t="s">
        <v>50</v>
      </c>
      <c r="Z1559" s="31" t="s">
        <v>62</v>
      </c>
      <c r="AA1559" s="31" t="s">
        <v>50</v>
      </c>
      <c r="AB1559" s="31" t="s">
        <v>50</v>
      </c>
      <c r="AC1559" s="31" t="s">
        <v>87</v>
      </c>
      <c r="AD1559" s="31" t="s">
        <v>72</v>
      </c>
      <c r="AE1559" s="2">
        <f t="shared" si="265"/>
        <v>24</v>
      </c>
      <c r="AF1559" s="31" t="s">
        <v>51</v>
      </c>
      <c r="AG1559" s="31" t="s">
        <v>129</v>
      </c>
      <c r="AH1559" s="31" t="s">
        <v>144</v>
      </c>
      <c r="AI1559" s="31" t="s">
        <v>12636</v>
      </c>
      <c r="AJ1559" s="31">
        <f t="shared" si="266"/>
        <v>0</v>
      </c>
      <c r="AK1559" s="34">
        <f t="shared" si="267"/>
        <v>-99</v>
      </c>
      <c r="AL1559" s="30">
        <f t="shared" si="268"/>
        <v>-99</v>
      </c>
      <c r="AM1559" s="5">
        <f t="shared" si="272"/>
        <v>656.06</v>
      </c>
      <c r="AN1559" s="5">
        <f t="shared" si="273"/>
        <v>0</v>
      </c>
      <c r="AO1559" s="30">
        <f t="shared" si="274"/>
        <v>0</v>
      </c>
      <c r="AP1559" s="30">
        <f t="shared" si="269"/>
        <v>0</v>
      </c>
      <c r="AQ1559" t="str">
        <f t="shared" si="270"/>
        <v>1978 - 1992</v>
      </c>
      <c r="AR1559" s="2">
        <f t="shared" si="271"/>
        <v>1980</v>
      </c>
      <c r="AS1559" s="2">
        <f t="shared" si="275"/>
        <v>-99</v>
      </c>
      <c r="AT1559" s="31" t="s">
        <v>50</v>
      </c>
      <c r="AU1559" s="31" t="s">
        <v>50</v>
      </c>
      <c r="AV1559" s="31" t="s">
        <v>141</v>
      </c>
      <c r="AW1559" s="31" t="s">
        <v>86</v>
      </c>
      <c r="AX1559" s="31" t="s">
        <v>50</v>
      </c>
      <c r="AY1559" s="31" t="s">
        <v>50</v>
      </c>
      <c r="AZ1559" s="31" t="s">
        <v>50</v>
      </c>
      <c r="BA1559" s="31" t="s">
        <v>50</v>
      </c>
      <c r="BB1559" s="31" t="s">
        <v>50</v>
      </c>
      <c r="BC1559" s="31" t="s">
        <v>50</v>
      </c>
      <c r="BD1559" s="31" t="s">
        <v>50</v>
      </c>
      <c r="BE1559" s="31" t="s">
        <v>50</v>
      </c>
      <c r="BF1559" s="31" t="s">
        <v>50</v>
      </c>
    </row>
    <row r="1560" spans="1:58" ht="45" x14ac:dyDescent="0.25">
      <c r="A1560" s="31" t="s">
        <v>1360</v>
      </c>
      <c r="B1560" s="31" t="s">
        <v>49</v>
      </c>
      <c r="C1560" s="32">
        <v>1</v>
      </c>
      <c r="D1560" s="31" t="s">
        <v>50</v>
      </c>
      <c r="E1560" s="31" t="s">
        <v>194</v>
      </c>
      <c r="F1560" s="31" t="s">
        <v>102</v>
      </c>
      <c r="G1560" s="31" t="s">
        <v>50</v>
      </c>
      <c r="H1560" s="31" t="s">
        <v>50</v>
      </c>
      <c r="I1560" s="31" t="s">
        <v>53</v>
      </c>
      <c r="J1560" s="31" t="s">
        <v>54</v>
      </c>
      <c r="K1560" s="31" t="s">
        <v>54</v>
      </c>
      <c r="L1560" s="31" t="s">
        <v>55</v>
      </c>
      <c r="M1560" s="31" t="s">
        <v>72</v>
      </c>
      <c r="N1560" s="31" t="s">
        <v>56</v>
      </c>
      <c r="O1560" s="31" t="s">
        <v>60</v>
      </c>
      <c r="P1560" s="31" t="s">
        <v>50</v>
      </c>
      <c r="Q1560" s="31" t="s">
        <v>107</v>
      </c>
      <c r="R1560" s="31" t="s">
        <v>74</v>
      </c>
      <c r="S1560" s="31" t="s">
        <v>60</v>
      </c>
      <c r="T1560" s="31" t="s">
        <v>54</v>
      </c>
      <c r="U1560" s="31" t="s">
        <v>60</v>
      </c>
      <c r="V1560" s="31" t="s">
        <v>60</v>
      </c>
      <c r="W1560" s="31" t="s">
        <v>50</v>
      </c>
      <c r="X1560" s="31" t="s">
        <v>50</v>
      </c>
      <c r="Y1560" s="31" t="s">
        <v>50</v>
      </c>
      <c r="Z1560" s="31" t="s">
        <v>62</v>
      </c>
      <c r="AA1560" s="31" t="s">
        <v>50</v>
      </c>
      <c r="AB1560" s="31" t="s">
        <v>50</v>
      </c>
      <c r="AC1560" s="31" t="s">
        <v>63</v>
      </c>
      <c r="AD1560" s="31" t="s">
        <v>72</v>
      </c>
      <c r="AE1560" s="2">
        <f t="shared" si="265"/>
        <v>24</v>
      </c>
      <c r="AF1560" s="31" t="s">
        <v>51</v>
      </c>
      <c r="AG1560" s="31" t="s">
        <v>129</v>
      </c>
      <c r="AH1560" s="31" t="s">
        <v>251</v>
      </c>
      <c r="AI1560" s="31" t="s">
        <v>1361</v>
      </c>
      <c r="AJ1560" s="31">
        <f t="shared" si="266"/>
        <v>1</v>
      </c>
      <c r="AK1560" s="34">
        <f t="shared" si="267"/>
        <v>3</v>
      </c>
      <c r="AL1560" s="30">
        <f t="shared" si="268"/>
        <v>3</v>
      </c>
      <c r="AM1560" s="5">
        <f t="shared" si="272"/>
        <v>337.68</v>
      </c>
      <c r="AN1560" s="5">
        <f t="shared" si="273"/>
        <v>24</v>
      </c>
      <c r="AO1560" s="30">
        <f t="shared" si="274"/>
        <v>312</v>
      </c>
      <c r="AP1560" s="30">
        <f t="shared" si="269"/>
        <v>312</v>
      </c>
      <c r="AQ1560" t="str">
        <f t="shared" si="270"/>
        <v>Before 1978</v>
      </c>
      <c r="AR1560" s="2">
        <f t="shared" si="271"/>
        <v>1923</v>
      </c>
      <c r="AS1560" s="2">
        <f t="shared" si="275"/>
        <v>13</v>
      </c>
      <c r="AT1560" s="31" t="s">
        <v>50</v>
      </c>
      <c r="AU1560" s="31" t="s">
        <v>100</v>
      </c>
      <c r="AV1560" s="31" t="s">
        <v>66</v>
      </c>
      <c r="AW1560" s="31" t="s">
        <v>57</v>
      </c>
      <c r="AX1560" s="31" t="s">
        <v>1362</v>
      </c>
      <c r="AY1560" s="31" t="s">
        <v>68</v>
      </c>
      <c r="AZ1560" s="31" t="s">
        <v>251</v>
      </c>
      <c r="BA1560" s="31" t="s">
        <v>1361</v>
      </c>
      <c r="BB1560" s="31" t="s">
        <v>67</v>
      </c>
      <c r="BC1560" s="31" t="s">
        <v>129</v>
      </c>
      <c r="BD1560" s="31" t="s">
        <v>50</v>
      </c>
      <c r="BE1560" s="31" t="s">
        <v>50</v>
      </c>
      <c r="BF1560" s="31" t="s">
        <v>50</v>
      </c>
    </row>
    <row r="1561" spans="1:58" ht="45" x14ac:dyDescent="0.25">
      <c r="A1561" s="31" t="s">
        <v>1360</v>
      </c>
      <c r="B1561" s="31" t="s">
        <v>49</v>
      </c>
      <c r="C1561" s="32">
        <v>3</v>
      </c>
      <c r="D1561" s="31" t="s">
        <v>50</v>
      </c>
      <c r="E1561" s="31" t="s">
        <v>92</v>
      </c>
      <c r="F1561" s="31" t="s">
        <v>102</v>
      </c>
      <c r="G1561" s="31" t="s">
        <v>50</v>
      </c>
      <c r="H1561" s="31" t="s">
        <v>50</v>
      </c>
      <c r="I1561" s="31" t="s">
        <v>53</v>
      </c>
      <c r="J1561" s="31" t="s">
        <v>54</v>
      </c>
      <c r="K1561" s="31" t="s">
        <v>54</v>
      </c>
      <c r="L1561" s="31" t="s">
        <v>55</v>
      </c>
      <c r="M1561" s="31" t="s">
        <v>51</v>
      </c>
      <c r="N1561" s="31" t="s">
        <v>56</v>
      </c>
      <c r="O1561" s="31" t="s">
        <v>60</v>
      </c>
      <c r="P1561" s="31" t="s">
        <v>50</v>
      </c>
      <c r="Q1561" s="31" t="s">
        <v>107</v>
      </c>
      <c r="R1561" s="31" t="s">
        <v>74</v>
      </c>
      <c r="S1561" s="31" t="s">
        <v>58</v>
      </c>
      <c r="T1561" s="31" t="s">
        <v>54</v>
      </c>
      <c r="U1561" s="31" t="s">
        <v>60</v>
      </c>
      <c r="V1561" s="31" t="s">
        <v>60</v>
      </c>
      <c r="W1561" s="31" t="s">
        <v>50</v>
      </c>
      <c r="X1561" s="31" t="s">
        <v>50</v>
      </c>
      <c r="Y1561" s="31" t="s">
        <v>50</v>
      </c>
      <c r="Z1561" s="31" t="s">
        <v>62</v>
      </c>
      <c r="AA1561" s="31" t="s">
        <v>50</v>
      </c>
      <c r="AB1561" s="31" t="s">
        <v>50</v>
      </c>
      <c r="AC1561" s="31" t="s">
        <v>63</v>
      </c>
      <c r="AD1561" s="31" t="s">
        <v>72</v>
      </c>
      <c r="AE1561" s="2">
        <f t="shared" si="265"/>
        <v>24</v>
      </c>
      <c r="AF1561" s="31" t="s">
        <v>51</v>
      </c>
      <c r="AG1561" s="31" t="s">
        <v>129</v>
      </c>
      <c r="AH1561" s="31" t="s">
        <v>251</v>
      </c>
      <c r="AI1561" s="31" t="s">
        <v>1365</v>
      </c>
      <c r="AJ1561" s="31">
        <f t="shared" si="266"/>
        <v>2</v>
      </c>
      <c r="AK1561" s="34">
        <f t="shared" si="267"/>
        <v>3</v>
      </c>
      <c r="AL1561" s="30">
        <f t="shared" si="268"/>
        <v>3</v>
      </c>
      <c r="AM1561" s="5">
        <f t="shared" si="272"/>
        <v>337.68</v>
      </c>
      <c r="AN1561" s="5">
        <f t="shared" si="273"/>
        <v>48</v>
      </c>
      <c r="AO1561" s="30">
        <f t="shared" si="274"/>
        <v>624</v>
      </c>
      <c r="AP1561" s="30">
        <f t="shared" si="269"/>
        <v>624</v>
      </c>
      <c r="AQ1561" t="str">
        <f t="shared" si="270"/>
        <v>Before 1978</v>
      </c>
      <c r="AR1561" s="2">
        <f t="shared" si="271"/>
        <v>1923</v>
      </c>
      <c r="AS1561" s="2">
        <f t="shared" si="275"/>
        <v>13</v>
      </c>
      <c r="AT1561" s="31" t="s">
        <v>50</v>
      </c>
      <c r="AU1561" s="31" t="s">
        <v>100</v>
      </c>
      <c r="AV1561" s="31" t="s">
        <v>66</v>
      </c>
      <c r="AW1561" s="31" t="s">
        <v>57</v>
      </c>
      <c r="AX1561" s="31" t="s">
        <v>1362</v>
      </c>
      <c r="AY1561" s="31" t="s">
        <v>68</v>
      </c>
      <c r="AZ1561" s="31" t="s">
        <v>251</v>
      </c>
      <c r="BA1561" s="31" t="s">
        <v>1365</v>
      </c>
      <c r="BB1561" s="31" t="s">
        <v>67</v>
      </c>
      <c r="BC1561" s="31" t="s">
        <v>129</v>
      </c>
      <c r="BD1561" s="31" t="s">
        <v>50</v>
      </c>
      <c r="BE1561" s="31" t="s">
        <v>50</v>
      </c>
      <c r="BF1561" s="31" t="s">
        <v>50</v>
      </c>
    </row>
    <row r="1562" spans="1:58" ht="45" x14ac:dyDescent="0.25">
      <c r="A1562" s="31" t="s">
        <v>844</v>
      </c>
      <c r="B1562" s="31" t="s">
        <v>49</v>
      </c>
      <c r="C1562" s="32">
        <v>5</v>
      </c>
      <c r="D1562" s="31" t="s">
        <v>50</v>
      </c>
      <c r="E1562" s="31" t="s">
        <v>71</v>
      </c>
      <c r="F1562" s="31" t="s">
        <v>96</v>
      </c>
      <c r="G1562" s="31" t="s">
        <v>50</v>
      </c>
      <c r="H1562" s="31" t="s">
        <v>50</v>
      </c>
      <c r="I1562" s="31" t="s">
        <v>53</v>
      </c>
      <c r="J1562" s="31" t="s">
        <v>54</v>
      </c>
      <c r="K1562" s="31" t="s">
        <v>54</v>
      </c>
      <c r="L1562" s="31" t="s">
        <v>55</v>
      </c>
      <c r="M1562" s="31" t="s">
        <v>72</v>
      </c>
      <c r="N1562" s="31" t="s">
        <v>50</v>
      </c>
      <c r="O1562" s="31" t="s">
        <v>57</v>
      </c>
      <c r="P1562" s="31" t="s">
        <v>50</v>
      </c>
      <c r="Q1562" s="31" t="s">
        <v>50</v>
      </c>
      <c r="R1562" s="31" t="s">
        <v>58</v>
      </c>
      <c r="S1562" s="31" t="s">
        <v>58</v>
      </c>
      <c r="T1562" s="31" t="s">
        <v>50</v>
      </c>
      <c r="U1562" s="31" t="s">
        <v>50</v>
      </c>
      <c r="V1562" s="31" t="s">
        <v>50</v>
      </c>
      <c r="W1562" s="31" t="s">
        <v>50</v>
      </c>
      <c r="X1562" s="31" t="s">
        <v>50</v>
      </c>
      <c r="Y1562" s="31" t="s">
        <v>50</v>
      </c>
      <c r="Z1562" s="31" t="s">
        <v>62</v>
      </c>
      <c r="AA1562" s="31" t="s">
        <v>50</v>
      </c>
      <c r="AB1562" s="31" t="s">
        <v>50</v>
      </c>
      <c r="AC1562" s="31" t="s">
        <v>87</v>
      </c>
      <c r="AD1562" s="31" t="s">
        <v>50</v>
      </c>
      <c r="AE1562" s="2">
        <f t="shared" si="265"/>
        <v>24</v>
      </c>
      <c r="AF1562" s="31" t="s">
        <v>51</v>
      </c>
      <c r="AG1562" s="31" t="s">
        <v>129</v>
      </c>
      <c r="AH1562" s="31" t="s">
        <v>574</v>
      </c>
      <c r="AI1562" s="31" t="s">
        <v>845</v>
      </c>
      <c r="AJ1562" s="31">
        <f t="shared" si="266"/>
        <v>1</v>
      </c>
      <c r="AK1562" s="34">
        <f t="shared" si="267"/>
        <v>-99</v>
      </c>
      <c r="AL1562" s="30">
        <f t="shared" si="268"/>
        <v>-99</v>
      </c>
      <c r="AM1562" s="5">
        <f t="shared" si="272"/>
        <v>2.62</v>
      </c>
      <c r="AN1562" s="5">
        <f t="shared" si="273"/>
        <v>24</v>
      </c>
      <c r="AO1562" s="30">
        <f t="shared" si="274"/>
        <v>312</v>
      </c>
      <c r="AP1562" s="30">
        <f t="shared" si="269"/>
        <v>312</v>
      </c>
      <c r="AQ1562" t="str">
        <f t="shared" si="270"/>
        <v>1993 - 2001</v>
      </c>
      <c r="AR1562" s="2">
        <f t="shared" si="271"/>
        <v>1994</v>
      </c>
      <c r="AS1562" s="2">
        <f t="shared" si="275"/>
        <v>13</v>
      </c>
      <c r="AT1562" s="31" t="s">
        <v>99</v>
      </c>
      <c r="AU1562" s="31" t="s">
        <v>100</v>
      </c>
      <c r="AV1562" s="31" t="s">
        <v>66</v>
      </c>
      <c r="AW1562" s="31" t="s">
        <v>57</v>
      </c>
      <c r="AX1562" s="31" t="s">
        <v>50</v>
      </c>
      <c r="AY1562" s="31" t="s">
        <v>50</v>
      </c>
      <c r="AZ1562" s="31" t="s">
        <v>50</v>
      </c>
      <c r="BA1562" s="31" t="s">
        <v>50</v>
      </c>
      <c r="BB1562" s="31" t="s">
        <v>50</v>
      </c>
      <c r="BC1562" s="31" t="s">
        <v>50</v>
      </c>
      <c r="BD1562" s="31" t="s">
        <v>50</v>
      </c>
      <c r="BE1562" s="31" t="s">
        <v>50</v>
      </c>
      <c r="BF1562" s="31" t="s">
        <v>50</v>
      </c>
    </row>
    <row r="1563" spans="1:58" ht="45" x14ac:dyDescent="0.25">
      <c r="A1563" s="31" t="s">
        <v>848</v>
      </c>
      <c r="B1563" s="31" t="s">
        <v>49</v>
      </c>
      <c r="C1563" s="32">
        <v>3</v>
      </c>
      <c r="D1563" s="31" t="s">
        <v>50</v>
      </c>
      <c r="E1563" s="31" t="s">
        <v>52</v>
      </c>
      <c r="F1563" s="31" t="s">
        <v>84</v>
      </c>
      <c r="G1563" s="31" t="s">
        <v>50</v>
      </c>
      <c r="H1563" s="31" t="s">
        <v>50</v>
      </c>
      <c r="I1563" s="31" t="s">
        <v>53</v>
      </c>
      <c r="J1563" s="31" t="s">
        <v>54</v>
      </c>
      <c r="K1563" s="31" t="s">
        <v>54</v>
      </c>
      <c r="L1563" s="31" t="s">
        <v>55</v>
      </c>
      <c r="M1563" s="31" t="s">
        <v>72</v>
      </c>
      <c r="N1563" s="31" t="s">
        <v>56</v>
      </c>
      <c r="O1563" s="31" t="s">
        <v>57</v>
      </c>
      <c r="P1563" s="31" t="s">
        <v>588</v>
      </c>
      <c r="Q1563" s="31" t="s">
        <v>50</v>
      </c>
      <c r="R1563" s="31" t="s">
        <v>58</v>
      </c>
      <c r="S1563" s="31" t="s">
        <v>58</v>
      </c>
      <c r="T1563" s="31" t="s">
        <v>60</v>
      </c>
      <c r="U1563" s="31" t="s">
        <v>60</v>
      </c>
      <c r="V1563" s="31" t="s">
        <v>60</v>
      </c>
      <c r="W1563" s="31" t="s">
        <v>50</v>
      </c>
      <c r="X1563" s="31" t="s">
        <v>50</v>
      </c>
      <c r="Y1563" s="31" t="s">
        <v>50</v>
      </c>
      <c r="Z1563" s="31" t="s">
        <v>62</v>
      </c>
      <c r="AA1563" s="31" t="s">
        <v>50</v>
      </c>
      <c r="AB1563" s="31" t="s">
        <v>50</v>
      </c>
      <c r="AC1563" s="31" t="s">
        <v>87</v>
      </c>
      <c r="AD1563" s="31" t="s">
        <v>72</v>
      </c>
      <c r="AE1563" s="2">
        <f t="shared" si="265"/>
        <v>24</v>
      </c>
      <c r="AF1563" s="31" t="s">
        <v>51</v>
      </c>
      <c r="AG1563" s="31" t="s">
        <v>129</v>
      </c>
      <c r="AH1563" s="31" t="s">
        <v>796</v>
      </c>
      <c r="AI1563" s="31" t="s">
        <v>1373</v>
      </c>
      <c r="AJ1563" s="31">
        <f t="shared" si="266"/>
        <v>1</v>
      </c>
      <c r="AK1563" s="34">
        <f t="shared" si="267"/>
        <v>6</v>
      </c>
      <c r="AL1563" s="30">
        <f t="shared" si="268"/>
        <v>6</v>
      </c>
      <c r="AM1563" s="5">
        <f t="shared" si="272"/>
        <v>956.73</v>
      </c>
      <c r="AN1563" s="5">
        <f t="shared" si="273"/>
        <v>24</v>
      </c>
      <c r="AO1563" s="30">
        <f t="shared" si="274"/>
        <v>312</v>
      </c>
      <c r="AP1563" s="30">
        <f t="shared" si="269"/>
        <v>312</v>
      </c>
      <c r="AQ1563">
        <f t="shared" si="270"/>
        <v>0</v>
      </c>
      <c r="AR1563" s="2">
        <f t="shared" si="271"/>
        <v>0</v>
      </c>
      <c r="AS1563" s="2">
        <f t="shared" si="275"/>
        <v>13</v>
      </c>
      <c r="AT1563" s="31" t="s">
        <v>50</v>
      </c>
      <c r="AU1563" s="31" t="s">
        <v>100</v>
      </c>
      <c r="AV1563" s="31" t="s">
        <v>141</v>
      </c>
      <c r="AW1563" s="31" t="s">
        <v>86</v>
      </c>
      <c r="AX1563" s="31" t="s">
        <v>1374</v>
      </c>
      <c r="AY1563" s="31" t="s">
        <v>179</v>
      </c>
      <c r="AZ1563" s="31" t="s">
        <v>796</v>
      </c>
      <c r="BA1563" s="31" t="s">
        <v>1373</v>
      </c>
      <c r="BB1563" s="31" t="s">
        <v>256</v>
      </c>
      <c r="BC1563" s="31" t="s">
        <v>173</v>
      </c>
      <c r="BD1563" s="31" t="s">
        <v>50</v>
      </c>
      <c r="BE1563" s="31" t="s">
        <v>50</v>
      </c>
      <c r="BF1563" s="31" t="s">
        <v>50</v>
      </c>
    </row>
    <row r="1564" spans="1:58" ht="45" x14ac:dyDescent="0.25">
      <c r="A1564" s="31" t="s">
        <v>4962</v>
      </c>
      <c r="B1564" s="31" t="s">
        <v>49</v>
      </c>
      <c r="C1564" s="32">
        <v>1</v>
      </c>
      <c r="D1564" s="31" t="s">
        <v>50</v>
      </c>
      <c r="E1564" s="31" t="s">
        <v>84</v>
      </c>
      <c r="F1564" s="31" t="s">
        <v>85</v>
      </c>
      <c r="G1564" s="31" t="s">
        <v>50</v>
      </c>
      <c r="H1564" s="31" t="s">
        <v>50</v>
      </c>
      <c r="I1564" s="31" t="s">
        <v>53</v>
      </c>
      <c r="J1564" s="31" t="s">
        <v>54</v>
      </c>
      <c r="K1564" s="31" t="s">
        <v>54</v>
      </c>
      <c r="L1564" s="31" t="s">
        <v>55</v>
      </c>
      <c r="M1564" s="31" t="s">
        <v>72</v>
      </c>
      <c r="N1564" s="31" t="s">
        <v>56</v>
      </c>
      <c r="O1564" s="31" t="s">
        <v>60</v>
      </c>
      <c r="P1564" s="31" t="s">
        <v>50</v>
      </c>
      <c r="Q1564" s="31" t="s">
        <v>107</v>
      </c>
      <c r="R1564" s="31" t="s">
        <v>74</v>
      </c>
      <c r="S1564" s="31" t="s">
        <v>58</v>
      </c>
      <c r="T1564" s="31" t="s">
        <v>60</v>
      </c>
      <c r="U1564" s="31" t="s">
        <v>60</v>
      </c>
      <c r="V1564" s="31" t="s">
        <v>66</v>
      </c>
      <c r="W1564" s="31" t="s">
        <v>50</v>
      </c>
      <c r="X1564" s="31" t="s">
        <v>92</v>
      </c>
      <c r="Y1564" s="31" t="s">
        <v>50</v>
      </c>
      <c r="Z1564" s="31" t="s">
        <v>62</v>
      </c>
      <c r="AA1564" s="31" t="s">
        <v>50</v>
      </c>
      <c r="AB1564" s="31" t="s">
        <v>50</v>
      </c>
      <c r="AC1564" s="31" t="s">
        <v>87</v>
      </c>
      <c r="AD1564" s="31" t="s">
        <v>72</v>
      </c>
      <c r="AE1564" s="2">
        <f t="shared" si="265"/>
        <v>24</v>
      </c>
      <c r="AF1564" s="31" t="s">
        <v>51</v>
      </c>
      <c r="AG1564" s="31" t="s">
        <v>129</v>
      </c>
      <c r="AH1564" s="31" t="s">
        <v>77</v>
      </c>
      <c r="AI1564" s="31" t="s">
        <v>12541</v>
      </c>
      <c r="AJ1564" s="31">
        <f t="shared" si="266"/>
        <v>0</v>
      </c>
      <c r="AK1564" s="34">
        <f t="shared" si="267"/>
        <v>-99</v>
      </c>
      <c r="AL1564" s="30">
        <f t="shared" si="268"/>
        <v>-99</v>
      </c>
      <c r="AM1564" s="5">
        <f t="shared" si="272"/>
        <v>661.12</v>
      </c>
      <c r="AN1564" s="5">
        <f t="shared" si="273"/>
        <v>0</v>
      </c>
      <c r="AO1564" s="30">
        <f t="shared" si="274"/>
        <v>0</v>
      </c>
      <c r="AP1564" s="30">
        <f t="shared" si="269"/>
        <v>0</v>
      </c>
      <c r="AQ1564" t="str">
        <f t="shared" si="270"/>
        <v>1978 - 1992</v>
      </c>
      <c r="AR1564" s="2">
        <f t="shared" si="271"/>
        <v>1980</v>
      </c>
      <c r="AS1564" s="2">
        <f t="shared" si="275"/>
        <v>-99</v>
      </c>
      <c r="AT1564" s="31" t="s">
        <v>50</v>
      </c>
      <c r="AU1564" s="31" t="s">
        <v>50</v>
      </c>
      <c r="AV1564" s="31" t="s">
        <v>141</v>
      </c>
      <c r="AW1564" s="31" t="s">
        <v>86</v>
      </c>
      <c r="AX1564" s="31" t="s">
        <v>50</v>
      </c>
      <c r="AY1564" s="31" t="s">
        <v>50</v>
      </c>
      <c r="AZ1564" s="31" t="s">
        <v>77</v>
      </c>
      <c r="BA1564" s="31" t="s">
        <v>12541</v>
      </c>
      <c r="BB1564" s="31" t="s">
        <v>50</v>
      </c>
      <c r="BC1564" s="31" t="s">
        <v>50</v>
      </c>
      <c r="BD1564" s="31" t="s">
        <v>50</v>
      </c>
      <c r="BE1564" s="31" t="s">
        <v>50</v>
      </c>
      <c r="BF1564" s="31" t="s">
        <v>50</v>
      </c>
    </row>
    <row r="1565" spans="1:58" ht="45" x14ac:dyDescent="0.25">
      <c r="A1565" s="31" t="s">
        <v>1383</v>
      </c>
      <c r="B1565" s="31" t="s">
        <v>49</v>
      </c>
      <c r="C1565" s="32">
        <v>2</v>
      </c>
      <c r="D1565" s="31" t="s">
        <v>50</v>
      </c>
      <c r="E1565" s="31" t="s">
        <v>85</v>
      </c>
      <c r="F1565" s="31" t="s">
        <v>70</v>
      </c>
      <c r="G1565" s="31" t="s">
        <v>50</v>
      </c>
      <c r="H1565" s="31" t="s">
        <v>50</v>
      </c>
      <c r="I1565" s="31" t="s">
        <v>53</v>
      </c>
      <c r="J1565" s="31" t="s">
        <v>54</v>
      </c>
      <c r="K1565" s="31" t="s">
        <v>60</v>
      </c>
      <c r="L1565" s="31" t="s">
        <v>55</v>
      </c>
      <c r="M1565" s="31" t="s">
        <v>72</v>
      </c>
      <c r="N1565" s="31" t="s">
        <v>50</v>
      </c>
      <c r="O1565" s="31" t="s">
        <v>57</v>
      </c>
      <c r="P1565" s="31" t="s">
        <v>50</v>
      </c>
      <c r="Q1565" s="31" t="s">
        <v>50</v>
      </c>
      <c r="R1565" s="31" t="s">
        <v>129</v>
      </c>
      <c r="S1565" s="31" t="s">
        <v>59</v>
      </c>
      <c r="T1565" s="31" t="s">
        <v>60</v>
      </c>
      <c r="U1565" s="31" t="s">
        <v>60</v>
      </c>
      <c r="V1565" s="31" t="s">
        <v>60</v>
      </c>
      <c r="W1565" s="31" t="s">
        <v>50</v>
      </c>
      <c r="X1565" s="31" t="s">
        <v>50</v>
      </c>
      <c r="Y1565" s="31" t="s">
        <v>50</v>
      </c>
      <c r="Z1565" s="31" t="s">
        <v>62</v>
      </c>
      <c r="AA1565" s="31" t="s">
        <v>50</v>
      </c>
      <c r="AB1565" s="31" t="s">
        <v>50</v>
      </c>
      <c r="AC1565" s="31" t="s">
        <v>87</v>
      </c>
      <c r="AD1565" s="31" t="s">
        <v>72</v>
      </c>
      <c r="AE1565" s="2">
        <f t="shared" si="265"/>
        <v>24</v>
      </c>
      <c r="AF1565" s="31" t="s">
        <v>51</v>
      </c>
      <c r="AG1565" s="31" t="s">
        <v>129</v>
      </c>
      <c r="AH1565" s="31" t="s">
        <v>231</v>
      </c>
      <c r="AI1565" s="31" t="s">
        <v>1384</v>
      </c>
      <c r="AJ1565" s="31">
        <f t="shared" si="266"/>
        <v>1</v>
      </c>
      <c r="AK1565" s="34">
        <f t="shared" si="267"/>
        <v>-99</v>
      </c>
      <c r="AL1565" s="30">
        <f t="shared" si="268"/>
        <v>-99</v>
      </c>
      <c r="AM1565" s="5">
        <f t="shared" si="272"/>
        <v>90.46</v>
      </c>
      <c r="AN1565" s="5">
        <f t="shared" si="273"/>
        <v>24</v>
      </c>
      <c r="AO1565" s="30">
        <f t="shared" si="274"/>
        <v>240</v>
      </c>
      <c r="AP1565" s="30">
        <f t="shared" si="269"/>
        <v>240</v>
      </c>
      <c r="AQ1565" t="str">
        <f t="shared" si="270"/>
        <v>1978 - 1992</v>
      </c>
      <c r="AR1565" s="2">
        <f t="shared" si="271"/>
        <v>1989</v>
      </c>
      <c r="AS1565" s="2">
        <f t="shared" si="275"/>
        <v>10</v>
      </c>
      <c r="AT1565" s="31" t="s">
        <v>50</v>
      </c>
      <c r="AU1565" s="31" t="s">
        <v>92</v>
      </c>
      <c r="AV1565" s="31" t="s">
        <v>141</v>
      </c>
      <c r="AW1565" s="31" t="s">
        <v>86</v>
      </c>
      <c r="AX1565" s="31" t="s">
        <v>71</v>
      </c>
      <c r="AY1565" s="31" t="s">
        <v>179</v>
      </c>
      <c r="AZ1565" s="31" t="s">
        <v>231</v>
      </c>
      <c r="BA1565" s="31" t="s">
        <v>1384</v>
      </c>
      <c r="BB1565" s="31" t="s">
        <v>883</v>
      </c>
      <c r="BC1565" s="31" t="s">
        <v>173</v>
      </c>
      <c r="BD1565" s="31" t="s">
        <v>50</v>
      </c>
      <c r="BE1565" s="31" t="s">
        <v>50</v>
      </c>
      <c r="BF1565" s="31" t="s">
        <v>50</v>
      </c>
    </row>
    <row r="1566" spans="1:58" ht="45" x14ac:dyDescent="0.25">
      <c r="A1566" s="31" t="s">
        <v>5008</v>
      </c>
      <c r="B1566" s="31" t="s">
        <v>49</v>
      </c>
      <c r="C1566" s="32">
        <v>1</v>
      </c>
      <c r="D1566" s="31" t="s">
        <v>50</v>
      </c>
      <c r="E1566" s="31" t="s">
        <v>52</v>
      </c>
      <c r="F1566" s="31" t="s">
        <v>84</v>
      </c>
      <c r="G1566" s="31" t="s">
        <v>50</v>
      </c>
      <c r="H1566" s="31" t="s">
        <v>50</v>
      </c>
      <c r="I1566" s="31" t="s">
        <v>53</v>
      </c>
      <c r="J1566" s="31" t="s">
        <v>54</v>
      </c>
      <c r="K1566" s="31" t="s">
        <v>54</v>
      </c>
      <c r="L1566" s="31" t="s">
        <v>55</v>
      </c>
      <c r="M1566" s="31" t="s">
        <v>72</v>
      </c>
      <c r="N1566" s="31" t="s">
        <v>50</v>
      </c>
      <c r="O1566" s="31" t="s">
        <v>66</v>
      </c>
      <c r="P1566" s="31" t="s">
        <v>50</v>
      </c>
      <c r="Q1566" s="31" t="s">
        <v>50</v>
      </c>
      <c r="R1566" s="31" t="s">
        <v>58</v>
      </c>
      <c r="S1566" s="31" t="s">
        <v>59</v>
      </c>
      <c r="T1566" s="31" t="s">
        <v>60</v>
      </c>
      <c r="U1566" s="31" t="s">
        <v>60</v>
      </c>
      <c r="V1566" s="31" t="s">
        <v>60</v>
      </c>
      <c r="W1566" s="31" t="s">
        <v>50</v>
      </c>
      <c r="X1566" s="31" t="s">
        <v>50</v>
      </c>
      <c r="Y1566" s="31" t="s">
        <v>50</v>
      </c>
      <c r="Z1566" s="31" t="s">
        <v>62</v>
      </c>
      <c r="AA1566" s="31" t="s">
        <v>50</v>
      </c>
      <c r="AB1566" s="31" t="s">
        <v>50</v>
      </c>
      <c r="AC1566" s="31" t="s">
        <v>87</v>
      </c>
      <c r="AD1566" s="31" t="s">
        <v>72</v>
      </c>
      <c r="AE1566" s="2">
        <f t="shared" si="265"/>
        <v>24</v>
      </c>
      <c r="AF1566" s="31" t="s">
        <v>51</v>
      </c>
      <c r="AG1566" s="31" t="s">
        <v>129</v>
      </c>
      <c r="AH1566" s="31" t="s">
        <v>152</v>
      </c>
      <c r="AI1566" s="31" t="s">
        <v>12637</v>
      </c>
      <c r="AJ1566" s="31">
        <f t="shared" si="266"/>
        <v>0</v>
      </c>
      <c r="AK1566" s="34">
        <f t="shared" si="267"/>
        <v>-99</v>
      </c>
      <c r="AL1566" s="30">
        <f t="shared" si="268"/>
        <v>-99</v>
      </c>
      <c r="AM1566" s="5">
        <f t="shared" si="272"/>
        <v>2355.11</v>
      </c>
      <c r="AN1566" s="5">
        <f t="shared" si="273"/>
        <v>0</v>
      </c>
      <c r="AO1566" s="30">
        <f t="shared" si="274"/>
        <v>0</v>
      </c>
      <c r="AP1566" s="30">
        <f t="shared" si="269"/>
        <v>0</v>
      </c>
      <c r="AQ1566" t="str">
        <f t="shared" si="270"/>
        <v>1978 - 1992</v>
      </c>
      <c r="AR1566" s="2">
        <f t="shared" si="271"/>
        <v>1982</v>
      </c>
      <c r="AS1566" s="2">
        <f t="shared" si="275"/>
        <v>-99</v>
      </c>
      <c r="AT1566" s="31" t="s">
        <v>50</v>
      </c>
      <c r="AU1566" s="31" t="s">
        <v>50</v>
      </c>
      <c r="AV1566" s="31" t="s">
        <v>141</v>
      </c>
      <c r="AW1566" s="31" t="s">
        <v>86</v>
      </c>
      <c r="AX1566" s="31" t="s">
        <v>50</v>
      </c>
      <c r="AY1566" s="31" t="s">
        <v>50</v>
      </c>
      <c r="AZ1566" s="31" t="s">
        <v>152</v>
      </c>
      <c r="BA1566" s="31" t="s">
        <v>12637</v>
      </c>
      <c r="BB1566" s="31" t="s">
        <v>50</v>
      </c>
      <c r="BC1566" s="31" t="s">
        <v>50</v>
      </c>
      <c r="BD1566" s="31" t="s">
        <v>50</v>
      </c>
      <c r="BE1566" s="31" t="s">
        <v>50</v>
      </c>
      <c r="BF1566" s="31" t="s">
        <v>50</v>
      </c>
    </row>
    <row r="1567" spans="1:58" ht="45" x14ac:dyDescent="0.25">
      <c r="A1567" s="31" t="s">
        <v>5021</v>
      </c>
      <c r="B1567" s="31" t="s">
        <v>49</v>
      </c>
      <c r="C1567" s="32">
        <v>1</v>
      </c>
      <c r="D1567" s="31" t="s">
        <v>50</v>
      </c>
      <c r="E1567" s="31" t="s">
        <v>70</v>
      </c>
      <c r="F1567" s="31" t="s">
        <v>50</v>
      </c>
      <c r="G1567" s="31" t="s">
        <v>50</v>
      </c>
      <c r="H1567" s="31" t="s">
        <v>50</v>
      </c>
      <c r="I1567" s="31" t="s">
        <v>72</v>
      </c>
      <c r="J1567" s="31" t="s">
        <v>54</v>
      </c>
      <c r="K1567" s="31" t="s">
        <v>54</v>
      </c>
      <c r="L1567" s="31" t="s">
        <v>55</v>
      </c>
      <c r="M1567" s="31" t="s">
        <v>72</v>
      </c>
      <c r="N1567" s="31" t="s">
        <v>50</v>
      </c>
      <c r="O1567" s="31" t="s">
        <v>66</v>
      </c>
      <c r="P1567" s="31" t="s">
        <v>50</v>
      </c>
      <c r="Q1567" s="31" t="s">
        <v>50</v>
      </c>
      <c r="R1567" s="31" t="s">
        <v>58</v>
      </c>
      <c r="S1567" s="31" t="s">
        <v>53</v>
      </c>
      <c r="T1567" s="31" t="s">
        <v>60</v>
      </c>
      <c r="U1567" s="31" t="s">
        <v>60</v>
      </c>
      <c r="V1567" s="31" t="s">
        <v>60</v>
      </c>
      <c r="W1567" s="31" t="s">
        <v>50</v>
      </c>
      <c r="X1567" s="31" t="s">
        <v>50</v>
      </c>
      <c r="Y1567" s="31" t="s">
        <v>60</v>
      </c>
      <c r="Z1567" s="31" t="s">
        <v>86</v>
      </c>
      <c r="AA1567" s="31" t="s">
        <v>50</v>
      </c>
      <c r="AB1567" s="31" t="s">
        <v>50</v>
      </c>
      <c r="AC1567" s="31" t="s">
        <v>50</v>
      </c>
      <c r="AD1567" s="31" t="s">
        <v>50</v>
      </c>
      <c r="AE1567" s="2">
        <f t="shared" si="265"/>
        <v>24</v>
      </c>
      <c r="AF1567" s="31" t="s">
        <v>51</v>
      </c>
      <c r="AG1567" s="31" t="s">
        <v>129</v>
      </c>
      <c r="AH1567" s="31" t="s">
        <v>12638</v>
      </c>
      <c r="AI1567" s="31" t="s">
        <v>12639</v>
      </c>
      <c r="AJ1567" s="31">
        <f t="shared" si="266"/>
        <v>0</v>
      </c>
      <c r="AK1567" s="34">
        <f t="shared" si="267"/>
        <v>-99</v>
      </c>
      <c r="AL1567" s="30">
        <f t="shared" si="268"/>
        <v>-99</v>
      </c>
      <c r="AM1567" s="5">
        <f t="shared" si="272"/>
        <v>92.27</v>
      </c>
      <c r="AN1567" s="5">
        <f t="shared" si="273"/>
        <v>0</v>
      </c>
      <c r="AO1567" s="30">
        <f t="shared" si="274"/>
        <v>0</v>
      </c>
      <c r="AP1567" s="30">
        <f t="shared" si="269"/>
        <v>0</v>
      </c>
      <c r="AQ1567" t="str">
        <f t="shared" si="270"/>
        <v>1993 - 2001</v>
      </c>
      <c r="AR1567" s="2">
        <f t="shared" si="271"/>
        <v>1993</v>
      </c>
      <c r="AS1567" s="2">
        <f t="shared" si="275"/>
        <v>-99</v>
      </c>
      <c r="AT1567" s="31" t="s">
        <v>50</v>
      </c>
      <c r="AU1567" s="31" t="s">
        <v>50</v>
      </c>
      <c r="AV1567" s="31" t="s">
        <v>60</v>
      </c>
      <c r="AW1567" s="31" t="s">
        <v>50</v>
      </c>
      <c r="AX1567" s="31" t="s">
        <v>50</v>
      </c>
      <c r="AY1567" s="31" t="s">
        <v>50</v>
      </c>
      <c r="AZ1567" s="31" t="s">
        <v>50</v>
      </c>
      <c r="BA1567" s="31" t="s">
        <v>50</v>
      </c>
      <c r="BB1567" s="31" t="s">
        <v>50</v>
      </c>
      <c r="BC1567" s="31" t="s">
        <v>50</v>
      </c>
      <c r="BD1567" s="31" t="s">
        <v>50</v>
      </c>
      <c r="BE1567" s="31" t="s">
        <v>50</v>
      </c>
      <c r="BF1567" s="31" t="s">
        <v>50</v>
      </c>
    </row>
    <row r="1568" spans="1:58" ht="45" x14ac:dyDescent="0.25">
      <c r="A1568" s="31" t="s">
        <v>1409</v>
      </c>
      <c r="B1568" s="31" t="s">
        <v>49</v>
      </c>
      <c r="C1568" s="32">
        <v>2</v>
      </c>
      <c r="D1568" s="31" t="s">
        <v>50</v>
      </c>
      <c r="E1568" s="31" t="s">
        <v>486</v>
      </c>
      <c r="F1568" s="31" t="s">
        <v>169</v>
      </c>
      <c r="G1568" s="31" t="s">
        <v>489</v>
      </c>
      <c r="H1568" s="31" t="s">
        <v>214</v>
      </c>
      <c r="I1568" s="31" t="s">
        <v>53</v>
      </c>
      <c r="J1568" s="31" t="s">
        <v>54</v>
      </c>
      <c r="K1568" s="31" t="s">
        <v>54</v>
      </c>
      <c r="L1568" s="31" t="s">
        <v>55</v>
      </c>
      <c r="M1568" s="31" t="s">
        <v>85</v>
      </c>
      <c r="N1568" s="31" t="s">
        <v>50</v>
      </c>
      <c r="O1568" s="31" t="s">
        <v>57</v>
      </c>
      <c r="P1568" s="31" t="s">
        <v>205</v>
      </c>
      <c r="Q1568" s="31" t="s">
        <v>50</v>
      </c>
      <c r="R1568" s="31" t="s">
        <v>86</v>
      </c>
      <c r="S1568" s="31" t="s">
        <v>59</v>
      </c>
      <c r="T1568" s="31" t="s">
        <v>60</v>
      </c>
      <c r="U1568" s="31" t="s">
        <v>60</v>
      </c>
      <c r="V1568" s="31" t="s">
        <v>86</v>
      </c>
      <c r="W1568" s="31" t="s">
        <v>50</v>
      </c>
      <c r="X1568" s="31" t="s">
        <v>50</v>
      </c>
      <c r="Y1568" s="31" t="s">
        <v>50</v>
      </c>
      <c r="Z1568" s="31" t="s">
        <v>62</v>
      </c>
      <c r="AA1568" s="31" t="s">
        <v>50</v>
      </c>
      <c r="AB1568" s="31" t="s">
        <v>50</v>
      </c>
      <c r="AC1568" s="31" t="s">
        <v>87</v>
      </c>
      <c r="AD1568" s="31" t="s">
        <v>72</v>
      </c>
      <c r="AE1568" s="2">
        <f t="shared" si="265"/>
        <v>24</v>
      </c>
      <c r="AF1568" s="31" t="s">
        <v>51</v>
      </c>
      <c r="AG1568" s="31" t="s">
        <v>129</v>
      </c>
      <c r="AH1568" s="31" t="s">
        <v>144</v>
      </c>
      <c r="AI1568" s="31" t="s">
        <v>12640</v>
      </c>
      <c r="AJ1568" s="31">
        <f t="shared" si="266"/>
        <v>0</v>
      </c>
      <c r="AK1568" s="34">
        <f t="shared" si="267"/>
        <v>-99</v>
      </c>
      <c r="AL1568" s="30">
        <f t="shared" si="268"/>
        <v>-99</v>
      </c>
      <c r="AM1568" s="5">
        <f t="shared" si="272"/>
        <v>67.569999999999993</v>
      </c>
      <c r="AN1568" s="5">
        <f t="shared" si="273"/>
        <v>0</v>
      </c>
      <c r="AO1568" s="30">
        <f t="shared" si="274"/>
        <v>0</v>
      </c>
      <c r="AP1568" s="30">
        <f t="shared" si="269"/>
        <v>0</v>
      </c>
      <c r="AQ1568">
        <f t="shared" si="270"/>
        <v>0</v>
      </c>
      <c r="AR1568" s="2">
        <f t="shared" si="271"/>
        <v>0</v>
      </c>
      <c r="AS1568" s="2">
        <f t="shared" si="275"/>
        <v>-99</v>
      </c>
      <c r="AT1568" s="31" t="s">
        <v>50</v>
      </c>
      <c r="AU1568" s="31" t="s">
        <v>50</v>
      </c>
      <c r="AV1568" s="31" t="s">
        <v>66</v>
      </c>
      <c r="AW1568" s="31" t="s">
        <v>57</v>
      </c>
      <c r="AX1568" s="31" t="s">
        <v>218</v>
      </c>
      <c r="AY1568" s="31" t="s">
        <v>68</v>
      </c>
      <c r="AZ1568" s="31" t="s">
        <v>144</v>
      </c>
      <c r="BA1568" s="31" t="s">
        <v>12640</v>
      </c>
      <c r="BB1568" s="31" t="s">
        <v>12684</v>
      </c>
      <c r="BC1568" s="31" t="s">
        <v>129</v>
      </c>
      <c r="BD1568" s="31" t="s">
        <v>50</v>
      </c>
      <c r="BE1568" s="31" t="s">
        <v>50</v>
      </c>
      <c r="BF1568" s="31" t="s">
        <v>50</v>
      </c>
    </row>
    <row r="1569" spans="1:58" ht="45" x14ac:dyDescent="0.25">
      <c r="A1569" s="31" t="s">
        <v>891</v>
      </c>
      <c r="B1569" s="31" t="s">
        <v>49</v>
      </c>
      <c r="C1569" s="32">
        <v>1</v>
      </c>
      <c r="D1569" s="31" t="s">
        <v>50</v>
      </c>
      <c r="E1569" s="31" t="s">
        <v>116</v>
      </c>
      <c r="F1569" s="31" t="s">
        <v>486</v>
      </c>
      <c r="G1569" s="31" t="s">
        <v>214</v>
      </c>
      <c r="H1569" s="31" t="s">
        <v>161</v>
      </c>
      <c r="I1569" s="31" t="s">
        <v>53</v>
      </c>
      <c r="J1569" s="31" t="s">
        <v>54</v>
      </c>
      <c r="K1569" s="31" t="s">
        <v>54</v>
      </c>
      <c r="L1569" s="31" t="s">
        <v>55</v>
      </c>
      <c r="M1569" s="31" t="s">
        <v>51</v>
      </c>
      <c r="N1569" s="31" t="s">
        <v>60</v>
      </c>
      <c r="O1569" s="31" t="s">
        <v>57</v>
      </c>
      <c r="P1569" s="31" t="s">
        <v>115</v>
      </c>
      <c r="Q1569" s="31" t="s">
        <v>107</v>
      </c>
      <c r="R1569" s="31" t="s">
        <v>86</v>
      </c>
      <c r="S1569" s="31" t="s">
        <v>59</v>
      </c>
      <c r="T1569" s="31" t="s">
        <v>60</v>
      </c>
      <c r="U1569" s="31" t="s">
        <v>60</v>
      </c>
      <c r="V1569" s="31" t="s">
        <v>86</v>
      </c>
      <c r="W1569" s="31" t="s">
        <v>50</v>
      </c>
      <c r="X1569" s="31" t="s">
        <v>50</v>
      </c>
      <c r="Y1569" s="31" t="s">
        <v>54</v>
      </c>
      <c r="Z1569" s="31" t="s">
        <v>62</v>
      </c>
      <c r="AA1569" s="31" t="s">
        <v>50</v>
      </c>
      <c r="AB1569" s="31" t="s">
        <v>50</v>
      </c>
      <c r="AC1569" s="31" t="s">
        <v>63</v>
      </c>
      <c r="AD1569" s="31" t="s">
        <v>72</v>
      </c>
      <c r="AE1569" s="2">
        <f t="shared" si="265"/>
        <v>24</v>
      </c>
      <c r="AF1569" s="31" t="s">
        <v>51</v>
      </c>
      <c r="AG1569" s="31" t="s">
        <v>129</v>
      </c>
      <c r="AH1569" s="31" t="s">
        <v>152</v>
      </c>
      <c r="AI1569" s="31" t="s">
        <v>1414</v>
      </c>
      <c r="AJ1569" s="31">
        <f t="shared" si="266"/>
        <v>2</v>
      </c>
      <c r="AK1569" s="34">
        <f t="shared" si="267"/>
        <v>4</v>
      </c>
      <c r="AL1569" s="30">
        <f t="shared" si="268"/>
        <v>4</v>
      </c>
      <c r="AM1569" s="5">
        <f t="shared" si="272"/>
        <v>67.569999999999993</v>
      </c>
      <c r="AN1569" s="5">
        <f t="shared" si="273"/>
        <v>48</v>
      </c>
      <c r="AO1569" s="30">
        <f t="shared" si="274"/>
        <v>672</v>
      </c>
      <c r="AP1569" s="30">
        <f t="shared" si="269"/>
        <v>672</v>
      </c>
      <c r="AQ1569" t="str">
        <f t="shared" si="270"/>
        <v>2010 - 2013</v>
      </c>
      <c r="AR1569" s="2">
        <f t="shared" si="271"/>
        <v>2010</v>
      </c>
      <c r="AS1569" s="2">
        <f t="shared" si="275"/>
        <v>14</v>
      </c>
      <c r="AT1569" s="31" t="s">
        <v>50</v>
      </c>
      <c r="AU1569" s="31" t="s">
        <v>570</v>
      </c>
      <c r="AV1569" s="31" t="s">
        <v>66</v>
      </c>
      <c r="AW1569" s="31" t="s">
        <v>57</v>
      </c>
      <c r="AX1569" s="31" t="s">
        <v>1077</v>
      </c>
      <c r="AY1569" s="31" t="s">
        <v>68</v>
      </c>
      <c r="AZ1569" s="31" t="s">
        <v>152</v>
      </c>
      <c r="BA1569" s="31" t="s">
        <v>1414</v>
      </c>
      <c r="BB1569" s="31" t="s">
        <v>67</v>
      </c>
      <c r="BC1569" s="31" t="s">
        <v>129</v>
      </c>
      <c r="BD1569" s="31" t="s">
        <v>50</v>
      </c>
      <c r="BE1569" s="31" t="s">
        <v>50</v>
      </c>
      <c r="BF1569" s="31" t="s">
        <v>50</v>
      </c>
    </row>
    <row r="1570" spans="1:58" ht="45" x14ac:dyDescent="0.25">
      <c r="A1570" s="31" t="s">
        <v>891</v>
      </c>
      <c r="B1570" s="31" t="s">
        <v>49</v>
      </c>
      <c r="C1570" s="32">
        <v>21</v>
      </c>
      <c r="D1570" s="31" t="s">
        <v>50</v>
      </c>
      <c r="E1570" s="31" t="s">
        <v>116</v>
      </c>
      <c r="F1570" s="31" t="s">
        <v>486</v>
      </c>
      <c r="G1570" s="31" t="s">
        <v>214</v>
      </c>
      <c r="H1570" s="31" t="s">
        <v>161</v>
      </c>
      <c r="I1570" s="31" t="s">
        <v>97</v>
      </c>
      <c r="J1570" s="31" t="s">
        <v>54</v>
      </c>
      <c r="K1570" s="31" t="s">
        <v>54</v>
      </c>
      <c r="L1570" s="31" t="s">
        <v>55</v>
      </c>
      <c r="M1570" s="31" t="s">
        <v>72</v>
      </c>
      <c r="N1570" s="31" t="s">
        <v>60</v>
      </c>
      <c r="O1570" s="31" t="s">
        <v>57</v>
      </c>
      <c r="P1570" s="31" t="s">
        <v>50</v>
      </c>
      <c r="Q1570" s="31" t="s">
        <v>107</v>
      </c>
      <c r="R1570" s="31" t="s">
        <v>86</v>
      </c>
      <c r="S1570" s="31" t="s">
        <v>59</v>
      </c>
      <c r="T1570" s="31" t="s">
        <v>50</v>
      </c>
      <c r="U1570" s="31" t="s">
        <v>50</v>
      </c>
      <c r="V1570" s="31" t="s">
        <v>86</v>
      </c>
      <c r="W1570" s="31" t="s">
        <v>50</v>
      </c>
      <c r="X1570" s="31" t="s">
        <v>50</v>
      </c>
      <c r="Y1570" s="31" t="s">
        <v>54</v>
      </c>
      <c r="Z1570" s="31" t="s">
        <v>62</v>
      </c>
      <c r="AA1570" s="31" t="s">
        <v>50</v>
      </c>
      <c r="AB1570" s="31" t="s">
        <v>50</v>
      </c>
      <c r="AC1570" s="31" t="s">
        <v>63</v>
      </c>
      <c r="AD1570" s="31" t="s">
        <v>72</v>
      </c>
      <c r="AE1570" s="2">
        <f t="shared" si="265"/>
        <v>24</v>
      </c>
      <c r="AF1570" s="31" t="s">
        <v>51</v>
      </c>
      <c r="AG1570" s="31" t="s">
        <v>129</v>
      </c>
      <c r="AH1570" s="31" t="s">
        <v>152</v>
      </c>
      <c r="AI1570" s="31" t="s">
        <v>1414</v>
      </c>
      <c r="AJ1570" s="31">
        <f t="shared" si="266"/>
        <v>0</v>
      </c>
      <c r="AK1570" s="34">
        <f t="shared" si="267"/>
        <v>-99</v>
      </c>
      <c r="AL1570" s="30">
        <f t="shared" si="268"/>
        <v>-99</v>
      </c>
      <c r="AM1570" s="5">
        <f t="shared" si="272"/>
        <v>67.569999999999993</v>
      </c>
      <c r="AN1570" s="5">
        <f t="shared" si="273"/>
        <v>0</v>
      </c>
      <c r="AO1570" s="30">
        <f t="shared" si="274"/>
        <v>0</v>
      </c>
      <c r="AP1570" s="30">
        <f t="shared" si="269"/>
        <v>0</v>
      </c>
      <c r="AQ1570" t="str">
        <f t="shared" si="270"/>
        <v>2010 - 2013</v>
      </c>
      <c r="AR1570" s="2">
        <f t="shared" si="271"/>
        <v>2010</v>
      </c>
      <c r="AS1570" s="2">
        <f t="shared" si="275"/>
        <v>-99</v>
      </c>
      <c r="AT1570" s="31" t="s">
        <v>50</v>
      </c>
      <c r="AU1570" s="31" t="s">
        <v>50</v>
      </c>
      <c r="AV1570" s="31" t="s">
        <v>66</v>
      </c>
      <c r="AW1570" s="31" t="s">
        <v>57</v>
      </c>
      <c r="AX1570" s="31" t="s">
        <v>1077</v>
      </c>
      <c r="AY1570" s="31" t="s">
        <v>68</v>
      </c>
      <c r="AZ1570" s="31" t="s">
        <v>152</v>
      </c>
      <c r="BA1570" s="31" t="s">
        <v>1414</v>
      </c>
      <c r="BB1570" s="31" t="s">
        <v>67</v>
      </c>
      <c r="BC1570" s="31" t="s">
        <v>129</v>
      </c>
      <c r="BD1570" s="31" t="s">
        <v>50</v>
      </c>
      <c r="BE1570" s="31" t="s">
        <v>50</v>
      </c>
      <c r="BF1570" s="31" t="s">
        <v>50</v>
      </c>
    </row>
    <row r="1571" spans="1:58" ht="45" x14ac:dyDescent="0.25">
      <c r="A1571" s="31" t="s">
        <v>1424</v>
      </c>
      <c r="B1571" s="31" t="s">
        <v>49</v>
      </c>
      <c r="C1571" s="32">
        <v>2</v>
      </c>
      <c r="D1571" s="31" t="s">
        <v>50</v>
      </c>
      <c r="E1571" s="31" t="s">
        <v>70</v>
      </c>
      <c r="F1571" s="31" t="s">
        <v>71</v>
      </c>
      <c r="G1571" s="31" t="s">
        <v>50</v>
      </c>
      <c r="H1571" s="31" t="s">
        <v>50</v>
      </c>
      <c r="I1571" s="31" t="s">
        <v>53</v>
      </c>
      <c r="J1571" s="31" t="s">
        <v>54</v>
      </c>
      <c r="K1571" s="31" t="s">
        <v>54</v>
      </c>
      <c r="L1571" s="31" t="s">
        <v>55</v>
      </c>
      <c r="M1571" s="31" t="s">
        <v>72</v>
      </c>
      <c r="N1571" s="31" t="s">
        <v>50</v>
      </c>
      <c r="O1571" s="31" t="s">
        <v>57</v>
      </c>
      <c r="P1571" s="31" t="s">
        <v>113</v>
      </c>
      <c r="Q1571" s="31" t="s">
        <v>50</v>
      </c>
      <c r="R1571" s="31" t="s">
        <v>58</v>
      </c>
      <c r="S1571" s="31" t="s">
        <v>53</v>
      </c>
      <c r="T1571" s="31" t="s">
        <v>60</v>
      </c>
      <c r="U1571" s="31" t="s">
        <v>60</v>
      </c>
      <c r="V1571" s="31" t="s">
        <v>60</v>
      </c>
      <c r="W1571" s="31" t="s">
        <v>50</v>
      </c>
      <c r="X1571" s="31" t="s">
        <v>50</v>
      </c>
      <c r="Y1571" s="31" t="s">
        <v>50</v>
      </c>
      <c r="Z1571" s="31" t="s">
        <v>62</v>
      </c>
      <c r="AA1571" s="31" t="s">
        <v>50</v>
      </c>
      <c r="AB1571" s="31" t="s">
        <v>50</v>
      </c>
      <c r="AC1571" s="31" t="s">
        <v>87</v>
      </c>
      <c r="AD1571" s="31" t="s">
        <v>72</v>
      </c>
      <c r="AE1571" s="2">
        <f t="shared" si="265"/>
        <v>24</v>
      </c>
      <c r="AF1571" s="31" t="s">
        <v>51</v>
      </c>
      <c r="AG1571" s="31" t="s">
        <v>129</v>
      </c>
      <c r="AH1571" s="31" t="s">
        <v>152</v>
      </c>
      <c r="AI1571" s="31" t="s">
        <v>1425</v>
      </c>
      <c r="AJ1571" s="31">
        <f t="shared" si="266"/>
        <v>1</v>
      </c>
      <c r="AK1571" s="34">
        <f t="shared" si="267"/>
        <v>9</v>
      </c>
      <c r="AL1571" s="30">
        <f t="shared" si="268"/>
        <v>9</v>
      </c>
      <c r="AM1571" s="5">
        <f t="shared" si="272"/>
        <v>2355.11</v>
      </c>
      <c r="AN1571" s="5">
        <f t="shared" si="273"/>
        <v>24</v>
      </c>
      <c r="AO1571" s="30">
        <f t="shared" si="274"/>
        <v>240</v>
      </c>
      <c r="AP1571" s="30">
        <f t="shared" si="269"/>
        <v>240</v>
      </c>
      <c r="AQ1571" t="str">
        <f t="shared" si="270"/>
        <v>1978 - 1992</v>
      </c>
      <c r="AR1571" s="2">
        <f t="shared" si="271"/>
        <v>1980</v>
      </c>
      <c r="AS1571" s="2">
        <f t="shared" si="275"/>
        <v>10</v>
      </c>
      <c r="AT1571" s="31" t="s">
        <v>50</v>
      </c>
      <c r="AU1571" s="31" t="s">
        <v>92</v>
      </c>
      <c r="AV1571" s="31" t="s">
        <v>141</v>
      </c>
      <c r="AW1571" s="31" t="s">
        <v>86</v>
      </c>
      <c r="AX1571" s="31" t="s">
        <v>707</v>
      </c>
      <c r="AY1571" s="31" t="s">
        <v>68</v>
      </c>
      <c r="AZ1571" s="31" t="s">
        <v>152</v>
      </c>
      <c r="BA1571" s="31" t="s">
        <v>1425</v>
      </c>
      <c r="BB1571" s="31" t="s">
        <v>1426</v>
      </c>
      <c r="BC1571" s="31" t="s">
        <v>59</v>
      </c>
      <c r="BD1571" s="31" t="s">
        <v>50</v>
      </c>
      <c r="BE1571" s="31" t="s">
        <v>50</v>
      </c>
      <c r="BF1571" s="31" t="s">
        <v>50</v>
      </c>
    </row>
    <row r="1572" spans="1:58" ht="45" x14ac:dyDescent="0.25">
      <c r="A1572" s="31" t="s">
        <v>1435</v>
      </c>
      <c r="B1572" s="31" t="s">
        <v>49</v>
      </c>
      <c r="C1572" s="32">
        <v>1</v>
      </c>
      <c r="D1572" s="31" t="s">
        <v>50</v>
      </c>
      <c r="E1572" s="31" t="s">
        <v>84</v>
      </c>
      <c r="F1572" s="31" t="s">
        <v>85</v>
      </c>
      <c r="G1572" s="31" t="s">
        <v>50</v>
      </c>
      <c r="H1572" s="31" t="s">
        <v>50</v>
      </c>
      <c r="I1572" s="31" t="s">
        <v>53</v>
      </c>
      <c r="J1572" s="31" t="s">
        <v>54</v>
      </c>
      <c r="K1572" s="31" t="s">
        <v>54</v>
      </c>
      <c r="L1572" s="31" t="s">
        <v>55</v>
      </c>
      <c r="M1572" s="31" t="s">
        <v>51</v>
      </c>
      <c r="N1572" s="31" t="s">
        <v>50</v>
      </c>
      <c r="O1572" s="31" t="s">
        <v>57</v>
      </c>
      <c r="P1572" s="31" t="s">
        <v>215</v>
      </c>
      <c r="Q1572" s="31" t="s">
        <v>50</v>
      </c>
      <c r="R1572" s="31" t="s">
        <v>58</v>
      </c>
      <c r="S1572" s="31" t="s">
        <v>53</v>
      </c>
      <c r="T1572" s="31" t="s">
        <v>60</v>
      </c>
      <c r="U1572" s="31" t="s">
        <v>60</v>
      </c>
      <c r="V1572" s="31" t="s">
        <v>60</v>
      </c>
      <c r="W1572" s="31" t="s">
        <v>50</v>
      </c>
      <c r="X1572" s="31" t="s">
        <v>50</v>
      </c>
      <c r="Y1572" s="31" t="s">
        <v>50</v>
      </c>
      <c r="Z1572" s="31" t="s">
        <v>62</v>
      </c>
      <c r="AA1572" s="31" t="s">
        <v>50</v>
      </c>
      <c r="AB1572" s="31" t="s">
        <v>50</v>
      </c>
      <c r="AC1572" s="31" t="s">
        <v>87</v>
      </c>
      <c r="AD1572" s="31" t="s">
        <v>72</v>
      </c>
      <c r="AE1572" s="2">
        <f t="shared" si="265"/>
        <v>24</v>
      </c>
      <c r="AF1572" s="31" t="s">
        <v>51</v>
      </c>
      <c r="AG1572" s="31" t="s">
        <v>129</v>
      </c>
      <c r="AH1572" s="31" t="s">
        <v>924</v>
      </c>
      <c r="AI1572" s="31" t="s">
        <v>1436</v>
      </c>
      <c r="AJ1572" s="31">
        <f t="shared" si="266"/>
        <v>2</v>
      </c>
      <c r="AK1572" s="34">
        <f t="shared" si="267"/>
        <v>11</v>
      </c>
      <c r="AL1572" s="30">
        <f t="shared" si="268"/>
        <v>11</v>
      </c>
      <c r="AM1572" s="5">
        <f t="shared" si="272"/>
        <v>686.5</v>
      </c>
      <c r="AN1572" s="5">
        <f t="shared" si="273"/>
        <v>48</v>
      </c>
      <c r="AO1572" s="30">
        <f t="shared" si="274"/>
        <v>480</v>
      </c>
      <c r="AP1572" s="30">
        <f t="shared" si="269"/>
        <v>480</v>
      </c>
      <c r="AQ1572" t="str">
        <f t="shared" si="270"/>
        <v>1978 - 1992</v>
      </c>
      <c r="AR1572" s="2">
        <f t="shared" si="271"/>
        <v>1978</v>
      </c>
      <c r="AS1572" s="2">
        <f t="shared" si="275"/>
        <v>10</v>
      </c>
      <c r="AT1572" s="31" t="s">
        <v>50</v>
      </c>
      <c r="AU1572" s="31" t="s">
        <v>92</v>
      </c>
      <c r="AV1572" s="31" t="s">
        <v>66</v>
      </c>
      <c r="AW1572" s="31" t="s">
        <v>57</v>
      </c>
      <c r="AX1572" s="31" t="s">
        <v>463</v>
      </c>
      <c r="AY1572" s="31" t="s">
        <v>68</v>
      </c>
      <c r="AZ1572" s="31" t="s">
        <v>924</v>
      </c>
      <c r="BA1572" s="31" t="s">
        <v>1437</v>
      </c>
      <c r="BB1572" s="31" t="s">
        <v>50</v>
      </c>
      <c r="BC1572" s="31" t="s">
        <v>50</v>
      </c>
      <c r="BD1572" s="31" t="s">
        <v>50</v>
      </c>
      <c r="BE1572" s="31" t="s">
        <v>50</v>
      </c>
      <c r="BF1572" s="31" t="s">
        <v>50</v>
      </c>
    </row>
    <row r="1573" spans="1:58" ht="45" x14ac:dyDescent="0.25">
      <c r="A1573" s="31" t="s">
        <v>1032</v>
      </c>
      <c r="B1573" s="31" t="s">
        <v>49</v>
      </c>
      <c r="C1573" s="32">
        <v>5</v>
      </c>
      <c r="D1573" s="31" t="s">
        <v>50</v>
      </c>
      <c r="E1573" s="31" t="s">
        <v>84</v>
      </c>
      <c r="F1573" s="31" t="s">
        <v>85</v>
      </c>
      <c r="G1573" s="31" t="s">
        <v>70</v>
      </c>
      <c r="H1573" s="31" t="s">
        <v>71</v>
      </c>
      <c r="I1573" s="31" t="s">
        <v>50</v>
      </c>
      <c r="J1573" s="31" t="s">
        <v>54</v>
      </c>
      <c r="K1573" s="31" t="s">
        <v>60</v>
      </c>
      <c r="L1573" s="31" t="s">
        <v>55</v>
      </c>
      <c r="M1573" s="31" t="s">
        <v>72</v>
      </c>
      <c r="N1573" s="31" t="s">
        <v>50</v>
      </c>
      <c r="O1573" s="31" t="s">
        <v>50</v>
      </c>
      <c r="P1573" s="31" t="s">
        <v>50</v>
      </c>
      <c r="Q1573" s="31" t="s">
        <v>50</v>
      </c>
      <c r="R1573" s="31" t="s">
        <v>74</v>
      </c>
      <c r="S1573" s="31" t="s">
        <v>59</v>
      </c>
      <c r="T1573" s="31" t="s">
        <v>60</v>
      </c>
      <c r="U1573" s="31" t="s">
        <v>60</v>
      </c>
      <c r="V1573" s="31" t="s">
        <v>60</v>
      </c>
      <c r="W1573" s="31" t="s">
        <v>50</v>
      </c>
      <c r="X1573" s="31" t="s">
        <v>50</v>
      </c>
      <c r="Y1573" s="31" t="s">
        <v>50</v>
      </c>
      <c r="Z1573" s="31" t="s">
        <v>62</v>
      </c>
      <c r="AA1573" s="31" t="s">
        <v>50</v>
      </c>
      <c r="AB1573" s="31" t="s">
        <v>50</v>
      </c>
      <c r="AC1573" s="31" t="s">
        <v>190</v>
      </c>
      <c r="AD1573" s="31" t="s">
        <v>72</v>
      </c>
      <c r="AE1573" s="2">
        <f t="shared" si="265"/>
        <v>23</v>
      </c>
      <c r="AF1573" s="31" t="s">
        <v>238</v>
      </c>
      <c r="AG1573" s="31" t="s">
        <v>76</v>
      </c>
      <c r="AH1573" s="31" t="s">
        <v>144</v>
      </c>
      <c r="AI1573" s="31" t="s">
        <v>1035</v>
      </c>
      <c r="AJ1573" s="31">
        <f t="shared" si="266"/>
        <v>1</v>
      </c>
      <c r="AK1573" s="34">
        <f t="shared" si="267"/>
        <v>-99</v>
      </c>
      <c r="AL1573" s="30">
        <f t="shared" si="268"/>
        <v>-99</v>
      </c>
      <c r="AM1573" s="5">
        <f t="shared" si="272"/>
        <v>211.1</v>
      </c>
      <c r="AN1573" s="5">
        <f t="shared" si="273"/>
        <v>23</v>
      </c>
      <c r="AO1573" s="30">
        <f t="shared" si="274"/>
        <v>215.04999999999998</v>
      </c>
      <c r="AP1573" s="30">
        <f t="shared" si="269"/>
        <v>215.04999999999998</v>
      </c>
      <c r="AQ1573" t="str">
        <f t="shared" si="270"/>
        <v>Before 1978</v>
      </c>
      <c r="AR1573" s="2">
        <f t="shared" si="271"/>
        <v>1974</v>
      </c>
      <c r="AS1573" s="2">
        <f t="shared" si="275"/>
        <v>9.35</v>
      </c>
      <c r="AT1573" s="31" t="s">
        <v>50</v>
      </c>
      <c r="AU1573" s="31" t="s">
        <v>1036</v>
      </c>
      <c r="AV1573" s="31" t="s">
        <v>66</v>
      </c>
      <c r="AW1573" s="31" t="s">
        <v>57</v>
      </c>
      <c r="AX1573" s="31" t="s">
        <v>211</v>
      </c>
      <c r="AY1573" s="31" t="s">
        <v>68</v>
      </c>
      <c r="AZ1573" s="31" t="s">
        <v>144</v>
      </c>
      <c r="BA1573" s="31" t="s">
        <v>1035</v>
      </c>
      <c r="BB1573" s="31" t="s">
        <v>67</v>
      </c>
      <c r="BC1573" s="31" t="s">
        <v>53</v>
      </c>
      <c r="BD1573" s="31" t="s">
        <v>50</v>
      </c>
      <c r="BE1573" s="31" t="s">
        <v>50</v>
      </c>
      <c r="BF1573" s="31" t="s">
        <v>50</v>
      </c>
    </row>
    <row r="1574" spans="1:58" ht="45" x14ac:dyDescent="0.25">
      <c r="A1574" s="31" t="s">
        <v>419</v>
      </c>
      <c r="B1574" s="31" t="s">
        <v>49</v>
      </c>
      <c r="C1574" s="32">
        <v>4</v>
      </c>
      <c r="D1574" s="31" t="s">
        <v>50</v>
      </c>
      <c r="E1574" s="31" t="s">
        <v>96</v>
      </c>
      <c r="F1574" s="31" t="s">
        <v>99</v>
      </c>
      <c r="G1574" s="31" t="s">
        <v>420</v>
      </c>
      <c r="H1574" s="31" t="s">
        <v>421</v>
      </c>
      <c r="I1574" s="31" t="s">
        <v>53</v>
      </c>
      <c r="J1574" s="31" t="s">
        <v>54</v>
      </c>
      <c r="K1574" s="31" t="s">
        <v>54</v>
      </c>
      <c r="L1574" s="31" t="s">
        <v>128</v>
      </c>
      <c r="M1574" s="31" t="s">
        <v>72</v>
      </c>
      <c r="N1574" s="31" t="s">
        <v>50</v>
      </c>
      <c r="O1574" s="31" t="s">
        <v>74</v>
      </c>
      <c r="P1574" s="31" t="s">
        <v>50</v>
      </c>
      <c r="Q1574" s="31" t="s">
        <v>50</v>
      </c>
      <c r="R1574" s="31" t="s">
        <v>58</v>
      </c>
      <c r="S1574" s="31" t="s">
        <v>59</v>
      </c>
      <c r="T1574" s="31" t="s">
        <v>60</v>
      </c>
      <c r="U1574" s="31" t="s">
        <v>60</v>
      </c>
      <c r="V1574" s="31" t="s">
        <v>60</v>
      </c>
      <c r="W1574" s="31" t="s">
        <v>50</v>
      </c>
      <c r="X1574" s="31" t="s">
        <v>50</v>
      </c>
      <c r="Y1574" s="31" t="s">
        <v>50</v>
      </c>
      <c r="Z1574" s="31" t="s">
        <v>62</v>
      </c>
      <c r="AA1574" s="31" t="s">
        <v>50</v>
      </c>
      <c r="AB1574" s="31" t="s">
        <v>50</v>
      </c>
      <c r="AC1574" s="31" t="s">
        <v>87</v>
      </c>
      <c r="AD1574" s="31" t="s">
        <v>72</v>
      </c>
      <c r="AE1574" s="2">
        <f t="shared" si="265"/>
        <v>23</v>
      </c>
      <c r="AF1574" s="31" t="s">
        <v>238</v>
      </c>
      <c r="AG1574" s="31" t="s">
        <v>76</v>
      </c>
      <c r="AH1574" s="31" t="s">
        <v>422</v>
      </c>
      <c r="AI1574" s="31" t="s">
        <v>423</v>
      </c>
      <c r="AJ1574" s="31">
        <f t="shared" si="266"/>
        <v>0</v>
      </c>
      <c r="AK1574" s="34">
        <f t="shared" si="267"/>
        <v>-99</v>
      </c>
      <c r="AL1574" s="30">
        <f t="shared" si="268"/>
        <v>-99</v>
      </c>
      <c r="AM1574" s="5">
        <f t="shared" si="272"/>
        <v>44.37</v>
      </c>
      <c r="AN1574" s="5">
        <f t="shared" si="273"/>
        <v>0</v>
      </c>
      <c r="AO1574" s="30">
        <f t="shared" si="274"/>
        <v>0</v>
      </c>
      <c r="AP1574" s="30">
        <f t="shared" si="269"/>
        <v>0</v>
      </c>
      <c r="AQ1574" t="str">
        <f t="shared" si="270"/>
        <v>Before 1978</v>
      </c>
      <c r="AR1574" s="2">
        <f t="shared" si="271"/>
        <v>1972</v>
      </c>
      <c r="AS1574" s="2">
        <f t="shared" si="275"/>
        <v>-99</v>
      </c>
      <c r="AT1574" s="31" t="s">
        <v>210</v>
      </c>
      <c r="AU1574" s="31" t="s">
        <v>50</v>
      </c>
      <c r="AV1574" s="31" t="s">
        <v>141</v>
      </c>
      <c r="AW1574" s="31" t="s">
        <v>86</v>
      </c>
      <c r="AX1574" s="31" t="s">
        <v>238</v>
      </c>
      <c r="AY1574" s="31" t="s">
        <v>68</v>
      </c>
      <c r="AZ1574" s="31" t="s">
        <v>422</v>
      </c>
      <c r="BA1574" s="31" t="s">
        <v>423</v>
      </c>
      <c r="BB1574" s="31" t="s">
        <v>50</v>
      </c>
      <c r="BC1574" s="31" t="s">
        <v>50</v>
      </c>
      <c r="BD1574" s="31" t="s">
        <v>50</v>
      </c>
      <c r="BE1574" s="31" t="s">
        <v>50</v>
      </c>
      <c r="BF1574" s="31" t="s">
        <v>50</v>
      </c>
    </row>
    <row r="1575" spans="1:58" ht="45" x14ac:dyDescent="0.25">
      <c r="A1575" s="31" t="s">
        <v>461</v>
      </c>
      <c r="B1575" s="31" t="s">
        <v>49</v>
      </c>
      <c r="C1575" s="32">
        <v>11</v>
      </c>
      <c r="D1575" s="31" t="s">
        <v>50</v>
      </c>
      <c r="E1575" s="31" t="s">
        <v>51</v>
      </c>
      <c r="F1575" s="31" t="s">
        <v>52</v>
      </c>
      <c r="G1575" s="31" t="s">
        <v>50</v>
      </c>
      <c r="H1575" s="31" t="s">
        <v>50</v>
      </c>
      <c r="I1575" s="31" t="s">
        <v>53</v>
      </c>
      <c r="J1575" s="31" t="s">
        <v>54</v>
      </c>
      <c r="K1575" s="31" t="s">
        <v>54</v>
      </c>
      <c r="L1575" s="31" t="s">
        <v>55</v>
      </c>
      <c r="M1575" s="31" t="s">
        <v>84</v>
      </c>
      <c r="N1575" s="31" t="s">
        <v>60</v>
      </c>
      <c r="O1575" s="31" t="s">
        <v>57</v>
      </c>
      <c r="P1575" s="31" t="s">
        <v>50</v>
      </c>
      <c r="Q1575" s="31" t="s">
        <v>50</v>
      </c>
      <c r="R1575" s="31" t="s">
        <v>74</v>
      </c>
      <c r="S1575" s="31" t="s">
        <v>59</v>
      </c>
      <c r="T1575" s="31" t="s">
        <v>60</v>
      </c>
      <c r="U1575" s="31" t="s">
        <v>60</v>
      </c>
      <c r="V1575" s="31" t="s">
        <v>60</v>
      </c>
      <c r="W1575" s="31" t="s">
        <v>50</v>
      </c>
      <c r="X1575" s="31" t="s">
        <v>366</v>
      </c>
      <c r="Y1575" s="31" t="s">
        <v>50</v>
      </c>
      <c r="Z1575" s="31" t="s">
        <v>62</v>
      </c>
      <c r="AA1575" s="31" t="s">
        <v>50</v>
      </c>
      <c r="AB1575" s="31" t="s">
        <v>50</v>
      </c>
      <c r="AC1575" s="31" t="s">
        <v>63</v>
      </c>
      <c r="AD1575" s="31" t="s">
        <v>72</v>
      </c>
      <c r="AE1575" s="2">
        <f t="shared" si="265"/>
        <v>23</v>
      </c>
      <c r="AF1575" s="31" t="s">
        <v>238</v>
      </c>
      <c r="AG1575" s="31" t="s">
        <v>76</v>
      </c>
      <c r="AH1575" s="31" t="s">
        <v>372</v>
      </c>
      <c r="AI1575" s="31" t="s">
        <v>462</v>
      </c>
      <c r="AJ1575" s="31">
        <f t="shared" si="266"/>
        <v>0</v>
      </c>
      <c r="AK1575" s="34">
        <f t="shared" si="267"/>
        <v>-99</v>
      </c>
      <c r="AL1575" s="30">
        <f t="shared" si="268"/>
        <v>-99</v>
      </c>
      <c r="AM1575" s="5">
        <f t="shared" si="272"/>
        <v>43.34</v>
      </c>
      <c r="AN1575" s="5">
        <f t="shared" si="273"/>
        <v>0</v>
      </c>
      <c r="AO1575" s="30">
        <f t="shared" si="274"/>
        <v>0</v>
      </c>
      <c r="AP1575" s="30">
        <f t="shared" si="269"/>
        <v>0</v>
      </c>
      <c r="AQ1575" t="str">
        <f t="shared" si="270"/>
        <v>Before 1978</v>
      </c>
      <c r="AR1575" s="2">
        <f t="shared" si="271"/>
        <v>1960</v>
      </c>
      <c r="AS1575" s="2">
        <f t="shared" si="275"/>
        <v>-99</v>
      </c>
      <c r="AT1575" s="31" t="s">
        <v>99</v>
      </c>
      <c r="AU1575" s="31" t="s">
        <v>50</v>
      </c>
      <c r="AV1575" s="31" t="s">
        <v>66</v>
      </c>
      <c r="AW1575" s="31" t="s">
        <v>57</v>
      </c>
      <c r="AX1575" s="31" t="s">
        <v>463</v>
      </c>
      <c r="AY1575" s="31" t="s">
        <v>68</v>
      </c>
      <c r="AZ1575" s="31" t="s">
        <v>372</v>
      </c>
      <c r="BA1575" s="31" t="s">
        <v>462</v>
      </c>
      <c r="BB1575" s="31" t="s">
        <v>154</v>
      </c>
      <c r="BC1575" s="31" t="s">
        <v>129</v>
      </c>
      <c r="BD1575" s="31" t="s">
        <v>50</v>
      </c>
      <c r="BE1575" s="31" t="s">
        <v>50</v>
      </c>
      <c r="BF1575" s="31" t="s">
        <v>50</v>
      </c>
    </row>
    <row r="1576" spans="1:58" ht="45" x14ac:dyDescent="0.25">
      <c r="A1576" s="31" t="s">
        <v>514</v>
      </c>
      <c r="B1576" s="31" t="s">
        <v>49</v>
      </c>
      <c r="C1576" s="32">
        <v>5</v>
      </c>
      <c r="D1576" s="31" t="s">
        <v>50</v>
      </c>
      <c r="E1576" s="31" t="s">
        <v>96</v>
      </c>
      <c r="F1576" s="31" t="s">
        <v>50</v>
      </c>
      <c r="G1576" s="31" t="s">
        <v>50</v>
      </c>
      <c r="H1576" s="31" t="s">
        <v>50</v>
      </c>
      <c r="I1576" s="31" t="s">
        <v>53</v>
      </c>
      <c r="J1576" s="31" t="s">
        <v>54</v>
      </c>
      <c r="K1576" s="31" t="s">
        <v>54</v>
      </c>
      <c r="L1576" s="31" t="s">
        <v>55</v>
      </c>
      <c r="M1576" s="31" t="s">
        <v>72</v>
      </c>
      <c r="N1576" s="31" t="s">
        <v>50</v>
      </c>
      <c r="O1576" s="31" t="s">
        <v>57</v>
      </c>
      <c r="P1576" s="31" t="s">
        <v>50</v>
      </c>
      <c r="Q1576" s="31" t="s">
        <v>50</v>
      </c>
      <c r="R1576" s="31" t="s">
        <v>58</v>
      </c>
      <c r="S1576" s="31" t="s">
        <v>59</v>
      </c>
      <c r="T1576" s="31" t="s">
        <v>60</v>
      </c>
      <c r="U1576" s="31" t="s">
        <v>60</v>
      </c>
      <c r="V1576" s="31" t="s">
        <v>86</v>
      </c>
      <c r="W1576" s="31" t="s">
        <v>50</v>
      </c>
      <c r="X1576" s="31" t="s">
        <v>50</v>
      </c>
      <c r="Y1576" s="31" t="s">
        <v>54</v>
      </c>
      <c r="Z1576" s="31" t="s">
        <v>62</v>
      </c>
      <c r="AA1576" s="31" t="s">
        <v>50</v>
      </c>
      <c r="AB1576" s="31" t="s">
        <v>50</v>
      </c>
      <c r="AC1576" s="31" t="s">
        <v>63</v>
      </c>
      <c r="AD1576" s="31" t="s">
        <v>72</v>
      </c>
      <c r="AE1576" s="2">
        <f t="shared" si="265"/>
        <v>23</v>
      </c>
      <c r="AF1576" s="31" t="s">
        <v>238</v>
      </c>
      <c r="AG1576" s="31" t="s">
        <v>76</v>
      </c>
      <c r="AH1576" s="31" t="s">
        <v>152</v>
      </c>
      <c r="AI1576" s="31" t="s">
        <v>521</v>
      </c>
      <c r="AJ1576" s="31">
        <f t="shared" si="266"/>
        <v>0</v>
      </c>
      <c r="AK1576" s="34">
        <f t="shared" si="267"/>
        <v>-99</v>
      </c>
      <c r="AL1576" s="30">
        <f t="shared" si="268"/>
        <v>-99</v>
      </c>
      <c r="AM1576" s="5">
        <f t="shared" si="272"/>
        <v>37.44</v>
      </c>
      <c r="AN1576" s="5">
        <f t="shared" si="273"/>
        <v>0</v>
      </c>
      <c r="AO1576" s="30">
        <f t="shared" si="274"/>
        <v>0</v>
      </c>
      <c r="AP1576" s="30">
        <f t="shared" si="269"/>
        <v>0</v>
      </c>
      <c r="AQ1576" t="str">
        <f t="shared" si="270"/>
        <v>1978 - 1992</v>
      </c>
      <c r="AR1576" s="2">
        <f t="shared" si="271"/>
        <v>1990</v>
      </c>
      <c r="AS1576" s="2">
        <f t="shared" si="275"/>
        <v>-99</v>
      </c>
      <c r="AT1576" s="31" t="s">
        <v>99</v>
      </c>
      <c r="AU1576" s="31" t="s">
        <v>50</v>
      </c>
      <c r="AV1576" s="31" t="s">
        <v>60</v>
      </c>
      <c r="AW1576" s="31" t="s">
        <v>50</v>
      </c>
      <c r="AX1576" s="31" t="s">
        <v>50</v>
      </c>
      <c r="AY1576" s="31" t="s">
        <v>50</v>
      </c>
      <c r="AZ1576" s="31" t="s">
        <v>50</v>
      </c>
      <c r="BA1576" s="31" t="s">
        <v>50</v>
      </c>
      <c r="BB1576" s="31" t="s">
        <v>50</v>
      </c>
      <c r="BC1576" s="31" t="s">
        <v>50</v>
      </c>
      <c r="BD1576" s="31" t="s">
        <v>50</v>
      </c>
      <c r="BE1576" s="31" t="s">
        <v>50</v>
      </c>
      <c r="BF1576" s="31" t="s">
        <v>50</v>
      </c>
    </row>
    <row r="1577" spans="1:58" ht="45" x14ac:dyDescent="0.25">
      <c r="A1577" s="31" t="s">
        <v>666</v>
      </c>
      <c r="B1577" s="31" t="s">
        <v>49</v>
      </c>
      <c r="C1577" s="32">
        <v>1</v>
      </c>
      <c r="D1577" s="31" t="s">
        <v>50</v>
      </c>
      <c r="E1577" s="31" t="s">
        <v>96</v>
      </c>
      <c r="F1577" s="31" t="s">
        <v>194</v>
      </c>
      <c r="G1577" s="31" t="s">
        <v>50</v>
      </c>
      <c r="H1577" s="31" t="s">
        <v>50</v>
      </c>
      <c r="I1577" s="31" t="s">
        <v>53</v>
      </c>
      <c r="J1577" s="31" t="s">
        <v>54</v>
      </c>
      <c r="K1577" s="31" t="s">
        <v>54</v>
      </c>
      <c r="L1577" s="31" t="s">
        <v>55</v>
      </c>
      <c r="M1577" s="31" t="s">
        <v>72</v>
      </c>
      <c r="N1577" s="31" t="s">
        <v>50</v>
      </c>
      <c r="O1577" s="31" t="s">
        <v>66</v>
      </c>
      <c r="P1577" s="31" t="s">
        <v>50</v>
      </c>
      <c r="Q1577" s="31" t="s">
        <v>50</v>
      </c>
      <c r="R1577" s="31" t="s">
        <v>74</v>
      </c>
      <c r="S1577" s="31" t="s">
        <v>59</v>
      </c>
      <c r="T1577" s="31" t="s">
        <v>60</v>
      </c>
      <c r="U1577" s="31" t="s">
        <v>60</v>
      </c>
      <c r="V1577" s="31" t="s">
        <v>66</v>
      </c>
      <c r="W1577" s="31" t="s">
        <v>50</v>
      </c>
      <c r="X1577" s="31" t="s">
        <v>50</v>
      </c>
      <c r="Y1577" s="31" t="s">
        <v>50</v>
      </c>
      <c r="Z1577" s="31" t="s">
        <v>62</v>
      </c>
      <c r="AA1577" s="31" t="s">
        <v>50</v>
      </c>
      <c r="AB1577" s="31" t="s">
        <v>50</v>
      </c>
      <c r="AC1577" s="31" t="s">
        <v>87</v>
      </c>
      <c r="AD1577" s="31" t="s">
        <v>72</v>
      </c>
      <c r="AE1577" s="2">
        <f t="shared" si="265"/>
        <v>23</v>
      </c>
      <c r="AF1577" s="31" t="s">
        <v>238</v>
      </c>
      <c r="AG1577" s="31" t="s">
        <v>76</v>
      </c>
      <c r="AH1577" s="31" t="s">
        <v>667</v>
      </c>
      <c r="AI1577" s="31" t="s">
        <v>668</v>
      </c>
      <c r="AJ1577" s="31">
        <f t="shared" si="266"/>
        <v>1</v>
      </c>
      <c r="AK1577" s="34">
        <f t="shared" si="267"/>
        <v>-99</v>
      </c>
      <c r="AL1577" s="30">
        <f t="shared" si="268"/>
        <v>-99</v>
      </c>
      <c r="AM1577" s="5">
        <f t="shared" si="272"/>
        <v>155.9</v>
      </c>
      <c r="AN1577" s="5">
        <f t="shared" si="273"/>
        <v>23</v>
      </c>
      <c r="AO1577" s="30">
        <f t="shared" si="274"/>
        <v>230</v>
      </c>
      <c r="AP1577" s="30">
        <f t="shared" si="269"/>
        <v>230</v>
      </c>
      <c r="AQ1577" t="str">
        <f t="shared" si="270"/>
        <v>Before 1978</v>
      </c>
      <c r="AR1577" s="2">
        <f t="shared" si="271"/>
        <v>1960</v>
      </c>
      <c r="AS1577" s="2">
        <f t="shared" si="275"/>
        <v>10</v>
      </c>
      <c r="AT1577" s="31" t="s">
        <v>133</v>
      </c>
      <c r="AU1577" s="31" t="s">
        <v>92</v>
      </c>
      <c r="AV1577" s="31" t="s">
        <v>141</v>
      </c>
      <c r="AW1577" s="31" t="s">
        <v>86</v>
      </c>
      <c r="AX1577" s="31" t="s">
        <v>240</v>
      </c>
      <c r="AY1577" s="31" t="s">
        <v>68</v>
      </c>
      <c r="AZ1577" s="31" t="s">
        <v>667</v>
      </c>
      <c r="BA1577" s="31" t="s">
        <v>668</v>
      </c>
      <c r="BB1577" s="31" t="s">
        <v>51</v>
      </c>
      <c r="BC1577" s="31" t="s">
        <v>59</v>
      </c>
      <c r="BD1577" s="31" t="s">
        <v>50</v>
      </c>
      <c r="BE1577" s="31" t="s">
        <v>50</v>
      </c>
      <c r="BF1577" s="31" t="s">
        <v>50</v>
      </c>
    </row>
    <row r="1578" spans="1:58" ht="45" x14ac:dyDescent="0.25">
      <c r="A1578" s="31" t="s">
        <v>862</v>
      </c>
      <c r="B1578" s="31" t="s">
        <v>49</v>
      </c>
      <c r="C1578" s="32">
        <v>1</v>
      </c>
      <c r="D1578" s="31" t="s">
        <v>50</v>
      </c>
      <c r="E1578" s="31" t="s">
        <v>52</v>
      </c>
      <c r="F1578" s="31" t="s">
        <v>51</v>
      </c>
      <c r="G1578" s="31" t="s">
        <v>50</v>
      </c>
      <c r="H1578" s="31" t="s">
        <v>50</v>
      </c>
      <c r="I1578" s="31" t="s">
        <v>53</v>
      </c>
      <c r="J1578" s="31" t="s">
        <v>54</v>
      </c>
      <c r="K1578" s="31" t="s">
        <v>54</v>
      </c>
      <c r="L1578" s="31" t="s">
        <v>55</v>
      </c>
      <c r="M1578" s="31" t="s">
        <v>72</v>
      </c>
      <c r="N1578" s="31" t="s">
        <v>60</v>
      </c>
      <c r="O1578" s="31" t="s">
        <v>57</v>
      </c>
      <c r="P1578" s="31" t="s">
        <v>115</v>
      </c>
      <c r="Q1578" s="31" t="s">
        <v>50</v>
      </c>
      <c r="R1578" s="31" t="s">
        <v>86</v>
      </c>
      <c r="S1578" s="31" t="s">
        <v>59</v>
      </c>
      <c r="T1578" s="31" t="s">
        <v>60</v>
      </c>
      <c r="U1578" s="31" t="s">
        <v>54</v>
      </c>
      <c r="V1578" s="31" t="s">
        <v>86</v>
      </c>
      <c r="W1578" s="31" t="s">
        <v>50</v>
      </c>
      <c r="X1578" s="31" t="s">
        <v>101</v>
      </c>
      <c r="Y1578" s="31" t="s">
        <v>54</v>
      </c>
      <c r="Z1578" s="31" t="s">
        <v>62</v>
      </c>
      <c r="AA1578" s="31" t="s">
        <v>50</v>
      </c>
      <c r="AB1578" s="31" t="s">
        <v>50</v>
      </c>
      <c r="AC1578" s="31" t="s">
        <v>63</v>
      </c>
      <c r="AD1578" s="31" t="s">
        <v>72</v>
      </c>
      <c r="AE1578" s="2">
        <f t="shared" si="265"/>
        <v>23</v>
      </c>
      <c r="AF1578" s="31" t="s">
        <v>238</v>
      </c>
      <c r="AG1578" s="31" t="s">
        <v>76</v>
      </c>
      <c r="AH1578" s="31" t="s">
        <v>144</v>
      </c>
      <c r="AI1578" s="31" t="s">
        <v>863</v>
      </c>
      <c r="AJ1578" s="31">
        <f t="shared" si="266"/>
        <v>1</v>
      </c>
      <c r="AK1578" s="34">
        <f t="shared" si="267"/>
        <v>4</v>
      </c>
      <c r="AL1578" s="30">
        <f t="shared" si="268"/>
        <v>4</v>
      </c>
      <c r="AM1578" s="5">
        <f t="shared" si="272"/>
        <v>18.37</v>
      </c>
      <c r="AN1578" s="5">
        <f t="shared" si="273"/>
        <v>23</v>
      </c>
      <c r="AO1578" s="30">
        <f t="shared" si="274"/>
        <v>299</v>
      </c>
      <c r="AP1578" s="30">
        <f t="shared" si="269"/>
        <v>299</v>
      </c>
      <c r="AQ1578">
        <f t="shared" si="270"/>
        <v>0</v>
      </c>
      <c r="AR1578" s="2">
        <f t="shared" si="271"/>
        <v>0</v>
      </c>
      <c r="AS1578" s="2">
        <f t="shared" si="275"/>
        <v>13</v>
      </c>
      <c r="AT1578" s="31" t="s">
        <v>99</v>
      </c>
      <c r="AU1578" s="31" t="s">
        <v>100</v>
      </c>
      <c r="AV1578" s="31" t="s">
        <v>66</v>
      </c>
      <c r="AW1578" s="31" t="s">
        <v>57</v>
      </c>
      <c r="AX1578" s="31" t="s">
        <v>864</v>
      </c>
      <c r="AY1578" s="31" t="s">
        <v>68</v>
      </c>
      <c r="AZ1578" s="31" t="s">
        <v>144</v>
      </c>
      <c r="BA1578" s="31" t="s">
        <v>863</v>
      </c>
      <c r="BB1578" s="31" t="s">
        <v>50</v>
      </c>
      <c r="BC1578" s="31" t="s">
        <v>50</v>
      </c>
      <c r="BD1578" s="31" t="s">
        <v>50</v>
      </c>
      <c r="BE1578" s="31" t="s">
        <v>50</v>
      </c>
      <c r="BF1578" s="31" t="s">
        <v>50</v>
      </c>
    </row>
    <row r="1579" spans="1:58" ht="45" x14ac:dyDescent="0.25">
      <c r="A1579" s="31" t="s">
        <v>1889</v>
      </c>
      <c r="B1579" s="31" t="s">
        <v>49</v>
      </c>
      <c r="C1579" s="32">
        <v>3</v>
      </c>
      <c r="D1579" s="31" t="s">
        <v>50</v>
      </c>
      <c r="E1579" s="31" t="s">
        <v>52</v>
      </c>
      <c r="F1579" s="31" t="s">
        <v>50</v>
      </c>
      <c r="G1579" s="31" t="s">
        <v>50</v>
      </c>
      <c r="H1579" s="31" t="s">
        <v>50</v>
      </c>
      <c r="I1579" s="31" t="s">
        <v>53</v>
      </c>
      <c r="J1579" s="31" t="s">
        <v>54</v>
      </c>
      <c r="K1579" s="31" t="s">
        <v>54</v>
      </c>
      <c r="L1579" s="31" t="s">
        <v>128</v>
      </c>
      <c r="M1579" s="31" t="s">
        <v>51</v>
      </c>
      <c r="N1579" s="31" t="s">
        <v>50</v>
      </c>
      <c r="O1579" s="31" t="s">
        <v>57</v>
      </c>
      <c r="P1579" s="31" t="s">
        <v>50</v>
      </c>
      <c r="Q1579" s="31" t="s">
        <v>50</v>
      </c>
      <c r="R1579" s="31" t="s">
        <v>74</v>
      </c>
      <c r="S1579" s="31" t="s">
        <v>58</v>
      </c>
      <c r="T1579" s="31" t="s">
        <v>60</v>
      </c>
      <c r="U1579" s="31" t="s">
        <v>60</v>
      </c>
      <c r="V1579" s="31" t="s">
        <v>50</v>
      </c>
      <c r="W1579" s="31" t="s">
        <v>50</v>
      </c>
      <c r="X1579" s="31" t="s">
        <v>50</v>
      </c>
      <c r="Y1579" s="31" t="s">
        <v>50</v>
      </c>
      <c r="Z1579" s="31" t="s">
        <v>62</v>
      </c>
      <c r="AA1579" s="31" t="s">
        <v>50</v>
      </c>
      <c r="AB1579" s="31" t="s">
        <v>50</v>
      </c>
      <c r="AC1579" s="31" t="s">
        <v>50</v>
      </c>
      <c r="AD1579" s="31" t="s">
        <v>50</v>
      </c>
      <c r="AE1579" s="2">
        <f t="shared" si="265"/>
        <v>22</v>
      </c>
      <c r="AF1579" s="31" t="s">
        <v>240</v>
      </c>
      <c r="AG1579" s="31" t="s">
        <v>76</v>
      </c>
      <c r="AH1579" s="31" t="s">
        <v>379</v>
      </c>
      <c r="AI1579" s="31" t="s">
        <v>12641</v>
      </c>
      <c r="AJ1579" s="31">
        <f t="shared" si="266"/>
        <v>0</v>
      </c>
      <c r="AK1579" s="34">
        <f t="shared" si="267"/>
        <v>-99</v>
      </c>
      <c r="AL1579" s="30">
        <f t="shared" si="268"/>
        <v>-99</v>
      </c>
      <c r="AM1579" s="5">
        <f t="shared" si="272"/>
        <v>68.55</v>
      </c>
      <c r="AN1579" s="5">
        <f t="shared" si="273"/>
        <v>0</v>
      </c>
      <c r="AO1579" s="30">
        <f t="shared" si="274"/>
        <v>0</v>
      </c>
      <c r="AP1579" s="30">
        <f t="shared" si="269"/>
        <v>0</v>
      </c>
      <c r="AQ1579" t="str">
        <f t="shared" si="270"/>
        <v>1978 - 1992</v>
      </c>
      <c r="AR1579" s="2">
        <f t="shared" si="271"/>
        <v>1980</v>
      </c>
      <c r="AS1579" s="2">
        <f t="shared" si="275"/>
        <v>-99</v>
      </c>
      <c r="AT1579" s="31" t="s">
        <v>50</v>
      </c>
      <c r="AU1579" s="31" t="s">
        <v>50</v>
      </c>
      <c r="AV1579" s="31" t="s">
        <v>60</v>
      </c>
      <c r="AW1579" s="31" t="s">
        <v>50</v>
      </c>
      <c r="AX1579" s="31" t="s">
        <v>50</v>
      </c>
      <c r="AY1579" s="31" t="s">
        <v>50</v>
      </c>
      <c r="AZ1579" s="31" t="s">
        <v>50</v>
      </c>
      <c r="BA1579" s="31" t="s">
        <v>50</v>
      </c>
      <c r="BB1579" s="31" t="s">
        <v>50</v>
      </c>
      <c r="BC1579" s="31" t="s">
        <v>50</v>
      </c>
      <c r="BD1579" s="31" t="s">
        <v>50</v>
      </c>
      <c r="BE1579" s="31" t="s">
        <v>50</v>
      </c>
      <c r="BF1579" s="31" t="s">
        <v>50</v>
      </c>
    </row>
    <row r="1580" spans="1:58" ht="45" x14ac:dyDescent="0.25">
      <c r="A1580" s="31" t="s">
        <v>3826</v>
      </c>
      <c r="B1580" s="31" t="s">
        <v>49</v>
      </c>
      <c r="C1580" s="32">
        <v>2</v>
      </c>
      <c r="D1580" s="31" t="s">
        <v>50</v>
      </c>
      <c r="E1580" s="31" t="s">
        <v>84</v>
      </c>
      <c r="F1580" s="31" t="s">
        <v>85</v>
      </c>
      <c r="G1580" s="31" t="s">
        <v>50</v>
      </c>
      <c r="H1580" s="31" t="s">
        <v>50</v>
      </c>
      <c r="I1580" s="31" t="s">
        <v>53</v>
      </c>
      <c r="J1580" s="31" t="s">
        <v>54</v>
      </c>
      <c r="K1580" s="31" t="s">
        <v>54</v>
      </c>
      <c r="L1580" s="31" t="s">
        <v>55</v>
      </c>
      <c r="M1580" s="31" t="s">
        <v>72</v>
      </c>
      <c r="N1580" s="31" t="s">
        <v>56</v>
      </c>
      <c r="O1580" s="31" t="s">
        <v>57</v>
      </c>
      <c r="P1580" s="31" t="s">
        <v>50</v>
      </c>
      <c r="Q1580" s="31" t="s">
        <v>98</v>
      </c>
      <c r="R1580" s="31" t="s">
        <v>58</v>
      </c>
      <c r="S1580" s="31" t="s">
        <v>59</v>
      </c>
      <c r="T1580" s="31" t="s">
        <v>60</v>
      </c>
      <c r="U1580" s="31" t="s">
        <v>60</v>
      </c>
      <c r="V1580" s="31" t="s">
        <v>50</v>
      </c>
      <c r="W1580" s="31" t="s">
        <v>50</v>
      </c>
      <c r="X1580" s="31" t="s">
        <v>50</v>
      </c>
      <c r="Y1580" s="31" t="s">
        <v>61</v>
      </c>
      <c r="Z1580" s="31" t="s">
        <v>62</v>
      </c>
      <c r="AA1580" s="31" t="s">
        <v>50</v>
      </c>
      <c r="AB1580" s="31" t="s">
        <v>50</v>
      </c>
      <c r="AC1580" s="31" t="s">
        <v>63</v>
      </c>
      <c r="AD1580" s="31" t="s">
        <v>50</v>
      </c>
      <c r="AE1580" s="2">
        <f t="shared" si="265"/>
        <v>22</v>
      </c>
      <c r="AF1580" s="31" t="s">
        <v>240</v>
      </c>
      <c r="AG1580" s="31" t="s">
        <v>76</v>
      </c>
      <c r="AH1580" s="31" t="s">
        <v>64</v>
      </c>
      <c r="AI1580" s="31" t="s">
        <v>12642</v>
      </c>
      <c r="AJ1580" s="31">
        <f t="shared" si="266"/>
        <v>0</v>
      </c>
      <c r="AK1580" s="34">
        <f t="shared" si="267"/>
        <v>-99</v>
      </c>
      <c r="AL1580" s="30">
        <f t="shared" si="268"/>
        <v>-99</v>
      </c>
      <c r="AM1580" s="5">
        <f t="shared" si="272"/>
        <v>457.61</v>
      </c>
      <c r="AN1580" s="5">
        <f t="shared" si="273"/>
        <v>0</v>
      </c>
      <c r="AO1580" s="30">
        <f t="shared" si="274"/>
        <v>0</v>
      </c>
      <c r="AP1580" s="30">
        <f t="shared" si="269"/>
        <v>0</v>
      </c>
      <c r="AQ1580" t="str">
        <f t="shared" si="270"/>
        <v>Before 1978</v>
      </c>
      <c r="AR1580" s="2">
        <f t="shared" si="271"/>
        <v>1973</v>
      </c>
      <c r="AS1580" s="2">
        <f t="shared" si="275"/>
        <v>-99</v>
      </c>
      <c r="AT1580" s="31" t="s">
        <v>50</v>
      </c>
      <c r="AU1580" s="31" t="s">
        <v>50</v>
      </c>
      <c r="AV1580" s="31" t="s">
        <v>66</v>
      </c>
      <c r="AW1580" s="31" t="s">
        <v>57</v>
      </c>
      <c r="AX1580" s="31" t="s">
        <v>50</v>
      </c>
      <c r="AY1580" s="31" t="s">
        <v>68</v>
      </c>
      <c r="AZ1580" s="31" t="s">
        <v>64</v>
      </c>
      <c r="BA1580" s="31" t="s">
        <v>12642</v>
      </c>
      <c r="BB1580" s="31" t="s">
        <v>50</v>
      </c>
      <c r="BC1580" s="31" t="s">
        <v>50</v>
      </c>
      <c r="BD1580" s="31" t="s">
        <v>50</v>
      </c>
      <c r="BE1580" s="31" t="s">
        <v>50</v>
      </c>
      <c r="BF1580" s="31" t="s">
        <v>50</v>
      </c>
    </row>
    <row r="1581" spans="1:58" ht="45" x14ac:dyDescent="0.25">
      <c r="A1581" s="31" t="s">
        <v>554</v>
      </c>
      <c r="B1581" s="31" t="s">
        <v>49</v>
      </c>
      <c r="C1581" s="32">
        <v>3</v>
      </c>
      <c r="D1581" s="31" t="s">
        <v>50</v>
      </c>
      <c r="E1581" s="31" t="s">
        <v>71</v>
      </c>
      <c r="F1581" s="31" t="s">
        <v>96</v>
      </c>
      <c r="G1581" s="31" t="s">
        <v>50</v>
      </c>
      <c r="H1581" s="31" t="s">
        <v>50</v>
      </c>
      <c r="I1581" s="31" t="s">
        <v>53</v>
      </c>
      <c r="J1581" s="31" t="s">
        <v>54</v>
      </c>
      <c r="K1581" s="31" t="s">
        <v>54</v>
      </c>
      <c r="L1581" s="31" t="s">
        <v>55</v>
      </c>
      <c r="M1581" s="31" t="s">
        <v>51</v>
      </c>
      <c r="N1581" s="31" t="s">
        <v>60</v>
      </c>
      <c r="O1581" s="31" t="s">
        <v>60</v>
      </c>
      <c r="P1581" s="31" t="s">
        <v>107</v>
      </c>
      <c r="Q1581" s="31" t="s">
        <v>50</v>
      </c>
      <c r="R1581" s="31" t="s">
        <v>58</v>
      </c>
      <c r="S1581" s="31" t="s">
        <v>59</v>
      </c>
      <c r="T1581" s="31" t="s">
        <v>60</v>
      </c>
      <c r="U1581" s="31" t="s">
        <v>60</v>
      </c>
      <c r="V1581" s="31" t="s">
        <v>50</v>
      </c>
      <c r="W1581" s="31" t="s">
        <v>50</v>
      </c>
      <c r="X1581" s="31" t="s">
        <v>50</v>
      </c>
      <c r="Y1581" s="31" t="s">
        <v>60</v>
      </c>
      <c r="Z1581" s="31" t="s">
        <v>62</v>
      </c>
      <c r="AA1581" s="31" t="s">
        <v>50</v>
      </c>
      <c r="AB1581" s="31" t="s">
        <v>50</v>
      </c>
      <c r="AC1581" s="31" t="s">
        <v>87</v>
      </c>
      <c r="AD1581" s="31" t="s">
        <v>50</v>
      </c>
      <c r="AE1581" s="2">
        <f t="shared" si="265"/>
        <v>20.8</v>
      </c>
      <c r="AF1581" s="31" t="s">
        <v>555</v>
      </c>
      <c r="AG1581" s="31" t="s">
        <v>76</v>
      </c>
      <c r="AH1581" s="31" t="s">
        <v>152</v>
      </c>
      <c r="AI1581" s="31" t="s">
        <v>556</v>
      </c>
      <c r="AJ1581" s="31">
        <f t="shared" si="266"/>
        <v>0</v>
      </c>
      <c r="AK1581" s="34">
        <f t="shared" si="267"/>
        <v>-99</v>
      </c>
      <c r="AL1581" s="30">
        <f t="shared" si="268"/>
        <v>-99</v>
      </c>
      <c r="AM1581" s="5">
        <f t="shared" si="272"/>
        <v>42.78</v>
      </c>
      <c r="AN1581" s="5">
        <f t="shared" si="273"/>
        <v>0</v>
      </c>
      <c r="AO1581" s="30">
        <f t="shared" si="274"/>
        <v>0</v>
      </c>
      <c r="AP1581" s="30">
        <f t="shared" si="269"/>
        <v>0</v>
      </c>
      <c r="AQ1581" t="str">
        <f t="shared" si="270"/>
        <v>1993 - 2001</v>
      </c>
      <c r="AR1581" s="2">
        <f t="shared" si="271"/>
        <v>1998</v>
      </c>
      <c r="AS1581" s="2">
        <f t="shared" si="275"/>
        <v>-99</v>
      </c>
      <c r="AT1581" s="31" t="s">
        <v>170</v>
      </c>
      <c r="AU1581" s="31" t="s">
        <v>50</v>
      </c>
      <c r="AV1581" s="31" t="s">
        <v>141</v>
      </c>
      <c r="AW1581" s="31" t="s">
        <v>86</v>
      </c>
      <c r="AX1581" s="31" t="s">
        <v>50</v>
      </c>
      <c r="AY1581" s="31" t="s">
        <v>50</v>
      </c>
      <c r="AZ1581" s="31" t="s">
        <v>152</v>
      </c>
      <c r="BA1581" s="31" t="s">
        <v>557</v>
      </c>
      <c r="BB1581" s="31" t="s">
        <v>50</v>
      </c>
      <c r="BC1581" s="31" t="s">
        <v>50</v>
      </c>
      <c r="BD1581" s="31" t="s">
        <v>50</v>
      </c>
      <c r="BE1581" s="31" t="s">
        <v>50</v>
      </c>
      <c r="BF1581" s="31" t="s">
        <v>50</v>
      </c>
    </row>
    <row r="1582" spans="1:58" ht="45" x14ac:dyDescent="0.25">
      <c r="A1582" s="31" t="s">
        <v>4908</v>
      </c>
      <c r="B1582" s="31" t="s">
        <v>49</v>
      </c>
      <c r="C1582" s="32">
        <v>1</v>
      </c>
      <c r="D1582" s="31" t="s">
        <v>50</v>
      </c>
      <c r="E1582" s="31" t="s">
        <v>52</v>
      </c>
      <c r="F1582" s="31" t="s">
        <v>84</v>
      </c>
      <c r="G1582" s="31" t="s">
        <v>50</v>
      </c>
      <c r="H1582" s="31" t="s">
        <v>50</v>
      </c>
      <c r="I1582" s="31" t="s">
        <v>53</v>
      </c>
      <c r="J1582" s="31" t="s">
        <v>54</v>
      </c>
      <c r="K1582" s="31" t="s">
        <v>54</v>
      </c>
      <c r="L1582" s="31" t="s">
        <v>55</v>
      </c>
      <c r="M1582" s="31" t="s">
        <v>72</v>
      </c>
      <c r="N1582" s="31" t="s">
        <v>50</v>
      </c>
      <c r="O1582" s="31" t="s">
        <v>66</v>
      </c>
      <c r="P1582" s="31" t="s">
        <v>50</v>
      </c>
      <c r="Q1582" s="31" t="s">
        <v>11644</v>
      </c>
      <c r="R1582" s="31" t="s">
        <v>58</v>
      </c>
      <c r="S1582" s="31" t="s">
        <v>58</v>
      </c>
      <c r="T1582" s="31" t="s">
        <v>60</v>
      </c>
      <c r="U1582" s="31" t="s">
        <v>60</v>
      </c>
      <c r="V1582" s="31" t="s">
        <v>86</v>
      </c>
      <c r="W1582" s="31" t="s">
        <v>50</v>
      </c>
      <c r="X1582" s="31" t="s">
        <v>50</v>
      </c>
      <c r="Y1582" s="31" t="s">
        <v>61</v>
      </c>
      <c r="Z1582" s="31" t="s">
        <v>62</v>
      </c>
      <c r="AA1582" s="31" t="s">
        <v>50</v>
      </c>
      <c r="AB1582" s="31" t="s">
        <v>50</v>
      </c>
      <c r="AC1582" s="31" t="s">
        <v>87</v>
      </c>
      <c r="AD1582" s="31" t="s">
        <v>72</v>
      </c>
      <c r="AE1582" s="2">
        <f t="shared" si="265"/>
        <v>19</v>
      </c>
      <c r="AF1582" s="31" t="s">
        <v>214</v>
      </c>
      <c r="AG1582" s="31" t="s">
        <v>76</v>
      </c>
      <c r="AH1582" s="31" t="s">
        <v>924</v>
      </c>
      <c r="AI1582" s="31" t="s">
        <v>12643</v>
      </c>
      <c r="AJ1582" s="31">
        <f t="shared" si="266"/>
        <v>0</v>
      </c>
      <c r="AK1582" s="34">
        <f t="shared" si="267"/>
        <v>-99</v>
      </c>
      <c r="AL1582" s="30">
        <f t="shared" si="268"/>
        <v>-99</v>
      </c>
      <c r="AM1582" s="5">
        <f t="shared" si="272"/>
        <v>490.43</v>
      </c>
      <c r="AN1582" s="5">
        <f t="shared" si="273"/>
        <v>0</v>
      </c>
      <c r="AO1582" s="30">
        <f t="shared" si="274"/>
        <v>0</v>
      </c>
      <c r="AP1582" s="30">
        <f t="shared" si="269"/>
        <v>0</v>
      </c>
      <c r="AQ1582" t="str">
        <f t="shared" si="270"/>
        <v>1978 - 1992</v>
      </c>
      <c r="AR1582" s="2">
        <f t="shared" si="271"/>
        <v>1980</v>
      </c>
      <c r="AS1582" s="2">
        <f t="shared" si="275"/>
        <v>-99</v>
      </c>
      <c r="AT1582" s="31" t="s">
        <v>50</v>
      </c>
      <c r="AU1582" s="31" t="s">
        <v>50</v>
      </c>
      <c r="AV1582" s="31" t="s">
        <v>66</v>
      </c>
      <c r="AW1582" s="31" t="s">
        <v>57</v>
      </c>
      <c r="AX1582" s="31" t="s">
        <v>50</v>
      </c>
      <c r="AY1582" s="31" t="s">
        <v>50</v>
      </c>
      <c r="AZ1582" s="31" t="s">
        <v>924</v>
      </c>
      <c r="BA1582" s="31" t="s">
        <v>12812</v>
      </c>
      <c r="BB1582" s="31" t="s">
        <v>50</v>
      </c>
      <c r="BC1582" s="31" t="s">
        <v>50</v>
      </c>
      <c r="BD1582" s="31" t="s">
        <v>50</v>
      </c>
      <c r="BE1582" s="31" t="s">
        <v>50</v>
      </c>
      <c r="BF1582" s="31" t="s">
        <v>50</v>
      </c>
    </row>
    <row r="1583" spans="1:58" ht="45" x14ac:dyDescent="0.25">
      <c r="A1583" s="31" t="s">
        <v>903</v>
      </c>
      <c r="B1583" s="31" t="s">
        <v>49</v>
      </c>
      <c r="C1583" s="32">
        <v>1</v>
      </c>
      <c r="D1583" s="31" t="s">
        <v>50</v>
      </c>
      <c r="E1583" s="31" t="s">
        <v>50</v>
      </c>
      <c r="F1583" s="31" t="s">
        <v>50</v>
      </c>
      <c r="G1583" s="31" t="s">
        <v>50</v>
      </c>
      <c r="H1583" s="31" t="s">
        <v>50</v>
      </c>
      <c r="I1583" s="31" t="s">
        <v>1438</v>
      </c>
      <c r="J1583" s="31" t="s">
        <v>54</v>
      </c>
      <c r="K1583" s="31" t="s">
        <v>54</v>
      </c>
      <c r="L1583" s="31" t="s">
        <v>128</v>
      </c>
      <c r="M1583" s="31" t="s">
        <v>52</v>
      </c>
      <c r="N1583" s="31" t="s">
        <v>50</v>
      </c>
      <c r="O1583" s="31" t="s">
        <v>57</v>
      </c>
      <c r="P1583" s="31" t="s">
        <v>50</v>
      </c>
      <c r="Q1583" s="31" t="s">
        <v>950</v>
      </c>
      <c r="R1583" s="31" t="s">
        <v>58</v>
      </c>
      <c r="S1583" s="31" t="s">
        <v>53</v>
      </c>
      <c r="T1583" s="31" t="s">
        <v>60</v>
      </c>
      <c r="U1583" s="31" t="s">
        <v>60</v>
      </c>
      <c r="V1583" s="31" t="s">
        <v>60</v>
      </c>
      <c r="W1583" s="31" t="s">
        <v>50</v>
      </c>
      <c r="X1583" s="31" t="s">
        <v>50</v>
      </c>
      <c r="Y1583" s="31" t="s">
        <v>50</v>
      </c>
      <c r="Z1583" s="31" t="s">
        <v>62</v>
      </c>
      <c r="AA1583" s="31" t="s">
        <v>50</v>
      </c>
      <c r="AB1583" s="31" t="s">
        <v>50</v>
      </c>
      <c r="AC1583" s="31" t="s">
        <v>87</v>
      </c>
      <c r="AD1583" s="31" t="s">
        <v>72</v>
      </c>
      <c r="AE1583" s="2">
        <f t="shared" si="265"/>
        <v>19</v>
      </c>
      <c r="AF1583" s="31" t="s">
        <v>214</v>
      </c>
      <c r="AG1583" s="31" t="s">
        <v>76</v>
      </c>
      <c r="AH1583" s="31" t="s">
        <v>152</v>
      </c>
      <c r="AI1583" s="31" t="s">
        <v>1439</v>
      </c>
      <c r="AJ1583" s="31">
        <f t="shared" si="266"/>
        <v>3</v>
      </c>
      <c r="AK1583" s="34">
        <f t="shared" si="267"/>
        <v>17</v>
      </c>
      <c r="AL1583" s="30">
        <f t="shared" si="268"/>
        <v>17</v>
      </c>
      <c r="AM1583" s="5">
        <f t="shared" si="272"/>
        <v>179.61</v>
      </c>
      <c r="AN1583" s="5">
        <f t="shared" si="273"/>
        <v>57</v>
      </c>
      <c r="AO1583" s="30">
        <f t="shared" si="274"/>
        <v>570</v>
      </c>
      <c r="AP1583" s="30">
        <f t="shared" si="269"/>
        <v>570</v>
      </c>
      <c r="AQ1583" t="str">
        <f t="shared" si="270"/>
        <v>Before 1978</v>
      </c>
      <c r="AR1583" s="2">
        <f t="shared" si="271"/>
        <v>1951</v>
      </c>
      <c r="AS1583" s="2">
        <f t="shared" si="275"/>
        <v>10</v>
      </c>
      <c r="AT1583" s="31" t="s">
        <v>50</v>
      </c>
      <c r="AU1583" s="31" t="s">
        <v>92</v>
      </c>
      <c r="AV1583" s="31" t="s">
        <v>141</v>
      </c>
      <c r="AW1583" s="31" t="s">
        <v>86</v>
      </c>
      <c r="AX1583" s="31" t="s">
        <v>169</v>
      </c>
      <c r="AY1583" s="31" t="s">
        <v>68</v>
      </c>
      <c r="AZ1583" s="31" t="s">
        <v>152</v>
      </c>
      <c r="BA1583" s="31" t="s">
        <v>1439</v>
      </c>
      <c r="BB1583" s="31" t="s">
        <v>50</v>
      </c>
      <c r="BC1583" s="31" t="s">
        <v>50</v>
      </c>
      <c r="BD1583" s="31" t="s">
        <v>50</v>
      </c>
      <c r="BE1583" s="31" t="s">
        <v>50</v>
      </c>
      <c r="BF1583" s="31" t="s">
        <v>50</v>
      </c>
    </row>
    <row r="1584" spans="1:58" ht="45" x14ac:dyDescent="0.25">
      <c r="A1584" s="31" t="s">
        <v>327</v>
      </c>
      <c r="B1584" s="31" t="s">
        <v>49</v>
      </c>
      <c r="C1584" s="32">
        <v>1</v>
      </c>
      <c r="D1584" s="31" t="s">
        <v>50</v>
      </c>
      <c r="E1584" s="31" t="s">
        <v>52</v>
      </c>
      <c r="F1584" s="31" t="s">
        <v>50</v>
      </c>
      <c r="G1584" s="31" t="s">
        <v>50</v>
      </c>
      <c r="H1584" s="31" t="s">
        <v>50</v>
      </c>
      <c r="I1584" s="31" t="s">
        <v>72</v>
      </c>
      <c r="J1584" s="31" t="s">
        <v>54</v>
      </c>
      <c r="K1584" s="31" t="s">
        <v>54</v>
      </c>
      <c r="L1584" s="31" t="s">
        <v>55</v>
      </c>
      <c r="M1584" s="31" t="s">
        <v>72</v>
      </c>
      <c r="N1584" s="31" t="s">
        <v>56</v>
      </c>
      <c r="O1584" s="31" t="s">
        <v>57</v>
      </c>
      <c r="P1584" s="31" t="s">
        <v>107</v>
      </c>
      <c r="Q1584" s="31" t="s">
        <v>98</v>
      </c>
      <c r="R1584" s="31" t="s">
        <v>58</v>
      </c>
      <c r="S1584" s="31" t="s">
        <v>53</v>
      </c>
      <c r="T1584" s="31" t="s">
        <v>60</v>
      </c>
      <c r="U1584" s="31" t="s">
        <v>60</v>
      </c>
      <c r="V1584" s="31" t="s">
        <v>66</v>
      </c>
      <c r="W1584" s="31" t="s">
        <v>50</v>
      </c>
      <c r="X1584" s="31" t="s">
        <v>93</v>
      </c>
      <c r="Y1584" s="31" t="s">
        <v>60</v>
      </c>
      <c r="Z1584" s="31" t="s">
        <v>62</v>
      </c>
      <c r="AA1584" s="31" t="s">
        <v>50</v>
      </c>
      <c r="AB1584" s="31" t="s">
        <v>50</v>
      </c>
      <c r="AC1584" s="31" t="s">
        <v>63</v>
      </c>
      <c r="AD1584" s="31" t="s">
        <v>72</v>
      </c>
      <c r="AE1584" s="2">
        <f t="shared" si="265"/>
        <v>18.5</v>
      </c>
      <c r="AF1584" s="31" t="s">
        <v>328</v>
      </c>
      <c r="AG1584" s="31" t="s">
        <v>76</v>
      </c>
      <c r="AH1584" s="31" t="s">
        <v>329</v>
      </c>
      <c r="AI1584" s="31" t="s">
        <v>330</v>
      </c>
      <c r="AJ1584" s="31">
        <f t="shared" si="266"/>
        <v>0</v>
      </c>
      <c r="AK1584" s="34">
        <f t="shared" si="267"/>
        <v>-99</v>
      </c>
      <c r="AL1584" s="30">
        <f t="shared" si="268"/>
        <v>-99</v>
      </c>
      <c r="AM1584" s="5">
        <f t="shared" si="272"/>
        <v>1007.33</v>
      </c>
      <c r="AN1584" s="5">
        <f t="shared" si="273"/>
        <v>0</v>
      </c>
      <c r="AO1584" s="30">
        <f t="shared" si="274"/>
        <v>0</v>
      </c>
      <c r="AP1584" s="30">
        <f t="shared" si="269"/>
        <v>0</v>
      </c>
      <c r="AQ1584" t="str">
        <f t="shared" si="270"/>
        <v>Before 1978</v>
      </c>
      <c r="AR1584" s="2">
        <f t="shared" si="271"/>
        <v>1960</v>
      </c>
      <c r="AS1584" s="2">
        <f t="shared" si="275"/>
        <v>-99</v>
      </c>
      <c r="AT1584" s="31" t="s">
        <v>114</v>
      </c>
      <c r="AU1584" s="31" t="s">
        <v>50</v>
      </c>
      <c r="AV1584" s="31" t="s">
        <v>60</v>
      </c>
      <c r="AW1584" s="31" t="s">
        <v>50</v>
      </c>
      <c r="AX1584" s="31" t="s">
        <v>50</v>
      </c>
      <c r="AY1584" s="31" t="s">
        <v>50</v>
      </c>
      <c r="AZ1584" s="31" t="s">
        <v>50</v>
      </c>
      <c r="BA1584" s="31" t="s">
        <v>50</v>
      </c>
      <c r="BB1584" s="31" t="s">
        <v>50</v>
      </c>
      <c r="BC1584" s="31" t="s">
        <v>50</v>
      </c>
      <c r="BD1584" s="31" t="s">
        <v>50</v>
      </c>
      <c r="BE1584" s="31" t="s">
        <v>50</v>
      </c>
      <c r="BF1584" s="31" t="s">
        <v>50</v>
      </c>
    </row>
    <row r="1585" spans="1:58" ht="45" x14ac:dyDescent="0.25">
      <c r="A1585" s="31" t="s">
        <v>1460</v>
      </c>
      <c r="B1585" s="31" t="s">
        <v>49</v>
      </c>
      <c r="C1585" s="32">
        <v>2</v>
      </c>
      <c r="D1585" s="31" t="s">
        <v>50</v>
      </c>
      <c r="E1585" s="31" t="s">
        <v>84</v>
      </c>
      <c r="F1585" s="31" t="s">
        <v>50</v>
      </c>
      <c r="G1585" s="31" t="s">
        <v>50</v>
      </c>
      <c r="H1585" s="31" t="s">
        <v>50</v>
      </c>
      <c r="I1585" s="31" t="s">
        <v>53</v>
      </c>
      <c r="J1585" s="31" t="s">
        <v>54</v>
      </c>
      <c r="K1585" s="31" t="s">
        <v>60</v>
      </c>
      <c r="L1585" s="31" t="s">
        <v>55</v>
      </c>
      <c r="M1585" s="31" t="s">
        <v>51</v>
      </c>
      <c r="N1585" s="31" t="s">
        <v>50</v>
      </c>
      <c r="O1585" s="31" t="s">
        <v>66</v>
      </c>
      <c r="P1585" s="31" t="s">
        <v>50</v>
      </c>
      <c r="Q1585" s="31" t="s">
        <v>498</v>
      </c>
      <c r="R1585" s="31" t="s">
        <v>58</v>
      </c>
      <c r="S1585" s="31" t="s">
        <v>59</v>
      </c>
      <c r="T1585" s="31" t="s">
        <v>60</v>
      </c>
      <c r="U1585" s="31" t="s">
        <v>60</v>
      </c>
      <c r="V1585" s="31" t="s">
        <v>60</v>
      </c>
      <c r="W1585" s="31" t="s">
        <v>50</v>
      </c>
      <c r="X1585" s="31" t="s">
        <v>50</v>
      </c>
      <c r="Y1585" s="31" t="s">
        <v>50</v>
      </c>
      <c r="Z1585" s="31" t="s">
        <v>86</v>
      </c>
      <c r="AA1585" s="31" t="s">
        <v>50</v>
      </c>
      <c r="AB1585" s="31" t="s">
        <v>50</v>
      </c>
      <c r="AC1585" s="31" t="s">
        <v>50</v>
      </c>
      <c r="AD1585" s="31" t="s">
        <v>50</v>
      </c>
      <c r="AE1585" s="2">
        <f t="shared" si="265"/>
        <v>18</v>
      </c>
      <c r="AF1585" s="31" t="s">
        <v>375</v>
      </c>
      <c r="AG1585" s="31" t="s">
        <v>129</v>
      </c>
      <c r="AH1585" s="31" t="s">
        <v>12644</v>
      </c>
      <c r="AI1585" s="31" t="s">
        <v>50</v>
      </c>
      <c r="AJ1585" s="31">
        <f t="shared" si="266"/>
        <v>0</v>
      </c>
      <c r="AK1585" s="34">
        <f t="shared" si="267"/>
        <v>-99</v>
      </c>
      <c r="AL1585" s="30">
        <f t="shared" si="268"/>
        <v>-99</v>
      </c>
      <c r="AM1585" s="5">
        <f t="shared" si="272"/>
        <v>40.58</v>
      </c>
      <c r="AN1585" s="5">
        <f t="shared" si="273"/>
        <v>0</v>
      </c>
      <c r="AO1585" s="30">
        <f t="shared" si="274"/>
        <v>0</v>
      </c>
      <c r="AP1585" s="30">
        <f t="shared" si="269"/>
        <v>0</v>
      </c>
      <c r="AQ1585" t="str">
        <f t="shared" si="270"/>
        <v>1978 - 1992</v>
      </c>
      <c r="AR1585" s="2">
        <f t="shared" si="271"/>
        <v>1990</v>
      </c>
      <c r="AS1585" s="2">
        <f t="shared" si="275"/>
        <v>-99</v>
      </c>
      <c r="AT1585" s="31" t="s">
        <v>50</v>
      </c>
      <c r="AU1585" s="31" t="s">
        <v>50</v>
      </c>
      <c r="AV1585" s="31" t="s">
        <v>60</v>
      </c>
      <c r="AW1585" s="31" t="s">
        <v>50</v>
      </c>
      <c r="AX1585" s="31" t="s">
        <v>50</v>
      </c>
      <c r="AY1585" s="31" t="s">
        <v>50</v>
      </c>
      <c r="AZ1585" s="31" t="s">
        <v>50</v>
      </c>
      <c r="BA1585" s="31" t="s">
        <v>50</v>
      </c>
      <c r="BB1585" s="31" t="s">
        <v>50</v>
      </c>
      <c r="BC1585" s="31" t="s">
        <v>50</v>
      </c>
      <c r="BD1585" s="31" t="s">
        <v>50</v>
      </c>
      <c r="BE1585" s="31" t="s">
        <v>50</v>
      </c>
      <c r="BF1585" s="31" t="s">
        <v>50</v>
      </c>
    </row>
    <row r="1586" spans="1:58" ht="45" x14ac:dyDescent="0.25">
      <c r="A1586" s="31" t="s">
        <v>1872</v>
      </c>
      <c r="B1586" s="31" t="s">
        <v>49</v>
      </c>
      <c r="C1586" s="32">
        <v>11</v>
      </c>
      <c r="D1586" s="31" t="s">
        <v>50</v>
      </c>
      <c r="E1586" s="31" t="s">
        <v>70</v>
      </c>
      <c r="F1586" s="31" t="s">
        <v>50</v>
      </c>
      <c r="G1586" s="31" t="s">
        <v>70</v>
      </c>
      <c r="H1586" s="31" t="s">
        <v>50</v>
      </c>
      <c r="I1586" s="31" t="s">
        <v>59</v>
      </c>
      <c r="J1586" s="31" t="s">
        <v>54</v>
      </c>
      <c r="K1586" s="31" t="s">
        <v>54</v>
      </c>
      <c r="L1586" s="31" t="s">
        <v>128</v>
      </c>
      <c r="M1586" s="31" t="s">
        <v>72</v>
      </c>
      <c r="N1586" s="31" t="s">
        <v>50</v>
      </c>
      <c r="O1586" s="31" t="s">
        <v>57</v>
      </c>
      <c r="P1586" s="31" t="s">
        <v>50</v>
      </c>
      <c r="Q1586" s="31" t="s">
        <v>50</v>
      </c>
      <c r="R1586" s="31" t="s">
        <v>58</v>
      </c>
      <c r="S1586" s="31" t="s">
        <v>59</v>
      </c>
      <c r="T1586" s="31" t="s">
        <v>60</v>
      </c>
      <c r="U1586" s="31" t="s">
        <v>60</v>
      </c>
      <c r="V1586" s="31" t="s">
        <v>60</v>
      </c>
      <c r="W1586" s="31" t="s">
        <v>50</v>
      </c>
      <c r="X1586" s="31" t="s">
        <v>50</v>
      </c>
      <c r="Y1586" s="31" t="s">
        <v>50</v>
      </c>
      <c r="Z1586" s="31" t="s">
        <v>62</v>
      </c>
      <c r="AA1586" s="31" t="s">
        <v>50</v>
      </c>
      <c r="AB1586" s="31" t="s">
        <v>50</v>
      </c>
      <c r="AC1586" s="31" t="s">
        <v>87</v>
      </c>
      <c r="AD1586" s="31" t="s">
        <v>72</v>
      </c>
      <c r="AE1586" s="2">
        <f t="shared" si="265"/>
        <v>18</v>
      </c>
      <c r="AF1586" s="31" t="s">
        <v>375</v>
      </c>
      <c r="AG1586" s="31" t="s">
        <v>129</v>
      </c>
      <c r="AH1586" s="31" t="s">
        <v>152</v>
      </c>
      <c r="AI1586" s="31" t="s">
        <v>12645</v>
      </c>
      <c r="AJ1586" s="31">
        <f t="shared" si="266"/>
        <v>0</v>
      </c>
      <c r="AK1586" s="34">
        <f t="shared" si="267"/>
        <v>-99</v>
      </c>
      <c r="AL1586" s="30">
        <f t="shared" si="268"/>
        <v>-99</v>
      </c>
      <c r="AM1586" s="5">
        <f t="shared" si="272"/>
        <v>69.5</v>
      </c>
      <c r="AN1586" s="5">
        <f t="shared" si="273"/>
        <v>0</v>
      </c>
      <c r="AO1586" s="30">
        <f t="shared" si="274"/>
        <v>0</v>
      </c>
      <c r="AP1586" s="30">
        <f t="shared" si="269"/>
        <v>0</v>
      </c>
      <c r="AQ1586" t="str">
        <f t="shared" si="270"/>
        <v>Before 1978</v>
      </c>
      <c r="AR1586" s="2">
        <f t="shared" si="271"/>
        <v>1960</v>
      </c>
      <c r="AS1586" s="2">
        <f t="shared" si="275"/>
        <v>-99</v>
      </c>
      <c r="AT1586" s="31" t="s">
        <v>50</v>
      </c>
      <c r="AU1586" s="31" t="s">
        <v>50</v>
      </c>
      <c r="AV1586" s="31" t="s">
        <v>60</v>
      </c>
      <c r="AW1586" s="31" t="s">
        <v>50</v>
      </c>
      <c r="AX1586" s="31" t="s">
        <v>50</v>
      </c>
      <c r="AY1586" s="31" t="s">
        <v>50</v>
      </c>
      <c r="AZ1586" s="31" t="s">
        <v>50</v>
      </c>
      <c r="BA1586" s="31" t="s">
        <v>50</v>
      </c>
      <c r="BB1586" s="31" t="s">
        <v>50</v>
      </c>
      <c r="BC1586" s="31" t="s">
        <v>50</v>
      </c>
      <c r="BD1586" s="31" t="s">
        <v>50</v>
      </c>
      <c r="BE1586" s="31" t="s">
        <v>50</v>
      </c>
      <c r="BF1586" s="31" t="s">
        <v>50</v>
      </c>
    </row>
    <row r="1587" spans="1:58" ht="45" x14ac:dyDescent="0.25">
      <c r="A1587" s="31" t="s">
        <v>2943</v>
      </c>
      <c r="B1587" s="31" t="s">
        <v>49</v>
      </c>
      <c r="C1587" s="32">
        <v>1</v>
      </c>
      <c r="D1587" s="31" t="s">
        <v>50</v>
      </c>
      <c r="E1587" s="31" t="s">
        <v>84</v>
      </c>
      <c r="F1587" s="31" t="s">
        <v>85</v>
      </c>
      <c r="G1587" s="31" t="s">
        <v>194</v>
      </c>
      <c r="H1587" s="31" t="s">
        <v>92</v>
      </c>
      <c r="I1587" s="31" t="s">
        <v>53</v>
      </c>
      <c r="J1587" s="31" t="s">
        <v>54</v>
      </c>
      <c r="K1587" s="31" t="s">
        <v>54</v>
      </c>
      <c r="L1587" s="31" t="s">
        <v>55</v>
      </c>
      <c r="M1587" s="31" t="s">
        <v>52</v>
      </c>
      <c r="N1587" s="31" t="s">
        <v>50</v>
      </c>
      <c r="O1587" s="31" t="s">
        <v>66</v>
      </c>
      <c r="P1587" s="31" t="s">
        <v>50</v>
      </c>
      <c r="Q1587" s="31" t="s">
        <v>498</v>
      </c>
      <c r="R1587" s="31" t="s">
        <v>58</v>
      </c>
      <c r="S1587" s="31" t="s">
        <v>53</v>
      </c>
      <c r="T1587" s="31" t="s">
        <v>60</v>
      </c>
      <c r="U1587" s="31" t="s">
        <v>60</v>
      </c>
      <c r="V1587" s="31" t="s">
        <v>60</v>
      </c>
      <c r="W1587" s="31" t="s">
        <v>50</v>
      </c>
      <c r="X1587" s="31" t="s">
        <v>366</v>
      </c>
      <c r="Y1587" s="31" t="s">
        <v>60</v>
      </c>
      <c r="Z1587" s="31" t="s">
        <v>86</v>
      </c>
      <c r="AA1587" s="31" t="s">
        <v>50</v>
      </c>
      <c r="AB1587" s="31" t="s">
        <v>50</v>
      </c>
      <c r="AC1587" s="31" t="s">
        <v>50</v>
      </c>
      <c r="AD1587" s="31" t="s">
        <v>50</v>
      </c>
      <c r="AE1587" s="2">
        <f t="shared" si="265"/>
        <v>18</v>
      </c>
      <c r="AF1587" s="31" t="s">
        <v>375</v>
      </c>
      <c r="AG1587" s="31" t="s">
        <v>129</v>
      </c>
      <c r="AH1587" s="31" t="s">
        <v>12646</v>
      </c>
      <c r="AI1587" s="31" t="s">
        <v>12647</v>
      </c>
      <c r="AJ1587" s="31">
        <f t="shared" si="266"/>
        <v>0</v>
      </c>
      <c r="AK1587" s="34">
        <f t="shared" si="267"/>
        <v>-99</v>
      </c>
      <c r="AL1587" s="30">
        <f t="shared" si="268"/>
        <v>-99</v>
      </c>
      <c r="AM1587" s="5">
        <f t="shared" si="272"/>
        <v>141.5</v>
      </c>
      <c r="AN1587" s="5">
        <f t="shared" si="273"/>
        <v>0</v>
      </c>
      <c r="AO1587" s="30">
        <f t="shared" si="274"/>
        <v>0</v>
      </c>
      <c r="AP1587" s="30">
        <f t="shared" si="269"/>
        <v>0</v>
      </c>
      <c r="AQ1587" t="str">
        <f t="shared" si="270"/>
        <v>Before 1978</v>
      </c>
      <c r="AR1587" s="2">
        <f t="shared" si="271"/>
        <v>1958</v>
      </c>
      <c r="AS1587" s="2">
        <f t="shared" si="275"/>
        <v>-99</v>
      </c>
      <c r="AT1587" s="31" t="s">
        <v>50</v>
      </c>
      <c r="AU1587" s="31" t="s">
        <v>50</v>
      </c>
      <c r="AV1587" s="31" t="s">
        <v>60</v>
      </c>
      <c r="AW1587" s="31" t="s">
        <v>50</v>
      </c>
      <c r="AX1587" s="31" t="s">
        <v>50</v>
      </c>
      <c r="AY1587" s="31" t="s">
        <v>50</v>
      </c>
      <c r="AZ1587" s="31" t="s">
        <v>50</v>
      </c>
      <c r="BA1587" s="31" t="s">
        <v>50</v>
      </c>
      <c r="BB1587" s="31" t="s">
        <v>50</v>
      </c>
      <c r="BC1587" s="31" t="s">
        <v>50</v>
      </c>
      <c r="BD1587" s="31" t="s">
        <v>50</v>
      </c>
      <c r="BE1587" s="31" t="s">
        <v>50</v>
      </c>
      <c r="BF1587" s="31" t="s">
        <v>50</v>
      </c>
    </row>
    <row r="1588" spans="1:58" ht="45" x14ac:dyDescent="0.25">
      <c r="A1588" s="31" t="s">
        <v>1065</v>
      </c>
      <c r="B1588" s="31" t="s">
        <v>49</v>
      </c>
      <c r="C1588" s="32">
        <v>1</v>
      </c>
      <c r="D1588" s="31" t="s">
        <v>50</v>
      </c>
      <c r="E1588" s="31" t="s">
        <v>85</v>
      </c>
      <c r="F1588" s="31" t="s">
        <v>70</v>
      </c>
      <c r="G1588" s="31" t="s">
        <v>99</v>
      </c>
      <c r="H1588" s="31" t="s">
        <v>102</v>
      </c>
      <c r="I1588" s="31" t="s">
        <v>72</v>
      </c>
      <c r="J1588" s="31" t="s">
        <v>54</v>
      </c>
      <c r="K1588" s="31" t="s">
        <v>54</v>
      </c>
      <c r="L1588" s="31" t="s">
        <v>128</v>
      </c>
      <c r="M1588" s="31" t="s">
        <v>72</v>
      </c>
      <c r="N1588" s="31" t="s">
        <v>56</v>
      </c>
      <c r="O1588" s="31" t="s">
        <v>57</v>
      </c>
      <c r="P1588" s="31" t="s">
        <v>107</v>
      </c>
      <c r="Q1588" s="31" t="s">
        <v>50</v>
      </c>
      <c r="R1588" s="31" t="s">
        <v>74</v>
      </c>
      <c r="S1588" s="31" t="s">
        <v>59</v>
      </c>
      <c r="T1588" s="31" t="s">
        <v>60</v>
      </c>
      <c r="U1588" s="31" t="s">
        <v>60</v>
      </c>
      <c r="V1588" s="31" t="s">
        <v>60</v>
      </c>
      <c r="W1588" s="31" t="s">
        <v>50</v>
      </c>
      <c r="X1588" s="31" t="s">
        <v>50</v>
      </c>
      <c r="Y1588" s="31" t="s">
        <v>60</v>
      </c>
      <c r="Z1588" s="31" t="s">
        <v>62</v>
      </c>
      <c r="AA1588" s="31" t="s">
        <v>50</v>
      </c>
      <c r="AB1588" s="31" t="s">
        <v>50</v>
      </c>
      <c r="AC1588" s="31" t="s">
        <v>63</v>
      </c>
      <c r="AD1588" s="31" t="s">
        <v>72</v>
      </c>
      <c r="AE1588" s="2">
        <f t="shared" si="265"/>
        <v>18</v>
      </c>
      <c r="AF1588" s="31" t="s">
        <v>375</v>
      </c>
      <c r="AG1588" s="31" t="s">
        <v>129</v>
      </c>
      <c r="AH1588" s="31" t="s">
        <v>152</v>
      </c>
      <c r="AI1588" s="31" t="s">
        <v>1066</v>
      </c>
      <c r="AJ1588" s="31">
        <f t="shared" si="266"/>
        <v>1</v>
      </c>
      <c r="AK1588" s="34">
        <f t="shared" si="267"/>
        <v>3</v>
      </c>
      <c r="AL1588" s="30">
        <f t="shared" si="268"/>
        <v>3</v>
      </c>
      <c r="AM1588" s="5">
        <f t="shared" si="272"/>
        <v>429.41</v>
      </c>
      <c r="AN1588" s="5">
        <f t="shared" si="273"/>
        <v>18</v>
      </c>
      <c r="AO1588" s="30">
        <f t="shared" si="274"/>
        <v>234</v>
      </c>
      <c r="AP1588" s="30">
        <f t="shared" si="269"/>
        <v>234</v>
      </c>
      <c r="AQ1588" t="str">
        <f t="shared" si="270"/>
        <v>Before 1978</v>
      </c>
      <c r="AR1588" s="2">
        <f t="shared" si="271"/>
        <v>1976</v>
      </c>
      <c r="AS1588" s="2">
        <f t="shared" si="275"/>
        <v>13</v>
      </c>
      <c r="AT1588" s="31" t="s">
        <v>50</v>
      </c>
      <c r="AU1588" s="31" t="s">
        <v>100</v>
      </c>
      <c r="AV1588" s="31" t="s">
        <v>141</v>
      </c>
      <c r="AW1588" s="31" t="s">
        <v>86</v>
      </c>
      <c r="AX1588" s="31" t="s">
        <v>85</v>
      </c>
      <c r="AY1588" s="31" t="s">
        <v>179</v>
      </c>
      <c r="AZ1588" s="31" t="s">
        <v>152</v>
      </c>
      <c r="BA1588" s="31" t="s">
        <v>1066</v>
      </c>
      <c r="BB1588" s="31" t="s">
        <v>50</v>
      </c>
      <c r="BC1588" s="31" t="s">
        <v>50</v>
      </c>
      <c r="BD1588" s="31" t="s">
        <v>50</v>
      </c>
      <c r="BE1588" s="31" t="s">
        <v>50</v>
      </c>
      <c r="BF1588" s="31" t="s">
        <v>50</v>
      </c>
    </row>
    <row r="1589" spans="1:58" ht="45" x14ac:dyDescent="0.25">
      <c r="A1589" s="31" t="s">
        <v>374</v>
      </c>
      <c r="B1589" s="31" t="s">
        <v>49</v>
      </c>
      <c r="C1589" s="32">
        <v>1</v>
      </c>
      <c r="D1589" s="31" t="s">
        <v>50</v>
      </c>
      <c r="E1589" s="31" t="s">
        <v>84</v>
      </c>
      <c r="F1589" s="31" t="s">
        <v>85</v>
      </c>
      <c r="G1589" s="31" t="s">
        <v>50</v>
      </c>
      <c r="H1589" s="31" t="s">
        <v>50</v>
      </c>
      <c r="I1589" s="31" t="s">
        <v>53</v>
      </c>
      <c r="J1589" s="31" t="s">
        <v>54</v>
      </c>
      <c r="K1589" s="31" t="s">
        <v>54</v>
      </c>
      <c r="L1589" s="31" t="s">
        <v>55</v>
      </c>
      <c r="M1589" s="31" t="s">
        <v>72</v>
      </c>
      <c r="N1589" s="31" t="s">
        <v>60</v>
      </c>
      <c r="O1589" s="31" t="s">
        <v>60</v>
      </c>
      <c r="P1589" s="31" t="s">
        <v>115</v>
      </c>
      <c r="Q1589" s="31" t="s">
        <v>107</v>
      </c>
      <c r="R1589" s="31" t="s">
        <v>58</v>
      </c>
      <c r="S1589" s="31" t="s">
        <v>53</v>
      </c>
      <c r="T1589" s="31" t="s">
        <v>60</v>
      </c>
      <c r="U1589" s="31" t="s">
        <v>60</v>
      </c>
      <c r="V1589" s="31" t="s">
        <v>50</v>
      </c>
      <c r="W1589" s="31" t="s">
        <v>50</v>
      </c>
      <c r="X1589" s="31" t="s">
        <v>50</v>
      </c>
      <c r="Y1589" s="31" t="s">
        <v>61</v>
      </c>
      <c r="Z1589" s="31" t="s">
        <v>62</v>
      </c>
      <c r="AA1589" s="31" t="s">
        <v>50</v>
      </c>
      <c r="AB1589" s="31" t="s">
        <v>50</v>
      </c>
      <c r="AC1589" s="31" t="s">
        <v>87</v>
      </c>
      <c r="AD1589" s="31" t="s">
        <v>72</v>
      </c>
      <c r="AE1589" s="2">
        <f t="shared" si="265"/>
        <v>18</v>
      </c>
      <c r="AF1589" s="31" t="s">
        <v>375</v>
      </c>
      <c r="AG1589" s="31" t="s">
        <v>129</v>
      </c>
      <c r="AH1589" s="31" t="s">
        <v>329</v>
      </c>
      <c r="AI1589" s="31" t="s">
        <v>376</v>
      </c>
      <c r="AJ1589" s="31">
        <f t="shared" si="266"/>
        <v>0</v>
      </c>
      <c r="AK1589" s="34">
        <f t="shared" si="267"/>
        <v>-99</v>
      </c>
      <c r="AL1589" s="30">
        <f t="shared" si="268"/>
        <v>-99</v>
      </c>
      <c r="AM1589" s="5">
        <f t="shared" si="272"/>
        <v>852.68</v>
      </c>
      <c r="AN1589" s="5">
        <f t="shared" si="273"/>
        <v>0</v>
      </c>
      <c r="AO1589" s="30">
        <f t="shared" si="274"/>
        <v>0</v>
      </c>
      <c r="AP1589" s="30">
        <f t="shared" si="269"/>
        <v>0</v>
      </c>
      <c r="AQ1589" t="str">
        <f t="shared" si="270"/>
        <v>1993 - 2001</v>
      </c>
      <c r="AR1589" s="2">
        <f t="shared" si="271"/>
        <v>1999</v>
      </c>
      <c r="AS1589" s="2">
        <f t="shared" si="275"/>
        <v>-99</v>
      </c>
      <c r="AT1589" s="31" t="s">
        <v>92</v>
      </c>
      <c r="AU1589" s="31" t="s">
        <v>50</v>
      </c>
      <c r="AV1589" s="31" t="s">
        <v>141</v>
      </c>
      <c r="AW1589" s="31" t="s">
        <v>86</v>
      </c>
      <c r="AX1589" s="31" t="s">
        <v>92</v>
      </c>
      <c r="AY1589" s="31" t="s">
        <v>179</v>
      </c>
      <c r="AZ1589" s="31" t="s">
        <v>329</v>
      </c>
      <c r="BA1589" s="31" t="s">
        <v>376</v>
      </c>
      <c r="BB1589" s="31" t="s">
        <v>50</v>
      </c>
      <c r="BC1589" s="31" t="s">
        <v>50</v>
      </c>
      <c r="BD1589" s="31" t="s">
        <v>50</v>
      </c>
      <c r="BE1589" s="31" t="s">
        <v>50</v>
      </c>
      <c r="BF1589" s="31" t="s">
        <v>50</v>
      </c>
    </row>
    <row r="1590" spans="1:58" ht="45" x14ac:dyDescent="0.25">
      <c r="A1590" s="31" t="s">
        <v>374</v>
      </c>
      <c r="B1590" s="31" t="s">
        <v>49</v>
      </c>
      <c r="C1590" s="32">
        <v>3</v>
      </c>
      <c r="D1590" s="31" t="s">
        <v>50</v>
      </c>
      <c r="E1590" s="31" t="s">
        <v>84</v>
      </c>
      <c r="F1590" s="31" t="s">
        <v>85</v>
      </c>
      <c r="G1590" s="31" t="s">
        <v>50</v>
      </c>
      <c r="H1590" s="31" t="s">
        <v>50</v>
      </c>
      <c r="I1590" s="31" t="s">
        <v>97</v>
      </c>
      <c r="J1590" s="31" t="s">
        <v>54</v>
      </c>
      <c r="K1590" s="31" t="s">
        <v>54</v>
      </c>
      <c r="L1590" s="31" t="s">
        <v>128</v>
      </c>
      <c r="M1590" s="31" t="s">
        <v>72</v>
      </c>
      <c r="N1590" s="31" t="s">
        <v>50</v>
      </c>
      <c r="O1590" s="31" t="s">
        <v>57</v>
      </c>
      <c r="P1590" s="31" t="s">
        <v>50</v>
      </c>
      <c r="Q1590" s="31" t="s">
        <v>135</v>
      </c>
      <c r="R1590" s="31" t="s">
        <v>58</v>
      </c>
      <c r="S1590" s="31" t="s">
        <v>59</v>
      </c>
      <c r="T1590" s="31" t="s">
        <v>60</v>
      </c>
      <c r="U1590" s="31" t="s">
        <v>60</v>
      </c>
      <c r="V1590" s="31" t="s">
        <v>60</v>
      </c>
      <c r="W1590" s="31" t="s">
        <v>50</v>
      </c>
      <c r="X1590" s="31" t="s">
        <v>50</v>
      </c>
      <c r="Y1590" s="31" t="s">
        <v>60</v>
      </c>
      <c r="Z1590" s="31" t="s">
        <v>62</v>
      </c>
      <c r="AA1590" s="31" t="s">
        <v>50</v>
      </c>
      <c r="AB1590" s="31" t="s">
        <v>50</v>
      </c>
      <c r="AC1590" s="31" t="s">
        <v>87</v>
      </c>
      <c r="AD1590" s="31" t="s">
        <v>72</v>
      </c>
      <c r="AE1590" s="2">
        <f t="shared" si="265"/>
        <v>18</v>
      </c>
      <c r="AF1590" s="31" t="s">
        <v>375</v>
      </c>
      <c r="AG1590" s="31" t="s">
        <v>129</v>
      </c>
      <c r="AH1590" s="31" t="s">
        <v>379</v>
      </c>
      <c r="AI1590" s="31" t="s">
        <v>380</v>
      </c>
      <c r="AJ1590" s="31">
        <f t="shared" si="266"/>
        <v>0</v>
      </c>
      <c r="AK1590" s="34">
        <f t="shared" si="267"/>
        <v>-99</v>
      </c>
      <c r="AL1590" s="30">
        <f t="shared" si="268"/>
        <v>-99</v>
      </c>
      <c r="AM1590" s="5">
        <f t="shared" si="272"/>
        <v>852.68</v>
      </c>
      <c r="AN1590" s="5">
        <f t="shared" si="273"/>
        <v>0</v>
      </c>
      <c r="AO1590" s="30">
        <f t="shared" si="274"/>
        <v>0</v>
      </c>
      <c r="AP1590" s="30">
        <f t="shared" si="269"/>
        <v>0</v>
      </c>
      <c r="AQ1590" t="str">
        <f t="shared" si="270"/>
        <v>1993 - 2001</v>
      </c>
      <c r="AR1590" s="2">
        <f t="shared" si="271"/>
        <v>1999</v>
      </c>
      <c r="AS1590" s="2">
        <f t="shared" si="275"/>
        <v>-99</v>
      </c>
      <c r="AT1590" s="31" t="s">
        <v>100</v>
      </c>
      <c r="AU1590" s="31" t="s">
        <v>50</v>
      </c>
      <c r="AV1590" s="31" t="s">
        <v>66</v>
      </c>
      <c r="AW1590" s="31" t="s">
        <v>57</v>
      </c>
      <c r="AX1590" s="31" t="s">
        <v>184</v>
      </c>
      <c r="AY1590" s="31" t="s">
        <v>68</v>
      </c>
      <c r="AZ1590" s="31" t="s">
        <v>379</v>
      </c>
      <c r="BA1590" s="31" t="s">
        <v>381</v>
      </c>
      <c r="BB1590" s="31" t="s">
        <v>67</v>
      </c>
      <c r="BC1590" s="31" t="s">
        <v>53</v>
      </c>
      <c r="BD1590" s="31" t="s">
        <v>50</v>
      </c>
      <c r="BE1590" s="31" t="s">
        <v>50</v>
      </c>
      <c r="BF1590" s="31" t="s">
        <v>50</v>
      </c>
    </row>
    <row r="1591" spans="1:58" ht="45" x14ac:dyDescent="0.25">
      <c r="A1591" s="31" t="s">
        <v>402</v>
      </c>
      <c r="B1591" s="31" t="s">
        <v>49</v>
      </c>
      <c r="C1591" s="32">
        <v>10</v>
      </c>
      <c r="D1591" s="31" t="s">
        <v>50</v>
      </c>
      <c r="E1591" s="31" t="s">
        <v>72</v>
      </c>
      <c r="F1591" s="31" t="s">
        <v>51</v>
      </c>
      <c r="G1591" s="31" t="s">
        <v>52</v>
      </c>
      <c r="H1591" s="31" t="s">
        <v>84</v>
      </c>
      <c r="I1591" s="31" t="s">
        <v>53</v>
      </c>
      <c r="J1591" s="31" t="s">
        <v>54</v>
      </c>
      <c r="K1591" s="31" t="s">
        <v>54</v>
      </c>
      <c r="L1591" s="31" t="s">
        <v>128</v>
      </c>
      <c r="M1591" s="31" t="s">
        <v>72</v>
      </c>
      <c r="N1591" s="31" t="s">
        <v>50</v>
      </c>
      <c r="O1591" s="31" t="s">
        <v>57</v>
      </c>
      <c r="P1591" s="31" t="s">
        <v>123</v>
      </c>
      <c r="Q1591" s="31" t="s">
        <v>50</v>
      </c>
      <c r="R1591" s="31" t="s">
        <v>58</v>
      </c>
      <c r="S1591" s="31" t="s">
        <v>58</v>
      </c>
      <c r="T1591" s="31" t="s">
        <v>60</v>
      </c>
      <c r="U1591" s="31" t="s">
        <v>60</v>
      </c>
      <c r="V1591" s="31" t="s">
        <v>66</v>
      </c>
      <c r="W1591" s="31" t="s">
        <v>50</v>
      </c>
      <c r="X1591" s="31" t="s">
        <v>50</v>
      </c>
      <c r="Y1591" s="31" t="s">
        <v>50</v>
      </c>
      <c r="Z1591" s="31" t="s">
        <v>62</v>
      </c>
      <c r="AA1591" s="31" t="s">
        <v>50</v>
      </c>
      <c r="AB1591" s="31" t="s">
        <v>50</v>
      </c>
      <c r="AC1591" s="31" t="s">
        <v>63</v>
      </c>
      <c r="AD1591" s="31" t="s">
        <v>72</v>
      </c>
      <c r="AE1591" s="2">
        <f t="shared" si="265"/>
        <v>18</v>
      </c>
      <c r="AF1591" s="31" t="s">
        <v>375</v>
      </c>
      <c r="AG1591" s="31" t="s">
        <v>129</v>
      </c>
      <c r="AH1591" s="31" t="s">
        <v>12648</v>
      </c>
      <c r="AI1591" s="31" t="s">
        <v>12649</v>
      </c>
      <c r="AJ1591" s="31">
        <f t="shared" si="266"/>
        <v>0</v>
      </c>
      <c r="AK1591" s="34">
        <f t="shared" si="267"/>
        <v>-99</v>
      </c>
      <c r="AL1591" s="30">
        <f t="shared" si="268"/>
        <v>-99</v>
      </c>
      <c r="AM1591" s="5">
        <f t="shared" si="272"/>
        <v>35.11</v>
      </c>
      <c r="AN1591" s="5">
        <f t="shared" si="273"/>
        <v>0</v>
      </c>
      <c r="AO1591" s="30">
        <f t="shared" si="274"/>
        <v>0</v>
      </c>
      <c r="AP1591" s="30">
        <f t="shared" si="269"/>
        <v>0</v>
      </c>
      <c r="AQ1591" t="str">
        <f t="shared" si="270"/>
        <v>Before 1978</v>
      </c>
      <c r="AR1591" s="2">
        <f t="shared" si="271"/>
        <v>1959</v>
      </c>
      <c r="AS1591" s="2">
        <f t="shared" si="275"/>
        <v>-99</v>
      </c>
      <c r="AT1591" s="31" t="s">
        <v>50</v>
      </c>
      <c r="AU1591" s="31" t="s">
        <v>50</v>
      </c>
      <c r="AV1591" s="31" t="s">
        <v>141</v>
      </c>
      <c r="AW1591" s="31" t="s">
        <v>86</v>
      </c>
      <c r="AX1591" s="31" t="s">
        <v>12813</v>
      </c>
      <c r="AY1591" s="31" t="s">
        <v>68</v>
      </c>
      <c r="AZ1591" s="31" t="s">
        <v>12648</v>
      </c>
      <c r="BA1591" s="31" t="s">
        <v>12649</v>
      </c>
      <c r="BB1591" s="31" t="s">
        <v>50</v>
      </c>
      <c r="BC1591" s="31" t="s">
        <v>50</v>
      </c>
      <c r="BD1591" s="31" t="s">
        <v>50</v>
      </c>
      <c r="BE1591" s="31" t="s">
        <v>50</v>
      </c>
      <c r="BF1591" s="31" t="s">
        <v>50</v>
      </c>
    </row>
    <row r="1592" spans="1:58" ht="45" x14ac:dyDescent="0.25">
      <c r="A1592" s="31" t="s">
        <v>1121</v>
      </c>
      <c r="B1592" s="31" t="s">
        <v>49</v>
      </c>
      <c r="C1592" s="32">
        <v>1</v>
      </c>
      <c r="D1592" s="31" t="s">
        <v>50</v>
      </c>
      <c r="E1592" s="31" t="s">
        <v>85</v>
      </c>
      <c r="F1592" s="31" t="s">
        <v>70</v>
      </c>
      <c r="G1592" s="31" t="s">
        <v>50</v>
      </c>
      <c r="H1592" s="31" t="s">
        <v>50</v>
      </c>
      <c r="I1592" s="31" t="s">
        <v>53</v>
      </c>
      <c r="J1592" s="31" t="s">
        <v>54</v>
      </c>
      <c r="K1592" s="31" t="s">
        <v>54</v>
      </c>
      <c r="L1592" s="31" t="s">
        <v>55</v>
      </c>
      <c r="M1592" s="31" t="s">
        <v>85</v>
      </c>
      <c r="N1592" s="31" t="s">
        <v>50</v>
      </c>
      <c r="O1592" s="31" t="s">
        <v>57</v>
      </c>
      <c r="P1592" s="31" t="s">
        <v>50</v>
      </c>
      <c r="Q1592" s="31" t="s">
        <v>1122</v>
      </c>
      <c r="R1592" s="31" t="s">
        <v>58</v>
      </c>
      <c r="S1592" s="31" t="s">
        <v>53</v>
      </c>
      <c r="T1592" s="31" t="s">
        <v>60</v>
      </c>
      <c r="U1592" s="31" t="s">
        <v>60</v>
      </c>
      <c r="V1592" s="31" t="s">
        <v>60</v>
      </c>
      <c r="W1592" s="31" t="s">
        <v>50</v>
      </c>
      <c r="X1592" s="31" t="s">
        <v>50</v>
      </c>
      <c r="Y1592" s="31" t="s">
        <v>50</v>
      </c>
      <c r="Z1592" s="31" t="s">
        <v>62</v>
      </c>
      <c r="AA1592" s="31" t="s">
        <v>50</v>
      </c>
      <c r="AB1592" s="31" t="s">
        <v>50</v>
      </c>
      <c r="AC1592" s="31" t="s">
        <v>87</v>
      </c>
      <c r="AD1592" s="31" t="s">
        <v>72</v>
      </c>
      <c r="AE1592" s="2">
        <f t="shared" si="265"/>
        <v>18</v>
      </c>
      <c r="AF1592" s="31" t="s">
        <v>375</v>
      </c>
      <c r="AG1592" s="31" t="s">
        <v>129</v>
      </c>
      <c r="AH1592" s="31" t="s">
        <v>144</v>
      </c>
      <c r="AI1592" s="31" t="s">
        <v>1123</v>
      </c>
      <c r="AJ1592" s="31">
        <f t="shared" si="266"/>
        <v>5</v>
      </c>
      <c r="AK1592" s="34">
        <f t="shared" si="267"/>
        <v>25</v>
      </c>
      <c r="AL1592" s="30">
        <f t="shared" si="268"/>
        <v>-99</v>
      </c>
      <c r="AM1592" s="5">
        <f t="shared" si="272"/>
        <v>2030.6</v>
      </c>
      <c r="AN1592" s="5">
        <f t="shared" si="273"/>
        <v>90</v>
      </c>
      <c r="AO1592" s="30">
        <f t="shared" si="274"/>
        <v>900</v>
      </c>
      <c r="AP1592" s="30">
        <f t="shared" si="269"/>
        <v>900</v>
      </c>
      <c r="AQ1592" t="str">
        <f t="shared" si="270"/>
        <v>1978 - 1992</v>
      </c>
      <c r="AR1592" s="2">
        <f t="shared" si="271"/>
        <v>1988</v>
      </c>
      <c r="AS1592" s="2">
        <f t="shared" si="275"/>
        <v>10</v>
      </c>
      <c r="AT1592" s="31" t="s">
        <v>50</v>
      </c>
      <c r="AU1592" s="31" t="s">
        <v>1124</v>
      </c>
      <c r="AV1592" s="31" t="s">
        <v>141</v>
      </c>
      <c r="AW1592" s="31" t="s">
        <v>86</v>
      </c>
      <c r="AX1592" s="31" t="s">
        <v>489</v>
      </c>
      <c r="AY1592" s="31" t="s">
        <v>68</v>
      </c>
      <c r="AZ1592" s="31" t="s">
        <v>144</v>
      </c>
      <c r="BA1592" s="31" t="s">
        <v>1123</v>
      </c>
      <c r="BB1592" s="31" t="s">
        <v>1125</v>
      </c>
      <c r="BC1592" s="31" t="s">
        <v>59</v>
      </c>
      <c r="BD1592" s="31" t="s">
        <v>50</v>
      </c>
      <c r="BE1592" s="31" t="s">
        <v>50</v>
      </c>
      <c r="BF1592" s="31" t="s">
        <v>50</v>
      </c>
    </row>
    <row r="1593" spans="1:58" ht="45" x14ac:dyDescent="0.25">
      <c r="A1593" s="31" t="s">
        <v>3407</v>
      </c>
      <c r="B1593" s="31" t="s">
        <v>49</v>
      </c>
      <c r="C1593" s="32">
        <v>7</v>
      </c>
      <c r="D1593" s="31" t="s">
        <v>50</v>
      </c>
      <c r="E1593" s="31" t="s">
        <v>102</v>
      </c>
      <c r="F1593" s="31" t="s">
        <v>570</v>
      </c>
      <c r="G1593" s="31" t="s">
        <v>50</v>
      </c>
      <c r="H1593" s="31" t="s">
        <v>50</v>
      </c>
      <c r="I1593" s="31" t="s">
        <v>51</v>
      </c>
      <c r="J1593" s="31" t="s">
        <v>54</v>
      </c>
      <c r="K1593" s="31" t="s">
        <v>54</v>
      </c>
      <c r="L1593" s="31" t="s">
        <v>128</v>
      </c>
      <c r="M1593" s="31" t="s">
        <v>72</v>
      </c>
      <c r="N1593" s="31" t="s">
        <v>50</v>
      </c>
      <c r="O1593" s="31" t="s">
        <v>57</v>
      </c>
      <c r="P1593" s="31" t="s">
        <v>50</v>
      </c>
      <c r="Q1593" s="31" t="s">
        <v>113</v>
      </c>
      <c r="R1593" s="31" t="s">
        <v>58</v>
      </c>
      <c r="S1593" s="31" t="s">
        <v>59</v>
      </c>
      <c r="T1593" s="31" t="s">
        <v>60</v>
      </c>
      <c r="U1593" s="31" t="s">
        <v>60</v>
      </c>
      <c r="V1593" s="31" t="s">
        <v>60</v>
      </c>
      <c r="W1593" s="31" t="s">
        <v>50</v>
      </c>
      <c r="X1593" s="31" t="s">
        <v>50</v>
      </c>
      <c r="Y1593" s="31" t="s">
        <v>50</v>
      </c>
      <c r="Z1593" s="31" t="s">
        <v>62</v>
      </c>
      <c r="AA1593" s="31" t="s">
        <v>50</v>
      </c>
      <c r="AB1593" s="31" t="s">
        <v>50</v>
      </c>
      <c r="AC1593" s="31" t="s">
        <v>87</v>
      </c>
      <c r="AD1593" s="31" t="s">
        <v>72</v>
      </c>
      <c r="AE1593" s="2">
        <f t="shared" si="265"/>
        <v>18</v>
      </c>
      <c r="AF1593" s="31" t="s">
        <v>375</v>
      </c>
      <c r="AG1593" s="31" t="s">
        <v>129</v>
      </c>
      <c r="AH1593" s="31" t="s">
        <v>77</v>
      </c>
      <c r="AI1593" s="31" t="s">
        <v>12650</v>
      </c>
      <c r="AJ1593" s="31">
        <f t="shared" si="266"/>
        <v>0</v>
      </c>
      <c r="AK1593" s="34">
        <f t="shared" si="267"/>
        <v>-99</v>
      </c>
      <c r="AL1593" s="30">
        <f t="shared" si="268"/>
        <v>-99</v>
      </c>
      <c r="AM1593" s="5">
        <f t="shared" si="272"/>
        <v>110.77</v>
      </c>
      <c r="AN1593" s="5">
        <f t="shared" si="273"/>
        <v>0</v>
      </c>
      <c r="AO1593" s="30">
        <f t="shared" si="274"/>
        <v>0</v>
      </c>
      <c r="AP1593" s="30">
        <f t="shared" si="269"/>
        <v>0</v>
      </c>
      <c r="AQ1593" t="str">
        <f t="shared" si="270"/>
        <v>Before 1978</v>
      </c>
      <c r="AR1593" s="2">
        <f t="shared" si="271"/>
        <v>1968</v>
      </c>
      <c r="AS1593" s="2">
        <f t="shared" si="275"/>
        <v>-99</v>
      </c>
      <c r="AT1593" s="31" t="s">
        <v>50</v>
      </c>
      <c r="AU1593" s="31" t="s">
        <v>50</v>
      </c>
      <c r="AV1593" s="31" t="s">
        <v>141</v>
      </c>
      <c r="AW1593" s="31" t="s">
        <v>86</v>
      </c>
      <c r="AX1593" s="31" t="s">
        <v>50</v>
      </c>
      <c r="AY1593" s="31" t="s">
        <v>50</v>
      </c>
      <c r="AZ1593" s="31" t="s">
        <v>50</v>
      </c>
      <c r="BA1593" s="31" t="s">
        <v>50</v>
      </c>
      <c r="BB1593" s="31" t="s">
        <v>50</v>
      </c>
      <c r="BC1593" s="31" t="s">
        <v>50</v>
      </c>
      <c r="BD1593" s="31" t="s">
        <v>50</v>
      </c>
      <c r="BE1593" s="31" t="s">
        <v>50</v>
      </c>
      <c r="BF1593" s="31" t="s">
        <v>366</v>
      </c>
    </row>
    <row r="1594" spans="1:58" ht="45" x14ac:dyDescent="0.25">
      <c r="A1594" s="31" t="s">
        <v>1142</v>
      </c>
      <c r="B1594" s="31" t="s">
        <v>49</v>
      </c>
      <c r="C1594" s="32">
        <v>5</v>
      </c>
      <c r="D1594" s="31" t="s">
        <v>50</v>
      </c>
      <c r="E1594" s="31" t="s">
        <v>71</v>
      </c>
      <c r="F1594" s="31" t="s">
        <v>96</v>
      </c>
      <c r="G1594" s="31" t="s">
        <v>194</v>
      </c>
      <c r="H1594" s="31" t="s">
        <v>92</v>
      </c>
      <c r="I1594" s="31" t="s">
        <v>97</v>
      </c>
      <c r="J1594" s="31" t="s">
        <v>54</v>
      </c>
      <c r="K1594" s="31" t="s">
        <v>54</v>
      </c>
      <c r="L1594" s="31" t="s">
        <v>55</v>
      </c>
      <c r="M1594" s="31" t="s">
        <v>51</v>
      </c>
      <c r="N1594" s="31" t="s">
        <v>50</v>
      </c>
      <c r="O1594" s="31" t="s">
        <v>57</v>
      </c>
      <c r="P1594" s="31" t="s">
        <v>1208</v>
      </c>
      <c r="Q1594" s="31" t="s">
        <v>50</v>
      </c>
      <c r="R1594" s="31" t="s">
        <v>58</v>
      </c>
      <c r="S1594" s="31" t="s">
        <v>59</v>
      </c>
      <c r="T1594" s="31" t="s">
        <v>60</v>
      </c>
      <c r="U1594" s="31" t="s">
        <v>60</v>
      </c>
      <c r="V1594" s="31" t="s">
        <v>60</v>
      </c>
      <c r="W1594" s="31" t="s">
        <v>50</v>
      </c>
      <c r="X1594" s="31" t="s">
        <v>50</v>
      </c>
      <c r="Y1594" s="31" t="s">
        <v>50</v>
      </c>
      <c r="Z1594" s="31" t="s">
        <v>62</v>
      </c>
      <c r="AA1594" s="31" t="s">
        <v>50</v>
      </c>
      <c r="AB1594" s="31" t="s">
        <v>50</v>
      </c>
      <c r="AC1594" s="31" t="s">
        <v>87</v>
      </c>
      <c r="AD1594" s="31" t="s">
        <v>72</v>
      </c>
      <c r="AE1594" s="2">
        <f t="shared" si="265"/>
        <v>18</v>
      </c>
      <c r="AF1594" s="31" t="s">
        <v>375</v>
      </c>
      <c r="AG1594" s="31" t="s">
        <v>129</v>
      </c>
      <c r="AH1594" s="31" t="s">
        <v>251</v>
      </c>
      <c r="AI1594" s="31" t="s">
        <v>12651</v>
      </c>
      <c r="AJ1594" s="31">
        <f t="shared" si="266"/>
        <v>0</v>
      </c>
      <c r="AK1594" s="34">
        <f t="shared" si="267"/>
        <v>-99</v>
      </c>
      <c r="AL1594" s="30">
        <f t="shared" si="268"/>
        <v>-99</v>
      </c>
      <c r="AM1594" s="5">
        <f t="shared" si="272"/>
        <v>199.16</v>
      </c>
      <c r="AN1594" s="5">
        <f t="shared" si="273"/>
        <v>0</v>
      </c>
      <c r="AO1594" s="30">
        <f t="shared" si="274"/>
        <v>0</v>
      </c>
      <c r="AP1594" s="30">
        <f t="shared" si="269"/>
        <v>0</v>
      </c>
      <c r="AQ1594" t="str">
        <f t="shared" si="270"/>
        <v>Before 1978</v>
      </c>
      <c r="AR1594" s="2">
        <f t="shared" si="271"/>
        <v>1965</v>
      </c>
      <c r="AS1594" s="2">
        <f t="shared" si="275"/>
        <v>-99</v>
      </c>
      <c r="AT1594" s="31" t="s">
        <v>50</v>
      </c>
      <c r="AU1594" s="31" t="s">
        <v>50</v>
      </c>
      <c r="AV1594" s="31" t="s">
        <v>141</v>
      </c>
      <c r="AW1594" s="31" t="s">
        <v>86</v>
      </c>
      <c r="AX1594" s="31" t="s">
        <v>50</v>
      </c>
      <c r="AY1594" s="31" t="s">
        <v>50</v>
      </c>
      <c r="AZ1594" s="31" t="s">
        <v>251</v>
      </c>
      <c r="BA1594" s="31" t="s">
        <v>12814</v>
      </c>
      <c r="BB1594" s="31" t="s">
        <v>50</v>
      </c>
      <c r="BC1594" s="31" t="s">
        <v>50</v>
      </c>
      <c r="BD1594" s="31" t="s">
        <v>50</v>
      </c>
      <c r="BE1594" s="31" t="s">
        <v>50</v>
      </c>
      <c r="BF1594" s="31" t="s">
        <v>50</v>
      </c>
    </row>
    <row r="1595" spans="1:58" ht="45" x14ac:dyDescent="0.25">
      <c r="A1595" s="31" t="s">
        <v>3632</v>
      </c>
      <c r="B1595" s="31" t="s">
        <v>49</v>
      </c>
      <c r="C1595" s="32">
        <v>2</v>
      </c>
      <c r="D1595" s="31" t="s">
        <v>304</v>
      </c>
      <c r="E1595" s="31" t="s">
        <v>70</v>
      </c>
      <c r="F1595" s="31" t="s">
        <v>71</v>
      </c>
      <c r="G1595" s="31" t="s">
        <v>96</v>
      </c>
      <c r="H1595" s="31" t="s">
        <v>194</v>
      </c>
      <c r="I1595" s="31" t="s">
        <v>304</v>
      </c>
      <c r="J1595" s="31" t="s">
        <v>54</v>
      </c>
      <c r="K1595" s="31" t="s">
        <v>54</v>
      </c>
      <c r="L1595" s="31" t="s">
        <v>55</v>
      </c>
      <c r="M1595" s="31" t="s">
        <v>85</v>
      </c>
      <c r="N1595" s="31" t="s">
        <v>60</v>
      </c>
      <c r="O1595" s="31" t="s">
        <v>60</v>
      </c>
      <c r="P1595" s="31" t="s">
        <v>98</v>
      </c>
      <c r="Q1595" s="31" t="s">
        <v>98</v>
      </c>
      <c r="R1595" s="31" t="s">
        <v>86</v>
      </c>
      <c r="S1595" s="31" t="s">
        <v>59</v>
      </c>
      <c r="T1595" s="31" t="s">
        <v>60</v>
      </c>
      <c r="U1595" s="31" t="s">
        <v>50</v>
      </c>
      <c r="V1595" s="31" t="s">
        <v>50</v>
      </c>
      <c r="W1595" s="31" t="s">
        <v>50</v>
      </c>
      <c r="X1595" s="31" t="s">
        <v>50</v>
      </c>
      <c r="Y1595" s="31" t="s">
        <v>50</v>
      </c>
      <c r="Z1595" s="31" t="s">
        <v>62</v>
      </c>
      <c r="AA1595" s="31" t="s">
        <v>50</v>
      </c>
      <c r="AB1595" s="31" t="s">
        <v>50</v>
      </c>
      <c r="AC1595" s="31" t="s">
        <v>63</v>
      </c>
      <c r="AD1595" s="31" t="s">
        <v>72</v>
      </c>
      <c r="AE1595" s="2">
        <f t="shared" si="265"/>
        <v>18</v>
      </c>
      <c r="AF1595" s="31" t="s">
        <v>375</v>
      </c>
      <c r="AG1595" s="31" t="s">
        <v>129</v>
      </c>
      <c r="AH1595" s="31" t="s">
        <v>144</v>
      </c>
      <c r="AI1595" s="31" t="s">
        <v>12652</v>
      </c>
      <c r="AJ1595" s="31">
        <f t="shared" si="266"/>
        <v>0</v>
      </c>
      <c r="AK1595" s="34">
        <f t="shared" si="267"/>
        <v>-99</v>
      </c>
      <c r="AL1595" s="30">
        <f t="shared" si="268"/>
        <v>-99</v>
      </c>
      <c r="AM1595" s="5">
        <f t="shared" si="272"/>
        <v>10.41</v>
      </c>
      <c r="AN1595" s="5">
        <f t="shared" si="273"/>
        <v>0</v>
      </c>
      <c r="AO1595" s="30">
        <f t="shared" si="274"/>
        <v>0</v>
      </c>
      <c r="AP1595" s="30">
        <f t="shared" si="269"/>
        <v>0</v>
      </c>
      <c r="AQ1595" t="str">
        <f t="shared" si="270"/>
        <v>1978 - 1992</v>
      </c>
      <c r="AR1595" s="2">
        <f t="shared" si="271"/>
        <v>1989</v>
      </c>
      <c r="AS1595" s="2">
        <f t="shared" si="275"/>
        <v>-99</v>
      </c>
      <c r="AT1595" s="31" t="s">
        <v>50</v>
      </c>
      <c r="AU1595" s="31" t="s">
        <v>50</v>
      </c>
      <c r="AV1595" s="31" t="s">
        <v>66</v>
      </c>
      <c r="AW1595" s="31" t="s">
        <v>57</v>
      </c>
      <c r="AX1595" s="31" t="s">
        <v>463</v>
      </c>
      <c r="AY1595" s="31" t="s">
        <v>68</v>
      </c>
      <c r="AZ1595" s="31" t="s">
        <v>144</v>
      </c>
      <c r="BA1595" s="31" t="s">
        <v>12652</v>
      </c>
      <c r="BB1595" s="31" t="s">
        <v>50</v>
      </c>
      <c r="BC1595" s="31" t="s">
        <v>50</v>
      </c>
      <c r="BD1595" s="31" t="s">
        <v>50</v>
      </c>
      <c r="BE1595" s="31" t="s">
        <v>50</v>
      </c>
      <c r="BF1595" s="31" t="s">
        <v>50</v>
      </c>
    </row>
    <row r="1596" spans="1:58" ht="45" x14ac:dyDescent="0.25">
      <c r="A1596" s="31" t="s">
        <v>3756</v>
      </c>
      <c r="B1596" s="31" t="s">
        <v>198</v>
      </c>
      <c r="C1596" s="32">
        <v>3</v>
      </c>
      <c r="D1596" s="31" t="s">
        <v>50</v>
      </c>
      <c r="E1596" s="31" t="s">
        <v>194</v>
      </c>
      <c r="F1596" s="31" t="s">
        <v>92</v>
      </c>
      <c r="G1596" s="31" t="s">
        <v>50</v>
      </c>
      <c r="H1596" s="31" t="s">
        <v>50</v>
      </c>
      <c r="I1596" s="31" t="s">
        <v>53</v>
      </c>
      <c r="J1596" s="31" t="s">
        <v>54</v>
      </c>
      <c r="K1596" s="31" t="s">
        <v>54</v>
      </c>
      <c r="L1596" s="31" t="s">
        <v>55</v>
      </c>
      <c r="M1596" s="31" t="s">
        <v>72</v>
      </c>
      <c r="N1596" s="31" t="s">
        <v>50</v>
      </c>
      <c r="O1596" s="31" t="s">
        <v>57</v>
      </c>
      <c r="P1596" s="31" t="s">
        <v>50</v>
      </c>
      <c r="Q1596" s="31" t="s">
        <v>50</v>
      </c>
      <c r="R1596" s="31" t="s">
        <v>86</v>
      </c>
      <c r="S1596" s="31" t="s">
        <v>59</v>
      </c>
      <c r="T1596" s="31" t="s">
        <v>60</v>
      </c>
      <c r="U1596" s="31" t="s">
        <v>60</v>
      </c>
      <c r="V1596" s="31" t="s">
        <v>60</v>
      </c>
      <c r="W1596" s="31" t="s">
        <v>50</v>
      </c>
      <c r="X1596" s="31" t="s">
        <v>50</v>
      </c>
      <c r="Y1596" s="31" t="s">
        <v>50</v>
      </c>
      <c r="Z1596" s="31" t="s">
        <v>62</v>
      </c>
      <c r="AA1596" s="31" t="s">
        <v>50</v>
      </c>
      <c r="AB1596" s="31" t="s">
        <v>50</v>
      </c>
      <c r="AC1596" s="31" t="s">
        <v>87</v>
      </c>
      <c r="AD1596" s="31" t="s">
        <v>72</v>
      </c>
      <c r="AE1596" s="2">
        <f t="shared" si="265"/>
        <v>18</v>
      </c>
      <c r="AF1596" s="31" t="s">
        <v>489</v>
      </c>
      <c r="AG1596" s="31" t="s">
        <v>76</v>
      </c>
      <c r="AH1596" s="31" t="s">
        <v>77</v>
      </c>
      <c r="AI1596" s="31" t="s">
        <v>12650</v>
      </c>
      <c r="AJ1596" s="31">
        <f t="shared" si="266"/>
        <v>0</v>
      </c>
      <c r="AK1596" s="34">
        <f t="shared" si="267"/>
        <v>-99</v>
      </c>
      <c r="AL1596" s="30">
        <f t="shared" si="268"/>
        <v>-99</v>
      </c>
      <c r="AM1596" s="5">
        <f t="shared" si="272"/>
        <v>59.59</v>
      </c>
      <c r="AN1596" s="5">
        <f t="shared" si="273"/>
        <v>0</v>
      </c>
      <c r="AO1596" s="30">
        <f t="shared" si="274"/>
        <v>0</v>
      </c>
      <c r="AP1596" s="30">
        <f t="shared" si="269"/>
        <v>0</v>
      </c>
      <c r="AQ1596">
        <f t="shared" si="270"/>
        <v>0</v>
      </c>
      <c r="AR1596" s="2">
        <f t="shared" si="271"/>
        <v>0</v>
      </c>
      <c r="AS1596" s="2">
        <f t="shared" si="275"/>
        <v>-99</v>
      </c>
      <c r="AT1596" s="31" t="s">
        <v>50</v>
      </c>
      <c r="AU1596" s="31" t="s">
        <v>50</v>
      </c>
      <c r="AV1596" s="31" t="s">
        <v>141</v>
      </c>
      <c r="AW1596" s="31" t="s">
        <v>86</v>
      </c>
      <c r="AX1596" s="31" t="s">
        <v>50</v>
      </c>
      <c r="AY1596" s="31" t="s">
        <v>50</v>
      </c>
      <c r="AZ1596" s="31" t="s">
        <v>77</v>
      </c>
      <c r="BA1596" s="31" t="s">
        <v>12650</v>
      </c>
      <c r="BB1596" s="31" t="s">
        <v>50</v>
      </c>
      <c r="BC1596" s="31" t="s">
        <v>50</v>
      </c>
      <c r="BD1596" s="31" t="s">
        <v>50</v>
      </c>
      <c r="BE1596" s="31" t="s">
        <v>50</v>
      </c>
      <c r="BF1596" s="31" t="s">
        <v>50</v>
      </c>
    </row>
    <row r="1597" spans="1:58" ht="45" x14ac:dyDescent="0.25">
      <c r="A1597" s="31" t="s">
        <v>3756</v>
      </c>
      <c r="B1597" s="31" t="s">
        <v>198</v>
      </c>
      <c r="C1597" s="32">
        <v>5</v>
      </c>
      <c r="D1597" s="31" t="s">
        <v>50</v>
      </c>
      <c r="E1597" s="31" t="s">
        <v>194</v>
      </c>
      <c r="F1597" s="31" t="s">
        <v>92</v>
      </c>
      <c r="G1597" s="31" t="s">
        <v>50</v>
      </c>
      <c r="H1597" s="31" t="s">
        <v>50</v>
      </c>
      <c r="I1597" s="31" t="s">
        <v>53</v>
      </c>
      <c r="J1597" s="31" t="s">
        <v>54</v>
      </c>
      <c r="K1597" s="31" t="s">
        <v>54</v>
      </c>
      <c r="L1597" s="31" t="s">
        <v>55</v>
      </c>
      <c r="M1597" s="31" t="s">
        <v>72</v>
      </c>
      <c r="N1597" s="31" t="s">
        <v>50</v>
      </c>
      <c r="O1597" s="31" t="s">
        <v>57</v>
      </c>
      <c r="P1597" s="31" t="s">
        <v>50</v>
      </c>
      <c r="Q1597" s="31" t="s">
        <v>50</v>
      </c>
      <c r="R1597" s="31" t="s">
        <v>86</v>
      </c>
      <c r="S1597" s="31" t="s">
        <v>59</v>
      </c>
      <c r="T1597" s="31" t="s">
        <v>60</v>
      </c>
      <c r="U1597" s="31" t="s">
        <v>60</v>
      </c>
      <c r="V1597" s="31" t="s">
        <v>66</v>
      </c>
      <c r="W1597" s="31" t="s">
        <v>50</v>
      </c>
      <c r="X1597" s="31" t="s">
        <v>161</v>
      </c>
      <c r="Y1597" s="31" t="s">
        <v>50</v>
      </c>
      <c r="Z1597" s="31" t="s">
        <v>62</v>
      </c>
      <c r="AA1597" s="31" t="s">
        <v>50</v>
      </c>
      <c r="AB1597" s="31" t="s">
        <v>50</v>
      </c>
      <c r="AC1597" s="31" t="s">
        <v>63</v>
      </c>
      <c r="AD1597" s="31" t="s">
        <v>72</v>
      </c>
      <c r="AE1597" s="2">
        <f t="shared" si="265"/>
        <v>18</v>
      </c>
      <c r="AF1597" s="31" t="s">
        <v>489</v>
      </c>
      <c r="AG1597" s="31" t="s">
        <v>76</v>
      </c>
      <c r="AH1597" s="31" t="s">
        <v>144</v>
      </c>
      <c r="AI1597" s="31" t="s">
        <v>12653</v>
      </c>
      <c r="AJ1597" s="31">
        <f t="shared" si="266"/>
        <v>0</v>
      </c>
      <c r="AK1597" s="34">
        <f t="shared" si="267"/>
        <v>-99</v>
      </c>
      <c r="AL1597" s="30">
        <f t="shared" si="268"/>
        <v>-99</v>
      </c>
      <c r="AM1597" s="5">
        <f t="shared" si="272"/>
        <v>59.59</v>
      </c>
      <c r="AN1597" s="5">
        <f t="shared" si="273"/>
        <v>0</v>
      </c>
      <c r="AO1597" s="30">
        <f t="shared" si="274"/>
        <v>0</v>
      </c>
      <c r="AP1597" s="30">
        <f t="shared" si="269"/>
        <v>0</v>
      </c>
      <c r="AQ1597">
        <f t="shared" si="270"/>
        <v>0</v>
      </c>
      <c r="AR1597" s="2">
        <f t="shared" si="271"/>
        <v>0</v>
      </c>
      <c r="AS1597" s="2">
        <f t="shared" si="275"/>
        <v>-99</v>
      </c>
      <c r="AT1597" s="31" t="s">
        <v>50</v>
      </c>
      <c r="AU1597" s="31" t="s">
        <v>50</v>
      </c>
      <c r="AV1597" s="31" t="s">
        <v>141</v>
      </c>
      <c r="AW1597" s="31" t="s">
        <v>86</v>
      </c>
      <c r="AX1597" s="31" t="s">
        <v>50</v>
      </c>
      <c r="AY1597" s="31" t="s">
        <v>50</v>
      </c>
      <c r="AZ1597" s="31" t="s">
        <v>144</v>
      </c>
      <c r="BA1597" s="31" t="s">
        <v>12653</v>
      </c>
      <c r="BB1597" s="31" t="s">
        <v>50</v>
      </c>
      <c r="BC1597" s="31" t="s">
        <v>50</v>
      </c>
      <c r="BD1597" s="31" t="s">
        <v>50</v>
      </c>
      <c r="BE1597" s="31" t="s">
        <v>50</v>
      </c>
      <c r="BF1597" s="31" t="s">
        <v>50</v>
      </c>
    </row>
    <row r="1598" spans="1:58" ht="45" x14ac:dyDescent="0.25">
      <c r="A1598" s="31" t="s">
        <v>3896</v>
      </c>
      <c r="B1598" s="31" t="s">
        <v>49</v>
      </c>
      <c r="C1598" s="32">
        <v>5</v>
      </c>
      <c r="D1598" s="31" t="s">
        <v>50</v>
      </c>
      <c r="E1598" s="31" t="s">
        <v>84</v>
      </c>
      <c r="F1598" s="31" t="s">
        <v>85</v>
      </c>
      <c r="G1598" s="31" t="s">
        <v>50</v>
      </c>
      <c r="H1598" s="31" t="s">
        <v>50</v>
      </c>
      <c r="I1598" s="31" t="s">
        <v>53</v>
      </c>
      <c r="J1598" s="31" t="s">
        <v>54</v>
      </c>
      <c r="K1598" s="31" t="s">
        <v>54</v>
      </c>
      <c r="L1598" s="31" t="s">
        <v>128</v>
      </c>
      <c r="M1598" s="31" t="s">
        <v>72</v>
      </c>
      <c r="N1598" s="31" t="s">
        <v>60</v>
      </c>
      <c r="O1598" s="31" t="s">
        <v>60</v>
      </c>
      <c r="P1598" s="31" t="s">
        <v>50</v>
      </c>
      <c r="Q1598" s="31" t="s">
        <v>107</v>
      </c>
      <c r="R1598" s="31" t="s">
        <v>58</v>
      </c>
      <c r="S1598" s="31" t="s">
        <v>59</v>
      </c>
      <c r="T1598" s="31" t="s">
        <v>60</v>
      </c>
      <c r="U1598" s="31" t="s">
        <v>60</v>
      </c>
      <c r="V1598" s="31" t="s">
        <v>50</v>
      </c>
      <c r="W1598" s="31" t="s">
        <v>50</v>
      </c>
      <c r="X1598" s="31" t="s">
        <v>50</v>
      </c>
      <c r="Y1598" s="31" t="s">
        <v>61</v>
      </c>
      <c r="Z1598" s="31" t="s">
        <v>62</v>
      </c>
      <c r="AA1598" s="31" t="s">
        <v>50</v>
      </c>
      <c r="AB1598" s="31" t="s">
        <v>50</v>
      </c>
      <c r="AC1598" s="31" t="s">
        <v>50</v>
      </c>
      <c r="AD1598" s="31" t="s">
        <v>72</v>
      </c>
      <c r="AE1598" s="2">
        <f t="shared" si="265"/>
        <v>18</v>
      </c>
      <c r="AF1598" s="31" t="s">
        <v>375</v>
      </c>
      <c r="AG1598" s="31" t="s">
        <v>129</v>
      </c>
      <c r="AH1598" s="31" t="s">
        <v>12402</v>
      </c>
      <c r="AI1598" s="31" t="s">
        <v>12654</v>
      </c>
      <c r="AJ1598" s="31">
        <f t="shared" si="266"/>
        <v>0</v>
      </c>
      <c r="AK1598" s="34">
        <f t="shared" si="267"/>
        <v>-99</v>
      </c>
      <c r="AL1598" s="30">
        <f t="shared" si="268"/>
        <v>-99</v>
      </c>
      <c r="AM1598" s="5">
        <f t="shared" si="272"/>
        <v>110.77</v>
      </c>
      <c r="AN1598" s="5">
        <f t="shared" si="273"/>
        <v>0</v>
      </c>
      <c r="AO1598" s="30">
        <f t="shared" si="274"/>
        <v>0</v>
      </c>
      <c r="AP1598" s="30">
        <f t="shared" si="269"/>
        <v>0</v>
      </c>
      <c r="AQ1598" t="str">
        <f t="shared" si="270"/>
        <v>2010 - 2013</v>
      </c>
      <c r="AR1598" s="2">
        <f t="shared" si="271"/>
        <v>2010</v>
      </c>
      <c r="AS1598" s="2">
        <f t="shared" si="275"/>
        <v>-99</v>
      </c>
      <c r="AT1598" s="31" t="s">
        <v>50</v>
      </c>
      <c r="AU1598" s="31" t="s">
        <v>50</v>
      </c>
      <c r="AV1598" s="31" t="s">
        <v>141</v>
      </c>
      <c r="AW1598" s="31" t="s">
        <v>86</v>
      </c>
      <c r="AX1598" s="31" t="s">
        <v>50</v>
      </c>
      <c r="AY1598" s="31" t="s">
        <v>50</v>
      </c>
      <c r="AZ1598" s="31" t="s">
        <v>12402</v>
      </c>
      <c r="BA1598" s="31" t="s">
        <v>12654</v>
      </c>
      <c r="BB1598" s="31" t="s">
        <v>50</v>
      </c>
      <c r="BC1598" s="31" t="s">
        <v>50</v>
      </c>
      <c r="BD1598" s="31" t="s">
        <v>50</v>
      </c>
      <c r="BE1598" s="31" t="s">
        <v>50</v>
      </c>
      <c r="BF1598" s="31" t="s">
        <v>50</v>
      </c>
    </row>
    <row r="1599" spans="1:58" ht="45" x14ac:dyDescent="0.25">
      <c r="A1599" s="31" t="s">
        <v>4048</v>
      </c>
      <c r="B1599" s="31" t="s">
        <v>49</v>
      </c>
      <c r="C1599" s="32">
        <v>6</v>
      </c>
      <c r="D1599" s="31" t="s">
        <v>50</v>
      </c>
      <c r="E1599" s="31" t="s">
        <v>84</v>
      </c>
      <c r="F1599" s="31" t="s">
        <v>85</v>
      </c>
      <c r="G1599" s="31" t="s">
        <v>50</v>
      </c>
      <c r="H1599" s="31" t="s">
        <v>50</v>
      </c>
      <c r="I1599" s="31" t="s">
        <v>53</v>
      </c>
      <c r="J1599" s="31" t="s">
        <v>54</v>
      </c>
      <c r="K1599" s="31" t="s">
        <v>54</v>
      </c>
      <c r="L1599" s="31" t="s">
        <v>55</v>
      </c>
      <c r="M1599" s="31" t="s">
        <v>72</v>
      </c>
      <c r="N1599" s="31" t="s">
        <v>50</v>
      </c>
      <c r="O1599" s="31" t="s">
        <v>57</v>
      </c>
      <c r="P1599" s="31" t="s">
        <v>50</v>
      </c>
      <c r="Q1599" s="31" t="s">
        <v>50</v>
      </c>
      <c r="R1599" s="31" t="s">
        <v>58</v>
      </c>
      <c r="S1599" s="31" t="s">
        <v>59</v>
      </c>
      <c r="T1599" s="31" t="s">
        <v>60</v>
      </c>
      <c r="U1599" s="31" t="s">
        <v>60</v>
      </c>
      <c r="V1599" s="31" t="s">
        <v>60</v>
      </c>
      <c r="W1599" s="31" t="s">
        <v>50</v>
      </c>
      <c r="X1599" s="31" t="s">
        <v>50</v>
      </c>
      <c r="Y1599" s="31" t="s">
        <v>50</v>
      </c>
      <c r="Z1599" s="31" t="s">
        <v>62</v>
      </c>
      <c r="AA1599" s="31" t="s">
        <v>50</v>
      </c>
      <c r="AB1599" s="31" t="s">
        <v>50</v>
      </c>
      <c r="AC1599" s="31" t="s">
        <v>87</v>
      </c>
      <c r="AD1599" s="31" t="s">
        <v>72</v>
      </c>
      <c r="AE1599" s="2">
        <f t="shared" si="265"/>
        <v>18</v>
      </c>
      <c r="AF1599" s="31" t="s">
        <v>489</v>
      </c>
      <c r="AG1599" s="31" t="s">
        <v>76</v>
      </c>
      <c r="AH1599" s="31" t="s">
        <v>152</v>
      </c>
      <c r="AI1599" s="31" t="s">
        <v>12655</v>
      </c>
      <c r="AJ1599" s="31">
        <f t="shared" si="266"/>
        <v>0</v>
      </c>
      <c r="AK1599" s="34">
        <f t="shared" si="267"/>
        <v>-99</v>
      </c>
      <c r="AL1599" s="30">
        <f t="shared" si="268"/>
        <v>-99</v>
      </c>
      <c r="AM1599" s="5">
        <f t="shared" si="272"/>
        <v>158.74</v>
      </c>
      <c r="AN1599" s="5">
        <f t="shared" si="273"/>
        <v>0</v>
      </c>
      <c r="AO1599" s="30">
        <f t="shared" si="274"/>
        <v>0</v>
      </c>
      <c r="AP1599" s="30">
        <f t="shared" si="269"/>
        <v>0</v>
      </c>
      <c r="AQ1599" t="str">
        <f t="shared" si="270"/>
        <v>Before 1978</v>
      </c>
      <c r="AR1599" s="2">
        <f t="shared" si="271"/>
        <v>1967</v>
      </c>
      <c r="AS1599" s="2">
        <f t="shared" si="275"/>
        <v>-99</v>
      </c>
      <c r="AT1599" s="31" t="s">
        <v>50</v>
      </c>
      <c r="AU1599" s="31" t="s">
        <v>50</v>
      </c>
      <c r="AV1599" s="31" t="s">
        <v>141</v>
      </c>
      <c r="AW1599" s="31" t="s">
        <v>86</v>
      </c>
      <c r="AX1599" s="31" t="s">
        <v>50</v>
      </c>
      <c r="AY1599" s="31" t="s">
        <v>50</v>
      </c>
      <c r="AZ1599" s="31" t="s">
        <v>152</v>
      </c>
      <c r="BA1599" s="31" t="s">
        <v>12655</v>
      </c>
      <c r="BB1599" s="31" t="s">
        <v>50</v>
      </c>
      <c r="BC1599" s="31" t="s">
        <v>50</v>
      </c>
      <c r="BD1599" s="31" t="s">
        <v>50</v>
      </c>
      <c r="BE1599" s="31" t="s">
        <v>50</v>
      </c>
      <c r="BF1599" s="31" t="s">
        <v>366</v>
      </c>
    </row>
    <row r="1600" spans="1:58" ht="45" x14ac:dyDescent="0.25">
      <c r="A1600" s="31" t="s">
        <v>650</v>
      </c>
      <c r="B1600" s="31" t="s">
        <v>49</v>
      </c>
      <c r="C1600" s="32">
        <v>6</v>
      </c>
      <c r="D1600" s="31" t="s">
        <v>50</v>
      </c>
      <c r="E1600" s="31" t="s">
        <v>70</v>
      </c>
      <c r="F1600" s="31" t="s">
        <v>71</v>
      </c>
      <c r="G1600" s="31" t="s">
        <v>50</v>
      </c>
      <c r="H1600" s="31" t="s">
        <v>50</v>
      </c>
      <c r="I1600" s="31" t="s">
        <v>53</v>
      </c>
      <c r="J1600" s="31" t="s">
        <v>54</v>
      </c>
      <c r="K1600" s="31" t="s">
        <v>54</v>
      </c>
      <c r="L1600" s="31" t="s">
        <v>55</v>
      </c>
      <c r="M1600" s="31" t="s">
        <v>52</v>
      </c>
      <c r="N1600" s="31" t="s">
        <v>50</v>
      </c>
      <c r="O1600" s="31" t="s">
        <v>57</v>
      </c>
      <c r="P1600" s="31" t="s">
        <v>50</v>
      </c>
      <c r="Q1600" s="31" t="s">
        <v>50</v>
      </c>
      <c r="R1600" s="31" t="s">
        <v>86</v>
      </c>
      <c r="S1600" s="31" t="s">
        <v>59</v>
      </c>
      <c r="T1600" s="31" t="s">
        <v>60</v>
      </c>
      <c r="U1600" s="31" t="s">
        <v>60</v>
      </c>
      <c r="V1600" s="31" t="s">
        <v>60</v>
      </c>
      <c r="W1600" s="31" t="s">
        <v>50</v>
      </c>
      <c r="X1600" s="31" t="s">
        <v>50</v>
      </c>
      <c r="Y1600" s="31" t="s">
        <v>50</v>
      </c>
      <c r="Z1600" s="31" t="s">
        <v>62</v>
      </c>
      <c r="AA1600" s="31" t="s">
        <v>50</v>
      </c>
      <c r="AB1600" s="31" t="s">
        <v>50</v>
      </c>
      <c r="AC1600" s="31" t="s">
        <v>87</v>
      </c>
      <c r="AD1600" s="31" t="s">
        <v>72</v>
      </c>
      <c r="AE1600" s="2">
        <f t="shared" si="265"/>
        <v>18</v>
      </c>
      <c r="AF1600" s="31" t="s">
        <v>375</v>
      </c>
      <c r="AG1600" s="31" t="s">
        <v>129</v>
      </c>
      <c r="AH1600" s="31" t="s">
        <v>152</v>
      </c>
      <c r="AI1600" s="31" t="s">
        <v>1225</v>
      </c>
      <c r="AJ1600" s="31">
        <f t="shared" si="266"/>
        <v>3</v>
      </c>
      <c r="AK1600" s="34">
        <f t="shared" si="267"/>
        <v>-99</v>
      </c>
      <c r="AL1600" s="30">
        <f t="shared" si="268"/>
        <v>-99</v>
      </c>
      <c r="AM1600" s="5">
        <f t="shared" si="272"/>
        <v>18.600000000000001</v>
      </c>
      <c r="AN1600" s="5">
        <f t="shared" si="273"/>
        <v>54</v>
      </c>
      <c r="AO1600" s="30">
        <f t="shared" si="274"/>
        <v>540</v>
      </c>
      <c r="AP1600" s="30">
        <f t="shared" si="269"/>
        <v>540</v>
      </c>
      <c r="AQ1600" t="str">
        <f t="shared" si="270"/>
        <v>1978 - 1992</v>
      </c>
      <c r="AR1600" s="2">
        <f t="shared" si="271"/>
        <v>1989</v>
      </c>
      <c r="AS1600" s="2">
        <f t="shared" si="275"/>
        <v>10</v>
      </c>
      <c r="AT1600" s="31" t="s">
        <v>50</v>
      </c>
      <c r="AU1600" s="31" t="s">
        <v>92</v>
      </c>
      <c r="AV1600" s="31" t="s">
        <v>141</v>
      </c>
      <c r="AW1600" s="31" t="s">
        <v>86</v>
      </c>
      <c r="AX1600" s="31" t="s">
        <v>842</v>
      </c>
      <c r="AY1600" s="31" t="s">
        <v>68</v>
      </c>
      <c r="AZ1600" s="31" t="s">
        <v>152</v>
      </c>
      <c r="BA1600" s="31" t="s">
        <v>1225</v>
      </c>
      <c r="BB1600" s="31" t="s">
        <v>50</v>
      </c>
      <c r="BC1600" s="31" t="s">
        <v>50</v>
      </c>
      <c r="BD1600" s="31" t="s">
        <v>50</v>
      </c>
      <c r="BE1600" s="31" t="s">
        <v>50</v>
      </c>
      <c r="BF1600" s="31" t="s">
        <v>50</v>
      </c>
    </row>
    <row r="1601" spans="1:58" ht="45" x14ac:dyDescent="0.25">
      <c r="A1601" s="31" t="s">
        <v>1255</v>
      </c>
      <c r="B1601" s="31" t="s">
        <v>49</v>
      </c>
      <c r="C1601" s="32">
        <v>9</v>
      </c>
      <c r="D1601" s="31" t="s">
        <v>50</v>
      </c>
      <c r="E1601" s="31" t="s">
        <v>70</v>
      </c>
      <c r="F1601" s="31" t="s">
        <v>71</v>
      </c>
      <c r="G1601" s="31" t="s">
        <v>50</v>
      </c>
      <c r="H1601" s="31" t="s">
        <v>50</v>
      </c>
      <c r="I1601" s="31" t="s">
        <v>53</v>
      </c>
      <c r="J1601" s="31" t="s">
        <v>54</v>
      </c>
      <c r="K1601" s="31" t="s">
        <v>54</v>
      </c>
      <c r="L1601" s="31" t="s">
        <v>128</v>
      </c>
      <c r="M1601" s="31" t="s">
        <v>72</v>
      </c>
      <c r="N1601" s="31" t="s">
        <v>50</v>
      </c>
      <c r="O1601" s="31" t="s">
        <v>57</v>
      </c>
      <c r="P1601" s="31" t="s">
        <v>588</v>
      </c>
      <c r="Q1601" s="31" t="s">
        <v>50</v>
      </c>
      <c r="R1601" s="31" t="s">
        <v>58</v>
      </c>
      <c r="S1601" s="31" t="s">
        <v>59</v>
      </c>
      <c r="T1601" s="31" t="s">
        <v>60</v>
      </c>
      <c r="U1601" s="31" t="s">
        <v>60</v>
      </c>
      <c r="V1601" s="31" t="s">
        <v>60</v>
      </c>
      <c r="W1601" s="31" t="s">
        <v>50</v>
      </c>
      <c r="X1601" s="31" t="s">
        <v>50</v>
      </c>
      <c r="Y1601" s="31" t="s">
        <v>50</v>
      </c>
      <c r="Z1601" s="31" t="s">
        <v>62</v>
      </c>
      <c r="AA1601" s="31" t="s">
        <v>50</v>
      </c>
      <c r="AB1601" s="31" t="s">
        <v>50</v>
      </c>
      <c r="AC1601" s="31" t="s">
        <v>87</v>
      </c>
      <c r="AD1601" s="31" t="s">
        <v>72</v>
      </c>
      <c r="AE1601" s="2">
        <f t="shared" si="265"/>
        <v>18</v>
      </c>
      <c r="AF1601" s="31" t="s">
        <v>375</v>
      </c>
      <c r="AG1601" s="31" t="s">
        <v>129</v>
      </c>
      <c r="AH1601" s="31" t="s">
        <v>64</v>
      </c>
      <c r="AI1601" s="31" t="s">
        <v>1259</v>
      </c>
      <c r="AJ1601" s="31">
        <f t="shared" si="266"/>
        <v>1</v>
      </c>
      <c r="AK1601" s="34">
        <f t="shared" si="267"/>
        <v>6</v>
      </c>
      <c r="AL1601" s="30">
        <f t="shared" si="268"/>
        <v>6</v>
      </c>
      <c r="AM1601" s="5">
        <f t="shared" si="272"/>
        <v>184.39</v>
      </c>
      <c r="AN1601" s="5">
        <f t="shared" si="273"/>
        <v>18</v>
      </c>
      <c r="AO1601" s="30">
        <f t="shared" si="274"/>
        <v>234</v>
      </c>
      <c r="AP1601" s="30">
        <f t="shared" si="269"/>
        <v>234</v>
      </c>
      <c r="AQ1601" t="str">
        <f t="shared" si="270"/>
        <v>Before 1978</v>
      </c>
      <c r="AR1601" s="2">
        <f t="shared" si="271"/>
        <v>1970</v>
      </c>
      <c r="AS1601" s="2">
        <f t="shared" si="275"/>
        <v>13</v>
      </c>
      <c r="AT1601" s="31" t="s">
        <v>50</v>
      </c>
      <c r="AU1601" s="31" t="s">
        <v>100</v>
      </c>
      <c r="AV1601" s="31" t="s">
        <v>141</v>
      </c>
      <c r="AW1601" s="31" t="s">
        <v>86</v>
      </c>
      <c r="AX1601" s="31" t="s">
        <v>50</v>
      </c>
      <c r="AY1601" s="31" t="s">
        <v>50</v>
      </c>
      <c r="AZ1601" s="31" t="s">
        <v>50</v>
      </c>
      <c r="BA1601" s="31" t="s">
        <v>50</v>
      </c>
      <c r="BB1601" s="31" t="s">
        <v>50</v>
      </c>
      <c r="BC1601" s="31" t="s">
        <v>50</v>
      </c>
      <c r="BD1601" s="31" t="s">
        <v>50</v>
      </c>
      <c r="BE1601" s="31" t="s">
        <v>50</v>
      </c>
      <c r="BF1601" s="31" t="s">
        <v>50</v>
      </c>
    </row>
    <row r="1602" spans="1:58" ht="45" x14ac:dyDescent="0.25">
      <c r="A1602" s="31" t="s">
        <v>685</v>
      </c>
      <c r="B1602" s="31" t="s">
        <v>49</v>
      </c>
      <c r="C1602" s="32">
        <v>7</v>
      </c>
      <c r="D1602" s="31" t="s">
        <v>50</v>
      </c>
      <c r="E1602" s="31" t="s">
        <v>85</v>
      </c>
      <c r="F1602" s="31" t="s">
        <v>70</v>
      </c>
      <c r="G1602" s="31" t="s">
        <v>50</v>
      </c>
      <c r="H1602" s="31" t="s">
        <v>50</v>
      </c>
      <c r="I1602" s="31" t="s">
        <v>53</v>
      </c>
      <c r="J1602" s="31" t="s">
        <v>54</v>
      </c>
      <c r="K1602" s="31" t="s">
        <v>54</v>
      </c>
      <c r="L1602" s="31" t="s">
        <v>128</v>
      </c>
      <c r="M1602" s="31" t="s">
        <v>72</v>
      </c>
      <c r="N1602" s="31" t="s">
        <v>56</v>
      </c>
      <c r="O1602" s="31" t="s">
        <v>60</v>
      </c>
      <c r="P1602" s="31" t="s">
        <v>50</v>
      </c>
      <c r="Q1602" s="31" t="s">
        <v>50</v>
      </c>
      <c r="R1602" s="31" t="s">
        <v>58</v>
      </c>
      <c r="S1602" s="31" t="s">
        <v>59</v>
      </c>
      <c r="T1602" s="31" t="s">
        <v>60</v>
      </c>
      <c r="U1602" s="31" t="s">
        <v>60</v>
      </c>
      <c r="V1602" s="31" t="s">
        <v>60</v>
      </c>
      <c r="W1602" s="31" t="s">
        <v>50</v>
      </c>
      <c r="X1602" s="31" t="s">
        <v>50</v>
      </c>
      <c r="Y1602" s="31" t="s">
        <v>50</v>
      </c>
      <c r="Z1602" s="31" t="s">
        <v>62</v>
      </c>
      <c r="AA1602" s="31" t="s">
        <v>50</v>
      </c>
      <c r="AB1602" s="31" t="s">
        <v>50</v>
      </c>
      <c r="AC1602" s="31" t="s">
        <v>63</v>
      </c>
      <c r="AD1602" s="31" t="s">
        <v>72</v>
      </c>
      <c r="AE1602" s="2">
        <f t="shared" si="265"/>
        <v>18</v>
      </c>
      <c r="AF1602" s="31" t="s">
        <v>375</v>
      </c>
      <c r="AG1602" s="31" t="s">
        <v>129</v>
      </c>
      <c r="AH1602" s="31" t="s">
        <v>379</v>
      </c>
      <c r="AI1602" s="31" t="s">
        <v>12656</v>
      </c>
      <c r="AJ1602" s="31">
        <f t="shared" si="266"/>
        <v>0</v>
      </c>
      <c r="AK1602" s="34">
        <f t="shared" si="267"/>
        <v>-99</v>
      </c>
      <c r="AL1602" s="30">
        <f t="shared" si="268"/>
        <v>-99</v>
      </c>
      <c r="AM1602" s="5">
        <f t="shared" si="272"/>
        <v>294.64</v>
      </c>
      <c r="AN1602" s="5">
        <f t="shared" si="273"/>
        <v>0</v>
      </c>
      <c r="AO1602" s="30">
        <f t="shared" si="274"/>
        <v>0</v>
      </c>
      <c r="AP1602" s="30">
        <f t="shared" si="269"/>
        <v>0</v>
      </c>
      <c r="AQ1602" t="str">
        <f t="shared" si="270"/>
        <v>Before 1978</v>
      </c>
      <c r="AR1602" s="2">
        <f t="shared" si="271"/>
        <v>1972</v>
      </c>
      <c r="AS1602" s="2">
        <f t="shared" si="275"/>
        <v>-99</v>
      </c>
      <c r="AT1602" s="31" t="s">
        <v>50</v>
      </c>
      <c r="AU1602" s="31" t="s">
        <v>50</v>
      </c>
      <c r="AV1602" s="31" t="s">
        <v>141</v>
      </c>
      <c r="AW1602" s="31" t="s">
        <v>86</v>
      </c>
      <c r="AX1602" s="31" t="s">
        <v>50</v>
      </c>
      <c r="AY1602" s="31" t="s">
        <v>50</v>
      </c>
      <c r="AZ1602" s="31" t="s">
        <v>379</v>
      </c>
      <c r="BA1602" s="31" t="s">
        <v>50</v>
      </c>
      <c r="BB1602" s="31" t="s">
        <v>50</v>
      </c>
      <c r="BC1602" s="31" t="s">
        <v>50</v>
      </c>
      <c r="BD1602" s="31" t="s">
        <v>50</v>
      </c>
      <c r="BE1602" s="31" t="s">
        <v>50</v>
      </c>
      <c r="BF1602" s="31" t="s">
        <v>50</v>
      </c>
    </row>
    <row r="1603" spans="1:58" ht="45" x14ac:dyDescent="0.25">
      <c r="A1603" s="31" t="s">
        <v>4220</v>
      </c>
      <c r="B1603" s="31" t="s">
        <v>49</v>
      </c>
      <c r="C1603" s="32">
        <v>1</v>
      </c>
      <c r="D1603" s="31" t="s">
        <v>50</v>
      </c>
      <c r="E1603" s="31" t="s">
        <v>84</v>
      </c>
      <c r="F1603" s="31" t="s">
        <v>85</v>
      </c>
      <c r="G1603" s="31" t="s">
        <v>50</v>
      </c>
      <c r="H1603" s="31" t="s">
        <v>50</v>
      </c>
      <c r="I1603" s="31" t="s">
        <v>53</v>
      </c>
      <c r="J1603" s="31" t="s">
        <v>54</v>
      </c>
      <c r="K1603" s="31" t="s">
        <v>54</v>
      </c>
      <c r="L1603" s="31" t="s">
        <v>128</v>
      </c>
      <c r="M1603" s="31" t="s">
        <v>51</v>
      </c>
      <c r="N1603" s="31" t="s">
        <v>50</v>
      </c>
      <c r="O1603" s="31" t="s">
        <v>57</v>
      </c>
      <c r="P1603" s="31" t="s">
        <v>588</v>
      </c>
      <c r="Q1603" s="31" t="s">
        <v>50</v>
      </c>
      <c r="R1603" s="31" t="s">
        <v>74</v>
      </c>
      <c r="S1603" s="31" t="s">
        <v>59</v>
      </c>
      <c r="T1603" s="31" t="s">
        <v>60</v>
      </c>
      <c r="U1603" s="31" t="s">
        <v>60</v>
      </c>
      <c r="V1603" s="31" t="s">
        <v>60</v>
      </c>
      <c r="W1603" s="31" t="s">
        <v>50</v>
      </c>
      <c r="X1603" s="31" t="s">
        <v>50</v>
      </c>
      <c r="Y1603" s="31" t="s">
        <v>61</v>
      </c>
      <c r="Z1603" s="31" t="s">
        <v>62</v>
      </c>
      <c r="AA1603" s="31" t="s">
        <v>50</v>
      </c>
      <c r="AB1603" s="31" t="s">
        <v>50</v>
      </c>
      <c r="AC1603" s="31" t="s">
        <v>87</v>
      </c>
      <c r="AD1603" s="31" t="s">
        <v>72</v>
      </c>
      <c r="AE1603" s="2">
        <f t="shared" si="265"/>
        <v>18</v>
      </c>
      <c r="AF1603" s="31" t="s">
        <v>375</v>
      </c>
      <c r="AG1603" s="31" t="s">
        <v>129</v>
      </c>
      <c r="AH1603" s="31" t="s">
        <v>574</v>
      </c>
      <c r="AI1603" s="31" t="s">
        <v>12657</v>
      </c>
      <c r="AJ1603" s="31">
        <f t="shared" si="266"/>
        <v>0</v>
      </c>
      <c r="AK1603" s="34">
        <f t="shared" si="267"/>
        <v>-99</v>
      </c>
      <c r="AL1603" s="30">
        <f t="shared" si="268"/>
        <v>-99</v>
      </c>
      <c r="AM1603" s="5">
        <f t="shared" si="272"/>
        <v>621.08000000000004</v>
      </c>
      <c r="AN1603" s="5">
        <f t="shared" si="273"/>
        <v>0</v>
      </c>
      <c r="AO1603" s="30">
        <f t="shared" si="274"/>
        <v>0</v>
      </c>
      <c r="AP1603" s="30">
        <f t="shared" si="269"/>
        <v>0</v>
      </c>
      <c r="AQ1603" t="str">
        <f t="shared" si="270"/>
        <v>1978 - 1992</v>
      </c>
      <c r="AR1603" s="2">
        <f t="shared" si="271"/>
        <v>1986</v>
      </c>
      <c r="AS1603" s="2">
        <f t="shared" si="275"/>
        <v>-99</v>
      </c>
      <c r="AT1603" s="31" t="s">
        <v>50</v>
      </c>
      <c r="AU1603" s="31" t="s">
        <v>50</v>
      </c>
      <c r="AV1603" s="31" t="s">
        <v>141</v>
      </c>
      <c r="AW1603" s="31" t="s">
        <v>86</v>
      </c>
      <c r="AX1603" s="31" t="s">
        <v>50</v>
      </c>
      <c r="AY1603" s="31" t="s">
        <v>50</v>
      </c>
      <c r="AZ1603" s="31" t="s">
        <v>50</v>
      </c>
      <c r="BA1603" s="31" t="s">
        <v>50</v>
      </c>
      <c r="BB1603" s="31" t="s">
        <v>50</v>
      </c>
      <c r="BC1603" s="31" t="s">
        <v>50</v>
      </c>
      <c r="BD1603" s="31" t="s">
        <v>50</v>
      </c>
      <c r="BE1603" s="31" t="s">
        <v>50</v>
      </c>
      <c r="BF1603" s="31" t="s">
        <v>50</v>
      </c>
    </row>
    <row r="1604" spans="1:58" ht="45" x14ac:dyDescent="0.25">
      <c r="A1604" s="31" t="s">
        <v>1291</v>
      </c>
      <c r="B1604" s="31" t="s">
        <v>49</v>
      </c>
      <c r="C1604" s="32">
        <v>2</v>
      </c>
      <c r="D1604" s="31" t="s">
        <v>50</v>
      </c>
      <c r="E1604" s="31" t="s">
        <v>194</v>
      </c>
      <c r="F1604" s="31" t="s">
        <v>92</v>
      </c>
      <c r="G1604" s="31" t="s">
        <v>50</v>
      </c>
      <c r="H1604" s="31" t="s">
        <v>50</v>
      </c>
      <c r="I1604" s="31" t="s">
        <v>53</v>
      </c>
      <c r="J1604" s="31" t="s">
        <v>54</v>
      </c>
      <c r="K1604" s="31" t="s">
        <v>54</v>
      </c>
      <c r="L1604" s="31" t="s">
        <v>55</v>
      </c>
      <c r="M1604" s="31" t="s">
        <v>72</v>
      </c>
      <c r="N1604" s="31" t="s">
        <v>50</v>
      </c>
      <c r="O1604" s="31" t="s">
        <v>66</v>
      </c>
      <c r="P1604" s="31" t="s">
        <v>50</v>
      </c>
      <c r="Q1604" s="31" t="s">
        <v>50</v>
      </c>
      <c r="R1604" s="31" t="s">
        <v>74</v>
      </c>
      <c r="S1604" s="31" t="s">
        <v>59</v>
      </c>
      <c r="T1604" s="31" t="s">
        <v>60</v>
      </c>
      <c r="U1604" s="31" t="s">
        <v>60</v>
      </c>
      <c r="V1604" s="31" t="s">
        <v>60</v>
      </c>
      <c r="W1604" s="31" t="s">
        <v>50</v>
      </c>
      <c r="X1604" s="31" t="s">
        <v>50</v>
      </c>
      <c r="Y1604" s="31" t="s">
        <v>50</v>
      </c>
      <c r="Z1604" s="31" t="s">
        <v>62</v>
      </c>
      <c r="AA1604" s="31" t="s">
        <v>50</v>
      </c>
      <c r="AB1604" s="31" t="s">
        <v>50</v>
      </c>
      <c r="AC1604" s="31" t="s">
        <v>87</v>
      </c>
      <c r="AD1604" s="31" t="s">
        <v>72</v>
      </c>
      <c r="AE1604" s="2">
        <f t="shared" ref="AE1604:AE1640" si="276">IF(AG1604="k",VALUE(AF1604),IF(AG1604="T",AF1604*12,IF(TRIM(AF1604)="","NA",AF1604)))</f>
        <v>18</v>
      </c>
      <c r="AF1604" s="31" t="s">
        <v>489</v>
      </c>
      <c r="AG1604" s="31" t="s">
        <v>76</v>
      </c>
      <c r="AH1604" s="31" t="s">
        <v>77</v>
      </c>
      <c r="AI1604" s="31" t="s">
        <v>12650</v>
      </c>
      <c r="AJ1604" s="31">
        <f t="shared" ref="AJ1604:AJ1640" si="277">IF(AS1604&gt;0,VALUE(M1604),0)</f>
        <v>0</v>
      </c>
      <c r="AK1604" s="34">
        <f t="shared" ref="AK1604:AK1640" si="278">IF(AS1604&gt;0,IF(P1604&lt;&gt;"",2013-VALUE(P1604),IF(Q1604&lt;&gt;"",2013-VALUE(Q1604),-99)),-99)</f>
        <v>-99</v>
      </c>
      <c r="AL1604" s="30">
        <f t="shared" ref="AL1604:AL1640" si="279">IF(OR((2013-AR1604)=AK1604,AK1604=-99),-99,AK1604)</f>
        <v>-99</v>
      </c>
      <c r="AM1604" s="5">
        <f t="shared" si="272"/>
        <v>371.61</v>
      </c>
      <c r="AN1604" s="5">
        <f t="shared" si="273"/>
        <v>0</v>
      </c>
      <c r="AO1604" s="30">
        <f t="shared" si="274"/>
        <v>0</v>
      </c>
      <c r="AP1604" s="30">
        <f t="shared" ref="AP1604:AP1640" si="280">AN1604*AS1604</f>
        <v>0</v>
      </c>
      <c r="AQ1604" t="str">
        <f t="shared" ref="AQ1604:AQ1640" si="281">IF(OR(ISERROR(AR1604),AR1604=0),0,VLOOKUP(AR1604,tblVintages,2,TRUE))</f>
        <v>2002 - 2005</v>
      </c>
      <c r="AR1604" s="2">
        <f t="shared" ref="AR1604:AR1640" si="282">VLOOKUP(A1604,tblBldgInfo,7,FALSE)</f>
        <v>2004</v>
      </c>
      <c r="AS1604" s="2">
        <f t="shared" si="275"/>
        <v>-99</v>
      </c>
      <c r="AT1604" s="31" t="s">
        <v>50</v>
      </c>
      <c r="AU1604" s="31" t="s">
        <v>50</v>
      </c>
      <c r="AV1604" s="31" t="s">
        <v>141</v>
      </c>
      <c r="AW1604" s="31" t="s">
        <v>86</v>
      </c>
      <c r="AX1604" s="31" t="s">
        <v>50</v>
      </c>
      <c r="AY1604" s="31" t="s">
        <v>50</v>
      </c>
      <c r="AZ1604" s="31" t="s">
        <v>77</v>
      </c>
      <c r="BA1604" s="31" t="s">
        <v>11786</v>
      </c>
      <c r="BB1604" s="31" t="s">
        <v>50</v>
      </c>
      <c r="BC1604" s="31" t="s">
        <v>50</v>
      </c>
      <c r="BD1604" s="31" t="s">
        <v>50</v>
      </c>
      <c r="BE1604" s="31" t="s">
        <v>50</v>
      </c>
      <c r="BF1604" s="31" t="s">
        <v>50</v>
      </c>
    </row>
    <row r="1605" spans="1:58" ht="45" x14ac:dyDescent="0.25">
      <c r="A1605" s="31" t="s">
        <v>732</v>
      </c>
      <c r="B1605" s="31" t="s">
        <v>49</v>
      </c>
      <c r="C1605" s="32">
        <v>10</v>
      </c>
      <c r="D1605" s="31" t="s">
        <v>50</v>
      </c>
      <c r="E1605" s="31" t="s">
        <v>570</v>
      </c>
      <c r="F1605" s="31" t="s">
        <v>116</v>
      </c>
      <c r="G1605" s="31" t="s">
        <v>50</v>
      </c>
      <c r="H1605" s="31" t="s">
        <v>50</v>
      </c>
      <c r="I1605" s="31" t="s">
        <v>304</v>
      </c>
      <c r="J1605" s="31" t="s">
        <v>54</v>
      </c>
      <c r="K1605" s="31" t="s">
        <v>54</v>
      </c>
      <c r="L1605" s="31" t="s">
        <v>128</v>
      </c>
      <c r="M1605" s="31" t="s">
        <v>72</v>
      </c>
      <c r="N1605" s="31" t="s">
        <v>50</v>
      </c>
      <c r="O1605" s="31" t="s">
        <v>57</v>
      </c>
      <c r="P1605" s="31" t="s">
        <v>50</v>
      </c>
      <c r="Q1605" s="31" t="s">
        <v>50</v>
      </c>
      <c r="R1605" s="31" t="s">
        <v>74</v>
      </c>
      <c r="S1605" s="31" t="s">
        <v>59</v>
      </c>
      <c r="T1605" s="31" t="s">
        <v>60</v>
      </c>
      <c r="U1605" s="31" t="s">
        <v>60</v>
      </c>
      <c r="V1605" s="31" t="s">
        <v>60</v>
      </c>
      <c r="W1605" s="31" t="s">
        <v>50</v>
      </c>
      <c r="X1605" s="31" t="s">
        <v>366</v>
      </c>
      <c r="Y1605" s="31" t="s">
        <v>50</v>
      </c>
      <c r="Z1605" s="31" t="s">
        <v>62</v>
      </c>
      <c r="AA1605" s="31" t="s">
        <v>50</v>
      </c>
      <c r="AB1605" s="31" t="s">
        <v>50</v>
      </c>
      <c r="AC1605" s="31" t="s">
        <v>63</v>
      </c>
      <c r="AD1605" s="31" t="s">
        <v>72</v>
      </c>
      <c r="AE1605" s="2">
        <f t="shared" si="276"/>
        <v>18</v>
      </c>
      <c r="AF1605" s="31" t="s">
        <v>489</v>
      </c>
      <c r="AG1605" s="31" t="s">
        <v>76</v>
      </c>
      <c r="AH1605" s="31" t="s">
        <v>422</v>
      </c>
      <c r="AI1605" s="31" t="s">
        <v>1301</v>
      </c>
      <c r="AJ1605" s="31">
        <f t="shared" si="277"/>
        <v>1</v>
      </c>
      <c r="AK1605" s="34">
        <f t="shared" si="278"/>
        <v>-99</v>
      </c>
      <c r="AL1605" s="30">
        <f t="shared" si="279"/>
        <v>-99</v>
      </c>
      <c r="AM1605" s="5">
        <f t="shared" ref="AM1605:AM1640" si="283">VLOOKUP(A1605,tblSiteWeights,4,FALSE)</f>
        <v>457.61</v>
      </c>
      <c r="AN1605" s="5">
        <f t="shared" ref="AN1605:AN1640" si="284">IF(AND(AS1605&gt;0,AM1605&gt;0),M1605*AE1605,0)</f>
        <v>18</v>
      </c>
      <c r="AO1605" s="30">
        <f t="shared" ref="AO1605:AO1640" si="285">AN1605*AS1605</f>
        <v>342</v>
      </c>
      <c r="AP1605" s="30">
        <f t="shared" si="280"/>
        <v>342</v>
      </c>
      <c r="AQ1605" t="str">
        <f t="shared" si="281"/>
        <v>1993 - 2001</v>
      </c>
      <c r="AR1605" s="2">
        <f t="shared" si="282"/>
        <v>1995</v>
      </c>
      <c r="AS1605" s="2">
        <f t="shared" ref="AS1605:AS1640" si="286">IF(OR(AM1605=0,AU1605=""),-99,VALUE(AU1605))</f>
        <v>19</v>
      </c>
      <c r="AT1605" s="31" t="s">
        <v>50</v>
      </c>
      <c r="AU1605" s="31" t="s">
        <v>214</v>
      </c>
      <c r="AV1605" s="31" t="s">
        <v>60</v>
      </c>
      <c r="AW1605" s="31" t="s">
        <v>50</v>
      </c>
      <c r="AX1605" s="31" t="s">
        <v>50</v>
      </c>
      <c r="AY1605" s="31" t="s">
        <v>50</v>
      </c>
      <c r="AZ1605" s="31" t="s">
        <v>50</v>
      </c>
      <c r="BA1605" s="31" t="s">
        <v>50</v>
      </c>
      <c r="BB1605" s="31" t="s">
        <v>50</v>
      </c>
      <c r="BC1605" s="31" t="s">
        <v>50</v>
      </c>
      <c r="BD1605" s="31" t="s">
        <v>50</v>
      </c>
      <c r="BE1605" s="31" t="s">
        <v>50</v>
      </c>
      <c r="BF1605" s="31" t="s">
        <v>50</v>
      </c>
    </row>
    <row r="1606" spans="1:58" ht="45" x14ac:dyDescent="0.25">
      <c r="A1606" s="31" t="s">
        <v>4341</v>
      </c>
      <c r="B1606" s="31" t="s">
        <v>49</v>
      </c>
      <c r="C1606" s="32">
        <v>14</v>
      </c>
      <c r="D1606" s="31" t="s">
        <v>53</v>
      </c>
      <c r="E1606" s="31" t="s">
        <v>85</v>
      </c>
      <c r="F1606" s="31" t="s">
        <v>70</v>
      </c>
      <c r="G1606" s="31" t="s">
        <v>50</v>
      </c>
      <c r="H1606" s="31" t="s">
        <v>50</v>
      </c>
      <c r="I1606" s="31" t="s">
        <v>53</v>
      </c>
      <c r="J1606" s="31" t="s">
        <v>54</v>
      </c>
      <c r="K1606" s="31" t="s">
        <v>54</v>
      </c>
      <c r="L1606" s="31" t="s">
        <v>128</v>
      </c>
      <c r="M1606" s="31" t="s">
        <v>72</v>
      </c>
      <c r="N1606" s="31" t="s">
        <v>50</v>
      </c>
      <c r="O1606" s="31" t="s">
        <v>57</v>
      </c>
      <c r="P1606" s="31" t="s">
        <v>50</v>
      </c>
      <c r="Q1606" s="31" t="s">
        <v>50</v>
      </c>
      <c r="R1606" s="31" t="s">
        <v>86</v>
      </c>
      <c r="S1606" s="31" t="s">
        <v>59</v>
      </c>
      <c r="T1606" s="31" t="s">
        <v>60</v>
      </c>
      <c r="U1606" s="31" t="s">
        <v>60</v>
      </c>
      <c r="V1606" s="31" t="s">
        <v>60</v>
      </c>
      <c r="W1606" s="31" t="s">
        <v>50</v>
      </c>
      <c r="X1606" s="31" t="s">
        <v>50</v>
      </c>
      <c r="Y1606" s="31" t="s">
        <v>50</v>
      </c>
      <c r="Z1606" s="31" t="s">
        <v>62</v>
      </c>
      <c r="AA1606" s="31" t="s">
        <v>50</v>
      </c>
      <c r="AB1606" s="31" t="s">
        <v>50</v>
      </c>
      <c r="AC1606" s="31" t="s">
        <v>87</v>
      </c>
      <c r="AD1606" s="31" t="s">
        <v>72</v>
      </c>
      <c r="AE1606" s="2">
        <f t="shared" si="276"/>
        <v>18</v>
      </c>
      <c r="AF1606" s="31" t="s">
        <v>375</v>
      </c>
      <c r="AG1606" s="31" t="s">
        <v>129</v>
      </c>
      <c r="AH1606" s="31" t="s">
        <v>231</v>
      </c>
      <c r="AI1606" s="31" t="s">
        <v>12658</v>
      </c>
      <c r="AJ1606" s="31">
        <f t="shared" si="277"/>
        <v>0</v>
      </c>
      <c r="AK1606" s="34">
        <f t="shared" si="278"/>
        <v>-99</v>
      </c>
      <c r="AL1606" s="30">
        <f t="shared" si="279"/>
        <v>-99</v>
      </c>
      <c r="AM1606" s="5">
        <f t="shared" si="283"/>
        <v>100.64</v>
      </c>
      <c r="AN1606" s="5">
        <f t="shared" si="284"/>
        <v>0</v>
      </c>
      <c r="AO1606" s="30">
        <f t="shared" si="285"/>
        <v>0</v>
      </c>
      <c r="AP1606" s="30">
        <f t="shared" si="280"/>
        <v>0</v>
      </c>
      <c r="AQ1606" t="str">
        <f t="shared" si="281"/>
        <v>2006 - 2009</v>
      </c>
      <c r="AR1606" s="2">
        <f t="shared" si="282"/>
        <v>2006</v>
      </c>
      <c r="AS1606" s="2">
        <f t="shared" si="286"/>
        <v>-99</v>
      </c>
      <c r="AT1606" s="31" t="s">
        <v>50</v>
      </c>
      <c r="AU1606" s="31" t="s">
        <v>50</v>
      </c>
      <c r="AV1606" s="31" t="s">
        <v>141</v>
      </c>
      <c r="AW1606" s="31" t="s">
        <v>86</v>
      </c>
      <c r="AX1606" s="31" t="s">
        <v>50</v>
      </c>
      <c r="AY1606" s="31" t="s">
        <v>50</v>
      </c>
      <c r="AZ1606" s="31" t="s">
        <v>231</v>
      </c>
      <c r="BA1606" s="31" t="s">
        <v>12658</v>
      </c>
      <c r="BB1606" s="31" t="s">
        <v>50</v>
      </c>
      <c r="BC1606" s="31" t="s">
        <v>50</v>
      </c>
      <c r="BD1606" s="31" t="s">
        <v>50</v>
      </c>
      <c r="BE1606" s="31" t="s">
        <v>50</v>
      </c>
      <c r="BF1606" s="31" t="s">
        <v>50</v>
      </c>
    </row>
    <row r="1607" spans="1:58" ht="45" x14ac:dyDescent="0.25">
      <c r="A1607" s="31" t="s">
        <v>4609</v>
      </c>
      <c r="B1607" s="31" t="s">
        <v>49</v>
      </c>
      <c r="C1607" s="32">
        <v>1</v>
      </c>
      <c r="D1607" s="31" t="s">
        <v>50</v>
      </c>
      <c r="E1607" s="31" t="s">
        <v>84</v>
      </c>
      <c r="F1607" s="31" t="s">
        <v>85</v>
      </c>
      <c r="G1607" s="31" t="s">
        <v>50</v>
      </c>
      <c r="H1607" s="31" t="s">
        <v>50</v>
      </c>
      <c r="I1607" s="31" t="s">
        <v>53</v>
      </c>
      <c r="J1607" s="31" t="s">
        <v>54</v>
      </c>
      <c r="K1607" s="31" t="s">
        <v>54</v>
      </c>
      <c r="L1607" s="31" t="s">
        <v>55</v>
      </c>
      <c r="M1607" s="31" t="s">
        <v>72</v>
      </c>
      <c r="N1607" s="31" t="s">
        <v>50</v>
      </c>
      <c r="O1607" s="31" t="s">
        <v>66</v>
      </c>
      <c r="P1607" s="31" t="s">
        <v>50</v>
      </c>
      <c r="Q1607" s="31" t="s">
        <v>12091</v>
      </c>
      <c r="R1607" s="31" t="s">
        <v>58</v>
      </c>
      <c r="S1607" s="31" t="s">
        <v>53</v>
      </c>
      <c r="T1607" s="31" t="s">
        <v>60</v>
      </c>
      <c r="U1607" s="31" t="s">
        <v>60</v>
      </c>
      <c r="V1607" s="31" t="s">
        <v>60</v>
      </c>
      <c r="W1607" s="31" t="s">
        <v>50</v>
      </c>
      <c r="X1607" s="31" t="s">
        <v>50</v>
      </c>
      <c r="Y1607" s="31" t="s">
        <v>60</v>
      </c>
      <c r="Z1607" s="31" t="s">
        <v>62</v>
      </c>
      <c r="AA1607" s="31" t="s">
        <v>50</v>
      </c>
      <c r="AB1607" s="31" t="s">
        <v>50</v>
      </c>
      <c r="AC1607" s="31" t="s">
        <v>87</v>
      </c>
      <c r="AD1607" s="31" t="s">
        <v>72</v>
      </c>
      <c r="AE1607" s="2">
        <f t="shared" si="276"/>
        <v>18</v>
      </c>
      <c r="AF1607" s="31" t="s">
        <v>375</v>
      </c>
      <c r="AG1607" s="31" t="s">
        <v>129</v>
      </c>
      <c r="AH1607" s="31" t="s">
        <v>152</v>
      </c>
      <c r="AI1607" s="31" t="s">
        <v>12659</v>
      </c>
      <c r="AJ1607" s="31">
        <f t="shared" si="277"/>
        <v>0</v>
      </c>
      <c r="AK1607" s="34">
        <f t="shared" si="278"/>
        <v>-99</v>
      </c>
      <c r="AL1607" s="30">
        <f t="shared" si="279"/>
        <v>-99</v>
      </c>
      <c r="AM1607" s="5">
        <f t="shared" si="283"/>
        <v>621.08000000000004</v>
      </c>
      <c r="AN1607" s="5">
        <f t="shared" si="284"/>
        <v>0</v>
      </c>
      <c r="AO1607" s="30">
        <f t="shared" si="285"/>
        <v>0</v>
      </c>
      <c r="AP1607" s="30">
        <f t="shared" si="280"/>
        <v>0</v>
      </c>
      <c r="AQ1607" t="str">
        <f t="shared" si="281"/>
        <v>Before 1978</v>
      </c>
      <c r="AR1607" s="2">
        <f t="shared" si="282"/>
        <v>1960</v>
      </c>
      <c r="AS1607" s="2">
        <f t="shared" si="286"/>
        <v>-99</v>
      </c>
      <c r="AT1607" s="31" t="s">
        <v>50</v>
      </c>
      <c r="AU1607" s="31" t="s">
        <v>50</v>
      </c>
      <c r="AV1607" s="31" t="s">
        <v>66</v>
      </c>
      <c r="AW1607" s="31" t="s">
        <v>57</v>
      </c>
      <c r="AX1607" s="31" t="s">
        <v>50</v>
      </c>
      <c r="AY1607" s="31" t="s">
        <v>50</v>
      </c>
      <c r="AZ1607" s="31" t="s">
        <v>152</v>
      </c>
      <c r="BA1607" s="31" t="s">
        <v>12659</v>
      </c>
      <c r="BB1607" s="31" t="s">
        <v>50</v>
      </c>
      <c r="BC1607" s="31" t="s">
        <v>50</v>
      </c>
      <c r="BD1607" s="31" t="s">
        <v>50</v>
      </c>
      <c r="BE1607" s="31" t="s">
        <v>50</v>
      </c>
      <c r="BF1607" s="31" t="s">
        <v>50</v>
      </c>
    </row>
    <row r="1608" spans="1:58" ht="45" x14ac:dyDescent="0.25">
      <c r="A1608" s="31" t="s">
        <v>1354</v>
      </c>
      <c r="B1608" s="31" t="s">
        <v>49</v>
      </c>
      <c r="C1608" s="32">
        <v>1</v>
      </c>
      <c r="D1608" s="31" t="s">
        <v>50</v>
      </c>
      <c r="E1608" s="31" t="s">
        <v>85</v>
      </c>
      <c r="F1608" s="31" t="s">
        <v>70</v>
      </c>
      <c r="G1608" s="31" t="s">
        <v>71</v>
      </c>
      <c r="H1608" s="31" t="s">
        <v>96</v>
      </c>
      <c r="I1608" s="31" t="s">
        <v>92</v>
      </c>
      <c r="J1608" s="31" t="s">
        <v>54</v>
      </c>
      <c r="K1608" s="31" t="s">
        <v>54</v>
      </c>
      <c r="L1608" s="31" t="s">
        <v>128</v>
      </c>
      <c r="M1608" s="31" t="s">
        <v>92</v>
      </c>
      <c r="N1608" s="31" t="s">
        <v>50</v>
      </c>
      <c r="O1608" s="31" t="s">
        <v>57</v>
      </c>
      <c r="P1608" s="31" t="s">
        <v>205</v>
      </c>
      <c r="Q1608" s="31" t="s">
        <v>50</v>
      </c>
      <c r="R1608" s="31" t="s">
        <v>74</v>
      </c>
      <c r="S1608" s="31" t="s">
        <v>59</v>
      </c>
      <c r="T1608" s="31" t="s">
        <v>60</v>
      </c>
      <c r="U1608" s="31" t="s">
        <v>60</v>
      </c>
      <c r="V1608" s="31" t="s">
        <v>60</v>
      </c>
      <c r="W1608" s="31" t="s">
        <v>50</v>
      </c>
      <c r="X1608" s="31" t="s">
        <v>50</v>
      </c>
      <c r="Y1608" s="31" t="s">
        <v>50</v>
      </c>
      <c r="Z1608" s="31" t="s">
        <v>62</v>
      </c>
      <c r="AA1608" s="31" t="s">
        <v>50</v>
      </c>
      <c r="AB1608" s="31" t="s">
        <v>50</v>
      </c>
      <c r="AC1608" s="31" t="s">
        <v>87</v>
      </c>
      <c r="AD1608" s="31" t="s">
        <v>72</v>
      </c>
      <c r="AE1608" s="2">
        <f t="shared" si="276"/>
        <v>18</v>
      </c>
      <c r="AF1608" s="31" t="s">
        <v>489</v>
      </c>
      <c r="AG1608" s="31" t="s">
        <v>76</v>
      </c>
      <c r="AH1608" s="31" t="s">
        <v>136</v>
      </c>
      <c r="AI1608" s="31" t="s">
        <v>1355</v>
      </c>
      <c r="AJ1608" s="31">
        <f t="shared" si="277"/>
        <v>10</v>
      </c>
      <c r="AK1608" s="34">
        <f t="shared" si="278"/>
        <v>8</v>
      </c>
      <c r="AL1608" s="30">
        <f t="shared" si="279"/>
        <v>8</v>
      </c>
      <c r="AM1608" s="5">
        <f t="shared" si="283"/>
        <v>17.27</v>
      </c>
      <c r="AN1608" s="5">
        <f t="shared" si="284"/>
        <v>180</v>
      </c>
      <c r="AO1608" s="30">
        <f t="shared" si="285"/>
        <v>1683</v>
      </c>
      <c r="AP1608" s="30">
        <f t="shared" si="280"/>
        <v>1683</v>
      </c>
      <c r="AQ1608" t="str">
        <f t="shared" si="281"/>
        <v>1978 - 1992</v>
      </c>
      <c r="AR1608" s="2">
        <f t="shared" si="282"/>
        <v>1992</v>
      </c>
      <c r="AS1608" s="2">
        <f t="shared" si="286"/>
        <v>9.35</v>
      </c>
      <c r="AT1608" s="31" t="s">
        <v>50</v>
      </c>
      <c r="AU1608" s="31" t="s">
        <v>1036</v>
      </c>
      <c r="AV1608" s="31" t="s">
        <v>141</v>
      </c>
      <c r="AW1608" s="31" t="s">
        <v>86</v>
      </c>
      <c r="AX1608" s="31" t="s">
        <v>50</v>
      </c>
      <c r="AY1608" s="31" t="s">
        <v>50</v>
      </c>
      <c r="AZ1608" s="31" t="s">
        <v>50</v>
      </c>
      <c r="BA1608" s="31" t="s">
        <v>50</v>
      </c>
      <c r="BB1608" s="31" t="s">
        <v>50</v>
      </c>
      <c r="BC1608" s="31" t="s">
        <v>50</v>
      </c>
      <c r="BD1608" s="31" t="s">
        <v>50</v>
      </c>
      <c r="BE1608" s="31" t="s">
        <v>50</v>
      </c>
      <c r="BF1608" s="31" t="s">
        <v>50</v>
      </c>
    </row>
    <row r="1609" spans="1:58" ht="45" x14ac:dyDescent="0.25">
      <c r="A1609" s="31" t="s">
        <v>1383</v>
      </c>
      <c r="B1609" s="31" t="s">
        <v>49</v>
      </c>
      <c r="C1609" s="32">
        <v>1</v>
      </c>
      <c r="D1609" s="31" t="s">
        <v>50</v>
      </c>
      <c r="E1609" s="31" t="s">
        <v>85</v>
      </c>
      <c r="F1609" s="31" t="s">
        <v>70</v>
      </c>
      <c r="G1609" s="31" t="s">
        <v>50</v>
      </c>
      <c r="H1609" s="31" t="s">
        <v>50</v>
      </c>
      <c r="I1609" s="31" t="s">
        <v>53</v>
      </c>
      <c r="J1609" s="31" t="s">
        <v>54</v>
      </c>
      <c r="K1609" s="31" t="s">
        <v>54</v>
      </c>
      <c r="L1609" s="31" t="s">
        <v>55</v>
      </c>
      <c r="M1609" s="31" t="s">
        <v>51</v>
      </c>
      <c r="N1609" s="31" t="s">
        <v>50</v>
      </c>
      <c r="O1609" s="31" t="s">
        <v>66</v>
      </c>
      <c r="P1609" s="31" t="s">
        <v>50</v>
      </c>
      <c r="Q1609" s="31" t="s">
        <v>50</v>
      </c>
      <c r="R1609" s="31" t="s">
        <v>129</v>
      </c>
      <c r="S1609" s="31" t="s">
        <v>59</v>
      </c>
      <c r="T1609" s="31" t="s">
        <v>60</v>
      </c>
      <c r="U1609" s="31" t="s">
        <v>60</v>
      </c>
      <c r="V1609" s="31" t="s">
        <v>60</v>
      </c>
      <c r="W1609" s="31" t="s">
        <v>50</v>
      </c>
      <c r="X1609" s="31" t="s">
        <v>50</v>
      </c>
      <c r="Y1609" s="31" t="s">
        <v>50</v>
      </c>
      <c r="Z1609" s="31" t="s">
        <v>62</v>
      </c>
      <c r="AA1609" s="31" t="s">
        <v>50</v>
      </c>
      <c r="AB1609" s="31" t="s">
        <v>50</v>
      </c>
      <c r="AC1609" s="31" t="s">
        <v>87</v>
      </c>
      <c r="AD1609" s="31" t="s">
        <v>72</v>
      </c>
      <c r="AE1609" s="2">
        <f t="shared" si="276"/>
        <v>18</v>
      </c>
      <c r="AF1609" s="31" t="s">
        <v>375</v>
      </c>
      <c r="AG1609" s="31" t="s">
        <v>129</v>
      </c>
      <c r="AH1609" s="31" t="s">
        <v>269</v>
      </c>
      <c r="AI1609" s="31" t="s">
        <v>12660</v>
      </c>
      <c r="AJ1609" s="31">
        <f t="shared" si="277"/>
        <v>0</v>
      </c>
      <c r="AK1609" s="34">
        <f t="shared" si="278"/>
        <v>-99</v>
      </c>
      <c r="AL1609" s="30">
        <f t="shared" si="279"/>
        <v>-99</v>
      </c>
      <c r="AM1609" s="5">
        <f t="shared" si="283"/>
        <v>90.46</v>
      </c>
      <c r="AN1609" s="5">
        <f t="shared" si="284"/>
        <v>0</v>
      </c>
      <c r="AO1609" s="30">
        <f t="shared" si="285"/>
        <v>0</v>
      </c>
      <c r="AP1609" s="30">
        <f t="shared" si="280"/>
        <v>0</v>
      </c>
      <c r="AQ1609" t="str">
        <f t="shared" si="281"/>
        <v>1978 - 1992</v>
      </c>
      <c r="AR1609" s="2">
        <f t="shared" si="282"/>
        <v>1989</v>
      </c>
      <c r="AS1609" s="2">
        <f t="shared" si="286"/>
        <v>-99</v>
      </c>
      <c r="AT1609" s="31" t="s">
        <v>50</v>
      </c>
      <c r="AU1609" s="31" t="s">
        <v>50</v>
      </c>
      <c r="AV1609" s="31" t="s">
        <v>141</v>
      </c>
      <c r="AW1609" s="31" t="s">
        <v>86</v>
      </c>
      <c r="AX1609" s="31" t="s">
        <v>50</v>
      </c>
      <c r="AY1609" s="31" t="s">
        <v>50</v>
      </c>
      <c r="AZ1609" s="31" t="s">
        <v>50</v>
      </c>
      <c r="BA1609" s="31" t="s">
        <v>50</v>
      </c>
      <c r="BB1609" s="31" t="s">
        <v>50</v>
      </c>
      <c r="BC1609" s="31" t="s">
        <v>50</v>
      </c>
      <c r="BD1609" s="31" t="s">
        <v>50</v>
      </c>
      <c r="BE1609" s="31" t="s">
        <v>50</v>
      </c>
      <c r="BF1609" s="31" t="s">
        <v>50</v>
      </c>
    </row>
    <row r="1610" spans="1:58" ht="45" x14ac:dyDescent="0.25">
      <c r="A1610" s="31" t="s">
        <v>1386</v>
      </c>
      <c r="B1610" s="31" t="s">
        <v>49</v>
      </c>
      <c r="C1610" s="32">
        <v>1</v>
      </c>
      <c r="D1610" s="31" t="s">
        <v>50</v>
      </c>
      <c r="E1610" s="31" t="s">
        <v>72</v>
      </c>
      <c r="F1610" s="31" t="s">
        <v>50</v>
      </c>
      <c r="G1610" s="31" t="s">
        <v>50</v>
      </c>
      <c r="H1610" s="31" t="s">
        <v>50</v>
      </c>
      <c r="I1610" s="31" t="s">
        <v>53</v>
      </c>
      <c r="J1610" s="31" t="s">
        <v>54</v>
      </c>
      <c r="K1610" s="31" t="s">
        <v>54</v>
      </c>
      <c r="L1610" s="31" t="s">
        <v>55</v>
      </c>
      <c r="M1610" s="31" t="s">
        <v>72</v>
      </c>
      <c r="N1610" s="31" t="s">
        <v>50</v>
      </c>
      <c r="O1610" s="31" t="s">
        <v>57</v>
      </c>
      <c r="P1610" s="31" t="s">
        <v>143</v>
      </c>
      <c r="Q1610" s="31" t="s">
        <v>50</v>
      </c>
      <c r="R1610" s="31" t="s">
        <v>86</v>
      </c>
      <c r="S1610" s="31" t="s">
        <v>59</v>
      </c>
      <c r="T1610" s="31" t="s">
        <v>60</v>
      </c>
      <c r="U1610" s="31" t="s">
        <v>54</v>
      </c>
      <c r="V1610" s="31" t="s">
        <v>66</v>
      </c>
      <c r="W1610" s="31" t="s">
        <v>50</v>
      </c>
      <c r="X1610" s="31" t="s">
        <v>50</v>
      </c>
      <c r="Y1610" s="31" t="s">
        <v>50</v>
      </c>
      <c r="Z1610" s="31" t="s">
        <v>62</v>
      </c>
      <c r="AA1610" s="31" t="s">
        <v>50</v>
      </c>
      <c r="AB1610" s="31" t="s">
        <v>50</v>
      </c>
      <c r="AC1610" s="31" t="s">
        <v>87</v>
      </c>
      <c r="AD1610" s="31" t="s">
        <v>72</v>
      </c>
      <c r="AE1610" s="2">
        <f t="shared" si="276"/>
        <v>18</v>
      </c>
      <c r="AF1610" s="31" t="s">
        <v>375</v>
      </c>
      <c r="AG1610" s="31" t="s">
        <v>129</v>
      </c>
      <c r="AH1610" s="31" t="s">
        <v>144</v>
      </c>
      <c r="AI1610" s="31" t="s">
        <v>1387</v>
      </c>
      <c r="AJ1610" s="31">
        <f t="shared" si="277"/>
        <v>1</v>
      </c>
      <c r="AK1610" s="34">
        <f t="shared" si="278"/>
        <v>7</v>
      </c>
      <c r="AL1610" s="30">
        <f t="shared" si="279"/>
        <v>7</v>
      </c>
      <c r="AM1610" s="5">
        <f t="shared" si="283"/>
        <v>41.65</v>
      </c>
      <c r="AN1610" s="5">
        <f t="shared" si="284"/>
        <v>18</v>
      </c>
      <c r="AO1610" s="30">
        <f t="shared" si="285"/>
        <v>234</v>
      </c>
      <c r="AP1610" s="30">
        <f t="shared" si="280"/>
        <v>234</v>
      </c>
      <c r="AQ1610">
        <f t="shared" si="281"/>
        <v>0</v>
      </c>
      <c r="AR1610" s="2">
        <f t="shared" si="282"/>
        <v>0</v>
      </c>
      <c r="AS1610" s="2">
        <f t="shared" si="286"/>
        <v>13</v>
      </c>
      <c r="AT1610" s="31" t="s">
        <v>50</v>
      </c>
      <c r="AU1610" s="31" t="s">
        <v>100</v>
      </c>
      <c r="AV1610" s="31" t="s">
        <v>60</v>
      </c>
      <c r="AW1610" s="31" t="s">
        <v>50</v>
      </c>
      <c r="AX1610" s="31" t="s">
        <v>50</v>
      </c>
      <c r="AY1610" s="31" t="s">
        <v>50</v>
      </c>
      <c r="AZ1610" s="31" t="s">
        <v>50</v>
      </c>
      <c r="BA1610" s="31" t="s">
        <v>50</v>
      </c>
      <c r="BB1610" s="31" t="s">
        <v>50</v>
      </c>
      <c r="BC1610" s="31" t="s">
        <v>50</v>
      </c>
      <c r="BD1610" s="31" t="s">
        <v>50</v>
      </c>
      <c r="BE1610" s="31" t="s">
        <v>50</v>
      </c>
      <c r="BF1610" s="31" t="s">
        <v>50</v>
      </c>
    </row>
    <row r="1611" spans="1:58" ht="45" x14ac:dyDescent="0.25">
      <c r="A1611" s="31" t="s">
        <v>1388</v>
      </c>
      <c r="B1611" s="31" t="s">
        <v>49</v>
      </c>
      <c r="C1611" s="32">
        <v>2</v>
      </c>
      <c r="D1611" s="31" t="s">
        <v>50</v>
      </c>
      <c r="E1611" s="31" t="s">
        <v>84</v>
      </c>
      <c r="F1611" s="31" t="s">
        <v>52</v>
      </c>
      <c r="G1611" s="31" t="s">
        <v>50</v>
      </c>
      <c r="H1611" s="31" t="s">
        <v>50</v>
      </c>
      <c r="I1611" s="31" t="s">
        <v>53</v>
      </c>
      <c r="J1611" s="31" t="s">
        <v>54</v>
      </c>
      <c r="K1611" s="31" t="s">
        <v>54</v>
      </c>
      <c r="L1611" s="31" t="s">
        <v>55</v>
      </c>
      <c r="M1611" s="31" t="s">
        <v>51</v>
      </c>
      <c r="N1611" s="31" t="s">
        <v>56</v>
      </c>
      <c r="O1611" s="31" t="s">
        <v>57</v>
      </c>
      <c r="P1611" s="31" t="s">
        <v>215</v>
      </c>
      <c r="Q1611" s="31" t="s">
        <v>50</v>
      </c>
      <c r="R1611" s="31" t="s">
        <v>58</v>
      </c>
      <c r="S1611" s="31" t="s">
        <v>58</v>
      </c>
      <c r="T1611" s="31" t="s">
        <v>60</v>
      </c>
      <c r="U1611" s="31" t="s">
        <v>60</v>
      </c>
      <c r="V1611" s="31" t="s">
        <v>60</v>
      </c>
      <c r="W1611" s="31" t="s">
        <v>50</v>
      </c>
      <c r="X1611" s="31" t="s">
        <v>50</v>
      </c>
      <c r="Y1611" s="31" t="s">
        <v>50</v>
      </c>
      <c r="Z1611" s="31" t="s">
        <v>62</v>
      </c>
      <c r="AA1611" s="31" t="s">
        <v>50</v>
      </c>
      <c r="AB1611" s="31" t="s">
        <v>50</v>
      </c>
      <c r="AC1611" s="31" t="s">
        <v>87</v>
      </c>
      <c r="AD1611" s="31" t="s">
        <v>72</v>
      </c>
      <c r="AE1611" s="2">
        <f t="shared" si="276"/>
        <v>18</v>
      </c>
      <c r="AF1611" s="31" t="s">
        <v>375</v>
      </c>
      <c r="AG1611" s="31" t="s">
        <v>129</v>
      </c>
      <c r="AH1611" s="31" t="s">
        <v>796</v>
      </c>
      <c r="AI1611" s="31" t="s">
        <v>1390</v>
      </c>
      <c r="AJ1611" s="31">
        <f t="shared" si="277"/>
        <v>2</v>
      </c>
      <c r="AK1611" s="34">
        <f t="shared" si="278"/>
        <v>11</v>
      </c>
      <c r="AL1611" s="30">
        <f t="shared" si="279"/>
        <v>11</v>
      </c>
      <c r="AM1611" s="5">
        <f t="shared" si="283"/>
        <v>143.75</v>
      </c>
      <c r="AN1611" s="5">
        <f t="shared" si="284"/>
        <v>36</v>
      </c>
      <c r="AO1611" s="30">
        <f t="shared" si="285"/>
        <v>360</v>
      </c>
      <c r="AP1611" s="30">
        <f t="shared" si="280"/>
        <v>360</v>
      </c>
      <c r="AQ1611">
        <f t="shared" si="281"/>
        <v>0</v>
      </c>
      <c r="AR1611" s="2">
        <f t="shared" si="282"/>
        <v>0</v>
      </c>
      <c r="AS1611" s="2">
        <f t="shared" si="286"/>
        <v>10</v>
      </c>
      <c r="AT1611" s="31" t="s">
        <v>50</v>
      </c>
      <c r="AU1611" s="31" t="s">
        <v>92</v>
      </c>
      <c r="AV1611" s="31" t="s">
        <v>141</v>
      </c>
      <c r="AW1611" s="31" t="s">
        <v>86</v>
      </c>
      <c r="AX1611" s="31" t="s">
        <v>489</v>
      </c>
      <c r="AY1611" s="31" t="s">
        <v>171</v>
      </c>
      <c r="AZ1611" s="31" t="s">
        <v>796</v>
      </c>
      <c r="BA1611" s="31" t="s">
        <v>1390</v>
      </c>
      <c r="BB1611" s="31" t="s">
        <v>172</v>
      </c>
      <c r="BC1611" s="31" t="s">
        <v>173</v>
      </c>
      <c r="BD1611" s="31" t="s">
        <v>50</v>
      </c>
      <c r="BE1611" s="31" t="s">
        <v>50</v>
      </c>
      <c r="BF1611" s="31" t="s">
        <v>50</v>
      </c>
    </row>
    <row r="1612" spans="1:58" ht="45" x14ac:dyDescent="0.25">
      <c r="A1612" s="31" t="s">
        <v>1395</v>
      </c>
      <c r="B1612" s="31" t="s">
        <v>49</v>
      </c>
      <c r="C1612" s="32">
        <v>1</v>
      </c>
      <c r="D1612" s="31" t="s">
        <v>50</v>
      </c>
      <c r="E1612" s="31" t="s">
        <v>52</v>
      </c>
      <c r="F1612" s="31" t="s">
        <v>84</v>
      </c>
      <c r="G1612" s="31" t="s">
        <v>50</v>
      </c>
      <c r="H1612" s="31" t="s">
        <v>50</v>
      </c>
      <c r="I1612" s="31" t="s">
        <v>53</v>
      </c>
      <c r="J1612" s="31" t="s">
        <v>54</v>
      </c>
      <c r="K1612" s="31" t="s">
        <v>54</v>
      </c>
      <c r="L1612" s="31" t="s">
        <v>128</v>
      </c>
      <c r="M1612" s="31" t="s">
        <v>72</v>
      </c>
      <c r="N1612" s="31" t="s">
        <v>56</v>
      </c>
      <c r="O1612" s="31" t="s">
        <v>60</v>
      </c>
      <c r="P1612" s="31" t="s">
        <v>98</v>
      </c>
      <c r="Q1612" s="31" t="s">
        <v>50</v>
      </c>
      <c r="R1612" s="31" t="s">
        <v>74</v>
      </c>
      <c r="S1612" s="31" t="s">
        <v>59</v>
      </c>
      <c r="T1612" s="31" t="s">
        <v>60</v>
      </c>
      <c r="U1612" s="31" t="s">
        <v>60</v>
      </c>
      <c r="V1612" s="31" t="s">
        <v>60</v>
      </c>
      <c r="W1612" s="31" t="s">
        <v>50</v>
      </c>
      <c r="X1612" s="31" t="s">
        <v>50</v>
      </c>
      <c r="Y1612" s="31" t="s">
        <v>50</v>
      </c>
      <c r="Z1612" s="31" t="s">
        <v>62</v>
      </c>
      <c r="AA1612" s="31" t="s">
        <v>50</v>
      </c>
      <c r="AB1612" s="31" t="s">
        <v>50</v>
      </c>
      <c r="AC1612" s="31" t="s">
        <v>87</v>
      </c>
      <c r="AD1612" s="31" t="s">
        <v>72</v>
      </c>
      <c r="AE1612" s="2">
        <f t="shared" si="276"/>
        <v>18</v>
      </c>
      <c r="AF1612" s="31" t="s">
        <v>375</v>
      </c>
      <c r="AG1612" s="31" t="s">
        <v>129</v>
      </c>
      <c r="AH1612" s="31" t="s">
        <v>1084</v>
      </c>
      <c r="AI1612" s="31" t="s">
        <v>1396</v>
      </c>
      <c r="AJ1612" s="31">
        <f t="shared" si="277"/>
        <v>1</v>
      </c>
      <c r="AK1612" s="34">
        <f t="shared" si="278"/>
        <v>2</v>
      </c>
      <c r="AL1612" s="30">
        <f t="shared" si="279"/>
        <v>2</v>
      </c>
      <c r="AM1612" s="5">
        <f t="shared" si="283"/>
        <v>564.20000000000005</v>
      </c>
      <c r="AN1612" s="5">
        <f t="shared" si="284"/>
        <v>18</v>
      </c>
      <c r="AO1612" s="30">
        <f t="shared" si="285"/>
        <v>234</v>
      </c>
      <c r="AP1612" s="30">
        <f t="shared" si="280"/>
        <v>234</v>
      </c>
      <c r="AQ1612" t="str">
        <f t="shared" si="281"/>
        <v>1978 - 1992</v>
      </c>
      <c r="AR1612" s="2">
        <f t="shared" si="282"/>
        <v>1982</v>
      </c>
      <c r="AS1612" s="2">
        <f t="shared" si="286"/>
        <v>13</v>
      </c>
      <c r="AT1612" s="31" t="s">
        <v>50</v>
      </c>
      <c r="AU1612" s="31" t="s">
        <v>100</v>
      </c>
      <c r="AV1612" s="31" t="s">
        <v>141</v>
      </c>
      <c r="AW1612" s="31" t="s">
        <v>86</v>
      </c>
      <c r="AX1612" s="31" t="s">
        <v>50</v>
      </c>
      <c r="AY1612" s="31" t="s">
        <v>50</v>
      </c>
      <c r="AZ1612" s="31" t="s">
        <v>50</v>
      </c>
      <c r="BA1612" s="31" t="s">
        <v>50</v>
      </c>
      <c r="BB1612" s="31" t="s">
        <v>50</v>
      </c>
      <c r="BC1612" s="31" t="s">
        <v>50</v>
      </c>
      <c r="BD1612" s="31" t="s">
        <v>50</v>
      </c>
      <c r="BE1612" s="31" t="s">
        <v>50</v>
      </c>
      <c r="BF1612" s="31" t="s">
        <v>50</v>
      </c>
    </row>
    <row r="1613" spans="1:58" ht="45" x14ac:dyDescent="0.25">
      <c r="A1613" s="31" t="s">
        <v>1402</v>
      </c>
      <c r="B1613" s="31" t="s">
        <v>49</v>
      </c>
      <c r="C1613" s="32">
        <v>5</v>
      </c>
      <c r="D1613" s="31" t="s">
        <v>50</v>
      </c>
      <c r="E1613" s="31" t="s">
        <v>52</v>
      </c>
      <c r="F1613" s="31" t="s">
        <v>84</v>
      </c>
      <c r="G1613" s="31" t="s">
        <v>50</v>
      </c>
      <c r="H1613" s="31" t="s">
        <v>50</v>
      </c>
      <c r="I1613" s="31" t="s">
        <v>53</v>
      </c>
      <c r="J1613" s="31" t="s">
        <v>54</v>
      </c>
      <c r="K1613" s="31" t="s">
        <v>54</v>
      </c>
      <c r="L1613" s="31" t="s">
        <v>55</v>
      </c>
      <c r="M1613" s="31" t="s">
        <v>72</v>
      </c>
      <c r="N1613" s="31" t="s">
        <v>50</v>
      </c>
      <c r="O1613" s="31" t="s">
        <v>50</v>
      </c>
      <c r="P1613" s="31" t="s">
        <v>300</v>
      </c>
      <c r="Q1613" s="31" t="s">
        <v>50</v>
      </c>
      <c r="R1613" s="31" t="s">
        <v>74</v>
      </c>
      <c r="S1613" s="31" t="s">
        <v>59</v>
      </c>
      <c r="T1613" s="31" t="s">
        <v>60</v>
      </c>
      <c r="U1613" s="31" t="s">
        <v>60</v>
      </c>
      <c r="V1613" s="31" t="s">
        <v>60</v>
      </c>
      <c r="W1613" s="31" t="s">
        <v>50</v>
      </c>
      <c r="X1613" s="31" t="s">
        <v>50</v>
      </c>
      <c r="Y1613" s="31" t="s">
        <v>50</v>
      </c>
      <c r="Z1613" s="31" t="s">
        <v>62</v>
      </c>
      <c r="AA1613" s="31" t="s">
        <v>50</v>
      </c>
      <c r="AB1613" s="31" t="s">
        <v>50</v>
      </c>
      <c r="AC1613" s="31" t="s">
        <v>87</v>
      </c>
      <c r="AD1613" s="31" t="s">
        <v>72</v>
      </c>
      <c r="AE1613" s="2">
        <f t="shared" si="276"/>
        <v>18</v>
      </c>
      <c r="AF1613" s="31" t="s">
        <v>489</v>
      </c>
      <c r="AG1613" s="31" t="s">
        <v>76</v>
      </c>
      <c r="AH1613" s="31" t="s">
        <v>924</v>
      </c>
      <c r="AI1613" s="31" t="s">
        <v>12661</v>
      </c>
      <c r="AJ1613" s="31">
        <f t="shared" si="277"/>
        <v>0</v>
      </c>
      <c r="AK1613" s="34">
        <f t="shared" si="278"/>
        <v>-99</v>
      </c>
      <c r="AL1613" s="30">
        <f t="shared" si="279"/>
        <v>-99</v>
      </c>
      <c r="AM1613" s="5">
        <f t="shared" si="283"/>
        <v>0</v>
      </c>
      <c r="AN1613" s="5">
        <f t="shared" si="284"/>
        <v>0</v>
      </c>
      <c r="AO1613" s="30">
        <f t="shared" si="285"/>
        <v>0</v>
      </c>
      <c r="AP1613" s="30">
        <f t="shared" si="280"/>
        <v>0</v>
      </c>
      <c r="AQ1613" t="str">
        <f t="shared" si="281"/>
        <v>1978 - 1992</v>
      </c>
      <c r="AR1613" s="2">
        <f t="shared" si="282"/>
        <v>1980</v>
      </c>
      <c r="AS1613" s="2">
        <f t="shared" si="286"/>
        <v>-99</v>
      </c>
      <c r="AT1613" s="31" t="s">
        <v>50</v>
      </c>
      <c r="AU1613" s="31" t="s">
        <v>50</v>
      </c>
      <c r="AV1613" s="31" t="s">
        <v>141</v>
      </c>
      <c r="AW1613" s="31" t="s">
        <v>86</v>
      </c>
      <c r="AX1613" s="31" t="s">
        <v>50</v>
      </c>
      <c r="AY1613" s="31" t="s">
        <v>50</v>
      </c>
      <c r="AZ1613" s="31" t="s">
        <v>50</v>
      </c>
      <c r="BA1613" s="31" t="s">
        <v>50</v>
      </c>
      <c r="BB1613" s="31" t="s">
        <v>50</v>
      </c>
      <c r="BC1613" s="31" t="s">
        <v>50</v>
      </c>
      <c r="BD1613" s="31" t="s">
        <v>50</v>
      </c>
      <c r="BE1613" s="31" t="s">
        <v>50</v>
      </c>
      <c r="BF1613" s="31" t="s">
        <v>50</v>
      </c>
    </row>
    <row r="1614" spans="1:58" ht="45" x14ac:dyDescent="0.25">
      <c r="A1614" s="31" t="s">
        <v>841</v>
      </c>
      <c r="B1614" s="31" t="s">
        <v>49</v>
      </c>
      <c r="C1614" s="32">
        <v>3</v>
      </c>
      <c r="D1614" s="31" t="s">
        <v>50</v>
      </c>
      <c r="E1614" s="31" t="s">
        <v>194</v>
      </c>
      <c r="F1614" s="31" t="s">
        <v>99</v>
      </c>
      <c r="G1614" s="31" t="s">
        <v>50</v>
      </c>
      <c r="H1614" s="31" t="s">
        <v>50</v>
      </c>
      <c r="I1614" s="31" t="s">
        <v>53</v>
      </c>
      <c r="J1614" s="31" t="s">
        <v>54</v>
      </c>
      <c r="K1614" s="31" t="s">
        <v>60</v>
      </c>
      <c r="L1614" s="31" t="s">
        <v>55</v>
      </c>
      <c r="M1614" s="31" t="s">
        <v>51</v>
      </c>
      <c r="N1614" s="31" t="s">
        <v>50</v>
      </c>
      <c r="O1614" s="31" t="s">
        <v>57</v>
      </c>
      <c r="P1614" s="31" t="s">
        <v>50</v>
      </c>
      <c r="Q1614" s="31" t="s">
        <v>50</v>
      </c>
      <c r="R1614" s="31" t="s">
        <v>50</v>
      </c>
      <c r="S1614" s="31" t="s">
        <v>50</v>
      </c>
      <c r="T1614" s="31" t="s">
        <v>50</v>
      </c>
      <c r="U1614" s="31" t="s">
        <v>50</v>
      </c>
      <c r="V1614" s="31" t="s">
        <v>50</v>
      </c>
      <c r="W1614" s="31" t="s">
        <v>50</v>
      </c>
      <c r="X1614" s="31" t="s">
        <v>50</v>
      </c>
      <c r="Y1614" s="31" t="s">
        <v>50</v>
      </c>
      <c r="Z1614" s="31" t="s">
        <v>62</v>
      </c>
      <c r="AA1614" s="31" t="s">
        <v>50</v>
      </c>
      <c r="AB1614" s="31" t="s">
        <v>50</v>
      </c>
      <c r="AC1614" s="31" t="s">
        <v>87</v>
      </c>
      <c r="AD1614" s="31" t="s">
        <v>50</v>
      </c>
      <c r="AE1614" s="2">
        <f t="shared" si="276"/>
        <v>17.8</v>
      </c>
      <c r="AF1614" s="31" t="s">
        <v>842</v>
      </c>
      <c r="AG1614" s="31" t="s">
        <v>76</v>
      </c>
      <c r="AH1614" s="31" t="s">
        <v>231</v>
      </c>
      <c r="AI1614" s="31" t="s">
        <v>843</v>
      </c>
      <c r="AJ1614" s="31">
        <f t="shared" si="277"/>
        <v>0</v>
      </c>
      <c r="AK1614" s="34">
        <f t="shared" si="278"/>
        <v>-99</v>
      </c>
      <c r="AL1614" s="30">
        <f t="shared" si="279"/>
        <v>-99</v>
      </c>
      <c r="AM1614" s="5">
        <f t="shared" si="283"/>
        <v>0</v>
      </c>
      <c r="AN1614" s="5">
        <f t="shared" si="284"/>
        <v>0</v>
      </c>
      <c r="AO1614" s="30">
        <f t="shared" si="285"/>
        <v>0</v>
      </c>
      <c r="AP1614" s="30">
        <f t="shared" si="280"/>
        <v>0</v>
      </c>
      <c r="AQ1614" t="str">
        <f t="shared" si="281"/>
        <v>Before 1978</v>
      </c>
      <c r="AR1614" s="2">
        <f t="shared" si="282"/>
        <v>1969</v>
      </c>
      <c r="AS1614" s="2">
        <f t="shared" si="286"/>
        <v>-99</v>
      </c>
      <c r="AT1614" s="31" t="s">
        <v>249</v>
      </c>
      <c r="AU1614" s="31" t="s">
        <v>387</v>
      </c>
      <c r="AV1614" s="31" t="s">
        <v>66</v>
      </c>
      <c r="AW1614" s="31" t="s">
        <v>57</v>
      </c>
      <c r="AX1614" s="31" t="s">
        <v>463</v>
      </c>
      <c r="AY1614" s="31" t="s">
        <v>171</v>
      </c>
      <c r="AZ1614" s="31" t="s">
        <v>231</v>
      </c>
      <c r="BA1614" s="31" t="s">
        <v>843</v>
      </c>
      <c r="BB1614" s="31" t="s">
        <v>335</v>
      </c>
      <c r="BC1614" s="31" t="s">
        <v>53</v>
      </c>
      <c r="BD1614" s="31" t="s">
        <v>50</v>
      </c>
      <c r="BE1614" s="31" t="s">
        <v>50</v>
      </c>
      <c r="BF1614" s="31" t="s">
        <v>50</v>
      </c>
    </row>
    <row r="1615" spans="1:58" ht="45" x14ac:dyDescent="0.25">
      <c r="A1615" s="31" t="s">
        <v>979</v>
      </c>
      <c r="B1615" s="31" t="s">
        <v>49</v>
      </c>
      <c r="C1615" s="32">
        <v>3</v>
      </c>
      <c r="D1615" s="31" t="s">
        <v>50</v>
      </c>
      <c r="E1615" s="31" t="s">
        <v>96</v>
      </c>
      <c r="F1615" s="31" t="s">
        <v>194</v>
      </c>
      <c r="G1615" s="31" t="s">
        <v>50</v>
      </c>
      <c r="H1615" s="31" t="s">
        <v>50</v>
      </c>
      <c r="I1615" s="31" t="s">
        <v>53</v>
      </c>
      <c r="J1615" s="31" t="s">
        <v>54</v>
      </c>
      <c r="K1615" s="31" t="s">
        <v>54</v>
      </c>
      <c r="L1615" s="31" t="s">
        <v>128</v>
      </c>
      <c r="M1615" s="31" t="s">
        <v>51</v>
      </c>
      <c r="N1615" s="31" t="s">
        <v>50</v>
      </c>
      <c r="O1615" s="31" t="s">
        <v>66</v>
      </c>
      <c r="P1615" s="31" t="s">
        <v>258</v>
      </c>
      <c r="Q1615" s="31" t="s">
        <v>50</v>
      </c>
      <c r="R1615" s="31" t="s">
        <v>74</v>
      </c>
      <c r="S1615" s="31" t="s">
        <v>59</v>
      </c>
      <c r="T1615" s="31" t="s">
        <v>50</v>
      </c>
      <c r="U1615" s="31" t="s">
        <v>50</v>
      </c>
      <c r="V1615" s="31" t="s">
        <v>60</v>
      </c>
      <c r="W1615" s="31" t="s">
        <v>50</v>
      </c>
      <c r="X1615" s="31" t="s">
        <v>50</v>
      </c>
      <c r="Y1615" s="31" t="s">
        <v>50</v>
      </c>
      <c r="Z1615" s="31" t="s">
        <v>62</v>
      </c>
      <c r="AA1615" s="31" t="s">
        <v>50</v>
      </c>
      <c r="AB1615" s="31" t="s">
        <v>50</v>
      </c>
      <c r="AC1615" s="31" t="s">
        <v>87</v>
      </c>
      <c r="AD1615" s="31" t="s">
        <v>50</v>
      </c>
      <c r="AE1615" s="2">
        <f t="shared" si="276"/>
        <v>17</v>
      </c>
      <c r="AF1615" s="31" t="s">
        <v>169</v>
      </c>
      <c r="AG1615" s="31" t="s">
        <v>76</v>
      </c>
      <c r="AH1615" s="31" t="s">
        <v>980</v>
      </c>
      <c r="AI1615" s="31" t="s">
        <v>981</v>
      </c>
      <c r="AJ1615" s="31">
        <f t="shared" si="277"/>
        <v>2</v>
      </c>
      <c r="AK1615" s="34">
        <f t="shared" si="278"/>
        <v>19</v>
      </c>
      <c r="AL1615" s="30">
        <f t="shared" si="279"/>
        <v>19</v>
      </c>
      <c r="AM1615" s="5">
        <f t="shared" si="283"/>
        <v>106.34</v>
      </c>
      <c r="AN1615" s="5">
        <f t="shared" si="284"/>
        <v>34</v>
      </c>
      <c r="AO1615" s="30">
        <f t="shared" si="285"/>
        <v>353.6</v>
      </c>
      <c r="AP1615" s="30">
        <f t="shared" si="280"/>
        <v>353.6</v>
      </c>
      <c r="AQ1615" t="str">
        <f t="shared" si="281"/>
        <v>1978 - 1992</v>
      </c>
      <c r="AR1615" s="2">
        <f t="shared" si="282"/>
        <v>1992</v>
      </c>
      <c r="AS1615" s="2">
        <f t="shared" si="286"/>
        <v>10.4</v>
      </c>
      <c r="AT1615" s="31" t="s">
        <v>50</v>
      </c>
      <c r="AU1615" s="31" t="s">
        <v>339</v>
      </c>
      <c r="AV1615" s="31" t="s">
        <v>141</v>
      </c>
      <c r="AW1615" s="31" t="s">
        <v>86</v>
      </c>
      <c r="AX1615" s="31" t="s">
        <v>50</v>
      </c>
      <c r="AY1615" s="31" t="s">
        <v>50</v>
      </c>
      <c r="AZ1615" s="31" t="s">
        <v>980</v>
      </c>
      <c r="BA1615" s="31" t="s">
        <v>982</v>
      </c>
      <c r="BB1615" s="31" t="s">
        <v>50</v>
      </c>
      <c r="BC1615" s="31" t="s">
        <v>50</v>
      </c>
      <c r="BD1615" s="31" t="s">
        <v>50</v>
      </c>
      <c r="BE1615" s="31" t="s">
        <v>50</v>
      </c>
      <c r="BF1615" s="31" t="s">
        <v>50</v>
      </c>
    </row>
    <row r="1616" spans="1:58" ht="45" x14ac:dyDescent="0.25">
      <c r="A1616" s="31" t="s">
        <v>626</v>
      </c>
      <c r="B1616" s="31" t="s">
        <v>49</v>
      </c>
      <c r="C1616" s="32">
        <v>1</v>
      </c>
      <c r="D1616" s="31" t="s">
        <v>50</v>
      </c>
      <c r="E1616" s="31" t="s">
        <v>84</v>
      </c>
      <c r="F1616" s="31" t="s">
        <v>85</v>
      </c>
      <c r="G1616" s="31" t="s">
        <v>50</v>
      </c>
      <c r="H1616" s="31" t="s">
        <v>50</v>
      </c>
      <c r="I1616" s="31" t="s">
        <v>53</v>
      </c>
      <c r="J1616" s="31" t="s">
        <v>54</v>
      </c>
      <c r="K1616" s="31" t="s">
        <v>54</v>
      </c>
      <c r="L1616" s="31" t="s">
        <v>55</v>
      </c>
      <c r="M1616" s="31" t="s">
        <v>51</v>
      </c>
      <c r="N1616" s="31" t="s">
        <v>56</v>
      </c>
      <c r="O1616" s="31" t="s">
        <v>57</v>
      </c>
      <c r="P1616" s="31" t="s">
        <v>50</v>
      </c>
      <c r="Q1616" s="31" t="s">
        <v>50</v>
      </c>
      <c r="R1616" s="31" t="s">
        <v>58</v>
      </c>
      <c r="S1616" s="31" t="s">
        <v>59</v>
      </c>
      <c r="T1616" s="31" t="s">
        <v>60</v>
      </c>
      <c r="U1616" s="31" t="s">
        <v>60</v>
      </c>
      <c r="V1616" s="31" t="s">
        <v>50</v>
      </c>
      <c r="W1616" s="31" t="s">
        <v>50</v>
      </c>
      <c r="X1616" s="31" t="s">
        <v>50</v>
      </c>
      <c r="Y1616" s="31" t="s">
        <v>61</v>
      </c>
      <c r="Z1616" s="31" t="s">
        <v>62</v>
      </c>
      <c r="AA1616" s="31" t="s">
        <v>50</v>
      </c>
      <c r="AB1616" s="31" t="s">
        <v>50</v>
      </c>
      <c r="AC1616" s="31" t="s">
        <v>87</v>
      </c>
      <c r="AD1616" s="31" t="s">
        <v>50</v>
      </c>
      <c r="AE1616" s="2">
        <f t="shared" si="276"/>
        <v>13.8</v>
      </c>
      <c r="AF1616" s="31" t="s">
        <v>627</v>
      </c>
      <c r="AG1616" s="31" t="s">
        <v>76</v>
      </c>
      <c r="AH1616" s="31" t="s">
        <v>64</v>
      </c>
      <c r="AI1616" s="31" t="s">
        <v>628</v>
      </c>
      <c r="AJ1616" s="31">
        <f t="shared" si="277"/>
        <v>0</v>
      </c>
      <c r="AK1616" s="34">
        <f t="shared" si="278"/>
        <v>-99</v>
      </c>
      <c r="AL1616" s="30">
        <f t="shared" si="279"/>
        <v>-99</v>
      </c>
      <c r="AM1616" s="5">
        <f t="shared" si="283"/>
        <v>123.89</v>
      </c>
      <c r="AN1616" s="5">
        <f t="shared" si="284"/>
        <v>0</v>
      </c>
      <c r="AO1616" s="30">
        <f t="shared" si="285"/>
        <v>0</v>
      </c>
      <c r="AP1616" s="30">
        <f t="shared" si="280"/>
        <v>0</v>
      </c>
      <c r="AQ1616" t="str">
        <f t="shared" si="281"/>
        <v>1978 - 1992</v>
      </c>
      <c r="AR1616" s="2">
        <f t="shared" si="282"/>
        <v>1990</v>
      </c>
      <c r="AS1616" s="2">
        <f t="shared" si="286"/>
        <v>-99</v>
      </c>
      <c r="AT1616" s="31" t="s">
        <v>99</v>
      </c>
      <c r="AU1616" s="31" t="s">
        <v>50</v>
      </c>
      <c r="AV1616" s="31" t="s">
        <v>141</v>
      </c>
      <c r="AW1616" s="31" t="s">
        <v>86</v>
      </c>
      <c r="AX1616" s="31" t="s">
        <v>224</v>
      </c>
      <c r="AY1616" s="31" t="s">
        <v>179</v>
      </c>
      <c r="AZ1616" s="31" t="s">
        <v>64</v>
      </c>
      <c r="BA1616" s="31" t="s">
        <v>628</v>
      </c>
      <c r="BB1616" s="31" t="s">
        <v>50</v>
      </c>
      <c r="BC1616" s="31" t="s">
        <v>50</v>
      </c>
      <c r="BD1616" s="31" t="s">
        <v>50</v>
      </c>
      <c r="BE1616" s="31" t="s">
        <v>50</v>
      </c>
      <c r="BF1616" s="31" t="s">
        <v>50</v>
      </c>
    </row>
    <row r="1617" spans="1:58" ht="60" x14ac:dyDescent="0.25">
      <c r="A1617" s="31" t="s">
        <v>2662</v>
      </c>
      <c r="B1617" s="31" t="s">
        <v>49</v>
      </c>
      <c r="C1617" s="32">
        <v>1</v>
      </c>
      <c r="D1617" s="31" t="s">
        <v>50</v>
      </c>
      <c r="E1617" s="31" t="s">
        <v>85</v>
      </c>
      <c r="F1617" s="31" t="s">
        <v>50</v>
      </c>
      <c r="G1617" s="31" t="s">
        <v>50</v>
      </c>
      <c r="H1617" s="31" t="s">
        <v>50</v>
      </c>
      <c r="I1617" s="31" t="s">
        <v>53</v>
      </c>
      <c r="J1617" s="31" t="s">
        <v>54</v>
      </c>
      <c r="K1617" s="31" t="s">
        <v>54</v>
      </c>
      <c r="L1617" s="31" t="s">
        <v>128</v>
      </c>
      <c r="M1617" s="31" t="s">
        <v>72</v>
      </c>
      <c r="N1617" s="31" t="s">
        <v>50</v>
      </c>
      <c r="O1617" s="31" t="s">
        <v>57</v>
      </c>
      <c r="P1617" s="31" t="s">
        <v>160</v>
      </c>
      <c r="Q1617" s="31" t="s">
        <v>50</v>
      </c>
      <c r="R1617" s="31" t="s">
        <v>58</v>
      </c>
      <c r="S1617" s="31" t="s">
        <v>53</v>
      </c>
      <c r="T1617" s="31" t="s">
        <v>60</v>
      </c>
      <c r="U1617" s="31" t="s">
        <v>60</v>
      </c>
      <c r="V1617" s="31" t="s">
        <v>60</v>
      </c>
      <c r="W1617" s="31" t="s">
        <v>50</v>
      </c>
      <c r="X1617" s="31" t="s">
        <v>366</v>
      </c>
      <c r="Y1617" s="31" t="s">
        <v>50</v>
      </c>
      <c r="Z1617" s="31" t="s">
        <v>62</v>
      </c>
      <c r="AA1617" s="31" t="s">
        <v>50</v>
      </c>
      <c r="AB1617" s="31" t="s">
        <v>50</v>
      </c>
      <c r="AC1617" s="31" t="s">
        <v>87</v>
      </c>
      <c r="AD1617" s="31" t="s">
        <v>72</v>
      </c>
      <c r="AE1617" s="2">
        <f t="shared" si="276"/>
        <v>12.5</v>
      </c>
      <c r="AF1617" s="31" t="s">
        <v>294</v>
      </c>
      <c r="AG1617" s="31" t="s">
        <v>76</v>
      </c>
      <c r="AH1617" s="31" t="s">
        <v>12662</v>
      </c>
      <c r="AI1617" s="31" t="s">
        <v>12663</v>
      </c>
      <c r="AJ1617" s="31">
        <f t="shared" si="277"/>
        <v>0</v>
      </c>
      <c r="AK1617" s="34">
        <f t="shared" si="278"/>
        <v>-99</v>
      </c>
      <c r="AL1617" s="30">
        <f t="shared" si="279"/>
        <v>-99</v>
      </c>
      <c r="AM1617" s="5">
        <f t="shared" si="283"/>
        <v>1090.69</v>
      </c>
      <c r="AN1617" s="5">
        <f t="shared" si="284"/>
        <v>0</v>
      </c>
      <c r="AO1617" s="30">
        <f t="shared" si="285"/>
        <v>0</v>
      </c>
      <c r="AP1617" s="30">
        <f t="shared" si="280"/>
        <v>0</v>
      </c>
      <c r="AQ1617" t="str">
        <f t="shared" si="281"/>
        <v>1978 - 1992</v>
      </c>
      <c r="AR1617" s="2">
        <f t="shared" si="282"/>
        <v>1991</v>
      </c>
      <c r="AS1617" s="2">
        <f t="shared" si="286"/>
        <v>-99</v>
      </c>
      <c r="AT1617" s="31" t="s">
        <v>50</v>
      </c>
      <c r="AU1617" s="31" t="s">
        <v>50</v>
      </c>
      <c r="AV1617" s="31" t="s">
        <v>60</v>
      </c>
      <c r="AW1617" s="31" t="s">
        <v>50</v>
      </c>
      <c r="AX1617" s="31" t="s">
        <v>50</v>
      </c>
      <c r="AY1617" s="31" t="s">
        <v>50</v>
      </c>
      <c r="AZ1617" s="31" t="s">
        <v>50</v>
      </c>
      <c r="BA1617" s="31" t="s">
        <v>50</v>
      </c>
      <c r="BB1617" s="31" t="s">
        <v>50</v>
      </c>
      <c r="BC1617" s="31" t="s">
        <v>50</v>
      </c>
      <c r="BD1617" s="31" t="s">
        <v>50</v>
      </c>
      <c r="BE1617" s="31" t="s">
        <v>50</v>
      </c>
      <c r="BF1617" s="31" t="s">
        <v>50</v>
      </c>
    </row>
    <row r="1618" spans="1:58" ht="45" x14ac:dyDescent="0.25">
      <c r="A1618" s="31" t="s">
        <v>4040</v>
      </c>
      <c r="B1618" s="31" t="s">
        <v>49</v>
      </c>
      <c r="C1618" s="32">
        <v>20</v>
      </c>
      <c r="D1618" s="31" t="s">
        <v>50</v>
      </c>
      <c r="E1618" s="31" t="s">
        <v>96</v>
      </c>
      <c r="F1618" s="31" t="s">
        <v>50</v>
      </c>
      <c r="G1618" s="31" t="s">
        <v>50</v>
      </c>
      <c r="H1618" s="31" t="s">
        <v>50</v>
      </c>
      <c r="I1618" s="31" t="s">
        <v>53</v>
      </c>
      <c r="J1618" s="31" t="s">
        <v>54</v>
      </c>
      <c r="K1618" s="31" t="s">
        <v>54</v>
      </c>
      <c r="L1618" s="31" t="s">
        <v>55</v>
      </c>
      <c r="M1618" s="31" t="s">
        <v>72</v>
      </c>
      <c r="N1618" s="31" t="s">
        <v>50</v>
      </c>
      <c r="O1618" s="31" t="s">
        <v>57</v>
      </c>
      <c r="P1618" s="31" t="s">
        <v>50</v>
      </c>
      <c r="Q1618" s="31" t="s">
        <v>50</v>
      </c>
      <c r="R1618" s="31" t="s">
        <v>74</v>
      </c>
      <c r="S1618" s="31" t="s">
        <v>59</v>
      </c>
      <c r="T1618" s="31" t="s">
        <v>60</v>
      </c>
      <c r="U1618" s="31" t="s">
        <v>60</v>
      </c>
      <c r="V1618" s="31" t="s">
        <v>66</v>
      </c>
      <c r="W1618" s="31" t="s">
        <v>50</v>
      </c>
      <c r="X1618" s="31" t="s">
        <v>50</v>
      </c>
      <c r="Y1618" s="31" t="s">
        <v>50</v>
      </c>
      <c r="Z1618" s="31" t="s">
        <v>62</v>
      </c>
      <c r="AA1618" s="31" t="s">
        <v>50</v>
      </c>
      <c r="AB1618" s="31" t="s">
        <v>50</v>
      </c>
      <c r="AC1618" s="31" t="s">
        <v>63</v>
      </c>
      <c r="AD1618" s="31" t="s">
        <v>72</v>
      </c>
      <c r="AE1618" s="2">
        <f t="shared" si="276"/>
        <v>12.3</v>
      </c>
      <c r="AF1618" s="31" t="s">
        <v>355</v>
      </c>
      <c r="AG1618" s="31" t="s">
        <v>76</v>
      </c>
      <c r="AH1618" s="31" t="s">
        <v>422</v>
      </c>
      <c r="AI1618" s="31" t="s">
        <v>12664</v>
      </c>
      <c r="AJ1618" s="31">
        <f t="shared" si="277"/>
        <v>0</v>
      </c>
      <c r="AK1618" s="34">
        <f t="shared" si="278"/>
        <v>-99</v>
      </c>
      <c r="AL1618" s="30">
        <f t="shared" si="279"/>
        <v>-99</v>
      </c>
      <c r="AM1618" s="5">
        <f t="shared" si="283"/>
        <v>35.909999999999997</v>
      </c>
      <c r="AN1618" s="5">
        <f t="shared" si="284"/>
        <v>0</v>
      </c>
      <c r="AO1618" s="30">
        <f t="shared" si="285"/>
        <v>0</v>
      </c>
      <c r="AP1618" s="30">
        <f t="shared" si="280"/>
        <v>0</v>
      </c>
      <c r="AQ1618" t="str">
        <f t="shared" si="281"/>
        <v>Before 1978</v>
      </c>
      <c r="AR1618" s="2">
        <f t="shared" si="282"/>
        <v>1970</v>
      </c>
      <c r="AS1618" s="2">
        <f t="shared" si="286"/>
        <v>-99</v>
      </c>
      <c r="AT1618" s="31" t="s">
        <v>50</v>
      </c>
      <c r="AU1618" s="31" t="s">
        <v>50</v>
      </c>
      <c r="AV1618" s="31" t="s">
        <v>60</v>
      </c>
      <c r="AW1618" s="31" t="s">
        <v>50</v>
      </c>
      <c r="AX1618" s="31" t="s">
        <v>50</v>
      </c>
      <c r="AY1618" s="31" t="s">
        <v>50</v>
      </c>
      <c r="AZ1618" s="31" t="s">
        <v>50</v>
      </c>
      <c r="BA1618" s="31" t="s">
        <v>50</v>
      </c>
      <c r="BB1618" s="31" t="s">
        <v>50</v>
      </c>
      <c r="BC1618" s="31" t="s">
        <v>50</v>
      </c>
      <c r="BD1618" s="31" t="s">
        <v>50</v>
      </c>
      <c r="BE1618" s="31" t="s">
        <v>50</v>
      </c>
      <c r="BF1618" s="31" t="s">
        <v>50</v>
      </c>
    </row>
    <row r="1619" spans="1:58" ht="45" x14ac:dyDescent="0.25">
      <c r="A1619" s="31" t="s">
        <v>1571</v>
      </c>
      <c r="B1619" s="31" t="s">
        <v>49</v>
      </c>
      <c r="C1619" s="32">
        <v>2</v>
      </c>
      <c r="D1619" s="31" t="s">
        <v>50</v>
      </c>
      <c r="E1619" s="31" t="s">
        <v>84</v>
      </c>
      <c r="F1619" s="31" t="s">
        <v>50</v>
      </c>
      <c r="G1619" s="31" t="s">
        <v>50</v>
      </c>
      <c r="H1619" s="31" t="s">
        <v>50</v>
      </c>
      <c r="I1619" s="31" t="s">
        <v>53</v>
      </c>
      <c r="J1619" s="31" t="s">
        <v>54</v>
      </c>
      <c r="K1619" s="31" t="s">
        <v>54</v>
      </c>
      <c r="L1619" s="31" t="s">
        <v>55</v>
      </c>
      <c r="M1619" s="31" t="s">
        <v>51</v>
      </c>
      <c r="N1619" s="31" t="s">
        <v>56</v>
      </c>
      <c r="O1619" s="31" t="s">
        <v>60</v>
      </c>
      <c r="P1619" s="31" t="s">
        <v>73</v>
      </c>
      <c r="Q1619" s="31" t="s">
        <v>50</v>
      </c>
      <c r="R1619" s="31" t="s">
        <v>58</v>
      </c>
      <c r="S1619" s="31" t="s">
        <v>53</v>
      </c>
      <c r="T1619" s="31" t="s">
        <v>60</v>
      </c>
      <c r="U1619" s="31" t="s">
        <v>60</v>
      </c>
      <c r="V1619" s="31" t="s">
        <v>60</v>
      </c>
      <c r="W1619" s="31" t="s">
        <v>50</v>
      </c>
      <c r="X1619" s="31" t="s">
        <v>50</v>
      </c>
      <c r="Y1619" s="31" t="s">
        <v>50</v>
      </c>
      <c r="Z1619" s="31" t="s">
        <v>86</v>
      </c>
      <c r="AA1619" s="31" t="s">
        <v>50</v>
      </c>
      <c r="AB1619" s="31" t="s">
        <v>50</v>
      </c>
      <c r="AC1619" s="31" t="s">
        <v>50</v>
      </c>
      <c r="AD1619" s="31" t="s">
        <v>50</v>
      </c>
      <c r="AE1619" s="2">
        <f t="shared" si="276"/>
        <v>12</v>
      </c>
      <c r="AF1619" s="31" t="s">
        <v>72</v>
      </c>
      <c r="AG1619" s="31" t="s">
        <v>129</v>
      </c>
      <c r="AH1619" s="31" t="s">
        <v>12523</v>
      </c>
      <c r="AI1619" s="31" t="s">
        <v>12665</v>
      </c>
      <c r="AJ1619" s="31">
        <f t="shared" si="277"/>
        <v>0</v>
      </c>
      <c r="AK1619" s="34">
        <f t="shared" si="278"/>
        <v>-99</v>
      </c>
      <c r="AL1619" s="30">
        <f t="shared" si="279"/>
        <v>-99</v>
      </c>
      <c r="AM1619" s="5">
        <f t="shared" si="283"/>
        <v>350.28</v>
      </c>
      <c r="AN1619" s="5">
        <f t="shared" si="284"/>
        <v>0</v>
      </c>
      <c r="AO1619" s="30">
        <f t="shared" si="285"/>
        <v>0</v>
      </c>
      <c r="AP1619" s="30">
        <f t="shared" si="280"/>
        <v>0</v>
      </c>
      <c r="AQ1619" t="str">
        <f t="shared" si="281"/>
        <v>Before 1978</v>
      </c>
      <c r="AR1619" s="2">
        <f t="shared" si="282"/>
        <v>1970</v>
      </c>
      <c r="AS1619" s="2">
        <f t="shared" si="286"/>
        <v>-99</v>
      </c>
      <c r="AT1619" s="31" t="s">
        <v>50</v>
      </c>
      <c r="AU1619" s="31" t="s">
        <v>50</v>
      </c>
      <c r="AV1619" s="31" t="s">
        <v>60</v>
      </c>
      <c r="AW1619" s="31" t="s">
        <v>50</v>
      </c>
      <c r="AX1619" s="31" t="s">
        <v>50</v>
      </c>
      <c r="AY1619" s="31" t="s">
        <v>50</v>
      </c>
      <c r="AZ1619" s="31" t="s">
        <v>50</v>
      </c>
      <c r="BA1619" s="31" t="s">
        <v>50</v>
      </c>
      <c r="BB1619" s="31" t="s">
        <v>50</v>
      </c>
      <c r="BC1619" s="31" t="s">
        <v>50</v>
      </c>
      <c r="BD1619" s="31" t="s">
        <v>50</v>
      </c>
      <c r="BE1619" s="31" t="s">
        <v>50</v>
      </c>
      <c r="BF1619" s="31" t="s">
        <v>50</v>
      </c>
    </row>
    <row r="1620" spans="1:58" ht="45" x14ac:dyDescent="0.25">
      <c r="A1620" s="31" t="s">
        <v>1773</v>
      </c>
      <c r="B1620" s="31" t="s">
        <v>49</v>
      </c>
      <c r="C1620" s="32">
        <v>1</v>
      </c>
      <c r="D1620" s="31" t="s">
        <v>50</v>
      </c>
      <c r="E1620" s="31" t="s">
        <v>84</v>
      </c>
      <c r="F1620" s="31" t="s">
        <v>50</v>
      </c>
      <c r="G1620" s="31" t="s">
        <v>50</v>
      </c>
      <c r="H1620" s="31" t="s">
        <v>50</v>
      </c>
      <c r="I1620" s="31" t="s">
        <v>53</v>
      </c>
      <c r="J1620" s="31" t="s">
        <v>54</v>
      </c>
      <c r="K1620" s="31" t="s">
        <v>54</v>
      </c>
      <c r="L1620" s="31" t="s">
        <v>55</v>
      </c>
      <c r="M1620" s="31" t="s">
        <v>51</v>
      </c>
      <c r="N1620" s="31" t="s">
        <v>50</v>
      </c>
      <c r="O1620" s="31" t="s">
        <v>74</v>
      </c>
      <c r="P1620" s="31" t="s">
        <v>498</v>
      </c>
      <c r="Q1620" s="31" t="s">
        <v>50</v>
      </c>
      <c r="R1620" s="31" t="s">
        <v>58</v>
      </c>
      <c r="S1620" s="31" t="s">
        <v>53</v>
      </c>
      <c r="T1620" s="31" t="s">
        <v>60</v>
      </c>
      <c r="U1620" s="31" t="s">
        <v>60</v>
      </c>
      <c r="V1620" s="31" t="s">
        <v>50</v>
      </c>
      <c r="W1620" s="31" t="s">
        <v>50</v>
      </c>
      <c r="X1620" s="31" t="s">
        <v>50</v>
      </c>
      <c r="Y1620" s="31" t="s">
        <v>60</v>
      </c>
      <c r="Z1620" s="31" t="s">
        <v>86</v>
      </c>
      <c r="AA1620" s="31" t="s">
        <v>50</v>
      </c>
      <c r="AB1620" s="31" t="s">
        <v>50</v>
      </c>
      <c r="AC1620" s="31" t="s">
        <v>50</v>
      </c>
      <c r="AD1620" s="31" t="s">
        <v>50</v>
      </c>
      <c r="AE1620" s="2">
        <f t="shared" si="276"/>
        <v>12</v>
      </c>
      <c r="AF1620" s="31" t="s">
        <v>72</v>
      </c>
      <c r="AG1620" s="31" t="s">
        <v>129</v>
      </c>
      <c r="AH1620" s="31" t="s">
        <v>12666</v>
      </c>
      <c r="AI1620" s="31" t="s">
        <v>12667</v>
      </c>
      <c r="AJ1620" s="31">
        <f t="shared" si="277"/>
        <v>0</v>
      </c>
      <c r="AK1620" s="34">
        <f t="shared" si="278"/>
        <v>-99</v>
      </c>
      <c r="AL1620" s="30">
        <f t="shared" si="279"/>
        <v>-99</v>
      </c>
      <c r="AM1620" s="5">
        <f t="shared" si="283"/>
        <v>3000</v>
      </c>
      <c r="AN1620" s="5">
        <f t="shared" si="284"/>
        <v>0</v>
      </c>
      <c r="AO1620" s="30">
        <f t="shared" si="285"/>
        <v>0</v>
      </c>
      <c r="AP1620" s="30">
        <f t="shared" si="280"/>
        <v>0</v>
      </c>
      <c r="AQ1620" t="str">
        <f t="shared" si="281"/>
        <v>1978 - 1992</v>
      </c>
      <c r="AR1620" s="2">
        <f t="shared" si="282"/>
        <v>1981</v>
      </c>
      <c r="AS1620" s="2">
        <f t="shared" si="286"/>
        <v>-99</v>
      </c>
      <c r="AT1620" s="31" t="s">
        <v>50</v>
      </c>
      <c r="AU1620" s="31" t="s">
        <v>50</v>
      </c>
      <c r="AV1620" s="31" t="s">
        <v>60</v>
      </c>
      <c r="AW1620" s="31" t="s">
        <v>50</v>
      </c>
      <c r="AX1620" s="31" t="s">
        <v>50</v>
      </c>
      <c r="AY1620" s="31" t="s">
        <v>50</v>
      </c>
      <c r="AZ1620" s="31" t="s">
        <v>50</v>
      </c>
      <c r="BA1620" s="31" t="s">
        <v>50</v>
      </c>
      <c r="BB1620" s="31" t="s">
        <v>50</v>
      </c>
      <c r="BC1620" s="31" t="s">
        <v>50</v>
      </c>
      <c r="BD1620" s="31" t="s">
        <v>50</v>
      </c>
      <c r="BE1620" s="31" t="s">
        <v>50</v>
      </c>
      <c r="BF1620" s="31" t="s">
        <v>50</v>
      </c>
    </row>
    <row r="1621" spans="1:58" ht="45" x14ac:dyDescent="0.25">
      <c r="A1621" s="31" t="s">
        <v>1808</v>
      </c>
      <c r="B1621" s="31" t="s">
        <v>49</v>
      </c>
      <c r="C1621" s="32">
        <v>6</v>
      </c>
      <c r="D1621" s="31" t="s">
        <v>50</v>
      </c>
      <c r="E1621" s="31" t="s">
        <v>85</v>
      </c>
      <c r="F1621" s="31" t="s">
        <v>50</v>
      </c>
      <c r="G1621" s="31" t="s">
        <v>50</v>
      </c>
      <c r="H1621" s="31" t="s">
        <v>50</v>
      </c>
      <c r="I1621" s="31" t="s">
        <v>71</v>
      </c>
      <c r="J1621" s="31" t="s">
        <v>54</v>
      </c>
      <c r="K1621" s="31" t="s">
        <v>54</v>
      </c>
      <c r="L1621" s="31" t="s">
        <v>55</v>
      </c>
      <c r="M1621" s="31" t="s">
        <v>72</v>
      </c>
      <c r="N1621" s="31" t="s">
        <v>50</v>
      </c>
      <c r="O1621" s="31" t="s">
        <v>57</v>
      </c>
      <c r="P1621" s="31" t="s">
        <v>50</v>
      </c>
      <c r="Q1621" s="31" t="s">
        <v>498</v>
      </c>
      <c r="R1621" s="31" t="s">
        <v>58</v>
      </c>
      <c r="S1621" s="31" t="s">
        <v>53</v>
      </c>
      <c r="T1621" s="31" t="s">
        <v>60</v>
      </c>
      <c r="U1621" s="31" t="s">
        <v>60</v>
      </c>
      <c r="V1621" s="31" t="s">
        <v>60</v>
      </c>
      <c r="W1621" s="31" t="s">
        <v>50</v>
      </c>
      <c r="X1621" s="31" t="s">
        <v>50</v>
      </c>
      <c r="Y1621" s="31" t="s">
        <v>60</v>
      </c>
      <c r="Z1621" s="31" t="s">
        <v>86</v>
      </c>
      <c r="AA1621" s="31" t="s">
        <v>50</v>
      </c>
      <c r="AB1621" s="31" t="s">
        <v>50</v>
      </c>
      <c r="AC1621" s="31" t="s">
        <v>50</v>
      </c>
      <c r="AD1621" s="31" t="s">
        <v>366</v>
      </c>
      <c r="AE1621" s="2">
        <f t="shared" si="276"/>
        <v>12</v>
      </c>
      <c r="AF1621" s="31" t="s">
        <v>72</v>
      </c>
      <c r="AG1621" s="31" t="s">
        <v>129</v>
      </c>
      <c r="AH1621" s="31" t="s">
        <v>12668</v>
      </c>
      <c r="AI1621" s="31" t="s">
        <v>12669</v>
      </c>
      <c r="AJ1621" s="31">
        <f t="shared" si="277"/>
        <v>0</v>
      </c>
      <c r="AK1621" s="34">
        <f t="shared" si="278"/>
        <v>-99</v>
      </c>
      <c r="AL1621" s="30">
        <f t="shared" si="279"/>
        <v>-99</v>
      </c>
      <c r="AM1621" s="5">
        <f t="shared" si="283"/>
        <v>69.5</v>
      </c>
      <c r="AN1621" s="5">
        <f t="shared" si="284"/>
        <v>0</v>
      </c>
      <c r="AO1621" s="30">
        <f t="shared" si="285"/>
        <v>0</v>
      </c>
      <c r="AP1621" s="30">
        <f t="shared" si="280"/>
        <v>0</v>
      </c>
      <c r="AQ1621" t="str">
        <f t="shared" si="281"/>
        <v>1978 - 1992</v>
      </c>
      <c r="AR1621" s="2">
        <f t="shared" si="282"/>
        <v>1990</v>
      </c>
      <c r="AS1621" s="2">
        <f t="shared" si="286"/>
        <v>-99</v>
      </c>
      <c r="AT1621" s="31" t="s">
        <v>50</v>
      </c>
      <c r="AU1621" s="31" t="s">
        <v>50</v>
      </c>
      <c r="AV1621" s="31" t="s">
        <v>60</v>
      </c>
      <c r="AW1621" s="31" t="s">
        <v>50</v>
      </c>
      <c r="AX1621" s="31" t="s">
        <v>50</v>
      </c>
      <c r="AY1621" s="31" t="s">
        <v>50</v>
      </c>
      <c r="AZ1621" s="31" t="s">
        <v>50</v>
      </c>
      <c r="BA1621" s="31" t="s">
        <v>50</v>
      </c>
      <c r="BB1621" s="31" t="s">
        <v>50</v>
      </c>
      <c r="BC1621" s="31" t="s">
        <v>50</v>
      </c>
      <c r="BD1621" s="31" t="s">
        <v>50</v>
      </c>
      <c r="BE1621" s="31" t="s">
        <v>50</v>
      </c>
      <c r="BF1621" s="31" t="s">
        <v>50</v>
      </c>
    </row>
    <row r="1622" spans="1:58" ht="45" x14ac:dyDescent="0.25">
      <c r="A1622" s="31" t="s">
        <v>985</v>
      </c>
      <c r="B1622" s="31" t="s">
        <v>49</v>
      </c>
      <c r="C1622" s="32">
        <v>4</v>
      </c>
      <c r="D1622" s="31" t="s">
        <v>50</v>
      </c>
      <c r="E1622" s="31" t="s">
        <v>72</v>
      </c>
      <c r="F1622" s="31" t="s">
        <v>50</v>
      </c>
      <c r="G1622" s="31" t="s">
        <v>50</v>
      </c>
      <c r="H1622" s="31" t="s">
        <v>50</v>
      </c>
      <c r="I1622" s="31" t="s">
        <v>53</v>
      </c>
      <c r="J1622" s="31" t="s">
        <v>54</v>
      </c>
      <c r="K1622" s="31" t="s">
        <v>54</v>
      </c>
      <c r="L1622" s="31" t="s">
        <v>128</v>
      </c>
      <c r="M1622" s="31" t="s">
        <v>72</v>
      </c>
      <c r="N1622" s="31" t="s">
        <v>50</v>
      </c>
      <c r="O1622" s="31" t="s">
        <v>57</v>
      </c>
      <c r="P1622" s="31" t="s">
        <v>300</v>
      </c>
      <c r="Q1622" s="31" t="s">
        <v>50</v>
      </c>
      <c r="R1622" s="31" t="s">
        <v>74</v>
      </c>
      <c r="S1622" s="31" t="s">
        <v>58</v>
      </c>
      <c r="T1622" s="31" t="s">
        <v>60</v>
      </c>
      <c r="U1622" s="31" t="s">
        <v>60</v>
      </c>
      <c r="V1622" s="31" t="s">
        <v>60</v>
      </c>
      <c r="W1622" s="31" t="s">
        <v>50</v>
      </c>
      <c r="X1622" s="31" t="s">
        <v>50</v>
      </c>
      <c r="Y1622" s="31" t="s">
        <v>50</v>
      </c>
      <c r="Z1622" s="31" t="s">
        <v>62</v>
      </c>
      <c r="AA1622" s="31" t="s">
        <v>50</v>
      </c>
      <c r="AB1622" s="31" t="s">
        <v>50</v>
      </c>
      <c r="AC1622" s="31" t="s">
        <v>87</v>
      </c>
      <c r="AD1622" s="31" t="s">
        <v>72</v>
      </c>
      <c r="AE1622" s="2">
        <f t="shared" si="276"/>
        <v>12</v>
      </c>
      <c r="AF1622" s="31" t="s">
        <v>72</v>
      </c>
      <c r="AG1622" s="31" t="s">
        <v>129</v>
      </c>
      <c r="AH1622" s="31" t="s">
        <v>980</v>
      </c>
      <c r="AI1622" s="31" t="s">
        <v>12670</v>
      </c>
      <c r="AJ1622" s="31">
        <f t="shared" si="277"/>
        <v>0</v>
      </c>
      <c r="AK1622" s="34">
        <f t="shared" si="278"/>
        <v>-99</v>
      </c>
      <c r="AL1622" s="30">
        <f t="shared" si="279"/>
        <v>-99</v>
      </c>
      <c r="AM1622" s="5">
        <f t="shared" si="283"/>
        <v>32.82</v>
      </c>
      <c r="AN1622" s="5">
        <f t="shared" si="284"/>
        <v>0</v>
      </c>
      <c r="AO1622" s="30">
        <f t="shared" si="285"/>
        <v>0</v>
      </c>
      <c r="AP1622" s="30">
        <f t="shared" si="280"/>
        <v>0</v>
      </c>
      <c r="AQ1622">
        <f t="shared" si="281"/>
        <v>0</v>
      </c>
      <c r="AR1622" s="2">
        <f t="shared" si="282"/>
        <v>0</v>
      </c>
      <c r="AS1622" s="2">
        <f t="shared" si="286"/>
        <v>-99</v>
      </c>
      <c r="AT1622" s="31" t="s">
        <v>50</v>
      </c>
      <c r="AU1622" s="31" t="s">
        <v>50</v>
      </c>
      <c r="AV1622" s="31" t="s">
        <v>60</v>
      </c>
      <c r="AW1622" s="31" t="s">
        <v>50</v>
      </c>
      <c r="AX1622" s="31" t="s">
        <v>50</v>
      </c>
      <c r="AY1622" s="31" t="s">
        <v>50</v>
      </c>
      <c r="AZ1622" s="31" t="s">
        <v>50</v>
      </c>
      <c r="BA1622" s="31" t="s">
        <v>50</v>
      </c>
      <c r="BB1622" s="31" t="s">
        <v>50</v>
      </c>
      <c r="BC1622" s="31" t="s">
        <v>50</v>
      </c>
      <c r="BD1622" s="31" t="s">
        <v>50</v>
      </c>
      <c r="BE1622" s="31" t="s">
        <v>50</v>
      </c>
      <c r="BF1622" s="31" t="s">
        <v>50</v>
      </c>
    </row>
    <row r="1623" spans="1:58" ht="45" x14ac:dyDescent="0.25">
      <c r="A1623" s="31" t="s">
        <v>2392</v>
      </c>
      <c r="B1623" s="31" t="s">
        <v>49</v>
      </c>
      <c r="C1623" s="32">
        <v>3</v>
      </c>
      <c r="D1623" s="31" t="s">
        <v>50</v>
      </c>
      <c r="E1623" s="31" t="s">
        <v>84</v>
      </c>
      <c r="F1623" s="31" t="s">
        <v>85</v>
      </c>
      <c r="G1623" s="31" t="s">
        <v>84</v>
      </c>
      <c r="H1623" s="31" t="s">
        <v>85</v>
      </c>
      <c r="I1623" s="31" t="s">
        <v>97</v>
      </c>
      <c r="J1623" s="31" t="s">
        <v>54</v>
      </c>
      <c r="K1623" s="31" t="s">
        <v>60</v>
      </c>
      <c r="L1623" s="31" t="s">
        <v>128</v>
      </c>
      <c r="M1623" s="31" t="s">
        <v>72</v>
      </c>
      <c r="N1623" s="31" t="s">
        <v>50</v>
      </c>
      <c r="O1623" s="31" t="s">
        <v>66</v>
      </c>
      <c r="P1623" s="31" t="s">
        <v>50</v>
      </c>
      <c r="Q1623" s="31" t="s">
        <v>50</v>
      </c>
      <c r="R1623" s="31" t="s">
        <v>74</v>
      </c>
      <c r="S1623" s="31" t="s">
        <v>58</v>
      </c>
      <c r="T1623" s="31" t="s">
        <v>50</v>
      </c>
      <c r="U1623" s="31" t="s">
        <v>50</v>
      </c>
      <c r="V1623" s="31" t="s">
        <v>50</v>
      </c>
      <c r="W1623" s="31" t="s">
        <v>50</v>
      </c>
      <c r="X1623" s="31" t="s">
        <v>50</v>
      </c>
      <c r="Y1623" s="31" t="s">
        <v>61</v>
      </c>
      <c r="Z1623" s="31" t="s">
        <v>62</v>
      </c>
      <c r="AA1623" s="31" t="s">
        <v>50</v>
      </c>
      <c r="AB1623" s="31" t="s">
        <v>50</v>
      </c>
      <c r="AC1623" s="31" t="s">
        <v>87</v>
      </c>
      <c r="AD1623" s="31" t="s">
        <v>72</v>
      </c>
      <c r="AE1623" s="2">
        <f t="shared" si="276"/>
        <v>12</v>
      </c>
      <c r="AF1623" s="31" t="s">
        <v>102</v>
      </c>
      <c r="AG1623" s="31" t="s">
        <v>76</v>
      </c>
      <c r="AH1623" s="31" t="s">
        <v>12558</v>
      </c>
      <c r="AI1623" s="31" t="s">
        <v>12671</v>
      </c>
      <c r="AJ1623" s="31">
        <f t="shared" si="277"/>
        <v>0</v>
      </c>
      <c r="AK1623" s="34">
        <f t="shared" si="278"/>
        <v>-99</v>
      </c>
      <c r="AL1623" s="30">
        <f t="shared" si="279"/>
        <v>-99</v>
      </c>
      <c r="AM1623" s="5">
        <f t="shared" si="283"/>
        <v>32.549999999999997</v>
      </c>
      <c r="AN1623" s="5">
        <f t="shared" si="284"/>
        <v>0</v>
      </c>
      <c r="AO1623" s="30">
        <f t="shared" si="285"/>
        <v>0</v>
      </c>
      <c r="AP1623" s="30">
        <f t="shared" si="280"/>
        <v>0</v>
      </c>
      <c r="AQ1623" t="str">
        <f t="shared" si="281"/>
        <v>Before 1978</v>
      </c>
      <c r="AR1623" s="2">
        <f t="shared" si="282"/>
        <v>1956</v>
      </c>
      <c r="AS1623" s="2">
        <f t="shared" si="286"/>
        <v>-99</v>
      </c>
      <c r="AT1623" s="31" t="s">
        <v>50</v>
      </c>
      <c r="AU1623" s="31" t="s">
        <v>50</v>
      </c>
      <c r="AV1623" s="31" t="s">
        <v>141</v>
      </c>
      <c r="AW1623" s="31" t="s">
        <v>86</v>
      </c>
      <c r="AX1623" s="31" t="s">
        <v>12815</v>
      </c>
      <c r="AY1623" s="31" t="s">
        <v>179</v>
      </c>
      <c r="AZ1623" s="31" t="s">
        <v>12558</v>
      </c>
      <c r="BA1623" s="31" t="s">
        <v>12816</v>
      </c>
      <c r="BB1623" s="31" t="s">
        <v>50</v>
      </c>
      <c r="BC1623" s="31" t="s">
        <v>50</v>
      </c>
      <c r="BD1623" s="31" t="s">
        <v>50</v>
      </c>
      <c r="BE1623" s="31" t="s">
        <v>50</v>
      </c>
      <c r="BF1623" s="31" t="s">
        <v>50</v>
      </c>
    </row>
    <row r="1624" spans="1:58" ht="45" x14ac:dyDescent="0.25">
      <c r="A1624" s="31" t="s">
        <v>2611</v>
      </c>
      <c r="B1624" s="31" t="s">
        <v>198</v>
      </c>
      <c r="C1624" s="32">
        <v>3</v>
      </c>
      <c r="D1624" s="31" t="s">
        <v>50</v>
      </c>
      <c r="E1624" s="31" t="s">
        <v>84</v>
      </c>
      <c r="F1624" s="31" t="s">
        <v>50</v>
      </c>
      <c r="G1624" s="31" t="s">
        <v>50</v>
      </c>
      <c r="H1624" s="31" t="s">
        <v>50</v>
      </c>
      <c r="I1624" s="31" t="s">
        <v>53</v>
      </c>
      <c r="J1624" s="31" t="s">
        <v>54</v>
      </c>
      <c r="K1624" s="31" t="s">
        <v>54</v>
      </c>
      <c r="L1624" s="31" t="s">
        <v>128</v>
      </c>
      <c r="M1624" s="31" t="s">
        <v>72</v>
      </c>
      <c r="N1624" s="31" t="s">
        <v>50</v>
      </c>
      <c r="O1624" s="31" t="s">
        <v>50</v>
      </c>
      <c r="P1624" s="31" t="s">
        <v>50</v>
      </c>
      <c r="Q1624" s="31" t="s">
        <v>50</v>
      </c>
      <c r="R1624" s="31" t="s">
        <v>129</v>
      </c>
      <c r="S1624" s="31" t="s">
        <v>59</v>
      </c>
      <c r="T1624" s="31" t="s">
        <v>50</v>
      </c>
      <c r="U1624" s="31" t="s">
        <v>50</v>
      </c>
      <c r="V1624" s="31" t="s">
        <v>50</v>
      </c>
      <c r="W1624" s="31" t="s">
        <v>50</v>
      </c>
      <c r="X1624" s="31" t="s">
        <v>50</v>
      </c>
      <c r="Y1624" s="31" t="s">
        <v>50</v>
      </c>
      <c r="Z1624" s="31" t="s">
        <v>62</v>
      </c>
      <c r="AA1624" s="31" t="s">
        <v>50</v>
      </c>
      <c r="AB1624" s="31" t="s">
        <v>50</v>
      </c>
      <c r="AC1624" s="31" t="s">
        <v>63</v>
      </c>
      <c r="AD1624" s="31" t="s">
        <v>72</v>
      </c>
      <c r="AE1624" s="2">
        <f t="shared" si="276"/>
        <v>12</v>
      </c>
      <c r="AF1624" s="31" t="s">
        <v>72</v>
      </c>
      <c r="AG1624" s="31" t="s">
        <v>129</v>
      </c>
      <c r="AH1624" s="31" t="s">
        <v>422</v>
      </c>
      <c r="AI1624" s="31" t="s">
        <v>12664</v>
      </c>
      <c r="AJ1624" s="31">
        <f t="shared" si="277"/>
        <v>0</v>
      </c>
      <c r="AK1624" s="34">
        <f t="shared" si="278"/>
        <v>-99</v>
      </c>
      <c r="AL1624" s="30">
        <f t="shared" si="279"/>
        <v>-99</v>
      </c>
      <c r="AM1624" s="5">
        <f t="shared" si="283"/>
        <v>226.44</v>
      </c>
      <c r="AN1624" s="5">
        <f t="shared" si="284"/>
        <v>0</v>
      </c>
      <c r="AO1624" s="30">
        <f t="shared" si="285"/>
        <v>0</v>
      </c>
      <c r="AP1624" s="30">
        <f t="shared" si="280"/>
        <v>0</v>
      </c>
      <c r="AQ1624" t="str">
        <f t="shared" si="281"/>
        <v>2002 - 2005</v>
      </c>
      <c r="AR1624" s="2">
        <f t="shared" si="282"/>
        <v>2003</v>
      </c>
      <c r="AS1624" s="2">
        <f t="shared" si="286"/>
        <v>-99</v>
      </c>
      <c r="AT1624" s="31" t="s">
        <v>50</v>
      </c>
      <c r="AU1624" s="31" t="s">
        <v>50</v>
      </c>
      <c r="AV1624" s="31" t="s">
        <v>60</v>
      </c>
      <c r="AW1624" s="31" t="s">
        <v>50</v>
      </c>
      <c r="AX1624" s="31" t="s">
        <v>50</v>
      </c>
      <c r="AY1624" s="31" t="s">
        <v>50</v>
      </c>
      <c r="AZ1624" s="31" t="s">
        <v>50</v>
      </c>
      <c r="BA1624" s="31" t="s">
        <v>50</v>
      </c>
      <c r="BB1624" s="31" t="s">
        <v>50</v>
      </c>
      <c r="BC1624" s="31" t="s">
        <v>50</v>
      </c>
      <c r="BD1624" s="31" t="s">
        <v>50</v>
      </c>
      <c r="BE1624" s="31" t="s">
        <v>50</v>
      </c>
      <c r="BF1624" s="31" t="s">
        <v>50</v>
      </c>
    </row>
    <row r="1625" spans="1:58" ht="45" x14ac:dyDescent="0.25">
      <c r="A1625" s="31" t="s">
        <v>2881</v>
      </c>
      <c r="B1625" s="31" t="s">
        <v>49</v>
      </c>
      <c r="C1625" s="32">
        <v>1</v>
      </c>
      <c r="D1625" s="31" t="s">
        <v>50</v>
      </c>
      <c r="E1625" s="31" t="s">
        <v>96</v>
      </c>
      <c r="F1625" s="31" t="s">
        <v>194</v>
      </c>
      <c r="G1625" s="31" t="s">
        <v>99</v>
      </c>
      <c r="H1625" s="31" t="s">
        <v>102</v>
      </c>
      <c r="I1625" s="31" t="s">
        <v>53</v>
      </c>
      <c r="J1625" s="31" t="s">
        <v>54</v>
      </c>
      <c r="K1625" s="31" t="s">
        <v>54</v>
      </c>
      <c r="L1625" s="31" t="s">
        <v>128</v>
      </c>
      <c r="M1625" s="31" t="s">
        <v>52</v>
      </c>
      <c r="N1625" s="31" t="s">
        <v>50</v>
      </c>
      <c r="O1625" s="31" t="s">
        <v>57</v>
      </c>
      <c r="P1625" s="31" t="s">
        <v>50</v>
      </c>
      <c r="Q1625" s="31" t="s">
        <v>50</v>
      </c>
      <c r="R1625" s="31" t="s">
        <v>129</v>
      </c>
      <c r="S1625" s="31" t="s">
        <v>59</v>
      </c>
      <c r="T1625" s="31" t="s">
        <v>50</v>
      </c>
      <c r="U1625" s="31" t="s">
        <v>50</v>
      </c>
      <c r="V1625" s="31" t="s">
        <v>50</v>
      </c>
      <c r="W1625" s="31" t="s">
        <v>50</v>
      </c>
      <c r="X1625" s="31" t="s">
        <v>50</v>
      </c>
      <c r="Y1625" s="31" t="s">
        <v>50</v>
      </c>
      <c r="Z1625" s="31" t="s">
        <v>62</v>
      </c>
      <c r="AA1625" s="31" t="s">
        <v>50</v>
      </c>
      <c r="AB1625" s="31" t="s">
        <v>50</v>
      </c>
      <c r="AC1625" s="31" t="s">
        <v>50</v>
      </c>
      <c r="AD1625" s="31" t="s">
        <v>50</v>
      </c>
      <c r="AE1625" s="2">
        <f t="shared" si="276"/>
        <v>12</v>
      </c>
      <c r="AF1625" s="31" t="s">
        <v>72</v>
      </c>
      <c r="AG1625" s="31" t="s">
        <v>129</v>
      </c>
      <c r="AH1625" s="31" t="s">
        <v>77</v>
      </c>
      <c r="AI1625" s="31" t="s">
        <v>50</v>
      </c>
      <c r="AJ1625" s="31">
        <f t="shared" si="277"/>
        <v>0</v>
      </c>
      <c r="AK1625" s="34">
        <f t="shared" si="278"/>
        <v>-99</v>
      </c>
      <c r="AL1625" s="30">
        <f t="shared" si="279"/>
        <v>-99</v>
      </c>
      <c r="AM1625" s="5">
        <f t="shared" si="283"/>
        <v>141.5</v>
      </c>
      <c r="AN1625" s="5">
        <f t="shared" si="284"/>
        <v>0</v>
      </c>
      <c r="AO1625" s="30">
        <f t="shared" si="285"/>
        <v>0</v>
      </c>
      <c r="AP1625" s="30">
        <f t="shared" si="280"/>
        <v>0</v>
      </c>
      <c r="AQ1625" t="str">
        <f t="shared" si="281"/>
        <v>1993 - 2001</v>
      </c>
      <c r="AR1625" s="2">
        <f t="shared" si="282"/>
        <v>1994</v>
      </c>
      <c r="AS1625" s="2">
        <f t="shared" si="286"/>
        <v>-99</v>
      </c>
      <c r="AT1625" s="31" t="s">
        <v>50</v>
      </c>
      <c r="AU1625" s="31" t="s">
        <v>50</v>
      </c>
      <c r="AV1625" s="31" t="s">
        <v>66</v>
      </c>
      <c r="AW1625" s="31" t="s">
        <v>57</v>
      </c>
      <c r="AX1625" s="31" t="s">
        <v>50</v>
      </c>
      <c r="AY1625" s="31" t="s">
        <v>50</v>
      </c>
      <c r="AZ1625" s="31" t="s">
        <v>77</v>
      </c>
      <c r="BA1625" s="31" t="s">
        <v>12817</v>
      </c>
      <c r="BB1625" s="31" t="s">
        <v>50</v>
      </c>
      <c r="BC1625" s="31" t="s">
        <v>50</v>
      </c>
      <c r="BD1625" s="31" t="s">
        <v>50</v>
      </c>
      <c r="BE1625" s="31" t="s">
        <v>50</v>
      </c>
      <c r="BF1625" s="31" t="s">
        <v>50</v>
      </c>
    </row>
    <row r="1626" spans="1:58" ht="45" x14ac:dyDescent="0.25">
      <c r="A1626" s="31" t="s">
        <v>3664</v>
      </c>
      <c r="B1626" s="31" t="s">
        <v>49</v>
      </c>
      <c r="C1626" s="32">
        <v>3</v>
      </c>
      <c r="D1626" s="31" t="s">
        <v>50</v>
      </c>
      <c r="E1626" s="31" t="s">
        <v>84</v>
      </c>
      <c r="F1626" s="31" t="s">
        <v>50</v>
      </c>
      <c r="G1626" s="31" t="s">
        <v>50</v>
      </c>
      <c r="H1626" s="31" t="s">
        <v>50</v>
      </c>
      <c r="I1626" s="31" t="s">
        <v>53</v>
      </c>
      <c r="J1626" s="31" t="s">
        <v>54</v>
      </c>
      <c r="K1626" s="31" t="s">
        <v>54</v>
      </c>
      <c r="L1626" s="31" t="s">
        <v>55</v>
      </c>
      <c r="M1626" s="31" t="s">
        <v>72</v>
      </c>
      <c r="N1626" s="31" t="s">
        <v>50</v>
      </c>
      <c r="O1626" s="31" t="s">
        <v>57</v>
      </c>
      <c r="P1626" s="31" t="s">
        <v>50</v>
      </c>
      <c r="Q1626" s="31" t="s">
        <v>135</v>
      </c>
      <c r="R1626" s="31" t="s">
        <v>58</v>
      </c>
      <c r="S1626" s="31" t="s">
        <v>53</v>
      </c>
      <c r="T1626" s="31" t="s">
        <v>60</v>
      </c>
      <c r="U1626" s="31" t="s">
        <v>60</v>
      </c>
      <c r="V1626" s="31" t="s">
        <v>60</v>
      </c>
      <c r="W1626" s="31" t="s">
        <v>50</v>
      </c>
      <c r="X1626" s="31" t="s">
        <v>50</v>
      </c>
      <c r="Y1626" s="31" t="s">
        <v>60</v>
      </c>
      <c r="Z1626" s="31" t="s">
        <v>86</v>
      </c>
      <c r="AA1626" s="31" t="s">
        <v>50</v>
      </c>
      <c r="AB1626" s="31" t="s">
        <v>50</v>
      </c>
      <c r="AC1626" s="31" t="s">
        <v>50</v>
      </c>
      <c r="AD1626" s="31" t="s">
        <v>50</v>
      </c>
      <c r="AE1626" s="2">
        <f t="shared" si="276"/>
        <v>12</v>
      </c>
      <c r="AF1626" s="31" t="s">
        <v>72</v>
      </c>
      <c r="AG1626" s="31" t="s">
        <v>129</v>
      </c>
      <c r="AH1626" s="31" t="s">
        <v>12523</v>
      </c>
      <c r="AI1626" s="31" t="s">
        <v>12672</v>
      </c>
      <c r="AJ1626" s="31">
        <f t="shared" si="277"/>
        <v>0</v>
      </c>
      <c r="AK1626" s="34">
        <f t="shared" si="278"/>
        <v>-99</v>
      </c>
      <c r="AL1626" s="30">
        <f t="shared" si="279"/>
        <v>-99</v>
      </c>
      <c r="AM1626" s="5">
        <f t="shared" si="283"/>
        <v>59.59</v>
      </c>
      <c r="AN1626" s="5">
        <f t="shared" si="284"/>
        <v>0</v>
      </c>
      <c r="AO1626" s="30">
        <f t="shared" si="285"/>
        <v>0</v>
      </c>
      <c r="AP1626" s="30">
        <f t="shared" si="280"/>
        <v>0</v>
      </c>
      <c r="AQ1626" t="str">
        <f t="shared" si="281"/>
        <v>Before 1978</v>
      </c>
      <c r="AR1626" s="2">
        <f t="shared" si="282"/>
        <v>14</v>
      </c>
      <c r="AS1626" s="2">
        <f t="shared" si="286"/>
        <v>-99</v>
      </c>
      <c r="AT1626" s="31" t="s">
        <v>50</v>
      </c>
      <c r="AU1626" s="31" t="s">
        <v>50</v>
      </c>
      <c r="AV1626" s="31" t="s">
        <v>60</v>
      </c>
      <c r="AW1626" s="31" t="s">
        <v>50</v>
      </c>
      <c r="AX1626" s="31" t="s">
        <v>50</v>
      </c>
      <c r="AY1626" s="31" t="s">
        <v>50</v>
      </c>
      <c r="AZ1626" s="31" t="s">
        <v>50</v>
      </c>
      <c r="BA1626" s="31" t="s">
        <v>50</v>
      </c>
      <c r="BB1626" s="31" t="s">
        <v>50</v>
      </c>
      <c r="BC1626" s="31" t="s">
        <v>50</v>
      </c>
      <c r="BD1626" s="31" t="s">
        <v>50</v>
      </c>
      <c r="BE1626" s="31" t="s">
        <v>50</v>
      </c>
      <c r="BF1626" s="31" t="s">
        <v>50</v>
      </c>
    </row>
    <row r="1627" spans="1:58" ht="45" x14ac:dyDescent="0.25">
      <c r="A1627" s="31" t="s">
        <v>3759</v>
      </c>
      <c r="B1627" s="31" t="s">
        <v>49</v>
      </c>
      <c r="C1627" s="32">
        <v>5</v>
      </c>
      <c r="D1627" s="31" t="s">
        <v>50</v>
      </c>
      <c r="E1627" s="31" t="s">
        <v>71</v>
      </c>
      <c r="F1627" s="31" t="s">
        <v>50</v>
      </c>
      <c r="G1627" s="31" t="s">
        <v>50</v>
      </c>
      <c r="H1627" s="31" t="s">
        <v>50</v>
      </c>
      <c r="I1627" s="31" t="s">
        <v>97</v>
      </c>
      <c r="J1627" s="31" t="s">
        <v>54</v>
      </c>
      <c r="K1627" s="31" t="s">
        <v>54</v>
      </c>
      <c r="L1627" s="31" t="s">
        <v>55</v>
      </c>
      <c r="M1627" s="31" t="s">
        <v>85</v>
      </c>
      <c r="N1627" s="31" t="s">
        <v>50</v>
      </c>
      <c r="O1627" s="31" t="s">
        <v>57</v>
      </c>
      <c r="P1627" s="31" t="s">
        <v>50</v>
      </c>
      <c r="Q1627" s="31" t="s">
        <v>1122</v>
      </c>
      <c r="R1627" s="31" t="s">
        <v>58</v>
      </c>
      <c r="S1627" s="31" t="s">
        <v>53</v>
      </c>
      <c r="T1627" s="31" t="s">
        <v>60</v>
      </c>
      <c r="U1627" s="31" t="s">
        <v>60</v>
      </c>
      <c r="V1627" s="31" t="s">
        <v>60</v>
      </c>
      <c r="W1627" s="31" t="s">
        <v>50</v>
      </c>
      <c r="X1627" s="31" t="s">
        <v>50</v>
      </c>
      <c r="Y1627" s="31" t="s">
        <v>60</v>
      </c>
      <c r="Z1627" s="31" t="s">
        <v>86</v>
      </c>
      <c r="AA1627" s="31" t="s">
        <v>50</v>
      </c>
      <c r="AB1627" s="31" t="s">
        <v>50</v>
      </c>
      <c r="AC1627" s="31" t="s">
        <v>50</v>
      </c>
      <c r="AD1627" s="31" t="s">
        <v>50</v>
      </c>
      <c r="AE1627" s="2">
        <f t="shared" si="276"/>
        <v>12</v>
      </c>
      <c r="AF1627" s="31" t="s">
        <v>72</v>
      </c>
      <c r="AG1627" s="31" t="s">
        <v>129</v>
      </c>
      <c r="AH1627" s="31" t="s">
        <v>12248</v>
      </c>
      <c r="AI1627" s="31" t="s">
        <v>12673</v>
      </c>
      <c r="AJ1627" s="31">
        <f t="shared" si="277"/>
        <v>0</v>
      </c>
      <c r="AK1627" s="34">
        <f t="shared" si="278"/>
        <v>-99</v>
      </c>
      <c r="AL1627" s="30">
        <f t="shared" si="279"/>
        <v>-99</v>
      </c>
      <c r="AM1627" s="5">
        <f t="shared" si="283"/>
        <v>105.88</v>
      </c>
      <c r="AN1627" s="5">
        <f t="shared" si="284"/>
        <v>0</v>
      </c>
      <c r="AO1627" s="30">
        <f t="shared" si="285"/>
        <v>0</v>
      </c>
      <c r="AP1627" s="30">
        <f t="shared" si="280"/>
        <v>0</v>
      </c>
      <c r="AQ1627" t="str">
        <f t="shared" si="281"/>
        <v>1978 - 1992</v>
      </c>
      <c r="AR1627" s="2">
        <f t="shared" si="282"/>
        <v>1988</v>
      </c>
      <c r="AS1627" s="2">
        <f t="shared" si="286"/>
        <v>-99</v>
      </c>
      <c r="AT1627" s="31" t="s">
        <v>50</v>
      </c>
      <c r="AU1627" s="31" t="s">
        <v>50</v>
      </c>
      <c r="AV1627" s="31" t="s">
        <v>60</v>
      </c>
      <c r="AW1627" s="31" t="s">
        <v>50</v>
      </c>
      <c r="AX1627" s="31" t="s">
        <v>50</v>
      </c>
      <c r="AY1627" s="31" t="s">
        <v>50</v>
      </c>
      <c r="AZ1627" s="31" t="s">
        <v>50</v>
      </c>
      <c r="BA1627" s="31" t="s">
        <v>50</v>
      </c>
      <c r="BB1627" s="31" t="s">
        <v>50</v>
      </c>
      <c r="BC1627" s="31" t="s">
        <v>50</v>
      </c>
      <c r="BD1627" s="31" t="s">
        <v>50</v>
      </c>
      <c r="BE1627" s="31" t="s">
        <v>50</v>
      </c>
      <c r="BF1627" s="31" t="s">
        <v>50</v>
      </c>
    </row>
    <row r="1628" spans="1:58" ht="45" x14ac:dyDescent="0.25">
      <c r="A1628" s="31" t="s">
        <v>3759</v>
      </c>
      <c r="B1628" s="31" t="s">
        <v>49</v>
      </c>
      <c r="C1628" s="32">
        <v>6</v>
      </c>
      <c r="D1628" s="31" t="s">
        <v>50</v>
      </c>
      <c r="E1628" s="31" t="s">
        <v>71</v>
      </c>
      <c r="F1628" s="31" t="s">
        <v>50</v>
      </c>
      <c r="G1628" s="31" t="s">
        <v>50</v>
      </c>
      <c r="H1628" s="31" t="s">
        <v>50</v>
      </c>
      <c r="I1628" s="31" t="s">
        <v>97</v>
      </c>
      <c r="J1628" s="31" t="s">
        <v>54</v>
      </c>
      <c r="K1628" s="31" t="s">
        <v>54</v>
      </c>
      <c r="L1628" s="31" t="s">
        <v>55</v>
      </c>
      <c r="M1628" s="31" t="s">
        <v>51</v>
      </c>
      <c r="N1628" s="31" t="s">
        <v>50</v>
      </c>
      <c r="O1628" s="31" t="s">
        <v>57</v>
      </c>
      <c r="P1628" s="31" t="s">
        <v>50</v>
      </c>
      <c r="Q1628" s="31" t="s">
        <v>11644</v>
      </c>
      <c r="R1628" s="31" t="s">
        <v>58</v>
      </c>
      <c r="S1628" s="31" t="s">
        <v>53</v>
      </c>
      <c r="T1628" s="31" t="s">
        <v>60</v>
      </c>
      <c r="U1628" s="31" t="s">
        <v>60</v>
      </c>
      <c r="V1628" s="31" t="s">
        <v>60</v>
      </c>
      <c r="W1628" s="31" t="s">
        <v>50</v>
      </c>
      <c r="X1628" s="31" t="s">
        <v>50</v>
      </c>
      <c r="Y1628" s="31" t="s">
        <v>60</v>
      </c>
      <c r="Z1628" s="31" t="s">
        <v>86</v>
      </c>
      <c r="AA1628" s="31" t="s">
        <v>50</v>
      </c>
      <c r="AB1628" s="31" t="s">
        <v>50</v>
      </c>
      <c r="AC1628" s="31" t="s">
        <v>50</v>
      </c>
      <c r="AD1628" s="31" t="s">
        <v>50</v>
      </c>
      <c r="AE1628" s="2">
        <f t="shared" si="276"/>
        <v>12</v>
      </c>
      <c r="AF1628" s="31" t="s">
        <v>72</v>
      </c>
      <c r="AG1628" s="31" t="s">
        <v>129</v>
      </c>
      <c r="AH1628" s="31" t="s">
        <v>12248</v>
      </c>
      <c r="AI1628" s="31" t="s">
        <v>12674</v>
      </c>
      <c r="AJ1628" s="31">
        <f t="shared" si="277"/>
        <v>0</v>
      </c>
      <c r="AK1628" s="34">
        <f t="shared" si="278"/>
        <v>-99</v>
      </c>
      <c r="AL1628" s="30">
        <f t="shared" si="279"/>
        <v>-99</v>
      </c>
      <c r="AM1628" s="5">
        <f t="shared" si="283"/>
        <v>105.88</v>
      </c>
      <c r="AN1628" s="5">
        <f t="shared" si="284"/>
        <v>0</v>
      </c>
      <c r="AO1628" s="30">
        <f t="shared" si="285"/>
        <v>0</v>
      </c>
      <c r="AP1628" s="30">
        <f t="shared" si="280"/>
        <v>0</v>
      </c>
      <c r="AQ1628" t="str">
        <f t="shared" si="281"/>
        <v>1978 - 1992</v>
      </c>
      <c r="AR1628" s="2">
        <f t="shared" si="282"/>
        <v>1988</v>
      </c>
      <c r="AS1628" s="2">
        <f t="shared" si="286"/>
        <v>-99</v>
      </c>
      <c r="AT1628" s="31" t="s">
        <v>50</v>
      </c>
      <c r="AU1628" s="31" t="s">
        <v>50</v>
      </c>
      <c r="AV1628" s="31" t="s">
        <v>60</v>
      </c>
      <c r="AW1628" s="31" t="s">
        <v>50</v>
      </c>
      <c r="AX1628" s="31" t="s">
        <v>50</v>
      </c>
      <c r="AY1628" s="31" t="s">
        <v>50</v>
      </c>
      <c r="AZ1628" s="31" t="s">
        <v>50</v>
      </c>
      <c r="BA1628" s="31" t="s">
        <v>50</v>
      </c>
      <c r="BB1628" s="31" t="s">
        <v>50</v>
      </c>
      <c r="BC1628" s="31" t="s">
        <v>50</v>
      </c>
      <c r="BD1628" s="31" t="s">
        <v>50</v>
      </c>
      <c r="BE1628" s="31" t="s">
        <v>50</v>
      </c>
      <c r="BF1628" s="31" t="s">
        <v>50</v>
      </c>
    </row>
    <row r="1629" spans="1:58" ht="45" x14ac:dyDescent="0.25">
      <c r="A1629" s="31" t="s">
        <v>3801</v>
      </c>
      <c r="B1629" s="31" t="s">
        <v>49</v>
      </c>
      <c r="C1629" s="32">
        <v>2</v>
      </c>
      <c r="D1629" s="31" t="s">
        <v>50</v>
      </c>
      <c r="E1629" s="31" t="s">
        <v>84</v>
      </c>
      <c r="F1629" s="31" t="s">
        <v>50</v>
      </c>
      <c r="G1629" s="31" t="s">
        <v>50</v>
      </c>
      <c r="H1629" s="31" t="s">
        <v>50</v>
      </c>
      <c r="I1629" s="31" t="s">
        <v>53</v>
      </c>
      <c r="J1629" s="31" t="s">
        <v>54</v>
      </c>
      <c r="K1629" s="31" t="s">
        <v>54</v>
      </c>
      <c r="L1629" s="31" t="s">
        <v>55</v>
      </c>
      <c r="M1629" s="31" t="s">
        <v>51</v>
      </c>
      <c r="N1629" s="31" t="s">
        <v>50</v>
      </c>
      <c r="O1629" s="31" t="s">
        <v>57</v>
      </c>
      <c r="P1629" s="31" t="s">
        <v>409</v>
      </c>
      <c r="Q1629" s="31" t="s">
        <v>50</v>
      </c>
      <c r="R1629" s="31" t="s">
        <v>58</v>
      </c>
      <c r="S1629" s="31" t="s">
        <v>53</v>
      </c>
      <c r="T1629" s="31" t="s">
        <v>60</v>
      </c>
      <c r="U1629" s="31" t="s">
        <v>60</v>
      </c>
      <c r="V1629" s="31" t="s">
        <v>60</v>
      </c>
      <c r="W1629" s="31" t="s">
        <v>50</v>
      </c>
      <c r="X1629" s="31" t="s">
        <v>50</v>
      </c>
      <c r="Y1629" s="31" t="s">
        <v>60</v>
      </c>
      <c r="Z1629" s="31" t="s">
        <v>86</v>
      </c>
      <c r="AA1629" s="31" t="s">
        <v>50</v>
      </c>
      <c r="AB1629" s="31" t="s">
        <v>50</v>
      </c>
      <c r="AC1629" s="31" t="s">
        <v>50</v>
      </c>
      <c r="AD1629" s="31" t="s">
        <v>50</v>
      </c>
      <c r="AE1629" s="2">
        <f t="shared" si="276"/>
        <v>12</v>
      </c>
      <c r="AF1629" s="31" t="s">
        <v>72</v>
      </c>
      <c r="AG1629" s="31" t="s">
        <v>129</v>
      </c>
      <c r="AH1629" s="31" t="s">
        <v>12523</v>
      </c>
      <c r="AI1629" s="31" t="s">
        <v>12675</v>
      </c>
      <c r="AJ1629" s="31">
        <f t="shared" si="277"/>
        <v>0</v>
      </c>
      <c r="AK1629" s="34">
        <f t="shared" si="278"/>
        <v>-99</v>
      </c>
      <c r="AL1629" s="30">
        <f t="shared" si="279"/>
        <v>-99</v>
      </c>
      <c r="AM1629" s="5">
        <f t="shared" si="283"/>
        <v>621.08000000000004</v>
      </c>
      <c r="AN1629" s="5">
        <f t="shared" si="284"/>
        <v>0</v>
      </c>
      <c r="AO1629" s="30">
        <f t="shared" si="285"/>
        <v>0</v>
      </c>
      <c r="AP1629" s="30">
        <f t="shared" si="280"/>
        <v>0</v>
      </c>
      <c r="AQ1629" t="str">
        <f t="shared" si="281"/>
        <v>Before 1978</v>
      </c>
      <c r="AR1629" s="2">
        <f t="shared" si="282"/>
        <v>1950</v>
      </c>
      <c r="AS1629" s="2">
        <f t="shared" si="286"/>
        <v>-99</v>
      </c>
      <c r="AT1629" s="31" t="s">
        <v>50</v>
      </c>
      <c r="AU1629" s="31" t="s">
        <v>50</v>
      </c>
      <c r="AV1629" s="31" t="s">
        <v>60</v>
      </c>
      <c r="AW1629" s="31" t="s">
        <v>50</v>
      </c>
      <c r="AX1629" s="31" t="s">
        <v>50</v>
      </c>
      <c r="AY1629" s="31" t="s">
        <v>50</v>
      </c>
      <c r="AZ1629" s="31" t="s">
        <v>50</v>
      </c>
      <c r="BA1629" s="31" t="s">
        <v>50</v>
      </c>
      <c r="BB1629" s="31" t="s">
        <v>50</v>
      </c>
      <c r="BC1629" s="31" t="s">
        <v>50</v>
      </c>
      <c r="BD1629" s="31" t="s">
        <v>50</v>
      </c>
      <c r="BE1629" s="31" t="s">
        <v>50</v>
      </c>
      <c r="BF1629" s="31" t="s">
        <v>50</v>
      </c>
    </row>
    <row r="1630" spans="1:58" ht="45" x14ac:dyDescent="0.25">
      <c r="A1630" s="31" t="s">
        <v>693</v>
      </c>
      <c r="B1630" s="31" t="s">
        <v>49</v>
      </c>
      <c r="C1630" s="32">
        <v>2</v>
      </c>
      <c r="D1630" s="31" t="s">
        <v>50</v>
      </c>
      <c r="E1630" s="31" t="s">
        <v>52</v>
      </c>
      <c r="F1630" s="31" t="s">
        <v>50</v>
      </c>
      <c r="G1630" s="31" t="s">
        <v>50</v>
      </c>
      <c r="H1630" s="31" t="s">
        <v>50</v>
      </c>
      <c r="I1630" s="31" t="s">
        <v>85</v>
      </c>
      <c r="J1630" s="31" t="s">
        <v>54</v>
      </c>
      <c r="K1630" s="31" t="s">
        <v>54</v>
      </c>
      <c r="L1630" s="31" t="s">
        <v>55</v>
      </c>
      <c r="M1630" s="31" t="s">
        <v>72</v>
      </c>
      <c r="N1630" s="31" t="s">
        <v>50</v>
      </c>
      <c r="O1630" s="31" t="s">
        <v>66</v>
      </c>
      <c r="P1630" s="31" t="s">
        <v>123</v>
      </c>
      <c r="Q1630" s="31" t="s">
        <v>50</v>
      </c>
      <c r="R1630" s="31" t="s">
        <v>58</v>
      </c>
      <c r="S1630" s="31" t="s">
        <v>58</v>
      </c>
      <c r="T1630" s="31" t="s">
        <v>60</v>
      </c>
      <c r="U1630" s="31" t="s">
        <v>60</v>
      </c>
      <c r="V1630" s="31" t="s">
        <v>60</v>
      </c>
      <c r="W1630" s="31" t="s">
        <v>50</v>
      </c>
      <c r="X1630" s="31" t="s">
        <v>50</v>
      </c>
      <c r="Y1630" s="31" t="s">
        <v>50</v>
      </c>
      <c r="Z1630" s="31" t="s">
        <v>62</v>
      </c>
      <c r="AA1630" s="31" t="s">
        <v>50</v>
      </c>
      <c r="AB1630" s="31" t="s">
        <v>50</v>
      </c>
      <c r="AC1630" s="31" t="s">
        <v>87</v>
      </c>
      <c r="AD1630" s="31" t="s">
        <v>72</v>
      </c>
      <c r="AE1630" s="2">
        <f t="shared" si="276"/>
        <v>12</v>
      </c>
      <c r="AF1630" s="31" t="s">
        <v>72</v>
      </c>
      <c r="AG1630" s="31" t="s">
        <v>129</v>
      </c>
      <c r="AH1630" s="31" t="s">
        <v>636</v>
      </c>
      <c r="AI1630" s="31" t="s">
        <v>698</v>
      </c>
      <c r="AJ1630" s="31">
        <f t="shared" si="277"/>
        <v>0</v>
      </c>
      <c r="AK1630" s="34">
        <f t="shared" si="278"/>
        <v>-99</v>
      </c>
      <c r="AL1630" s="30">
        <f t="shared" si="279"/>
        <v>-99</v>
      </c>
      <c r="AM1630" s="5">
        <f t="shared" si="283"/>
        <v>3000</v>
      </c>
      <c r="AN1630" s="5">
        <f t="shared" si="284"/>
        <v>0</v>
      </c>
      <c r="AO1630" s="30">
        <f t="shared" si="285"/>
        <v>0</v>
      </c>
      <c r="AP1630" s="30">
        <f t="shared" si="280"/>
        <v>0</v>
      </c>
      <c r="AQ1630" t="str">
        <f t="shared" si="281"/>
        <v>Before 1978</v>
      </c>
      <c r="AR1630" s="2">
        <f t="shared" si="282"/>
        <v>1973</v>
      </c>
      <c r="AS1630" s="2">
        <f t="shared" si="286"/>
        <v>-99</v>
      </c>
      <c r="AT1630" s="31" t="s">
        <v>387</v>
      </c>
      <c r="AU1630" s="31" t="s">
        <v>50</v>
      </c>
      <c r="AV1630" s="31" t="s">
        <v>60</v>
      </c>
      <c r="AW1630" s="31" t="s">
        <v>50</v>
      </c>
      <c r="AX1630" s="31" t="s">
        <v>50</v>
      </c>
      <c r="AY1630" s="31" t="s">
        <v>50</v>
      </c>
      <c r="AZ1630" s="31" t="s">
        <v>50</v>
      </c>
      <c r="BA1630" s="31" t="s">
        <v>50</v>
      </c>
      <c r="BB1630" s="31" t="s">
        <v>50</v>
      </c>
      <c r="BC1630" s="31" t="s">
        <v>50</v>
      </c>
      <c r="BD1630" s="31" t="s">
        <v>50</v>
      </c>
      <c r="BE1630" s="31" t="s">
        <v>50</v>
      </c>
      <c r="BF1630" s="31" t="s">
        <v>50</v>
      </c>
    </row>
    <row r="1631" spans="1:58" ht="45" x14ac:dyDescent="0.25">
      <c r="A1631" s="31" t="s">
        <v>760</v>
      </c>
      <c r="B1631" s="31" t="s">
        <v>49</v>
      </c>
      <c r="C1631" s="32">
        <v>10</v>
      </c>
      <c r="D1631" s="31" t="s">
        <v>50</v>
      </c>
      <c r="E1631" s="31" t="s">
        <v>71</v>
      </c>
      <c r="F1631" s="31" t="s">
        <v>50</v>
      </c>
      <c r="G1631" s="31" t="s">
        <v>194</v>
      </c>
      <c r="H1631" s="31" t="s">
        <v>50</v>
      </c>
      <c r="I1631" s="31" t="s">
        <v>173</v>
      </c>
      <c r="J1631" s="31" t="s">
        <v>54</v>
      </c>
      <c r="K1631" s="31" t="s">
        <v>54</v>
      </c>
      <c r="L1631" s="31" t="s">
        <v>55</v>
      </c>
      <c r="M1631" s="31" t="s">
        <v>70</v>
      </c>
      <c r="N1631" s="31" t="s">
        <v>50</v>
      </c>
      <c r="O1631" s="31" t="s">
        <v>57</v>
      </c>
      <c r="P1631" s="31" t="s">
        <v>50</v>
      </c>
      <c r="Q1631" s="31" t="s">
        <v>160</v>
      </c>
      <c r="R1631" s="31" t="s">
        <v>58</v>
      </c>
      <c r="S1631" s="31" t="s">
        <v>53</v>
      </c>
      <c r="T1631" s="31" t="s">
        <v>60</v>
      </c>
      <c r="U1631" s="31" t="s">
        <v>60</v>
      </c>
      <c r="V1631" s="31" t="s">
        <v>66</v>
      </c>
      <c r="W1631" s="31" t="s">
        <v>50</v>
      </c>
      <c r="X1631" s="31" t="s">
        <v>116</v>
      </c>
      <c r="Y1631" s="31" t="s">
        <v>50</v>
      </c>
      <c r="Z1631" s="31" t="s">
        <v>86</v>
      </c>
      <c r="AA1631" s="31" t="s">
        <v>50</v>
      </c>
      <c r="AB1631" s="31" t="s">
        <v>50</v>
      </c>
      <c r="AC1631" s="31" t="s">
        <v>50</v>
      </c>
      <c r="AD1631" s="31" t="s">
        <v>50</v>
      </c>
      <c r="AE1631" s="2">
        <f t="shared" si="276"/>
        <v>12</v>
      </c>
      <c r="AF1631" s="31" t="s">
        <v>72</v>
      </c>
      <c r="AG1631" s="31" t="s">
        <v>129</v>
      </c>
      <c r="AH1631" s="31" t="s">
        <v>12646</v>
      </c>
      <c r="AI1631" s="31" t="s">
        <v>12676</v>
      </c>
      <c r="AJ1631" s="31">
        <f t="shared" si="277"/>
        <v>0</v>
      </c>
      <c r="AK1631" s="34">
        <f t="shared" si="278"/>
        <v>-99</v>
      </c>
      <c r="AL1631" s="30">
        <f t="shared" si="279"/>
        <v>-99</v>
      </c>
      <c r="AM1631" s="5">
        <f t="shared" si="283"/>
        <v>94.83</v>
      </c>
      <c r="AN1631" s="5">
        <f t="shared" si="284"/>
        <v>0</v>
      </c>
      <c r="AO1631" s="30">
        <f t="shared" si="285"/>
        <v>0</v>
      </c>
      <c r="AP1631" s="30">
        <f t="shared" si="280"/>
        <v>0</v>
      </c>
      <c r="AQ1631" t="str">
        <f t="shared" si="281"/>
        <v>Before 1978</v>
      </c>
      <c r="AR1631" s="2">
        <f t="shared" si="282"/>
        <v>1949</v>
      </c>
      <c r="AS1631" s="2">
        <f t="shared" si="286"/>
        <v>-99</v>
      </c>
      <c r="AT1631" s="31" t="s">
        <v>50</v>
      </c>
      <c r="AU1631" s="31" t="s">
        <v>50</v>
      </c>
      <c r="AV1631" s="31" t="s">
        <v>60</v>
      </c>
      <c r="AW1631" s="31" t="s">
        <v>50</v>
      </c>
      <c r="AX1631" s="31" t="s">
        <v>50</v>
      </c>
      <c r="AY1631" s="31" t="s">
        <v>50</v>
      </c>
      <c r="AZ1631" s="31" t="s">
        <v>50</v>
      </c>
      <c r="BA1631" s="31" t="s">
        <v>50</v>
      </c>
      <c r="BB1631" s="31" t="s">
        <v>50</v>
      </c>
      <c r="BC1631" s="31" t="s">
        <v>50</v>
      </c>
      <c r="BD1631" s="31" t="s">
        <v>50</v>
      </c>
      <c r="BE1631" s="31" t="s">
        <v>50</v>
      </c>
      <c r="BF1631" s="31" t="s">
        <v>50</v>
      </c>
    </row>
    <row r="1632" spans="1:58" ht="45" x14ac:dyDescent="0.25">
      <c r="A1632" s="31" t="s">
        <v>4581</v>
      </c>
      <c r="B1632" s="31" t="s">
        <v>49</v>
      </c>
      <c r="C1632" s="32">
        <v>1</v>
      </c>
      <c r="D1632" s="31" t="s">
        <v>50</v>
      </c>
      <c r="E1632" s="31" t="s">
        <v>71</v>
      </c>
      <c r="F1632" s="31" t="s">
        <v>50</v>
      </c>
      <c r="G1632" s="31" t="s">
        <v>50</v>
      </c>
      <c r="H1632" s="31" t="s">
        <v>50</v>
      </c>
      <c r="I1632" s="31" t="s">
        <v>53</v>
      </c>
      <c r="J1632" s="31" t="s">
        <v>54</v>
      </c>
      <c r="K1632" s="31" t="s">
        <v>54</v>
      </c>
      <c r="L1632" s="31" t="s">
        <v>55</v>
      </c>
      <c r="M1632" s="31" t="s">
        <v>52</v>
      </c>
      <c r="N1632" s="31" t="s">
        <v>50</v>
      </c>
      <c r="O1632" s="31" t="s">
        <v>57</v>
      </c>
      <c r="P1632" s="31" t="s">
        <v>50</v>
      </c>
      <c r="Q1632" s="31" t="s">
        <v>11710</v>
      </c>
      <c r="R1632" s="31" t="s">
        <v>58</v>
      </c>
      <c r="S1632" s="31" t="s">
        <v>53</v>
      </c>
      <c r="T1632" s="31" t="s">
        <v>60</v>
      </c>
      <c r="U1632" s="31" t="s">
        <v>60</v>
      </c>
      <c r="V1632" s="31" t="s">
        <v>60</v>
      </c>
      <c r="W1632" s="31" t="s">
        <v>50</v>
      </c>
      <c r="X1632" s="31" t="s">
        <v>50</v>
      </c>
      <c r="Y1632" s="31" t="s">
        <v>60</v>
      </c>
      <c r="Z1632" s="31" t="s">
        <v>86</v>
      </c>
      <c r="AA1632" s="31" t="s">
        <v>50</v>
      </c>
      <c r="AB1632" s="31" t="s">
        <v>50</v>
      </c>
      <c r="AC1632" s="31" t="s">
        <v>50</v>
      </c>
      <c r="AD1632" s="31" t="s">
        <v>50</v>
      </c>
      <c r="AE1632" s="2">
        <f t="shared" si="276"/>
        <v>12</v>
      </c>
      <c r="AF1632" s="31" t="s">
        <v>72</v>
      </c>
      <c r="AG1632" s="31" t="s">
        <v>129</v>
      </c>
      <c r="AH1632" s="31" t="s">
        <v>12677</v>
      </c>
      <c r="AI1632" s="31" t="s">
        <v>12678</v>
      </c>
      <c r="AJ1632" s="31">
        <f t="shared" si="277"/>
        <v>0</v>
      </c>
      <c r="AK1632" s="34">
        <f t="shared" si="278"/>
        <v>-99</v>
      </c>
      <c r="AL1632" s="30">
        <f t="shared" si="279"/>
        <v>-99</v>
      </c>
      <c r="AM1632" s="5">
        <f t="shared" si="283"/>
        <v>529.94000000000005</v>
      </c>
      <c r="AN1632" s="5">
        <f t="shared" si="284"/>
        <v>0</v>
      </c>
      <c r="AO1632" s="30">
        <f t="shared" si="285"/>
        <v>0</v>
      </c>
      <c r="AP1632" s="30">
        <f t="shared" si="280"/>
        <v>0</v>
      </c>
      <c r="AQ1632" t="str">
        <f t="shared" si="281"/>
        <v>1978 - 1992</v>
      </c>
      <c r="AR1632" s="2">
        <f t="shared" si="282"/>
        <v>1979</v>
      </c>
      <c r="AS1632" s="2">
        <f t="shared" si="286"/>
        <v>-99</v>
      </c>
      <c r="AT1632" s="31" t="s">
        <v>50</v>
      </c>
      <c r="AU1632" s="31" t="s">
        <v>50</v>
      </c>
      <c r="AV1632" s="31" t="s">
        <v>60</v>
      </c>
      <c r="AW1632" s="31" t="s">
        <v>50</v>
      </c>
      <c r="AX1632" s="31" t="s">
        <v>50</v>
      </c>
      <c r="AY1632" s="31" t="s">
        <v>50</v>
      </c>
      <c r="AZ1632" s="31" t="s">
        <v>50</v>
      </c>
      <c r="BA1632" s="31" t="s">
        <v>50</v>
      </c>
      <c r="BB1632" s="31" t="s">
        <v>50</v>
      </c>
      <c r="BC1632" s="31" t="s">
        <v>50</v>
      </c>
      <c r="BD1632" s="31" t="s">
        <v>50</v>
      </c>
      <c r="BE1632" s="31" t="s">
        <v>50</v>
      </c>
      <c r="BF1632" s="31" t="s">
        <v>50</v>
      </c>
    </row>
    <row r="1633" spans="1:58" ht="45" x14ac:dyDescent="0.25">
      <c r="A1633" s="31" t="s">
        <v>4759</v>
      </c>
      <c r="B1633" s="31" t="s">
        <v>49</v>
      </c>
      <c r="C1633" s="32">
        <v>2</v>
      </c>
      <c r="D1633" s="31" t="s">
        <v>50</v>
      </c>
      <c r="E1633" s="31" t="s">
        <v>51</v>
      </c>
      <c r="F1633" s="31" t="s">
        <v>50</v>
      </c>
      <c r="G1633" s="31" t="s">
        <v>50</v>
      </c>
      <c r="H1633" s="31" t="s">
        <v>50</v>
      </c>
      <c r="I1633" s="31" t="s">
        <v>53</v>
      </c>
      <c r="J1633" s="31" t="s">
        <v>54</v>
      </c>
      <c r="K1633" s="31" t="s">
        <v>54</v>
      </c>
      <c r="L1633" s="31" t="s">
        <v>55</v>
      </c>
      <c r="M1633" s="31" t="s">
        <v>52</v>
      </c>
      <c r="N1633" s="31" t="s">
        <v>50</v>
      </c>
      <c r="O1633" s="31" t="s">
        <v>57</v>
      </c>
      <c r="P1633" s="31" t="s">
        <v>115</v>
      </c>
      <c r="Q1633" s="31" t="s">
        <v>50</v>
      </c>
      <c r="R1633" s="31" t="s">
        <v>58</v>
      </c>
      <c r="S1633" s="31" t="s">
        <v>58</v>
      </c>
      <c r="T1633" s="31" t="s">
        <v>60</v>
      </c>
      <c r="U1633" s="31" t="s">
        <v>60</v>
      </c>
      <c r="V1633" s="31" t="s">
        <v>60</v>
      </c>
      <c r="W1633" s="31" t="s">
        <v>50</v>
      </c>
      <c r="X1633" s="31" t="s">
        <v>50</v>
      </c>
      <c r="Y1633" s="31" t="s">
        <v>50</v>
      </c>
      <c r="Z1633" s="31" t="s">
        <v>86</v>
      </c>
      <c r="AA1633" s="31" t="s">
        <v>50</v>
      </c>
      <c r="AB1633" s="31" t="s">
        <v>50</v>
      </c>
      <c r="AC1633" s="31" t="s">
        <v>50</v>
      </c>
      <c r="AD1633" s="31" t="s">
        <v>50</v>
      </c>
      <c r="AE1633" s="2">
        <f t="shared" si="276"/>
        <v>12</v>
      </c>
      <c r="AF1633" s="31" t="s">
        <v>72</v>
      </c>
      <c r="AG1633" s="31" t="s">
        <v>129</v>
      </c>
      <c r="AH1633" s="31" t="s">
        <v>12677</v>
      </c>
      <c r="AI1633" s="31" t="s">
        <v>12679</v>
      </c>
      <c r="AJ1633" s="31">
        <f t="shared" si="277"/>
        <v>0</v>
      </c>
      <c r="AK1633" s="34">
        <f t="shared" si="278"/>
        <v>-99</v>
      </c>
      <c r="AL1633" s="30">
        <f t="shared" si="279"/>
        <v>-99</v>
      </c>
      <c r="AM1633" s="5">
        <f t="shared" si="283"/>
        <v>131.74</v>
      </c>
      <c r="AN1633" s="5">
        <f t="shared" si="284"/>
        <v>0</v>
      </c>
      <c r="AO1633" s="30">
        <f t="shared" si="285"/>
        <v>0</v>
      </c>
      <c r="AP1633" s="30">
        <f t="shared" si="280"/>
        <v>0</v>
      </c>
      <c r="AQ1633" t="str">
        <f t="shared" si="281"/>
        <v>1978 - 1992</v>
      </c>
      <c r="AR1633" s="2">
        <f t="shared" si="282"/>
        <v>1978</v>
      </c>
      <c r="AS1633" s="2">
        <f t="shared" si="286"/>
        <v>-99</v>
      </c>
      <c r="AT1633" s="31" t="s">
        <v>50</v>
      </c>
      <c r="AU1633" s="31" t="s">
        <v>50</v>
      </c>
      <c r="AV1633" s="31" t="s">
        <v>60</v>
      </c>
      <c r="AW1633" s="31" t="s">
        <v>50</v>
      </c>
      <c r="AX1633" s="31" t="s">
        <v>50</v>
      </c>
      <c r="AY1633" s="31" t="s">
        <v>50</v>
      </c>
      <c r="AZ1633" s="31" t="s">
        <v>50</v>
      </c>
      <c r="BA1633" s="31" t="s">
        <v>50</v>
      </c>
      <c r="BB1633" s="31" t="s">
        <v>50</v>
      </c>
      <c r="BC1633" s="31" t="s">
        <v>50</v>
      </c>
      <c r="BD1633" s="31" t="s">
        <v>50</v>
      </c>
      <c r="BE1633" s="31" t="s">
        <v>50</v>
      </c>
      <c r="BF1633" s="31" t="s">
        <v>50</v>
      </c>
    </row>
    <row r="1634" spans="1:58" ht="45" x14ac:dyDescent="0.25">
      <c r="A1634" s="31" t="s">
        <v>903</v>
      </c>
      <c r="B1634" s="31" t="s">
        <v>49</v>
      </c>
      <c r="C1634" s="32">
        <v>2</v>
      </c>
      <c r="D1634" s="31" t="s">
        <v>50</v>
      </c>
      <c r="E1634" s="31" t="s">
        <v>50</v>
      </c>
      <c r="F1634" s="31" t="s">
        <v>50</v>
      </c>
      <c r="G1634" s="31" t="s">
        <v>50</v>
      </c>
      <c r="H1634" s="31" t="s">
        <v>50</v>
      </c>
      <c r="I1634" s="31" t="s">
        <v>904</v>
      </c>
      <c r="J1634" s="31" t="s">
        <v>54</v>
      </c>
      <c r="K1634" s="31" t="s">
        <v>54</v>
      </c>
      <c r="L1634" s="31" t="s">
        <v>55</v>
      </c>
      <c r="M1634" s="31" t="s">
        <v>51</v>
      </c>
      <c r="N1634" s="31" t="s">
        <v>50</v>
      </c>
      <c r="O1634" s="31" t="s">
        <v>57</v>
      </c>
      <c r="P1634" s="31" t="s">
        <v>205</v>
      </c>
      <c r="Q1634" s="31" t="s">
        <v>50</v>
      </c>
      <c r="R1634" s="31" t="s">
        <v>58</v>
      </c>
      <c r="S1634" s="31" t="s">
        <v>53</v>
      </c>
      <c r="T1634" s="31" t="s">
        <v>60</v>
      </c>
      <c r="U1634" s="31" t="s">
        <v>60</v>
      </c>
      <c r="V1634" s="31" t="s">
        <v>60</v>
      </c>
      <c r="W1634" s="31" t="s">
        <v>50</v>
      </c>
      <c r="X1634" s="31" t="s">
        <v>50</v>
      </c>
      <c r="Y1634" s="31" t="s">
        <v>50</v>
      </c>
      <c r="Z1634" s="31" t="s">
        <v>62</v>
      </c>
      <c r="AA1634" s="31" t="s">
        <v>50</v>
      </c>
      <c r="AB1634" s="31" t="s">
        <v>50</v>
      </c>
      <c r="AC1634" s="31" t="s">
        <v>87</v>
      </c>
      <c r="AD1634" s="31" t="s">
        <v>72</v>
      </c>
      <c r="AE1634" s="2">
        <f t="shared" si="276"/>
        <v>12</v>
      </c>
      <c r="AF1634" s="31" t="s">
        <v>72</v>
      </c>
      <c r="AG1634" s="31" t="s">
        <v>129</v>
      </c>
      <c r="AH1634" s="31" t="s">
        <v>377</v>
      </c>
      <c r="AI1634" s="31" t="s">
        <v>905</v>
      </c>
      <c r="AJ1634" s="31">
        <f t="shared" si="277"/>
        <v>0</v>
      </c>
      <c r="AK1634" s="34">
        <f t="shared" si="278"/>
        <v>-99</v>
      </c>
      <c r="AL1634" s="30">
        <f t="shared" si="279"/>
        <v>-99</v>
      </c>
      <c r="AM1634" s="5">
        <f t="shared" si="283"/>
        <v>179.61</v>
      </c>
      <c r="AN1634" s="5">
        <f t="shared" si="284"/>
        <v>0</v>
      </c>
      <c r="AO1634" s="30">
        <f t="shared" si="285"/>
        <v>0</v>
      </c>
      <c r="AP1634" s="30">
        <f t="shared" si="280"/>
        <v>0</v>
      </c>
      <c r="AQ1634" t="str">
        <f t="shared" si="281"/>
        <v>Before 1978</v>
      </c>
      <c r="AR1634" s="2">
        <f t="shared" si="282"/>
        <v>1951</v>
      </c>
      <c r="AS1634" s="2">
        <f t="shared" si="286"/>
        <v>-99</v>
      </c>
      <c r="AT1634" s="31" t="s">
        <v>194</v>
      </c>
      <c r="AU1634" s="31" t="s">
        <v>50</v>
      </c>
      <c r="AV1634" s="31" t="s">
        <v>141</v>
      </c>
      <c r="AW1634" s="31" t="s">
        <v>86</v>
      </c>
      <c r="AX1634" s="31" t="s">
        <v>240</v>
      </c>
      <c r="AY1634" s="31" t="s">
        <v>179</v>
      </c>
      <c r="AZ1634" s="31" t="s">
        <v>377</v>
      </c>
      <c r="BA1634" s="31" t="s">
        <v>905</v>
      </c>
      <c r="BB1634" s="31" t="s">
        <v>50</v>
      </c>
      <c r="BC1634" s="31" t="s">
        <v>50</v>
      </c>
      <c r="BD1634" s="31" t="s">
        <v>50</v>
      </c>
      <c r="BE1634" s="31" t="s">
        <v>50</v>
      </c>
      <c r="BF1634" s="31" t="s">
        <v>50</v>
      </c>
    </row>
    <row r="1635" spans="1:58" ht="45" x14ac:dyDescent="0.25">
      <c r="A1635" s="31" t="s">
        <v>623</v>
      </c>
      <c r="B1635" s="31" t="s">
        <v>49</v>
      </c>
      <c r="C1635" s="32">
        <v>1</v>
      </c>
      <c r="D1635" s="31" t="s">
        <v>50</v>
      </c>
      <c r="E1635" s="31" t="s">
        <v>72</v>
      </c>
      <c r="F1635" s="31" t="s">
        <v>51</v>
      </c>
      <c r="G1635" s="31" t="s">
        <v>50</v>
      </c>
      <c r="H1635" s="31" t="s">
        <v>50</v>
      </c>
      <c r="I1635" s="31" t="s">
        <v>53</v>
      </c>
      <c r="J1635" s="31" t="s">
        <v>54</v>
      </c>
      <c r="K1635" s="31" t="s">
        <v>54</v>
      </c>
      <c r="L1635" s="31" t="s">
        <v>55</v>
      </c>
      <c r="M1635" s="31" t="s">
        <v>84</v>
      </c>
      <c r="N1635" s="31" t="s">
        <v>60</v>
      </c>
      <c r="O1635" s="31" t="s">
        <v>60</v>
      </c>
      <c r="P1635" s="31" t="s">
        <v>50</v>
      </c>
      <c r="Q1635" s="31" t="s">
        <v>107</v>
      </c>
      <c r="R1635" s="31" t="s">
        <v>58</v>
      </c>
      <c r="S1635" s="31" t="s">
        <v>59</v>
      </c>
      <c r="T1635" s="31" t="s">
        <v>60</v>
      </c>
      <c r="U1635" s="31" t="s">
        <v>60</v>
      </c>
      <c r="V1635" s="31" t="s">
        <v>50</v>
      </c>
      <c r="W1635" s="31" t="s">
        <v>50</v>
      </c>
      <c r="X1635" s="31" t="s">
        <v>50</v>
      </c>
      <c r="Y1635" s="31" t="s">
        <v>61</v>
      </c>
      <c r="Z1635" s="31" t="s">
        <v>62</v>
      </c>
      <c r="AA1635" s="31" t="s">
        <v>50</v>
      </c>
      <c r="AB1635" s="31" t="s">
        <v>50</v>
      </c>
      <c r="AC1635" s="31" t="s">
        <v>63</v>
      </c>
      <c r="AD1635" s="31" t="s">
        <v>50</v>
      </c>
      <c r="AE1635" s="2">
        <f t="shared" si="276"/>
        <v>11.9</v>
      </c>
      <c r="AF1635" s="31" t="s">
        <v>624</v>
      </c>
      <c r="AG1635" s="31" t="s">
        <v>76</v>
      </c>
      <c r="AH1635" s="31" t="s">
        <v>152</v>
      </c>
      <c r="AI1635" s="31" t="s">
        <v>625</v>
      </c>
      <c r="AJ1635" s="31">
        <f t="shared" si="277"/>
        <v>0</v>
      </c>
      <c r="AK1635" s="34">
        <f t="shared" si="278"/>
        <v>-99</v>
      </c>
      <c r="AL1635" s="30">
        <f t="shared" si="279"/>
        <v>-99</v>
      </c>
      <c r="AM1635" s="5">
        <f t="shared" si="283"/>
        <v>0</v>
      </c>
      <c r="AN1635" s="5">
        <f t="shared" si="284"/>
        <v>0</v>
      </c>
      <c r="AO1635" s="30">
        <f t="shared" si="285"/>
        <v>0</v>
      </c>
      <c r="AP1635" s="30">
        <f t="shared" si="280"/>
        <v>0</v>
      </c>
      <c r="AQ1635" t="str">
        <f t="shared" si="281"/>
        <v>Before 1978</v>
      </c>
      <c r="AR1635" s="2">
        <f t="shared" si="282"/>
        <v>1953</v>
      </c>
      <c r="AS1635" s="2">
        <f t="shared" si="286"/>
        <v>-99</v>
      </c>
      <c r="AT1635" s="31" t="s">
        <v>102</v>
      </c>
      <c r="AU1635" s="31" t="s">
        <v>50</v>
      </c>
      <c r="AV1635" s="31" t="s">
        <v>66</v>
      </c>
      <c r="AW1635" s="31" t="s">
        <v>57</v>
      </c>
      <c r="AX1635" s="31" t="s">
        <v>50</v>
      </c>
      <c r="AY1635" s="31" t="s">
        <v>50</v>
      </c>
      <c r="AZ1635" s="31" t="s">
        <v>152</v>
      </c>
      <c r="BA1635" s="31" t="s">
        <v>625</v>
      </c>
      <c r="BB1635" s="31" t="s">
        <v>50</v>
      </c>
      <c r="BC1635" s="31" t="s">
        <v>50</v>
      </c>
      <c r="BD1635" s="31" t="s">
        <v>50</v>
      </c>
      <c r="BE1635" s="31" t="s">
        <v>50</v>
      </c>
      <c r="BF1635" s="31" t="s">
        <v>50</v>
      </c>
    </row>
    <row r="1636" spans="1:58" ht="45" x14ac:dyDescent="0.25">
      <c r="A1636" s="31" t="s">
        <v>122</v>
      </c>
      <c r="B1636" s="31" t="s">
        <v>49</v>
      </c>
      <c r="C1636" s="32">
        <v>1</v>
      </c>
      <c r="D1636" s="31" t="s">
        <v>50</v>
      </c>
      <c r="E1636" s="31" t="s">
        <v>84</v>
      </c>
      <c r="F1636" s="31" t="s">
        <v>50</v>
      </c>
      <c r="G1636" s="31" t="s">
        <v>50</v>
      </c>
      <c r="H1636" s="31" t="s">
        <v>50</v>
      </c>
      <c r="I1636" s="31" t="s">
        <v>53</v>
      </c>
      <c r="J1636" s="31" t="s">
        <v>60</v>
      </c>
      <c r="K1636" s="31" t="s">
        <v>54</v>
      </c>
      <c r="L1636" s="31" t="s">
        <v>55</v>
      </c>
      <c r="M1636" s="31" t="s">
        <v>72</v>
      </c>
      <c r="N1636" s="31" t="s">
        <v>50</v>
      </c>
      <c r="O1636" s="31" t="s">
        <v>74</v>
      </c>
      <c r="P1636" s="31" t="s">
        <v>50</v>
      </c>
      <c r="Q1636" s="31" t="s">
        <v>123</v>
      </c>
      <c r="R1636" s="31" t="s">
        <v>58</v>
      </c>
      <c r="S1636" s="31" t="s">
        <v>53</v>
      </c>
      <c r="T1636" s="31" t="s">
        <v>60</v>
      </c>
      <c r="U1636" s="31" t="s">
        <v>60</v>
      </c>
      <c r="V1636" s="31" t="s">
        <v>60</v>
      </c>
      <c r="W1636" s="31" t="s">
        <v>50</v>
      </c>
      <c r="X1636" s="31" t="s">
        <v>50</v>
      </c>
      <c r="Y1636" s="31" t="s">
        <v>60</v>
      </c>
      <c r="Z1636" s="31" t="s">
        <v>62</v>
      </c>
      <c r="AA1636" s="31" t="s">
        <v>50</v>
      </c>
      <c r="AB1636" s="31" t="s">
        <v>50</v>
      </c>
      <c r="AC1636" s="31" t="s">
        <v>87</v>
      </c>
      <c r="AD1636" s="31" t="s">
        <v>72</v>
      </c>
      <c r="AE1636" s="2">
        <f t="shared" si="276"/>
        <v>8</v>
      </c>
      <c r="AF1636" s="31" t="s">
        <v>96</v>
      </c>
      <c r="AG1636" s="31" t="s">
        <v>76</v>
      </c>
      <c r="AH1636" s="31" t="s">
        <v>124</v>
      </c>
      <c r="AI1636" s="31" t="s">
        <v>125</v>
      </c>
      <c r="AJ1636" s="31">
        <f t="shared" si="277"/>
        <v>0</v>
      </c>
      <c r="AK1636" s="34">
        <f t="shared" si="278"/>
        <v>-99</v>
      </c>
      <c r="AL1636" s="30">
        <f t="shared" si="279"/>
        <v>-99</v>
      </c>
      <c r="AM1636" s="5">
        <f t="shared" si="283"/>
        <v>1007.33</v>
      </c>
      <c r="AN1636" s="5">
        <f t="shared" si="284"/>
        <v>0</v>
      </c>
      <c r="AO1636" s="30">
        <f t="shared" si="285"/>
        <v>0</v>
      </c>
      <c r="AP1636" s="30">
        <f t="shared" si="280"/>
        <v>0</v>
      </c>
      <c r="AQ1636" t="str">
        <f t="shared" si="281"/>
        <v>Before 1978</v>
      </c>
      <c r="AR1636" s="2">
        <f t="shared" si="282"/>
        <v>1935</v>
      </c>
      <c r="AS1636" s="2">
        <f t="shared" si="286"/>
        <v>-99</v>
      </c>
      <c r="AT1636" s="31" t="s">
        <v>126</v>
      </c>
      <c r="AU1636" s="31" t="s">
        <v>50</v>
      </c>
      <c r="AV1636" s="31" t="s">
        <v>60</v>
      </c>
      <c r="AW1636" s="31" t="s">
        <v>50</v>
      </c>
      <c r="AX1636" s="31" t="s">
        <v>50</v>
      </c>
      <c r="AY1636" s="31" t="s">
        <v>50</v>
      </c>
      <c r="AZ1636" s="31" t="s">
        <v>50</v>
      </c>
      <c r="BA1636" s="31" t="s">
        <v>50</v>
      </c>
      <c r="BB1636" s="31" t="s">
        <v>50</v>
      </c>
      <c r="BC1636" s="31" t="s">
        <v>50</v>
      </c>
      <c r="BD1636" s="31" t="s">
        <v>50</v>
      </c>
      <c r="BE1636" s="31" t="s">
        <v>50</v>
      </c>
      <c r="BF1636" s="31" t="s">
        <v>50</v>
      </c>
    </row>
    <row r="1637" spans="1:58" ht="45" x14ac:dyDescent="0.25">
      <c r="A1637" s="31" t="s">
        <v>780</v>
      </c>
      <c r="B1637" s="31" t="s">
        <v>49</v>
      </c>
      <c r="C1637" s="32">
        <v>1</v>
      </c>
      <c r="D1637" s="31" t="s">
        <v>50</v>
      </c>
      <c r="E1637" s="31" t="s">
        <v>84</v>
      </c>
      <c r="F1637" s="31" t="s">
        <v>50</v>
      </c>
      <c r="G1637" s="31" t="s">
        <v>50</v>
      </c>
      <c r="H1637" s="31" t="s">
        <v>50</v>
      </c>
      <c r="I1637" s="31" t="s">
        <v>53</v>
      </c>
      <c r="J1637" s="31" t="s">
        <v>54</v>
      </c>
      <c r="K1637" s="31" t="s">
        <v>54</v>
      </c>
      <c r="L1637" s="31" t="s">
        <v>55</v>
      </c>
      <c r="M1637" s="31" t="s">
        <v>72</v>
      </c>
      <c r="N1637" s="31" t="s">
        <v>50</v>
      </c>
      <c r="O1637" s="31" t="s">
        <v>74</v>
      </c>
      <c r="P1637" s="31" t="s">
        <v>300</v>
      </c>
      <c r="Q1637" s="31" t="s">
        <v>50</v>
      </c>
      <c r="R1637" s="31" t="s">
        <v>58</v>
      </c>
      <c r="S1637" s="31" t="s">
        <v>53</v>
      </c>
      <c r="T1637" s="31" t="s">
        <v>60</v>
      </c>
      <c r="U1637" s="31" t="s">
        <v>60</v>
      </c>
      <c r="V1637" s="31" t="s">
        <v>60</v>
      </c>
      <c r="W1637" s="31" t="s">
        <v>50</v>
      </c>
      <c r="X1637" s="31" t="s">
        <v>50</v>
      </c>
      <c r="Y1637" s="31" t="s">
        <v>60</v>
      </c>
      <c r="Z1637" s="31" t="s">
        <v>62</v>
      </c>
      <c r="AA1637" s="31" t="s">
        <v>50</v>
      </c>
      <c r="AB1637" s="31" t="s">
        <v>50</v>
      </c>
      <c r="AC1637" s="31" t="s">
        <v>87</v>
      </c>
      <c r="AD1637" s="31" t="s">
        <v>72</v>
      </c>
      <c r="AE1637" s="2">
        <f t="shared" si="276"/>
        <v>8</v>
      </c>
      <c r="AF1637" s="31" t="s">
        <v>96</v>
      </c>
      <c r="AG1637" s="31" t="s">
        <v>76</v>
      </c>
      <c r="AH1637" s="31" t="s">
        <v>120</v>
      </c>
      <c r="AI1637" s="31" t="s">
        <v>781</v>
      </c>
      <c r="AJ1637" s="31">
        <f t="shared" si="277"/>
        <v>0</v>
      </c>
      <c r="AK1637" s="34">
        <f t="shared" si="278"/>
        <v>-99</v>
      </c>
      <c r="AL1637" s="30">
        <f t="shared" si="279"/>
        <v>-99</v>
      </c>
      <c r="AM1637" s="5">
        <f t="shared" si="283"/>
        <v>457.61</v>
      </c>
      <c r="AN1637" s="5">
        <f t="shared" si="284"/>
        <v>0</v>
      </c>
      <c r="AO1637" s="30">
        <f t="shared" si="285"/>
        <v>0</v>
      </c>
      <c r="AP1637" s="30">
        <f t="shared" si="280"/>
        <v>0</v>
      </c>
      <c r="AQ1637" t="str">
        <f t="shared" si="281"/>
        <v>Before 1978</v>
      </c>
      <c r="AR1637" s="2">
        <f t="shared" si="282"/>
        <v>1958</v>
      </c>
      <c r="AS1637" s="2">
        <f t="shared" si="286"/>
        <v>-99</v>
      </c>
      <c r="AT1637" s="31" t="s">
        <v>140</v>
      </c>
      <c r="AU1637" s="31" t="s">
        <v>50</v>
      </c>
      <c r="AV1637" s="31" t="s">
        <v>60</v>
      </c>
      <c r="AW1637" s="31" t="s">
        <v>50</v>
      </c>
      <c r="AX1637" s="31" t="s">
        <v>50</v>
      </c>
      <c r="AY1637" s="31" t="s">
        <v>50</v>
      </c>
      <c r="AZ1637" s="31" t="s">
        <v>50</v>
      </c>
      <c r="BA1637" s="31" t="s">
        <v>50</v>
      </c>
      <c r="BB1637" s="31" t="s">
        <v>50</v>
      </c>
      <c r="BC1637" s="31" t="s">
        <v>50</v>
      </c>
      <c r="BD1637" s="31" t="s">
        <v>50</v>
      </c>
      <c r="BE1637" s="31" t="s">
        <v>50</v>
      </c>
      <c r="BF1637" s="31" t="s">
        <v>50</v>
      </c>
    </row>
    <row r="1638" spans="1:58" ht="45" x14ac:dyDescent="0.25">
      <c r="A1638" s="31" t="s">
        <v>725</v>
      </c>
      <c r="B1638" s="31" t="s">
        <v>49</v>
      </c>
      <c r="C1638" s="32">
        <v>4</v>
      </c>
      <c r="D1638" s="31" t="s">
        <v>50</v>
      </c>
      <c r="E1638" s="31" t="s">
        <v>72</v>
      </c>
      <c r="F1638" s="31" t="s">
        <v>51</v>
      </c>
      <c r="G1638" s="31" t="s">
        <v>50</v>
      </c>
      <c r="H1638" s="31" t="s">
        <v>50</v>
      </c>
      <c r="I1638" s="31" t="s">
        <v>53</v>
      </c>
      <c r="J1638" s="31" t="s">
        <v>54</v>
      </c>
      <c r="K1638" s="31" t="s">
        <v>54</v>
      </c>
      <c r="L1638" s="31" t="s">
        <v>55</v>
      </c>
      <c r="M1638" s="31" t="s">
        <v>72</v>
      </c>
      <c r="N1638" s="31" t="s">
        <v>50</v>
      </c>
      <c r="O1638" s="31" t="s">
        <v>57</v>
      </c>
      <c r="P1638" s="31" t="s">
        <v>50</v>
      </c>
      <c r="Q1638" s="31" t="s">
        <v>50</v>
      </c>
      <c r="R1638" s="31" t="s">
        <v>74</v>
      </c>
      <c r="S1638" s="31" t="s">
        <v>59</v>
      </c>
      <c r="T1638" s="31" t="s">
        <v>50</v>
      </c>
      <c r="U1638" s="31" t="s">
        <v>50</v>
      </c>
      <c r="V1638" s="31" t="s">
        <v>86</v>
      </c>
      <c r="W1638" s="31" t="s">
        <v>50</v>
      </c>
      <c r="X1638" s="31" t="s">
        <v>50</v>
      </c>
      <c r="Y1638" s="31" t="s">
        <v>54</v>
      </c>
      <c r="Z1638" s="31" t="s">
        <v>62</v>
      </c>
      <c r="AA1638" s="31" t="s">
        <v>50</v>
      </c>
      <c r="AB1638" s="31" t="s">
        <v>50</v>
      </c>
      <c r="AC1638" s="31" t="s">
        <v>87</v>
      </c>
      <c r="AD1638" s="31" t="s">
        <v>72</v>
      </c>
      <c r="AE1638" s="2">
        <f t="shared" si="276"/>
        <v>7.4</v>
      </c>
      <c r="AF1638" s="31" t="s">
        <v>730</v>
      </c>
      <c r="AG1638" s="31" t="s">
        <v>76</v>
      </c>
      <c r="AH1638" s="31" t="s">
        <v>152</v>
      </c>
      <c r="AI1638" s="31" t="s">
        <v>731</v>
      </c>
      <c r="AJ1638" s="31">
        <f t="shared" si="277"/>
        <v>0</v>
      </c>
      <c r="AK1638" s="34">
        <f t="shared" si="278"/>
        <v>-99</v>
      </c>
      <c r="AL1638" s="30">
        <f t="shared" si="279"/>
        <v>-99</v>
      </c>
      <c r="AM1638" s="5">
        <f t="shared" si="283"/>
        <v>105.88</v>
      </c>
      <c r="AN1638" s="5">
        <f t="shared" si="284"/>
        <v>0</v>
      </c>
      <c r="AO1638" s="30">
        <f t="shared" si="285"/>
        <v>0</v>
      </c>
      <c r="AP1638" s="30">
        <f t="shared" si="280"/>
        <v>0</v>
      </c>
      <c r="AQ1638" t="str">
        <f t="shared" si="281"/>
        <v>1978 - 1992</v>
      </c>
      <c r="AR1638" s="2">
        <f t="shared" si="282"/>
        <v>1987</v>
      </c>
      <c r="AS1638" s="2">
        <f t="shared" si="286"/>
        <v>-99</v>
      </c>
      <c r="AT1638" s="31" t="s">
        <v>99</v>
      </c>
      <c r="AU1638" s="31" t="s">
        <v>50</v>
      </c>
      <c r="AV1638" s="31" t="s">
        <v>66</v>
      </c>
      <c r="AW1638" s="31" t="s">
        <v>57</v>
      </c>
      <c r="AX1638" s="31" t="s">
        <v>277</v>
      </c>
      <c r="AY1638" s="31" t="s">
        <v>68</v>
      </c>
      <c r="AZ1638" s="31" t="s">
        <v>152</v>
      </c>
      <c r="BA1638" s="31" t="s">
        <v>731</v>
      </c>
      <c r="BB1638" s="31" t="s">
        <v>233</v>
      </c>
      <c r="BC1638" s="31" t="s">
        <v>129</v>
      </c>
      <c r="BD1638" s="31" t="s">
        <v>50</v>
      </c>
      <c r="BE1638" s="31" t="s">
        <v>50</v>
      </c>
      <c r="BF1638" s="31" t="s">
        <v>50</v>
      </c>
    </row>
    <row r="1639" spans="1:58" ht="45" x14ac:dyDescent="0.25">
      <c r="A1639" s="31" t="s">
        <v>1576</v>
      </c>
      <c r="B1639" s="31" t="s">
        <v>49</v>
      </c>
      <c r="C1639" s="32">
        <v>1</v>
      </c>
      <c r="D1639" s="31" t="s">
        <v>50</v>
      </c>
      <c r="E1639" s="31" t="s">
        <v>84</v>
      </c>
      <c r="F1639" s="31" t="s">
        <v>85</v>
      </c>
      <c r="G1639" s="31" t="s">
        <v>50</v>
      </c>
      <c r="H1639" s="31" t="s">
        <v>50</v>
      </c>
      <c r="I1639" s="31" t="s">
        <v>53</v>
      </c>
      <c r="J1639" s="31" t="s">
        <v>54</v>
      </c>
      <c r="K1639" s="31" t="s">
        <v>54</v>
      </c>
      <c r="L1639" s="31" t="s">
        <v>55</v>
      </c>
      <c r="M1639" s="31" t="s">
        <v>72</v>
      </c>
      <c r="N1639" s="31" t="s">
        <v>50</v>
      </c>
      <c r="O1639" s="31" t="s">
        <v>74</v>
      </c>
      <c r="P1639" s="31" t="s">
        <v>50</v>
      </c>
      <c r="Q1639" s="31" t="s">
        <v>950</v>
      </c>
      <c r="R1639" s="31" t="s">
        <v>58</v>
      </c>
      <c r="S1639" s="31" t="s">
        <v>53</v>
      </c>
      <c r="T1639" s="31" t="s">
        <v>50</v>
      </c>
      <c r="U1639" s="31" t="s">
        <v>50</v>
      </c>
      <c r="V1639" s="31" t="s">
        <v>50</v>
      </c>
      <c r="W1639" s="31" t="s">
        <v>50</v>
      </c>
      <c r="X1639" s="31" t="s">
        <v>50</v>
      </c>
      <c r="Y1639" s="31" t="s">
        <v>50</v>
      </c>
      <c r="Z1639" s="31" t="s">
        <v>62</v>
      </c>
      <c r="AA1639" s="31" t="s">
        <v>50</v>
      </c>
      <c r="AB1639" s="31" t="s">
        <v>50</v>
      </c>
      <c r="AC1639" s="31" t="s">
        <v>87</v>
      </c>
      <c r="AD1639" s="31" t="s">
        <v>72</v>
      </c>
      <c r="AE1639" s="2">
        <f t="shared" si="276"/>
        <v>3</v>
      </c>
      <c r="AF1639" s="31" t="s">
        <v>52</v>
      </c>
      <c r="AG1639" s="31" t="s">
        <v>76</v>
      </c>
      <c r="AH1639" s="31" t="s">
        <v>826</v>
      </c>
      <c r="AI1639" s="31" t="s">
        <v>12680</v>
      </c>
      <c r="AJ1639" s="31">
        <f t="shared" si="277"/>
        <v>0</v>
      </c>
      <c r="AK1639" s="34">
        <f t="shared" si="278"/>
        <v>-99</v>
      </c>
      <c r="AL1639" s="30">
        <f t="shared" si="279"/>
        <v>-99</v>
      </c>
      <c r="AM1639" s="5">
        <f t="shared" si="283"/>
        <v>948.48</v>
      </c>
      <c r="AN1639" s="5">
        <f t="shared" si="284"/>
        <v>0</v>
      </c>
      <c r="AO1639" s="30">
        <f t="shared" si="285"/>
        <v>0</v>
      </c>
      <c r="AP1639" s="30">
        <f t="shared" si="280"/>
        <v>0</v>
      </c>
      <c r="AQ1639" t="str">
        <f t="shared" si="281"/>
        <v>Before 1978</v>
      </c>
      <c r="AR1639" s="2">
        <f t="shared" si="282"/>
        <v>1976</v>
      </c>
      <c r="AS1639" s="2">
        <f t="shared" si="286"/>
        <v>-99</v>
      </c>
      <c r="AT1639" s="31" t="s">
        <v>50</v>
      </c>
      <c r="AU1639" s="31" t="s">
        <v>50</v>
      </c>
      <c r="AV1639" s="31" t="s">
        <v>66</v>
      </c>
      <c r="AW1639" s="31" t="s">
        <v>57</v>
      </c>
      <c r="AX1639" s="31" t="s">
        <v>50</v>
      </c>
      <c r="AY1639" s="31" t="s">
        <v>50</v>
      </c>
      <c r="AZ1639" s="31" t="s">
        <v>50</v>
      </c>
      <c r="BA1639" s="31" t="s">
        <v>50</v>
      </c>
      <c r="BB1639" s="31" t="s">
        <v>50</v>
      </c>
      <c r="BC1639" s="31" t="s">
        <v>50</v>
      </c>
      <c r="BD1639" s="31" t="s">
        <v>50</v>
      </c>
      <c r="BE1639" s="31" t="s">
        <v>50</v>
      </c>
      <c r="BF1639" s="31" t="s">
        <v>50</v>
      </c>
    </row>
    <row r="1640" spans="1:58" ht="45" x14ac:dyDescent="0.25">
      <c r="A1640" s="31" t="s">
        <v>610</v>
      </c>
      <c r="B1640" s="31" t="s">
        <v>49</v>
      </c>
      <c r="C1640" s="32">
        <v>1</v>
      </c>
      <c r="D1640" s="31" t="s">
        <v>50</v>
      </c>
      <c r="E1640" s="31" t="s">
        <v>85</v>
      </c>
      <c r="F1640" s="31" t="s">
        <v>70</v>
      </c>
      <c r="G1640" s="31" t="s">
        <v>71</v>
      </c>
      <c r="H1640" s="31" t="s">
        <v>96</v>
      </c>
      <c r="I1640" s="31" t="s">
        <v>53</v>
      </c>
      <c r="J1640" s="31" t="s">
        <v>54</v>
      </c>
      <c r="K1640" s="31" t="s">
        <v>54</v>
      </c>
      <c r="L1640" s="31" t="s">
        <v>55</v>
      </c>
      <c r="M1640" s="31" t="s">
        <v>52</v>
      </c>
      <c r="N1640" s="31" t="s">
        <v>60</v>
      </c>
      <c r="O1640" s="31" t="s">
        <v>60</v>
      </c>
      <c r="P1640" s="31" t="s">
        <v>50</v>
      </c>
      <c r="Q1640" s="31" t="s">
        <v>115</v>
      </c>
      <c r="R1640" s="31" t="s">
        <v>58</v>
      </c>
      <c r="S1640" s="31" t="s">
        <v>59</v>
      </c>
      <c r="T1640" s="31" t="s">
        <v>60</v>
      </c>
      <c r="U1640" s="31" t="s">
        <v>60</v>
      </c>
      <c r="V1640" s="31" t="s">
        <v>50</v>
      </c>
      <c r="W1640" s="31" t="s">
        <v>50</v>
      </c>
      <c r="X1640" s="31" t="s">
        <v>50</v>
      </c>
      <c r="Y1640" s="31" t="s">
        <v>61</v>
      </c>
      <c r="Z1640" s="31" t="s">
        <v>62</v>
      </c>
      <c r="AA1640" s="31" t="s">
        <v>50</v>
      </c>
      <c r="AB1640" s="31" t="s">
        <v>50</v>
      </c>
      <c r="AC1640" s="31" t="s">
        <v>87</v>
      </c>
      <c r="AD1640" s="31" t="s">
        <v>50</v>
      </c>
      <c r="AE1640" s="2">
        <f t="shared" si="276"/>
        <v>2.5</v>
      </c>
      <c r="AF1640" s="31" t="s">
        <v>440</v>
      </c>
      <c r="AG1640" s="31" t="s">
        <v>76</v>
      </c>
      <c r="AH1640" s="31" t="s">
        <v>152</v>
      </c>
      <c r="AI1640" s="31" t="s">
        <v>12681</v>
      </c>
      <c r="AJ1640" s="31">
        <f t="shared" si="277"/>
        <v>0</v>
      </c>
      <c r="AK1640" s="34">
        <f t="shared" si="278"/>
        <v>-99</v>
      </c>
      <c r="AL1640" s="30">
        <f t="shared" si="279"/>
        <v>-99</v>
      </c>
      <c r="AM1640" s="5">
        <f t="shared" si="283"/>
        <v>35.11</v>
      </c>
      <c r="AN1640" s="5">
        <f t="shared" si="284"/>
        <v>0</v>
      </c>
      <c r="AO1640" s="30">
        <f t="shared" si="285"/>
        <v>0</v>
      </c>
      <c r="AP1640" s="30">
        <f t="shared" si="280"/>
        <v>0</v>
      </c>
      <c r="AQ1640" t="str">
        <f t="shared" si="281"/>
        <v>2006 - 2009</v>
      </c>
      <c r="AR1640" s="2">
        <f t="shared" si="282"/>
        <v>2009</v>
      </c>
      <c r="AS1640" s="2">
        <f t="shared" si="286"/>
        <v>-99</v>
      </c>
      <c r="AT1640" s="31" t="s">
        <v>50</v>
      </c>
      <c r="AU1640" s="31" t="s">
        <v>50</v>
      </c>
      <c r="AV1640" s="31" t="s">
        <v>66</v>
      </c>
      <c r="AW1640" s="31" t="s">
        <v>57</v>
      </c>
      <c r="AX1640" s="31" t="s">
        <v>12481</v>
      </c>
      <c r="AY1640" s="31" t="s">
        <v>68</v>
      </c>
      <c r="AZ1640" s="31" t="s">
        <v>152</v>
      </c>
      <c r="BA1640" s="31" t="s">
        <v>12681</v>
      </c>
      <c r="BB1640" s="31" t="s">
        <v>50</v>
      </c>
      <c r="BC1640" s="31" t="s">
        <v>50</v>
      </c>
      <c r="BD1640" s="31" t="s">
        <v>50</v>
      </c>
      <c r="BE1640" s="31" t="s">
        <v>50</v>
      </c>
      <c r="BF1640" s="31" t="s">
        <v>50</v>
      </c>
    </row>
  </sheetData>
  <sortState ref="A3:BJ442">
    <sortCondition ref="AQ2"/>
  </sortState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F117"/>
  <sheetViews>
    <sheetView topLeftCell="P1" workbookViewId="0">
      <pane ySplit="1" topLeftCell="A62" activePane="bottomLeft" state="frozenSplit"/>
      <selection activeCell="AK1" sqref="AK1"/>
      <selection pane="bottomLeft" activeCell="AN1" sqref="AN1"/>
    </sheetView>
  </sheetViews>
  <sheetFormatPr defaultRowHeight="15" x14ac:dyDescent="0.25"/>
  <cols>
    <col min="2" max="2" width="6" customWidth="1"/>
    <col min="3" max="3" width="5.5703125" customWidth="1"/>
    <col min="4" max="4" width="6.7109375" bestFit="1" customWidth="1"/>
    <col min="5" max="5" width="4.42578125" customWidth="1"/>
    <col min="6" max="6" width="5.7109375" customWidth="1"/>
    <col min="7" max="7" width="5.5703125" customWidth="1"/>
    <col min="8" max="8" width="4.42578125" customWidth="1"/>
    <col min="9" max="9" width="5.42578125" customWidth="1"/>
    <col min="10" max="10" width="4.85546875" customWidth="1"/>
    <col min="11" max="11" width="5.85546875" customWidth="1"/>
    <col min="13" max="13" width="6.42578125" customWidth="1"/>
    <col min="14" max="14" width="5.28515625" customWidth="1"/>
    <col min="15" max="15" width="4.140625" customWidth="1"/>
    <col min="16" max="17" width="5" customWidth="1"/>
    <col min="19" max="19" width="7.28515625" bestFit="1" customWidth="1"/>
    <col min="20" max="20" width="4.5703125" bestFit="1" customWidth="1"/>
    <col min="21" max="21" width="5.7109375" customWidth="1"/>
    <col min="22" max="22" width="5.85546875" customWidth="1"/>
    <col min="23" max="23" width="5.7109375" customWidth="1"/>
    <col min="24" max="24" width="6" customWidth="1"/>
    <col min="25" max="25" width="5.42578125" customWidth="1"/>
    <col min="26" max="26" width="6" customWidth="1"/>
    <col min="27" max="27" width="6.85546875" customWidth="1"/>
    <col min="28" max="28" width="4.85546875" customWidth="1"/>
    <col min="29" max="29" width="6.42578125" customWidth="1"/>
    <col min="30" max="30" width="3.85546875" customWidth="1"/>
    <col min="31" max="31" width="6.140625" bestFit="1" customWidth="1"/>
    <col min="32" max="32" width="5.7109375" customWidth="1"/>
    <col min="33" max="33" width="5.140625" customWidth="1"/>
    <col min="36" max="38" width="5.28515625" customWidth="1"/>
    <col min="39" max="39" width="9" customWidth="1"/>
    <col min="40" max="42" width="10" customWidth="1"/>
    <col min="43" max="43" width="8.140625" customWidth="1"/>
    <col min="44" max="44" width="5.140625" bestFit="1" customWidth="1"/>
    <col min="45" max="45" width="4.5703125" bestFit="1" customWidth="1"/>
    <col min="47" max="47" width="6.140625" customWidth="1"/>
    <col min="48" max="48" width="5.140625" customWidth="1"/>
    <col min="49" max="49" width="5.85546875" customWidth="1"/>
    <col min="50" max="50" width="6.42578125" customWidth="1"/>
  </cols>
  <sheetData>
    <row r="1" spans="1:5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9" t="s">
        <v>68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25" t="s">
        <v>12819</v>
      </c>
      <c r="AL1" s="25" t="s">
        <v>12820</v>
      </c>
      <c r="AM1" s="25" t="s">
        <v>11632</v>
      </c>
      <c r="AN1" s="25" t="s">
        <v>12830</v>
      </c>
      <c r="AO1" s="25" t="s">
        <v>12827</v>
      </c>
      <c r="AP1" s="25" t="s">
        <v>11633</v>
      </c>
      <c r="AQ1" s="25" t="s">
        <v>5152</v>
      </c>
      <c r="AR1" s="25" t="s">
        <v>5161</v>
      </c>
      <c r="AS1" s="25" t="s">
        <v>1440</v>
      </c>
      <c r="AT1" s="1" t="s">
        <v>35</v>
      </c>
      <c r="AU1" s="1" t="s">
        <v>36</v>
      </c>
      <c r="AV1" s="1" t="s">
        <v>37</v>
      </c>
      <c r="AW1" s="1" t="s">
        <v>38</v>
      </c>
      <c r="AX1" s="1" t="s">
        <v>39</v>
      </c>
      <c r="AY1" s="1" t="s">
        <v>40</v>
      </c>
      <c r="AZ1" s="1" t="s">
        <v>41</v>
      </c>
      <c r="BA1" s="1" t="s">
        <v>42</v>
      </c>
      <c r="BB1" s="1" t="s">
        <v>43</v>
      </c>
      <c r="BC1" s="1" t="s">
        <v>44</v>
      </c>
      <c r="BD1" s="1" t="s">
        <v>45</v>
      </c>
      <c r="BE1" s="1" t="s">
        <v>46</v>
      </c>
      <c r="BF1" s="1" t="s">
        <v>47</v>
      </c>
    </row>
    <row r="2" spans="1:58" ht="45" x14ac:dyDescent="0.25">
      <c r="A2" s="2" t="s">
        <v>859</v>
      </c>
      <c r="B2" s="2" t="s">
        <v>49</v>
      </c>
      <c r="C2" s="3">
        <v>1</v>
      </c>
      <c r="D2" s="2" t="s">
        <v>50</v>
      </c>
      <c r="E2" s="2" t="s">
        <v>72</v>
      </c>
      <c r="F2" s="2" t="s">
        <v>51</v>
      </c>
      <c r="G2" s="2" t="s">
        <v>50</v>
      </c>
      <c r="H2" s="2" t="s">
        <v>50</v>
      </c>
      <c r="I2" s="2" t="s">
        <v>53</v>
      </c>
      <c r="J2" s="2" t="s">
        <v>54</v>
      </c>
      <c r="K2" s="2" t="s">
        <v>54</v>
      </c>
      <c r="L2" s="2" t="s">
        <v>55</v>
      </c>
      <c r="M2" s="2" t="s">
        <v>51</v>
      </c>
      <c r="N2" s="2" t="s">
        <v>50</v>
      </c>
      <c r="O2" s="2" t="s">
        <v>57</v>
      </c>
      <c r="P2" s="2" t="s">
        <v>50</v>
      </c>
      <c r="Q2" s="2" t="s">
        <v>359</v>
      </c>
      <c r="R2" s="2" t="s">
        <v>129</v>
      </c>
      <c r="S2" s="2" t="s">
        <v>59</v>
      </c>
      <c r="T2" s="2" t="s">
        <v>50</v>
      </c>
      <c r="U2" s="2" t="s">
        <v>50</v>
      </c>
      <c r="V2" s="2" t="s">
        <v>60</v>
      </c>
      <c r="W2" s="2" t="s">
        <v>50</v>
      </c>
      <c r="X2" s="2" t="s">
        <v>50</v>
      </c>
      <c r="Y2" s="2" t="s">
        <v>50</v>
      </c>
      <c r="Z2" s="2" t="s">
        <v>62</v>
      </c>
      <c r="AA2" s="2" t="s">
        <v>50</v>
      </c>
      <c r="AB2" s="2" t="s">
        <v>50</v>
      </c>
      <c r="AC2" s="2" t="s">
        <v>87</v>
      </c>
      <c r="AD2" s="2" t="s">
        <v>72</v>
      </c>
      <c r="AE2" s="2">
        <f t="shared" ref="AE2:AE33" si="0">IF(AG2="k",VALUE(AF2),IF(AG2="T",AF2*12,IF(TRIM(AF2)="","NA",AF2)))</f>
        <v>68</v>
      </c>
      <c r="AF2" s="2" t="s">
        <v>860</v>
      </c>
      <c r="AG2" s="2" t="s">
        <v>76</v>
      </c>
      <c r="AH2" s="2" t="s">
        <v>152</v>
      </c>
      <c r="AI2" s="2" t="s">
        <v>861</v>
      </c>
      <c r="AJ2" s="2" t="s">
        <v>50</v>
      </c>
      <c r="AK2" s="34">
        <f>IF(AT2&gt;0,IF(P2&lt;&gt;"",2013-VALUE(P2),IF(Q2&lt;&gt;"",2013-VALUE(Q2),-99)),-99)</f>
        <v>12</v>
      </c>
      <c r="AL2" s="30">
        <f>IF(OR((2013-AR2)=AK2,AK2=-99),-99,AK2)</f>
        <v>-99</v>
      </c>
      <c r="AM2" s="5">
        <f t="shared" ref="AM2:AM33" si="1">VLOOKUP(A2,tblSiteWeights,4,FALSE)</f>
        <v>158.08000000000001</v>
      </c>
      <c r="AN2" s="5">
        <f>IF(AND(AS2&gt;0,AM2&gt;0),M2*AE2,0)</f>
        <v>136</v>
      </c>
      <c r="AO2" s="30">
        <f>AN2*AS2</f>
        <v>1292</v>
      </c>
      <c r="AP2" s="5">
        <f>AN2*AS2</f>
        <v>1292</v>
      </c>
      <c r="AQ2" t="str">
        <f t="shared" ref="AQ2:AQ33" si="2">IF(OR(ISERROR(AR2),AR2=0),0,VLOOKUP(AR2,tblVintages,2,TRUE))</f>
        <v>1993 - 2001</v>
      </c>
      <c r="AR2" s="2">
        <f t="shared" ref="AR2:AR33" si="3">VLOOKUP(A2,tblBldgInfo,7,FALSE)</f>
        <v>2001</v>
      </c>
      <c r="AS2" s="2">
        <f t="shared" ref="AS2:AS33" si="4">VALUE(AT2)</f>
        <v>9.5</v>
      </c>
      <c r="AT2" s="2" t="s">
        <v>387</v>
      </c>
      <c r="AU2" s="2" t="s">
        <v>50</v>
      </c>
      <c r="AV2" s="2" t="s">
        <v>141</v>
      </c>
      <c r="AW2" s="2" t="s">
        <v>86</v>
      </c>
      <c r="AX2" s="2" t="s">
        <v>218</v>
      </c>
      <c r="AY2" s="2" t="s">
        <v>68</v>
      </c>
      <c r="AZ2" s="2" t="s">
        <v>152</v>
      </c>
      <c r="BA2" s="2" t="s">
        <v>861</v>
      </c>
      <c r="BB2" s="2" t="s">
        <v>50</v>
      </c>
      <c r="BC2" s="2" t="s">
        <v>50</v>
      </c>
      <c r="BD2" s="2" t="s">
        <v>50</v>
      </c>
      <c r="BE2" s="2" t="s">
        <v>50</v>
      </c>
      <c r="BF2" s="2" t="s">
        <v>50</v>
      </c>
    </row>
    <row r="3" spans="1:58" ht="45" x14ac:dyDescent="0.25">
      <c r="A3" s="2" t="s">
        <v>891</v>
      </c>
      <c r="B3" s="2" t="s">
        <v>49</v>
      </c>
      <c r="C3" s="3">
        <v>10</v>
      </c>
      <c r="D3" s="2" t="s">
        <v>50</v>
      </c>
      <c r="E3" s="2" t="s">
        <v>116</v>
      </c>
      <c r="F3" s="2" t="s">
        <v>486</v>
      </c>
      <c r="G3" s="2" t="s">
        <v>214</v>
      </c>
      <c r="H3" s="2" t="s">
        <v>161</v>
      </c>
      <c r="I3" s="2" t="s">
        <v>59</v>
      </c>
      <c r="J3" s="2" t="s">
        <v>54</v>
      </c>
      <c r="K3" s="2" t="s">
        <v>54</v>
      </c>
      <c r="L3" s="2" t="s">
        <v>55</v>
      </c>
      <c r="M3" s="2" t="s">
        <v>70</v>
      </c>
      <c r="N3" s="2" t="s">
        <v>60</v>
      </c>
      <c r="O3" s="2" t="s">
        <v>57</v>
      </c>
      <c r="P3" s="2" t="s">
        <v>50</v>
      </c>
      <c r="Q3" s="2" t="s">
        <v>107</v>
      </c>
      <c r="R3" s="2" t="s">
        <v>86</v>
      </c>
      <c r="S3" s="2" t="s">
        <v>59</v>
      </c>
      <c r="T3" s="2" t="s">
        <v>60</v>
      </c>
      <c r="U3" s="2" t="s">
        <v>60</v>
      </c>
      <c r="V3" s="2" t="s">
        <v>86</v>
      </c>
      <c r="W3" s="2" t="s">
        <v>50</v>
      </c>
      <c r="X3" s="2" t="s">
        <v>50</v>
      </c>
      <c r="Y3" s="2" t="s">
        <v>50</v>
      </c>
      <c r="Z3" s="2" t="s">
        <v>62</v>
      </c>
      <c r="AA3" s="2" t="s">
        <v>50</v>
      </c>
      <c r="AB3" s="2" t="s">
        <v>50</v>
      </c>
      <c r="AC3" s="2" t="s">
        <v>63</v>
      </c>
      <c r="AD3" s="2" t="s">
        <v>72</v>
      </c>
      <c r="AE3" s="2">
        <f t="shared" si="0"/>
        <v>69</v>
      </c>
      <c r="AF3" s="2" t="s">
        <v>714</v>
      </c>
      <c r="AG3" s="2" t="s">
        <v>76</v>
      </c>
      <c r="AH3" s="2" t="s">
        <v>152</v>
      </c>
      <c r="AI3" s="2" t="s">
        <v>892</v>
      </c>
      <c r="AJ3" s="2" t="s">
        <v>50</v>
      </c>
      <c r="AK3" s="34">
        <f t="shared" ref="AK3:AK66" si="5">IF(AT3&gt;0,IF(P3&lt;&gt;"",2013-VALUE(P3),IF(Q3&lt;&gt;"",2013-VALUE(Q3),-99)),-99)</f>
        <v>3</v>
      </c>
      <c r="AL3" s="30">
        <f t="shared" ref="AL3:AL66" si="6">IF(OR((2013-AR3)=AK3,AK3=-99),-99,AK3)</f>
        <v>-99</v>
      </c>
      <c r="AM3" s="5">
        <f t="shared" si="1"/>
        <v>67.569999999999993</v>
      </c>
      <c r="AN3" s="5">
        <f t="shared" ref="AN3:AN66" si="7">IF(AND(AS3&gt;0,AM3&gt;0),M3*AE3,0)</f>
        <v>414</v>
      </c>
      <c r="AO3" s="30">
        <f t="shared" ref="AO3:AO66" si="8">AN3*AS3</f>
        <v>4968</v>
      </c>
      <c r="AP3" s="5">
        <f t="shared" ref="AP3:AP66" si="9">AN3*AS3</f>
        <v>4968</v>
      </c>
      <c r="AQ3" t="str">
        <f t="shared" si="2"/>
        <v>2010 - 2013</v>
      </c>
      <c r="AR3" s="2">
        <f t="shared" si="3"/>
        <v>2010</v>
      </c>
      <c r="AS3" s="2">
        <f t="shared" si="4"/>
        <v>12</v>
      </c>
      <c r="AT3" s="2" t="s">
        <v>102</v>
      </c>
      <c r="AU3" s="2" t="s">
        <v>50</v>
      </c>
      <c r="AV3" s="2" t="s">
        <v>66</v>
      </c>
      <c r="AW3" s="2" t="s">
        <v>57</v>
      </c>
      <c r="AX3" s="2" t="s">
        <v>151</v>
      </c>
      <c r="AY3" s="2" t="s">
        <v>68</v>
      </c>
      <c r="AZ3" s="2" t="s">
        <v>152</v>
      </c>
      <c r="BA3" s="2" t="s">
        <v>892</v>
      </c>
      <c r="BB3" s="2" t="s">
        <v>233</v>
      </c>
      <c r="BC3" s="2" t="s">
        <v>129</v>
      </c>
      <c r="BD3" s="2" t="s">
        <v>50</v>
      </c>
      <c r="BE3" s="2" t="s">
        <v>50</v>
      </c>
      <c r="BF3" s="2" t="s">
        <v>50</v>
      </c>
    </row>
    <row r="4" spans="1:58" ht="45" x14ac:dyDescent="0.25">
      <c r="A4" s="2" t="s">
        <v>891</v>
      </c>
      <c r="B4" s="2" t="s">
        <v>49</v>
      </c>
      <c r="C4" s="3">
        <v>13</v>
      </c>
      <c r="D4" s="2" t="s">
        <v>50</v>
      </c>
      <c r="E4" s="2" t="s">
        <v>116</v>
      </c>
      <c r="F4" s="2" t="s">
        <v>486</v>
      </c>
      <c r="G4" s="2" t="s">
        <v>214</v>
      </c>
      <c r="H4" s="2" t="s">
        <v>161</v>
      </c>
      <c r="I4" s="2" t="s">
        <v>304</v>
      </c>
      <c r="J4" s="2" t="s">
        <v>54</v>
      </c>
      <c r="K4" s="2" t="s">
        <v>54</v>
      </c>
      <c r="L4" s="2" t="s">
        <v>55</v>
      </c>
      <c r="M4" s="2" t="s">
        <v>51</v>
      </c>
      <c r="N4" s="2" t="s">
        <v>60</v>
      </c>
      <c r="O4" s="2" t="s">
        <v>57</v>
      </c>
      <c r="P4" s="2" t="s">
        <v>50</v>
      </c>
      <c r="Q4" s="2" t="s">
        <v>107</v>
      </c>
      <c r="R4" s="2" t="s">
        <v>86</v>
      </c>
      <c r="S4" s="2" t="s">
        <v>59</v>
      </c>
      <c r="T4" s="2" t="s">
        <v>60</v>
      </c>
      <c r="U4" s="2" t="s">
        <v>60</v>
      </c>
      <c r="V4" s="2" t="s">
        <v>86</v>
      </c>
      <c r="W4" s="2" t="s">
        <v>50</v>
      </c>
      <c r="X4" s="2" t="s">
        <v>50</v>
      </c>
      <c r="Y4" s="2" t="s">
        <v>50</v>
      </c>
      <c r="Z4" s="2" t="s">
        <v>62</v>
      </c>
      <c r="AA4" s="2" t="s">
        <v>50</v>
      </c>
      <c r="AB4" s="2" t="s">
        <v>50</v>
      </c>
      <c r="AC4" s="2" t="s">
        <v>63</v>
      </c>
      <c r="AD4" s="2" t="s">
        <v>72</v>
      </c>
      <c r="AE4" s="2">
        <f t="shared" si="0"/>
        <v>69</v>
      </c>
      <c r="AF4" s="2" t="s">
        <v>714</v>
      </c>
      <c r="AG4" s="2" t="s">
        <v>76</v>
      </c>
      <c r="AH4" s="2" t="s">
        <v>152</v>
      </c>
      <c r="AI4" s="2" t="s">
        <v>893</v>
      </c>
      <c r="AJ4" s="2" t="s">
        <v>50</v>
      </c>
      <c r="AK4" s="34">
        <f t="shared" si="5"/>
        <v>3</v>
      </c>
      <c r="AL4" s="30">
        <f t="shared" si="6"/>
        <v>-99</v>
      </c>
      <c r="AM4" s="5">
        <f t="shared" si="1"/>
        <v>67.569999999999993</v>
      </c>
      <c r="AN4" s="5">
        <f t="shared" si="7"/>
        <v>138</v>
      </c>
      <c r="AO4" s="30">
        <f t="shared" si="8"/>
        <v>1656</v>
      </c>
      <c r="AP4" s="5">
        <f t="shared" si="9"/>
        <v>1656</v>
      </c>
      <c r="AQ4" t="str">
        <f t="shared" si="2"/>
        <v>2010 - 2013</v>
      </c>
      <c r="AR4" s="2">
        <f t="shared" si="3"/>
        <v>2010</v>
      </c>
      <c r="AS4" s="2">
        <f t="shared" si="4"/>
        <v>12</v>
      </c>
      <c r="AT4" s="2" t="s">
        <v>102</v>
      </c>
      <c r="AU4" s="2" t="s">
        <v>50</v>
      </c>
      <c r="AV4" s="2" t="s">
        <v>66</v>
      </c>
      <c r="AW4" s="2" t="s">
        <v>57</v>
      </c>
      <c r="AX4" s="2" t="s">
        <v>151</v>
      </c>
      <c r="AY4" s="2" t="s">
        <v>68</v>
      </c>
      <c r="AZ4" s="2" t="s">
        <v>152</v>
      </c>
      <c r="BA4" s="2" t="s">
        <v>893</v>
      </c>
      <c r="BB4" s="2" t="s">
        <v>233</v>
      </c>
      <c r="BC4" s="2" t="s">
        <v>129</v>
      </c>
      <c r="BD4" s="2" t="s">
        <v>50</v>
      </c>
      <c r="BE4" s="2" t="s">
        <v>50</v>
      </c>
      <c r="BF4" s="2" t="s">
        <v>50</v>
      </c>
    </row>
    <row r="5" spans="1:58" ht="45" x14ac:dyDescent="0.25">
      <c r="A5" s="2" t="s">
        <v>415</v>
      </c>
      <c r="B5" s="2" t="s">
        <v>49</v>
      </c>
      <c r="C5" s="3">
        <v>1</v>
      </c>
      <c r="D5" s="2" t="s">
        <v>50</v>
      </c>
      <c r="E5" s="2" t="s">
        <v>99</v>
      </c>
      <c r="F5" s="2" t="s">
        <v>102</v>
      </c>
      <c r="G5" s="2" t="s">
        <v>50</v>
      </c>
      <c r="H5" s="2" t="s">
        <v>50</v>
      </c>
      <c r="I5" s="2" t="s">
        <v>53</v>
      </c>
      <c r="J5" s="2" t="s">
        <v>54</v>
      </c>
      <c r="K5" s="2" t="s">
        <v>54</v>
      </c>
      <c r="L5" s="2" t="s">
        <v>55</v>
      </c>
      <c r="M5" s="2" t="s">
        <v>72</v>
      </c>
      <c r="N5" s="2" t="s">
        <v>60</v>
      </c>
      <c r="O5" s="2" t="s">
        <v>57</v>
      </c>
      <c r="P5" s="2" t="s">
        <v>115</v>
      </c>
      <c r="Q5" s="2" t="s">
        <v>50</v>
      </c>
      <c r="R5" s="2" t="s">
        <v>53</v>
      </c>
      <c r="S5" s="2" t="s">
        <v>60</v>
      </c>
      <c r="T5" s="2" t="s">
        <v>60</v>
      </c>
      <c r="U5" s="2" t="s">
        <v>60</v>
      </c>
      <c r="V5" s="2" t="s">
        <v>60</v>
      </c>
      <c r="W5" s="2" t="s">
        <v>50</v>
      </c>
      <c r="X5" s="2" t="s">
        <v>50</v>
      </c>
      <c r="Y5" s="2" t="s">
        <v>50</v>
      </c>
      <c r="Z5" s="2" t="s">
        <v>62</v>
      </c>
      <c r="AA5" s="2" t="s">
        <v>50</v>
      </c>
      <c r="AB5" s="2" t="s">
        <v>50</v>
      </c>
      <c r="AC5" s="2" t="s">
        <v>63</v>
      </c>
      <c r="AD5" s="2" t="s">
        <v>72</v>
      </c>
      <c r="AE5" s="2">
        <f t="shared" si="0"/>
        <v>70</v>
      </c>
      <c r="AF5" s="2" t="s">
        <v>184</v>
      </c>
      <c r="AG5" s="2" t="s">
        <v>76</v>
      </c>
      <c r="AH5" s="2" t="s">
        <v>152</v>
      </c>
      <c r="AI5" s="2" t="s">
        <v>416</v>
      </c>
      <c r="AJ5" s="2" t="s">
        <v>50</v>
      </c>
      <c r="AK5" s="34">
        <f t="shared" si="5"/>
        <v>4</v>
      </c>
      <c r="AL5" s="30">
        <f t="shared" si="6"/>
        <v>4</v>
      </c>
      <c r="AM5" s="5">
        <f t="shared" si="1"/>
        <v>0</v>
      </c>
      <c r="AN5" s="5">
        <f t="shared" si="7"/>
        <v>0</v>
      </c>
      <c r="AO5" s="30">
        <f t="shared" si="8"/>
        <v>0</v>
      </c>
      <c r="AP5" s="5">
        <f t="shared" si="9"/>
        <v>0</v>
      </c>
      <c r="AQ5" t="str">
        <f t="shared" si="2"/>
        <v>Before 1978</v>
      </c>
      <c r="AR5" s="2">
        <f t="shared" si="3"/>
        <v>1957</v>
      </c>
      <c r="AS5" s="2">
        <f t="shared" si="4"/>
        <v>11.2</v>
      </c>
      <c r="AT5" s="2" t="s">
        <v>217</v>
      </c>
      <c r="AU5" s="2" t="s">
        <v>50</v>
      </c>
      <c r="AV5" s="2" t="s">
        <v>141</v>
      </c>
      <c r="AW5" s="2" t="s">
        <v>86</v>
      </c>
      <c r="AX5" s="2" t="s">
        <v>50</v>
      </c>
      <c r="AY5" s="2" t="s">
        <v>50</v>
      </c>
      <c r="AZ5" s="2" t="s">
        <v>152</v>
      </c>
      <c r="BA5" s="2" t="s">
        <v>416</v>
      </c>
      <c r="BB5" s="2" t="s">
        <v>50</v>
      </c>
      <c r="BC5" s="2" t="s">
        <v>50</v>
      </c>
      <c r="BD5" s="2" t="s">
        <v>50</v>
      </c>
      <c r="BE5" s="2" t="s">
        <v>50</v>
      </c>
      <c r="BF5" s="2" t="s">
        <v>50</v>
      </c>
    </row>
    <row r="6" spans="1:58" ht="45" x14ac:dyDescent="0.25">
      <c r="A6" s="2" t="s">
        <v>639</v>
      </c>
      <c r="B6" s="2" t="s">
        <v>49</v>
      </c>
      <c r="C6" s="3">
        <v>1</v>
      </c>
      <c r="D6" s="2" t="s">
        <v>50</v>
      </c>
      <c r="E6" s="2" t="s">
        <v>70</v>
      </c>
      <c r="F6" s="2" t="s">
        <v>71</v>
      </c>
      <c r="G6" s="2" t="s">
        <v>50</v>
      </c>
      <c r="H6" s="2" t="s">
        <v>50</v>
      </c>
      <c r="I6" s="2" t="s">
        <v>53</v>
      </c>
      <c r="J6" s="2" t="s">
        <v>54</v>
      </c>
      <c r="K6" s="2" t="s">
        <v>54</v>
      </c>
      <c r="L6" s="2" t="s">
        <v>55</v>
      </c>
      <c r="M6" s="2" t="s">
        <v>51</v>
      </c>
      <c r="N6" s="2" t="s">
        <v>56</v>
      </c>
      <c r="O6" s="2" t="s">
        <v>60</v>
      </c>
      <c r="P6" s="2" t="s">
        <v>50</v>
      </c>
      <c r="Q6" s="2" t="s">
        <v>115</v>
      </c>
      <c r="R6" s="2" t="s">
        <v>58</v>
      </c>
      <c r="S6" s="2" t="s">
        <v>53</v>
      </c>
      <c r="T6" s="2" t="s">
        <v>60</v>
      </c>
      <c r="U6" s="2" t="s">
        <v>60</v>
      </c>
      <c r="V6" s="2" t="s">
        <v>60</v>
      </c>
      <c r="W6" s="2" t="s">
        <v>50</v>
      </c>
      <c r="X6" s="2" t="s">
        <v>50</v>
      </c>
      <c r="Y6" s="2" t="s">
        <v>50</v>
      </c>
      <c r="Z6" s="2" t="s">
        <v>62</v>
      </c>
      <c r="AA6" s="2" t="s">
        <v>50</v>
      </c>
      <c r="AB6" s="2" t="s">
        <v>50</v>
      </c>
      <c r="AC6" s="2" t="s">
        <v>87</v>
      </c>
      <c r="AD6" s="2" t="s">
        <v>72</v>
      </c>
      <c r="AE6" s="2">
        <f t="shared" si="0"/>
        <v>70</v>
      </c>
      <c r="AF6" s="2" t="s">
        <v>184</v>
      </c>
      <c r="AG6" s="2" t="s">
        <v>76</v>
      </c>
      <c r="AH6" s="2" t="s">
        <v>152</v>
      </c>
      <c r="AI6" s="2" t="s">
        <v>640</v>
      </c>
      <c r="AJ6" s="2" t="s">
        <v>50</v>
      </c>
      <c r="AK6" s="34">
        <f t="shared" si="5"/>
        <v>4</v>
      </c>
      <c r="AL6" s="30">
        <f t="shared" si="6"/>
        <v>4</v>
      </c>
      <c r="AM6" s="5">
        <f t="shared" si="1"/>
        <v>123.89</v>
      </c>
      <c r="AN6" s="5">
        <f t="shared" si="7"/>
        <v>140</v>
      </c>
      <c r="AO6" s="30">
        <f t="shared" si="8"/>
        <v>1470</v>
      </c>
      <c r="AP6" s="5">
        <f t="shared" si="9"/>
        <v>1470</v>
      </c>
      <c r="AQ6" t="str">
        <f t="shared" si="2"/>
        <v>1993 - 2001</v>
      </c>
      <c r="AR6" s="2">
        <f t="shared" si="3"/>
        <v>1998</v>
      </c>
      <c r="AS6" s="2">
        <f t="shared" si="4"/>
        <v>10.5</v>
      </c>
      <c r="AT6" s="2" t="s">
        <v>210</v>
      </c>
      <c r="AU6" s="2" t="s">
        <v>50</v>
      </c>
      <c r="AV6" s="2" t="s">
        <v>141</v>
      </c>
      <c r="AW6" s="2" t="s">
        <v>86</v>
      </c>
      <c r="AX6" s="2" t="s">
        <v>641</v>
      </c>
      <c r="AY6" s="2" t="s">
        <v>68</v>
      </c>
      <c r="AZ6" s="2" t="s">
        <v>152</v>
      </c>
      <c r="BA6" s="2" t="s">
        <v>640</v>
      </c>
      <c r="BB6" s="2" t="s">
        <v>158</v>
      </c>
      <c r="BC6" s="2" t="s">
        <v>59</v>
      </c>
      <c r="BD6" s="2" t="s">
        <v>50</v>
      </c>
      <c r="BE6" s="2" t="s">
        <v>50</v>
      </c>
      <c r="BF6" s="2" t="s">
        <v>50</v>
      </c>
    </row>
    <row r="7" spans="1:58" ht="45" x14ac:dyDescent="0.25">
      <c r="A7" s="2" t="s">
        <v>708</v>
      </c>
      <c r="B7" s="2" t="s">
        <v>49</v>
      </c>
      <c r="C7" s="3">
        <v>7</v>
      </c>
      <c r="D7" s="2" t="s">
        <v>50</v>
      </c>
      <c r="E7" s="2" t="s">
        <v>102</v>
      </c>
      <c r="F7" s="2" t="s">
        <v>100</v>
      </c>
      <c r="G7" s="2" t="s">
        <v>116</v>
      </c>
      <c r="H7" s="2" t="s">
        <v>486</v>
      </c>
      <c r="I7" s="2" t="s">
        <v>59</v>
      </c>
      <c r="J7" s="2" t="s">
        <v>54</v>
      </c>
      <c r="K7" s="2" t="s">
        <v>54</v>
      </c>
      <c r="L7" s="2" t="s">
        <v>55</v>
      </c>
      <c r="M7" s="2" t="s">
        <v>51</v>
      </c>
      <c r="N7" s="2" t="s">
        <v>50</v>
      </c>
      <c r="O7" s="2" t="s">
        <v>57</v>
      </c>
      <c r="P7" s="2" t="s">
        <v>50</v>
      </c>
      <c r="Q7" s="2" t="s">
        <v>50</v>
      </c>
      <c r="R7" s="2" t="s">
        <v>74</v>
      </c>
      <c r="S7" s="2" t="s">
        <v>59</v>
      </c>
      <c r="T7" s="2" t="s">
        <v>60</v>
      </c>
      <c r="U7" s="2" t="s">
        <v>60</v>
      </c>
      <c r="V7" s="2" t="s">
        <v>60</v>
      </c>
      <c r="W7" s="2" t="s">
        <v>50</v>
      </c>
      <c r="X7" s="2" t="s">
        <v>50</v>
      </c>
      <c r="Y7" s="2" t="s">
        <v>50</v>
      </c>
      <c r="Z7" s="2" t="s">
        <v>62</v>
      </c>
      <c r="AA7" s="2" t="s">
        <v>50</v>
      </c>
      <c r="AB7" s="2" t="s">
        <v>50</v>
      </c>
      <c r="AC7" s="2" t="s">
        <v>87</v>
      </c>
      <c r="AD7" s="2" t="s">
        <v>72</v>
      </c>
      <c r="AE7" s="2">
        <f t="shared" si="0"/>
        <v>71</v>
      </c>
      <c r="AF7" s="2" t="s">
        <v>712</v>
      </c>
      <c r="AG7" s="2" t="s">
        <v>76</v>
      </c>
      <c r="AH7" s="2" t="s">
        <v>64</v>
      </c>
      <c r="AI7" s="2" t="s">
        <v>713</v>
      </c>
      <c r="AJ7" s="2" t="s">
        <v>50</v>
      </c>
      <c r="AK7" s="34">
        <f t="shared" si="5"/>
        <v>-99</v>
      </c>
      <c r="AL7" s="30">
        <f t="shared" si="6"/>
        <v>-99</v>
      </c>
      <c r="AM7" s="5">
        <f t="shared" si="1"/>
        <v>421.81</v>
      </c>
      <c r="AN7" s="5">
        <f t="shared" si="7"/>
        <v>142</v>
      </c>
      <c r="AO7" s="30">
        <f t="shared" si="8"/>
        <v>1434.2</v>
      </c>
      <c r="AP7" s="5">
        <f t="shared" si="9"/>
        <v>1434.2</v>
      </c>
      <c r="AQ7" t="str">
        <f t="shared" si="2"/>
        <v>1978 - 1992</v>
      </c>
      <c r="AR7" s="2">
        <f t="shared" si="3"/>
        <v>1980</v>
      </c>
      <c r="AS7" s="2">
        <f t="shared" si="4"/>
        <v>10.1</v>
      </c>
      <c r="AT7" s="2" t="s">
        <v>163</v>
      </c>
      <c r="AU7" s="2" t="s">
        <v>50</v>
      </c>
      <c r="AV7" s="2" t="s">
        <v>141</v>
      </c>
      <c r="AW7" s="2" t="s">
        <v>86</v>
      </c>
      <c r="AX7" s="2" t="s">
        <v>714</v>
      </c>
      <c r="AY7" s="2" t="s">
        <v>68</v>
      </c>
      <c r="AZ7" s="2" t="s">
        <v>64</v>
      </c>
      <c r="BA7" s="2" t="s">
        <v>713</v>
      </c>
      <c r="BB7" s="2" t="s">
        <v>715</v>
      </c>
      <c r="BC7" s="2" t="s">
        <v>59</v>
      </c>
      <c r="BD7" s="2" t="s">
        <v>50</v>
      </c>
      <c r="BE7" s="2" t="s">
        <v>50</v>
      </c>
      <c r="BF7" s="2" t="s">
        <v>50</v>
      </c>
    </row>
    <row r="8" spans="1:58" ht="45" x14ac:dyDescent="0.25">
      <c r="A8" s="2" t="s">
        <v>313</v>
      </c>
      <c r="B8" s="2" t="s">
        <v>49</v>
      </c>
      <c r="C8" s="3">
        <v>1</v>
      </c>
      <c r="D8" s="2" t="s">
        <v>50</v>
      </c>
      <c r="E8" s="2" t="s">
        <v>92</v>
      </c>
      <c r="F8" s="2" t="s">
        <v>99</v>
      </c>
      <c r="G8" s="2" t="s">
        <v>50</v>
      </c>
      <c r="H8" s="2" t="s">
        <v>50</v>
      </c>
      <c r="I8" s="2" t="s">
        <v>53</v>
      </c>
      <c r="J8" s="2" t="s">
        <v>54</v>
      </c>
      <c r="K8" s="2" t="s">
        <v>54</v>
      </c>
      <c r="L8" s="2" t="s">
        <v>55</v>
      </c>
      <c r="M8" s="2" t="s">
        <v>51</v>
      </c>
      <c r="N8" s="2" t="s">
        <v>50</v>
      </c>
      <c r="O8" s="2" t="s">
        <v>60</v>
      </c>
      <c r="P8" s="2" t="s">
        <v>50</v>
      </c>
      <c r="Q8" s="2" t="s">
        <v>107</v>
      </c>
      <c r="R8" s="2" t="s">
        <v>74</v>
      </c>
      <c r="S8" s="2" t="s">
        <v>59</v>
      </c>
      <c r="T8" s="2" t="s">
        <v>50</v>
      </c>
      <c r="U8" s="2" t="s">
        <v>50</v>
      </c>
      <c r="V8" s="2" t="s">
        <v>60</v>
      </c>
      <c r="W8" s="2" t="s">
        <v>50</v>
      </c>
      <c r="X8" s="2" t="s">
        <v>50</v>
      </c>
      <c r="Y8" s="2" t="s">
        <v>50</v>
      </c>
      <c r="Z8" s="2" t="s">
        <v>62</v>
      </c>
      <c r="AA8" s="2" t="s">
        <v>50</v>
      </c>
      <c r="AB8" s="2" t="s">
        <v>50</v>
      </c>
      <c r="AC8" s="2" t="s">
        <v>63</v>
      </c>
      <c r="AD8" s="2" t="s">
        <v>72</v>
      </c>
      <c r="AE8" s="2">
        <f t="shared" si="0"/>
        <v>72</v>
      </c>
      <c r="AF8" s="2" t="s">
        <v>70</v>
      </c>
      <c r="AG8" s="2" t="s">
        <v>129</v>
      </c>
      <c r="AH8" s="2" t="s">
        <v>152</v>
      </c>
      <c r="AI8" s="2" t="s">
        <v>314</v>
      </c>
      <c r="AJ8" s="2" t="s">
        <v>50</v>
      </c>
      <c r="AK8" s="34">
        <f t="shared" si="5"/>
        <v>3</v>
      </c>
      <c r="AL8" s="30">
        <f t="shared" si="6"/>
        <v>3</v>
      </c>
      <c r="AM8" s="5">
        <f t="shared" si="1"/>
        <v>69.5</v>
      </c>
      <c r="AN8" s="5">
        <f t="shared" si="7"/>
        <v>144</v>
      </c>
      <c r="AO8" s="30">
        <f t="shared" si="8"/>
        <v>1584</v>
      </c>
      <c r="AP8" s="5">
        <f t="shared" si="9"/>
        <v>1584</v>
      </c>
      <c r="AQ8" t="str">
        <f t="shared" si="2"/>
        <v>1978 - 1992</v>
      </c>
      <c r="AR8" s="2">
        <f t="shared" si="3"/>
        <v>1991</v>
      </c>
      <c r="AS8" s="2">
        <f t="shared" si="4"/>
        <v>11</v>
      </c>
      <c r="AT8" s="2" t="s">
        <v>99</v>
      </c>
      <c r="AU8" s="2" t="s">
        <v>50</v>
      </c>
      <c r="AV8" s="2" t="s">
        <v>66</v>
      </c>
      <c r="AW8" s="2" t="s">
        <v>57</v>
      </c>
      <c r="AX8" s="2" t="s">
        <v>218</v>
      </c>
      <c r="AY8" s="2" t="s">
        <v>68</v>
      </c>
      <c r="AZ8" s="2" t="s">
        <v>152</v>
      </c>
      <c r="BA8" s="2" t="s">
        <v>314</v>
      </c>
      <c r="BB8" s="2" t="s">
        <v>50</v>
      </c>
      <c r="BC8" s="2" t="s">
        <v>50</v>
      </c>
      <c r="BD8" s="2" t="s">
        <v>50</v>
      </c>
      <c r="BE8" s="2" t="s">
        <v>50</v>
      </c>
      <c r="BF8" s="2" t="s">
        <v>50</v>
      </c>
    </row>
    <row r="9" spans="1:58" ht="45" x14ac:dyDescent="0.25">
      <c r="A9" s="2" t="s">
        <v>336</v>
      </c>
      <c r="B9" s="2" t="s">
        <v>49</v>
      </c>
      <c r="C9" s="3">
        <v>2</v>
      </c>
      <c r="D9" s="2" t="s">
        <v>50</v>
      </c>
      <c r="E9" s="2" t="s">
        <v>96</v>
      </c>
      <c r="F9" s="2" t="s">
        <v>194</v>
      </c>
      <c r="G9" s="2" t="s">
        <v>50</v>
      </c>
      <c r="H9" s="2" t="s">
        <v>50</v>
      </c>
      <c r="I9" s="2" t="s">
        <v>53</v>
      </c>
      <c r="J9" s="2" t="s">
        <v>54</v>
      </c>
      <c r="K9" s="2" t="s">
        <v>54</v>
      </c>
      <c r="L9" s="2" t="s">
        <v>55</v>
      </c>
      <c r="M9" s="2" t="s">
        <v>72</v>
      </c>
      <c r="N9" s="2" t="s">
        <v>50</v>
      </c>
      <c r="O9" s="2" t="s">
        <v>57</v>
      </c>
      <c r="P9" s="2" t="s">
        <v>50</v>
      </c>
      <c r="Q9" s="2" t="s">
        <v>50</v>
      </c>
      <c r="R9" s="2" t="s">
        <v>74</v>
      </c>
      <c r="S9" s="2" t="s">
        <v>59</v>
      </c>
      <c r="T9" s="2" t="s">
        <v>60</v>
      </c>
      <c r="U9" s="2" t="s">
        <v>60</v>
      </c>
      <c r="V9" s="2" t="s">
        <v>60</v>
      </c>
      <c r="W9" s="2" t="s">
        <v>50</v>
      </c>
      <c r="X9" s="2" t="s">
        <v>50</v>
      </c>
      <c r="Y9" s="2" t="s">
        <v>50</v>
      </c>
      <c r="Z9" s="2" t="s">
        <v>62</v>
      </c>
      <c r="AA9" s="2" t="s">
        <v>50</v>
      </c>
      <c r="AB9" s="2" t="s">
        <v>50</v>
      </c>
      <c r="AC9" s="2" t="s">
        <v>87</v>
      </c>
      <c r="AD9" s="2" t="s">
        <v>72</v>
      </c>
      <c r="AE9" s="2">
        <f t="shared" si="0"/>
        <v>72</v>
      </c>
      <c r="AF9" s="2" t="s">
        <v>70</v>
      </c>
      <c r="AG9" s="2" t="s">
        <v>129</v>
      </c>
      <c r="AH9" s="2" t="s">
        <v>77</v>
      </c>
      <c r="AI9" s="2" t="s">
        <v>340</v>
      </c>
      <c r="AJ9" s="2" t="s">
        <v>50</v>
      </c>
      <c r="AK9" s="34">
        <f t="shared" si="5"/>
        <v>-99</v>
      </c>
      <c r="AL9" s="30">
        <f t="shared" si="6"/>
        <v>-99</v>
      </c>
      <c r="AM9" s="5">
        <f t="shared" si="1"/>
        <v>24.74</v>
      </c>
      <c r="AN9" s="5">
        <f t="shared" si="7"/>
        <v>72</v>
      </c>
      <c r="AO9" s="30">
        <f t="shared" si="8"/>
        <v>748.80000000000007</v>
      </c>
      <c r="AP9" s="5">
        <f t="shared" si="9"/>
        <v>748.80000000000007</v>
      </c>
      <c r="AQ9" t="str">
        <f t="shared" si="2"/>
        <v>1993 - 2001</v>
      </c>
      <c r="AR9" s="2">
        <f t="shared" si="3"/>
        <v>1998</v>
      </c>
      <c r="AS9" s="2">
        <f t="shared" si="4"/>
        <v>10.4</v>
      </c>
      <c r="AT9" s="2" t="s">
        <v>339</v>
      </c>
      <c r="AU9" s="2" t="s">
        <v>50</v>
      </c>
      <c r="AV9" s="2" t="s">
        <v>66</v>
      </c>
      <c r="AW9" s="2" t="s">
        <v>57</v>
      </c>
      <c r="AX9" s="2" t="s">
        <v>93</v>
      </c>
      <c r="AY9" s="2" t="s">
        <v>68</v>
      </c>
      <c r="AZ9" s="2" t="s">
        <v>77</v>
      </c>
      <c r="BA9" s="2" t="s">
        <v>340</v>
      </c>
      <c r="BB9" s="2" t="s">
        <v>104</v>
      </c>
      <c r="BC9" s="2" t="s">
        <v>53</v>
      </c>
      <c r="BD9" s="2" t="s">
        <v>50</v>
      </c>
      <c r="BE9" s="2" t="s">
        <v>50</v>
      </c>
      <c r="BF9" s="2" t="s">
        <v>50</v>
      </c>
    </row>
    <row r="10" spans="1:58" ht="45" x14ac:dyDescent="0.25">
      <c r="A10" s="2" t="s">
        <v>448</v>
      </c>
      <c r="B10" s="2" t="s">
        <v>49</v>
      </c>
      <c r="C10" s="3">
        <v>1</v>
      </c>
      <c r="D10" s="2" t="s">
        <v>50</v>
      </c>
      <c r="E10" s="2" t="s">
        <v>85</v>
      </c>
      <c r="F10" s="2" t="s">
        <v>70</v>
      </c>
      <c r="G10" s="2" t="s">
        <v>50</v>
      </c>
      <c r="H10" s="2" t="s">
        <v>50</v>
      </c>
      <c r="I10" s="2" t="s">
        <v>53</v>
      </c>
      <c r="J10" s="2" t="s">
        <v>54</v>
      </c>
      <c r="K10" s="2" t="s">
        <v>54</v>
      </c>
      <c r="L10" s="2" t="s">
        <v>55</v>
      </c>
      <c r="M10" s="2" t="s">
        <v>51</v>
      </c>
      <c r="N10" s="2" t="s">
        <v>50</v>
      </c>
      <c r="O10" s="2" t="s">
        <v>57</v>
      </c>
      <c r="P10" s="2" t="s">
        <v>115</v>
      </c>
      <c r="Q10" s="2" t="s">
        <v>50</v>
      </c>
      <c r="R10" s="2" t="s">
        <v>58</v>
      </c>
      <c r="S10" s="2" t="s">
        <v>53</v>
      </c>
      <c r="T10" s="2" t="s">
        <v>60</v>
      </c>
      <c r="U10" s="2" t="s">
        <v>60</v>
      </c>
      <c r="V10" s="2" t="s">
        <v>66</v>
      </c>
      <c r="W10" s="2" t="s">
        <v>50</v>
      </c>
      <c r="X10" s="2" t="s">
        <v>50</v>
      </c>
      <c r="Y10" s="2" t="s">
        <v>50</v>
      </c>
      <c r="Z10" s="2" t="s">
        <v>62</v>
      </c>
      <c r="AA10" s="2" t="s">
        <v>50</v>
      </c>
      <c r="AB10" s="2" t="s">
        <v>50</v>
      </c>
      <c r="AC10" s="2" t="s">
        <v>87</v>
      </c>
      <c r="AD10" s="2" t="s">
        <v>72</v>
      </c>
      <c r="AE10" s="2">
        <f t="shared" si="0"/>
        <v>72</v>
      </c>
      <c r="AF10" s="2" t="s">
        <v>70</v>
      </c>
      <c r="AG10" s="2" t="s">
        <v>129</v>
      </c>
      <c r="AH10" s="2" t="s">
        <v>251</v>
      </c>
      <c r="AI10" s="2" t="s">
        <v>449</v>
      </c>
      <c r="AJ10" s="2" t="s">
        <v>50</v>
      </c>
      <c r="AK10" s="34">
        <f t="shared" si="5"/>
        <v>4</v>
      </c>
      <c r="AL10" s="30">
        <f t="shared" si="6"/>
        <v>4</v>
      </c>
      <c r="AM10" s="5">
        <f t="shared" si="1"/>
        <v>596.79999999999995</v>
      </c>
      <c r="AN10" s="5">
        <f t="shared" si="7"/>
        <v>144</v>
      </c>
      <c r="AO10" s="30">
        <f t="shared" si="8"/>
        <v>1728</v>
      </c>
      <c r="AP10" s="5">
        <f t="shared" si="9"/>
        <v>1728</v>
      </c>
      <c r="AQ10" t="str">
        <f t="shared" si="2"/>
        <v>2010 - 2013</v>
      </c>
      <c r="AR10" s="2">
        <f t="shared" si="3"/>
        <v>2010</v>
      </c>
      <c r="AS10" s="2">
        <f t="shared" si="4"/>
        <v>12</v>
      </c>
      <c r="AT10" s="2" t="s">
        <v>102</v>
      </c>
      <c r="AU10" s="2" t="s">
        <v>50</v>
      </c>
      <c r="AV10" s="2" t="s">
        <v>66</v>
      </c>
      <c r="AW10" s="2" t="s">
        <v>57</v>
      </c>
      <c r="AX10" s="2" t="s">
        <v>450</v>
      </c>
      <c r="AY10" s="2" t="s">
        <v>68</v>
      </c>
      <c r="AZ10" s="2" t="s">
        <v>251</v>
      </c>
      <c r="BA10" s="2" t="s">
        <v>449</v>
      </c>
      <c r="BB10" s="2" t="s">
        <v>50</v>
      </c>
      <c r="BC10" s="2" t="s">
        <v>50</v>
      </c>
      <c r="BD10" s="2" t="s">
        <v>50</v>
      </c>
      <c r="BE10" s="2" t="s">
        <v>50</v>
      </c>
      <c r="BF10" s="2" t="s">
        <v>50</v>
      </c>
    </row>
    <row r="11" spans="1:58" ht="45" x14ac:dyDescent="0.25">
      <c r="A11" s="2" t="s">
        <v>650</v>
      </c>
      <c r="B11" s="2" t="s">
        <v>49</v>
      </c>
      <c r="C11" s="3">
        <v>3</v>
      </c>
      <c r="D11" s="2" t="s">
        <v>50</v>
      </c>
      <c r="E11" s="2" t="s">
        <v>70</v>
      </c>
      <c r="F11" s="2" t="s">
        <v>71</v>
      </c>
      <c r="G11" s="2" t="s">
        <v>50</v>
      </c>
      <c r="H11" s="2" t="s">
        <v>50</v>
      </c>
      <c r="I11" s="2" t="s">
        <v>53</v>
      </c>
      <c r="J11" s="2" t="s">
        <v>54</v>
      </c>
      <c r="K11" s="2" t="s">
        <v>54</v>
      </c>
      <c r="L11" s="2" t="s">
        <v>55</v>
      </c>
      <c r="M11" s="2" t="s">
        <v>52</v>
      </c>
      <c r="N11" s="2" t="s">
        <v>50</v>
      </c>
      <c r="O11" s="2" t="s">
        <v>57</v>
      </c>
      <c r="P11" s="2" t="s">
        <v>50</v>
      </c>
      <c r="Q11" s="2" t="s">
        <v>50</v>
      </c>
      <c r="R11" s="2" t="s">
        <v>86</v>
      </c>
      <c r="S11" s="2" t="s">
        <v>59</v>
      </c>
      <c r="T11" s="2" t="s">
        <v>60</v>
      </c>
      <c r="U11" s="2" t="s">
        <v>60</v>
      </c>
      <c r="V11" s="2" t="s">
        <v>60</v>
      </c>
      <c r="W11" s="2" t="s">
        <v>50</v>
      </c>
      <c r="X11" s="2" t="s">
        <v>50</v>
      </c>
      <c r="Y11" s="2" t="s">
        <v>50</v>
      </c>
      <c r="Z11" s="2" t="s">
        <v>62</v>
      </c>
      <c r="AA11" s="2" t="s">
        <v>50</v>
      </c>
      <c r="AB11" s="2" t="s">
        <v>50</v>
      </c>
      <c r="AC11" s="2" t="s">
        <v>87</v>
      </c>
      <c r="AD11" s="2" t="s">
        <v>72</v>
      </c>
      <c r="AE11" s="2">
        <f t="shared" si="0"/>
        <v>72</v>
      </c>
      <c r="AF11" s="2" t="s">
        <v>70</v>
      </c>
      <c r="AG11" s="2" t="s">
        <v>129</v>
      </c>
      <c r="AH11" s="2" t="s">
        <v>152</v>
      </c>
      <c r="AI11" s="2" t="s">
        <v>656</v>
      </c>
      <c r="AJ11" s="2" t="s">
        <v>50</v>
      </c>
      <c r="AK11" s="34">
        <f t="shared" si="5"/>
        <v>-99</v>
      </c>
      <c r="AL11" s="30">
        <f t="shared" si="6"/>
        <v>-99</v>
      </c>
      <c r="AM11" s="5">
        <f t="shared" si="1"/>
        <v>18.600000000000001</v>
      </c>
      <c r="AN11" s="5">
        <f t="shared" si="7"/>
        <v>216</v>
      </c>
      <c r="AO11" s="30">
        <f t="shared" si="8"/>
        <v>1954.8000000000002</v>
      </c>
      <c r="AP11" s="5">
        <f t="shared" si="9"/>
        <v>1954.8000000000002</v>
      </c>
      <c r="AQ11" t="str">
        <f t="shared" si="2"/>
        <v>1978 - 1992</v>
      </c>
      <c r="AR11" s="2">
        <f t="shared" si="3"/>
        <v>1989</v>
      </c>
      <c r="AS11" s="2">
        <f t="shared" si="4"/>
        <v>9.0500000000000007</v>
      </c>
      <c r="AT11" s="2" t="s">
        <v>657</v>
      </c>
      <c r="AU11" s="2" t="s">
        <v>50</v>
      </c>
      <c r="AV11" s="2" t="s">
        <v>141</v>
      </c>
      <c r="AW11" s="2" t="s">
        <v>86</v>
      </c>
      <c r="AX11" s="2" t="s">
        <v>658</v>
      </c>
      <c r="AY11" s="2" t="s">
        <v>68</v>
      </c>
      <c r="AZ11" s="2" t="s">
        <v>152</v>
      </c>
      <c r="BA11" s="2" t="s">
        <v>656</v>
      </c>
      <c r="BB11" s="2" t="s">
        <v>50</v>
      </c>
      <c r="BC11" s="2" t="s">
        <v>50</v>
      </c>
      <c r="BD11" s="2" t="s">
        <v>50</v>
      </c>
      <c r="BE11" s="2" t="s">
        <v>50</v>
      </c>
      <c r="BF11" s="2" t="s">
        <v>50</v>
      </c>
    </row>
    <row r="12" spans="1:58" ht="45" x14ac:dyDescent="0.25">
      <c r="A12" s="2" t="s">
        <v>650</v>
      </c>
      <c r="B12" s="2" t="s">
        <v>49</v>
      </c>
      <c r="C12" s="3">
        <v>7</v>
      </c>
      <c r="D12" s="2" t="s">
        <v>50</v>
      </c>
      <c r="E12" s="2" t="s">
        <v>70</v>
      </c>
      <c r="F12" s="2" t="s">
        <v>71</v>
      </c>
      <c r="G12" s="2" t="s">
        <v>50</v>
      </c>
      <c r="H12" s="2" t="s">
        <v>50</v>
      </c>
      <c r="I12" s="2" t="s">
        <v>53</v>
      </c>
      <c r="J12" s="2" t="s">
        <v>54</v>
      </c>
      <c r="K12" s="2" t="s">
        <v>54</v>
      </c>
      <c r="L12" s="2" t="s">
        <v>55</v>
      </c>
      <c r="M12" s="2" t="s">
        <v>72</v>
      </c>
      <c r="N12" s="2" t="s">
        <v>56</v>
      </c>
      <c r="O12" s="2" t="s">
        <v>60</v>
      </c>
      <c r="P12" s="2" t="s">
        <v>73</v>
      </c>
      <c r="Q12" s="2" t="s">
        <v>50</v>
      </c>
      <c r="R12" s="2" t="s">
        <v>86</v>
      </c>
      <c r="S12" s="2" t="s">
        <v>59</v>
      </c>
      <c r="T12" s="2" t="s">
        <v>60</v>
      </c>
      <c r="U12" s="2" t="s">
        <v>60</v>
      </c>
      <c r="V12" s="2" t="s">
        <v>60</v>
      </c>
      <c r="W12" s="2" t="s">
        <v>50</v>
      </c>
      <c r="X12" s="2" t="s">
        <v>50</v>
      </c>
      <c r="Y12" s="2" t="s">
        <v>50</v>
      </c>
      <c r="Z12" s="2" t="s">
        <v>62</v>
      </c>
      <c r="AA12" s="2" t="s">
        <v>50</v>
      </c>
      <c r="AB12" s="2" t="s">
        <v>50</v>
      </c>
      <c r="AC12" s="2" t="s">
        <v>63</v>
      </c>
      <c r="AD12" s="2" t="s">
        <v>72</v>
      </c>
      <c r="AE12" s="2">
        <f t="shared" si="0"/>
        <v>72</v>
      </c>
      <c r="AF12" s="2" t="s">
        <v>70</v>
      </c>
      <c r="AG12" s="2" t="s">
        <v>129</v>
      </c>
      <c r="AH12" s="2" t="s">
        <v>152</v>
      </c>
      <c r="AI12" s="2" t="s">
        <v>659</v>
      </c>
      <c r="AJ12" s="2" t="s">
        <v>50</v>
      </c>
      <c r="AK12" s="34">
        <f t="shared" si="5"/>
        <v>1</v>
      </c>
      <c r="AL12" s="30">
        <f t="shared" si="6"/>
        <v>1</v>
      </c>
      <c r="AM12" s="5">
        <f t="shared" si="1"/>
        <v>18.600000000000001</v>
      </c>
      <c r="AN12" s="5">
        <f t="shared" si="7"/>
        <v>72</v>
      </c>
      <c r="AO12" s="30">
        <f t="shared" si="8"/>
        <v>806.4</v>
      </c>
      <c r="AP12" s="5">
        <f t="shared" si="9"/>
        <v>806.4</v>
      </c>
      <c r="AQ12" t="str">
        <f t="shared" si="2"/>
        <v>1978 - 1992</v>
      </c>
      <c r="AR12" s="2">
        <f t="shared" si="3"/>
        <v>1989</v>
      </c>
      <c r="AS12" s="2">
        <f t="shared" si="4"/>
        <v>11.2</v>
      </c>
      <c r="AT12" s="2" t="s">
        <v>660</v>
      </c>
      <c r="AU12" s="2" t="s">
        <v>50</v>
      </c>
      <c r="AV12" s="2" t="s">
        <v>141</v>
      </c>
      <c r="AW12" s="2" t="s">
        <v>86</v>
      </c>
      <c r="AX12" s="2" t="s">
        <v>50</v>
      </c>
      <c r="AY12" s="2" t="s">
        <v>50</v>
      </c>
      <c r="AZ12" s="2" t="s">
        <v>152</v>
      </c>
      <c r="BA12" s="2" t="s">
        <v>659</v>
      </c>
      <c r="BB12" s="2" t="s">
        <v>50</v>
      </c>
      <c r="BC12" s="2" t="s">
        <v>50</v>
      </c>
      <c r="BD12" s="2" t="s">
        <v>50</v>
      </c>
      <c r="BE12" s="2" t="s">
        <v>50</v>
      </c>
      <c r="BF12" s="2" t="s">
        <v>50</v>
      </c>
    </row>
    <row r="13" spans="1:58" ht="45" x14ac:dyDescent="0.25">
      <c r="A13" s="2" t="s">
        <v>673</v>
      </c>
      <c r="B13" s="2" t="s">
        <v>49</v>
      </c>
      <c r="C13" s="3">
        <v>1</v>
      </c>
      <c r="D13" s="2" t="s">
        <v>50</v>
      </c>
      <c r="E13" s="2" t="s">
        <v>85</v>
      </c>
      <c r="F13" s="2" t="s">
        <v>70</v>
      </c>
      <c r="G13" s="2" t="s">
        <v>50</v>
      </c>
      <c r="H13" s="2" t="s">
        <v>50</v>
      </c>
      <c r="I13" s="2" t="s">
        <v>53</v>
      </c>
      <c r="J13" s="2" t="s">
        <v>54</v>
      </c>
      <c r="K13" s="2" t="s">
        <v>54</v>
      </c>
      <c r="L13" s="2" t="s">
        <v>55</v>
      </c>
      <c r="M13" s="2" t="s">
        <v>52</v>
      </c>
      <c r="N13" s="2" t="s">
        <v>50</v>
      </c>
      <c r="O13" s="2" t="s">
        <v>57</v>
      </c>
      <c r="P13" s="2" t="s">
        <v>50</v>
      </c>
      <c r="Q13" s="2" t="s">
        <v>135</v>
      </c>
      <c r="R13" s="2" t="s">
        <v>58</v>
      </c>
      <c r="S13" s="2" t="s">
        <v>53</v>
      </c>
      <c r="T13" s="2" t="s">
        <v>60</v>
      </c>
      <c r="U13" s="2" t="s">
        <v>60</v>
      </c>
      <c r="V13" s="2" t="s">
        <v>60</v>
      </c>
      <c r="W13" s="2" t="s">
        <v>50</v>
      </c>
      <c r="X13" s="2" t="s">
        <v>50</v>
      </c>
      <c r="Y13" s="2" t="s">
        <v>50</v>
      </c>
      <c r="Z13" s="2" t="s">
        <v>62</v>
      </c>
      <c r="AA13" s="2" t="s">
        <v>50</v>
      </c>
      <c r="AB13" s="2" t="s">
        <v>50</v>
      </c>
      <c r="AC13" s="2" t="s">
        <v>87</v>
      </c>
      <c r="AD13" s="2" t="s">
        <v>72</v>
      </c>
      <c r="AE13" s="2">
        <f t="shared" si="0"/>
        <v>72</v>
      </c>
      <c r="AF13" s="2" t="s">
        <v>70</v>
      </c>
      <c r="AG13" s="2" t="s">
        <v>129</v>
      </c>
      <c r="AH13" s="2" t="s">
        <v>152</v>
      </c>
      <c r="AI13" s="2" t="s">
        <v>674</v>
      </c>
      <c r="AJ13" s="2" t="s">
        <v>50</v>
      </c>
      <c r="AK13" s="34">
        <f t="shared" si="5"/>
        <v>14</v>
      </c>
      <c r="AL13" s="30">
        <f t="shared" si="6"/>
        <v>-99</v>
      </c>
      <c r="AM13" s="5">
        <f t="shared" si="1"/>
        <v>76.75</v>
      </c>
      <c r="AN13" s="5">
        <f t="shared" si="7"/>
        <v>216</v>
      </c>
      <c r="AO13" s="30">
        <f t="shared" si="8"/>
        <v>1954.8000000000002</v>
      </c>
      <c r="AP13" s="5">
        <f t="shared" si="9"/>
        <v>1954.8000000000002</v>
      </c>
      <c r="AQ13" t="str">
        <f t="shared" si="2"/>
        <v>1993 - 2001</v>
      </c>
      <c r="AR13" s="2">
        <f t="shared" si="3"/>
        <v>1999</v>
      </c>
      <c r="AS13" s="2">
        <f t="shared" si="4"/>
        <v>9.0500000000000007</v>
      </c>
      <c r="AT13" s="2" t="s">
        <v>657</v>
      </c>
      <c r="AU13" s="2" t="s">
        <v>50</v>
      </c>
      <c r="AV13" s="2" t="s">
        <v>141</v>
      </c>
      <c r="AW13" s="2" t="s">
        <v>86</v>
      </c>
      <c r="AX13" s="2" t="s">
        <v>658</v>
      </c>
      <c r="AY13" s="2" t="s">
        <v>68</v>
      </c>
      <c r="AZ13" s="2" t="s">
        <v>152</v>
      </c>
      <c r="BA13" s="2" t="s">
        <v>674</v>
      </c>
      <c r="BB13" s="2" t="s">
        <v>675</v>
      </c>
      <c r="BC13" s="2" t="s">
        <v>59</v>
      </c>
      <c r="BD13" s="2" t="s">
        <v>50</v>
      </c>
      <c r="BE13" s="2" t="s">
        <v>50</v>
      </c>
      <c r="BF13" s="2" t="s">
        <v>50</v>
      </c>
    </row>
    <row r="14" spans="1:58" ht="45" x14ac:dyDescent="0.25">
      <c r="A14" s="2" t="s">
        <v>778</v>
      </c>
      <c r="B14" s="2" t="s">
        <v>49</v>
      </c>
      <c r="C14" s="3">
        <v>1</v>
      </c>
      <c r="D14" s="2" t="s">
        <v>50</v>
      </c>
      <c r="E14" s="2" t="s">
        <v>85</v>
      </c>
      <c r="F14" s="2" t="s">
        <v>70</v>
      </c>
      <c r="G14" s="2" t="s">
        <v>50</v>
      </c>
      <c r="H14" s="2" t="s">
        <v>50</v>
      </c>
      <c r="I14" s="2" t="s">
        <v>53</v>
      </c>
      <c r="J14" s="2" t="s">
        <v>54</v>
      </c>
      <c r="K14" s="2" t="s">
        <v>54</v>
      </c>
      <c r="L14" s="2" t="s">
        <v>55</v>
      </c>
      <c r="M14" s="2" t="s">
        <v>72</v>
      </c>
      <c r="N14" s="2" t="s">
        <v>50</v>
      </c>
      <c r="O14" s="2" t="s">
        <v>57</v>
      </c>
      <c r="P14" s="2" t="s">
        <v>50</v>
      </c>
      <c r="Q14" s="2" t="s">
        <v>160</v>
      </c>
      <c r="R14" s="2" t="s">
        <v>58</v>
      </c>
      <c r="S14" s="2" t="s">
        <v>53</v>
      </c>
      <c r="T14" s="2" t="s">
        <v>60</v>
      </c>
      <c r="U14" s="2" t="s">
        <v>60</v>
      </c>
      <c r="V14" s="2" t="s">
        <v>60</v>
      </c>
      <c r="W14" s="2" t="s">
        <v>50</v>
      </c>
      <c r="X14" s="2" t="s">
        <v>50</v>
      </c>
      <c r="Y14" s="2" t="s">
        <v>50</v>
      </c>
      <c r="Z14" s="2" t="s">
        <v>62</v>
      </c>
      <c r="AA14" s="2" t="s">
        <v>50</v>
      </c>
      <c r="AB14" s="2" t="s">
        <v>50</v>
      </c>
      <c r="AC14" s="2" t="s">
        <v>87</v>
      </c>
      <c r="AD14" s="2" t="s">
        <v>72</v>
      </c>
      <c r="AE14" s="2">
        <f t="shared" si="0"/>
        <v>72</v>
      </c>
      <c r="AF14" s="2" t="s">
        <v>70</v>
      </c>
      <c r="AG14" s="2" t="s">
        <v>129</v>
      </c>
      <c r="AH14" s="2" t="s">
        <v>152</v>
      </c>
      <c r="AI14" s="2" t="s">
        <v>779</v>
      </c>
      <c r="AJ14" s="2" t="s">
        <v>50</v>
      </c>
      <c r="AK14" s="34">
        <f t="shared" si="5"/>
        <v>15</v>
      </c>
      <c r="AL14" s="30">
        <f t="shared" si="6"/>
        <v>15</v>
      </c>
      <c r="AM14" s="5">
        <f t="shared" si="1"/>
        <v>411.92</v>
      </c>
      <c r="AN14" s="5">
        <f t="shared" si="7"/>
        <v>72</v>
      </c>
      <c r="AO14" s="30">
        <f t="shared" si="8"/>
        <v>792</v>
      </c>
      <c r="AP14" s="5">
        <f t="shared" si="9"/>
        <v>792</v>
      </c>
      <c r="AQ14" t="str">
        <f t="shared" si="2"/>
        <v>1993 - 2001</v>
      </c>
      <c r="AR14" s="2">
        <f t="shared" si="3"/>
        <v>1997</v>
      </c>
      <c r="AS14" s="2">
        <f t="shared" si="4"/>
        <v>11</v>
      </c>
      <c r="AT14" s="2" t="s">
        <v>99</v>
      </c>
      <c r="AU14" s="2" t="s">
        <v>50</v>
      </c>
      <c r="AV14" s="2" t="s">
        <v>66</v>
      </c>
      <c r="AW14" s="2" t="s">
        <v>57</v>
      </c>
      <c r="AX14" s="2" t="s">
        <v>218</v>
      </c>
      <c r="AY14" s="2" t="s">
        <v>68</v>
      </c>
      <c r="AZ14" s="2" t="s">
        <v>152</v>
      </c>
      <c r="BA14" s="2" t="s">
        <v>779</v>
      </c>
      <c r="BB14" s="2" t="s">
        <v>50</v>
      </c>
      <c r="BC14" s="2" t="s">
        <v>50</v>
      </c>
      <c r="BD14" s="2" t="s">
        <v>50</v>
      </c>
      <c r="BE14" s="2" t="s">
        <v>50</v>
      </c>
      <c r="BF14" s="2" t="s">
        <v>50</v>
      </c>
    </row>
    <row r="15" spans="1:58" ht="45" x14ac:dyDescent="0.25">
      <c r="A15" s="2" t="s">
        <v>278</v>
      </c>
      <c r="B15" s="2" t="s">
        <v>49</v>
      </c>
      <c r="C15" s="3">
        <v>2</v>
      </c>
      <c r="D15" s="2" t="s">
        <v>50</v>
      </c>
      <c r="E15" s="2" t="s">
        <v>84</v>
      </c>
      <c r="F15" s="2" t="s">
        <v>85</v>
      </c>
      <c r="G15" s="2" t="s">
        <v>96</v>
      </c>
      <c r="H15" s="2" t="s">
        <v>194</v>
      </c>
      <c r="I15" s="2" t="s">
        <v>53</v>
      </c>
      <c r="J15" s="2" t="s">
        <v>54</v>
      </c>
      <c r="K15" s="2" t="s">
        <v>60</v>
      </c>
      <c r="L15" s="2" t="s">
        <v>55</v>
      </c>
      <c r="M15" s="2" t="s">
        <v>72</v>
      </c>
      <c r="N15" s="2" t="s">
        <v>50</v>
      </c>
      <c r="O15" s="2" t="s">
        <v>66</v>
      </c>
      <c r="P15" s="2" t="s">
        <v>50</v>
      </c>
      <c r="Q15" s="2" t="s">
        <v>50</v>
      </c>
      <c r="R15" s="2" t="s">
        <v>74</v>
      </c>
      <c r="S15" s="2" t="s">
        <v>58</v>
      </c>
      <c r="T15" s="2" t="s">
        <v>60</v>
      </c>
      <c r="U15" s="2" t="s">
        <v>60</v>
      </c>
      <c r="V15" s="2" t="s">
        <v>86</v>
      </c>
      <c r="W15" s="2" t="s">
        <v>50</v>
      </c>
      <c r="X15" s="2" t="s">
        <v>50</v>
      </c>
      <c r="Y15" s="2" t="s">
        <v>50</v>
      </c>
      <c r="Z15" s="2" t="s">
        <v>62</v>
      </c>
      <c r="AA15" s="2" t="s">
        <v>50</v>
      </c>
      <c r="AB15" s="2" t="s">
        <v>50</v>
      </c>
      <c r="AC15" s="2" t="s">
        <v>50</v>
      </c>
      <c r="AD15" s="2" t="s">
        <v>72</v>
      </c>
      <c r="AE15" s="2">
        <f t="shared" si="0"/>
        <v>73</v>
      </c>
      <c r="AF15" s="2" t="s">
        <v>279</v>
      </c>
      <c r="AG15" s="2" t="s">
        <v>76</v>
      </c>
      <c r="AH15" s="2" t="s">
        <v>144</v>
      </c>
      <c r="AI15" s="2" t="s">
        <v>280</v>
      </c>
      <c r="AJ15" s="2" t="s">
        <v>50</v>
      </c>
      <c r="AK15" s="34">
        <f t="shared" si="5"/>
        <v>-99</v>
      </c>
      <c r="AL15" s="30">
        <f t="shared" si="6"/>
        <v>-99</v>
      </c>
      <c r="AM15" s="5">
        <f t="shared" si="1"/>
        <v>53.66</v>
      </c>
      <c r="AN15" s="5">
        <f t="shared" si="7"/>
        <v>73</v>
      </c>
      <c r="AO15" s="30">
        <f t="shared" si="8"/>
        <v>839.5</v>
      </c>
      <c r="AP15" s="5">
        <f t="shared" si="9"/>
        <v>839.5</v>
      </c>
      <c r="AQ15" t="str">
        <f t="shared" si="2"/>
        <v>Before 1978</v>
      </c>
      <c r="AR15" s="2">
        <f t="shared" si="3"/>
        <v>1960</v>
      </c>
      <c r="AS15" s="2">
        <f t="shared" si="4"/>
        <v>11.5</v>
      </c>
      <c r="AT15" s="2" t="s">
        <v>79</v>
      </c>
      <c r="AU15" s="2" t="s">
        <v>50</v>
      </c>
      <c r="AV15" s="2" t="s">
        <v>66</v>
      </c>
      <c r="AW15" s="2" t="s">
        <v>57</v>
      </c>
      <c r="AX15" s="2" t="s">
        <v>67</v>
      </c>
      <c r="AY15" s="2" t="s">
        <v>68</v>
      </c>
      <c r="AZ15" s="2" t="s">
        <v>144</v>
      </c>
      <c r="BA15" s="2" t="s">
        <v>281</v>
      </c>
      <c r="BB15" s="2" t="s">
        <v>233</v>
      </c>
      <c r="BC15" s="2" t="s">
        <v>53</v>
      </c>
      <c r="BD15" s="2" t="s">
        <v>50</v>
      </c>
      <c r="BE15" s="2" t="s">
        <v>50</v>
      </c>
      <c r="BF15" s="2" t="s">
        <v>50</v>
      </c>
    </row>
    <row r="16" spans="1:58" ht="45" x14ac:dyDescent="0.25">
      <c r="A16" s="2" t="s">
        <v>742</v>
      </c>
      <c r="B16" s="2" t="s">
        <v>49</v>
      </c>
      <c r="C16" s="3">
        <v>3</v>
      </c>
      <c r="D16" s="2" t="s">
        <v>50</v>
      </c>
      <c r="E16" s="2" t="s">
        <v>96</v>
      </c>
      <c r="F16" s="2" t="s">
        <v>194</v>
      </c>
      <c r="G16" s="2" t="s">
        <v>50</v>
      </c>
      <c r="H16" s="2" t="s">
        <v>50</v>
      </c>
      <c r="I16" s="2" t="s">
        <v>53</v>
      </c>
      <c r="J16" s="2" t="s">
        <v>54</v>
      </c>
      <c r="K16" s="2" t="s">
        <v>54</v>
      </c>
      <c r="L16" s="2" t="s">
        <v>55</v>
      </c>
      <c r="M16" s="2" t="s">
        <v>72</v>
      </c>
      <c r="N16" s="2" t="s">
        <v>50</v>
      </c>
      <c r="O16" s="2" t="s">
        <v>57</v>
      </c>
      <c r="P16" s="2" t="s">
        <v>50</v>
      </c>
      <c r="Q16" s="2" t="s">
        <v>50</v>
      </c>
      <c r="R16" s="2" t="s">
        <v>58</v>
      </c>
      <c r="S16" s="2" t="s">
        <v>59</v>
      </c>
      <c r="T16" s="2" t="s">
        <v>60</v>
      </c>
      <c r="U16" s="2" t="s">
        <v>60</v>
      </c>
      <c r="V16" s="2" t="s">
        <v>60</v>
      </c>
      <c r="W16" s="2" t="s">
        <v>50</v>
      </c>
      <c r="X16" s="2" t="s">
        <v>50</v>
      </c>
      <c r="Y16" s="2" t="s">
        <v>50</v>
      </c>
      <c r="Z16" s="2" t="s">
        <v>62</v>
      </c>
      <c r="AA16" s="2" t="s">
        <v>50</v>
      </c>
      <c r="AB16" s="2" t="s">
        <v>50</v>
      </c>
      <c r="AC16" s="2" t="s">
        <v>87</v>
      </c>
      <c r="AD16" s="2" t="s">
        <v>72</v>
      </c>
      <c r="AE16" s="2">
        <f t="shared" si="0"/>
        <v>73</v>
      </c>
      <c r="AF16" s="2" t="s">
        <v>279</v>
      </c>
      <c r="AG16" s="2" t="s">
        <v>76</v>
      </c>
      <c r="AH16" s="2" t="s">
        <v>152</v>
      </c>
      <c r="AI16" s="2" t="s">
        <v>745</v>
      </c>
      <c r="AJ16" s="2" t="s">
        <v>50</v>
      </c>
      <c r="AK16" s="34">
        <f t="shared" si="5"/>
        <v>-99</v>
      </c>
      <c r="AL16" s="30">
        <f t="shared" si="6"/>
        <v>-99</v>
      </c>
      <c r="AM16" s="5">
        <f t="shared" si="1"/>
        <v>64.62</v>
      </c>
      <c r="AN16" s="5">
        <f t="shared" si="7"/>
        <v>73</v>
      </c>
      <c r="AO16" s="30">
        <f t="shared" si="8"/>
        <v>803</v>
      </c>
      <c r="AP16" s="5">
        <f t="shared" si="9"/>
        <v>803</v>
      </c>
      <c r="AQ16" t="str">
        <f t="shared" si="2"/>
        <v>1978 - 1992</v>
      </c>
      <c r="AR16" s="2">
        <f t="shared" si="3"/>
        <v>1989</v>
      </c>
      <c r="AS16" s="2">
        <f t="shared" si="4"/>
        <v>11</v>
      </c>
      <c r="AT16" s="2" t="s">
        <v>99</v>
      </c>
      <c r="AU16" s="2" t="s">
        <v>50</v>
      </c>
      <c r="AV16" s="2" t="s">
        <v>66</v>
      </c>
      <c r="AW16" s="2" t="s">
        <v>57</v>
      </c>
      <c r="AX16" s="2" t="s">
        <v>218</v>
      </c>
      <c r="AY16" s="2" t="s">
        <v>68</v>
      </c>
      <c r="AZ16" s="2" t="s">
        <v>152</v>
      </c>
      <c r="BA16" s="2" t="s">
        <v>745</v>
      </c>
      <c r="BB16" s="2" t="s">
        <v>345</v>
      </c>
      <c r="BC16" s="2" t="s">
        <v>129</v>
      </c>
      <c r="BD16" s="2" t="s">
        <v>50</v>
      </c>
      <c r="BE16" s="2" t="s">
        <v>50</v>
      </c>
      <c r="BF16" s="2" t="s">
        <v>50</v>
      </c>
    </row>
    <row r="17" spans="1:58" ht="60" x14ac:dyDescent="0.25">
      <c r="A17" s="2" t="s">
        <v>286</v>
      </c>
      <c r="B17" s="2" t="s">
        <v>49</v>
      </c>
      <c r="C17" s="3">
        <v>1</v>
      </c>
      <c r="D17" s="2" t="s">
        <v>50</v>
      </c>
      <c r="E17" s="2" t="s">
        <v>71</v>
      </c>
      <c r="F17" s="2" t="s">
        <v>96</v>
      </c>
      <c r="G17" s="2" t="s">
        <v>50</v>
      </c>
      <c r="H17" s="2" t="s">
        <v>50</v>
      </c>
      <c r="I17" s="2" t="s">
        <v>53</v>
      </c>
      <c r="J17" s="2" t="s">
        <v>54</v>
      </c>
      <c r="K17" s="2" t="s">
        <v>54</v>
      </c>
      <c r="L17" s="2" t="s">
        <v>55</v>
      </c>
      <c r="M17" s="2" t="s">
        <v>72</v>
      </c>
      <c r="N17" s="2" t="s">
        <v>56</v>
      </c>
      <c r="O17" s="2" t="s">
        <v>57</v>
      </c>
      <c r="P17" s="2" t="s">
        <v>107</v>
      </c>
      <c r="Q17" s="2" t="s">
        <v>50</v>
      </c>
      <c r="R17" s="2" t="s">
        <v>86</v>
      </c>
      <c r="S17" s="2" t="s">
        <v>59</v>
      </c>
      <c r="T17" s="2" t="s">
        <v>60</v>
      </c>
      <c r="U17" s="2" t="s">
        <v>60</v>
      </c>
      <c r="V17" s="2" t="s">
        <v>86</v>
      </c>
      <c r="W17" s="2" t="s">
        <v>50</v>
      </c>
      <c r="X17" s="2" t="s">
        <v>50</v>
      </c>
      <c r="Y17" s="2" t="s">
        <v>54</v>
      </c>
      <c r="Z17" s="2" t="s">
        <v>62</v>
      </c>
      <c r="AA17" s="2" t="s">
        <v>50</v>
      </c>
      <c r="AB17" s="2" t="s">
        <v>50</v>
      </c>
      <c r="AC17" s="2" t="s">
        <v>63</v>
      </c>
      <c r="AD17" s="2" t="s">
        <v>51</v>
      </c>
      <c r="AE17" s="2">
        <f t="shared" si="0"/>
        <v>83</v>
      </c>
      <c r="AF17" s="2" t="s">
        <v>287</v>
      </c>
      <c r="AG17" s="2" t="s">
        <v>76</v>
      </c>
      <c r="AH17" s="2" t="s">
        <v>152</v>
      </c>
      <c r="AI17" s="2" t="s">
        <v>288</v>
      </c>
      <c r="AJ17" s="2" t="s">
        <v>50</v>
      </c>
      <c r="AK17" s="34">
        <f t="shared" si="5"/>
        <v>3</v>
      </c>
      <c r="AL17" s="30">
        <f t="shared" si="6"/>
        <v>3</v>
      </c>
      <c r="AM17" s="5">
        <f t="shared" si="1"/>
        <v>28.3</v>
      </c>
      <c r="AN17" s="5">
        <f t="shared" si="7"/>
        <v>83</v>
      </c>
      <c r="AO17" s="30">
        <f t="shared" si="8"/>
        <v>913</v>
      </c>
      <c r="AP17" s="5">
        <f t="shared" si="9"/>
        <v>913</v>
      </c>
      <c r="AQ17" t="str">
        <f t="shared" si="2"/>
        <v>1978 - 1992</v>
      </c>
      <c r="AR17" s="2">
        <f t="shared" si="3"/>
        <v>1991</v>
      </c>
      <c r="AS17" s="2">
        <f t="shared" si="4"/>
        <v>11</v>
      </c>
      <c r="AT17" s="2" t="s">
        <v>99</v>
      </c>
      <c r="AU17" s="2" t="s">
        <v>50</v>
      </c>
      <c r="AV17" s="2" t="s">
        <v>66</v>
      </c>
      <c r="AW17" s="2" t="s">
        <v>57</v>
      </c>
      <c r="AX17" s="2" t="s">
        <v>111</v>
      </c>
      <c r="AY17" s="2" t="s">
        <v>68</v>
      </c>
      <c r="AZ17" s="2" t="s">
        <v>152</v>
      </c>
      <c r="BA17" s="2" t="s">
        <v>288</v>
      </c>
      <c r="BB17" s="2" t="s">
        <v>154</v>
      </c>
      <c r="BC17" s="2" t="s">
        <v>129</v>
      </c>
      <c r="BD17" s="2" t="s">
        <v>50</v>
      </c>
      <c r="BE17" s="2" t="s">
        <v>50</v>
      </c>
      <c r="BF17" s="2" t="s">
        <v>50</v>
      </c>
    </row>
    <row r="18" spans="1:58" ht="45" x14ac:dyDescent="0.25">
      <c r="A18" s="2" t="s">
        <v>806</v>
      </c>
      <c r="B18" s="2" t="s">
        <v>49</v>
      </c>
      <c r="C18" s="3">
        <v>3</v>
      </c>
      <c r="D18" s="2" t="s">
        <v>50</v>
      </c>
      <c r="E18" s="2" t="s">
        <v>70</v>
      </c>
      <c r="F18" s="2" t="s">
        <v>71</v>
      </c>
      <c r="G18" s="2" t="s">
        <v>96</v>
      </c>
      <c r="H18" s="2" t="s">
        <v>194</v>
      </c>
      <c r="I18" s="2" t="s">
        <v>53</v>
      </c>
      <c r="J18" s="2" t="s">
        <v>54</v>
      </c>
      <c r="K18" s="2" t="s">
        <v>54</v>
      </c>
      <c r="L18" s="2" t="s">
        <v>55</v>
      </c>
      <c r="M18" s="2" t="s">
        <v>72</v>
      </c>
      <c r="N18" s="2" t="s">
        <v>50</v>
      </c>
      <c r="O18" s="2" t="s">
        <v>57</v>
      </c>
      <c r="P18" s="2" t="s">
        <v>50</v>
      </c>
      <c r="Q18" s="2" t="s">
        <v>588</v>
      </c>
      <c r="R18" s="2" t="s">
        <v>86</v>
      </c>
      <c r="S18" s="2" t="s">
        <v>59</v>
      </c>
      <c r="T18" s="2" t="s">
        <v>54</v>
      </c>
      <c r="U18" s="2" t="s">
        <v>54</v>
      </c>
      <c r="V18" s="2" t="s">
        <v>60</v>
      </c>
      <c r="W18" s="2" t="s">
        <v>50</v>
      </c>
      <c r="X18" s="2" t="s">
        <v>50</v>
      </c>
      <c r="Y18" s="2" t="s">
        <v>50</v>
      </c>
      <c r="Z18" s="2" t="s">
        <v>62</v>
      </c>
      <c r="AA18" s="2" t="s">
        <v>50</v>
      </c>
      <c r="AB18" s="2" t="s">
        <v>50</v>
      </c>
      <c r="AC18" s="2" t="s">
        <v>87</v>
      </c>
      <c r="AD18" s="2" t="s">
        <v>72</v>
      </c>
      <c r="AE18" s="2">
        <f t="shared" si="0"/>
        <v>84</v>
      </c>
      <c r="AF18" s="2" t="s">
        <v>71</v>
      </c>
      <c r="AG18" s="2" t="s">
        <v>129</v>
      </c>
      <c r="AH18" s="2" t="s">
        <v>152</v>
      </c>
      <c r="AI18" s="2" t="s">
        <v>809</v>
      </c>
      <c r="AJ18" s="2" t="s">
        <v>50</v>
      </c>
      <c r="AK18" s="34">
        <f t="shared" si="5"/>
        <v>6</v>
      </c>
      <c r="AL18" s="30">
        <f t="shared" si="6"/>
        <v>-99</v>
      </c>
      <c r="AM18" s="5">
        <f t="shared" si="1"/>
        <v>23.33</v>
      </c>
      <c r="AN18" s="5">
        <f t="shared" si="7"/>
        <v>84</v>
      </c>
      <c r="AO18" s="30">
        <f t="shared" si="8"/>
        <v>924</v>
      </c>
      <c r="AP18" s="5">
        <f t="shared" si="9"/>
        <v>924</v>
      </c>
      <c r="AQ18" t="str">
        <f t="shared" si="2"/>
        <v>2006 - 2009</v>
      </c>
      <c r="AR18" s="2">
        <f t="shared" si="3"/>
        <v>2007</v>
      </c>
      <c r="AS18" s="2">
        <f t="shared" si="4"/>
        <v>11</v>
      </c>
      <c r="AT18" s="2" t="s">
        <v>99</v>
      </c>
      <c r="AU18" s="2" t="s">
        <v>50</v>
      </c>
      <c r="AV18" s="2" t="s">
        <v>66</v>
      </c>
      <c r="AW18" s="2" t="s">
        <v>57</v>
      </c>
      <c r="AX18" s="2" t="s">
        <v>50</v>
      </c>
      <c r="AY18" s="2" t="s">
        <v>50</v>
      </c>
      <c r="AZ18" s="2" t="s">
        <v>152</v>
      </c>
      <c r="BA18" s="2" t="s">
        <v>809</v>
      </c>
      <c r="BB18" s="2" t="s">
        <v>50</v>
      </c>
      <c r="BC18" s="2" t="s">
        <v>50</v>
      </c>
      <c r="BD18" s="2" t="s">
        <v>50</v>
      </c>
      <c r="BE18" s="2" t="s">
        <v>50</v>
      </c>
      <c r="BF18" s="2" t="s">
        <v>50</v>
      </c>
    </row>
    <row r="19" spans="1:58" ht="45" x14ac:dyDescent="0.25">
      <c r="A19" s="2" t="s">
        <v>207</v>
      </c>
      <c r="B19" s="2" t="s">
        <v>49</v>
      </c>
      <c r="C19" s="3">
        <v>1</v>
      </c>
      <c r="D19" s="2" t="s">
        <v>50</v>
      </c>
      <c r="E19" s="2" t="s">
        <v>51</v>
      </c>
      <c r="F19" s="2" t="s">
        <v>52</v>
      </c>
      <c r="G19" s="2" t="s">
        <v>50</v>
      </c>
      <c r="H19" s="2" t="s">
        <v>50</v>
      </c>
      <c r="I19" s="2" t="s">
        <v>53</v>
      </c>
      <c r="J19" s="2" t="s">
        <v>54</v>
      </c>
      <c r="K19" s="2" t="s">
        <v>54</v>
      </c>
      <c r="L19" s="2" t="s">
        <v>55</v>
      </c>
      <c r="M19" s="2" t="s">
        <v>72</v>
      </c>
      <c r="N19" s="2" t="s">
        <v>56</v>
      </c>
      <c r="O19" s="2" t="s">
        <v>57</v>
      </c>
      <c r="P19" s="2" t="s">
        <v>50</v>
      </c>
      <c r="Q19" s="2" t="s">
        <v>115</v>
      </c>
      <c r="R19" s="2" t="s">
        <v>74</v>
      </c>
      <c r="S19" s="2" t="s">
        <v>59</v>
      </c>
      <c r="T19" s="2" t="s">
        <v>60</v>
      </c>
      <c r="U19" s="2" t="s">
        <v>60</v>
      </c>
      <c r="V19" s="2" t="s">
        <v>86</v>
      </c>
      <c r="W19" s="2" t="s">
        <v>50</v>
      </c>
      <c r="X19" s="2" t="s">
        <v>50</v>
      </c>
      <c r="Y19" s="2" t="s">
        <v>54</v>
      </c>
      <c r="Z19" s="2" t="s">
        <v>62</v>
      </c>
      <c r="AA19" s="2" t="s">
        <v>50</v>
      </c>
      <c r="AB19" s="2" t="s">
        <v>50</v>
      </c>
      <c r="AC19" s="2" t="s">
        <v>87</v>
      </c>
      <c r="AD19" s="2" t="s">
        <v>51</v>
      </c>
      <c r="AE19" s="2">
        <f t="shared" si="0"/>
        <v>87</v>
      </c>
      <c r="AF19" s="2" t="s">
        <v>208</v>
      </c>
      <c r="AG19" s="2" t="s">
        <v>76</v>
      </c>
      <c r="AH19" s="2" t="s">
        <v>77</v>
      </c>
      <c r="AI19" s="2" t="s">
        <v>209</v>
      </c>
      <c r="AJ19" s="2" t="s">
        <v>50</v>
      </c>
      <c r="AK19" s="34">
        <f t="shared" si="5"/>
        <v>4</v>
      </c>
      <c r="AL19" s="30">
        <f t="shared" si="6"/>
        <v>4</v>
      </c>
      <c r="AM19" s="5">
        <f t="shared" si="1"/>
        <v>0</v>
      </c>
      <c r="AN19" s="5">
        <f t="shared" si="7"/>
        <v>0</v>
      </c>
      <c r="AO19" s="30">
        <f t="shared" si="8"/>
        <v>0</v>
      </c>
      <c r="AP19" s="5">
        <f t="shared" si="9"/>
        <v>0</v>
      </c>
      <c r="AQ19" t="str">
        <f t="shared" si="2"/>
        <v>Before 1978</v>
      </c>
      <c r="AR19" s="2">
        <f t="shared" si="3"/>
        <v>1974</v>
      </c>
      <c r="AS19" s="2">
        <f t="shared" si="4"/>
        <v>10.5</v>
      </c>
      <c r="AT19" s="2" t="s">
        <v>210</v>
      </c>
      <c r="AU19" s="2" t="s">
        <v>50</v>
      </c>
      <c r="AV19" s="2" t="s">
        <v>66</v>
      </c>
      <c r="AW19" s="2" t="s">
        <v>57</v>
      </c>
      <c r="AX19" s="2" t="s">
        <v>108</v>
      </c>
      <c r="AY19" s="2" t="s">
        <v>68</v>
      </c>
      <c r="AZ19" s="2" t="s">
        <v>50</v>
      </c>
      <c r="BA19" s="2" t="s">
        <v>50</v>
      </c>
      <c r="BB19" s="2" t="s">
        <v>67</v>
      </c>
      <c r="BC19" s="2" t="s">
        <v>53</v>
      </c>
      <c r="BD19" s="2" t="s">
        <v>50</v>
      </c>
      <c r="BE19" s="2" t="s">
        <v>50</v>
      </c>
      <c r="BF19" s="2" t="s">
        <v>50</v>
      </c>
    </row>
    <row r="20" spans="1:58" ht="45" x14ac:dyDescent="0.25">
      <c r="A20" s="2" t="s">
        <v>260</v>
      </c>
      <c r="B20" s="2" t="s">
        <v>49</v>
      </c>
      <c r="C20" s="3">
        <v>1</v>
      </c>
      <c r="D20" s="2" t="s">
        <v>50</v>
      </c>
      <c r="E20" s="2" t="s">
        <v>84</v>
      </c>
      <c r="F20" s="2" t="s">
        <v>85</v>
      </c>
      <c r="G20" s="2" t="s">
        <v>50</v>
      </c>
      <c r="H20" s="2" t="s">
        <v>50</v>
      </c>
      <c r="I20" s="2" t="s">
        <v>53</v>
      </c>
      <c r="J20" s="2" t="s">
        <v>54</v>
      </c>
      <c r="K20" s="2" t="s">
        <v>54</v>
      </c>
      <c r="L20" s="2" t="s">
        <v>55</v>
      </c>
      <c r="M20" s="2" t="s">
        <v>72</v>
      </c>
      <c r="N20" s="2" t="s">
        <v>60</v>
      </c>
      <c r="O20" s="2" t="s">
        <v>60</v>
      </c>
      <c r="P20" s="2" t="s">
        <v>107</v>
      </c>
      <c r="Q20" s="2" t="s">
        <v>50</v>
      </c>
      <c r="R20" s="2" t="s">
        <v>74</v>
      </c>
      <c r="S20" s="2" t="s">
        <v>59</v>
      </c>
      <c r="T20" s="2" t="s">
        <v>60</v>
      </c>
      <c r="U20" s="2" t="s">
        <v>60</v>
      </c>
      <c r="V20" s="2" t="s">
        <v>60</v>
      </c>
      <c r="W20" s="2" t="s">
        <v>50</v>
      </c>
      <c r="X20" s="2" t="s">
        <v>50</v>
      </c>
      <c r="Y20" s="2" t="s">
        <v>50</v>
      </c>
      <c r="Z20" s="2" t="s">
        <v>62</v>
      </c>
      <c r="AA20" s="2" t="s">
        <v>50</v>
      </c>
      <c r="AB20" s="2" t="s">
        <v>50</v>
      </c>
      <c r="AC20" s="2" t="s">
        <v>63</v>
      </c>
      <c r="AD20" s="2" t="s">
        <v>51</v>
      </c>
      <c r="AE20" s="2">
        <f t="shared" si="0"/>
        <v>88</v>
      </c>
      <c r="AF20" s="2" t="s">
        <v>261</v>
      </c>
      <c r="AG20" s="2" t="s">
        <v>76</v>
      </c>
      <c r="AH20" s="2" t="s">
        <v>152</v>
      </c>
      <c r="AI20" s="2" t="s">
        <v>262</v>
      </c>
      <c r="AJ20" s="2" t="s">
        <v>50</v>
      </c>
      <c r="AK20" s="34">
        <f t="shared" si="5"/>
        <v>3</v>
      </c>
      <c r="AL20" s="30">
        <f t="shared" si="6"/>
        <v>3</v>
      </c>
      <c r="AM20" s="5">
        <f t="shared" si="1"/>
        <v>24.74</v>
      </c>
      <c r="AN20" s="5">
        <f t="shared" si="7"/>
        <v>88</v>
      </c>
      <c r="AO20" s="30">
        <f t="shared" si="8"/>
        <v>985.59999999999991</v>
      </c>
      <c r="AP20" s="5">
        <f t="shared" si="9"/>
        <v>985.59999999999991</v>
      </c>
      <c r="AQ20" t="str">
        <f t="shared" si="2"/>
        <v>1978 - 1992</v>
      </c>
      <c r="AR20" s="2">
        <f t="shared" si="3"/>
        <v>1985</v>
      </c>
      <c r="AS20" s="2">
        <f t="shared" si="4"/>
        <v>11.2</v>
      </c>
      <c r="AT20" s="2" t="s">
        <v>217</v>
      </c>
      <c r="AU20" s="2" t="s">
        <v>50</v>
      </c>
      <c r="AV20" s="2" t="s">
        <v>141</v>
      </c>
      <c r="AW20" s="2" t="s">
        <v>86</v>
      </c>
      <c r="AX20" s="2" t="s">
        <v>263</v>
      </c>
      <c r="AY20" s="2" t="s">
        <v>179</v>
      </c>
      <c r="AZ20" s="2" t="s">
        <v>152</v>
      </c>
      <c r="BA20" s="2" t="s">
        <v>262</v>
      </c>
      <c r="BB20" s="2" t="s">
        <v>50</v>
      </c>
      <c r="BC20" s="2" t="s">
        <v>50</v>
      </c>
      <c r="BD20" s="2" t="s">
        <v>50</v>
      </c>
      <c r="BE20" s="2" t="s">
        <v>50</v>
      </c>
      <c r="BF20" s="2" t="s">
        <v>50</v>
      </c>
    </row>
    <row r="21" spans="1:58" ht="45" x14ac:dyDescent="0.25">
      <c r="A21" s="2" t="s">
        <v>412</v>
      </c>
      <c r="B21" s="2" t="s">
        <v>49</v>
      </c>
      <c r="C21" s="3">
        <v>4</v>
      </c>
      <c r="D21" s="2" t="s">
        <v>50</v>
      </c>
      <c r="E21" s="2" t="s">
        <v>85</v>
      </c>
      <c r="F21" s="2" t="s">
        <v>70</v>
      </c>
      <c r="G21" s="2" t="s">
        <v>50</v>
      </c>
      <c r="H21" s="2" t="s">
        <v>50</v>
      </c>
      <c r="I21" s="2" t="s">
        <v>51</v>
      </c>
      <c r="J21" s="2" t="s">
        <v>54</v>
      </c>
      <c r="K21" s="2" t="s">
        <v>54</v>
      </c>
      <c r="L21" s="2" t="s">
        <v>55</v>
      </c>
      <c r="M21" s="2" t="s">
        <v>51</v>
      </c>
      <c r="N21" s="2" t="s">
        <v>50</v>
      </c>
      <c r="O21" s="2" t="s">
        <v>57</v>
      </c>
      <c r="P21" s="2" t="s">
        <v>50</v>
      </c>
      <c r="Q21" s="2" t="s">
        <v>50</v>
      </c>
      <c r="R21" s="2" t="s">
        <v>74</v>
      </c>
      <c r="S21" s="2" t="s">
        <v>59</v>
      </c>
      <c r="T21" s="2" t="s">
        <v>50</v>
      </c>
      <c r="U21" s="2" t="s">
        <v>50</v>
      </c>
      <c r="V21" s="2" t="s">
        <v>66</v>
      </c>
      <c r="W21" s="2" t="s">
        <v>50</v>
      </c>
      <c r="X21" s="2" t="s">
        <v>50</v>
      </c>
      <c r="Y21" s="2" t="s">
        <v>50</v>
      </c>
      <c r="Z21" s="2" t="s">
        <v>62</v>
      </c>
      <c r="AA21" s="2" t="s">
        <v>50</v>
      </c>
      <c r="AB21" s="2" t="s">
        <v>50</v>
      </c>
      <c r="AC21" s="2" t="s">
        <v>87</v>
      </c>
      <c r="AD21" s="2" t="s">
        <v>51</v>
      </c>
      <c r="AE21" s="2">
        <f t="shared" si="0"/>
        <v>88</v>
      </c>
      <c r="AF21" s="2" t="s">
        <v>261</v>
      </c>
      <c r="AG21" s="2" t="s">
        <v>76</v>
      </c>
      <c r="AH21" s="2" t="s">
        <v>152</v>
      </c>
      <c r="AI21" s="2" t="s">
        <v>413</v>
      </c>
      <c r="AJ21" s="2" t="s">
        <v>50</v>
      </c>
      <c r="AK21" s="34">
        <f t="shared" si="5"/>
        <v>-99</v>
      </c>
      <c r="AL21" s="30">
        <f t="shared" si="6"/>
        <v>-99</v>
      </c>
      <c r="AM21" s="5">
        <f t="shared" si="1"/>
        <v>60.8</v>
      </c>
      <c r="AN21" s="5">
        <f t="shared" si="7"/>
        <v>176</v>
      </c>
      <c r="AO21" s="30">
        <f t="shared" si="8"/>
        <v>1777.6</v>
      </c>
      <c r="AP21" s="5">
        <f t="shared" si="9"/>
        <v>1777.6</v>
      </c>
      <c r="AQ21" t="str">
        <f t="shared" si="2"/>
        <v>Before 1978</v>
      </c>
      <c r="AR21" s="2">
        <f t="shared" si="3"/>
        <v>1973</v>
      </c>
      <c r="AS21" s="2">
        <f t="shared" si="4"/>
        <v>10.1</v>
      </c>
      <c r="AT21" s="2" t="s">
        <v>163</v>
      </c>
      <c r="AU21" s="2" t="s">
        <v>50</v>
      </c>
      <c r="AV21" s="2" t="s">
        <v>66</v>
      </c>
      <c r="AW21" s="2" t="s">
        <v>57</v>
      </c>
      <c r="AX21" s="2" t="s">
        <v>146</v>
      </c>
      <c r="AY21" s="2" t="s">
        <v>68</v>
      </c>
      <c r="AZ21" s="2" t="s">
        <v>152</v>
      </c>
      <c r="BA21" s="2" t="s">
        <v>413</v>
      </c>
      <c r="BB21" s="2" t="s">
        <v>67</v>
      </c>
      <c r="BC21" s="2" t="s">
        <v>129</v>
      </c>
      <c r="BD21" s="2" t="s">
        <v>50</v>
      </c>
      <c r="BE21" s="2" t="s">
        <v>50</v>
      </c>
      <c r="BF21" s="2" t="s">
        <v>50</v>
      </c>
    </row>
    <row r="22" spans="1:58" ht="45" x14ac:dyDescent="0.25">
      <c r="A22" s="2" t="s">
        <v>545</v>
      </c>
      <c r="B22" s="2" t="s">
        <v>49</v>
      </c>
      <c r="C22" s="3">
        <v>1</v>
      </c>
      <c r="D22" s="2" t="s">
        <v>50</v>
      </c>
      <c r="E22" s="2" t="s">
        <v>102</v>
      </c>
      <c r="F22" s="2" t="s">
        <v>100</v>
      </c>
      <c r="G22" s="2" t="s">
        <v>50</v>
      </c>
      <c r="H22" s="2" t="s">
        <v>50</v>
      </c>
      <c r="I22" s="2" t="s">
        <v>53</v>
      </c>
      <c r="J22" s="2" t="s">
        <v>54</v>
      </c>
      <c r="K22" s="2" t="s">
        <v>54</v>
      </c>
      <c r="L22" s="2" t="s">
        <v>55</v>
      </c>
      <c r="M22" s="2" t="s">
        <v>72</v>
      </c>
      <c r="N22" s="2" t="s">
        <v>60</v>
      </c>
      <c r="O22" s="2" t="s">
        <v>57</v>
      </c>
      <c r="P22" s="2" t="s">
        <v>98</v>
      </c>
      <c r="Q22" s="2" t="s">
        <v>50</v>
      </c>
      <c r="R22" s="2" t="s">
        <v>58</v>
      </c>
      <c r="S22" s="2" t="s">
        <v>53</v>
      </c>
      <c r="T22" s="2" t="s">
        <v>60</v>
      </c>
      <c r="U22" s="2" t="s">
        <v>60</v>
      </c>
      <c r="V22" s="2" t="s">
        <v>60</v>
      </c>
      <c r="W22" s="2" t="s">
        <v>50</v>
      </c>
      <c r="X22" s="2" t="s">
        <v>366</v>
      </c>
      <c r="Y22" s="2" t="s">
        <v>50</v>
      </c>
      <c r="Z22" s="2" t="s">
        <v>62</v>
      </c>
      <c r="AA22" s="2" t="s">
        <v>50</v>
      </c>
      <c r="AB22" s="2" t="s">
        <v>50</v>
      </c>
      <c r="AC22" s="2" t="s">
        <v>63</v>
      </c>
      <c r="AD22" s="2" t="s">
        <v>51</v>
      </c>
      <c r="AE22" s="2">
        <f t="shared" si="0"/>
        <v>88</v>
      </c>
      <c r="AF22" s="2" t="s">
        <v>261</v>
      </c>
      <c r="AG22" s="2" t="s">
        <v>76</v>
      </c>
      <c r="AH22" s="2" t="s">
        <v>64</v>
      </c>
      <c r="AI22" s="2" t="s">
        <v>546</v>
      </c>
      <c r="AJ22" s="2" t="s">
        <v>50</v>
      </c>
      <c r="AK22" s="34">
        <f t="shared" si="5"/>
        <v>2</v>
      </c>
      <c r="AL22" s="30">
        <f t="shared" si="6"/>
        <v>2</v>
      </c>
      <c r="AM22" s="5">
        <f t="shared" si="1"/>
        <v>0</v>
      </c>
      <c r="AN22" s="5">
        <f t="shared" si="7"/>
        <v>0</v>
      </c>
      <c r="AO22" s="30">
        <f t="shared" si="8"/>
        <v>0</v>
      </c>
      <c r="AP22" s="5">
        <f t="shared" si="9"/>
        <v>0</v>
      </c>
      <c r="AQ22" t="str">
        <f t="shared" si="2"/>
        <v>Before 1978</v>
      </c>
      <c r="AR22" s="2">
        <f t="shared" si="3"/>
        <v>1960</v>
      </c>
      <c r="AS22" s="2">
        <f t="shared" si="4"/>
        <v>11.2</v>
      </c>
      <c r="AT22" s="2" t="s">
        <v>217</v>
      </c>
      <c r="AU22" s="2" t="s">
        <v>50</v>
      </c>
      <c r="AV22" s="2" t="s">
        <v>141</v>
      </c>
      <c r="AW22" s="2" t="s">
        <v>86</v>
      </c>
      <c r="AX22" s="2" t="s">
        <v>263</v>
      </c>
      <c r="AY22" s="2" t="s">
        <v>179</v>
      </c>
      <c r="AZ22" s="2" t="s">
        <v>64</v>
      </c>
      <c r="BA22" s="2" t="s">
        <v>546</v>
      </c>
      <c r="BB22" s="2" t="s">
        <v>547</v>
      </c>
      <c r="BC22" s="2" t="s">
        <v>59</v>
      </c>
      <c r="BD22" s="2" t="s">
        <v>50</v>
      </c>
      <c r="BE22" s="2" t="s">
        <v>50</v>
      </c>
      <c r="BF22" s="2" t="s">
        <v>50</v>
      </c>
    </row>
    <row r="23" spans="1:58" ht="45" x14ac:dyDescent="0.25">
      <c r="A23" s="2" t="s">
        <v>891</v>
      </c>
      <c r="B23" s="2" t="s">
        <v>49</v>
      </c>
      <c r="C23" s="3">
        <v>22</v>
      </c>
      <c r="D23" s="2" t="s">
        <v>50</v>
      </c>
      <c r="E23" s="2" t="s">
        <v>116</v>
      </c>
      <c r="F23" s="2" t="s">
        <v>486</v>
      </c>
      <c r="G23" s="2" t="s">
        <v>214</v>
      </c>
      <c r="H23" s="2" t="s">
        <v>161</v>
      </c>
      <c r="I23" s="2" t="s">
        <v>97</v>
      </c>
      <c r="J23" s="2" t="s">
        <v>54</v>
      </c>
      <c r="K23" s="2" t="s">
        <v>54</v>
      </c>
      <c r="L23" s="2" t="s">
        <v>55</v>
      </c>
      <c r="M23" s="2" t="s">
        <v>72</v>
      </c>
      <c r="N23" s="2" t="s">
        <v>60</v>
      </c>
      <c r="O23" s="2" t="s">
        <v>57</v>
      </c>
      <c r="P23" s="2" t="s">
        <v>50</v>
      </c>
      <c r="Q23" s="2" t="s">
        <v>107</v>
      </c>
      <c r="R23" s="2" t="s">
        <v>86</v>
      </c>
      <c r="S23" s="2" t="s">
        <v>59</v>
      </c>
      <c r="T23" s="2" t="s">
        <v>50</v>
      </c>
      <c r="U23" s="2" t="s">
        <v>50</v>
      </c>
      <c r="V23" s="2" t="s">
        <v>86</v>
      </c>
      <c r="W23" s="2" t="s">
        <v>50</v>
      </c>
      <c r="X23" s="2" t="s">
        <v>50</v>
      </c>
      <c r="Y23" s="2" t="s">
        <v>54</v>
      </c>
      <c r="Z23" s="2" t="s">
        <v>62</v>
      </c>
      <c r="AA23" s="2" t="s">
        <v>50</v>
      </c>
      <c r="AB23" s="2" t="s">
        <v>50</v>
      </c>
      <c r="AC23" s="2" t="s">
        <v>63</v>
      </c>
      <c r="AD23" s="2" t="s">
        <v>51</v>
      </c>
      <c r="AE23" s="2">
        <f t="shared" si="0"/>
        <v>88</v>
      </c>
      <c r="AF23" s="2" t="s">
        <v>261</v>
      </c>
      <c r="AG23" s="2" t="s">
        <v>76</v>
      </c>
      <c r="AH23" s="2" t="s">
        <v>152</v>
      </c>
      <c r="AI23" s="2" t="s">
        <v>896</v>
      </c>
      <c r="AJ23" s="2" t="s">
        <v>50</v>
      </c>
      <c r="AK23" s="34">
        <f t="shared" si="5"/>
        <v>3</v>
      </c>
      <c r="AL23" s="30">
        <f t="shared" si="6"/>
        <v>-99</v>
      </c>
      <c r="AM23" s="5">
        <f t="shared" si="1"/>
        <v>67.569999999999993</v>
      </c>
      <c r="AN23" s="5">
        <f t="shared" si="7"/>
        <v>88</v>
      </c>
      <c r="AO23" s="30">
        <f t="shared" si="8"/>
        <v>1100</v>
      </c>
      <c r="AP23" s="5">
        <f t="shared" si="9"/>
        <v>1100</v>
      </c>
      <c r="AQ23" t="str">
        <f t="shared" si="2"/>
        <v>2010 - 2013</v>
      </c>
      <c r="AR23" s="2">
        <f t="shared" si="3"/>
        <v>2010</v>
      </c>
      <c r="AS23" s="2">
        <f t="shared" si="4"/>
        <v>12.5</v>
      </c>
      <c r="AT23" s="2" t="s">
        <v>294</v>
      </c>
      <c r="AU23" s="2" t="s">
        <v>50</v>
      </c>
      <c r="AV23" s="2" t="s">
        <v>66</v>
      </c>
      <c r="AW23" s="2" t="s">
        <v>57</v>
      </c>
      <c r="AX23" s="2" t="s">
        <v>524</v>
      </c>
      <c r="AY23" s="2" t="s">
        <v>68</v>
      </c>
      <c r="AZ23" s="2" t="s">
        <v>152</v>
      </c>
      <c r="BA23" s="2" t="s">
        <v>896</v>
      </c>
      <c r="BB23" s="2" t="s">
        <v>154</v>
      </c>
      <c r="BC23" s="2" t="s">
        <v>129</v>
      </c>
      <c r="BD23" s="2" t="s">
        <v>50</v>
      </c>
      <c r="BE23" s="2" t="s">
        <v>50</v>
      </c>
      <c r="BF23" s="2" t="s">
        <v>50</v>
      </c>
    </row>
    <row r="24" spans="1:58" ht="45" x14ac:dyDescent="0.25">
      <c r="A24" s="2" t="s">
        <v>220</v>
      </c>
      <c r="B24" s="2" t="s">
        <v>49</v>
      </c>
      <c r="C24" s="3">
        <v>2</v>
      </c>
      <c r="D24" s="2" t="s">
        <v>50</v>
      </c>
      <c r="E24" s="2" t="s">
        <v>71</v>
      </c>
      <c r="F24" s="2" t="s">
        <v>50</v>
      </c>
      <c r="G24" s="2" t="s">
        <v>50</v>
      </c>
      <c r="H24" s="2" t="s">
        <v>50</v>
      </c>
      <c r="I24" s="2" t="s">
        <v>52</v>
      </c>
      <c r="J24" s="2" t="s">
        <v>54</v>
      </c>
      <c r="K24" s="2" t="s">
        <v>54</v>
      </c>
      <c r="L24" s="2" t="s">
        <v>55</v>
      </c>
      <c r="M24" s="2" t="s">
        <v>72</v>
      </c>
      <c r="N24" s="2" t="s">
        <v>50</v>
      </c>
      <c r="O24" s="2" t="s">
        <v>66</v>
      </c>
      <c r="P24" s="2" t="s">
        <v>50</v>
      </c>
      <c r="Q24" s="2" t="s">
        <v>50</v>
      </c>
      <c r="R24" s="2" t="s">
        <v>74</v>
      </c>
      <c r="S24" s="2" t="s">
        <v>59</v>
      </c>
      <c r="T24" s="2" t="s">
        <v>60</v>
      </c>
      <c r="U24" s="2" t="s">
        <v>60</v>
      </c>
      <c r="V24" s="2" t="s">
        <v>86</v>
      </c>
      <c r="W24" s="2" t="s">
        <v>50</v>
      </c>
      <c r="X24" s="2" t="s">
        <v>50</v>
      </c>
      <c r="Y24" s="2" t="s">
        <v>54</v>
      </c>
      <c r="Z24" s="2" t="s">
        <v>62</v>
      </c>
      <c r="AA24" s="2" t="s">
        <v>50</v>
      </c>
      <c r="AB24" s="2" t="s">
        <v>50</v>
      </c>
      <c r="AC24" s="2" t="s">
        <v>87</v>
      </c>
      <c r="AD24" s="2" t="s">
        <v>51</v>
      </c>
      <c r="AE24" s="2">
        <f t="shared" si="0"/>
        <v>90</v>
      </c>
      <c r="AF24" s="2" t="s">
        <v>221</v>
      </c>
      <c r="AG24" s="2" t="s">
        <v>129</v>
      </c>
      <c r="AH24" s="2" t="s">
        <v>77</v>
      </c>
      <c r="AI24" s="2" t="s">
        <v>222</v>
      </c>
      <c r="AJ24" s="2" t="s">
        <v>50</v>
      </c>
      <c r="AK24" s="34">
        <f t="shared" si="5"/>
        <v>-99</v>
      </c>
      <c r="AL24" s="30">
        <f t="shared" si="6"/>
        <v>-99</v>
      </c>
      <c r="AM24" s="5">
        <f t="shared" si="1"/>
        <v>19.62</v>
      </c>
      <c r="AN24" s="5">
        <f t="shared" si="7"/>
        <v>90</v>
      </c>
      <c r="AO24" s="30">
        <f t="shared" si="8"/>
        <v>819</v>
      </c>
      <c r="AP24" s="5">
        <f t="shared" si="9"/>
        <v>819</v>
      </c>
      <c r="AQ24" t="str">
        <f t="shared" si="2"/>
        <v>1978 - 1992</v>
      </c>
      <c r="AR24" s="2">
        <f t="shared" si="3"/>
        <v>1980</v>
      </c>
      <c r="AS24" s="2">
        <f t="shared" si="4"/>
        <v>9.1</v>
      </c>
      <c r="AT24" s="2" t="s">
        <v>166</v>
      </c>
      <c r="AU24" s="2" t="s">
        <v>50</v>
      </c>
      <c r="AV24" s="2" t="s">
        <v>60</v>
      </c>
      <c r="AW24" s="2" t="s">
        <v>50</v>
      </c>
      <c r="AX24" s="2" t="s">
        <v>50</v>
      </c>
      <c r="AY24" s="2" t="s">
        <v>50</v>
      </c>
      <c r="AZ24" s="2" t="s">
        <v>50</v>
      </c>
      <c r="BA24" s="2" t="s">
        <v>50</v>
      </c>
      <c r="BB24" s="2" t="s">
        <v>50</v>
      </c>
      <c r="BC24" s="2" t="s">
        <v>50</v>
      </c>
      <c r="BD24" s="2" t="s">
        <v>50</v>
      </c>
      <c r="BE24" s="2" t="s">
        <v>50</v>
      </c>
      <c r="BF24" s="2" t="s">
        <v>50</v>
      </c>
    </row>
    <row r="25" spans="1:58" ht="45" x14ac:dyDescent="0.25">
      <c r="A25" s="2" t="s">
        <v>297</v>
      </c>
      <c r="B25" s="2" t="s">
        <v>49</v>
      </c>
      <c r="C25" s="3">
        <v>1</v>
      </c>
      <c r="D25" s="2" t="s">
        <v>50</v>
      </c>
      <c r="E25" s="2" t="s">
        <v>70</v>
      </c>
      <c r="F25" s="2" t="s">
        <v>71</v>
      </c>
      <c r="G25" s="2" t="s">
        <v>50</v>
      </c>
      <c r="H25" s="2" t="s">
        <v>50</v>
      </c>
      <c r="I25" s="2" t="s">
        <v>53</v>
      </c>
      <c r="J25" s="2" t="s">
        <v>54</v>
      </c>
      <c r="K25" s="2" t="s">
        <v>54</v>
      </c>
      <c r="L25" s="2" t="s">
        <v>55</v>
      </c>
      <c r="M25" s="2" t="s">
        <v>72</v>
      </c>
      <c r="N25" s="2" t="s">
        <v>50</v>
      </c>
      <c r="O25" s="2" t="s">
        <v>57</v>
      </c>
      <c r="P25" s="2" t="s">
        <v>205</v>
      </c>
      <c r="Q25" s="2" t="s">
        <v>50</v>
      </c>
      <c r="R25" s="2" t="s">
        <v>74</v>
      </c>
      <c r="S25" s="2" t="s">
        <v>58</v>
      </c>
      <c r="T25" s="2" t="s">
        <v>60</v>
      </c>
      <c r="U25" s="2" t="s">
        <v>60</v>
      </c>
      <c r="V25" s="2" t="s">
        <v>66</v>
      </c>
      <c r="W25" s="2" t="s">
        <v>50</v>
      </c>
      <c r="X25" s="2" t="s">
        <v>50</v>
      </c>
      <c r="Y25" s="2" t="s">
        <v>50</v>
      </c>
      <c r="Z25" s="2" t="s">
        <v>62</v>
      </c>
      <c r="AA25" s="2" t="s">
        <v>50</v>
      </c>
      <c r="AB25" s="2" t="s">
        <v>50</v>
      </c>
      <c r="AC25" s="2" t="s">
        <v>87</v>
      </c>
      <c r="AD25" s="2" t="s">
        <v>51</v>
      </c>
      <c r="AE25" s="2">
        <f t="shared" si="0"/>
        <v>90</v>
      </c>
      <c r="AF25" s="2" t="s">
        <v>221</v>
      </c>
      <c r="AG25" s="2" t="s">
        <v>129</v>
      </c>
      <c r="AH25" s="2" t="s">
        <v>231</v>
      </c>
      <c r="AI25" s="2" t="s">
        <v>298</v>
      </c>
      <c r="AJ25" s="2" t="s">
        <v>50</v>
      </c>
      <c r="AK25" s="34">
        <f t="shared" si="5"/>
        <v>8</v>
      </c>
      <c r="AL25" s="30">
        <f t="shared" si="6"/>
        <v>8</v>
      </c>
      <c r="AM25" s="5">
        <f t="shared" si="1"/>
        <v>28.93</v>
      </c>
      <c r="AN25" s="5">
        <f t="shared" si="7"/>
        <v>90</v>
      </c>
      <c r="AO25" s="30">
        <f t="shared" si="8"/>
        <v>909</v>
      </c>
      <c r="AP25" s="5">
        <f t="shared" si="9"/>
        <v>909</v>
      </c>
      <c r="AQ25" t="str">
        <f t="shared" si="2"/>
        <v>1993 - 2001</v>
      </c>
      <c r="AR25" s="2">
        <f t="shared" si="3"/>
        <v>1996</v>
      </c>
      <c r="AS25" s="2">
        <f t="shared" si="4"/>
        <v>10.1</v>
      </c>
      <c r="AT25" s="2" t="s">
        <v>163</v>
      </c>
      <c r="AU25" s="2" t="s">
        <v>50</v>
      </c>
      <c r="AV25" s="2" t="s">
        <v>66</v>
      </c>
      <c r="AW25" s="2" t="s">
        <v>57</v>
      </c>
      <c r="AX25" s="2" t="s">
        <v>146</v>
      </c>
      <c r="AY25" s="2" t="s">
        <v>68</v>
      </c>
      <c r="AZ25" s="2" t="s">
        <v>50</v>
      </c>
      <c r="BA25" s="2" t="s">
        <v>50</v>
      </c>
      <c r="BB25" s="2" t="s">
        <v>67</v>
      </c>
      <c r="BC25" s="2" t="s">
        <v>53</v>
      </c>
      <c r="BD25" s="2" t="s">
        <v>50</v>
      </c>
      <c r="BE25" s="2" t="s">
        <v>50</v>
      </c>
      <c r="BF25" s="2" t="s">
        <v>50</v>
      </c>
    </row>
    <row r="26" spans="1:58" ht="45" x14ac:dyDescent="0.25">
      <c r="A26" s="2" t="s">
        <v>384</v>
      </c>
      <c r="B26" s="2" t="s">
        <v>49</v>
      </c>
      <c r="C26" s="3">
        <v>1</v>
      </c>
      <c r="D26" s="2" t="s">
        <v>50</v>
      </c>
      <c r="E26" s="2" t="s">
        <v>52</v>
      </c>
      <c r="F26" s="2" t="s">
        <v>84</v>
      </c>
      <c r="G26" s="2" t="s">
        <v>50</v>
      </c>
      <c r="H26" s="2" t="s">
        <v>50</v>
      </c>
      <c r="I26" s="2" t="s">
        <v>53</v>
      </c>
      <c r="J26" s="2" t="s">
        <v>54</v>
      </c>
      <c r="K26" s="2" t="s">
        <v>54</v>
      </c>
      <c r="L26" s="2" t="s">
        <v>55</v>
      </c>
      <c r="M26" s="2" t="s">
        <v>51</v>
      </c>
      <c r="N26" s="2" t="s">
        <v>50</v>
      </c>
      <c r="O26" s="2" t="s">
        <v>57</v>
      </c>
      <c r="P26" s="2" t="s">
        <v>205</v>
      </c>
      <c r="Q26" s="2" t="s">
        <v>50</v>
      </c>
      <c r="R26" s="2" t="s">
        <v>58</v>
      </c>
      <c r="S26" s="2" t="s">
        <v>58</v>
      </c>
      <c r="T26" s="2" t="s">
        <v>60</v>
      </c>
      <c r="U26" s="2" t="s">
        <v>60</v>
      </c>
      <c r="V26" s="2" t="s">
        <v>60</v>
      </c>
      <c r="W26" s="2" t="s">
        <v>50</v>
      </c>
      <c r="X26" s="2" t="s">
        <v>50</v>
      </c>
      <c r="Y26" s="2" t="s">
        <v>50</v>
      </c>
      <c r="Z26" s="2" t="s">
        <v>62</v>
      </c>
      <c r="AA26" s="2" t="s">
        <v>50</v>
      </c>
      <c r="AB26" s="2" t="s">
        <v>50</v>
      </c>
      <c r="AC26" s="2" t="s">
        <v>87</v>
      </c>
      <c r="AD26" s="2" t="s">
        <v>72</v>
      </c>
      <c r="AE26" s="2">
        <f t="shared" si="0"/>
        <v>90</v>
      </c>
      <c r="AF26" s="2" t="s">
        <v>221</v>
      </c>
      <c r="AG26" s="2" t="s">
        <v>129</v>
      </c>
      <c r="AH26" s="2" t="s">
        <v>144</v>
      </c>
      <c r="AI26" s="2" t="s">
        <v>385</v>
      </c>
      <c r="AJ26" s="2" t="s">
        <v>50</v>
      </c>
      <c r="AK26" s="34">
        <f t="shared" si="5"/>
        <v>8</v>
      </c>
      <c r="AL26" s="30">
        <f t="shared" si="6"/>
        <v>8</v>
      </c>
      <c r="AM26" s="5">
        <f t="shared" si="1"/>
        <v>123.89</v>
      </c>
      <c r="AN26" s="5">
        <f t="shared" si="7"/>
        <v>180</v>
      </c>
      <c r="AO26" s="30">
        <f t="shared" si="8"/>
        <v>1854.0000000000002</v>
      </c>
      <c r="AP26" s="5">
        <f t="shared" si="9"/>
        <v>1854.0000000000002</v>
      </c>
      <c r="AQ26" t="str">
        <f t="shared" si="2"/>
        <v>Before 1978</v>
      </c>
      <c r="AR26" s="2">
        <f t="shared" si="3"/>
        <v>1973</v>
      </c>
      <c r="AS26" s="2">
        <f t="shared" si="4"/>
        <v>10.3</v>
      </c>
      <c r="AT26" s="2" t="s">
        <v>170</v>
      </c>
      <c r="AU26" s="2" t="s">
        <v>50</v>
      </c>
      <c r="AV26" s="2" t="s">
        <v>141</v>
      </c>
      <c r="AW26" s="2" t="s">
        <v>86</v>
      </c>
      <c r="AX26" s="2" t="s">
        <v>108</v>
      </c>
      <c r="AY26" s="2" t="s">
        <v>68</v>
      </c>
      <c r="AZ26" s="2" t="s">
        <v>144</v>
      </c>
      <c r="BA26" s="2" t="s">
        <v>385</v>
      </c>
      <c r="BB26" s="2" t="s">
        <v>67</v>
      </c>
      <c r="BC26" s="2" t="s">
        <v>129</v>
      </c>
      <c r="BD26" s="2" t="s">
        <v>50</v>
      </c>
      <c r="BE26" s="2" t="s">
        <v>50</v>
      </c>
      <c r="BF26" s="2" t="s">
        <v>50</v>
      </c>
    </row>
    <row r="27" spans="1:58" ht="45" x14ac:dyDescent="0.25">
      <c r="A27" s="2" t="s">
        <v>408</v>
      </c>
      <c r="B27" s="2" t="s">
        <v>49</v>
      </c>
      <c r="C27" s="3">
        <v>13</v>
      </c>
      <c r="D27" s="2" t="s">
        <v>50</v>
      </c>
      <c r="E27" s="2" t="s">
        <v>96</v>
      </c>
      <c r="F27" s="2" t="s">
        <v>194</v>
      </c>
      <c r="G27" s="2" t="s">
        <v>50</v>
      </c>
      <c r="H27" s="2" t="s">
        <v>50</v>
      </c>
      <c r="I27" s="2" t="s">
        <v>53</v>
      </c>
      <c r="J27" s="2" t="s">
        <v>54</v>
      </c>
      <c r="K27" s="2" t="s">
        <v>54</v>
      </c>
      <c r="L27" s="2" t="s">
        <v>55</v>
      </c>
      <c r="M27" s="2" t="s">
        <v>72</v>
      </c>
      <c r="N27" s="2" t="s">
        <v>50</v>
      </c>
      <c r="O27" s="2" t="s">
        <v>57</v>
      </c>
      <c r="P27" s="2" t="s">
        <v>409</v>
      </c>
      <c r="Q27" s="2" t="s">
        <v>50</v>
      </c>
      <c r="R27" s="2" t="s">
        <v>74</v>
      </c>
      <c r="S27" s="2" t="s">
        <v>59</v>
      </c>
      <c r="T27" s="2" t="s">
        <v>60</v>
      </c>
      <c r="U27" s="2" t="s">
        <v>60</v>
      </c>
      <c r="V27" s="2" t="s">
        <v>86</v>
      </c>
      <c r="W27" s="2" t="s">
        <v>50</v>
      </c>
      <c r="X27" s="2" t="s">
        <v>50</v>
      </c>
      <c r="Y27" s="2" t="s">
        <v>50</v>
      </c>
      <c r="Z27" s="2" t="s">
        <v>62</v>
      </c>
      <c r="AA27" s="2" t="s">
        <v>50</v>
      </c>
      <c r="AB27" s="2" t="s">
        <v>50</v>
      </c>
      <c r="AC27" s="2" t="s">
        <v>87</v>
      </c>
      <c r="AD27" s="2" t="s">
        <v>72</v>
      </c>
      <c r="AE27" s="2">
        <f t="shared" si="0"/>
        <v>90</v>
      </c>
      <c r="AF27" s="2" t="s">
        <v>221</v>
      </c>
      <c r="AG27" s="2" t="s">
        <v>129</v>
      </c>
      <c r="AH27" s="2" t="s">
        <v>144</v>
      </c>
      <c r="AI27" s="2" t="s">
        <v>410</v>
      </c>
      <c r="AJ27" s="2" t="s">
        <v>50</v>
      </c>
      <c r="AK27" s="34">
        <f t="shared" si="5"/>
        <v>10</v>
      </c>
      <c r="AL27" s="30">
        <f t="shared" si="6"/>
        <v>10</v>
      </c>
      <c r="AM27" s="5">
        <f t="shared" si="1"/>
        <v>55.13</v>
      </c>
      <c r="AN27" s="5">
        <f t="shared" si="7"/>
        <v>90</v>
      </c>
      <c r="AO27" s="30">
        <f t="shared" si="8"/>
        <v>900</v>
      </c>
      <c r="AP27" s="5">
        <f t="shared" si="9"/>
        <v>900</v>
      </c>
      <c r="AQ27" t="str">
        <f t="shared" si="2"/>
        <v>1978 - 1992</v>
      </c>
      <c r="AR27" s="2">
        <f t="shared" si="3"/>
        <v>1989</v>
      </c>
      <c r="AS27" s="2">
        <f t="shared" si="4"/>
        <v>10</v>
      </c>
      <c r="AT27" s="2" t="s">
        <v>92</v>
      </c>
      <c r="AU27" s="2" t="s">
        <v>50</v>
      </c>
      <c r="AV27" s="2" t="s">
        <v>141</v>
      </c>
      <c r="AW27" s="2" t="s">
        <v>86</v>
      </c>
      <c r="AX27" s="2" t="s">
        <v>50</v>
      </c>
      <c r="AY27" s="2" t="s">
        <v>50</v>
      </c>
      <c r="AZ27" s="2" t="s">
        <v>144</v>
      </c>
      <c r="BA27" s="2" t="s">
        <v>410</v>
      </c>
      <c r="BB27" s="2" t="s">
        <v>50</v>
      </c>
      <c r="BC27" s="2" t="s">
        <v>50</v>
      </c>
      <c r="BD27" s="2" t="s">
        <v>50</v>
      </c>
      <c r="BE27" s="2" t="s">
        <v>50</v>
      </c>
      <c r="BF27" s="2" t="s">
        <v>50</v>
      </c>
    </row>
    <row r="28" spans="1:58" ht="45" x14ac:dyDescent="0.25">
      <c r="A28" s="2" t="s">
        <v>490</v>
      </c>
      <c r="B28" s="2" t="s">
        <v>49</v>
      </c>
      <c r="C28" s="3">
        <v>2</v>
      </c>
      <c r="D28" s="2" t="s">
        <v>50</v>
      </c>
      <c r="E28" s="2" t="s">
        <v>72</v>
      </c>
      <c r="F28" s="2" t="s">
        <v>51</v>
      </c>
      <c r="G28" s="2" t="s">
        <v>50</v>
      </c>
      <c r="H28" s="2" t="s">
        <v>50</v>
      </c>
      <c r="I28" s="2" t="s">
        <v>53</v>
      </c>
      <c r="J28" s="2" t="s">
        <v>54</v>
      </c>
      <c r="K28" s="2" t="s">
        <v>54</v>
      </c>
      <c r="L28" s="2" t="s">
        <v>55</v>
      </c>
      <c r="M28" s="2" t="s">
        <v>51</v>
      </c>
      <c r="N28" s="2" t="s">
        <v>50</v>
      </c>
      <c r="O28" s="2" t="s">
        <v>57</v>
      </c>
      <c r="P28" s="2" t="s">
        <v>50</v>
      </c>
      <c r="Q28" s="2" t="s">
        <v>113</v>
      </c>
      <c r="R28" s="2" t="s">
        <v>74</v>
      </c>
      <c r="S28" s="2" t="s">
        <v>59</v>
      </c>
      <c r="T28" s="2" t="s">
        <v>60</v>
      </c>
      <c r="U28" s="2" t="s">
        <v>60</v>
      </c>
      <c r="V28" s="2" t="s">
        <v>86</v>
      </c>
      <c r="W28" s="2" t="s">
        <v>50</v>
      </c>
      <c r="X28" s="2" t="s">
        <v>50</v>
      </c>
      <c r="Y28" s="2" t="s">
        <v>61</v>
      </c>
      <c r="Z28" s="2" t="s">
        <v>62</v>
      </c>
      <c r="AA28" s="2" t="s">
        <v>50</v>
      </c>
      <c r="AB28" s="2" t="s">
        <v>50</v>
      </c>
      <c r="AC28" s="2" t="s">
        <v>87</v>
      </c>
      <c r="AD28" s="2" t="s">
        <v>51</v>
      </c>
      <c r="AE28" s="2">
        <f t="shared" si="0"/>
        <v>90</v>
      </c>
      <c r="AF28" s="2" t="s">
        <v>221</v>
      </c>
      <c r="AG28" s="2" t="s">
        <v>129</v>
      </c>
      <c r="AH28" s="2" t="s">
        <v>491</v>
      </c>
      <c r="AI28" s="2" t="s">
        <v>494</v>
      </c>
      <c r="AJ28" s="2" t="s">
        <v>50</v>
      </c>
      <c r="AK28" s="34">
        <f t="shared" si="5"/>
        <v>9</v>
      </c>
      <c r="AL28" s="30">
        <f t="shared" si="6"/>
        <v>9</v>
      </c>
      <c r="AM28" s="5">
        <f t="shared" si="1"/>
        <v>38.57</v>
      </c>
      <c r="AN28" s="5">
        <f t="shared" si="7"/>
        <v>180</v>
      </c>
      <c r="AO28" s="30">
        <f t="shared" si="8"/>
        <v>1818</v>
      </c>
      <c r="AP28" s="5">
        <f t="shared" si="9"/>
        <v>1818</v>
      </c>
      <c r="AQ28" t="str">
        <f t="shared" si="2"/>
        <v>Before 1978</v>
      </c>
      <c r="AR28" s="2">
        <f t="shared" si="3"/>
        <v>1972</v>
      </c>
      <c r="AS28" s="2">
        <f t="shared" si="4"/>
        <v>10.1</v>
      </c>
      <c r="AT28" s="2" t="s">
        <v>163</v>
      </c>
      <c r="AU28" s="2" t="s">
        <v>50</v>
      </c>
      <c r="AV28" s="2" t="s">
        <v>66</v>
      </c>
      <c r="AW28" s="2" t="s">
        <v>57</v>
      </c>
      <c r="AX28" s="2" t="s">
        <v>495</v>
      </c>
      <c r="AY28" s="2" t="s">
        <v>68</v>
      </c>
      <c r="AZ28" s="2" t="s">
        <v>491</v>
      </c>
      <c r="BA28" s="2" t="s">
        <v>494</v>
      </c>
      <c r="BB28" s="2" t="s">
        <v>67</v>
      </c>
      <c r="BC28" s="2" t="s">
        <v>53</v>
      </c>
      <c r="BD28" s="2" t="s">
        <v>50</v>
      </c>
      <c r="BE28" s="2" t="s">
        <v>50</v>
      </c>
      <c r="BF28" s="2" t="s">
        <v>50</v>
      </c>
    </row>
    <row r="29" spans="1:58" ht="45" x14ac:dyDescent="0.25">
      <c r="A29" s="2" t="s">
        <v>514</v>
      </c>
      <c r="B29" s="2" t="s">
        <v>49</v>
      </c>
      <c r="C29" s="3">
        <v>10</v>
      </c>
      <c r="D29" s="2" t="s">
        <v>50</v>
      </c>
      <c r="E29" s="2" t="s">
        <v>96</v>
      </c>
      <c r="F29" s="2" t="s">
        <v>194</v>
      </c>
      <c r="G29" s="2" t="s">
        <v>50</v>
      </c>
      <c r="H29" s="2" t="s">
        <v>50</v>
      </c>
      <c r="I29" s="2" t="s">
        <v>53</v>
      </c>
      <c r="J29" s="2" t="s">
        <v>54</v>
      </c>
      <c r="K29" s="2" t="s">
        <v>54</v>
      </c>
      <c r="L29" s="2" t="s">
        <v>55</v>
      </c>
      <c r="M29" s="2" t="s">
        <v>51</v>
      </c>
      <c r="N29" s="2" t="s">
        <v>50</v>
      </c>
      <c r="O29" s="2" t="s">
        <v>57</v>
      </c>
      <c r="P29" s="2" t="s">
        <v>50</v>
      </c>
      <c r="Q29" s="2" t="s">
        <v>50</v>
      </c>
      <c r="R29" s="2" t="s">
        <v>58</v>
      </c>
      <c r="S29" s="2" t="s">
        <v>59</v>
      </c>
      <c r="T29" s="2" t="s">
        <v>60</v>
      </c>
      <c r="U29" s="2" t="s">
        <v>60</v>
      </c>
      <c r="V29" s="2" t="s">
        <v>86</v>
      </c>
      <c r="W29" s="2" t="s">
        <v>50</v>
      </c>
      <c r="X29" s="2" t="s">
        <v>50</v>
      </c>
      <c r="Y29" s="2" t="s">
        <v>54</v>
      </c>
      <c r="Z29" s="2" t="s">
        <v>62</v>
      </c>
      <c r="AA29" s="2" t="s">
        <v>50</v>
      </c>
      <c r="AB29" s="2" t="s">
        <v>50</v>
      </c>
      <c r="AC29" s="2" t="s">
        <v>63</v>
      </c>
      <c r="AD29" s="2" t="s">
        <v>51</v>
      </c>
      <c r="AE29" s="2">
        <f t="shared" si="0"/>
        <v>90</v>
      </c>
      <c r="AF29" s="2" t="s">
        <v>221</v>
      </c>
      <c r="AG29" s="2" t="s">
        <v>129</v>
      </c>
      <c r="AH29" s="2" t="s">
        <v>152</v>
      </c>
      <c r="AI29" s="2" t="s">
        <v>523</v>
      </c>
      <c r="AJ29" s="2" t="s">
        <v>50</v>
      </c>
      <c r="AK29" s="34">
        <f t="shared" si="5"/>
        <v>-99</v>
      </c>
      <c r="AL29" s="30">
        <f t="shared" si="6"/>
        <v>-99</v>
      </c>
      <c r="AM29" s="5">
        <f t="shared" si="1"/>
        <v>37.44</v>
      </c>
      <c r="AN29" s="5">
        <f t="shared" si="7"/>
        <v>180</v>
      </c>
      <c r="AO29" s="30">
        <f t="shared" si="8"/>
        <v>2250</v>
      </c>
      <c r="AP29" s="5">
        <f t="shared" si="9"/>
        <v>2250</v>
      </c>
      <c r="AQ29" t="str">
        <f t="shared" si="2"/>
        <v>1978 - 1992</v>
      </c>
      <c r="AR29" s="2">
        <f t="shared" si="3"/>
        <v>1990</v>
      </c>
      <c r="AS29" s="2">
        <f t="shared" si="4"/>
        <v>12.5</v>
      </c>
      <c r="AT29" s="2" t="s">
        <v>294</v>
      </c>
      <c r="AU29" s="2" t="s">
        <v>50</v>
      </c>
      <c r="AV29" s="2" t="s">
        <v>66</v>
      </c>
      <c r="AW29" s="2" t="s">
        <v>57</v>
      </c>
      <c r="AX29" s="2" t="s">
        <v>524</v>
      </c>
      <c r="AY29" s="2" t="s">
        <v>68</v>
      </c>
      <c r="AZ29" s="2" t="s">
        <v>152</v>
      </c>
      <c r="BA29" s="2" t="s">
        <v>523</v>
      </c>
      <c r="BB29" s="2" t="s">
        <v>154</v>
      </c>
      <c r="BC29" s="2" t="s">
        <v>129</v>
      </c>
      <c r="BD29" s="2" t="s">
        <v>50</v>
      </c>
      <c r="BE29" s="2" t="s">
        <v>50</v>
      </c>
      <c r="BF29" s="2" t="s">
        <v>50</v>
      </c>
    </row>
    <row r="30" spans="1:58" ht="45" x14ac:dyDescent="0.25">
      <c r="A30" s="2" t="s">
        <v>514</v>
      </c>
      <c r="B30" s="2" t="s">
        <v>49</v>
      </c>
      <c r="C30" s="3">
        <v>13</v>
      </c>
      <c r="D30" s="2" t="s">
        <v>50</v>
      </c>
      <c r="E30" s="2" t="s">
        <v>96</v>
      </c>
      <c r="F30" s="2" t="s">
        <v>194</v>
      </c>
      <c r="G30" s="2" t="s">
        <v>50</v>
      </c>
      <c r="H30" s="2" t="s">
        <v>50</v>
      </c>
      <c r="I30" s="2" t="s">
        <v>53</v>
      </c>
      <c r="J30" s="2" t="s">
        <v>54</v>
      </c>
      <c r="K30" s="2" t="s">
        <v>54</v>
      </c>
      <c r="L30" s="2" t="s">
        <v>55</v>
      </c>
      <c r="M30" s="2" t="s">
        <v>72</v>
      </c>
      <c r="N30" s="2" t="s">
        <v>56</v>
      </c>
      <c r="O30" s="2" t="s">
        <v>57</v>
      </c>
      <c r="P30" s="2" t="s">
        <v>107</v>
      </c>
      <c r="Q30" s="2" t="s">
        <v>50</v>
      </c>
      <c r="R30" s="2" t="s">
        <v>58</v>
      </c>
      <c r="S30" s="2" t="s">
        <v>59</v>
      </c>
      <c r="T30" s="2" t="s">
        <v>60</v>
      </c>
      <c r="U30" s="2" t="s">
        <v>60</v>
      </c>
      <c r="V30" s="2" t="s">
        <v>86</v>
      </c>
      <c r="W30" s="2" t="s">
        <v>50</v>
      </c>
      <c r="X30" s="2" t="s">
        <v>50</v>
      </c>
      <c r="Y30" s="2" t="s">
        <v>54</v>
      </c>
      <c r="Z30" s="2" t="s">
        <v>62</v>
      </c>
      <c r="AA30" s="2" t="s">
        <v>50</v>
      </c>
      <c r="AB30" s="2" t="s">
        <v>50</v>
      </c>
      <c r="AC30" s="2" t="s">
        <v>63</v>
      </c>
      <c r="AD30" s="2" t="s">
        <v>51</v>
      </c>
      <c r="AE30" s="2">
        <f t="shared" si="0"/>
        <v>90</v>
      </c>
      <c r="AF30" s="2" t="s">
        <v>221</v>
      </c>
      <c r="AG30" s="2" t="s">
        <v>129</v>
      </c>
      <c r="AH30" s="2" t="s">
        <v>152</v>
      </c>
      <c r="AI30" s="2" t="s">
        <v>528</v>
      </c>
      <c r="AJ30" s="2" t="s">
        <v>50</v>
      </c>
      <c r="AK30" s="34">
        <f t="shared" si="5"/>
        <v>3</v>
      </c>
      <c r="AL30" s="30">
        <f t="shared" si="6"/>
        <v>3</v>
      </c>
      <c r="AM30" s="5">
        <f t="shared" si="1"/>
        <v>37.44</v>
      </c>
      <c r="AN30" s="5">
        <f t="shared" si="7"/>
        <v>90</v>
      </c>
      <c r="AO30" s="30">
        <f t="shared" si="8"/>
        <v>990</v>
      </c>
      <c r="AP30" s="5">
        <f t="shared" si="9"/>
        <v>990</v>
      </c>
      <c r="AQ30" t="str">
        <f t="shared" si="2"/>
        <v>1978 - 1992</v>
      </c>
      <c r="AR30" s="2">
        <f t="shared" si="3"/>
        <v>1990</v>
      </c>
      <c r="AS30" s="2">
        <f t="shared" si="4"/>
        <v>11</v>
      </c>
      <c r="AT30" s="2" t="s">
        <v>99</v>
      </c>
      <c r="AU30" s="2" t="s">
        <v>50</v>
      </c>
      <c r="AV30" s="2" t="s">
        <v>66</v>
      </c>
      <c r="AW30" s="2" t="s">
        <v>57</v>
      </c>
      <c r="AX30" s="2" t="s">
        <v>146</v>
      </c>
      <c r="AY30" s="2" t="s">
        <v>68</v>
      </c>
      <c r="AZ30" s="2" t="s">
        <v>152</v>
      </c>
      <c r="BA30" s="2" t="s">
        <v>528</v>
      </c>
      <c r="BB30" s="2" t="s">
        <v>154</v>
      </c>
      <c r="BC30" s="2" t="s">
        <v>129</v>
      </c>
      <c r="BD30" s="2" t="s">
        <v>50</v>
      </c>
      <c r="BE30" s="2" t="s">
        <v>50</v>
      </c>
      <c r="BF30" s="2" t="s">
        <v>50</v>
      </c>
    </row>
    <row r="31" spans="1:58" ht="45" x14ac:dyDescent="0.25">
      <c r="A31" s="2" t="s">
        <v>514</v>
      </c>
      <c r="B31" s="2" t="s">
        <v>49</v>
      </c>
      <c r="C31" s="3">
        <v>14</v>
      </c>
      <c r="D31" s="2" t="s">
        <v>50</v>
      </c>
      <c r="E31" s="2" t="s">
        <v>96</v>
      </c>
      <c r="F31" s="2" t="s">
        <v>194</v>
      </c>
      <c r="G31" s="2" t="s">
        <v>50</v>
      </c>
      <c r="H31" s="2" t="s">
        <v>50</v>
      </c>
      <c r="I31" s="2" t="s">
        <v>53</v>
      </c>
      <c r="J31" s="2" t="s">
        <v>54</v>
      </c>
      <c r="K31" s="2" t="s">
        <v>54</v>
      </c>
      <c r="L31" s="2" t="s">
        <v>55</v>
      </c>
      <c r="M31" s="2" t="s">
        <v>51</v>
      </c>
      <c r="N31" s="2" t="s">
        <v>56</v>
      </c>
      <c r="O31" s="2" t="s">
        <v>57</v>
      </c>
      <c r="P31" s="2" t="s">
        <v>98</v>
      </c>
      <c r="Q31" s="2" t="s">
        <v>50</v>
      </c>
      <c r="R31" s="2" t="s">
        <v>58</v>
      </c>
      <c r="S31" s="2" t="s">
        <v>59</v>
      </c>
      <c r="T31" s="2" t="s">
        <v>60</v>
      </c>
      <c r="U31" s="2" t="s">
        <v>60</v>
      </c>
      <c r="V31" s="2" t="s">
        <v>86</v>
      </c>
      <c r="W31" s="2" t="s">
        <v>50</v>
      </c>
      <c r="X31" s="2" t="s">
        <v>50</v>
      </c>
      <c r="Y31" s="2" t="s">
        <v>54</v>
      </c>
      <c r="Z31" s="2" t="s">
        <v>62</v>
      </c>
      <c r="AA31" s="2" t="s">
        <v>50</v>
      </c>
      <c r="AB31" s="2" t="s">
        <v>50</v>
      </c>
      <c r="AC31" s="2" t="s">
        <v>63</v>
      </c>
      <c r="AD31" s="2" t="s">
        <v>51</v>
      </c>
      <c r="AE31" s="2">
        <f t="shared" si="0"/>
        <v>90</v>
      </c>
      <c r="AF31" s="2" t="s">
        <v>221</v>
      </c>
      <c r="AG31" s="2" t="s">
        <v>129</v>
      </c>
      <c r="AH31" s="2" t="s">
        <v>152</v>
      </c>
      <c r="AI31" s="2" t="s">
        <v>529</v>
      </c>
      <c r="AJ31" s="2" t="s">
        <v>50</v>
      </c>
      <c r="AK31" s="34">
        <f t="shared" si="5"/>
        <v>2</v>
      </c>
      <c r="AL31" s="30">
        <f t="shared" si="6"/>
        <v>2</v>
      </c>
      <c r="AM31" s="5">
        <f t="shared" si="1"/>
        <v>37.44</v>
      </c>
      <c r="AN31" s="5">
        <f t="shared" si="7"/>
        <v>180</v>
      </c>
      <c r="AO31" s="30">
        <f t="shared" si="8"/>
        <v>1980</v>
      </c>
      <c r="AP31" s="5">
        <f t="shared" si="9"/>
        <v>1980</v>
      </c>
      <c r="AQ31" t="str">
        <f t="shared" si="2"/>
        <v>1978 - 1992</v>
      </c>
      <c r="AR31" s="2">
        <f t="shared" si="3"/>
        <v>1990</v>
      </c>
      <c r="AS31" s="2">
        <f t="shared" si="4"/>
        <v>11</v>
      </c>
      <c r="AT31" s="2" t="s">
        <v>99</v>
      </c>
      <c r="AU31" s="2" t="s">
        <v>50</v>
      </c>
      <c r="AV31" s="2" t="s">
        <v>66</v>
      </c>
      <c r="AW31" s="2" t="s">
        <v>57</v>
      </c>
      <c r="AX31" s="2" t="s">
        <v>146</v>
      </c>
      <c r="AY31" s="2" t="s">
        <v>68</v>
      </c>
      <c r="AZ31" s="2" t="s">
        <v>152</v>
      </c>
      <c r="BA31" s="2" t="s">
        <v>529</v>
      </c>
      <c r="BB31" s="2" t="s">
        <v>154</v>
      </c>
      <c r="BC31" s="2" t="s">
        <v>129</v>
      </c>
      <c r="BD31" s="2" t="s">
        <v>50</v>
      </c>
      <c r="BE31" s="2" t="s">
        <v>50</v>
      </c>
      <c r="BF31" s="2" t="s">
        <v>50</v>
      </c>
    </row>
    <row r="32" spans="1:58" ht="45" x14ac:dyDescent="0.25">
      <c r="A32" s="2" t="s">
        <v>536</v>
      </c>
      <c r="B32" s="2" t="s">
        <v>49</v>
      </c>
      <c r="C32" s="3">
        <v>4</v>
      </c>
      <c r="D32" s="2" t="s">
        <v>50</v>
      </c>
      <c r="E32" s="2" t="s">
        <v>99</v>
      </c>
      <c r="F32" s="2" t="s">
        <v>102</v>
      </c>
      <c r="G32" s="2" t="s">
        <v>50</v>
      </c>
      <c r="H32" s="2" t="s">
        <v>50</v>
      </c>
      <c r="I32" s="2" t="s">
        <v>53</v>
      </c>
      <c r="J32" s="2" t="s">
        <v>54</v>
      </c>
      <c r="K32" s="2" t="s">
        <v>54</v>
      </c>
      <c r="L32" s="2" t="s">
        <v>55</v>
      </c>
      <c r="M32" s="2" t="s">
        <v>72</v>
      </c>
      <c r="N32" s="2" t="s">
        <v>50</v>
      </c>
      <c r="O32" s="2" t="s">
        <v>57</v>
      </c>
      <c r="P32" s="2" t="s">
        <v>50</v>
      </c>
      <c r="Q32" s="2" t="s">
        <v>50</v>
      </c>
      <c r="R32" s="2" t="s">
        <v>58</v>
      </c>
      <c r="S32" s="2" t="s">
        <v>59</v>
      </c>
      <c r="T32" s="2" t="s">
        <v>50</v>
      </c>
      <c r="U32" s="2" t="s">
        <v>50</v>
      </c>
      <c r="V32" s="2" t="s">
        <v>60</v>
      </c>
      <c r="W32" s="2" t="s">
        <v>50</v>
      </c>
      <c r="X32" s="2" t="s">
        <v>50</v>
      </c>
      <c r="Y32" s="2" t="s">
        <v>50</v>
      </c>
      <c r="Z32" s="2" t="s">
        <v>62</v>
      </c>
      <c r="AA32" s="2" t="s">
        <v>50</v>
      </c>
      <c r="AB32" s="2" t="s">
        <v>50</v>
      </c>
      <c r="AC32" s="2" t="s">
        <v>87</v>
      </c>
      <c r="AD32" s="2" t="s">
        <v>72</v>
      </c>
      <c r="AE32" s="2">
        <f t="shared" si="0"/>
        <v>90</v>
      </c>
      <c r="AF32" s="2" t="s">
        <v>221</v>
      </c>
      <c r="AG32" s="2" t="s">
        <v>129</v>
      </c>
      <c r="AH32" s="2" t="s">
        <v>77</v>
      </c>
      <c r="AI32" s="2" t="s">
        <v>537</v>
      </c>
      <c r="AJ32" s="2" t="s">
        <v>50</v>
      </c>
      <c r="AK32" s="34">
        <f t="shared" si="5"/>
        <v>-99</v>
      </c>
      <c r="AL32" s="30">
        <f t="shared" si="6"/>
        <v>-99</v>
      </c>
      <c r="AM32" s="5">
        <f t="shared" si="1"/>
        <v>30.74</v>
      </c>
      <c r="AN32" s="5">
        <f t="shared" si="7"/>
        <v>90</v>
      </c>
      <c r="AO32" s="30">
        <f t="shared" si="8"/>
        <v>954</v>
      </c>
      <c r="AP32" s="5">
        <f t="shared" si="9"/>
        <v>954</v>
      </c>
      <c r="AQ32" t="str">
        <f t="shared" si="2"/>
        <v>1978 - 1992</v>
      </c>
      <c r="AR32" s="2">
        <f t="shared" si="3"/>
        <v>1980</v>
      </c>
      <c r="AS32" s="2">
        <f t="shared" si="4"/>
        <v>10.6</v>
      </c>
      <c r="AT32" s="2" t="s">
        <v>389</v>
      </c>
      <c r="AU32" s="2" t="s">
        <v>50</v>
      </c>
      <c r="AV32" s="2" t="s">
        <v>141</v>
      </c>
      <c r="AW32" s="2" t="s">
        <v>86</v>
      </c>
      <c r="AX32" s="2" t="s">
        <v>50</v>
      </c>
      <c r="AY32" s="2" t="s">
        <v>50</v>
      </c>
      <c r="AZ32" s="2" t="s">
        <v>77</v>
      </c>
      <c r="BA32" s="2" t="s">
        <v>537</v>
      </c>
      <c r="BB32" s="2" t="s">
        <v>538</v>
      </c>
      <c r="BC32" s="2" t="s">
        <v>59</v>
      </c>
      <c r="BD32" s="2" t="s">
        <v>50</v>
      </c>
      <c r="BE32" s="2" t="s">
        <v>50</v>
      </c>
      <c r="BF32" s="2" t="s">
        <v>50</v>
      </c>
    </row>
    <row r="33" spans="1:58" ht="45" x14ac:dyDescent="0.25">
      <c r="A33" s="2" t="s">
        <v>610</v>
      </c>
      <c r="B33" s="2" t="s">
        <v>49</v>
      </c>
      <c r="C33" s="3">
        <v>2</v>
      </c>
      <c r="D33" s="2" t="s">
        <v>50</v>
      </c>
      <c r="E33" s="2" t="s">
        <v>85</v>
      </c>
      <c r="F33" s="2" t="s">
        <v>70</v>
      </c>
      <c r="G33" s="2" t="s">
        <v>71</v>
      </c>
      <c r="H33" s="2" t="s">
        <v>96</v>
      </c>
      <c r="I33" s="2" t="s">
        <v>53</v>
      </c>
      <c r="J33" s="2" t="s">
        <v>54</v>
      </c>
      <c r="K33" s="2" t="s">
        <v>54</v>
      </c>
      <c r="L33" s="2" t="s">
        <v>55</v>
      </c>
      <c r="M33" s="2" t="s">
        <v>70</v>
      </c>
      <c r="N33" s="2" t="s">
        <v>60</v>
      </c>
      <c r="O33" s="2" t="s">
        <v>60</v>
      </c>
      <c r="P33" s="2" t="s">
        <v>50</v>
      </c>
      <c r="Q33" s="2" t="s">
        <v>115</v>
      </c>
      <c r="R33" s="2" t="s">
        <v>58</v>
      </c>
      <c r="S33" s="2" t="s">
        <v>59</v>
      </c>
      <c r="T33" s="2" t="s">
        <v>60</v>
      </c>
      <c r="U33" s="2" t="s">
        <v>60</v>
      </c>
      <c r="V33" s="2" t="s">
        <v>50</v>
      </c>
      <c r="W33" s="2" t="s">
        <v>50</v>
      </c>
      <c r="X33" s="2" t="s">
        <v>50</v>
      </c>
      <c r="Y33" s="2" t="s">
        <v>61</v>
      </c>
      <c r="Z33" s="2" t="s">
        <v>62</v>
      </c>
      <c r="AA33" s="2" t="s">
        <v>50</v>
      </c>
      <c r="AB33" s="2" t="s">
        <v>50</v>
      </c>
      <c r="AC33" s="2" t="s">
        <v>87</v>
      </c>
      <c r="AD33" s="2" t="s">
        <v>50</v>
      </c>
      <c r="AE33" s="2">
        <f t="shared" si="0"/>
        <v>90</v>
      </c>
      <c r="AF33" s="2" t="s">
        <v>277</v>
      </c>
      <c r="AG33" s="2" t="s">
        <v>76</v>
      </c>
      <c r="AH33" s="2" t="s">
        <v>152</v>
      </c>
      <c r="AI33" s="2" t="s">
        <v>611</v>
      </c>
      <c r="AJ33" s="2" t="s">
        <v>50</v>
      </c>
      <c r="AK33" s="34">
        <f t="shared" si="5"/>
        <v>4</v>
      </c>
      <c r="AL33" s="30">
        <f t="shared" si="6"/>
        <v>-99</v>
      </c>
      <c r="AM33" s="5">
        <f t="shared" si="1"/>
        <v>35.11</v>
      </c>
      <c r="AN33" s="5">
        <f t="shared" si="7"/>
        <v>540</v>
      </c>
      <c r="AO33" s="30">
        <f t="shared" si="8"/>
        <v>5940</v>
      </c>
      <c r="AP33" s="5">
        <f t="shared" si="9"/>
        <v>5940</v>
      </c>
      <c r="AQ33" t="str">
        <f t="shared" si="2"/>
        <v>2006 - 2009</v>
      </c>
      <c r="AR33" s="2">
        <f t="shared" si="3"/>
        <v>2009</v>
      </c>
      <c r="AS33" s="2">
        <f t="shared" si="4"/>
        <v>11</v>
      </c>
      <c r="AT33" s="2" t="s">
        <v>99</v>
      </c>
      <c r="AU33" s="2" t="s">
        <v>50</v>
      </c>
      <c r="AV33" s="2" t="s">
        <v>66</v>
      </c>
      <c r="AW33" s="2" t="s">
        <v>57</v>
      </c>
      <c r="AX33" s="2" t="s">
        <v>50</v>
      </c>
      <c r="AY33" s="2" t="s">
        <v>50</v>
      </c>
      <c r="AZ33" s="2" t="s">
        <v>50</v>
      </c>
      <c r="BA33" s="2" t="s">
        <v>50</v>
      </c>
      <c r="BB33" s="2" t="s">
        <v>50</v>
      </c>
      <c r="BC33" s="2" t="s">
        <v>50</v>
      </c>
      <c r="BD33" s="2" t="s">
        <v>50</v>
      </c>
      <c r="BE33" s="2" t="s">
        <v>50</v>
      </c>
      <c r="BF33" s="2" t="s">
        <v>50</v>
      </c>
    </row>
    <row r="34" spans="1:58" ht="45" x14ac:dyDescent="0.25">
      <c r="A34" s="2" t="s">
        <v>648</v>
      </c>
      <c r="B34" s="2" t="s">
        <v>49</v>
      </c>
      <c r="C34" s="3">
        <v>3</v>
      </c>
      <c r="D34" s="2" t="s">
        <v>50</v>
      </c>
      <c r="E34" s="2" t="s">
        <v>84</v>
      </c>
      <c r="F34" s="2" t="s">
        <v>85</v>
      </c>
      <c r="G34" s="2" t="s">
        <v>50</v>
      </c>
      <c r="H34" s="2" t="s">
        <v>50</v>
      </c>
      <c r="I34" s="2" t="s">
        <v>53</v>
      </c>
      <c r="J34" s="2" t="s">
        <v>54</v>
      </c>
      <c r="K34" s="2" t="s">
        <v>60</v>
      </c>
      <c r="L34" s="2" t="s">
        <v>55</v>
      </c>
      <c r="M34" s="2" t="s">
        <v>72</v>
      </c>
      <c r="N34" s="2" t="s">
        <v>50</v>
      </c>
      <c r="O34" s="2" t="s">
        <v>57</v>
      </c>
      <c r="P34" s="2" t="s">
        <v>50</v>
      </c>
      <c r="Q34" s="2" t="s">
        <v>123</v>
      </c>
      <c r="R34" s="2" t="s">
        <v>58</v>
      </c>
      <c r="S34" s="2" t="s">
        <v>59</v>
      </c>
      <c r="T34" s="2" t="s">
        <v>60</v>
      </c>
      <c r="U34" s="2" t="s">
        <v>60</v>
      </c>
      <c r="V34" s="2" t="s">
        <v>50</v>
      </c>
      <c r="W34" s="2" t="s">
        <v>50</v>
      </c>
      <c r="X34" s="2" t="s">
        <v>50</v>
      </c>
      <c r="Y34" s="2" t="s">
        <v>50</v>
      </c>
      <c r="Z34" s="2" t="s">
        <v>62</v>
      </c>
      <c r="AA34" s="2" t="s">
        <v>50</v>
      </c>
      <c r="AB34" s="2" t="s">
        <v>50</v>
      </c>
      <c r="AC34" s="2" t="s">
        <v>87</v>
      </c>
      <c r="AD34" s="2" t="s">
        <v>72</v>
      </c>
      <c r="AE34" s="2">
        <f t="shared" ref="AE34:AE65" si="10">IF(AG34="k",VALUE(AF34),IF(AG34="T",AF34*12,IF(TRIM(AF34)="","NA",AF34)))</f>
        <v>90</v>
      </c>
      <c r="AF34" s="2" t="s">
        <v>221</v>
      </c>
      <c r="AG34" s="2" t="s">
        <v>129</v>
      </c>
      <c r="AH34" s="2" t="s">
        <v>77</v>
      </c>
      <c r="AI34" s="2" t="s">
        <v>649</v>
      </c>
      <c r="AJ34" s="2" t="s">
        <v>50</v>
      </c>
      <c r="AK34" s="34">
        <f t="shared" si="5"/>
        <v>5</v>
      </c>
      <c r="AL34" s="30">
        <f t="shared" si="6"/>
        <v>5</v>
      </c>
      <c r="AM34" s="5">
        <f t="shared" ref="AM34:AM65" si="11">VLOOKUP(A34,tblSiteWeights,4,FALSE)</f>
        <v>728.18</v>
      </c>
      <c r="AN34" s="5">
        <f t="shared" si="7"/>
        <v>90</v>
      </c>
      <c r="AO34" s="30">
        <f t="shared" si="8"/>
        <v>945</v>
      </c>
      <c r="AP34" s="5">
        <f t="shared" si="9"/>
        <v>945</v>
      </c>
      <c r="AQ34" t="str">
        <f t="shared" ref="AQ34:AQ65" si="12">IF(OR(ISERROR(AR34),AR34=0),0,VLOOKUP(AR34,tblVintages,2,TRUE))</f>
        <v>1978 - 1992</v>
      </c>
      <c r="AR34" s="2">
        <f t="shared" ref="AR34:AR65" si="13">VLOOKUP(A34,tblBldgInfo,7,FALSE)</f>
        <v>1985</v>
      </c>
      <c r="AS34" s="2">
        <f t="shared" ref="AS34:AS65" si="14">VALUE(AT34)</f>
        <v>10.5</v>
      </c>
      <c r="AT34" s="2" t="s">
        <v>210</v>
      </c>
      <c r="AU34" s="2" t="s">
        <v>50</v>
      </c>
      <c r="AV34" s="2" t="s">
        <v>141</v>
      </c>
      <c r="AW34" s="2" t="s">
        <v>86</v>
      </c>
      <c r="AX34" s="2" t="s">
        <v>50</v>
      </c>
      <c r="AY34" s="2" t="s">
        <v>50</v>
      </c>
      <c r="AZ34" s="2" t="s">
        <v>77</v>
      </c>
      <c r="BA34" s="2" t="s">
        <v>649</v>
      </c>
      <c r="BB34" s="2" t="s">
        <v>50</v>
      </c>
      <c r="BC34" s="2" t="s">
        <v>50</v>
      </c>
      <c r="BD34" s="2" t="s">
        <v>50</v>
      </c>
      <c r="BE34" s="2" t="s">
        <v>50</v>
      </c>
      <c r="BF34" s="2" t="s">
        <v>50</v>
      </c>
    </row>
    <row r="35" spans="1:58" ht="45" x14ac:dyDescent="0.25">
      <c r="A35" s="2" t="s">
        <v>678</v>
      </c>
      <c r="B35" s="2" t="s">
        <v>49</v>
      </c>
      <c r="C35" s="3">
        <v>1</v>
      </c>
      <c r="D35" s="2" t="s">
        <v>50</v>
      </c>
      <c r="E35" s="2" t="s">
        <v>52</v>
      </c>
      <c r="F35" s="2" t="s">
        <v>84</v>
      </c>
      <c r="G35" s="2" t="s">
        <v>50</v>
      </c>
      <c r="H35" s="2" t="s">
        <v>50</v>
      </c>
      <c r="I35" s="2" t="s">
        <v>53</v>
      </c>
      <c r="J35" s="2" t="s">
        <v>54</v>
      </c>
      <c r="K35" s="2" t="s">
        <v>54</v>
      </c>
      <c r="L35" s="2" t="s">
        <v>55</v>
      </c>
      <c r="M35" s="2" t="s">
        <v>72</v>
      </c>
      <c r="N35" s="2" t="s">
        <v>50</v>
      </c>
      <c r="O35" s="2" t="s">
        <v>57</v>
      </c>
      <c r="P35" s="2" t="s">
        <v>50</v>
      </c>
      <c r="Q35" s="2" t="s">
        <v>113</v>
      </c>
      <c r="R35" s="2" t="s">
        <v>58</v>
      </c>
      <c r="S35" s="2" t="s">
        <v>53</v>
      </c>
      <c r="T35" s="2" t="s">
        <v>60</v>
      </c>
      <c r="U35" s="2" t="s">
        <v>60</v>
      </c>
      <c r="V35" s="2" t="s">
        <v>60</v>
      </c>
      <c r="W35" s="2" t="s">
        <v>50</v>
      </c>
      <c r="X35" s="2" t="s">
        <v>50</v>
      </c>
      <c r="Y35" s="2" t="s">
        <v>50</v>
      </c>
      <c r="Z35" s="2" t="s">
        <v>62</v>
      </c>
      <c r="AA35" s="2" t="s">
        <v>50</v>
      </c>
      <c r="AB35" s="2" t="s">
        <v>50</v>
      </c>
      <c r="AC35" s="2" t="s">
        <v>87</v>
      </c>
      <c r="AD35" s="2" t="s">
        <v>51</v>
      </c>
      <c r="AE35" s="2">
        <f t="shared" si="10"/>
        <v>90</v>
      </c>
      <c r="AF35" s="2" t="s">
        <v>221</v>
      </c>
      <c r="AG35" s="2" t="s">
        <v>129</v>
      </c>
      <c r="AH35" s="2" t="s">
        <v>152</v>
      </c>
      <c r="AI35" s="2" t="s">
        <v>679</v>
      </c>
      <c r="AJ35" s="2" t="s">
        <v>50</v>
      </c>
      <c r="AK35" s="34">
        <f t="shared" si="5"/>
        <v>9</v>
      </c>
      <c r="AL35" s="30">
        <f t="shared" si="6"/>
        <v>9</v>
      </c>
      <c r="AM35" s="5">
        <f t="shared" si="11"/>
        <v>1242.8399999999999</v>
      </c>
      <c r="AN35" s="5">
        <f t="shared" si="7"/>
        <v>90</v>
      </c>
      <c r="AO35" s="30">
        <f t="shared" si="8"/>
        <v>909</v>
      </c>
      <c r="AP35" s="5">
        <f t="shared" si="9"/>
        <v>909</v>
      </c>
      <c r="AQ35" t="str">
        <f t="shared" si="12"/>
        <v>1978 - 1992</v>
      </c>
      <c r="AR35" s="2">
        <f t="shared" si="13"/>
        <v>1982</v>
      </c>
      <c r="AS35" s="2">
        <f t="shared" si="14"/>
        <v>10.1</v>
      </c>
      <c r="AT35" s="2" t="s">
        <v>163</v>
      </c>
      <c r="AU35" s="2" t="s">
        <v>50</v>
      </c>
      <c r="AV35" s="2" t="s">
        <v>66</v>
      </c>
      <c r="AW35" s="2" t="s">
        <v>57</v>
      </c>
      <c r="AX35" s="2" t="s">
        <v>146</v>
      </c>
      <c r="AY35" s="2" t="s">
        <v>68</v>
      </c>
      <c r="AZ35" s="2" t="s">
        <v>152</v>
      </c>
      <c r="BA35" s="2" t="s">
        <v>679</v>
      </c>
      <c r="BB35" s="2" t="s">
        <v>67</v>
      </c>
      <c r="BC35" s="2" t="s">
        <v>129</v>
      </c>
      <c r="BD35" s="2" t="s">
        <v>50</v>
      </c>
      <c r="BE35" s="2" t="s">
        <v>50</v>
      </c>
      <c r="BF35" s="2" t="s">
        <v>50</v>
      </c>
    </row>
    <row r="36" spans="1:58" ht="45" x14ac:dyDescent="0.25">
      <c r="A36" s="2" t="s">
        <v>680</v>
      </c>
      <c r="B36" s="2" t="s">
        <v>49</v>
      </c>
      <c r="C36" s="3">
        <v>1</v>
      </c>
      <c r="D36" s="2" t="s">
        <v>50</v>
      </c>
      <c r="E36" s="2" t="s">
        <v>70</v>
      </c>
      <c r="F36" s="2" t="s">
        <v>71</v>
      </c>
      <c r="G36" s="2" t="s">
        <v>50</v>
      </c>
      <c r="H36" s="2" t="s">
        <v>50</v>
      </c>
      <c r="I36" s="2" t="s">
        <v>53</v>
      </c>
      <c r="J36" s="2" t="s">
        <v>54</v>
      </c>
      <c r="K36" s="2" t="s">
        <v>54</v>
      </c>
      <c r="L36" s="2" t="s">
        <v>55</v>
      </c>
      <c r="M36" s="2" t="s">
        <v>72</v>
      </c>
      <c r="N36" s="2" t="s">
        <v>56</v>
      </c>
      <c r="O36" s="2" t="s">
        <v>60</v>
      </c>
      <c r="P36" s="2" t="s">
        <v>73</v>
      </c>
      <c r="Q36" s="2" t="s">
        <v>50</v>
      </c>
      <c r="R36" s="2" t="s">
        <v>58</v>
      </c>
      <c r="S36" s="2" t="s">
        <v>59</v>
      </c>
      <c r="T36" s="2" t="s">
        <v>60</v>
      </c>
      <c r="U36" s="2" t="s">
        <v>60</v>
      </c>
      <c r="V36" s="2" t="s">
        <v>60</v>
      </c>
      <c r="W36" s="2" t="s">
        <v>50</v>
      </c>
      <c r="X36" s="2" t="s">
        <v>50</v>
      </c>
      <c r="Y36" s="2" t="s">
        <v>50</v>
      </c>
      <c r="Z36" s="2" t="s">
        <v>62</v>
      </c>
      <c r="AA36" s="2" t="s">
        <v>50</v>
      </c>
      <c r="AB36" s="2" t="s">
        <v>50</v>
      </c>
      <c r="AC36" s="2" t="s">
        <v>63</v>
      </c>
      <c r="AD36" s="2" t="s">
        <v>72</v>
      </c>
      <c r="AE36" s="2">
        <f t="shared" si="10"/>
        <v>90</v>
      </c>
      <c r="AF36" s="2" t="s">
        <v>221</v>
      </c>
      <c r="AG36" s="2" t="s">
        <v>129</v>
      </c>
      <c r="AH36" s="2" t="s">
        <v>77</v>
      </c>
      <c r="AI36" s="2" t="s">
        <v>681</v>
      </c>
      <c r="AJ36" s="2" t="s">
        <v>50</v>
      </c>
      <c r="AK36" s="34">
        <f t="shared" si="5"/>
        <v>1</v>
      </c>
      <c r="AL36" s="30">
        <f t="shared" si="6"/>
        <v>1</v>
      </c>
      <c r="AM36" s="5">
        <f t="shared" si="11"/>
        <v>528.88</v>
      </c>
      <c r="AN36" s="5">
        <f t="shared" si="7"/>
        <v>90</v>
      </c>
      <c r="AO36" s="30">
        <f t="shared" si="8"/>
        <v>1053</v>
      </c>
      <c r="AP36" s="5">
        <f t="shared" si="9"/>
        <v>1053</v>
      </c>
      <c r="AQ36" t="str">
        <f t="shared" si="12"/>
        <v>Before 1978</v>
      </c>
      <c r="AR36" s="2">
        <f t="shared" si="13"/>
        <v>1965</v>
      </c>
      <c r="AS36" s="2">
        <f t="shared" si="14"/>
        <v>11.7</v>
      </c>
      <c r="AT36" s="2" t="s">
        <v>110</v>
      </c>
      <c r="AU36" s="2" t="s">
        <v>50</v>
      </c>
      <c r="AV36" s="2" t="s">
        <v>66</v>
      </c>
      <c r="AW36" s="2" t="s">
        <v>57</v>
      </c>
      <c r="AX36" s="2" t="s">
        <v>108</v>
      </c>
      <c r="AY36" s="2" t="s">
        <v>68</v>
      </c>
      <c r="AZ36" s="2" t="s">
        <v>77</v>
      </c>
      <c r="BA36" s="2" t="s">
        <v>681</v>
      </c>
      <c r="BB36" s="2" t="s">
        <v>50</v>
      </c>
      <c r="BC36" s="2" t="s">
        <v>50</v>
      </c>
      <c r="BD36" s="2" t="s">
        <v>50</v>
      </c>
      <c r="BE36" s="2" t="s">
        <v>50</v>
      </c>
      <c r="BF36" s="2" t="s">
        <v>50</v>
      </c>
    </row>
    <row r="37" spans="1:58" ht="45" x14ac:dyDescent="0.25">
      <c r="A37" s="2" t="s">
        <v>774</v>
      </c>
      <c r="B37" s="2" t="s">
        <v>49</v>
      </c>
      <c r="C37" s="3">
        <v>2</v>
      </c>
      <c r="D37" s="2" t="s">
        <v>50</v>
      </c>
      <c r="E37" s="2" t="s">
        <v>84</v>
      </c>
      <c r="F37" s="2" t="s">
        <v>85</v>
      </c>
      <c r="G37" s="2" t="s">
        <v>50</v>
      </c>
      <c r="H37" s="2" t="s">
        <v>50</v>
      </c>
      <c r="I37" s="2" t="s">
        <v>53</v>
      </c>
      <c r="J37" s="2" t="s">
        <v>54</v>
      </c>
      <c r="K37" s="2" t="s">
        <v>54</v>
      </c>
      <c r="L37" s="2" t="s">
        <v>55</v>
      </c>
      <c r="M37" s="2" t="s">
        <v>72</v>
      </c>
      <c r="N37" s="2" t="s">
        <v>50</v>
      </c>
      <c r="O37" s="2" t="s">
        <v>57</v>
      </c>
      <c r="P37" s="2" t="s">
        <v>50</v>
      </c>
      <c r="Q37" s="2" t="s">
        <v>368</v>
      </c>
      <c r="R37" s="2" t="s">
        <v>58</v>
      </c>
      <c r="S37" s="2" t="s">
        <v>53</v>
      </c>
      <c r="T37" s="2" t="s">
        <v>60</v>
      </c>
      <c r="U37" s="2" t="s">
        <v>60</v>
      </c>
      <c r="V37" s="2" t="s">
        <v>60</v>
      </c>
      <c r="W37" s="2" t="s">
        <v>50</v>
      </c>
      <c r="X37" s="2" t="s">
        <v>50</v>
      </c>
      <c r="Y37" s="2" t="s">
        <v>50</v>
      </c>
      <c r="Z37" s="2" t="s">
        <v>62</v>
      </c>
      <c r="AA37" s="2" t="s">
        <v>50</v>
      </c>
      <c r="AB37" s="2" t="s">
        <v>50</v>
      </c>
      <c r="AC37" s="2" t="s">
        <v>87</v>
      </c>
      <c r="AD37" s="2" t="s">
        <v>72</v>
      </c>
      <c r="AE37" s="2">
        <f t="shared" si="10"/>
        <v>90</v>
      </c>
      <c r="AF37" s="2" t="s">
        <v>221</v>
      </c>
      <c r="AG37" s="2" t="s">
        <v>129</v>
      </c>
      <c r="AH37" s="2" t="s">
        <v>152</v>
      </c>
      <c r="AI37" s="2" t="s">
        <v>775</v>
      </c>
      <c r="AJ37" s="2" t="s">
        <v>50</v>
      </c>
      <c r="AK37" s="34">
        <f t="shared" si="5"/>
        <v>18</v>
      </c>
      <c r="AL37" s="30">
        <f t="shared" si="6"/>
        <v>18</v>
      </c>
      <c r="AM37" s="5">
        <f t="shared" si="11"/>
        <v>123.89</v>
      </c>
      <c r="AN37" s="5">
        <f t="shared" si="7"/>
        <v>90</v>
      </c>
      <c r="AO37" s="30">
        <f t="shared" si="8"/>
        <v>801</v>
      </c>
      <c r="AP37" s="5">
        <f t="shared" si="9"/>
        <v>801</v>
      </c>
      <c r="AQ37" t="str">
        <f t="shared" si="12"/>
        <v>1978 - 1992</v>
      </c>
      <c r="AR37" s="2">
        <f t="shared" si="13"/>
        <v>1985</v>
      </c>
      <c r="AS37" s="2">
        <f t="shared" si="14"/>
        <v>8.9</v>
      </c>
      <c r="AT37" s="2" t="s">
        <v>302</v>
      </c>
      <c r="AU37" s="2" t="s">
        <v>50</v>
      </c>
      <c r="AV37" s="2" t="s">
        <v>66</v>
      </c>
      <c r="AW37" s="2" t="s">
        <v>57</v>
      </c>
      <c r="AX37" s="2" t="s">
        <v>146</v>
      </c>
      <c r="AY37" s="2" t="s">
        <v>68</v>
      </c>
      <c r="AZ37" s="2" t="s">
        <v>152</v>
      </c>
      <c r="BA37" s="2" t="s">
        <v>775</v>
      </c>
      <c r="BB37" s="2" t="s">
        <v>50</v>
      </c>
      <c r="BC37" s="2" t="s">
        <v>50</v>
      </c>
      <c r="BD37" s="2" t="s">
        <v>50</v>
      </c>
      <c r="BE37" s="2" t="s">
        <v>50</v>
      </c>
      <c r="BF37" s="2" t="s">
        <v>50</v>
      </c>
    </row>
    <row r="38" spans="1:58" ht="45" x14ac:dyDescent="0.25">
      <c r="A38" s="2" t="s">
        <v>798</v>
      </c>
      <c r="B38" s="2" t="s">
        <v>49</v>
      </c>
      <c r="C38" s="3">
        <v>3</v>
      </c>
      <c r="D38" s="2" t="s">
        <v>50</v>
      </c>
      <c r="E38" s="2" t="s">
        <v>71</v>
      </c>
      <c r="F38" s="2" t="s">
        <v>96</v>
      </c>
      <c r="G38" s="2" t="s">
        <v>50</v>
      </c>
      <c r="H38" s="2" t="s">
        <v>50</v>
      </c>
      <c r="I38" s="2" t="s">
        <v>53</v>
      </c>
      <c r="J38" s="2" t="s">
        <v>54</v>
      </c>
      <c r="K38" s="2" t="s">
        <v>54</v>
      </c>
      <c r="L38" s="2" t="s">
        <v>55</v>
      </c>
      <c r="M38" s="2" t="s">
        <v>51</v>
      </c>
      <c r="N38" s="2" t="s">
        <v>56</v>
      </c>
      <c r="O38" s="2" t="s">
        <v>57</v>
      </c>
      <c r="P38" s="2" t="s">
        <v>50</v>
      </c>
      <c r="Q38" s="2" t="s">
        <v>98</v>
      </c>
      <c r="R38" s="2" t="s">
        <v>58</v>
      </c>
      <c r="S38" s="2" t="s">
        <v>58</v>
      </c>
      <c r="T38" s="2" t="s">
        <v>60</v>
      </c>
      <c r="U38" s="2" t="s">
        <v>60</v>
      </c>
      <c r="V38" s="2" t="s">
        <v>50</v>
      </c>
      <c r="W38" s="2" t="s">
        <v>50</v>
      </c>
      <c r="X38" s="2" t="s">
        <v>50</v>
      </c>
      <c r="Y38" s="2" t="s">
        <v>50</v>
      </c>
      <c r="Z38" s="2" t="s">
        <v>62</v>
      </c>
      <c r="AA38" s="2" t="s">
        <v>50</v>
      </c>
      <c r="AB38" s="2" t="s">
        <v>50</v>
      </c>
      <c r="AC38" s="2" t="s">
        <v>63</v>
      </c>
      <c r="AD38" s="2" t="s">
        <v>50</v>
      </c>
      <c r="AE38" s="2">
        <f t="shared" si="10"/>
        <v>90</v>
      </c>
      <c r="AF38" s="2" t="s">
        <v>221</v>
      </c>
      <c r="AG38" s="2" t="s">
        <v>129</v>
      </c>
      <c r="AH38" s="2" t="s">
        <v>231</v>
      </c>
      <c r="AI38" s="2" t="s">
        <v>801</v>
      </c>
      <c r="AJ38" s="2" t="s">
        <v>50</v>
      </c>
      <c r="AK38" s="34">
        <f t="shared" si="5"/>
        <v>2</v>
      </c>
      <c r="AL38" s="30">
        <f t="shared" si="6"/>
        <v>2</v>
      </c>
      <c r="AM38" s="5">
        <f t="shared" si="11"/>
        <v>168.99</v>
      </c>
      <c r="AN38" s="5">
        <f t="shared" si="7"/>
        <v>180</v>
      </c>
      <c r="AO38" s="30">
        <f t="shared" si="8"/>
        <v>1980</v>
      </c>
      <c r="AP38" s="5">
        <f t="shared" si="9"/>
        <v>1980</v>
      </c>
      <c r="AQ38">
        <f t="shared" si="12"/>
        <v>0</v>
      </c>
      <c r="AR38" s="2">
        <f t="shared" si="13"/>
        <v>0</v>
      </c>
      <c r="AS38" s="2">
        <f t="shared" si="14"/>
        <v>11</v>
      </c>
      <c r="AT38" s="2" t="s">
        <v>99</v>
      </c>
      <c r="AU38" s="2" t="s">
        <v>50</v>
      </c>
      <c r="AV38" s="2" t="s">
        <v>66</v>
      </c>
      <c r="AW38" s="2" t="s">
        <v>57</v>
      </c>
      <c r="AX38" s="2" t="s">
        <v>50</v>
      </c>
      <c r="AY38" s="2" t="s">
        <v>50</v>
      </c>
      <c r="AZ38" s="2" t="s">
        <v>231</v>
      </c>
      <c r="BA38" s="2" t="s">
        <v>802</v>
      </c>
      <c r="BB38" s="2" t="s">
        <v>154</v>
      </c>
      <c r="BC38" s="2" t="s">
        <v>129</v>
      </c>
      <c r="BD38" s="2" t="s">
        <v>50</v>
      </c>
      <c r="BE38" s="2" t="s">
        <v>50</v>
      </c>
      <c r="BF38" s="2" t="s">
        <v>50</v>
      </c>
    </row>
    <row r="39" spans="1:58" ht="45" x14ac:dyDescent="0.25">
      <c r="A39" s="2" t="s">
        <v>849</v>
      </c>
      <c r="B39" s="2" t="s">
        <v>49</v>
      </c>
      <c r="C39" s="3">
        <v>1</v>
      </c>
      <c r="D39" s="2" t="s">
        <v>50</v>
      </c>
      <c r="E39" s="2" t="s">
        <v>84</v>
      </c>
      <c r="F39" s="2" t="s">
        <v>85</v>
      </c>
      <c r="G39" s="2" t="s">
        <v>50</v>
      </c>
      <c r="H39" s="2" t="s">
        <v>50</v>
      </c>
      <c r="I39" s="2" t="s">
        <v>53</v>
      </c>
      <c r="J39" s="2" t="s">
        <v>54</v>
      </c>
      <c r="K39" s="2" t="s">
        <v>54</v>
      </c>
      <c r="L39" s="2" t="s">
        <v>55</v>
      </c>
      <c r="M39" s="2" t="s">
        <v>72</v>
      </c>
      <c r="N39" s="2" t="s">
        <v>50</v>
      </c>
      <c r="O39" s="2" t="s">
        <v>66</v>
      </c>
      <c r="P39" s="2" t="s">
        <v>241</v>
      </c>
      <c r="Q39" s="2" t="s">
        <v>50</v>
      </c>
      <c r="R39" s="2" t="s">
        <v>86</v>
      </c>
      <c r="S39" s="2" t="s">
        <v>59</v>
      </c>
      <c r="T39" s="2" t="s">
        <v>60</v>
      </c>
      <c r="U39" s="2" t="s">
        <v>60</v>
      </c>
      <c r="V39" s="2" t="s">
        <v>66</v>
      </c>
      <c r="W39" s="2" t="s">
        <v>50</v>
      </c>
      <c r="X39" s="2" t="s">
        <v>92</v>
      </c>
      <c r="Y39" s="2" t="s">
        <v>50</v>
      </c>
      <c r="Z39" s="2" t="s">
        <v>62</v>
      </c>
      <c r="AA39" s="2" t="s">
        <v>50</v>
      </c>
      <c r="AB39" s="2" t="s">
        <v>50</v>
      </c>
      <c r="AC39" s="2" t="s">
        <v>87</v>
      </c>
      <c r="AD39" s="2" t="s">
        <v>72</v>
      </c>
      <c r="AE39" s="2">
        <f t="shared" si="10"/>
        <v>90</v>
      </c>
      <c r="AF39" s="2" t="s">
        <v>221</v>
      </c>
      <c r="AG39" s="2" t="s">
        <v>129</v>
      </c>
      <c r="AH39" s="2" t="s">
        <v>77</v>
      </c>
      <c r="AI39" s="2" t="s">
        <v>850</v>
      </c>
      <c r="AJ39" s="2" t="s">
        <v>50</v>
      </c>
      <c r="AK39" s="34">
        <f t="shared" si="5"/>
        <v>20</v>
      </c>
      <c r="AL39" s="30">
        <f t="shared" si="6"/>
        <v>20</v>
      </c>
      <c r="AM39" s="5">
        <f t="shared" si="11"/>
        <v>661.12</v>
      </c>
      <c r="AN39" s="5">
        <f t="shared" si="7"/>
        <v>90</v>
      </c>
      <c r="AO39" s="30">
        <f t="shared" si="8"/>
        <v>810</v>
      </c>
      <c r="AP39" s="5">
        <f t="shared" si="9"/>
        <v>810</v>
      </c>
      <c r="AQ39" t="str">
        <f t="shared" si="12"/>
        <v>Before 1978</v>
      </c>
      <c r="AR39" s="2">
        <f t="shared" si="13"/>
        <v>1970</v>
      </c>
      <c r="AS39" s="2">
        <f t="shared" si="14"/>
        <v>9</v>
      </c>
      <c r="AT39" s="2" t="s">
        <v>194</v>
      </c>
      <c r="AU39" s="2" t="s">
        <v>50</v>
      </c>
      <c r="AV39" s="2" t="s">
        <v>141</v>
      </c>
      <c r="AW39" s="2" t="s">
        <v>86</v>
      </c>
      <c r="AX39" s="2" t="s">
        <v>50</v>
      </c>
      <c r="AY39" s="2" t="s">
        <v>50</v>
      </c>
      <c r="AZ39" s="2" t="s">
        <v>50</v>
      </c>
      <c r="BA39" s="2" t="s">
        <v>50</v>
      </c>
      <c r="BB39" s="2" t="s">
        <v>52</v>
      </c>
      <c r="BC39" s="2" t="s">
        <v>59</v>
      </c>
      <c r="BD39" s="2" t="s">
        <v>50</v>
      </c>
      <c r="BE39" s="2" t="s">
        <v>50</v>
      </c>
      <c r="BF39" s="2" t="s">
        <v>50</v>
      </c>
    </row>
    <row r="40" spans="1:58" ht="45" x14ac:dyDescent="0.25">
      <c r="A40" s="2" t="s">
        <v>854</v>
      </c>
      <c r="B40" s="2" t="s">
        <v>49</v>
      </c>
      <c r="C40" s="3">
        <v>1</v>
      </c>
      <c r="D40" s="2" t="s">
        <v>50</v>
      </c>
      <c r="E40" s="2" t="s">
        <v>52</v>
      </c>
      <c r="F40" s="2" t="s">
        <v>84</v>
      </c>
      <c r="G40" s="2" t="s">
        <v>50</v>
      </c>
      <c r="H40" s="2" t="s">
        <v>50</v>
      </c>
      <c r="I40" s="2" t="s">
        <v>53</v>
      </c>
      <c r="J40" s="2" t="s">
        <v>54</v>
      </c>
      <c r="K40" s="2" t="s">
        <v>60</v>
      </c>
      <c r="L40" s="2" t="s">
        <v>55</v>
      </c>
      <c r="M40" s="2" t="s">
        <v>52</v>
      </c>
      <c r="N40" s="2" t="s">
        <v>50</v>
      </c>
      <c r="O40" s="2" t="s">
        <v>57</v>
      </c>
      <c r="P40" s="2" t="s">
        <v>50</v>
      </c>
      <c r="Q40" s="2" t="s">
        <v>50</v>
      </c>
      <c r="R40" s="2" t="s">
        <v>74</v>
      </c>
      <c r="S40" s="2" t="s">
        <v>59</v>
      </c>
      <c r="T40" s="2" t="s">
        <v>60</v>
      </c>
      <c r="U40" s="2" t="s">
        <v>60</v>
      </c>
      <c r="V40" s="2" t="s">
        <v>60</v>
      </c>
      <c r="W40" s="2" t="s">
        <v>50</v>
      </c>
      <c r="X40" s="2" t="s">
        <v>50</v>
      </c>
      <c r="Y40" s="2" t="s">
        <v>50</v>
      </c>
      <c r="Z40" s="2" t="s">
        <v>62</v>
      </c>
      <c r="AA40" s="2" t="s">
        <v>50</v>
      </c>
      <c r="AB40" s="2" t="s">
        <v>50</v>
      </c>
      <c r="AC40" s="2" t="s">
        <v>87</v>
      </c>
      <c r="AD40" s="2" t="s">
        <v>51</v>
      </c>
      <c r="AE40" s="2">
        <f t="shared" si="10"/>
        <v>90</v>
      </c>
      <c r="AF40" s="2" t="s">
        <v>221</v>
      </c>
      <c r="AG40" s="2" t="s">
        <v>129</v>
      </c>
      <c r="AH40" s="2" t="s">
        <v>152</v>
      </c>
      <c r="AI40" s="2" t="s">
        <v>855</v>
      </c>
      <c r="AJ40" s="2" t="s">
        <v>50</v>
      </c>
      <c r="AK40" s="34">
        <f t="shared" si="5"/>
        <v>-99</v>
      </c>
      <c r="AL40" s="30">
        <f t="shared" si="6"/>
        <v>-99</v>
      </c>
      <c r="AM40" s="5">
        <f t="shared" si="11"/>
        <v>111.43</v>
      </c>
      <c r="AN40" s="5">
        <f t="shared" si="7"/>
        <v>270</v>
      </c>
      <c r="AO40" s="30">
        <f t="shared" si="8"/>
        <v>2835</v>
      </c>
      <c r="AP40" s="5">
        <f t="shared" si="9"/>
        <v>2835</v>
      </c>
      <c r="AQ40">
        <f t="shared" si="12"/>
        <v>0</v>
      </c>
      <c r="AR40" s="2">
        <f t="shared" si="13"/>
        <v>0</v>
      </c>
      <c r="AS40" s="2">
        <f t="shared" si="14"/>
        <v>10.5</v>
      </c>
      <c r="AT40" s="2" t="s">
        <v>210</v>
      </c>
      <c r="AU40" s="2" t="s">
        <v>50</v>
      </c>
      <c r="AV40" s="2" t="s">
        <v>141</v>
      </c>
      <c r="AW40" s="2" t="s">
        <v>86</v>
      </c>
      <c r="AX40" s="2" t="s">
        <v>50</v>
      </c>
      <c r="AY40" s="2" t="s">
        <v>50</v>
      </c>
      <c r="AZ40" s="2" t="s">
        <v>152</v>
      </c>
      <c r="BA40" s="2" t="s">
        <v>855</v>
      </c>
      <c r="BB40" s="2" t="s">
        <v>50</v>
      </c>
      <c r="BC40" s="2" t="s">
        <v>50</v>
      </c>
      <c r="BD40" s="2" t="s">
        <v>50</v>
      </c>
      <c r="BE40" s="2" t="s">
        <v>50</v>
      </c>
      <c r="BF40" s="2" t="s">
        <v>50</v>
      </c>
    </row>
    <row r="41" spans="1:58" ht="45" x14ac:dyDescent="0.25">
      <c r="A41" s="2" t="s">
        <v>725</v>
      </c>
      <c r="B41" s="2" t="s">
        <v>49</v>
      </c>
      <c r="C41" s="3">
        <v>3</v>
      </c>
      <c r="D41" s="2" t="s">
        <v>50</v>
      </c>
      <c r="E41" s="2" t="s">
        <v>72</v>
      </c>
      <c r="F41" s="2" t="s">
        <v>51</v>
      </c>
      <c r="G41" s="2" t="s">
        <v>50</v>
      </c>
      <c r="H41" s="2" t="s">
        <v>50</v>
      </c>
      <c r="I41" s="2" t="s">
        <v>53</v>
      </c>
      <c r="J41" s="2" t="s">
        <v>54</v>
      </c>
      <c r="K41" s="2" t="s">
        <v>54</v>
      </c>
      <c r="L41" s="2" t="s">
        <v>55</v>
      </c>
      <c r="M41" s="2" t="s">
        <v>72</v>
      </c>
      <c r="N41" s="2" t="s">
        <v>60</v>
      </c>
      <c r="O41" s="2" t="s">
        <v>57</v>
      </c>
      <c r="P41" s="2" t="s">
        <v>50</v>
      </c>
      <c r="Q41" s="2" t="s">
        <v>115</v>
      </c>
      <c r="R41" s="2" t="s">
        <v>74</v>
      </c>
      <c r="S41" s="2" t="s">
        <v>59</v>
      </c>
      <c r="T41" s="2" t="s">
        <v>50</v>
      </c>
      <c r="U41" s="2" t="s">
        <v>50</v>
      </c>
      <c r="V41" s="2" t="s">
        <v>86</v>
      </c>
      <c r="W41" s="2" t="s">
        <v>50</v>
      </c>
      <c r="X41" s="2" t="s">
        <v>50</v>
      </c>
      <c r="Y41" s="2" t="s">
        <v>54</v>
      </c>
      <c r="Z41" s="2" t="s">
        <v>62</v>
      </c>
      <c r="AA41" s="2" t="s">
        <v>50</v>
      </c>
      <c r="AB41" s="2" t="s">
        <v>50</v>
      </c>
      <c r="AC41" s="2" t="s">
        <v>87</v>
      </c>
      <c r="AD41" s="2" t="s">
        <v>72</v>
      </c>
      <c r="AE41" s="2">
        <f t="shared" si="10"/>
        <v>93</v>
      </c>
      <c r="AF41" s="2" t="s">
        <v>728</v>
      </c>
      <c r="AG41" s="2" t="s">
        <v>76</v>
      </c>
      <c r="AH41" s="2" t="s">
        <v>152</v>
      </c>
      <c r="AI41" s="2" t="s">
        <v>729</v>
      </c>
      <c r="AJ41" s="2" t="s">
        <v>50</v>
      </c>
      <c r="AK41" s="34">
        <f t="shared" si="5"/>
        <v>4</v>
      </c>
      <c r="AL41" s="30">
        <f t="shared" si="6"/>
        <v>4</v>
      </c>
      <c r="AM41" s="5">
        <f t="shared" si="11"/>
        <v>105.88</v>
      </c>
      <c r="AN41" s="5">
        <f t="shared" si="7"/>
        <v>93</v>
      </c>
      <c r="AO41" s="30">
        <f t="shared" si="8"/>
        <v>1050.9000000000001</v>
      </c>
      <c r="AP41" s="5">
        <f t="shared" si="9"/>
        <v>1050.9000000000001</v>
      </c>
      <c r="AQ41" t="str">
        <f t="shared" si="12"/>
        <v>1978 - 1992</v>
      </c>
      <c r="AR41" s="2">
        <f t="shared" si="13"/>
        <v>1987</v>
      </c>
      <c r="AS41" s="2">
        <f t="shared" si="14"/>
        <v>11.3</v>
      </c>
      <c r="AT41" s="2" t="s">
        <v>253</v>
      </c>
      <c r="AU41" s="2" t="s">
        <v>50</v>
      </c>
      <c r="AV41" s="2" t="s">
        <v>66</v>
      </c>
      <c r="AW41" s="2" t="s">
        <v>57</v>
      </c>
      <c r="AX41" s="2" t="s">
        <v>195</v>
      </c>
      <c r="AY41" s="2" t="s">
        <v>68</v>
      </c>
      <c r="AZ41" s="2" t="s">
        <v>152</v>
      </c>
      <c r="BA41" s="2" t="s">
        <v>729</v>
      </c>
      <c r="BB41" s="2" t="s">
        <v>233</v>
      </c>
      <c r="BC41" s="2" t="s">
        <v>129</v>
      </c>
      <c r="BD41" s="2" t="s">
        <v>50</v>
      </c>
      <c r="BE41" s="2" t="s">
        <v>50</v>
      </c>
      <c r="BF41" s="2" t="s">
        <v>50</v>
      </c>
    </row>
    <row r="42" spans="1:58" ht="45" x14ac:dyDescent="0.25">
      <c r="A42" s="2" t="s">
        <v>868</v>
      </c>
      <c r="B42" s="2" t="s">
        <v>49</v>
      </c>
      <c r="C42" s="3">
        <v>1</v>
      </c>
      <c r="D42" s="2" t="s">
        <v>50</v>
      </c>
      <c r="E42" s="2" t="s">
        <v>51</v>
      </c>
      <c r="F42" s="2" t="s">
        <v>52</v>
      </c>
      <c r="G42" s="2" t="s">
        <v>50</v>
      </c>
      <c r="H42" s="2" t="s">
        <v>50</v>
      </c>
      <c r="I42" s="2" t="s">
        <v>53</v>
      </c>
      <c r="J42" s="2" t="s">
        <v>54</v>
      </c>
      <c r="K42" s="2" t="s">
        <v>54</v>
      </c>
      <c r="L42" s="2" t="s">
        <v>55</v>
      </c>
      <c r="M42" s="2" t="s">
        <v>51</v>
      </c>
      <c r="N42" s="2" t="s">
        <v>50</v>
      </c>
      <c r="O42" s="2" t="s">
        <v>57</v>
      </c>
      <c r="P42" s="2" t="s">
        <v>50</v>
      </c>
      <c r="Q42" s="2" t="s">
        <v>50</v>
      </c>
      <c r="R42" s="2" t="s">
        <v>74</v>
      </c>
      <c r="S42" s="2" t="s">
        <v>59</v>
      </c>
      <c r="T42" s="2" t="s">
        <v>60</v>
      </c>
      <c r="U42" s="2" t="s">
        <v>60</v>
      </c>
      <c r="V42" s="2" t="s">
        <v>66</v>
      </c>
      <c r="W42" s="2" t="s">
        <v>50</v>
      </c>
      <c r="X42" s="2" t="s">
        <v>92</v>
      </c>
      <c r="Y42" s="2" t="s">
        <v>50</v>
      </c>
      <c r="Z42" s="2" t="s">
        <v>62</v>
      </c>
      <c r="AA42" s="2" t="s">
        <v>50</v>
      </c>
      <c r="AB42" s="2" t="s">
        <v>50</v>
      </c>
      <c r="AC42" s="2" t="s">
        <v>87</v>
      </c>
      <c r="AD42" s="2" t="s">
        <v>72</v>
      </c>
      <c r="AE42" s="2">
        <f t="shared" si="10"/>
        <v>96</v>
      </c>
      <c r="AF42" s="2" t="s">
        <v>96</v>
      </c>
      <c r="AG42" s="2" t="s">
        <v>129</v>
      </c>
      <c r="AH42" s="2" t="s">
        <v>152</v>
      </c>
      <c r="AI42" s="2" t="s">
        <v>869</v>
      </c>
      <c r="AJ42" s="2" t="s">
        <v>50</v>
      </c>
      <c r="AK42" s="34">
        <f t="shared" si="5"/>
        <v>-99</v>
      </c>
      <c r="AL42" s="30">
        <f t="shared" si="6"/>
        <v>-99</v>
      </c>
      <c r="AM42" s="5">
        <f t="shared" si="11"/>
        <v>472.9</v>
      </c>
      <c r="AN42" s="5">
        <f t="shared" si="7"/>
        <v>192</v>
      </c>
      <c r="AO42" s="30">
        <f t="shared" si="8"/>
        <v>1728</v>
      </c>
      <c r="AP42" s="5">
        <f t="shared" si="9"/>
        <v>1728</v>
      </c>
      <c r="AQ42" t="str">
        <f t="shared" si="12"/>
        <v>Before 1978</v>
      </c>
      <c r="AR42" s="2">
        <f t="shared" si="13"/>
        <v>1967</v>
      </c>
      <c r="AS42" s="2">
        <f t="shared" si="14"/>
        <v>9</v>
      </c>
      <c r="AT42" s="2" t="s">
        <v>194</v>
      </c>
      <c r="AU42" s="2" t="s">
        <v>50</v>
      </c>
      <c r="AV42" s="2" t="s">
        <v>141</v>
      </c>
      <c r="AW42" s="2" t="s">
        <v>86</v>
      </c>
      <c r="AX42" s="2" t="s">
        <v>335</v>
      </c>
      <c r="AY42" s="2" t="s">
        <v>68</v>
      </c>
      <c r="AZ42" s="2" t="s">
        <v>50</v>
      </c>
      <c r="BA42" s="2" t="s">
        <v>50</v>
      </c>
      <c r="BB42" s="2" t="s">
        <v>50</v>
      </c>
      <c r="BC42" s="2" t="s">
        <v>50</v>
      </c>
      <c r="BD42" s="2" t="s">
        <v>50</v>
      </c>
      <c r="BE42" s="2" t="s">
        <v>50</v>
      </c>
      <c r="BF42" s="2" t="s">
        <v>50</v>
      </c>
    </row>
    <row r="43" spans="1:58" ht="45" x14ac:dyDescent="0.25">
      <c r="A43" s="2" t="s">
        <v>725</v>
      </c>
      <c r="B43" s="2" t="s">
        <v>49</v>
      </c>
      <c r="C43" s="3">
        <v>1</v>
      </c>
      <c r="D43" s="2" t="s">
        <v>50</v>
      </c>
      <c r="E43" s="2" t="s">
        <v>72</v>
      </c>
      <c r="F43" s="2" t="s">
        <v>51</v>
      </c>
      <c r="G43" s="2" t="s">
        <v>50</v>
      </c>
      <c r="H43" s="2" t="s">
        <v>50</v>
      </c>
      <c r="I43" s="2" t="s">
        <v>53</v>
      </c>
      <c r="J43" s="2" t="s">
        <v>54</v>
      </c>
      <c r="K43" s="2" t="s">
        <v>54</v>
      </c>
      <c r="L43" s="2" t="s">
        <v>55</v>
      </c>
      <c r="M43" s="2" t="s">
        <v>84</v>
      </c>
      <c r="N43" s="2" t="s">
        <v>50</v>
      </c>
      <c r="O43" s="2" t="s">
        <v>57</v>
      </c>
      <c r="P43" s="2" t="s">
        <v>50</v>
      </c>
      <c r="Q43" s="2" t="s">
        <v>50</v>
      </c>
      <c r="R43" s="2" t="s">
        <v>74</v>
      </c>
      <c r="S43" s="2" t="s">
        <v>59</v>
      </c>
      <c r="T43" s="2" t="s">
        <v>50</v>
      </c>
      <c r="U43" s="2" t="s">
        <v>50</v>
      </c>
      <c r="V43" s="2" t="s">
        <v>86</v>
      </c>
      <c r="W43" s="2" t="s">
        <v>50</v>
      </c>
      <c r="X43" s="2" t="s">
        <v>50</v>
      </c>
      <c r="Y43" s="2" t="s">
        <v>54</v>
      </c>
      <c r="Z43" s="2" t="s">
        <v>62</v>
      </c>
      <c r="AA43" s="2" t="s">
        <v>50</v>
      </c>
      <c r="AB43" s="2" t="s">
        <v>50</v>
      </c>
      <c r="AC43" s="2" t="s">
        <v>87</v>
      </c>
      <c r="AD43" s="2" t="s">
        <v>51</v>
      </c>
      <c r="AE43" s="2">
        <f t="shared" si="10"/>
        <v>102</v>
      </c>
      <c r="AF43" s="2" t="s">
        <v>242</v>
      </c>
      <c r="AG43" s="2" t="s">
        <v>76</v>
      </c>
      <c r="AH43" s="2" t="s">
        <v>152</v>
      </c>
      <c r="AI43" s="2" t="s">
        <v>726</v>
      </c>
      <c r="AJ43" s="2" t="s">
        <v>50</v>
      </c>
      <c r="AK43" s="34">
        <f t="shared" si="5"/>
        <v>-99</v>
      </c>
      <c r="AL43" s="30">
        <f t="shared" si="6"/>
        <v>-99</v>
      </c>
      <c r="AM43" s="5">
        <f t="shared" si="11"/>
        <v>105.88</v>
      </c>
      <c r="AN43" s="5">
        <f t="shared" si="7"/>
        <v>408</v>
      </c>
      <c r="AO43" s="30">
        <f t="shared" si="8"/>
        <v>4488</v>
      </c>
      <c r="AP43" s="5">
        <f t="shared" si="9"/>
        <v>4488</v>
      </c>
      <c r="AQ43" t="str">
        <f t="shared" si="12"/>
        <v>1978 - 1992</v>
      </c>
      <c r="AR43" s="2">
        <f t="shared" si="13"/>
        <v>1987</v>
      </c>
      <c r="AS43" s="2">
        <f t="shared" si="14"/>
        <v>11</v>
      </c>
      <c r="AT43" s="2" t="s">
        <v>99</v>
      </c>
      <c r="AU43" s="2" t="s">
        <v>50</v>
      </c>
      <c r="AV43" s="2" t="s">
        <v>66</v>
      </c>
      <c r="AW43" s="2" t="s">
        <v>57</v>
      </c>
      <c r="AX43" s="2" t="s">
        <v>727</v>
      </c>
      <c r="AY43" s="2" t="s">
        <v>68</v>
      </c>
      <c r="AZ43" s="2" t="s">
        <v>152</v>
      </c>
      <c r="BA43" s="2" t="s">
        <v>726</v>
      </c>
      <c r="BB43" s="2" t="s">
        <v>154</v>
      </c>
      <c r="BC43" s="2" t="s">
        <v>129</v>
      </c>
      <c r="BD43" s="2" t="s">
        <v>50</v>
      </c>
      <c r="BE43" s="2" t="s">
        <v>50</v>
      </c>
      <c r="BF43" s="2" t="s">
        <v>50</v>
      </c>
    </row>
    <row r="44" spans="1:58" ht="45" x14ac:dyDescent="0.25">
      <c r="A44" s="2" t="s">
        <v>806</v>
      </c>
      <c r="B44" s="2" t="s">
        <v>49</v>
      </c>
      <c r="C44" s="3">
        <v>6</v>
      </c>
      <c r="D44" s="2" t="s">
        <v>50</v>
      </c>
      <c r="E44" s="2" t="s">
        <v>70</v>
      </c>
      <c r="F44" s="2" t="s">
        <v>71</v>
      </c>
      <c r="G44" s="2" t="s">
        <v>96</v>
      </c>
      <c r="H44" s="2" t="s">
        <v>194</v>
      </c>
      <c r="I44" s="2" t="s">
        <v>97</v>
      </c>
      <c r="J44" s="2" t="s">
        <v>54</v>
      </c>
      <c r="K44" s="2" t="s">
        <v>54</v>
      </c>
      <c r="L44" s="2" t="s">
        <v>55</v>
      </c>
      <c r="M44" s="2" t="s">
        <v>72</v>
      </c>
      <c r="N44" s="2" t="s">
        <v>50</v>
      </c>
      <c r="O44" s="2" t="s">
        <v>57</v>
      </c>
      <c r="P44" s="2" t="s">
        <v>50</v>
      </c>
      <c r="Q44" s="2" t="s">
        <v>588</v>
      </c>
      <c r="R44" s="2" t="s">
        <v>86</v>
      </c>
      <c r="S44" s="2" t="s">
        <v>59</v>
      </c>
      <c r="T44" s="2" t="s">
        <v>54</v>
      </c>
      <c r="U44" s="2" t="s">
        <v>54</v>
      </c>
      <c r="V44" s="2" t="s">
        <v>60</v>
      </c>
      <c r="W44" s="2" t="s">
        <v>50</v>
      </c>
      <c r="X44" s="2" t="s">
        <v>50</v>
      </c>
      <c r="Y44" s="2" t="s">
        <v>50</v>
      </c>
      <c r="Z44" s="2" t="s">
        <v>62</v>
      </c>
      <c r="AA44" s="2" t="s">
        <v>50</v>
      </c>
      <c r="AB44" s="2" t="s">
        <v>50</v>
      </c>
      <c r="AC44" s="2" t="s">
        <v>87</v>
      </c>
      <c r="AD44" s="2" t="s">
        <v>72</v>
      </c>
      <c r="AE44" s="2">
        <f t="shared" si="10"/>
        <v>102</v>
      </c>
      <c r="AF44" s="2" t="s">
        <v>249</v>
      </c>
      <c r="AG44" s="2" t="s">
        <v>129</v>
      </c>
      <c r="AH44" s="2" t="s">
        <v>152</v>
      </c>
      <c r="AI44" s="2" t="s">
        <v>811</v>
      </c>
      <c r="AJ44" s="2" t="s">
        <v>50</v>
      </c>
      <c r="AK44" s="34">
        <f t="shared" si="5"/>
        <v>6</v>
      </c>
      <c r="AL44" s="30">
        <f t="shared" si="6"/>
        <v>-99</v>
      </c>
      <c r="AM44" s="5">
        <f t="shared" si="11"/>
        <v>23.33</v>
      </c>
      <c r="AN44" s="5">
        <f t="shared" si="7"/>
        <v>102</v>
      </c>
      <c r="AO44" s="30">
        <f t="shared" si="8"/>
        <v>1101.6000000000001</v>
      </c>
      <c r="AP44" s="5">
        <f t="shared" si="9"/>
        <v>1101.6000000000001</v>
      </c>
      <c r="AQ44" t="str">
        <f t="shared" si="12"/>
        <v>2006 - 2009</v>
      </c>
      <c r="AR44" s="2">
        <f t="shared" si="13"/>
        <v>2007</v>
      </c>
      <c r="AS44" s="2">
        <f t="shared" si="14"/>
        <v>10.8</v>
      </c>
      <c r="AT44" s="2" t="s">
        <v>103</v>
      </c>
      <c r="AU44" s="2" t="s">
        <v>50</v>
      </c>
      <c r="AV44" s="2" t="s">
        <v>66</v>
      </c>
      <c r="AW44" s="2" t="s">
        <v>57</v>
      </c>
      <c r="AX44" s="2" t="s">
        <v>50</v>
      </c>
      <c r="AY44" s="2" t="s">
        <v>50</v>
      </c>
      <c r="AZ44" s="2" t="s">
        <v>152</v>
      </c>
      <c r="BA44" s="2" t="s">
        <v>811</v>
      </c>
      <c r="BB44" s="2" t="s">
        <v>50</v>
      </c>
      <c r="BC44" s="2" t="s">
        <v>50</v>
      </c>
      <c r="BD44" s="2" t="s">
        <v>50</v>
      </c>
      <c r="BE44" s="2" t="s">
        <v>50</v>
      </c>
      <c r="BF44" s="2" t="s">
        <v>50</v>
      </c>
    </row>
    <row r="45" spans="1:58" ht="45" x14ac:dyDescent="0.25">
      <c r="A45" s="2" t="s">
        <v>891</v>
      </c>
      <c r="B45" s="2" t="s">
        <v>49</v>
      </c>
      <c r="C45" s="3">
        <v>17</v>
      </c>
      <c r="D45" s="2" t="s">
        <v>50</v>
      </c>
      <c r="E45" s="2" t="s">
        <v>116</v>
      </c>
      <c r="F45" s="2" t="s">
        <v>486</v>
      </c>
      <c r="G45" s="2" t="s">
        <v>214</v>
      </c>
      <c r="H45" s="2" t="s">
        <v>161</v>
      </c>
      <c r="I45" s="2" t="s">
        <v>86</v>
      </c>
      <c r="J45" s="2" t="s">
        <v>54</v>
      </c>
      <c r="K45" s="2" t="s">
        <v>54</v>
      </c>
      <c r="L45" s="2" t="s">
        <v>55</v>
      </c>
      <c r="M45" s="2" t="s">
        <v>72</v>
      </c>
      <c r="N45" s="2" t="s">
        <v>60</v>
      </c>
      <c r="O45" s="2" t="s">
        <v>57</v>
      </c>
      <c r="P45" s="2" t="s">
        <v>50</v>
      </c>
      <c r="Q45" s="2" t="s">
        <v>107</v>
      </c>
      <c r="R45" s="2" t="s">
        <v>86</v>
      </c>
      <c r="S45" s="2" t="s">
        <v>59</v>
      </c>
      <c r="T45" s="2" t="s">
        <v>50</v>
      </c>
      <c r="U45" s="2" t="s">
        <v>50</v>
      </c>
      <c r="V45" s="2" t="s">
        <v>86</v>
      </c>
      <c r="W45" s="2" t="s">
        <v>50</v>
      </c>
      <c r="X45" s="2" t="s">
        <v>50</v>
      </c>
      <c r="Y45" s="2" t="s">
        <v>54</v>
      </c>
      <c r="Z45" s="2" t="s">
        <v>62</v>
      </c>
      <c r="AA45" s="2" t="s">
        <v>50</v>
      </c>
      <c r="AB45" s="2" t="s">
        <v>50</v>
      </c>
      <c r="AC45" s="2" t="s">
        <v>63</v>
      </c>
      <c r="AD45" s="2" t="s">
        <v>51</v>
      </c>
      <c r="AE45" s="2">
        <f t="shared" si="10"/>
        <v>102</v>
      </c>
      <c r="AF45" s="2" t="s">
        <v>242</v>
      </c>
      <c r="AG45" s="2" t="s">
        <v>76</v>
      </c>
      <c r="AH45" s="2" t="s">
        <v>152</v>
      </c>
      <c r="AI45" s="2" t="s">
        <v>894</v>
      </c>
      <c r="AJ45" s="2" t="s">
        <v>50</v>
      </c>
      <c r="AK45" s="34">
        <f t="shared" si="5"/>
        <v>3</v>
      </c>
      <c r="AL45" s="30">
        <f t="shared" si="6"/>
        <v>-99</v>
      </c>
      <c r="AM45" s="5">
        <f t="shared" si="11"/>
        <v>67.569999999999993</v>
      </c>
      <c r="AN45" s="5">
        <f t="shared" si="7"/>
        <v>102</v>
      </c>
      <c r="AO45" s="30">
        <f t="shared" si="8"/>
        <v>1244.3999999999999</v>
      </c>
      <c r="AP45" s="5">
        <f t="shared" si="9"/>
        <v>1244.3999999999999</v>
      </c>
      <c r="AQ45" t="str">
        <f t="shared" si="12"/>
        <v>2010 - 2013</v>
      </c>
      <c r="AR45" s="2">
        <f t="shared" si="13"/>
        <v>2010</v>
      </c>
      <c r="AS45" s="2">
        <f t="shared" si="14"/>
        <v>12.2</v>
      </c>
      <c r="AT45" s="2" t="s">
        <v>723</v>
      </c>
      <c r="AU45" s="2" t="s">
        <v>50</v>
      </c>
      <c r="AV45" s="2" t="s">
        <v>66</v>
      </c>
      <c r="AW45" s="2" t="s">
        <v>57</v>
      </c>
      <c r="AX45" s="2" t="s">
        <v>524</v>
      </c>
      <c r="AY45" s="2" t="s">
        <v>68</v>
      </c>
      <c r="AZ45" s="2" t="s">
        <v>152</v>
      </c>
      <c r="BA45" s="2" t="s">
        <v>894</v>
      </c>
      <c r="BB45" s="2" t="s">
        <v>154</v>
      </c>
      <c r="BC45" s="2" t="s">
        <v>129</v>
      </c>
      <c r="BD45" s="2" t="s">
        <v>50</v>
      </c>
      <c r="BE45" s="2" t="s">
        <v>50</v>
      </c>
      <c r="BF45" s="2" t="s">
        <v>50</v>
      </c>
    </row>
    <row r="46" spans="1:58" ht="45" x14ac:dyDescent="0.25">
      <c r="A46" s="2" t="s">
        <v>732</v>
      </c>
      <c r="B46" s="2" t="s">
        <v>49</v>
      </c>
      <c r="C46" s="3">
        <v>4</v>
      </c>
      <c r="D46" s="2" t="s">
        <v>50</v>
      </c>
      <c r="E46" s="2" t="s">
        <v>570</v>
      </c>
      <c r="F46" s="2" t="s">
        <v>116</v>
      </c>
      <c r="G46" s="2" t="s">
        <v>50</v>
      </c>
      <c r="H46" s="2" t="s">
        <v>50</v>
      </c>
      <c r="I46" s="2" t="s">
        <v>304</v>
      </c>
      <c r="J46" s="2" t="s">
        <v>54</v>
      </c>
      <c r="K46" s="2" t="s">
        <v>54</v>
      </c>
      <c r="L46" s="2" t="s">
        <v>55</v>
      </c>
      <c r="M46" s="2" t="s">
        <v>51</v>
      </c>
      <c r="N46" s="2" t="s">
        <v>50</v>
      </c>
      <c r="O46" s="2" t="s">
        <v>57</v>
      </c>
      <c r="P46" s="2" t="s">
        <v>50</v>
      </c>
      <c r="Q46" s="2" t="s">
        <v>50</v>
      </c>
      <c r="R46" s="2" t="s">
        <v>74</v>
      </c>
      <c r="S46" s="2" t="s">
        <v>59</v>
      </c>
      <c r="T46" s="2" t="s">
        <v>54</v>
      </c>
      <c r="U46" s="2" t="s">
        <v>54</v>
      </c>
      <c r="V46" s="2" t="s">
        <v>86</v>
      </c>
      <c r="W46" s="2" t="s">
        <v>50</v>
      </c>
      <c r="X46" s="2" t="s">
        <v>50</v>
      </c>
      <c r="Y46" s="2" t="s">
        <v>54</v>
      </c>
      <c r="Z46" s="2" t="s">
        <v>62</v>
      </c>
      <c r="AA46" s="2" t="s">
        <v>50</v>
      </c>
      <c r="AB46" s="2" t="s">
        <v>50</v>
      </c>
      <c r="AC46" s="2" t="s">
        <v>87</v>
      </c>
      <c r="AD46" s="2" t="s">
        <v>51</v>
      </c>
      <c r="AE46" s="2">
        <f t="shared" si="10"/>
        <v>103</v>
      </c>
      <c r="AF46" s="2" t="s">
        <v>733</v>
      </c>
      <c r="AG46" s="2" t="s">
        <v>76</v>
      </c>
      <c r="AH46" s="2" t="s">
        <v>152</v>
      </c>
      <c r="AI46" s="2" t="s">
        <v>734</v>
      </c>
      <c r="AJ46" s="2" t="s">
        <v>50</v>
      </c>
      <c r="AK46" s="34">
        <f t="shared" si="5"/>
        <v>-99</v>
      </c>
      <c r="AL46" s="30">
        <f t="shared" si="6"/>
        <v>-99</v>
      </c>
      <c r="AM46" s="5">
        <f t="shared" si="11"/>
        <v>457.61</v>
      </c>
      <c r="AN46" s="5">
        <f t="shared" si="7"/>
        <v>206</v>
      </c>
      <c r="AO46" s="30">
        <f t="shared" si="8"/>
        <v>2389.6</v>
      </c>
      <c r="AP46" s="5">
        <f t="shared" si="9"/>
        <v>2389.6</v>
      </c>
      <c r="AQ46" t="str">
        <f t="shared" si="12"/>
        <v>1993 - 2001</v>
      </c>
      <c r="AR46" s="2">
        <f t="shared" si="13"/>
        <v>1995</v>
      </c>
      <c r="AS46" s="2">
        <f t="shared" si="14"/>
        <v>11.6</v>
      </c>
      <c r="AT46" s="2" t="s">
        <v>735</v>
      </c>
      <c r="AU46" s="2" t="s">
        <v>50</v>
      </c>
      <c r="AV46" s="2" t="s">
        <v>66</v>
      </c>
      <c r="AW46" s="2" t="s">
        <v>57</v>
      </c>
      <c r="AX46" s="2" t="s">
        <v>146</v>
      </c>
      <c r="AY46" s="2" t="s">
        <v>68</v>
      </c>
      <c r="AZ46" s="2" t="s">
        <v>152</v>
      </c>
      <c r="BA46" s="2" t="s">
        <v>734</v>
      </c>
      <c r="BB46" s="2" t="s">
        <v>154</v>
      </c>
      <c r="BC46" s="2" t="s">
        <v>129</v>
      </c>
      <c r="BD46" s="2" t="s">
        <v>50</v>
      </c>
      <c r="BE46" s="2" t="s">
        <v>50</v>
      </c>
      <c r="BF46" s="2" t="s">
        <v>50</v>
      </c>
    </row>
    <row r="47" spans="1:58" ht="60" x14ac:dyDescent="0.25">
      <c r="A47" s="2" t="s">
        <v>862</v>
      </c>
      <c r="B47" s="2" t="s">
        <v>49</v>
      </c>
      <c r="C47" s="3">
        <v>2</v>
      </c>
      <c r="D47" s="2" t="s">
        <v>50</v>
      </c>
      <c r="E47" s="2" t="s">
        <v>52</v>
      </c>
      <c r="F47" s="2" t="s">
        <v>51</v>
      </c>
      <c r="G47" s="2" t="s">
        <v>50</v>
      </c>
      <c r="H47" s="2" t="s">
        <v>50</v>
      </c>
      <c r="I47" s="2" t="s">
        <v>53</v>
      </c>
      <c r="J47" s="2" t="s">
        <v>54</v>
      </c>
      <c r="K47" s="2" t="s">
        <v>54</v>
      </c>
      <c r="L47" s="2" t="s">
        <v>55</v>
      </c>
      <c r="M47" s="2" t="s">
        <v>70</v>
      </c>
      <c r="N47" s="2" t="s">
        <v>56</v>
      </c>
      <c r="O47" s="2" t="s">
        <v>57</v>
      </c>
      <c r="P47" s="2" t="s">
        <v>588</v>
      </c>
      <c r="Q47" s="2" t="s">
        <v>50</v>
      </c>
      <c r="R47" s="2" t="s">
        <v>86</v>
      </c>
      <c r="S47" s="2" t="s">
        <v>59</v>
      </c>
      <c r="T47" s="2" t="s">
        <v>60</v>
      </c>
      <c r="U47" s="2" t="s">
        <v>54</v>
      </c>
      <c r="V47" s="2" t="s">
        <v>86</v>
      </c>
      <c r="W47" s="2" t="s">
        <v>93</v>
      </c>
      <c r="X47" s="2" t="s">
        <v>50</v>
      </c>
      <c r="Y47" s="2" t="s">
        <v>50</v>
      </c>
      <c r="Z47" s="2" t="s">
        <v>62</v>
      </c>
      <c r="AA47" s="2" t="s">
        <v>50</v>
      </c>
      <c r="AB47" s="2" t="s">
        <v>50</v>
      </c>
      <c r="AC47" s="2" t="s">
        <v>87</v>
      </c>
      <c r="AD47" s="2" t="s">
        <v>51</v>
      </c>
      <c r="AE47" s="2">
        <f t="shared" si="10"/>
        <v>108</v>
      </c>
      <c r="AF47" s="2" t="s">
        <v>562</v>
      </c>
      <c r="AG47" s="2" t="s">
        <v>76</v>
      </c>
      <c r="AH47" s="2" t="s">
        <v>144</v>
      </c>
      <c r="AI47" s="2" t="s">
        <v>865</v>
      </c>
      <c r="AJ47" s="2" t="s">
        <v>50</v>
      </c>
      <c r="AK47" s="34">
        <f t="shared" si="5"/>
        <v>6</v>
      </c>
      <c r="AL47" s="30">
        <f t="shared" si="6"/>
        <v>6</v>
      </c>
      <c r="AM47" s="5">
        <f t="shared" si="11"/>
        <v>18.37</v>
      </c>
      <c r="AN47" s="5">
        <f t="shared" si="7"/>
        <v>648</v>
      </c>
      <c r="AO47" s="30">
        <f t="shared" si="8"/>
        <v>6933.5999999999995</v>
      </c>
      <c r="AP47" s="5">
        <f t="shared" si="9"/>
        <v>6933.5999999999995</v>
      </c>
      <c r="AQ47">
        <f t="shared" si="12"/>
        <v>0</v>
      </c>
      <c r="AR47" s="2">
        <f t="shared" si="13"/>
        <v>0</v>
      </c>
      <c r="AS47" s="2">
        <f t="shared" si="14"/>
        <v>10.7</v>
      </c>
      <c r="AT47" s="2" t="s">
        <v>114</v>
      </c>
      <c r="AU47" s="2" t="s">
        <v>50</v>
      </c>
      <c r="AV47" s="2" t="s">
        <v>66</v>
      </c>
      <c r="AW47" s="2" t="s">
        <v>57</v>
      </c>
      <c r="AX47" s="2" t="s">
        <v>493</v>
      </c>
      <c r="AY47" s="2" t="s">
        <v>68</v>
      </c>
      <c r="AZ47" s="2" t="s">
        <v>144</v>
      </c>
      <c r="BA47" s="2" t="s">
        <v>865</v>
      </c>
      <c r="BB47" s="2" t="s">
        <v>50</v>
      </c>
      <c r="BC47" s="2" t="s">
        <v>50</v>
      </c>
      <c r="BD47" s="2" t="s">
        <v>50</v>
      </c>
      <c r="BE47" s="2" t="s">
        <v>50</v>
      </c>
      <c r="BF47" s="2" t="s">
        <v>50</v>
      </c>
    </row>
    <row r="48" spans="1:58" ht="45" x14ac:dyDescent="0.25">
      <c r="A48" s="2" t="s">
        <v>193</v>
      </c>
      <c r="B48" s="2" t="s">
        <v>49</v>
      </c>
      <c r="C48" s="3">
        <v>7</v>
      </c>
      <c r="D48" s="2" t="s">
        <v>50</v>
      </c>
      <c r="E48" s="2" t="s">
        <v>92</v>
      </c>
      <c r="F48" s="2" t="s">
        <v>194</v>
      </c>
      <c r="G48" s="2" t="s">
        <v>99</v>
      </c>
      <c r="H48" s="2" t="s">
        <v>116</v>
      </c>
      <c r="I48" s="2" t="s">
        <v>66</v>
      </c>
      <c r="J48" s="2" t="s">
        <v>54</v>
      </c>
      <c r="K48" s="2" t="s">
        <v>54</v>
      </c>
      <c r="L48" s="2" t="s">
        <v>55</v>
      </c>
      <c r="M48" s="2" t="s">
        <v>51</v>
      </c>
      <c r="N48" s="2" t="s">
        <v>56</v>
      </c>
      <c r="O48" s="2" t="s">
        <v>60</v>
      </c>
      <c r="P48" s="2" t="s">
        <v>98</v>
      </c>
      <c r="Q48" s="2" t="s">
        <v>50</v>
      </c>
      <c r="R48" s="2" t="s">
        <v>74</v>
      </c>
      <c r="S48" s="2" t="s">
        <v>59</v>
      </c>
      <c r="T48" s="2" t="s">
        <v>50</v>
      </c>
      <c r="U48" s="2" t="s">
        <v>50</v>
      </c>
      <c r="V48" s="2" t="s">
        <v>50</v>
      </c>
      <c r="W48" s="2" t="s">
        <v>50</v>
      </c>
      <c r="X48" s="2" t="s">
        <v>50</v>
      </c>
      <c r="Y48" s="2" t="s">
        <v>50</v>
      </c>
      <c r="Z48" s="2" t="s">
        <v>62</v>
      </c>
      <c r="AA48" s="2" t="s">
        <v>50</v>
      </c>
      <c r="AB48" s="2" t="s">
        <v>50</v>
      </c>
      <c r="AC48" s="2" t="s">
        <v>63</v>
      </c>
      <c r="AD48" s="2" t="s">
        <v>51</v>
      </c>
      <c r="AE48" s="2">
        <f t="shared" si="10"/>
        <v>115</v>
      </c>
      <c r="AF48" s="2" t="s">
        <v>195</v>
      </c>
      <c r="AG48" s="2" t="s">
        <v>76</v>
      </c>
      <c r="AH48" s="2" t="s">
        <v>152</v>
      </c>
      <c r="AI48" s="2" t="s">
        <v>196</v>
      </c>
      <c r="AJ48" s="2" t="s">
        <v>50</v>
      </c>
      <c r="AK48" s="34">
        <f t="shared" si="5"/>
        <v>2</v>
      </c>
      <c r="AL48" s="30">
        <f t="shared" si="6"/>
        <v>2</v>
      </c>
      <c r="AM48" s="5">
        <f t="shared" si="11"/>
        <v>32.549999999999997</v>
      </c>
      <c r="AN48" s="5">
        <f t="shared" si="7"/>
        <v>230</v>
      </c>
      <c r="AO48" s="30">
        <f t="shared" si="8"/>
        <v>2645</v>
      </c>
      <c r="AP48" s="5">
        <f t="shared" si="9"/>
        <v>2645</v>
      </c>
      <c r="AQ48" t="str">
        <f t="shared" si="12"/>
        <v>Before 1978</v>
      </c>
      <c r="AR48" s="2">
        <f t="shared" si="13"/>
        <v>1950</v>
      </c>
      <c r="AS48" s="2">
        <f t="shared" si="14"/>
        <v>11.5</v>
      </c>
      <c r="AT48" s="2" t="s">
        <v>79</v>
      </c>
      <c r="AU48" s="2" t="s">
        <v>50</v>
      </c>
      <c r="AV48" s="2" t="s">
        <v>141</v>
      </c>
      <c r="AW48" s="2" t="s">
        <v>86</v>
      </c>
      <c r="AX48" s="2" t="s">
        <v>50</v>
      </c>
      <c r="AY48" s="2" t="s">
        <v>50</v>
      </c>
      <c r="AZ48" s="2" t="s">
        <v>152</v>
      </c>
      <c r="BA48" s="2" t="s">
        <v>196</v>
      </c>
      <c r="BB48" s="2" t="s">
        <v>50</v>
      </c>
      <c r="BC48" s="2" t="s">
        <v>50</v>
      </c>
      <c r="BD48" s="2" t="s">
        <v>50</v>
      </c>
      <c r="BE48" s="2" t="s">
        <v>50</v>
      </c>
      <c r="BF48" s="2" t="s">
        <v>50</v>
      </c>
    </row>
    <row r="49" spans="1:58" ht="45" x14ac:dyDescent="0.25">
      <c r="A49" s="2" t="s">
        <v>431</v>
      </c>
      <c r="B49" s="2" t="s">
        <v>49</v>
      </c>
      <c r="C49" s="3">
        <v>9</v>
      </c>
      <c r="D49" s="2" t="s">
        <v>50</v>
      </c>
      <c r="E49" s="2" t="s">
        <v>71</v>
      </c>
      <c r="F49" s="2" t="s">
        <v>96</v>
      </c>
      <c r="G49" s="2" t="s">
        <v>50</v>
      </c>
      <c r="H49" s="2" t="s">
        <v>50</v>
      </c>
      <c r="I49" s="2" t="s">
        <v>53</v>
      </c>
      <c r="J49" s="2" t="s">
        <v>54</v>
      </c>
      <c r="K49" s="2" t="s">
        <v>54</v>
      </c>
      <c r="L49" s="2" t="s">
        <v>55</v>
      </c>
      <c r="M49" s="2" t="s">
        <v>72</v>
      </c>
      <c r="N49" s="2" t="s">
        <v>50</v>
      </c>
      <c r="O49" s="2" t="s">
        <v>57</v>
      </c>
      <c r="P49" s="2" t="s">
        <v>50</v>
      </c>
      <c r="Q49" s="2" t="s">
        <v>50</v>
      </c>
      <c r="R49" s="2" t="s">
        <v>74</v>
      </c>
      <c r="S49" s="2" t="s">
        <v>59</v>
      </c>
      <c r="T49" s="2" t="s">
        <v>60</v>
      </c>
      <c r="U49" s="2" t="s">
        <v>60</v>
      </c>
      <c r="V49" s="2" t="s">
        <v>86</v>
      </c>
      <c r="W49" s="2" t="s">
        <v>50</v>
      </c>
      <c r="X49" s="2" t="s">
        <v>50</v>
      </c>
      <c r="Y49" s="2" t="s">
        <v>54</v>
      </c>
      <c r="Z49" s="2" t="s">
        <v>62</v>
      </c>
      <c r="AA49" s="2" t="s">
        <v>50</v>
      </c>
      <c r="AB49" s="2" t="s">
        <v>50</v>
      </c>
      <c r="AC49" s="2" t="s">
        <v>87</v>
      </c>
      <c r="AD49" s="2" t="s">
        <v>51</v>
      </c>
      <c r="AE49" s="2">
        <f t="shared" si="10"/>
        <v>115</v>
      </c>
      <c r="AF49" s="2" t="s">
        <v>195</v>
      </c>
      <c r="AG49" s="2" t="s">
        <v>76</v>
      </c>
      <c r="AH49" s="2" t="s">
        <v>77</v>
      </c>
      <c r="AI49" s="2" t="s">
        <v>432</v>
      </c>
      <c r="AJ49" s="2" t="s">
        <v>50</v>
      </c>
      <c r="AK49" s="34">
        <f t="shared" si="5"/>
        <v>-99</v>
      </c>
      <c r="AL49" s="30">
        <f t="shared" si="6"/>
        <v>-99</v>
      </c>
      <c r="AM49" s="5">
        <f t="shared" si="11"/>
        <v>158.74</v>
      </c>
      <c r="AN49" s="5">
        <f t="shared" si="7"/>
        <v>115</v>
      </c>
      <c r="AO49" s="30">
        <f t="shared" si="8"/>
        <v>1196</v>
      </c>
      <c r="AP49" s="5">
        <f t="shared" si="9"/>
        <v>1196</v>
      </c>
      <c r="AQ49" t="str">
        <f t="shared" si="12"/>
        <v>Before 1978</v>
      </c>
      <c r="AR49" s="2">
        <f t="shared" si="13"/>
        <v>1972</v>
      </c>
      <c r="AS49" s="2">
        <f t="shared" si="14"/>
        <v>10.4</v>
      </c>
      <c r="AT49" s="2" t="s">
        <v>339</v>
      </c>
      <c r="AU49" s="2" t="s">
        <v>50</v>
      </c>
      <c r="AV49" s="2" t="s">
        <v>66</v>
      </c>
      <c r="AW49" s="2" t="s">
        <v>57</v>
      </c>
      <c r="AX49" s="2" t="s">
        <v>111</v>
      </c>
      <c r="AY49" s="2" t="s">
        <v>68</v>
      </c>
      <c r="AZ49" s="2" t="s">
        <v>50</v>
      </c>
      <c r="BA49" s="2" t="s">
        <v>50</v>
      </c>
      <c r="BB49" s="2" t="s">
        <v>50</v>
      </c>
      <c r="BC49" s="2" t="s">
        <v>50</v>
      </c>
      <c r="BD49" s="2" t="s">
        <v>50</v>
      </c>
      <c r="BE49" s="2" t="s">
        <v>50</v>
      </c>
      <c r="BF49" s="2" t="s">
        <v>50</v>
      </c>
    </row>
    <row r="50" spans="1:58" ht="60" x14ac:dyDescent="0.25">
      <c r="A50" s="2" t="s">
        <v>451</v>
      </c>
      <c r="B50" s="2" t="s">
        <v>49</v>
      </c>
      <c r="C50" s="3">
        <v>4</v>
      </c>
      <c r="D50" s="2" t="s">
        <v>50</v>
      </c>
      <c r="E50" s="2" t="s">
        <v>52</v>
      </c>
      <c r="F50" s="2" t="s">
        <v>84</v>
      </c>
      <c r="G50" s="2" t="s">
        <v>50</v>
      </c>
      <c r="H50" s="2" t="s">
        <v>50</v>
      </c>
      <c r="I50" s="2" t="s">
        <v>70</v>
      </c>
      <c r="J50" s="2" t="s">
        <v>54</v>
      </c>
      <c r="K50" s="2" t="s">
        <v>54</v>
      </c>
      <c r="L50" s="2" t="s">
        <v>55</v>
      </c>
      <c r="M50" s="2" t="s">
        <v>72</v>
      </c>
      <c r="N50" s="2" t="s">
        <v>56</v>
      </c>
      <c r="O50" s="2" t="s">
        <v>60</v>
      </c>
      <c r="P50" s="2" t="s">
        <v>50</v>
      </c>
      <c r="Q50" s="2" t="s">
        <v>98</v>
      </c>
      <c r="R50" s="2" t="s">
        <v>74</v>
      </c>
      <c r="S50" s="2" t="s">
        <v>59</v>
      </c>
      <c r="T50" s="2" t="s">
        <v>60</v>
      </c>
      <c r="U50" s="2" t="s">
        <v>60</v>
      </c>
      <c r="V50" s="2" t="s">
        <v>60</v>
      </c>
      <c r="W50" s="2" t="s">
        <v>50</v>
      </c>
      <c r="X50" s="2" t="s">
        <v>50</v>
      </c>
      <c r="Y50" s="2" t="s">
        <v>50</v>
      </c>
      <c r="Z50" s="2" t="s">
        <v>62</v>
      </c>
      <c r="AA50" s="2" t="s">
        <v>50</v>
      </c>
      <c r="AB50" s="2" t="s">
        <v>50</v>
      </c>
      <c r="AC50" s="2" t="s">
        <v>63</v>
      </c>
      <c r="AD50" s="2" t="s">
        <v>72</v>
      </c>
      <c r="AE50" s="2">
        <f t="shared" si="10"/>
        <v>117</v>
      </c>
      <c r="AF50" s="2" t="s">
        <v>239</v>
      </c>
      <c r="AG50" s="2" t="s">
        <v>76</v>
      </c>
      <c r="AH50" s="2" t="s">
        <v>452</v>
      </c>
      <c r="AI50" s="2" t="s">
        <v>455</v>
      </c>
      <c r="AJ50" s="2" t="s">
        <v>50</v>
      </c>
      <c r="AK50" s="34">
        <f t="shared" si="5"/>
        <v>2</v>
      </c>
      <c r="AL50" s="30">
        <f t="shared" si="6"/>
        <v>2</v>
      </c>
      <c r="AM50" s="5">
        <f t="shared" si="11"/>
        <v>0</v>
      </c>
      <c r="AN50" s="5">
        <f t="shared" si="7"/>
        <v>0</v>
      </c>
      <c r="AO50" s="30">
        <f t="shared" si="8"/>
        <v>0</v>
      </c>
      <c r="AP50" s="5">
        <f t="shared" si="9"/>
        <v>0</v>
      </c>
      <c r="AQ50" t="str">
        <f t="shared" si="12"/>
        <v>1978 - 1992</v>
      </c>
      <c r="AR50" s="2">
        <f t="shared" si="13"/>
        <v>1988</v>
      </c>
      <c r="AS50" s="2">
        <f t="shared" si="14"/>
        <v>11</v>
      </c>
      <c r="AT50" s="2" t="s">
        <v>99</v>
      </c>
      <c r="AU50" s="2" t="s">
        <v>50</v>
      </c>
      <c r="AV50" s="2" t="s">
        <v>66</v>
      </c>
      <c r="AW50" s="2" t="s">
        <v>57</v>
      </c>
      <c r="AX50" s="2" t="s">
        <v>111</v>
      </c>
      <c r="AY50" s="2" t="s">
        <v>68</v>
      </c>
      <c r="AZ50" s="2" t="s">
        <v>452</v>
      </c>
      <c r="BA50" s="2" t="s">
        <v>455</v>
      </c>
      <c r="BB50" s="2" t="s">
        <v>154</v>
      </c>
      <c r="BC50" s="2" t="s">
        <v>129</v>
      </c>
      <c r="BD50" s="2" t="s">
        <v>50</v>
      </c>
      <c r="BE50" s="2" t="s">
        <v>50</v>
      </c>
      <c r="BF50" s="2" t="s">
        <v>50</v>
      </c>
    </row>
    <row r="51" spans="1:58" ht="45" x14ac:dyDescent="0.25">
      <c r="A51" s="2" t="s">
        <v>545</v>
      </c>
      <c r="B51" s="2" t="s">
        <v>49</v>
      </c>
      <c r="C51" s="3">
        <v>2</v>
      </c>
      <c r="D51" s="2" t="s">
        <v>50</v>
      </c>
      <c r="E51" s="2" t="s">
        <v>102</v>
      </c>
      <c r="F51" s="2" t="s">
        <v>100</v>
      </c>
      <c r="G51" s="2" t="s">
        <v>50</v>
      </c>
      <c r="H51" s="2" t="s">
        <v>50</v>
      </c>
      <c r="I51" s="2" t="s">
        <v>97</v>
      </c>
      <c r="J51" s="2" t="s">
        <v>54</v>
      </c>
      <c r="K51" s="2" t="s">
        <v>54</v>
      </c>
      <c r="L51" s="2" t="s">
        <v>55</v>
      </c>
      <c r="M51" s="2" t="s">
        <v>72</v>
      </c>
      <c r="N51" s="2" t="s">
        <v>60</v>
      </c>
      <c r="O51" s="2" t="s">
        <v>57</v>
      </c>
      <c r="P51" s="2" t="s">
        <v>50</v>
      </c>
      <c r="Q51" s="2" t="s">
        <v>98</v>
      </c>
      <c r="R51" s="2" t="s">
        <v>53</v>
      </c>
      <c r="S51" s="2" t="s">
        <v>53</v>
      </c>
      <c r="T51" s="2" t="s">
        <v>60</v>
      </c>
      <c r="U51" s="2" t="s">
        <v>60</v>
      </c>
      <c r="V51" s="2" t="s">
        <v>60</v>
      </c>
      <c r="W51" s="2" t="s">
        <v>50</v>
      </c>
      <c r="X51" s="2" t="s">
        <v>366</v>
      </c>
      <c r="Y51" s="2" t="s">
        <v>50</v>
      </c>
      <c r="Z51" s="2" t="s">
        <v>62</v>
      </c>
      <c r="AA51" s="2" t="s">
        <v>50</v>
      </c>
      <c r="AB51" s="2" t="s">
        <v>50</v>
      </c>
      <c r="AC51" s="2" t="s">
        <v>63</v>
      </c>
      <c r="AD51" s="2" t="s">
        <v>51</v>
      </c>
      <c r="AE51" s="2">
        <f t="shared" si="10"/>
        <v>118</v>
      </c>
      <c r="AF51" s="2" t="s">
        <v>283</v>
      </c>
      <c r="AG51" s="2" t="s">
        <v>76</v>
      </c>
      <c r="AH51" s="2" t="s">
        <v>77</v>
      </c>
      <c r="AI51" s="2" t="s">
        <v>548</v>
      </c>
      <c r="AJ51" s="2" t="s">
        <v>50</v>
      </c>
      <c r="AK51" s="34">
        <f t="shared" si="5"/>
        <v>2</v>
      </c>
      <c r="AL51" s="30">
        <f t="shared" si="6"/>
        <v>2</v>
      </c>
      <c r="AM51" s="5">
        <f t="shared" si="11"/>
        <v>0</v>
      </c>
      <c r="AN51" s="5">
        <f t="shared" si="7"/>
        <v>0</v>
      </c>
      <c r="AO51" s="30">
        <f t="shared" si="8"/>
        <v>0</v>
      </c>
      <c r="AP51" s="5">
        <f t="shared" si="9"/>
        <v>0</v>
      </c>
      <c r="AQ51" t="str">
        <f t="shared" si="12"/>
        <v>Before 1978</v>
      </c>
      <c r="AR51" s="2">
        <f t="shared" si="13"/>
        <v>1960</v>
      </c>
      <c r="AS51" s="2">
        <f t="shared" si="14"/>
        <v>11</v>
      </c>
      <c r="AT51" s="2" t="s">
        <v>99</v>
      </c>
      <c r="AU51" s="2" t="s">
        <v>50</v>
      </c>
      <c r="AV51" s="2" t="s">
        <v>141</v>
      </c>
      <c r="AW51" s="2" t="s">
        <v>86</v>
      </c>
      <c r="AX51" s="2" t="s">
        <v>549</v>
      </c>
      <c r="AY51" s="2" t="s">
        <v>179</v>
      </c>
      <c r="AZ51" s="2" t="s">
        <v>77</v>
      </c>
      <c r="BA51" s="2" t="s">
        <v>548</v>
      </c>
      <c r="BB51" s="2" t="s">
        <v>50</v>
      </c>
      <c r="BC51" s="2" t="s">
        <v>50</v>
      </c>
      <c r="BD51" s="2" t="s">
        <v>50</v>
      </c>
      <c r="BE51" s="2" t="s">
        <v>50</v>
      </c>
      <c r="BF51" s="2" t="s">
        <v>50</v>
      </c>
    </row>
    <row r="52" spans="1:58" ht="45" x14ac:dyDescent="0.25">
      <c r="A52" s="2" t="s">
        <v>828</v>
      </c>
      <c r="B52" s="2" t="s">
        <v>49</v>
      </c>
      <c r="C52" s="3">
        <v>2</v>
      </c>
      <c r="D52" s="2" t="s">
        <v>50</v>
      </c>
      <c r="E52" s="2" t="s">
        <v>71</v>
      </c>
      <c r="F52" s="2" t="s">
        <v>96</v>
      </c>
      <c r="G52" s="2" t="s">
        <v>50</v>
      </c>
      <c r="H52" s="2" t="s">
        <v>50</v>
      </c>
      <c r="I52" s="2" t="s">
        <v>53</v>
      </c>
      <c r="J52" s="2" t="s">
        <v>54</v>
      </c>
      <c r="K52" s="2" t="s">
        <v>54</v>
      </c>
      <c r="L52" s="2" t="s">
        <v>55</v>
      </c>
      <c r="M52" s="2" t="s">
        <v>52</v>
      </c>
      <c r="N52" s="2" t="s">
        <v>60</v>
      </c>
      <c r="O52" s="2" t="s">
        <v>60</v>
      </c>
      <c r="P52" s="2" t="s">
        <v>50</v>
      </c>
      <c r="Q52" s="2" t="s">
        <v>73</v>
      </c>
      <c r="R52" s="2" t="s">
        <v>74</v>
      </c>
      <c r="S52" s="2" t="s">
        <v>59</v>
      </c>
      <c r="T52" s="2" t="s">
        <v>60</v>
      </c>
      <c r="U52" s="2" t="s">
        <v>60</v>
      </c>
      <c r="V52" s="2" t="s">
        <v>86</v>
      </c>
      <c r="W52" s="2" t="s">
        <v>50</v>
      </c>
      <c r="X52" s="2" t="s">
        <v>366</v>
      </c>
      <c r="Y52" s="2" t="s">
        <v>54</v>
      </c>
      <c r="Z52" s="2" t="s">
        <v>62</v>
      </c>
      <c r="AA52" s="2" t="s">
        <v>50</v>
      </c>
      <c r="AB52" s="2" t="s">
        <v>50</v>
      </c>
      <c r="AC52" s="2" t="s">
        <v>63</v>
      </c>
      <c r="AD52" s="2" t="s">
        <v>72</v>
      </c>
      <c r="AE52" s="2">
        <f t="shared" si="10"/>
        <v>118</v>
      </c>
      <c r="AF52" s="2" t="s">
        <v>283</v>
      </c>
      <c r="AG52" s="2" t="s">
        <v>76</v>
      </c>
      <c r="AH52" s="2" t="s">
        <v>251</v>
      </c>
      <c r="AI52" s="2" t="s">
        <v>832</v>
      </c>
      <c r="AJ52" s="2" t="s">
        <v>50</v>
      </c>
      <c r="AK52" s="34">
        <f t="shared" si="5"/>
        <v>1</v>
      </c>
      <c r="AL52" s="30">
        <f t="shared" si="6"/>
        <v>1</v>
      </c>
      <c r="AM52" s="5">
        <f t="shared" si="11"/>
        <v>543.34</v>
      </c>
      <c r="AN52" s="5">
        <f t="shared" si="7"/>
        <v>354</v>
      </c>
      <c r="AO52" s="30">
        <f t="shared" si="8"/>
        <v>4248</v>
      </c>
      <c r="AP52" s="5">
        <f t="shared" si="9"/>
        <v>4248</v>
      </c>
      <c r="AQ52" t="str">
        <f t="shared" si="12"/>
        <v>1978 - 1992</v>
      </c>
      <c r="AR52" s="2">
        <f t="shared" si="13"/>
        <v>1979</v>
      </c>
      <c r="AS52" s="2">
        <f t="shared" si="14"/>
        <v>12</v>
      </c>
      <c r="AT52" s="2" t="s">
        <v>102</v>
      </c>
      <c r="AU52" s="2" t="s">
        <v>50</v>
      </c>
      <c r="AV52" s="2" t="s">
        <v>141</v>
      </c>
      <c r="AW52" s="2" t="s">
        <v>86</v>
      </c>
      <c r="AX52" s="2" t="s">
        <v>111</v>
      </c>
      <c r="AY52" s="2" t="s">
        <v>68</v>
      </c>
      <c r="AZ52" s="2" t="s">
        <v>251</v>
      </c>
      <c r="BA52" s="2" t="s">
        <v>832</v>
      </c>
      <c r="BB52" s="2" t="s">
        <v>67</v>
      </c>
      <c r="BC52" s="2" t="s">
        <v>129</v>
      </c>
      <c r="BD52" s="2" t="s">
        <v>50</v>
      </c>
      <c r="BE52" s="2" t="s">
        <v>50</v>
      </c>
      <c r="BF52" s="2" t="s">
        <v>50</v>
      </c>
    </row>
    <row r="53" spans="1:58" ht="45" x14ac:dyDescent="0.25">
      <c r="A53" s="2" t="s">
        <v>106</v>
      </c>
      <c r="B53" s="2" t="s">
        <v>49</v>
      </c>
      <c r="C53" s="3">
        <v>4</v>
      </c>
      <c r="D53" s="2" t="s">
        <v>50</v>
      </c>
      <c r="E53" s="2" t="s">
        <v>85</v>
      </c>
      <c r="F53" s="2" t="s">
        <v>70</v>
      </c>
      <c r="G53" s="2" t="s">
        <v>50</v>
      </c>
      <c r="H53" s="2" t="s">
        <v>50</v>
      </c>
      <c r="I53" s="2" t="s">
        <v>53</v>
      </c>
      <c r="J53" s="2" t="s">
        <v>54</v>
      </c>
      <c r="K53" s="2" t="s">
        <v>54</v>
      </c>
      <c r="L53" s="2" t="s">
        <v>55</v>
      </c>
      <c r="M53" s="2" t="s">
        <v>72</v>
      </c>
      <c r="N53" s="2" t="s">
        <v>56</v>
      </c>
      <c r="O53" s="2" t="s">
        <v>60</v>
      </c>
      <c r="P53" s="2" t="s">
        <v>107</v>
      </c>
      <c r="Q53" s="2" t="s">
        <v>98</v>
      </c>
      <c r="R53" s="2" t="s">
        <v>74</v>
      </c>
      <c r="S53" s="2" t="s">
        <v>59</v>
      </c>
      <c r="T53" s="2" t="s">
        <v>60</v>
      </c>
      <c r="U53" s="2" t="s">
        <v>60</v>
      </c>
      <c r="V53" s="2" t="s">
        <v>86</v>
      </c>
      <c r="W53" s="2" t="s">
        <v>50</v>
      </c>
      <c r="X53" s="2" t="s">
        <v>50</v>
      </c>
      <c r="Y53" s="2" t="s">
        <v>54</v>
      </c>
      <c r="Z53" s="2" t="s">
        <v>62</v>
      </c>
      <c r="AA53" s="2" t="s">
        <v>50</v>
      </c>
      <c r="AB53" s="2" t="s">
        <v>50</v>
      </c>
      <c r="AC53" s="2" t="s">
        <v>63</v>
      </c>
      <c r="AD53" s="2" t="s">
        <v>51</v>
      </c>
      <c r="AE53" s="2">
        <f t="shared" si="10"/>
        <v>120</v>
      </c>
      <c r="AF53" s="2" t="s">
        <v>108</v>
      </c>
      <c r="AG53" s="2" t="s">
        <v>76</v>
      </c>
      <c r="AH53" s="2" t="s">
        <v>77</v>
      </c>
      <c r="AI53" s="2" t="s">
        <v>109</v>
      </c>
      <c r="AJ53" s="2" t="s">
        <v>50</v>
      </c>
      <c r="AK53" s="34">
        <f t="shared" si="5"/>
        <v>3</v>
      </c>
      <c r="AL53" s="30">
        <f t="shared" si="6"/>
        <v>3</v>
      </c>
      <c r="AM53" s="5">
        <f t="shared" si="11"/>
        <v>40.58</v>
      </c>
      <c r="AN53" s="5">
        <f t="shared" si="7"/>
        <v>120</v>
      </c>
      <c r="AO53" s="30">
        <f t="shared" si="8"/>
        <v>1404</v>
      </c>
      <c r="AP53" s="5">
        <f t="shared" si="9"/>
        <v>1404</v>
      </c>
      <c r="AQ53" t="str">
        <f t="shared" si="12"/>
        <v>Before 1978</v>
      </c>
      <c r="AR53" s="2">
        <f t="shared" si="13"/>
        <v>1972</v>
      </c>
      <c r="AS53" s="2">
        <f t="shared" si="14"/>
        <v>11.7</v>
      </c>
      <c r="AT53" s="2" t="s">
        <v>110</v>
      </c>
      <c r="AU53" s="2" t="s">
        <v>50</v>
      </c>
      <c r="AV53" s="2" t="s">
        <v>66</v>
      </c>
      <c r="AW53" s="2" t="s">
        <v>57</v>
      </c>
      <c r="AX53" s="2" t="s">
        <v>111</v>
      </c>
      <c r="AY53" s="2" t="s">
        <v>68</v>
      </c>
      <c r="AZ53" s="2" t="s">
        <v>77</v>
      </c>
      <c r="BA53" s="2" t="s">
        <v>109</v>
      </c>
      <c r="BB53" s="2" t="s">
        <v>50</v>
      </c>
      <c r="BC53" s="2" t="s">
        <v>50</v>
      </c>
      <c r="BD53" s="2" t="s">
        <v>50</v>
      </c>
      <c r="BE53" s="2" t="s">
        <v>50</v>
      </c>
      <c r="BF53" s="2" t="s">
        <v>50</v>
      </c>
    </row>
    <row r="54" spans="1:58" ht="45" x14ac:dyDescent="0.25">
      <c r="A54" s="2" t="s">
        <v>142</v>
      </c>
      <c r="B54" s="2" t="s">
        <v>49</v>
      </c>
      <c r="C54" s="3">
        <v>8</v>
      </c>
      <c r="D54" s="2" t="s">
        <v>50</v>
      </c>
      <c r="E54" s="2" t="s">
        <v>70</v>
      </c>
      <c r="F54" s="2" t="s">
        <v>71</v>
      </c>
      <c r="G54" s="2" t="s">
        <v>50</v>
      </c>
      <c r="H54" s="2" t="s">
        <v>50</v>
      </c>
      <c r="I54" s="2" t="s">
        <v>97</v>
      </c>
      <c r="J54" s="2" t="s">
        <v>54</v>
      </c>
      <c r="K54" s="2" t="s">
        <v>54</v>
      </c>
      <c r="L54" s="2" t="s">
        <v>55</v>
      </c>
      <c r="M54" s="2" t="s">
        <v>51</v>
      </c>
      <c r="N54" s="2" t="s">
        <v>60</v>
      </c>
      <c r="O54" s="2" t="s">
        <v>57</v>
      </c>
      <c r="P54" s="2" t="s">
        <v>143</v>
      </c>
      <c r="Q54" s="2" t="s">
        <v>50</v>
      </c>
      <c r="R54" s="2" t="s">
        <v>58</v>
      </c>
      <c r="S54" s="2" t="s">
        <v>59</v>
      </c>
      <c r="T54" s="2" t="s">
        <v>60</v>
      </c>
      <c r="U54" s="2" t="s">
        <v>60</v>
      </c>
      <c r="V54" s="2" t="s">
        <v>86</v>
      </c>
      <c r="W54" s="2" t="s">
        <v>50</v>
      </c>
      <c r="X54" s="2" t="s">
        <v>50</v>
      </c>
      <c r="Y54" s="2" t="s">
        <v>54</v>
      </c>
      <c r="Z54" s="2" t="s">
        <v>62</v>
      </c>
      <c r="AA54" s="2" t="s">
        <v>50</v>
      </c>
      <c r="AB54" s="2" t="s">
        <v>50</v>
      </c>
      <c r="AC54" s="2" t="s">
        <v>87</v>
      </c>
      <c r="AD54" s="2" t="s">
        <v>51</v>
      </c>
      <c r="AE54" s="2">
        <f t="shared" si="10"/>
        <v>120</v>
      </c>
      <c r="AF54" s="2" t="s">
        <v>92</v>
      </c>
      <c r="AG54" s="2" t="s">
        <v>129</v>
      </c>
      <c r="AH54" s="2" t="s">
        <v>144</v>
      </c>
      <c r="AI54" s="2" t="s">
        <v>145</v>
      </c>
      <c r="AJ54" s="2" t="s">
        <v>50</v>
      </c>
      <c r="AK54" s="34">
        <f t="shared" si="5"/>
        <v>7</v>
      </c>
      <c r="AL54" s="30">
        <f t="shared" si="6"/>
        <v>7</v>
      </c>
      <c r="AM54" s="5">
        <f t="shared" si="11"/>
        <v>19.62</v>
      </c>
      <c r="AN54" s="5">
        <f t="shared" si="7"/>
        <v>240</v>
      </c>
      <c r="AO54" s="30">
        <f t="shared" si="8"/>
        <v>2448</v>
      </c>
      <c r="AP54" s="5">
        <f t="shared" si="9"/>
        <v>2448</v>
      </c>
      <c r="AQ54" t="str">
        <f t="shared" si="12"/>
        <v>1978 - 1992</v>
      </c>
      <c r="AR54" s="2">
        <f t="shared" si="13"/>
        <v>1992</v>
      </c>
      <c r="AS54" s="2">
        <f t="shared" si="14"/>
        <v>10.199999999999999</v>
      </c>
      <c r="AT54" s="2" t="s">
        <v>65</v>
      </c>
      <c r="AU54" s="2" t="s">
        <v>50</v>
      </c>
      <c r="AV54" s="2" t="s">
        <v>66</v>
      </c>
      <c r="AW54" s="2" t="s">
        <v>57</v>
      </c>
      <c r="AX54" s="2" t="s">
        <v>146</v>
      </c>
      <c r="AY54" s="2" t="s">
        <v>68</v>
      </c>
      <c r="AZ54" s="2" t="s">
        <v>144</v>
      </c>
      <c r="BA54" s="2" t="s">
        <v>147</v>
      </c>
      <c r="BB54" s="2" t="s">
        <v>50</v>
      </c>
      <c r="BC54" s="2" t="s">
        <v>50</v>
      </c>
      <c r="BD54" s="2" t="s">
        <v>50</v>
      </c>
      <c r="BE54" s="2" t="s">
        <v>50</v>
      </c>
      <c r="BF54" s="2" t="s">
        <v>50</v>
      </c>
    </row>
    <row r="55" spans="1:58" ht="45" x14ac:dyDescent="0.25">
      <c r="A55" s="2" t="s">
        <v>336</v>
      </c>
      <c r="B55" s="2" t="s">
        <v>49</v>
      </c>
      <c r="C55" s="3">
        <v>1</v>
      </c>
      <c r="D55" s="2" t="s">
        <v>50</v>
      </c>
      <c r="E55" s="2" t="s">
        <v>96</v>
      </c>
      <c r="F55" s="2" t="s">
        <v>194</v>
      </c>
      <c r="G55" s="2" t="s">
        <v>50</v>
      </c>
      <c r="H55" s="2" t="s">
        <v>50</v>
      </c>
      <c r="I55" s="2" t="s">
        <v>53</v>
      </c>
      <c r="J55" s="2" t="s">
        <v>54</v>
      </c>
      <c r="K55" s="2" t="s">
        <v>54</v>
      </c>
      <c r="L55" s="2" t="s">
        <v>55</v>
      </c>
      <c r="M55" s="2" t="s">
        <v>51</v>
      </c>
      <c r="N55" s="2" t="s">
        <v>50</v>
      </c>
      <c r="O55" s="2" t="s">
        <v>57</v>
      </c>
      <c r="P55" s="2" t="s">
        <v>50</v>
      </c>
      <c r="Q55" s="2" t="s">
        <v>50</v>
      </c>
      <c r="R55" s="2" t="s">
        <v>74</v>
      </c>
      <c r="S55" s="2" t="s">
        <v>59</v>
      </c>
      <c r="T55" s="2" t="s">
        <v>60</v>
      </c>
      <c r="U55" s="2" t="s">
        <v>60</v>
      </c>
      <c r="V55" s="2" t="s">
        <v>86</v>
      </c>
      <c r="W55" s="2" t="s">
        <v>50</v>
      </c>
      <c r="X55" s="2" t="s">
        <v>337</v>
      </c>
      <c r="Y55" s="2" t="s">
        <v>54</v>
      </c>
      <c r="Z55" s="2" t="s">
        <v>62</v>
      </c>
      <c r="AA55" s="2" t="s">
        <v>50</v>
      </c>
      <c r="AB55" s="2" t="s">
        <v>50</v>
      </c>
      <c r="AC55" s="2" t="s">
        <v>87</v>
      </c>
      <c r="AD55" s="2" t="s">
        <v>51</v>
      </c>
      <c r="AE55" s="2">
        <f t="shared" si="10"/>
        <v>120</v>
      </c>
      <c r="AF55" s="2" t="s">
        <v>92</v>
      </c>
      <c r="AG55" s="2" t="s">
        <v>129</v>
      </c>
      <c r="AH55" s="2" t="s">
        <v>77</v>
      </c>
      <c r="AI55" s="2" t="s">
        <v>338</v>
      </c>
      <c r="AJ55" s="2" t="s">
        <v>50</v>
      </c>
      <c r="AK55" s="34">
        <f t="shared" si="5"/>
        <v>-99</v>
      </c>
      <c r="AL55" s="30">
        <f t="shared" si="6"/>
        <v>-99</v>
      </c>
      <c r="AM55" s="5">
        <f t="shared" si="11"/>
        <v>24.74</v>
      </c>
      <c r="AN55" s="5">
        <f t="shared" si="7"/>
        <v>240</v>
      </c>
      <c r="AO55" s="30">
        <f t="shared" si="8"/>
        <v>2496</v>
      </c>
      <c r="AP55" s="5">
        <f t="shared" si="9"/>
        <v>2496</v>
      </c>
      <c r="AQ55" t="str">
        <f t="shared" si="12"/>
        <v>1993 - 2001</v>
      </c>
      <c r="AR55" s="2">
        <f t="shared" si="13"/>
        <v>1998</v>
      </c>
      <c r="AS55" s="2">
        <f t="shared" si="14"/>
        <v>10.4</v>
      </c>
      <c r="AT55" s="2" t="s">
        <v>339</v>
      </c>
      <c r="AU55" s="2" t="s">
        <v>50</v>
      </c>
      <c r="AV55" s="2" t="s">
        <v>66</v>
      </c>
      <c r="AW55" s="2" t="s">
        <v>57</v>
      </c>
      <c r="AX55" s="2" t="s">
        <v>111</v>
      </c>
      <c r="AY55" s="2" t="s">
        <v>68</v>
      </c>
      <c r="AZ55" s="2" t="s">
        <v>77</v>
      </c>
      <c r="BA55" s="2" t="s">
        <v>338</v>
      </c>
      <c r="BB55" s="2" t="s">
        <v>67</v>
      </c>
      <c r="BC55" s="2" t="s">
        <v>129</v>
      </c>
      <c r="BD55" s="2" t="s">
        <v>50</v>
      </c>
      <c r="BE55" s="2" t="s">
        <v>50</v>
      </c>
      <c r="BF55" s="2" t="s">
        <v>50</v>
      </c>
    </row>
    <row r="56" spans="1:58" ht="45" x14ac:dyDescent="0.25">
      <c r="A56" s="2" t="s">
        <v>437</v>
      </c>
      <c r="B56" s="2" t="s">
        <v>49</v>
      </c>
      <c r="C56" s="3">
        <v>3</v>
      </c>
      <c r="D56" s="2" t="s">
        <v>50</v>
      </c>
      <c r="E56" s="2" t="s">
        <v>51</v>
      </c>
      <c r="F56" s="2" t="s">
        <v>52</v>
      </c>
      <c r="G56" s="2" t="s">
        <v>50</v>
      </c>
      <c r="H56" s="2" t="s">
        <v>50</v>
      </c>
      <c r="I56" s="2" t="s">
        <v>53</v>
      </c>
      <c r="J56" s="2" t="s">
        <v>54</v>
      </c>
      <c r="K56" s="2" t="s">
        <v>54</v>
      </c>
      <c r="L56" s="2" t="s">
        <v>55</v>
      </c>
      <c r="M56" s="2" t="s">
        <v>52</v>
      </c>
      <c r="N56" s="2" t="s">
        <v>50</v>
      </c>
      <c r="O56" s="2" t="s">
        <v>57</v>
      </c>
      <c r="P56" s="2" t="s">
        <v>50</v>
      </c>
      <c r="Q56" s="2" t="s">
        <v>320</v>
      </c>
      <c r="R56" s="2" t="s">
        <v>74</v>
      </c>
      <c r="S56" s="2" t="s">
        <v>59</v>
      </c>
      <c r="T56" s="2" t="s">
        <v>60</v>
      </c>
      <c r="U56" s="2" t="s">
        <v>60</v>
      </c>
      <c r="V56" s="2" t="s">
        <v>66</v>
      </c>
      <c r="W56" s="2" t="s">
        <v>50</v>
      </c>
      <c r="X56" s="2" t="s">
        <v>92</v>
      </c>
      <c r="Y56" s="2" t="s">
        <v>50</v>
      </c>
      <c r="Z56" s="2" t="s">
        <v>62</v>
      </c>
      <c r="AA56" s="2" t="s">
        <v>50</v>
      </c>
      <c r="AB56" s="2" t="s">
        <v>50</v>
      </c>
      <c r="AC56" s="2" t="s">
        <v>87</v>
      </c>
      <c r="AD56" s="2" t="s">
        <v>51</v>
      </c>
      <c r="AE56" s="2">
        <f t="shared" si="10"/>
        <v>120</v>
      </c>
      <c r="AF56" s="2" t="s">
        <v>92</v>
      </c>
      <c r="AG56" s="2" t="s">
        <v>129</v>
      </c>
      <c r="AH56" s="2" t="s">
        <v>152</v>
      </c>
      <c r="AI56" s="2" t="s">
        <v>442</v>
      </c>
      <c r="AJ56" s="2" t="s">
        <v>50</v>
      </c>
      <c r="AK56" s="34">
        <f t="shared" si="5"/>
        <v>16</v>
      </c>
      <c r="AL56" s="30">
        <f t="shared" si="6"/>
        <v>16</v>
      </c>
      <c r="AM56" s="5">
        <f t="shared" si="11"/>
        <v>33.75</v>
      </c>
      <c r="AN56" s="5">
        <f t="shared" si="7"/>
        <v>360</v>
      </c>
      <c r="AO56" s="30">
        <f t="shared" si="8"/>
        <v>3240</v>
      </c>
      <c r="AP56" s="5">
        <f t="shared" si="9"/>
        <v>3240</v>
      </c>
      <c r="AQ56" t="str">
        <f t="shared" si="12"/>
        <v>Before 1978</v>
      </c>
      <c r="AR56" s="2">
        <f t="shared" si="13"/>
        <v>1970</v>
      </c>
      <c r="AS56" s="2">
        <f t="shared" si="14"/>
        <v>9</v>
      </c>
      <c r="AT56" s="2" t="s">
        <v>229</v>
      </c>
      <c r="AU56" s="2" t="s">
        <v>50</v>
      </c>
      <c r="AV56" s="2" t="s">
        <v>141</v>
      </c>
      <c r="AW56" s="2" t="s">
        <v>86</v>
      </c>
      <c r="AX56" s="2" t="s">
        <v>50</v>
      </c>
      <c r="AY56" s="2" t="s">
        <v>50</v>
      </c>
      <c r="AZ56" s="2" t="s">
        <v>50</v>
      </c>
      <c r="BA56" s="2" t="s">
        <v>50</v>
      </c>
      <c r="BB56" s="2" t="s">
        <v>50</v>
      </c>
      <c r="BC56" s="2" t="s">
        <v>50</v>
      </c>
      <c r="BD56" s="2" t="s">
        <v>50</v>
      </c>
      <c r="BE56" s="2" t="s">
        <v>50</v>
      </c>
      <c r="BF56" s="2" t="s">
        <v>50</v>
      </c>
    </row>
    <row r="57" spans="1:58" ht="45" x14ac:dyDescent="0.25">
      <c r="A57" s="2" t="s">
        <v>490</v>
      </c>
      <c r="B57" s="2" t="s">
        <v>49</v>
      </c>
      <c r="C57" s="3">
        <v>1</v>
      </c>
      <c r="D57" s="2" t="s">
        <v>50</v>
      </c>
      <c r="E57" s="2" t="s">
        <v>72</v>
      </c>
      <c r="F57" s="2" t="s">
        <v>51</v>
      </c>
      <c r="G57" s="2" t="s">
        <v>50</v>
      </c>
      <c r="H57" s="2" t="s">
        <v>50</v>
      </c>
      <c r="I57" s="2" t="s">
        <v>53</v>
      </c>
      <c r="J57" s="2" t="s">
        <v>54</v>
      </c>
      <c r="K57" s="2" t="s">
        <v>54</v>
      </c>
      <c r="L57" s="2" t="s">
        <v>55</v>
      </c>
      <c r="M57" s="2" t="s">
        <v>51</v>
      </c>
      <c r="N57" s="2" t="s">
        <v>50</v>
      </c>
      <c r="O57" s="2" t="s">
        <v>57</v>
      </c>
      <c r="P57" s="2" t="s">
        <v>50</v>
      </c>
      <c r="Q57" s="2" t="s">
        <v>143</v>
      </c>
      <c r="R57" s="2" t="s">
        <v>74</v>
      </c>
      <c r="S57" s="2" t="s">
        <v>59</v>
      </c>
      <c r="T57" s="2" t="s">
        <v>60</v>
      </c>
      <c r="U57" s="2" t="s">
        <v>60</v>
      </c>
      <c r="V57" s="2" t="s">
        <v>86</v>
      </c>
      <c r="W57" s="2" t="s">
        <v>50</v>
      </c>
      <c r="X57" s="2" t="s">
        <v>50</v>
      </c>
      <c r="Y57" s="2" t="s">
        <v>61</v>
      </c>
      <c r="Z57" s="2" t="s">
        <v>62</v>
      </c>
      <c r="AA57" s="2" t="s">
        <v>50</v>
      </c>
      <c r="AB57" s="2" t="s">
        <v>50</v>
      </c>
      <c r="AC57" s="2" t="s">
        <v>87</v>
      </c>
      <c r="AD57" s="2" t="s">
        <v>51</v>
      </c>
      <c r="AE57" s="2">
        <f t="shared" si="10"/>
        <v>120</v>
      </c>
      <c r="AF57" s="2" t="s">
        <v>92</v>
      </c>
      <c r="AG57" s="2" t="s">
        <v>129</v>
      </c>
      <c r="AH57" s="2" t="s">
        <v>491</v>
      </c>
      <c r="AI57" s="2" t="s">
        <v>492</v>
      </c>
      <c r="AJ57" s="2" t="s">
        <v>50</v>
      </c>
      <c r="AK57" s="34">
        <f t="shared" si="5"/>
        <v>7</v>
      </c>
      <c r="AL57" s="30">
        <f t="shared" si="6"/>
        <v>7</v>
      </c>
      <c r="AM57" s="5">
        <f t="shared" si="11"/>
        <v>38.57</v>
      </c>
      <c r="AN57" s="5">
        <f t="shared" si="7"/>
        <v>240</v>
      </c>
      <c r="AO57" s="30">
        <f t="shared" si="8"/>
        <v>2424</v>
      </c>
      <c r="AP57" s="5">
        <f t="shared" si="9"/>
        <v>2424</v>
      </c>
      <c r="AQ57" t="str">
        <f t="shared" si="12"/>
        <v>Before 1978</v>
      </c>
      <c r="AR57" s="2">
        <f t="shared" si="13"/>
        <v>1972</v>
      </c>
      <c r="AS57" s="2">
        <f t="shared" si="14"/>
        <v>10.1</v>
      </c>
      <c r="AT57" s="2" t="s">
        <v>163</v>
      </c>
      <c r="AU57" s="2" t="s">
        <v>50</v>
      </c>
      <c r="AV57" s="2" t="s">
        <v>66</v>
      </c>
      <c r="AW57" s="2" t="s">
        <v>57</v>
      </c>
      <c r="AX57" s="2" t="s">
        <v>493</v>
      </c>
      <c r="AY57" s="2" t="s">
        <v>68</v>
      </c>
      <c r="AZ57" s="2" t="s">
        <v>491</v>
      </c>
      <c r="BA57" s="2" t="s">
        <v>492</v>
      </c>
      <c r="BB57" s="2" t="s">
        <v>67</v>
      </c>
      <c r="BC57" s="2" t="s">
        <v>53</v>
      </c>
      <c r="BD57" s="2" t="s">
        <v>50</v>
      </c>
      <c r="BE57" s="2" t="s">
        <v>50</v>
      </c>
      <c r="BF57" s="2" t="s">
        <v>50</v>
      </c>
    </row>
    <row r="58" spans="1:58" ht="45" x14ac:dyDescent="0.25">
      <c r="A58" s="2" t="s">
        <v>490</v>
      </c>
      <c r="B58" s="2" t="s">
        <v>49</v>
      </c>
      <c r="C58" s="3">
        <v>3</v>
      </c>
      <c r="D58" s="2" t="s">
        <v>50</v>
      </c>
      <c r="E58" s="2" t="s">
        <v>72</v>
      </c>
      <c r="F58" s="2" t="s">
        <v>51</v>
      </c>
      <c r="G58" s="2" t="s">
        <v>50</v>
      </c>
      <c r="H58" s="2" t="s">
        <v>50</v>
      </c>
      <c r="I58" s="2" t="s">
        <v>53</v>
      </c>
      <c r="J58" s="2" t="s">
        <v>54</v>
      </c>
      <c r="K58" s="2" t="s">
        <v>54</v>
      </c>
      <c r="L58" s="2" t="s">
        <v>55</v>
      </c>
      <c r="M58" s="2" t="s">
        <v>72</v>
      </c>
      <c r="N58" s="2" t="s">
        <v>50</v>
      </c>
      <c r="O58" s="2" t="s">
        <v>57</v>
      </c>
      <c r="P58" s="2" t="s">
        <v>50</v>
      </c>
      <c r="Q58" s="2" t="s">
        <v>123</v>
      </c>
      <c r="R58" s="2" t="s">
        <v>74</v>
      </c>
      <c r="S58" s="2" t="s">
        <v>59</v>
      </c>
      <c r="T58" s="2" t="s">
        <v>60</v>
      </c>
      <c r="U58" s="2" t="s">
        <v>60</v>
      </c>
      <c r="V58" s="2" t="s">
        <v>86</v>
      </c>
      <c r="W58" s="2" t="s">
        <v>50</v>
      </c>
      <c r="X58" s="2" t="s">
        <v>50</v>
      </c>
      <c r="Y58" s="2" t="s">
        <v>61</v>
      </c>
      <c r="Z58" s="2" t="s">
        <v>62</v>
      </c>
      <c r="AA58" s="2" t="s">
        <v>50</v>
      </c>
      <c r="AB58" s="2" t="s">
        <v>50</v>
      </c>
      <c r="AC58" s="2" t="s">
        <v>87</v>
      </c>
      <c r="AD58" s="2" t="s">
        <v>51</v>
      </c>
      <c r="AE58" s="2">
        <f t="shared" si="10"/>
        <v>120</v>
      </c>
      <c r="AF58" s="2" t="s">
        <v>92</v>
      </c>
      <c r="AG58" s="2" t="s">
        <v>129</v>
      </c>
      <c r="AH58" s="2" t="s">
        <v>77</v>
      </c>
      <c r="AI58" s="2" t="s">
        <v>496</v>
      </c>
      <c r="AJ58" s="2" t="s">
        <v>50</v>
      </c>
      <c r="AK58" s="34">
        <f t="shared" si="5"/>
        <v>5</v>
      </c>
      <c r="AL58" s="30">
        <f t="shared" si="6"/>
        <v>5</v>
      </c>
      <c r="AM58" s="5">
        <f t="shared" si="11"/>
        <v>38.57</v>
      </c>
      <c r="AN58" s="5">
        <f t="shared" si="7"/>
        <v>120</v>
      </c>
      <c r="AO58" s="30">
        <f t="shared" si="8"/>
        <v>1380</v>
      </c>
      <c r="AP58" s="5">
        <f t="shared" si="9"/>
        <v>1380</v>
      </c>
      <c r="AQ58" t="str">
        <f t="shared" si="12"/>
        <v>Before 1978</v>
      </c>
      <c r="AR58" s="2">
        <f t="shared" si="13"/>
        <v>1972</v>
      </c>
      <c r="AS58" s="2">
        <f t="shared" si="14"/>
        <v>11.5</v>
      </c>
      <c r="AT58" s="2" t="s">
        <v>79</v>
      </c>
      <c r="AU58" s="2" t="s">
        <v>50</v>
      </c>
      <c r="AV58" s="2" t="s">
        <v>66</v>
      </c>
      <c r="AW58" s="2" t="s">
        <v>57</v>
      </c>
      <c r="AX58" s="2" t="s">
        <v>111</v>
      </c>
      <c r="AY58" s="2" t="s">
        <v>68</v>
      </c>
      <c r="AZ58" s="2" t="s">
        <v>77</v>
      </c>
      <c r="BA58" s="2" t="s">
        <v>496</v>
      </c>
      <c r="BB58" s="2" t="s">
        <v>67</v>
      </c>
      <c r="BC58" s="2" t="s">
        <v>53</v>
      </c>
      <c r="BD58" s="2" t="s">
        <v>50</v>
      </c>
      <c r="BE58" s="2" t="s">
        <v>50</v>
      </c>
      <c r="BF58" s="2" t="s">
        <v>50</v>
      </c>
    </row>
    <row r="59" spans="1:58" ht="45" x14ac:dyDescent="0.25">
      <c r="A59" s="2" t="s">
        <v>490</v>
      </c>
      <c r="B59" s="2" t="s">
        <v>49</v>
      </c>
      <c r="C59" s="3">
        <v>5</v>
      </c>
      <c r="D59" s="2" t="s">
        <v>50</v>
      </c>
      <c r="E59" s="2" t="s">
        <v>72</v>
      </c>
      <c r="F59" s="2" t="s">
        <v>51</v>
      </c>
      <c r="G59" s="2" t="s">
        <v>50</v>
      </c>
      <c r="H59" s="2" t="s">
        <v>50</v>
      </c>
      <c r="I59" s="2" t="s">
        <v>53</v>
      </c>
      <c r="J59" s="2" t="s">
        <v>54</v>
      </c>
      <c r="K59" s="2" t="s">
        <v>54</v>
      </c>
      <c r="L59" s="2" t="s">
        <v>55</v>
      </c>
      <c r="M59" s="2" t="s">
        <v>51</v>
      </c>
      <c r="N59" s="2" t="s">
        <v>50</v>
      </c>
      <c r="O59" s="2" t="s">
        <v>66</v>
      </c>
      <c r="P59" s="2" t="s">
        <v>50</v>
      </c>
      <c r="Q59" s="2" t="s">
        <v>320</v>
      </c>
      <c r="R59" s="2" t="s">
        <v>74</v>
      </c>
      <c r="S59" s="2" t="s">
        <v>59</v>
      </c>
      <c r="T59" s="2" t="s">
        <v>60</v>
      </c>
      <c r="U59" s="2" t="s">
        <v>60</v>
      </c>
      <c r="V59" s="2" t="s">
        <v>86</v>
      </c>
      <c r="W59" s="2" t="s">
        <v>50</v>
      </c>
      <c r="X59" s="2" t="s">
        <v>50</v>
      </c>
      <c r="Y59" s="2" t="s">
        <v>61</v>
      </c>
      <c r="Z59" s="2" t="s">
        <v>62</v>
      </c>
      <c r="AA59" s="2" t="s">
        <v>50</v>
      </c>
      <c r="AB59" s="2" t="s">
        <v>50</v>
      </c>
      <c r="AC59" s="2" t="s">
        <v>87</v>
      </c>
      <c r="AD59" s="2" t="s">
        <v>51</v>
      </c>
      <c r="AE59" s="2">
        <f t="shared" si="10"/>
        <v>120</v>
      </c>
      <c r="AF59" s="2" t="s">
        <v>92</v>
      </c>
      <c r="AG59" s="2" t="s">
        <v>129</v>
      </c>
      <c r="AH59" s="2" t="s">
        <v>152</v>
      </c>
      <c r="AI59" s="2" t="s">
        <v>497</v>
      </c>
      <c r="AJ59" s="2" t="s">
        <v>50</v>
      </c>
      <c r="AK59" s="34">
        <f t="shared" si="5"/>
        <v>16</v>
      </c>
      <c r="AL59" s="30">
        <f t="shared" si="6"/>
        <v>16</v>
      </c>
      <c r="AM59" s="5">
        <f t="shared" si="11"/>
        <v>38.57</v>
      </c>
      <c r="AN59" s="5">
        <f t="shared" si="7"/>
        <v>240</v>
      </c>
      <c r="AO59" s="30">
        <f t="shared" si="8"/>
        <v>2160</v>
      </c>
      <c r="AP59" s="5">
        <f t="shared" si="9"/>
        <v>2160</v>
      </c>
      <c r="AQ59" t="str">
        <f t="shared" si="12"/>
        <v>Before 1978</v>
      </c>
      <c r="AR59" s="2">
        <f t="shared" si="13"/>
        <v>1972</v>
      </c>
      <c r="AS59" s="2">
        <f t="shared" si="14"/>
        <v>9</v>
      </c>
      <c r="AT59" s="2" t="s">
        <v>194</v>
      </c>
      <c r="AU59" s="2" t="s">
        <v>50</v>
      </c>
      <c r="AV59" s="2" t="s">
        <v>66</v>
      </c>
      <c r="AW59" s="2" t="s">
        <v>57</v>
      </c>
      <c r="AX59" s="2" t="s">
        <v>111</v>
      </c>
      <c r="AY59" s="2" t="s">
        <v>68</v>
      </c>
      <c r="AZ59" s="2" t="s">
        <v>152</v>
      </c>
      <c r="BA59" s="2" t="s">
        <v>497</v>
      </c>
      <c r="BB59" s="2" t="s">
        <v>67</v>
      </c>
      <c r="BC59" s="2" t="s">
        <v>53</v>
      </c>
      <c r="BD59" s="2" t="s">
        <v>50</v>
      </c>
      <c r="BE59" s="2" t="s">
        <v>50</v>
      </c>
      <c r="BF59" s="2" t="s">
        <v>50</v>
      </c>
    </row>
    <row r="60" spans="1:58" ht="45" x14ac:dyDescent="0.25">
      <c r="A60" s="2" t="s">
        <v>514</v>
      </c>
      <c r="B60" s="2" t="s">
        <v>49</v>
      </c>
      <c r="C60" s="3">
        <v>11</v>
      </c>
      <c r="D60" s="2" t="s">
        <v>50</v>
      </c>
      <c r="E60" s="2" t="s">
        <v>96</v>
      </c>
      <c r="F60" s="2" t="s">
        <v>194</v>
      </c>
      <c r="G60" s="2" t="s">
        <v>50</v>
      </c>
      <c r="H60" s="2" t="s">
        <v>50</v>
      </c>
      <c r="I60" s="2" t="s">
        <v>53</v>
      </c>
      <c r="J60" s="2" t="s">
        <v>54</v>
      </c>
      <c r="K60" s="2" t="s">
        <v>54</v>
      </c>
      <c r="L60" s="2" t="s">
        <v>55</v>
      </c>
      <c r="M60" s="2" t="s">
        <v>72</v>
      </c>
      <c r="N60" s="2" t="s">
        <v>50</v>
      </c>
      <c r="O60" s="2" t="s">
        <v>57</v>
      </c>
      <c r="P60" s="2" t="s">
        <v>123</v>
      </c>
      <c r="Q60" s="2" t="s">
        <v>50</v>
      </c>
      <c r="R60" s="2" t="s">
        <v>58</v>
      </c>
      <c r="S60" s="2" t="s">
        <v>59</v>
      </c>
      <c r="T60" s="2" t="s">
        <v>60</v>
      </c>
      <c r="U60" s="2" t="s">
        <v>60</v>
      </c>
      <c r="V60" s="2" t="s">
        <v>86</v>
      </c>
      <c r="W60" s="2" t="s">
        <v>50</v>
      </c>
      <c r="X60" s="2" t="s">
        <v>50</v>
      </c>
      <c r="Y60" s="2" t="s">
        <v>54</v>
      </c>
      <c r="Z60" s="2" t="s">
        <v>62</v>
      </c>
      <c r="AA60" s="2" t="s">
        <v>50</v>
      </c>
      <c r="AB60" s="2" t="s">
        <v>50</v>
      </c>
      <c r="AC60" s="2" t="s">
        <v>63</v>
      </c>
      <c r="AD60" s="2" t="s">
        <v>51</v>
      </c>
      <c r="AE60" s="2">
        <f t="shared" si="10"/>
        <v>120</v>
      </c>
      <c r="AF60" s="2" t="s">
        <v>92</v>
      </c>
      <c r="AG60" s="2" t="s">
        <v>129</v>
      </c>
      <c r="AH60" s="2" t="s">
        <v>152</v>
      </c>
      <c r="AI60" s="2" t="s">
        <v>525</v>
      </c>
      <c r="AJ60" s="2" t="s">
        <v>50</v>
      </c>
      <c r="AK60" s="34">
        <f t="shared" si="5"/>
        <v>5</v>
      </c>
      <c r="AL60" s="30">
        <f t="shared" si="6"/>
        <v>5</v>
      </c>
      <c r="AM60" s="5">
        <f t="shared" si="11"/>
        <v>37.44</v>
      </c>
      <c r="AN60" s="5">
        <f t="shared" si="7"/>
        <v>120</v>
      </c>
      <c r="AO60" s="30">
        <f t="shared" si="8"/>
        <v>1440</v>
      </c>
      <c r="AP60" s="5">
        <f t="shared" si="9"/>
        <v>1440</v>
      </c>
      <c r="AQ60" t="str">
        <f t="shared" si="12"/>
        <v>1978 - 1992</v>
      </c>
      <c r="AR60" s="2">
        <f t="shared" si="13"/>
        <v>1990</v>
      </c>
      <c r="AS60" s="2">
        <f t="shared" si="14"/>
        <v>12</v>
      </c>
      <c r="AT60" s="2" t="s">
        <v>102</v>
      </c>
      <c r="AU60" s="2" t="s">
        <v>50</v>
      </c>
      <c r="AV60" s="2" t="s">
        <v>66</v>
      </c>
      <c r="AW60" s="2" t="s">
        <v>57</v>
      </c>
      <c r="AX60" s="2" t="s">
        <v>526</v>
      </c>
      <c r="AY60" s="2" t="s">
        <v>68</v>
      </c>
      <c r="AZ60" s="2" t="s">
        <v>152</v>
      </c>
      <c r="BA60" s="2" t="s">
        <v>525</v>
      </c>
      <c r="BB60" s="2" t="s">
        <v>154</v>
      </c>
      <c r="BC60" s="2" t="s">
        <v>129</v>
      </c>
      <c r="BD60" s="2" t="s">
        <v>50</v>
      </c>
      <c r="BE60" s="2" t="s">
        <v>50</v>
      </c>
      <c r="BF60" s="2" t="s">
        <v>50</v>
      </c>
    </row>
    <row r="61" spans="1:58" ht="45" x14ac:dyDescent="0.25">
      <c r="A61" s="2" t="s">
        <v>514</v>
      </c>
      <c r="B61" s="2" t="s">
        <v>49</v>
      </c>
      <c r="C61" s="3">
        <v>12</v>
      </c>
      <c r="D61" s="2" t="s">
        <v>50</v>
      </c>
      <c r="E61" s="2" t="s">
        <v>96</v>
      </c>
      <c r="F61" s="2" t="s">
        <v>194</v>
      </c>
      <c r="G61" s="2" t="s">
        <v>50</v>
      </c>
      <c r="H61" s="2" t="s">
        <v>50</v>
      </c>
      <c r="I61" s="2" t="s">
        <v>53</v>
      </c>
      <c r="J61" s="2" t="s">
        <v>54</v>
      </c>
      <c r="K61" s="2" t="s">
        <v>54</v>
      </c>
      <c r="L61" s="2" t="s">
        <v>55</v>
      </c>
      <c r="M61" s="2" t="s">
        <v>72</v>
      </c>
      <c r="N61" s="2" t="s">
        <v>50</v>
      </c>
      <c r="O61" s="2" t="s">
        <v>57</v>
      </c>
      <c r="P61" s="2" t="s">
        <v>115</v>
      </c>
      <c r="Q61" s="2" t="s">
        <v>50</v>
      </c>
      <c r="R61" s="2" t="s">
        <v>58</v>
      </c>
      <c r="S61" s="2" t="s">
        <v>59</v>
      </c>
      <c r="T61" s="2" t="s">
        <v>60</v>
      </c>
      <c r="U61" s="2" t="s">
        <v>60</v>
      </c>
      <c r="V61" s="2" t="s">
        <v>86</v>
      </c>
      <c r="W61" s="2" t="s">
        <v>50</v>
      </c>
      <c r="X61" s="2" t="s">
        <v>50</v>
      </c>
      <c r="Y61" s="2" t="s">
        <v>54</v>
      </c>
      <c r="Z61" s="2" t="s">
        <v>62</v>
      </c>
      <c r="AA61" s="2" t="s">
        <v>50</v>
      </c>
      <c r="AB61" s="2" t="s">
        <v>50</v>
      </c>
      <c r="AC61" s="2" t="s">
        <v>63</v>
      </c>
      <c r="AD61" s="2" t="s">
        <v>72</v>
      </c>
      <c r="AE61" s="2">
        <f t="shared" si="10"/>
        <v>120</v>
      </c>
      <c r="AF61" s="2" t="s">
        <v>92</v>
      </c>
      <c r="AG61" s="2" t="s">
        <v>129</v>
      </c>
      <c r="AH61" s="2" t="s">
        <v>152</v>
      </c>
      <c r="AI61" s="2" t="s">
        <v>527</v>
      </c>
      <c r="AJ61" s="2" t="s">
        <v>50</v>
      </c>
      <c r="AK61" s="34">
        <f t="shared" si="5"/>
        <v>4</v>
      </c>
      <c r="AL61" s="30">
        <f t="shared" si="6"/>
        <v>4</v>
      </c>
      <c r="AM61" s="5">
        <f t="shared" si="11"/>
        <v>37.44</v>
      </c>
      <c r="AN61" s="5">
        <f t="shared" si="7"/>
        <v>120</v>
      </c>
      <c r="AO61" s="30">
        <f t="shared" si="8"/>
        <v>1320</v>
      </c>
      <c r="AP61" s="5">
        <f t="shared" si="9"/>
        <v>1320</v>
      </c>
      <c r="AQ61" t="str">
        <f t="shared" si="12"/>
        <v>1978 - 1992</v>
      </c>
      <c r="AR61" s="2">
        <f t="shared" si="13"/>
        <v>1990</v>
      </c>
      <c r="AS61" s="2">
        <f t="shared" si="14"/>
        <v>11</v>
      </c>
      <c r="AT61" s="2" t="s">
        <v>99</v>
      </c>
      <c r="AU61" s="2" t="s">
        <v>50</v>
      </c>
      <c r="AV61" s="2" t="s">
        <v>66</v>
      </c>
      <c r="AW61" s="2" t="s">
        <v>57</v>
      </c>
      <c r="AX61" s="2" t="s">
        <v>111</v>
      </c>
      <c r="AY61" s="2" t="s">
        <v>68</v>
      </c>
      <c r="AZ61" s="2" t="s">
        <v>152</v>
      </c>
      <c r="BA61" s="2" t="s">
        <v>527</v>
      </c>
      <c r="BB61" s="2" t="s">
        <v>154</v>
      </c>
      <c r="BC61" s="2" t="s">
        <v>129</v>
      </c>
      <c r="BD61" s="2" t="s">
        <v>50</v>
      </c>
      <c r="BE61" s="2" t="s">
        <v>50</v>
      </c>
      <c r="BF61" s="2" t="s">
        <v>50</v>
      </c>
    </row>
    <row r="62" spans="1:58" ht="45" x14ac:dyDescent="0.25">
      <c r="A62" s="2" t="s">
        <v>587</v>
      </c>
      <c r="B62" s="2" t="s">
        <v>49</v>
      </c>
      <c r="C62" s="3">
        <v>1</v>
      </c>
      <c r="D62" s="2" t="s">
        <v>50</v>
      </c>
      <c r="E62" s="2" t="s">
        <v>84</v>
      </c>
      <c r="F62" s="2" t="s">
        <v>85</v>
      </c>
      <c r="G62" s="2" t="s">
        <v>50</v>
      </c>
      <c r="H62" s="2" t="s">
        <v>50</v>
      </c>
      <c r="I62" s="2" t="s">
        <v>53</v>
      </c>
      <c r="J62" s="2" t="s">
        <v>60</v>
      </c>
      <c r="K62" s="2" t="s">
        <v>54</v>
      </c>
      <c r="L62" s="2" t="s">
        <v>55</v>
      </c>
      <c r="M62" s="2" t="s">
        <v>51</v>
      </c>
      <c r="N62" s="2" t="s">
        <v>60</v>
      </c>
      <c r="O62" s="2" t="s">
        <v>57</v>
      </c>
      <c r="P62" s="2" t="s">
        <v>50</v>
      </c>
      <c r="Q62" s="2" t="s">
        <v>588</v>
      </c>
      <c r="R62" s="2" t="s">
        <v>74</v>
      </c>
      <c r="S62" s="2" t="s">
        <v>59</v>
      </c>
      <c r="T62" s="2" t="s">
        <v>60</v>
      </c>
      <c r="U62" s="2" t="s">
        <v>60</v>
      </c>
      <c r="V62" s="2" t="s">
        <v>60</v>
      </c>
      <c r="W62" s="2" t="s">
        <v>50</v>
      </c>
      <c r="X62" s="2" t="s">
        <v>366</v>
      </c>
      <c r="Y62" s="2" t="s">
        <v>60</v>
      </c>
      <c r="Z62" s="2" t="s">
        <v>62</v>
      </c>
      <c r="AA62" s="2" t="s">
        <v>50</v>
      </c>
      <c r="AB62" s="2" t="s">
        <v>50</v>
      </c>
      <c r="AC62" s="2" t="s">
        <v>87</v>
      </c>
      <c r="AD62" s="2" t="s">
        <v>72</v>
      </c>
      <c r="AE62" s="2">
        <f t="shared" si="10"/>
        <v>120</v>
      </c>
      <c r="AF62" s="2" t="s">
        <v>92</v>
      </c>
      <c r="AG62" s="2" t="s">
        <v>129</v>
      </c>
      <c r="AH62" s="2" t="s">
        <v>152</v>
      </c>
      <c r="AI62" s="2" t="s">
        <v>589</v>
      </c>
      <c r="AJ62" s="2" t="s">
        <v>50</v>
      </c>
      <c r="AK62" s="34">
        <f t="shared" si="5"/>
        <v>6</v>
      </c>
      <c r="AL62" s="30">
        <f t="shared" si="6"/>
        <v>6</v>
      </c>
      <c r="AM62" s="5">
        <f t="shared" si="11"/>
        <v>0</v>
      </c>
      <c r="AN62" s="5">
        <f t="shared" si="7"/>
        <v>0</v>
      </c>
      <c r="AO62" s="30">
        <f t="shared" si="8"/>
        <v>0</v>
      </c>
      <c r="AP62" s="5">
        <f t="shared" si="9"/>
        <v>0</v>
      </c>
      <c r="AQ62" t="str">
        <f t="shared" si="12"/>
        <v>1978 - 1992</v>
      </c>
      <c r="AR62" s="2">
        <f t="shared" si="13"/>
        <v>1980</v>
      </c>
      <c r="AS62" s="2">
        <f t="shared" si="14"/>
        <v>10</v>
      </c>
      <c r="AT62" s="2" t="s">
        <v>92</v>
      </c>
      <c r="AU62" s="2" t="s">
        <v>50</v>
      </c>
      <c r="AV62" s="2" t="s">
        <v>141</v>
      </c>
      <c r="AW62" s="2" t="s">
        <v>86</v>
      </c>
      <c r="AX62" s="2" t="s">
        <v>50</v>
      </c>
      <c r="AY62" s="2" t="s">
        <v>50</v>
      </c>
      <c r="AZ62" s="2" t="s">
        <v>152</v>
      </c>
      <c r="BA62" s="2" t="s">
        <v>589</v>
      </c>
      <c r="BB62" s="2" t="s">
        <v>50</v>
      </c>
      <c r="BC62" s="2" t="s">
        <v>50</v>
      </c>
      <c r="BD62" s="2" t="s">
        <v>50</v>
      </c>
      <c r="BE62" s="2" t="s">
        <v>50</v>
      </c>
      <c r="BF62" s="2" t="s">
        <v>50</v>
      </c>
    </row>
    <row r="63" spans="1:58" ht="45" x14ac:dyDescent="0.25">
      <c r="A63" s="2" t="s">
        <v>598</v>
      </c>
      <c r="B63" s="2" t="s">
        <v>49</v>
      </c>
      <c r="C63" s="3">
        <v>1</v>
      </c>
      <c r="D63" s="2" t="s">
        <v>50</v>
      </c>
      <c r="E63" s="2" t="s">
        <v>70</v>
      </c>
      <c r="F63" s="2" t="s">
        <v>71</v>
      </c>
      <c r="G63" s="2" t="s">
        <v>50</v>
      </c>
      <c r="H63" s="2" t="s">
        <v>50</v>
      </c>
      <c r="I63" s="2" t="s">
        <v>53</v>
      </c>
      <c r="J63" s="2" t="s">
        <v>54</v>
      </c>
      <c r="K63" s="2" t="s">
        <v>60</v>
      </c>
      <c r="L63" s="2" t="s">
        <v>55</v>
      </c>
      <c r="M63" s="2" t="s">
        <v>51</v>
      </c>
      <c r="N63" s="2" t="s">
        <v>50</v>
      </c>
      <c r="O63" s="2" t="s">
        <v>66</v>
      </c>
      <c r="P63" s="2" t="s">
        <v>50</v>
      </c>
      <c r="Q63" s="2" t="s">
        <v>50</v>
      </c>
      <c r="R63" s="2" t="s">
        <v>74</v>
      </c>
      <c r="S63" s="2" t="s">
        <v>59</v>
      </c>
      <c r="T63" s="2" t="s">
        <v>50</v>
      </c>
      <c r="U63" s="2" t="s">
        <v>50</v>
      </c>
      <c r="V63" s="2" t="s">
        <v>66</v>
      </c>
      <c r="W63" s="2" t="s">
        <v>50</v>
      </c>
      <c r="X63" s="2" t="s">
        <v>161</v>
      </c>
      <c r="Y63" s="2" t="s">
        <v>54</v>
      </c>
      <c r="Z63" s="2" t="s">
        <v>62</v>
      </c>
      <c r="AA63" s="2" t="s">
        <v>50</v>
      </c>
      <c r="AB63" s="2" t="s">
        <v>50</v>
      </c>
      <c r="AC63" s="2" t="s">
        <v>87</v>
      </c>
      <c r="AD63" s="2" t="s">
        <v>50</v>
      </c>
      <c r="AE63" s="2">
        <f t="shared" si="10"/>
        <v>120</v>
      </c>
      <c r="AF63" s="2" t="s">
        <v>92</v>
      </c>
      <c r="AG63" s="2" t="s">
        <v>129</v>
      </c>
      <c r="AH63" s="2" t="s">
        <v>251</v>
      </c>
      <c r="AI63" s="2" t="s">
        <v>599</v>
      </c>
      <c r="AJ63" s="2" t="s">
        <v>50</v>
      </c>
      <c r="AK63" s="34">
        <f t="shared" si="5"/>
        <v>-99</v>
      </c>
      <c r="AL63" s="30">
        <f t="shared" si="6"/>
        <v>-99</v>
      </c>
      <c r="AM63" s="5">
        <f t="shared" si="11"/>
        <v>371.61</v>
      </c>
      <c r="AN63" s="5">
        <f t="shared" si="7"/>
        <v>240</v>
      </c>
      <c r="AO63" s="30">
        <f t="shared" si="8"/>
        <v>2472</v>
      </c>
      <c r="AP63" s="5">
        <f t="shared" si="9"/>
        <v>2472</v>
      </c>
      <c r="AQ63" t="str">
        <f t="shared" si="12"/>
        <v>1978 - 1992</v>
      </c>
      <c r="AR63" s="2">
        <f t="shared" si="13"/>
        <v>1982</v>
      </c>
      <c r="AS63" s="2">
        <f t="shared" si="14"/>
        <v>10.3</v>
      </c>
      <c r="AT63" s="2" t="s">
        <v>170</v>
      </c>
      <c r="AU63" s="2" t="s">
        <v>50</v>
      </c>
      <c r="AV63" s="2" t="s">
        <v>66</v>
      </c>
      <c r="AW63" s="2" t="s">
        <v>57</v>
      </c>
      <c r="AX63" s="2" t="s">
        <v>600</v>
      </c>
      <c r="AY63" s="2" t="s">
        <v>68</v>
      </c>
      <c r="AZ63" s="2" t="s">
        <v>251</v>
      </c>
      <c r="BA63" s="2" t="s">
        <v>601</v>
      </c>
      <c r="BB63" s="2" t="s">
        <v>50</v>
      </c>
      <c r="BC63" s="2" t="s">
        <v>50</v>
      </c>
      <c r="BD63" s="2" t="s">
        <v>50</v>
      </c>
      <c r="BE63" s="2" t="s">
        <v>50</v>
      </c>
      <c r="BF63" s="2" t="s">
        <v>50</v>
      </c>
    </row>
    <row r="64" spans="1:58" ht="45" x14ac:dyDescent="0.25">
      <c r="A64" s="2" t="s">
        <v>644</v>
      </c>
      <c r="B64" s="2" t="s">
        <v>49</v>
      </c>
      <c r="C64" s="3">
        <v>3</v>
      </c>
      <c r="D64" s="2" t="s">
        <v>50</v>
      </c>
      <c r="E64" s="2" t="s">
        <v>70</v>
      </c>
      <c r="F64" s="2" t="s">
        <v>71</v>
      </c>
      <c r="G64" s="2" t="s">
        <v>50</v>
      </c>
      <c r="H64" s="2" t="s">
        <v>50</v>
      </c>
      <c r="I64" s="2" t="s">
        <v>53</v>
      </c>
      <c r="J64" s="2" t="s">
        <v>54</v>
      </c>
      <c r="K64" s="2" t="s">
        <v>54</v>
      </c>
      <c r="L64" s="2" t="s">
        <v>55</v>
      </c>
      <c r="M64" s="2" t="s">
        <v>72</v>
      </c>
      <c r="N64" s="2" t="s">
        <v>50</v>
      </c>
      <c r="O64" s="2" t="s">
        <v>57</v>
      </c>
      <c r="P64" s="2" t="s">
        <v>50</v>
      </c>
      <c r="Q64" s="2" t="s">
        <v>300</v>
      </c>
      <c r="R64" s="2" t="s">
        <v>58</v>
      </c>
      <c r="S64" s="2" t="s">
        <v>53</v>
      </c>
      <c r="T64" s="2" t="s">
        <v>60</v>
      </c>
      <c r="U64" s="2" t="s">
        <v>60</v>
      </c>
      <c r="V64" s="2" t="s">
        <v>66</v>
      </c>
      <c r="W64" s="2" t="s">
        <v>161</v>
      </c>
      <c r="X64" s="2" t="s">
        <v>50</v>
      </c>
      <c r="Y64" s="2" t="s">
        <v>50</v>
      </c>
      <c r="Z64" s="2" t="s">
        <v>62</v>
      </c>
      <c r="AA64" s="2" t="s">
        <v>50</v>
      </c>
      <c r="AB64" s="2" t="s">
        <v>50</v>
      </c>
      <c r="AC64" s="2" t="s">
        <v>87</v>
      </c>
      <c r="AD64" s="2" t="s">
        <v>72</v>
      </c>
      <c r="AE64" s="2">
        <f t="shared" si="10"/>
        <v>120</v>
      </c>
      <c r="AF64" s="2" t="s">
        <v>92</v>
      </c>
      <c r="AG64" s="2" t="s">
        <v>129</v>
      </c>
      <c r="AH64" s="2" t="s">
        <v>152</v>
      </c>
      <c r="AI64" s="2" t="s">
        <v>646</v>
      </c>
      <c r="AJ64" s="2" t="s">
        <v>50</v>
      </c>
      <c r="AK64" s="34">
        <f t="shared" si="5"/>
        <v>13</v>
      </c>
      <c r="AL64" s="30">
        <f t="shared" si="6"/>
        <v>-99</v>
      </c>
      <c r="AM64" s="5">
        <f t="shared" si="11"/>
        <v>457.61</v>
      </c>
      <c r="AN64" s="5">
        <f t="shared" si="7"/>
        <v>120</v>
      </c>
      <c r="AO64" s="30">
        <f t="shared" si="8"/>
        <v>1320</v>
      </c>
      <c r="AP64" s="5">
        <f t="shared" si="9"/>
        <v>1320</v>
      </c>
      <c r="AQ64" t="str">
        <f t="shared" si="12"/>
        <v>1993 - 2001</v>
      </c>
      <c r="AR64" s="2">
        <f t="shared" si="13"/>
        <v>2000</v>
      </c>
      <c r="AS64" s="2">
        <f t="shared" si="14"/>
        <v>11</v>
      </c>
      <c r="AT64" s="2" t="s">
        <v>99</v>
      </c>
      <c r="AU64" s="2" t="s">
        <v>50</v>
      </c>
      <c r="AV64" s="2" t="s">
        <v>66</v>
      </c>
      <c r="AW64" s="2" t="s">
        <v>57</v>
      </c>
      <c r="AX64" s="2" t="s">
        <v>108</v>
      </c>
      <c r="AY64" s="2" t="s">
        <v>68</v>
      </c>
      <c r="AZ64" s="2" t="s">
        <v>152</v>
      </c>
      <c r="BA64" s="2" t="s">
        <v>646</v>
      </c>
      <c r="BB64" s="2" t="s">
        <v>50</v>
      </c>
      <c r="BC64" s="2" t="s">
        <v>50</v>
      </c>
      <c r="BD64" s="2" t="s">
        <v>50</v>
      </c>
      <c r="BE64" s="2" t="s">
        <v>50</v>
      </c>
      <c r="BF64" s="2" t="s">
        <v>50</v>
      </c>
    </row>
    <row r="65" spans="1:58" ht="45" x14ac:dyDescent="0.25">
      <c r="A65" s="2" t="s">
        <v>650</v>
      </c>
      <c r="B65" s="2" t="s">
        <v>49</v>
      </c>
      <c r="C65" s="3">
        <v>1</v>
      </c>
      <c r="D65" s="2" t="s">
        <v>50</v>
      </c>
      <c r="E65" s="2" t="s">
        <v>70</v>
      </c>
      <c r="F65" s="2" t="s">
        <v>71</v>
      </c>
      <c r="G65" s="2" t="s">
        <v>50</v>
      </c>
      <c r="H65" s="2" t="s">
        <v>50</v>
      </c>
      <c r="I65" s="2" t="s">
        <v>53</v>
      </c>
      <c r="J65" s="2" t="s">
        <v>54</v>
      </c>
      <c r="K65" s="2" t="s">
        <v>54</v>
      </c>
      <c r="L65" s="2" t="s">
        <v>55</v>
      </c>
      <c r="M65" s="2" t="s">
        <v>489</v>
      </c>
      <c r="N65" s="2" t="s">
        <v>50</v>
      </c>
      <c r="O65" s="2" t="s">
        <v>57</v>
      </c>
      <c r="P65" s="2" t="s">
        <v>50</v>
      </c>
      <c r="Q65" s="2" t="s">
        <v>50</v>
      </c>
      <c r="R65" s="2" t="s">
        <v>86</v>
      </c>
      <c r="S65" s="2" t="s">
        <v>59</v>
      </c>
      <c r="T65" s="2" t="s">
        <v>60</v>
      </c>
      <c r="U65" s="2" t="s">
        <v>60</v>
      </c>
      <c r="V65" s="2" t="s">
        <v>86</v>
      </c>
      <c r="W65" s="2" t="s">
        <v>50</v>
      </c>
      <c r="X65" s="2" t="s">
        <v>92</v>
      </c>
      <c r="Y65" s="2" t="s">
        <v>54</v>
      </c>
      <c r="Z65" s="2" t="s">
        <v>62</v>
      </c>
      <c r="AA65" s="2" t="s">
        <v>50</v>
      </c>
      <c r="AB65" s="2" t="s">
        <v>50</v>
      </c>
      <c r="AC65" s="2" t="s">
        <v>87</v>
      </c>
      <c r="AD65" s="2" t="s">
        <v>51</v>
      </c>
      <c r="AE65" s="2">
        <f t="shared" si="10"/>
        <v>120</v>
      </c>
      <c r="AF65" s="2" t="s">
        <v>92</v>
      </c>
      <c r="AG65" s="2" t="s">
        <v>129</v>
      </c>
      <c r="AH65" s="2" t="s">
        <v>152</v>
      </c>
      <c r="AI65" s="2" t="s">
        <v>651</v>
      </c>
      <c r="AJ65" s="2" t="s">
        <v>50</v>
      </c>
      <c r="AK65" s="34">
        <f t="shared" si="5"/>
        <v>-99</v>
      </c>
      <c r="AL65" s="30">
        <f t="shared" si="6"/>
        <v>-99</v>
      </c>
      <c r="AM65" s="5">
        <f t="shared" si="11"/>
        <v>18.600000000000001</v>
      </c>
      <c r="AN65" s="5">
        <f t="shared" si="7"/>
        <v>2160</v>
      </c>
      <c r="AO65" s="30">
        <f t="shared" si="8"/>
        <v>19440</v>
      </c>
      <c r="AP65" s="5">
        <f t="shared" si="9"/>
        <v>19440</v>
      </c>
      <c r="AQ65" t="str">
        <f t="shared" si="12"/>
        <v>1978 - 1992</v>
      </c>
      <c r="AR65" s="2">
        <f t="shared" si="13"/>
        <v>1989</v>
      </c>
      <c r="AS65" s="2">
        <f t="shared" si="14"/>
        <v>9</v>
      </c>
      <c r="AT65" s="2" t="s">
        <v>652</v>
      </c>
      <c r="AU65" s="2" t="s">
        <v>50</v>
      </c>
      <c r="AV65" s="2" t="s">
        <v>141</v>
      </c>
      <c r="AW65" s="2" t="s">
        <v>86</v>
      </c>
      <c r="AX65" s="2" t="s">
        <v>653</v>
      </c>
      <c r="AY65" s="2" t="s">
        <v>68</v>
      </c>
      <c r="AZ65" s="2" t="s">
        <v>152</v>
      </c>
      <c r="BA65" s="2" t="s">
        <v>651</v>
      </c>
      <c r="BB65" s="2" t="s">
        <v>50</v>
      </c>
      <c r="BC65" s="2" t="s">
        <v>50</v>
      </c>
      <c r="BD65" s="2" t="s">
        <v>50</v>
      </c>
      <c r="BE65" s="2" t="s">
        <v>50</v>
      </c>
      <c r="BF65" s="2" t="s">
        <v>50</v>
      </c>
    </row>
    <row r="66" spans="1:58" ht="45" x14ac:dyDescent="0.25">
      <c r="A66" s="2" t="s">
        <v>650</v>
      </c>
      <c r="B66" s="2" t="s">
        <v>49</v>
      </c>
      <c r="C66" s="3">
        <v>2</v>
      </c>
      <c r="D66" s="2" t="s">
        <v>50</v>
      </c>
      <c r="E66" s="2" t="s">
        <v>70</v>
      </c>
      <c r="F66" s="2" t="s">
        <v>71</v>
      </c>
      <c r="G66" s="2" t="s">
        <v>50</v>
      </c>
      <c r="H66" s="2" t="s">
        <v>50</v>
      </c>
      <c r="I66" s="2" t="s">
        <v>53</v>
      </c>
      <c r="J66" s="2" t="s">
        <v>54</v>
      </c>
      <c r="K66" s="2" t="s">
        <v>54</v>
      </c>
      <c r="L66" s="2" t="s">
        <v>55</v>
      </c>
      <c r="M66" s="2" t="s">
        <v>100</v>
      </c>
      <c r="N66" s="2" t="s">
        <v>50</v>
      </c>
      <c r="O66" s="2" t="s">
        <v>57</v>
      </c>
      <c r="P66" s="2" t="s">
        <v>50</v>
      </c>
      <c r="Q66" s="2" t="s">
        <v>50</v>
      </c>
      <c r="R66" s="2" t="s">
        <v>86</v>
      </c>
      <c r="S66" s="2" t="s">
        <v>59</v>
      </c>
      <c r="T66" s="2" t="s">
        <v>60</v>
      </c>
      <c r="U66" s="2" t="s">
        <v>60</v>
      </c>
      <c r="V66" s="2" t="s">
        <v>86</v>
      </c>
      <c r="W66" s="2" t="s">
        <v>50</v>
      </c>
      <c r="X66" s="2" t="s">
        <v>92</v>
      </c>
      <c r="Y66" s="2" t="s">
        <v>54</v>
      </c>
      <c r="Z66" s="2" t="s">
        <v>62</v>
      </c>
      <c r="AA66" s="2" t="s">
        <v>50</v>
      </c>
      <c r="AB66" s="2" t="s">
        <v>50</v>
      </c>
      <c r="AC66" s="2" t="s">
        <v>87</v>
      </c>
      <c r="AD66" s="2" t="s">
        <v>51</v>
      </c>
      <c r="AE66" s="2">
        <f t="shared" ref="AE66:AE73" si="15">IF(AG66="k",VALUE(AF66),IF(AG66="T",AF66*12,IF(TRIM(AF66)="","NA",AF66)))</f>
        <v>120</v>
      </c>
      <c r="AF66" s="2" t="s">
        <v>92</v>
      </c>
      <c r="AG66" s="2" t="s">
        <v>129</v>
      </c>
      <c r="AH66" s="2" t="s">
        <v>152</v>
      </c>
      <c r="AI66" s="2" t="s">
        <v>654</v>
      </c>
      <c r="AJ66" s="2" t="s">
        <v>50</v>
      </c>
      <c r="AK66" s="34">
        <f t="shared" si="5"/>
        <v>-99</v>
      </c>
      <c r="AL66" s="30">
        <f t="shared" si="6"/>
        <v>-99</v>
      </c>
      <c r="AM66" s="5">
        <f t="shared" ref="AM66:AM73" si="16">VLOOKUP(A66,tblSiteWeights,4,FALSE)</f>
        <v>18.600000000000001</v>
      </c>
      <c r="AN66" s="5">
        <f t="shared" si="7"/>
        <v>1560</v>
      </c>
      <c r="AO66" s="30">
        <f t="shared" si="8"/>
        <v>14040</v>
      </c>
      <c r="AP66" s="5">
        <f t="shared" si="9"/>
        <v>14040</v>
      </c>
      <c r="AQ66" t="str">
        <f t="shared" ref="AQ66:AQ73" si="17">IF(OR(ISERROR(AR66),AR66=0),0,VLOOKUP(AR66,tblVintages,2,TRUE))</f>
        <v>1978 - 1992</v>
      </c>
      <c r="AR66" s="2">
        <f t="shared" ref="AR66:AR73" si="18">VLOOKUP(A66,tblBldgInfo,7,FALSE)</f>
        <v>1989</v>
      </c>
      <c r="AS66" s="2">
        <f t="shared" ref="AS66:AS73" si="19">VALUE(AT66)</f>
        <v>9</v>
      </c>
      <c r="AT66" s="2" t="s">
        <v>652</v>
      </c>
      <c r="AU66" s="2" t="s">
        <v>50</v>
      </c>
      <c r="AV66" s="2" t="s">
        <v>141</v>
      </c>
      <c r="AW66" s="2" t="s">
        <v>86</v>
      </c>
      <c r="AX66" s="2" t="s">
        <v>653</v>
      </c>
      <c r="AY66" s="2" t="s">
        <v>68</v>
      </c>
      <c r="AZ66" s="2" t="s">
        <v>152</v>
      </c>
      <c r="BA66" s="2" t="s">
        <v>655</v>
      </c>
      <c r="BB66" s="2" t="s">
        <v>50</v>
      </c>
      <c r="BC66" s="2" t="s">
        <v>50</v>
      </c>
      <c r="BD66" s="2" t="s">
        <v>50</v>
      </c>
      <c r="BE66" s="2" t="s">
        <v>50</v>
      </c>
      <c r="BF66" s="2" t="s">
        <v>50</v>
      </c>
    </row>
    <row r="67" spans="1:58" ht="45" x14ac:dyDescent="0.25">
      <c r="A67" s="2" t="s">
        <v>682</v>
      </c>
      <c r="B67" s="2" t="s">
        <v>49</v>
      </c>
      <c r="C67" s="3">
        <v>1</v>
      </c>
      <c r="D67" s="2" t="s">
        <v>50</v>
      </c>
      <c r="E67" s="2" t="s">
        <v>85</v>
      </c>
      <c r="F67" s="2" t="s">
        <v>70</v>
      </c>
      <c r="G67" s="2" t="s">
        <v>50</v>
      </c>
      <c r="H67" s="2" t="s">
        <v>50</v>
      </c>
      <c r="I67" s="2" t="s">
        <v>53</v>
      </c>
      <c r="J67" s="2" t="s">
        <v>54</v>
      </c>
      <c r="K67" s="2" t="s">
        <v>54</v>
      </c>
      <c r="L67" s="2" t="s">
        <v>55</v>
      </c>
      <c r="M67" s="2" t="s">
        <v>84</v>
      </c>
      <c r="N67" s="2" t="s">
        <v>50</v>
      </c>
      <c r="O67" s="2" t="s">
        <v>57</v>
      </c>
      <c r="P67" s="2" t="s">
        <v>588</v>
      </c>
      <c r="Q67" s="2" t="s">
        <v>50</v>
      </c>
      <c r="R67" s="2" t="s">
        <v>58</v>
      </c>
      <c r="S67" s="2" t="s">
        <v>59</v>
      </c>
      <c r="T67" s="2" t="s">
        <v>60</v>
      </c>
      <c r="U67" s="2" t="s">
        <v>60</v>
      </c>
      <c r="V67" s="2" t="s">
        <v>60</v>
      </c>
      <c r="W67" s="2" t="s">
        <v>50</v>
      </c>
      <c r="X67" s="2" t="s">
        <v>50</v>
      </c>
      <c r="Y67" s="2" t="s">
        <v>50</v>
      </c>
      <c r="Z67" s="2" t="s">
        <v>62</v>
      </c>
      <c r="AA67" s="2" t="s">
        <v>50</v>
      </c>
      <c r="AB67" s="2" t="s">
        <v>50</v>
      </c>
      <c r="AC67" s="2" t="s">
        <v>87</v>
      </c>
      <c r="AD67" s="2" t="s">
        <v>51</v>
      </c>
      <c r="AE67" s="2">
        <f t="shared" si="15"/>
        <v>120</v>
      </c>
      <c r="AF67" s="2" t="s">
        <v>92</v>
      </c>
      <c r="AG67" s="2" t="s">
        <v>129</v>
      </c>
      <c r="AH67" s="2" t="s">
        <v>144</v>
      </c>
      <c r="AI67" s="2" t="s">
        <v>683</v>
      </c>
      <c r="AJ67" s="2" t="s">
        <v>50</v>
      </c>
      <c r="AK67" s="34">
        <f t="shared" ref="AK67:AK73" si="20">IF(AT67&gt;0,IF(P67&lt;&gt;"",2013-VALUE(P67),IF(Q67&lt;&gt;"",2013-VALUE(Q67),-99)),-99)</f>
        <v>6</v>
      </c>
      <c r="AL67" s="30">
        <f t="shared" ref="AL67:AL73" si="21">IF(OR((2013-AR67)=AK67,AK67=-99),-99,AK67)</f>
        <v>-99</v>
      </c>
      <c r="AM67" s="5">
        <f t="shared" si="16"/>
        <v>123.89</v>
      </c>
      <c r="AN67" s="5">
        <f t="shared" ref="AN67:AN73" si="22">IF(AND(AS67&gt;0,AM67&gt;0),M67*AE67,0)</f>
        <v>480</v>
      </c>
      <c r="AO67" s="30">
        <f t="shared" ref="AO67:AO73" si="23">AN67*AS67</f>
        <v>4896</v>
      </c>
      <c r="AP67" s="5">
        <f t="shared" ref="AP67:AP73" si="24">AN67*AS67</f>
        <v>4896</v>
      </c>
      <c r="AQ67" t="str">
        <f t="shared" si="17"/>
        <v>2006 - 2009</v>
      </c>
      <c r="AR67" s="2">
        <f t="shared" si="18"/>
        <v>2007</v>
      </c>
      <c r="AS67" s="2">
        <f t="shared" si="19"/>
        <v>10.199999999999999</v>
      </c>
      <c r="AT67" s="2" t="s">
        <v>65</v>
      </c>
      <c r="AU67" s="2" t="s">
        <v>50</v>
      </c>
      <c r="AV67" s="2" t="s">
        <v>66</v>
      </c>
      <c r="AW67" s="2" t="s">
        <v>57</v>
      </c>
      <c r="AX67" s="2" t="s">
        <v>684</v>
      </c>
      <c r="AY67" s="2" t="s">
        <v>68</v>
      </c>
      <c r="AZ67" s="2" t="s">
        <v>144</v>
      </c>
      <c r="BA67" s="2" t="s">
        <v>683</v>
      </c>
      <c r="BB67" s="2" t="s">
        <v>233</v>
      </c>
      <c r="BC67" s="2" t="s">
        <v>53</v>
      </c>
      <c r="BD67" s="2" t="s">
        <v>50</v>
      </c>
      <c r="BE67" s="2" t="s">
        <v>50</v>
      </c>
      <c r="BF67" s="2" t="s">
        <v>50</v>
      </c>
    </row>
    <row r="68" spans="1:58" ht="45" x14ac:dyDescent="0.25">
      <c r="A68" s="2" t="s">
        <v>737</v>
      </c>
      <c r="B68" s="2" t="s">
        <v>49</v>
      </c>
      <c r="C68" s="3">
        <v>1</v>
      </c>
      <c r="D68" s="2" t="s">
        <v>50</v>
      </c>
      <c r="E68" s="2" t="s">
        <v>85</v>
      </c>
      <c r="F68" s="2" t="s">
        <v>70</v>
      </c>
      <c r="G68" s="2" t="s">
        <v>50</v>
      </c>
      <c r="H68" s="2" t="s">
        <v>50</v>
      </c>
      <c r="I68" s="2" t="s">
        <v>53</v>
      </c>
      <c r="J68" s="2" t="s">
        <v>54</v>
      </c>
      <c r="K68" s="2" t="s">
        <v>54</v>
      </c>
      <c r="L68" s="2" t="s">
        <v>55</v>
      </c>
      <c r="M68" s="2" t="s">
        <v>84</v>
      </c>
      <c r="N68" s="2" t="s">
        <v>50</v>
      </c>
      <c r="O68" s="2" t="s">
        <v>57</v>
      </c>
      <c r="P68" s="2" t="s">
        <v>50</v>
      </c>
      <c r="Q68" s="2" t="s">
        <v>50</v>
      </c>
      <c r="R68" s="2" t="s">
        <v>86</v>
      </c>
      <c r="S68" s="2" t="s">
        <v>53</v>
      </c>
      <c r="T68" s="2" t="s">
        <v>60</v>
      </c>
      <c r="U68" s="2" t="s">
        <v>60</v>
      </c>
      <c r="V68" s="2" t="s">
        <v>86</v>
      </c>
      <c r="W68" s="2" t="s">
        <v>50</v>
      </c>
      <c r="X68" s="2" t="s">
        <v>50</v>
      </c>
      <c r="Y68" s="2" t="s">
        <v>54</v>
      </c>
      <c r="Z68" s="2" t="s">
        <v>62</v>
      </c>
      <c r="AA68" s="2" t="s">
        <v>50</v>
      </c>
      <c r="AB68" s="2" t="s">
        <v>50</v>
      </c>
      <c r="AC68" s="2" t="s">
        <v>87</v>
      </c>
      <c r="AD68" s="2" t="s">
        <v>51</v>
      </c>
      <c r="AE68" s="2">
        <f t="shared" si="15"/>
        <v>120</v>
      </c>
      <c r="AF68" s="2" t="s">
        <v>108</v>
      </c>
      <c r="AG68" s="2" t="s">
        <v>76</v>
      </c>
      <c r="AH68" s="2" t="s">
        <v>152</v>
      </c>
      <c r="AI68" s="2" t="s">
        <v>738</v>
      </c>
      <c r="AJ68" s="2" t="s">
        <v>50</v>
      </c>
      <c r="AK68" s="34">
        <f t="shared" si="20"/>
        <v>-99</v>
      </c>
      <c r="AL68" s="30">
        <f t="shared" si="21"/>
        <v>-99</v>
      </c>
      <c r="AM68" s="5">
        <f t="shared" si="16"/>
        <v>118.92</v>
      </c>
      <c r="AN68" s="5">
        <f t="shared" si="22"/>
        <v>480</v>
      </c>
      <c r="AO68" s="30">
        <f t="shared" si="23"/>
        <v>5280</v>
      </c>
      <c r="AP68" s="5">
        <f t="shared" si="24"/>
        <v>5280</v>
      </c>
      <c r="AQ68" t="str">
        <f t="shared" si="17"/>
        <v>1993 - 2001</v>
      </c>
      <c r="AR68" s="2">
        <f t="shared" si="18"/>
        <v>2000</v>
      </c>
      <c r="AS68" s="2">
        <f t="shared" si="19"/>
        <v>11</v>
      </c>
      <c r="AT68" s="2" t="s">
        <v>117</v>
      </c>
      <c r="AU68" s="2" t="s">
        <v>50</v>
      </c>
      <c r="AV68" s="2" t="s">
        <v>66</v>
      </c>
      <c r="AW68" s="2" t="s">
        <v>57</v>
      </c>
      <c r="AX68" s="2" t="s">
        <v>739</v>
      </c>
      <c r="AY68" s="2" t="s">
        <v>68</v>
      </c>
      <c r="AZ68" s="2" t="s">
        <v>152</v>
      </c>
      <c r="BA68" s="2" t="s">
        <v>738</v>
      </c>
      <c r="BB68" s="2" t="s">
        <v>154</v>
      </c>
      <c r="BC68" s="2" t="s">
        <v>53</v>
      </c>
      <c r="BD68" s="2" t="s">
        <v>50</v>
      </c>
      <c r="BE68" s="2" t="s">
        <v>50</v>
      </c>
      <c r="BF68" s="2" t="s">
        <v>50</v>
      </c>
    </row>
    <row r="69" spans="1:58" ht="45" x14ac:dyDescent="0.25">
      <c r="A69" s="2" t="s">
        <v>813</v>
      </c>
      <c r="B69" s="2" t="s">
        <v>49</v>
      </c>
      <c r="C69" s="3">
        <v>3</v>
      </c>
      <c r="D69" s="2" t="s">
        <v>50</v>
      </c>
      <c r="E69" s="2" t="s">
        <v>52</v>
      </c>
      <c r="F69" s="2" t="s">
        <v>84</v>
      </c>
      <c r="G69" s="2" t="s">
        <v>50</v>
      </c>
      <c r="H69" s="2" t="s">
        <v>50</v>
      </c>
      <c r="I69" s="2" t="s">
        <v>53</v>
      </c>
      <c r="J69" s="2" t="s">
        <v>54</v>
      </c>
      <c r="K69" s="2" t="s">
        <v>54</v>
      </c>
      <c r="L69" s="2" t="s">
        <v>55</v>
      </c>
      <c r="M69" s="2" t="s">
        <v>51</v>
      </c>
      <c r="N69" s="2" t="s">
        <v>50</v>
      </c>
      <c r="O69" s="2" t="s">
        <v>57</v>
      </c>
      <c r="P69" s="2" t="s">
        <v>50</v>
      </c>
      <c r="Q69" s="2" t="s">
        <v>113</v>
      </c>
      <c r="R69" s="2" t="s">
        <v>74</v>
      </c>
      <c r="S69" s="2" t="s">
        <v>59</v>
      </c>
      <c r="T69" s="2" t="s">
        <v>60</v>
      </c>
      <c r="U69" s="2" t="s">
        <v>60</v>
      </c>
      <c r="V69" s="2" t="s">
        <v>66</v>
      </c>
      <c r="W69" s="2" t="s">
        <v>50</v>
      </c>
      <c r="X69" s="2" t="s">
        <v>50</v>
      </c>
      <c r="Y69" s="2" t="s">
        <v>50</v>
      </c>
      <c r="Z69" s="2" t="s">
        <v>62</v>
      </c>
      <c r="AA69" s="2" t="s">
        <v>50</v>
      </c>
      <c r="AB69" s="2" t="s">
        <v>50</v>
      </c>
      <c r="AC69" s="2" t="s">
        <v>87</v>
      </c>
      <c r="AD69" s="2" t="s">
        <v>51</v>
      </c>
      <c r="AE69" s="2">
        <f t="shared" si="15"/>
        <v>120</v>
      </c>
      <c r="AF69" s="2" t="s">
        <v>92</v>
      </c>
      <c r="AG69" s="2" t="s">
        <v>129</v>
      </c>
      <c r="AH69" s="2" t="s">
        <v>251</v>
      </c>
      <c r="AI69" s="2" t="s">
        <v>815</v>
      </c>
      <c r="AJ69" s="2" t="s">
        <v>50</v>
      </c>
      <c r="AK69" s="34">
        <f t="shared" si="20"/>
        <v>9</v>
      </c>
      <c r="AL69" s="30">
        <f t="shared" si="21"/>
        <v>-99</v>
      </c>
      <c r="AM69" s="5">
        <f t="shared" si="16"/>
        <v>48</v>
      </c>
      <c r="AN69" s="5">
        <f t="shared" si="22"/>
        <v>240</v>
      </c>
      <c r="AO69" s="30">
        <f t="shared" si="23"/>
        <v>2640</v>
      </c>
      <c r="AP69" s="5">
        <f t="shared" si="24"/>
        <v>2640</v>
      </c>
      <c r="AQ69" t="str">
        <f t="shared" si="17"/>
        <v>2002 - 2005</v>
      </c>
      <c r="AR69" s="2">
        <f t="shared" si="18"/>
        <v>2004</v>
      </c>
      <c r="AS69" s="2">
        <f t="shared" si="19"/>
        <v>11</v>
      </c>
      <c r="AT69" s="2" t="s">
        <v>99</v>
      </c>
      <c r="AU69" s="2" t="s">
        <v>50</v>
      </c>
      <c r="AV69" s="2" t="s">
        <v>66</v>
      </c>
      <c r="AW69" s="2" t="s">
        <v>57</v>
      </c>
      <c r="AX69" s="2" t="s">
        <v>816</v>
      </c>
      <c r="AY69" s="2" t="s">
        <v>68</v>
      </c>
      <c r="AZ69" s="2" t="s">
        <v>50</v>
      </c>
      <c r="BA69" s="2" t="s">
        <v>50</v>
      </c>
      <c r="BB69" s="2" t="s">
        <v>50</v>
      </c>
      <c r="BC69" s="2" t="s">
        <v>50</v>
      </c>
      <c r="BD69" s="2" t="s">
        <v>50</v>
      </c>
      <c r="BE69" s="2" t="s">
        <v>50</v>
      </c>
      <c r="BF69" s="2" t="s">
        <v>50</v>
      </c>
    </row>
    <row r="70" spans="1:58" ht="45" x14ac:dyDescent="0.25">
      <c r="A70" s="2" t="s">
        <v>874</v>
      </c>
      <c r="B70" s="2" t="s">
        <v>49</v>
      </c>
      <c r="C70" s="3">
        <v>2</v>
      </c>
      <c r="D70" s="2" t="s">
        <v>50</v>
      </c>
      <c r="E70" s="2" t="s">
        <v>194</v>
      </c>
      <c r="F70" s="2" t="s">
        <v>92</v>
      </c>
      <c r="G70" s="2" t="s">
        <v>99</v>
      </c>
      <c r="H70" s="2" t="s">
        <v>102</v>
      </c>
      <c r="I70" s="2" t="s">
        <v>53</v>
      </c>
      <c r="J70" s="2" t="s">
        <v>54</v>
      </c>
      <c r="K70" s="2" t="s">
        <v>54</v>
      </c>
      <c r="L70" s="2" t="s">
        <v>55</v>
      </c>
      <c r="M70" s="2" t="s">
        <v>52</v>
      </c>
      <c r="N70" s="2" t="s">
        <v>50</v>
      </c>
      <c r="O70" s="2" t="s">
        <v>57</v>
      </c>
      <c r="P70" s="2" t="s">
        <v>50</v>
      </c>
      <c r="Q70" s="2" t="s">
        <v>50</v>
      </c>
      <c r="R70" s="2" t="s">
        <v>74</v>
      </c>
      <c r="S70" s="2" t="s">
        <v>59</v>
      </c>
      <c r="T70" s="2" t="s">
        <v>60</v>
      </c>
      <c r="U70" s="2" t="s">
        <v>60</v>
      </c>
      <c r="V70" s="2" t="s">
        <v>66</v>
      </c>
      <c r="W70" s="2" t="s">
        <v>50</v>
      </c>
      <c r="X70" s="2" t="s">
        <v>75</v>
      </c>
      <c r="Y70" s="2" t="s">
        <v>60</v>
      </c>
      <c r="Z70" s="2" t="s">
        <v>62</v>
      </c>
      <c r="AA70" s="2" t="s">
        <v>50</v>
      </c>
      <c r="AB70" s="2" t="s">
        <v>50</v>
      </c>
      <c r="AC70" s="2" t="s">
        <v>87</v>
      </c>
      <c r="AD70" s="2" t="s">
        <v>51</v>
      </c>
      <c r="AE70" s="2">
        <f t="shared" si="15"/>
        <v>120</v>
      </c>
      <c r="AF70" s="2" t="s">
        <v>92</v>
      </c>
      <c r="AG70" s="2" t="s">
        <v>129</v>
      </c>
      <c r="AH70" s="2" t="s">
        <v>152</v>
      </c>
      <c r="AI70" s="2" t="s">
        <v>875</v>
      </c>
      <c r="AJ70" s="2" t="s">
        <v>50</v>
      </c>
      <c r="AK70" s="34">
        <f t="shared" si="20"/>
        <v>-99</v>
      </c>
      <c r="AL70" s="30">
        <f t="shared" si="21"/>
        <v>-99</v>
      </c>
      <c r="AM70" s="5">
        <f t="shared" si="16"/>
        <v>20.16</v>
      </c>
      <c r="AN70" s="5">
        <f t="shared" si="22"/>
        <v>360</v>
      </c>
      <c r="AO70" s="30">
        <f t="shared" si="23"/>
        <v>3240</v>
      </c>
      <c r="AP70" s="5">
        <f t="shared" si="24"/>
        <v>3240</v>
      </c>
      <c r="AQ70" t="str">
        <f t="shared" si="17"/>
        <v>1978 - 1992</v>
      </c>
      <c r="AR70" s="2">
        <f t="shared" si="18"/>
        <v>1978</v>
      </c>
      <c r="AS70" s="2">
        <f t="shared" si="19"/>
        <v>9</v>
      </c>
      <c r="AT70" s="2" t="s">
        <v>194</v>
      </c>
      <c r="AU70" s="2" t="s">
        <v>50</v>
      </c>
      <c r="AV70" s="2" t="s">
        <v>141</v>
      </c>
      <c r="AW70" s="2" t="s">
        <v>86</v>
      </c>
      <c r="AX70" s="2" t="s">
        <v>653</v>
      </c>
      <c r="AY70" s="2" t="s">
        <v>68</v>
      </c>
      <c r="AZ70" s="2" t="s">
        <v>152</v>
      </c>
      <c r="BA70" s="2" t="s">
        <v>876</v>
      </c>
      <c r="BB70" s="2" t="s">
        <v>877</v>
      </c>
      <c r="BC70" s="2" t="s">
        <v>59</v>
      </c>
      <c r="BD70" s="2" t="s">
        <v>50</v>
      </c>
      <c r="BE70" s="2" t="s">
        <v>50</v>
      </c>
      <c r="BF70" s="2" t="s">
        <v>50</v>
      </c>
    </row>
    <row r="71" spans="1:58" ht="45" x14ac:dyDescent="0.25">
      <c r="A71" s="2" t="s">
        <v>874</v>
      </c>
      <c r="B71" s="2" t="s">
        <v>49</v>
      </c>
      <c r="C71" s="3">
        <v>3</v>
      </c>
      <c r="D71" s="2" t="s">
        <v>50</v>
      </c>
      <c r="E71" s="2" t="s">
        <v>194</v>
      </c>
      <c r="F71" s="2" t="s">
        <v>92</v>
      </c>
      <c r="G71" s="2" t="s">
        <v>99</v>
      </c>
      <c r="H71" s="2" t="s">
        <v>102</v>
      </c>
      <c r="I71" s="2" t="s">
        <v>53</v>
      </c>
      <c r="J71" s="2" t="s">
        <v>54</v>
      </c>
      <c r="K71" s="2" t="s">
        <v>54</v>
      </c>
      <c r="L71" s="2" t="s">
        <v>55</v>
      </c>
      <c r="M71" s="2" t="s">
        <v>52</v>
      </c>
      <c r="N71" s="2" t="s">
        <v>50</v>
      </c>
      <c r="O71" s="2" t="s">
        <v>57</v>
      </c>
      <c r="P71" s="2" t="s">
        <v>50</v>
      </c>
      <c r="Q71" s="2" t="s">
        <v>50</v>
      </c>
      <c r="R71" s="2" t="s">
        <v>74</v>
      </c>
      <c r="S71" s="2" t="s">
        <v>59</v>
      </c>
      <c r="T71" s="2" t="s">
        <v>60</v>
      </c>
      <c r="U71" s="2" t="s">
        <v>60</v>
      </c>
      <c r="V71" s="2" t="s">
        <v>66</v>
      </c>
      <c r="W71" s="2" t="s">
        <v>50</v>
      </c>
      <c r="X71" s="2" t="s">
        <v>75</v>
      </c>
      <c r="Y71" s="2" t="s">
        <v>60</v>
      </c>
      <c r="Z71" s="2" t="s">
        <v>62</v>
      </c>
      <c r="AA71" s="2" t="s">
        <v>50</v>
      </c>
      <c r="AB71" s="2" t="s">
        <v>50</v>
      </c>
      <c r="AC71" s="2" t="s">
        <v>87</v>
      </c>
      <c r="AD71" s="2" t="s">
        <v>51</v>
      </c>
      <c r="AE71" s="2">
        <f t="shared" si="15"/>
        <v>120</v>
      </c>
      <c r="AF71" s="2" t="s">
        <v>92</v>
      </c>
      <c r="AG71" s="2" t="s">
        <v>129</v>
      </c>
      <c r="AH71" s="2" t="s">
        <v>152</v>
      </c>
      <c r="AI71" s="2" t="s">
        <v>878</v>
      </c>
      <c r="AJ71" s="2" t="s">
        <v>50</v>
      </c>
      <c r="AK71" s="34">
        <f t="shared" si="20"/>
        <v>-99</v>
      </c>
      <c r="AL71" s="30">
        <f t="shared" si="21"/>
        <v>-99</v>
      </c>
      <c r="AM71" s="5">
        <f t="shared" si="16"/>
        <v>20.16</v>
      </c>
      <c r="AN71" s="5">
        <f t="shared" si="22"/>
        <v>360</v>
      </c>
      <c r="AO71" s="30">
        <f t="shared" si="23"/>
        <v>3240</v>
      </c>
      <c r="AP71" s="5">
        <f t="shared" si="24"/>
        <v>3240</v>
      </c>
      <c r="AQ71" t="str">
        <f t="shared" si="17"/>
        <v>1978 - 1992</v>
      </c>
      <c r="AR71" s="2">
        <f t="shared" si="18"/>
        <v>1978</v>
      </c>
      <c r="AS71" s="2">
        <f t="shared" si="19"/>
        <v>9</v>
      </c>
      <c r="AT71" s="2" t="s">
        <v>194</v>
      </c>
      <c r="AU71" s="2" t="s">
        <v>50</v>
      </c>
      <c r="AV71" s="2" t="s">
        <v>141</v>
      </c>
      <c r="AW71" s="2" t="s">
        <v>86</v>
      </c>
      <c r="AX71" s="2" t="s">
        <v>653</v>
      </c>
      <c r="AY71" s="2" t="s">
        <v>68</v>
      </c>
      <c r="AZ71" s="2" t="s">
        <v>152</v>
      </c>
      <c r="BA71" s="2" t="s">
        <v>876</v>
      </c>
      <c r="BB71" s="2" t="s">
        <v>877</v>
      </c>
      <c r="BC71" s="2" t="s">
        <v>59</v>
      </c>
      <c r="BD71" s="2" t="s">
        <v>50</v>
      </c>
      <c r="BE71" s="2" t="s">
        <v>50</v>
      </c>
      <c r="BF71" s="2" t="s">
        <v>50</v>
      </c>
    </row>
    <row r="72" spans="1:58" ht="45" x14ac:dyDescent="0.25">
      <c r="A72" s="2" t="s">
        <v>874</v>
      </c>
      <c r="B72" s="2" t="s">
        <v>49</v>
      </c>
      <c r="C72" s="3">
        <v>4</v>
      </c>
      <c r="D72" s="2" t="s">
        <v>50</v>
      </c>
      <c r="E72" s="2" t="s">
        <v>194</v>
      </c>
      <c r="F72" s="2" t="s">
        <v>92</v>
      </c>
      <c r="G72" s="2" t="s">
        <v>99</v>
      </c>
      <c r="H72" s="2" t="s">
        <v>102</v>
      </c>
      <c r="I72" s="2" t="s">
        <v>53</v>
      </c>
      <c r="J72" s="2" t="s">
        <v>54</v>
      </c>
      <c r="K72" s="2" t="s">
        <v>54</v>
      </c>
      <c r="L72" s="2" t="s">
        <v>55</v>
      </c>
      <c r="M72" s="2" t="s">
        <v>72</v>
      </c>
      <c r="N72" s="2" t="s">
        <v>50</v>
      </c>
      <c r="O72" s="2" t="s">
        <v>57</v>
      </c>
      <c r="P72" s="2" t="s">
        <v>50</v>
      </c>
      <c r="Q72" s="2" t="s">
        <v>50</v>
      </c>
      <c r="R72" s="2" t="s">
        <v>74</v>
      </c>
      <c r="S72" s="2" t="s">
        <v>59</v>
      </c>
      <c r="T72" s="2" t="s">
        <v>60</v>
      </c>
      <c r="U72" s="2" t="s">
        <v>60</v>
      </c>
      <c r="V72" s="2" t="s">
        <v>60</v>
      </c>
      <c r="W72" s="2" t="s">
        <v>50</v>
      </c>
      <c r="X72" s="2" t="s">
        <v>50</v>
      </c>
      <c r="Y72" s="2" t="s">
        <v>50</v>
      </c>
      <c r="Z72" s="2" t="s">
        <v>62</v>
      </c>
      <c r="AA72" s="2" t="s">
        <v>50</v>
      </c>
      <c r="AB72" s="2" t="s">
        <v>50</v>
      </c>
      <c r="AC72" s="2" t="s">
        <v>87</v>
      </c>
      <c r="AD72" s="2" t="s">
        <v>51</v>
      </c>
      <c r="AE72" s="2">
        <f t="shared" si="15"/>
        <v>120</v>
      </c>
      <c r="AF72" s="2" t="s">
        <v>92</v>
      </c>
      <c r="AG72" s="2" t="s">
        <v>129</v>
      </c>
      <c r="AH72" s="2" t="s">
        <v>152</v>
      </c>
      <c r="AI72" s="2" t="s">
        <v>879</v>
      </c>
      <c r="AJ72" s="2" t="s">
        <v>50</v>
      </c>
      <c r="AK72" s="34">
        <f t="shared" si="20"/>
        <v>-99</v>
      </c>
      <c r="AL72" s="30">
        <f t="shared" si="21"/>
        <v>-99</v>
      </c>
      <c r="AM72" s="5">
        <f t="shared" si="16"/>
        <v>20.16</v>
      </c>
      <c r="AN72" s="5">
        <f t="shared" si="22"/>
        <v>120</v>
      </c>
      <c r="AO72" s="30">
        <f t="shared" si="23"/>
        <v>1200</v>
      </c>
      <c r="AP72" s="5">
        <f t="shared" si="24"/>
        <v>1200</v>
      </c>
      <c r="AQ72" t="str">
        <f t="shared" si="17"/>
        <v>1978 - 1992</v>
      </c>
      <c r="AR72" s="2">
        <f t="shared" si="18"/>
        <v>1978</v>
      </c>
      <c r="AS72" s="2">
        <f t="shared" si="19"/>
        <v>10</v>
      </c>
      <c r="AT72" s="2" t="s">
        <v>92</v>
      </c>
      <c r="AU72" s="2" t="s">
        <v>50</v>
      </c>
      <c r="AV72" s="2" t="s">
        <v>141</v>
      </c>
      <c r="AW72" s="2" t="s">
        <v>86</v>
      </c>
      <c r="AX72" s="2" t="s">
        <v>880</v>
      </c>
      <c r="AY72" s="2" t="s">
        <v>68</v>
      </c>
      <c r="AZ72" s="2" t="s">
        <v>152</v>
      </c>
      <c r="BA72" s="2" t="s">
        <v>879</v>
      </c>
      <c r="BB72" s="2" t="s">
        <v>547</v>
      </c>
      <c r="BC72" s="2" t="s">
        <v>59</v>
      </c>
      <c r="BD72" s="2" t="s">
        <v>50</v>
      </c>
      <c r="BE72" s="2" t="s">
        <v>50</v>
      </c>
      <c r="BF72" s="2" t="s">
        <v>50</v>
      </c>
    </row>
    <row r="73" spans="1:58" ht="45" x14ac:dyDescent="0.25">
      <c r="A73" s="2" t="s">
        <v>499</v>
      </c>
      <c r="B73" s="2" t="s">
        <v>198</v>
      </c>
      <c r="C73" s="3">
        <v>5</v>
      </c>
      <c r="D73" s="2" t="s">
        <v>50</v>
      </c>
      <c r="E73" s="2" t="s">
        <v>72</v>
      </c>
      <c r="F73" s="2" t="s">
        <v>51</v>
      </c>
      <c r="G73" s="2" t="s">
        <v>50</v>
      </c>
      <c r="H73" s="2" t="s">
        <v>50</v>
      </c>
      <c r="I73" s="2" t="s">
        <v>53</v>
      </c>
      <c r="J73" s="2" t="s">
        <v>54</v>
      </c>
      <c r="K73" s="2" t="s">
        <v>54</v>
      </c>
      <c r="L73" s="2" t="s">
        <v>55</v>
      </c>
      <c r="M73" s="2" t="s">
        <v>72</v>
      </c>
      <c r="N73" s="2" t="s">
        <v>50</v>
      </c>
      <c r="O73" s="2" t="s">
        <v>57</v>
      </c>
      <c r="P73" s="2" t="s">
        <v>50</v>
      </c>
      <c r="Q73" s="2" t="s">
        <v>50</v>
      </c>
      <c r="R73" s="2" t="s">
        <v>74</v>
      </c>
      <c r="S73" s="2" t="s">
        <v>53</v>
      </c>
      <c r="T73" s="2" t="s">
        <v>60</v>
      </c>
      <c r="U73" s="2" t="s">
        <v>60</v>
      </c>
      <c r="V73" s="2" t="s">
        <v>86</v>
      </c>
      <c r="W73" s="2" t="s">
        <v>50</v>
      </c>
      <c r="X73" s="2" t="s">
        <v>50</v>
      </c>
      <c r="Y73" s="2" t="s">
        <v>54</v>
      </c>
      <c r="Z73" s="2" t="s">
        <v>62</v>
      </c>
      <c r="AA73" s="2" t="s">
        <v>50</v>
      </c>
      <c r="AB73" s="2" t="s">
        <v>50</v>
      </c>
      <c r="AC73" s="2" t="s">
        <v>87</v>
      </c>
      <c r="AD73" s="2" t="s">
        <v>51</v>
      </c>
      <c r="AE73" s="2">
        <f t="shared" si="15"/>
        <v>125</v>
      </c>
      <c r="AF73" s="2" t="s">
        <v>146</v>
      </c>
      <c r="AG73" s="2" t="s">
        <v>76</v>
      </c>
      <c r="AH73" s="2" t="s">
        <v>251</v>
      </c>
      <c r="AI73" s="2" t="s">
        <v>512</v>
      </c>
      <c r="AJ73" s="2" t="s">
        <v>50</v>
      </c>
      <c r="AK73" s="34">
        <f t="shared" si="20"/>
        <v>-99</v>
      </c>
      <c r="AL73" s="30">
        <f t="shared" si="21"/>
        <v>-99</v>
      </c>
      <c r="AM73" s="5">
        <f t="shared" si="16"/>
        <v>37.44</v>
      </c>
      <c r="AN73" s="5">
        <f t="shared" si="22"/>
        <v>125</v>
      </c>
      <c r="AO73" s="30">
        <f t="shared" si="23"/>
        <v>1375</v>
      </c>
      <c r="AP73" s="5">
        <f t="shared" si="24"/>
        <v>1375</v>
      </c>
      <c r="AQ73" t="str">
        <f t="shared" si="17"/>
        <v>2006 - 2009</v>
      </c>
      <c r="AR73" s="2">
        <f t="shared" si="18"/>
        <v>2008</v>
      </c>
      <c r="AS73" s="2">
        <f t="shared" si="19"/>
        <v>11</v>
      </c>
      <c r="AT73" s="2" t="s">
        <v>99</v>
      </c>
      <c r="AU73" s="2" t="s">
        <v>50</v>
      </c>
      <c r="AV73" s="2" t="s">
        <v>66</v>
      </c>
      <c r="AW73" s="2" t="s">
        <v>57</v>
      </c>
      <c r="AX73" s="2" t="s">
        <v>513</v>
      </c>
      <c r="AY73" s="2" t="s">
        <v>68</v>
      </c>
      <c r="AZ73" s="2" t="s">
        <v>251</v>
      </c>
      <c r="BA73" s="2" t="s">
        <v>512</v>
      </c>
      <c r="BB73" s="2" t="s">
        <v>67</v>
      </c>
      <c r="BC73" s="2" t="s">
        <v>129</v>
      </c>
      <c r="BD73" s="2" t="s">
        <v>50</v>
      </c>
      <c r="BE73" s="2" t="s">
        <v>50</v>
      </c>
      <c r="BF73" s="2" t="s">
        <v>50</v>
      </c>
    </row>
    <row r="74" spans="1:58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</row>
    <row r="75" spans="1:58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</row>
    <row r="76" spans="1:58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</row>
    <row r="77" spans="1:58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</row>
    <row r="78" spans="1:58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</row>
    <row r="79" spans="1:58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</row>
    <row r="80" spans="1:58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</row>
    <row r="81" spans="1:58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</row>
    <row r="82" spans="1:58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</row>
    <row r="83" spans="1:58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</row>
    <row r="84" spans="1:58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</row>
    <row r="85" spans="1:58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</row>
    <row r="86" spans="1:58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</row>
    <row r="87" spans="1:58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</row>
    <row r="88" spans="1:58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</row>
    <row r="89" spans="1:58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 spans="1:58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spans="1:58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 spans="1:58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</row>
    <row r="93" spans="1:58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</row>
    <row r="99" spans="1:58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</row>
    <row r="100" spans="1:58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</row>
    <row r="101" spans="1:58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</row>
    <row r="102" spans="1:58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</row>
    <row r="103" spans="1:58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</row>
    <row r="104" spans="1:58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</row>
    <row r="105" spans="1:58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</row>
    <row r="106" spans="1:58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</row>
    <row r="107" spans="1:58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</row>
    <row r="108" spans="1:58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</row>
    <row r="109" spans="1:58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</row>
    <row r="110" spans="1:58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</row>
    <row r="111" spans="1:58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</row>
    <row r="112" spans="1:58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</row>
    <row r="113" spans="1:58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</row>
    <row r="114" spans="1:58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</row>
    <row r="115" spans="1:58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</row>
    <row r="116" spans="1:58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</row>
    <row r="117" spans="1:58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</row>
  </sheetData>
  <sortState ref="A2:AY93">
    <sortCondition ref="AE2"/>
  </sortState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F42"/>
  <sheetViews>
    <sheetView topLeftCell="D1" zoomScale="80" zoomScaleNormal="80" workbookViewId="0">
      <pane ySplit="960" topLeftCell="A11" activePane="bottomLeft"/>
      <selection activeCell="AI1" sqref="AI1:AI1048576"/>
      <selection pane="bottomLeft" activeCell="AK21" sqref="AK21"/>
    </sheetView>
  </sheetViews>
  <sheetFormatPr defaultRowHeight="15" x14ac:dyDescent="0.25"/>
  <cols>
    <col min="2" max="2" width="6" customWidth="1"/>
    <col min="3" max="3" width="5.5703125" customWidth="1"/>
    <col min="4" max="4" width="6.7109375" bestFit="1" customWidth="1"/>
    <col min="5" max="5" width="4.42578125" customWidth="1"/>
    <col min="6" max="6" width="5.7109375" customWidth="1"/>
    <col min="7" max="7" width="5.5703125" customWidth="1"/>
    <col min="8" max="8" width="4.42578125" customWidth="1"/>
    <col min="9" max="9" width="5.42578125" customWidth="1"/>
    <col min="10" max="10" width="4.85546875" customWidth="1"/>
    <col min="11" max="11" width="5.85546875" customWidth="1"/>
    <col min="13" max="13" width="6.42578125" customWidth="1"/>
    <col min="14" max="14" width="5.28515625" customWidth="1"/>
    <col min="15" max="15" width="4.140625" customWidth="1"/>
    <col min="16" max="16" width="6.85546875" customWidth="1"/>
    <col min="17" max="17" width="8" customWidth="1"/>
    <col min="19" max="19" width="7.28515625" bestFit="1" customWidth="1"/>
    <col min="20" max="20" width="4.5703125" bestFit="1" customWidth="1"/>
    <col min="21" max="21" width="5.7109375" customWidth="1"/>
    <col min="22" max="22" width="5.85546875" customWidth="1"/>
    <col min="23" max="23" width="5.7109375" customWidth="1"/>
    <col min="24" max="24" width="6" customWidth="1"/>
    <col min="25" max="25" width="5.42578125" customWidth="1"/>
    <col min="26" max="26" width="6" customWidth="1"/>
    <col min="27" max="27" width="6.85546875" customWidth="1"/>
    <col min="28" max="28" width="4.85546875" customWidth="1"/>
    <col min="29" max="29" width="6.42578125" customWidth="1"/>
    <col min="30" max="30" width="3.85546875" customWidth="1"/>
    <col min="31" max="31" width="6.140625" bestFit="1" customWidth="1"/>
    <col min="32" max="32" width="5.7109375" customWidth="1"/>
    <col min="33" max="33" width="5.140625" customWidth="1"/>
    <col min="35" max="35" width="11" customWidth="1"/>
    <col min="36" max="39" width="5.28515625" customWidth="1"/>
    <col min="40" max="40" width="7.7109375" customWidth="1"/>
    <col min="41" max="41" width="6.85546875" customWidth="1"/>
    <col min="42" max="42" width="5.28515625" customWidth="1"/>
    <col min="43" max="43" width="8.140625" customWidth="1"/>
    <col min="44" max="44" width="5.28515625" customWidth="1"/>
    <col min="47" max="47" width="6.140625" customWidth="1"/>
    <col min="48" max="48" width="5.140625" customWidth="1"/>
    <col min="49" max="49" width="5.85546875" customWidth="1"/>
    <col min="50" max="50" width="6.42578125" customWidth="1"/>
  </cols>
  <sheetData>
    <row r="1" spans="1:5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9" t="s">
        <v>68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25" t="s">
        <v>12819</v>
      </c>
      <c r="AL1" s="25" t="s">
        <v>12820</v>
      </c>
      <c r="AM1" s="25" t="s">
        <v>11632</v>
      </c>
      <c r="AN1" s="25" t="s">
        <v>12830</v>
      </c>
      <c r="AO1" s="25" t="s">
        <v>12827</v>
      </c>
      <c r="AP1" s="25" t="s">
        <v>11633</v>
      </c>
      <c r="AQ1" s="25" t="s">
        <v>5152</v>
      </c>
      <c r="AR1" s="25" t="s">
        <v>5161</v>
      </c>
      <c r="AS1" s="25" t="s">
        <v>1440</v>
      </c>
      <c r="AT1" s="1" t="s">
        <v>35</v>
      </c>
      <c r="AU1" s="1" t="s">
        <v>36</v>
      </c>
      <c r="AV1" s="1" t="s">
        <v>37</v>
      </c>
      <c r="AW1" s="1" t="s">
        <v>38</v>
      </c>
      <c r="AX1" s="1" t="s">
        <v>39</v>
      </c>
      <c r="AY1" s="1" t="s">
        <v>40</v>
      </c>
      <c r="AZ1" s="1" t="s">
        <v>41</v>
      </c>
      <c r="BA1" s="1" t="s">
        <v>42</v>
      </c>
      <c r="BB1" s="1" t="s">
        <v>43</v>
      </c>
      <c r="BC1" s="1" t="s">
        <v>44</v>
      </c>
      <c r="BD1" s="1" t="s">
        <v>45</v>
      </c>
      <c r="BE1" s="1" t="s">
        <v>46</v>
      </c>
      <c r="BF1" s="1" t="s">
        <v>47</v>
      </c>
    </row>
    <row r="2" spans="1:58" ht="45" x14ac:dyDescent="0.25">
      <c r="A2" s="2" t="s">
        <v>443</v>
      </c>
      <c r="B2" s="2" t="s">
        <v>49</v>
      </c>
      <c r="C2" s="3">
        <v>3</v>
      </c>
      <c r="D2" s="2" t="s">
        <v>50</v>
      </c>
      <c r="E2" s="2" t="s">
        <v>70</v>
      </c>
      <c r="F2" s="2" t="s">
        <v>71</v>
      </c>
      <c r="G2" s="2" t="s">
        <v>50</v>
      </c>
      <c r="H2" s="2" t="s">
        <v>50</v>
      </c>
      <c r="I2" s="2" t="s">
        <v>53</v>
      </c>
      <c r="J2" s="2" t="s">
        <v>54</v>
      </c>
      <c r="K2" s="2" t="s">
        <v>54</v>
      </c>
      <c r="L2" s="2" t="s">
        <v>55</v>
      </c>
      <c r="M2" s="2" t="s">
        <v>72</v>
      </c>
      <c r="N2" s="2" t="s">
        <v>50</v>
      </c>
      <c r="O2" s="2" t="s">
        <v>57</v>
      </c>
      <c r="P2" s="2" t="s">
        <v>50</v>
      </c>
      <c r="Q2" s="2" t="s">
        <v>50</v>
      </c>
      <c r="R2" s="2" t="s">
        <v>58</v>
      </c>
      <c r="S2" s="2" t="s">
        <v>59</v>
      </c>
      <c r="T2" s="2" t="s">
        <v>60</v>
      </c>
      <c r="U2" s="2" t="s">
        <v>60</v>
      </c>
      <c r="V2" s="2" t="s">
        <v>60</v>
      </c>
      <c r="W2" s="2" t="s">
        <v>50</v>
      </c>
      <c r="X2" s="2" t="s">
        <v>50</v>
      </c>
      <c r="Y2" s="2" t="s">
        <v>50</v>
      </c>
      <c r="Z2" s="2" t="s">
        <v>62</v>
      </c>
      <c r="AA2" s="2" t="s">
        <v>50</v>
      </c>
      <c r="AB2" s="2" t="s">
        <v>50</v>
      </c>
      <c r="AC2" s="2" t="s">
        <v>87</v>
      </c>
      <c r="AD2" s="2" t="s">
        <v>51</v>
      </c>
      <c r="AE2" s="2">
        <f t="shared" ref="AE2:AE20" si="0">IF(AG2="k",VALUE(AF2),IF(AG2="T",AF2*12,IF(TRIM(AF2)="","NA",AF2)))</f>
        <v>144</v>
      </c>
      <c r="AF2" s="2" t="s">
        <v>444</v>
      </c>
      <c r="AG2" s="2" t="s">
        <v>76</v>
      </c>
      <c r="AH2" s="2" t="s">
        <v>152</v>
      </c>
      <c r="AI2" s="2" t="s">
        <v>445</v>
      </c>
      <c r="AJ2" s="2" t="s">
        <v>50</v>
      </c>
      <c r="AK2" s="34">
        <f>IF(AT2&gt;0,IF(P2&lt;&gt;"",2013-VALUE(P2),IF(Q2&lt;&gt;"",2013-VALUE(Q2),-99)),-99)</f>
        <v>-99</v>
      </c>
      <c r="AL2" s="30">
        <f>IF(OR((2013-AR2)=AK2,AK2=-99),-99,AK2)</f>
        <v>-99</v>
      </c>
      <c r="AM2" s="5">
        <f t="shared" ref="AM2" si="1">VLOOKUP(A2,tblSiteWeights,4,FALSE)</f>
        <v>103.33</v>
      </c>
      <c r="AN2" s="5">
        <f t="shared" ref="AN2:AN20" si="2">IF(AND(AS2&gt;0,AM2&gt;0,AE2&lt;&gt;"NA"),M2*AE2,0)</f>
        <v>144</v>
      </c>
      <c r="AO2" s="30">
        <f>AN2*AS2</f>
        <v>1454.3999999999999</v>
      </c>
      <c r="AP2" s="5">
        <f>AN2*AS2</f>
        <v>1454.3999999999999</v>
      </c>
      <c r="AQ2" t="str">
        <f t="shared" ref="AQ2:AQ38" si="3">IF(OR(ISERROR(AR2),AR2=0),0,VLOOKUP(AR2,tblVintages,2,TRUE))</f>
        <v>Before 1978</v>
      </c>
      <c r="AR2" s="2">
        <f t="shared" ref="AR2:AR38" si="4">VLOOKUP(A2,tblBldgInfo,7,FALSE)</f>
        <v>1971</v>
      </c>
      <c r="AS2" s="2">
        <f t="shared" ref="AS2:AS20" si="5">VALUE(AT2)</f>
        <v>10.1</v>
      </c>
      <c r="AT2" s="2" t="s">
        <v>163</v>
      </c>
      <c r="AU2" s="2" t="s">
        <v>50</v>
      </c>
      <c r="AV2" s="2" t="s">
        <v>66</v>
      </c>
      <c r="AW2" s="2" t="s">
        <v>57</v>
      </c>
      <c r="AX2" s="2" t="s">
        <v>111</v>
      </c>
      <c r="AY2" s="2" t="s">
        <v>68</v>
      </c>
      <c r="AZ2" s="2" t="s">
        <v>152</v>
      </c>
      <c r="BA2" s="2" t="s">
        <v>445</v>
      </c>
      <c r="BB2" s="2" t="s">
        <v>50</v>
      </c>
      <c r="BC2" s="2" t="s">
        <v>50</v>
      </c>
      <c r="BD2" s="2" t="s">
        <v>50</v>
      </c>
      <c r="BE2" s="2" t="s">
        <v>50</v>
      </c>
      <c r="BF2" s="2" t="s">
        <v>50</v>
      </c>
    </row>
    <row r="3" spans="1:58" ht="16.5" customHeight="1" x14ac:dyDescent="0.25">
      <c r="A3" s="2" t="s">
        <v>862</v>
      </c>
      <c r="B3" s="2" t="s">
        <v>49</v>
      </c>
      <c r="C3" s="3">
        <v>3</v>
      </c>
      <c r="D3" s="2" t="s">
        <v>50</v>
      </c>
      <c r="E3" s="2" t="s">
        <v>52</v>
      </c>
      <c r="F3" s="2" t="s">
        <v>51</v>
      </c>
      <c r="G3" s="2" t="s">
        <v>50</v>
      </c>
      <c r="H3" s="2" t="s">
        <v>50</v>
      </c>
      <c r="I3" s="2" t="s">
        <v>53</v>
      </c>
      <c r="J3" s="2" t="s">
        <v>54</v>
      </c>
      <c r="K3" s="2" t="s">
        <v>54</v>
      </c>
      <c r="L3" s="2" t="s">
        <v>55</v>
      </c>
      <c r="M3" s="2" t="s">
        <v>51</v>
      </c>
      <c r="N3" s="2" t="s">
        <v>56</v>
      </c>
      <c r="O3" s="2" t="s">
        <v>57</v>
      </c>
      <c r="P3" s="2" t="s">
        <v>588</v>
      </c>
      <c r="Q3" s="2" t="s">
        <v>50</v>
      </c>
      <c r="R3" s="2" t="s">
        <v>86</v>
      </c>
      <c r="S3" s="2" t="s">
        <v>59</v>
      </c>
      <c r="T3" s="2" t="s">
        <v>60</v>
      </c>
      <c r="U3" s="2" t="s">
        <v>54</v>
      </c>
      <c r="V3" s="2" t="s">
        <v>60</v>
      </c>
      <c r="W3" s="2" t="s">
        <v>50</v>
      </c>
      <c r="X3" s="2" t="s">
        <v>50</v>
      </c>
      <c r="Y3" s="2" t="s">
        <v>50</v>
      </c>
      <c r="Z3" s="2" t="s">
        <v>62</v>
      </c>
      <c r="AA3" s="2" t="s">
        <v>50</v>
      </c>
      <c r="AB3" s="2" t="s">
        <v>50</v>
      </c>
      <c r="AC3" s="2" t="s">
        <v>87</v>
      </c>
      <c r="AD3" s="2" t="s">
        <v>51</v>
      </c>
      <c r="AE3" s="2">
        <f t="shared" si="0"/>
        <v>146</v>
      </c>
      <c r="AF3" s="2" t="s">
        <v>866</v>
      </c>
      <c r="AG3" s="2" t="s">
        <v>76</v>
      </c>
      <c r="AH3" s="2" t="s">
        <v>144</v>
      </c>
      <c r="AI3" s="2" t="s">
        <v>867</v>
      </c>
      <c r="AJ3" s="2" t="s">
        <v>50</v>
      </c>
      <c r="AK3" s="34">
        <f t="shared" ref="AK3:AK38" si="6">IF(AT3&gt;0,IF(P3&lt;&gt;"",2013-VALUE(P3),IF(Q3&lt;&gt;"",2013-VALUE(Q3),-99)),-99)</f>
        <v>6</v>
      </c>
      <c r="AL3" s="30">
        <f t="shared" ref="AL3:AL38" si="7">IF(OR((2013-AR3)=AK3,AK3=-99),-99,AK3)</f>
        <v>6</v>
      </c>
      <c r="AM3" s="5">
        <f t="shared" ref="AM3:AM38" si="8">VLOOKUP(A3,tblSiteWeights,4,FALSE)</f>
        <v>18.37</v>
      </c>
      <c r="AN3" s="5">
        <f t="shared" si="2"/>
        <v>292</v>
      </c>
      <c r="AO3" s="30">
        <f t="shared" ref="AO3:AO38" si="9">AN3*AS3</f>
        <v>3299.6000000000004</v>
      </c>
      <c r="AP3" s="5"/>
      <c r="AQ3">
        <f t="shared" si="3"/>
        <v>0</v>
      </c>
      <c r="AR3" s="2">
        <f t="shared" si="4"/>
        <v>0</v>
      </c>
      <c r="AS3" s="2">
        <f t="shared" si="5"/>
        <v>11.3</v>
      </c>
      <c r="AT3" s="2" t="s">
        <v>253</v>
      </c>
      <c r="AU3" s="2" t="s">
        <v>50</v>
      </c>
      <c r="AV3" s="2" t="s">
        <v>66</v>
      </c>
      <c r="AW3" s="2" t="s">
        <v>57</v>
      </c>
      <c r="AX3" s="2" t="s">
        <v>493</v>
      </c>
      <c r="AY3" s="2" t="s">
        <v>68</v>
      </c>
      <c r="AZ3" s="2" t="s">
        <v>144</v>
      </c>
      <c r="BA3" s="2" t="s">
        <v>867</v>
      </c>
      <c r="BB3" s="2" t="s">
        <v>50</v>
      </c>
      <c r="BC3" s="2" t="s">
        <v>50</v>
      </c>
      <c r="BD3" s="2" t="s">
        <v>50</v>
      </c>
      <c r="BE3" s="2" t="s">
        <v>50</v>
      </c>
      <c r="BF3" s="2" t="s">
        <v>50</v>
      </c>
    </row>
    <row r="4" spans="1:58" ht="16.5" customHeight="1" x14ac:dyDescent="0.25">
      <c r="A4" s="2" t="s">
        <v>293</v>
      </c>
      <c r="B4" s="2" t="s">
        <v>198</v>
      </c>
      <c r="C4" s="3">
        <v>2</v>
      </c>
      <c r="D4" s="2" t="s">
        <v>50</v>
      </c>
      <c r="E4" s="2" t="s">
        <v>85</v>
      </c>
      <c r="F4" s="2" t="s">
        <v>70</v>
      </c>
      <c r="G4" s="2" t="s">
        <v>50</v>
      </c>
      <c r="H4" s="2" t="s">
        <v>50</v>
      </c>
      <c r="I4" s="2" t="s">
        <v>53</v>
      </c>
      <c r="J4" s="2" t="s">
        <v>54</v>
      </c>
      <c r="K4" s="2" t="s">
        <v>54</v>
      </c>
      <c r="L4" s="2" t="s">
        <v>55</v>
      </c>
      <c r="M4" s="2" t="s">
        <v>72</v>
      </c>
      <c r="N4" s="2" t="s">
        <v>56</v>
      </c>
      <c r="O4" s="2" t="s">
        <v>60</v>
      </c>
      <c r="P4" s="2" t="s">
        <v>107</v>
      </c>
      <c r="Q4" s="2" t="s">
        <v>50</v>
      </c>
      <c r="R4" s="2" t="s">
        <v>86</v>
      </c>
      <c r="S4" s="2" t="s">
        <v>53</v>
      </c>
      <c r="T4" s="2" t="s">
        <v>60</v>
      </c>
      <c r="U4" s="2" t="s">
        <v>54</v>
      </c>
      <c r="V4" s="2" t="s">
        <v>66</v>
      </c>
      <c r="W4" s="2" t="s">
        <v>50</v>
      </c>
      <c r="X4" s="2" t="s">
        <v>161</v>
      </c>
      <c r="Y4" s="2" t="s">
        <v>61</v>
      </c>
      <c r="Z4" s="2" t="s">
        <v>62</v>
      </c>
      <c r="AA4" s="2" t="s">
        <v>50</v>
      </c>
      <c r="AB4" s="2" t="s">
        <v>50</v>
      </c>
      <c r="AC4" s="2" t="s">
        <v>87</v>
      </c>
      <c r="AD4" s="2" t="s">
        <v>72</v>
      </c>
      <c r="AE4" s="2">
        <f t="shared" si="0"/>
        <v>150</v>
      </c>
      <c r="AF4" s="2" t="s">
        <v>294</v>
      </c>
      <c r="AG4" s="2" t="s">
        <v>129</v>
      </c>
      <c r="AH4" s="2" t="s">
        <v>144</v>
      </c>
      <c r="AI4" s="2" t="s">
        <v>295</v>
      </c>
      <c r="AJ4" s="2" t="s">
        <v>50</v>
      </c>
      <c r="AK4" s="34">
        <f t="shared" si="6"/>
        <v>3</v>
      </c>
      <c r="AL4" s="30">
        <f t="shared" si="7"/>
        <v>3</v>
      </c>
      <c r="AM4" s="5">
        <f t="shared" si="8"/>
        <v>110.21</v>
      </c>
      <c r="AN4" s="5">
        <f t="shared" si="2"/>
        <v>150</v>
      </c>
      <c r="AO4" s="30">
        <f t="shared" si="9"/>
        <v>1800</v>
      </c>
      <c r="AP4" s="5"/>
      <c r="AQ4" t="str">
        <f t="shared" si="3"/>
        <v>1978 - 1992</v>
      </c>
      <c r="AR4" s="2">
        <f t="shared" si="4"/>
        <v>1990</v>
      </c>
      <c r="AS4" s="2">
        <f t="shared" si="5"/>
        <v>12</v>
      </c>
      <c r="AT4" s="2" t="s">
        <v>102</v>
      </c>
      <c r="AU4" s="2" t="s">
        <v>50</v>
      </c>
      <c r="AV4" s="2" t="s">
        <v>66</v>
      </c>
      <c r="AW4" s="2" t="s">
        <v>57</v>
      </c>
      <c r="AX4" s="2" t="s">
        <v>296</v>
      </c>
      <c r="AY4" s="2" t="s">
        <v>68</v>
      </c>
      <c r="AZ4" s="2" t="s">
        <v>144</v>
      </c>
      <c r="BA4" s="2" t="s">
        <v>295</v>
      </c>
      <c r="BB4" s="2" t="s">
        <v>50</v>
      </c>
      <c r="BC4" s="2" t="s">
        <v>50</v>
      </c>
      <c r="BD4" s="2" t="s">
        <v>50</v>
      </c>
      <c r="BE4" s="2" t="s">
        <v>50</v>
      </c>
      <c r="BF4" s="2" t="s">
        <v>50</v>
      </c>
    </row>
    <row r="5" spans="1:58" ht="16.5" customHeight="1" x14ac:dyDescent="0.25">
      <c r="A5" s="2" t="s">
        <v>395</v>
      </c>
      <c r="B5" s="2" t="s">
        <v>49</v>
      </c>
      <c r="C5" s="3">
        <v>9</v>
      </c>
      <c r="D5" s="2" t="s">
        <v>50</v>
      </c>
      <c r="E5" s="2" t="s">
        <v>51</v>
      </c>
      <c r="F5" s="2" t="s">
        <v>52</v>
      </c>
      <c r="G5" s="2" t="s">
        <v>50</v>
      </c>
      <c r="H5" s="2" t="s">
        <v>50</v>
      </c>
      <c r="I5" s="2" t="s">
        <v>53</v>
      </c>
      <c r="J5" s="2" t="s">
        <v>54</v>
      </c>
      <c r="K5" s="2" t="s">
        <v>54</v>
      </c>
      <c r="L5" s="2" t="s">
        <v>55</v>
      </c>
      <c r="M5" s="2" t="s">
        <v>51</v>
      </c>
      <c r="N5" s="2" t="s">
        <v>50</v>
      </c>
      <c r="O5" s="2" t="s">
        <v>57</v>
      </c>
      <c r="P5" s="2" t="s">
        <v>50</v>
      </c>
      <c r="Q5" s="2" t="s">
        <v>50</v>
      </c>
      <c r="R5" s="2" t="s">
        <v>74</v>
      </c>
      <c r="S5" s="2" t="s">
        <v>59</v>
      </c>
      <c r="T5" s="2" t="s">
        <v>60</v>
      </c>
      <c r="U5" s="2" t="s">
        <v>60</v>
      </c>
      <c r="V5" s="2" t="s">
        <v>86</v>
      </c>
      <c r="W5" s="2" t="s">
        <v>50</v>
      </c>
      <c r="X5" s="2" t="s">
        <v>50</v>
      </c>
      <c r="Y5" s="2" t="s">
        <v>54</v>
      </c>
      <c r="Z5" s="2" t="s">
        <v>62</v>
      </c>
      <c r="AA5" s="2" t="s">
        <v>50</v>
      </c>
      <c r="AB5" s="2" t="s">
        <v>50</v>
      </c>
      <c r="AC5" s="2" t="s">
        <v>87</v>
      </c>
      <c r="AD5" s="2" t="s">
        <v>51</v>
      </c>
      <c r="AE5" s="2">
        <f t="shared" si="0"/>
        <v>150</v>
      </c>
      <c r="AF5" s="2" t="s">
        <v>294</v>
      </c>
      <c r="AG5" s="2" t="s">
        <v>129</v>
      </c>
      <c r="AH5" s="2" t="s">
        <v>152</v>
      </c>
      <c r="AI5" s="2" t="s">
        <v>400</v>
      </c>
      <c r="AJ5" s="2" t="s">
        <v>50</v>
      </c>
      <c r="AK5" s="34">
        <f t="shared" si="6"/>
        <v>-99</v>
      </c>
      <c r="AL5" s="30">
        <f t="shared" si="7"/>
        <v>-99</v>
      </c>
      <c r="AM5" s="5">
        <f t="shared" si="8"/>
        <v>59.59</v>
      </c>
      <c r="AN5" s="5">
        <f t="shared" si="2"/>
        <v>300</v>
      </c>
      <c r="AO5" s="30">
        <f t="shared" si="9"/>
        <v>2880</v>
      </c>
      <c r="AP5" s="5"/>
      <c r="AQ5">
        <f t="shared" si="3"/>
        <v>0</v>
      </c>
      <c r="AR5" s="2">
        <f t="shared" si="4"/>
        <v>0</v>
      </c>
      <c r="AS5" s="2">
        <f t="shared" si="5"/>
        <v>9.6</v>
      </c>
      <c r="AT5" s="2" t="s">
        <v>226</v>
      </c>
      <c r="AU5" s="2" t="s">
        <v>50</v>
      </c>
      <c r="AV5" s="2" t="s">
        <v>66</v>
      </c>
      <c r="AW5" s="2" t="s">
        <v>57</v>
      </c>
      <c r="AX5" s="2" t="s">
        <v>111</v>
      </c>
      <c r="AY5" s="2" t="s">
        <v>68</v>
      </c>
      <c r="AZ5" s="2" t="s">
        <v>152</v>
      </c>
      <c r="BA5" s="2" t="s">
        <v>400</v>
      </c>
      <c r="BB5" s="2" t="s">
        <v>154</v>
      </c>
      <c r="BC5" s="2" t="s">
        <v>129</v>
      </c>
      <c r="BD5" s="2" t="s">
        <v>50</v>
      </c>
      <c r="BE5" s="2" t="s">
        <v>50</v>
      </c>
      <c r="BF5" s="2" t="s">
        <v>50</v>
      </c>
    </row>
    <row r="6" spans="1:58" ht="16.5" customHeight="1" x14ac:dyDescent="0.25">
      <c r="A6" s="2" t="s">
        <v>514</v>
      </c>
      <c r="B6" s="2" t="s">
        <v>49</v>
      </c>
      <c r="C6" s="3">
        <v>15</v>
      </c>
      <c r="D6" s="2" t="s">
        <v>50</v>
      </c>
      <c r="E6" s="2" t="s">
        <v>96</v>
      </c>
      <c r="F6" s="2" t="s">
        <v>194</v>
      </c>
      <c r="G6" s="2" t="s">
        <v>50</v>
      </c>
      <c r="H6" s="2" t="s">
        <v>50</v>
      </c>
      <c r="I6" s="2" t="s">
        <v>53</v>
      </c>
      <c r="J6" s="2" t="s">
        <v>54</v>
      </c>
      <c r="K6" s="2" t="s">
        <v>54</v>
      </c>
      <c r="L6" s="2" t="s">
        <v>55</v>
      </c>
      <c r="M6" s="2" t="s">
        <v>72</v>
      </c>
      <c r="N6" s="2" t="s">
        <v>56</v>
      </c>
      <c r="O6" s="2" t="s">
        <v>57</v>
      </c>
      <c r="P6" s="2" t="s">
        <v>98</v>
      </c>
      <c r="Q6" s="2" t="s">
        <v>50</v>
      </c>
      <c r="R6" s="2" t="s">
        <v>58</v>
      </c>
      <c r="S6" s="2" t="s">
        <v>59</v>
      </c>
      <c r="T6" s="2" t="s">
        <v>60</v>
      </c>
      <c r="U6" s="2" t="s">
        <v>60</v>
      </c>
      <c r="V6" s="2" t="s">
        <v>86</v>
      </c>
      <c r="W6" s="2" t="s">
        <v>50</v>
      </c>
      <c r="X6" s="2" t="s">
        <v>50</v>
      </c>
      <c r="Y6" s="2" t="s">
        <v>54</v>
      </c>
      <c r="Z6" s="2" t="s">
        <v>62</v>
      </c>
      <c r="AA6" s="2" t="s">
        <v>50</v>
      </c>
      <c r="AB6" s="2" t="s">
        <v>50</v>
      </c>
      <c r="AC6" s="2" t="s">
        <v>63</v>
      </c>
      <c r="AD6" s="2" t="s">
        <v>51</v>
      </c>
      <c r="AE6" s="2">
        <f t="shared" si="0"/>
        <v>150</v>
      </c>
      <c r="AF6" s="2" t="s">
        <v>294</v>
      </c>
      <c r="AG6" s="2" t="s">
        <v>129</v>
      </c>
      <c r="AH6" s="2" t="s">
        <v>152</v>
      </c>
      <c r="AI6" s="2" t="s">
        <v>530</v>
      </c>
      <c r="AJ6" s="2" t="s">
        <v>50</v>
      </c>
      <c r="AK6" s="34">
        <f t="shared" si="6"/>
        <v>2</v>
      </c>
      <c r="AL6" s="30">
        <f t="shared" si="7"/>
        <v>2</v>
      </c>
      <c r="AM6" s="5">
        <f t="shared" si="8"/>
        <v>37.44</v>
      </c>
      <c r="AN6" s="5">
        <f t="shared" si="2"/>
        <v>150</v>
      </c>
      <c r="AO6" s="30">
        <f t="shared" si="9"/>
        <v>1620</v>
      </c>
      <c r="AP6" s="5"/>
      <c r="AQ6" t="str">
        <f t="shared" si="3"/>
        <v>1978 - 1992</v>
      </c>
      <c r="AR6" s="2">
        <f t="shared" si="4"/>
        <v>1990</v>
      </c>
      <c r="AS6" s="2">
        <f t="shared" si="5"/>
        <v>10.8</v>
      </c>
      <c r="AT6" s="2" t="s">
        <v>103</v>
      </c>
      <c r="AU6" s="2" t="s">
        <v>50</v>
      </c>
      <c r="AV6" s="2" t="s">
        <v>66</v>
      </c>
      <c r="AW6" s="2" t="s">
        <v>57</v>
      </c>
      <c r="AX6" s="2" t="s">
        <v>111</v>
      </c>
      <c r="AY6" s="2" t="s">
        <v>68</v>
      </c>
      <c r="AZ6" s="2" t="s">
        <v>152</v>
      </c>
      <c r="BA6" s="2" t="s">
        <v>530</v>
      </c>
      <c r="BB6" s="2" t="s">
        <v>154</v>
      </c>
      <c r="BC6" s="2" t="s">
        <v>129</v>
      </c>
      <c r="BD6" s="2" t="s">
        <v>50</v>
      </c>
      <c r="BE6" s="2" t="s">
        <v>50</v>
      </c>
      <c r="BF6" s="2" t="s">
        <v>50</v>
      </c>
    </row>
    <row r="7" spans="1:58" ht="16.5" customHeight="1" x14ac:dyDescent="0.25">
      <c r="A7" s="2" t="s">
        <v>514</v>
      </c>
      <c r="B7" s="2" t="s">
        <v>49</v>
      </c>
      <c r="C7" s="3">
        <v>17</v>
      </c>
      <c r="D7" s="2" t="s">
        <v>50</v>
      </c>
      <c r="E7" s="2" t="s">
        <v>96</v>
      </c>
      <c r="F7" s="2" t="s">
        <v>194</v>
      </c>
      <c r="G7" s="2" t="s">
        <v>50</v>
      </c>
      <c r="H7" s="2" t="s">
        <v>50</v>
      </c>
      <c r="I7" s="2" t="s">
        <v>53</v>
      </c>
      <c r="J7" s="2" t="s">
        <v>54</v>
      </c>
      <c r="K7" s="2" t="s">
        <v>54</v>
      </c>
      <c r="L7" s="2" t="s">
        <v>55</v>
      </c>
      <c r="M7" s="25" t="s">
        <v>72</v>
      </c>
      <c r="N7" s="25" t="s">
        <v>50</v>
      </c>
      <c r="O7" s="25" t="s">
        <v>57</v>
      </c>
      <c r="P7" s="25" t="s">
        <v>50</v>
      </c>
      <c r="Q7" s="25" t="s">
        <v>409</v>
      </c>
      <c r="R7" s="25" t="s">
        <v>58</v>
      </c>
      <c r="S7" s="25" t="s">
        <v>59</v>
      </c>
      <c r="T7" s="25" t="s">
        <v>60</v>
      </c>
      <c r="U7" s="25" t="s">
        <v>60</v>
      </c>
      <c r="V7" s="25" t="s">
        <v>86</v>
      </c>
      <c r="W7" s="25" t="s">
        <v>50</v>
      </c>
      <c r="X7" s="25" t="s">
        <v>50</v>
      </c>
      <c r="Y7" s="25" t="s">
        <v>54</v>
      </c>
      <c r="Z7" s="25" t="s">
        <v>62</v>
      </c>
      <c r="AA7" s="25" t="s">
        <v>50</v>
      </c>
      <c r="AB7" s="25" t="s">
        <v>50</v>
      </c>
      <c r="AC7" s="25" t="s">
        <v>87</v>
      </c>
      <c r="AD7" s="25" t="s">
        <v>51</v>
      </c>
      <c r="AE7" s="25">
        <f t="shared" si="0"/>
        <v>150</v>
      </c>
      <c r="AF7" s="25" t="s">
        <v>294</v>
      </c>
      <c r="AG7" s="25" t="s">
        <v>129</v>
      </c>
      <c r="AH7" s="25" t="s">
        <v>152</v>
      </c>
      <c r="AI7" s="25" t="s">
        <v>531</v>
      </c>
      <c r="AJ7" s="25" t="s">
        <v>50</v>
      </c>
      <c r="AK7" s="60">
        <f t="shared" si="6"/>
        <v>10</v>
      </c>
      <c r="AL7" s="61">
        <f t="shared" si="7"/>
        <v>10</v>
      </c>
      <c r="AM7" s="62">
        <f t="shared" si="8"/>
        <v>37.44</v>
      </c>
      <c r="AN7" s="62">
        <f t="shared" si="2"/>
        <v>150</v>
      </c>
      <c r="AO7" s="61">
        <f t="shared" si="9"/>
        <v>1350</v>
      </c>
      <c r="AP7" s="62"/>
      <c r="AQ7" s="28" t="str">
        <f t="shared" si="3"/>
        <v>1978 - 1992</v>
      </c>
      <c r="AR7" s="25">
        <f t="shared" si="4"/>
        <v>1990</v>
      </c>
      <c r="AS7" s="25">
        <f t="shared" si="5"/>
        <v>9</v>
      </c>
      <c r="AT7" s="2" t="s">
        <v>194</v>
      </c>
      <c r="AU7" s="2" t="s">
        <v>50</v>
      </c>
      <c r="AV7" s="2" t="s">
        <v>66</v>
      </c>
      <c r="AW7" s="2" t="s">
        <v>57</v>
      </c>
      <c r="AX7" s="2" t="s">
        <v>495</v>
      </c>
      <c r="AY7" s="2" t="s">
        <v>68</v>
      </c>
      <c r="AZ7" s="2" t="s">
        <v>152</v>
      </c>
      <c r="BA7" s="2" t="s">
        <v>531</v>
      </c>
      <c r="BB7" s="2" t="s">
        <v>67</v>
      </c>
      <c r="BC7" s="2" t="s">
        <v>129</v>
      </c>
      <c r="BD7" s="2" t="s">
        <v>50</v>
      </c>
      <c r="BE7" s="2" t="s">
        <v>50</v>
      </c>
      <c r="BF7" s="2" t="s">
        <v>50</v>
      </c>
    </row>
    <row r="8" spans="1:58" ht="16.5" customHeight="1" x14ac:dyDescent="0.25">
      <c r="A8" s="2" t="s">
        <v>891</v>
      </c>
      <c r="B8" s="2" t="s">
        <v>49</v>
      </c>
      <c r="C8" s="3">
        <v>20</v>
      </c>
      <c r="D8" s="2" t="s">
        <v>50</v>
      </c>
      <c r="E8" s="2" t="s">
        <v>116</v>
      </c>
      <c r="F8" s="2" t="s">
        <v>486</v>
      </c>
      <c r="G8" s="2" t="s">
        <v>214</v>
      </c>
      <c r="H8" s="2" t="s">
        <v>161</v>
      </c>
      <c r="I8" s="2" t="s">
        <v>97</v>
      </c>
      <c r="J8" s="2" t="s">
        <v>54</v>
      </c>
      <c r="K8" s="2" t="s">
        <v>54</v>
      </c>
      <c r="L8" s="2" t="s">
        <v>55</v>
      </c>
      <c r="M8" s="2" t="s">
        <v>51</v>
      </c>
      <c r="N8" s="2" t="s">
        <v>60</v>
      </c>
      <c r="O8" s="2" t="s">
        <v>57</v>
      </c>
      <c r="P8" s="2" t="s">
        <v>50</v>
      </c>
      <c r="Q8" s="2" t="s">
        <v>107</v>
      </c>
      <c r="R8" s="2" t="s">
        <v>86</v>
      </c>
      <c r="S8" s="2" t="s">
        <v>59</v>
      </c>
      <c r="T8" s="2" t="s">
        <v>50</v>
      </c>
      <c r="U8" s="2" t="s">
        <v>50</v>
      </c>
      <c r="V8" s="2" t="s">
        <v>86</v>
      </c>
      <c r="W8" s="2" t="s">
        <v>50</v>
      </c>
      <c r="X8" s="2" t="s">
        <v>50</v>
      </c>
      <c r="Y8" s="2" t="s">
        <v>54</v>
      </c>
      <c r="Z8" s="2" t="s">
        <v>62</v>
      </c>
      <c r="AA8" s="2" t="s">
        <v>50</v>
      </c>
      <c r="AB8" s="2" t="s">
        <v>50</v>
      </c>
      <c r="AC8" s="2" t="s">
        <v>63</v>
      </c>
      <c r="AD8" s="2" t="s">
        <v>51</v>
      </c>
      <c r="AE8" s="2">
        <f t="shared" si="0"/>
        <v>150</v>
      </c>
      <c r="AF8" s="2" t="s">
        <v>244</v>
      </c>
      <c r="AG8" s="2" t="s">
        <v>76</v>
      </c>
      <c r="AH8" s="2" t="s">
        <v>152</v>
      </c>
      <c r="AI8" s="2" t="s">
        <v>895</v>
      </c>
      <c r="AJ8" s="2" t="s">
        <v>50</v>
      </c>
      <c r="AK8" s="34">
        <f t="shared" si="6"/>
        <v>3</v>
      </c>
      <c r="AL8" s="30">
        <f t="shared" si="7"/>
        <v>-99</v>
      </c>
      <c r="AM8" s="5">
        <f t="shared" si="8"/>
        <v>67.569999999999993</v>
      </c>
      <c r="AN8" s="5">
        <f t="shared" si="2"/>
        <v>300</v>
      </c>
      <c r="AO8" s="30">
        <f t="shared" si="9"/>
        <v>3420</v>
      </c>
      <c r="AP8" s="5"/>
      <c r="AQ8" t="str">
        <f t="shared" si="3"/>
        <v>2010 - 2013</v>
      </c>
      <c r="AR8" s="59">
        <f t="shared" si="4"/>
        <v>2010</v>
      </c>
      <c r="AS8" s="2">
        <f t="shared" si="5"/>
        <v>11.4</v>
      </c>
      <c r="AT8" s="2" t="s">
        <v>561</v>
      </c>
      <c r="AU8" s="2" t="s">
        <v>50</v>
      </c>
      <c r="AV8" s="2" t="s">
        <v>66</v>
      </c>
      <c r="AW8" s="2" t="s">
        <v>57</v>
      </c>
      <c r="AX8" s="2" t="s">
        <v>526</v>
      </c>
      <c r="AY8" s="2" t="s">
        <v>68</v>
      </c>
      <c r="AZ8" s="2" t="s">
        <v>152</v>
      </c>
      <c r="BA8" s="2" t="s">
        <v>895</v>
      </c>
      <c r="BB8" s="2" t="s">
        <v>154</v>
      </c>
      <c r="BC8" s="2" t="s">
        <v>129</v>
      </c>
      <c r="BD8" s="2" t="s">
        <v>50</v>
      </c>
      <c r="BE8" s="2" t="s">
        <v>50</v>
      </c>
      <c r="BF8" s="2" t="s">
        <v>50</v>
      </c>
    </row>
    <row r="9" spans="1:58" ht="16.5" customHeight="1" x14ac:dyDescent="0.25">
      <c r="A9" s="2" t="s">
        <v>901</v>
      </c>
      <c r="B9" s="2" t="s">
        <v>49</v>
      </c>
      <c r="C9" s="3">
        <v>1</v>
      </c>
      <c r="D9" s="2" t="s">
        <v>50</v>
      </c>
      <c r="E9" s="2" t="s">
        <v>85</v>
      </c>
      <c r="F9" s="2" t="s">
        <v>70</v>
      </c>
      <c r="G9" s="2" t="s">
        <v>50</v>
      </c>
      <c r="H9" s="2" t="s">
        <v>50</v>
      </c>
      <c r="I9" s="2" t="s">
        <v>53</v>
      </c>
      <c r="J9" s="2" t="s">
        <v>54</v>
      </c>
      <c r="K9" s="2" t="s">
        <v>54</v>
      </c>
      <c r="L9" s="2" t="s">
        <v>55</v>
      </c>
      <c r="M9" s="2" t="s">
        <v>72</v>
      </c>
      <c r="N9" s="2" t="s">
        <v>50</v>
      </c>
      <c r="O9" s="2" t="s">
        <v>57</v>
      </c>
      <c r="P9" s="2" t="s">
        <v>135</v>
      </c>
      <c r="Q9" s="2" t="s">
        <v>50</v>
      </c>
      <c r="R9" s="2" t="s">
        <v>58</v>
      </c>
      <c r="S9" s="2" t="s">
        <v>53</v>
      </c>
      <c r="T9" s="2" t="s">
        <v>60</v>
      </c>
      <c r="U9" s="2" t="s">
        <v>60</v>
      </c>
      <c r="V9" s="2" t="s">
        <v>60</v>
      </c>
      <c r="W9" s="2" t="s">
        <v>50</v>
      </c>
      <c r="X9" s="2" t="s">
        <v>50</v>
      </c>
      <c r="Y9" s="2" t="s">
        <v>50</v>
      </c>
      <c r="Z9" s="2" t="s">
        <v>62</v>
      </c>
      <c r="AA9" s="2" t="s">
        <v>50</v>
      </c>
      <c r="AB9" s="2" t="s">
        <v>50</v>
      </c>
      <c r="AC9" s="2" t="s">
        <v>87</v>
      </c>
      <c r="AD9" s="2" t="s">
        <v>72</v>
      </c>
      <c r="AE9" s="2">
        <f t="shared" si="0"/>
        <v>150</v>
      </c>
      <c r="AF9" s="2" t="s">
        <v>294</v>
      </c>
      <c r="AG9" s="2" t="s">
        <v>129</v>
      </c>
      <c r="AH9" s="2" t="s">
        <v>144</v>
      </c>
      <c r="AI9" s="2" t="s">
        <v>902</v>
      </c>
      <c r="AJ9" s="2" t="s">
        <v>50</v>
      </c>
      <c r="AK9" s="34">
        <f t="shared" si="6"/>
        <v>14</v>
      </c>
      <c r="AL9" s="30">
        <f t="shared" si="7"/>
        <v>-99</v>
      </c>
      <c r="AM9" s="5">
        <f t="shared" si="8"/>
        <v>218.06</v>
      </c>
      <c r="AN9" s="5">
        <f t="shared" si="2"/>
        <v>150</v>
      </c>
      <c r="AO9" s="30">
        <f t="shared" si="9"/>
        <v>1425</v>
      </c>
      <c r="AP9" s="5"/>
      <c r="AQ9" t="str">
        <f t="shared" si="3"/>
        <v>1993 - 2001</v>
      </c>
      <c r="AR9" s="2">
        <f t="shared" si="4"/>
        <v>1999</v>
      </c>
      <c r="AS9" s="2">
        <f t="shared" si="5"/>
        <v>9.5</v>
      </c>
      <c r="AT9" s="2" t="s">
        <v>387</v>
      </c>
      <c r="AU9" s="2" t="s">
        <v>50</v>
      </c>
      <c r="AV9" s="2" t="s">
        <v>141</v>
      </c>
      <c r="AW9" s="2" t="s">
        <v>86</v>
      </c>
      <c r="AX9" s="2" t="s">
        <v>576</v>
      </c>
      <c r="AY9" s="2" t="s">
        <v>68</v>
      </c>
      <c r="AZ9" s="2" t="s">
        <v>144</v>
      </c>
      <c r="BA9" s="2" t="s">
        <v>902</v>
      </c>
      <c r="BB9" s="2" t="s">
        <v>830</v>
      </c>
      <c r="BC9" s="2" t="s">
        <v>59</v>
      </c>
      <c r="BD9" s="2" t="s">
        <v>50</v>
      </c>
      <c r="BE9" s="2" t="s">
        <v>50</v>
      </c>
      <c r="BF9" s="2" t="s">
        <v>50</v>
      </c>
    </row>
    <row r="10" spans="1:58" ht="16.5" customHeight="1" x14ac:dyDescent="0.25">
      <c r="A10" s="2" t="s">
        <v>499</v>
      </c>
      <c r="B10" s="2" t="s">
        <v>198</v>
      </c>
      <c r="C10" s="3">
        <v>1</v>
      </c>
      <c r="D10" s="2" t="s">
        <v>50</v>
      </c>
      <c r="E10" s="2" t="s">
        <v>72</v>
      </c>
      <c r="F10" s="2" t="s">
        <v>51</v>
      </c>
      <c r="G10" s="2" t="s">
        <v>50</v>
      </c>
      <c r="H10" s="2" t="s">
        <v>50</v>
      </c>
      <c r="I10" s="2" t="s">
        <v>53</v>
      </c>
      <c r="J10" s="2" t="s">
        <v>54</v>
      </c>
      <c r="K10" s="2" t="s">
        <v>54</v>
      </c>
      <c r="L10" s="2" t="s">
        <v>55</v>
      </c>
      <c r="M10" s="2" t="s">
        <v>102</v>
      </c>
      <c r="N10" s="2" t="s">
        <v>50</v>
      </c>
      <c r="O10" s="2" t="s">
        <v>57</v>
      </c>
      <c r="P10" s="2" t="s">
        <v>50</v>
      </c>
      <c r="Q10" s="2" t="s">
        <v>50</v>
      </c>
      <c r="R10" s="2" t="s">
        <v>74</v>
      </c>
      <c r="S10" s="2" t="s">
        <v>53</v>
      </c>
      <c r="T10" s="2" t="s">
        <v>60</v>
      </c>
      <c r="U10" s="2" t="s">
        <v>60</v>
      </c>
      <c r="V10" s="2" t="s">
        <v>86</v>
      </c>
      <c r="W10" s="2" t="s">
        <v>50</v>
      </c>
      <c r="X10" s="2" t="s">
        <v>50</v>
      </c>
      <c r="Y10" s="2" t="s">
        <v>54</v>
      </c>
      <c r="Z10" s="2" t="s">
        <v>62</v>
      </c>
      <c r="AA10" s="2" t="s">
        <v>50</v>
      </c>
      <c r="AB10" s="2" t="s">
        <v>50</v>
      </c>
      <c r="AC10" s="2" t="s">
        <v>87</v>
      </c>
      <c r="AD10" s="2" t="s">
        <v>52</v>
      </c>
      <c r="AE10" s="2">
        <f t="shared" si="0"/>
        <v>162</v>
      </c>
      <c r="AF10" s="2" t="s">
        <v>500</v>
      </c>
      <c r="AG10" s="2" t="s">
        <v>76</v>
      </c>
      <c r="AH10" s="2" t="s">
        <v>251</v>
      </c>
      <c r="AI10" s="2" t="s">
        <v>501</v>
      </c>
      <c r="AJ10" s="2" t="s">
        <v>50</v>
      </c>
      <c r="AK10" s="34">
        <f t="shared" si="6"/>
        <v>-99</v>
      </c>
      <c r="AL10" s="30">
        <f t="shared" si="7"/>
        <v>-99</v>
      </c>
      <c r="AM10" s="5">
        <f t="shared" si="8"/>
        <v>37.44</v>
      </c>
      <c r="AN10" s="5">
        <f t="shared" si="2"/>
        <v>1944</v>
      </c>
      <c r="AO10" s="30">
        <f>AN10*AS10</f>
        <v>18273.600000000002</v>
      </c>
      <c r="AP10" s="5"/>
      <c r="AQ10" t="str">
        <f t="shared" si="3"/>
        <v>2006 - 2009</v>
      </c>
      <c r="AR10" s="25">
        <f t="shared" si="4"/>
        <v>2008</v>
      </c>
      <c r="AS10" s="2">
        <f t="shared" si="5"/>
        <v>9.4</v>
      </c>
      <c r="AT10" s="2" t="s">
        <v>149</v>
      </c>
      <c r="AU10" s="2" t="s">
        <v>50</v>
      </c>
      <c r="AV10" s="2" t="s">
        <v>66</v>
      </c>
      <c r="AW10" s="2" t="s">
        <v>57</v>
      </c>
      <c r="AX10" s="2" t="s">
        <v>469</v>
      </c>
      <c r="AY10" s="2" t="s">
        <v>68</v>
      </c>
      <c r="AZ10" s="2" t="s">
        <v>251</v>
      </c>
      <c r="BA10" s="2" t="s">
        <v>502</v>
      </c>
      <c r="BB10" s="2" t="s">
        <v>67</v>
      </c>
      <c r="BC10" s="2" t="s">
        <v>129</v>
      </c>
      <c r="BD10" s="2" t="s">
        <v>50</v>
      </c>
      <c r="BE10" s="2" t="s">
        <v>50</v>
      </c>
      <c r="BF10" s="2" t="s">
        <v>50</v>
      </c>
    </row>
    <row r="11" spans="1:58" ht="16.5" customHeight="1" x14ac:dyDescent="0.25">
      <c r="A11" s="2" t="s">
        <v>666</v>
      </c>
      <c r="B11" s="2" t="s">
        <v>49</v>
      </c>
      <c r="C11" s="3">
        <v>7</v>
      </c>
      <c r="D11" s="2" t="s">
        <v>50</v>
      </c>
      <c r="E11" s="2" t="s">
        <v>96</v>
      </c>
      <c r="F11" s="2" t="s">
        <v>194</v>
      </c>
      <c r="G11" s="2" t="s">
        <v>50</v>
      </c>
      <c r="H11" s="2" t="s">
        <v>50</v>
      </c>
      <c r="I11" s="2" t="s">
        <v>53</v>
      </c>
      <c r="J11" s="2" t="s">
        <v>54</v>
      </c>
      <c r="K11" s="2" t="s">
        <v>54</v>
      </c>
      <c r="L11" s="2" t="s">
        <v>55</v>
      </c>
      <c r="M11" s="2" t="s">
        <v>72</v>
      </c>
      <c r="N11" s="2" t="s">
        <v>56</v>
      </c>
      <c r="O11" s="2" t="s">
        <v>60</v>
      </c>
      <c r="P11" s="2" t="s">
        <v>50</v>
      </c>
      <c r="Q11" s="2" t="s">
        <v>73</v>
      </c>
      <c r="R11" s="2" t="s">
        <v>74</v>
      </c>
      <c r="S11" s="2" t="s">
        <v>59</v>
      </c>
      <c r="T11" s="2" t="s">
        <v>60</v>
      </c>
      <c r="U11" s="2" t="s">
        <v>60</v>
      </c>
      <c r="V11" s="2" t="s">
        <v>86</v>
      </c>
      <c r="W11" s="2" t="s">
        <v>50</v>
      </c>
      <c r="X11" s="2" t="s">
        <v>50</v>
      </c>
      <c r="Y11" s="2" t="s">
        <v>54</v>
      </c>
      <c r="Z11" s="2" t="s">
        <v>62</v>
      </c>
      <c r="AA11" s="2" t="s">
        <v>50</v>
      </c>
      <c r="AB11" s="2" t="s">
        <v>50</v>
      </c>
      <c r="AC11" s="2" t="s">
        <v>63</v>
      </c>
      <c r="AD11" s="2" t="s">
        <v>51</v>
      </c>
      <c r="AE11" s="2">
        <f t="shared" si="0"/>
        <v>174</v>
      </c>
      <c r="AF11" s="2" t="s">
        <v>670</v>
      </c>
      <c r="AG11" s="2" t="s">
        <v>76</v>
      </c>
      <c r="AH11" s="2" t="s">
        <v>152</v>
      </c>
      <c r="AI11" s="2" t="s">
        <v>671</v>
      </c>
      <c r="AJ11" s="2" t="s">
        <v>50</v>
      </c>
      <c r="AK11" s="34">
        <f t="shared" si="6"/>
        <v>1</v>
      </c>
      <c r="AL11" s="30">
        <f t="shared" si="7"/>
        <v>1</v>
      </c>
      <c r="AM11" s="5">
        <f t="shared" si="8"/>
        <v>155.9</v>
      </c>
      <c r="AN11" s="5">
        <f t="shared" si="2"/>
        <v>174</v>
      </c>
      <c r="AO11" s="30">
        <f t="shared" si="9"/>
        <v>1879.2</v>
      </c>
      <c r="AP11" s="5"/>
      <c r="AQ11" t="str">
        <f t="shared" si="3"/>
        <v>Before 1978</v>
      </c>
      <c r="AR11" s="2">
        <f t="shared" si="4"/>
        <v>1960</v>
      </c>
      <c r="AS11" s="2">
        <f t="shared" si="5"/>
        <v>10.8</v>
      </c>
      <c r="AT11" s="2" t="s">
        <v>103</v>
      </c>
      <c r="AU11" s="2" t="s">
        <v>50</v>
      </c>
      <c r="AV11" s="2" t="s">
        <v>66</v>
      </c>
      <c r="AW11" s="2" t="s">
        <v>57</v>
      </c>
      <c r="AX11" s="2" t="s">
        <v>50</v>
      </c>
      <c r="AY11" s="2" t="s">
        <v>50</v>
      </c>
      <c r="AZ11" s="2" t="s">
        <v>152</v>
      </c>
      <c r="BA11" s="2" t="s">
        <v>671</v>
      </c>
      <c r="BB11" s="2" t="s">
        <v>50</v>
      </c>
      <c r="BC11" s="2" t="s">
        <v>50</v>
      </c>
      <c r="BD11" s="2" t="s">
        <v>50</v>
      </c>
      <c r="BE11" s="2" t="s">
        <v>50</v>
      </c>
      <c r="BF11" s="2" t="s">
        <v>50</v>
      </c>
    </row>
    <row r="12" spans="1:58" ht="16.5" customHeight="1" x14ac:dyDescent="0.25">
      <c r="A12" s="2" t="s">
        <v>746</v>
      </c>
      <c r="B12" s="2" t="s">
        <v>49</v>
      </c>
      <c r="C12" s="3">
        <v>1</v>
      </c>
      <c r="D12" s="2" t="s">
        <v>50</v>
      </c>
      <c r="E12" s="2" t="s">
        <v>85</v>
      </c>
      <c r="F12" s="2" t="s">
        <v>70</v>
      </c>
      <c r="G12" s="2" t="s">
        <v>50</v>
      </c>
      <c r="H12" s="2" t="s">
        <v>50</v>
      </c>
      <c r="I12" s="2" t="s">
        <v>53</v>
      </c>
      <c r="J12" s="2" t="s">
        <v>54</v>
      </c>
      <c r="K12" s="2" t="s">
        <v>54</v>
      </c>
      <c r="L12" s="2" t="s">
        <v>55</v>
      </c>
      <c r="M12" s="25" t="s">
        <v>72</v>
      </c>
      <c r="N12" s="25" t="s">
        <v>50</v>
      </c>
      <c r="O12" s="25" t="s">
        <v>57</v>
      </c>
      <c r="P12" s="63">
        <v>2004</v>
      </c>
      <c r="Q12" s="25" t="s">
        <v>107</v>
      </c>
      <c r="R12" s="25" t="s">
        <v>74</v>
      </c>
      <c r="S12" s="25" t="s">
        <v>59</v>
      </c>
      <c r="T12" s="25" t="s">
        <v>60</v>
      </c>
      <c r="U12" s="25" t="s">
        <v>60</v>
      </c>
      <c r="V12" s="25" t="s">
        <v>86</v>
      </c>
      <c r="W12" s="25" t="s">
        <v>50</v>
      </c>
      <c r="X12" s="25" t="s">
        <v>50</v>
      </c>
      <c r="Y12" s="25" t="s">
        <v>54</v>
      </c>
      <c r="Z12" s="25" t="s">
        <v>62</v>
      </c>
      <c r="AA12" s="25" t="s">
        <v>50</v>
      </c>
      <c r="AB12" s="25" t="s">
        <v>50</v>
      </c>
      <c r="AC12" s="25" t="s">
        <v>87</v>
      </c>
      <c r="AD12" s="25" t="s">
        <v>51</v>
      </c>
      <c r="AE12" s="25">
        <f t="shared" si="0"/>
        <v>179</v>
      </c>
      <c r="AF12" s="25" t="s">
        <v>747</v>
      </c>
      <c r="AG12" s="25" t="s">
        <v>76</v>
      </c>
      <c r="AH12" s="25" t="s">
        <v>152</v>
      </c>
      <c r="AI12" s="25" t="s">
        <v>748</v>
      </c>
      <c r="AJ12" s="25" t="s">
        <v>50</v>
      </c>
      <c r="AK12" s="60">
        <f t="shared" si="6"/>
        <v>9</v>
      </c>
      <c r="AL12" s="61">
        <f t="shared" si="7"/>
        <v>9</v>
      </c>
      <c r="AM12" s="62">
        <f t="shared" si="8"/>
        <v>529.94000000000005</v>
      </c>
      <c r="AN12" s="62">
        <f t="shared" si="2"/>
        <v>179</v>
      </c>
      <c r="AO12" s="61">
        <f t="shared" si="9"/>
        <v>1611</v>
      </c>
      <c r="AP12" s="62"/>
      <c r="AQ12" s="28" t="str">
        <f t="shared" si="3"/>
        <v>2010 - 2013</v>
      </c>
      <c r="AR12" s="59">
        <f t="shared" si="4"/>
        <v>2010</v>
      </c>
      <c r="AS12" s="25">
        <f t="shared" si="5"/>
        <v>9</v>
      </c>
      <c r="AT12" s="2" t="s">
        <v>194</v>
      </c>
      <c r="AU12" s="2" t="s">
        <v>50</v>
      </c>
      <c r="AV12" s="2" t="s">
        <v>66</v>
      </c>
      <c r="AW12" s="2" t="s">
        <v>57</v>
      </c>
      <c r="AX12" s="2" t="s">
        <v>749</v>
      </c>
      <c r="AY12" s="2" t="s">
        <v>68</v>
      </c>
      <c r="AZ12" s="2" t="s">
        <v>152</v>
      </c>
      <c r="BA12" s="2" t="s">
        <v>748</v>
      </c>
      <c r="BB12" s="2" t="s">
        <v>67</v>
      </c>
      <c r="BC12" s="2" t="s">
        <v>53</v>
      </c>
      <c r="BD12" s="2" t="s">
        <v>50</v>
      </c>
      <c r="BE12" s="2" t="s">
        <v>50</v>
      </c>
      <c r="BF12" s="2" t="s">
        <v>50</v>
      </c>
    </row>
    <row r="13" spans="1:58" ht="16.5" customHeight="1" x14ac:dyDescent="0.25">
      <c r="A13" s="2" t="s">
        <v>473</v>
      </c>
      <c r="B13" s="2" t="s">
        <v>49</v>
      </c>
      <c r="C13" s="3">
        <v>2</v>
      </c>
      <c r="D13" s="2" t="s">
        <v>50</v>
      </c>
      <c r="E13" s="2" t="s">
        <v>71</v>
      </c>
      <c r="F13" s="2" t="s">
        <v>96</v>
      </c>
      <c r="G13" s="2" t="s">
        <v>50</v>
      </c>
      <c r="H13" s="2" t="s">
        <v>50</v>
      </c>
      <c r="I13" s="2" t="s">
        <v>53</v>
      </c>
      <c r="J13" s="2" t="s">
        <v>54</v>
      </c>
      <c r="K13" s="2" t="s">
        <v>54</v>
      </c>
      <c r="L13" s="2" t="s">
        <v>55</v>
      </c>
      <c r="M13" s="25" t="s">
        <v>85</v>
      </c>
      <c r="N13" s="25" t="s">
        <v>50</v>
      </c>
      <c r="O13" s="25" t="s">
        <v>57</v>
      </c>
      <c r="P13" s="63">
        <v>1996</v>
      </c>
      <c r="Q13" s="25" t="s">
        <v>50</v>
      </c>
      <c r="R13" s="25" t="s">
        <v>74</v>
      </c>
      <c r="S13" s="25" t="s">
        <v>59</v>
      </c>
      <c r="T13" s="25" t="s">
        <v>50</v>
      </c>
      <c r="U13" s="25" t="s">
        <v>50</v>
      </c>
      <c r="V13" s="25" t="s">
        <v>66</v>
      </c>
      <c r="W13" s="25" t="s">
        <v>50</v>
      </c>
      <c r="X13" s="25" t="s">
        <v>50</v>
      </c>
      <c r="Y13" s="25" t="s">
        <v>61</v>
      </c>
      <c r="Z13" s="25" t="s">
        <v>62</v>
      </c>
      <c r="AA13" s="25" t="s">
        <v>50</v>
      </c>
      <c r="AB13" s="25" t="s">
        <v>50</v>
      </c>
      <c r="AC13" s="25" t="s">
        <v>87</v>
      </c>
      <c r="AD13" s="25" t="s">
        <v>51</v>
      </c>
      <c r="AE13" s="25">
        <f t="shared" si="0"/>
        <v>179.2</v>
      </c>
      <c r="AF13" s="25" t="s">
        <v>474</v>
      </c>
      <c r="AG13" s="25" t="s">
        <v>76</v>
      </c>
      <c r="AH13" s="25" t="s">
        <v>152</v>
      </c>
      <c r="AI13" s="25" t="s">
        <v>475</v>
      </c>
      <c r="AJ13" s="25" t="s">
        <v>50</v>
      </c>
      <c r="AK13" s="60">
        <f t="shared" si="6"/>
        <v>17</v>
      </c>
      <c r="AL13" s="61">
        <f t="shared" si="7"/>
        <v>17</v>
      </c>
      <c r="AM13" s="62">
        <f t="shared" si="8"/>
        <v>30.74</v>
      </c>
      <c r="AN13" s="62">
        <f t="shared" si="2"/>
        <v>896</v>
      </c>
      <c r="AO13" s="61">
        <f t="shared" si="9"/>
        <v>8243.1999999999989</v>
      </c>
      <c r="AP13" s="62"/>
      <c r="AQ13" s="28" t="str">
        <f t="shared" si="3"/>
        <v>Before 1978</v>
      </c>
      <c r="AR13" s="25">
        <f t="shared" si="4"/>
        <v>1957</v>
      </c>
      <c r="AS13" s="25">
        <f t="shared" si="5"/>
        <v>9.1999999999999993</v>
      </c>
      <c r="AT13" s="2" t="s">
        <v>133</v>
      </c>
      <c r="AU13" s="2" t="s">
        <v>50</v>
      </c>
      <c r="AV13" s="2" t="s">
        <v>141</v>
      </c>
      <c r="AW13" s="2" t="s">
        <v>86</v>
      </c>
      <c r="AX13" s="2" t="s">
        <v>111</v>
      </c>
      <c r="AY13" s="2" t="s">
        <v>68</v>
      </c>
      <c r="AZ13" s="2" t="s">
        <v>152</v>
      </c>
      <c r="BA13" s="2" t="s">
        <v>475</v>
      </c>
      <c r="BB13" s="2" t="s">
        <v>50</v>
      </c>
      <c r="BC13" s="2" t="s">
        <v>50</v>
      </c>
      <c r="BD13" s="2" t="s">
        <v>50</v>
      </c>
      <c r="BE13" s="2" t="s">
        <v>50</v>
      </c>
      <c r="BF13" s="2" t="s">
        <v>50</v>
      </c>
    </row>
    <row r="14" spans="1:58" ht="16.5" customHeight="1" x14ac:dyDescent="0.25">
      <c r="A14" s="2" t="s">
        <v>514</v>
      </c>
      <c r="B14" s="2" t="s">
        <v>49</v>
      </c>
      <c r="C14" s="3">
        <v>18</v>
      </c>
      <c r="D14" s="2" t="s">
        <v>50</v>
      </c>
      <c r="E14" s="2" t="s">
        <v>96</v>
      </c>
      <c r="F14" s="2" t="s">
        <v>194</v>
      </c>
      <c r="G14" s="2" t="s">
        <v>50</v>
      </c>
      <c r="H14" s="2" t="s">
        <v>50</v>
      </c>
      <c r="I14" s="2" t="s">
        <v>53</v>
      </c>
      <c r="J14" s="2" t="s">
        <v>54</v>
      </c>
      <c r="K14" s="2" t="s">
        <v>54</v>
      </c>
      <c r="L14" s="2" t="s">
        <v>55</v>
      </c>
      <c r="M14" s="2" t="s">
        <v>72</v>
      </c>
      <c r="N14" s="2" t="s">
        <v>50</v>
      </c>
      <c r="O14" s="2" t="s">
        <v>57</v>
      </c>
      <c r="P14" s="63">
        <v>2006</v>
      </c>
      <c r="Q14" s="2" t="s">
        <v>50</v>
      </c>
      <c r="R14" s="2" t="s">
        <v>58</v>
      </c>
      <c r="S14" s="2" t="s">
        <v>59</v>
      </c>
      <c r="T14" s="2" t="s">
        <v>60</v>
      </c>
      <c r="U14" s="2" t="s">
        <v>60</v>
      </c>
      <c r="V14" s="2" t="s">
        <v>86</v>
      </c>
      <c r="W14" s="2" t="s">
        <v>50</v>
      </c>
      <c r="X14" s="2" t="s">
        <v>50</v>
      </c>
      <c r="Y14" s="2" t="s">
        <v>54</v>
      </c>
      <c r="Z14" s="2" t="s">
        <v>62</v>
      </c>
      <c r="AA14" s="2" t="s">
        <v>50</v>
      </c>
      <c r="AB14" s="2" t="s">
        <v>50</v>
      </c>
      <c r="AC14" s="2" t="s">
        <v>87</v>
      </c>
      <c r="AD14" s="2" t="s">
        <v>51</v>
      </c>
      <c r="AE14" s="2">
        <f t="shared" si="0"/>
        <v>180</v>
      </c>
      <c r="AF14" s="2" t="s">
        <v>116</v>
      </c>
      <c r="AG14" s="2" t="s">
        <v>129</v>
      </c>
      <c r="AH14" s="2" t="s">
        <v>152</v>
      </c>
      <c r="AI14" s="2" t="s">
        <v>532</v>
      </c>
      <c r="AJ14" s="2" t="s">
        <v>50</v>
      </c>
      <c r="AK14" s="34">
        <f t="shared" si="6"/>
        <v>7</v>
      </c>
      <c r="AL14" s="30">
        <f t="shared" si="7"/>
        <v>7</v>
      </c>
      <c r="AM14" s="5">
        <f t="shared" si="8"/>
        <v>37.44</v>
      </c>
      <c r="AN14" s="5">
        <f t="shared" si="2"/>
        <v>180</v>
      </c>
      <c r="AO14" s="30">
        <f t="shared" si="9"/>
        <v>1710</v>
      </c>
      <c r="AP14" s="5"/>
      <c r="AQ14" t="str">
        <f t="shared" si="3"/>
        <v>1978 - 1992</v>
      </c>
      <c r="AR14" s="2">
        <f t="shared" si="4"/>
        <v>1990</v>
      </c>
      <c r="AS14" s="2">
        <f t="shared" si="5"/>
        <v>9.5</v>
      </c>
      <c r="AT14" s="2" t="s">
        <v>387</v>
      </c>
      <c r="AU14" s="2" t="s">
        <v>50</v>
      </c>
      <c r="AV14" s="2" t="s">
        <v>66</v>
      </c>
      <c r="AW14" s="2" t="s">
        <v>57</v>
      </c>
      <c r="AX14" s="2" t="s">
        <v>533</v>
      </c>
      <c r="AY14" s="2" t="s">
        <v>68</v>
      </c>
      <c r="AZ14" s="2" t="s">
        <v>152</v>
      </c>
      <c r="BA14" s="2" t="s">
        <v>532</v>
      </c>
      <c r="BB14" s="2" t="s">
        <v>233</v>
      </c>
      <c r="BC14" s="2" t="s">
        <v>129</v>
      </c>
      <c r="BD14" s="2" t="s">
        <v>50</v>
      </c>
      <c r="BE14" s="2" t="s">
        <v>50</v>
      </c>
      <c r="BF14" s="2" t="s">
        <v>50</v>
      </c>
    </row>
    <row r="15" spans="1:58" ht="16.5" customHeight="1" x14ac:dyDescent="0.25">
      <c r="A15" s="2" t="s">
        <v>644</v>
      </c>
      <c r="B15" s="2" t="s">
        <v>49</v>
      </c>
      <c r="C15" s="3">
        <v>2</v>
      </c>
      <c r="D15" s="2" t="s">
        <v>50</v>
      </c>
      <c r="E15" s="2" t="s">
        <v>70</v>
      </c>
      <c r="F15" s="2" t="s">
        <v>71</v>
      </c>
      <c r="G15" s="2" t="s">
        <v>50</v>
      </c>
      <c r="H15" s="2" t="s">
        <v>50</v>
      </c>
      <c r="I15" s="2" t="s">
        <v>53</v>
      </c>
      <c r="J15" s="2" t="s">
        <v>54</v>
      </c>
      <c r="K15" s="2" t="s">
        <v>54</v>
      </c>
      <c r="L15" s="2" t="s">
        <v>55</v>
      </c>
      <c r="M15" s="2" t="s">
        <v>84</v>
      </c>
      <c r="N15" s="2" t="s">
        <v>50</v>
      </c>
      <c r="O15" s="2" t="s">
        <v>57</v>
      </c>
      <c r="P15" s="2" t="s">
        <v>300</v>
      </c>
      <c r="Q15" s="2" t="s">
        <v>50</v>
      </c>
      <c r="R15" s="2" t="s">
        <v>58</v>
      </c>
      <c r="S15" s="2" t="s">
        <v>53</v>
      </c>
      <c r="T15" s="2" t="s">
        <v>60</v>
      </c>
      <c r="U15" s="2" t="s">
        <v>60</v>
      </c>
      <c r="V15" s="2" t="s">
        <v>66</v>
      </c>
      <c r="W15" s="2" t="s">
        <v>161</v>
      </c>
      <c r="X15" s="2" t="s">
        <v>50</v>
      </c>
      <c r="Y15" s="2" t="s">
        <v>50</v>
      </c>
      <c r="Z15" s="2" t="s">
        <v>62</v>
      </c>
      <c r="AA15" s="2" t="s">
        <v>50</v>
      </c>
      <c r="AB15" s="2" t="s">
        <v>50</v>
      </c>
      <c r="AC15" s="2" t="s">
        <v>87</v>
      </c>
      <c r="AD15" s="2" t="s">
        <v>51</v>
      </c>
      <c r="AE15" s="2">
        <f t="shared" si="0"/>
        <v>180</v>
      </c>
      <c r="AF15" s="2" t="s">
        <v>116</v>
      </c>
      <c r="AG15" s="2" t="s">
        <v>129</v>
      </c>
      <c r="AH15" s="2" t="s">
        <v>152</v>
      </c>
      <c r="AI15" s="2" t="s">
        <v>645</v>
      </c>
      <c r="AJ15" s="2" t="s">
        <v>50</v>
      </c>
      <c r="AK15" s="34">
        <f t="shared" si="6"/>
        <v>13</v>
      </c>
      <c r="AL15" s="30">
        <f t="shared" si="7"/>
        <v>-99</v>
      </c>
      <c r="AM15" s="5">
        <f t="shared" si="8"/>
        <v>457.61</v>
      </c>
      <c r="AN15" s="5">
        <f t="shared" si="2"/>
        <v>720</v>
      </c>
      <c r="AO15" s="30">
        <f t="shared" si="9"/>
        <v>7560</v>
      </c>
      <c r="AP15" s="5"/>
      <c r="AQ15" t="str">
        <f t="shared" si="3"/>
        <v>1993 - 2001</v>
      </c>
      <c r="AR15" s="2">
        <f t="shared" si="4"/>
        <v>2000</v>
      </c>
      <c r="AS15" s="2">
        <f t="shared" si="5"/>
        <v>10.5</v>
      </c>
      <c r="AT15" s="2" t="s">
        <v>210</v>
      </c>
      <c r="AU15" s="2" t="s">
        <v>50</v>
      </c>
      <c r="AV15" s="2" t="s">
        <v>66</v>
      </c>
      <c r="AW15" s="2" t="s">
        <v>57</v>
      </c>
      <c r="AX15" s="2" t="s">
        <v>533</v>
      </c>
      <c r="AY15" s="2" t="s">
        <v>68</v>
      </c>
      <c r="AZ15" s="2" t="s">
        <v>152</v>
      </c>
      <c r="BA15" s="2" t="s">
        <v>645</v>
      </c>
      <c r="BB15" s="2" t="s">
        <v>50</v>
      </c>
      <c r="BC15" s="2" t="s">
        <v>50</v>
      </c>
      <c r="BD15" s="2" t="s">
        <v>50</v>
      </c>
      <c r="BE15" s="2" t="s">
        <v>50</v>
      </c>
      <c r="BF15" s="2" t="s">
        <v>50</v>
      </c>
    </row>
    <row r="16" spans="1:58" ht="16.5" customHeight="1" x14ac:dyDescent="0.25">
      <c r="A16" s="2" t="s">
        <v>806</v>
      </c>
      <c r="B16" s="2" t="s">
        <v>49</v>
      </c>
      <c r="C16" s="3">
        <v>4</v>
      </c>
      <c r="D16" s="2" t="s">
        <v>50</v>
      </c>
      <c r="E16" s="2" t="s">
        <v>70</v>
      </c>
      <c r="F16" s="2" t="s">
        <v>71</v>
      </c>
      <c r="G16" s="2" t="s">
        <v>96</v>
      </c>
      <c r="H16" s="2" t="s">
        <v>194</v>
      </c>
      <c r="I16" s="2" t="s">
        <v>53</v>
      </c>
      <c r="J16" s="2" t="s">
        <v>54</v>
      </c>
      <c r="K16" s="2" t="s">
        <v>54</v>
      </c>
      <c r="L16" s="2" t="s">
        <v>55</v>
      </c>
      <c r="M16" s="2" t="s">
        <v>72</v>
      </c>
      <c r="N16" s="2" t="s">
        <v>50</v>
      </c>
      <c r="O16" s="2" t="s">
        <v>57</v>
      </c>
      <c r="P16" s="2" t="s">
        <v>50</v>
      </c>
      <c r="Q16" s="2" t="s">
        <v>588</v>
      </c>
      <c r="R16" s="2" t="s">
        <v>86</v>
      </c>
      <c r="S16" s="2" t="s">
        <v>59</v>
      </c>
      <c r="T16" s="2" t="s">
        <v>54</v>
      </c>
      <c r="U16" s="2" t="s">
        <v>54</v>
      </c>
      <c r="V16" s="2" t="s">
        <v>60</v>
      </c>
      <c r="W16" s="2" t="s">
        <v>50</v>
      </c>
      <c r="X16" s="2" t="s">
        <v>50</v>
      </c>
      <c r="Y16" s="2" t="s">
        <v>50</v>
      </c>
      <c r="Z16" s="2" t="s">
        <v>62</v>
      </c>
      <c r="AA16" s="2" t="s">
        <v>50</v>
      </c>
      <c r="AB16" s="2" t="s">
        <v>50</v>
      </c>
      <c r="AC16" s="2" t="s">
        <v>87</v>
      </c>
      <c r="AD16" s="2" t="s">
        <v>72</v>
      </c>
      <c r="AE16" s="2">
        <f t="shared" si="0"/>
        <v>180</v>
      </c>
      <c r="AF16" s="2" t="s">
        <v>116</v>
      </c>
      <c r="AG16" s="2" t="s">
        <v>129</v>
      </c>
      <c r="AH16" s="2" t="s">
        <v>152</v>
      </c>
      <c r="AI16" s="2" t="s">
        <v>810</v>
      </c>
      <c r="AJ16" s="2" t="s">
        <v>50</v>
      </c>
      <c r="AK16" s="34">
        <f t="shared" si="6"/>
        <v>6</v>
      </c>
      <c r="AL16" s="30">
        <f t="shared" si="7"/>
        <v>-99</v>
      </c>
      <c r="AM16" s="5">
        <f t="shared" si="8"/>
        <v>23.33</v>
      </c>
      <c r="AN16" s="5">
        <f t="shared" si="2"/>
        <v>180</v>
      </c>
      <c r="AO16" s="30">
        <f t="shared" si="9"/>
        <v>1890</v>
      </c>
      <c r="AP16" s="5"/>
      <c r="AQ16" t="str">
        <f t="shared" si="3"/>
        <v>2006 - 2009</v>
      </c>
      <c r="AR16" s="59">
        <f t="shared" si="4"/>
        <v>2007</v>
      </c>
      <c r="AS16" s="2">
        <f t="shared" si="5"/>
        <v>10.5</v>
      </c>
      <c r="AT16" s="2" t="s">
        <v>210</v>
      </c>
      <c r="AU16" s="2" t="s">
        <v>50</v>
      </c>
      <c r="AV16" s="2" t="s">
        <v>66</v>
      </c>
      <c r="AW16" s="2" t="s">
        <v>57</v>
      </c>
      <c r="AX16" s="2" t="s">
        <v>50</v>
      </c>
      <c r="AY16" s="2" t="s">
        <v>50</v>
      </c>
      <c r="AZ16" s="2" t="s">
        <v>152</v>
      </c>
      <c r="BA16" s="2" t="s">
        <v>810</v>
      </c>
      <c r="BB16" s="2" t="s">
        <v>50</v>
      </c>
      <c r="BC16" s="2" t="s">
        <v>50</v>
      </c>
      <c r="BD16" s="2" t="s">
        <v>50</v>
      </c>
      <c r="BE16" s="2" t="s">
        <v>50</v>
      </c>
      <c r="BF16" s="2" t="s">
        <v>50</v>
      </c>
    </row>
    <row r="17" spans="1:58" ht="16.5" customHeight="1" x14ac:dyDescent="0.25">
      <c r="A17" s="2" t="s">
        <v>851</v>
      </c>
      <c r="B17" s="2" t="s">
        <v>49</v>
      </c>
      <c r="C17" s="3">
        <v>1</v>
      </c>
      <c r="D17" s="2" t="s">
        <v>50</v>
      </c>
      <c r="E17" s="2" t="s">
        <v>72</v>
      </c>
      <c r="F17" s="2" t="s">
        <v>51</v>
      </c>
      <c r="G17" s="2" t="s">
        <v>50</v>
      </c>
      <c r="H17" s="2" t="s">
        <v>50</v>
      </c>
      <c r="I17" s="2" t="s">
        <v>53</v>
      </c>
      <c r="J17" s="2" t="s">
        <v>54</v>
      </c>
      <c r="K17" s="2" t="s">
        <v>54</v>
      </c>
      <c r="L17" s="2" t="s">
        <v>55</v>
      </c>
      <c r="M17" s="2" t="s">
        <v>72</v>
      </c>
      <c r="N17" s="2" t="s">
        <v>60</v>
      </c>
      <c r="O17" s="2" t="s">
        <v>60</v>
      </c>
      <c r="P17" s="2" t="s">
        <v>50</v>
      </c>
      <c r="Q17" s="2" t="s">
        <v>73</v>
      </c>
      <c r="R17" s="2" t="s">
        <v>129</v>
      </c>
      <c r="S17" s="2" t="s">
        <v>59</v>
      </c>
      <c r="T17" s="2" t="s">
        <v>60</v>
      </c>
      <c r="U17" s="2" t="s">
        <v>60</v>
      </c>
      <c r="V17" s="2" t="s">
        <v>86</v>
      </c>
      <c r="W17" s="2" t="s">
        <v>50</v>
      </c>
      <c r="X17" s="2" t="s">
        <v>50</v>
      </c>
      <c r="Y17" s="2" t="s">
        <v>54</v>
      </c>
      <c r="Z17" s="2" t="s">
        <v>62</v>
      </c>
      <c r="AA17" s="2" t="s">
        <v>50</v>
      </c>
      <c r="AB17" s="2" t="s">
        <v>50</v>
      </c>
      <c r="AC17" s="2" t="s">
        <v>63</v>
      </c>
      <c r="AD17" s="2" t="s">
        <v>51</v>
      </c>
      <c r="AE17" s="2">
        <f t="shared" si="0"/>
        <v>180</v>
      </c>
      <c r="AF17" s="2" t="s">
        <v>116</v>
      </c>
      <c r="AG17" s="2" t="s">
        <v>129</v>
      </c>
      <c r="AH17" s="2" t="s">
        <v>77</v>
      </c>
      <c r="AI17" s="2" t="s">
        <v>852</v>
      </c>
      <c r="AJ17" s="2" t="s">
        <v>50</v>
      </c>
      <c r="AK17" s="34">
        <f t="shared" si="6"/>
        <v>1</v>
      </c>
      <c r="AL17" s="30">
        <f t="shared" si="7"/>
        <v>1</v>
      </c>
      <c r="AM17" s="5">
        <f t="shared" si="8"/>
        <v>57.67</v>
      </c>
      <c r="AN17" s="5">
        <f t="shared" si="2"/>
        <v>180</v>
      </c>
      <c r="AO17" s="30">
        <f t="shared" si="9"/>
        <v>1890</v>
      </c>
      <c r="AP17" s="5"/>
      <c r="AQ17">
        <f t="shared" si="3"/>
        <v>0</v>
      </c>
      <c r="AR17" s="2">
        <f t="shared" si="4"/>
        <v>0</v>
      </c>
      <c r="AS17" s="2">
        <f t="shared" si="5"/>
        <v>10.5</v>
      </c>
      <c r="AT17" s="2" t="s">
        <v>210</v>
      </c>
      <c r="AU17" s="2" t="s">
        <v>50</v>
      </c>
      <c r="AV17" s="2" t="s">
        <v>66</v>
      </c>
      <c r="AW17" s="2" t="s">
        <v>57</v>
      </c>
      <c r="AX17" s="2" t="s">
        <v>816</v>
      </c>
      <c r="AY17" s="2" t="s">
        <v>68</v>
      </c>
      <c r="AZ17" s="2" t="s">
        <v>50</v>
      </c>
      <c r="BA17" s="2" t="s">
        <v>50</v>
      </c>
      <c r="BB17" s="2" t="s">
        <v>67</v>
      </c>
      <c r="BC17" s="2" t="s">
        <v>129</v>
      </c>
      <c r="BD17" s="2" t="s">
        <v>50</v>
      </c>
      <c r="BE17" s="2" t="s">
        <v>50</v>
      </c>
      <c r="BF17" s="2" t="s">
        <v>50</v>
      </c>
    </row>
    <row r="18" spans="1:58" ht="16.5" customHeight="1" x14ac:dyDescent="0.25">
      <c r="A18" s="2" t="s">
        <v>465</v>
      </c>
      <c r="B18" s="2" t="s">
        <v>198</v>
      </c>
      <c r="C18" s="3">
        <v>1</v>
      </c>
      <c r="D18" s="2" t="s">
        <v>50</v>
      </c>
      <c r="E18" s="2" t="s">
        <v>70</v>
      </c>
      <c r="F18" s="2" t="s">
        <v>71</v>
      </c>
      <c r="G18" s="2" t="s">
        <v>50</v>
      </c>
      <c r="H18" s="2" t="s">
        <v>50</v>
      </c>
      <c r="I18" s="2" t="s">
        <v>53</v>
      </c>
      <c r="J18" s="2" t="s">
        <v>54</v>
      </c>
      <c r="K18" s="2" t="s">
        <v>54</v>
      </c>
      <c r="L18" s="2" t="s">
        <v>55</v>
      </c>
      <c r="M18" s="2" t="s">
        <v>52</v>
      </c>
      <c r="N18" s="2" t="s">
        <v>60</v>
      </c>
      <c r="O18" s="2" t="s">
        <v>60</v>
      </c>
      <c r="P18" s="2" t="s">
        <v>50</v>
      </c>
      <c r="Q18" s="2" t="s">
        <v>98</v>
      </c>
      <c r="R18" s="2" t="s">
        <v>74</v>
      </c>
      <c r="S18" s="2" t="s">
        <v>59</v>
      </c>
      <c r="T18" s="2" t="s">
        <v>60</v>
      </c>
      <c r="U18" s="2" t="s">
        <v>60</v>
      </c>
      <c r="V18" s="2" t="s">
        <v>66</v>
      </c>
      <c r="W18" s="2" t="s">
        <v>50</v>
      </c>
      <c r="X18" s="2" t="s">
        <v>50</v>
      </c>
      <c r="Y18" s="2" t="s">
        <v>54</v>
      </c>
      <c r="Z18" s="2" t="s">
        <v>62</v>
      </c>
      <c r="AA18" s="2" t="s">
        <v>50</v>
      </c>
      <c r="AB18" s="2" t="s">
        <v>50</v>
      </c>
      <c r="AC18" s="2" t="s">
        <v>63</v>
      </c>
      <c r="AD18" s="2" t="s">
        <v>52</v>
      </c>
      <c r="AE18" s="2">
        <f t="shared" si="0"/>
        <v>182</v>
      </c>
      <c r="AF18" s="2" t="s">
        <v>466</v>
      </c>
      <c r="AG18" s="2" t="s">
        <v>76</v>
      </c>
      <c r="AH18" s="2" t="s">
        <v>251</v>
      </c>
      <c r="AI18" s="2" t="s">
        <v>467</v>
      </c>
      <c r="AJ18" s="2" t="s">
        <v>50</v>
      </c>
      <c r="AK18" s="34">
        <f t="shared" si="6"/>
        <v>2</v>
      </c>
      <c r="AL18" s="30">
        <f t="shared" si="7"/>
        <v>-99</v>
      </c>
      <c r="AM18" s="5">
        <f t="shared" si="8"/>
        <v>75.260000000000005</v>
      </c>
      <c r="AN18" s="5">
        <f t="shared" si="2"/>
        <v>546</v>
      </c>
      <c r="AO18" s="30">
        <f t="shared" si="9"/>
        <v>6442.8</v>
      </c>
      <c r="AP18" s="5"/>
      <c r="AQ18" t="str">
        <f t="shared" si="3"/>
        <v>2010 - 2013</v>
      </c>
      <c r="AR18" s="59">
        <f t="shared" si="4"/>
        <v>2011</v>
      </c>
      <c r="AS18" s="2">
        <f t="shared" si="5"/>
        <v>11.8</v>
      </c>
      <c r="AT18" s="2" t="s">
        <v>468</v>
      </c>
      <c r="AU18" s="2" t="s">
        <v>50</v>
      </c>
      <c r="AV18" s="2" t="s">
        <v>66</v>
      </c>
      <c r="AW18" s="2" t="s">
        <v>57</v>
      </c>
      <c r="AX18" s="2" t="s">
        <v>469</v>
      </c>
      <c r="AY18" s="2" t="s">
        <v>68</v>
      </c>
      <c r="AZ18" s="2" t="s">
        <v>251</v>
      </c>
      <c r="BA18" s="2" t="s">
        <v>470</v>
      </c>
      <c r="BB18" s="2" t="s">
        <v>67</v>
      </c>
      <c r="BC18" s="2" t="s">
        <v>129</v>
      </c>
      <c r="BD18" s="2" t="s">
        <v>50</v>
      </c>
      <c r="BE18" s="2" t="s">
        <v>50</v>
      </c>
      <c r="BF18" s="2" t="s">
        <v>50</v>
      </c>
    </row>
    <row r="19" spans="1:58" ht="16.5" customHeight="1" x14ac:dyDescent="0.25">
      <c r="A19" s="2" t="s">
        <v>465</v>
      </c>
      <c r="B19" s="2" t="s">
        <v>198</v>
      </c>
      <c r="C19" s="3">
        <v>2</v>
      </c>
      <c r="D19" s="2" t="s">
        <v>50</v>
      </c>
      <c r="E19" s="2" t="s">
        <v>70</v>
      </c>
      <c r="F19" s="2" t="s">
        <v>71</v>
      </c>
      <c r="G19" s="2" t="s">
        <v>50</v>
      </c>
      <c r="H19" s="2" t="s">
        <v>50</v>
      </c>
      <c r="I19" s="2" t="s">
        <v>53</v>
      </c>
      <c r="J19" s="2" t="s">
        <v>54</v>
      </c>
      <c r="K19" s="2" t="s">
        <v>54</v>
      </c>
      <c r="L19" s="2" t="s">
        <v>55</v>
      </c>
      <c r="M19" s="2" t="s">
        <v>51</v>
      </c>
      <c r="N19" s="2" t="s">
        <v>60</v>
      </c>
      <c r="O19" s="2" t="s">
        <v>57</v>
      </c>
      <c r="P19" s="2" t="s">
        <v>50</v>
      </c>
      <c r="Q19" s="2" t="s">
        <v>98</v>
      </c>
      <c r="R19" s="2" t="s">
        <v>74</v>
      </c>
      <c r="S19" s="2" t="s">
        <v>59</v>
      </c>
      <c r="T19" s="2" t="s">
        <v>60</v>
      </c>
      <c r="U19" s="2" t="s">
        <v>60</v>
      </c>
      <c r="V19" s="2" t="s">
        <v>86</v>
      </c>
      <c r="W19" s="2" t="s">
        <v>50</v>
      </c>
      <c r="X19" s="2" t="s">
        <v>50</v>
      </c>
      <c r="Y19" s="2" t="s">
        <v>54</v>
      </c>
      <c r="Z19" s="2" t="s">
        <v>62</v>
      </c>
      <c r="AA19" s="2" t="s">
        <v>50</v>
      </c>
      <c r="AB19" s="2" t="s">
        <v>50</v>
      </c>
      <c r="AC19" s="2" t="s">
        <v>63</v>
      </c>
      <c r="AD19" s="2" t="s">
        <v>52</v>
      </c>
      <c r="AE19" s="2">
        <f t="shared" si="0"/>
        <v>182</v>
      </c>
      <c r="AF19" s="2" t="s">
        <v>466</v>
      </c>
      <c r="AG19" s="2" t="s">
        <v>76</v>
      </c>
      <c r="AH19" s="2" t="s">
        <v>251</v>
      </c>
      <c r="AI19" s="2" t="s">
        <v>471</v>
      </c>
      <c r="AJ19" s="2" t="s">
        <v>50</v>
      </c>
      <c r="AK19" s="34">
        <f t="shared" si="6"/>
        <v>2</v>
      </c>
      <c r="AL19" s="30">
        <f t="shared" si="7"/>
        <v>-99</v>
      </c>
      <c r="AM19" s="5">
        <f t="shared" si="8"/>
        <v>75.260000000000005</v>
      </c>
      <c r="AN19" s="5">
        <f t="shared" si="2"/>
        <v>364</v>
      </c>
      <c r="AO19" s="30">
        <f t="shared" si="9"/>
        <v>4295.2</v>
      </c>
      <c r="AP19" s="5"/>
      <c r="AQ19" t="str">
        <f t="shared" si="3"/>
        <v>2010 - 2013</v>
      </c>
      <c r="AR19" s="59">
        <f t="shared" si="4"/>
        <v>2011</v>
      </c>
      <c r="AS19" s="2">
        <f t="shared" si="5"/>
        <v>11.8</v>
      </c>
      <c r="AT19" s="2" t="s">
        <v>468</v>
      </c>
      <c r="AU19" s="2" t="s">
        <v>50</v>
      </c>
      <c r="AV19" s="2" t="s">
        <v>141</v>
      </c>
      <c r="AW19" s="2" t="s">
        <v>86</v>
      </c>
      <c r="AX19" s="2" t="s">
        <v>50</v>
      </c>
      <c r="AY19" s="2" t="s">
        <v>50</v>
      </c>
      <c r="AZ19" s="2" t="s">
        <v>251</v>
      </c>
      <c r="BA19" s="2" t="s">
        <v>472</v>
      </c>
      <c r="BB19" s="2" t="s">
        <v>50</v>
      </c>
      <c r="BC19" s="2" t="s">
        <v>50</v>
      </c>
      <c r="BD19" s="2" t="s">
        <v>50</v>
      </c>
      <c r="BE19" s="2" t="s">
        <v>50</v>
      </c>
      <c r="BF19" s="2" t="s">
        <v>366</v>
      </c>
    </row>
    <row r="20" spans="1:58" ht="16.5" customHeight="1" x14ac:dyDescent="0.25">
      <c r="A20" s="2" t="s">
        <v>499</v>
      </c>
      <c r="B20" s="2" t="s">
        <v>198</v>
      </c>
      <c r="C20" s="3">
        <v>3</v>
      </c>
      <c r="D20" s="2" t="s">
        <v>50</v>
      </c>
      <c r="E20" s="2" t="s">
        <v>72</v>
      </c>
      <c r="F20" s="2" t="s">
        <v>51</v>
      </c>
      <c r="G20" s="2" t="s">
        <v>50</v>
      </c>
      <c r="H20" s="2" t="s">
        <v>50</v>
      </c>
      <c r="I20" s="2" t="s">
        <v>53</v>
      </c>
      <c r="J20" s="2" t="s">
        <v>54</v>
      </c>
      <c r="K20" s="2" t="s">
        <v>54</v>
      </c>
      <c r="L20" s="2" t="s">
        <v>55</v>
      </c>
      <c r="M20" s="2" t="s">
        <v>85</v>
      </c>
      <c r="N20" s="2" t="s">
        <v>50</v>
      </c>
      <c r="O20" s="2" t="s">
        <v>57</v>
      </c>
      <c r="P20" s="63">
        <v>1996</v>
      </c>
      <c r="Q20" s="2" t="s">
        <v>50</v>
      </c>
      <c r="R20" s="2" t="s">
        <v>74</v>
      </c>
      <c r="S20" s="2" t="s">
        <v>53</v>
      </c>
      <c r="T20" s="2" t="s">
        <v>60</v>
      </c>
      <c r="U20" s="2" t="s">
        <v>60</v>
      </c>
      <c r="V20" s="2" t="s">
        <v>86</v>
      </c>
      <c r="W20" s="2" t="s">
        <v>50</v>
      </c>
      <c r="X20" s="2" t="s">
        <v>50</v>
      </c>
      <c r="Y20" s="2" t="s">
        <v>54</v>
      </c>
      <c r="Z20" s="2" t="s">
        <v>62</v>
      </c>
      <c r="AA20" s="2" t="s">
        <v>50</v>
      </c>
      <c r="AB20" s="2" t="s">
        <v>50</v>
      </c>
      <c r="AC20" s="2" t="s">
        <v>87</v>
      </c>
      <c r="AD20" s="2" t="s">
        <v>52</v>
      </c>
      <c r="AE20" s="2">
        <f t="shared" si="0"/>
        <v>186</v>
      </c>
      <c r="AF20" s="2" t="s">
        <v>506</v>
      </c>
      <c r="AG20" s="2" t="s">
        <v>76</v>
      </c>
      <c r="AH20" s="2" t="s">
        <v>251</v>
      </c>
      <c r="AI20" s="2" t="s">
        <v>507</v>
      </c>
      <c r="AJ20" s="2" t="s">
        <v>50</v>
      </c>
      <c r="AK20" s="34">
        <f t="shared" si="6"/>
        <v>17</v>
      </c>
      <c r="AL20" s="30">
        <f t="shared" si="7"/>
        <v>17</v>
      </c>
      <c r="AM20" s="5">
        <f t="shared" si="8"/>
        <v>37.44</v>
      </c>
      <c r="AN20" s="5">
        <f t="shared" si="2"/>
        <v>930</v>
      </c>
      <c r="AO20" s="30">
        <f t="shared" si="9"/>
        <v>8556</v>
      </c>
      <c r="AP20" s="5"/>
      <c r="AQ20" t="str">
        <f t="shared" si="3"/>
        <v>2006 - 2009</v>
      </c>
      <c r="AR20" s="25">
        <f t="shared" si="4"/>
        <v>2008</v>
      </c>
      <c r="AS20" s="2">
        <f t="shared" si="5"/>
        <v>9.1999999999999993</v>
      </c>
      <c r="AT20" s="2" t="s">
        <v>133</v>
      </c>
      <c r="AU20" s="2" t="s">
        <v>50</v>
      </c>
      <c r="AV20" s="2" t="s">
        <v>66</v>
      </c>
      <c r="AW20" s="2" t="s">
        <v>57</v>
      </c>
      <c r="AX20" s="2" t="s">
        <v>508</v>
      </c>
      <c r="AY20" s="2" t="s">
        <v>68</v>
      </c>
      <c r="AZ20" s="2" t="s">
        <v>251</v>
      </c>
      <c r="BA20" s="2" t="s">
        <v>509</v>
      </c>
      <c r="BB20" s="2" t="s">
        <v>67</v>
      </c>
      <c r="BC20" s="2" t="s">
        <v>129</v>
      </c>
      <c r="BD20" s="2" t="s">
        <v>50</v>
      </c>
      <c r="BE20" s="2" t="s">
        <v>50</v>
      </c>
      <c r="BF20" s="2" t="s">
        <v>50</v>
      </c>
    </row>
    <row r="21" spans="1:58" ht="16.5" customHeight="1" x14ac:dyDescent="0.25">
      <c r="A21" s="2" t="s">
        <v>473</v>
      </c>
      <c r="B21" s="2" t="s">
        <v>49</v>
      </c>
      <c r="C21" s="3">
        <v>5</v>
      </c>
      <c r="D21" s="2" t="s">
        <v>50</v>
      </c>
      <c r="E21" s="2" t="s">
        <v>71</v>
      </c>
      <c r="F21" s="2" t="s">
        <v>96</v>
      </c>
      <c r="G21" s="2" t="s">
        <v>50</v>
      </c>
      <c r="H21" s="2" t="s">
        <v>50</v>
      </c>
      <c r="I21" s="2" t="s">
        <v>53</v>
      </c>
      <c r="J21" s="2" t="s">
        <v>54</v>
      </c>
      <c r="K21" s="2" t="s">
        <v>54</v>
      </c>
      <c r="L21" s="2" t="s">
        <v>55</v>
      </c>
      <c r="M21" s="25" t="s">
        <v>51</v>
      </c>
      <c r="N21" s="25" t="s">
        <v>50</v>
      </c>
      <c r="O21" s="25" t="s">
        <v>57</v>
      </c>
      <c r="P21" s="63">
        <v>1996</v>
      </c>
      <c r="Q21" s="25" t="s">
        <v>50</v>
      </c>
      <c r="R21" s="25" t="s">
        <v>74</v>
      </c>
      <c r="S21" s="25" t="s">
        <v>59</v>
      </c>
      <c r="T21" s="25" t="s">
        <v>50</v>
      </c>
      <c r="U21" s="25" t="s">
        <v>50</v>
      </c>
      <c r="V21" s="25" t="s">
        <v>66</v>
      </c>
      <c r="W21" s="25" t="s">
        <v>50</v>
      </c>
      <c r="X21" s="25" t="s">
        <v>50</v>
      </c>
      <c r="Y21" s="25" t="s">
        <v>50</v>
      </c>
      <c r="Z21" s="25" t="s">
        <v>62</v>
      </c>
      <c r="AA21" s="25" t="s">
        <v>50</v>
      </c>
      <c r="AB21" s="25" t="s">
        <v>50</v>
      </c>
      <c r="AC21" s="25" t="s">
        <v>87</v>
      </c>
      <c r="AD21" s="25" t="s">
        <v>50</v>
      </c>
      <c r="AE21" s="25">
        <f>IF(AG21="k",VALUE(AF21),IF(AG21="T",AF21*12,IF(TRIM(AF21)="","NA",AF21)))</f>
        <v>222</v>
      </c>
      <c r="AF21" s="25" t="s">
        <v>477</v>
      </c>
      <c r="AG21" s="25" t="s">
        <v>76</v>
      </c>
      <c r="AH21" s="25" t="s">
        <v>152</v>
      </c>
      <c r="AI21" s="25" t="s">
        <v>478</v>
      </c>
      <c r="AJ21" s="25" t="s">
        <v>50</v>
      </c>
      <c r="AK21" s="60">
        <f>IF(AT21&gt;0,IF(P21&lt;&gt;"",2013-VALUE(P21),IF(Q21&lt;&gt;"",2013-VALUE(Q21),-99)),-99)</f>
        <v>17</v>
      </c>
      <c r="AL21" s="61">
        <f>IF(OR((2013-AR21)=AK21,AK21=-99),-99,AK21)</f>
        <v>17</v>
      </c>
      <c r="AM21" s="62">
        <f>VLOOKUP(A21,tblSiteWeights,4,FALSE)</f>
        <v>30.74</v>
      </c>
      <c r="AN21" s="62">
        <f>IF(AND(AS21&gt;0,AM21&gt;0,AE21&lt;&gt;"NA"),M21*AE21,0)</f>
        <v>444</v>
      </c>
      <c r="AO21" s="61">
        <f>AN21*AS21</f>
        <v>3862.7999999999997</v>
      </c>
      <c r="AP21" s="62"/>
      <c r="AQ21" s="28" t="str">
        <f>IF(OR(ISERROR(AR21),AR21=0),0,VLOOKUP(AR21,tblVintages,2,TRUE))</f>
        <v>Before 1978</v>
      </c>
      <c r="AR21" s="25">
        <f>VLOOKUP(A21,tblBldgInfo,7,FALSE)</f>
        <v>1957</v>
      </c>
      <c r="AS21" s="25">
        <f>VALUE(AT21)</f>
        <v>8.6999999999999993</v>
      </c>
      <c r="AT21" s="2" t="s">
        <v>259</v>
      </c>
      <c r="AU21" s="2" t="s">
        <v>50</v>
      </c>
      <c r="AV21" s="2" t="s">
        <v>141</v>
      </c>
      <c r="AW21" s="2" t="s">
        <v>86</v>
      </c>
      <c r="AX21" s="2" t="s">
        <v>479</v>
      </c>
      <c r="AY21" s="2" t="s">
        <v>179</v>
      </c>
      <c r="AZ21" s="2" t="s">
        <v>152</v>
      </c>
      <c r="BA21" s="2" t="s">
        <v>478</v>
      </c>
      <c r="BB21" s="2" t="s">
        <v>50</v>
      </c>
      <c r="BC21" s="2" t="s">
        <v>50</v>
      </c>
      <c r="BD21" s="2" t="s">
        <v>50</v>
      </c>
      <c r="BE21" s="2" t="s">
        <v>50</v>
      </c>
      <c r="BF21" s="2" t="s">
        <v>50</v>
      </c>
    </row>
    <row r="22" spans="1:58" ht="16.5" customHeight="1" x14ac:dyDescent="0.25">
      <c r="A22" s="2" t="s">
        <v>95</v>
      </c>
      <c r="B22" s="2" t="s">
        <v>49</v>
      </c>
      <c r="C22" s="3">
        <v>4</v>
      </c>
      <c r="D22" s="2" t="s">
        <v>50</v>
      </c>
      <c r="E22" s="2" t="s">
        <v>71</v>
      </c>
      <c r="F22" s="2" t="s">
        <v>96</v>
      </c>
      <c r="G22" s="2" t="s">
        <v>50</v>
      </c>
      <c r="H22" s="2" t="s">
        <v>50</v>
      </c>
      <c r="I22" s="2" t="s">
        <v>53</v>
      </c>
      <c r="J22" s="2" t="s">
        <v>54</v>
      </c>
      <c r="K22" s="2" t="s">
        <v>54</v>
      </c>
      <c r="L22" s="2" t="s">
        <v>55</v>
      </c>
      <c r="M22" s="2" t="s">
        <v>52</v>
      </c>
      <c r="N22" s="2" t="s">
        <v>56</v>
      </c>
      <c r="O22" s="2" t="s">
        <v>57</v>
      </c>
      <c r="P22" s="2" t="s">
        <v>50</v>
      </c>
      <c r="Q22" s="2" t="s">
        <v>98</v>
      </c>
      <c r="R22" s="2" t="s">
        <v>74</v>
      </c>
      <c r="S22" s="2" t="s">
        <v>59</v>
      </c>
      <c r="T22" s="2" t="s">
        <v>50</v>
      </c>
      <c r="U22" s="2" t="s">
        <v>50</v>
      </c>
      <c r="V22" s="2" t="s">
        <v>66</v>
      </c>
      <c r="W22" s="2" t="s">
        <v>50</v>
      </c>
      <c r="X22" s="2" t="s">
        <v>50</v>
      </c>
      <c r="Y22" s="2" t="s">
        <v>50</v>
      </c>
      <c r="Z22" s="2" t="s">
        <v>62</v>
      </c>
      <c r="AA22" s="2" t="s">
        <v>50</v>
      </c>
      <c r="AB22" s="2" t="s">
        <v>50</v>
      </c>
      <c r="AC22" s="2" t="s">
        <v>63</v>
      </c>
      <c r="AD22" s="2" t="s">
        <v>50</v>
      </c>
      <c r="AE22" s="2">
        <v>72</v>
      </c>
      <c r="AF22" s="2" t="s">
        <v>50</v>
      </c>
      <c r="AG22" s="2" t="s">
        <v>50</v>
      </c>
      <c r="AH22" s="2" t="s">
        <v>77</v>
      </c>
      <c r="AI22" s="2" t="s">
        <v>105</v>
      </c>
      <c r="AJ22" s="2" t="s">
        <v>50</v>
      </c>
      <c r="AK22" s="34">
        <f t="shared" si="6"/>
        <v>2</v>
      </c>
      <c r="AL22" s="30">
        <f t="shared" si="7"/>
        <v>2</v>
      </c>
      <c r="AM22" s="5">
        <f t="shared" si="8"/>
        <v>74.44</v>
      </c>
      <c r="AN22" s="5">
        <f t="shared" ref="AN22:AN38" si="10">IF(AND(AS22&gt;0,AM22&gt;0,AE22&lt;&gt;"NA"),M22*AE22,0)</f>
        <v>216</v>
      </c>
      <c r="AO22" s="30">
        <f t="shared" si="9"/>
        <v>2376</v>
      </c>
      <c r="AP22" s="5"/>
      <c r="AQ22" t="str">
        <f t="shared" si="3"/>
        <v>1978 - 1992</v>
      </c>
      <c r="AR22" s="2">
        <f t="shared" si="4"/>
        <v>1985</v>
      </c>
      <c r="AS22" s="2">
        <f t="shared" ref="AS22:AS38" si="11">VALUE(AT22)</f>
        <v>11</v>
      </c>
      <c r="AT22" s="2" t="s">
        <v>99</v>
      </c>
      <c r="AU22" s="2" t="s">
        <v>50</v>
      </c>
      <c r="AV22" s="2" t="s">
        <v>66</v>
      </c>
      <c r="AW22" s="2" t="s">
        <v>57</v>
      </c>
      <c r="AX22" s="2" t="s">
        <v>50</v>
      </c>
      <c r="AY22" s="2" t="s">
        <v>50</v>
      </c>
      <c r="AZ22" s="2" t="s">
        <v>50</v>
      </c>
      <c r="BA22" s="2" t="s">
        <v>50</v>
      </c>
      <c r="BB22" s="2" t="s">
        <v>50</v>
      </c>
      <c r="BC22" s="2" t="s">
        <v>50</v>
      </c>
      <c r="BD22" s="2" t="s">
        <v>50</v>
      </c>
      <c r="BE22" s="2" t="s">
        <v>50</v>
      </c>
      <c r="BF22" s="2" t="s">
        <v>50</v>
      </c>
    </row>
    <row r="23" spans="1:58" ht="16.5" customHeight="1" x14ac:dyDescent="0.25">
      <c r="A23" s="2" t="s">
        <v>150</v>
      </c>
      <c r="B23" s="2" t="s">
        <v>49</v>
      </c>
      <c r="C23" s="3">
        <v>11</v>
      </c>
      <c r="D23" s="2" t="s">
        <v>50</v>
      </c>
      <c r="E23" s="2" t="s">
        <v>51</v>
      </c>
      <c r="F23" s="2" t="s">
        <v>72</v>
      </c>
      <c r="G23" s="2" t="s">
        <v>50</v>
      </c>
      <c r="H23" s="2" t="s">
        <v>50</v>
      </c>
      <c r="I23" s="2" t="s">
        <v>53</v>
      </c>
      <c r="J23" s="2" t="s">
        <v>54</v>
      </c>
      <c r="K23" s="2" t="s">
        <v>54</v>
      </c>
      <c r="L23" s="2" t="s">
        <v>55</v>
      </c>
      <c r="M23" s="2" t="s">
        <v>72</v>
      </c>
      <c r="N23" s="2" t="s">
        <v>56</v>
      </c>
      <c r="O23" s="2" t="s">
        <v>57</v>
      </c>
      <c r="P23" s="2" t="s">
        <v>98</v>
      </c>
      <c r="Q23" s="2" t="s">
        <v>50</v>
      </c>
      <c r="R23" s="2" t="s">
        <v>74</v>
      </c>
      <c r="S23" s="2" t="s">
        <v>58</v>
      </c>
      <c r="T23" s="2" t="s">
        <v>60</v>
      </c>
      <c r="U23" s="2" t="s">
        <v>60</v>
      </c>
      <c r="V23" s="2" t="s">
        <v>86</v>
      </c>
      <c r="W23" s="2" t="s">
        <v>50</v>
      </c>
      <c r="X23" s="2" t="s">
        <v>50</v>
      </c>
      <c r="Y23" s="2" t="s">
        <v>54</v>
      </c>
      <c r="Z23" s="2" t="s">
        <v>62</v>
      </c>
      <c r="AA23" s="2" t="s">
        <v>50</v>
      </c>
      <c r="AB23" s="2" t="s">
        <v>50</v>
      </c>
      <c r="AC23" s="2" t="s">
        <v>63</v>
      </c>
      <c r="AD23" s="2" t="s">
        <v>51</v>
      </c>
      <c r="AE23" s="2">
        <f>12.5*12</f>
        <v>150</v>
      </c>
      <c r="AF23" s="2" t="s">
        <v>50</v>
      </c>
      <c r="AG23" s="2" t="s">
        <v>50</v>
      </c>
      <c r="AH23" s="2" t="s">
        <v>152</v>
      </c>
      <c r="AI23" s="2" t="s">
        <v>153</v>
      </c>
      <c r="AJ23" s="2" t="s">
        <v>50</v>
      </c>
      <c r="AK23" s="34">
        <f t="shared" si="6"/>
        <v>2</v>
      </c>
      <c r="AL23" s="30">
        <f t="shared" si="7"/>
        <v>2</v>
      </c>
      <c r="AM23" s="5">
        <f t="shared" si="8"/>
        <v>66.53</v>
      </c>
      <c r="AN23" s="5">
        <f t="shared" si="10"/>
        <v>150</v>
      </c>
      <c r="AO23" s="30">
        <f t="shared" si="9"/>
        <v>1620</v>
      </c>
      <c r="AP23" s="5"/>
      <c r="AQ23" t="str">
        <f t="shared" si="3"/>
        <v>Before 1978</v>
      </c>
      <c r="AR23" s="2">
        <f t="shared" si="4"/>
        <v>1970</v>
      </c>
      <c r="AS23" s="2">
        <f t="shared" si="11"/>
        <v>10.8</v>
      </c>
      <c r="AT23" s="2" t="s">
        <v>103</v>
      </c>
      <c r="AU23" s="2" t="s">
        <v>50</v>
      </c>
      <c r="AV23" s="2" t="s">
        <v>66</v>
      </c>
      <c r="AW23" s="2" t="s">
        <v>57</v>
      </c>
      <c r="AX23" s="2" t="s">
        <v>111</v>
      </c>
      <c r="AY23" s="2" t="s">
        <v>68</v>
      </c>
      <c r="AZ23" s="2" t="s">
        <v>152</v>
      </c>
      <c r="BA23" s="2" t="s">
        <v>153</v>
      </c>
      <c r="BB23" s="2" t="s">
        <v>154</v>
      </c>
      <c r="BC23" s="2" t="s">
        <v>129</v>
      </c>
      <c r="BD23" s="2" t="s">
        <v>50</v>
      </c>
      <c r="BE23" s="2" t="s">
        <v>50</v>
      </c>
      <c r="BF23" s="2" t="s">
        <v>50</v>
      </c>
    </row>
    <row r="24" spans="1:58" ht="16.5" customHeight="1" x14ac:dyDescent="0.25">
      <c r="A24" s="2" t="s">
        <v>155</v>
      </c>
      <c r="B24" s="2" t="s">
        <v>49</v>
      </c>
      <c r="C24" s="3">
        <v>2</v>
      </c>
      <c r="D24" s="2" t="s">
        <v>50</v>
      </c>
      <c r="E24" s="2" t="s">
        <v>72</v>
      </c>
      <c r="F24" s="2" t="s">
        <v>51</v>
      </c>
      <c r="G24" s="2" t="s">
        <v>50</v>
      </c>
      <c r="H24" s="2" t="s">
        <v>50</v>
      </c>
      <c r="I24" s="2" t="s">
        <v>53</v>
      </c>
      <c r="J24" s="2" t="s">
        <v>54</v>
      </c>
      <c r="K24" s="2" t="s">
        <v>54</v>
      </c>
      <c r="L24" s="2" t="s">
        <v>55</v>
      </c>
      <c r="M24" s="2" t="s">
        <v>72</v>
      </c>
      <c r="N24" s="2" t="s">
        <v>56</v>
      </c>
      <c r="O24" s="2" t="s">
        <v>60</v>
      </c>
      <c r="P24" s="2" t="s">
        <v>50</v>
      </c>
      <c r="Q24" s="2" t="s">
        <v>98</v>
      </c>
      <c r="R24" s="2" t="s">
        <v>74</v>
      </c>
      <c r="S24" s="2" t="s">
        <v>59</v>
      </c>
      <c r="T24" s="2" t="s">
        <v>60</v>
      </c>
      <c r="U24" s="2" t="s">
        <v>60</v>
      </c>
      <c r="V24" s="2" t="s">
        <v>86</v>
      </c>
      <c r="W24" s="2" t="s">
        <v>50</v>
      </c>
      <c r="X24" s="2" t="s">
        <v>50</v>
      </c>
      <c r="Y24" s="2" t="s">
        <v>54</v>
      </c>
      <c r="Z24" s="2" t="s">
        <v>62</v>
      </c>
      <c r="AA24" s="2" t="s">
        <v>50</v>
      </c>
      <c r="AB24" s="2" t="s">
        <v>50</v>
      </c>
      <c r="AC24" s="2" t="s">
        <v>63</v>
      </c>
      <c r="AD24" s="2" t="s">
        <v>51</v>
      </c>
      <c r="AE24" s="2">
        <f>10*12</f>
        <v>120</v>
      </c>
      <c r="AF24" s="2" t="s">
        <v>50</v>
      </c>
      <c r="AG24" s="2" t="s">
        <v>50</v>
      </c>
      <c r="AH24" s="2" t="s">
        <v>152</v>
      </c>
      <c r="AI24" s="2" t="s">
        <v>156</v>
      </c>
      <c r="AJ24" s="2" t="s">
        <v>50</v>
      </c>
      <c r="AK24" s="34">
        <f t="shared" si="6"/>
        <v>2</v>
      </c>
      <c r="AL24" s="30">
        <f t="shared" si="7"/>
        <v>2</v>
      </c>
      <c r="AM24" s="5">
        <f t="shared" si="8"/>
        <v>39.46</v>
      </c>
      <c r="AN24" s="5">
        <f t="shared" si="10"/>
        <v>120</v>
      </c>
      <c r="AO24" s="30">
        <f t="shared" si="9"/>
        <v>1320</v>
      </c>
      <c r="AP24" s="5"/>
      <c r="AQ24" t="str">
        <f t="shared" si="3"/>
        <v>Before 1978</v>
      </c>
      <c r="AR24" s="2">
        <f t="shared" si="4"/>
        <v>1975</v>
      </c>
      <c r="AS24" s="2">
        <f t="shared" si="11"/>
        <v>11</v>
      </c>
      <c r="AT24" s="2" t="s">
        <v>99</v>
      </c>
      <c r="AU24" s="2" t="s">
        <v>50</v>
      </c>
      <c r="AV24" s="2" t="s">
        <v>141</v>
      </c>
      <c r="AW24" s="2" t="s">
        <v>86</v>
      </c>
      <c r="AX24" s="2" t="s">
        <v>157</v>
      </c>
      <c r="AY24" s="2" t="s">
        <v>68</v>
      </c>
      <c r="AZ24" s="2" t="s">
        <v>50</v>
      </c>
      <c r="BA24" s="2" t="s">
        <v>50</v>
      </c>
      <c r="BB24" s="2" t="s">
        <v>158</v>
      </c>
      <c r="BC24" s="2" t="s">
        <v>59</v>
      </c>
      <c r="BD24" s="2" t="s">
        <v>50</v>
      </c>
      <c r="BE24" s="2" t="s">
        <v>50</v>
      </c>
      <c r="BF24" s="2" t="s">
        <v>50</v>
      </c>
    </row>
    <row r="25" spans="1:58" ht="16.5" customHeight="1" x14ac:dyDescent="0.25">
      <c r="A25" s="2" t="s">
        <v>230</v>
      </c>
      <c r="B25" s="2" t="s">
        <v>49</v>
      </c>
      <c r="C25" s="3">
        <v>1</v>
      </c>
      <c r="D25" s="2" t="s">
        <v>50</v>
      </c>
      <c r="E25" s="2" t="s">
        <v>52</v>
      </c>
      <c r="F25" s="2" t="s">
        <v>84</v>
      </c>
      <c r="G25" s="2" t="s">
        <v>50</v>
      </c>
      <c r="H25" s="2" t="s">
        <v>50</v>
      </c>
      <c r="I25" s="2" t="s">
        <v>53</v>
      </c>
      <c r="J25" s="2" t="s">
        <v>54</v>
      </c>
      <c r="K25" s="2" t="s">
        <v>54</v>
      </c>
      <c r="L25" s="2" t="s">
        <v>55</v>
      </c>
      <c r="M25" s="2" t="s">
        <v>72</v>
      </c>
      <c r="N25" s="2" t="s">
        <v>50</v>
      </c>
      <c r="O25" s="2" t="s">
        <v>50</v>
      </c>
      <c r="P25" s="2" t="s">
        <v>50</v>
      </c>
      <c r="Q25" s="2" t="s">
        <v>50</v>
      </c>
      <c r="R25" s="2" t="s">
        <v>74</v>
      </c>
      <c r="S25" s="2" t="s">
        <v>50</v>
      </c>
      <c r="T25" s="2" t="s">
        <v>50</v>
      </c>
      <c r="U25" s="2" t="s">
        <v>50</v>
      </c>
      <c r="V25" s="2" t="s">
        <v>50</v>
      </c>
      <c r="W25" s="2" t="s">
        <v>50</v>
      </c>
      <c r="X25" s="2" t="s">
        <v>50</v>
      </c>
      <c r="Y25" s="2" t="s">
        <v>50</v>
      </c>
      <c r="Z25" s="2" t="s">
        <v>62</v>
      </c>
      <c r="AA25" s="2" t="s">
        <v>50</v>
      </c>
      <c r="AB25" s="2" t="s">
        <v>50</v>
      </c>
      <c r="AC25" s="2" t="s">
        <v>63</v>
      </c>
      <c r="AD25" s="2" t="s">
        <v>72</v>
      </c>
      <c r="AE25" s="2">
        <v>60</v>
      </c>
      <c r="AF25" s="2" t="s">
        <v>50</v>
      </c>
      <c r="AG25" s="2" t="s">
        <v>50</v>
      </c>
      <c r="AH25" s="2" t="s">
        <v>231</v>
      </c>
      <c r="AI25" s="2" t="s">
        <v>232</v>
      </c>
      <c r="AJ25" s="2" t="s">
        <v>50</v>
      </c>
      <c r="AK25" s="64">
        <f t="shared" si="6"/>
        <v>-99</v>
      </c>
      <c r="AL25" s="65">
        <f t="shared" si="7"/>
        <v>-99</v>
      </c>
      <c r="AM25" s="66">
        <f t="shared" si="8"/>
        <v>508.84</v>
      </c>
      <c r="AN25" s="66">
        <f t="shared" si="10"/>
        <v>60</v>
      </c>
      <c r="AO25" s="65">
        <f t="shared" si="9"/>
        <v>780</v>
      </c>
      <c r="AP25" s="66"/>
      <c r="AQ25" s="67">
        <f t="shared" si="3"/>
        <v>0</v>
      </c>
      <c r="AR25" s="68">
        <f t="shared" si="4"/>
        <v>0</v>
      </c>
      <c r="AS25" s="2">
        <f t="shared" si="11"/>
        <v>13</v>
      </c>
      <c r="AT25" s="2" t="s">
        <v>100</v>
      </c>
      <c r="AU25" s="2" t="s">
        <v>50</v>
      </c>
      <c r="AV25" s="2" t="s">
        <v>66</v>
      </c>
      <c r="AW25" s="2" t="s">
        <v>57</v>
      </c>
      <c r="AX25" s="2" t="s">
        <v>50</v>
      </c>
      <c r="AY25" s="2" t="s">
        <v>50</v>
      </c>
      <c r="AZ25" s="2" t="s">
        <v>50</v>
      </c>
      <c r="BA25" s="2" t="s">
        <v>50</v>
      </c>
      <c r="BB25" s="2" t="s">
        <v>233</v>
      </c>
      <c r="BC25" s="2" t="s">
        <v>129</v>
      </c>
      <c r="BD25" s="2" t="s">
        <v>50</v>
      </c>
      <c r="BE25" s="2" t="s">
        <v>50</v>
      </c>
      <c r="BF25" s="2" t="s">
        <v>50</v>
      </c>
    </row>
    <row r="26" spans="1:58" ht="16.5" customHeight="1" x14ac:dyDescent="0.25">
      <c r="A26" s="2" t="s">
        <v>424</v>
      </c>
      <c r="B26" s="2" t="s">
        <v>49</v>
      </c>
      <c r="C26" s="3">
        <v>2</v>
      </c>
      <c r="D26" s="2" t="s">
        <v>50</v>
      </c>
      <c r="E26" s="2" t="s">
        <v>72</v>
      </c>
      <c r="F26" s="2" t="s">
        <v>51</v>
      </c>
      <c r="G26" s="2" t="s">
        <v>50</v>
      </c>
      <c r="H26" s="2" t="s">
        <v>50</v>
      </c>
      <c r="I26" s="2" t="s">
        <v>53</v>
      </c>
      <c r="J26" s="2" t="s">
        <v>54</v>
      </c>
      <c r="K26" s="2" t="s">
        <v>54</v>
      </c>
      <c r="L26" s="2" t="s">
        <v>55</v>
      </c>
      <c r="M26" s="2" t="s">
        <v>51</v>
      </c>
      <c r="N26" s="2" t="s">
        <v>56</v>
      </c>
      <c r="O26" s="2" t="s">
        <v>57</v>
      </c>
      <c r="P26" s="2" t="s">
        <v>50</v>
      </c>
      <c r="Q26" s="2" t="s">
        <v>73</v>
      </c>
      <c r="R26" s="2" t="s">
        <v>58</v>
      </c>
      <c r="S26" s="2" t="s">
        <v>58</v>
      </c>
      <c r="T26" s="2" t="s">
        <v>50</v>
      </c>
      <c r="U26" s="2" t="s">
        <v>50</v>
      </c>
      <c r="V26" s="2" t="s">
        <v>50</v>
      </c>
      <c r="W26" s="2" t="s">
        <v>50</v>
      </c>
      <c r="X26" s="2" t="s">
        <v>50</v>
      </c>
      <c r="Y26" s="2" t="s">
        <v>50</v>
      </c>
      <c r="Z26" s="2" t="s">
        <v>62</v>
      </c>
      <c r="AA26" s="2" t="s">
        <v>50</v>
      </c>
      <c r="AB26" s="2" t="s">
        <v>50</v>
      </c>
      <c r="AC26" s="2" t="s">
        <v>63</v>
      </c>
      <c r="AD26" s="2" t="s">
        <v>51</v>
      </c>
      <c r="AE26" s="2">
        <f t="shared" ref="AE26:AE38" si="12">IF(AG26="k",VALUE(AF26),IF(AG26="T",AF26*12,IF(TRIM(AF26)="","NA",AF26)))</f>
        <v>90</v>
      </c>
      <c r="AF26" s="2">
        <v>7.5</v>
      </c>
      <c r="AG26" s="2" t="s">
        <v>129</v>
      </c>
      <c r="AH26" s="2" t="s">
        <v>152</v>
      </c>
      <c r="AI26" s="2" t="s">
        <v>425</v>
      </c>
      <c r="AJ26" s="2" t="s">
        <v>50</v>
      </c>
      <c r="AK26" s="34">
        <f t="shared" si="6"/>
        <v>1</v>
      </c>
      <c r="AL26" s="30">
        <f t="shared" si="7"/>
        <v>1</v>
      </c>
      <c r="AM26" s="5">
        <f t="shared" si="8"/>
        <v>0</v>
      </c>
      <c r="AN26" s="5">
        <f t="shared" si="10"/>
        <v>0</v>
      </c>
      <c r="AO26" s="30">
        <f t="shared" si="9"/>
        <v>0</v>
      </c>
      <c r="AP26" s="5"/>
      <c r="AQ26" t="str">
        <f t="shared" si="3"/>
        <v>1978 - 1992</v>
      </c>
      <c r="AR26" s="2">
        <f t="shared" si="4"/>
        <v>1987</v>
      </c>
      <c r="AS26" s="2">
        <f t="shared" si="11"/>
        <v>12</v>
      </c>
      <c r="AT26" s="2" t="s">
        <v>102</v>
      </c>
      <c r="AU26" s="2" t="s">
        <v>50</v>
      </c>
      <c r="AV26" s="2" t="s">
        <v>66</v>
      </c>
      <c r="AW26" s="2" t="s">
        <v>57</v>
      </c>
      <c r="AX26" s="2" t="s">
        <v>146</v>
      </c>
      <c r="AY26" s="2" t="s">
        <v>68</v>
      </c>
      <c r="AZ26" s="2" t="s">
        <v>152</v>
      </c>
      <c r="BA26" s="2" t="s">
        <v>426</v>
      </c>
      <c r="BB26" s="2" t="s">
        <v>154</v>
      </c>
      <c r="BC26" s="2" t="s">
        <v>129</v>
      </c>
      <c r="BD26" s="2" t="s">
        <v>50</v>
      </c>
      <c r="BE26" s="2" t="s">
        <v>50</v>
      </c>
      <c r="BF26" s="2" t="s">
        <v>50</v>
      </c>
    </row>
    <row r="27" spans="1:58" ht="16.5" customHeight="1" x14ac:dyDescent="0.25">
      <c r="A27" s="2" t="s">
        <v>424</v>
      </c>
      <c r="B27" s="2" t="s">
        <v>49</v>
      </c>
      <c r="C27" s="3">
        <v>3</v>
      </c>
      <c r="D27" s="2" t="s">
        <v>50</v>
      </c>
      <c r="E27" s="2" t="s">
        <v>72</v>
      </c>
      <c r="F27" s="2" t="s">
        <v>51</v>
      </c>
      <c r="G27" s="2" t="s">
        <v>50</v>
      </c>
      <c r="H27" s="2" t="s">
        <v>50</v>
      </c>
      <c r="I27" s="2" t="s">
        <v>53</v>
      </c>
      <c r="J27" s="2" t="s">
        <v>54</v>
      </c>
      <c r="K27" s="2" t="s">
        <v>54</v>
      </c>
      <c r="L27" s="2" t="s">
        <v>55</v>
      </c>
      <c r="M27" s="2" t="s">
        <v>72</v>
      </c>
      <c r="N27" s="2" t="s">
        <v>56</v>
      </c>
      <c r="O27" s="2" t="s">
        <v>57</v>
      </c>
      <c r="P27" s="2" t="s">
        <v>50</v>
      </c>
      <c r="Q27" s="2" t="s">
        <v>73</v>
      </c>
      <c r="R27" s="2" t="s">
        <v>58</v>
      </c>
      <c r="S27" s="2" t="s">
        <v>58</v>
      </c>
      <c r="T27" s="2" t="s">
        <v>50</v>
      </c>
      <c r="U27" s="2" t="s">
        <v>50</v>
      </c>
      <c r="V27" s="2" t="s">
        <v>50</v>
      </c>
      <c r="W27" s="2" t="s">
        <v>50</v>
      </c>
      <c r="X27" s="2" t="s">
        <v>50</v>
      </c>
      <c r="Y27" s="2" t="s">
        <v>50</v>
      </c>
      <c r="Z27" s="2" t="s">
        <v>62</v>
      </c>
      <c r="AA27" s="2" t="s">
        <v>50</v>
      </c>
      <c r="AB27" s="2" t="s">
        <v>50</v>
      </c>
      <c r="AC27" s="2" t="s">
        <v>63</v>
      </c>
      <c r="AD27" s="2" t="s">
        <v>72</v>
      </c>
      <c r="AE27" s="2">
        <f t="shared" si="12"/>
        <v>72</v>
      </c>
      <c r="AF27" s="2">
        <v>6</v>
      </c>
      <c r="AG27" s="2" t="s">
        <v>129</v>
      </c>
      <c r="AH27" s="2" t="s">
        <v>152</v>
      </c>
      <c r="AI27" s="2" t="s">
        <v>427</v>
      </c>
      <c r="AJ27" s="2" t="s">
        <v>50</v>
      </c>
      <c r="AK27" s="34">
        <f t="shared" si="6"/>
        <v>1</v>
      </c>
      <c r="AL27" s="30">
        <f t="shared" si="7"/>
        <v>1</v>
      </c>
      <c r="AM27" s="5">
        <f t="shared" si="8"/>
        <v>0</v>
      </c>
      <c r="AN27" s="5">
        <f t="shared" si="10"/>
        <v>0</v>
      </c>
      <c r="AO27" s="30">
        <f t="shared" si="9"/>
        <v>0</v>
      </c>
      <c r="AP27" s="5"/>
      <c r="AQ27" t="str">
        <f t="shared" si="3"/>
        <v>1978 - 1992</v>
      </c>
      <c r="AR27" s="2">
        <f t="shared" si="4"/>
        <v>1987</v>
      </c>
      <c r="AS27" s="2">
        <f t="shared" si="11"/>
        <v>12</v>
      </c>
      <c r="AT27" s="2" t="s">
        <v>102</v>
      </c>
      <c r="AU27" s="2" t="s">
        <v>50</v>
      </c>
      <c r="AV27" s="2" t="s">
        <v>66</v>
      </c>
      <c r="AW27" s="2" t="s">
        <v>57</v>
      </c>
      <c r="AX27" s="2" t="s">
        <v>218</v>
      </c>
      <c r="AY27" s="2" t="s">
        <v>68</v>
      </c>
      <c r="AZ27" s="2" t="s">
        <v>152</v>
      </c>
      <c r="BA27" s="2" t="s">
        <v>428</v>
      </c>
      <c r="BB27" s="2" t="s">
        <v>154</v>
      </c>
      <c r="BC27" s="2" t="s">
        <v>129</v>
      </c>
      <c r="BD27" s="2" t="s">
        <v>50</v>
      </c>
      <c r="BE27" s="2" t="s">
        <v>50</v>
      </c>
      <c r="BF27" s="2" t="s">
        <v>50</v>
      </c>
    </row>
    <row r="28" spans="1:58" ht="16.5" customHeight="1" x14ac:dyDescent="0.25">
      <c r="A28" s="2" t="s">
        <v>424</v>
      </c>
      <c r="B28" s="2" t="s">
        <v>49</v>
      </c>
      <c r="C28" s="3">
        <v>4</v>
      </c>
      <c r="D28" s="2" t="s">
        <v>50</v>
      </c>
      <c r="E28" s="2" t="s">
        <v>72</v>
      </c>
      <c r="F28" s="2" t="s">
        <v>51</v>
      </c>
      <c r="G28" s="2" t="s">
        <v>50</v>
      </c>
      <c r="H28" s="2" t="s">
        <v>50</v>
      </c>
      <c r="I28" s="2" t="s">
        <v>53</v>
      </c>
      <c r="J28" s="2" t="s">
        <v>54</v>
      </c>
      <c r="K28" s="2" t="s">
        <v>54</v>
      </c>
      <c r="L28" s="2" t="s">
        <v>55</v>
      </c>
      <c r="M28" s="2" t="s">
        <v>72</v>
      </c>
      <c r="N28" s="2" t="s">
        <v>56</v>
      </c>
      <c r="O28" s="2" t="s">
        <v>57</v>
      </c>
      <c r="P28" s="2" t="s">
        <v>50</v>
      </c>
      <c r="Q28" s="2" t="s">
        <v>73</v>
      </c>
      <c r="R28" s="2" t="s">
        <v>58</v>
      </c>
      <c r="S28" s="2" t="s">
        <v>58</v>
      </c>
      <c r="T28" s="2" t="s">
        <v>50</v>
      </c>
      <c r="U28" s="2" t="s">
        <v>50</v>
      </c>
      <c r="V28" s="2" t="s">
        <v>50</v>
      </c>
      <c r="W28" s="2" t="s">
        <v>50</v>
      </c>
      <c r="X28" s="2" t="s">
        <v>50</v>
      </c>
      <c r="Y28" s="2" t="s">
        <v>50</v>
      </c>
      <c r="Z28" s="2" t="s">
        <v>62</v>
      </c>
      <c r="AA28" s="2" t="s">
        <v>50</v>
      </c>
      <c r="AB28" s="2" t="s">
        <v>50</v>
      </c>
      <c r="AC28" s="2" t="s">
        <v>63</v>
      </c>
      <c r="AD28" s="2" t="s">
        <v>51</v>
      </c>
      <c r="AE28" s="2">
        <f t="shared" si="12"/>
        <v>120</v>
      </c>
      <c r="AF28" s="2">
        <v>10</v>
      </c>
      <c r="AG28" s="2" t="s">
        <v>129</v>
      </c>
      <c r="AH28" s="2" t="s">
        <v>152</v>
      </c>
      <c r="AI28" s="2" t="s">
        <v>429</v>
      </c>
      <c r="AJ28" s="2" t="s">
        <v>50</v>
      </c>
      <c r="AK28" s="34">
        <f t="shared" si="6"/>
        <v>1</v>
      </c>
      <c r="AL28" s="30">
        <f t="shared" si="7"/>
        <v>1</v>
      </c>
      <c r="AM28" s="5">
        <f t="shared" si="8"/>
        <v>0</v>
      </c>
      <c r="AN28" s="5">
        <f t="shared" si="10"/>
        <v>0</v>
      </c>
      <c r="AO28" s="30">
        <f t="shared" si="9"/>
        <v>0</v>
      </c>
      <c r="AP28" s="5"/>
      <c r="AQ28" t="str">
        <f t="shared" si="3"/>
        <v>1978 - 1992</v>
      </c>
      <c r="AR28" s="2">
        <f t="shared" si="4"/>
        <v>1987</v>
      </c>
      <c r="AS28" s="2">
        <f t="shared" si="11"/>
        <v>11.5</v>
      </c>
      <c r="AT28" s="2" t="s">
        <v>79</v>
      </c>
      <c r="AU28" s="2" t="s">
        <v>50</v>
      </c>
      <c r="AV28" s="2" t="s">
        <v>66</v>
      </c>
      <c r="AW28" s="2" t="s">
        <v>57</v>
      </c>
      <c r="AX28" s="2" t="s">
        <v>111</v>
      </c>
      <c r="AY28" s="2" t="s">
        <v>68</v>
      </c>
      <c r="AZ28" s="2" t="s">
        <v>152</v>
      </c>
      <c r="BA28" s="2" t="s">
        <v>430</v>
      </c>
      <c r="BB28" s="2" t="s">
        <v>154</v>
      </c>
      <c r="BC28" s="2" t="s">
        <v>129</v>
      </c>
      <c r="BD28" s="2" t="s">
        <v>50</v>
      </c>
      <c r="BE28" s="2" t="s">
        <v>50</v>
      </c>
      <c r="BF28" s="2" t="s">
        <v>50</v>
      </c>
    </row>
    <row r="29" spans="1:58" ht="16.5" customHeight="1" x14ac:dyDescent="0.25">
      <c r="A29" s="2" t="s">
        <v>568</v>
      </c>
      <c r="B29" s="2" t="s">
        <v>49</v>
      </c>
      <c r="C29" s="3">
        <v>4</v>
      </c>
      <c r="D29" s="2" t="s">
        <v>50</v>
      </c>
      <c r="E29" s="2" t="s">
        <v>102</v>
      </c>
      <c r="F29" s="2" t="s">
        <v>100</v>
      </c>
      <c r="G29" s="2" t="s">
        <v>50</v>
      </c>
      <c r="H29" s="2" t="s">
        <v>50</v>
      </c>
      <c r="I29" s="2" t="s">
        <v>53</v>
      </c>
      <c r="J29" s="2" t="s">
        <v>54</v>
      </c>
      <c r="K29" s="2" t="s">
        <v>54</v>
      </c>
      <c r="L29" s="2" t="s">
        <v>55</v>
      </c>
      <c r="M29" s="2" t="s">
        <v>72</v>
      </c>
      <c r="N29" s="2" t="s">
        <v>60</v>
      </c>
      <c r="O29" s="2" t="s">
        <v>57</v>
      </c>
      <c r="P29" s="2" t="s">
        <v>50</v>
      </c>
      <c r="Q29" s="2" t="s">
        <v>73</v>
      </c>
      <c r="R29" s="2" t="s">
        <v>74</v>
      </c>
      <c r="S29" s="2" t="s">
        <v>53</v>
      </c>
      <c r="T29" s="2" t="s">
        <v>60</v>
      </c>
      <c r="U29" s="2" t="s">
        <v>60</v>
      </c>
      <c r="V29" s="2" t="s">
        <v>60</v>
      </c>
      <c r="W29" s="2" t="s">
        <v>50</v>
      </c>
      <c r="X29" s="2" t="s">
        <v>50</v>
      </c>
      <c r="Y29" s="2" t="s">
        <v>50</v>
      </c>
      <c r="Z29" s="2" t="s">
        <v>62</v>
      </c>
      <c r="AA29" s="2" t="s">
        <v>50</v>
      </c>
      <c r="AB29" s="2" t="s">
        <v>50</v>
      </c>
      <c r="AC29" s="2" t="s">
        <v>63</v>
      </c>
      <c r="AD29" s="2" t="s">
        <v>51</v>
      </c>
      <c r="AE29" s="2">
        <f t="shared" si="12"/>
        <v>90</v>
      </c>
      <c r="AF29" s="2">
        <v>7.5</v>
      </c>
      <c r="AG29" s="2" t="s">
        <v>129</v>
      </c>
      <c r="AH29" s="2" t="s">
        <v>77</v>
      </c>
      <c r="AI29" s="2" t="s">
        <v>569</v>
      </c>
      <c r="AJ29" s="2" t="s">
        <v>50</v>
      </c>
      <c r="AK29" s="34">
        <f t="shared" si="6"/>
        <v>1</v>
      </c>
      <c r="AL29" s="30">
        <f t="shared" si="7"/>
        <v>1</v>
      </c>
      <c r="AM29" s="5">
        <f t="shared" si="8"/>
        <v>87.64</v>
      </c>
      <c r="AN29" s="5">
        <f t="shared" si="10"/>
        <v>90</v>
      </c>
      <c r="AO29" s="30">
        <f t="shared" si="9"/>
        <v>1053</v>
      </c>
      <c r="AP29" s="5"/>
      <c r="AQ29" t="str">
        <f t="shared" si="3"/>
        <v>Before 1978</v>
      </c>
      <c r="AR29" s="2">
        <f t="shared" si="4"/>
        <v>1972</v>
      </c>
      <c r="AS29" s="2">
        <f t="shared" si="11"/>
        <v>11.7</v>
      </c>
      <c r="AT29" s="2" t="s">
        <v>110</v>
      </c>
      <c r="AU29" s="2" t="s">
        <v>50</v>
      </c>
      <c r="AV29" s="2" t="s">
        <v>66</v>
      </c>
      <c r="AW29" s="2" t="s">
        <v>57</v>
      </c>
      <c r="AX29" s="2" t="s">
        <v>108</v>
      </c>
      <c r="AY29" s="2" t="s">
        <v>68</v>
      </c>
      <c r="AZ29" s="2" t="s">
        <v>77</v>
      </c>
      <c r="BA29" s="2" t="s">
        <v>569</v>
      </c>
      <c r="BB29" s="2" t="s">
        <v>50</v>
      </c>
      <c r="BC29" s="2" t="s">
        <v>50</v>
      </c>
      <c r="BD29" s="2" t="s">
        <v>50</v>
      </c>
      <c r="BE29" s="2" t="s">
        <v>50</v>
      </c>
      <c r="BF29" s="2" t="s">
        <v>50</v>
      </c>
    </row>
    <row r="30" spans="1:58" ht="16.5" customHeight="1" x14ac:dyDescent="0.25">
      <c r="A30" s="2" t="s">
        <v>687</v>
      </c>
      <c r="B30" s="2" t="s">
        <v>49</v>
      </c>
      <c r="C30" s="3">
        <v>2</v>
      </c>
      <c r="D30" s="2" t="s">
        <v>50</v>
      </c>
      <c r="E30" s="2" t="s">
        <v>85</v>
      </c>
      <c r="F30" s="2" t="s">
        <v>70</v>
      </c>
      <c r="G30" s="2" t="s">
        <v>50</v>
      </c>
      <c r="H30" s="2" t="s">
        <v>50</v>
      </c>
      <c r="I30" s="2" t="s">
        <v>97</v>
      </c>
      <c r="J30" s="2" t="s">
        <v>54</v>
      </c>
      <c r="K30" s="2" t="s">
        <v>54</v>
      </c>
      <c r="L30" s="2" t="s">
        <v>128</v>
      </c>
      <c r="M30" s="25" t="s">
        <v>52</v>
      </c>
      <c r="N30" s="25" t="s">
        <v>50</v>
      </c>
      <c r="O30" s="25" t="s">
        <v>57</v>
      </c>
      <c r="P30" s="63">
        <v>2004</v>
      </c>
      <c r="Q30" s="25" t="s">
        <v>50</v>
      </c>
      <c r="R30" s="25" t="s">
        <v>74</v>
      </c>
      <c r="S30" s="25" t="s">
        <v>59</v>
      </c>
      <c r="T30" s="25" t="s">
        <v>60</v>
      </c>
      <c r="U30" s="25" t="s">
        <v>60</v>
      </c>
      <c r="V30" s="25" t="s">
        <v>50</v>
      </c>
      <c r="W30" s="25" t="s">
        <v>50</v>
      </c>
      <c r="X30" s="25" t="s">
        <v>50</v>
      </c>
      <c r="Y30" s="25" t="s">
        <v>50</v>
      </c>
      <c r="Z30" s="25" t="s">
        <v>62</v>
      </c>
      <c r="AA30" s="25" t="s">
        <v>50</v>
      </c>
      <c r="AB30" s="25" t="s">
        <v>50</v>
      </c>
      <c r="AC30" s="25" t="s">
        <v>87</v>
      </c>
      <c r="AD30" s="25" t="s">
        <v>72</v>
      </c>
      <c r="AE30" s="25">
        <f t="shared" si="12"/>
        <v>90</v>
      </c>
      <c r="AF30" s="25" t="s">
        <v>221</v>
      </c>
      <c r="AG30" s="25" t="s">
        <v>129</v>
      </c>
      <c r="AH30" s="25" t="s">
        <v>152</v>
      </c>
      <c r="AI30" s="25" t="s">
        <v>690</v>
      </c>
      <c r="AJ30" s="25" t="s">
        <v>50</v>
      </c>
      <c r="AK30" s="60">
        <f t="shared" si="6"/>
        <v>9</v>
      </c>
      <c r="AL30" s="61">
        <f t="shared" si="7"/>
        <v>9</v>
      </c>
      <c r="AM30" s="62">
        <f t="shared" si="8"/>
        <v>421.81</v>
      </c>
      <c r="AN30" s="62">
        <f t="shared" si="10"/>
        <v>270</v>
      </c>
      <c r="AO30" s="61">
        <f t="shared" si="9"/>
        <v>2511</v>
      </c>
      <c r="AP30" s="62"/>
      <c r="AQ30" s="28" t="str">
        <f t="shared" si="3"/>
        <v>1978 - 1992</v>
      </c>
      <c r="AR30" s="25">
        <f t="shared" si="4"/>
        <v>1979</v>
      </c>
      <c r="AS30" s="25">
        <f t="shared" si="11"/>
        <v>9.3000000000000007</v>
      </c>
      <c r="AT30" s="2" t="s">
        <v>689</v>
      </c>
      <c r="AU30" s="2" t="s">
        <v>50</v>
      </c>
      <c r="AV30" s="2" t="s">
        <v>141</v>
      </c>
      <c r="AW30" s="2" t="s">
        <v>86</v>
      </c>
      <c r="AX30" s="2" t="s">
        <v>50</v>
      </c>
      <c r="AY30" s="2" t="s">
        <v>50</v>
      </c>
      <c r="AZ30" s="2" t="s">
        <v>152</v>
      </c>
      <c r="BA30" s="2" t="s">
        <v>690</v>
      </c>
      <c r="BB30" s="2" t="s">
        <v>50</v>
      </c>
      <c r="BC30" s="2" t="s">
        <v>50</v>
      </c>
      <c r="BD30" s="2" t="s">
        <v>50</v>
      </c>
      <c r="BE30" s="2" t="s">
        <v>50</v>
      </c>
      <c r="BF30" s="2" t="s">
        <v>50</v>
      </c>
    </row>
    <row r="31" spans="1:58" ht="16.5" customHeight="1" x14ac:dyDescent="0.25">
      <c r="A31" s="2" t="s">
        <v>127</v>
      </c>
      <c r="B31" s="2" t="s">
        <v>49</v>
      </c>
      <c r="C31" s="3">
        <v>1</v>
      </c>
      <c r="D31" s="2" t="s">
        <v>50</v>
      </c>
      <c r="E31" s="2" t="s">
        <v>51</v>
      </c>
      <c r="F31" s="2" t="s">
        <v>50</v>
      </c>
      <c r="G31" s="2" t="s">
        <v>50</v>
      </c>
      <c r="H31" s="2" t="s">
        <v>50</v>
      </c>
      <c r="I31" s="2" t="s">
        <v>53</v>
      </c>
      <c r="J31" s="2" t="s">
        <v>54</v>
      </c>
      <c r="K31" s="2" t="s">
        <v>54</v>
      </c>
      <c r="L31" s="2" t="s">
        <v>128</v>
      </c>
      <c r="M31" s="2" t="s">
        <v>72</v>
      </c>
      <c r="N31" s="2" t="s">
        <v>50</v>
      </c>
      <c r="O31" s="2" t="s">
        <v>57</v>
      </c>
      <c r="P31" s="2" t="s">
        <v>50</v>
      </c>
      <c r="Q31" s="2" t="s">
        <v>123</v>
      </c>
      <c r="R31" s="2" t="s">
        <v>58</v>
      </c>
      <c r="S31" s="2" t="s">
        <v>53</v>
      </c>
      <c r="T31" s="2" t="s">
        <v>60</v>
      </c>
      <c r="U31" s="2" t="s">
        <v>60</v>
      </c>
      <c r="V31" s="2" t="s">
        <v>60</v>
      </c>
      <c r="W31" s="2" t="s">
        <v>50</v>
      </c>
      <c r="X31" s="2" t="s">
        <v>50</v>
      </c>
      <c r="Y31" s="2" t="s">
        <v>50</v>
      </c>
      <c r="Z31" s="2" t="s">
        <v>62</v>
      </c>
      <c r="AA31" s="2" t="s">
        <v>50</v>
      </c>
      <c r="AB31" s="2" t="s">
        <v>50</v>
      </c>
      <c r="AC31" s="2" t="s">
        <v>87</v>
      </c>
      <c r="AD31" s="2" t="s">
        <v>72</v>
      </c>
      <c r="AE31" s="2">
        <f t="shared" si="12"/>
        <v>120</v>
      </c>
      <c r="AF31" s="2" t="s">
        <v>92</v>
      </c>
      <c r="AG31" s="2" t="s">
        <v>129</v>
      </c>
      <c r="AH31" s="2" t="s">
        <v>77</v>
      </c>
      <c r="AI31" s="2" t="s">
        <v>130</v>
      </c>
      <c r="AJ31" s="2" t="s">
        <v>50</v>
      </c>
      <c r="AK31" s="34">
        <f t="shared" si="6"/>
        <v>5</v>
      </c>
      <c r="AL31" s="30">
        <f t="shared" si="7"/>
        <v>5</v>
      </c>
      <c r="AM31" s="5">
        <f t="shared" si="8"/>
        <v>32.82</v>
      </c>
      <c r="AN31" s="5">
        <f t="shared" si="10"/>
        <v>120</v>
      </c>
      <c r="AO31" s="30">
        <f t="shared" si="9"/>
        <v>1263.5999999999999</v>
      </c>
      <c r="AP31" s="5"/>
      <c r="AQ31" t="str">
        <f t="shared" si="3"/>
        <v>1978 - 1992</v>
      </c>
      <c r="AR31" s="2">
        <f t="shared" si="4"/>
        <v>1983</v>
      </c>
      <c r="AS31" s="2">
        <f t="shared" si="11"/>
        <v>10.53</v>
      </c>
      <c r="AT31" s="2" t="s">
        <v>131</v>
      </c>
      <c r="AU31" s="2" t="s">
        <v>50</v>
      </c>
      <c r="AV31" s="2" t="s">
        <v>60</v>
      </c>
      <c r="AW31" s="2" t="s">
        <v>50</v>
      </c>
      <c r="AX31" s="2" t="s">
        <v>50</v>
      </c>
      <c r="AY31" s="2" t="s">
        <v>50</v>
      </c>
      <c r="AZ31" s="2" t="s">
        <v>50</v>
      </c>
      <c r="BA31" s="2" t="s">
        <v>50</v>
      </c>
      <c r="BB31" s="2" t="s">
        <v>50</v>
      </c>
      <c r="BC31" s="2" t="s">
        <v>50</v>
      </c>
      <c r="BD31" s="2" t="s">
        <v>50</v>
      </c>
      <c r="BE31" s="2" t="s">
        <v>50</v>
      </c>
      <c r="BF31" s="2" t="s">
        <v>50</v>
      </c>
    </row>
    <row r="32" spans="1:58" ht="16.5" customHeight="1" x14ac:dyDescent="0.25">
      <c r="A32" s="2" t="s">
        <v>349</v>
      </c>
      <c r="B32" s="2" t="s">
        <v>49</v>
      </c>
      <c r="C32" s="3">
        <v>2</v>
      </c>
      <c r="D32" s="2" t="s">
        <v>50</v>
      </c>
      <c r="E32" s="2" t="s">
        <v>71</v>
      </c>
      <c r="F32" s="2" t="s">
        <v>96</v>
      </c>
      <c r="G32" s="2" t="s">
        <v>50</v>
      </c>
      <c r="H32" s="2" t="s">
        <v>50</v>
      </c>
      <c r="I32" s="2" t="s">
        <v>53</v>
      </c>
      <c r="J32" s="2" t="s">
        <v>54</v>
      </c>
      <c r="K32" s="2" t="s">
        <v>54</v>
      </c>
      <c r="L32" s="2" t="s">
        <v>128</v>
      </c>
      <c r="M32" s="2" t="s">
        <v>52</v>
      </c>
      <c r="N32" s="2" t="s">
        <v>50</v>
      </c>
      <c r="O32" s="2" t="s">
        <v>57</v>
      </c>
      <c r="P32" s="2" t="s">
        <v>50</v>
      </c>
      <c r="Q32" s="2" t="s">
        <v>115</v>
      </c>
      <c r="R32" s="2" t="s">
        <v>129</v>
      </c>
      <c r="S32" s="2" t="s">
        <v>59</v>
      </c>
      <c r="T32" s="2" t="s">
        <v>50</v>
      </c>
      <c r="U32" s="2" t="s">
        <v>50</v>
      </c>
      <c r="V32" s="2" t="s">
        <v>50</v>
      </c>
      <c r="W32" s="2" t="s">
        <v>50</v>
      </c>
      <c r="X32" s="2" t="s">
        <v>50</v>
      </c>
      <c r="Y32" s="2" t="s">
        <v>50</v>
      </c>
      <c r="Z32" s="2" t="s">
        <v>62</v>
      </c>
      <c r="AA32" s="2" t="s">
        <v>50</v>
      </c>
      <c r="AB32" s="2" t="s">
        <v>50</v>
      </c>
      <c r="AC32" s="2" t="s">
        <v>87</v>
      </c>
      <c r="AD32" s="2" t="s">
        <v>51</v>
      </c>
      <c r="AE32" s="2">
        <f t="shared" si="12"/>
        <v>120</v>
      </c>
      <c r="AF32" s="2" t="s">
        <v>92</v>
      </c>
      <c r="AG32" s="2" t="s">
        <v>129</v>
      </c>
      <c r="AH32" s="2" t="s">
        <v>144</v>
      </c>
      <c r="AI32" s="2" t="s">
        <v>352</v>
      </c>
      <c r="AJ32" s="2" t="s">
        <v>50</v>
      </c>
      <c r="AK32" s="34">
        <f t="shared" si="6"/>
        <v>4</v>
      </c>
      <c r="AL32" s="30">
        <f t="shared" si="7"/>
        <v>-99</v>
      </c>
      <c r="AM32" s="5">
        <f t="shared" si="8"/>
        <v>74.44</v>
      </c>
      <c r="AN32" s="5">
        <f t="shared" si="10"/>
        <v>360</v>
      </c>
      <c r="AO32" s="30">
        <f t="shared" si="9"/>
        <v>4031.9999999999995</v>
      </c>
      <c r="AP32" s="5"/>
      <c r="AQ32" t="str">
        <f t="shared" si="3"/>
        <v>2006 - 2009</v>
      </c>
      <c r="AR32" s="59">
        <f t="shared" si="4"/>
        <v>2009</v>
      </c>
      <c r="AS32" s="2">
        <f t="shared" si="11"/>
        <v>11.2</v>
      </c>
      <c r="AT32" s="2" t="s">
        <v>217</v>
      </c>
      <c r="AU32" s="2" t="s">
        <v>50</v>
      </c>
      <c r="AV32" s="2" t="s">
        <v>66</v>
      </c>
      <c r="AW32" s="2" t="s">
        <v>57</v>
      </c>
      <c r="AX32" s="2" t="s">
        <v>353</v>
      </c>
      <c r="AY32" s="2" t="s">
        <v>68</v>
      </c>
      <c r="AZ32" s="2" t="s">
        <v>144</v>
      </c>
      <c r="BA32" s="2" t="s">
        <v>352</v>
      </c>
      <c r="BB32" s="2" t="s">
        <v>50</v>
      </c>
      <c r="BC32" s="2" t="s">
        <v>50</v>
      </c>
      <c r="BD32" s="2" t="s">
        <v>50</v>
      </c>
      <c r="BE32" s="2" t="s">
        <v>50</v>
      </c>
      <c r="BF32" s="2" t="s">
        <v>50</v>
      </c>
    </row>
    <row r="33" spans="1:58" ht="16.5" customHeight="1" x14ac:dyDescent="0.25">
      <c r="A33" s="2" t="s">
        <v>756</v>
      </c>
      <c r="B33" s="2" t="s">
        <v>49</v>
      </c>
      <c r="C33" s="3">
        <v>1</v>
      </c>
      <c r="D33" s="2" t="s">
        <v>50</v>
      </c>
      <c r="E33" s="2" t="s">
        <v>71</v>
      </c>
      <c r="F33" s="2" t="s">
        <v>50</v>
      </c>
      <c r="G33" s="2" t="s">
        <v>50</v>
      </c>
      <c r="H33" s="2" t="s">
        <v>50</v>
      </c>
      <c r="I33" s="2" t="s">
        <v>53</v>
      </c>
      <c r="J33" s="2" t="s">
        <v>54</v>
      </c>
      <c r="K33" s="2" t="s">
        <v>54</v>
      </c>
      <c r="L33" s="2" t="s">
        <v>128</v>
      </c>
      <c r="M33" s="2" t="s">
        <v>51</v>
      </c>
      <c r="N33" s="2" t="s">
        <v>50</v>
      </c>
      <c r="O33" s="2" t="s">
        <v>66</v>
      </c>
      <c r="P33" s="2" t="s">
        <v>300</v>
      </c>
      <c r="Q33" s="2" t="s">
        <v>50</v>
      </c>
      <c r="R33" s="2" t="s">
        <v>58</v>
      </c>
      <c r="S33" s="2" t="s">
        <v>58</v>
      </c>
      <c r="T33" s="2" t="s">
        <v>54</v>
      </c>
      <c r="U33" s="2" t="s">
        <v>60</v>
      </c>
      <c r="V33" s="2" t="s">
        <v>86</v>
      </c>
      <c r="W33" s="2" t="s">
        <v>50</v>
      </c>
      <c r="X33" s="2" t="s">
        <v>50</v>
      </c>
      <c r="Y33" s="2" t="s">
        <v>61</v>
      </c>
      <c r="Z33" s="2" t="s">
        <v>62</v>
      </c>
      <c r="AA33" s="2" t="s">
        <v>50</v>
      </c>
      <c r="AB33" s="2" t="s">
        <v>50</v>
      </c>
      <c r="AC33" s="2" t="s">
        <v>87</v>
      </c>
      <c r="AD33" s="2" t="s">
        <v>51</v>
      </c>
      <c r="AE33" s="2">
        <f t="shared" si="12"/>
        <v>120</v>
      </c>
      <c r="AF33" s="2" t="s">
        <v>92</v>
      </c>
      <c r="AG33" s="2" t="s">
        <v>129</v>
      </c>
      <c r="AH33" s="2" t="s">
        <v>144</v>
      </c>
      <c r="AI33" s="2" t="s">
        <v>757</v>
      </c>
      <c r="AJ33" s="2" t="s">
        <v>50</v>
      </c>
      <c r="AK33" s="34">
        <f t="shared" si="6"/>
        <v>13</v>
      </c>
      <c r="AL33" s="30">
        <f t="shared" si="7"/>
        <v>13</v>
      </c>
      <c r="AM33" s="5">
        <f t="shared" si="8"/>
        <v>48.48</v>
      </c>
      <c r="AN33" s="5">
        <f t="shared" si="10"/>
        <v>240</v>
      </c>
      <c r="AO33" s="30">
        <f t="shared" si="9"/>
        <v>2472</v>
      </c>
      <c r="AP33" s="5"/>
      <c r="AQ33" t="str">
        <f t="shared" si="3"/>
        <v>1993 - 2001</v>
      </c>
      <c r="AR33" s="2">
        <f t="shared" si="4"/>
        <v>1998</v>
      </c>
      <c r="AS33" s="2">
        <f t="shared" si="11"/>
        <v>10.3</v>
      </c>
      <c r="AT33" s="2" t="s">
        <v>170</v>
      </c>
      <c r="AU33" s="2" t="s">
        <v>50</v>
      </c>
      <c r="AV33" s="2" t="s">
        <v>60</v>
      </c>
      <c r="AW33" s="2" t="s">
        <v>50</v>
      </c>
      <c r="AX33" s="2" t="s">
        <v>50</v>
      </c>
      <c r="AY33" s="2" t="s">
        <v>50</v>
      </c>
      <c r="AZ33" s="2" t="s">
        <v>50</v>
      </c>
      <c r="BA33" s="2" t="s">
        <v>50</v>
      </c>
      <c r="BB33" s="2" t="s">
        <v>50</v>
      </c>
      <c r="BC33" s="2" t="s">
        <v>50</v>
      </c>
      <c r="BD33" s="2" t="s">
        <v>50</v>
      </c>
      <c r="BE33" s="2" t="s">
        <v>50</v>
      </c>
      <c r="BF33" s="2" t="s">
        <v>50</v>
      </c>
    </row>
    <row r="34" spans="1:58" ht="16.5" customHeight="1" x14ac:dyDescent="0.25">
      <c r="A34" s="2" t="s">
        <v>798</v>
      </c>
      <c r="B34" s="2" t="s">
        <v>49</v>
      </c>
      <c r="C34" s="3">
        <v>5</v>
      </c>
      <c r="D34" s="2" t="s">
        <v>50</v>
      </c>
      <c r="E34" s="2" t="s">
        <v>71</v>
      </c>
      <c r="F34" s="2" t="s">
        <v>50</v>
      </c>
      <c r="G34" s="2" t="s">
        <v>50</v>
      </c>
      <c r="H34" s="2" t="s">
        <v>50</v>
      </c>
      <c r="I34" s="2" t="s">
        <v>53</v>
      </c>
      <c r="J34" s="2" t="s">
        <v>54</v>
      </c>
      <c r="K34" s="2" t="s">
        <v>54</v>
      </c>
      <c r="L34" s="2" t="s">
        <v>128</v>
      </c>
      <c r="M34" s="2" t="s">
        <v>72</v>
      </c>
      <c r="N34" s="2" t="s">
        <v>56</v>
      </c>
      <c r="O34" s="2" t="s">
        <v>57</v>
      </c>
      <c r="P34" s="2" t="s">
        <v>50</v>
      </c>
      <c r="Q34" s="2" t="s">
        <v>50</v>
      </c>
      <c r="R34" s="2" t="s">
        <v>58</v>
      </c>
      <c r="S34" s="2" t="s">
        <v>58</v>
      </c>
      <c r="T34" s="2" t="s">
        <v>50</v>
      </c>
      <c r="U34" s="2" t="s">
        <v>50</v>
      </c>
      <c r="V34" s="2" t="s">
        <v>50</v>
      </c>
      <c r="W34" s="2" t="s">
        <v>50</v>
      </c>
      <c r="X34" s="2" t="s">
        <v>50</v>
      </c>
      <c r="Y34" s="2" t="s">
        <v>50</v>
      </c>
      <c r="Z34" s="2" t="s">
        <v>62</v>
      </c>
      <c r="AA34" s="2" t="s">
        <v>50</v>
      </c>
      <c r="AB34" s="2" t="s">
        <v>50</v>
      </c>
      <c r="AC34" s="2" t="s">
        <v>87</v>
      </c>
      <c r="AD34" s="2" t="s">
        <v>50</v>
      </c>
      <c r="AE34" s="2">
        <f t="shared" si="12"/>
        <v>120</v>
      </c>
      <c r="AF34" s="2" t="s">
        <v>92</v>
      </c>
      <c r="AG34" s="2" t="s">
        <v>129</v>
      </c>
      <c r="AH34" s="2" t="s">
        <v>275</v>
      </c>
      <c r="AI34" s="2" t="s">
        <v>803</v>
      </c>
      <c r="AJ34" s="2" t="s">
        <v>50</v>
      </c>
      <c r="AK34" s="64">
        <f t="shared" si="6"/>
        <v>-99</v>
      </c>
      <c r="AL34" s="65">
        <f t="shared" si="7"/>
        <v>-99</v>
      </c>
      <c r="AM34" s="66">
        <f t="shared" si="8"/>
        <v>168.99</v>
      </c>
      <c r="AN34" s="66">
        <f t="shared" si="10"/>
        <v>120</v>
      </c>
      <c r="AO34" s="65">
        <f t="shared" si="9"/>
        <v>1212</v>
      </c>
      <c r="AP34" s="66"/>
      <c r="AQ34" s="67">
        <f t="shared" si="3"/>
        <v>0</v>
      </c>
      <c r="AR34" s="68">
        <f t="shared" si="4"/>
        <v>0</v>
      </c>
      <c r="AS34" s="2">
        <f t="shared" si="11"/>
        <v>10.1</v>
      </c>
      <c r="AT34" s="2" t="s">
        <v>163</v>
      </c>
      <c r="AU34" s="2" t="s">
        <v>50</v>
      </c>
      <c r="AV34" s="2" t="s">
        <v>60</v>
      </c>
      <c r="AW34" s="2" t="s">
        <v>50</v>
      </c>
      <c r="AX34" s="2" t="s">
        <v>50</v>
      </c>
      <c r="AY34" s="2" t="s">
        <v>50</v>
      </c>
      <c r="AZ34" s="2" t="s">
        <v>50</v>
      </c>
      <c r="BA34" s="2" t="s">
        <v>50</v>
      </c>
      <c r="BB34" s="2" t="s">
        <v>50</v>
      </c>
      <c r="BC34" s="2" t="s">
        <v>50</v>
      </c>
      <c r="BD34" s="2" t="s">
        <v>50</v>
      </c>
      <c r="BE34" s="2" t="s">
        <v>50</v>
      </c>
      <c r="BF34" s="2" t="s">
        <v>50</v>
      </c>
    </row>
    <row r="35" spans="1:58" ht="16.5" customHeight="1" x14ac:dyDescent="0.25">
      <c r="A35" s="2" t="s">
        <v>817</v>
      </c>
      <c r="B35" s="2" t="s">
        <v>49</v>
      </c>
      <c r="C35" s="3">
        <v>1</v>
      </c>
      <c r="D35" s="2" t="s">
        <v>50</v>
      </c>
      <c r="E35" s="2" t="s">
        <v>72</v>
      </c>
      <c r="F35" s="2" t="s">
        <v>51</v>
      </c>
      <c r="G35" s="2" t="s">
        <v>50</v>
      </c>
      <c r="H35" s="2" t="s">
        <v>50</v>
      </c>
      <c r="I35" s="2" t="s">
        <v>818</v>
      </c>
      <c r="J35" s="2" t="s">
        <v>54</v>
      </c>
      <c r="K35" s="2" t="s">
        <v>54</v>
      </c>
      <c r="L35" s="2" t="s">
        <v>128</v>
      </c>
      <c r="M35" s="2" t="s">
        <v>72</v>
      </c>
      <c r="N35" s="2" t="s">
        <v>56</v>
      </c>
      <c r="O35" s="2" t="s">
        <v>60</v>
      </c>
      <c r="P35" s="2" t="s">
        <v>107</v>
      </c>
      <c r="Q35" s="2" t="s">
        <v>98</v>
      </c>
      <c r="R35" s="2" t="s">
        <v>74</v>
      </c>
      <c r="S35" s="2" t="s">
        <v>59</v>
      </c>
      <c r="T35" s="2" t="s">
        <v>50</v>
      </c>
      <c r="U35" s="2" t="s">
        <v>50</v>
      </c>
      <c r="V35" s="2" t="s">
        <v>60</v>
      </c>
      <c r="W35" s="2" t="s">
        <v>50</v>
      </c>
      <c r="X35" s="2" t="s">
        <v>50</v>
      </c>
      <c r="Y35" s="2" t="s">
        <v>50</v>
      </c>
      <c r="Z35" s="2" t="s">
        <v>62</v>
      </c>
      <c r="AA35" s="2" t="s">
        <v>50</v>
      </c>
      <c r="AB35" s="2" t="s">
        <v>50</v>
      </c>
      <c r="AC35" s="2" t="s">
        <v>63</v>
      </c>
      <c r="AD35" s="2" t="s">
        <v>72</v>
      </c>
      <c r="AE35" s="2">
        <f t="shared" si="12"/>
        <v>120</v>
      </c>
      <c r="AF35" s="2" t="s">
        <v>108</v>
      </c>
      <c r="AG35" s="2" t="s">
        <v>76</v>
      </c>
      <c r="AH35" s="2" t="s">
        <v>796</v>
      </c>
      <c r="AI35" s="2" t="s">
        <v>819</v>
      </c>
      <c r="AJ35" s="2" t="s">
        <v>50</v>
      </c>
      <c r="AK35" s="34">
        <f t="shared" si="6"/>
        <v>3</v>
      </c>
      <c r="AL35" s="30">
        <f t="shared" si="7"/>
        <v>3</v>
      </c>
      <c r="AM35" s="5">
        <f t="shared" si="8"/>
        <v>0</v>
      </c>
      <c r="AN35" s="5">
        <f t="shared" si="10"/>
        <v>0</v>
      </c>
      <c r="AO35" s="30">
        <f t="shared" si="9"/>
        <v>0</v>
      </c>
      <c r="AP35" s="5"/>
      <c r="AQ35" t="str">
        <f t="shared" si="3"/>
        <v>Before 1978</v>
      </c>
      <c r="AR35" s="2">
        <f t="shared" si="4"/>
        <v>1968</v>
      </c>
      <c r="AS35" s="2">
        <f t="shared" si="11"/>
        <v>11</v>
      </c>
      <c r="AT35" s="2" t="s">
        <v>99</v>
      </c>
      <c r="AU35" s="2" t="s">
        <v>50</v>
      </c>
      <c r="AV35" s="2" t="s">
        <v>292</v>
      </c>
      <c r="AW35" s="2" t="s">
        <v>86</v>
      </c>
      <c r="AX35" s="2" t="s">
        <v>50</v>
      </c>
      <c r="AY35" s="2" t="s">
        <v>50</v>
      </c>
      <c r="AZ35" s="2" t="s">
        <v>820</v>
      </c>
      <c r="BA35" s="2" t="s">
        <v>821</v>
      </c>
      <c r="BB35" s="2" t="s">
        <v>50</v>
      </c>
      <c r="BC35" s="2" t="s">
        <v>50</v>
      </c>
      <c r="BD35" s="2" t="s">
        <v>50</v>
      </c>
      <c r="BE35" s="2" t="s">
        <v>50</v>
      </c>
      <c r="BF35" s="2" t="s">
        <v>50</v>
      </c>
    </row>
    <row r="36" spans="1:58" ht="16.5" customHeight="1" x14ac:dyDescent="0.25">
      <c r="A36" s="2" t="s">
        <v>687</v>
      </c>
      <c r="B36" s="2" t="s">
        <v>49</v>
      </c>
      <c r="C36" s="3">
        <v>1</v>
      </c>
      <c r="D36" s="2" t="s">
        <v>50</v>
      </c>
      <c r="E36" s="2" t="s">
        <v>85</v>
      </c>
      <c r="F36" s="2" t="s">
        <v>70</v>
      </c>
      <c r="G36" s="2" t="s">
        <v>50</v>
      </c>
      <c r="H36" s="2" t="s">
        <v>50</v>
      </c>
      <c r="I36" s="2" t="s">
        <v>53</v>
      </c>
      <c r="J36" s="2" t="s">
        <v>54</v>
      </c>
      <c r="K36" s="2" t="s">
        <v>54</v>
      </c>
      <c r="L36" s="2" t="s">
        <v>128</v>
      </c>
      <c r="M36" s="25" t="s">
        <v>84</v>
      </c>
      <c r="N36" s="25" t="s">
        <v>50</v>
      </c>
      <c r="O36" s="25" t="s">
        <v>57</v>
      </c>
      <c r="P36" s="63">
        <v>2004</v>
      </c>
      <c r="Q36" s="25" t="s">
        <v>50</v>
      </c>
      <c r="R36" s="25" t="s">
        <v>74</v>
      </c>
      <c r="S36" s="25" t="s">
        <v>59</v>
      </c>
      <c r="T36" s="25" t="s">
        <v>60</v>
      </c>
      <c r="U36" s="25" t="s">
        <v>60</v>
      </c>
      <c r="V36" s="25" t="s">
        <v>50</v>
      </c>
      <c r="W36" s="25" t="s">
        <v>50</v>
      </c>
      <c r="X36" s="25" t="s">
        <v>50</v>
      </c>
      <c r="Y36" s="25" t="s">
        <v>50</v>
      </c>
      <c r="Z36" s="25" t="s">
        <v>62</v>
      </c>
      <c r="AA36" s="25" t="s">
        <v>50</v>
      </c>
      <c r="AB36" s="25" t="s">
        <v>50</v>
      </c>
      <c r="AC36" s="25" t="s">
        <v>87</v>
      </c>
      <c r="AD36" s="25" t="s">
        <v>72</v>
      </c>
      <c r="AE36" s="25">
        <f t="shared" si="12"/>
        <v>150</v>
      </c>
      <c r="AF36" s="25" t="s">
        <v>294</v>
      </c>
      <c r="AG36" s="25" t="s">
        <v>129</v>
      </c>
      <c r="AH36" s="25" t="s">
        <v>152</v>
      </c>
      <c r="AI36" s="25" t="s">
        <v>688</v>
      </c>
      <c r="AJ36" s="25" t="s">
        <v>50</v>
      </c>
      <c r="AK36" s="60">
        <f t="shared" si="6"/>
        <v>9</v>
      </c>
      <c r="AL36" s="61">
        <f t="shared" si="7"/>
        <v>9</v>
      </c>
      <c r="AM36" s="62">
        <f t="shared" si="8"/>
        <v>421.81</v>
      </c>
      <c r="AN36" s="62">
        <f t="shared" si="10"/>
        <v>600</v>
      </c>
      <c r="AO36" s="61">
        <f t="shared" si="9"/>
        <v>5580</v>
      </c>
      <c r="AP36" s="62"/>
      <c r="AQ36" s="28" t="str">
        <f t="shared" si="3"/>
        <v>1978 - 1992</v>
      </c>
      <c r="AR36" s="25">
        <f t="shared" si="4"/>
        <v>1979</v>
      </c>
      <c r="AS36" s="25">
        <f t="shared" si="11"/>
        <v>9.3000000000000007</v>
      </c>
      <c r="AT36" s="2" t="s">
        <v>689</v>
      </c>
      <c r="AU36" s="2" t="s">
        <v>50</v>
      </c>
      <c r="AV36" s="2" t="s">
        <v>141</v>
      </c>
      <c r="AW36" s="2" t="s">
        <v>86</v>
      </c>
      <c r="AX36" s="2" t="s">
        <v>50</v>
      </c>
      <c r="AY36" s="2" t="s">
        <v>50</v>
      </c>
      <c r="AZ36" s="2" t="s">
        <v>152</v>
      </c>
      <c r="BA36" s="2" t="s">
        <v>688</v>
      </c>
      <c r="BB36" s="2" t="s">
        <v>50</v>
      </c>
      <c r="BC36" s="2" t="s">
        <v>50</v>
      </c>
      <c r="BD36" s="2" t="s">
        <v>50</v>
      </c>
      <c r="BE36" s="2" t="s">
        <v>50</v>
      </c>
      <c r="BF36" s="2" t="s">
        <v>50</v>
      </c>
    </row>
    <row r="37" spans="1:58" ht="16.5" customHeight="1" x14ac:dyDescent="0.25">
      <c r="A37" s="2" t="s">
        <v>514</v>
      </c>
      <c r="B37" s="2" t="s">
        <v>49</v>
      </c>
      <c r="C37" s="3">
        <v>22</v>
      </c>
      <c r="D37" s="2" t="s">
        <v>50</v>
      </c>
      <c r="E37" s="2" t="s">
        <v>92</v>
      </c>
      <c r="F37" s="2" t="s">
        <v>50</v>
      </c>
      <c r="G37" s="2" t="s">
        <v>50</v>
      </c>
      <c r="H37" s="2" t="s">
        <v>50</v>
      </c>
      <c r="I37" s="2" t="s">
        <v>100</v>
      </c>
      <c r="J37" s="2" t="s">
        <v>54</v>
      </c>
      <c r="K37" s="2" t="s">
        <v>54</v>
      </c>
      <c r="L37" s="2" t="s">
        <v>128</v>
      </c>
      <c r="M37" s="2" t="s">
        <v>72</v>
      </c>
      <c r="N37" s="2" t="s">
        <v>50</v>
      </c>
      <c r="O37" s="2" t="s">
        <v>57</v>
      </c>
      <c r="P37" s="2" t="s">
        <v>215</v>
      </c>
      <c r="Q37" s="2" t="s">
        <v>50</v>
      </c>
      <c r="R37" s="2" t="s">
        <v>58</v>
      </c>
      <c r="S37" s="2" t="s">
        <v>59</v>
      </c>
      <c r="T37" s="2" t="s">
        <v>60</v>
      </c>
      <c r="U37" s="2" t="s">
        <v>60</v>
      </c>
      <c r="V37" s="2" t="s">
        <v>60</v>
      </c>
      <c r="W37" s="2" t="s">
        <v>50</v>
      </c>
      <c r="X37" s="2" t="s">
        <v>50</v>
      </c>
      <c r="Y37" s="2" t="s">
        <v>50</v>
      </c>
      <c r="Z37" s="2" t="s">
        <v>62</v>
      </c>
      <c r="AA37" s="2" t="s">
        <v>50</v>
      </c>
      <c r="AB37" s="2" t="s">
        <v>50</v>
      </c>
      <c r="AC37" s="2" t="s">
        <v>87</v>
      </c>
      <c r="AD37" s="2" t="s">
        <v>51</v>
      </c>
      <c r="AE37" s="2">
        <f t="shared" si="12"/>
        <v>180</v>
      </c>
      <c r="AF37" s="2" t="s">
        <v>116</v>
      </c>
      <c r="AG37" s="2" t="s">
        <v>129</v>
      </c>
      <c r="AH37" s="2" t="s">
        <v>534</v>
      </c>
      <c r="AI37" s="2" t="s">
        <v>535</v>
      </c>
      <c r="AJ37" s="2" t="s">
        <v>50</v>
      </c>
      <c r="AK37" s="34">
        <f t="shared" si="6"/>
        <v>11</v>
      </c>
      <c r="AL37" s="30">
        <f t="shared" si="7"/>
        <v>11</v>
      </c>
      <c r="AM37" s="5">
        <f t="shared" si="8"/>
        <v>37.44</v>
      </c>
      <c r="AN37" s="5">
        <f t="shared" si="10"/>
        <v>180</v>
      </c>
      <c r="AO37" s="30">
        <f t="shared" si="9"/>
        <v>2106</v>
      </c>
      <c r="AP37" s="5"/>
      <c r="AQ37" t="str">
        <f t="shared" si="3"/>
        <v>1978 - 1992</v>
      </c>
      <c r="AR37" s="2">
        <f t="shared" si="4"/>
        <v>1990</v>
      </c>
      <c r="AS37" s="2">
        <f t="shared" si="11"/>
        <v>11.7</v>
      </c>
      <c r="AT37" s="2" t="s">
        <v>110</v>
      </c>
      <c r="AU37" s="2" t="s">
        <v>50</v>
      </c>
      <c r="AV37" s="2" t="s">
        <v>60</v>
      </c>
      <c r="AW37" s="2" t="s">
        <v>50</v>
      </c>
      <c r="AX37" s="2" t="s">
        <v>50</v>
      </c>
      <c r="AY37" s="2" t="s">
        <v>50</v>
      </c>
      <c r="AZ37" s="2" t="s">
        <v>50</v>
      </c>
      <c r="BA37" s="2" t="s">
        <v>50</v>
      </c>
      <c r="BB37" s="2" t="s">
        <v>50</v>
      </c>
      <c r="BC37" s="2" t="s">
        <v>50</v>
      </c>
      <c r="BD37" s="2" t="s">
        <v>50</v>
      </c>
      <c r="BE37" s="2" t="s">
        <v>50</v>
      </c>
      <c r="BF37" s="2" t="s">
        <v>50</v>
      </c>
    </row>
    <row r="38" spans="1:58" ht="16.5" customHeight="1" x14ac:dyDescent="0.25">
      <c r="A38" s="2" t="s">
        <v>756</v>
      </c>
      <c r="B38" s="2" t="s">
        <v>49</v>
      </c>
      <c r="C38" s="3">
        <v>2</v>
      </c>
      <c r="D38" s="2" t="s">
        <v>50</v>
      </c>
      <c r="E38" s="2" t="s">
        <v>71</v>
      </c>
      <c r="F38" s="2" t="s">
        <v>50</v>
      </c>
      <c r="G38" s="2" t="s">
        <v>50</v>
      </c>
      <c r="H38" s="2" t="s">
        <v>50</v>
      </c>
      <c r="I38" s="2" t="s">
        <v>53</v>
      </c>
      <c r="J38" s="2" t="s">
        <v>54</v>
      </c>
      <c r="K38" s="2" t="s">
        <v>54</v>
      </c>
      <c r="L38" s="2" t="s">
        <v>128</v>
      </c>
      <c r="M38" s="2" t="s">
        <v>70</v>
      </c>
      <c r="N38" s="2" t="s">
        <v>50</v>
      </c>
      <c r="O38" s="2" t="s">
        <v>66</v>
      </c>
      <c r="P38" s="2" t="s">
        <v>300</v>
      </c>
      <c r="Q38" s="2" t="s">
        <v>50</v>
      </c>
      <c r="R38" s="2" t="s">
        <v>58</v>
      </c>
      <c r="S38" s="2" t="s">
        <v>58</v>
      </c>
      <c r="T38" s="2" t="s">
        <v>54</v>
      </c>
      <c r="U38" s="2" t="s">
        <v>60</v>
      </c>
      <c r="V38" s="2" t="s">
        <v>86</v>
      </c>
      <c r="W38" s="2" t="s">
        <v>50</v>
      </c>
      <c r="X38" s="2" t="s">
        <v>50</v>
      </c>
      <c r="Y38" s="2" t="s">
        <v>61</v>
      </c>
      <c r="Z38" s="2" t="s">
        <v>62</v>
      </c>
      <c r="AA38" s="2" t="s">
        <v>50</v>
      </c>
      <c r="AB38" s="2" t="s">
        <v>50</v>
      </c>
      <c r="AC38" s="2" t="s">
        <v>87</v>
      </c>
      <c r="AD38" s="2" t="s">
        <v>51</v>
      </c>
      <c r="AE38" s="2">
        <f t="shared" si="12"/>
        <v>180</v>
      </c>
      <c r="AF38" s="2" t="s">
        <v>116</v>
      </c>
      <c r="AG38" s="2" t="s">
        <v>129</v>
      </c>
      <c r="AH38" s="2" t="s">
        <v>144</v>
      </c>
      <c r="AI38" s="2" t="s">
        <v>758</v>
      </c>
      <c r="AJ38" s="2" t="s">
        <v>50</v>
      </c>
      <c r="AK38" s="34">
        <f t="shared" si="6"/>
        <v>13</v>
      </c>
      <c r="AL38" s="30">
        <f t="shared" si="7"/>
        <v>13</v>
      </c>
      <c r="AM38" s="5">
        <f t="shared" si="8"/>
        <v>48.48</v>
      </c>
      <c r="AN38" s="5">
        <f t="shared" si="10"/>
        <v>1080</v>
      </c>
      <c r="AO38" s="30">
        <f t="shared" si="9"/>
        <v>10476</v>
      </c>
      <c r="AP38" s="5"/>
      <c r="AQ38" t="str">
        <f t="shared" si="3"/>
        <v>1993 - 2001</v>
      </c>
      <c r="AR38" s="2">
        <f t="shared" si="4"/>
        <v>1998</v>
      </c>
      <c r="AS38" s="2">
        <f t="shared" si="11"/>
        <v>9.6999999999999993</v>
      </c>
      <c r="AT38" s="2" t="s">
        <v>140</v>
      </c>
      <c r="AU38" s="2" t="s">
        <v>50</v>
      </c>
      <c r="AV38" s="2" t="s">
        <v>60</v>
      </c>
      <c r="AW38" s="2" t="s">
        <v>50</v>
      </c>
      <c r="AX38" s="2" t="s">
        <v>50</v>
      </c>
      <c r="AY38" s="2" t="s">
        <v>50</v>
      </c>
      <c r="AZ38" s="2" t="s">
        <v>50</v>
      </c>
      <c r="BA38" s="2" t="s">
        <v>50</v>
      </c>
      <c r="BB38" s="2" t="s">
        <v>50</v>
      </c>
      <c r="BC38" s="2" t="s">
        <v>50</v>
      </c>
      <c r="BD38" s="2" t="s">
        <v>50</v>
      </c>
      <c r="BE38" s="2" t="s">
        <v>50</v>
      </c>
      <c r="BF38" s="2" t="s">
        <v>50</v>
      </c>
    </row>
    <row r="41" spans="1:58" x14ac:dyDescent="0.25">
      <c r="AE41" t="s">
        <v>12832</v>
      </c>
    </row>
    <row r="42" spans="1:58" ht="16.5" customHeight="1" x14ac:dyDescent="0.25">
      <c r="A42" s="2" t="s">
        <v>282</v>
      </c>
      <c r="B42" s="2" t="s">
        <v>49</v>
      </c>
      <c r="C42" s="3">
        <v>3</v>
      </c>
      <c r="D42" s="2" t="s">
        <v>50</v>
      </c>
      <c r="E42" s="2" t="s">
        <v>72</v>
      </c>
      <c r="F42" s="2" t="s">
        <v>50</v>
      </c>
      <c r="G42" s="2" t="s">
        <v>71</v>
      </c>
      <c r="H42" s="2" t="s">
        <v>50</v>
      </c>
      <c r="I42" s="2" t="s">
        <v>59</v>
      </c>
      <c r="J42" s="2" t="s">
        <v>54</v>
      </c>
      <c r="K42" s="2" t="s">
        <v>54</v>
      </c>
      <c r="L42" s="2" t="s">
        <v>128</v>
      </c>
      <c r="M42" s="2" t="s">
        <v>84</v>
      </c>
      <c r="N42" s="2" t="s">
        <v>50</v>
      </c>
      <c r="O42" s="2" t="s">
        <v>57</v>
      </c>
      <c r="P42" s="2" t="s">
        <v>50</v>
      </c>
      <c r="Q42" s="2" t="s">
        <v>50</v>
      </c>
      <c r="R42" s="2" t="s">
        <v>74</v>
      </c>
      <c r="S42" s="2" t="s">
        <v>58</v>
      </c>
      <c r="T42" s="2" t="s">
        <v>60</v>
      </c>
      <c r="U42" s="2" t="s">
        <v>60</v>
      </c>
      <c r="V42" s="2" t="s">
        <v>60</v>
      </c>
      <c r="W42" s="2" t="s">
        <v>50</v>
      </c>
      <c r="X42" s="2" t="s">
        <v>50</v>
      </c>
      <c r="Y42" s="2" t="s">
        <v>50</v>
      </c>
      <c r="Z42" s="2" t="s">
        <v>62</v>
      </c>
      <c r="AA42" s="2" t="s">
        <v>86</v>
      </c>
      <c r="AB42" s="2" t="s">
        <v>50</v>
      </c>
      <c r="AC42" s="2" t="s">
        <v>87</v>
      </c>
      <c r="AD42" s="2" t="s">
        <v>72</v>
      </c>
      <c r="AE42" s="2">
        <f>IF(AG42="k",VALUE(AF42),IF(AG42="T",AF42*12,IF(TRIM(AF42)="","NA",AF42)))</f>
        <v>118</v>
      </c>
      <c r="AF42" s="2" t="s">
        <v>283</v>
      </c>
      <c r="AG42" s="2" t="s">
        <v>76</v>
      </c>
      <c r="AH42" s="2" t="s">
        <v>94</v>
      </c>
      <c r="AI42" s="2" t="s">
        <v>284</v>
      </c>
      <c r="AJ42" s="2" t="s">
        <v>50</v>
      </c>
      <c r="AK42" s="34">
        <f>IF(AT42&gt;0,IF(P42&lt;&gt;"",2013-VALUE(P42),IF(Q42&lt;&gt;"",2013-VALUE(Q42),-99)),-99)</f>
        <v>-99</v>
      </c>
      <c r="AL42" s="30">
        <f>IF(OR((2013-AR42)=AK42,AK42=-99),-99,AK42)</f>
        <v>-99</v>
      </c>
      <c r="AM42" s="5">
        <f>VLOOKUP(A42,tblSiteWeights,4,FALSE)</f>
        <v>32.549999999999997</v>
      </c>
      <c r="AN42" s="5">
        <f>IF(AND(AS42&gt;0,AM42&gt;0,AE42&lt;&gt;"NA"),M42*AE42,0)</f>
        <v>472</v>
      </c>
      <c r="AO42" s="30">
        <f>AN42*AS42</f>
        <v>4861.6000000000004</v>
      </c>
      <c r="AP42" s="5"/>
      <c r="AQ42" t="str">
        <f>IF(OR(ISERROR(AR42),AR42=0),0,VLOOKUP(AR42,tblVintages,2,TRUE))</f>
        <v>Before 1978</v>
      </c>
      <c r="AR42" s="2">
        <f>VLOOKUP(A42,tblBldgInfo,7,FALSE)</f>
        <v>1962</v>
      </c>
      <c r="AS42" s="2">
        <f>VALUE(AT42)</f>
        <v>10.3</v>
      </c>
      <c r="AT42" s="2" t="s">
        <v>170</v>
      </c>
      <c r="AU42" s="2" t="s">
        <v>50</v>
      </c>
      <c r="AV42" s="2" t="s">
        <v>60</v>
      </c>
      <c r="AW42" s="2" t="s">
        <v>50</v>
      </c>
      <c r="AX42" s="2" t="s">
        <v>50</v>
      </c>
      <c r="AY42" s="2" t="s">
        <v>50</v>
      </c>
      <c r="AZ42" s="2" t="s">
        <v>50</v>
      </c>
      <c r="BA42" s="2" t="s">
        <v>50</v>
      </c>
      <c r="BB42" s="2" t="s">
        <v>50</v>
      </c>
      <c r="BC42" s="2" t="s">
        <v>50</v>
      </c>
      <c r="BD42" s="2" t="s">
        <v>50</v>
      </c>
      <c r="BE42" s="2" t="s">
        <v>50</v>
      </c>
      <c r="BF42" s="2" t="s">
        <v>50</v>
      </c>
    </row>
  </sheetData>
  <sortState ref="A2:AY93">
    <sortCondition ref="AE2"/>
  </sortState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F15"/>
  <sheetViews>
    <sheetView topLeftCell="AC4" workbookViewId="0">
      <selection activeCell="AS6" sqref="AS6"/>
    </sheetView>
  </sheetViews>
  <sheetFormatPr defaultRowHeight="15" x14ac:dyDescent="0.25"/>
  <cols>
    <col min="35" max="35" width="11.7109375" customWidth="1"/>
    <col min="37" max="37" width="4.42578125" bestFit="1" customWidth="1"/>
    <col min="38" max="38" width="5.85546875" bestFit="1" customWidth="1"/>
    <col min="44" max="44" width="5.140625" bestFit="1" customWidth="1"/>
    <col min="45" max="45" width="5.42578125" customWidth="1"/>
  </cols>
  <sheetData>
    <row r="1" spans="1:5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9" t="s">
        <v>68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25" t="s">
        <v>12819</v>
      </c>
      <c r="AL1" s="25" t="s">
        <v>12820</v>
      </c>
      <c r="AM1" s="25" t="s">
        <v>11632</v>
      </c>
      <c r="AN1" s="25" t="s">
        <v>12830</v>
      </c>
      <c r="AO1" s="25" t="s">
        <v>12827</v>
      </c>
      <c r="AP1" s="25" t="s">
        <v>11633</v>
      </c>
      <c r="AQ1" s="25" t="s">
        <v>5152</v>
      </c>
      <c r="AR1" s="25" t="s">
        <v>5161</v>
      </c>
      <c r="AS1" s="25" t="s">
        <v>1440</v>
      </c>
      <c r="AT1" s="1" t="s">
        <v>35</v>
      </c>
      <c r="AU1" s="1" t="s">
        <v>36</v>
      </c>
      <c r="AV1" s="1" t="s">
        <v>37</v>
      </c>
      <c r="AW1" s="1" t="s">
        <v>38</v>
      </c>
      <c r="AX1" s="1" t="s">
        <v>39</v>
      </c>
      <c r="AY1" s="1" t="s">
        <v>40</v>
      </c>
      <c r="AZ1" s="1" t="s">
        <v>41</v>
      </c>
      <c r="BA1" s="1" t="s">
        <v>42</v>
      </c>
      <c r="BB1" s="1" t="s">
        <v>43</v>
      </c>
      <c r="BC1" s="1" t="s">
        <v>44</v>
      </c>
      <c r="BD1" s="1" t="s">
        <v>45</v>
      </c>
      <c r="BE1" s="1" t="s">
        <v>46</v>
      </c>
      <c r="BF1" s="1" t="s">
        <v>47</v>
      </c>
    </row>
    <row r="3" spans="1:58" ht="45" x14ac:dyDescent="0.25">
      <c r="A3" s="2" t="s">
        <v>691</v>
      </c>
      <c r="B3" s="2" t="s">
        <v>49</v>
      </c>
      <c r="C3" s="3">
        <v>1</v>
      </c>
      <c r="D3" s="2" t="s">
        <v>50</v>
      </c>
      <c r="E3" s="2" t="s">
        <v>51</v>
      </c>
      <c r="F3" s="2" t="s">
        <v>52</v>
      </c>
      <c r="G3" s="2" t="s">
        <v>84</v>
      </c>
      <c r="H3" s="2" t="s">
        <v>85</v>
      </c>
      <c r="I3" s="2" t="s">
        <v>53</v>
      </c>
      <c r="J3" s="2" t="s">
        <v>54</v>
      </c>
      <c r="K3" s="2" t="s">
        <v>54</v>
      </c>
      <c r="L3" s="2" t="s">
        <v>128</v>
      </c>
      <c r="M3" s="2" t="s">
        <v>85</v>
      </c>
      <c r="N3" s="2" t="s">
        <v>50</v>
      </c>
      <c r="O3" s="2" t="s">
        <v>57</v>
      </c>
      <c r="P3" s="2" t="s">
        <v>50</v>
      </c>
      <c r="Q3" s="2" t="s">
        <v>50</v>
      </c>
      <c r="R3" s="2" t="s">
        <v>74</v>
      </c>
      <c r="S3" s="2" t="s">
        <v>59</v>
      </c>
      <c r="T3" s="2" t="s">
        <v>60</v>
      </c>
      <c r="U3" s="2" t="s">
        <v>60</v>
      </c>
      <c r="V3" s="2" t="s">
        <v>60</v>
      </c>
      <c r="W3" s="2" t="s">
        <v>50</v>
      </c>
      <c r="X3" s="2" t="s">
        <v>50</v>
      </c>
      <c r="Y3" s="2" t="s">
        <v>50</v>
      </c>
      <c r="Z3" s="2" t="s">
        <v>62</v>
      </c>
      <c r="AA3" s="2" t="s">
        <v>50</v>
      </c>
      <c r="AB3" s="2" t="s">
        <v>50</v>
      </c>
      <c r="AC3" s="2" t="s">
        <v>87</v>
      </c>
      <c r="AD3" s="2" t="s">
        <v>51</v>
      </c>
      <c r="AE3" s="2">
        <f t="shared" ref="AE3:AE15" si="0">IF(AG3="k",VALUE(AF3),IF(AG3="T",AF3*12,IF(TRIM(AF3)="","NA",AF3)))</f>
        <v>600</v>
      </c>
      <c r="AF3" s="2" t="s">
        <v>101</v>
      </c>
      <c r="AG3" s="2" t="s">
        <v>129</v>
      </c>
      <c r="AH3" s="2" t="s">
        <v>152</v>
      </c>
      <c r="AI3" s="2" t="s">
        <v>692</v>
      </c>
      <c r="AJ3" s="2" t="s">
        <v>50</v>
      </c>
      <c r="AK3" s="47">
        <f t="shared" ref="AK3:AK15" si="1">IF(AT3&gt;0,IF(P3&lt;&gt;"",2013-VALUE(P3),IF(Q3&lt;&gt;"",2013-VALUE(Q3),-99)),-99)</f>
        <v>-99</v>
      </c>
      <c r="AL3" s="30">
        <f t="shared" ref="AL3:AL15" si="2">IF(OR((2013-AR3)=AK3,AK3=-99),-99,AK3)</f>
        <v>-99</v>
      </c>
      <c r="AM3" s="5">
        <f t="shared" ref="AM3:AM15" si="3">VLOOKUP(A3,tblSiteWeights,4,FALSE)</f>
        <v>32</v>
      </c>
      <c r="AN3" s="5">
        <f t="shared" ref="AN3:AN15" si="4">IF(AND(AS3&gt;0,AM3&gt;0),M3*AE3,0)</f>
        <v>3000</v>
      </c>
      <c r="AO3" s="30">
        <f t="shared" ref="AO3:AO15" si="5">AN3*AS3</f>
        <v>32700</v>
      </c>
      <c r="AP3" s="5">
        <f t="shared" ref="AP3:AP15" si="6">AN3*AS3</f>
        <v>32700</v>
      </c>
      <c r="AQ3" t="str">
        <f t="shared" ref="AQ3:AQ15" si="7">IF(OR(ISERROR(AR3),AR3=0),0,VLOOKUP(AR3,tblVintages,2,TRUE))</f>
        <v>1978 - 1992</v>
      </c>
      <c r="AR3" s="2">
        <f t="shared" ref="AR3:AR15" si="8">VLOOKUP(A3,tblBldgInfo,7,FALSE)</f>
        <v>1989</v>
      </c>
      <c r="AS3" s="43">
        <f t="shared" ref="AS3:AS15" si="9">VALUE(AT3)</f>
        <v>10.9</v>
      </c>
      <c r="AT3" s="2" t="s">
        <v>572</v>
      </c>
      <c r="AU3" s="2" t="s">
        <v>50</v>
      </c>
      <c r="AV3" s="2" t="s">
        <v>66</v>
      </c>
      <c r="AW3" s="2" t="s">
        <v>57</v>
      </c>
      <c r="AX3" s="2" t="s">
        <v>50</v>
      </c>
      <c r="AY3" s="2" t="s">
        <v>50</v>
      </c>
      <c r="AZ3" s="2" t="s">
        <v>50</v>
      </c>
      <c r="BA3" s="2" t="s">
        <v>50</v>
      </c>
      <c r="BB3" s="2" t="s">
        <v>50</v>
      </c>
      <c r="BC3" s="2" t="s">
        <v>50</v>
      </c>
      <c r="BD3" s="2" t="s">
        <v>50</v>
      </c>
      <c r="BE3" s="2" t="s">
        <v>50</v>
      </c>
      <c r="BF3" s="2" t="s">
        <v>50</v>
      </c>
    </row>
    <row r="4" spans="1:58" ht="45" x14ac:dyDescent="0.25">
      <c r="A4" s="2" t="s">
        <v>691</v>
      </c>
      <c r="B4" s="2" t="s">
        <v>49</v>
      </c>
      <c r="C4" s="3">
        <v>4</v>
      </c>
      <c r="D4" s="2" t="s">
        <v>50</v>
      </c>
      <c r="E4" s="2" t="s">
        <v>51</v>
      </c>
      <c r="F4" s="2" t="s">
        <v>52</v>
      </c>
      <c r="G4" s="2" t="s">
        <v>84</v>
      </c>
      <c r="H4" s="2" t="s">
        <v>85</v>
      </c>
      <c r="I4" s="2" t="s">
        <v>304</v>
      </c>
      <c r="J4" s="2" t="s">
        <v>54</v>
      </c>
      <c r="K4" s="2" t="s">
        <v>54</v>
      </c>
      <c r="L4" s="2" t="s">
        <v>128</v>
      </c>
      <c r="M4" s="2" t="s">
        <v>72</v>
      </c>
      <c r="N4" s="2" t="s">
        <v>50</v>
      </c>
      <c r="O4" s="2" t="s">
        <v>57</v>
      </c>
      <c r="P4" s="2" t="s">
        <v>50</v>
      </c>
      <c r="Q4" s="2" t="s">
        <v>50</v>
      </c>
      <c r="R4" s="2" t="s">
        <v>74</v>
      </c>
      <c r="S4" s="2" t="s">
        <v>59</v>
      </c>
      <c r="T4" s="2" t="s">
        <v>50</v>
      </c>
      <c r="U4" s="2" t="s">
        <v>50</v>
      </c>
      <c r="V4" s="2" t="s">
        <v>60</v>
      </c>
      <c r="W4" s="2" t="s">
        <v>50</v>
      </c>
      <c r="X4" s="2" t="s">
        <v>50</v>
      </c>
      <c r="Y4" s="2" t="s">
        <v>50</v>
      </c>
      <c r="Z4" s="2" t="s">
        <v>62</v>
      </c>
      <c r="AA4" s="2" t="s">
        <v>50</v>
      </c>
      <c r="AB4" s="2" t="s">
        <v>50</v>
      </c>
      <c r="AC4" s="2" t="s">
        <v>87</v>
      </c>
      <c r="AD4" s="2" t="s">
        <v>51</v>
      </c>
      <c r="AE4" s="2">
        <f t="shared" si="0"/>
        <v>600</v>
      </c>
      <c r="AF4" s="2" t="s">
        <v>101</v>
      </c>
      <c r="AG4" s="2" t="s">
        <v>129</v>
      </c>
      <c r="AH4" s="2" t="s">
        <v>152</v>
      </c>
      <c r="AI4" s="2" t="s">
        <v>692</v>
      </c>
      <c r="AJ4" s="2" t="s">
        <v>50</v>
      </c>
      <c r="AK4" s="47">
        <f t="shared" si="1"/>
        <v>-99</v>
      </c>
      <c r="AL4" s="30">
        <f t="shared" si="2"/>
        <v>-99</v>
      </c>
      <c r="AM4" s="5">
        <f t="shared" si="3"/>
        <v>32</v>
      </c>
      <c r="AN4" s="5">
        <f t="shared" si="4"/>
        <v>600</v>
      </c>
      <c r="AO4" s="30">
        <f t="shared" si="5"/>
        <v>6540</v>
      </c>
      <c r="AP4" s="5">
        <f t="shared" si="6"/>
        <v>6540</v>
      </c>
      <c r="AQ4" t="str">
        <f t="shared" si="7"/>
        <v>1978 - 1992</v>
      </c>
      <c r="AR4" s="2">
        <f t="shared" si="8"/>
        <v>1989</v>
      </c>
      <c r="AS4" s="2">
        <f t="shared" si="9"/>
        <v>10.9</v>
      </c>
      <c r="AT4" s="2" t="s">
        <v>572</v>
      </c>
      <c r="AU4" s="2" t="s">
        <v>50</v>
      </c>
      <c r="AV4" s="2" t="s">
        <v>66</v>
      </c>
      <c r="AW4" s="2" t="s">
        <v>57</v>
      </c>
      <c r="AX4" s="2" t="s">
        <v>50</v>
      </c>
      <c r="AY4" s="2" t="s">
        <v>50</v>
      </c>
      <c r="AZ4" s="2" t="s">
        <v>50</v>
      </c>
      <c r="BA4" s="2" t="s">
        <v>50</v>
      </c>
      <c r="BB4" s="2" t="s">
        <v>50</v>
      </c>
      <c r="BC4" s="2" t="s">
        <v>50</v>
      </c>
      <c r="BD4" s="2" t="s">
        <v>50</v>
      </c>
      <c r="BE4" s="2" t="s">
        <v>50</v>
      </c>
      <c r="BF4" s="2" t="s">
        <v>50</v>
      </c>
    </row>
    <row r="5" spans="1:58" ht="45" x14ac:dyDescent="0.25">
      <c r="A5" s="2" t="s">
        <v>185</v>
      </c>
      <c r="B5" s="2" t="s">
        <v>49</v>
      </c>
      <c r="C5" s="3">
        <v>1</v>
      </c>
      <c r="D5" s="2" t="s">
        <v>50</v>
      </c>
      <c r="E5" s="2" t="s">
        <v>72</v>
      </c>
      <c r="F5" s="2" t="s">
        <v>51</v>
      </c>
      <c r="G5" s="2" t="s">
        <v>50</v>
      </c>
      <c r="H5" s="2" t="s">
        <v>50</v>
      </c>
      <c r="I5" s="2" t="s">
        <v>53</v>
      </c>
      <c r="J5" s="2" t="s">
        <v>54</v>
      </c>
      <c r="K5" s="2" t="s">
        <v>54</v>
      </c>
      <c r="L5" s="2" t="s">
        <v>186</v>
      </c>
      <c r="M5" s="2" t="s">
        <v>51</v>
      </c>
      <c r="N5" s="2" t="s">
        <v>50</v>
      </c>
      <c r="O5" s="2" t="s">
        <v>57</v>
      </c>
      <c r="P5" s="2" t="s">
        <v>50</v>
      </c>
      <c r="Q5" s="2" t="s">
        <v>50</v>
      </c>
      <c r="R5" s="2" t="s">
        <v>74</v>
      </c>
      <c r="S5" s="2" t="s">
        <v>58</v>
      </c>
      <c r="T5" s="2" t="s">
        <v>54</v>
      </c>
      <c r="U5" s="2" t="s">
        <v>54</v>
      </c>
      <c r="V5" s="2" t="s">
        <v>86</v>
      </c>
      <c r="W5" s="2" t="s">
        <v>50</v>
      </c>
      <c r="X5" s="2" t="s">
        <v>50</v>
      </c>
      <c r="Y5" s="2" t="s">
        <v>54</v>
      </c>
      <c r="Z5" s="2" t="s">
        <v>62</v>
      </c>
      <c r="AA5" s="2" t="s">
        <v>86</v>
      </c>
      <c r="AB5" s="2" t="s">
        <v>187</v>
      </c>
      <c r="AC5" s="2" t="s">
        <v>87</v>
      </c>
      <c r="AD5" s="2" t="s">
        <v>84</v>
      </c>
      <c r="AE5" s="2">
        <f t="shared" si="0"/>
        <v>420</v>
      </c>
      <c r="AF5" s="2" t="s">
        <v>188</v>
      </c>
      <c r="AG5" s="2" t="s">
        <v>129</v>
      </c>
      <c r="AH5" s="2" t="s">
        <v>152</v>
      </c>
      <c r="AI5" s="2" t="s">
        <v>189</v>
      </c>
      <c r="AJ5" s="2" t="s">
        <v>50</v>
      </c>
      <c r="AK5" s="34">
        <f t="shared" si="1"/>
        <v>-99</v>
      </c>
      <c r="AL5" s="30">
        <f t="shared" si="2"/>
        <v>-99</v>
      </c>
      <c r="AM5" s="5">
        <f t="shared" si="3"/>
        <v>92.58</v>
      </c>
      <c r="AN5" s="5">
        <f t="shared" si="4"/>
        <v>840</v>
      </c>
      <c r="AO5" s="30">
        <f t="shared" si="5"/>
        <v>8652</v>
      </c>
      <c r="AP5" s="5">
        <f t="shared" si="6"/>
        <v>8652</v>
      </c>
      <c r="AQ5" t="str">
        <f t="shared" si="7"/>
        <v>Before 1978</v>
      </c>
      <c r="AR5" s="2">
        <f t="shared" si="8"/>
        <v>1968</v>
      </c>
      <c r="AS5" s="49">
        <f t="shared" si="9"/>
        <v>10.3</v>
      </c>
      <c r="AT5" s="2" t="s">
        <v>170</v>
      </c>
      <c r="AU5" s="2" t="s">
        <v>50</v>
      </c>
      <c r="AV5" s="2" t="s">
        <v>190</v>
      </c>
      <c r="AW5" s="2" t="s">
        <v>50</v>
      </c>
      <c r="AX5" s="2" t="s">
        <v>191</v>
      </c>
      <c r="AY5" s="2" t="s">
        <v>179</v>
      </c>
      <c r="AZ5" s="2" t="s">
        <v>152</v>
      </c>
      <c r="BA5" s="2" t="s">
        <v>192</v>
      </c>
      <c r="BB5" s="2" t="s">
        <v>50</v>
      </c>
      <c r="BC5" s="2" t="s">
        <v>50</v>
      </c>
      <c r="BD5" s="2" t="s">
        <v>50</v>
      </c>
      <c r="BE5" s="2" t="s">
        <v>50</v>
      </c>
      <c r="BF5" s="2" t="s">
        <v>50</v>
      </c>
    </row>
    <row r="6" spans="1:58" ht="45" x14ac:dyDescent="0.25">
      <c r="A6" s="2" t="s">
        <v>358</v>
      </c>
      <c r="B6" s="2" t="s">
        <v>49</v>
      </c>
      <c r="C6" s="3">
        <v>1</v>
      </c>
      <c r="D6" s="2" t="s">
        <v>50</v>
      </c>
      <c r="E6" s="2" t="s">
        <v>96</v>
      </c>
      <c r="F6" s="2" t="s">
        <v>194</v>
      </c>
      <c r="G6" s="2" t="s">
        <v>50</v>
      </c>
      <c r="H6" s="2" t="s">
        <v>50</v>
      </c>
      <c r="I6" s="2" t="s">
        <v>53</v>
      </c>
      <c r="J6" s="2" t="s">
        <v>54</v>
      </c>
      <c r="K6" s="2" t="s">
        <v>54</v>
      </c>
      <c r="L6" s="2" t="s">
        <v>186</v>
      </c>
      <c r="M6" s="2" t="s">
        <v>72</v>
      </c>
      <c r="N6" s="2" t="s">
        <v>50</v>
      </c>
      <c r="O6" s="2" t="s">
        <v>66</v>
      </c>
      <c r="P6" s="2" t="s">
        <v>359</v>
      </c>
      <c r="Q6" s="2" t="s">
        <v>50</v>
      </c>
      <c r="R6" s="2" t="s">
        <v>58</v>
      </c>
      <c r="S6" s="2" t="s">
        <v>59</v>
      </c>
      <c r="T6" s="2" t="s">
        <v>60</v>
      </c>
      <c r="U6" s="2" t="s">
        <v>60</v>
      </c>
      <c r="V6" s="2" t="s">
        <v>66</v>
      </c>
      <c r="W6" s="2" t="s">
        <v>50</v>
      </c>
      <c r="X6" s="2" t="s">
        <v>50</v>
      </c>
      <c r="Y6" s="2" t="s">
        <v>50</v>
      </c>
      <c r="Z6" s="2" t="s">
        <v>62</v>
      </c>
      <c r="AA6" s="2" t="s">
        <v>50</v>
      </c>
      <c r="AB6" s="2" t="s">
        <v>50</v>
      </c>
      <c r="AC6" s="2" t="s">
        <v>87</v>
      </c>
      <c r="AD6" s="2" t="s">
        <v>51</v>
      </c>
      <c r="AE6" s="2">
        <f t="shared" si="0"/>
        <v>240</v>
      </c>
      <c r="AF6" s="2" t="s">
        <v>161</v>
      </c>
      <c r="AG6" s="2" t="s">
        <v>129</v>
      </c>
      <c r="AH6" s="2" t="s">
        <v>152</v>
      </c>
      <c r="AI6" s="2" t="s">
        <v>360</v>
      </c>
      <c r="AJ6" s="2" t="s">
        <v>50</v>
      </c>
      <c r="AK6" s="34">
        <f t="shared" si="1"/>
        <v>12</v>
      </c>
      <c r="AL6" s="30">
        <f t="shared" si="2"/>
        <v>12</v>
      </c>
      <c r="AM6" s="5">
        <f t="shared" si="3"/>
        <v>413.51</v>
      </c>
      <c r="AN6" s="5">
        <f t="shared" si="4"/>
        <v>240</v>
      </c>
      <c r="AO6" s="30">
        <f t="shared" si="5"/>
        <v>2088</v>
      </c>
      <c r="AP6" s="5">
        <f t="shared" si="6"/>
        <v>2088</v>
      </c>
      <c r="AQ6" t="str">
        <f t="shared" si="7"/>
        <v>Before 1978</v>
      </c>
      <c r="AR6" s="2">
        <f t="shared" si="8"/>
        <v>1974</v>
      </c>
      <c r="AS6" s="49">
        <f t="shared" si="9"/>
        <v>8.6999999999999993</v>
      </c>
      <c r="AT6" s="2" t="s">
        <v>259</v>
      </c>
      <c r="AU6" s="2" t="s">
        <v>50</v>
      </c>
      <c r="AV6" s="2" t="s">
        <v>66</v>
      </c>
      <c r="AW6" s="2" t="s">
        <v>57</v>
      </c>
      <c r="AX6" s="2" t="s">
        <v>361</v>
      </c>
      <c r="AY6" s="2" t="s">
        <v>68</v>
      </c>
      <c r="AZ6" s="2" t="s">
        <v>152</v>
      </c>
      <c r="BA6" s="2" t="s">
        <v>360</v>
      </c>
      <c r="BB6" s="2" t="s">
        <v>233</v>
      </c>
      <c r="BC6" s="2" t="s">
        <v>129</v>
      </c>
      <c r="BD6" s="2" t="s">
        <v>50</v>
      </c>
      <c r="BE6" s="2" t="s">
        <v>50</v>
      </c>
      <c r="BF6" s="2" t="s">
        <v>50</v>
      </c>
    </row>
    <row r="7" spans="1:58" ht="45" x14ac:dyDescent="0.25">
      <c r="A7" s="2" t="s">
        <v>358</v>
      </c>
      <c r="B7" s="2" t="s">
        <v>49</v>
      </c>
      <c r="C7" s="3">
        <v>2</v>
      </c>
      <c r="D7" s="2" t="s">
        <v>50</v>
      </c>
      <c r="E7" s="2" t="s">
        <v>71</v>
      </c>
      <c r="F7" s="2" t="s">
        <v>70</v>
      </c>
      <c r="G7" s="2" t="s">
        <v>50</v>
      </c>
      <c r="H7" s="2" t="s">
        <v>50</v>
      </c>
      <c r="I7" s="2" t="s">
        <v>53</v>
      </c>
      <c r="J7" s="2" t="s">
        <v>54</v>
      </c>
      <c r="K7" s="2" t="s">
        <v>54</v>
      </c>
      <c r="L7" s="2" t="s">
        <v>186</v>
      </c>
      <c r="M7" s="2" t="s">
        <v>72</v>
      </c>
      <c r="N7" s="2" t="s">
        <v>50</v>
      </c>
      <c r="O7" s="2" t="s">
        <v>66</v>
      </c>
      <c r="P7" s="2" t="s">
        <v>135</v>
      </c>
      <c r="Q7" s="2" t="s">
        <v>50</v>
      </c>
      <c r="R7" s="2" t="s">
        <v>58</v>
      </c>
      <c r="S7" s="2" t="s">
        <v>59</v>
      </c>
      <c r="T7" s="2" t="s">
        <v>60</v>
      </c>
      <c r="U7" s="2" t="s">
        <v>60</v>
      </c>
      <c r="V7" s="2" t="s">
        <v>66</v>
      </c>
      <c r="W7" s="2" t="s">
        <v>50</v>
      </c>
      <c r="X7" s="2" t="s">
        <v>50</v>
      </c>
      <c r="Y7" s="2" t="s">
        <v>50</v>
      </c>
      <c r="Z7" s="2" t="s">
        <v>62</v>
      </c>
      <c r="AA7" s="2" t="s">
        <v>50</v>
      </c>
      <c r="AB7" s="2" t="s">
        <v>50</v>
      </c>
      <c r="AC7" s="2" t="s">
        <v>87</v>
      </c>
      <c r="AD7" s="2" t="s">
        <v>51</v>
      </c>
      <c r="AE7" s="2">
        <f t="shared" si="0"/>
        <v>300</v>
      </c>
      <c r="AF7" s="2" t="s">
        <v>337</v>
      </c>
      <c r="AG7" s="2" t="s">
        <v>129</v>
      </c>
      <c r="AH7" s="2" t="s">
        <v>152</v>
      </c>
      <c r="AI7" s="2" t="s">
        <v>362</v>
      </c>
      <c r="AJ7" s="2" t="s">
        <v>50</v>
      </c>
      <c r="AK7" s="34">
        <f t="shared" si="1"/>
        <v>14</v>
      </c>
      <c r="AL7" s="30">
        <f t="shared" si="2"/>
        <v>14</v>
      </c>
      <c r="AM7" s="5">
        <f t="shared" si="3"/>
        <v>413.51</v>
      </c>
      <c r="AN7" s="5">
        <f t="shared" si="4"/>
        <v>300</v>
      </c>
      <c r="AO7" s="30">
        <f t="shared" si="5"/>
        <v>2550</v>
      </c>
      <c r="AP7" s="5">
        <f t="shared" si="6"/>
        <v>2550</v>
      </c>
      <c r="AQ7" t="str">
        <f t="shared" si="7"/>
        <v>Before 1978</v>
      </c>
      <c r="AR7" s="2">
        <f t="shared" si="8"/>
        <v>1974</v>
      </c>
      <c r="AS7" s="49">
        <f t="shared" si="9"/>
        <v>8.5</v>
      </c>
      <c r="AT7" s="2" t="s">
        <v>249</v>
      </c>
      <c r="AU7" s="2" t="s">
        <v>50</v>
      </c>
      <c r="AV7" s="2" t="s">
        <v>66</v>
      </c>
      <c r="AW7" s="2" t="s">
        <v>57</v>
      </c>
      <c r="AX7" s="2" t="s">
        <v>361</v>
      </c>
      <c r="AY7" s="2" t="s">
        <v>68</v>
      </c>
      <c r="AZ7" s="2" t="s">
        <v>152</v>
      </c>
      <c r="BA7" s="2" t="s">
        <v>362</v>
      </c>
      <c r="BB7" s="2" t="s">
        <v>233</v>
      </c>
      <c r="BC7" s="2" t="s">
        <v>129</v>
      </c>
      <c r="BD7" s="2" t="s">
        <v>50</v>
      </c>
      <c r="BE7" s="2" t="s">
        <v>50</v>
      </c>
      <c r="BF7" s="2" t="s">
        <v>50</v>
      </c>
    </row>
    <row r="8" spans="1:58" ht="45" x14ac:dyDescent="0.25">
      <c r="A8" s="2" t="s">
        <v>700</v>
      </c>
      <c r="B8" s="2" t="s">
        <v>49</v>
      </c>
      <c r="C8" s="3">
        <v>8</v>
      </c>
      <c r="D8" s="2" t="s">
        <v>50</v>
      </c>
      <c r="E8" s="2" t="s">
        <v>194</v>
      </c>
      <c r="F8" s="2" t="s">
        <v>92</v>
      </c>
      <c r="G8" s="2" t="s">
        <v>50</v>
      </c>
      <c r="H8" s="2" t="s">
        <v>50</v>
      </c>
      <c r="I8" s="2" t="s">
        <v>53</v>
      </c>
      <c r="J8" s="2" t="s">
        <v>54</v>
      </c>
      <c r="K8" s="2" t="s">
        <v>54</v>
      </c>
      <c r="L8" s="2" t="s">
        <v>55</v>
      </c>
      <c r="M8" s="2" t="s">
        <v>84</v>
      </c>
      <c r="N8" s="2" t="s">
        <v>50</v>
      </c>
      <c r="O8" s="2" t="s">
        <v>66</v>
      </c>
      <c r="P8" s="2" t="s">
        <v>50</v>
      </c>
      <c r="Q8" s="2" t="s">
        <v>50</v>
      </c>
      <c r="R8" s="2" t="s">
        <v>58</v>
      </c>
      <c r="S8" s="2" t="s">
        <v>53</v>
      </c>
      <c r="T8" s="2" t="s">
        <v>60</v>
      </c>
      <c r="U8" s="2" t="s">
        <v>60</v>
      </c>
      <c r="V8" s="2" t="s">
        <v>86</v>
      </c>
      <c r="W8" s="2" t="s">
        <v>50</v>
      </c>
      <c r="X8" s="2" t="s">
        <v>50</v>
      </c>
      <c r="Y8" s="2" t="s">
        <v>50</v>
      </c>
      <c r="Z8" s="2" t="s">
        <v>62</v>
      </c>
      <c r="AA8" s="2" t="s">
        <v>50</v>
      </c>
      <c r="AB8" s="2" t="s">
        <v>50</v>
      </c>
      <c r="AC8" s="2" t="s">
        <v>87</v>
      </c>
      <c r="AD8" s="2" t="s">
        <v>51</v>
      </c>
      <c r="AE8" s="2">
        <f t="shared" si="0"/>
        <v>240</v>
      </c>
      <c r="AF8" s="2" t="s">
        <v>161</v>
      </c>
      <c r="AG8" s="2" t="s">
        <v>129</v>
      </c>
      <c r="AH8" s="2" t="s">
        <v>152</v>
      </c>
      <c r="AI8" s="2" t="s">
        <v>702</v>
      </c>
      <c r="AJ8" s="2" t="s">
        <v>50</v>
      </c>
      <c r="AK8" s="47">
        <f t="shared" si="1"/>
        <v>-99</v>
      </c>
      <c r="AL8" s="30">
        <f t="shared" si="2"/>
        <v>-99</v>
      </c>
      <c r="AM8" s="5">
        <f t="shared" si="3"/>
        <v>213.42</v>
      </c>
      <c r="AN8" s="5">
        <f t="shared" si="4"/>
        <v>960</v>
      </c>
      <c r="AO8" s="30">
        <f t="shared" si="5"/>
        <v>9216</v>
      </c>
      <c r="AP8" s="5">
        <f t="shared" si="6"/>
        <v>9216</v>
      </c>
      <c r="AQ8" t="str">
        <f t="shared" si="7"/>
        <v>1978 - 1992</v>
      </c>
      <c r="AR8" s="2">
        <f t="shared" si="8"/>
        <v>1990</v>
      </c>
      <c r="AS8" s="2">
        <f t="shared" si="9"/>
        <v>9.6</v>
      </c>
      <c r="AT8" s="2" t="s">
        <v>226</v>
      </c>
      <c r="AU8" s="2" t="s">
        <v>50</v>
      </c>
      <c r="AV8" s="2" t="s">
        <v>66</v>
      </c>
      <c r="AW8" s="2" t="s">
        <v>57</v>
      </c>
      <c r="AX8" s="2" t="s">
        <v>703</v>
      </c>
      <c r="AY8" s="2" t="s">
        <v>68</v>
      </c>
      <c r="AZ8" s="2" t="s">
        <v>152</v>
      </c>
      <c r="BA8" s="2" t="s">
        <v>702</v>
      </c>
      <c r="BB8" s="2" t="s">
        <v>50</v>
      </c>
      <c r="BC8" s="2" t="s">
        <v>50</v>
      </c>
      <c r="BD8" s="2" t="s">
        <v>50</v>
      </c>
      <c r="BE8" s="2" t="s">
        <v>50</v>
      </c>
      <c r="BF8" s="2" t="s">
        <v>50</v>
      </c>
    </row>
    <row r="9" spans="1:58" ht="45" x14ac:dyDescent="0.25">
      <c r="A9" s="2" t="s">
        <v>804</v>
      </c>
      <c r="B9" s="2" t="s">
        <v>49</v>
      </c>
      <c r="C9" s="3">
        <v>1</v>
      </c>
      <c r="D9" s="2" t="s">
        <v>50</v>
      </c>
      <c r="E9" s="2" t="s">
        <v>70</v>
      </c>
      <c r="F9" s="2" t="s">
        <v>194</v>
      </c>
      <c r="G9" s="2" t="s">
        <v>71</v>
      </c>
      <c r="H9" s="2" t="s">
        <v>92</v>
      </c>
      <c r="I9" s="2" t="s">
        <v>53</v>
      </c>
      <c r="J9" s="2" t="s">
        <v>54</v>
      </c>
      <c r="K9" s="2" t="s">
        <v>54</v>
      </c>
      <c r="L9" s="2" t="s">
        <v>55</v>
      </c>
      <c r="M9" s="2" t="s">
        <v>52</v>
      </c>
      <c r="N9" s="2" t="s">
        <v>50</v>
      </c>
      <c r="O9" s="2" t="s">
        <v>57</v>
      </c>
      <c r="P9" s="2" t="s">
        <v>50</v>
      </c>
      <c r="Q9" s="2" t="s">
        <v>50</v>
      </c>
      <c r="R9" s="2" t="s">
        <v>86</v>
      </c>
      <c r="S9" s="2" t="s">
        <v>59</v>
      </c>
      <c r="T9" s="2" t="s">
        <v>60</v>
      </c>
      <c r="U9" s="2" t="s">
        <v>60</v>
      </c>
      <c r="V9" s="2" t="s">
        <v>86</v>
      </c>
      <c r="W9" s="2" t="s">
        <v>50</v>
      </c>
      <c r="X9" s="2" t="s">
        <v>366</v>
      </c>
      <c r="Y9" s="2" t="s">
        <v>54</v>
      </c>
      <c r="Z9" s="2" t="s">
        <v>62</v>
      </c>
      <c r="AA9" s="2" t="s">
        <v>50</v>
      </c>
      <c r="AB9" s="2" t="s">
        <v>50</v>
      </c>
      <c r="AC9" s="2" t="s">
        <v>87</v>
      </c>
      <c r="AD9" s="2" t="s">
        <v>50</v>
      </c>
      <c r="AE9" s="2">
        <f t="shared" si="0"/>
        <v>240</v>
      </c>
      <c r="AF9" s="2" t="s">
        <v>161</v>
      </c>
      <c r="AG9" s="2" t="s">
        <v>129</v>
      </c>
      <c r="AH9" s="2" t="s">
        <v>152</v>
      </c>
      <c r="AI9" s="2" t="s">
        <v>805</v>
      </c>
      <c r="AJ9" s="2" t="s">
        <v>50</v>
      </c>
      <c r="AK9" s="47">
        <f t="shared" si="1"/>
        <v>-99</v>
      </c>
      <c r="AL9" s="30">
        <f t="shared" si="2"/>
        <v>-99</v>
      </c>
      <c r="AM9" s="5">
        <f t="shared" si="3"/>
        <v>23.33</v>
      </c>
      <c r="AN9" s="5">
        <f t="shared" si="4"/>
        <v>720</v>
      </c>
      <c r="AO9" s="30">
        <f t="shared" si="5"/>
        <v>6696.0000000000009</v>
      </c>
      <c r="AP9" s="5">
        <f t="shared" si="6"/>
        <v>6696.0000000000009</v>
      </c>
      <c r="AQ9" t="str">
        <f t="shared" si="7"/>
        <v>Before 1978</v>
      </c>
      <c r="AR9" s="2">
        <f t="shared" si="8"/>
        <v>1975</v>
      </c>
      <c r="AS9" s="2">
        <f t="shared" si="9"/>
        <v>9.3000000000000007</v>
      </c>
      <c r="AT9" s="2" t="s">
        <v>689</v>
      </c>
      <c r="AU9" s="2" t="s">
        <v>50</v>
      </c>
      <c r="AV9" s="2" t="s">
        <v>66</v>
      </c>
      <c r="AW9" s="2" t="s">
        <v>57</v>
      </c>
      <c r="AX9" s="2" t="s">
        <v>50</v>
      </c>
      <c r="AY9" s="2" t="s">
        <v>50</v>
      </c>
      <c r="AZ9" s="2" t="s">
        <v>152</v>
      </c>
      <c r="BA9" s="2" t="s">
        <v>805</v>
      </c>
      <c r="BB9" s="2" t="s">
        <v>50</v>
      </c>
      <c r="BC9" s="2" t="s">
        <v>50</v>
      </c>
      <c r="BD9" s="2" t="s">
        <v>50</v>
      </c>
      <c r="BE9" s="2" t="s">
        <v>50</v>
      </c>
      <c r="BF9" s="2" t="s">
        <v>50</v>
      </c>
    </row>
    <row r="10" spans="1:58" ht="45" x14ac:dyDescent="0.25">
      <c r="A10" s="2" t="s">
        <v>813</v>
      </c>
      <c r="B10" s="2" t="s">
        <v>49</v>
      </c>
      <c r="C10" s="3">
        <v>1</v>
      </c>
      <c r="D10" s="2" t="s">
        <v>50</v>
      </c>
      <c r="E10" s="2" t="s">
        <v>52</v>
      </c>
      <c r="F10" s="2" t="s">
        <v>84</v>
      </c>
      <c r="G10" s="2" t="s">
        <v>50</v>
      </c>
      <c r="H10" s="2" t="s">
        <v>50</v>
      </c>
      <c r="I10" s="2" t="s">
        <v>53</v>
      </c>
      <c r="J10" s="2" t="s">
        <v>54</v>
      </c>
      <c r="K10" s="2" t="s">
        <v>54</v>
      </c>
      <c r="L10" s="2" t="s">
        <v>55</v>
      </c>
      <c r="M10" s="2" t="s">
        <v>169</v>
      </c>
      <c r="N10" s="2" t="s">
        <v>50</v>
      </c>
      <c r="O10" s="2" t="s">
        <v>57</v>
      </c>
      <c r="P10" s="2" t="s">
        <v>50</v>
      </c>
      <c r="Q10" s="2" t="s">
        <v>113</v>
      </c>
      <c r="R10" s="2" t="s">
        <v>74</v>
      </c>
      <c r="S10" s="2" t="s">
        <v>59</v>
      </c>
      <c r="T10" s="2" t="s">
        <v>60</v>
      </c>
      <c r="U10" s="2" t="s">
        <v>60</v>
      </c>
      <c r="V10" s="2" t="s">
        <v>86</v>
      </c>
      <c r="W10" s="2" t="s">
        <v>366</v>
      </c>
      <c r="X10" s="2" t="s">
        <v>50</v>
      </c>
      <c r="Y10" s="2" t="s">
        <v>54</v>
      </c>
      <c r="Z10" s="2" t="s">
        <v>62</v>
      </c>
      <c r="AA10" s="2" t="s">
        <v>50</v>
      </c>
      <c r="AB10" s="2" t="s">
        <v>50</v>
      </c>
      <c r="AC10" s="2" t="s">
        <v>87</v>
      </c>
      <c r="AD10" s="2" t="s">
        <v>84</v>
      </c>
      <c r="AE10" s="2">
        <f t="shared" si="0"/>
        <v>240</v>
      </c>
      <c r="AF10" s="2" t="s">
        <v>161</v>
      </c>
      <c r="AG10" s="2" t="s">
        <v>129</v>
      </c>
      <c r="AH10" s="2" t="s">
        <v>251</v>
      </c>
      <c r="AI10" s="2" t="s">
        <v>814</v>
      </c>
      <c r="AJ10" s="2" t="s">
        <v>50</v>
      </c>
      <c r="AK10" s="34">
        <f t="shared" si="1"/>
        <v>9</v>
      </c>
      <c r="AL10" s="30">
        <f t="shared" si="2"/>
        <v>-99</v>
      </c>
      <c r="AM10" s="5">
        <f t="shared" si="3"/>
        <v>48</v>
      </c>
      <c r="AN10" s="5">
        <f t="shared" si="4"/>
        <v>4080</v>
      </c>
      <c r="AO10" s="30">
        <f t="shared" si="5"/>
        <v>44880</v>
      </c>
      <c r="AP10" s="5">
        <f t="shared" si="6"/>
        <v>44880</v>
      </c>
      <c r="AQ10" t="str">
        <f t="shared" si="7"/>
        <v>2002 - 2005</v>
      </c>
      <c r="AR10" s="2">
        <f t="shared" si="8"/>
        <v>2004</v>
      </c>
      <c r="AS10" s="49">
        <f t="shared" si="9"/>
        <v>11</v>
      </c>
      <c r="AT10" s="2" t="s">
        <v>99</v>
      </c>
      <c r="AU10" s="2" t="s">
        <v>50</v>
      </c>
      <c r="AV10" s="2" t="s">
        <v>66</v>
      </c>
      <c r="AW10" s="2" t="s">
        <v>57</v>
      </c>
      <c r="AX10" s="2" t="s">
        <v>469</v>
      </c>
      <c r="AY10" s="2" t="s">
        <v>68</v>
      </c>
      <c r="AZ10" s="2" t="s">
        <v>50</v>
      </c>
      <c r="BA10" s="2" t="s">
        <v>50</v>
      </c>
      <c r="BB10" s="2" t="s">
        <v>50</v>
      </c>
      <c r="BC10" s="2" t="s">
        <v>50</v>
      </c>
      <c r="BD10" s="2" t="s">
        <v>50</v>
      </c>
      <c r="BE10" s="2" t="s">
        <v>50</v>
      </c>
      <c r="BF10" s="2" t="s">
        <v>50</v>
      </c>
    </row>
    <row r="11" spans="1:58" ht="45" x14ac:dyDescent="0.25">
      <c r="A11" s="2" t="s">
        <v>499</v>
      </c>
      <c r="B11" s="2" t="s">
        <v>198</v>
      </c>
      <c r="C11" s="3">
        <v>2</v>
      </c>
      <c r="D11" s="2" t="s">
        <v>50</v>
      </c>
      <c r="E11" s="2" t="s">
        <v>72</v>
      </c>
      <c r="F11" s="2" t="s">
        <v>51</v>
      </c>
      <c r="G11" s="2" t="s">
        <v>50</v>
      </c>
      <c r="H11" s="2" t="s">
        <v>50</v>
      </c>
      <c r="I11" s="2" t="s">
        <v>53</v>
      </c>
      <c r="J11" s="2" t="s">
        <v>54</v>
      </c>
      <c r="K11" s="2" t="s">
        <v>54</v>
      </c>
      <c r="L11" s="2" t="s">
        <v>55</v>
      </c>
      <c r="M11" s="2" t="s">
        <v>52</v>
      </c>
      <c r="N11" s="2" t="s">
        <v>50</v>
      </c>
      <c r="O11" s="2" t="s">
        <v>57</v>
      </c>
      <c r="P11" s="2" t="s">
        <v>50</v>
      </c>
      <c r="Q11" s="2" t="s">
        <v>50</v>
      </c>
      <c r="R11" s="2" t="s">
        <v>74</v>
      </c>
      <c r="S11" s="2" t="s">
        <v>53</v>
      </c>
      <c r="T11" s="2" t="s">
        <v>60</v>
      </c>
      <c r="U11" s="2" t="s">
        <v>60</v>
      </c>
      <c r="V11" s="2" t="s">
        <v>86</v>
      </c>
      <c r="W11" s="2" t="s">
        <v>50</v>
      </c>
      <c r="X11" s="2" t="s">
        <v>50</v>
      </c>
      <c r="Y11" s="2" t="s">
        <v>54</v>
      </c>
      <c r="Z11" s="2" t="s">
        <v>62</v>
      </c>
      <c r="AA11" s="2" t="s">
        <v>50</v>
      </c>
      <c r="AB11" s="2" t="s">
        <v>50</v>
      </c>
      <c r="AC11" s="2" t="s">
        <v>87</v>
      </c>
      <c r="AD11" s="2" t="s">
        <v>84</v>
      </c>
      <c r="AE11" s="2">
        <f t="shared" si="0"/>
        <v>252</v>
      </c>
      <c r="AF11" s="2" t="s">
        <v>503</v>
      </c>
      <c r="AG11" s="2" t="s">
        <v>76</v>
      </c>
      <c r="AH11" s="2" t="s">
        <v>251</v>
      </c>
      <c r="AI11" s="2" t="s">
        <v>504</v>
      </c>
      <c r="AJ11" s="2" t="s">
        <v>50</v>
      </c>
      <c r="AK11" s="47">
        <f t="shared" si="1"/>
        <v>-99</v>
      </c>
      <c r="AL11" s="30">
        <f t="shared" si="2"/>
        <v>-99</v>
      </c>
      <c r="AM11" s="5">
        <f t="shared" si="3"/>
        <v>37.44</v>
      </c>
      <c r="AN11" s="5">
        <f t="shared" si="4"/>
        <v>756</v>
      </c>
      <c r="AO11" s="30">
        <f t="shared" si="5"/>
        <v>8316</v>
      </c>
      <c r="AP11" s="5">
        <f t="shared" si="6"/>
        <v>8316</v>
      </c>
      <c r="AQ11" t="str">
        <f t="shared" si="7"/>
        <v>2006 - 2009</v>
      </c>
      <c r="AR11" s="46">
        <f t="shared" si="8"/>
        <v>2008</v>
      </c>
      <c r="AS11" s="2">
        <f t="shared" si="9"/>
        <v>11</v>
      </c>
      <c r="AT11" s="2" t="s">
        <v>99</v>
      </c>
      <c r="AU11" s="2" t="s">
        <v>50</v>
      </c>
      <c r="AV11" s="2" t="s">
        <v>66</v>
      </c>
      <c r="AW11" s="2" t="s">
        <v>57</v>
      </c>
      <c r="AX11" s="2" t="s">
        <v>505</v>
      </c>
      <c r="AY11" s="2" t="s">
        <v>68</v>
      </c>
      <c r="AZ11" s="2" t="s">
        <v>251</v>
      </c>
      <c r="BA11" s="2" t="s">
        <v>504</v>
      </c>
      <c r="BB11" s="2" t="s">
        <v>67</v>
      </c>
      <c r="BC11" s="2" t="s">
        <v>129</v>
      </c>
      <c r="BD11" s="2" t="s">
        <v>50</v>
      </c>
      <c r="BE11" s="2" t="s">
        <v>50</v>
      </c>
      <c r="BF11" s="2" t="s">
        <v>50</v>
      </c>
    </row>
    <row r="12" spans="1:58" ht="45" x14ac:dyDescent="0.25">
      <c r="A12" s="2" t="s">
        <v>473</v>
      </c>
      <c r="B12" s="2" t="s">
        <v>49</v>
      </c>
      <c r="C12" s="3">
        <v>7</v>
      </c>
      <c r="D12" s="2" t="s">
        <v>50</v>
      </c>
      <c r="E12" s="2" t="s">
        <v>71</v>
      </c>
      <c r="F12" s="2" t="s">
        <v>96</v>
      </c>
      <c r="G12" s="2" t="s">
        <v>50</v>
      </c>
      <c r="H12" s="2" t="s">
        <v>50</v>
      </c>
      <c r="I12" s="2" t="s">
        <v>53</v>
      </c>
      <c r="J12" s="2" t="s">
        <v>54</v>
      </c>
      <c r="K12" s="2" t="s">
        <v>54</v>
      </c>
      <c r="L12" s="2" t="s">
        <v>55</v>
      </c>
      <c r="M12" s="2" t="s">
        <v>51</v>
      </c>
      <c r="N12" s="2" t="s">
        <v>50</v>
      </c>
      <c r="O12" s="2" t="s">
        <v>57</v>
      </c>
      <c r="P12" s="2" t="s">
        <v>50</v>
      </c>
      <c r="Q12" s="2" t="s">
        <v>50</v>
      </c>
      <c r="R12" s="2" t="s">
        <v>74</v>
      </c>
      <c r="S12" s="2" t="s">
        <v>59</v>
      </c>
      <c r="T12" s="2" t="s">
        <v>60</v>
      </c>
      <c r="U12" s="2" t="s">
        <v>60</v>
      </c>
      <c r="V12" s="2" t="s">
        <v>66</v>
      </c>
      <c r="W12" s="2" t="s">
        <v>50</v>
      </c>
      <c r="X12" s="2" t="s">
        <v>50</v>
      </c>
      <c r="Y12" s="2" t="s">
        <v>50</v>
      </c>
      <c r="Z12" s="2" t="s">
        <v>62</v>
      </c>
      <c r="AA12" s="2" t="s">
        <v>50</v>
      </c>
      <c r="AB12" s="2" t="s">
        <v>50</v>
      </c>
      <c r="AC12" s="2" t="s">
        <v>87</v>
      </c>
      <c r="AD12" s="2" t="s">
        <v>50</v>
      </c>
      <c r="AE12" s="2">
        <f t="shared" si="0"/>
        <v>268</v>
      </c>
      <c r="AF12" s="2" t="s">
        <v>480</v>
      </c>
      <c r="AG12" s="2" t="s">
        <v>76</v>
      </c>
      <c r="AH12" s="2" t="s">
        <v>152</v>
      </c>
      <c r="AI12" s="2" t="s">
        <v>481</v>
      </c>
      <c r="AJ12" s="2" t="s">
        <v>50</v>
      </c>
      <c r="AK12" s="47">
        <f t="shared" si="1"/>
        <v>-99</v>
      </c>
      <c r="AL12" s="30">
        <f t="shared" si="2"/>
        <v>-99</v>
      </c>
      <c r="AM12" s="5">
        <f t="shared" si="3"/>
        <v>30.74</v>
      </c>
      <c r="AN12" s="5">
        <f t="shared" si="4"/>
        <v>536</v>
      </c>
      <c r="AO12" s="30">
        <f t="shared" si="5"/>
        <v>4556</v>
      </c>
      <c r="AP12" s="5">
        <f t="shared" si="6"/>
        <v>4556</v>
      </c>
      <c r="AQ12" t="str">
        <f t="shared" si="7"/>
        <v>Before 1978</v>
      </c>
      <c r="AR12" s="2">
        <f t="shared" si="8"/>
        <v>1957</v>
      </c>
      <c r="AS12" s="2">
        <f t="shared" si="9"/>
        <v>8.5</v>
      </c>
      <c r="AT12" s="2" t="s">
        <v>249</v>
      </c>
      <c r="AU12" s="2" t="s">
        <v>50</v>
      </c>
      <c r="AV12" s="2" t="s">
        <v>141</v>
      </c>
      <c r="AW12" s="2" t="s">
        <v>86</v>
      </c>
      <c r="AX12" s="2" t="s">
        <v>482</v>
      </c>
      <c r="AY12" s="2" t="s">
        <v>179</v>
      </c>
      <c r="AZ12" s="2" t="s">
        <v>152</v>
      </c>
      <c r="BA12" s="2" t="s">
        <v>481</v>
      </c>
      <c r="BB12" s="2" t="s">
        <v>50</v>
      </c>
      <c r="BC12" s="2" t="s">
        <v>50</v>
      </c>
      <c r="BD12" s="2" t="s">
        <v>50</v>
      </c>
      <c r="BE12" s="2" t="s">
        <v>50</v>
      </c>
      <c r="BF12" s="2" t="s">
        <v>50</v>
      </c>
    </row>
    <row r="13" spans="1:58" ht="45" x14ac:dyDescent="0.25">
      <c r="A13" s="2" t="s">
        <v>246</v>
      </c>
      <c r="B13" s="2" t="s">
        <v>49</v>
      </c>
      <c r="C13" s="3">
        <v>1</v>
      </c>
      <c r="D13" s="2" t="s">
        <v>50</v>
      </c>
      <c r="E13" s="2" t="s">
        <v>72</v>
      </c>
      <c r="F13" s="2" t="s">
        <v>51</v>
      </c>
      <c r="G13" s="2" t="s">
        <v>50</v>
      </c>
      <c r="H13" s="2" t="s">
        <v>50</v>
      </c>
      <c r="I13" s="2" t="s">
        <v>53</v>
      </c>
      <c r="J13" s="2" t="s">
        <v>54</v>
      </c>
      <c r="K13" s="2" t="s">
        <v>54</v>
      </c>
      <c r="L13" s="2" t="s">
        <v>55</v>
      </c>
      <c r="M13" s="2" t="s">
        <v>72</v>
      </c>
      <c r="N13" s="2" t="s">
        <v>60</v>
      </c>
      <c r="O13" s="2" t="s">
        <v>57</v>
      </c>
      <c r="P13" s="2" t="s">
        <v>50</v>
      </c>
      <c r="Q13" s="2" t="s">
        <v>50</v>
      </c>
      <c r="R13" s="2" t="s">
        <v>129</v>
      </c>
      <c r="S13" s="2" t="s">
        <v>58</v>
      </c>
      <c r="T13" s="2" t="s">
        <v>60</v>
      </c>
      <c r="U13" s="2" t="s">
        <v>54</v>
      </c>
      <c r="V13" s="2" t="s">
        <v>86</v>
      </c>
      <c r="W13" s="2" t="s">
        <v>50</v>
      </c>
      <c r="X13" s="2" t="s">
        <v>50</v>
      </c>
      <c r="Y13" s="2" t="s">
        <v>54</v>
      </c>
      <c r="Z13" s="2" t="s">
        <v>62</v>
      </c>
      <c r="AA13" s="2" t="s">
        <v>50</v>
      </c>
      <c r="AB13" s="2" t="s">
        <v>50</v>
      </c>
      <c r="AC13" s="2" t="s">
        <v>87</v>
      </c>
      <c r="AD13" s="2" t="s">
        <v>84</v>
      </c>
      <c r="AE13" s="2">
        <f t="shared" si="0"/>
        <v>300</v>
      </c>
      <c r="AF13" s="2" t="s">
        <v>247</v>
      </c>
      <c r="AG13" s="2" t="s">
        <v>76</v>
      </c>
      <c r="AH13" s="2" t="s">
        <v>77</v>
      </c>
      <c r="AI13" s="2" t="s">
        <v>248</v>
      </c>
      <c r="AJ13" s="2" t="s">
        <v>50</v>
      </c>
      <c r="AK13" s="47">
        <f t="shared" si="1"/>
        <v>-99</v>
      </c>
      <c r="AL13" s="30">
        <f t="shared" si="2"/>
        <v>-99</v>
      </c>
      <c r="AM13" s="5">
        <f t="shared" si="3"/>
        <v>73.92</v>
      </c>
      <c r="AN13" s="5">
        <f t="shared" si="4"/>
        <v>300</v>
      </c>
      <c r="AO13" s="30">
        <f t="shared" si="5"/>
        <v>2550</v>
      </c>
      <c r="AP13" s="5">
        <f t="shared" si="6"/>
        <v>2550</v>
      </c>
      <c r="AQ13" t="str">
        <f t="shared" si="7"/>
        <v>Before 1978</v>
      </c>
      <c r="AR13" s="2">
        <f t="shared" si="8"/>
        <v>1970</v>
      </c>
      <c r="AS13" s="2">
        <f t="shared" si="9"/>
        <v>8.5</v>
      </c>
      <c r="AT13" s="2" t="s">
        <v>249</v>
      </c>
      <c r="AU13" s="2" t="s">
        <v>50</v>
      </c>
      <c r="AV13" s="2" t="s">
        <v>66</v>
      </c>
      <c r="AW13" s="2" t="s">
        <v>57</v>
      </c>
      <c r="AX13" s="2" t="s">
        <v>247</v>
      </c>
      <c r="AY13" s="2" t="s">
        <v>68</v>
      </c>
      <c r="AZ13" s="2" t="s">
        <v>77</v>
      </c>
      <c r="BA13" s="2" t="s">
        <v>250</v>
      </c>
      <c r="BB13" s="2" t="s">
        <v>50</v>
      </c>
      <c r="BC13" s="2" t="s">
        <v>50</v>
      </c>
      <c r="BD13" s="2" t="s">
        <v>50</v>
      </c>
      <c r="BE13" s="2" t="s">
        <v>50</v>
      </c>
      <c r="BF13" s="2" t="s">
        <v>50</v>
      </c>
    </row>
    <row r="14" spans="1:58" ht="60" x14ac:dyDescent="0.25">
      <c r="A14" s="2" t="s">
        <v>451</v>
      </c>
      <c r="B14" s="2" t="s">
        <v>49</v>
      </c>
      <c r="C14" s="3">
        <v>3</v>
      </c>
      <c r="D14" s="2" t="s">
        <v>50</v>
      </c>
      <c r="E14" s="2" t="s">
        <v>52</v>
      </c>
      <c r="F14" s="2" t="s">
        <v>84</v>
      </c>
      <c r="G14" s="2" t="s">
        <v>50</v>
      </c>
      <c r="H14" s="2" t="s">
        <v>50</v>
      </c>
      <c r="I14" s="2" t="s">
        <v>84</v>
      </c>
      <c r="J14" s="2" t="s">
        <v>54</v>
      </c>
      <c r="K14" s="2" t="s">
        <v>54</v>
      </c>
      <c r="L14" s="2" t="s">
        <v>55</v>
      </c>
      <c r="M14" s="2" t="s">
        <v>72</v>
      </c>
      <c r="N14" s="2" t="s">
        <v>56</v>
      </c>
      <c r="O14" s="2" t="s">
        <v>60</v>
      </c>
      <c r="P14" s="2" t="s">
        <v>50</v>
      </c>
      <c r="Q14" s="2" t="s">
        <v>98</v>
      </c>
      <c r="R14" s="2" t="s">
        <v>74</v>
      </c>
      <c r="S14" s="2" t="s">
        <v>59</v>
      </c>
      <c r="T14" s="2" t="s">
        <v>60</v>
      </c>
      <c r="U14" s="2" t="s">
        <v>60</v>
      </c>
      <c r="V14" s="2" t="s">
        <v>60</v>
      </c>
      <c r="W14" s="2" t="s">
        <v>50</v>
      </c>
      <c r="X14" s="2" t="s">
        <v>50</v>
      </c>
      <c r="Y14" s="2" t="s">
        <v>50</v>
      </c>
      <c r="Z14" s="2" t="s">
        <v>62</v>
      </c>
      <c r="AA14" s="2" t="s">
        <v>50</v>
      </c>
      <c r="AB14" s="2" t="s">
        <v>50</v>
      </c>
      <c r="AC14" s="2" t="s">
        <v>63</v>
      </c>
      <c r="AD14" s="2" t="s">
        <v>51</v>
      </c>
      <c r="AE14" s="2">
        <f t="shared" si="0"/>
        <v>300</v>
      </c>
      <c r="AF14" s="2" t="s">
        <v>247</v>
      </c>
      <c r="AG14" s="2" t="s">
        <v>76</v>
      </c>
      <c r="AH14" s="2" t="s">
        <v>452</v>
      </c>
      <c r="AI14" s="2" t="s">
        <v>453</v>
      </c>
      <c r="AJ14" s="2" t="s">
        <v>50</v>
      </c>
      <c r="AK14" s="34">
        <f t="shared" si="1"/>
        <v>2</v>
      </c>
      <c r="AL14" s="30">
        <f t="shared" si="2"/>
        <v>2</v>
      </c>
      <c r="AM14" s="48">
        <f t="shared" si="3"/>
        <v>0</v>
      </c>
      <c r="AN14" s="5">
        <f t="shared" si="4"/>
        <v>0</v>
      </c>
      <c r="AO14" s="30">
        <f t="shared" si="5"/>
        <v>0</v>
      </c>
      <c r="AP14" s="5">
        <f t="shared" si="6"/>
        <v>0</v>
      </c>
      <c r="AQ14" t="str">
        <f t="shared" si="7"/>
        <v>1978 - 1992</v>
      </c>
      <c r="AR14" s="2">
        <f t="shared" si="8"/>
        <v>1988</v>
      </c>
      <c r="AS14" s="2">
        <f t="shared" si="9"/>
        <v>10.3</v>
      </c>
      <c r="AT14" s="2" t="s">
        <v>170</v>
      </c>
      <c r="AU14" s="2" t="s">
        <v>50</v>
      </c>
      <c r="AV14" s="2" t="s">
        <v>66</v>
      </c>
      <c r="AW14" s="2" t="s">
        <v>57</v>
      </c>
      <c r="AX14" s="2" t="s">
        <v>454</v>
      </c>
      <c r="AY14" s="2" t="s">
        <v>68</v>
      </c>
      <c r="AZ14" s="2" t="s">
        <v>452</v>
      </c>
      <c r="BA14" s="2" t="s">
        <v>453</v>
      </c>
      <c r="BB14" s="2" t="s">
        <v>233</v>
      </c>
      <c r="BC14" s="2" t="s">
        <v>129</v>
      </c>
      <c r="BD14" s="2" t="s">
        <v>50</v>
      </c>
      <c r="BE14" s="2" t="s">
        <v>50</v>
      </c>
      <c r="BF14" s="2" t="s">
        <v>50</v>
      </c>
    </row>
    <row r="15" spans="1:58" ht="45" x14ac:dyDescent="0.25">
      <c r="A15" s="2" t="s">
        <v>740</v>
      </c>
      <c r="B15" s="2" t="s">
        <v>49</v>
      </c>
      <c r="C15" s="3">
        <v>1</v>
      </c>
      <c r="D15" s="2" t="s">
        <v>50</v>
      </c>
      <c r="E15" s="2" t="s">
        <v>85</v>
      </c>
      <c r="F15" s="2" t="s">
        <v>50</v>
      </c>
      <c r="G15" s="2" t="s">
        <v>96</v>
      </c>
      <c r="H15" s="2" t="s">
        <v>50</v>
      </c>
      <c r="I15" s="2" t="s">
        <v>53</v>
      </c>
      <c r="J15" s="2" t="s">
        <v>54</v>
      </c>
      <c r="K15" s="2" t="s">
        <v>54</v>
      </c>
      <c r="L15" s="2" t="s">
        <v>55</v>
      </c>
      <c r="M15" s="2" t="s">
        <v>96</v>
      </c>
      <c r="N15" s="2" t="s">
        <v>50</v>
      </c>
      <c r="O15" s="2" t="s">
        <v>57</v>
      </c>
      <c r="P15" s="2" t="s">
        <v>50</v>
      </c>
      <c r="Q15" s="2" t="s">
        <v>205</v>
      </c>
      <c r="R15" s="2" t="s">
        <v>86</v>
      </c>
      <c r="S15" s="2" t="s">
        <v>53</v>
      </c>
      <c r="T15" s="2" t="s">
        <v>54</v>
      </c>
      <c r="U15" s="2" t="s">
        <v>54</v>
      </c>
      <c r="V15" s="2" t="s">
        <v>86</v>
      </c>
      <c r="W15" s="2" t="s">
        <v>50</v>
      </c>
      <c r="X15" s="2" t="s">
        <v>337</v>
      </c>
      <c r="Y15" s="2" t="s">
        <v>54</v>
      </c>
      <c r="Z15" s="2" t="s">
        <v>62</v>
      </c>
      <c r="AA15" s="2" t="s">
        <v>50</v>
      </c>
      <c r="AB15" s="2" t="s">
        <v>50</v>
      </c>
      <c r="AC15" s="2" t="s">
        <v>87</v>
      </c>
      <c r="AD15" s="2" t="s">
        <v>51</v>
      </c>
      <c r="AE15" s="2">
        <f t="shared" si="0"/>
        <v>600</v>
      </c>
      <c r="AF15" s="2" t="s">
        <v>101</v>
      </c>
      <c r="AG15" s="2" t="s">
        <v>129</v>
      </c>
      <c r="AH15" s="2" t="s">
        <v>77</v>
      </c>
      <c r="AI15" s="2" t="s">
        <v>741</v>
      </c>
      <c r="AJ15" s="2" t="s">
        <v>50</v>
      </c>
      <c r="AK15" s="34">
        <f t="shared" si="1"/>
        <v>8</v>
      </c>
      <c r="AL15" s="30">
        <f t="shared" si="2"/>
        <v>-99</v>
      </c>
      <c r="AM15" s="5">
        <f t="shared" si="3"/>
        <v>105.88</v>
      </c>
      <c r="AN15" s="5">
        <f t="shared" si="4"/>
        <v>4800</v>
      </c>
      <c r="AO15" s="30">
        <f t="shared" si="5"/>
        <v>49440</v>
      </c>
      <c r="AP15" s="5">
        <f t="shared" si="6"/>
        <v>49440</v>
      </c>
      <c r="AQ15" t="str">
        <f t="shared" si="7"/>
        <v>2002 - 2005</v>
      </c>
      <c r="AR15" s="2">
        <f t="shared" si="8"/>
        <v>2005</v>
      </c>
      <c r="AS15" s="49">
        <f t="shared" si="9"/>
        <v>10.3</v>
      </c>
      <c r="AT15" s="2" t="s">
        <v>170</v>
      </c>
      <c r="AU15" s="2" t="s">
        <v>50</v>
      </c>
      <c r="AV15" s="2" t="s">
        <v>60</v>
      </c>
      <c r="AW15" s="2" t="s">
        <v>50</v>
      </c>
      <c r="AX15" s="2" t="s">
        <v>50</v>
      </c>
      <c r="AY15" s="2" t="s">
        <v>50</v>
      </c>
      <c r="AZ15" s="2" t="s">
        <v>50</v>
      </c>
      <c r="BA15" s="2" t="s">
        <v>50</v>
      </c>
      <c r="BB15" s="2" t="s">
        <v>50</v>
      </c>
      <c r="BC15" s="2" t="s">
        <v>50</v>
      </c>
      <c r="BD15" s="2" t="s">
        <v>50</v>
      </c>
      <c r="BE15" s="2" t="s">
        <v>50</v>
      </c>
      <c r="BF15" s="2" t="s">
        <v>50</v>
      </c>
    </row>
  </sheetData>
  <pageMargins left="0.7" right="0.7" top="0.75" bottom="0.75" header="0.3" footer="0.3"/>
  <pageSetup orientation="portrait" r:id="rId1"/>
  <headerFooter>
    <oddFooter>&amp;L&amp;Z&amp;F &amp;A&amp;C&amp;P&amp;R&amp;D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BF8"/>
  <sheetViews>
    <sheetView topLeftCell="N1" workbookViewId="0">
      <selection activeCell="AK2" sqref="AK2"/>
    </sheetView>
  </sheetViews>
  <sheetFormatPr defaultRowHeight="15" x14ac:dyDescent="0.25"/>
  <sheetData>
    <row r="1" spans="1:5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9" t="s">
        <v>68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25" t="s">
        <v>12819</v>
      </c>
      <c r="AL1" s="25" t="s">
        <v>12820</v>
      </c>
      <c r="AM1" s="25" t="s">
        <v>11632</v>
      </c>
      <c r="AN1" s="25" t="s">
        <v>12830</v>
      </c>
      <c r="AO1" s="25" t="s">
        <v>12827</v>
      </c>
      <c r="AP1" s="25" t="s">
        <v>11633</v>
      </c>
      <c r="AQ1" s="25" t="s">
        <v>5152</v>
      </c>
      <c r="AR1" s="25" t="s">
        <v>5161</v>
      </c>
      <c r="AS1" s="25" t="s">
        <v>1440</v>
      </c>
      <c r="AT1" s="1" t="s">
        <v>35</v>
      </c>
      <c r="AU1" s="1" t="s">
        <v>36</v>
      </c>
      <c r="AV1" s="1" t="s">
        <v>37</v>
      </c>
      <c r="AW1" s="1" t="s">
        <v>38</v>
      </c>
      <c r="AX1" s="1" t="s">
        <v>39</v>
      </c>
      <c r="AY1" s="1" t="s">
        <v>40</v>
      </c>
      <c r="AZ1" s="1" t="s">
        <v>41</v>
      </c>
      <c r="BA1" s="1" t="s">
        <v>42</v>
      </c>
      <c r="BB1" s="1" t="s">
        <v>43</v>
      </c>
      <c r="BC1" s="1" t="s">
        <v>44</v>
      </c>
      <c r="BD1" s="1" t="s">
        <v>45</v>
      </c>
      <c r="BE1" s="1" t="s">
        <v>46</v>
      </c>
      <c r="BF1" s="1" t="s">
        <v>47</v>
      </c>
    </row>
    <row r="2" spans="1:58" x14ac:dyDescent="0.2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4"/>
      <c r="AL2" s="30"/>
      <c r="AM2" s="5"/>
      <c r="AN2" s="5"/>
      <c r="AO2" s="30"/>
      <c r="AP2" s="5"/>
      <c r="AR2" s="2"/>
      <c r="AS2" s="49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ht="45" x14ac:dyDescent="0.25">
      <c r="A3" s="2" t="s">
        <v>349</v>
      </c>
      <c r="B3" s="2" t="s">
        <v>49</v>
      </c>
      <c r="C3" s="3">
        <v>1</v>
      </c>
      <c r="D3" s="2" t="s">
        <v>50</v>
      </c>
      <c r="E3" s="2" t="s">
        <v>71</v>
      </c>
      <c r="F3" s="2" t="s">
        <v>96</v>
      </c>
      <c r="G3" s="2" t="s">
        <v>50</v>
      </c>
      <c r="H3" s="2" t="s">
        <v>50</v>
      </c>
      <c r="I3" s="2" t="s">
        <v>53</v>
      </c>
      <c r="J3" s="2" t="s">
        <v>54</v>
      </c>
      <c r="K3" s="2" t="s">
        <v>54</v>
      </c>
      <c r="L3" s="2" t="s">
        <v>186</v>
      </c>
      <c r="M3" s="2" t="s">
        <v>51</v>
      </c>
      <c r="N3" s="2" t="s">
        <v>50</v>
      </c>
      <c r="O3" s="2" t="s">
        <v>57</v>
      </c>
      <c r="P3" s="2" t="s">
        <v>50</v>
      </c>
      <c r="Q3" s="2" t="s">
        <v>115</v>
      </c>
      <c r="R3" s="2" t="s">
        <v>129</v>
      </c>
      <c r="S3" s="2" t="s">
        <v>59</v>
      </c>
      <c r="T3" s="2" t="s">
        <v>50</v>
      </c>
      <c r="U3" s="2" t="s">
        <v>50</v>
      </c>
      <c r="V3" s="2" t="s">
        <v>86</v>
      </c>
      <c r="W3" s="2" t="s">
        <v>50</v>
      </c>
      <c r="X3" s="2" t="s">
        <v>50</v>
      </c>
      <c r="Y3" s="2" t="s">
        <v>61</v>
      </c>
      <c r="Z3" s="2" t="s">
        <v>62</v>
      </c>
      <c r="AA3" s="2" t="s">
        <v>50</v>
      </c>
      <c r="AB3" s="2" t="s">
        <v>50</v>
      </c>
      <c r="AC3" s="2" t="s">
        <v>87</v>
      </c>
      <c r="AD3" s="2" t="s">
        <v>51</v>
      </c>
      <c r="AE3" s="2">
        <f>IF(AG3="k",VALUE(AF3),IF(AG3="T",AF3*12,IF(TRIM(AF3)="","NA",AF3)))</f>
        <v>900</v>
      </c>
      <c r="AF3" s="2" t="s">
        <v>151</v>
      </c>
      <c r="AG3" s="2" t="s">
        <v>129</v>
      </c>
      <c r="AH3" s="2" t="s">
        <v>144</v>
      </c>
      <c r="AI3" s="2" t="s">
        <v>350</v>
      </c>
      <c r="AJ3" s="2" t="s">
        <v>50</v>
      </c>
      <c r="AK3" s="34">
        <f>IF(AT3&gt;0,IF(P3&lt;&gt;"",2013-VALUE(P3),IF(Q3&lt;&gt;"",2013-VALUE(Q3),-99)),-99)</f>
        <v>4</v>
      </c>
      <c r="AL3" s="30">
        <f>IF(OR((2013-AR3)=AK3,AK3=-99),-99,AK3)</f>
        <v>-99</v>
      </c>
      <c r="AM3" s="5">
        <f>VLOOKUP(A3,tblSiteWeights,4,FALSE)</f>
        <v>74.44</v>
      </c>
      <c r="AN3" s="5">
        <f>IF(AND(AS3&gt;0,AM3&gt;0),M3*AE3,0)</f>
        <v>1800</v>
      </c>
      <c r="AO3" s="30">
        <f>AN3*AS3</f>
        <v>16020</v>
      </c>
      <c r="AP3" s="5">
        <f>AN3*AS3</f>
        <v>16020</v>
      </c>
      <c r="AQ3" t="str">
        <f>IF(OR(ISERROR(AR3),AR3=0),0,VLOOKUP(AR3,tblVintages,2,TRUE))</f>
        <v>2006 - 2009</v>
      </c>
      <c r="AR3" s="2">
        <f>VLOOKUP(A3,tblBldgInfo,7,FALSE)</f>
        <v>2009</v>
      </c>
      <c r="AS3" s="49">
        <f>VALUE(AT3)</f>
        <v>8.9</v>
      </c>
      <c r="AT3" s="2" t="s">
        <v>302</v>
      </c>
      <c r="AU3" s="2" t="s">
        <v>50</v>
      </c>
      <c r="AV3" s="2" t="s">
        <v>66</v>
      </c>
      <c r="AW3" s="2" t="s">
        <v>57</v>
      </c>
      <c r="AX3" s="2" t="s">
        <v>351</v>
      </c>
      <c r="AY3" s="2" t="s">
        <v>68</v>
      </c>
      <c r="AZ3" s="2" t="s">
        <v>144</v>
      </c>
      <c r="BA3" s="2" t="s">
        <v>350</v>
      </c>
      <c r="BB3" s="2" t="s">
        <v>50</v>
      </c>
      <c r="BC3" s="2" t="s">
        <v>50</v>
      </c>
      <c r="BD3" s="2" t="s">
        <v>50</v>
      </c>
      <c r="BE3" s="2" t="s">
        <v>50</v>
      </c>
      <c r="BF3" s="2" t="s">
        <v>366</v>
      </c>
    </row>
    <row r="4" spans="1:58" ht="45" x14ac:dyDescent="0.25">
      <c r="A4" s="2" t="s">
        <v>704</v>
      </c>
      <c r="B4" s="2" t="s">
        <v>49</v>
      </c>
      <c r="C4" s="3">
        <v>1</v>
      </c>
      <c r="D4" s="2" t="s">
        <v>50</v>
      </c>
      <c r="E4" s="2" t="s">
        <v>51</v>
      </c>
      <c r="F4" s="2" t="s">
        <v>50</v>
      </c>
      <c r="G4" s="2" t="s">
        <v>50</v>
      </c>
      <c r="H4" s="2" t="s">
        <v>50</v>
      </c>
      <c r="I4" s="2" t="s">
        <v>705</v>
      </c>
      <c r="J4" s="2" t="s">
        <v>54</v>
      </c>
      <c r="K4" s="2" t="s">
        <v>54</v>
      </c>
      <c r="L4" s="2" t="s">
        <v>186</v>
      </c>
      <c r="M4" s="2" t="s">
        <v>72</v>
      </c>
      <c r="N4" s="2" t="s">
        <v>50</v>
      </c>
      <c r="O4" s="2" t="s">
        <v>60</v>
      </c>
      <c r="P4" s="2" t="s">
        <v>50</v>
      </c>
      <c r="Q4" s="2" t="s">
        <v>98</v>
      </c>
      <c r="R4" s="2" t="s">
        <v>50</v>
      </c>
      <c r="S4" s="2" t="s">
        <v>50</v>
      </c>
      <c r="T4" s="2" t="s">
        <v>50</v>
      </c>
      <c r="U4" s="2" t="s">
        <v>50</v>
      </c>
      <c r="V4" s="2" t="s">
        <v>86</v>
      </c>
      <c r="W4" s="2" t="s">
        <v>50</v>
      </c>
      <c r="X4" s="2" t="s">
        <v>366</v>
      </c>
      <c r="Y4" s="2" t="s">
        <v>54</v>
      </c>
      <c r="Z4" s="2" t="s">
        <v>62</v>
      </c>
      <c r="AA4" s="2" t="s">
        <v>50</v>
      </c>
      <c r="AB4" s="2" t="s">
        <v>50</v>
      </c>
      <c r="AC4" s="2" t="s">
        <v>63</v>
      </c>
      <c r="AD4" s="2" t="s">
        <v>70</v>
      </c>
      <c r="AE4" s="2">
        <f>IF(AG4="k",VALUE(AF4),IF(AG4="T",AF4*12,IF(TRIM(AF4)="","NA",AF4)))</f>
        <v>1011.5999999999999</v>
      </c>
      <c r="AF4" s="2" t="s">
        <v>706</v>
      </c>
      <c r="AG4" s="2" t="s">
        <v>129</v>
      </c>
      <c r="AH4" s="2" t="s">
        <v>574</v>
      </c>
      <c r="AI4" s="2" t="s">
        <v>50</v>
      </c>
      <c r="AJ4" s="2" t="s">
        <v>50</v>
      </c>
      <c r="AK4" s="34">
        <f>IF(AT4&gt;0,IF(P4&lt;&gt;"",2013-VALUE(P4),IF(Q4&lt;&gt;"",2013-VALUE(Q4),-99)),-99)</f>
        <v>2</v>
      </c>
      <c r="AL4" s="30">
        <f>IF(OR((2013-AR4)=AK4,AK4=-99),-99,AK4)</f>
        <v>2</v>
      </c>
      <c r="AM4" s="5">
        <f>VLOOKUP(A4,tblSiteWeights,4,FALSE)</f>
        <v>147.19</v>
      </c>
      <c r="AN4" s="5">
        <f>IF(AND(AS4&gt;0,AM4&gt;0),M4*AE4,0)</f>
        <v>1011.5999999999999</v>
      </c>
      <c r="AO4" s="30">
        <f>AN4*AS4</f>
        <v>12543.839999999998</v>
      </c>
      <c r="AP4" s="5">
        <f>AN4*AS4</f>
        <v>12543.839999999998</v>
      </c>
      <c r="AQ4" t="str">
        <f>IF(OR(ISERROR(AR4),AR4=0),0,VLOOKUP(AR4,tblVintages,2,TRUE))</f>
        <v>1978 - 1992</v>
      </c>
      <c r="AR4" s="2">
        <f>VLOOKUP(A4,tblBldgInfo,7,FALSE)</f>
        <v>1985</v>
      </c>
      <c r="AS4" s="49">
        <f>VALUE(AT4)</f>
        <v>12.4</v>
      </c>
      <c r="AT4" s="2" t="s">
        <v>707</v>
      </c>
      <c r="AU4" s="2" t="s">
        <v>50</v>
      </c>
      <c r="AV4" s="2" t="s">
        <v>60</v>
      </c>
      <c r="AW4" s="2" t="s">
        <v>50</v>
      </c>
      <c r="AX4" s="2" t="s">
        <v>50</v>
      </c>
      <c r="AY4" s="2" t="s">
        <v>50</v>
      </c>
      <c r="AZ4" s="2" t="s">
        <v>50</v>
      </c>
      <c r="BA4" s="2" t="s">
        <v>50</v>
      </c>
      <c r="BB4" s="2" t="s">
        <v>50</v>
      </c>
      <c r="BC4" s="2" t="s">
        <v>50</v>
      </c>
      <c r="BD4" s="2" t="s">
        <v>50</v>
      </c>
      <c r="BE4" s="2" t="s">
        <v>50</v>
      </c>
      <c r="BF4" s="2" t="s">
        <v>50</v>
      </c>
    </row>
    <row r="5" spans="1:58" ht="45" x14ac:dyDescent="0.25">
      <c r="A5" s="2" t="s">
        <v>159</v>
      </c>
      <c r="B5" s="2" t="s">
        <v>49</v>
      </c>
      <c r="C5" s="3">
        <v>1</v>
      </c>
      <c r="D5" s="2" t="s">
        <v>50</v>
      </c>
      <c r="E5" s="2" t="s">
        <v>50</v>
      </c>
      <c r="F5" s="2" t="s">
        <v>51</v>
      </c>
      <c r="G5" s="2" t="s">
        <v>50</v>
      </c>
      <c r="H5" s="2" t="s">
        <v>50</v>
      </c>
      <c r="I5" s="2" t="s">
        <v>53</v>
      </c>
      <c r="J5" s="2" t="s">
        <v>54</v>
      </c>
      <c r="K5" s="2" t="s">
        <v>54</v>
      </c>
      <c r="L5" s="2" t="s">
        <v>128</v>
      </c>
      <c r="M5" s="2" t="s">
        <v>84</v>
      </c>
      <c r="N5" s="2" t="s">
        <v>50</v>
      </c>
      <c r="O5" s="2" t="s">
        <v>57</v>
      </c>
      <c r="P5" s="2" t="s">
        <v>160</v>
      </c>
      <c r="Q5" s="2" t="s">
        <v>50</v>
      </c>
      <c r="R5" s="2" t="s">
        <v>86</v>
      </c>
      <c r="S5" s="2" t="s">
        <v>53</v>
      </c>
      <c r="T5" s="2" t="s">
        <v>54</v>
      </c>
      <c r="U5" s="2" t="s">
        <v>50</v>
      </c>
      <c r="V5" s="2" t="s">
        <v>86</v>
      </c>
      <c r="W5" s="2" t="s">
        <v>50</v>
      </c>
      <c r="X5" s="2" t="s">
        <v>161</v>
      </c>
      <c r="Y5" s="2" t="s">
        <v>54</v>
      </c>
      <c r="Z5" s="2" t="s">
        <v>62</v>
      </c>
      <c r="AA5" s="2" t="s">
        <v>50</v>
      </c>
      <c r="AB5" s="2" t="s">
        <v>50</v>
      </c>
      <c r="AC5" s="2" t="s">
        <v>87</v>
      </c>
      <c r="AD5" s="2" t="s">
        <v>51</v>
      </c>
      <c r="AE5" s="2">
        <f>IF(AG5="k",VALUE(AF5),IF(AG5="T",AF5*12,IF(TRIM(AF5)="","NA",AF5)))</f>
        <v>960</v>
      </c>
      <c r="AF5" s="2" t="s">
        <v>67</v>
      </c>
      <c r="AG5" s="2" t="s">
        <v>129</v>
      </c>
      <c r="AH5" s="2" t="s">
        <v>152</v>
      </c>
      <c r="AI5" s="2" t="s">
        <v>162</v>
      </c>
      <c r="AJ5" s="2" t="s">
        <v>50</v>
      </c>
      <c r="AK5" s="34">
        <f>IF(AT5&gt;0,IF(P5&lt;&gt;"",2013-VALUE(P5),IF(Q5&lt;&gt;"",2013-VALUE(Q5),-99)),-99)</f>
        <v>15</v>
      </c>
      <c r="AL5" s="30">
        <f>IF(OR((2013-AR5)=AK5,AK5=-99),-99,AK5)</f>
        <v>15</v>
      </c>
      <c r="AM5" s="5">
        <f>VLOOKUP(A5,tblSiteWeights,4,FALSE)</f>
        <v>73.92</v>
      </c>
      <c r="AN5" s="5">
        <f>IF(AND(AS5&gt;0,AM5&gt;0),M5*AE5,0)</f>
        <v>3840</v>
      </c>
      <c r="AO5" s="30">
        <f>AN5*AS5</f>
        <v>38784</v>
      </c>
      <c r="AP5" s="5">
        <f>AN5*AS5</f>
        <v>38784</v>
      </c>
      <c r="AQ5" t="str">
        <f>IF(OR(ISERROR(AR5),AR5=0),0,VLOOKUP(AR5,tblVintages,2,TRUE))</f>
        <v>Before 1978</v>
      </c>
      <c r="AR5" s="2">
        <f>VLOOKUP(A5,tblBldgInfo,7,FALSE)</f>
        <v>1975</v>
      </c>
      <c r="AS5" s="49">
        <f>VALUE(AT5)</f>
        <v>10.1</v>
      </c>
      <c r="AT5" s="2" t="s">
        <v>163</v>
      </c>
      <c r="AU5" s="2" t="s">
        <v>50</v>
      </c>
      <c r="AV5" s="2" t="s">
        <v>60</v>
      </c>
      <c r="AW5" s="2" t="s">
        <v>50</v>
      </c>
      <c r="AX5" s="2" t="s">
        <v>50</v>
      </c>
      <c r="AY5" s="2" t="s">
        <v>50</v>
      </c>
      <c r="AZ5" s="2" t="s">
        <v>50</v>
      </c>
      <c r="BA5" s="2" t="s">
        <v>50</v>
      </c>
      <c r="BB5" s="2" t="s">
        <v>50</v>
      </c>
      <c r="BC5" s="2" t="s">
        <v>50</v>
      </c>
      <c r="BD5" s="2" t="s">
        <v>50</v>
      </c>
      <c r="BE5" s="2" t="s">
        <v>50</v>
      </c>
      <c r="BF5" s="2" t="s">
        <v>50</v>
      </c>
    </row>
    <row r="6" spans="1:58" x14ac:dyDescent="0.25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1:58" x14ac:dyDescent="0.25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928"/>
  <sheetViews>
    <sheetView workbookViewId="0">
      <pane ySplit="900" topLeftCell="A1825" activePane="bottomLeft"/>
      <selection activeCell="R1" sqref="R1"/>
      <selection pane="bottomLeft" activeCell="E1835" sqref="E1835"/>
    </sheetView>
  </sheetViews>
  <sheetFormatPr defaultRowHeight="15" x14ac:dyDescent="0.25"/>
  <cols>
    <col min="1" max="1" width="25.85546875" customWidth="1"/>
    <col min="5" max="5" width="23.7109375" customWidth="1"/>
  </cols>
  <sheetData>
    <row r="1" spans="1:18" x14ac:dyDescent="0.25">
      <c r="A1" s="6" t="s">
        <v>0</v>
      </c>
      <c r="B1" s="6" t="s">
        <v>1</v>
      </c>
      <c r="C1" s="6" t="s">
        <v>3</v>
      </c>
      <c r="D1" s="6" t="s">
        <v>1441</v>
      </c>
      <c r="E1" s="6" t="s">
        <v>1442</v>
      </c>
      <c r="F1" s="6" t="s">
        <v>1443</v>
      </c>
      <c r="G1" s="6" t="s">
        <v>1444</v>
      </c>
      <c r="H1" s="6" t="s">
        <v>1445</v>
      </c>
      <c r="I1" s="6" t="s">
        <v>1446</v>
      </c>
      <c r="J1" s="6" t="s">
        <v>1447</v>
      </c>
      <c r="K1" s="6" t="s">
        <v>1448</v>
      </c>
      <c r="L1" s="6" t="s">
        <v>1449</v>
      </c>
      <c r="M1" s="6" t="s">
        <v>1450</v>
      </c>
      <c r="N1" s="6" t="s">
        <v>1451</v>
      </c>
      <c r="O1" s="6" t="s">
        <v>1452</v>
      </c>
      <c r="P1" s="6" t="s">
        <v>1453</v>
      </c>
      <c r="Q1" s="6" t="s">
        <v>1454</v>
      </c>
      <c r="R1" s="6" t="s">
        <v>1455</v>
      </c>
    </row>
    <row r="2" spans="1:18" x14ac:dyDescent="0.25">
      <c r="A2" s="7" t="s">
        <v>1456</v>
      </c>
      <c r="B2" s="7" t="s">
        <v>1457</v>
      </c>
      <c r="C2" s="7" t="s">
        <v>53</v>
      </c>
      <c r="D2" s="7" t="s">
        <v>1458</v>
      </c>
      <c r="E2" s="7" t="s">
        <v>1459</v>
      </c>
      <c r="F2" s="7" t="s">
        <v>97</v>
      </c>
      <c r="G2" s="8">
        <v>1907</v>
      </c>
      <c r="H2" s="9"/>
      <c r="I2" s="9"/>
      <c r="J2" s="9"/>
      <c r="K2" s="9"/>
      <c r="L2" s="8">
        <v>8526</v>
      </c>
      <c r="M2" s="8">
        <v>1</v>
      </c>
      <c r="N2" s="7" t="s">
        <v>60</v>
      </c>
      <c r="O2" s="8">
        <v>12</v>
      </c>
      <c r="P2" s="8">
        <v>10</v>
      </c>
      <c r="Q2" s="7" t="s">
        <v>60</v>
      </c>
      <c r="R2" s="7" t="s">
        <v>86</v>
      </c>
    </row>
    <row r="3" spans="1:18" x14ac:dyDescent="0.25">
      <c r="A3" s="7" t="s">
        <v>1460</v>
      </c>
      <c r="B3" s="7" t="s">
        <v>49</v>
      </c>
      <c r="C3" s="7" t="s">
        <v>53</v>
      </c>
      <c r="D3" s="7" t="s">
        <v>1458</v>
      </c>
      <c r="E3" s="7" t="s">
        <v>1461</v>
      </c>
      <c r="F3" s="7" t="s">
        <v>97</v>
      </c>
      <c r="G3" s="8">
        <v>1990</v>
      </c>
      <c r="H3" s="9"/>
      <c r="I3" s="9"/>
      <c r="J3" s="9"/>
      <c r="K3" s="9"/>
      <c r="L3" s="8">
        <v>20000</v>
      </c>
      <c r="M3" s="8">
        <v>1</v>
      </c>
      <c r="N3" s="7" t="s">
        <v>60</v>
      </c>
      <c r="O3" s="8">
        <v>25</v>
      </c>
      <c r="P3" s="8">
        <v>20</v>
      </c>
      <c r="Q3" s="7" t="s">
        <v>60</v>
      </c>
      <c r="R3" s="7" t="s">
        <v>1462</v>
      </c>
    </row>
    <row r="4" spans="1:18" x14ac:dyDescent="0.25">
      <c r="A4" s="7" t="s">
        <v>1463</v>
      </c>
      <c r="B4" s="7" t="s">
        <v>49</v>
      </c>
      <c r="C4" s="7" t="s">
        <v>53</v>
      </c>
      <c r="D4" s="7" t="s">
        <v>1464</v>
      </c>
      <c r="E4" s="7" t="s">
        <v>1465</v>
      </c>
      <c r="F4" s="7" t="s">
        <v>97</v>
      </c>
      <c r="G4" s="8">
        <v>2003</v>
      </c>
      <c r="H4" s="9"/>
      <c r="I4" s="9"/>
      <c r="J4" s="9"/>
      <c r="K4" s="9"/>
      <c r="L4" s="8">
        <v>32000</v>
      </c>
      <c r="M4" s="8">
        <v>2</v>
      </c>
      <c r="N4" s="7" t="s">
        <v>60</v>
      </c>
      <c r="O4" s="8">
        <v>35</v>
      </c>
      <c r="P4" s="8">
        <v>20</v>
      </c>
      <c r="Q4" s="7" t="s">
        <v>60</v>
      </c>
      <c r="R4" s="7" t="s">
        <v>86</v>
      </c>
    </row>
    <row r="5" spans="1:18" x14ac:dyDescent="0.25">
      <c r="A5" s="7" t="s">
        <v>1466</v>
      </c>
      <c r="B5" s="7" t="s">
        <v>49</v>
      </c>
      <c r="C5" s="7" t="s">
        <v>53</v>
      </c>
      <c r="D5" s="7" t="s">
        <v>1467</v>
      </c>
      <c r="E5" s="7" t="s">
        <v>1468</v>
      </c>
      <c r="F5" s="7" t="s">
        <v>1469</v>
      </c>
      <c r="G5" s="8">
        <v>1992</v>
      </c>
      <c r="H5" s="8">
        <v>6300</v>
      </c>
      <c r="I5" s="9"/>
      <c r="J5" s="8">
        <v>100</v>
      </c>
      <c r="K5" s="8">
        <v>3</v>
      </c>
      <c r="L5" s="8">
        <v>18900</v>
      </c>
      <c r="M5" s="8">
        <v>1</v>
      </c>
      <c r="N5" s="7" t="s">
        <v>60</v>
      </c>
      <c r="O5" s="8">
        <v>12</v>
      </c>
      <c r="P5" s="8">
        <v>9</v>
      </c>
      <c r="Q5" s="7" t="s">
        <v>60</v>
      </c>
      <c r="R5" s="7" t="s">
        <v>1462</v>
      </c>
    </row>
    <row r="6" spans="1:18" x14ac:dyDescent="0.25">
      <c r="A6" s="7" t="s">
        <v>1466</v>
      </c>
      <c r="B6" s="7" t="s">
        <v>49</v>
      </c>
      <c r="C6" s="7" t="s">
        <v>97</v>
      </c>
      <c r="D6" s="7" t="s">
        <v>1470</v>
      </c>
      <c r="E6" s="7" t="s">
        <v>1471</v>
      </c>
      <c r="F6" s="7" t="s">
        <v>1469</v>
      </c>
      <c r="G6" s="8">
        <v>1992</v>
      </c>
      <c r="H6" s="8">
        <v>600</v>
      </c>
      <c r="I6" s="9"/>
      <c r="J6" s="8">
        <v>100</v>
      </c>
      <c r="K6" s="8">
        <v>17</v>
      </c>
      <c r="L6" s="8">
        <v>10200</v>
      </c>
      <c r="M6" s="8">
        <v>1</v>
      </c>
      <c r="N6" s="7" t="s">
        <v>60</v>
      </c>
      <c r="O6" s="8">
        <v>9</v>
      </c>
      <c r="P6" s="8">
        <v>9</v>
      </c>
      <c r="Q6" s="7" t="s">
        <v>60</v>
      </c>
      <c r="R6" s="7" t="s">
        <v>539</v>
      </c>
    </row>
    <row r="7" spans="1:18" x14ac:dyDescent="0.25">
      <c r="A7" s="7" t="s">
        <v>1466</v>
      </c>
      <c r="B7" s="7" t="s">
        <v>49</v>
      </c>
      <c r="C7" s="7" t="s">
        <v>59</v>
      </c>
      <c r="D7" s="7" t="s">
        <v>1470</v>
      </c>
      <c r="E7" s="7" t="s">
        <v>1471</v>
      </c>
      <c r="F7" s="7" t="s">
        <v>1469</v>
      </c>
      <c r="G7" s="8">
        <v>1992</v>
      </c>
      <c r="H7" s="8">
        <v>800</v>
      </c>
      <c r="I7" s="9"/>
      <c r="J7" s="8">
        <v>100</v>
      </c>
      <c r="K7" s="8">
        <v>8</v>
      </c>
      <c r="L7" s="8">
        <v>6400</v>
      </c>
      <c r="M7" s="8">
        <v>1</v>
      </c>
      <c r="N7" s="7" t="s">
        <v>60</v>
      </c>
      <c r="O7" s="8">
        <v>9</v>
      </c>
      <c r="P7" s="8">
        <v>9</v>
      </c>
      <c r="Q7" s="7" t="s">
        <v>60</v>
      </c>
      <c r="R7" s="7" t="s">
        <v>539</v>
      </c>
    </row>
    <row r="8" spans="1:18" x14ac:dyDescent="0.25">
      <c r="A8" s="7" t="s">
        <v>1466</v>
      </c>
      <c r="B8" s="7" t="s">
        <v>49</v>
      </c>
      <c r="C8" s="7" t="s">
        <v>304</v>
      </c>
      <c r="D8" s="7" t="s">
        <v>1470</v>
      </c>
      <c r="E8" s="7" t="s">
        <v>1471</v>
      </c>
      <c r="F8" s="7" t="s">
        <v>1469</v>
      </c>
      <c r="G8" s="8">
        <v>1994</v>
      </c>
      <c r="H8" s="8">
        <v>1440</v>
      </c>
      <c r="I8" s="9"/>
      <c r="J8" s="8">
        <v>100</v>
      </c>
      <c r="K8" s="8">
        <v>21</v>
      </c>
      <c r="L8" s="8">
        <v>30240</v>
      </c>
      <c r="M8" s="8">
        <v>1</v>
      </c>
      <c r="N8" s="7" t="s">
        <v>60</v>
      </c>
      <c r="O8" s="8">
        <v>9</v>
      </c>
      <c r="P8" s="8">
        <v>9</v>
      </c>
      <c r="Q8" s="7" t="s">
        <v>60</v>
      </c>
      <c r="R8" s="7" t="s">
        <v>60</v>
      </c>
    </row>
    <row r="9" spans="1:18" x14ac:dyDescent="0.25">
      <c r="A9" s="7" t="s">
        <v>1466</v>
      </c>
      <c r="B9" s="7" t="s">
        <v>49</v>
      </c>
      <c r="C9" s="7" t="s">
        <v>86</v>
      </c>
      <c r="D9" s="7" t="s">
        <v>1472</v>
      </c>
      <c r="E9" s="7" t="s">
        <v>1473</v>
      </c>
      <c r="F9" s="7" t="s">
        <v>97</v>
      </c>
      <c r="G9" s="8">
        <v>1992</v>
      </c>
      <c r="H9" s="9"/>
      <c r="I9" s="9"/>
      <c r="J9" s="9"/>
      <c r="K9" s="9"/>
      <c r="L9" s="8">
        <v>7000</v>
      </c>
      <c r="M9" s="8">
        <v>1</v>
      </c>
      <c r="N9" s="7" t="s">
        <v>60</v>
      </c>
      <c r="O9" s="8">
        <v>16</v>
      </c>
      <c r="P9" s="8">
        <v>16</v>
      </c>
      <c r="Q9" s="7" t="s">
        <v>60</v>
      </c>
      <c r="R9" s="7" t="s">
        <v>60</v>
      </c>
    </row>
    <row r="10" spans="1:18" x14ac:dyDescent="0.25">
      <c r="A10" s="7" t="s">
        <v>1466</v>
      </c>
      <c r="B10" s="7" t="s">
        <v>49</v>
      </c>
      <c r="C10" s="7" t="s">
        <v>66</v>
      </c>
      <c r="D10" s="7" t="s">
        <v>1474</v>
      </c>
      <c r="E10" s="7" t="s">
        <v>1475</v>
      </c>
      <c r="F10" s="7" t="s">
        <v>97</v>
      </c>
      <c r="G10" s="8">
        <v>1992</v>
      </c>
      <c r="H10" s="9"/>
      <c r="I10" s="9"/>
      <c r="J10" s="9"/>
      <c r="K10" s="9"/>
      <c r="L10" s="8">
        <v>7250</v>
      </c>
      <c r="M10" s="8">
        <v>1</v>
      </c>
      <c r="N10" s="7" t="s">
        <v>60</v>
      </c>
      <c r="O10" s="8">
        <v>12</v>
      </c>
      <c r="P10" s="8">
        <v>9</v>
      </c>
      <c r="Q10" s="7" t="s">
        <v>60</v>
      </c>
      <c r="R10" s="7" t="s">
        <v>1462</v>
      </c>
    </row>
    <row r="11" spans="1:18" x14ac:dyDescent="0.25">
      <c r="A11" s="7" t="s">
        <v>1476</v>
      </c>
      <c r="B11" s="7" t="s">
        <v>49</v>
      </c>
      <c r="C11" s="7" t="s">
        <v>53</v>
      </c>
      <c r="D11" s="7" t="s">
        <v>1477</v>
      </c>
      <c r="E11" s="7" t="s">
        <v>1478</v>
      </c>
      <c r="F11" s="7" t="s">
        <v>74</v>
      </c>
      <c r="G11" s="8">
        <v>1940</v>
      </c>
      <c r="H11" s="9"/>
      <c r="I11" s="9"/>
      <c r="J11" s="9"/>
      <c r="K11" s="9"/>
      <c r="L11" s="8">
        <v>1100</v>
      </c>
      <c r="M11" s="8">
        <v>1</v>
      </c>
      <c r="N11" s="7" t="s">
        <v>60</v>
      </c>
      <c r="O11" s="8">
        <v>10</v>
      </c>
      <c r="P11" s="8">
        <v>10</v>
      </c>
      <c r="Q11" s="7" t="s">
        <v>60</v>
      </c>
      <c r="R11" s="7" t="s">
        <v>60</v>
      </c>
    </row>
    <row r="12" spans="1:18" x14ac:dyDescent="0.25">
      <c r="A12" s="7" t="s">
        <v>912</v>
      </c>
      <c r="B12" s="7" t="s">
        <v>49</v>
      </c>
      <c r="C12" s="7" t="s">
        <v>53</v>
      </c>
      <c r="D12" s="7" t="s">
        <v>1479</v>
      </c>
      <c r="E12" s="7" t="s">
        <v>1480</v>
      </c>
      <c r="F12" s="7" t="s">
        <v>1469</v>
      </c>
      <c r="G12" s="8">
        <v>2007</v>
      </c>
      <c r="H12" s="8">
        <v>1200</v>
      </c>
      <c r="I12" s="9"/>
      <c r="J12" s="8">
        <v>100</v>
      </c>
      <c r="K12" s="8">
        <v>3</v>
      </c>
      <c r="L12" s="8">
        <v>3600</v>
      </c>
      <c r="M12" s="8">
        <v>1</v>
      </c>
      <c r="N12" s="7" t="s">
        <v>60</v>
      </c>
      <c r="O12" s="8">
        <v>12</v>
      </c>
      <c r="P12" s="8">
        <v>10</v>
      </c>
      <c r="Q12" s="7" t="s">
        <v>60</v>
      </c>
      <c r="R12" s="7" t="s">
        <v>60</v>
      </c>
    </row>
    <row r="13" spans="1:18" x14ac:dyDescent="0.25">
      <c r="A13" s="7" t="s">
        <v>912</v>
      </c>
      <c r="B13" s="7" t="s">
        <v>49</v>
      </c>
      <c r="C13" s="7" t="s">
        <v>97</v>
      </c>
      <c r="D13" s="7" t="s">
        <v>1458</v>
      </c>
      <c r="E13" s="7" t="s">
        <v>1481</v>
      </c>
      <c r="F13" s="7" t="s">
        <v>1469</v>
      </c>
      <c r="G13" s="8">
        <v>2007</v>
      </c>
      <c r="H13" s="8">
        <v>16800</v>
      </c>
      <c r="I13" s="9"/>
      <c r="J13" s="8">
        <v>85</v>
      </c>
      <c r="K13" s="8">
        <v>2</v>
      </c>
      <c r="L13" s="8">
        <v>33600</v>
      </c>
      <c r="M13" s="8">
        <v>1</v>
      </c>
      <c r="N13" s="7" t="s">
        <v>60</v>
      </c>
      <c r="O13" s="8">
        <v>15</v>
      </c>
      <c r="P13" s="8">
        <v>12</v>
      </c>
      <c r="Q13" s="7" t="s">
        <v>60</v>
      </c>
      <c r="R13" s="7" t="s">
        <v>60</v>
      </c>
    </row>
    <row r="14" spans="1:18" x14ac:dyDescent="0.25">
      <c r="A14" s="7" t="s">
        <v>912</v>
      </c>
      <c r="B14" s="7" t="s">
        <v>49</v>
      </c>
      <c r="C14" s="7" t="s">
        <v>59</v>
      </c>
      <c r="D14" s="7" t="s">
        <v>1458</v>
      </c>
      <c r="E14" s="7" t="s">
        <v>1482</v>
      </c>
      <c r="F14" s="7" t="s">
        <v>1469</v>
      </c>
      <c r="G14" s="8">
        <v>2007</v>
      </c>
      <c r="H14" s="8">
        <v>3120</v>
      </c>
      <c r="I14" s="9"/>
      <c r="J14" s="8">
        <v>85</v>
      </c>
      <c r="K14" s="8">
        <v>3</v>
      </c>
      <c r="L14" s="8">
        <v>9360</v>
      </c>
      <c r="M14" s="8">
        <v>1</v>
      </c>
      <c r="N14" s="7" t="s">
        <v>60</v>
      </c>
      <c r="O14" s="8">
        <v>12</v>
      </c>
      <c r="P14" s="8">
        <v>10</v>
      </c>
      <c r="Q14" s="7" t="s">
        <v>60</v>
      </c>
      <c r="R14" s="7" t="s">
        <v>60</v>
      </c>
    </row>
    <row r="15" spans="1:18" x14ac:dyDescent="0.25">
      <c r="A15" s="7" t="s">
        <v>912</v>
      </c>
      <c r="B15" s="7" t="s">
        <v>49</v>
      </c>
      <c r="C15" s="7" t="s">
        <v>304</v>
      </c>
      <c r="D15" s="7" t="s">
        <v>1458</v>
      </c>
      <c r="E15" s="7" t="s">
        <v>1483</v>
      </c>
      <c r="F15" s="7" t="s">
        <v>97</v>
      </c>
      <c r="G15" s="8">
        <v>2007</v>
      </c>
      <c r="H15" s="9"/>
      <c r="I15" s="9"/>
      <c r="J15" s="9"/>
      <c r="K15" s="9"/>
      <c r="L15" s="8">
        <v>9801</v>
      </c>
      <c r="M15" s="8">
        <v>1</v>
      </c>
      <c r="N15" s="7" t="s">
        <v>60</v>
      </c>
      <c r="O15" s="8">
        <v>18</v>
      </c>
      <c r="P15" s="8">
        <v>10</v>
      </c>
      <c r="Q15" s="7" t="s">
        <v>60</v>
      </c>
      <c r="R15" s="7" t="s">
        <v>60</v>
      </c>
    </row>
    <row r="16" spans="1:18" x14ac:dyDescent="0.25">
      <c r="A16" s="7" t="s">
        <v>912</v>
      </c>
      <c r="B16" s="7" t="s">
        <v>49</v>
      </c>
      <c r="C16" s="7" t="s">
        <v>86</v>
      </c>
      <c r="D16" s="7" t="s">
        <v>1458</v>
      </c>
      <c r="E16" s="7" t="s">
        <v>1484</v>
      </c>
      <c r="F16" s="7" t="s">
        <v>97</v>
      </c>
      <c r="G16" s="8">
        <v>2007</v>
      </c>
      <c r="H16" s="9"/>
      <c r="I16" s="9"/>
      <c r="J16" s="9"/>
      <c r="K16" s="9"/>
      <c r="L16" s="8">
        <v>5580</v>
      </c>
      <c r="M16" s="8">
        <v>1</v>
      </c>
      <c r="N16" s="7" t="s">
        <v>60</v>
      </c>
      <c r="O16" s="8">
        <v>15</v>
      </c>
      <c r="P16" s="8">
        <v>10</v>
      </c>
      <c r="Q16" s="7" t="s">
        <v>60</v>
      </c>
      <c r="R16" s="7" t="s">
        <v>60</v>
      </c>
    </row>
    <row r="17" spans="1:18" x14ac:dyDescent="0.25">
      <c r="A17" s="7" t="s">
        <v>912</v>
      </c>
      <c r="B17" s="7" t="s">
        <v>49</v>
      </c>
      <c r="C17" s="7" t="s">
        <v>66</v>
      </c>
      <c r="D17" s="7" t="s">
        <v>1458</v>
      </c>
      <c r="E17" s="7" t="s">
        <v>1485</v>
      </c>
      <c r="F17" s="7" t="s">
        <v>97</v>
      </c>
      <c r="G17" s="8">
        <v>2007</v>
      </c>
      <c r="H17" s="9"/>
      <c r="I17" s="9"/>
      <c r="J17" s="9"/>
      <c r="K17" s="9"/>
      <c r="L17" s="8">
        <v>11880</v>
      </c>
      <c r="M17" s="8">
        <v>1</v>
      </c>
      <c r="N17" s="7" t="s">
        <v>60</v>
      </c>
      <c r="O17" s="8">
        <v>25</v>
      </c>
      <c r="P17" s="8">
        <v>18</v>
      </c>
      <c r="Q17" s="7" t="s">
        <v>60</v>
      </c>
      <c r="R17" s="7" t="s">
        <v>60</v>
      </c>
    </row>
    <row r="18" spans="1:18" x14ac:dyDescent="0.25">
      <c r="A18" s="7" t="s">
        <v>1486</v>
      </c>
      <c r="B18" s="7" t="s">
        <v>49</v>
      </c>
      <c r="C18" s="7" t="s">
        <v>53</v>
      </c>
      <c r="D18" s="7" t="s">
        <v>1458</v>
      </c>
      <c r="E18" s="7" t="s">
        <v>1487</v>
      </c>
      <c r="F18" s="7" t="s">
        <v>97</v>
      </c>
      <c r="G18" s="8">
        <v>2008</v>
      </c>
      <c r="H18" s="9"/>
      <c r="I18" s="9"/>
      <c r="J18" s="9"/>
      <c r="K18" s="9"/>
      <c r="L18" s="8">
        <v>49749</v>
      </c>
      <c r="M18" s="8">
        <v>1</v>
      </c>
      <c r="N18" s="7" t="s">
        <v>60</v>
      </c>
      <c r="O18" s="8">
        <v>16</v>
      </c>
      <c r="P18" s="8">
        <v>16</v>
      </c>
      <c r="Q18" s="7" t="s">
        <v>60</v>
      </c>
      <c r="R18" s="7" t="s">
        <v>1462</v>
      </c>
    </row>
    <row r="19" spans="1:18" x14ac:dyDescent="0.25">
      <c r="A19" s="7" t="s">
        <v>1488</v>
      </c>
      <c r="B19" s="7" t="s">
        <v>1489</v>
      </c>
      <c r="C19" s="7" t="s">
        <v>53</v>
      </c>
      <c r="D19" s="7" t="s">
        <v>1464</v>
      </c>
      <c r="E19" s="7" t="s">
        <v>1490</v>
      </c>
      <c r="F19" s="7" t="s">
        <v>74</v>
      </c>
      <c r="G19" s="8">
        <v>1985</v>
      </c>
      <c r="H19" s="9"/>
      <c r="I19" s="9"/>
      <c r="J19" s="9"/>
      <c r="K19" s="9"/>
      <c r="L19" s="8">
        <v>3500</v>
      </c>
      <c r="M19" s="8">
        <v>1</v>
      </c>
      <c r="N19" s="7" t="s">
        <v>60</v>
      </c>
      <c r="O19" s="8">
        <v>15</v>
      </c>
      <c r="P19" s="8">
        <v>9</v>
      </c>
      <c r="Q19" s="7" t="s">
        <v>60</v>
      </c>
      <c r="R19" s="7" t="s">
        <v>60</v>
      </c>
    </row>
    <row r="20" spans="1:18" x14ac:dyDescent="0.25">
      <c r="A20" s="7" t="s">
        <v>1491</v>
      </c>
      <c r="B20" s="7" t="s">
        <v>49</v>
      </c>
      <c r="C20" s="7" t="s">
        <v>53</v>
      </c>
      <c r="D20" s="7" t="s">
        <v>1458</v>
      </c>
      <c r="E20" s="7" t="s">
        <v>1492</v>
      </c>
      <c r="F20" s="7" t="s">
        <v>97</v>
      </c>
      <c r="G20" s="8">
        <v>2001</v>
      </c>
      <c r="H20" s="9"/>
      <c r="I20" s="9"/>
      <c r="J20" s="9"/>
      <c r="K20" s="9"/>
      <c r="L20" s="8">
        <v>170000</v>
      </c>
      <c r="M20" s="8">
        <v>1</v>
      </c>
      <c r="N20" s="7" t="s">
        <v>60</v>
      </c>
      <c r="O20" s="8">
        <v>30</v>
      </c>
      <c r="P20" s="8">
        <v>30</v>
      </c>
      <c r="Q20" s="7" t="s">
        <v>60</v>
      </c>
      <c r="R20" s="7" t="s">
        <v>60</v>
      </c>
    </row>
    <row r="21" spans="1:18" x14ac:dyDescent="0.25">
      <c r="A21" s="7" t="s">
        <v>1493</v>
      </c>
      <c r="B21" s="7" t="s">
        <v>49</v>
      </c>
      <c r="C21" s="7" t="s">
        <v>53</v>
      </c>
      <c r="D21" s="7" t="s">
        <v>1474</v>
      </c>
      <c r="E21" s="7" t="s">
        <v>1494</v>
      </c>
      <c r="F21" s="7" t="s">
        <v>97</v>
      </c>
      <c r="G21" s="8">
        <v>1999</v>
      </c>
      <c r="H21" s="9"/>
      <c r="I21" s="9"/>
      <c r="J21" s="9"/>
      <c r="K21" s="9"/>
      <c r="L21" s="8">
        <v>14250</v>
      </c>
      <c r="M21" s="8">
        <v>1</v>
      </c>
      <c r="N21" s="7" t="s">
        <v>60</v>
      </c>
      <c r="O21" s="8">
        <v>12</v>
      </c>
      <c r="P21" s="8">
        <v>9</v>
      </c>
      <c r="Q21" s="7" t="s">
        <v>60</v>
      </c>
      <c r="R21" s="7" t="s">
        <v>539</v>
      </c>
    </row>
    <row r="22" spans="1:18" x14ac:dyDescent="0.25">
      <c r="A22" s="7" t="s">
        <v>1493</v>
      </c>
      <c r="B22" s="7" t="s">
        <v>49</v>
      </c>
      <c r="C22" s="7" t="s">
        <v>97</v>
      </c>
      <c r="D22" s="7" t="s">
        <v>1495</v>
      </c>
      <c r="E22" s="7" t="s">
        <v>1496</v>
      </c>
      <c r="F22" s="7" t="s">
        <v>97</v>
      </c>
      <c r="G22" s="8">
        <v>1999</v>
      </c>
      <c r="H22" s="9"/>
      <c r="I22" s="9"/>
      <c r="J22" s="9"/>
      <c r="K22" s="9"/>
      <c r="L22" s="8">
        <v>9000</v>
      </c>
      <c r="M22" s="8">
        <v>1</v>
      </c>
      <c r="N22" s="7" t="s">
        <v>60</v>
      </c>
      <c r="O22" s="8">
        <v>12</v>
      </c>
      <c r="P22" s="8">
        <v>9</v>
      </c>
      <c r="Q22" s="7" t="s">
        <v>60</v>
      </c>
      <c r="R22" s="7" t="s">
        <v>86</v>
      </c>
    </row>
    <row r="23" spans="1:18" x14ac:dyDescent="0.25">
      <c r="A23" s="7" t="s">
        <v>1493</v>
      </c>
      <c r="B23" s="7" t="s">
        <v>49</v>
      </c>
      <c r="C23" s="7" t="s">
        <v>59</v>
      </c>
      <c r="D23" s="7" t="s">
        <v>1497</v>
      </c>
      <c r="E23" s="7" t="s">
        <v>1498</v>
      </c>
      <c r="F23" s="7" t="s">
        <v>97</v>
      </c>
      <c r="G23" s="8">
        <v>1999</v>
      </c>
      <c r="H23" s="9"/>
      <c r="I23" s="9"/>
      <c r="J23" s="9"/>
      <c r="K23" s="9"/>
      <c r="L23" s="8">
        <v>25500</v>
      </c>
      <c r="M23" s="8">
        <v>1</v>
      </c>
      <c r="N23" s="7" t="s">
        <v>60</v>
      </c>
      <c r="O23" s="8">
        <v>12</v>
      </c>
      <c r="P23" s="8">
        <v>9</v>
      </c>
      <c r="Q23" s="7" t="s">
        <v>60</v>
      </c>
      <c r="R23" s="7" t="s">
        <v>86</v>
      </c>
    </row>
    <row r="24" spans="1:18" x14ac:dyDescent="0.25">
      <c r="A24" s="7" t="s">
        <v>1493</v>
      </c>
      <c r="B24" s="7" t="s">
        <v>49</v>
      </c>
      <c r="C24" s="7" t="s">
        <v>304</v>
      </c>
      <c r="D24" s="7" t="s">
        <v>1472</v>
      </c>
      <c r="E24" s="7" t="s">
        <v>1499</v>
      </c>
      <c r="F24" s="7" t="s">
        <v>97</v>
      </c>
      <c r="G24" s="8">
        <v>1999</v>
      </c>
      <c r="H24" s="9"/>
      <c r="I24" s="9"/>
      <c r="J24" s="9"/>
      <c r="K24" s="9"/>
      <c r="L24" s="8">
        <v>15700</v>
      </c>
      <c r="M24" s="8">
        <v>1</v>
      </c>
      <c r="N24" s="7" t="s">
        <v>60</v>
      </c>
      <c r="O24" s="8">
        <v>12</v>
      </c>
      <c r="P24" s="8">
        <v>9</v>
      </c>
      <c r="Q24" s="7" t="s">
        <v>60</v>
      </c>
      <c r="R24" s="7" t="s">
        <v>86</v>
      </c>
    </row>
    <row r="25" spans="1:18" x14ac:dyDescent="0.25">
      <c r="A25" s="7" t="s">
        <v>1493</v>
      </c>
      <c r="B25" s="7" t="s">
        <v>49</v>
      </c>
      <c r="C25" s="7" t="s">
        <v>86</v>
      </c>
      <c r="D25" s="7" t="s">
        <v>1467</v>
      </c>
      <c r="E25" s="7" t="s">
        <v>1500</v>
      </c>
      <c r="F25" s="7" t="s">
        <v>97</v>
      </c>
      <c r="G25" s="8">
        <v>1999</v>
      </c>
      <c r="H25" s="9"/>
      <c r="I25" s="9"/>
      <c r="J25" s="9"/>
      <c r="K25" s="9"/>
      <c r="L25" s="8">
        <v>16250</v>
      </c>
      <c r="M25" s="8">
        <v>1</v>
      </c>
      <c r="N25" s="7" t="s">
        <v>60</v>
      </c>
      <c r="O25" s="8">
        <v>12</v>
      </c>
      <c r="P25" s="8">
        <v>9</v>
      </c>
      <c r="Q25" s="7" t="s">
        <v>60</v>
      </c>
      <c r="R25" s="7" t="s">
        <v>1462</v>
      </c>
    </row>
    <row r="26" spans="1:18" x14ac:dyDescent="0.25">
      <c r="A26" s="7" t="s">
        <v>1493</v>
      </c>
      <c r="B26" s="7" t="s">
        <v>49</v>
      </c>
      <c r="C26" s="7" t="s">
        <v>66</v>
      </c>
      <c r="D26" s="7" t="s">
        <v>1501</v>
      </c>
      <c r="E26" s="7" t="s">
        <v>1502</v>
      </c>
      <c r="F26" s="7" t="s">
        <v>97</v>
      </c>
      <c r="G26" s="8">
        <v>1999</v>
      </c>
      <c r="H26" s="9"/>
      <c r="I26" s="9"/>
      <c r="J26" s="9"/>
      <c r="K26" s="9"/>
      <c r="L26" s="8">
        <v>4000</v>
      </c>
      <c r="M26" s="8">
        <v>1</v>
      </c>
      <c r="N26" s="7" t="s">
        <v>60</v>
      </c>
      <c r="O26" s="8">
        <v>20</v>
      </c>
      <c r="P26" s="8">
        <v>20</v>
      </c>
      <c r="Q26" s="7" t="s">
        <v>60</v>
      </c>
      <c r="R26" s="7" t="s">
        <v>1462</v>
      </c>
    </row>
    <row r="27" spans="1:18" x14ac:dyDescent="0.25">
      <c r="A27" s="7" t="s">
        <v>1493</v>
      </c>
      <c r="B27" s="7" t="s">
        <v>49</v>
      </c>
      <c r="C27" s="7" t="s">
        <v>57</v>
      </c>
      <c r="D27" s="7" t="s">
        <v>1467</v>
      </c>
      <c r="E27" s="7" t="s">
        <v>1503</v>
      </c>
      <c r="F27" s="7" t="s">
        <v>1469</v>
      </c>
      <c r="G27" s="8">
        <v>1999</v>
      </c>
      <c r="H27" s="8">
        <v>7750</v>
      </c>
      <c r="I27" s="9"/>
      <c r="J27" s="8">
        <v>100</v>
      </c>
      <c r="K27" s="8">
        <v>2</v>
      </c>
      <c r="L27" s="8">
        <v>15500</v>
      </c>
      <c r="M27" s="8">
        <v>1</v>
      </c>
      <c r="N27" s="7" t="s">
        <v>60</v>
      </c>
      <c r="O27" s="8">
        <v>12</v>
      </c>
      <c r="P27" s="8">
        <v>9</v>
      </c>
      <c r="Q27" s="7" t="s">
        <v>60</v>
      </c>
      <c r="R27" s="7" t="s">
        <v>1504</v>
      </c>
    </row>
    <row r="28" spans="1:18" x14ac:dyDescent="0.25">
      <c r="A28" s="7" t="s">
        <v>1493</v>
      </c>
      <c r="B28" s="7" t="s">
        <v>49</v>
      </c>
      <c r="C28" s="7" t="s">
        <v>173</v>
      </c>
      <c r="D28" s="7" t="s">
        <v>1467</v>
      </c>
      <c r="E28" s="7" t="s">
        <v>1500</v>
      </c>
      <c r="F28" s="7" t="s">
        <v>1469</v>
      </c>
      <c r="G28" s="8">
        <v>1999</v>
      </c>
      <c r="H28" s="8">
        <v>6500</v>
      </c>
      <c r="I28" s="9"/>
      <c r="J28" s="8">
        <v>100</v>
      </c>
      <c r="K28" s="8">
        <v>2</v>
      </c>
      <c r="L28" s="8">
        <v>13000</v>
      </c>
      <c r="M28" s="8">
        <v>1</v>
      </c>
      <c r="N28" s="7" t="s">
        <v>60</v>
      </c>
      <c r="O28" s="8">
        <v>12</v>
      </c>
      <c r="P28" s="8">
        <v>9</v>
      </c>
      <c r="Q28" s="7" t="s">
        <v>60</v>
      </c>
      <c r="R28" s="7" t="s">
        <v>1504</v>
      </c>
    </row>
    <row r="29" spans="1:18" x14ac:dyDescent="0.25">
      <c r="A29" s="7" t="s">
        <v>1493</v>
      </c>
      <c r="B29" s="7" t="s">
        <v>49</v>
      </c>
      <c r="C29" s="7" t="s">
        <v>139</v>
      </c>
      <c r="D29" s="7" t="s">
        <v>1467</v>
      </c>
      <c r="E29" s="7" t="s">
        <v>1500</v>
      </c>
      <c r="F29" s="7" t="s">
        <v>1469</v>
      </c>
      <c r="G29" s="8">
        <v>1999</v>
      </c>
      <c r="H29" s="8">
        <v>8250</v>
      </c>
      <c r="I29" s="9"/>
      <c r="J29" s="8">
        <v>100</v>
      </c>
      <c r="K29" s="8">
        <v>4</v>
      </c>
      <c r="L29" s="8">
        <v>33000</v>
      </c>
      <c r="M29" s="8">
        <v>1</v>
      </c>
      <c r="N29" s="7" t="s">
        <v>60</v>
      </c>
      <c r="O29" s="8">
        <v>12</v>
      </c>
      <c r="P29" s="8">
        <v>9</v>
      </c>
      <c r="Q29" s="7" t="s">
        <v>60</v>
      </c>
      <c r="R29" s="7" t="s">
        <v>1504</v>
      </c>
    </row>
    <row r="30" spans="1:18" x14ac:dyDescent="0.25">
      <c r="A30" s="7" t="s">
        <v>1493</v>
      </c>
      <c r="B30" s="7" t="s">
        <v>49</v>
      </c>
      <c r="C30" s="7" t="s">
        <v>996</v>
      </c>
      <c r="D30" s="7" t="s">
        <v>1467</v>
      </c>
      <c r="E30" s="7" t="s">
        <v>1500</v>
      </c>
      <c r="F30" s="7" t="s">
        <v>1469</v>
      </c>
      <c r="G30" s="8">
        <v>1999</v>
      </c>
      <c r="H30" s="8">
        <v>8860</v>
      </c>
      <c r="I30" s="9"/>
      <c r="J30" s="8">
        <v>100</v>
      </c>
      <c r="K30" s="8">
        <v>3</v>
      </c>
      <c r="L30" s="8">
        <v>26580</v>
      </c>
      <c r="M30" s="8">
        <v>1</v>
      </c>
      <c r="N30" s="7" t="s">
        <v>60</v>
      </c>
      <c r="O30" s="8">
        <v>12</v>
      </c>
      <c r="P30" s="8">
        <v>9</v>
      </c>
      <c r="Q30" s="7" t="s">
        <v>60</v>
      </c>
      <c r="R30" s="7" t="s">
        <v>1504</v>
      </c>
    </row>
    <row r="31" spans="1:18" x14ac:dyDescent="0.25">
      <c r="A31" s="7" t="s">
        <v>83</v>
      </c>
      <c r="B31" s="7" t="s">
        <v>1457</v>
      </c>
      <c r="C31" s="7" t="s">
        <v>53</v>
      </c>
      <c r="D31" s="7" t="s">
        <v>1458</v>
      </c>
      <c r="E31" s="7" t="s">
        <v>1505</v>
      </c>
      <c r="F31" s="7" t="s">
        <v>97</v>
      </c>
      <c r="G31" s="8">
        <v>1912</v>
      </c>
      <c r="H31" s="9"/>
      <c r="I31" s="9"/>
      <c r="J31" s="9"/>
      <c r="K31" s="9"/>
      <c r="L31" s="8">
        <v>2400</v>
      </c>
      <c r="M31" s="8">
        <v>1</v>
      </c>
      <c r="N31" s="7" t="s">
        <v>60</v>
      </c>
      <c r="O31" s="8">
        <v>20</v>
      </c>
      <c r="P31" s="8">
        <v>12</v>
      </c>
      <c r="Q31" s="7" t="s">
        <v>60</v>
      </c>
      <c r="R31" s="7" t="s">
        <v>60</v>
      </c>
    </row>
    <row r="32" spans="1:18" x14ac:dyDescent="0.25">
      <c r="A32" s="7" t="s">
        <v>1506</v>
      </c>
      <c r="B32" s="7" t="s">
        <v>49</v>
      </c>
      <c r="C32" s="7" t="s">
        <v>53</v>
      </c>
      <c r="D32" s="7" t="s">
        <v>1458</v>
      </c>
      <c r="E32" s="7" t="s">
        <v>1507</v>
      </c>
      <c r="F32" s="7" t="s">
        <v>97</v>
      </c>
      <c r="G32" s="8">
        <v>1992</v>
      </c>
      <c r="H32" s="9"/>
      <c r="I32" s="9"/>
      <c r="J32" s="9"/>
      <c r="K32" s="9"/>
      <c r="L32" s="8">
        <v>15680</v>
      </c>
      <c r="M32" s="8">
        <v>1</v>
      </c>
      <c r="N32" s="7" t="s">
        <v>60</v>
      </c>
      <c r="O32" s="8">
        <v>23</v>
      </c>
      <c r="P32" s="8">
        <v>14</v>
      </c>
      <c r="Q32" s="7" t="s">
        <v>60</v>
      </c>
      <c r="R32" s="7" t="s">
        <v>86</v>
      </c>
    </row>
    <row r="33" spans="1:18" x14ac:dyDescent="0.25">
      <c r="A33" s="7" t="s">
        <v>1508</v>
      </c>
      <c r="B33" s="7" t="s">
        <v>1489</v>
      </c>
      <c r="C33" s="7" t="s">
        <v>53</v>
      </c>
      <c r="D33" s="7" t="s">
        <v>1495</v>
      </c>
      <c r="E33" s="7" t="s">
        <v>1509</v>
      </c>
      <c r="F33" s="7" t="s">
        <v>97</v>
      </c>
      <c r="G33" s="8">
        <v>1990</v>
      </c>
      <c r="H33" s="9"/>
      <c r="I33" s="9"/>
      <c r="J33" s="9"/>
      <c r="K33" s="9"/>
      <c r="L33" s="8">
        <v>5715</v>
      </c>
      <c r="M33" s="8">
        <v>1</v>
      </c>
      <c r="N33" s="7" t="s">
        <v>60</v>
      </c>
      <c r="O33" s="8">
        <v>10</v>
      </c>
      <c r="P33" s="8">
        <v>9</v>
      </c>
      <c r="Q33" s="7" t="s">
        <v>60</v>
      </c>
      <c r="R33" s="7" t="s">
        <v>1462</v>
      </c>
    </row>
    <row r="34" spans="1:18" x14ac:dyDescent="0.25">
      <c r="A34" s="7" t="s">
        <v>1508</v>
      </c>
      <c r="B34" s="7" t="s">
        <v>1489</v>
      </c>
      <c r="C34" s="7" t="s">
        <v>97</v>
      </c>
      <c r="D34" s="7" t="s">
        <v>1497</v>
      </c>
      <c r="E34" s="7" t="s">
        <v>1510</v>
      </c>
      <c r="F34" s="7" t="s">
        <v>97</v>
      </c>
      <c r="G34" s="8">
        <v>1990</v>
      </c>
      <c r="H34" s="9"/>
      <c r="I34" s="9"/>
      <c r="J34" s="9"/>
      <c r="K34" s="9"/>
      <c r="L34" s="8">
        <v>12318</v>
      </c>
      <c r="M34" s="8">
        <v>1</v>
      </c>
      <c r="N34" s="7" t="s">
        <v>60</v>
      </c>
      <c r="O34" s="8">
        <v>10</v>
      </c>
      <c r="P34" s="8">
        <v>9</v>
      </c>
      <c r="Q34" s="7" t="s">
        <v>60</v>
      </c>
      <c r="R34" s="7" t="s">
        <v>1462</v>
      </c>
    </row>
    <row r="35" spans="1:18" x14ac:dyDescent="0.25">
      <c r="A35" s="7" t="s">
        <v>1508</v>
      </c>
      <c r="B35" s="7" t="s">
        <v>1489</v>
      </c>
      <c r="C35" s="7" t="s">
        <v>59</v>
      </c>
      <c r="D35" s="7" t="s">
        <v>1467</v>
      </c>
      <c r="E35" s="7" t="s">
        <v>1511</v>
      </c>
      <c r="F35" s="7" t="s">
        <v>1469</v>
      </c>
      <c r="G35" s="8">
        <v>1990</v>
      </c>
      <c r="H35" s="8">
        <v>6380</v>
      </c>
      <c r="I35" s="9"/>
      <c r="J35" s="8">
        <v>99</v>
      </c>
      <c r="K35" s="8">
        <v>4</v>
      </c>
      <c r="L35" s="8">
        <v>25840</v>
      </c>
      <c r="M35" s="8">
        <v>1</v>
      </c>
      <c r="N35" s="7" t="s">
        <v>60</v>
      </c>
      <c r="O35" s="8">
        <v>10</v>
      </c>
      <c r="P35" s="8">
        <v>9</v>
      </c>
      <c r="Q35" s="7" t="s">
        <v>60</v>
      </c>
      <c r="R35" s="7" t="s">
        <v>1462</v>
      </c>
    </row>
    <row r="36" spans="1:18" x14ac:dyDescent="0.25">
      <c r="A36" s="7" t="s">
        <v>1508</v>
      </c>
      <c r="B36" s="7" t="s">
        <v>1489</v>
      </c>
      <c r="C36" s="7" t="s">
        <v>304</v>
      </c>
      <c r="D36" s="7" t="s">
        <v>1470</v>
      </c>
      <c r="E36" s="7" t="s">
        <v>1512</v>
      </c>
      <c r="F36" s="7" t="s">
        <v>97</v>
      </c>
      <c r="G36" s="8">
        <v>1990</v>
      </c>
      <c r="H36" s="9"/>
      <c r="I36" s="9"/>
      <c r="J36" s="9"/>
      <c r="K36" s="9"/>
      <c r="L36" s="8">
        <v>8600</v>
      </c>
      <c r="M36" s="8">
        <v>1</v>
      </c>
      <c r="N36" s="7" t="s">
        <v>60</v>
      </c>
      <c r="O36" s="8">
        <v>10</v>
      </c>
      <c r="P36" s="8">
        <v>9</v>
      </c>
      <c r="Q36" s="7" t="s">
        <v>60</v>
      </c>
      <c r="R36" s="7" t="s">
        <v>1462</v>
      </c>
    </row>
    <row r="37" spans="1:18" x14ac:dyDescent="0.25">
      <c r="A37" s="7" t="s">
        <v>1513</v>
      </c>
      <c r="B37" s="7" t="s">
        <v>49</v>
      </c>
      <c r="C37" s="7" t="s">
        <v>53</v>
      </c>
      <c r="D37" s="7" t="s">
        <v>1458</v>
      </c>
      <c r="E37" s="7" t="s">
        <v>1514</v>
      </c>
      <c r="F37" s="7" t="s">
        <v>97</v>
      </c>
      <c r="G37" s="8">
        <v>2002</v>
      </c>
      <c r="H37" s="9"/>
      <c r="I37" s="9"/>
      <c r="J37" s="9"/>
      <c r="K37" s="9"/>
      <c r="L37" s="8">
        <v>3800</v>
      </c>
      <c r="M37" s="8">
        <v>1</v>
      </c>
      <c r="N37" s="7" t="s">
        <v>60</v>
      </c>
      <c r="O37" s="8">
        <v>15</v>
      </c>
      <c r="P37" s="8">
        <v>12</v>
      </c>
      <c r="Q37" s="7" t="s">
        <v>60</v>
      </c>
      <c r="R37" s="7" t="s">
        <v>539</v>
      </c>
    </row>
    <row r="38" spans="1:18" x14ac:dyDescent="0.25">
      <c r="A38" s="7" t="s">
        <v>1515</v>
      </c>
      <c r="B38" s="7" t="s">
        <v>49</v>
      </c>
      <c r="C38" s="7" t="s">
        <v>53</v>
      </c>
      <c r="D38" s="7" t="s">
        <v>1464</v>
      </c>
      <c r="E38" s="7" t="s">
        <v>1516</v>
      </c>
      <c r="F38" s="7" t="s">
        <v>97</v>
      </c>
      <c r="G38" s="8">
        <v>1998</v>
      </c>
      <c r="H38" s="9"/>
      <c r="I38" s="9"/>
      <c r="J38" s="9"/>
      <c r="K38" s="9"/>
      <c r="L38" s="8">
        <v>2800</v>
      </c>
      <c r="M38" s="8">
        <v>1</v>
      </c>
      <c r="N38" s="7" t="s">
        <v>60</v>
      </c>
      <c r="O38" s="8">
        <v>15</v>
      </c>
      <c r="P38" s="8">
        <v>10</v>
      </c>
      <c r="Q38" s="7" t="s">
        <v>60</v>
      </c>
      <c r="R38" s="7" t="s">
        <v>539</v>
      </c>
    </row>
    <row r="39" spans="1:18" x14ac:dyDescent="0.25">
      <c r="A39" s="7" t="s">
        <v>1517</v>
      </c>
      <c r="B39" s="7" t="s">
        <v>49</v>
      </c>
      <c r="C39" s="7" t="s">
        <v>53</v>
      </c>
      <c r="D39" s="7" t="s">
        <v>1458</v>
      </c>
      <c r="E39" s="7" t="s">
        <v>1518</v>
      </c>
      <c r="F39" s="7" t="s">
        <v>97</v>
      </c>
      <c r="G39" s="8">
        <v>1999</v>
      </c>
      <c r="H39" s="9"/>
      <c r="I39" s="9"/>
      <c r="J39" s="9"/>
      <c r="K39" s="9"/>
      <c r="L39" s="8">
        <v>1800</v>
      </c>
      <c r="M39" s="8">
        <v>1</v>
      </c>
      <c r="N39" s="7" t="s">
        <v>60</v>
      </c>
      <c r="O39" s="8">
        <v>16</v>
      </c>
      <c r="P39" s="8">
        <v>10</v>
      </c>
      <c r="Q39" s="7" t="s">
        <v>60</v>
      </c>
      <c r="R39" s="7" t="s">
        <v>539</v>
      </c>
    </row>
    <row r="40" spans="1:18" x14ac:dyDescent="0.25">
      <c r="A40" s="7" t="s">
        <v>1519</v>
      </c>
      <c r="B40" s="7" t="s">
        <v>1457</v>
      </c>
      <c r="C40" s="7" t="s">
        <v>53</v>
      </c>
      <c r="D40" s="7" t="s">
        <v>1458</v>
      </c>
      <c r="E40" s="7" t="s">
        <v>1520</v>
      </c>
      <c r="F40" s="7" t="s">
        <v>97</v>
      </c>
      <c r="G40" s="8">
        <v>1999</v>
      </c>
      <c r="H40" s="9"/>
      <c r="I40" s="9"/>
      <c r="J40" s="9"/>
      <c r="K40" s="9"/>
      <c r="L40" s="8">
        <v>4200</v>
      </c>
      <c r="M40" s="8">
        <v>1</v>
      </c>
      <c r="N40" s="7" t="s">
        <v>60</v>
      </c>
      <c r="O40" s="8">
        <v>15</v>
      </c>
      <c r="P40" s="8">
        <v>9</v>
      </c>
      <c r="Q40" s="7" t="s">
        <v>60</v>
      </c>
      <c r="R40" s="7" t="s">
        <v>86</v>
      </c>
    </row>
    <row r="41" spans="1:18" x14ac:dyDescent="0.25">
      <c r="A41" s="7" t="s">
        <v>1521</v>
      </c>
      <c r="B41" s="7" t="s">
        <v>49</v>
      </c>
      <c r="C41" s="7" t="s">
        <v>53</v>
      </c>
      <c r="D41" s="7" t="s">
        <v>1458</v>
      </c>
      <c r="E41" s="7" t="s">
        <v>1522</v>
      </c>
      <c r="F41" s="7" t="s">
        <v>97</v>
      </c>
      <c r="G41" s="8">
        <v>1992</v>
      </c>
      <c r="H41" s="9"/>
      <c r="I41" s="9"/>
      <c r="J41" s="9"/>
      <c r="K41" s="9"/>
      <c r="L41" s="8">
        <v>5715</v>
      </c>
      <c r="M41" s="8">
        <v>1</v>
      </c>
      <c r="N41" s="7" t="s">
        <v>60</v>
      </c>
      <c r="O41" s="8">
        <v>10</v>
      </c>
      <c r="P41" s="8">
        <v>9</v>
      </c>
      <c r="Q41" s="7" t="s">
        <v>60</v>
      </c>
      <c r="R41" s="7" t="s">
        <v>1462</v>
      </c>
    </row>
    <row r="42" spans="1:18" x14ac:dyDescent="0.25">
      <c r="A42" s="7" t="s">
        <v>1521</v>
      </c>
      <c r="B42" s="7" t="s">
        <v>49</v>
      </c>
      <c r="C42" s="7" t="s">
        <v>97</v>
      </c>
      <c r="D42" s="7" t="s">
        <v>1458</v>
      </c>
      <c r="E42" s="7" t="s">
        <v>1523</v>
      </c>
      <c r="F42" s="7" t="s">
        <v>97</v>
      </c>
      <c r="G42" s="8">
        <v>1992</v>
      </c>
      <c r="H42" s="9"/>
      <c r="I42" s="9"/>
      <c r="J42" s="9"/>
      <c r="K42" s="9"/>
      <c r="L42" s="8">
        <v>12318</v>
      </c>
      <c r="M42" s="8">
        <v>1</v>
      </c>
      <c r="N42" s="7" t="s">
        <v>60</v>
      </c>
      <c r="O42" s="8">
        <v>10</v>
      </c>
      <c r="P42" s="8">
        <v>9</v>
      </c>
      <c r="Q42" s="7" t="s">
        <v>60</v>
      </c>
      <c r="R42" s="7" t="s">
        <v>1462</v>
      </c>
    </row>
    <row r="43" spans="1:18" x14ac:dyDescent="0.25">
      <c r="A43" s="7" t="s">
        <v>1521</v>
      </c>
      <c r="B43" s="7" t="s">
        <v>49</v>
      </c>
      <c r="C43" s="7" t="s">
        <v>59</v>
      </c>
      <c r="D43" s="7" t="s">
        <v>1467</v>
      </c>
      <c r="E43" s="7" t="s">
        <v>1524</v>
      </c>
      <c r="F43" s="7" t="s">
        <v>1469</v>
      </c>
      <c r="G43" s="8">
        <v>1992</v>
      </c>
      <c r="H43" s="8">
        <v>6364</v>
      </c>
      <c r="I43" s="9"/>
      <c r="J43" s="8">
        <v>99</v>
      </c>
      <c r="K43" s="8">
        <v>5</v>
      </c>
      <c r="L43" s="8">
        <v>31820</v>
      </c>
      <c r="M43" s="8">
        <v>1</v>
      </c>
      <c r="N43" s="7" t="s">
        <v>60</v>
      </c>
      <c r="O43" s="8">
        <v>10</v>
      </c>
      <c r="P43" s="8">
        <v>9</v>
      </c>
      <c r="Q43" s="7" t="s">
        <v>60</v>
      </c>
      <c r="R43" s="7" t="s">
        <v>1462</v>
      </c>
    </row>
    <row r="44" spans="1:18" x14ac:dyDescent="0.25">
      <c r="A44" s="7" t="s">
        <v>1521</v>
      </c>
      <c r="B44" s="7" t="s">
        <v>49</v>
      </c>
      <c r="C44" s="7" t="s">
        <v>304</v>
      </c>
      <c r="D44" s="7" t="s">
        <v>1458</v>
      </c>
      <c r="E44" s="7" t="s">
        <v>1525</v>
      </c>
      <c r="F44" s="7" t="s">
        <v>97</v>
      </c>
      <c r="G44" s="8">
        <v>1992</v>
      </c>
      <c r="H44" s="9"/>
      <c r="I44" s="9"/>
      <c r="J44" s="9"/>
      <c r="K44" s="9"/>
      <c r="L44" s="8">
        <v>450</v>
      </c>
      <c r="M44" s="8">
        <v>1</v>
      </c>
      <c r="N44" s="7" t="s">
        <v>60</v>
      </c>
      <c r="O44" s="8">
        <v>10</v>
      </c>
      <c r="P44" s="8">
        <v>9</v>
      </c>
      <c r="Q44" s="7" t="s">
        <v>60</v>
      </c>
      <c r="R44" s="7" t="s">
        <v>1462</v>
      </c>
    </row>
    <row r="45" spans="1:18" x14ac:dyDescent="0.25">
      <c r="A45" s="7" t="s">
        <v>1521</v>
      </c>
      <c r="B45" s="7" t="s">
        <v>49</v>
      </c>
      <c r="C45" s="7" t="s">
        <v>86</v>
      </c>
      <c r="D45" s="7" t="s">
        <v>1467</v>
      </c>
      <c r="E45" s="7" t="s">
        <v>1526</v>
      </c>
      <c r="F45" s="7" t="s">
        <v>97</v>
      </c>
      <c r="G45" s="8">
        <v>9</v>
      </c>
      <c r="H45" s="9"/>
      <c r="I45" s="9"/>
      <c r="J45" s="9"/>
      <c r="K45" s="9"/>
      <c r="L45" s="8">
        <v>13400</v>
      </c>
      <c r="M45" s="8">
        <v>1</v>
      </c>
      <c r="N45" s="7" t="s">
        <v>60</v>
      </c>
      <c r="O45" s="8">
        <v>10</v>
      </c>
      <c r="P45" s="8">
        <v>9</v>
      </c>
      <c r="Q45" s="7" t="s">
        <v>60</v>
      </c>
      <c r="R45" s="7" t="s">
        <v>92</v>
      </c>
    </row>
    <row r="46" spans="1:18" x14ac:dyDescent="0.25">
      <c r="A46" s="7" t="s">
        <v>95</v>
      </c>
      <c r="B46" s="7" t="s">
        <v>49</v>
      </c>
      <c r="C46" s="7" t="s">
        <v>53</v>
      </c>
      <c r="D46" s="7" t="s">
        <v>1474</v>
      </c>
      <c r="E46" s="7" t="s">
        <v>1527</v>
      </c>
      <c r="F46" s="7" t="s">
        <v>97</v>
      </c>
      <c r="G46" s="8">
        <v>1985</v>
      </c>
      <c r="H46" s="9"/>
      <c r="I46" s="9"/>
      <c r="J46" s="9"/>
      <c r="K46" s="9"/>
      <c r="L46" s="8">
        <v>21500</v>
      </c>
      <c r="M46" s="8">
        <v>1</v>
      </c>
      <c r="N46" s="7" t="s">
        <v>60</v>
      </c>
      <c r="O46" s="8">
        <v>12</v>
      </c>
      <c r="P46" s="8">
        <v>12</v>
      </c>
      <c r="Q46" s="7" t="s">
        <v>60</v>
      </c>
      <c r="R46" s="7" t="s">
        <v>539</v>
      </c>
    </row>
    <row r="47" spans="1:18" x14ac:dyDescent="0.25">
      <c r="A47" s="7" t="s">
        <v>95</v>
      </c>
      <c r="B47" s="7" t="s">
        <v>49</v>
      </c>
      <c r="C47" s="7" t="s">
        <v>97</v>
      </c>
      <c r="D47" s="7" t="s">
        <v>1474</v>
      </c>
      <c r="E47" s="7" t="s">
        <v>1527</v>
      </c>
      <c r="F47" s="7" t="s">
        <v>97</v>
      </c>
      <c r="G47" s="8">
        <v>1985</v>
      </c>
      <c r="H47" s="9"/>
      <c r="I47" s="9"/>
      <c r="J47" s="9"/>
      <c r="K47" s="9"/>
      <c r="L47" s="8">
        <v>13500</v>
      </c>
      <c r="M47" s="8">
        <v>1</v>
      </c>
      <c r="N47" s="7" t="s">
        <v>60</v>
      </c>
      <c r="O47" s="8">
        <v>12</v>
      </c>
      <c r="P47" s="8">
        <v>12</v>
      </c>
      <c r="Q47" s="7" t="s">
        <v>60</v>
      </c>
      <c r="R47" s="7" t="s">
        <v>539</v>
      </c>
    </row>
    <row r="48" spans="1:18" x14ac:dyDescent="0.25">
      <c r="A48" s="7" t="s">
        <v>1528</v>
      </c>
      <c r="B48" s="7" t="s">
        <v>49</v>
      </c>
      <c r="C48" s="7" t="s">
        <v>53</v>
      </c>
      <c r="D48" s="7" t="s">
        <v>1467</v>
      </c>
      <c r="E48" s="7" t="s">
        <v>1529</v>
      </c>
      <c r="F48" s="7" t="s">
        <v>97</v>
      </c>
      <c r="G48" s="8">
        <v>1930</v>
      </c>
      <c r="H48" s="9"/>
      <c r="I48" s="9"/>
      <c r="J48" s="9"/>
      <c r="K48" s="9"/>
      <c r="L48" s="8">
        <v>24188</v>
      </c>
      <c r="M48" s="8">
        <v>1</v>
      </c>
      <c r="N48" s="7" t="s">
        <v>60</v>
      </c>
      <c r="O48" s="8">
        <v>12</v>
      </c>
      <c r="P48" s="8">
        <v>10</v>
      </c>
      <c r="Q48" s="7" t="s">
        <v>60</v>
      </c>
      <c r="R48" s="7" t="s">
        <v>1462</v>
      </c>
    </row>
    <row r="49" spans="1:18" x14ac:dyDescent="0.25">
      <c r="A49" s="7" t="s">
        <v>1528</v>
      </c>
      <c r="B49" s="7" t="s">
        <v>49</v>
      </c>
      <c r="C49" s="7" t="s">
        <v>97</v>
      </c>
      <c r="D49" s="7" t="s">
        <v>1467</v>
      </c>
      <c r="E49" s="7" t="s">
        <v>1530</v>
      </c>
      <c r="F49" s="7" t="s">
        <v>97</v>
      </c>
      <c r="G49" s="8">
        <v>1930</v>
      </c>
      <c r="H49" s="9"/>
      <c r="I49" s="9"/>
      <c r="J49" s="9"/>
      <c r="K49" s="9"/>
      <c r="L49" s="8">
        <v>3190</v>
      </c>
      <c r="M49" s="8">
        <v>1</v>
      </c>
      <c r="N49" s="7" t="s">
        <v>60</v>
      </c>
      <c r="O49" s="8">
        <v>12</v>
      </c>
      <c r="P49" s="8">
        <v>10</v>
      </c>
      <c r="Q49" s="7" t="s">
        <v>60</v>
      </c>
      <c r="R49" s="7" t="s">
        <v>1462</v>
      </c>
    </row>
    <row r="50" spans="1:18" x14ac:dyDescent="0.25">
      <c r="A50" s="7" t="s">
        <v>1528</v>
      </c>
      <c r="B50" s="7" t="s">
        <v>49</v>
      </c>
      <c r="C50" s="7" t="s">
        <v>59</v>
      </c>
      <c r="D50" s="7" t="s">
        <v>1467</v>
      </c>
      <c r="E50" s="7" t="s">
        <v>1530</v>
      </c>
      <c r="F50" s="7" t="s">
        <v>97</v>
      </c>
      <c r="G50" s="8">
        <v>1930</v>
      </c>
      <c r="H50" s="9"/>
      <c r="I50" s="9"/>
      <c r="J50" s="9"/>
      <c r="K50" s="9"/>
      <c r="L50" s="8">
        <v>2987</v>
      </c>
      <c r="M50" s="8">
        <v>1</v>
      </c>
      <c r="N50" s="7" t="s">
        <v>60</v>
      </c>
      <c r="O50" s="8">
        <v>12</v>
      </c>
      <c r="P50" s="8">
        <v>10</v>
      </c>
      <c r="Q50" s="7" t="s">
        <v>60</v>
      </c>
      <c r="R50" s="7" t="s">
        <v>1462</v>
      </c>
    </row>
    <row r="51" spans="1:18" x14ac:dyDescent="0.25">
      <c r="A51" s="7" t="s">
        <v>1528</v>
      </c>
      <c r="B51" s="7" t="s">
        <v>49</v>
      </c>
      <c r="C51" s="7" t="s">
        <v>304</v>
      </c>
      <c r="D51" s="7" t="s">
        <v>1467</v>
      </c>
      <c r="E51" s="7" t="s">
        <v>1531</v>
      </c>
      <c r="F51" s="7" t="s">
        <v>97</v>
      </c>
      <c r="G51" s="8">
        <v>1930</v>
      </c>
      <c r="H51" s="9"/>
      <c r="I51" s="9"/>
      <c r="J51" s="9"/>
      <c r="K51" s="9"/>
      <c r="L51" s="8">
        <v>1568</v>
      </c>
      <c r="M51" s="8">
        <v>1</v>
      </c>
      <c r="N51" s="7" t="s">
        <v>60</v>
      </c>
      <c r="O51" s="8">
        <v>12</v>
      </c>
      <c r="P51" s="8">
        <v>10</v>
      </c>
      <c r="Q51" s="7" t="s">
        <v>60</v>
      </c>
      <c r="R51" s="7" t="s">
        <v>60</v>
      </c>
    </row>
    <row r="52" spans="1:18" x14ac:dyDescent="0.25">
      <c r="A52" s="7" t="s">
        <v>1528</v>
      </c>
      <c r="B52" s="7" t="s">
        <v>49</v>
      </c>
      <c r="C52" s="7" t="s">
        <v>86</v>
      </c>
      <c r="D52" s="7" t="s">
        <v>1474</v>
      </c>
      <c r="E52" s="7" t="s">
        <v>1532</v>
      </c>
      <c r="F52" s="7" t="s">
        <v>97</v>
      </c>
      <c r="G52" s="8">
        <v>1930</v>
      </c>
      <c r="H52" s="9"/>
      <c r="I52" s="9"/>
      <c r="J52" s="9"/>
      <c r="K52" s="9"/>
      <c r="L52" s="8">
        <v>504</v>
      </c>
      <c r="M52" s="8">
        <v>1</v>
      </c>
      <c r="N52" s="7" t="s">
        <v>60</v>
      </c>
      <c r="O52" s="8">
        <v>12</v>
      </c>
      <c r="P52" s="8">
        <v>10</v>
      </c>
      <c r="Q52" s="7" t="s">
        <v>60</v>
      </c>
      <c r="R52" s="7" t="s">
        <v>60</v>
      </c>
    </row>
    <row r="53" spans="1:18" x14ac:dyDescent="0.25">
      <c r="A53" s="7" t="s">
        <v>1528</v>
      </c>
      <c r="B53" s="7" t="s">
        <v>49</v>
      </c>
      <c r="C53" s="7" t="s">
        <v>66</v>
      </c>
      <c r="D53" s="7" t="s">
        <v>1467</v>
      </c>
      <c r="E53" s="7" t="s">
        <v>1533</v>
      </c>
      <c r="F53" s="7" t="s">
        <v>97</v>
      </c>
      <c r="G53" s="8">
        <v>1930</v>
      </c>
      <c r="H53" s="9"/>
      <c r="I53" s="9"/>
      <c r="J53" s="9"/>
      <c r="K53" s="9"/>
      <c r="L53" s="8">
        <v>2320</v>
      </c>
      <c r="M53" s="8">
        <v>1</v>
      </c>
      <c r="N53" s="7" t="s">
        <v>60</v>
      </c>
      <c r="O53" s="8">
        <v>12</v>
      </c>
      <c r="P53" s="8">
        <v>10</v>
      </c>
      <c r="Q53" s="7" t="s">
        <v>60</v>
      </c>
      <c r="R53" s="7" t="s">
        <v>1462</v>
      </c>
    </row>
    <row r="54" spans="1:18" x14ac:dyDescent="0.25">
      <c r="A54" s="7" t="s">
        <v>1528</v>
      </c>
      <c r="B54" s="7" t="s">
        <v>49</v>
      </c>
      <c r="C54" s="7" t="s">
        <v>57</v>
      </c>
      <c r="D54" s="7" t="s">
        <v>1467</v>
      </c>
      <c r="E54" s="7" t="s">
        <v>1533</v>
      </c>
      <c r="F54" s="7" t="s">
        <v>97</v>
      </c>
      <c r="G54" s="8">
        <v>1930</v>
      </c>
      <c r="H54" s="9"/>
      <c r="I54" s="9"/>
      <c r="J54" s="9"/>
      <c r="K54" s="9"/>
      <c r="L54" s="8">
        <v>2130</v>
      </c>
      <c r="M54" s="8">
        <v>1</v>
      </c>
      <c r="N54" s="7" t="s">
        <v>60</v>
      </c>
      <c r="O54" s="8">
        <v>12</v>
      </c>
      <c r="P54" s="8">
        <v>10</v>
      </c>
      <c r="Q54" s="7" t="s">
        <v>60</v>
      </c>
      <c r="R54" s="7" t="s">
        <v>1462</v>
      </c>
    </row>
    <row r="55" spans="1:18" x14ac:dyDescent="0.25">
      <c r="A55" s="7" t="s">
        <v>1528</v>
      </c>
      <c r="B55" s="7" t="s">
        <v>49</v>
      </c>
      <c r="C55" s="7" t="s">
        <v>173</v>
      </c>
      <c r="D55" s="7" t="s">
        <v>1534</v>
      </c>
      <c r="E55" s="7" t="s">
        <v>1535</v>
      </c>
      <c r="F55" s="7" t="s">
        <v>97</v>
      </c>
      <c r="G55" s="8">
        <v>1930</v>
      </c>
      <c r="H55" s="9"/>
      <c r="I55" s="9"/>
      <c r="J55" s="9"/>
      <c r="K55" s="9"/>
      <c r="L55" s="8">
        <v>1500</v>
      </c>
      <c r="M55" s="8">
        <v>1</v>
      </c>
      <c r="N55" s="7" t="s">
        <v>60</v>
      </c>
      <c r="O55" s="8">
        <v>12</v>
      </c>
      <c r="P55" s="8">
        <v>10</v>
      </c>
      <c r="Q55" s="7" t="s">
        <v>60</v>
      </c>
      <c r="R55" s="7" t="s">
        <v>86</v>
      </c>
    </row>
    <row r="56" spans="1:18" x14ac:dyDescent="0.25">
      <c r="A56" s="7" t="s">
        <v>1528</v>
      </c>
      <c r="B56" s="7" t="s">
        <v>49</v>
      </c>
      <c r="C56" s="7" t="s">
        <v>139</v>
      </c>
      <c r="D56" s="7" t="s">
        <v>1470</v>
      </c>
      <c r="E56" s="7" t="s">
        <v>1536</v>
      </c>
      <c r="F56" s="7" t="s">
        <v>97</v>
      </c>
      <c r="G56" s="8">
        <v>1995</v>
      </c>
      <c r="H56" s="9"/>
      <c r="I56" s="9"/>
      <c r="J56" s="9"/>
      <c r="K56" s="9"/>
      <c r="L56" s="8">
        <v>2923</v>
      </c>
      <c r="M56" s="8">
        <v>1</v>
      </c>
      <c r="N56" s="7" t="s">
        <v>60</v>
      </c>
      <c r="O56" s="8">
        <v>10</v>
      </c>
      <c r="P56" s="8">
        <v>8</v>
      </c>
      <c r="Q56" s="7" t="s">
        <v>60</v>
      </c>
      <c r="R56" s="7" t="s">
        <v>539</v>
      </c>
    </row>
    <row r="57" spans="1:18" x14ac:dyDescent="0.25">
      <c r="A57" s="7" t="s">
        <v>1528</v>
      </c>
      <c r="B57" s="7" t="s">
        <v>49</v>
      </c>
      <c r="C57" s="7" t="s">
        <v>996</v>
      </c>
      <c r="D57" s="7" t="s">
        <v>1474</v>
      </c>
      <c r="E57" s="7" t="s">
        <v>1537</v>
      </c>
      <c r="F57" s="7" t="s">
        <v>97</v>
      </c>
      <c r="G57" s="8">
        <v>1930</v>
      </c>
      <c r="H57" s="9"/>
      <c r="I57" s="9"/>
      <c r="J57" s="9"/>
      <c r="K57" s="9"/>
      <c r="L57" s="8">
        <v>2880</v>
      </c>
      <c r="M57" s="8">
        <v>1</v>
      </c>
      <c r="N57" s="7" t="s">
        <v>60</v>
      </c>
      <c r="O57" s="8">
        <v>12</v>
      </c>
      <c r="P57" s="8">
        <v>10</v>
      </c>
      <c r="Q57" s="7" t="s">
        <v>60</v>
      </c>
      <c r="R57" s="7" t="s">
        <v>60</v>
      </c>
    </row>
    <row r="58" spans="1:18" x14ac:dyDescent="0.25">
      <c r="A58" s="7" t="s">
        <v>1528</v>
      </c>
      <c r="B58" s="7" t="s">
        <v>49</v>
      </c>
      <c r="C58" s="7" t="s">
        <v>971</v>
      </c>
      <c r="D58" s="7" t="s">
        <v>1467</v>
      </c>
      <c r="E58" s="7" t="s">
        <v>1530</v>
      </c>
      <c r="F58" s="7" t="s">
        <v>97</v>
      </c>
      <c r="G58" s="8">
        <v>1930</v>
      </c>
      <c r="H58" s="9"/>
      <c r="I58" s="9"/>
      <c r="J58" s="9"/>
      <c r="K58" s="9"/>
      <c r="L58" s="8">
        <v>1920</v>
      </c>
      <c r="M58" s="8">
        <v>1</v>
      </c>
      <c r="N58" s="7" t="s">
        <v>60</v>
      </c>
      <c r="O58" s="8">
        <v>12</v>
      </c>
      <c r="P58" s="8">
        <v>10</v>
      </c>
      <c r="Q58" s="7" t="s">
        <v>60</v>
      </c>
      <c r="R58" s="7" t="s">
        <v>60</v>
      </c>
    </row>
    <row r="59" spans="1:18" x14ac:dyDescent="0.25">
      <c r="A59" s="7" t="s">
        <v>1528</v>
      </c>
      <c r="B59" s="7" t="s">
        <v>49</v>
      </c>
      <c r="C59" s="7" t="s">
        <v>204</v>
      </c>
      <c r="D59" s="7" t="s">
        <v>1467</v>
      </c>
      <c r="E59" s="7" t="s">
        <v>1538</v>
      </c>
      <c r="F59" s="7" t="s">
        <v>97</v>
      </c>
      <c r="G59" s="8">
        <v>1995</v>
      </c>
      <c r="H59" s="9"/>
      <c r="I59" s="9"/>
      <c r="J59" s="9"/>
      <c r="K59" s="9"/>
      <c r="L59" s="8">
        <v>1872</v>
      </c>
      <c r="M59" s="8">
        <v>1</v>
      </c>
      <c r="N59" s="7" t="s">
        <v>60</v>
      </c>
      <c r="O59" s="8">
        <v>10</v>
      </c>
      <c r="P59" s="8">
        <v>8</v>
      </c>
      <c r="Q59" s="7" t="s">
        <v>60</v>
      </c>
      <c r="R59" s="7" t="s">
        <v>86</v>
      </c>
    </row>
    <row r="60" spans="1:18" x14ac:dyDescent="0.25">
      <c r="A60" s="7" t="s">
        <v>1528</v>
      </c>
      <c r="B60" s="7" t="s">
        <v>49</v>
      </c>
      <c r="C60" s="7" t="s">
        <v>58</v>
      </c>
      <c r="D60" s="7" t="s">
        <v>1470</v>
      </c>
      <c r="E60" s="7" t="s">
        <v>1538</v>
      </c>
      <c r="F60" s="7" t="s">
        <v>97</v>
      </c>
      <c r="G60" s="8">
        <v>1995</v>
      </c>
      <c r="H60" s="9"/>
      <c r="I60" s="9"/>
      <c r="J60" s="9"/>
      <c r="K60" s="9"/>
      <c r="L60" s="8">
        <v>6300</v>
      </c>
      <c r="M60" s="8">
        <v>1</v>
      </c>
      <c r="N60" s="7" t="s">
        <v>60</v>
      </c>
      <c r="O60" s="8">
        <v>10</v>
      </c>
      <c r="P60" s="8">
        <v>8</v>
      </c>
      <c r="Q60" s="7" t="s">
        <v>60</v>
      </c>
      <c r="R60" s="7" t="s">
        <v>539</v>
      </c>
    </row>
    <row r="61" spans="1:18" x14ac:dyDescent="0.25">
      <c r="A61" s="7" t="s">
        <v>1528</v>
      </c>
      <c r="B61" s="7" t="s">
        <v>49</v>
      </c>
      <c r="C61" s="7" t="s">
        <v>60</v>
      </c>
      <c r="D61" s="7" t="s">
        <v>1467</v>
      </c>
      <c r="E61" s="7" t="s">
        <v>1530</v>
      </c>
      <c r="F61" s="7" t="s">
        <v>97</v>
      </c>
      <c r="G61" s="8">
        <v>1930</v>
      </c>
      <c r="H61" s="9"/>
      <c r="I61" s="9"/>
      <c r="J61" s="9"/>
      <c r="K61" s="9"/>
      <c r="L61" s="8">
        <v>4000</v>
      </c>
      <c r="M61" s="8">
        <v>1</v>
      </c>
      <c r="N61" s="7" t="s">
        <v>60</v>
      </c>
      <c r="O61" s="8">
        <v>12</v>
      </c>
      <c r="P61" s="8">
        <v>10</v>
      </c>
      <c r="Q61" s="7" t="s">
        <v>60</v>
      </c>
      <c r="R61" s="7" t="s">
        <v>60</v>
      </c>
    </row>
    <row r="62" spans="1:18" x14ac:dyDescent="0.25">
      <c r="A62" s="7" t="s">
        <v>1539</v>
      </c>
      <c r="B62" s="7" t="s">
        <v>1489</v>
      </c>
      <c r="C62" s="7" t="s">
        <v>53</v>
      </c>
      <c r="D62" s="7" t="s">
        <v>1458</v>
      </c>
      <c r="E62" s="7" t="s">
        <v>1540</v>
      </c>
      <c r="F62" s="7" t="s">
        <v>97</v>
      </c>
      <c r="G62" s="8">
        <v>1956</v>
      </c>
      <c r="H62" s="9"/>
      <c r="I62" s="9"/>
      <c r="J62" s="9"/>
      <c r="K62" s="9"/>
      <c r="L62" s="8">
        <v>6516</v>
      </c>
      <c r="M62" s="8">
        <v>1</v>
      </c>
      <c r="N62" s="7" t="s">
        <v>60</v>
      </c>
      <c r="O62" s="8">
        <v>20</v>
      </c>
      <c r="P62" s="8">
        <v>20</v>
      </c>
      <c r="Q62" s="7" t="s">
        <v>60</v>
      </c>
      <c r="R62" s="7" t="s">
        <v>86</v>
      </c>
    </row>
    <row r="63" spans="1:18" x14ac:dyDescent="0.25">
      <c r="A63" s="7" t="s">
        <v>1539</v>
      </c>
      <c r="B63" s="7" t="s">
        <v>1489</v>
      </c>
      <c r="C63" s="7" t="s">
        <v>97</v>
      </c>
      <c r="D63" s="7" t="s">
        <v>1458</v>
      </c>
      <c r="E63" s="7" t="s">
        <v>1541</v>
      </c>
      <c r="F63" s="7" t="s">
        <v>97</v>
      </c>
      <c r="G63" s="8">
        <v>1956</v>
      </c>
      <c r="H63" s="9"/>
      <c r="I63" s="9"/>
      <c r="J63" s="9"/>
      <c r="K63" s="9"/>
      <c r="L63" s="8">
        <v>1600</v>
      </c>
      <c r="M63" s="8">
        <v>1</v>
      </c>
      <c r="N63" s="7" t="s">
        <v>60</v>
      </c>
      <c r="O63" s="8">
        <v>12</v>
      </c>
      <c r="P63" s="8">
        <v>11</v>
      </c>
      <c r="Q63" s="7" t="s">
        <v>60</v>
      </c>
      <c r="R63" s="7" t="s">
        <v>539</v>
      </c>
    </row>
    <row r="64" spans="1:18" x14ac:dyDescent="0.25">
      <c r="A64" s="7" t="s">
        <v>1539</v>
      </c>
      <c r="B64" s="7" t="s">
        <v>1489</v>
      </c>
      <c r="C64" s="7" t="s">
        <v>59</v>
      </c>
      <c r="D64" s="7" t="s">
        <v>1458</v>
      </c>
      <c r="E64" s="7" t="s">
        <v>1542</v>
      </c>
      <c r="F64" s="7" t="s">
        <v>97</v>
      </c>
      <c r="G64" s="8">
        <v>1956</v>
      </c>
      <c r="H64" s="9"/>
      <c r="I64" s="9"/>
      <c r="J64" s="9"/>
      <c r="K64" s="9"/>
      <c r="L64" s="8">
        <v>918</v>
      </c>
      <c r="M64" s="8">
        <v>1</v>
      </c>
      <c r="N64" s="7" t="s">
        <v>60</v>
      </c>
      <c r="O64" s="8">
        <v>14</v>
      </c>
      <c r="P64" s="8">
        <v>13</v>
      </c>
      <c r="Q64" s="7" t="s">
        <v>60</v>
      </c>
      <c r="R64" s="7" t="s">
        <v>86</v>
      </c>
    </row>
    <row r="65" spans="1:18" x14ac:dyDescent="0.25">
      <c r="A65" s="7" t="s">
        <v>1539</v>
      </c>
      <c r="B65" s="7" t="s">
        <v>1489</v>
      </c>
      <c r="C65" s="7" t="s">
        <v>304</v>
      </c>
      <c r="D65" s="7" t="s">
        <v>1458</v>
      </c>
      <c r="E65" s="7" t="s">
        <v>1543</v>
      </c>
      <c r="F65" s="7" t="s">
        <v>97</v>
      </c>
      <c r="G65" s="8">
        <v>1956</v>
      </c>
      <c r="H65" s="9"/>
      <c r="I65" s="9"/>
      <c r="J65" s="9"/>
      <c r="K65" s="9"/>
      <c r="L65" s="8">
        <v>4092</v>
      </c>
      <c r="M65" s="8">
        <v>1</v>
      </c>
      <c r="N65" s="7" t="s">
        <v>60</v>
      </c>
      <c r="O65" s="8">
        <v>14</v>
      </c>
      <c r="P65" s="8">
        <v>13</v>
      </c>
      <c r="Q65" s="7" t="s">
        <v>60</v>
      </c>
      <c r="R65" s="7" t="s">
        <v>1462</v>
      </c>
    </row>
    <row r="66" spans="1:18" x14ac:dyDescent="0.25">
      <c r="A66" s="7" t="s">
        <v>1539</v>
      </c>
      <c r="B66" s="7" t="s">
        <v>1489</v>
      </c>
      <c r="C66" s="7" t="s">
        <v>86</v>
      </c>
      <c r="D66" s="7" t="s">
        <v>1458</v>
      </c>
      <c r="E66" s="7" t="s">
        <v>1544</v>
      </c>
      <c r="F66" s="7" t="s">
        <v>97</v>
      </c>
      <c r="G66" s="8">
        <v>1956</v>
      </c>
      <c r="H66" s="9"/>
      <c r="I66" s="9"/>
      <c r="J66" s="9"/>
      <c r="K66" s="9"/>
      <c r="L66" s="8">
        <v>4092</v>
      </c>
      <c r="M66" s="8">
        <v>1</v>
      </c>
      <c r="N66" s="7" t="s">
        <v>60</v>
      </c>
      <c r="O66" s="8">
        <v>14</v>
      </c>
      <c r="P66" s="8">
        <v>13</v>
      </c>
      <c r="Q66" s="7" t="s">
        <v>60</v>
      </c>
      <c r="R66" s="7" t="s">
        <v>1462</v>
      </c>
    </row>
    <row r="67" spans="1:18" x14ac:dyDescent="0.25">
      <c r="A67" s="7" t="s">
        <v>1539</v>
      </c>
      <c r="B67" s="7" t="s">
        <v>1489</v>
      </c>
      <c r="C67" s="7" t="s">
        <v>66</v>
      </c>
      <c r="D67" s="7" t="s">
        <v>1458</v>
      </c>
      <c r="E67" s="7" t="s">
        <v>1543</v>
      </c>
      <c r="F67" s="7" t="s">
        <v>97</v>
      </c>
      <c r="G67" s="8">
        <v>1956</v>
      </c>
      <c r="H67" s="9"/>
      <c r="I67" s="9"/>
      <c r="J67" s="9"/>
      <c r="K67" s="9"/>
      <c r="L67" s="8">
        <v>4092</v>
      </c>
      <c r="M67" s="8">
        <v>1</v>
      </c>
      <c r="N67" s="7" t="s">
        <v>60</v>
      </c>
      <c r="O67" s="8">
        <v>14</v>
      </c>
      <c r="P67" s="8">
        <v>13</v>
      </c>
      <c r="Q67" s="7" t="s">
        <v>60</v>
      </c>
      <c r="R67" s="7" t="s">
        <v>1462</v>
      </c>
    </row>
    <row r="68" spans="1:18" x14ac:dyDescent="0.25">
      <c r="A68" s="7" t="s">
        <v>1539</v>
      </c>
      <c r="B68" s="7" t="s">
        <v>1489</v>
      </c>
      <c r="C68" s="7" t="s">
        <v>57</v>
      </c>
      <c r="D68" s="7" t="s">
        <v>1458</v>
      </c>
      <c r="E68" s="7" t="s">
        <v>1545</v>
      </c>
      <c r="F68" s="7" t="s">
        <v>97</v>
      </c>
      <c r="G68" s="9"/>
      <c r="H68" s="9"/>
      <c r="I68" s="9"/>
      <c r="J68" s="9"/>
      <c r="K68" s="9"/>
      <c r="L68" s="8">
        <v>588</v>
      </c>
      <c r="M68" s="8">
        <v>1</v>
      </c>
      <c r="N68" s="7" t="s">
        <v>60</v>
      </c>
      <c r="O68" s="8">
        <v>10</v>
      </c>
      <c r="P68" s="8">
        <v>8</v>
      </c>
      <c r="Q68" s="7" t="s">
        <v>60</v>
      </c>
      <c r="R68" s="7" t="s">
        <v>539</v>
      </c>
    </row>
    <row r="69" spans="1:18" x14ac:dyDescent="0.25">
      <c r="A69" s="7" t="s">
        <v>1539</v>
      </c>
      <c r="B69" s="7" t="s">
        <v>1489</v>
      </c>
      <c r="C69" s="7" t="s">
        <v>173</v>
      </c>
      <c r="D69" s="7" t="s">
        <v>1458</v>
      </c>
      <c r="E69" s="7" t="s">
        <v>1544</v>
      </c>
      <c r="F69" s="7" t="s">
        <v>97</v>
      </c>
      <c r="G69" s="8">
        <v>1956</v>
      </c>
      <c r="H69" s="9"/>
      <c r="I69" s="9"/>
      <c r="J69" s="9"/>
      <c r="K69" s="9"/>
      <c r="L69" s="8">
        <v>4092</v>
      </c>
      <c r="M69" s="8">
        <v>1</v>
      </c>
      <c r="N69" s="7" t="s">
        <v>60</v>
      </c>
      <c r="O69" s="8">
        <v>14</v>
      </c>
      <c r="P69" s="8">
        <v>13</v>
      </c>
      <c r="Q69" s="7" t="s">
        <v>60</v>
      </c>
      <c r="R69" s="7" t="s">
        <v>1462</v>
      </c>
    </row>
    <row r="70" spans="1:18" x14ac:dyDescent="0.25">
      <c r="A70" s="7" t="s">
        <v>1539</v>
      </c>
      <c r="B70" s="7" t="s">
        <v>1489</v>
      </c>
      <c r="C70" s="7" t="s">
        <v>139</v>
      </c>
      <c r="D70" s="7" t="s">
        <v>1458</v>
      </c>
      <c r="E70" s="7" t="s">
        <v>1543</v>
      </c>
      <c r="F70" s="7" t="s">
        <v>97</v>
      </c>
      <c r="G70" s="8">
        <v>1956</v>
      </c>
      <c r="H70" s="9"/>
      <c r="I70" s="9"/>
      <c r="J70" s="9"/>
      <c r="K70" s="9"/>
      <c r="L70" s="8">
        <v>4092</v>
      </c>
      <c r="M70" s="8">
        <v>1</v>
      </c>
      <c r="N70" s="7" t="s">
        <v>60</v>
      </c>
      <c r="O70" s="8">
        <v>14</v>
      </c>
      <c r="P70" s="8">
        <v>13</v>
      </c>
      <c r="Q70" s="7" t="s">
        <v>60</v>
      </c>
      <c r="R70" s="7" t="s">
        <v>1462</v>
      </c>
    </row>
    <row r="71" spans="1:18" x14ac:dyDescent="0.25">
      <c r="A71" s="7" t="s">
        <v>1539</v>
      </c>
      <c r="B71" s="7" t="s">
        <v>1489</v>
      </c>
      <c r="C71" s="7" t="s">
        <v>996</v>
      </c>
      <c r="D71" s="7" t="s">
        <v>1458</v>
      </c>
      <c r="E71" s="7" t="s">
        <v>1545</v>
      </c>
      <c r="F71" s="7" t="s">
        <v>97</v>
      </c>
      <c r="G71" s="9"/>
      <c r="H71" s="9"/>
      <c r="I71" s="9"/>
      <c r="J71" s="9"/>
      <c r="K71" s="9"/>
      <c r="L71" s="8">
        <v>4912</v>
      </c>
      <c r="M71" s="8">
        <v>1</v>
      </c>
      <c r="N71" s="7" t="s">
        <v>60</v>
      </c>
      <c r="O71" s="8">
        <v>10</v>
      </c>
      <c r="P71" s="8">
        <v>8</v>
      </c>
      <c r="Q71" s="7" t="s">
        <v>60</v>
      </c>
      <c r="R71" s="7" t="s">
        <v>1462</v>
      </c>
    </row>
    <row r="72" spans="1:18" x14ac:dyDescent="0.25">
      <c r="A72" s="7" t="s">
        <v>1539</v>
      </c>
      <c r="B72" s="7" t="s">
        <v>1489</v>
      </c>
      <c r="C72" s="7" t="s">
        <v>971</v>
      </c>
      <c r="D72" s="7" t="s">
        <v>1458</v>
      </c>
      <c r="E72" s="7" t="s">
        <v>1546</v>
      </c>
      <c r="F72" s="7" t="s">
        <v>97</v>
      </c>
      <c r="G72" s="8">
        <v>1956</v>
      </c>
      <c r="H72" s="9"/>
      <c r="I72" s="9"/>
      <c r="J72" s="9"/>
      <c r="K72" s="9"/>
      <c r="L72" s="8">
        <v>3007</v>
      </c>
      <c r="M72" s="8">
        <v>1</v>
      </c>
      <c r="N72" s="7" t="s">
        <v>60</v>
      </c>
      <c r="O72" s="8">
        <v>10</v>
      </c>
      <c r="P72" s="8">
        <v>9</v>
      </c>
      <c r="Q72" s="7" t="s">
        <v>60</v>
      </c>
      <c r="R72" s="7" t="s">
        <v>1462</v>
      </c>
    </row>
    <row r="73" spans="1:18" x14ac:dyDescent="0.25">
      <c r="A73" s="7" t="s">
        <v>1547</v>
      </c>
      <c r="B73" s="7" t="s">
        <v>49</v>
      </c>
      <c r="C73" s="7" t="s">
        <v>53</v>
      </c>
      <c r="D73" s="7" t="s">
        <v>1474</v>
      </c>
      <c r="E73" s="7" t="s">
        <v>1475</v>
      </c>
      <c r="F73" s="7" t="s">
        <v>97</v>
      </c>
      <c r="G73" s="8">
        <v>1957</v>
      </c>
      <c r="H73" s="9"/>
      <c r="I73" s="9"/>
      <c r="J73" s="9"/>
      <c r="K73" s="9"/>
      <c r="L73" s="8">
        <v>2040</v>
      </c>
      <c r="M73" s="8">
        <v>1</v>
      </c>
      <c r="N73" s="7" t="s">
        <v>60</v>
      </c>
      <c r="O73" s="8">
        <v>12</v>
      </c>
      <c r="P73" s="8">
        <v>9</v>
      </c>
      <c r="Q73" s="7" t="s">
        <v>60</v>
      </c>
      <c r="R73" s="7" t="s">
        <v>1462</v>
      </c>
    </row>
    <row r="74" spans="1:18" x14ac:dyDescent="0.25">
      <c r="A74" s="7" t="s">
        <v>1547</v>
      </c>
      <c r="B74" s="7" t="s">
        <v>49</v>
      </c>
      <c r="C74" s="7" t="s">
        <v>97</v>
      </c>
      <c r="D74" s="7" t="s">
        <v>1472</v>
      </c>
      <c r="E74" s="7" t="s">
        <v>1473</v>
      </c>
      <c r="F74" s="7" t="s">
        <v>97</v>
      </c>
      <c r="G74" s="8">
        <v>1957</v>
      </c>
      <c r="H74" s="9"/>
      <c r="I74" s="9"/>
      <c r="J74" s="9"/>
      <c r="K74" s="9"/>
      <c r="L74" s="8">
        <v>6140</v>
      </c>
      <c r="M74" s="8">
        <v>1</v>
      </c>
      <c r="N74" s="7" t="s">
        <v>60</v>
      </c>
      <c r="O74" s="8">
        <v>16</v>
      </c>
      <c r="P74" s="8">
        <v>16</v>
      </c>
      <c r="Q74" s="7" t="s">
        <v>60</v>
      </c>
      <c r="R74" s="7" t="s">
        <v>1462</v>
      </c>
    </row>
    <row r="75" spans="1:18" x14ac:dyDescent="0.25">
      <c r="A75" s="7" t="s">
        <v>1547</v>
      </c>
      <c r="B75" s="7" t="s">
        <v>49</v>
      </c>
      <c r="C75" s="7" t="s">
        <v>59</v>
      </c>
      <c r="D75" s="7" t="s">
        <v>1467</v>
      </c>
      <c r="E75" s="7" t="s">
        <v>1548</v>
      </c>
      <c r="F75" s="7" t="s">
        <v>1469</v>
      </c>
      <c r="G75" s="8">
        <v>1992</v>
      </c>
      <c r="H75" s="8">
        <v>5040</v>
      </c>
      <c r="I75" s="9"/>
      <c r="J75" s="8">
        <v>100</v>
      </c>
      <c r="K75" s="8">
        <v>4</v>
      </c>
      <c r="L75" s="8">
        <v>20160</v>
      </c>
      <c r="M75" s="8">
        <v>1</v>
      </c>
      <c r="N75" s="7" t="s">
        <v>60</v>
      </c>
      <c r="O75" s="8">
        <v>12</v>
      </c>
      <c r="P75" s="8">
        <v>9</v>
      </c>
      <c r="Q75" s="7" t="s">
        <v>60</v>
      </c>
      <c r="R75" s="7" t="s">
        <v>1462</v>
      </c>
    </row>
    <row r="76" spans="1:18" x14ac:dyDescent="0.25">
      <c r="A76" s="7" t="s">
        <v>1547</v>
      </c>
      <c r="B76" s="7" t="s">
        <v>49</v>
      </c>
      <c r="C76" s="7" t="s">
        <v>304</v>
      </c>
      <c r="D76" s="7" t="s">
        <v>1467</v>
      </c>
      <c r="E76" s="7" t="s">
        <v>1549</v>
      </c>
      <c r="F76" s="7" t="s">
        <v>97</v>
      </c>
      <c r="G76" s="8">
        <v>1992</v>
      </c>
      <c r="H76" s="9"/>
      <c r="I76" s="9"/>
      <c r="J76" s="9"/>
      <c r="K76" s="9"/>
      <c r="L76" s="8">
        <v>6527</v>
      </c>
      <c r="M76" s="8">
        <v>1</v>
      </c>
      <c r="N76" s="7" t="s">
        <v>60</v>
      </c>
      <c r="O76" s="8">
        <v>12</v>
      </c>
      <c r="P76" s="8">
        <v>9</v>
      </c>
      <c r="Q76" s="7" t="s">
        <v>60</v>
      </c>
      <c r="R76" s="7" t="s">
        <v>1462</v>
      </c>
    </row>
    <row r="77" spans="1:18" x14ac:dyDescent="0.25">
      <c r="A77" s="7" t="s">
        <v>1547</v>
      </c>
      <c r="B77" s="7" t="s">
        <v>49</v>
      </c>
      <c r="C77" s="7" t="s">
        <v>86</v>
      </c>
      <c r="D77" s="7" t="s">
        <v>1470</v>
      </c>
      <c r="E77" s="7" t="s">
        <v>1550</v>
      </c>
      <c r="F77" s="7" t="s">
        <v>1469</v>
      </c>
      <c r="G77" s="8">
        <v>1967</v>
      </c>
      <c r="H77" s="8">
        <v>960</v>
      </c>
      <c r="I77" s="9"/>
      <c r="J77" s="8">
        <v>100</v>
      </c>
      <c r="K77" s="8">
        <v>5</v>
      </c>
      <c r="L77" s="8">
        <v>4800</v>
      </c>
      <c r="M77" s="8">
        <v>1</v>
      </c>
      <c r="N77" s="7" t="s">
        <v>60</v>
      </c>
      <c r="O77" s="8">
        <v>9</v>
      </c>
      <c r="P77" s="8">
        <v>9</v>
      </c>
      <c r="Q77" s="7" t="s">
        <v>60</v>
      </c>
      <c r="R77" s="7" t="s">
        <v>1462</v>
      </c>
    </row>
    <row r="78" spans="1:18" x14ac:dyDescent="0.25">
      <c r="A78" s="7" t="s">
        <v>1547</v>
      </c>
      <c r="B78" s="7" t="s">
        <v>49</v>
      </c>
      <c r="C78" s="7" t="s">
        <v>66</v>
      </c>
      <c r="D78" s="7" t="s">
        <v>1470</v>
      </c>
      <c r="E78" s="7" t="s">
        <v>1468</v>
      </c>
      <c r="F78" s="7" t="s">
        <v>1469</v>
      </c>
      <c r="G78" s="8">
        <v>1957</v>
      </c>
      <c r="H78" s="8">
        <v>4480</v>
      </c>
      <c r="I78" s="9"/>
      <c r="J78" s="8">
        <v>100</v>
      </c>
      <c r="K78" s="8">
        <v>3</v>
      </c>
      <c r="L78" s="8">
        <v>13440</v>
      </c>
      <c r="M78" s="8">
        <v>1</v>
      </c>
      <c r="N78" s="7" t="s">
        <v>60</v>
      </c>
      <c r="O78" s="8">
        <v>12</v>
      </c>
      <c r="P78" s="8">
        <v>9</v>
      </c>
      <c r="Q78" s="7" t="s">
        <v>60</v>
      </c>
      <c r="R78" s="7" t="s">
        <v>60</v>
      </c>
    </row>
    <row r="79" spans="1:18" x14ac:dyDescent="0.25">
      <c r="A79" s="7" t="s">
        <v>1547</v>
      </c>
      <c r="B79" s="7" t="s">
        <v>49</v>
      </c>
      <c r="C79" s="7" t="s">
        <v>57</v>
      </c>
      <c r="D79" s="7" t="s">
        <v>1470</v>
      </c>
      <c r="E79" s="7" t="s">
        <v>1548</v>
      </c>
      <c r="F79" s="7" t="s">
        <v>97</v>
      </c>
      <c r="G79" s="8">
        <v>1966</v>
      </c>
      <c r="H79" s="9"/>
      <c r="I79" s="9"/>
      <c r="J79" s="9"/>
      <c r="K79" s="9"/>
      <c r="L79" s="8">
        <v>1568</v>
      </c>
      <c r="M79" s="8">
        <v>1</v>
      </c>
      <c r="N79" s="7" t="s">
        <v>60</v>
      </c>
      <c r="O79" s="8">
        <v>9</v>
      </c>
      <c r="P79" s="8">
        <v>9</v>
      </c>
      <c r="Q79" s="7" t="s">
        <v>60</v>
      </c>
      <c r="R79" s="7" t="s">
        <v>60</v>
      </c>
    </row>
    <row r="80" spans="1:18" x14ac:dyDescent="0.25">
      <c r="A80" s="7" t="s">
        <v>1551</v>
      </c>
      <c r="B80" s="7" t="s">
        <v>49</v>
      </c>
      <c r="C80" s="7" t="s">
        <v>53</v>
      </c>
      <c r="D80" s="7" t="s">
        <v>1474</v>
      </c>
      <c r="E80" s="7" t="s">
        <v>1552</v>
      </c>
      <c r="F80" s="7" t="s">
        <v>97</v>
      </c>
      <c r="G80" s="8">
        <v>1960</v>
      </c>
      <c r="H80" s="9"/>
      <c r="I80" s="9"/>
      <c r="J80" s="9"/>
      <c r="K80" s="9"/>
      <c r="L80" s="8">
        <v>5344</v>
      </c>
      <c r="M80" s="8">
        <v>1</v>
      </c>
      <c r="N80" s="7" t="s">
        <v>60</v>
      </c>
      <c r="O80" s="8">
        <v>12</v>
      </c>
      <c r="P80" s="8">
        <v>8</v>
      </c>
      <c r="Q80" s="7" t="s">
        <v>60</v>
      </c>
      <c r="R80" s="7" t="s">
        <v>60</v>
      </c>
    </row>
    <row r="81" spans="1:18" x14ac:dyDescent="0.25">
      <c r="A81" s="7" t="s">
        <v>1551</v>
      </c>
      <c r="B81" s="7" t="s">
        <v>49</v>
      </c>
      <c r="C81" s="7" t="s">
        <v>97</v>
      </c>
      <c r="D81" s="7" t="s">
        <v>1467</v>
      </c>
      <c r="E81" s="7" t="s">
        <v>1468</v>
      </c>
      <c r="F81" s="7" t="s">
        <v>97</v>
      </c>
      <c r="G81" s="8">
        <v>1960</v>
      </c>
      <c r="H81" s="9"/>
      <c r="I81" s="9"/>
      <c r="J81" s="9"/>
      <c r="K81" s="9"/>
      <c r="L81" s="8">
        <v>5310</v>
      </c>
      <c r="M81" s="8">
        <v>1</v>
      </c>
      <c r="N81" s="7" t="s">
        <v>60</v>
      </c>
      <c r="O81" s="8">
        <v>12</v>
      </c>
      <c r="P81" s="8">
        <v>8</v>
      </c>
      <c r="Q81" s="7" t="s">
        <v>60</v>
      </c>
      <c r="R81" s="7" t="s">
        <v>1462</v>
      </c>
    </row>
    <row r="82" spans="1:18" x14ac:dyDescent="0.25">
      <c r="A82" s="7" t="s">
        <v>1551</v>
      </c>
      <c r="B82" s="7" t="s">
        <v>49</v>
      </c>
      <c r="C82" s="7" t="s">
        <v>59</v>
      </c>
      <c r="D82" s="7" t="s">
        <v>1467</v>
      </c>
      <c r="E82" s="7" t="s">
        <v>1553</v>
      </c>
      <c r="F82" s="7" t="s">
        <v>97</v>
      </c>
      <c r="G82" s="8">
        <v>1960</v>
      </c>
      <c r="H82" s="9"/>
      <c r="I82" s="9"/>
      <c r="J82" s="9"/>
      <c r="K82" s="9"/>
      <c r="L82" s="8">
        <v>5310</v>
      </c>
      <c r="M82" s="8">
        <v>1</v>
      </c>
      <c r="N82" s="7" t="s">
        <v>60</v>
      </c>
      <c r="O82" s="8">
        <v>12</v>
      </c>
      <c r="P82" s="8">
        <v>8</v>
      </c>
      <c r="Q82" s="7" t="s">
        <v>60</v>
      </c>
      <c r="R82" s="7" t="s">
        <v>60</v>
      </c>
    </row>
    <row r="83" spans="1:18" x14ac:dyDescent="0.25">
      <c r="A83" s="7" t="s">
        <v>1551</v>
      </c>
      <c r="B83" s="7" t="s">
        <v>49</v>
      </c>
      <c r="C83" s="7" t="s">
        <v>304</v>
      </c>
      <c r="D83" s="7" t="s">
        <v>1467</v>
      </c>
      <c r="E83" s="7" t="s">
        <v>1468</v>
      </c>
      <c r="F83" s="7" t="s">
        <v>97</v>
      </c>
      <c r="G83" s="8">
        <v>1960</v>
      </c>
      <c r="H83" s="9"/>
      <c r="I83" s="9"/>
      <c r="J83" s="9"/>
      <c r="K83" s="9"/>
      <c r="L83" s="8">
        <v>4830</v>
      </c>
      <c r="M83" s="8">
        <v>1</v>
      </c>
      <c r="N83" s="7" t="s">
        <v>60</v>
      </c>
      <c r="O83" s="8">
        <v>12</v>
      </c>
      <c r="P83" s="8">
        <v>8</v>
      </c>
      <c r="Q83" s="7" t="s">
        <v>60</v>
      </c>
      <c r="R83" s="7" t="s">
        <v>60</v>
      </c>
    </row>
    <row r="84" spans="1:18" x14ac:dyDescent="0.25">
      <c r="A84" s="7" t="s">
        <v>1551</v>
      </c>
      <c r="B84" s="7" t="s">
        <v>49</v>
      </c>
      <c r="C84" s="7" t="s">
        <v>86</v>
      </c>
      <c r="D84" s="7" t="s">
        <v>1467</v>
      </c>
      <c r="E84" s="7" t="s">
        <v>1468</v>
      </c>
      <c r="F84" s="7" t="s">
        <v>97</v>
      </c>
      <c r="G84" s="8">
        <v>1960</v>
      </c>
      <c r="H84" s="9"/>
      <c r="I84" s="9"/>
      <c r="J84" s="9"/>
      <c r="K84" s="9"/>
      <c r="L84" s="8">
        <v>5310</v>
      </c>
      <c r="M84" s="8">
        <v>1</v>
      </c>
      <c r="N84" s="7" t="s">
        <v>60</v>
      </c>
      <c r="O84" s="8">
        <v>12</v>
      </c>
      <c r="P84" s="8">
        <v>8</v>
      </c>
      <c r="Q84" s="7" t="s">
        <v>60</v>
      </c>
      <c r="R84" s="7" t="s">
        <v>60</v>
      </c>
    </row>
    <row r="85" spans="1:18" x14ac:dyDescent="0.25">
      <c r="A85" s="7" t="s">
        <v>1551</v>
      </c>
      <c r="B85" s="7" t="s">
        <v>49</v>
      </c>
      <c r="C85" s="7" t="s">
        <v>66</v>
      </c>
      <c r="D85" s="7" t="s">
        <v>1470</v>
      </c>
      <c r="E85" s="7" t="s">
        <v>1550</v>
      </c>
      <c r="F85" s="7" t="s">
        <v>97</v>
      </c>
      <c r="G85" s="9"/>
      <c r="H85" s="9"/>
      <c r="I85" s="9"/>
      <c r="J85" s="9"/>
      <c r="K85" s="9"/>
      <c r="L85" s="8">
        <v>920</v>
      </c>
      <c r="M85" s="8">
        <v>1</v>
      </c>
      <c r="N85" s="7" t="s">
        <v>60</v>
      </c>
      <c r="O85" s="8">
        <v>10</v>
      </c>
      <c r="P85" s="8">
        <v>8</v>
      </c>
      <c r="Q85" s="7" t="s">
        <v>60</v>
      </c>
      <c r="R85" s="7" t="s">
        <v>539</v>
      </c>
    </row>
    <row r="86" spans="1:18" x14ac:dyDescent="0.25">
      <c r="A86" s="7" t="s">
        <v>1551</v>
      </c>
      <c r="B86" s="7" t="s">
        <v>49</v>
      </c>
      <c r="C86" s="7" t="s">
        <v>57</v>
      </c>
      <c r="D86" s="7" t="s">
        <v>1467</v>
      </c>
      <c r="E86" s="7" t="s">
        <v>1554</v>
      </c>
      <c r="F86" s="7" t="s">
        <v>97</v>
      </c>
      <c r="G86" s="8">
        <v>1960</v>
      </c>
      <c r="H86" s="9"/>
      <c r="I86" s="9"/>
      <c r="J86" s="9"/>
      <c r="K86" s="9"/>
      <c r="L86" s="8">
        <v>2460</v>
      </c>
      <c r="M86" s="8">
        <v>1</v>
      </c>
      <c r="N86" s="7" t="s">
        <v>60</v>
      </c>
      <c r="O86" s="8">
        <v>12</v>
      </c>
      <c r="P86" s="8">
        <v>8</v>
      </c>
      <c r="Q86" s="7" t="s">
        <v>60</v>
      </c>
      <c r="R86" s="7" t="s">
        <v>1462</v>
      </c>
    </row>
    <row r="87" spans="1:18" x14ac:dyDescent="0.25">
      <c r="A87" s="7" t="s">
        <v>1551</v>
      </c>
      <c r="B87" s="7" t="s">
        <v>49</v>
      </c>
      <c r="C87" s="7" t="s">
        <v>173</v>
      </c>
      <c r="D87" s="7" t="s">
        <v>1467</v>
      </c>
      <c r="E87" s="7" t="s">
        <v>1555</v>
      </c>
      <c r="F87" s="7" t="s">
        <v>97</v>
      </c>
      <c r="G87" s="8">
        <v>1960</v>
      </c>
      <c r="H87" s="9"/>
      <c r="I87" s="9"/>
      <c r="J87" s="9"/>
      <c r="K87" s="9"/>
      <c r="L87" s="8">
        <v>4400</v>
      </c>
      <c r="M87" s="8">
        <v>1</v>
      </c>
      <c r="N87" s="7" t="s">
        <v>60</v>
      </c>
      <c r="O87" s="8">
        <v>12</v>
      </c>
      <c r="P87" s="8">
        <v>8</v>
      </c>
      <c r="Q87" s="7" t="s">
        <v>60</v>
      </c>
      <c r="R87" s="7" t="s">
        <v>1462</v>
      </c>
    </row>
    <row r="88" spans="1:18" x14ac:dyDescent="0.25">
      <c r="A88" s="7" t="s">
        <v>1551</v>
      </c>
      <c r="B88" s="7" t="s">
        <v>49</v>
      </c>
      <c r="C88" s="7" t="s">
        <v>139</v>
      </c>
      <c r="D88" s="7" t="s">
        <v>1467</v>
      </c>
      <c r="E88" s="7" t="s">
        <v>1556</v>
      </c>
      <c r="F88" s="7" t="s">
        <v>97</v>
      </c>
      <c r="G88" s="8">
        <v>1960</v>
      </c>
      <c r="H88" s="9"/>
      <c r="I88" s="9"/>
      <c r="J88" s="9"/>
      <c r="K88" s="9"/>
      <c r="L88" s="8">
        <v>4400</v>
      </c>
      <c r="M88" s="8">
        <v>1</v>
      </c>
      <c r="N88" s="7" t="s">
        <v>60</v>
      </c>
      <c r="O88" s="8">
        <v>12</v>
      </c>
      <c r="P88" s="8">
        <v>8</v>
      </c>
      <c r="Q88" s="7" t="s">
        <v>60</v>
      </c>
      <c r="R88" s="7" t="s">
        <v>60</v>
      </c>
    </row>
    <row r="89" spans="1:18" x14ac:dyDescent="0.25">
      <c r="A89" s="7" t="s">
        <v>1551</v>
      </c>
      <c r="B89" s="7" t="s">
        <v>49</v>
      </c>
      <c r="C89" s="7" t="s">
        <v>996</v>
      </c>
      <c r="D89" s="7" t="s">
        <v>1497</v>
      </c>
      <c r="E89" s="7" t="s">
        <v>1557</v>
      </c>
      <c r="F89" s="7" t="s">
        <v>97</v>
      </c>
      <c r="G89" s="8">
        <v>1960</v>
      </c>
      <c r="H89" s="9"/>
      <c r="I89" s="9"/>
      <c r="J89" s="9"/>
      <c r="K89" s="9"/>
      <c r="L89" s="8">
        <v>11220</v>
      </c>
      <c r="M89" s="8">
        <v>1</v>
      </c>
      <c r="N89" s="7" t="s">
        <v>60</v>
      </c>
      <c r="O89" s="8">
        <v>30</v>
      </c>
      <c r="P89" s="8">
        <v>25</v>
      </c>
      <c r="Q89" s="7" t="s">
        <v>60</v>
      </c>
      <c r="R89" s="7" t="s">
        <v>86</v>
      </c>
    </row>
    <row r="90" spans="1:18" x14ac:dyDescent="0.25">
      <c r="A90" s="7" t="s">
        <v>1551</v>
      </c>
      <c r="B90" s="7" t="s">
        <v>49</v>
      </c>
      <c r="C90" s="7" t="s">
        <v>971</v>
      </c>
      <c r="D90" s="7" t="s">
        <v>1470</v>
      </c>
      <c r="E90" s="7" t="s">
        <v>1550</v>
      </c>
      <c r="F90" s="7" t="s">
        <v>97</v>
      </c>
      <c r="G90" s="8">
        <v>1960</v>
      </c>
      <c r="H90" s="9"/>
      <c r="I90" s="9"/>
      <c r="J90" s="9"/>
      <c r="K90" s="9"/>
      <c r="L90" s="8">
        <v>5310</v>
      </c>
      <c r="M90" s="8">
        <v>1</v>
      </c>
      <c r="N90" s="7" t="s">
        <v>60</v>
      </c>
      <c r="O90" s="8">
        <v>12</v>
      </c>
      <c r="P90" s="8">
        <v>8</v>
      </c>
      <c r="Q90" s="7" t="s">
        <v>60</v>
      </c>
      <c r="R90" s="7" t="s">
        <v>60</v>
      </c>
    </row>
    <row r="91" spans="1:18" x14ac:dyDescent="0.25">
      <c r="A91" s="7" t="s">
        <v>1558</v>
      </c>
      <c r="B91" s="7" t="s">
        <v>198</v>
      </c>
      <c r="C91" s="7" t="s">
        <v>53</v>
      </c>
      <c r="D91" s="7" t="s">
        <v>1458</v>
      </c>
      <c r="E91" s="7" t="s">
        <v>1559</v>
      </c>
      <c r="F91" s="7" t="s">
        <v>97</v>
      </c>
      <c r="G91" s="8">
        <v>1950</v>
      </c>
      <c r="H91" s="9"/>
      <c r="I91" s="9"/>
      <c r="J91" s="9"/>
      <c r="K91" s="9"/>
      <c r="L91" s="8">
        <v>57000</v>
      </c>
      <c r="M91" s="8">
        <v>1</v>
      </c>
      <c r="N91" s="7" t="s">
        <v>60</v>
      </c>
      <c r="O91" s="8">
        <v>25</v>
      </c>
      <c r="P91" s="8">
        <v>25</v>
      </c>
      <c r="Q91" s="7" t="s">
        <v>60</v>
      </c>
      <c r="R91" s="7" t="s">
        <v>86</v>
      </c>
    </row>
    <row r="92" spans="1:18" x14ac:dyDescent="0.25">
      <c r="A92" s="7" t="s">
        <v>1560</v>
      </c>
      <c r="B92" s="7" t="s">
        <v>49</v>
      </c>
      <c r="C92" s="7" t="s">
        <v>53</v>
      </c>
      <c r="D92" s="7" t="s">
        <v>1458</v>
      </c>
      <c r="E92" s="7" t="s">
        <v>1561</v>
      </c>
      <c r="F92" s="7" t="s">
        <v>97</v>
      </c>
      <c r="G92" s="8">
        <v>1960</v>
      </c>
      <c r="H92" s="9"/>
      <c r="I92" s="9"/>
      <c r="J92" s="9"/>
      <c r="K92" s="9"/>
      <c r="L92" s="8">
        <v>10000</v>
      </c>
      <c r="M92" s="8">
        <v>1</v>
      </c>
      <c r="N92" s="7" t="s">
        <v>60</v>
      </c>
      <c r="O92" s="8">
        <v>12</v>
      </c>
      <c r="P92" s="8">
        <v>9</v>
      </c>
      <c r="Q92" s="7" t="s">
        <v>60</v>
      </c>
      <c r="R92" s="7" t="s">
        <v>1462</v>
      </c>
    </row>
    <row r="93" spans="1:18" x14ac:dyDescent="0.25">
      <c r="A93" s="7" t="s">
        <v>48</v>
      </c>
      <c r="B93" s="7" t="s">
        <v>1457</v>
      </c>
      <c r="C93" s="7" t="s">
        <v>53</v>
      </c>
      <c r="D93" s="7" t="s">
        <v>1458</v>
      </c>
      <c r="E93" s="7" t="s">
        <v>1562</v>
      </c>
      <c r="F93" s="7" t="s">
        <v>97</v>
      </c>
      <c r="G93" s="8">
        <v>1976</v>
      </c>
      <c r="H93" s="9"/>
      <c r="I93" s="9"/>
      <c r="J93" s="9"/>
      <c r="K93" s="9"/>
      <c r="L93" s="8">
        <v>66248</v>
      </c>
      <c r="M93" s="8">
        <v>1</v>
      </c>
      <c r="N93" s="7" t="s">
        <v>60</v>
      </c>
      <c r="O93" s="8">
        <v>30</v>
      </c>
      <c r="P93" s="8">
        <v>27</v>
      </c>
      <c r="Q93" s="7" t="s">
        <v>60</v>
      </c>
      <c r="R93" s="7" t="s">
        <v>86</v>
      </c>
    </row>
    <row r="94" spans="1:18" x14ac:dyDescent="0.25">
      <c r="A94" s="7" t="s">
        <v>1563</v>
      </c>
      <c r="B94" s="7" t="s">
        <v>1489</v>
      </c>
      <c r="C94" s="7" t="s">
        <v>53</v>
      </c>
      <c r="D94" s="7" t="s">
        <v>1458</v>
      </c>
      <c r="E94" s="7" t="s">
        <v>1564</v>
      </c>
      <c r="F94" s="7" t="s">
        <v>97</v>
      </c>
      <c r="G94" s="8">
        <v>1985</v>
      </c>
      <c r="H94" s="9"/>
      <c r="I94" s="9"/>
      <c r="J94" s="9"/>
      <c r="K94" s="9"/>
      <c r="L94" s="8">
        <v>240</v>
      </c>
      <c r="M94" s="8">
        <v>1</v>
      </c>
      <c r="N94" s="7" t="s">
        <v>60</v>
      </c>
      <c r="O94" s="8">
        <v>13</v>
      </c>
      <c r="P94" s="8">
        <v>12</v>
      </c>
      <c r="Q94" s="7" t="s">
        <v>60</v>
      </c>
      <c r="R94" s="7" t="s">
        <v>86</v>
      </c>
    </row>
    <row r="95" spans="1:18" x14ac:dyDescent="0.25">
      <c r="A95" s="7" t="s">
        <v>1565</v>
      </c>
      <c r="B95" s="7" t="s">
        <v>49</v>
      </c>
      <c r="C95" s="7" t="s">
        <v>53</v>
      </c>
      <c r="D95" s="7" t="s">
        <v>1458</v>
      </c>
      <c r="E95" s="7" t="s">
        <v>1566</v>
      </c>
      <c r="F95" s="7" t="s">
        <v>97</v>
      </c>
      <c r="G95" s="8">
        <v>2004</v>
      </c>
      <c r="H95" s="9"/>
      <c r="I95" s="9"/>
      <c r="J95" s="9"/>
      <c r="K95" s="9"/>
      <c r="L95" s="8">
        <v>10000</v>
      </c>
      <c r="M95" s="8">
        <v>2</v>
      </c>
      <c r="N95" s="7" t="s">
        <v>60</v>
      </c>
      <c r="O95" s="8">
        <v>20</v>
      </c>
      <c r="P95" s="8">
        <v>8</v>
      </c>
      <c r="Q95" s="7" t="s">
        <v>60</v>
      </c>
      <c r="R95" s="7" t="s">
        <v>1567</v>
      </c>
    </row>
    <row r="96" spans="1:18" x14ac:dyDescent="0.25">
      <c r="A96" s="7" t="s">
        <v>1568</v>
      </c>
      <c r="B96" s="7" t="s">
        <v>49</v>
      </c>
      <c r="C96" s="7" t="s">
        <v>53</v>
      </c>
      <c r="D96" s="7" t="s">
        <v>1458</v>
      </c>
      <c r="E96" s="7" t="s">
        <v>1569</v>
      </c>
      <c r="F96" s="7" t="s">
        <v>97</v>
      </c>
      <c r="G96" s="8">
        <v>1950</v>
      </c>
      <c r="H96" s="9"/>
      <c r="I96" s="9"/>
      <c r="J96" s="9"/>
      <c r="K96" s="9"/>
      <c r="L96" s="8">
        <v>6598</v>
      </c>
      <c r="M96" s="8">
        <v>1</v>
      </c>
      <c r="N96" s="7" t="s">
        <v>60</v>
      </c>
      <c r="O96" s="8">
        <v>20</v>
      </c>
      <c r="P96" s="8">
        <v>10</v>
      </c>
      <c r="Q96" s="7" t="s">
        <v>60</v>
      </c>
      <c r="R96" s="7" t="s">
        <v>1462</v>
      </c>
    </row>
    <row r="97" spans="1:18" x14ac:dyDescent="0.25">
      <c r="A97" s="7" t="s">
        <v>1568</v>
      </c>
      <c r="B97" s="7" t="s">
        <v>49</v>
      </c>
      <c r="C97" s="7" t="s">
        <v>97</v>
      </c>
      <c r="D97" s="7" t="s">
        <v>1458</v>
      </c>
      <c r="E97" s="7" t="s">
        <v>1570</v>
      </c>
      <c r="F97" s="7" t="s">
        <v>97</v>
      </c>
      <c r="G97" s="8">
        <v>1950</v>
      </c>
      <c r="H97" s="9"/>
      <c r="I97" s="9"/>
      <c r="J97" s="9"/>
      <c r="K97" s="9"/>
      <c r="L97" s="8">
        <v>12120</v>
      </c>
      <c r="M97" s="8">
        <v>1</v>
      </c>
      <c r="N97" s="7" t="s">
        <v>60</v>
      </c>
      <c r="O97" s="8">
        <v>20</v>
      </c>
      <c r="P97" s="8">
        <v>20</v>
      </c>
      <c r="Q97" s="7" t="s">
        <v>60</v>
      </c>
      <c r="R97" s="7" t="s">
        <v>1462</v>
      </c>
    </row>
    <row r="98" spans="1:18" x14ac:dyDescent="0.25">
      <c r="A98" s="7" t="s">
        <v>1571</v>
      </c>
      <c r="B98" s="7" t="s">
        <v>49</v>
      </c>
      <c r="C98" s="7" t="s">
        <v>53</v>
      </c>
      <c r="D98" s="7" t="s">
        <v>1458</v>
      </c>
      <c r="E98" s="7" t="s">
        <v>1572</v>
      </c>
      <c r="F98" s="7" t="s">
        <v>97</v>
      </c>
      <c r="G98" s="8">
        <v>1970</v>
      </c>
      <c r="H98" s="9"/>
      <c r="I98" s="9"/>
      <c r="J98" s="9"/>
      <c r="K98" s="9"/>
      <c r="L98" s="8">
        <v>11150</v>
      </c>
      <c r="M98" s="8">
        <v>2</v>
      </c>
      <c r="N98" s="7" t="s">
        <v>60</v>
      </c>
      <c r="O98" s="8">
        <v>10</v>
      </c>
      <c r="P98" s="8">
        <v>9</v>
      </c>
      <c r="Q98" s="7" t="s">
        <v>60</v>
      </c>
      <c r="R98" s="7" t="s">
        <v>86</v>
      </c>
    </row>
    <row r="99" spans="1:18" x14ac:dyDescent="0.25">
      <c r="A99" s="7" t="s">
        <v>1573</v>
      </c>
      <c r="B99" s="7" t="s">
        <v>1457</v>
      </c>
      <c r="C99" s="7" t="s">
        <v>53</v>
      </c>
      <c r="D99" s="7" t="s">
        <v>1458</v>
      </c>
      <c r="E99" s="7" t="s">
        <v>1574</v>
      </c>
      <c r="F99" s="7" t="s">
        <v>97</v>
      </c>
      <c r="G99" s="8">
        <v>1960</v>
      </c>
      <c r="H99" s="9"/>
      <c r="I99" s="9"/>
      <c r="J99" s="9"/>
      <c r="K99" s="9"/>
      <c r="L99" s="8">
        <v>3080</v>
      </c>
      <c r="M99" s="8">
        <v>1</v>
      </c>
      <c r="N99" s="7" t="s">
        <v>60</v>
      </c>
      <c r="O99" s="8">
        <v>16</v>
      </c>
      <c r="P99" s="8">
        <v>10</v>
      </c>
      <c r="Q99" s="7" t="s">
        <v>60</v>
      </c>
      <c r="R99" s="7" t="s">
        <v>1462</v>
      </c>
    </row>
    <row r="100" spans="1:18" x14ac:dyDescent="0.25">
      <c r="A100" s="7" t="s">
        <v>906</v>
      </c>
      <c r="B100" s="7" t="s">
        <v>1457</v>
      </c>
      <c r="C100" s="7" t="s">
        <v>53</v>
      </c>
      <c r="D100" s="7" t="s">
        <v>1458</v>
      </c>
      <c r="E100" s="7" t="s">
        <v>1575</v>
      </c>
      <c r="F100" s="7" t="s">
        <v>97</v>
      </c>
      <c r="G100" s="8">
        <v>1992</v>
      </c>
      <c r="H100" s="9"/>
      <c r="I100" s="9"/>
      <c r="J100" s="9"/>
      <c r="K100" s="9"/>
      <c r="L100" s="8">
        <v>10000</v>
      </c>
      <c r="M100" s="8">
        <v>1</v>
      </c>
      <c r="N100" s="7" t="s">
        <v>60</v>
      </c>
      <c r="O100" s="8">
        <v>16</v>
      </c>
      <c r="P100" s="8">
        <v>10</v>
      </c>
      <c r="Q100" s="7" t="s">
        <v>60</v>
      </c>
      <c r="R100" s="7" t="s">
        <v>1462</v>
      </c>
    </row>
    <row r="101" spans="1:18" x14ac:dyDescent="0.25">
      <c r="A101" s="7" t="s">
        <v>1576</v>
      </c>
      <c r="B101" s="7" t="s">
        <v>1457</v>
      </c>
      <c r="C101" s="7" t="s">
        <v>53</v>
      </c>
      <c r="D101" s="7" t="s">
        <v>1577</v>
      </c>
      <c r="E101" s="7" t="s">
        <v>1578</v>
      </c>
      <c r="F101" s="7" t="s">
        <v>97</v>
      </c>
      <c r="G101" s="8">
        <v>1976</v>
      </c>
      <c r="H101" s="9"/>
      <c r="I101" s="9"/>
      <c r="J101" s="9"/>
      <c r="K101" s="9"/>
      <c r="L101" s="8">
        <v>5000</v>
      </c>
      <c r="M101" s="8">
        <v>1</v>
      </c>
      <c r="N101" s="7" t="s">
        <v>60</v>
      </c>
      <c r="O101" s="8">
        <v>25</v>
      </c>
      <c r="P101" s="8">
        <v>20</v>
      </c>
      <c r="Q101" s="7" t="s">
        <v>60</v>
      </c>
      <c r="R101" s="7" t="s">
        <v>86</v>
      </c>
    </row>
    <row r="102" spans="1:18" x14ac:dyDescent="0.25">
      <c r="A102" s="7" t="s">
        <v>1579</v>
      </c>
      <c r="B102" s="7" t="s">
        <v>49</v>
      </c>
      <c r="C102" s="7" t="s">
        <v>53</v>
      </c>
      <c r="D102" s="7" t="s">
        <v>1474</v>
      </c>
      <c r="E102" s="7" t="s">
        <v>1580</v>
      </c>
      <c r="F102" s="7" t="s">
        <v>97</v>
      </c>
      <c r="G102" s="8">
        <v>1950</v>
      </c>
      <c r="H102" s="9"/>
      <c r="I102" s="9"/>
      <c r="J102" s="9"/>
      <c r="K102" s="9"/>
      <c r="L102" s="8">
        <v>18315</v>
      </c>
      <c r="M102" s="8">
        <v>1</v>
      </c>
      <c r="N102" s="7" t="s">
        <v>60</v>
      </c>
      <c r="O102" s="8">
        <v>20</v>
      </c>
      <c r="P102" s="8">
        <v>10</v>
      </c>
      <c r="Q102" s="7" t="s">
        <v>60</v>
      </c>
      <c r="R102" s="7" t="s">
        <v>539</v>
      </c>
    </row>
    <row r="103" spans="1:18" x14ac:dyDescent="0.25">
      <c r="A103" s="7" t="s">
        <v>1579</v>
      </c>
      <c r="B103" s="7" t="s">
        <v>49</v>
      </c>
      <c r="C103" s="7" t="s">
        <v>97</v>
      </c>
      <c r="D103" s="7" t="s">
        <v>1581</v>
      </c>
      <c r="E103" s="7" t="s">
        <v>1582</v>
      </c>
      <c r="F103" s="7" t="s">
        <v>97</v>
      </c>
      <c r="G103" s="8">
        <v>1950</v>
      </c>
      <c r="H103" s="9"/>
      <c r="I103" s="9"/>
      <c r="J103" s="9"/>
      <c r="K103" s="9"/>
      <c r="L103" s="8">
        <v>2448</v>
      </c>
      <c r="M103" s="8">
        <v>1</v>
      </c>
      <c r="N103" s="7" t="s">
        <v>60</v>
      </c>
      <c r="O103" s="8">
        <v>12</v>
      </c>
      <c r="P103" s="8">
        <v>8</v>
      </c>
      <c r="Q103" s="7" t="s">
        <v>60</v>
      </c>
      <c r="R103" s="7" t="s">
        <v>60</v>
      </c>
    </row>
    <row r="104" spans="1:18" x14ac:dyDescent="0.25">
      <c r="A104" s="7" t="s">
        <v>1579</v>
      </c>
      <c r="B104" s="7" t="s">
        <v>49</v>
      </c>
      <c r="C104" s="7" t="s">
        <v>59</v>
      </c>
      <c r="D104" s="7" t="s">
        <v>1467</v>
      </c>
      <c r="E104" s="7" t="s">
        <v>1583</v>
      </c>
      <c r="F104" s="7" t="s">
        <v>97</v>
      </c>
      <c r="G104" s="8">
        <v>1950</v>
      </c>
      <c r="H104" s="9"/>
      <c r="I104" s="9"/>
      <c r="J104" s="9"/>
      <c r="K104" s="9"/>
      <c r="L104" s="8">
        <v>2448</v>
      </c>
      <c r="M104" s="8">
        <v>1</v>
      </c>
      <c r="N104" s="7" t="s">
        <v>60</v>
      </c>
      <c r="O104" s="8">
        <v>12</v>
      </c>
      <c r="P104" s="8">
        <v>8</v>
      </c>
      <c r="Q104" s="7" t="s">
        <v>60</v>
      </c>
      <c r="R104" s="7" t="s">
        <v>60</v>
      </c>
    </row>
    <row r="105" spans="1:18" x14ac:dyDescent="0.25">
      <c r="A105" s="7" t="s">
        <v>1579</v>
      </c>
      <c r="B105" s="7" t="s">
        <v>49</v>
      </c>
      <c r="C105" s="7" t="s">
        <v>304</v>
      </c>
      <c r="D105" s="7" t="s">
        <v>1467</v>
      </c>
      <c r="E105" s="7" t="s">
        <v>1543</v>
      </c>
      <c r="F105" s="7" t="s">
        <v>97</v>
      </c>
      <c r="G105" s="8">
        <v>1950</v>
      </c>
      <c r="H105" s="9"/>
      <c r="I105" s="9"/>
      <c r="J105" s="9"/>
      <c r="K105" s="9"/>
      <c r="L105" s="8">
        <v>7952</v>
      </c>
      <c r="M105" s="8">
        <v>1</v>
      </c>
      <c r="N105" s="7" t="s">
        <v>60</v>
      </c>
      <c r="O105" s="8">
        <v>12</v>
      </c>
      <c r="P105" s="8">
        <v>8</v>
      </c>
      <c r="Q105" s="7" t="s">
        <v>60</v>
      </c>
      <c r="R105" s="7" t="s">
        <v>60</v>
      </c>
    </row>
    <row r="106" spans="1:18" x14ac:dyDescent="0.25">
      <c r="A106" s="7" t="s">
        <v>1579</v>
      </c>
      <c r="B106" s="7" t="s">
        <v>49</v>
      </c>
      <c r="C106" s="7" t="s">
        <v>86</v>
      </c>
      <c r="D106" s="7" t="s">
        <v>1467</v>
      </c>
      <c r="E106" s="7" t="s">
        <v>1584</v>
      </c>
      <c r="F106" s="7" t="s">
        <v>97</v>
      </c>
      <c r="G106" s="8">
        <v>1980</v>
      </c>
      <c r="H106" s="9"/>
      <c r="I106" s="9"/>
      <c r="J106" s="9"/>
      <c r="K106" s="9"/>
      <c r="L106" s="8">
        <v>3472</v>
      </c>
      <c r="M106" s="8">
        <v>1</v>
      </c>
      <c r="N106" s="7" t="s">
        <v>60</v>
      </c>
      <c r="O106" s="8">
        <v>12</v>
      </c>
      <c r="P106" s="8">
        <v>8</v>
      </c>
      <c r="Q106" s="7" t="s">
        <v>60</v>
      </c>
      <c r="R106" s="7" t="s">
        <v>60</v>
      </c>
    </row>
    <row r="107" spans="1:18" x14ac:dyDescent="0.25">
      <c r="A107" s="7" t="s">
        <v>1579</v>
      </c>
      <c r="B107" s="7" t="s">
        <v>49</v>
      </c>
      <c r="C107" s="7" t="s">
        <v>66</v>
      </c>
      <c r="D107" s="7" t="s">
        <v>1585</v>
      </c>
      <c r="E107" s="7" t="s">
        <v>1586</v>
      </c>
      <c r="F107" s="7" t="s">
        <v>97</v>
      </c>
      <c r="G107" s="8">
        <v>1950</v>
      </c>
      <c r="H107" s="9"/>
      <c r="I107" s="9"/>
      <c r="J107" s="9"/>
      <c r="K107" s="9"/>
      <c r="L107" s="8">
        <v>636</v>
      </c>
      <c r="M107" s="8">
        <v>1</v>
      </c>
      <c r="N107" s="7" t="s">
        <v>60</v>
      </c>
      <c r="O107" s="8">
        <v>12</v>
      </c>
      <c r="P107" s="8">
        <v>10</v>
      </c>
      <c r="Q107" s="7" t="s">
        <v>60</v>
      </c>
      <c r="R107" s="7" t="s">
        <v>539</v>
      </c>
    </row>
    <row r="108" spans="1:18" x14ac:dyDescent="0.25">
      <c r="A108" s="7" t="s">
        <v>1579</v>
      </c>
      <c r="B108" s="7" t="s">
        <v>49</v>
      </c>
      <c r="C108" s="7" t="s">
        <v>57</v>
      </c>
      <c r="D108" s="7" t="s">
        <v>1467</v>
      </c>
      <c r="E108" s="7" t="s">
        <v>1587</v>
      </c>
      <c r="F108" s="7" t="s">
        <v>97</v>
      </c>
      <c r="G108" s="8">
        <v>1950</v>
      </c>
      <c r="H108" s="9"/>
      <c r="I108" s="9"/>
      <c r="J108" s="9"/>
      <c r="K108" s="9"/>
      <c r="L108" s="8">
        <v>3472</v>
      </c>
      <c r="M108" s="8">
        <v>1</v>
      </c>
      <c r="N108" s="7" t="s">
        <v>60</v>
      </c>
      <c r="O108" s="8">
        <v>12</v>
      </c>
      <c r="P108" s="8">
        <v>8</v>
      </c>
      <c r="Q108" s="7" t="s">
        <v>60</v>
      </c>
      <c r="R108" s="7" t="s">
        <v>60</v>
      </c>
    </row>
    <row r="109" spans="1:18" x14ac:dyDescent="0.25">
      <c r="A109" s="7" t="s">
        <v>1579</v>
      </c>
      <c r="B109" s="7" t="s">
        <v>49</v>
      </c>
      <c r="C109" s="7" t="s">
        <v>173</v>
      </c>
      <c r="D109" s="7" t="s">
        <v>1467</v>
      </c>
      <c r="E109" s="7" t="s">
        <v>1548</v>
      </c>
      <c r="F109" s="7" t="s">
        <v>97</v>
      </c>
      <c r="G109" s="8">
        <v>1950</v>
      </c>
      <c r="H109" s="9"/>
      <c r="I109" s="9"/>
      <c r="J109" s="9"/>
      <c r="K109" s="9"/>
      <c r="L109" s="8">
        <v>3472</v>
      </c>
      <c r="M109" s="8">
        <v>1</v>
      </c>
      <c r="N109" s="7" t="s">
        <v>60</v>
      </c>
      <c r="O109" s="8">
        <v>12</v>
      </c>
      <c r="P109" s="8">
        <v>8</v>
      </c>
      <c r="Q109" s="7" t="s">
        <v>60</v>
      </c>
      <c r="R109" s="7" t="s">
        <v>60</v>
      </c>
    </row>
    <row r="110" spans="1:18" x14ac:dyDescent="0.25">
      <c r="A110" s="7" t="s">
        <v>1579</v>
      </c>
      <c r="B110" s="7" t="s">
        <v>49</v>
      </c>
      <c r="C110" s="7" t="s">
        <v>139</v>
      </c>
      <c r="D110" s="7" t="s">
        <v>1467</v>
      </c>
      <c r="E110" s="7" t="s">
        <v>1468</v>
      </c>
      <c r="F110" s="7" t="s">
        <v>97</v>
      </c>
      <c r="G110" s="8">
        <v>1950</v>
      </c>
      <c r="H110" s="9"/>
      <c r="I110" s="9"/>
      <c r="J110" s="9"/>
      <c r="K110" s="9"/>
      <c r="L110" s="8">
        <v>3472</v>
      </c>
      <c r="M110" s="8">
        <v>1</v>
      </c>
      <c r="N110" s="7" t="s">
        <v>60</v>
      </c>
      <c r="O110" s="8">
        <v>12</v>
      </c>
      <c r="P110" s="8">
        <v>8</v>
      </c>
      <c r="Q110" s="7" t="s">
        <v>60</v>
      </c>
      <c r="R110" s="7" t="s">
        <v>539</v>
      </c>
    </row>
    <row r="111" spans="1:18" x14ac:dyDescent="0.25">
      <c r="A111" s="7" t="s">
        <v>1579</v>
      </c>
      <c r="B111" s="7" t="s">
        <v>49</v>
      </c>
      <c r="C111" s="7" t="s">
        <v>996</v>
      </c>
      <c r="D111" s="7" t="s">
        <v>1467</v>
      </c>
      <c r="E111" s="7" t="s">
        <v>1548</v>
      </c>
      <c r="F111" s="7" t="s">
        <v>97</v>
      </c>
      <c r="G111" s="8">
        <v>1950</v>
      </c>
      <c r="H111" s="9"/>
      <c r="I111" s="9"/>
      <c r="J111" s="9"/>
      <c r="K111" s="9"/>
      <c r="L111" s="8">
        <v>3472</v>
      </c>
      <c r="M111" s="8">
        <v>1</v>
      </c>
      <c r="N111" s="7" t="s">
        <v>60</v>
      </c>
      <c r="O111" s="8">
        <v>12</v>
      </c>
      <c r="P111" s="8">
        <v>8</v>
      </c>
      <c r="Q111" s="7" t="s">
        <v>60</v>
      </c>
      <c r="R111" s="7" t="s">
        <v>60</v>
      </c>
    </row>
    <row r="112" spans="1:18" x14ac:dyDescent="0.25">
      <c r="A112" s="7" t="s">
        <v>1579</v>
      </c>
      <c r="B112" s="7" t="s">
        <v>49</v>
      </c>
      <c r="C112" s="7" t="s">
        <v>971</v>
      </c>
      <c r="D112" s="7" t="s">
        <v>1585</v>
      </c>
      <c r="E112" s="7" t="s">
        <v>1588</v>
      </c>
      <c r="F112" s="7" t="s">
        <v>97</v>
      </c>
      <c r="G112" s="8">
        <v>1950</v>
      </c>
      <c r="H112" s="9"/>
      <c r="I112" s="9"/>
      <c r="J112" s="9"/>
      <c r="K112" s="9"/>
      <c r="L112" s="8">
        <v>558</v>
      </c>
      <c r="M112" s="8">
        <v>1</v>
      </c>
      <c r="N112" s="7" t="s">
        <v>60</v>
      </c>
      <c r="O112" s="8">
        <v>12</v>
      </c>
      <c r="P112" s="8">
        <v>8</v>
      </c>
      <c r="Q112" s="7" t="s">
        <v>60</v>
      </c>
      <c r="R112" s="7" t="s">
        <v>539</v>
      </c>
    </row>
    <row r="113" spans="1:18" x14ac:dyDescent="0.25">
      <c r="A113" s="7" t="s">
        <v>1579</v>
      </c>
      <c r="B113" s="7" t="s">
        <v>49</v>
      </c>
      <c r="C113" s="7" t="s">
        <v>204</v>
      </c>
      <c r="D113" s="7" t="s">
        <v>1585</v>
      </c>
      <c r="E113" s="7" t="s">
        <v>1588</v>
      </c>
      <c r="F113" s="7" t="s">
        <v>97</v>
      </c>
      <c r="G113" s="8">
        <v>1950</v>
      </c>
      <c r="H113" s="9"/>
      <c r="I113" s="9"/>
      <c r="J113" s="9"/>
      <c r="K113" s="9"/>
      <c r="L113" s="8">
        <v>621</v>
      </c>
      <c r="M113" s="8">
        <v>1</v>
      </c>
      <c r="N113" s="7" t="s">
        <v>60</v>
      </c>
      <c r="O113" s="8">
        <v>12</v>
      </c>
      <c r="P113" s="8">
        <v>8</v>
      </c>
      <c r="Q113" s="7" t="s">
        <v>60</v>
      </c>
      <c r="R113" s="7" t="s">
        <v>539</v>
      </c>
    </row>
    <row r="114" spans="1:18" x14ac:dyDescent="0.25">
      <c r="A114" s="7" t="s">
        <v>1579</v>
      </c>
      <c r="B114" s="7" t="s">
        <v>49</v>
      </c>
      <c r="C114" s="7" t="s">
        <v>58</v>
      </c>
      <c r="D114" s="7" t="s">
        <v>1467</v>
      </c>
      <c r="E114" s="7" t="s">
        <v>1468</v>
      </c>
      <c r="F114" s="7" t="s">
        <v>97</v>
      </c>
      <c r="G114" s="8">
        <v>1980</v>
      </c>
      <c r="H114" s="9"/>
      <c r="I114" s="9"/>
      <c r="J114" s="9"/>
      <c r="K114" s="9"/>
      <c r="L114" s="8">
        <v>5880</v>
      </c>
      <c r="M114" s="8">
        <v>1</v>
      </c>
      <c r="N114" s="7" t="s">
        <v>60</v>
      </c>
      <c r="O114" s="8">
        <v>12</v>
      </c>
      <c r="P114" s="8">
        <v>8</v>
      </c>
      <c r="Q114" s="7" t="s">
        <v>60</v>
      </c>
      <c r="R114" s="7" t="s">
        <v>539</v>
      </c>
    </row>
    <row r="115" spans="1:18" x14ac:dyDescent="0.25">
      <c r="A115" s="7" t="s">
        <v>1579</v>
      </c>
      <c r="B115" s="7" t="s">
        <v>49</v>
      </c>
      <c r="C115" s="7" t="s">
        <v>60</v>
      </c>
      <c r="D115" s="7" t="s">
        <v>1467</v>
      </c>
      <c r="E115" s="7" t="s">
        <v>1471</v>
      </c>
      <c r="F115" s="7" t="s">
        <v>97</v>
      </c>
      <c r="G115" s="8">
        <v>1995</v>
      </c>
      <c r="H115" s="9"/>
      <c r="I115" s="9"/>
      <c r="J115" s="9"/>
      <c r="K115" s="9"/>
      <c r="L115" s="8">
        <v>1404</v>
      </c>
      <c r="M115" s="8">
        <v>1</v>
      </c>
      <c r="N115" s="7" t="s">
        <v>60</v>
      </c>
      <c r="O115" s="8">
        <v>12</v>
      </c>
      <c r="P115" s="8">
        <v>8</v>
      </c>
      <c r="Q115" s="7" t="s">
        <v>60</v>
      </c>
      <c r="R115" s="7" t="s">
        <v>539</v>
      </c>
    </row>
    <row r="116" spans="1:18" x14ac:dyDescent="0.25">
      <c r="A116" s="7" t="s">
        <v>1579</v>
      </c>
      <c r="B116" s="7" t="s">
        <v>49</v>
      </c>
      <c r="C116" s="7" t="s">
        <v>168</v>
      </c>
      <c r="D116" s="7" t="s">
        <v>1470</v>
      </c>
      <c r="E116" s="7" t="s">
        <v>1550</v>
      </c>
      <c r="F116" s="7" t="s">
        <v>97</v>
      </c>
      <c r="G116" s="8">
        <v>1995</v>
      </c>
      <c r="H116" s="9"/>
      <c r="I116" s="9"/>
      <c r="J116" s="9"/>
      <c r="K116" s="9"/>
      <c r="L116" s="8">
        <v>1404</v>
      </c>
      <c r="M116" s="8">
        <v>1</v>
      </c>
      <c r="N116" s="7" t="s">
        <v>60</v>
      </c>
      <c r="O116" s="8">
        <v>12</v>
      </c>
      <c r="P116" s="8">
        <v>8</v>
      </c>
      <c r="Q116" s="7" t="s">
        <v>60</v>
      </c>
      <c r="R116" s="7" t="s">
        <v>539</v>
      </c>
    </row>
    <row r="117" spans="1:18" x14ac:dyDescent="0.25">
      <c r="A117" s="7" t="s">
        <v>1579</v>
      </c>
      <c r="B117" s="7" t="s">
        <v>49</v>
      </c>
      <c r="C117" s="7" t="s">
        <v>74</v>
      </c>
      <c r="D117" s="7" t="s">
        <v>1497</v>
      </c>
      <c r="E117" s="7" t="s">
        <v>1589</v>
      </c>
      <c r="F117" s="7" t="s">
        <v>97</v>
      </c>
      <c r="G117" s="8">
        <v>1980</v>
      </c>
      <c r="H117" s="9"/>
      <c r="I117" s="9"/>
      <c r="J117" s="9"/>
      <c r="K117" s="9"/>
      <c r="L117" s="8">
        <v>20155</v>
      </c>
      <c r="M117" s="8">
        <v>1</v>
      </c>
      <c r="N117" s="7" t="s">
        <v>60</v>
      </c>
      <c r="O117" s="8">
        <v>30</v>
      </c>
      <c r="P117" s="8">
        <v>25</v>
      </c>
      <c r="Q117" s="7" t="s">
        <v>60</v>
      </c>
      <c r="R117" s="7" t="s">
        <v>539</v>
      </c>
    </row>
    <row r="118" spans="1:18" x14ac:dyDescent="0.25">
      <c r="A118" s="7" t="s">
        <v>1579</v>
      </c>
      <c r="B118" s="7" t="s">
        <v>49</v>
      </c>
      <c r="C118" s="7" t="s">
        <v>1590</v>
      </c>
      <c r="D118" s="7" t="s">
        <v>1501</v>
      </c>
      <c r="E118" s="7" t="s">
        <v>1591</v>
      </c>
      <c r="F118" s="7" t="s">
        <v>97</v>
      </c>
      <c r="G118" s="8">
        <v>1980</v>
      </c>
      <c r="H118" s="9"/>
      <c r="I118" s="9"/>
      <c r="J118" s="9"/>
      <c r="K118" s="9"/>
      <c r="L118" s="8">
        <v>15300</v>
      </c>
      <c r="M118" s="8">
        <v>1</v>
      </c>
      <c r="N118" s="7" t="s">
        <v>60</v>
      </c>
      <c r="O118" s="8">
        <v>30</v>
      </c>
      <c r="P118" s="8">
        <v>25</v>
      </c>
      <c r="Q118" s="7" t="s">
        <v>60</v>
      </c>
      <c r="R118" s="7" t="s">
        <v>539</v>
      </c>
    </row>
    <row r="119" spans="1:18" x14ac:dyDescent="0.25">
      <c r="A119" s="7" t="s">
        <v>69</v>
      </c>
      <c r="B119" s="7" t="s">
        <v>49</v>
      </c>
      <c r="C119" s="7" t="s">
        <v>53</v>
      </c>
      <c r="D119" s="7" t="s">
        <v>1458</v>
      </c>
      <c r="E119" s="7" t="s">
        <v>1592</v>
      </c>
      <c r="F119" s="7" t="s">
        <v>97</v>
      </c>
      <c r="G119" s="8">
        <v>1960</v>
      </c>
      <c r="H119" s="9"/>
      <c r="I119" s="9"/>
      <c r="J119" s="9"/>
      <c r="K119" s="9"/>
      <c r="L119" s="8">
        <v>35000</v>
      </c>
      <c r="M119" s="8">
        <v>1</v>
      </c>
      <c r="N119" s="7" t="s">
        <v>60</v>
      </c>
      <c r="O119" s="8">
        <v>18</v>
      </c>
      <c r="P119" s="8">
        <v>12</v>
      </c>
      <c r="Q119" s="7" t="s">
        <v>60</v>
      </c>
      <c r="R119" s="7" t="s">
        <v>539</v>
      </c>
    </row>
    <row r="120" spans="1:18" x14ac:dyDescent="0.25">
      <c r="A120" s="7" t="s">
        <v>1593</v>
      </c>
      <c r="B120" s="7" t="s">
        <v>1457</v>
      </c>
      <c r="C120" s="7" t="s">
        <v>53</v>
      </c>
      <c r="D120" s="7" t="s">
        <v>1458</v>
      </c>
      <c r="E120" s="7" t="s">
        <v>1594</v>
      </c>
      <c r="F120" s="7" t="s">
        <v>97</v>
      </c>
      <c r="G120" s="8">
        <v>1989</v>
      </c>
      <c r="H120" s="9"/>
      <c r="I120" s="9"/>
      <c r="J120" s="9"/>
      <c r="K120" s="9"/>
      <c r="L120" s="8">
        <v>25000</v>
      </c>
      <c r="M120" s="8">
        <v>2</v>
      </c>
      <c r="N120" s="7" t="s">
        <v>60</v>
      </c>
      <c r="O120" s="8">
        <v>12</v>
      </c>
      <c r="P120" s="8">
        <v>9</v>
      </c>
      <c r="Q120" s="7" t="s">
        <v>60</v>
      </c>
      <c r="R120" s="7" t="s">
        <v>1595</v>
      </c>
    </row>
    <row r="121" spans="1:18" x14ac:dyDescent="0.25">
      <c r="A121" s="7" t="s">
        <v>1596</v>
      </c>
      <c r="B121" s="7" t="s">
        <v>49</v>
      </c>
      <c r="C121" s="7" t="s">
        <v>53</v>
      </c>
      <c r="D121" s="7" t="s">
        <v>1477</v>
      </c>
      <c r="E121" s="7" t="s">
        <v>1597</v>
      </c>
      <c r="F121" s="7" t="s">
        <v>74</v>
      </c>
      <c r="G121" s="8">
        <v>1960</v>
      </c>
      <c r="H121" s="9"/>
      <c r="I121" s="9"/>
      <c r="J121" s="9"/>
      <c r="K121" s="9"/>
      <c r="L121" s="8">
        <v>1400</v>
      </c>
      <c r="M121" s="8">
        <v>1</v>
      </c>
      <c r="N121" s="7" t="s">
        <v>60</v>
      </c>
      <c r="O121" s="8">
        <v>12</v>
      </c>
      <c r="P121" s="8">
        <v>10</v>
      </c>
      <c r="Q121" s="7" t="s">
        <v>60</v>
      </c>
      <c r="R121" s="7" t="s">
        <v>1462</v>
      </c>
    </row>
    <row r="122" spans="1:18" x14ac:dyDescent="0.25">
      <c r="A122" s="7" t="s">
        <v>1598</v>
      </c>
      <c r="B122" s="7" t="s">
        <v>49</v>
      </c>
      <c r="C122" s="7" t="s">
        <v>53</v>
      </c>
      <c r="D122" s="7" t="s">
        <v>1599</v>
      </c>
      <c r="E122" s="7" t="s">
        <v>1600</v>
      </c>
      <c r="F122" s="7" t="s">
        <v>97</v>
      </c>
      <c r="G122" s="8">
        <v>2005</v>
      </c>
      <c r="H122" s="9"/>
      <c r="I122" s="9"/>
      <c r="J122" s="9"/>
      <c r="K122" s="9"/>
      <c r="L122" s="8">
        <v>4000</v>
      </c>
      <c r="M122" s="8">
        <v>2</v>
      </c>
      <c r="N122" s="7" t="s">
        <v>60</v>
      </c>
      <c r="O122" s="8">
        <v>15</v>
      </c>
      <c r="P122" s="8">
        <v>15</v>
      </c>
      <c r="Q122" s="7" t="s">
        <v>60</v>
      </c>
      <c r="R122" s="7" t="s">
        <v>1601</v>
      </c>
    </row>
    <row r="123" spans="1:18" x14ac:dyDescent="0.25">
      <c r="A123" s="7" t="s">
        <v>1598</v>
      </c>
      <c r="B123" s="7" t="s">
        <v>49</v>
      </c>
      <c r="C123" s="7" t="s">
        <v>97</v>
      </c>
      <c r="D123" s="7" t="s">
        <v>1602</v>
      </c>
      <c r="E123" s="7" t="s">
        <v>1603</v>
      </c>
      <c r="F123" s="7" t="s">
        <v>97</v>
      </c>
      <c r="G123" s="8">
        <v>2005</v>
      </c>
      <c r="H123" s="9"/>
      <c r="I123" s="9"/>
      <c r="J123" s="9"/>
      <c r="K123" s="9"/>
      <c r="L123" s="8">
        <v>200</v>
      </c>
      <c r="M123" s="8">
        <v>1</v>
      </c>
      <c r="N123" s="7" t="s">
        <v>60</v>
      </c>
      <c r="O123" s="8">
        <v>12</v>
      </c>
      <c r="P123" s="8">
        <v>10</v>
      </c>
      <c r="Q123" s="7" t="s">
        <v>60</v>
      </c>
      <c r="R123" s="7" t="s">
        <v>86</v>
      </c>
    </row>
    <row r="124" spans="1:18" x14ac:dyDescent="0.25">
      <c r="A124" s="7" t="s">
        <v>1604</v>
      </c>
      <c r="B124" s="7" t="s">
        <v>1457</v>
      </c>
      <c r="C124" s="7" t="s">
        <v>53</v>
      </c>
      <c r="D124" s="7" t="s">
        <v>1605</v>
      </c>
      <c r="E124" s="7" t="s">
        <v>1606</v>
      </c>
      <c r="F124" s="7" t="s">
        <v>97</v>
      </c>
      <c r="G124" s="8">
        <v>1986</v>
      </c>
      <c r="H124" s="9"/>
      <c r="I124" s="9"/>
      <c r="J124" s="9"/>
      <c r="K124" s="9"/>
      <c r="L124" s="8">
        <v>6125</v>
      </c>
      <c r="M124" s="8">
        <v>1</v>
      </c>
      <c r="N124" s="7" t="s">
        <v>60</v>
      </c>
      <c r="O124" s="8">
        <v>12</v>
      </c>
      <c r="P124" s="8">
        <v>9</v>
      </c>
      <c r="Q124" s="7" t="s">
        <v>60</v>
      </c>
      <c r="R124" s="7" t="s">
        <v>60</v>
      </c>
    </row>
    <row r="125" spans="1:18" x14ac:dyDescent="0.25">
      <c r="A125" s="7" t="s">
        <v>1604</v>
      </c>
      <c r="B125" s="7" t="s">
        <v>1457</v>
      </c>
      <c r="C125" s="7" t="s">
        <v>97</v>
      </c>
      <c r="D125" s="7" t="s">
        <v>1501</v>
      </c>
      <c r="E125" s="7" t="s">
        <v>1607</v>
      </c>
      <c r="F125" s="7" t="s">
        <v>97</v>
      </c>
      <c r="G125" s="8">
        <v>1986</v>
      </c>
      <c r="H125" s="9"/>
      <c r="I125" s="9"/>
      <c r="J125" s="9"/>
      <c r="K125" s="9"/>
      <c r="L125" s="8">
        <v>6000</v>
      </c>
      <c r="M125" s="8">
        <v>1</v>
      </c>
      <c r="N125" s="7" t="s">
        <v>60</v>
      </c>
      <c r="O125" s="8">
        <v>25</v>
      </c>
      <c r="P125" s="8">
        <v>20</v>
      </c>
      <c r="Q125" s="7" t="s">
        <v>60</v>
      </c>
      <c r="R125" s="7" t="s">
        <v>1462</v>
      </c>
    </row>
    <row r="126" spans="1:18" x14ac:dyDescent="0.25">
      <c r="A126" s="7" t="s">
        <v>1604</v>
      </c>
      <c r="B126" s="7" t="s">
        <v>1457</v>
      </c>
      <c r="C126" s="7" t="s">
        <v>59</v>
      </c>
      <c r="D126" s="7" t="s">
        <v>1608</v>
      </c>
      <c r="E126" s="7" t="s">
        <v>1609</v>
      </c>
      <c r="F126" s="7" t="s">
        <v>97</v>
      </c>
      <c r="G126" s="8">
        <v>1986</v>
      </c>
      <c r="H126" s="9"/>
      <c r="I126" s="9"/>
      <c r="J126" s="9"/>
      <c r="K126" s="9"/>
      <c r="L126" s="8">
        <v>22500</v>
      </c>
      <c r="M126" s="8">
        <v>1</v>
      </c>
      <c r="N126" s="7" t="s">
        <v>60</v>
      </c>
      <c r="O126" s="8">
        <v>35</v>
      </c>
      <c r="P126" s="8">
        <v>32</v>
      </c>
      <c r="Q126" s="7" t="s">
        <v>60</v>
      </c>
      <c r="R126" s="7" t="s">
        <v>60</v>
      </c>
    </row>
    <row r="127" spans="1:18" x14ac:dyDescent="0.25">
      <c r="A127" s="7" t="s">
        <v>1604</v>
      </c>
      <c r="B127" s="7" t="s">
        <v>1457</v>
      </c>
      <c r="C127" s="7" t="s">
        <v>304</v>
      </c>
      <c r="D127" s="7" t="s">
        <v>1467</v>
      </c>
      <c r="E127" s="7" t="s">
        <v>1610</v>
      </c>
      <c r="F127" s="7" t="s">
        <v>97</v>
      </c>
      <c r="G127" s="8">
        <v>1986</v>
      </c>
      <c r="H127" s="9"/>
      <c r="I127" s="9"/>
      <c r="J127" s="9"/>
      <c r="K127" s="9"/>
      <c r="L127" s="8">
        <v>7500</v>
      </c>
      <c r="M127" s="8">
        <v>1</v>
      </c>
      <c r="N127" s="7" t="s">
        <v>60</v>
      </c>
      <c r="O127" s="8">
        <v>9</v>
      </c>
      <c r="P127" s="8">
        <v>12</v>
      </c>
      <c r="Q127" s="7" t="s">
        <v>60</v>
      </c>
      <c r="R127" s="7" t="s">
        <v>60</v>
      </c>
    </row>
    <row r="128" spans="1:18" x14ac:dyDescent="0.25">
      <c r="A128" s="7" t="s">
        <v>1611</v>
      </c>
      <c r="B128" s="7" t="s">
        <v>49</v>
      </c>
      <c r="C128" s="7" t="s">
        <v>53</v>
      </c>
      <c r="D128" s="7" t="s">
        <v>1474</v>
      </c>
      <c r="E128" s="7" t="s">
        <v>1612</v>
      </c>
      <c r="F128" s="7" t="s">
        <v>97</v>
      </c>
      <c r="G128" s="8">
        <v>1934</v>
      </c>
      <c r="H128" s="9"/>
      <c r="I128" s="9"/>
      <c r="J128" s="9"/>
      <c r="K128" s="9"/>
      <c r="L128" s="8">
        <v>10000</v>
      </c>
      <c r="M128" s="8">
        <v>1</v>
      </c>
      <c r="N128" s="7" t="s">
        <v>60</v>
      </c>
      <c r="O128" s="8">
        <v>15</v>
      </c>
      <c r="P128" s="8">
        <v>10</v>
      </c>
      <c r="Q128" s="7" t="s">
        <v>60</v>
      </c>
      <c r="R128" s="7" t="s">
        <v>86</v>
      </c>
    </row>
    <row r="129" spans="1:18" x14ac:dyDescent="0.25">
      <c r="A129" s="7" t="s">
        <v>1611</v>
      </c>
      <c r="B129" s="7" t="s">
        <v>49</v>
      </c>
      <c r="C129" s="7" t="s">
        <v>97</v>
      </c>
      <c r="D129" s="7" t="s">
        <v>1467</v>
      </c>
      <c r="E129" s="7" t="s">
        <v>1613</v>
      </c>
      <c r="F129" s="7" t="s">
        <v>1469</v>
      </c>
      <c r="G129" s="8">
        <v>1934</v>
      </c>
      <c r="H129" s="8">
        <v>7671</v>
      </c>
      <c r="I129" s="9"/>
      <c r="J129" s="8">
        <v>100</v>
      </c>
      <c r="K129" s="8">
        <v>7</v>
      </c>
      <c r="L129" s="8">
        <v>53697</v>
      </c>
      <c r="M129" s="8">
        <v>1</v>
      </c>
      <c r="N129" s="7" t="s">
        <v>60</v>
      </c>
      <c r="O129" s="8">
        <v>18</v>
      </c>
      <c r="P129" s="8">
        <v>10</v>
      </c>
      <c r="Q129" s="7" t="s">
        <v>60</v>
      </c>
      <c r="R129" s="7" t="s">
        <v>50</v>
      </c>
    </row>
    <row r="130" spans="1:18" x14ac:dyDescent="0.25">
      <c r="A130" s="7" t="s">
        <v>1611</v>
      </c>
      <c r="B130" s="7" t="s">
        <v>49</v>
      </c>
      <c r="C130" s="7" t="s">
        <v>59</v>
      </c>
      <c r="D130" s="7" t="s">
        <v>1472</v>
      </c>
      <c r="E130" s="7" t="s">
        <v>1614</v>
      </c>
      <c r="F130" s="7" t="s">
        <v>97</v>
      </c>
      <c r="G130" s="8">
        <v>1934</v>
      </c>
      <c r="H130" s="9"/>
      <c r="I130" s="9"/>
      <c r="J130" s="9"/>
      <c r="K130" s="9"/>
      <c r="L130" s="8">
        <v>14000</v>
      </c>
      <c r="M130" s="8">
        <v>1</v>
      </c>
      <c r="N130" s="7" t="s">
        <v>60</v>
      </c>
      <c r="O130" s="8">
        <v>18</v>
      </c>
      <c r="P130" s="8">
        <v>12</v>
      </c>
      <c r="Q130" s="7" t="s">
        <v>60</v>
      </c>
      <c r="R130" s="7" t="s">
        <v>60</v>
      </c>
    </row>
    <row r="131" spans="1:18" x14ac:dyDescent="0.25">
      <c r="A131" s="7" t="s">
        <v>1611</v>
      </c>
      <c r="B131" s="7" t="s">
        <v>49</v>
      </c>
      <c r="C131" s="7" t="s">
        <v>304</v>
      </c>
      <c r="D131" s="7" t="s">
        <v>1470</v>
      </c>
      <c r="E131" s="7" t="s">
        <v>1615</v>
      </c>
      <c r="F131" s="7" t="s">
        <v>1469</v>
      </c>
      <c r="G131" s="8">
        <v>1934</v>
      </c>
      <c r="H131" s="8">
        <v>1040</v>
      </c>
      <c r="I131" s="9"/>
      <c r="J131" s="8">
        <v>100</v>
      </c>
      <c r="K131" s="8">
        <v>38</v>
      </c>
      <c r="L131" s="8">
        <v>39520</v>
      </c>
      <c r="M131" s="8">
        <v>1</v>
      </c>
      <c r="N131" s="7" t="s">
        <v>60</v>
      </c>
      <c r="O131" s="8">
        <v>12</v>
      </c>
      <c r="P131" s="8">
        <v>9</v>
      </c>
      <c r="Q131" s="7" t="s">
        <v>60</v>
      </c>
      <c r="R131" s="7" t="s">
        <v>50</v>
      </c>
    </row>
    <row r="132" spans="1:18" x14ac:dyDescent="0.25">
      <c r="A132" s="7" t="s">
        <v>1611</v>
      </c>
      <c r="B132" s="7" t="s">
        <v>49</v>
      </c>
      <c r="C132" s="7" t="s">
        <v>86</v>
      </c>
      <c r="D132" s="7" t="s">
        <v>1616</v>
      </c>
      <c r="E132" s="7" t="s">
        <v>1617</v>
      </c>
      <c r="F132" s="7" t="s">
        <v>97</v>
      </c>
      <c r="G132" s="8">
        <v>1934</v>
      </c>
      <c r="H132" s="9"/>
      <c r="I132" s="9"/>
      <c r="J132" s="9"/>
      <c r="K132" s="9"/>
      <c r="L132" s="8">
        <v>6500</v>
      </c>
      <c r="M132" s="8">
        <v>1</v>
      </c>
      <c r="N132" s="7" t="s">
        <v>60</v>
      </c>
      <c r="O132" s="8">
        <v>18</v>
      </c>
      <c r="P132" s="8">
        <v>15</v>
      </c>
      <c r="Q132" s="7" t="s">
        <v>60</v>
      </c>
      <c r="R132" s="7" t="s">
        <v>60</v>
      </c>
    </row>
    <row r="133" spans="1:18" x14ac:dyDescent="0.25">
      <c r="A133" s="7" t="s">
        <v>1611</v>
      </c>
      <c r="B133" s="7" t="s">
        <v>49</v>
      </c>
      <c r="C133" s="7" t="s">
        <v>66</v>
      </c>
      <c r="D133" s="7" t="s">
        <v>1495</v>
      </c>
      <c r="E133" s="7" t="s">
        <v>1618</v>
      </c>
      <c r="F133" s="7" t="s">
        <v>97</v>
      </c>
      <c r="G133" s="8">
        <v>1934</v>
      </c>
      <c r="H133" s="9"/>
      <c r="I133" s="9"/>
      <c r="J133" s="9"/>
      <c r="K133" s="9"/>
      <c r="L133" s="8">
        <v>7800</v>
      </c>
      <c r="M133" s="8">
        <v>1</v>
      </c>
      <c r="N133" s="7" t="s">
        <v>60</v>
      </c>
      <c r="O133" s="8">
        <v>18</v>
      </c>
      <c r="P133" s="8">
        <v>12</v>
      </c>
      <c r="Q133" s="7" t="s">
        <v>60</v>
      </c>
      <c r="R133" s="7" t="s">
        <v>86</v>
      </c>
    </row>
    <row r="134" spans="1:18" x14ac:dyDescent="0.25">
      <c r="A134" s="7" t="s">
        <v>1611</v>
      </c>
      <c r="B134" s="7" t="s">
        <v>49</v>
      </c>
      <c r="C134" s="7" t="s">
        <v>57</v>
      </c>
      <c r="D134" s="7" t="s">
        <v>1501</v>
      </c>
      <c r="E134" s="7" t="s">
        <v>1619</v>
      </c>
      <c r="F134" s="7" t="s">
        <v>1469</v>
      </c>
      <c r="G134" s="8">
        <v>1934</v>
      </c>
      <c r="H134" s="8">
        <v>13000</v>
      </c>
      <c r="I134" s="9"/>
      <c r="J134" s="8">
        <v>100</v>
      </c>
      <c r="K134" s="8">
        <v>2</v>
      </c>
      <c r="L134" s="8">
        <v>26000</v>
      </c>
      <c r="M134" s="8">
        <v>1</v>
      </c>
      <c r="N134" s="7" t="s">
        <v>60</v>
      </c>
      <c r="O134" s="8">
        <v>20</v>
      </c>
      <c r="P134" s="8">
        <v>18</v>
      </c>
      <c r="Q134" s="7" t="s">
        <v>60</v>
      </c>
      <c r="R134" s="7" t="s">
        <v>50</v>
      </c>
    </row>
    <row r="135" spans="1:18" x14ac:dyDescent="0.25">
      <c r="A135" s="7" t="s">
        <v>1611</v>
      </c>
      <c r="B135" s="7" t="s">
        <v>49</v>
      </c>
      <c r="C135" s="7" t="s">
        <v>173</v>
      </c>
      <c r="D135" s="7" t="s">
        <v>1620</v>
      </c>
      <c r="E135" s="7" t="s">
        <v>1621</v>
      </c>
      <c r="F135" s="7" t="s">
        <v>97</v>
      </c>
      <c r="G135" s="8">
        <v>1934</v>
      </c>
      <c r="H135" s="9"/>
      <c r="I135" s="9"/>
      <c r="J135" s="9"/>
      <c r="K135" s="9"/>
      <c r="L135" s="8">
        <v>5500</v>
      </c>
      <c r="M135" s="8">
        <v>1</v>
      </c>
      <c r="N135" s="7" t="s">
        <v>60</v>
      </c>
      <c r="O135" s="8">
        <v>18</v>
      </c>
      <c r="P135" s="8">
        <v>12</v>
      </c>
      <c r="Q135" s="7" t="s">
        <v>60</v>
      </c>
      <c r="R135" s="7" t="s">
        <v>1462</v>
      </c>
    </row>
    <row r="136" spans="1:18" x14ac:dyDescent="0.25">
      <c r="A136" s="7" t="s">
        <v>1611</v>
      </c>
      <c r="B136" s="7" t="s">
        <v>49</v>
      </c>
      <c r="C136" s="7" t="s">
        <v>139</v>
      </c>
      <c r="D136" s="7" t="s">
        <v>1622</v>
      </c>
      <c r="E136" s="7" t="s">
        <v>1623</v>
      </c>
      <c r="F136" s="7" t="s">
        <v>1469</v>
      </c>
      <c r="G136" s="8">
        <v>1934</v>
      </c>
      <c r="H136" s="8">
        <v>7000</v>
      </c>
      <c r="I136" s="9"/>
      <c r="J136" s="8">
        <v>100</v>
      </c>
      <c r="K136" s="8">
        <v>2</v>
      </c>
      <c r="L136" s="8">
        <v>14000</v>
      </c>
      <c r="M136" s="8">
        <v>1</v>
      </c>
      <c r="N136" s="7" t="s">
        <v>60</v>
      </c>
      <c r="O136" s="8">
        <v>18</v>
      </c>
      <c r="P136" s="8">
        <v>15</v>
      </c>
      <c r="Q136" s="7" t="s">
        <v>60</v>
      </c>
      <c r="R136" s="7" t="s">
        <v>1462</v>
      </c>
    </row>
    <row r="137" spans="1:18" x14ac:dyDescent="0.25">
      <c r="A137" s="7" t="s">
        <v>1624</v>
      </c>
      <c r="B137" s="7" t="s">
        <v>49</v>
      </c>
      <c r="C137" s="7" t="s">
        <v>53</v>
      </c>
      <c r="D137" s="7" t="s">
        <v>1602</v>
      </c>
      <c r="E137" s="7" t="s">
        <v>1625</v>
      </c>
      <c r="F137" s="7" t="s">
        <v>1469</v>
      </c>
      <c r="G137" s="8">
        <v>1980</v>
      </c>
      <c r="H137" s="8">
        <v>2166</v>
      </c>
      <c r="I137" s="9"/>
      <c r="J137" s="8">
        <v>0</v>
      </c>
      <c r="K137" s="8">
        <v>3</v>
      </c>
      <c r="L137" s="8">
        <v>6498</v>
      </c>
      <c r="M137" s="8">
        <v>1</v>
      </c>
      <c r="N137" s="7" t="s">
        <v>60</v>
      </c>
      <c r="O137" s="8">
        <v>10</v>
      </c>
      <c r="P137" s="8">
        <v>10</v>
      </c>
      <c r="Q137" s="7" t="s">
        <v>60</v>
      </c>
      <c r="R137" s="7" t="s">
        <v>1462</v>
      </c>
    </row>
    <row r="138" spans="1:18" x14ac:dyDescent="0.25">
      <c r="A138" s="7" t="s">
        <v>1626</v>
      </c>
      <c r="B138" s="7" t="s">
        <v>1457</v>
      </c>
      <c r="C138" s="7" t="s">
        <v>53</v>
      </c>
      <c r="D138" s="7" t="s">
        <v>1627</v>
      </c>
      <c r="E138" s="7" t="s">
        <v>1628</v>
      </c>
      <c r="F138" s="7" t="s">
        <v>97</v>
      </c>
      <c r="G138" s="8">
        <v>1980</v>
      </c>
      <c r="H138" s="9"/>
      <c r="I138" s="9"/>
      <c r="J138" s="9"/>
      <c r="K138" s="9"/>
      <c r="L138" s="8">
        <v>2400</v>
      </c>
      <c r="M138" s="8">
        <v>1</v>
      </c>
      <c r="N138" s="7" t="s">
        <v>60</v>
      </c>
      <c r="O138" s="8">
        <v>18</v>
      </c>
      <c r="P138" s="8">
        <v>18</v>
      </c>
      <c r="Q138" s="7" t="s">
        <v>60</v>
      </c>
      <c r="R138" s="7" t="s">
        <v>1595</v>
      </c>
    </row>
    <row r="139" spans="1:18" x14ac:dyDescent="0.25">
      <c r="A139" s="7" t="s">
        <v>1626</v>
      </c>
      <c r="B139" s="7" t="s">
        <v>1457</v>
      </c>
      <c r="C139" s="7" t="s">
        <v>97</v>
      </c>
      <c r="D139" s="7" t="s">
        <v>1627</v>
      </c>
      <c r="E139" s="7" t="s">
        <v>1629</v>
      </c>
      <c r="F139" s="7" t="s">
        <v>97</v>
      </c>
      <c r="G139" s="8">
        <v>1980</v>
      </c>
      <c r="H139" s="9"/>
      <c r="I139" s="9"/>
      <c r="J139" s="9"/>
      <c r="K139" s="9"/>
      <c r="L139" s="8">
        <v>2100</v>
      </c>
      <c r="M139" s="8">
        <v>1</v>
      </c>
      <c r="N139" s="7" t="s">
        <v>60</v>
      </c>
      <c r="O139" s="8">
        <v>18</v>
      </c>
      <c r="P139" s="8">
        <v>18</v>
      </c>
      <c r="Q139" s="7" t="s">
        <v>60</v>
      </c>
      <c r="R139" s="7" t="s">
        <v>1595</v>
      </c>
    </row>
    <row r="140" spans="1:18" x14ac:dyDescent="0.25">
      <c r="A140" s="7" t="s">
        <v>1630</v>
      </c>
      <c r="B140" s="7" t="s">
        <v>49</v>
      </c>
      <c r="C140" s="7" t="s">
        <v>53</v>
      </c>
      <c r="D140" s="7" t="s">
        <v>1467</v>
      </c>
      <c r="E140" s="7" t="s">
        <v>1631</v>
      </c>
      <c r="F140" s="7" t="s">
        <v>1469</v>
      </c>
      <c r="G140" s="8">
        <v>1938</v>
      </c>
      <c r="H140" s="8">
        <v>5500</v>
      </c>
      <c r="I140" s="9"/>
      <c r="J140" s="8">
        <v>94</v>
      </c>
      <c r="K140" s="8">
        <v>2</v>
      </c>
      <c r="L140" s="8">
        <v>11000</v>
      </c>
      <c r="M140" s="8">
        <v>1</v>
      </c>
      <c r="N140" s="7" t="s">
        <v>60</v>
      </c>
      <c r="O140" s="8">
        <v>13</v>
      </c>
      <c r="P140" s="8">
        <v>9</v>
      </c>
      <c r="Q140" s="7" t="s">
        <v>60</v>
      </c>
      <c r="R140" s="7" t="s">
        <v>1462</v>
      </c>
    </row>
    <row r="141" spans="1:18" x14ac:dyDescent="0.25">
      <c r="A141" s="7" t="s">
        <v>1630</v>
      </c>
      <c r="B141" s="7" t="s">
        <v>49</v>
      </c>
      <c r="C141" s="7" t="s">
        <v>97</v>
      </c>
      <c r="D141" s="7" t="s">
        <v>1467</v>
      </c>
      <c r="E141" s="7" t="s">
        <v>1632</v>
      </c>
      <c r="F141" s="7" t="s">
        <v>97</v>
      </c>
      <c r="G141" s="8">
        <v>1982</v>
      </c>
      <c r="H141" s="9"/>
      <c r="I141" s="9"/>
      <c r="J141" s="9"/>
      <c r="K141" s="9"/>
      <c r="L141" s="8">
        <v>8500</v>
      </c>
      <c r="M141" s="8">
        <v>1</v>
      </c>
      <c r="N141" s="7" t="s">
        <v>60</v>
      </c>
      <c r="O141" s="8">
        <v>14</v>
      </c>
      <c r="P141" s="8">
        <v>10</v>
      </c>
      <c r="Q141" s="7" t="s">
        <v>60</v>
      </c>
      <c r="R141" s="7" t="s">
        <v>86</v>
      </c>
    </row>
    <row r="142" spans="1:18" x14ac:dyDescent="0.25">
      <c r="A142" s="7" t="s">
        <v>1630</v>
      </c>
      <c r="B142" s="7" t="s">
        <v>49</v>
      </c>
      <c r="C142" s="7" t="s">
        <v>59</v>
      </c>
      <c r="D142" s="7" t="s">
        <v>1470</v>
      </c>
      <c r="E142" s="7" t="s">
        <v>1471</v>
      </c>
      <c r="F142" s="7" t="s">
        <v>1469</v>
      </c>
      <c r="G142" s="8">
        <v>2006</v>
      </c>
      <c r="H142" s="8">
        <v>1100</v>
      </c>
      <c r="I142" s="9"/>
      <c r="J142" s="8">
        <v>100</v>
      </c>
      <c r="K142" s="8">
        <v>3</v>
      </c>
      <c r="L142" s="8">
        <v>3300</v>
      </c>
      <c r="M142" s="8">
        <v>1</v>
      </c>
      <c r="N142" s="7" t="s">
        <v>60</v>
      </c>
      <c r="O142" s="8">
        <v>12</v>
      </c>
      <c r="P142" s="8">
        <v>9</v>
      </c>
      <c r="Q142" s="7" t="s">
        <v>60</v>
      </c>
      <c r="R142" s="7" t="s">
        <v>86</v>
      </c>
    </row>
    <row r="143" spans="1:18" x14ac:dyDescent="0.25">
      <c r="A143" s="7" t="s">
        <v>1630</v>
      </c>
      <c r="B143" s="7" t="s">
        <v>49</v>
      </c>
      <c r="C143" s="7" t="s">
        <v>304</v>
      </c>
      <c r="D143" s="7" t="s">
        <v>1470</v>
      </c>
      <c r="E143" s="7" t="s">
        <v>1633</v>
      </c>
      <c r="F143" s="7" t="s">
        <v>97</v>
      </c>
      <c r="G143" s="8">
        <v>1999</v>
      </c>
      <c r="H143" s="9"/>
      <c r="I143" s="9"/>
      <c r="J143" s="9"/>
      <c r="K143" s="9"/>
      <c r="L143" s="8">
        <v>2200</v>
      </c>
      <c r="M143" s="8">
        <v>1</v>
      </c>
      <c r="N143" s="7" t="s">
        <v>60</v>
      </c>
      <c r="O143" s="8">
        <v>12</v>
      </c>
      <c r="P143" s="8">
        <v>9</v>
      </c>
      <c r="Q143" s="7" t="s">
        <v>60</v>
      </c>
      <c r="R143" s="7" t="s">
        <v>86</v>
      </c>
    </row>
    <row r="144" spans="1:18" x14ac:dyDescent="0.25">
      <c r="A144" s="7" t="s">
        <v>1634</v>
      </c>
      <c r="B144" s="7" t="s">
        <v>1457</v>
      </c>
      <c r="C144" s="7" t="s">
        <v>53</v>
      </c>
      <c r="D144" s="7" t="s">
        <v>1477</v>
      </c>
      <c r="E144" s="7" t="s">
        <v>1635</v>
      </c>
      <c r="F144" s="7" t="s">
        <v>74</v>
      </c>
      <c r="G144" s="8">
        <v>2007</v>
      </c>
      <c r="H144" s="9"/>
      <c r="I144" s="9"/>
      <c r="J144" s="9"/>
      <c r="K144" s="9"/>
      <c r="L144" s="8">
        <v>1653</v>
      </c>
      <c r="M144" s="8">
        <v>1</v>
      </c>
      <c r="N144" s="7" t="s">
        <v>60</v>
      </c>
      <c r="O144" s="8">
        <v>20</v>
      </c>
      <c r="P144" s="8">
        <v>12</v>
      </c>
      <c r="Q144" s="7" t="s">
        <v>60</v>
      </c>
      <c r="R144" s="7" t="s">
        <v>60</v>
      </c>
    </row>
    <row r="145" spans="1:18" x14ac:dyDescent="0.25">
      <c r="A145" s="7" t="s">
        <v>909</v>
      </c>
      <c r="B145" s="7" t="s">
        <v>49</v>
      </c>
      <c r="C145" s="7" t="s">
        <v>53</v>
      </c>
      <c r="D145" s="7" t="s">
        <v>1504</v>
      </c>
      <c r="E145" s="7" t="s">
        <v>1636</v>
      </c>
      <c r="F145" s="7" t="s">
        <v>1469</v>
      </c>
      <c r="G145" s="8">
        <v>2009</v>
      </c>
      <c r="H145" s="8">
        <v>3225</v>
      </c>
      <c r="I145" s="9"/>
      <c r="J145" s="8">
        <v>98</v>
      </c>
      <c r="K145" s="8">
        <v>2</v>
      </c>
      <c r="L145" s="8">
        <v>6450</v>
      </c>
      <c r="M145" s="8">
        <v>1</v>
      </c>
      <c r="N145" s="7" t="s">
        <v>60</v>
      </c>
      <c r="O145" s="8">
        <v>14</v>
      </c>
      <c r="P145" s="8">
        <v>9</v>
      </c>
      <c r="Q145" s="7" t="s">
        <v>60</v>
      </c>
      <c r="R145" s="7" t="s">
        <v>1601</v>
      </c>
    </row>
    <row r="146" spans="1:18" x14ac:dyDescent="0.25">
      <c r="A146" s="7" t="s">
        <v>1637</v>
      </c>
      <c r="B146" s="7" t="s">
        <v>49</v>
      </c>
      <c r="C146" s="7" t="s">
        <v>53</v>
      </c>
      <c r="D146" s="7" t="s">
        <v>1638</v>
      </c>
      <c r="E146" s="7" t="s">
        <v>1639</v>
      </c>
      <c r="F146" s="7" t="s">
        <v>97</v>
      </c>
      <c r="G146" s="8">
        <v>1982</v>
      </c>
      <c r="H146" s="9"/>
      <c r="I146" s="9"/>
      <c r="J146" s="9"/>
      <c r="K146" s="9"/>
      <c r="L146" s="8">
        <v>39600</v>
      </c>
      <c r="M146" s="8">
        <v>2</v>
      </c>
      <c r="N146" s="7" t="s">
        <v>54</v>
      </c>
      <c r="O146" s="8">
        <v>10</v>
      </c>
      <c r="P146" s="8">
        <v>8</v>
      </c>
      <c r="Q146" s="7" t="s">
        <v>60</v>
      </c>
      <c r="R146" s="7" t="s">
        <v>1462</v>
      </c>
    </row>
    <row r="147" spans="1:18" x14ac:dyDescent="0.25">
      <c r="A147" s="7" t="s">
        <v>1637</v>
      </c>
      <c r="B147" s="7" t="s">
        <v>49</v>
      </c>
      <c r="C147" s="7" t="s">
        <v>97</v>
      </c>
      <c r="D147" s="7" t="s">
        <v>1638</v>
      </c>
      <c r="E147" s="7" t="s">
        <v>1640</v>
      </c>
      <c r="F147" s="7" t="s">
        <v>97</v>
      </c>
      <c r="G147" s="8">
        <v>1982</v>
      </c>
      <c r="H147" s="9"/>
      <c r="I147" s="9"/>
      <c r="J147" s="9"/>
      <c r="K147" s="9"/>
      <c r="L147" s="8">
        <v>7800</v>
      </c>
      <c r="M147" s="8">
        <v>2</v>
      </c>
      <c r="N147" s="7" t="s">
        <v>54</v>
      </c>
      <c r="O147" s="8">
        <v>10</v>
      </c>
      <c r="P147" s="8">
        <v>8</v>
      </c>
      <c r="Q147" s="7" t="s">
        <v>60</v>
      </c>
      <c r="R147" s="7" t="s">
        <v>1462</v>
      </c>
    </row>
    <row r="148" spans="1:18" x14ac:dyDescent="0.25">
      <c r="A148" s="7" t="s">
        <v>1641</v>
      </c>
      <c r="B148" s="7" t="s">
        <v>1457</v>
      </c>
      <c r="C148" s="7" t="s">
        <v>53</v>
      </c>
      <c r="D148" s="7" t="s">
        <v>1458</v>
      </c>
      <c r="E148" s="7" t="s">
        <v>1642</v>
      </c>
      <c r="F148" s="7" t="s">
        <v>97</v>
      </c>
      <c r="G148" s="8">
        <v>1981</v>
      </c>
      <c r="H148" s="9"/>
      <c r="I148" s="9"/>
      <c r="J148" s="9"/>
      <c r="K148" s="9"/>
      <c r="L148" s="8">
        <v>4600</v>
      </c>
      <c r="M148" s="8">
        <v>1</v>
      </c>
      <c r="N148" s="7" t="s">
        <v>60</v>
      </c>
      <c r="O148" s="8">
        <v>13</v>
      </c>
      <c r="P148" s="8">
        <v>9</v>
      </c>
      <c r="Q148" s="7" t="s">
        <v>60</v>
      </c>
      <c r="R148" s="7" t="s">
        <v>1643</v>
      </c>
    </row>
    <row r="149" spans="1:18" x14ac:dyDescent="0.25">
      <c r="A149" s="7" t="s">
        <v>1644</v>
      </c>
      <c r="B149" s="7" t="s">
        <v>1457</v>
      </c>
      <c r="C149" s="7" t="s">
        <v>53</v>
      </c>
      <c r="D149" s="7" t="s">
        <v>1458</v>
      </c>
      <c r="E149" s="7" t="s">
        <v>1645</v>
      </c>
      <c r="F149" s="7" t="s">
        <v>97</v>
      </c>
      <c r="G149" s="8">
        <v>1978</v>
      </c>
      <c r="H149" s="9"/>
      <c r="I149" s="9"/>
      <c r="J149" s="9"/>
      <c r="K149" s="9"/>
      <c r="L149" s="8">
        <v>2500</v>
      </c>
      <c r="M149" s="8">
        <v>1</v>
      </c>
      <c r="N149" s="7" t="s">
        <v>60</v>
      </c>
      <c r="O149" s="8">
        <v>12</v>
      </c>
      <c r="P149" s="8">
        <v>9</v>
      </c>
      <c r="Q149" s="7" t="s">
        <v>60</v>
      </c>
      <c r="R149" s="7" t="s">
        <v>1601</v>
      </c>
    </row>
    <row r="150" spans="1:18" x14ac:dyDescent="0.25">
      <c r="A150" s="7" t="s">
        <v>106</v>
      </c>
      <c r="B150" s="7" t="s">
        <v>49</v>
      </c>
      <c r="C150" s="7" t="s">
        <v>53</v>
      </c>
      <c r="D150" s="7" t="s">
        <v>1477</v>
      </c>
      <c r="E150" s="7" t="s">
        <v>1646</v>
      </c>
      <c r="F150" s="7" t="s">
        <v>97</v>
      </c>
      <c r="G150" s="8">
        <v>1972</v>
      </c>
      <c r="H150" s="9"/>
      <c r="I150" s="9"/>
      <c r="J150" s="9"/>
      <c r="K150" s="9"/>
      <c r="L150" s="8">
        <v>19000</v>
      </c>
      <c r="M150" s="8">
        <v>1</v>
      </c>
      <c r="N150" s="7" t="s">
        <v>60</v>
      </c>
      <c r="O150" s="8">
        <v>20</v>
      </c>
      <c r="P150" s="8">
        <v>15</v>
      </c>
      <c r="Q150" s="7" t="s">
        <v>60</v>
      </c>
      <c r="R150" s="7" t="s">
        <v>1462</v>
      </c>
    </row>
    <row r="151" spans="1:18" x14ac:dyDescent="0.25">
      <c r="A151" s="7" t="s">
        <v>1647</v>
      </c>
      <c r="B151" s="7" t="s">
        <v>49</v>
      </c>
      <c r="C151" s="7" t="s">
        <v>53</v>
      </c>
      <c r="D151" s="7" t="s">
        <v>1477</v>
      </c>
      <c r="E151" s="7" t="s">
        <v>1648</v>
      </c>
      <c r="F151" s="7" t="s">
        <v>74</v>
      </c>
      <c r="G151" s="8">
        <v>1981</v>
      </c>
      <c r="H151" s="9"/>
      <c r="I151" s="9"/>
      <c r="J151" s="9"/>
      <c r="K151" s="9"/>
      <c r="L151" s="8">
        <v>3600</v>
      </c>
      <c r="M151" s="8">
        <v>1</v>
      </c>
      <c r="N151" s="7" t="s">
        <v>60</v>
      </c>
      <c r="O151" s="8">
        <v>13</v>
      </c>
      <c r="P151" s="8">
        <v>10</v>
      </c>
      <c r="Q151" s="7" t="s">
        <v>60</v>
      </c>
      <c r="R151" s="7" t="s">
        <v>86</v>
      </c>
    </row>
    <row r="152" spans="1:18" x14ac:dyDescent="0.25">
      <c r="A152" s="7" t="s">
        <v>1649</v>
      </c>
      <c r="B152" s="7" t="s">
        <v>49</v>
      </c>
      <c r="C152" s="7" t="s">
        <v>53</v>
      </c>
      <c r="D152" s="7" t="s">
        <v>1477</v>
      </c>
      <c r="E152" s="7" t="s">
        <v>1650</v>
      </c>
      <c r="F152" s="7" t="s">
        <v>74</v>
      </c>
      <c r="G152" s="8">
        <v>1975</v>
      </c>
      <c r="H152" s="9"/>
      <c r="I152" s="9"/>
      <c r="J152" s="9"/>
      <c r="K152" s="9"/>
      <c r="L152" s="8">
        <v>1100</v>
      </c>
      <c r="M152" s="8">
        <v>1</v>
      </c>
      <c r="N152" s="7" t="s">
        <v>60</v>
      </c>
      <c r="O152" s="8">
        <v>15</v>
      </c>
      <c r="P152" s="8">
        <v>9</v>
      </c>
      <c r="Q152" s="7" t="s">
        <v>60</v>
      </c>
      <c r="R152" s="7" t="s">
        <v>86</v>
      </c>
    </row>
    <row r="153" spans="1:18" x14ac:dyDescent="0.25">
      <c r="A153" s="7" t="s">
        <v>1651</v>
      </c>
      <c r="B153" s="7" t="s">
        <v>1489</v>
      </c>
      <c r="C153" s="7" t="s">
        <v>53</v>
      </c>
      <c r="D153" s="7" t="s">
        <v>1627</v>
      </c>
      <c r="E153" s="7" t="s">
        <v>1652</v>
      </c>
      <c r="F153" s="7" t="s">
        <v>97</v>
      </c>
      <c r="G153" s="8">
        <v>1980</v>
      </c>
      <c r="H153" s="9"/>
      <c r="I153" s="9"/>
      <c r="J153" s="9"/>
      <c r="K153" s="9"/>
      <c r="L153" s="8">
        <v>126056</v>
      </c>
      <c r="M153" s="8">
        <v>2</v>
      </c>
      <c r="N153" s="7" t="s">
        <v>60</v>
      </c>
      <c r="O153" s="8">
        <v>20</v>
      </c>
      <c r="P153" s="8">
        <v>20</v>
      </c>
      <c r="Q153" s="7" t="s">
        <v>60</v>
      </c>
      <c r="R153" s="7" t="s">
        <v>539</v>
      </c>
    </row>
    <row r="154" spans="1:18" x14ac:dyDescent="0.25">
      <c r="A154" s="7" t="s">
        <v>1651</v>
      </c>
      <c r="B154" s="7" t="s">
        <v>1489</v>
      </c>
      <c r="C154" s="7" t="s">
        <v>97</v>
      </c>
      <c r="D154" s="7" t="s">
        <v>1474</v>
      </c>
      <c r="E154" s="7" t="s">
        <v>1653</v>
      </c>
      <c r="F154" s="7" t="s">
        <v>97</v>
      </c>
      <c r="G154" s="8">
        <v>1980</v>
      </c>
      <c r="H154" s="9"/>
      <c r="I154" s="9"/>
      <c r="J154" s="9"/>
      <c r="K154" s="9"/>
      <c r="L154" s="8">
        <v>60430</v>
      </c>
      <c r="M154" s="8">
        <v>2</v>
      </c>
      <c r="N154" s="7" t="s">
        <v>60</v>
      </c>
      <c r="O154" s="8">
        <v>11</v>
      </c>
      <c r="P154" s="8">
        <v>9</v>
      </c>
      <c r="Q154" s="7" t="s">
        <v>60</v>
      </c>
      <c r="R154" s="7" t="s">
        <v>1462</v>
      </c>
    </row>
    <row r="155" spans="1:18" x14ac:dyDescent="0.25">
      <c r="A155" s="7" t="s">
        <v>1654</v>
      </c>
      <c r="B155" s="7" t="s">
        <v>49</v>
      </c>
      <c r="C155" s="7" t="s">
        <v>53</v>
      </c>
      <c r="D155" s="7" t="s">
        <v>1458</v>
      </c>
      <c r="E155" s="7" t="s">
        <v>1655</v>
      </c>
      <c r="F155" s="7" t="s">
        <v>97</v>
      </c>
      <c r="G155" s="8">
        <v>1965</v>
      </c>
      <c r="H155" s="9"/>
      <c r="I155" s="9"/>
      <c r="J155" s="9"/>
      <c r="K155" s="9"/>
      <c r="L155" s="8">
        <v>9010</v>
      </c>
      <c r="M155" s="8">
        <v>2</v>
      </c>
      <c r="N155" s="7" t="s">
        <v>60</v>
      </c>
      <c r="O155" s="8">
        <v>14</v>
      </c>
      <c r="P155" s="8">
        <v>11</v>
      </c>
      <c r="Q155" s="7" t="s">
        <v>60</v>
      </c>
      <c r="R155" s="7" t="s">
        <v>1656</v>
      </c>
    </row>
    <row r="156" spans="1:18" x14ac:dyDescent="0.25">
      <c r="A156" s="7" t="s">
        <v>1657</v>
      </c>
      <c r="B156" s="7" t="s">
        <v>49</v>
      </c>
      <c r="C156" s="7" t="s">
        <v>53</v>
      </c>
      <c r="D156" s="7" t="s">
        <v>1467</v>
      </c>
      <c r="E156" s="7" t="s">
        <v>1658</v>
      </c>
      <c r="F156" s="7" t="s">
        <v>1469</v>
      </c>
      <c r="G156" s="8">
        <v>1961</v>
      </c>
      <c r="H156" s="8">
        <v>20805</v>
      </c>
      <c r="I156" s="9"/>
      <c r="J156" s="8">
        <v>100</v>
      </c>
      <c r="K156" s="8">
        <v>5</v>
      </c>
      <c r="L156" s="8">
        <v>104025</v>
      </c>
      <c r="M156" s="8">
        <v>1</v>
      </c>
      <c r="N156" s="7" t="s">
        <v>60</v>
      </c>
      <c r="O156" s="8">
        <v>12</v>
      </c>
      <c r="P156" s="8">
        <v>10</v>
      </c>
      <c r="Q156" s="7" t="s">
        <v>60</v>
      </c>
      <c r="R156" s="7" t="s">
        <v>1462</v>
      </c>
    </row>
    <row r="157" spans="1:18" x14ac:dyDescent="0.25">
      <c r="A157" s="7" t="s">
        <v>1657</v>
      </c>
      <c r="B157" s="7" t="s">
        <v>49</v>
      </c>
      <c r="C157" s="7" t="s">
        <v>97</v>
      </c>
      <c r="D157" s="7" t="s">
        <v>1474</v>
      </c>
      <c r="E157" s="7" t="s">
        <v>1659</v>
      </c>
      <c r="F157" s="7" t="s">
        <v>97</v>
      </c>
      <c r="G157" s="8">
        <v>1975</v>
      </c>
      <c r="H157" s="9"/>
      <c r="I157" s="9"/>
      <c r="J157" s="9"/>
      <c r="K157" s="9"/>
      <c r="L157" s="8">
        <v>10000</v>
      </c>
      <c r="M157" s="8">
        <v>1</v>
      </c>
      <c r="N157" s="7" t="s">
        <v>60</v>
      </c>
      <c r="O157" s="8">
        <v>12</v>
      </c>
      <c r="P157" s="8">
        <v>10</v>
      </c>
      <c r="Q157" s="7" t="s">
        <v>60</v>
      </c>
      <c r="R157" s="7" t="s">
        <v>539</v>
      </c>
    </row>
    <row r="158" spans="1:18" x14ac:dyDescent="0.25">
      <c r="A158" s="7" t="s">
        <v>1657</v>
      </c>
      <c r="B158" s="7" t="s">
        <v>49</v>
      </c>
      <c r="C158" s="7" t="s">
        <v>59</v>
      </c>
      <c r="D158" s="7" t="s">
        <v>1605</v>
      </c>
      <c r="E158" s="7" t="s">
        <v>1660</v>
      </c>
      <c r="F158" s="7" t="s">
        <v>97</v>
      </c>
      <c r="G158" s="8">
        <v>1961</v>
      </c>
      <c r="H158" s="9"/>
      <c r="I158" s="9"/>
      <c r="J158" s="9"/>
      <c r="K158" s="9"/>
      <c r="L158" s="8">
        <v>19760</v>
      </c>
      <c r="M158" s="8">
        <v>1</v>
      </c>
      <c r="N158" s="7" t="s">
        <v>60</v>
      </c>
      <c r="O158" s="8">
        <v>20</v>
      </c>
      <c r="P158" s="8">
        <v>15</v>
      </c>
      <c r="Q158" s="7" t="s">
        <v>60</v>
      </c>
      <c r="R158" s="7" t="s">
        <v>60</v>
      </c>
    </row>
    <row r="159" spans="1:18" x14ac:dyDescent="0.25">
      <c r="A159" s="7" t="s">
        <v>1657</v>
      </c>
      <c r="B159" s="7" t="s">
        <v>49</v>
      </c>
      <c r="C159" s="7" t="s">
        <v>304</v>
      </c>
      <c r="D159" s="7" t="s">
        <v>1501</v>
      </c>
      <c r="E159" s="7" t="s">
        <v>1661</v>
      </c>
      <c r="F159" s="7" t="s">
        <v>97</v>
      </c>
      <c r="G159" s="8">
        <v>1961</v>
      </c>
      <c r="H159" s="9"/>
      <c r="I159" s="9"/>
      <c r="J159" s="9"/>
      <c r="K159" s="9"/>
      <c r="L159" s="8">
        <v>34720</v>
      </c>
      <c r="M159" s="8">
        <v>1</v>
      </c>
      <c r="N159" s="7" t="s">
        <v>60</v>
      </c>
      <c r="O159" s="8">
        <v>20</v>
      </c>
      <c r="P159" s="8">
        <v>15</v>
      </c>
      <c r="Q159" s="7" t="s">
        <v>60</v>
      </c>
      <c r="R159" s="7" t="s">
        <v>1462</v>
      </c>
    </row>
    <row r="160" spans="1:18" x14ac:dyDescent="0.25">
      <c r="A160" s="7" t="s">
        <v>1657</v>
      </c>
      <c r="B160" s="7" t="s">
        <v>49</v>
      </c>
      <c r="C160" s="7" t="s">
        <v>86</v>
      </c>
      <c r="D160" s="7" t="s">
        <v>1662</v>
      </c>
      <c r="E160" s="7" t="s">
        <v>1663</v>
      </c>
      <c r="F160" s="7" t="s">
        <v>97</v>
      </c>
      <c r="G160" s="9"/>
      <c r="H160" s="8">
        <v>4150</v>
      </c>
      <c r="I160" s="9"/>
      <c r="J160" s="8">
        <v>100</v>
      </c>
      <c r="K160" s="8">
        <v>2</v>
      </c>
      <c r="L160" s="8">
        <v>8300</v>
      </c>
      <c r="M160" s="8">
        <v>1</v>
      </c>
      <c r="N160" s="7" t="s">
        <v>60</v>
      </c>
      <c r="O160" s="8">
        <v>12</v>
      </c>
      <c r="P160" s="8">
        <v>10</v>
      </c>
      <c r="Q160" s="7" t="s">
        <v>60</v>
      </c>
      <c r="R160" s="7" t="s">
        <v>1462</v>
      </c>
    </row>
    <row r="161" spans="1:18" x14ac:dyDescent="0.25">
      <c r="A161" s="7" t="s">
        <v>1657</v>
      </c>
      <c r="B161" s="7" t="s">
        <v>49</v>
      </c>
      <c r="C161" s="7" t="s">
        <v>66</v>
      </c>
      <c r="D161" s="7" t="s">
        <v>1470</v>
      </c>
      <c r="E161" s="7" t="s">
        <v>1664</v>
      </c>
      <c r="F161" s="7" t="s">
        <v>1469</v>
      </c>
      <c r="G161" s="8">
        <v>1961</v>
      </c>
      <c r="H161" s="8">
        <v>1100</v>
      </c>
      <c r="I161" s="9"/>
      <c r="J161" s="8">
        <v>100</v>
      </c>
      <c r="K161" s="8">
        <v>39</v>
      </c>
      <c r="L161" s="8">
        <v>42900</v>
      </c>
      <c r="M161" s="8">
        <v>1</v>
      </c>
      <c r="N161" s="7" t="s">
        <v>60</v>
      </c>
      <c r="O161" s="8">
        <v>12</v>
      </c>
      <c r="P161" s="8">
        <v>9</v>
      </c>
      <c r="Q161" s="7" t="s">
        <v>60</v>
      </c>
      <c r="R161" s="7" t="s">
        <v>50</v>
      </c>
    </row>
    <row r="162" spans="1:18" x14ac:dyDescent="0.25">
      <c r="A162" s="7" t="s">
        <v>1657</v>
      </c>
      <c r="B162" s="7" t="s">
        <v>49</v>
      </c>
      <c r="C162" s="7" t="s">
        <v>57</v>
      </c>
      <c r="D162" s="7" t="s">
        <v>1627</v>
      </c>
      <c r="E162" s="7" t="s">
        <v>1665</v>
      </c>
      <c r="F162" s="7" t="s">
        <v>97</v>
      </c>
      <c r="G162" s="8">
        <v>1961</v>
      </c>
      <c r="H162" s="9"/>
      <c r="I162" s="9"/>
      <c r="J162" s="9"/>
      <c r="K162" s="9"/>
      <c r="L162" s="8">
        <v>1776</v>
      </c>
      <c r="M162" s="8">
        <v>1</v>
      </c>
      <c r="N162" s="7" t="s">
        <v>60</v>
      </c>
      <c r="O162" s="8">
        <v>15</v>
      </c>
      <c r="P162" s="8">
        <v>15</v>
      </c>
      <c r="Q162" s="7" t="s">
        <v>60</v>
      </c>
      <c r="R162" s="7" t="s">
        <v>539</v>
      </c>
    </row>
    <row r="163" spans="1:18" x14ac:dyDescent="0.25">
      <c r="A163" s="7" t="s">
        <v>1666</v>
      </c>
      <c r="B163" s="7" t="s">
        <v>49</v>
      </c>
      <c r="C163" s="7" t="s">
        <v>53</v>
      </c>
      <c r="D163" s="7" t="s">
        <v>1585</v>
      </c>
      <c r="E163" s="7" t="s">
        <v>1667</v>
      </c>
      <c r="F163" s="7" t="s">
        <v>97</v>
      </c>
      <c r="G163" s="8">
        <v>2003</v>
      </c>
      <c r="H163" s="9"/>
      <c r="I163" s="9"/>
      <c r="J163" s="9"/>
      <c r="K163" s="9"/>
      <c r="L163" s="8">
        <v>2100</v>
      </c>
      <c r="M163" s="8">
        <v>1</v>
      </c>
      <c r="N163" s="7" t="s">
        <v>60</v>
      </c>
      <c r="O163" s="8">
        <v>12</v>
      </c>
      <c r="P163" s="8">
        <v>9</v>
      </c>
      <c r="Q163" s="7" t="s">
        <v>60</v>
      </c>
      <c r="R163" s="7" t="s">
        <v>1601</v>
      </c>
    </row>
    <row r="164" spans="1:18" x14ac:dyDescent="0.25">
      <c r="A164" s="7" t="s">
        <v>1666</v>
      </c>
      <c r="B164" s="7" t="s">
        <v>49</v>
      </c>
      <c r="C164" s="7" t="s">
        <v>97</v>
      </c>
      <c r="D164" s="7" t="s">
        <v>1585</v>
      </c>
      <c r="E164" s="7" t="s">
        <v>1668</v>
      </c>
      <c r="F164" s="7" t="s">
        <v>97</v>
      </c>
      <c r="G164" s="8">
        <v>1999</v>
      </c>
      <c r="H164" s="9"/>
      <c r="I164" s="9"/>
      <c r="J164" s="9"/>
      <c r="K164" s="9"/>
      <c r="L164" s="8">
        <v>1200</v>
      </c>
      <c r="M164" s="8">
        <v>2</v>
      </c>
      <c r="N164" s="7" t="s">
        <v>60</v>
      </c>
      <c r="O164" s="8">
        <v>15</v>
      </c>
      <c r="P164" s="8">
        <v>10</v>
      </c>
      <c r="Q164" s="7" t="s">
        <v>60</v>
      </c>
      <c r="R164" s="7" t="s">
        <v>1601</v>
      </c>
    </row>
    <row r="165" spans="1:18" x14ac:dyDescent="0.25">
      <c r="A165" s="7" t="s">
        <v>1666</v>
      </c>
      <c r="B165" s="7" t="s">
        <v>49</v>
      </c>
      <c r="C165" s="7" t="s">
        <v>59</v>
      </c>
      <c r="D165" s="7" t="s">
        <v>1585</v>
      </c>
      <c r="E165" s="7" t="s">
        <v>1669</v>
      </c>
      <c r="F165" s="7" t="s">
        <v>97</v>
      </c>
      <c r="G165" s="8">
        <v>1991</v>
      </c>
      <c r="H165" s="9"/>
      <c r="I165" s="9"/>
      <c r="J165" s="9"/>
      <c r="K165" s="9"/>
      <c r="L165" s="8">
        <v>1000</v>
      </c>
      <c r="M165" s="8">
        <v>1</v>
      </c>
      <c r="N165" s="7" t="s">
        <v>60</v>
      </c>
      <c r="O165" s="8">
        <v>12</v>
      </c>
      <c r="P165" s="8">
        <v>9</v>
      </c>
      <c r="Q165" s="7" t="s">
        <v>60</v>
      </c>
      <c r="R165" s="7" t="s">
        <v>1601</v>
      </c>
    </row>
    <row r="166" spans="1:18" x14ac:dyDescent="0.25">
      <c r="A166" s="7" t="s">
        <v>1670</v>
      </c>
      <c r="B166" s="7" t="s">
        <v>1489</v>
      </c>
      <c r="C166" s="7" t="s">
        <v>53</v>
      </c>
      <c r="D166" s="7" t="s">
        <v>1458</v>
      </c>
      <c r="E166" s="7" t="s">
        <v>1671</v>
      </c>
      <c r="F166" s="7" t="s">
        <v>97</v>
      </c>
      <c r="G166" s="8">
        <v>2006</v>
      </c>
      <c r="H166" s="9"/>
      <c r="I166" s="9"/>
      <c r="J166" s="9"/>
      <c r="K166" s="9"/>
      <c r="L166" s="8">
        <v>6400</v>
      </c>
      <c r="M166" s="8">
        <v>1</v>
      </c>
      <c r="N166" s="7" t="s">
        <v>60</v>
      </c>
      <c r="O166" s="8">
        <v>20</v>
      </c>
      <c r="P166" s="8">
        <v>10</v>
      </c>
      <c r="Q166" s="7" t="s">
        <v>60</v>
      </c>
      <c r="R166" s="7" t="s">
        <v>539</v>
      </c>
    </row>
    <row r="167" spans="1:18" x14ac:dyDescent="0.25">
      <c r="A167" s="7" t="s">
        <v>1672</v>
      </c>
      <c r="B167" s="7" t="s">
        <v>1457</v>
      </c>
      <c r="C167" s="7" t="s">
        <v>53</v>
      </c>
      <c r="D167" s="7" t="s">
        <v>1458</v>
      </c>
      <c r="E167" s="7" t="s">
        <v>1673</v>
      </c>
      <c r="F167" s="7" t="s">
        <v>97</v>
      </c>
      <c r="G167" s="8">
        <v>1990</v>
      </c>
      <c r="H167" s="9"/>
      <c r="I167" s="9"/>
      <c r="J167" s="9"/>
      <c r="K167" s="9"/>
      <c r="L167" s="8">
        <v>2400</v>
      </c>
      <c r="M167" s="8">
        <v>1</v>
      </c>
      <c r="N167" s="7" t="s">
        <v>60</v>
      </c>
      <c r="O167" s="8">
        <v>9</v>
      </c>
      <c r="P167" s="8">
        <v>9</v>
      </c>
      <c r="Q167" s="7" t="s">
        <v>60</v>
      </c>
      <c r="R167" s="7" t="s">
        <v>539</v>
      </c>
    </row>
    <row r="168" spans="1:18" x14ac:dyDescent="0.25">
      <c r="A168" s="7" t="s">
        <v>1674</v>
      </c>
      <c r="B168" s="7" t="s">
        <v>49</v>
      </c>
      <c r="C168" s="7" t="s">
        <v>53</v>
      </c>
      <c r="D168" s="7" t="s">
        <v>1458</v>
      </c>
      <c r="E168" s="7" t="s">
        <v>1675</v>
      </c>
      <c r="F168" s="7" t="s">
        <v>97</v>
      </c>
      <c r="G168" s="8">
        <v>1988</v>
      </c>
      <c r="H168" s="9"/>
      <c r="I168" s="9"/>
      <c r="J168" s="9"/>
      <c r="K168" s="9"/>
      <c r="L168" s="8">
        <v>2400</v>
      </c>
      <c r="M168" s="8">
        <v>1</v>
      </c>
      <c r="N168" s="7" t="s">
        <v>60</v>
      </c>
      <c r="O168" s="8">
        <v>30</v>
      </c>
      <c r="P168" s="8">
        <v>25</v>
      </c>
      <c r="Q168" s="7" t="s">
        <v>60</v>
      </c>
      <c r="R168" s="7" t="s">
        <v>1462</v>
      </c>
    </row>
    <row r="169" spans="1:18" x14ac:dyDescent="0.25">
      <c r="A169" s="7" t="s">
        <v>1676</v>
      </c>
      <c r="B169" s="7" t="s">
        <v>1489</v>
      </c>
      <c r="C169" s="7" t="s">
        <v>53</v>
      </c>
      <c r="D169" s="7" t="s">
        <v>1464</v>
      </c>
      <c r="E169" s="7" t="s">
        <v>1677</v>
      </c>
      <c r="F169" s="7" t="s">
        <v>74</v>
      </c>
      <c r="G169" s="8">
        <v>1900</v>
      </c>
      <c r="H169" s="9"/>
      <c r="I169" s="9"/>
      <c r="J169" s="9"/>
      <c r="K169" s="9"/>
      <c r="L169" s="8">
        <v>1000</v>
      </c>
      <c r="M169" s="8">
        <v>1</v>
      </c>
      <c r="N169" s="7" t="s">
        <v>60</v>
      </c>
      <c r="O169" s="8">
        <v>16</v>
      </c>
      <c r="P169" s="8">
        <v>16</v>
      </c>
      <c r="Q169" s="7" t="s">
        <v>60</v>
      </c>
      <c r="R169" s="7" t="s">
        <v>539</v>
      </c>
    </row>
    <row r="170" spans="1:18" x14ac:dyDescent="0.25">
      <c r="A170" s="7" t="s">
        <v>1678</v>
      </c>
      <c r="B170" s="7" t="s">
        <v>49</v>
      </c>
      <c r="C170" s="7" t="s">
        <v>53</v>
      </c>
      <c r="D170" s="7" t="s">
        <v>1458</v>
      </c>
      <c r="E170" s="7" t="s">
        <v>1679</v>
      </c>
      <c r="F170" s="7" t="s">
        <v>97</v>
      </c>
      <c r="G170" s="8">
        <v>1970</v>
      </c>
      <c r="H170" s="9"/>
      <c r="I170" s="9"/>
      <c r="J170" s="9"/>
      <c r="K170" s="9"/>
      <c r="L170" s="8">
        <v>3619</v>
      </c>
      <c r="M170" s="8">
        <v>1</v>
      </c>
      <c r="N170" s="7" t="s">
        <v>60</v>
      </c>
      <c r="O170" s="8">
        <v>14</v>
      </c>
      <c r="P170" s="8">
        <v>9</v>
      </c>
      <c r="Q170" s="7" t="s">
        <v>60</v>
      </c>
      <c r="R170" s="7" t="s">
        <v>1462</v>
      </c>
    </row>
    <row r="171" spans="1:18" x14ac:dyDescent="0.25">
      <c r="A171" s="7" t="s">
        <v>112</v>
      </c>
      <c r="B171" s="7" t="s">
        <v>1489</v>
      </c>
      <c r="C171" s="7" t="s">
        <v>53</v>
      </c>
      <c r="D171" s="7" t="s">
        <v>1458</v>
      </c>
      <c r="E171" s="7" t="s">
        <v>1680</v>
      </c>
      <c r="F171" s="7" t="s">
        <v>97</v>
      </c>
      <c r="G171" s="8">
        <v>1950</v>
      </c>
      <c r="H171" s="9"/>
      <c r="I171" s="9"/>
      <c r="J171" s="9"/>
      <c r="K171" s="9"/>
      <c r="L171" s="8">
        <v>3700</v>
      </c>
      <c r="M171" s="8">
        <v>1</v>
      </c>
      <c r="N171" s="7" t="s">
        <v>60</v>
      </c>
      <c r="O171" s="8">
        <v>15</v>
      </c>
      <c r="P171" s="8">
        <v>12</v>
      </c>
      <c r="Q171" s="7" t="s">
        <v>60</v>
      </c>
      <c r="R171" s="7" t="s">
        <v>1462</v>
      </c>
    </row>
    <row r="172" spans="1:18" x14ac:dyDescent="0.25">
      <c r="A172" s="7" t="s">
        <v>1681</v>
      </c>
      <c r="B172" s="7" t="s">
        <v>49</v>
      </c>
      <c r="C172" s="7" t="s">
        <v>53</v>
      </c>
      <c r="D172" s="7" t="s">
        <v>1467</v>
      </c>
      <c r="E172" s="7" t="s">
        <v>1468</v>
      </c>
      <c r="F172" s="7" t="s">
        <v>1469</v>
      </c>
      <c r="G172" s="8">
        <v>2007</v>
      </c>
      <c r="H172" s="8">
        <v>15000</v>
      </c>
      <c r="I172" s="9"/>
      <c r="J172" s="8">
        <v>95</v>
      </c>
      <c r="K172" s="8">
        <v>3</v>
      </c>
      <c r="L172" s="8">
        <v>45000</v>
      </c>
      <c r="M172" s="8">
        <v>1</v>
      </c>
      <c r="N172" s="7" t="s">
        <v>60</v>
      </c>
      <c r="O172" s="8">
        <v>13</v>
      </c>
      <c r="P172" s="8">
        <v>9</v>
      </c>
      <c r="Q172" s="7" t="s">
        <v>60</v>
      </c>
      <c r="R172" s="7" t="s">
        <v>1462</v>
      </c>
    </row>
    <row r="173" spans="1:18" x14ac:dyDescent="0.25">
      <c r="A173" s="7" t="s">
        <v>1681</v>
      </c>
      <c r="B173" s="7" t="s">
        <v>49</v>
      </c>
      <c r="C173" s="7" t="s">
        <v>97</v>
      </c>
      <c r="D173" s="7" t="s">
        <v>1470</v>
      </c>
      <c r="E173" s="7" t="s">
        <v>1471</v>
      </c>
      <c r="F173" s="7" t="s">
        <v>1469</v>
      </c>
      <c r="G173" s="8">
        <v>2009</v>
      </c>
      <c r="H173" s="8">
        <v>1140</v>
      </c>
      <c r="I173" s="9"/>
      <c r="J173" s="8">
        <v>100</v>
      </c>
      <c r="K173" s="8">
        <v>4</v>
      </c>
      <c r="L173" s="8">
        <v>4560</v>
      </c>
      <c r="M173" s="8">
        <v>1</v>
      </c>
      <c r="N173" s="7" t="s">
        <v>60</v>
      </c>
      <c r="O173" s="8">
        <v>10</v>
      </c>
      <c r="P173" s="8">
        <v>8</v>
      </c>
      <c r="Q173" s="7" t="s">
        <v>60</v>
      </c>
      <c r="R173" s="7" t="s">
        <v>1462</v>
      </c>
    </row>
    <row r="174" spans="1:18" x14ac:dyDescent="0.25">
      <c r="A174" s="7" t="s">
        <v>1681</v>
      </c>
      <c r="B174" s="7" t="s">
        <v>49</v>
      </c>
      <c r="C174" s="7" t="s">
        <v>59</v>
      </c>
      <c r="D174" s="7" t="s">
        <v>1470</v>
      </c>
      <c r="E174" s="7" t="s">
        <v>1682</v>
      </c>
      <c r="F174" s="7" t="s">
        <v>97</v>
      </c>
      <c r="G174" s="8">
        <v>2009</v>
      </c>
      <c r="H174" s="9"/>
      <c r="I174" s="9"/>
      <c r="J174" s="9"/>
      <c r="K174" s="9"/>
      <c r="L174" s="8">
        <v>1140</v>
      </c>
      <c r="M174" s="8">
        <v>1</v>
      </c>
      <c r="N174" s="7" t="s">
        <v>60</v>
      </c>
      <c r="O174" s="8">
        <v>10</v>
      </c>
      <c r="P174" s="8">
        <v>8</v>
      </c>
      <c r="Q174" s="7" t="s">
        <v>60</v>
      </c>
      <c r="R174" s="7" t="s">
        <v>1462</v>
      </c>
    </row>
    <row r="175" spans="1:18" x14ac:dyDescent="0.25">
      <c r="A175" s="7" t="s">
        <v>1681</v>
      </c>
      <c r="B175" s="7" t="s">
        <v>49</v>
      </c>
      <c r="C175" s="7" t="s">
        <v>304</v>
      </c>
      <c r="D175" s="7" t="s">
        <v>1472</v>
      </c>
      <c r="E175" s="7" t="s">
        <v>1683</v>
      </c>
      <c r="F175" s="7" t="s">
        <v>97</v>
      </c>
      <c r="G175" s="8">
        <v>2009</v>
      </c>
      <c r="H175" s="9"/>
      <c r="I175" s="9"/>
      <c r="J175" s="9"/>
      <c r="K175" s="9"/>
      <c r="L175" s="8">
        <v>11200</v>
      </c>
      <c r="M175" s="8">
        <v>1</v>
      </c>
      <c r="N175" s="7" t="s">
        <v>60</v>
      </c>
      <c r="O175" s="8">
        <v>20</v>
      </c>
      <c r="P175" s="8">
        <v>15</v>
      </c>
      <c r="Q175" s="7" t="s">
        <v>60</v>
      </c>
      <c r="R175" s="7" t="s">
        <v>60</v>
      </c>
    </row>
    <row r="176" spans="1:18" x14ac:dyDescent="0.25">
      <c r="A176" s="7" t="s">
        <v>1681</v>
      </c>
      <c r="B176" s="7" t="s">
        <v>49</v>
      </c>
      <c r="C176" s="7" t="s">
        <v>86</v>
      </c>
      <c r="D176" s="7" t="s">
        <v>1474</v>
      </c>
      <c r="E176" s="7" t="s">
        <v>1684</v>
      </c>
      <c r="F176" s="7" t="s">
        <v>97</v>
      </c>
      <c r="G176" s="8">
        <v>2009</v>
      </c>
      <c r="H176" s="9"/>
      <c r="I176" s="9"/>
      <c r="J176" s="9"/>
      <c r="K176" s="9"/>
      <c r="L176" s="8">
        <v>8775</v>
      </c>
      <c r="M176" s="8">
        <v>1</v>
      </c>
      <c r="N176" s="7" t="s">
        <v>60</v>
      </c>
      <c r="O176" s="8">
        <v>14</v>
      </c>
      <c r="P176" s="8">
        <v>10</v>
      </c>
      <c r="Q176" s="7" t="s">
        <v>60</v>
      </c>
      <c r="R176" s="7" t="s">
        <v>86</v>
      </c>
    </row>
    <row r="177" spans="1:18" x14ac:dyDescent="0.25">
      <c r="A177" s="7" t="s">
        <v>1685</v>
      </c>
      <c r="B177" s="7" t="s">
        <v>49</v>
      </c>
      <c r="C177" s="7" t="s">
        <v>53</v>
      </c>
      <c r="D177" s="7" t="s">
        <v>1458</v>
      </c>
      <c r="E177" s="7" t="s">
        <v>1686</v>
      </c>
      <c r="F177" s="7" t="s">
        <v>97</v>
      </c>
      <c r="G177" s="8">
        <v>2006</v>
      </c>
      <c r="H177" s="9"/>
      <c r="I177" s="9"/>
      <c r="J177" s="9"/>
      <c r="K177" s="9"/>
      <c r="L177" s="8">
        <v>7200</v>
      </c>
      <c r="M177" s="8">
        <v>1</v>
      </c>
      <c r="N177" s="7" t="s">
        <v>60</v>
      </c>
      <c r="O177" s="8">
        <v>15</v>
      </c>
      <c r="P177" s="8">
        <v>10</v>
      </c>
      <c r="Q177" s="7" t="s">
        <v>60</v>
      </c>
      <c r="R177" s="7" t="s">
        <v>86</v>
      </c>
    </row>
    <row r="178" spans="1:18" x14ac:dyDescent="0.25">
      <c r="A178" s="7" t="s">
        <v>1687</v>
      </c>
      <c r="B178" s="7" t="s">
        <v>49</v>
      </c>
      <c r="C178" s="7" t="s">
        <v>53</v>
      </c>
      <c r="D178" s="7" t="s">
        <v>1458</v>
      </c>
      <c r="E178" s="7" t="s">
        <v>1688</v>
      </c>
      <c r="F178" s="7" t="s">
        <v>97</v>
      </c>
      <c r="G178" s="8">
        <v>1978</v>
      </c>
      <c r="H178" s="9"/>
      <c r="I178" s="9"/>
      <c r="J178" s="9"/>
      <c r="K178" s="9"/>
      <c r="L178" s="8">
        <v>225000</v>
      </c>
      <c r="M178" s="8">
        <v>2</v>
      </c>
      <c r="N178" s="7" t="s">
        <v>60</v>
      </c>
      <c r="O178" s="8">
        <v>30</v>
      </c>
      <c r="P178" s="8">
        <v>30</v>
      </c>
      <c r="Q178" s="7" t="s">
        <v>60</v>
      </c>
      <c r="R178" s="7" t="s">
        <v>60</v>
      </c>
    </row>
    <row r="179" spans="1:18" x14ac:dyDescent="0.25">
      <c r="A179" s="7" t="s">
        <v>1689</v>
      </c>
      <c r="B179" s="7" t="s">
        <v>49</v>
      </c>
      <c r="C179" s="7" t="s">
        <v>53</v>
      </c>
      <c r="D179" s="7" t="s">
        <v>1605</v>
      </c>
      <c r="E179" s="7" t="s">
        <v>1690</v>
      </c>
      <c r="F179" s="7" t="s">
        <v>97</v>
      </c>
      <c r="G179" s="8">
        <v>1995</v>
      </c>
      <c r="H179" s="9"/>
      <c r="I179" s="9"/>
      <c r="J179" s="9"/>
      <c r="K179" s="9"/>
      <c r="L179" s="8">
        <v>3500</v>
      </c>
      <c r="M179" s="8">
        <v>1</v>
      </c>
      <c r="N179" s="7" t="s">
        <v>60</v>
      </c>
      <c r="O179" s="8">
        <v>11</v>
      </c>
      <c r="P179" s="8">
        <v>9</v>
      </c>
      <c r="Q179" s="7" t="s">
        <v>60</v>
      </c>
      <c r="R179" s="7" t="s">
        <v>1462</v>
      </c>
    </row>
    <row r="180" spans="1:18" x14ac:dyDescent="0.25">
      <c r="A180" s="7" t="s">
        <v>1689</v>
      </c>
      <c r="B180" s="7" t="s">
        <v>49</v>
      </c>
      <c r="C180" s="7" t="s">
        <v>97</v>
      </c>
      <c r="D180" s="7" t="s">
        <v>1474</v>
      </c>
      <c r="E180" s="7" t="s">
        <v>1691</v>
      </c>
      <c r="F180" s="7" t="s">
        <v>97</v>
      </c>
      <c r="G180" s="8">
        <v>1995</v>
      </c>
      <c r="H180" s="9"/>
      <c r="I180" s="9"/>
      <c r="J180" s="9"/>
      <c r="K180" s="9"/>
      <c r="L180" s="8">
        <v>2800</v>
      </c>
      <c r="M180" s="8">
        <v>1</v>
      </c>
      <c r="N180" s="7" t="s">
        <v>60</v>
      </c>
      <c r="O180" s="8">
        <v>11</v>
      </c>
      <c r="P180" s="8">
        <v>9</v>
      </c>
      <c r="Q180" s="7" t="s">
        <v>60</v>
      </c>
      <c r="R180" s="7" t="s">
        <v>1462</v>
      </c>
    </row>
    <row r="181" spans="1:18" x14ac:dyDescent="0.25">
      <c r="A181" s="7" t="s">
        <v>1692</v>
      </c>
      <c r="B181" s="7" t="s">
        <v>49</v>
      </c>
      <c r="C181" s="7" t="s">
        <v>53</v>
      </c>
      <c r="D181" s="7" t="s">
        <v>1495</v>
      </c>
      <c r="E181" s="7" t="s">
        <v>1693</v>
      </c>
      <c r="F181" s="7" t="s">
        <v>97</v>
      </c>
      <c r="G181" s="8">
        <v>1995</v>
      </c>
      <c r="H181" s="9"/>
      <c r="I181" s="9"/>
      <c r="J181" s="9"/>
      <c r="K181" s="9"/>
      <c r="L181" s="8">
        <v>5724</v>
      </c>
      <c r="M181" s="8">
        <v>1</v>
      </c>
      <c r="N181" s="7" t="s">
        <v>60</v>
      </c>
      <c r="O181" s="8">
        <v>10</v>
      </c>
      <c r="P181" s="8">
        <v>8</v>
      </c>
      <c r="Q181" s="7" t="s">
        <v>60</v>
      </c>
      <c r="R181" s="7" t="s">
        <v>86</v>
      </c>
    </row>
    <row r="182" spans="1:18" x14ac:dyDescent="0.25">
      <c r="A182" s="7" t="s">
        <v>1692</v>
      </c>
      <c r="B182" s="7" t="s">
        <v>49</v>
      </c>
      <c r="C182" s="7" t="s">
        <v>97</v>
      </c>
      <c r="D182" s="7" t="s">
        <v>1474</v>
      </c>
      <c r="E182" s="7" t="s">
        <v>1694</v>
      </c>
      <c r="F182" s="7" t="s">
        <v>97</v>
      </c>
      <c r="G182" s="8">
        <v>1995</v>
      </c>
      <c r="H182" s="9"/>
      <c r="I182" s="9"/>
      <c r="J182" s="9"/>
      <c r="K182" s="9"/>
      <c r="L182" s="8">
        <v>7839</v>
      </c>
      <c r="M182" s="8">
        <v>1</v>
      </c>
      <c r="N182" s="7" t="s">
        <v>60</v>
      </c>
      <c r="O182" s="8">
        <v>20</v>
      </c>
      <c r="P182" s="8">
        <v>18</v>
      </c>
      <c r="Q182" s="7" t="s">
        <v>60</v>
      </c>
      <c r="R182" s="7" t="s">
        <v>1462</v>
      </c>
    </row>
    <row r="183" spans="1:18" x14ac:dyDescent="0.25">
      <c r="A183" s="7" t="s">
        <v>1692</v>
      </c>
      <c r="B183" s="7" t="s">
        <v>49</v>
      </c>
      <c r="C183" s="7" t="s">
        <v>59</v>
      </c>
      <c r="D183" s="7" t="s">
        <v>1472</v>
      </c>
      <c r="E183" s="7" t="s">
        <v>1695</v>
      </c>
      <c r="F183" s="7" t="s">
        <v>97</v>
      </c>
      <c r="G183" s="8">
        <v>1995</v>
      </c>
      <c r="H183" s="9"/>
      <c r="I183" s="9"/>
      <c r="J183" s="9"/>
      <c r="K183" s="9"/>
      <c r="L183" s="8">
        <v>19684</v>
      </c>
      <c r="M183" s="8">
        <v>1</v>
      </c>
      <c r="N183" s="7" t="s">
        <v>60</v>
      </c>
      <c r="O183" s="8">
        <v>35</v>
      </c>
      <c r="P183" s="8">
        <v>30</v>
      </c>
      <c r="Q183" s="7" t="s">
        <v>60</v>
      </c>
      <c r="R183" s="7" t="s">
        <v>60</v>
      </c>
    </row>
    <row r="184" spans="1:18" x14ac:dyDescent="0.25">
      <c r="A184" s="7" t="s">
        <v>1692</v>
      </c>
      <c r="B184" s="7" t="s">
        <v>49</v>
      </c>
      <c r="C184" s="7" t="s">
        <v>304</v>
      </c>
      <c r="D184" s="7" t="s">
        <v>1501</v>
      </c>
      <c r="E184" s="7" t="s">
        <v>1696</v>
      </c>
      <c r="F184" s="7" t="s">
        <v>97</v>
      </c>
      <c r="G184" s="8">
        <v>1995</v>
      </c>
      <c r="H184" s="9"/>
      <c r="I184" s="9"/>
      <c r="J184" s="9"/>
      <c r="K184" s="9"/>
      <c r="L184" s="8">
        <v>15908</v>
      </c>
      <c r="M184" s="8">
        <v>1</v>
      </c>
      <c r="N184" s="7" t="s">
        <v>60</v>
      </c>
      <c r="O184" s="8">
        <v>32</v>
      </c>
      <c r="P184" s="8">
        <v>30</v>
      </c>
      <c r="Q184" s="7" t="s">
        <v>60</v>
      </c>
      <c r="R184" s="7" t="s">
        <v>60</v>
      </c>
    </row>
    <row r="185" spans="1:18" x14ac:dyDescent="0.25">
      <c r="A185" s="7" t="s">
        <v>1692</v>
      </c>
      <c r="B185" s="7" t="s">
        <v>49</v>
      </c>
      <c r="C185" s="7" t="s">
        <v>86</v>
      </c>
      <c r="D185" s="7" t="s">
        <v>1467</v>
      </c>
      <c r="E185" s="7" t="s">
        <v>1697</v>
      </c>
      <c r="F185" s="7" t="s">
        <v>97</v>
      </c>
      <c r="G185" s="8">
        <v>1995</v>
      </c>
      <c r="H185" s="9"/>
      <c r="I185" s="9"/>
      <c r="J185" s="9"/>
      <c r="K185" s="9"/>
      <c r="L185" s="8">
        <v>6496</v>
      </c>
      <c r="M185" s="8">
        <v>1</v>
      </c>
      <c r="N185" s="7" t="s">
        <v>60</v>
      </c>
      <c r="O185" s="8">
        <v>10</v>
      </c>
      <c r="P185" s="8">
        <v>8</v>
      </c>
      <c r="Q185" s="7" t="s">
        <v>60</v>
      </c>
      <c r="R185" s="7" t="s">
        <v>539</v>
      </c>
    </row>
    <row r="186" spans="1:18" x14ac:dyDescent="0.25">
      <c r="A186" s="7" t="s">
        <v>1692</v>
      </c>
      <c r="B186" s="7" t="s">
        <v>49</v>
      </c>
      <c r="C186" s="7" t="s">
        <v>66</v>
      </c>
      <c r="D186" s="7" t="s">
        <v>1467</v>
      </c>
      <c r="E186" s="7" t="s">
        <v>1697</v>
      </c>
      <c r="F186" s="7" t="s">
        <v>97</v>
      </c>
      <c r="G186" s="8">
        <v>1995</v>
      </c>
      <c r="H186" s="9"/>
      <c r="I186" s="9"/>
      <c r="J186" s="9"/>
      <c r="K186" s="9"/>
      <c r="L186" s="8">
        <v>6496</v>
      </c>
      <c r="M186" s="8">
        <v>1</v>
      </c>
      <c r="N186" s="7" t="s">
        <v>60</v>
      </c>
      <c r="O186" s="8">
        <v>10</v>
      </c>
      <c r="P186" s="8">
        <v>8</v>
      </c>
      <c r="Q186" s="7" t="s">
        <v>60</v>
      </c>
      <c r="R186" s="7" t="s">
        <v>539</v>
      </c>
    </row>
    <row r="187" spans="1:18" x14ac:dyDescent="0.25">
      <c r="A187" s="7" t="s">
        <v>1692</v>
      </c>
      <c r="B187" s="7" t="s">
        <v>49</v>
      </c>
      <c r="C187" s="7" t="s">
        <v>57</v>
      </c>
      <c r="D187" s="7" t="s">
        <v>1467</v>
      </c>
      <c r="E187" s="7" t="s">
        <v>1697</v>
      </c>
      <c r="F187" s="7" t="s">
        <v>97</v>
      </c>
      <c r="G187" s="8">
        <v>1995</v>
      </c>
      <c r="H187" s="9"/>
      <c r="I187" s="9"/>
      <c r="J187" s="9"/>
      <c r="K187" s="9"/>
      <c r="L187" s="8">
        <v>3276</v>
      </c>
      <c r="M187" s="8">
        <v>1</v>
      </c>
      <c r="N187" s="7" t="s">
        <v>60</v>
      </c>
      <c r="O187" s="8">
        <v>10</v>
      </c>
      <c r="P187" s="8">
        <v>8</v>
      </c>
      <c r="Q187" s="7" t="s">
        <v>60</v>
      </c>
      <c r="R187" s="7" t="s">
        <v>86</v>
      </c>
    </row>
    <row r="188" spans="1:18" x14ac:dyDescent="0.25">
      <c r="A188" s="7" t="s">
        <v>1692</v>
      </c>
      <c r="B188" s="7" t="s">
        <v>49</v>
      </c>
      <c r="C188" s="7" t="s">
        <v>173</v>
      </c>
      <c r="D188" s="7" t="s">
        <v>1585</v>
      </c>
      <c r="E188" s="7" t="s">
        <v>1698</v>
      </c>
      <c r="F188" s="7" t="s">
        <v>97</v>
      </c>
      <c r="G188" s="8">
        <v>1995</v>
      </c>
      <c r="H188" s="9"/>
      <c r="I188" s="9"/>
      <c r="J188" s="9"/>
      <c r="K188" s="9"/>
      <c r="L188" s="8">
        <v>1624</v>
      </c>
      <c r="M188" s="8">
        <v>1</v>
      </c>
      <c r="N188" s="7" t="s">
        <v>60</v>
      </c>
      <c r="O188" s="8">
        <v>10</v>
      </c>
      <c r="P188" s="8">
        <v>8</v>
      </c>
      <c r="Q188" s="7" t="s">
        <v>60</v>
      </c>
      <c r="R188" s="7" t="s">
        <v>1462</v>
      </c>
    </row>
    <row r="189" spans="1:18" x14ac:dyDescent="0.25">
      <c r="A189" s="7" t="s">
        <v>1692</v>
      </c>
      <c r="B189" s="7" t="s">
        <v>49</v>
      </c>
      <c r="C189" s="7" t="s">
        <v>139</v>
      </c>
      <c r="D189" s="7" t="s">
        <v>1467</v>
      </c>
      <c r="E189" s="7" t="s">
        <v>1699</v>
      </c>
      <c r="F189" s="7" t="s">
        <v>97</v>
      </c>
      <c r="G189" s="8">
        <v>1995</v>
      </c>
      <c r="H189" s="9"/>
      <c r="I189" s="9"/>
      <c r="J189" s="9"/>
      <c r="K189" s="9"/>
      <c r="L189" s="8">
        <v>3136</v>
      </c>
      <c r="M189" s="8">
        <v>1</v>
      </c>
      <c r="N189" s="7" t="s">
        <v>60</v>
      </c>
      <c r="O189" s="8">
        <v>10</v>
      </c>
      <c r="P189" s="8">
        <v>8</v>
      </c>
      <c r="Q189" s="7" t="s">
        <v>60</v>
      </c>
      <c r="R189" s="7" t="s">
        <v>539</v>
      </c>
    </row>
    <row r="190" spans="1:18" x14ac:dyDescent="0.25">
      <c r="A190" s="7" t="s">
        <v>1692</v>
      </c>
      <c r="B190" s="7" t="s">
        <v>49</v>
      </c>
      <c r="C190" s="7" t="s">
        <v>996</v>
      </c>
      <c r="D190" s="7" t="s">
        <v>1467</v>
      </c>
      <c r="E190" s="7" t="s">
        <v>1697</v>
      </c>
      <c r="F190" s="7" t="s">
        <v>97</v>
      </c>
      <c r="G190" s="8">
        <v>1995</v>
      </c>
      <c r="H190" s="9"/>
      <c r="I190" s="9"/>
      <c r="J190" s="9"/>
      <c r="K190" s="9"/>
      <c r="L190" s="8">
        <v>3276</v>
      </c>
      <c r="M190" s="8">
        <v>1</v>
      </c>
      <c r="N190" s="7" t="s">
        <v>60</v>
      </c>
      <c r="O190" s="8">
        <v>10</v>
      </c>
      <c r="P190" s="8">
        <v>8</v>
      </c>
      <c r="Q190" s="7" t="s">
        <v>60</v>
      </c>
      <c r="R190" s="7" t="s">
        <v>539</v>
      </c>
    </row>
    <row r="191" spans="1:18" x14ac:dyDescent="0.25">
      <c r="A191" s="7" t="s">
        <v>1692</v>
      </c>
      <c r="B191" s="7" t="s">
        <v>49</v>
      </c>
      <c r="C191" s="7" t="s">
        <v>971</v>
      </c>
      <c r="D191" s="7" t="s">
        <v>1467</v>
      </c>
      <c r="E191" s="7" t="s">
        <v>1697</v>
      </c>
      <c r="F191" s="7" t="s">
        <v>97</v>
      </c>
      <c r="G191" s="8">
        <v>1995</v>
      </c>
      <c r="H191" s="9"/>
      <c r="I191" s="9"/>
      <c r="J191" s="9"/>
      <c r="K191" s="9"/>
      <c r="L191" s="8">
        <v>6496</v>
      </c>
      <c r="M191" s="8">
        <v>1</v>
      </c>
      <c r="N191" s="7" t="s">
        <v>60</v>
      </c>
      <c r="O191" s="8">
        <v>10</v>
      </c>
      <c r="P191" s="8">
        <v>8</v>
      </c>
      <c r="Q191" s="7" t="s">
        <v>60</v>
      </c>
      <c r="R191" s="7" t="s">
        <v>60</v>
      </c>
    </row>
    <row r="192" spans="1:18" x14ac:dyDescent="0.25">
      <c r="A192" s="7" t="s">
        <v>1692</v>
      </c>
      <c r="B192" s="7" t="s">
        <v>49</v>
      </c>
      <c r="C192" s="7" t="s">
        <v>204</v>
      </c>
      <c r="D192" s="7" t="s">
        <v>1467</v>
      </c>
      <c r="E192" s="7" t="s">
        <v>1697</v>
      </c>
      <c r="F192" s="7" t="s">
        <v>97</v>
      </c>
      <c r="G192" s="8">
        <v>1995</v>
      </c>
      <c r="H192" s="9"/>
      <c r="I192" s="9"/>
      <c r="J192" s="9"/>
      <c r="K192" s="9"/>
      <c r="L192" s="8">
        <v>4466</v>
      </c>
      <c r="M192" s="8">
        <v>1</v>
      </c>
      <c r="N192" s="7" t="s">
        <v>60</v>
      </c>
      <c r="O192" s="8">
        <v>10</v>
      </c>
      <c r="P192" s="8">
        <v>8</v>
      </c>
      <c r="Q192" s="7" t="s">
        <v>60</v>
      </c>
      <c r="R192" s="7" t="s">
        <v>1462</v>
      </c>
    </row>
    <row r="193" spans="1:18" x14ac:dyDescent="0.25">
      <c r="A193" s="7" t="s">
        <v>1692</v>
      </c>
      <c r="B193" s="7" t="s">
        <v>49</v>
      </c>
      <c r="C193" s="7" t="s">
        <v>58</v>
      </c>
      <c r="D193" s="7" t="s">
        <v>1470</v>
      </c>
      <c r="E193" s="7" t="s">
        <v>1550</v>
      </c>
      <c r="F193" s="7" t="s">
        <v>97</v>
      </c>
      <c r="G193" s="8">
        <v>1995</v>
      </c>
      <c r="H193" s="9"/>
      <c r="I193" s="9"/>
      <c r="J193" s="9"/>
      <c r="K193" s="9"/>
      <c r="L193" s="8">
        <v>936</v>
      </c>
      <c r="M193" s="8">
        <v>1</v>
      </c>
      <c r="N193" s="7" t="s">
        <v>60</v>
      </c>
      <c r="O193" s="8">
        <v>10</v>
      </c>
      <c r="P193" s="8">
        <v>8</v>
      </c>
      <c r="Q193" s="7" t="s">
        <v>60</v>
      </c>
      <c r="R193" s="7" t="s">
        <v>539</v>
      </c>
    </row>
    <row r="194" spans="1:18" x14ac:dyDescent="0.25">
      <c r="A194" s="7" t="s">
        <v>1692</v>
      </c>
      <c r="B194" s="7" t="s">
        <v>49</v>
      </c>
      <c r="C194" s="7" t="s">
        <v>60</v>
      </c>
      <c r="D194" s="7" t="s">
        <v>1470</v>
      </c>
      <c r="E194" s="7" t="s">
        <v>1700</v>
      </c>
      <c r="F194" s="7" t="s">
        <v>97</v>
      </c>
      <c r="G194" s="8">
        <v>1995</v>
      </c>
      <c r="H194" s="9"/>
      <c r="I194" s="9"/>
      <c r="J194" s="9"/>
      <c r="K194" s="9"/>
      <c r="L194" s="8">
        <v>1872</v>
      </c>
      <c r="M194" s="8">
        <v>1</v>
      </c>
      <c r="N194" s="7" t="s">
        <v>60</v>
      </c>
      <c r="O194" s="8">
        <v>10</v>
      </c>
      <c r="P194" s="8">
        <v>8</v>
      </c>
      <c r="Q194" s="7" t="s">
        <v>60</v>
      </c>
      <c r="R194" s="7" t="s">
        <v>60</v>
      </c>
    </row>
    <row r="195" spans="1:18" x14ac:dyDescent="0.25">
      <c r="A195" s="7" t="s">
        <v>1692</v>
      </c>
      <c r="B195" s="7" t="s">
        <v>49</v>
      </c>
      <c r="C195" s="7" t="s">
        <v>168</v>
      </c>
      <c r="D195" s="7" t="s">
        <v>1470</v>
      </c>
      <c r="E195" s="7" t="s">
        <v>1550</v>
      </c>
      <c r="F195" s="7" t="s">
        <v>97</v>
      </c>
      <c r="G195" s="8">
        <v>1995</v>
      </c>
      <c r="H195" s="9"/>
      <c r="I195" s="9"/>
      <c r="J195" s="9"/>
      <c r="K195" s="9"/>
      <c r="L195" s="8">
        <v>936</v>
      </c>
      <c r="M195" s="8">
        <v>1</v>
      </c>
      <c r="N195" s="7" t="s">
        <v>60</v>
      </c>
      <c r="O195" s="8">
        <v>10</v>
      </c>
      <c r="P195" s="8">
        <v>8</v>
      </c>
      <c r="Q195" s="7" t="s">
        <v>60</v>
      </c>
      <c r="R195" s="7" t="s">
        <v>60</v>
      </c>
    </row>
    <row r="196" spans="1:18" x14ac:dyDescent="0.25">
      <c r="A196" s="7" t="s">
        <v>1692</v>
      </c>
      <c r="B196" s="7" t="s">
        <v>49</v>
      </c>
      <c r="C196" s="7" t="s">
        <v>74</v>
      </c>
      <c r="D196" s="7" t="s">
        <v>1577</v>
      </c>
      <c r="E196" s="7" t="s">
        <v>1701</v>
      </c>
      <c r="F196" s="7" t="s">
        <v>97</v>
      </c>
      <c r="G196" s="8">
        <v>1995</v>
      </c>
      <c r="H196" s="9"/>
      <c r="I196" s="9"/>
      <c r="J196" s="9"/>
      <c r="K196" s="9"/>
      <c r="L196" s="8">
        <v>216</v>
      </c>
      <c r="M196" s="8">
        <v>1</v>
      </c>
      <c r="N196" s="7" t="s">
        <v>60</v>
      </c>
      <c r="O196" s="8">
        <v>10</v>
      </c>
      <c r="P196" s="8">
        <v>8</v>
      </c>
      <c r="Q196" s="7" t="s">
        <v>60</v>
      </c>
      <c r="R196" s="7" t="s">
        <v>60</v>
      </c>
    </row>
    <row r="197" spans="1:18" x14ac:dyDescent="0.25">
      <c r="A197" s="7" t="s">
        <v>1692</v>
      </c>
      <c r="B197" s="7" t="s">
        <v>49</v>
      </c>
      <c r="C197" s="7" t="s">
        <v>1590</v>
      </c>
      <c r="D197" s="7" t="s">
        <v>1470</v>
      </c>
      <c r="E197" s="7" t="s">
        <v>1550</v>
      </c>
      <c r="F197" s="7" t="s">
        <v>97</v>
      </c>
      <c r="G197" s="8">
        <v>1995</v>
      </c>
      <c r="H197" s="9"/>
      <c r="I197" s="9"/>
      <c r="J197" s="9"/>
      <c r="K197" s="9"/>
      <c r="L197" s="8">
        <v>936</v>
      </c>
      <c r="M197" s="8">
        <v>1</v>
      </c>
      <c r="N197" s="7" t="s">
        <v>60</v>
      </c>
      <c r="O197" s="8">
        <v>10</v>
      </c>
      <c r="P197" s="8">
        <v>8</v>
      </c>
      <c r="Q197" s="7" t="s">
        <v>60</v>
      </c>
      <c r="R197" s="7" t="s">
        <v>86</v>
      </c>
    </row>
    <row r="198" spans="1:18" x14ac:dyDescent="0.25">
      <c r="A198" s="7" t="s">
        <v>1692</v>
      </c>
      <c r="B198" s="7" t="s">
        <v>49</v>
      </c>
      <c r="C198" s="7" t="s">
        <v>1702</v>
      </c>
      <c r="D198" s="7" t="s">
        <v>1470</v>
      </c>
      <c r="E198" s="7" t="s">
        <v>1550</v>
      </c>
      <c r="F198" s="7" t="s">
        <v>97</v>
      </c>
      <c r="G198" s="8">
        <v>1995</v>
      </c>
      <c r="H198" s="9"/>
      <c r="I198" s="9"/>
      <c r="J198" s="9"/>
      <c r="K198" s="9"/>
      <c r="L198" s="8">
        <v>936</v>
      </c>
      <c r="M198" s="8">
        <v>1</v>
      </c>
      <c r="N198" s="7" t="s">
        <v>60</v>
      </c>
      <c r="O198" s="8">
        <v>10</v>
      </c>
      <c r="P198" s="8">
        <v>8</v>
      </c>
      <c r="Q198" s="7" t="s">
        <v>60</v>
      </c>
      <c r="R198" s="7" t="s">
        <v>86</v>
      </c>
    </row>
    <row r="199" spans="1:18" x14ac:dyDescent="0.25">
      <c r="A199" s="7" t="s">
        <v>1703</v>
      </c>
      <c r="B199" s="7" t="s">
        <v>49</v>
      </c>
      <c r="C199" s="7" t="s">
        <v>53</v>
      </c>
      <c r="D199" s="7" t="s">
        <v>1464</v>
      </c>
      <c r="E199" s="7" t="s">
        <v>1704</v>
      </c>
      <c r="F199" s="7" t="s">
        <v>74</v>
      </c>
      <c r="G199" s="8">
        <v>1940</v>
      </c>
      <c r="H199" s="9"/>
      <c r="I199" s="9"/>
      <c r="J199" s="9"/>
      <c r="K199" s="9"/>
      <c r="L199" s="8">
        <v>1720</v>
      </c>
      <c r="M199" s="8">
        <v>1</v>
      </c>
      <c r="N199" s="7" t="s">
        <v>60</v>
      </c>
      <c r="O199" s="8">
        <v>15</v>
      </c>
      <c r="P199" s="8">
        <v>12</v>
      </c>
      <c r="Q199" s="7" t="s">
        <v>60</v>
      </c>
      <c r="R199" s="7" t="s">
        <v>1462</v>
      </c>
    </row>
    <row r="200" spans="1:18" x14ac:dyDescent="0.25">
      <c r="A200" s="7" t="s">
        <v>916</v>
      </c>
      <c r="B200" s="7" t="s">
        <v>49</v>
      </c>
      <c r="C200" s="7" t="s">
        <v>53</v>
      </c>
      <c r="D200" s="7" t="s">
        <v>1458</v>
      </c>
      <c r="E200" s="7" t="s">
        <v>1705</v>
      </c>
      <c r="F200" s="7" t="s">
        <v>97</v>
      </c>
      <c r="G200" s="8">
        <v>2009</v>
      </c>
      <c r="H200" s="9"/>
      <c r="I200" s="9"/>
      <c r="J200" s="9"/>
      <c r="K200" s="9"/>
      <c r="L200" s="8">
        <v>7601</v>
      </c>
      <c r="M200" s="8">
        <v>1</v>
      </c>
      <c r="N200" s="7" t="s">
        <v>60</v>
      </c>
      <c r="O200" s="8">
        <v>15</v>
      </c>
      <c r="P200" s="8">
        <v>9</v>
      </c>
      <c r="Q200" s="7" t="s">
        <v>60</v>
      </c>
      <c r="R200" s="7" t="s">
        <v>1462</v>
      </c>
    </row>
    <row r="201" spans="1:18" x14ac:dyDescent="0.25">
      <c r="A201" s="7" t="s">
        <v>1706</v>
      </c>
      <c r="B201" s="7" t="s">
        <v>49</v>
      </c>
      <c r="C201" s="7" t="s">
        <v>53</v>
      </c>
      <c r="D201" s="7" t="s">
        <v>1458</v>
      </c>
      <c r="E201" s="7" t="s">
        <v>1707</v>
      </c>
      <c r="F201" s="7" t="s">
        <v>97</v>
      </c>
      <c r="G201" s="8">
        <v>1955</v>
      </c>
      <c r="H201" s="9"/>
      <c r="I201" s="9"/>
      <c r="J201" s="9"/>
      <c r="K201" s="9"/>
      <c r="L201" s="8">
        <v>20000</v>
      </c>
      <c r="M201" s="8">
        <v>1</v>
      </c>
      <c r="N201" s="7" t="s">
        <v>60</v>
      </c>
      <c r="O201" s="8">
        <v>27</v>
      </c>
      <c r="P201" s="8">
        <v>25</v>
      </c>
      <c r="Q201" s="7" t="s">
        <v>60</v>
      </c>
      <c r="R201" s="7" t="s">
        <v>539</v>
      </c>
    </row>
    <row r="202" spans="1:18" x14ac:dyDescent="0.25">
      <c r="A202" s="7" t="s">
        <v>1708</v>
      </c>
      <c r="B202" s="7" t="s">
        <v>1489</v>
      </c>
      <c r="C202" s="7" t="s">
        <v>53</v>
      </c>
      <c r="D202" s="7" t="s">
        <v>1458</v>
      </c>
      <c r="E202" s="7" t="s">
        <v>1709</v>
      </c>
      <c r="F202" s="7" t="s">
        <v>97</v>
      </c>
      <c r="G202" s="8">
        <v>1986</v>
      </c>
      <c r="H202" s="9"/>
      <c r="I202" s="9"/>
      <c r="J202" s="9"/>
      <c r="K202" s="9"/>
      <c r="L202" s="8">
        <v>6000</v>
      </c>
      <c r="M202" s="8">
        <v>1</v>
      </c>
      <c r="N202" s="7" t="s">
        <v>60</v>
      </c>
      <c r="O202" s="8">
        <v>10</v>
      </c>
      <c r="P202" s="8">
        <v>9</v>
      </c>
      <c r="Q202" s="7" t="s">
        <v>60</v>
      </c>
      <c r="R202" s="7" t="s">
        <v>86</v>
      </c>
    </row>
    <row r="203" spans="1:18" x14ac:dyDescent="0.25">
      <c r="A203" s="7" t="s">
        <v>1708</v>
      </c>
      <c r="B203" s="7" t="s">
        <v>1489</v>
      </c>
      <c r="C203" s="7" t="s">
        <v>97</v>
      </c>
      <c r="D203" s="7" t="s">
        <v>1458</v>
      </c>
      <c r="E203" s="7" t="s">
        <v>1709</v>
      </c>
      <c r="F203" s="7" t="s">
        <v>97</v>
      </c>
      <c r="G203" s="8">
        <v>1986</v>
      </c>
      <c r="H203" s="9"/>
      <c r="I203" s="9"/>
      <c r="J203" s="9"/>
      <c r="K203" s="9"/>
      <c r="L203" s="8">
        <v>6000</v>
      </c>
      <c r="M203" s="8">
        <v>1</v>
      </c>
      <c r="N203" s="7" t="s">
        <v>60</v>
      </c>
      <c r="O203" s="8">
        <v>10</v>
      </c>
      <c r="P203" s="8">
        <v>9</v>
      </c>
      <c r="Q203" s="7" t="s">
        <v>60</v>
      </c>
      <c r="R203" s="7" t="s">
        <v>86</v>
      </c>
    </row>
    <row r="204" spans="1:18" x14ac:dyDescent="0.25">
      <c r="A204" s="7" t="s">
        <v>1708</v>
      </c>
      <c r="B204" s="7" t="s">
        <v>1489</v>
      </c>
      <c r="C204" s="7" t="s">
        <v>59</v>
      </c>
      <c r="D204" s="7" t="s">
        <v>1458</v>
      </c>
      <c r="E204" s="7" t="s">
        <v>1709</v>
      </c>
      <c r="F204" s="7" t="s">
        <v>97</v>
      </c>
      <c r="G204" s="8">
        <v>1986</v>
      </c>
      <c r="H204" s="9"/>
      <c r="I204" s="9"/>
      <c r="J204" s="9"/>
      <c r="K204" s="9"/>
      <c r="L204" s="8">
        <v>6000</v>
      </c>
      <c r="M204" s="8">
        <v>1</v>
      </c>
      <c r="N204" s="7" t="s">
        <v>60</v>
      </c>
      <c r="O204" s="8">
        <v>10</v>
      </c>
      <c r="P204" s="8">
        <v>9</v>
      </c>
      <c r="Q204" s="7" t="s">
        <v>60</v>
      </c>
      <c r="R204" s="7" t="s">
        <v>86</v>
      </c>
    </row>
    <row r="205" spans="1:18" x14ac:dyDescent="0.25">
      <c r="A205" s="7" t="s">
        <v>1708</v>
      </c>
      <c r="B205" s="7" t="s">
        <v>1489</v>
      </c>
      <c r="C205" s="7" t="s">
        <v>304</v>
      </c>
      <c r="D205" s="7" t="s">
        <v>1458</v>
      </c>
      <c r="E205" s="7" t="s">
        <v>1709</v>
      </c>
      <c r="F205" s="7" t="s">
        <v>97</v>
      </c>
      <c r="G205" s="8">
        <v>1986</v>
      </c>
      <c r="H205" s="9"/>
      <c r="I205" s="9"/>
      <c r="J205" s="9"/>
      <c r="K205" s="9"/>
      <c r="L205" s="8">
        <v>6000</v>
      </c>
      <c r="M205" s="8">
        <v>1</v>
      </c>
      <c r="N205" s="7" t="s">
        <v>60</v>
      </c>
      <c r="O205" s="8">
        <v>10</v>
      </c>
      <c r="P205" s="8">
        <v>9</v>
      </c>
      <c r="Q205" s="7" t="s">
        <v>60</v>
      </c>
      <c r="R205" s="7" t="s">
        <v>86</v>
      </c>
    </row>
    <row r="206" spans="1:18" x14ac:dyDescent="0.25">
      <c r="A206" s="7" t="s">
        <v>1708</v>
      </c>
      <c r="B206" s="7" t="s">
        <v>1489</v>
      </c>
      <c r="C206" s="7" t="s">
        <v>86</v>
      </c>
      <c r="D206" s="7" t="s">
        <v>1458</v>
      </c>
      <c r="E206" s="7" t="s">
        <v>1709</v>
      </c>
      <c r="F206" s="7" t="s">
        <v>97</v>
      </c>
      <c r="G206" s="8">
        <v>1986</v>
      </c>
      <c r="H206" s="9"/>
      <c r="I206" s="9"/>
      <c r="J206" s="9"/>
      <c r="K206" s="9"/>
      <c r="L206" s="8">
        <v>6000</v>
      </c>
      <c r="M206" s="8">
        <v>1</v>
      </c>
      <c r="N206" s="7" t="s">
        <v>60</v>
      </c>
      <c r="O206" s="8">
        <v>10</v>
      </c>
      <c r="P206" s="8">
        <v>9</v>
      </c>
      <c r="Q206" s="7" t="s">
        <v>60</v>
      </c>
      <c r="R206" s="7" t="s">
        <v>86</v>
      </c>
    </row>
    <row r="207" spans="1:18" x14ac:dyDescent="0.25">
      <c r="A207" s="7" t="s">
        <v>1708</v>
      </c>
      <c r="B207" s="7" t="s">
        <v>1489</v>
      </c>
      <c r="C207" s="7" t="s">
        <v>66</v>
      </c>
      <c r="D207" s="7" t="s">
        <v>1458</v>
      </c>
      <c r="E207" s="7" t="s">
        <v>1709</v>
      </c>
      <c r="F207" s="7" t="s">
        <v>97</v>
      </c>
      <c r="G207" s="8">
        <v>1986</v>
      </c>
      <c r="H207" s="9"/>
      <c r="I207" s="9"/>
      <c r="J207" s="9"/>
      <c r="K207" s="9"/>
      <c r="L207" s="8">
        <v>6000</v>
      </c>
      <c r="M207" s="8">
        <v>1</v>
      </c>
      <c r="N207" s="7" t="s">
        <v>60</v>
      </c>
      <c r="O207" s="8">
        <v>10</v>
      </c>
      <c r="P207" s="8">
        <v>9</v>
      </c>
      <c r="Q207" s="7" t="s">
        <v>60</v>
      </c>
      <c r="R207" s="7" t="s">
        <v>86</v>
      </c>
    </row>
    <row r="208" spans="1:18" x14ac:dyDescent="0.25">
      <c r="A208" s="7" t="s">
        <v>1710</v>
      </c>
      <c r="B208" s="7" t="s">
        <v>49</v>
      </c>
      <c r="C208" s="7" t="s">
        <v>53</v>
      </c>
      <c r="D208" s="7" t="s">
        <v>1577</v>
      </c>
      <c r="E208" s="7" t="s">
        <v>1711</v>
      </c>
      <c r="F208" s="7" t="s">
        <v>74</v>
      </c>
      <c r="G208" s="9"/>
      <c r="H208" s="9"/>
      <c r="I208" s="9"/>
      <c r="J208" s="9"/>
      <c r="K208" s="9"/>
      <c r="L208" s="8">
        <v>10420</v>
      </c>
      <c r="M208" s="8">
        <v>1</v>
      </c>
      <c r="N208" s="7" t="s">
        <v>60</v>
      </c>
      <c r="O208" s="8">
        <v>20</v>
      </c>
      <c r="P208" s="8">
        <v>10</v>
      </c>
      <c r="Q208" s="7" t="s">
        <v>60</v>
      </c>
      <c r="R208" s="7" t="s">
        <v>60</v>
      </c>
    </row>
    <row r="209" spans="1:18" x14ac:dyDescent="0.25">
      <c r="A209" s="7" t="s">
        <v>1712</v>
      </c>
      <c r="B209" s="7" t="s">
        <v>49</v>
      </c>
      <c r="C209" s="7" t="s">
        <v>53</v>
      </c>
      <c r="D209" s="7" t="s">
        <v>1501</v>
      </c>
      <c r="E209" s="7" t="s">
        <v>1713</v>
      </c>
      <c r="F209" s="7" t="s">
        <v>1469</v>
      </c>
      <c r="G209" s="8">
        <v>1999</v>
      </c>
      <c r="H209" s="8">
        <v>13892</v>
      </c>
      <c r="I209" s="9"/>
      <c r="J209" s="8">
        <v>100</v>
      </c>
      <c r="K209" s="8">
        <v>3</v>
      </c>
      <c r="L209" s="8">
        <v>41676</v>
      </c>
      <c r="M209" s="8">
        <v>1</v>
      </c>
      <c r="N209" s="7" t="s">
        <v>60</v>
      </c>
      <c r="O209" s="8">
        <v>30</v>
      </c>
      <c r="P209" s="8">
        <v>28</v>
      </c>
      <c r="Q209" s="7" t="s">
        <v>60</v>
      </c>
      <c r="R209" s="7" t="s">
        <v>1504</v>
      </c>
    </row>
    <row r="210" spans="1:18" x14ac:dyDescent="0.25">
      <c r="A210" s="7" t="s">
        <v>1712</v>
      </c>
      <c r="B210" s="7" t="s">
        <v>49</v>
      </c>
      <c r="C210" s="7" t="s">
        <v>97</v>
      </c>
      <c r="D210" s="7" t="s">
        <v>1620</v>
      </c>
      <c r="E210" s="7" t="s">
        <v>1714</v>
      </c>
      <c r="F210" s="7" t="s">
        <v>1469</v>
      </c>
      <c r="G210" s="8">
        <v>1999</v>
      </c>
      <c r="H210" s="8">
        <v>19300</v>
      </c>
      <c r="I210" s="9"/>
      <c r="J210" s="8">
        <v>100</v>
      </c>
      <c r="K210" s="8">
        <v>2</v>
      </c>
      <c r="L210" s="8">
        <v>38600</v>
      </c>
      <c r="M210" s="8">
        <v>1</v>
      </c>
      <c r="N210" s="7" t="s">
        <v>60</v>
      </c>
      <c r="O210" s="8">
        <v>15</v>
      </c>
      <c r="P210" s="8">
        <v>11</v>
      </c>
      <c r="Q210" s="7" t="s">
        <v>60</v>
      </c>
      <c r="R210" s="7" t="s">
        <v>1504</v>
      </c>
    </row>
    <row r="211" spans="1:18" x14ac:dyDescent="0.25">
      <c r="A211" s="7" t="s">
        <v>1712</v>
      </c>
      <c r="B211" s="7" t="s">
        <v>49</v>
      </c>
      <c r="C211" s="7" t="s">
        <v>59</v>
      </c>
      <c r="D211" s="7" t="s">
        <v>1497</v>
      </c>
      <c r="E211" s="7" t="s">
        <v>1715</v>
      </c>
      <c r="F211" s="7" t="s">
        <v>1469</v>
      </c>
      <c r="G211" s="8">
        <v>1999</v>
      </c>
      <c r="H211" s="8">
        <v>20164</v>
      </c>
      <c r="I211" s="9"/>
      <c r="J211" s="8">
        <v>100</v>
      </c>
      <c r="K211" s="8">
        <v>2</v>
      </c>
      <c r="L211" s="8">
        <v>40328</v>
      </c>
      <c r="M211" s="8">
        <v>1</v>
      </c>
      <c r="N211" s="7" t="s">
        <v>60</v>
      </c>
      <c r="O211" s="8">
        <v>15</v>
      </c>
      <c r="P211" s="8">
        <v>13</v>
      </c>
      <c r="Q211" s="7" t="s">
        <v>60</v>
      </c>
      <c r="R211" s="7" t="s">
        <v>1504</v>
      </c>
    </row>
    <row r="212" spans="1:18" x14ac:dyDescent="0.25">
      <c r="A212" s="7" t="s">
        <v>1712</v>
      </c>
      <c r="B212" s="7" t="s">
        <v>49</v>
      </c>
      <c r="C212" s="7" t="s">
        <v>304</v>
      </c>
      <c r="D212" s="7" t="s">
        <v>1467</v>
      </c>
      <c r="E212" s="7" t="s">
        <v>1587</v>
      </c>
      <c r="F212" s="7" t="s">
        <v>1469</v>
      </c>
      <c r="G212" s="8">
        <v>3</v>
      </c>
      <c r="H212" s="8">
        <v>10443</v>
      </c>
      <c r="I212" s="9"/>
      <c r="J212" s="8">
        <v>100</v>
      </c>
      <c r="K212" s="8">
        <v>3</v>
      </c>
      <c r="L212" s="8">
        <v>31329</v>
      </c>
      <c r="M212" s="8">
        <v>1</v>
      </c>
      <c r="N212" s="7" t="s">
        <v>60</v>
      </c>
      <c r="O212" s="8">
        <v>12</v>
      </c>
      <c r="P212" s="8">
        <v>10</v>
      </c>
      <c r="Q212" s="7" t="s">
        <v>60</v>
      </c>
      <c r="R212" s="7" t="s">
        <v>1504</v>
      </c>
    </row>
    <row r="213" spans="1:18" x14ac:dyDescent="0.25">
      <c r="A213" s="7" t="s">
        <v>1712</v>
      </c>
      <c r="B213" s="7" t="s">
        <v>49</v>
      </c>
      <c r="C213" s="7" t="s">
        <v>86</v>
      </c>
      <c r="D213" s="7" t="s">
        <v>1467</v>
      </c>
      <c r="E213" s="7" t="s">
        <v>1587</v>
      </c>
      <c r="F213" s="7" t="s">
        <v>1469</v>
      </c>
      <c r="G213" s="8">
        <v>1999</v>
      </c>
      <c r="H213" s="8">
        <v>6243</v>
      </c>
      <c r="I213" s="9"/>
      <c r="J213" s="8">
        <v>100</v>
      </c>
      <c r="K213" s="8">
        <v>12</v>
      </c>
      <c r="L213" s="8">
        <v>74916</v>
      </c>
      <c r="M213" s="8">
        <v>1</v>
      </c>
      <c r="N213" s="7" t="s">
        <v>60</v>
      </c>
      <c r="O213" s="8">
        <v>10</v>
      </c>
      <c r="P213" s="8">
        <v>8</v>
      </c>
      <c r="Q213" s="7" t="s">
        <v>60</v>
      </c>
      <c r="R213" s="7" t="s">
        <v>1504</v>
      </c>
    </row>
    <row r="214" spans="1:18" x14ac:dyDescent="0.25">
      <c r="A214" s="7" t="s">
        <v>1712</v>
      </c>
      <c r="B214" s="7" t="s">
        <v>49</v>
      </c>
      <c r="C214" s="7" t="s">
        <v>66</v>
      </c>
      <c r="D214" s="7" t="s">
        <v>1474</v>
      </c>
      <c r="E214" s="7" t="s">
        <v>1716</v>
      </c>
      <c r="F214" s="7" t="s">
        <v>97</v>
      </c>
      <c r="G214" s="8">
        <v>1999</v>
      </c>
      <c r="H214" s="9"/>
      <c r="I214" s="9"/>
      <c r="J214" s="9"/>
      <c r="K214" s="9"/>
      <c r="L214" s="8">
        <v>4408</v>
      </c>
      <c r="M214" s="8">
        <v>1</v>
      </c>
      <c r="N214" s="7" t="s">
        <v>60</v>
      </c>
      <c r="O214" s="8">
        <v>10</v>
      </c>
      <c r="P214" s="8">
        <v>8</v>
      </c>
      <c r="Q214" s="7" t="s">
        <v>60</v>
      </c>
      <c r="R214" s="7" t="s">
        <v>86</v>
      </c>
    </row>
    <row r="215" spans="1:18" x14ac:dyDescent="0.25">
      <c r="A215" s="7" t="s">
        <v>1712</v>
      </c>
      <c r="B215" s="7" t="s">
        <v>49</v>
      </c>
      <c r="C215" s="7" t="s">
        <v>57</v>
      </c>
      <c r="D215" s="7" t="s">
        <v>1467</v>
      </c>
      <c r="E215" s="7" t="s">
        <v>1717</v>
      </c>
      <c r="F215" s="7" t="s">
        <v>1469</v>
      </c>
      <c r="G215" s="8">
        <v>1999</v>
      </c>
      <c r="H215" s="8">
        <v>6633</v>
      </c>
      <c r="I215" s="9"/>
      <c r="J215" s="8">
        <v>100</v>
      </c>
      <c r="K215" s="8">
        <v>2</v>
      </c>
      <c r="L215" s="8">
        <v>13266</v>
      </c>
      <c r="M215" s="8">
        <v>1</v>
      </c>
      <c r="N215" s="7" t="s">
        <v>60</v>
      </c>
      <c r="O215" s="8">
        <v>18</v>
      </c>
      <c r="P215" s="8">
        <v>10</v>
      </c>
      <c r="Q215" s="7" t="s">
        <v>60</v>
      </c>
      <c r="R215" s="7" t="s">
        <v>1504</v>
      </c>
    </row>
    <row r="216" spans="1:18" x14ac:dyDescent="0.25">
      <c r="A216" s="7" t="s">
        <v>1712</v>
      </c>
      <c r="B216" s="7" t="s">
        <v>49</v>
      </c>
      <c r="C216" s="7" t="s">
        <v>173</v>
      </c>
      <c r="D216" s="7" t="s">
        <v>1620</v>
      </c>
      <c r="E216" s="7" t="s">
        <v>1718</v>
      </c>
      <c r="F216" s="7" t="s">
        <v>97</v>
      </c>
      <c r="G216" s="8">
        <v>1999</v>
      </c>
      <c r="H216" s="9"/>
      <c r="I216" s="9"/>
      <c r="J216" s="9"/>
      <c r="K216" s="9"/>
      <c r="L216" s="8">
        <v>23500</v>
      </c>
      <c r="M216" s="8">
        <v>2</v>
      </c>
      <c r="N216" s="7" t="s">
        <v>60</v>
      </c>
      <c r="O216" s="8">
        <v>18</v>
      </c>
      <c r="P216" s="8">
        <v>15</v>
      </c>
      <c r="Q216" s="7" t="s">
        <v>60</v>
      </c>
      <c r="R216" s="7" t="s">
        <v>1462</v>
      </c>
    </row>
    <row r="217" spans="1:18" x14ac:dyDescent="0.25">
      <c r="A217" s="7" t="s">
        <v>1712</v>
      </c>
      <c r="B217" s="7" t="s">
        <v>49</v>
      </c>
      <c r="C217" s="7" t="s">
        <v>139</v>
      </c>
      <c r="D217" s="7" t="s">
        <v>1467</v>
      </c>
      <c r="E217" s="7" t="s">
        <v>1719</v>
      </c>
      <c r="F217" s="7" t="s">
        <v>97</v>
      </c>
      <c r="G217" s="8">
        <v>1999</v>
      </c>
      <c r="H217" s="9"/>
      <c r="I217" s="9"/>
      <c r="J217" s="9"/>
      <c r="K217" s="9"/>
      <c r="L217" s="8">
        <v>70028</v>
      </c>
      <c r="M217" s="8">
        <v>2</v>
      </c>
      <c r="N217" s="7" t="s">
        <v>60</v>
      </c>
      <c r="O217" s="8">
        <v>15</v>
      </c>
      <c r="P217" s="8">
        <v>12</v>
      </c>
      <c r="Q217" s="7" t="s">
        <v>60</v>
      </c>
      <c r="R217" s="7" t="s">
        <v>1462</v>
      </c>
    </row>
    <row r="218" spans="1:18" x14ac:dyDescent="0.25">
      <c r="A218" s="7" t="s">
        <v>1712</v>
      </c>
      <c r="B218" s="7" t="s">
        <v>49</v>
      </c>
      <c r="C218" s="7" t="s">
        <v>996</v>
      </c>
      <c r="D218" s="7" t="s">
        <v>1474</v>
      </c>
      <c r="E218" s="7" t="s">
        <v>1720</v>
      </c>
      <c r="F218" s="7" t="s">
        <v>97</v>
      </c>
      <c r="G218" s="8">
        <v>1999</v>
      </c>
      <c r="H218" s="9"/>
      <c r="I218" s="9"/>
      <c r="J218" s="9"/>
      <c r="K218" s="9"/>
      <c r="L218" s="8">
        <v>5808</v>
      </c>
      <c r="M218" s="8">
        <v>1</v>
      </c>
      <c r="N218" s="7" t="s">
        <v>60</v>
      </c>
      <c r="O218" s="8">
        <v>12</v>
      </c>
      <c r="P218" s="8">
        <v>10</v>
      </c>
      <c r="Q218" s="7" t="s">
        <v>60</v>
      </c>
      <c r="R218" s="7" t="s">
        <v>539</v>
      </c>
    </row>
    <row r="219" spans="1:18" x14ac:dyDescent="0.25">
      <c r="A219" s="7" t="s">
        <v>1712</v>
      </c>
      <c r="B219" s="7" t="s">
        <v>49</v>
      </c>
      <c r="C219" s="7" t="s">
        <v>971</v>
      </c>
      <c r="D219" s="7" t="s">
        <v>1467</v>
      </c>
      <c r="E219" s="7" t="s">
        <v>1721</v>
      </c>
      <c r="F219" s="7" t="s">
        <v>97</v>
      </c>
      <c r="G219" s="8">
        <v>1999</v>
      </c>
      <c r="H219" s="9"/>
      <c r="I219" s="9"/>
      <c r="J219" s="9"/>
      <c r="K219" s="9"/>
      <c r="L219" s="8">
        <v>16000</v>
      </c>
      <c r="M219" s="8">
        <v>1</v>
      </c>
      <c r="N219" s="7" t="s">
        <v>60</v>
      </c>
      <c r="O219" s="8">
        <v>20</v>
      </c>
      <c r="P219" s="8">
        <v>17</v>
      </c>
      <c r="Q219" s="7" t="s">
        <v>60</v>
      </c>
      <c r="R219" s="7" t="s">
        <v>60</v>
      </c>
    </row>
    <row r="220" spans="1:18" x14ac:dyDescent="0.25">
      <c r="A220" s="7" t="s">
        <v>1712</v>
      </c>
      <c r="B220" s="7" t="s">
        <v>49</v>
      </c>
      <c r="C220" s="7" t="s">
        <v>204</v>
      </c>
      <c r="D220" s="7" t="s">
        <v>1722</v>
      </c>
      <c r="E220" s="7" t="s">
        <v>1723</v>
      </c>
      <c r="F220" s="7" t="s">
        <v>1469</v>
      </c>
      <c r="G220" s="8">
        <v>1999</v>
      </c>
      <c r="H220" s="8">
        <v>4358</v>
      </c>
      <c r="I220" s="9"/>
      <c r="J220" s="8">
        <v>100</v>
      </c>
      <c r="K220" s="8">
        <v>3</v>
      </c>
      <c r="L220" s="8">
        <v>13074</v>
      </c>
      <c r="M220" s="8">
        <v>1</v>
      </c>
      <c r="N220" s="7" t="s">
        <v>60</v>
      </c>
      <c r="O220" s="8">
        <v>14</v>
      </c>
      <c r="P220" s="8">
        <v>13</v>
      </c>
      <c r="Q220" s="7" t="s">
        <v>60</v>
      </c>
      <c r="R220" s="7" t="s">
        <v>1504</v>
      </c>
    </row>
    <row r="221" spans="1:18" x14ac:dyDescent="0.25">
      <c r="A221" s="7" t="s">
        <v>1724</v>
      </c>
      <c r="B221" s="7" t="s">
        <v>49</v>
      </c>
      <c r="C221" s="7" t="s">
        <v>53</v>
      </c>
      <c r="D221" s="7" t="s">
        <v>1458</v>
      </c>
      <c r="E221" s="7" t="s">
        <v>1725</v>
      </c>
      <c r="F221" s="7" t="s">
        <v>97</v>
      </c>
      <c r="G221" s="8">
        <v>1984</v>
      </c>
      <c r="H221" s="9"/>
      <c r="I221" s="9"/>
      <c r="J221" s="9"/>
      <c r="K221" s="9"/>
      <c r="L221" s="8">
        <v>200000</v>
      </c>
      <c r="M221" s="8">
        <v>1</v>
      </c>
      <c r="N221" s="7" t="s">
        <v>60</v>
      </c>
      <c r="O221" s="8">
        <v>30</v>
      </c>
      <c r="P221" s="8">
        <v>30</v>
      </c>
      <c r="Q221" s="7" t="s">
        <v>60</v>
      </c>
      <c r="R221" s="7" t="s">
        <v>86</v>
      </c>
    </row>
    <row r="222" spans="1:18" x14ac:dyDescent="0.25">
      <c r="A222" s="7" t="s">
        <v>1726</v>
      </c>
      <c r="B222" s="7" t="s">
        <v>49</v>
      </c>
      <c r="C222" s="7" t="s">
        <v>53</v>
      </c>
      <c r="D222" s="7" t="s">
        <v>1464</v>
      </c>
      <c r="E222" s="7" t="s">
        <v>1727</v>
      </c>
      <c r="F222" s="7" t="s">
        <v>74</v>
      </c>
      <c r="G222" s="8">
        <v>1980</v>
      </c>
      <c r="H222" s="9"/>
      <c r="I222" s="9"/>
      <c r="J222" s="9"/>
      <c r="K222" s="9"/>
      <c r="L222" s="8">
        <v>23000</v>
      </c>
      <c r="M222" s="8">
        <v>1</v>
      </c>
      <c r="N222" s="7" t="s">
        <v>60</v>
      </c>
      <c r="O222" s="8">
        <v>16</v>
      </c>
      <c r="P222" s="8">
        <v>16</v>
      </c>
      <c r="Q222" s="7" t="s">
        <v>60</v>
      </c>
      <c r="R222" s="7" t="s">
        <v>86</v>
      </c>
    </row>
    <row r="223" spans="1:18" x14ac:dyDescent="0.25">
      <c r="A223" s="7" t="s">
        <v>1728</v>
      </c>
      <c r="B223" s="7" t="s">
        <v>1457</v>
      </c>
      <c r="C223" s="7" t="s">
        <v>53</v>
      </c>
      <c r="D223" s="7" t="s">
        <v>1472</v>
      </c>
      <c r="E223" s="7" t="s">
        <v>1729</v>
      </c>
      <c r="F223" s="7" t="s">
        <v>97</v>
      </c>
      <c r="G223" s="8">
        <v>2006</v>
      </c>
      <c r="H223" s="9"/>
      <c r="I223" s="9"/>
      <c r="J223" s="9"/>
      <c r="K223" s="9"/>
      <c r="L223" s="8">
        <v>7500</v>
      </c>
      <c r="M223" s="8">
        <v>1</v>
      </c>
      <c r="N223" s="7" t="s">
        <v>60</v>
      </c>
      <c r="O223" s="8">
        <v>30</v>
      </c>
      <c r="P223" s="8">
        <v>25</v>
      </c>
      <c r="Q223" s="7" t="s">
        <v>60</v>
      </c>
      <c r="R223" s="7" t="s">
        <v>86</v>
      </c>
    </row>
    <row r="224" spans="1:18" x14ac:dyDescent="0.25">
      <c r="A224" s="7" t="s">
        <v>1728</v>
      </c>
      <c r="B224" s="7" t="s">
        <v>1457</v>
      </c>
      <c r="C224" s="7" t="s">
        <v>97</v>
      </c>
      <c r="D224" s="7" t="s">
        <v>1608</v>
      </c>
      <c r="E224" s="7" t="s">
        <v>1730</v>
      </c>
      <c r="F224" s="7" t="s">
        <v>97</v>
      </c>
      <c r="G224" s="8">
        <v>2006</v>
      </c>
      <c r="H224" s="9"/>
      <c r="I224" s="9"/>
      <c r="J224" s="9"/>
      <c r="K224" s="9"/>
      <c r="L224" s="8">
        <v>7500</v>
      </c>
      <c r="M224" s="8">
        <v>2</v>
      </c>
      <c r="N224" s="7" t="s">
        <v>60</v>
      </c>
      <c r="O224" s="8">
        <v>30</v>
      </c>
      <c r="P224" s="8">
        <v>25</v>
      </c>
      <c r="Q224" s="7" t="s">
        <v>60</v>
      </c>
      <c r="R224" s="7" t="s">
        <v>86</v>
      </c>
    </row>
    <row r="225" spans="1:18" x14ac:dyDescent="0.25">
      <c r="A225" s="7" t="s">
        <v>118</v>
      </c>
      <c r="B225" s="7" t="s">
        <v>1457</v>
      </c>
      <c r="C225" s="7" t="s">
        <v>53</v>
      </c>
      <c r="D225" s="7" t="s">
        <v>1464</v>
      </c>
      <c r="E225" s="7" t="s">
        <v>1731</v>
      </c>
      <c r="F225" s="7" t="s">
        <v>74</v>
      </c>
      <c r="G225" s="8">
        <v>2006</v>
      </c>
      <c r="H225" s="9"/>
      <c r="I225" s="9"/>
      <c r="J225" s="9"/>
      <c r="K225" s="9"/>
      <c r="L225" s="8">
        <v>3300</v>
      </c>
      <c r="M225" s="8">
        <v>1</v>
      </c>
      <c r="N225" s="7" t="s">
        <v>60</v>
      </c>
      <c r="O225" s="8">
        <v>17</v>
      </c>
      <c r="P225" s="8">
        <v>16</v>
      </c>
      <c r="Q225" s="7" t="s">
        <v>60</v>
      </c>
      <c r="R225" s="7" t="s">
        <v>60</v>
      </c>
    </row>
    <row r="226" spans="1:18" x14ac:dyDescent="0.25">
      <c r="A226" s="7" t="s">
        <v>121</v>
      </c>
      <c r="B226" s="7" t="s">
        <v>49</v>
      </c>
      <c r="C226" s="7" t="s">
        <v>53</v>
      </c>
      <c r="D226" s="7" t="s">
        <v>1472</v>
      </c>
      <c r="E226" s="7" t="s">
        <v>1732</v>
      </c>
      <c r="F226" s="7" t="s">
        <v>97</v>
      </c>
      <c r="G226" s="8">
        <v>1958</v>
      </c>
      <c r="H226" s="9"/>
      <c r="I226" s="9"/>
      <c r="J226" s="9"/>
      <c r="K226" s="9"/>
      <c r="L226" s="8">
        <v>5456</v>
      </c>
      <c r="M226" s="8">
        <v>1</v>
      </c>
      <c r="N226" s="7" t="s">
        <v>60</v>
      </c>
      <c r="O226" s="8">
        <v>35</v>
      </c>
      <c r="P226" s="8">
        <v>30</v>
      </c>
      <c r="Q226" s="7" t="s">
        <v>60</v>
      </c>
      <c r="R226" s="7" t="s">
        <v>1462</v>
      </c>
    </row>
    <row r="227" spans="1:18" x14ac:dyDescent="0.25">
      <c r="A227" s="7" t="s">
        <v>121</v>
      </c>
      <c r="B227" s="7" t="s">
        <v>49</v>
      </c>
      <c r="C227" s="7" t="s">
        <v>97</v>
      </c>
      <c r="D227" s="7" t="s">
        <v>1467</v>
      </c>
      <c r="E227" s="7" t="s">
        <v>1733</v>
      </c>
      <c r="F227" s="7" t="s">
        <v>97</v>
      </c>
      <c r="G227" s="8">
        <v>2006</v>
      </c>
      <c r="H227" s="9"/>
      <c r="I227" s="9"/>
      <c r="J227" s="9"/>
      <c r="K227" s="9"/>
      <c r="L227" s="8">
        <v>3808</v>
      </c>
      <c r="M227" s="8">
        <v>1</v>
      </c>
      <c r="N227" s="7" t="s">
        <v>60</v>
      </c>
      <c r="O227" s="8">
        <v>12</v>
      </c>
      <c r="P227" s="8">
        <v>10</v>
      </c>
      <c r="Q227" s="7" t="s">
        <v>60</v>
      </c>
      <c r="R227" s="7" t="s">
        <v>539</v>
      </c>
    </row>
    <row r="228" spans="1:18" x14ac:dyDescent="0.25">
      <c r="A228" s="7" t="s">
        <v>121</v>
      </c>
      <c r="B228" s="7" t="s">
        <v>49</v>
      </c>
      <c r="C228" s="7" t="s">
        <v>59</v>
      </c>
      <c r="D228" s="7" t="s">
        <v>1467</v>
      </c>
      <c r="E228" s="7" t="s">
        <v>1734</v>
      </c>
      <c r="F228" s="7" t="s">
        <v>97</v>
      </c>
      <c r="G228" s="8">
        <v>2006</v>
      </c>
      <c r="H228" s="9"/>
      <c r="I228" s="9"/>
      <c r="J228" s="9"/>
      <c r="K228" s="9"/>
      <c r="L228" s="8">
        <v>3808</v>
      </c>
      <c r="M228" s="8">
        <v>1</v>
      </c>
      <c r="N228" s="7" t="s">
        <v>60</v>
      </c>
      <c r="O228" s="8">
        <v>12</v>
      </c>
      <c r="P228" s="8">
        <v>10</v>
      </c>
      <c r="Q228" s="7" t="s">
        <v>60</v>
      </c>
      <c r="R228" s="7" t="s">
        <v>60</v>
      </c>
    </row>
    <row r="229" spans="1:18" x14ac:dyDescent="0.25">
      <c r="A229" s="7" t="s">
        <v>121</v>
      </c>
      <c r="B229" s="7" t="s">
        <v>49</v>
      </c>
      <c r="C229" s="7" t="s">
        <v>304</v>
      </c>
      <c r="D229" s="7" t="s">
        <v>1467</v>
      </c>
      <c r="E229" s="7" t="s">
        <v>1584</v>
      </c>
      <c r="F229" s="7" t="s">
        <v>97</v>
      </c>
      <c r="G229" s="8">
        <v>2006</v>
      </c>
      <c r="H229" s="9"/>
      <c r="I229" s="9"/>
      <c r="J229" s="9"/>
      <c r="K229" s="9"/>
      <c r="L229" s="8">
        <v>3808</v>
      </c>
      <c r="M229" s="8">
        <v>1</v>
      </c>
      <c r="N229" s="7" t="s">
        <v>60</v>
      </c>
      <c r="O229" s="8">
        <v>12</v>
      </c>
      <c r="P229" s="8">
        <v>10</v>
      </c>
      <c r="Q229" s="7" t="s">
        <v>60</v>
      </c>
      <c r="R229" s="7" t="s">
        <v>539</v>
      </c>
    </row>
    <row r="230" spans="1:18" x14ac:dyDescent="0.25">
      <c r="A230" s="7" t="s">
        <v>121</v>
      </c>
      <c r="B230" s="7" t="s">
        <v>49</v>
      </c>
      <c r="C230" s="7" t="s">
        <v>86</v>
      </c>
      <c r="D230" s="7" t="s">
        <v>1467</v>
      </c>
      <c r="E230" s="7" t="s">
        <v>1735</v>
      </c>
      <c r="F230" s="7" t="s">
        <v>97</v>
      </c>
      <c r="G230" s="8">
        <v>1958</v>
      </c>
      <c r="H230" s="9"/>
      <c r="I230" s="9"/>
      <c r="J230" s="9"/>
      <c r="K230" s="9"/>
      <c r="L230" s="8">
        <v>5236</v>
      </c>
      <c r="M230" s="8">
        <v>1</v>
      </c>
      <c r="N230" s="7" t="s">
        <v>60</v>
      </c>
      <c r="O230" s="8">
        <v>12</v>
      </c>
      <c r="P230" s="8">
        <v>10</v>
      </c>
      <c r="Q230" s="7" t="s">
        <v>60</v>
      </c>
      <c r="R230" s="7" t="s">
        <v>539</v>
      </c>
    </row>
    <row r="231" spans="1:18" x14ac:dyDescent="0.25">
      <c r="A231" s="7" t="s">
        <v>121</v>
      </c>
      <c r="B231" s="7" t="s">
        <v>49</v>
      </c>
      <c r="C231" s="7" t="s">
        <v>66</v>
      </c>
      <c r="D231" s="7" t="s">
        <v>1467</v>
      </c>
      <c r="E231" s="7" t="s">
        <v>1468</v>
      </c>
      <c r="F231" s="7" t="s">
        <v>97</v>
      </c>
      <c r="G231" s="8">
        <v>1958</v>
      </c>
      <c r="H231" s="9"/>
      <c r="I231" s="9"/>
      <c r="J231" s="9"/>
      <c r="K231" s="9"/>
      <c r="L231" s="8">
        <v>5236</v>
      </c>
      <c r="M231" s="8">
        <v>1</v>
      </c>
      <c r="N231" s="7" t="s">
        <v>60</v>
      </c>
      <c r="O231" s="8">
        <v>12</v>
      </c>
      <c r="P231" s="8">
        <v>10</v>
      </c>
      <c r="Q231" s="7" t="s">
        <v>60</v>
      </c>
      <c r="R231" s="7" t="s">
        <v>539</v>
      </c>
    </row>
    <row r="232" spans="1:18" x14ac:dyDescent="0.25">
      <c r="A232" s="7" t="s">
        <v>121</v>
      </c>
      <c r="B232" s="7" t="s">
        <v>49</v>
      </c>
      <c r="C232" s="7" t="s">
        <v>57</v>
      </c>
      <c r="D232" s="7" t="s">
        <v>1467</v>
      </c>
      <c r="E232" s="7" t="s">
        <v>1548</v>
      </c>
      <c r="F232" s="7" t="s">
        <v>97</v>
      </c>
      <c r="G232" s="8">
        <v>1958</v>
      </c>
      <c r="H232" s="9"/>
      <c r="I232" s="9"/>
      <c r="J232" s="9"/>
      <c r="K232" s="9"/>
      <c r="L232" s="8">
        <v>5236</v>
      </c>
      <c r="M232" s="8">
        <v>1</v>
      </c>
      <c r="N232" s="7" t="s">
        <v>60</v>
      </c>
      <c r="O232" s="8">
        <v>12</v>
      </c>
      <c r="P232" s="8">
        <v>10</v>
      </c>
      <c r="Q232" s="7" t="s">
        <v>60</v>
      </c>
      <c r="R232" s="7" t="s">
        <v>539</v>
      </c>
    </row>
    <row r="233" spans="1:18" x14ac:dyDescent="0.25">
      <c r="A233" s="7" t="s">
        <v>121</v>
      </c>
      <c r="B233" s="7" t="s">
        <v>49</v>
      </c>
      <c r="C233" s="7" t="s">
        <v>173</v>
      </c>
      <c r="D233" s="7" t="s">
        <v>1467</v>
      </c>
      <c r="E233" s="7" t="s">
        <v>1548</v>
      </c>
      <c r="F233" s="7" t="s">
        <v>97</v>
      </c>
      <c r="G233" s="8">
        <v>1958</v>
      </c>
      <c r="H233" s="9"/>
      <c r="I233" s="9"/>
      <c r="J233" s="9"/>
      <c r="K233" s="9"/>
      <c r="L233" s="8">
        <v>5236</v>
      </c>
      <c r="M233" s="8">
        <v>1</v>
      </c>
      <c r="N233" s="7" t="s">
        <v>60</v>
      </c>
      <c r="O233" s="8">
        <v>12</v>
      </c>
      <c r="P233" s="8">
        <v>10</v>
      </c>
      <c r="Q233" s="7" t="s">
        <v>60</v>
      </c>
      <c r="R233" s="7" t="s">
        <v>539</v>
      </c>
    </row>
    <row r="234" spans="1:18" x14ac:dyDescent="0.25">
      <c r="A234" s="7" t="s">
        <v>121</v>
      </c>
      <c r="B234" s="7" t="s">
        <v>49</v>
      </c>
      <c r="C234" s="7" t="s">
        <v>139</v>
      </c>
      <c r="D234" s="7" t="s">
        <v>1467</v>
      </c>
      <c r="E234" s="7" t="s">
        <v>1699</v>
      </c>
      <c r="F234" s="7" t="s">
        <v>97</v>
      </c>
      <c r="G234" s="8">
        <v>1958</v>
      </c>
      <c r="H234" s="9"/>
      <c r="I234" s="9"/>
      <c r="J234" s="9"/>
      <c r="K234" s="9"/>
      <c r="L234" s="8">
        <v>5236</v>
      </c>
      <c r="M234" s="8">
        <v>1</v>
      </c>
      <c r="N234" s="7" t="s">
        <v>60</v>
      </c>
      <c r="O234" s="8">
        <v>12</v>
      </c>
      <c r="P234" s="8">
        <v>10</v>
      </c>
      <c r="Q234" s="7" t="s">
        <v>60</v>
      </c>
      <c r="R234" s="7" t="s">
        <v>86</v>
      </c>
    </row>
    <row r="235" spans="1:18" x14ac:dyDescent="0.25">
      <c r="A235" s="7" t="s">
        <v>121</v>
      </c>
      <c r="B235" s="7" t="s">
        <v>49</v>
      </c>
      <c r="C235" s="7" t="s">
        <v>996</v>
      </c>
      <c r="D235" s="7" t="s">
        <v>1467</v>
      </c>
      <c r="E235" s="7" t="s">
        <v>1699</v>
      </c>
      <c r="F235" s="7" t="s">
        <v>97</v>
      </c>
      <c r="G235" s="8">
        <v>1958</v>
      </c>
      <c r="H235" s="9"/>
      <c r="I235" s="9"/>
      <c r="J235" s="9"/>
      <c r="K235" s="9"/>
      <c r="L235" s="8">
        <v>5236</v>
      </c>
      <c r="M235" s="8">
        <v>1</v>
      </c>
      <c r="N235" s="7" t="s">
        <v>60</v>
      </c>
      <c r="O235" s="8">
        <v>12</v>
      </c>
      <c r="P235" s="8">
        <v>10</v>
      </c>
      <c r="Q235" s="7" t="s">
        <v>60</v>
      </c>
      <c r="R235" s="7" t="s">
        <v>1462</v>
      </c>
    </row>
    <row r="236" spans="1:18" x14ac:dyDescent="0.25">
      <c r="A236" s="7" t="s">
        <v>121</v>
      </c>
      <c r="B236" s="7" t="s">
        <v>49</v>
      </c>
      <c r="C236" s="7" t="s">
        <v>971</v>
      </c>
      <c r="D236" s="7" t="s">
        <v>1470</v>
      </c>
      <c r="E236" s="7" t="s">
        <v>1736</v>
      </c>
      <c r="F236" s="7" t="s">
        <v>97</v>
      </c>
      <c r="G236" s="9"/>
      <c r="H236" s="9"/>
      <c r="I236" s="9"/>
      <c r="J236" s="9"/>
      <c r="K236" s="9"/>
      <c r="L236" s="8">
        <v>7500</v>
      </c>
      <c r="M236" s="8">
        <v>1</v>
      </c>
      <c r="N236" s="7" t="s">
        <v>60</v>
      </c>
      <c r="O236" s="8">
        <v>12</v>
      </c>
      <c r="P236" s="8">
        <v>10</v>
      </c>
      <c r="Q236" s="7" t="s">
        <v>60</v>
      </c>
      <c r="R236" s="7" t="s">
        <v>1462</v>
      </c>
    </row>
    <row r="237" spans="1:18" x14ac:dyDescent="0.25">
      <c r="A237" s="7" t="s">
        <v>121</v>
      </c>
      <c r="B237" s="7" t="s">
        <v>49</v>
      </c>
      <c r="C237" s="7" t="s">
        <v>204</v>
      </c>
      <c r="D237" s="7" t="s">
        <v>1470</v>
      </c>
      <c r="E237" s="7" t="s">
        <v>1550</v>
      </c>
      <c r="F237" s="7" t="s">
        <v>97</v>
      </c>
      <c r="G237" s="9"/>
      <c r="H237" s="9"/>
      <c r="I237" s="9"/>
      <c r="J237" s="9"/>
      <c r="K237" s="9"/>
      <c r="L237" s="8">
        <v>2400</v>
      </c>
      <c r="M237" s="8">
        <v>1</v>
      </c>
      <c r="N237" s="7" t="s">
        <v>60</v>
      </c>
      <c r="O237" s="8">
        <v>12</v>
      </c>
      <c r="P237" s="8">
        <v>10</v>
      </c>
      <c r="Q237" s="7" t="s">
        <v>60</v>
      </c>
      <c r="R237" s="7" t="s">
        <v>1462</v>
      </c>
    </row>
    <row r="238" spans="1:18" x14ac:dyDescent="0.25">
      <c r="A238" s="7" t="s">
        <v>1737</v>
      </c>
      <c r="B238" s="7" t="s">
        <v>1489</v>
      </c>
      <c r="C238" s="7" t="s">
        <v>53</v>
      </c>
      <c r="D238" s="7" t="s">
        <v>686</v>
      </c>
      <c r="E238" s="7" t="s">
        <v>1738</v>
      </c>
      <c r="F238" s="7" t="s">
        <v>97</v>
      </c>
      <c r="G238" s="8">
        <v>1989</v>
      </c>
      <c r="H238" s="9"/>
      <c r="I238" s="9"/>
      <c r="J238" s="9"/>
      <c r="K238" s="9"/>
      <c r="L238" s="8">
        <v>47500</v>
      </c>
      <c r="M238" s="8">
        <v>1</v>
      </c>
      <c r="N238" s="7" t="s">
        <v>60</v>
      </c>
      <c r="O238" s="8">
        <v>25</v>
      </c>
      <c r="P238" s="8">
        <v>25</v>
      </c>
      <c r="Q238" s="7" t="s">
        <v>60</v>
      </c>
      <c r="R238" s="7" t="s">
        <v>1462</v>
      </c>
    </row>
    <row r="239" spans="1:18" x14ac:dyDescent="0.25">
      <c r="A239" s="7" t="s">
        <v>1737</v>
      </c>
      <c r="B239" s="7" t="s">
        <v>1489</v>
      </c>
      <c r="C239" s="7" t="s">
        <v>97</v>
      </c>
      <c r="D239" s="7" t="s">
        <v>1474</v>
      </c>
      <c r="E239" s="7" t="s">
        <v>1739</v>
      </c>
      <c r="F239" s="7" t="s">
        <v>97</v>
      </c>
      <c r="G239" s="8">
        <v>1989</v>
      </c>
      <c r="H239" s="9"/>
      <c r="I239" s="9"/>
      <c r="J239" s="9"/>
      <c r="K239" s="9"/>
      <c r="L239" s="8">
        <v>2500</v>
      </c>
      <c r="M239" s="8">
        <v>1</v>
      </c>
      <c r="N239" s="7" t="s">
        <v>60</v>
      </c>
      <c r="O239" s="8">
        <v>12</v>
      </c>
      <c r="P239" s="8">
        <v>9</v>
      </c>
      <c r="Q239" s="7" t="s">
        <v>60</v>
      </c>
      <c r="R239" s="7" t="s">
        <v>1462</v>
      </c>
    </row>
    <row r="240" spans="1:18" x14ac:dyDescent="0.25">
      <c r="A240" s="7" t="s">
        <v>1740</v>
      </c>
      <c r="B240" s="7" t="s">
        <v>1489</v>
      </c>
      <c r="C240" s="7" t="s">
        <v>53</v>
      </c>
      <c r="D240" s="7" t="s">
        <v>1458</v>
      </c>
      <c r="E240" s="7" t="s">
        <v>1741</v>
      </c>
      <c r="F240" s="7" t="s">
        <v>97</v>
      </c>
      <c r="G240" s="8">
        <v>1995</v>
      </c>
      <c r="H240" s="9"/>
      <c r="I240" s="9"/>
      <c r="J240" s="9"/>
      <c r="K240" s="9"/>
      <c r="L240" s="8">
        <v>1300</v>
      </c>
      <c r="M240" s="8">
        <v>1</v>
      </c>
      <c r="N240" s="7" t="s">
        <v>60</v>
      </c>
      <c r="O240" s="8">
        <v>12</v>
      </c>
      <c r="P240" s="8">
        <v>9</v>
      </c>
      <c r="Q240" s="7" t="s">
        <v>50</v>
      </c>
      <c r="R240" s="7" t="s">
        <v>60</v>
      </c>
    </row>
    <row r="241" spans="1:18" x14ac:dyDescent="0.25">
      <c r="A241" s="7" t="s">
        <v>1742</v>
      </c>
      <c r="B241" s="7" t="s">
        <v>49</v>
      </c>
      <c r="C241" s="7" t="s">
        <v>53</v>
      </c>
      <c r="D241" s="7" t="s">
        <v>1467</v>
      </c>
      <c r="E241" s="7" t="s">
        <v>1743</v>
      </c>
      <c r="F241" s="7" t="s">
        <v>97</v>
      </c>
      <c r="G241" s="8">
        <v>2000</v>
      </c>
      <c r="H241" s="9"/>
      <c r="I241" s="9"/>
      <c r="J241" s="9"/>
      <c r="K241" s="9"/>
      <c r="L241" s="8">
        <v>7560</v>
      </c>
      <c r="M241" s="8">
        <v>1</v>
      </c>
      <c r="N241" s="7" t="s">
        <v>60</v>
      </c>
      <c r="O241" s="8">
        <v>17</v>
      </c>
      <c r="P241" s="8">
        <v>15</v>
      </c>
      <c r="Q241" s="7" t="s">
        <v>60</v>
      </c>
      <c r="R241" s="7" t="s">
        <v>1462</v>
      </c>
    </row>
    <row r="242" spans="1:18" x14ac:dyDescent="0.25">
      <c r="A242" s="7" t="s">
        <v>1742</v>
      </c>
      <c r="B242" s="7" t="s">
        <v>49</v>
      </c>
      <c r="C242" s="7" t="s">
        <v>97</v>
      </c>
      <c r="D242" s="7" t="s">
        <v>1467</v>
      </c>
      <c r="E242" s="7" t="s">
        <v>1468</v>
      </c>
      <c r="F242" s="7" t="s">
        <v>1469</v>
      </c>
      <c r="G242" s="8">
        <v>2000</v>
      </c>
      <c r="H242" s="8">
        <v>9762</v>
      </c>
      <c r="I242" s="9"/>
      <c r="J242" s="8">
        <v>100</v>
      </c>
      <c r="K242" s="8">
        <v>2</v>
      </c>
      <c r="L242" s="8">
        <v>19524</v>
      </c>
      <c r="M242" s="8">
        <v>1</v>
      </c>
      <c r="N242" s="7" t="s">
        <v>60</v>
      </c>
      <c r="O242" s="8">
        <v>17</v>
      </c>
      <c r="P242" s="8">
        <v>15</v>
      </c>
      <c r="Q242" s="7" t="s">
        <v>60</v>
      </c>
      <c r="R242" s="7" t="s">
        <v>60</v>
      </c>
    </row>
    <row r="243" spans="1:18" x14ac:dyDescent="0.25">
      <c r="A243" s="7" t="s">
        <v>1742</v>
      </c>
      <c r="B243" s="7" t="s">
        <v>49</v>
      </c>
      <c r="C243" s="7" t="s">
        <v>59</v>
      </c>
      <c r="D243" s="7" t="s">
        <v>1467</v>
      </c>
      <c r="E243" s="7" t="s">
        <v>1468</v>
      </c>
      <c r="F243" s="7" t="s">
        <v>97</v>
      </c>
      <c r="G243" s="8">
        <v>2000</v>
      </c>
      <c r="H243" s="9"/>
      <c r="I243" s="9"/>
      <c r="J243" s="9"/>
      <c r="K243" s="9"/>
      <c r="L243" s="8">
        <v>3256</v>
      </c>
      <c r="M243" s="8">
        <v>1</v>
      </c>
      <c r="N243" s="7" t="s">
        <v>60</v>
      </c>
      <c r="O243" s="8">
        <v>12</v>
      </c>
      <c r="P243" s="8">
        <v>10</v>
      </c>
      <c r="Q243" s="7" t="s">
        <v>60</v>
      </c>
      <c r="R243" s="7" t="s">
        <v>1462</v>
      </c>
    </row>
    <row r="244" spans="1:18" x14ac:dyDescent="0.25">
      <c r="A244" s="7" t="s">
        <v>1742</v>
      </c>
      <c r="B244" s="7" t="s">
        <v>49</v>
      </c>
      <c r="C244" s="7" t="s">
        <v>304</v>
      </c>
      <c r="D244" s="7" t="s">
        <v>1605</v>
      </c>
      <c r="E244" s="7" t="s">
        <v>1744</v>
      </c>
      <c r="F244" s="7" t="s">
        <v>97</v>
      </c>
      <c r="G244" s="8">
        <v>2000</v>
      </c>
      <c r="H244" s="9"/>
      <c r="I244" s="9"/>
      <c r="J244" s="9"/>
      <c r="K244" s="9"/>
      <c r="L244" s="8">
        <v>9036</v>
      </c>
      <c r="M244" s="8">
        <v>1</v>
      </c>
      <c r="N244" s="7" t="s">
        <v>60</v>
      </c>
      <c r="O244" s="8">
        <v>25</v>
      </c>
      <c r="P244" s="8">
        <v>20</v>
      </c>
      <c r="Q244" s="7" t="s">
        <v>60</v>
      </c>
      <c r="R244" s="7" t="s">
        <v>1462</v>
      </c>
    </row>
    <row r="245" spans="1:18" x14ac:dyDescent="0.25">
      <c r="A245" s="7" t="s">
        <v>1742</v>
      </c>
      <c r="B245" s="7" t="s">
        <v>49</v>
      </c>
      <c r="C245" s="7" t="s">
        <v>86</v>
      </c>
      <c r="D245" s="7" t="s">
        <v>1474</v>
      </c>
      <c r="E245" s="7" t="s">
        <v>1745</v>
      </c>
      <c r="F245" s="7" t="s">
        <v>97</v>
      </c>
      <c r="G245" s="8">
        <v>2000</v>
      </c>
      <c r="H245" s="9"/>
      <c r="I245" s="9"/>
      <c r="J245" s="9"/>
      <c r="K245" s="9"/>
      <c r="L245" s="8">
        <v>2486</v>
      </c>
      <c r="M245" s="8">
        <v>1</v>
      </c>
      <c r="N245" s="7" t="s">
        <v>60</v>
      </c>
      <c r="O245" s="8">
        <v>12</v>
      </c>
      <c r="P245" s="8">
        <v>9</v>
      </c>
      <c r="Q245" s="7" t="s">
        <v>60</v>
      </c>
      <c r="R245" s="7" t="s">
        <v>1462</v>
      </c>
    </row>
    <row r="246" spans="1:18" x14ac:dyDescent="0.25">
      <c r="A246" s="7" t="s">
        <v>1742</v>
      </c>
      <c r="B246" s="7" t="s">
        <v>49</v>
      </c>
      <c r="C246" s="7" t="s">
        <v>66</v>
      </c>
      <c r="D246" s="7" t="s">
        <v>1470</v>
      </c>
      <c r="E246" s="7" t="s">
        <v>1471</v>
      </c>
      <c r="F246" s="7" t="s">
        <v>1469</v>
      </c>
      <c r="G246" s="8">
        <v>2000</v>
      </c>
      <c r="H246" s="8">
        <v>1775</v>
      </c>
      <c r="I246" s="9"/>
      <c r="J246" s="8">
        <v>100</v>
      </c>
      <c r="K246" s="8">
        <v>2</v>
      </c>
      <c r="L246" s="8">
        <v>3550</v>
      </c>
      <c r="M246" s="8">
        <v>1</v>
      </c>
      <c r="N246" s="7" t="s">
        <v>60</v>
      </c>
      <c r="O246" s="8">
        <v>12</v>
      </c>
      <c r="P246" s="8">
        <v>9</v>
      </c>
      <c r="Q246" s="7" t="s">
        <v>60</v>
      </c>
      <c r="R246" s="7" t="s">
        <v>1462</v>
      </c>
    </row>
    <row r="247" spans="1:18" x14ac:dyDescent="0.25">
      <c r="A247" s="7" t="s">
        <v>1742</v>
      </c>
      <c r="B247" s="7" t="s">
        <v>49</v>
      </c>
      <c r="C247" s="7" t="s">
        <v>57</v>
      </c>
      <c r="D247" s="7" t="s">
        <v>1470</v>
      </c>
      <c r="E247" s="7" t="s">
        <v>1471</v>
      </c>
      <c r="F247" s="7" t="s">
        <v>97</v>
      </c>
      <c r="G247" s="8">
        <v>2000</v>
      </c>
      <c r="H247" s="9"/>
      <c r="I247" s="9"/>
      <c r="J247" s="9"/>
      <c r="K247" s="9"/>
      <c r="L247" s="8">
        <v>7416</v>
      </c>
      <c r="M247" s="8">
        <v>1</v>
      </c>
      <c r="N247" s="7" t="s">
        <v>60</v>
      </c>
      <c r="O247" s="8">
        <v>12</v>
      </c>
      <c r="P247" s="8">
        <v>9</v>
      </c>
      <c r="Q247" s="7" t="s">
        <v>60</v>
      </c>
      <c r="R247" s="7" t="s">
        <v>1462</v>
      </c>
    </row>
    <row r="248" spans="1:18" x14ac:dyDescent="0.25">
      <c r="A248" s="7" t="s">
        <v>1746</v>
      </c>
      <c r="B248" s="7" t="s">
        <v>49</v>
      </c>
      <c r="C248" s="7" t="s">
        <v>53</v>
      </c>
      <c r="D248" s="7" t="s">
        <v>1474</v>
      </c>
      <c r="E248" s="7" t="s">
        <v>1747</v>
      </c>
      <c r="F248" s="7" t="s">
        <v>97</v>
      </c>
      <c r="G248" s="8">
        <v>1951</v>
      </c>
      <c r="H248" s="9"/>
      <c r="I248" s="9"/>
      <c r="J248" s="9"/>
      <c r="K248" s="9"/>
      <c r="L248" s="8">
        <v>2064</v>
      </c>
      <c r="M248" s="8">
        <v>1</v>
      </c>
      <c r="N248" s="7" t="s">
        <v>60</v>
      </c>
      <c r="O248" s="8">
        <v>10</v>
      </c>
      <c r="P248" s="8">
        <v>8</v>
      </c>
      <c r="Q248" s="7" t="s">
        <v>60</v>
      </c>
      <c r="R248" s="7" t="s">
        <v>1462</v>
      </c>
    </row>
    <row r="249" spans="1:18" x14ac:dyDescent="0.25">
      <c r="A249" s="7" t="s">
        <v>1746</v>
      </c>
      <c r="B249" s="7" t="s">
        <v>49</v>
      </c>
      <c r="C249" s="7" t="s">
        <v>97</v>
      </c>
      <c r="D249" s="7" t="s">
        <v>1472</v>
      </c>
      <c r="E249" s="7" t="s">
        <v>1748</v>
      </c>
      <c r="F249" s="7" t="s">
        <v>97</v>
      </c>
      <c r="G249" s="8">
        <v>1951</v>
      </c>
      <c r="H249" s="9"/>
      <c r="I249" s="9"/>
      <c r="J249" s="9"/>
      <c r="K249" s="9"/>
      <c r="L249" s="8">
        <v>3805</v>
      </c>
      <c r="M249" s="8">
        <v>1</v>
      </c>
      <c r="N249" s="7" t="s">
        <v>60</v>
      </c>
      <c r="O249" s="8">
        <v>20</v>
      </c>
      <c r="P249" s="8">
        <v>15</v>
      </c>
      <c r="Q249" s="7" t="s">
        <v>60</v>
      </c>
      <c r="R249" s="7" t="s">
        <v>539</v>
      </c>
    </row>
    <row r="250" spans="1:18" x14ac:dyDescent="0.25">
      <c r="A250" s="7" t="s">
        <v>1746</v>
      </c>
      <c r="B250" s="7" t="s">
        <v>49</v>
      </c>
      <c r="C250" s="7" t="s">
        <v>59</v>
      </c>
      <c r="D250" s="7" t="s">
        <v>1467</v>
      </c>
      <c r="E250" s="7" t="s">
        <v>1749</v>
      </c>
      <c r="F250" s="7" t="s">
        <v>97</v>
      </c>
      <c r="G250" s="8">
        <v>1951</v>
      </c>
      <c r="H250" s="9"/>
      <c r="I250" s="9"/>
      <c r="J250" s="9"/>
      <c r="K250" s="9"/>
      <c r="L250" s="8">
        <v>1726</v>
      </c>
      <c r="M250" s="8">
        <v>1</v>
      </c>
      <c r="N250" s="7" t="s">
        <v>60</v>
      </c>
      <c r="O250" s="8">
        <v>12</v>
      </c>
      <c r="P250" s="8">
        <v>10</v>
      </c>
      <c r="Q250" s="7" t="s">
        <v>60</v>
      </c>
      <c r="R250" s="7" t="s">
        <v>1462</v>
      </c>
    </row>
    <row r="251" spans="1:18" x14ac:dyDescent="0.25">
      <c r="A251" s="7" t="s">
        <v>1746</v>
      </c>
      <c r="B251" s="7" t="s">
        <v>49</v>
      </c>
      <c r="C251" s="7" t="s">
        <v>304</v>
      </c>
      <c r="D251" s="7" t="s">
        <v>1470</v>
      </c>
      <c r="E251" s="7" t="s">
        <v>1550</v>
      </c>
      <c r="F251" s="7" t="s">
        <v>97</v>
      </c>
      <c r="G251" s="8">
        <v>2005</v>
      </c>
      <c r="H251" s="9"/>
      <c r="I251" s="9"/>
      <c r="J251" s="9"/>
      <c r="K251" s="9"/>
      <c r="L251" s="8">
        <v>3522</v>
      </c>
      <c r="M251" s="8">
        <v>1</v>
      </c>
      <c r="N251" s="7" t="s">
        <v>60</v>
      </c>
      <c r="O251" s="8">
        <v>10</v>
      </c>
      <c r="P251" s="8">
        <v>8</v>
      </c>
      <c r="Q251" s="7" t="s">
        <v>60</v>
      </c>
      <c r="R251" s="7" t="s">
        <v>60</v>
      </c>
    </row>
    <row r="252" spans="1:18" x14ac:dyDescent="0.25">
      <c r="A252" s="7" t="s">
        <v>1746</v>
      </c>
      <c r="B252" s="7" t="s">
        <v>49</v>
      </c>
      <c r="C252" s="7" t="s">
        <v>86</v>
      </c>
      <c r="D252" s="7" t="s">
        <v>1467</v>
      </c>
      <c r="E252" s="7" t="s">
        <v>1750</v>
      </c>
      <c r="F252" s="7" t="s">
        <v>1469</v>
      </c>
      <c r="G252" s="8">
        <v>1951</v>
      </c>
      <c r="H252" s="8">
        <v>6327</v>
      </c>
      <c r="I252" s="9"/>
      <c r="J252" s="8">
        <v>100</v>
      </c>
      <c r="K252" s="8">
        <v>4</v>
      </c>
      <c r="L252" s="8">
        <v>25308</v>
      </c>
      <c r="M252" s="8">
        <v>1</v>
      </c>
      <c r="N252" s="7" t="s">
        <v>60</v>
      </c>
      <c r="O252" s="8">
        <v>12</v>
      </c>
      <c r="P252" s="8">
        <v>10</v>
      </c>
      <c r="Q252" s="7" t="s">
        <v>50</v>
      </c>
      <c r="R252" s="7" t="s">
        <v>60</v>
      </c>
    </row>
    <row r="253" spans="1:18" x14ac:dyDescent="0.25">
      <c r="A253" s="7" t="s">
        <v>1746</v>
      </c>
      <c r="B253" s="7" t="s">
        <v>49</v>
      </c>
      <c r="C253" s="7" t="s">
        <v>66</v>
      </c>
      <c r="D253" s="7" t="s">
        <v>1470</v>
      </c>
      <c r="E253" s="7" t="s">
        <v>1471</v>
      </c>
      <c r="F253" s="7" t="s">
        <v>1469</v>
      </c>
      <c r="G253" s="8">
        <v>2005</v>
      </c>
      <c r="H253" s="8">
        <v>5637</v>
      </c>
      <c r="I253" s="9"/>
      <c r="J253" s="8">
        <v>100</v>
      </c>
      <c r="K253" s="8">
        <v>5</v>
      </c>
      <c r="L253" s="8">
        <v>28185</v>
      </c>
      <c r="M253" s="8">
        <v>1</v>
      </c>
      <c r="N253" s="7" t="s">
        <v>60</v>
      </c>
      <c r="O253" s="8">
        <v>10</v>
      </c>
      <c r="P253" s="8">
        <v>8</v>
      </c>
      <c r="Q253" s="7" t="s">
        <v>60</v>
      </c>
      <c r="R253" s="7" t="s">
        <v>1462</v>
      </c>
    </row>
    <row r="254" spans="1:18" x14ac:dyDescent="0.25">
      <c r="A254" s="7" t="s">
        <v>1751</v>
      </c>
      <c r="B254" s="7" t="s">
        <v>49</v>
      </c>
      <c r="C254" s="7" t="s">
        <v>53</v>
      </c>
      <c r="D254" s="7" t="s">
        <v>1474</v>
      </c>
      <c r="E254" s="7" t="s">
        <v>1752</v>
      </c>
      <c r="F254" s="7" t="s">
        <v>97</v>
      </c>
      <c r="G254" s="8">
        <v>2000</v>
      </c>
      <c r="H254" s="9"/>
      <c r="I254" s="9"/>
      <c r="J254" s="9"/>
      <c r="K254" s="9"/>
      <c r="L254" s="8">
        <v>5603</v>
      </c>
      <c r="M254" s="8">
        <v>1</v>
      </c>
      <c r="N254" s="7" t="s">
        <v>60</v>
      </c>
      <c r="O254" s="8">
        <v>20</v>
      </c>
      <c r="P254" s="8">
        <v>12</v>
      </c>
      <c r="Q254" s="7" t="s">
        <v>60</v>
      </c>
      <c r="R254" s="7" t="s">
        <v>1656</v>
      </c>
    </row>
    <row r="255" spans="1:18" x14ac:dyDescent="0.25">
      <c r="A255" s="7" t="s">
        <v>1751</v>
      </c>
      <c r="B255" s="7" t="s">
        <v>49</v>
      </c>
      <c r="C255" s="7" t="s">
        <v>97</v>
      </c>
      <c r="D255" s="7" t="s">
        <v>1501</v>
      </c>
      <c r="E255" s="7" t="s">
        <v>1753</v>
      </c>
      <c r="F255" s="7" t="s">
        <v>97</v>
      </c>
      <c r="G255" s="8">
        <v>2000</v>
      </c>
      <c r="H255" s="9"/>
      <c r="I255" s="9"/>
      <c r="J255" s="9"/>
      <c r="K255" s="9"/>
      <c r="L255" s="8">
        <v>27651</v>
      </c>
      <c r="M255" s="8">
        <v>1</v>
      </c>
      <c r="N255" s="7" t="s">
        <v>50</v>
      </c>
      <c r="O255" s="8">
        <v>35</v>
      </c>
      <c r="P255" s="8">
        <v>30</v>
      </c>
      <c r="Q255" s="7" t="s">
        <v>60</v>
      </c>
      <c r="R255" s="7" t="s">
        <v>60</v>
      </c>
    </row>
    <row r="256" spans="1:18" x14ac:dyDescent="0.25">
      <c r="A256" s="7" t="s">
        <v>1751</v>
      </c>
      <c r="B256" s="7" t="s">
        <v>49</v>
      </c>
      <c r="C256" s="7" t="s">
        <v>59</v>
      </c>
      <c r="D256" s="7" t="s">
        <v>1467</v>
      </c>
      <c r="E256" s="7" t="s">
        <v>1754</v>
      </c>
      <c r="F256" s="7" t="s">
        <v>97</v>
      </c>
      <c r="G256" s="8">
        <v>2000</v>
      </c>
      <c r="H256" s="9"/>
      <c r="I256" s="9"/>
      <c r="J256" s="9"/>
      <c r="K256" s="9"/>
      <c r="L256" s="8">
        <v>10391</v>
      </c>
      <c r="M256" s="8">
        <v>1</v>
      </c>
      <c r="N256" s="7" t="s">
        <v>60</v>
      </c>
      <c r="O256" s="8">
        <v>13</v>
      </c>
      <c r="P256" s="8">
        <v>10</v>
      </c>
      <c r="Q256" s="7" t="s">
        <v>60</v>
      </c>
      <c r="R256" s="7" t="s">
        <v>1656</v>
      </c>
    </row>
    <row r="257" spans="1:18" x14ac:dyDescent="0.25">
      <c r="A257" s="7" t="s">
        <v>1751</v>
      </c>
      <c r="B257" s="7" t="s">
        <v>49</v>
      </c>
      <c r="C257" s="7" t="s">
        <v>304</v>
      </c>
      <c r="D257" s="7" t="s">
        <v>1467</v>
      </c>
      <c r="E257" s="7" t="s">
        <v>1755</v>
      </c>
      <c r="F257" s="7" t="s">
        <v>1469</v>
      </c>
      <c r="G257" s="8">
        <v>2000</v>
      </c>
      <c r="H257" s="8">
        <v>10884</v>
      </c>
      <c r="I257" s="9"/>
      <c r="J257" s="8">
        <v>100</v>
      </c>
      <c r="K257" s="8">
        <v>3</v>
      </c>
      <c r="L257" s="8">
        <v>32652</v>
      </c>
      <c r="M257" s="8">
        <v>1</v>
      </c>
      <c r="N257" s="7" t="s">
        <v>60</v>
      </c>
      <c r="O257" s="8">
        <v>15</v>
      </c>
      <c r="P257" s="8">
        <v>10</v>
      </c>
      <c r="Q257" s="7" t="s">
        <v>60</v>
      </c>
      <c r="R257" s="7" t="s">
        <v>1643</v>
      </c>
    </row>
    <row r="258" spans="1:18" x14ac:dyDescent="0.25">
      <c r="A258" s="7" t="s">
        <v>1751</v>
      </c>
      <c r="B258" s="7" t="s">
        <v>49</v>
      </c>
      <c r="C258" s="7" t="s">
        <v>86</v>
      </c>
      <c r="D258" s="7" t="s">
        <v>1585</v>
      </c>
      <c r="E258" s="7" t="s">
        <v>1525</v>
      </c>
      <c r="F258" s="7" t="s">
        <v>1469</v>
      </c>
      <c r="G258" s="8">
        <v>2000</v>
      </c>
      <c r="H258" s="8">
        <v>1252</v>
      </c>
      <c r="I258" s="9"/>
      <c r="J258" s="8">
        <v>0</v>
      </c>
      <c r="K258" s="8">
        <v>2</v>
      </c>
      <c r="L258" s="8">
        <v>2504</v>
      </c>
      <c r="M258" s="8">
        <v>1</v>
      </c>
      <c r="N258" s="7" t="s">
        <v>60</v>
      </c>
      <c r="O258" s="8">
        <v>12</v>
      </c>
      <c r="P258" s="8">
        <v>10</v>
      </c>
      <c r="Q258" s="7" t="s">
        <v>60</v>
      </c>
      <c r="R258" s="7" t="s">
        <v>1643</v>
      </c>
    </row>
    <row r="259" spans="1:18" x14ac:dyDescent="0.25">
      <c r="A259" s="7" t="s">
        <v>1751</v>
      </c>
      <c r="B259" s="7" t="s">
        <v>49</v>
      </c>
      <c r="C259" s="7" t="s">
        <v>66</v>
      </c>
      <c r="D259" s="7" t="s">
        <v>1495</v>
      </c>
      <c r="E259" s="7" t="s">
        <v>1756</v>
      </c>
      <c r="F259" s="7" t="s">
        <v>97</v>
      </c>
      <c r="G259" s="8">
        <v>2000</v>
      </c>
      <c r="H259" s="9"/>
      <c r="I259" s="9"/>
      <c r="J259" s="9"/>
      <c r="K259" s="9"/>
      <c r="L259" s="8">
        <v>4774</v>
      </c>
      <c r="M259" s="8">
        <v>1</v>
      </c>
      <c r="N259" s="7" t="s">
        <v>60</v>
      </c>
      <c r="O259" s="8">
        <v>15</v>
      </c>
      <c r="P259" s="8">
        <v>10</v>
      </c>
      <c r="Q259" s="7" t="s">
        <v>60</v>
      </c>
      <c r="R259" s="7" t="s">
        <v>539</v>
      </c>
    </row>
    <row r="260" spans="1:18" x14ac:dyDescent="0.25">
      <c r="A260" s="7" t="s">
        <v>1751</v>
      </c>
      <c r="B260" s="7" t="s">
        <v>49</v>
      </c>
      <c r="C260" s="7" t="s">
        <v>57</v>
      </c>
      <c r="D260" s="7" t="s">
        <v>1467</v>
      </c>
      <c r="E260" s="7" t="s">
        <v>1757</v>
      </c>
      <c r="F260" s="7" t="s">
        <v>97</v>
      </c>
      <c r="G260" s="8">
        <v>2000</v>
      </c>
      <c r="H260" s="9"/>
      <c r="I260" s="9"/>
      <c r="J260" s="9"/>
      <c r="K260" s="9"/>
      <c r="L260" s="8">
        <v>4210</v>
      </c>
      <c r="M260" s="8">
        <v>1</v>
      </c>
      <c r="N260" s="7" t="s">
        <v>60</v>
      </c>
      <c r="O260" s="8">
        <v>15</v>
      </c>
      <c r="P260" s="8">
        <v>10</v>
      </c>
      <c r="Q260" s="7" t="s">
        <v>60</v>
      </c>
      <c r="R260" s="7" t="s">
        <v>539</v>
      </c>
    </row>
    <row r="261" spans="1:18" x14ac:dyDescent="0.25">
      <c r="A261" s="7" t="s">
        <v>1758</v>
      </c>
      <c r="B261" s="7" t="s">
        <v>1489</v>
      </c>
      <c r="C261" s="7" t="s">
        <v>53</v>
      </c>
      <c r="D261" s="7" t="s">
        <v>1458</v>
      </c>
      <c r="E261" s="7" t="s">
        <v>1759</v>
      </c>
      <c r="F261" s="7" t="s">
        <v>97</v>
      </c>
      <c r="G261" s="8">
        <v>1980</v>
      </c>
      <c r="H261" s="9"/>
      <c r="I261" s="9"/>
      <c r="J261" s="9"/>
      <c r="K261" s="9"/>
      <c r="L261" s="8">
        <v>6000</v>
      </c>
      <c r="M261" s="8">
        <v>1</v>
      </c>
      <c r="N261" s="7" t="s">
        <v>60</v>
      </c>
      <c r="O261" s="8">
        <v>18</v>
      </c>
      <c r="P261" s="8">
        <v>9</v>
      </c>
      <c r="Q261" s="7" t="s">
        <v>60</v>
      </c>
      <c r="R261" s="7" t="s">
        <v>1462</v>
      </c>
    </row>
    <row r="262" spans="1:18" x14ac:dyDescent="0.25">
      <c r="A262" s="7" t="s">
        <v>1760</v>
      </c>
      <c r="B262" s="7" t="s">
        <v>49</v>
      </c>
      <c r="C262" s="7" t="s">
        <v>53</v>
      </c>
      <c r="D262" s="7" t="s">
        <v>1458</v>
      </c>
      <c r="E262" s="7" t="s">
        <v>1761</v>
      </c>
      <c r="F262" s="7" t="s">
        <v>97</v>
      </c>
      <c r="G262" s="8">
        <v>1975</v>
      </c>
      <c r="H262" s="9"/>
      <c r="I262" s="9"/>
      <c r="J262" s="9"/>
      <c r="K262" s="9"/>
      <c r="L262" s="8">
        <v>3200</v>
      </c>
      <c r="M262" s="8">
        <v>1</v>
      </c>
      <c r="N262" s="7" t="s">
        <v>60</v>
      </c>
      <c r="O262" s="8">
        <v>16</v>
      </c>
      <c r="P262" s="8">
        <v>15</v>
      </c>
      <c r="Q262" s="7" t="s">
        <v>60</v>
      </c>
      <c r="R262" s="7" t="s">
        <v>539</v>
      </c>
    </row>
    <row r="263" spans="1:18" x14ac:dyDescent="0.25">
      <c r="A263" s="7" t="s">
        <v>122</v>
      </c>
      <c r="B263" s="7" t="s">
        <v>49</v>
      </c>
      <c r="C263" s="7" t="s">
        <v>53</v>
      </c>
      <c r="D263" s="7" t="s">
        <v>1477</v>
      </c>
      <c r="E263" s="7" t="s">
        <v>1762</v>
      </c>
      <c r="F263" s="7" t="s">
        <v>74</v>
      </c>
      <c r="G263" s="8">
        <v>1935</v>
      </c>
      <c r="H263" s="9"/>
      <c r="I263" s="9"/>
      <c r="J263" s="9"/>
      <c r="K263" s="9"/>
      <c r="L263" s="8">
        <v>850</v>
      </c>
      <c r="M263" s="8">
        <v>1</v>
      </c>
      <c r="N263" s="7" t="s">
        <v>60</v>
      </c>
      <c r="O263" s="8">
        <v>20</v>
      </c>
      <c r="P263" s="8">
        <v>20</v>
      </c>
      <c r="Q263" s="7" t="s">
        <v>60</v>
      </c>
      <c r="R263" s="7" t="s">
        <v>86</v>
      </c>
    </row>
    <row r="264" spans="1:18" x14ac:dyDescent="0.25">
      <c r="A264" s="7" t="s">
        <v>1763</v>
      </c>
      <c r="B264" s="7" t="s">
        <v>1489</v>
      </c>
      <c r="C264" s="7" t="s">
        <v>53</v>
      </c>
      <c r="D264" s="7" t="s">
        <v>1458</v>
      </c>
      <c r="E264" s="7" t="s">
        <v>1764</v>
      </c>
      <c r="F264" s="7" t="s">
        <v>97</v>
      </c>
      <c r="G264" s="8">
        <v>1965</v>
      </c>
      <c r="H264" s="9"/>
      <c r="I264" s="9"/>
      <c r="J264" s="9"/>
      <c r="K264" s="9"/>
      <c r="L264" s="8">
        <v>10000</v>
      </c>
      <c r="M264" s="8">
        <v>1</v>
      </c>
      <c r="N264" s="7" t="s">
        <v>60</v>
      </c>
      <c r="O264" s="8">
        <v>12</v>
      </c>
      <c r="P264" s="8">
        <v>9</v>
      </c>
      <c r="Q264" s="7" t="s">
        <v>60</v>
      </c>
      <c r="R264" s="7" t="s">
        <v>1462</v>
      </c>
    </row>
    <row r="265" spans="1:18" x14ac:dyDescent="0.25">
      <c r="A265" s="7" t="s">
        <v>1765</v>
      </c>
      <c r="B265" s="7" t="s">
        <v>1489</v>
      </c>
      <c r="C265" s="7" t="s">
        <v>53</v>
      </c>
      <c r="D265" s="7" t="s">
        <v>1458</v>
      </c>
      <c r="E265" s="7" t="s">
        <v>1766</v>
      </c>
      <c r="F265" s="7" t="s">
        <v>97</v>
      </c>
      <c r="G265" s="8">
        <v>1960</v>
      </c>
      <c r="H265" s="9"/>
      <c r="I265" s="9"/>
      <c r="J265" s="9"/>
      <c r="K265" s="9"/>
      <c r="L265" s="8">
        <v>2700</v>
      </c>
      <c r="M265" s="8">
        <v>1</v>
      </c>
      <c r="N265" s="7" t="s">
        <v>60</v>
      </c>
      <c r="O265" s="8">
        <v>12</v>
      </c>
      <c r="P265" s="8">
        <v>12</v>
      </c>
      <c r="Q265" s="7" t="s">
        <v>60</v>
      </c>
      <c r="R265" s="7" t="s">
        <v>539</v>
      </c>
    </row>
    <row r="266" spans="1:18" x14ac:dyDescent="0.25">
      <c r="A266" s="7" t="s">
        <v>1767</v>
      </c>
      <c r="B266" s="7" t="s">
        <v>49</v>
      </c>
      <c r="C266" s="7" t="s">
        <v>53</v>
      </c>
      <c r="D266" s="7" t="s">
        <v>1458</v>
      </c>
      <c r="E266" s="7" t="s">
        <v>1768</v>
      </c>
      <c r="F266" s="7" t="s">
        <v>97</v>
      </c>
      <c r="G266" s="8">
        <v>1963</v>
      </c>
      <c r="H266" s="9"/>
      <c r="I266" s="9"/>
      <c r="J266" s="9"/>
      <c r="K266" s="9"/>
      <c r="L266" s="8">
        <v>37850</v>
      </c>
      <c r="M266" s="8">
        <v>1</v>
      </c>
      <c r="N266" s="7" t="s">
        <v>60</v>
      </c>
      <c r="O266" s="8">
        <v>17</v>
      </c>
      <c r="P266" s="8">
        <v>16</v>
      </c>
      <c r="Q266" s="7" t="s">
        <v>60</v>
      </c>
      <c r="R266" s="7" t="s">
        <v>86</v>
      </c>
    </row>
    <row r="267" spans="1:18" x14ac:dyDescent="0.25">
      <c r="A267" s="7" t="s">
        <v>1769</v>
      </c>
      <c r="B267" s="7" t="s">
        <v>49</v>
      </c>
      <c r="C267" s="7" t="s">
        <v>53</v>
      </c>
      <c r="D267" s="7" t="s">
        <v>1458</v>
      </c>
      <c r="E267" s="7" t="s">
        <v>1770</v>
      </c>
      <c r="F267" s="7" t="s">
        <v>97</v>
      </c>
      <c r="G267" s="8">
        <v>1986</v>
      </c>
      <c r="H267" s="9"/>
      <c r="I267" s="9"/>
      <c r="J267" s="9"/>
      <c r="K267" s="9"/>
      <c r="L267" s="8">
        <v>2300</v>
      </c>
      <c r="M267" s="8">
        <v>5</v>
      </c>
      <c r="N267" s="7" t="s">
        <v>60</v>
      </c>
      <c r="O267" s="8">
        <v>10</v>
      </c>
      <c r="P267" s="8">
        <v>8</v>
      </c>
      <c r="Q267" s="7" t="s">
        <v>60</v>
      </c>
      <c r="R267" s="7" t="s">
        <v>60</v>
      </c>
    </row>
    <row r="268" spans="1:18" x14ac:dyDescent="0.25">
      <c r="A268" s="7" t="s">
        <v>1771</v>
      </c>
      <c r="B268" s="7" t="s">
        <v>1457</v>
      </c>
      <c r="C268" s="7" t="s">
        <v>53</v>
      </c>
      <c r="D268" s="7" t="s">
        <v>1458</v>
      </c>
      <c r="E268" s="7" t="s">
        <v>1772</v>
      </c>
      <c r="F268" s="7" t="s">
        <v>97</v>
      </c>
      <c r="G268" s="8">
        <v>1958</v>
      </c>
      <c r="H268" s="9"/>
      <c r="I268" s="9"/>
      <c r="J268" s="9"/>
      <c r="K268" s="9"/>
      <c r="L268" s="8">
        <v>7000</v>
      </c>
      <c r="M268" s="8">
        <v>1</v>
      </c>
      <c r="N268" s="7" t="s">
        <v>60</v>
      </c>
      <c r="O268" s="8">
        <v>12</v>
      </c>
      <c r="P268" s="8">
        <v>9</v>
      </c>
      <c r="Q268" s="7" t="s">
        <v>60</v>
      </c>
      <c r="R268" s="7" t="s">
        <v>60</v>
      </c>
    </row>
    <row r="269" spans="1:18" x14ac:dyDescent="0.25">
      <c r="A269" s="7" t="s">
        <v>1773</v>
      </c>
      <c r="B269" s="7" t="s">
        <v>1457</v>
      </c>
      <c r="C269" s="7" t="s">
        <v>53</v>
      </c>
      <c r="D269" s="7" t="s">
        <v>1458</v>
      </c>
      <c r="E269" s="7" t="s">
        <v>1774</v>
      </c>
      <c r="F269" s="7" t="s">
        <v>97</v>
      </c>
      <c r="G269" s="8">
        <v>1981</v>
      </c>
      <c r="H269" s="9"/>
      <c r="I269" s="9"/>
      <c r="J269" s="9"/>
      <c r="K269" s="9"/>
      <c r="L269" s="8">
        <v>3000</v>
      </c>
      <c r="M269" s="8">
        <v>1</v>
      </c>
      <c r="N269" s="7" t="s">
        <v>60</v>
      </c>
      <c r="O269" s="8">
        <v>12</v>
      </c>
      <c r="P269" s="8">
        <v>10</v>
      </c>
      <c r="Q269" s="7" t="s">
        <v>50</v>
      </c>
      <c r="R269" s="7" t="s">
        <v>60</v>
      </c>
    </row>
    <row r="270" spans="1:18" x14ac:dyDescent="0.25">
      <c r="A270" s="7" t="s">
        <v>127</v>
      </c>
      <c r="B270" s="7" t="s">
        <v>49</v>
      </c>
      <c r="C270" s="7" t="s">
        <v>53</v>
      </c>
      <c r="D270" s="7" t="s">
        <v>1464</v>
      </c>
      <c r="E270" s="7" t="s">
        <v>1775</v>
      </c>
      <c r="F270" s="7" t="s">
        <v>74</v>
      </c>
      <c r="G270" s="8">
        <v>1983</v>
      </c>
      <c r="H270" s="9"/>
      <c r="I270" s="9"/>
      <c r="J270" s="9"/>
      <c r="K270" s="9"/>
      <c r="L270" s="8">
        <v>2000</v>
      </c>
      <c r="M270" s="8">
        <v>1</v>
      </c>
      <c r="N270" s="7" t="s">
        <v>60</v>
      </c>
      <c r="O270" s="8">
        <v>15</v>
      </c>
      <c r="P270" s="8">
        <v>9</v>
      </c>
      <c r="Q270" s="7" t="s">
        <v>60</v>
      </c>
      <c r="R270" s="7" t="s">
        <v>86</v>
      </c>
    </row>
    <row r="271" spans="1:18" x14ac:dyDescent="0.25">
      <c r="A271" s="7" t="s">
        <v>1776</v>
      </c>
      <c r="B271" s="7" t="s">
        <v>1457</v>
      </c>
      <c r="C271" s="7" t="s">
        <v>53</v>
      </c>
      <c r="D271" s="7" t="s">
        <v>1458</v>
      </c>
      <c r="E271" s="7" t="s">
        <v>1777</v>
      </c>
      <c r="F271" s="7" t="s">
        <v>97</v>
      </c>
      <c r="G271" s="8">
        <v>1965</v>
      </c>
      <c r="H271" s="9"/>
      <c r="I271" s="9"/>
      <c r="J271" s="9"/>
      <c r="K271" s="9"/>
      <c r="L271" s="8">
        <v>4000</v>
      </c>
      <c r="M271" s="8">
        <v>1</v>
      </c>
      <c r="N271" s="7" t="s">
        <v>60</v>
      </c>
      <c r="O271" s="8">
        <v>15</v>
      </c>
      <c r="P271" s="8">
        <v>9</v>
      </c>
      <c r="Q271" s="7" t="s">
        <v>60</v>
      </c>
      <c r="R271" s="7" t="s">
        <v>1462</v>
      </c>
    </row>
    <row r="272" spans="1:18" x14ac:dyDescent="0.25">
      <c r="A272" s="7" t="s">
        <v>132</v>
      </c>
      <c r="B272" s="7" t="s">
        <v>49</v>
      </c>
      <c r="C272" s="7" t="s">
        <v>53</v>
      </c>
      <c r="D272" s="7" t="s">
        <v>1464</v>
      </c>
      <c r="E272" s="7" t="s">
        <v>1778</v>
      </c>
      <c r="F272" s="7" t="s">
        <v>74</v>
      </c>
      <c r="G272" s="8">
        <v>1990</v>
      </c>
      <c r="H272" s="9"/>
      <c r="I272" s="9"/>
      <c r="J272" s="9"/>
      <c r="K272" s="9"/>
      <c r="L272" s="8">
        <v>66000</v>
      </c>
      <c r="M272" s="8">
        <v>1</v>
      </c>
      <c r="N272" s="7" t="s">
        <v>60</v>
      </c>
      <c r="O272" s="8">
        <v>42</v>
      </c>
      <c r="P272" s="8">
        <v>40</v>
      </c>
      <c r="Q272" s="7" t="s">
        <v>60</v>
      </c>
      <c r="R272" s="7" t="s">
        <v>86</v>
      </c>
    </row>
    <row r="273" spans="1:18" x14ac:dyDescent="0.25">
      <c r="A273" s="7" t="s">
        <v>1779</v>
      </c>
      <c r="B273" s="7" t="s">
        <v>1489</v>
      </c>
      <c r="C273" s="7" t="s">
        <v>53</v>
      </c>
      <c r="D273" s="7" t="s">
        <v>1477</v>
      </c>
      <c r="E273" s="7" t="s">
        <v>1780</v>
      </c>
      <c r="F273" s="7" t="s">
        <v>74</v>
      </c>
      <c r="G273" s="8">
        <v>1995</v>
      </c>
      <c r="H273" s="9"/>
      <c r="I273" s="9"/>
      <c r="J273" s="9"/>
      <c r="K273" s="9"/>
      <c r="L273" s="8">
        <v>3000</v>
      </c>
      <c r="M273" s="8">
        <v>1</v>
      </c>
      <c r="N273" s="7" t="s">
        <v>60</v>
      </c>
      <c r="O273" s="8">
        <v>15</v>
      </c>
      <c r="P273" s="8">
        <v>9</v>
      </c>
      <c r="Q273" s="7" t="s">
        <v>60</v>
      </c>
      <c r="R273" s="7" t="s">
        <v>60</v>
      </c>
    </row>
    <row r="274" spans="1:18" x14ac:dyDescent="0.25">
      <c r="A274" s="7" t="s">
        <v>1781</v>
      </c>
      <c r="B274" s="7" t="s">
        <v>49</v>
      </c>
      <c r="C274" s="7" t="s">
        <v>53</v>
      </c>
      <c r="D274" s="7" t="s">
        <v>1458</v>
      </c>
      <c r="E274" s="7" t="s">
        <v>1782</v>
      </c>
      <c r="F274" s="7" t="s">
        <v>97</v>
      </c>
      <c r="G274" s="8">
        <v>1950</v>
      </c>
      <c r="H274" s="9"/>
      <c r="I274" s="9"/>
      <c r="J274" s="9"/>
      <c r="K274" s="9"/>
      <c r="L274" s="8">
        <v>9376</v>
      </c>
      <c r="M274" s="8">
        <v>2</v>
      </c>
      <c r="N274" s="7" t="s">
        <v>60</v>
      </c>
      <c r="O274" s="8">
        <v>30</v>
      </c>
      <c r="P274" s="8">
        <v>25</v>
      </c>
      <c r="Q274" s="7" t="s">
        <v>60</v>
      </c>
      <c r="R274" s="7" t="s">
        <v>1601</v>
      </c>
    </row>
    <row r="275" spans="1:18" x14ac:dyDescent="0.25">
      <c r="A275" s="7" t="s">
        <v>134</v>
      </c>
      <c r="B275" s="7" t="s">
        <v>49</v>
      </c>
      <c r="C275" s="7" t="s">
        <v>53</v>
      </c>
      <c r="D275" s="7" t="s">
        <v>1458</v>
      </c>
      <c r="E275" s="7" t="s">
        <v>1783</v>
      </c>
      <c r="F275" s="7" t="s">
        <v>97</v>
      </c>
      <c r="G275" s="8">
        <v>1981</v>
      </c>
      <c r="H275" s="9"/>
      <c r="I275" s="9"/>
      <c r="J275" s="9"/>
      <c r="K275" s="9"/>
      <c r="L275" s="8">
        <v>4000</v>
      </c>
      <c r="M275" s="8">
        <v>1</v>
      </c>
      <c r="N275" s="7" t="s">
        <v>60</v>
      </c>
      <c r="O275" s="8">
        <v>15</v>
      </c>
      <c r="P275" s="8">
        <v>9</v>
      </c>
      <c r="Q275" s="7" t="s">
        <v>60</v>
      </c>
      <c r="R275" s="7" t="s">
        <v>1462</v>
      </c>
    </row>
    <row r="276" spans="1:18" x14ac:dyDescent="0.25">
      <c r="A276" s="7" t="s">
        <v>138</v>
      </c>
      <c r="B276" s="7" t="s">
        <v>1457</v>
      </c>
      <c r="C276" s="7" t="s">
        <v>53</v>
      </c>
      <c r="D276" s="7" t="s">
        <v>1464</v>
      </c>
      <c r="E276" s="7" t="s">
        <v>1784</v>
      </c>
      <c r="F276" s="7" t="s">
        <v>74</v>
      </c>
      <c r="G276" s="8">
        <v>1985</v>
      </c>
      <c r="H276" s="9"/>
      <c r="I276" s="9"/>
      <c r="J276" s="9"/>
      <c r="K276" s="9"/>
      <c r="L276" s="8">
        <v>8800</v>
      </c>
      <c r="M276" s="8">
        <v>1</v>
      </c>
      <c r="N276" s="7" t="s">
        <v>60</v>
      </c>
      <c r="O276" s="8">
        <v>17</v>
      </c>
      <c r="P276" s="8">
        <v>16</v>
      </c>
      <c r="Q276" s="7" t="s">
        <v>60</v>
      </c>
      <c r="R276" s="7" t="s">
        <v>86</v>
      </c>
    </row>
    <row r="277" spans="1:18" x14ac:dyDescent="0.25">
      <c r="A277" s="7" t="s">
        <v>1785</v>
      </c>
      <c r="B277" s="7" t="s">
        <v>49</v>
      </c>
      <c r="C277" s="7" t="s">
        <v>53</v>
      </c>
      <c r="D277" s="7" t="s">
        <v>1627</v>
      </c>
      <c r="E277" s="7" t="s">
        <v>1786</v>
      </c>
      <c r="F277" s="7" t="s">
        <v>97</v>
      </c>
      <c r="G277" s="8">
        <v>1997</v>
      </c>
      <c r="H277" s="9"/>
      <c r="I277" s="9"/>
      <c r="J277" s="9"/>
      <c r="K277" s="9"/>
      <c r="L277" s="8">
        <v>5000</v>
      </c>
      <c r="M277" s="8">
        <v>2</v>
      </c>
      <c r="N277" s="7" t="s">
        <v>60</v>
      </c>
      <c r="O277" s="8">
        <v>25</v>
      </c>
      <c r="P277" s="8">
        <v>25</v>
      </c>
      <c r="Q277" s="7" t="s">
        <v>60</v>
      </c>
      <c r="R277" s="7" t="s">
        <v>1462</v>
      </c>
    </row>
    <row r="278" spans="1:18" x14ac:dyDescent="0.25">
      <c r="A278" s="7" t="s">
        <v>1785</v>
      </c>
      <c r="B278" s="7" t="s">
        <v>49</v>
      </c>
      <c r="C278" s="7" t="s">
        <v>97</v>
      </c>
      <c r="D278" s="7" t="s">
        <v>1627</v>
      </c>
      <c r="E278" s="7" t="s">
        <v>1787</v>
      </c>
      <c r="F278" s="7" t="s">
        <v>97</v>
      </c>
      <c r="G278" s="8">
        <v>1997</v>
      </c>
      <c r="H278" s="9"/>
      <c r="I278" s="9"/>
      <c r="J278" s="9"/>
      <c r="K278" s="9"/>
      <c r="L278" s="8">
        <v>4100</v>
      </c>
      <c r="M278" s="8">
        <v>1</v>
      </c>
      <c r="N278" s="7" t="s">
        <v>60</v>
      </c>
      <c r="O278" s="8">
        <v>25</v>
      </c>
      <c r="P278" s="8">
        <v>25</v>
      </c>
      <c r="Q278" s="7" t="s">
        <v>60</v>
      </c>
      <c r="R278" s="7" t="s">
        <v>1462</v>
      </c>
    </row>
    <row r="279" spans="1:18" x14ac:dyDescent="0.25">
      <c r="A279" s="7" t="s">
        <v>923</v>
      </c>
      <c r="B279" s="7" t="s">
        <v>1489</v>
      </c>
      <c r="C279" s="7" t="s">
        <v>53</v>
      </c>
      <c r="D279" s="7" t="s">
        <v>1464</v>
      </c>
      <c r="E279" s="7" t="s">
        <v>1788</v>
      </c>
      <c r="F279" s="7" t="s">
        <v>74</v>
      </c>
      <c r="G279" s="8">
        <v>1997</v>
      </c>
      <c r="H279" s="9"/>
      <c r="I279" s="9"/>
      <c r="J279" s="9"/>
      <c r="K279" s="9"/>
      <c r="L279" s="8">
        <v>1125</v>
      </c>
      <c r="M279" s="8">
        <v>1</v>
      </c>
      <c r="N279" s="7" t="s">
        <v>60</v>
      </c>
      <c r="O279" s="8">
        <v>16</v>
      </c>
      <c r="P279" s="8">
        <v>13</v>
      </c>
      <c r="Q279" s="7" t="s">
        <v>60</v>
      </c>
      <c r="R279" s="7" t="s">
        <v>1462</v>
      </c>
    </row>
    <row r="280" spans="1:18" x14ac:dyDescent="0.25">
      <c r="A280" s="7" t="s">
        <v>1789</v>
      </c>
      <c r="B280" s="7" t="s">
        <v>49</v>
      </c>
      <c r="C280" s="7" t="s">
        <v>53</v>
      </c>
      <c r="D280" s="7" t="s">
        <v>1458</v>
      </c>
      <c r="E280" s="7" t="s">
        <v>1725</v>
      </c>
      <c r="F280" s="7" t="s">
        <v>97</v>
      </c>
      <c r="G280" s="8">
        <v>1959</v>
      </c>
      <c r="H280" s="9"/>
      <c r="I280" s="9"/>
      <c r="J280" s="9"/>
      <c r="K280" s="9"/>
      <c r="L280" s="8">
        <v>30000</v>
      </c>
      <c r="M280" s="8">
        <v>1</v>
      </c>
      <c r="N280" s="7" t="s">
        <v>60</v>
      </c>
      <c r="O280" s="8">
        <v>20</v>
      </c>
      <c r="P280" s="8">
        <v>20</v>
      </c>
      <c r="Q280" s="7" t="s">
        <v>60</v>
      </c>
      <c r="R280" s="7" t="s">
        <v>539</v>
      </c>
    </row>
    <row r="281" spans="1:18" x14ac:dyDescent="0.25">
      <c r="A281" s="7" t="s">
        <v>1790</v>
      </c>
      <c r="B281" s="7" t="s">
        <v>1457</v>
      </c>
      <c r="C281" s="7" t="s">
        <v>53</v>
      </c>
      <c r="D281" s="7" t="s">
        <v>1477</v>
      </c>
      <c r="E281" s="7" t="s">
        <v>1791</v>
      </c>
      <c r="F281" s="7" t="s">
        <v>74</v>
      </c>
      <c r="G281" s="8">
        <v>2010</v>
      </c>
      <c r="H281" s="9"/>
      <c r="I281" s="9"/>
      <c r="J281" s="9"/>
      <c r="K281" s="9"/>
      <c r="L281" s="8">
        <v>1100</v>
      </c>
      <c r="M281" s="8">
        <v>1</v>
      </c>
      <c r="N281" s="7" t="s">
        <v>60</v>
      </c>
      <c r="O281" s="8">
        <v>15</v>
      </c>
      <c r="P281" s="8">
        <v>10</v>
      </c>
      <c r="Q281" s="7" t="s">
        <v>60</v>
      </c>
      <c r="R281" s="7" t="s">
        <v>86</v>
      </c>
    </row>
    <row r="282" spans="1:18" x14ac:dyDescent="0.25">
      <c r="A282" s="7" t="s">
        <v>1792</v>
      </c>
      <c r="B282" s="7" t="s">
        <v>49</v>
      </c>
      <c r="C282" s="7" t="s">
        <v>53</v>
      </c>
      <c r="D282" s="7" t="s">
        <v>1464</v>
      </c>
      <c r="E282" s="7" t="s">
        <v>1727</v>
      </c>
      <c r="F282" s="7" t="s">
        <v>74</v>
      </c>
      <c r="G282" s="8">
        <v>1965</v>
      </c>
      <c r="H282" s="9"/>
      <c r="I282" s="9"/>
      <c r="J282" s="9"/>
      <c r="K282" s="9"/>
      <c r="L282" s="8">
        <v>28000</v>
      </c>
      <c r="M282" s="8">
        <v>1</v>
      </c>
      <c r="N282" s="7" t="s">
        <v>60</v>
      </c>
      <c r="O282" s="8">
        <v>16</v>
      </c>
      <c r="P282" s="8">
        <v>16</v>
      </c>
      <c r="Q282" s="7" t="s">
        <v>60</v>
      </c>
      <c r="R282" s="7" t="s">
        <v>60</v>
      </c>
    </row>
    <row r="283" spans="1:18" x14ac:dyDescent="0.25">
      <c r="A283" s="7" t="s">
        <v>1793</v>
      </c>
      <c r="B283" s="7" t="s">
        <v>49</v>
      </c>
      <c r="C283" s="7" t="s">
        <v>53</v>
      </c>
      <c r="D283" s="7" t="s">
        <v>1474</v>
      </c>
      <c r="E283" s="7" t="s">
        <v>1794</v>
      </c>
      <c r="F283" s="7" t="s">
        <v>97</v>
      </c>
      <c r="G283" s="8">
        <v>1990</v>
      </c>
      <c r="H283" s="9"/>
      <c r="I283" s="9"/>
      <c r="J283" s="9"/>
      <c r="K283" s="9"/>
      <c r="L283" s="8">
        <v>19893</v>
      </c>
      <c r="M283" s="8">
        <v>1</v>
      </c>
      <c r="N283" s="7" t="s">
        <v>60</v>
      </c>
      <c r="O283" s="8">
        <v>18</v>
      </c>
      <c r="P283" s="8">
        <v>10</v>
      </c>
      <c r="Q283" s="7" t="s">
        <v>60</v>
      </c>
      <c r="R283" s="7" t="s">
        <v>1462</v>
      </c>
    </row>
    <row r="284" spans="1:18" x14ac:dyDescent="0.25">
      <c r="A284" s="7" t="s">
        <v>1793</v>
      </c>
      <c r="B284" s="7" t="s">
        <v>49</v>
      </c>
      <c r="C284" s="7" t="s">
        <v>97</v>
      </c>
      <c r="D284" s="7" t="s">
        <v>1474</v>
      </c>
      <c r="E284" s="7" t="s">
        <v>1795</v>
      </c>
      <c r="F284" s="7" t="s">
        <v>97</v>
      </c>
      <c r="G284" s="8">
        <v>1990</v>
      </c>
      <c r="H284" s="9"/>
      <c r="I284" s="9"/>
      <c r="J284" s="9"/>
      <c r="K284" s="9"/>
      <c r="L284" s="8">
        <v>27860</v>
      </c>
      <c r="M284" s="8">
        <v>1</v>
      </c>
      <c r="N284" s="7" t="s">
        <v>60</v>
      </c>
      <c r="O284" s="8">
        <v>18</v>
      </c>
      <c r="P284" s="8">
        <v>10</v>
      </c>
      <c r="Q284" s="7" t="s">
        <v>60</v>
      </c>
      <c r="R284" s="7" t="s">
        <v>1462</v>
      </c>
    </row>
    <row r="285" spans="1:18" x14ac:dyDescent="0.25">
      <c r="A285" s="7" t="s">
        <v>1793</v>
      </c>
      <c r="B285" s="7" t="s">
        <v>49</v>
      </c>
      <c r="C285" s="7" t="s">
        <v>59</v>
      </c>
      <c r="D285" s="7" t="s">
        <v>1627</v>
      </c>
      <c r="E285" s="7" t="s">
        <v>1796</v>
      </c>
      <c r="F285" s="7" t="s">
        <v>97</v>
      </c>
      <c r="G285" s="8">
        <v>1990</v>
      </c>
      <c r="H285" s="9"/>
      <c r="I285" s="9"/>
      <c r="J285" s="9"/>
      <c r="K285" s="9"/>
      <c r="L285" s="8">
        <v>8897</v>
      </c>
      <c r="M285" s="8">
        <v>1</v>
      </c>
      <c r="N285" s="7" t="s">
        <v>60</v>
      </c>
      <c r="O285" s="8">
        <v>20</v>
      </c>
      <c r="P285" s="8">
        <v>18</v>
      </c>
      <c r="Q285" s="7" t="s">
        <v>60</v>
      </c>
      <c r="R285" s="7" t="s">
        <v>1462</v>
      </c>
    </row>
    <row r="286" spans="1:18" x14ac:dyDescent="0.25">
      <c r="A286" s="7" t="s">
        <v>1797</v>
      </c>
      <c r="B286" s="7" t="s">
        <v>198</v>
      </c>
      <c r="C286" s="7" t="s">
        <v>53</v>
      </c>
      <c r="D286" s="7" t="s">
        <v>1464</v>
      </c>
      <c r="E286" s="7" t="s">
        <v>1798</v>
      </c>
      <c r="F286" s="7" t="s">
        <v>97</v>
      </c>
      <c r="G286" s="8">
        <v>1960</v>
      </c>
      <c r="H286" s="9"/>
      <c r="I286" s="9"/>
      <c r="J286" s="9"/>
      <c r="K286" s="9"/>
      <c r="L286" s="8">
        <v>5000</v>
      </c>
      <c r="M286" s="8">
        <v>10</v>
      </c>
      <c r="N286" s="7" t="s">
        <v>60</v>
      </c>
      <c r="O286" s="8">
        <v>12</v>
      </c>
      <c r="P286" s="8">
        <v>9</v>
      </c>
      <c r="Q286" s="7" t="s">
        <v>60</v>
      </c>
      <c r="R286" s="7" t="s">
        <v>60</v>
      </c>
    </row>
    <row r="287" spans="1:18" x14ac:dyDescent="0.25">
      <c r="A287" s="7" t="s">
        <v>1799</v>
      </c>
      <c r="B287" s="7" t="s">
        <v>49</v>
      </c>
      <c r="C287" s="7" t="s">
        <v>53</v>
      </c>
      <c r="D287" s="7" t="s">
        <v>1458</v>
      </c>
      <c r="E287" s="7" t="s">
        <v>1800</v>
      </c>
      <c r="F287" s="7" t="s">
        <v>97</v>
      </c>
      <c r="G287" s="8">
        <v>1923</v>
      </c>
      <c r="H287" s="9"/>
      <c r="I287" s="9"/>
      <c r="J287" s="9"/>
      <c r="K287" s="9"/>
      <c r="L287" s="8">
        <v>113000</v>
      </c>
      <c r="M287" s="8">
        <v>8</v>
      </c>
      <c r="N287" s="7" t="s">
        <v>54</v>
      </c>
      <c r="O287" s="8">
        <v>11</v>
      </c>
      <c r="P287" s="8">
        <v>9</v>
      </c>
      <c r="Q287" s="7" t="s">
        <v>60</v>
      </c>
      <c r="R287" s="7" t="s">
        <v>60</v>
      </c>
    </row>
    <row r="288" spans="1:18" x14ac:dyDescent="0.25">
      <c r="A288" s="7" t="s">
        <v>1801</v>
      </c>
      <c r="B288" s="7" t="s">
        <v>1457</v>
      </c>
      <c r="C288" s="7" t="s">
        <v>53</v>
      </c>
      <c r="D288" s="7" t="s">
        <v>1458</v>
      </c>
      <c r="E288" s="7" t="s">
        <v>1802</v>
      </c>
      <c r="F288" s="7" t="s">
        <v>97</v>
      </c>
      <c r="G288" s="8">
        <v>2002</v>
      </c>
      <c r="H288" s="9"/>
      <c r="I288" s="9"/>
      <c r="J288" s="9"/>
      <c r="K288" s="9"/>
      <c r="L288" s="8">
        <v>85780</v>
      </c>
      <c r="M288" s="8">
        <v>3</v>
      </c>
      <c r="N288" s="7" t="s">
        <v>60</v>
      </c>
      <c r="O288" s="8">
        <v>12</v>
      </c>
      <c r="P288" s="8">
        <v>10</v>
      </c>
      <c r="Q288" s="7" t="s">
        <v>60</v>
      </c>
      <c r="R288" s="7" t="s">
        <v>1595</v>
      </c>
    </row>
    <row r="289" spans="1:18" x14ac:dyDescent="0.25">
      <c r="A289" s="7" t="s">
        <v>1803</v>
      </c>
      <c r="B289" s="7" t="s">
        <v>1457</v>
      </c>
      <c r="C289" s="7" t="s">
        <v>53</v>
      </c>
      <c r="D289" s="7" t="s">
        <v>1458</v>
      </c>
      <c r="E289" s="7" t="s">
        <v>1804</v>
      </c>
      <c r="F289" s="7" t="s">
        <v>97</v>
      </c>
      <c r="G289" s="8">
        <v>1950</v>
      </c>
      <c r="H289" s="9"/>
      <c r="I289" s="9"/>
      <c r="J289" s="9"/>
      <c r="K289" s="9"/>
      <c r="L289" s="8">
        <v>2300</v>
      </c>
      <c r="M289" s="8">
        <v>1</v>
      </c>
      <c r="N289" s="7" t="s">
        <v>60</v>
      </c>
      <c r="O289" s="8">
        <v>12</v>
      </c>
      <c r="P289" s="8">
        <v>10</v>
      </c>
      <c r="Q289" s="7" t="s">
        <v>60</v>
      </c>
      <c r="R289" s="7" t="s">
        <v>1595</v>
      </c>
    </row>
    <row r="290" spans="1:18" x14ac:dyDescent="0.25">
      <c r="A290" s="7" t="s">
        <v>1805</v>
      </c>
      <c r="B290" s="7" t="s">
        <v>1489</v>
      </c>
      <c r="C290" s="7" t="s">
        <v>53</v>
      </c>
      <c r="D290" s="7" t="s">
        <v>1477</v>
      </c>
      <c r="E290" s="7" t="s">
        <v>1806</v>
      </c>
      <c r="F290" s="7" t="s">
        <v>74</v>
      </c>
      <c r="G290" s="8">
        <v>1985</v>
      </c>
      <c r="H290" s="9"/>
      <c r="I290" s="9"/>
      <c r="J290" s="9"/>
      <c r="K290" s="9"/>
      <c r="L290" s="8">
        <v>4000</v>
      </c>
      <c r="M290" s="8">
        <v>1</v>
      </c>
      <c r="N290" s="7" t="s">
        <v>60</v>
      </c>
      <c r="O290" s="8">
        <v>15</v>
      </c>
      <c r="P290" s="8">
        <v>12</v>
      </c>
      <c r="Q290" s="7" t="s">
        <v>60</v>
      </c>
      <c r="R290" s="7" t="s">
        <v>60</v>
      </c>
    </row>
    <row r="291" spans="1:18" x14ac:dyDescent="0.25">
      <c r="A291" s="7" t="s">
        <v>926</v>
      </c>
      <c r="B291" s="7" t="s">
        <v>1457</v>
      </c>
      <c r="C291" s="7" t="s">
        <v>53</v>
      </c>
      <c r="D291" s="7" t="s">
        <v>1458</v>
      </c>
      <c r="E291" s="7" t="s">
        <v>1807</v>
      </c>
      <c r="F291" s="7" t="s">
        <v>97</v>
      </c>
      <c r="G291" s="8">
        <v>1950</v>
      </c>
      <c r="H291" s="9"/>
      <c r="I291" s="9"/>
      <c r="J291" s="9"/>
      <c r="K291" s="9"/>
      <c r="L291" s="8">
        <v>2400</v>
      </c>
      <c r="M291" s="8">
        <v>1</v>
      </c>
      <c r="N291" s="7" t="s">
        <v>60</v>
      </c>
      <c r="O291" s="8">
        <v>12</v>
      </c>
      <c r="P291" s="8">
        <v>9</v>
      </c>
      <c r="Q291" s="7" t="s">
        <v>60</v>
      </c>
      <c r="R291" s="7" t="s">
        <v>539</v>
      </c>
    </row>
    <row r="292" spans="1:18" x14ac:dyDescent="0.25">
      <c r="A292" s="7" t="s">
        <v>1808</v>
      </c>
      <c r="B292" s="7" t="s">
        <v>49</v>
      </c>
      <c r="C292" s="7" t="s">
        <v>53</v>
      </c>
      <c r="D292" s="7" t="s">
        <v>1458</v>
      </c>
      <c r="E292" s="7" t="s">
        <v>1809</v>
      </c>
      <c r="F292" s="7" t="s">
        <v>97</v>
      </c>
      <c r="G292" s="8">
        <v>1990</v>
      </c>
      <c r="H292" s="9"/>
      <c r="I292" s="9"/>
      <c r="J292" s="9"/>
      <c r="K292" s="9"/>
      <c r="L292" s="8">
        <v>45265</v>
      </c>
      <c r="M292" s="8">
        <v>2</v>
      </c>
      <c r="N292" s="7" t="s">
        <v>60</v>
      </c>
      <c r="O292" s="8">
        <v>12</v>
      </c>
      <c r="P292" s="8">
        <v>10</v>
      </c>
      <c r="Q292" s="7" t="s">
        <v>60</v>
      </c>
      <c r="R292" s="7" t="s">
        <v>1462</v>
      </c>
    </row>
    <row r="293" spans="1:18" x14ac:dyDescent="0.25">
      <c r="A293" s="7" t="s">
        <v>1810</v>
      </c>
      <c r="B293" s="7" t="s">
        <v>1457</v>
      </c>
      <c r="C293" s="7" t="s">
        <v>53</v>
      </c>
      <c r="D293" s="7" t="s">
        <v>1477</v>
      </c>
      <c r="E293" s="7" t="s">
        <v>1811</v>
      </c>
      <c r="F293" s="7" t="s">
        <v>74</v>
      </c>
      <c r="G293" s="8">
        <v>1893</v>
      </c>
      <c r="H293" s="9"/>
      <c r="I293" s="9"/>
      <c r="J293" s="9"/>
      <c r="K293" s="9"/>
      <c r="L293" s="8">
        <v>2300</v>
      </c>
      <c r="M293" s="8">
        <v>1</v>
      </c>
      <c r="N293" s="7" t="s">
        <v>60</v>
      </c>
      <c r="O293" s="8">
        <v>18</v>
      </c>
      <c r="P293" s="8">
        <v>12</v>
      </c>
      <c r="Q293" s="7" t="s">
        <v>60</v>
      </c>
      <c r="R293" s="7" t="s">
        <v>539</v>
      </c>
    </row>
    <row r="294" spans="1:18" x14ac:dyDescent="0.25">
      <c r="A294" s="7" t="s">
        <v>1812</v>
      </c>
      <c r="B294" s="7" t="s">
        <v>1457</v>
      </c>
      <c r="C294" s="7" t="s">
        <v>53</v>
      </c>
      <c r="D294" s="7" t="s">
        <v>1477</v>
      </c>
      <c r="E294" s="7" t="s">
        <v>1813</v>
      </c>
      <c r="F294" s="7" t="s">
        <v>74</v>
      </c>
      <c r="G294" s="8">
        <v>1958</v>
      </c>
      <c r="H294" s="9"/>
      <c r="I294" s="9"/>
      <c r="J294" s="9"/>
      <c r="K294" s="9"/>
      <c r="L294" s="8">
        <v>1300</v>
      </c>
      <c r="M294" s="8">
        <v>1</v>
      </c>
      <c r="N294" s="7" t="s">
        <v>60</v>
      </c>
      <c r="O294" s="8">
        <v>15</v>
      </c>
      <c r="P294" s="8">
        <v>10</v>
      </c>
      <c r="Q294" s="7" t="s">
        <v>60</v>
      </c>
      <c r="R294" s="7" t="s">
        <v>86</v>
      </c>
    </row>
    <row r="295" spans="1:18" x14ac:dyDescent="0.25">
      <c r="A295" s="7" t="s">
        <v>1814</v>
      </c>
      <c r="B295" s="7" t="s">
        <v>1457</v>
      </c>
      <c r="C295" s="7" t="s">
        <v>53</v>
      </c>
      <c r="D295" s="7" t="s">
        <v>1458</v>
      </c>
      <c r="E295" s="7" t="s">
        <v>1815</v>
      </c>
      <c r="F295" s="7" t="s">
        <v>97</v>
      </c>
      <c r="G295" s="8">
        <v>1950</v>
      </c>
      <c r="H295" s="9"/>
      <c r="I295" s="9"/>
      <c r="J295" s="9"/>
      <c r="K295" s="9"/>
      <c r="L295" s="8">
        <v>2000</v>
      </c>
      <c r="M295" s="8">
        <v>1</v>
      </c>
      <c r="N295" s="7" t="s">
        <v>60</v>
      </c>
      <c r="O295" s="8">
        <v>12</v>
      </c>
      <c r="P295" s="8">
        <v>9</v>
      </c>
      <c r="Q295" s="7" t="s">
        <v>60</v>
      </c>
      <c r="R295" s="7" t="s">
        <v>1656</v>
      </c>
    </row>
    <row r="296" spans="1:18" x14ac:dyDescent="0.25">
      <c r="A296" s="7" t="s">
        <v>1816</v>
      </c>
      <c r="B296" s="7" t="s">
        <v>1457</v>
      </c>
      <c r="C296" s="7" t="s">
        <v>53</v>
      </c>
      <c r="D296" s="7" t="s">
        <v>1477</v>
      </c>
      <c r="E296" s="7" t="s">
        <v>1817</v>
      </c>
      <c r="F296" s="7" t="s">
        <v>74</v>
      </c>
      <c r="G296" s="8">
        <v>1970</v>
      </c>
      <c r="H296" s="9"/>
      <c r="I296" s="9"/>
      <c r="J296" s="9"/>
      <c r="K296" s="9"/>
      <c r="L296" s="8">
        <v>3000</v>
      </c>
      <c r="M296" s="8">
        <v>1</v>
      </c>
      <c r="N296" s="7" t="s">
        <v>60</v>
      </c>
      <c r="O296" s="8">
        <v>14</v>
      </c>
      <c r="P296" s="8">
        <v>10</v>
      </c>
      <c r="Q296" s="7" t="s">
        <v>60</v>
      </c>
      <c r="R296" s="7" t="s">
        <v>1656</v>
      </c>
    </row>
    <row r="297" spans="1:18" x14ac:dyDescent="0.25">
      <c r="A297" s="7" t="s">
        <v>1818</v>
      </c>
      <c r="B297" s="7" t="s">
        <v>1489</v>
      </c>
      <c r="C297" s="7" t="s">
        <v>53</v>
      </c>
      <c r="D297" s="7" t="s">
        <v>1458</v>
      </c>
      <c r="E297" s="7" t="s">
        <v>1819</v>
      </c>
      <c r="F297" s="7" t="s">
        <v>97</v>
      </c>
      <c r="G297" s="8">
        <v>1971</v>
      </c>
      <c r="H297" s="9"/>
      <c r="I297" s="9"/>
      <c r="J297" s="9"/>
      <c r="K297" s="9"/>
      <c r="L297" s="8">
        <v>2132</v>
      </c>
      <c r="M297" s="8">
        <v>1</v>
      </c>
      <c r="N297" s="7" t="s">
        <v>60</v>
      </c>
      <c r="O297" s="8">
        <v>8</v>
      </c>
      <c r="P297" s="8">
        <v>8</v>
      </c>
      <c r="Q297" s="7" t="s">
        <v>60</v>
      </c>
      <c r="R297" s="7" t="s">
        <v>1462</v>
      </c>
    </row>
    <row r="298" spans="1:18" x14ac:dyDescent="0.25">
      <c r="A298" s="7" t="s">
        <v>928</v>
      </c>
      <c r="B298" s="7" t="s">
        <v>49</v>
      </c>
      <c r="C298" s="7" t="s">
        <v>53</v>
      </c>
      <c r="D298" s="7" t="s">
        <v>1467</v>
      </c>
      <c r="E298" s="7" t="s">
        <v>1820</v>
      </c>
      <c r="F298" s="7" t="s">
        <v>97</v>
      </c>
      <c r="G298" s="8">
        <v>1965</v>
      </c>
      <c r="H298" s="9"/>
      <c r="I298" s="9"/>
      <c r="J298" s="9"/>
      <c r="K298" s="9"/>
      <c r="L298" s="8">
        <v>20580</v>
      </c>
      <c r="M298" s="8">
        <v>1</v>
      </c>
      <c r="N298" s="7" t="s">
        <v>60</v>
      </c>
      <c r="O298" s="8">
        <v>15</v>
      </c>
      <c r="P298" s="8">
        <v>10</v>
      </c>
      <c r="Q298" s="7" t="s">
        <v>60</v>
      </c>
      <c r="R298" s="7" t="s">
        <v>60</v>
      </c>
    </row>
    <row r="299" spans="1:18" x14ac:dyDescent="0.25">
      <c r="A299" s="7" t="s">
        <v>928</v>
      </c>
      <c r="B299" s="7" t="s">
        <v>49</v>
      </c>
      <c r="C299" s="7" t="s">
        <v>97</v>
      </c>
      <c r="D299" s="7" t="s">
        <v>1467</v>
      </c>
      <c r="E299" s="7" t="s">
        <v>1821</v>
      </c>
      <c r="F299" s="7" t="s">
        <v>1469</v>
      </c>
      <c r="G299" s="8">
        <v>1965</v>
      </c>
      <c r="H299" s="8">
        <v>11750</v>
      </c>
      <c r="I299" s="9"/>
      <c r="J299" s="8">
        <v>100</v>
      </c>
      <c r="K299" s="8">
        <v>2</v>
      </c>
      <c r="L299" s="8">
        <v>18800</v>
      </c>
      <c r="M299" s="8">
        <v>1</v>
      </c>
      <c r="N299" s="7" t="s">
        <v>60</v>
      </c>
      <c r="O299" s="8">
        <v>15</v>
      </c>
      <c r="P299" s="8">
        <v>10</v>
      </c>
      <c r="Q299" s="7" t="s">
        <v>60</v>
      </c>
      <c r="R299" s="7" t="s">
        <v>60</v>
      </c>
    </row>
    <row r="300" spans="1:18" x14ac:dyDescent="0.25">
      <c r="A300" s="7" t="s">
        <v>928</v>
      </c>
      <c r="B300" s="7" t="s">
        <v>49</v>
      </c>
      <c r="C300" s="7" t="s">
        <v>59</v>
      </c>
      <c r="D300" s="7" t="s">
        <v>1501</v>
      </c>
      <c r="E300" s="7" t="s">
        <v>1822</v>
      </c>
      <c r="F300" s="7" t="s">
        <v>97</v>
      </c>
      <c r="G300" s="8">
        <v>1965</v>
      </c>
      <c r="H300" s="9"/>
      <c r="I300" s="9"/>
      <c r="J300" s="9"/>
      <c r="K300" s="9"/>
      <c r="L300" s="8">
        <v>14300</v>
      </c>
      <c r="M300" s="8">
        <v>2</v>
      </c>
      <c r="N300" s="7" t="s">
        <v>60</v>
      </c>
      <c r="O300" s="8">
        <v>18</v>
      </c>
      <c r="P300" s="8">
        <v>15</v>
      </c>
      <c r="Q300" s="7" t="s">
        <v>60</v>
      </c>
      <c r="R300" s="7" t="s">
        <v>86</v>
      </c>
    </row>
    <row r="301" spans="1:18" x14ac:dyDescent="0.25">
      <c r="A301" s="7" t="s">
        <v>928</v>
      </c>
      <c r="B301" s="7" t="s">
        <v>49</v>
      </c>
      <c r="C301" s="7" t="s">
        <v>304</v>
      </c>
      <c r="D301" s="7" t="s">
        <v>1585</v>
      </c>
      <c r="E301" s="7" t="s">
        <v>1588</v>
      </c>
      <c r="F301" s="7" t="s">
        <v>1469</v>
      </c>
      <c r="G301" s="8">
        <v>1965</v>
      </c>
      <c r="H301" s="8">
        <v>2000</v>
      </c>
      <c r="I301" s="9"/>
      <c r="J301" s="8">
        <v>0</v>
      </c>
      <c r="K301" s="8">
        <v>2</v>
      </c>
      <c r="L301" s="8">
        <v>1900</v>
      </c>
      <c r="M301" s="8">
        <v>1</v>
      </c>
      <c r="N301" s="7" t="s">
        <v>60</v>
      </c>
      <c r="O301" s="8">
        <v>12</v>
      </c>
      <c r="P301" s="8">
        <v>9</v>
      </c>
      <c r="Q301" s="7" t="s">
        <v>60</v>
      </c>
      <c r="R301" s="7" t="s">
        <v>60</v>
      </c>
    </row>
    <row r="302" spans="1:18" x14ac:dyDescent="0.25">
      <c r="A302" s="7" t="s">
        <v>928</v>
      </c>
      <c r="B302" s="7" t="s">
        <v>49</v>
      </c>
      <c r="C302" s="7" t="s">
        <v>86</v>
      </c>
      <c r="D302" s="7" t="s">
        <v>1495</v>
      </c>
      <c r="E302" s="7" t="s">
        <v>1823</v>
      </c>
      <c r="F302" s="7" t="s">
        <v>97</v>
      </c>
      <c r="G302" s="8">
        <v>1965</v>
      </c>
      <c r="H302" s="9"/>
      <c r="I302" s="9"/>
      <c r="J302" s="9"/>
      <c r="K302" s="9"/>
      <c r="L302" s="8">
        <v>6700</v>
      </c>
      <c r="M302" s="8">
        <v>1</v>
      </c>
      <c r="N302" s="7" t="s">
        <v>60</v>
      </c>
      <c r="O302" s="8">
        <v>15</v>
      </c>
      <c r="P302" s="8">
        <v>10</v>
      </c>
      <c r="Q302" s="7" t="s">
        <v>60</v>
      </c>
      <c r="R302" s="7" t="s">
        <v>60</v>
      </c>
    </row>
    <row r="303" spans="1:18" x14ac:dyDescent="0.25">
      <c r="A303" s="7" t="s">
        <v>928</v>
      </c>
      <c r="B303" s="7" t="s">
        <v>49</v>
      </c>
      <c r="C303" s="7" t="s">
        <v>66</v>
      </c>
      <c r="D303" s="7" t="s">
        <v>1474</v>
      </c>
      <c r="E303" s="7" t="s">
        <v>1824</v>
      </c>
      <c r="F303" s="7" t="s">
        <v>1469</v>
      </c>
      <c r="G303" s="8">
        <v>1965</v>
      </c>
      <c r="H303" s="9"/>
      <c r="I303" s="9"/>
      <c r="J303" s="9"/>
      <c r="K303" s="9"/>
      <c r="L303" s="8">
        <v>16200</v>
      </c>
      <c r="M303" s="8">
        <v>1</v>
      </c>
      <c r="N303" s="7" t="s">
        <v>60</v>
      </c>
      <c r="O303" s="8">
        <v>15</v>
      </c>
      <c r="P303" s="8">
        <v>10</v>
      </c>
      <c r="Q303" s="7" t="s">
        <v>60</v>
      </c>
      <c r="R303" s="7" t="s">
        <v>539</v>
      </c>
    </row>
    <row r="304" spans="1:18" x14ac:dyDescent="0.25">
      <c r="A304" s="7" t="s">
        <v>928</v>
      </c>
      <c r="B304" s="7" t="s">
        <v>49</v>
      </c>
      <c r="C304" s="7" t="s">
        <v>57</v>
      </c>
      <c r="D304" s="7" t="s">
        <v>1622</v>
      </c>
      <c r="E304" s="7" t="s">
        <v>1825</v>
      </c>
      <c r="F304" s="7" t="s">
        <v>97</v>
      </c>
      <c r="G304" s="8">
        <v>1965</v>
      </c>
      <c r="H304" s="9"/>
      <c r="I304" s="9"/>
      <c r="J304" s="9"/>
      <c r="K304" s="9"/>
      <c r="L304" s="8">
        <v>5300</v>
      </c>
      <c r="M304" s="8">
        <v>2</v>
      </c>
      <c r="N304" s="7" t="s">
        <v>60</v>
      </c>
      <c r="O304" s="8">
        <v>18</v>
      </c>
      <c r="P304" s="8">
        <v>16</v>
      </c>
      <c r="Q304" s="7" t="s">
        <v>60</v>
      </c>
      <c r="R304" s="7" t="s">
        <v>539</v>
      </c>
    </row>
    <row r="305" spans="1:18" x14ac:dyDescent="0.25">
      <c r="A305" s="7" t="s">
        <v>928</v>
      </c>
      <c r="B305" s="7" t="s">
        <v>49</v>
      </c>
      <c r="C305" s="7" t="s">
        <v>173</v>
      </c>
      <c r="D305" s="7" t="s">
        <v>1467</v>
      </c>
      <c r="E305" s="7" t="s">
        <v>1548</v>
      </c>
      <c r="F305" s="7" t="s">
        <v>97</v>
      </c>
      <c r="G305" s="8">
        <v>2008</v>
      </c>
      <c r="H305" s="9"/>
      <c r="I305" s="9"/>
      <c r="J305" s="9"/>
      <c r="K305" s="9"/>
      <c r="L305" s="8">
        <v>1280</v>
      </c>
      <c r="M305" s="8">
        <v>1</v>
      </c>
      <c r="N305" s="7" t="s">
        <v>60</v>
      </c>
      <c r="O305" s="8">
        <v>15</v>
      </c>
      <c r="P305" s="8">
        <v>10</v>
      </c>
      <c r="Q305" s="7" t="s">
        <v>60</v>
      </c>
      <c r="R305" s="7" t="s">
        <v>60</v>
      </c>
    </row>
    <row r="306" spans="1:18" x14ac:dyDescent="0.25">
      <c r="A306" s="7" t="s">
        <v>928</v>
      </c>
      <c r="B306" s="7" t="s">
        <v>49</v>
      </c>
      <c r="C306" s="7" t="s">
        <v>139</v>
      </c>
      <c r="D306" s="7" t="s">
        <v>1474</v>
      </c>
      <c r="E306" s="7" t="s">
        <v>1826</v>
      </c>
      <c r="F306" s="7" t="s">
        <v>97</v>
      </c>
      <c r="G306" s="9"/>
      <c r="H306" s="9"/>
      <c r="I306" s="9"/>
      <c r="J306" s="9"/>
      <c r="K306" s="9"/>
      <c r="L306" s="8">
        <v>1100</v>
      </c>
      <c r="M306" s="8">
        <v>1</v>
      </c>
      <c r="N306" s="7" t="s">
        <v>60</v>
      </c>
      <c r="O306" s="8">
        <v>15</v>
      </c>
      <c r="P306" s="8">
        <v>12</v>
      </c>
      <c r="Q306" s="7" t="s">
        <v>60</v>
      </c>
      <c r="R306" s="7" t="s">
        <v>86</v>
      </c>
    </row>
    <row r="307" spans="1:18" x14ac:dyDescent="0.25">
      <c r="A307" s="7" t="s">
        <v>928</v>
      </c>
      <c r="B307" s="7" t="s">
        <v>49</v>
      </c>
      <c r="C307" s="7" t="s">
        <v>996</v>
      </c>
      <c r="D307" s="7" t="s">
        <v>1467</v>
      </c>
      <c r="E307" s="7" t="s">
        <v>1548</v>
      </c>
      <c r="F307" s="7" t="s">
        <v>97</v>
      </c>
      <c r="G307" s="8">
        <v>2010</v>
      </c>
      <c r="H307" s="9"/>
      <c r="I307" s="9"/>
      <c r="J307" s="9"/>
      <c r="K307" s="9"/>
      <c r="L307" s="8">
        <v>1500</v>
      </c>
      <c r="M307" s="8">
        <v>1</v>
      </c>
      <c r="N307" s="7" t="s">
        <v>60</v>
      </c>
      <c r="O307" s="8">
        <v>12</v>
      </c>
      <c r="P307" s="8">
        <v>10</v>
      </c>
      <c r="Q307" s="7" t="s">
        <v>54</v>
      </c>
      <c r="R307" s="7" t="s">
        <v>1462</v>
      </c>
    </row>
    <row r="308" spans="1:18" x14ac:dyDescent="0.25">
      <c r="A308" s="7" t="s">
        <v>930</v>
      </c>
      <c r="B308" s="7" t="s">
        <v>1489</v>
      </c>
      <c r="C308" s="7" t="s">
        <v>53</v>
      </c>
      <c r="D308" s="7" t="s">
        <v>1458</v>
      </c>
      <c r="E308" s="7" t="s">
        <v>1827</v>
      </c>
      <c r="F308" s="7" t="s">
        <v>97</v>
      </c>
      <c r="G308" s="8">
        <v>1960</v>
      </c>
      <c r="H308" s="9"/>
      <c r="I308" s="9"/>
      <c r="J308" s="9"/>
      <c r="K308" s="9"/>
      <c r="L308" s="8">
        <v>10500</v>
      </c>
      <c r="M308" s="8">
        <v>2</v>
      </c>
      <c r="N308" s="7" t="s">
        <v>60</v>
      </c>
      <c r="O308" s="8">
        <v>19</v>
      </c>
      <c r="P308" s="8">
        <v>9</v>
      </c>
      <c r="Q308" s="7" t="s">
        <v>60</v>
      </c>
      <c r="R308" s="7" t="s">
        <v>1462</v>
      </c>
    </row>
    <row r="309" spans="1:18" x14ac:dyDescent="0.25">
      <c r="A309" s="7" t="s">
        <v>1828</v>
      </c>
      <c r="B309" s="7" t="s">
        <v>1489</v>
      </c>
      <c r="C309" s="7" t="s">
        <v>53</v>
      </c>
      <c r="D309" s="7" t="s">
        <v>1577</v>
      </c>
      <c r="E309" s="7" t="s">
        <v>1829</v>
      </c>
      <c r="F309" s="7" t="s">
        <v>97</v>
      </c>
      <c r="G309" s="8">
        <v>1996</v>
      </c>
      <c r="H309" s="9"/>
      <c r="I309" s="9"/>
      <c r="J309" s="9"/>
      <c r="K309" s="9"/>
      <c r="L309" s="8">
        <v>2000</v>
      </c>
      <c r="M309" s="8">
        <v>1</v>
      </c>
      <c r="N309" s="7" t="s">
        <v>60</v>
      </c>
      <c r="O309" s="8">
        <v>14</v>
      </c>
      <c r="P309" s="8">
        <v>9</v>
      </c>
      <c r="Q309" s="7" t="s">
        <v>60</v>
      </c>
      <c r="R309" s="7" t="s">
        <v>539</v>
      </c>
    </row>
    <row r="310" spans="1:18" x14ac:dyDescent="0.25">
      <c r="A310" s="7" t="s">
        <v>1828</v>
      </c>
      <c r="B310" s="7" t="s">
        <v>1489</v>
      </c>
      <c r="C310" s="7" t="s">
        <v>97</v>
      </c>
      <c r="D310" s="7" t="s">
        <v>1474</v>
      </c>
      <c r="E310" s="7" t="s">
        <v>1830</v>
      </c>
      <c r="F310" s="7" t="s">
        <v>97</v>
      </c>
      <c r="G310" s="8">
        <v>1996</v>
      </c>
      <c r="H310" s="9"/>
      <c r="I310" s="9"/>
      <c r="J310" s="9"/>
      <c r="K310" s="9"/>
      <c r="L310" s="8">
        <v>3000</v>
      </c>
      <c r="M310" s="8">
        <v>1</v>
      </c>
      <c r="N310" s="7" t="s">
        <v>60</v>
      </c>
      <c r="O310" s="8">
        <v>12</v>
      </c>
      <c r="P310" s="8">
        <v>9</v>
      </c>
      <c r="Q310" s="7" t="s">
        <v>60</v>
      </c>
      <c r="R310" s="7" t="s">
        <v>1595</v>
      </c>
    </row>
    <row r="311" spans="1:18" x14ac:dyDescent="0.25">
      <c r="A311" s="7" t="s">
        <v>1828</v>
      </c>
      <c r="B311" s="7" t="s">
        <v>1489</v>
      </c>
      <c r="C311" s="7" t="s">
        <v>59</v>
      </c>
      <c r="D311" s="7" t="s">
        <v>1474</v>
      </c>
      <c r="E311" s="7" t="s">
        <v>1831</v>
      </c>
      <c r="F311" s="7" t="s">
        <v>97</v>
      </c>
      <c r="G311" s="8">
        <v>1996</v>
      </c>
      <c r="H311" s="9"/>
      <c r="I311" s="9"/>
      <c r="J311" s="9"/>
      <c r="K311" s="9"/>
      <c r="L311" s="8">
        <v>2500</v>
      </c>
      <c r="M311" s="8">
        <v>1</v>
      </c>
      <c r="N311" s="7" t="s">
        <v>60</v>
      </c>
      <c r="O311" s="8">
        <v>12</v>
      </c>
      <c r="P311" s="8">
        <v>9</v>
      </c>
      <c r="Q311" s="7" t="s">
        <v>60</v>
      </c>
      <c r="R311" s="7" t="s">
        <v>1643</v>
      </c>
    </row>
    <row r="312" spans="1:18" x14ac:dyDescent="0.25">
      <c r="A312" s="7" t="s">
        <v>1828</v>
      </c>
      <c r="B312" s="7" t="s">
        <v>1489</v>
      </c>
      <c r="C312" s="7" t="s">
        <v>304</v>
      </c>
      <c r="D312" s="7" t="s">
        <v>1832</v>
      </c>
      <c r="E312" s="7" t="s">
        <v>1833</v>
      </c>
      <c r="F312" s="7" t="s">
        <v>97</v>
      </c>
      <c r="G312" s="8">
        <v>1996</v>
      </c>
      <c r="H312" s="9"/>
      <c r="I312" s="9"/>
      <c r="J312" s="9"/>
      <c r="K312" s="9"/>
      <c r="L312" s="8">
        <v>3500</v>
      </c>
      <c r="M312" s="8">
        <v>1</v>
      </c>
      <c r="N312" s="7" t="s">
        <v>60</v>
      </c>
      <c r="O312" s="8">
        <v>12</v>
      </c>
      <c r="P312" s="8">
        <v>9</v>
      </c>
      <c r="Q312" s="7" t="s">
        <v>60</v>
      </c>
      <c r="R312" s="7" t="s">
        <v>1643</v>
      </c>
    </row>
    <row r="313" spans="1:18" x14ac:dyDescent="0.25">
      <c r="A313" s="7" t="s">
        <v>1828</v>
      </c>
      <c r="B313" s="7" t="s">
        <v>1489</v>
      </c>
      <c r="C313" s="7" t="s">
        <v>86</v>
      </c>
      <c r="D313" s="7" t="s">
        <v>1605</v>
      </c>
      <c r="E313" s="7" t="s">
        <v>1834</v>
      </c>
      <c r="F313" s="7" t="s">
        <v>97</v>
      </c>
      <c r="G313" s="8">
        <v>1996</v>
      </c>
      <c r="H313" s="9"/>
      <c r="I313" s="9"/>
      <c r="J313" s="9"/>
      <c r="K313" s="9"/>
      <c r="L313" s="8">
        <v>50000</v>
      </c>
      <c r="M313" s="8">
        <v>2</v>
      </c>
      <c r="N313" s="7" t="s">
        <v>60</v>
      </c>
      <c r="O313" s="8">
        <v>20</v>
      </c>
      <c r="P313" s="8">
        <v>15</v>
      </c>
      <c r="Q313" s="7" t="s">
        <v>60</v>
      </c>
      <c r="R313" s="7" t="s">
        <v>86</v>
      </c>
    </row>
    <row r="314" spans="1:18" x14ac:dyDescent="0.25">
      <c r="A314" s="7" t="s">
        <v>1828</v>
      </c>
      <c r="B314" s="7" t="s">
        <v>1489</v>
      </c>
      <c r="C314" s="7" t="s">
        <v>66</v>
      </c>
      <c r="D314" s="7" t="s">
        <v>1835</v>
      </c>
      <c r="E314" s="7" t="s">
        <v>1836</v>
      </c>
      <c r="F314" s="7" t="s">
        <v>97</v>
      </c>
      <c r="G314" s="8">
        <v>1996</v>
      </c>
      <c r="H314" s="8">
        <v>2500</v>
      </c>
      <c r="I314" s="9"/>
      <c r="J314" s="8">
        <v>0</v>
      </c>
      <c r="K314" s="8">
        <v>2</v>
      </c>
      <c r="L314" s="8">
        <v>5000</v>
      </c>
      <c r="M314" s="8">
        <v>1</v>
      </c>
      <c r="N314" s="7" t="s">
        <v>60</v>
      </c>
      <c r="O314" s="8">
        <v>14</v>
      </c>
      <c r="P314" s="8">
        <v>10</v>
      </c>
      <c r="Q314" s="7" t="s">
        <v>60</v>
      </c>
      <c r="R314" s="7" t="s">
        <v>86</v>
      </c>
    </row>
    <row r="315" spans="1:18" x14ac:dyDescent="0.25">
      <c r="A315" s="7" t="s">
        <v>1828</v>
      </c>
      <c r="B315" s="7" t="s">
        <v>1489</v>
      </c>
      <c r="C315" s="7" t="s">
        <v>57</v>
      </c>
      <c r="D315" s="7" t="s">
        <v>1585</v>
      </c>
      <c r="E315" s="7" t="s">
        <v>1837</v>
      </c>
      <c r="F315" s="7" t="s">
        <v>97</v>
      </c>
      <c r="G315" s="8">
        <v>1988</v>
      </c>
      <c r="H315" s="9"/>
      <c r="I315" s="9"/>
      <c r="J315" s="9"/>
      <c r="K315" s="9"/>
      <c r="L315" s="8">
        <v>4500</v>
      </c>
      <c r="M315" s="8">
        <v>2</v>
      </c>
      <c r="N315" s="7" t="s">
        <v>60</v>
      </c>
      <c r="O315" s="8">
        <v>13</v>
      </c>
      <c r="P315" s="8">
        <v>12</v>
      </c>
      <c r="Q315" s="7" t="s">
        <v>60</v>
      </c>
      <c r="R315" s="7" t="s">
        <v>539</v>
      </c>
    </row>
    <row r="316" spans="1:18" x14ac:dyDescent="0.25">
      <c r="A316" s="7" t="s">
        <v>1828</v>
      </c>
      <c r="B316" s="7" t="s">
        <v>1489</v>
      </c>
      <c r="C316" s="7" t="s">
        <v>173</v>
      </c>
      <c r="D316" s="7" t="s">
        <v>1838</v>
      </c>
      <c r="E316" s="7" t="s">
        <v>1839</v>
      </c>
      <c r="F316" s="7" t="s">
        <v>97</v>
      </c>
      <c r="G316" s="8">
        <v>1989</v>
      </c>
      <c r="H316" s="9"/>
      <c r="I316" s="9"/>
      <c r="J316" s="9"/>
      <c r="K316" s="9"/>
      <c r="L316" s="8">
        <v>3000</v>
      </c>
      <c r="M316" s="8">
        <v>1</v>
      </c>
      <c r="N316" s="7" t="s">
        <v>60</v>
      </c>
      <c r="O316" s="8">
        <v>14</v>
      </c>
      <c r="P316" s="8">
        <v>13</v>
      </c>
      <c r="Q316" s="7" t="s">
        <v>60</v>
      </c>
      <c r="R316" s="7" t="s">
        <v>539</v>
      </c>
    </row>
    <row r="317" spans="1:18" x14ac:dyDescent="0.25">
      <c r="A317" s="7" t="s">
        <v>1828</v>
      </c>
      <c r="B317" s="7" t="s">
        <v>1489</v>
      </c>
      <c r="C317" s="7" t="s">
        <v>139</v>
      </c>
      <c r="D317" s="7" t="s">
        <v>1605</v>
      </c>
      <c r="E317" s="7" t="s">
        <v>1840</v>
      </c>
      <c r="F317" s="7" t="s">
        <v>97</v>
      </c>
      <c r="G317" s="8">
        <v>1996</v>
      </c>
      <c r="H317" s="9"/>
      <c r="I317" s="9"/>
      <c r="J317" s="9"/>
      <c r="K317" s="9"/>
      <c r="L317" s="8">
        <v>2500</v>
      </c>
      <c r="M317" s="8">
        <v>1</v>
      </c>
      <c r="N317" s="7" t="s">
        <v>60</v>
      </c>
      <c r="O317" s="8">
        <v>13</v>
      </c>
      <c r="P317" s="8">
        <v>12</v>
      </c>
      <c r="Q317" s="7" t="s">
        <v>60</v>
      </c>
      <c r="R317" s="7" t="s">
        <v>1462</v>
      </c>
    </row>
    <row r="318" spans="1:18" x14ac:dyDescent="0.25">
      <c r="A318" s="7" t="s">
        <v>1828</v>
      </c>
      <c r="B318" s="7" t="s">
        <v>1489</v>
      </c>
      <c r="C318" s="7" t="s">
        <v>996</v>
      </c>
      <c r="D318" s="7" t="s">
        <v>1501</v>
      </c>
      <c r="E318" s="7" t="s">
        <v>1841</v>
      </c>
      <c r="F318" s="7" t="s">
        <v>97</v>
      </c>
      <c r="G318" s="8">
        <v>2003</v>
      </c>
      <c r="H318" s="9"/>
      <c r="I318" s="9"/>
      <c r="J318" s="9"/>
      <c r="K318" s="9"/>
      <c r="L318" s="8">
        <v>14000</v>
      </c>
      <c r="M318" s="8">
        <v>2</v>
      </c>
      <c r="N318" s="7" t="s">
        <v>60</v>
      </c>
      <c r="O318" s="8">
        <v>25</v>
      </c>
      <c r="P318" s="8">
        <v>25</v>
      </c>
      <c r="Q318" s="7" t="s">
        <v>60</v>
      </c>
      <c r="R318" s="7" t="s">
        <v>539</v>
      </c>
    </row>
    <row r="319" spans="1:18" x14ac:dyDescent="0.25">
      <c r="A319" s="7" t="s">
        <v>1828</v>
      </c>
      <c r="B319" s="7" t="s">
        <v>1489</v>
      </c>
      <c r="C319" s="7" t="s">
        <v>971</v>
      </c>
      <c r="D319" s="7" t="s">
        <v>1842</v>
      </c>
      <c r="E319" s="7" t="s">
        <v>1843</v>
      </c>
      <c r="F319" s="7" t="s">
        <v>97</v>
      </c>
      <c r="G319" s="8">
        <v>1989</v>
      </c>
      <c r="H319" s="9"/>
      <c r="I319" s="9"/>
      <c r="J319" s="9"/>
      <c r="K319" s="9"/>
      <c r="L319" s="8">
        <v>800</v>
      </c>
      <c r="M319" s="8">
        <v>1</v>
      </c>
      <c r="N319" s="7" t="s">
        <v>60</v>
      </c>
      <c r="O319" s="8">
        <v>12</v>
      </c>
      <c r="P319" s="8">
        <v>12</v>
      </c>
      <c r="Q319" s="7" t="s">
        <v>60</v>
      </c>
      <c r="R319" s="7" t="s">
        <v>1601</v>
      </c>
    </row>
    <row r="320" spans="1:18" x14ac:dyDescent="0.25">
      <c r="A320" s="7" t="s">
        <v>1828</v>
      </c>
      <c r="B320" s="7" t="s">
        <v>1489</v>
      </c>
      <c r="C320" s="7" t="s">
        <v>204</v>
      </c>
      <c r="D320" s="7" t="s">
        <v>1602</v>
      </c>
      <c r="E320" s="7" t="s">
        <v>1844</v>
      </c>
      <c r="F320" s="7" t="s">
        <v>97</v>
      </c>
      <c r="G320" s="8">
        <v>1988</v>
      </c>
      <c r="H320" s="9"/>
      <c r="I320" s="9"/>
      <c r="J320" s="9"/>
      <c r="K320" s="9"/>
      <c r="L320" s="8">
        <v>15000</v>
      </c>
      <c r="M320" s="8">
        <v>1</v>
      </c>
      <c r="N320" s="7" t="s">
        <v>60</v>
      </c>
      <c r="O320" s="8">
        <v>15</v>
      </c>
      <c r="P320" s="8">
        <v>15</v>
      </c>
      <c r="Q320" s="7" t="s">
        <v>60</v>
      </c>
      <c r="R320" s="7" t="s">
        <v>60</v>
      </c>
    </row>
    <row r="321" spans="1:18" x14ac:dyDescent="0.25">
      <c r="A321" s="7" t="s">
        <v>1828</v>
      </c>
      <c r="B321" s="7" t="s">
        <v>1489</v>
      </c>
      <c r="C321" s="7" t="s">
        <v>58</v>
      </c>
      <c r="D321" s="7" t="s">
        <v>1622</v>
      </c>
      <c r="E321" s="7" t="s">
        <v>1845</v>
      </c>
      <c r="F321" s="7" t="s">
        <v>97</v>
      </c>
      <c r="G321" s="8">
        <v>1996</v>
      </c>
      <c r="H321" s="9"/>
      <c r="I321" s="9"/>
      <c r="J321" s="9"/>
      <c r="K321" s="9"/>
      <c r="L321" s="8">
        <v>5000</v>
      </c>
      <c r="M321" s="8">
        <v>1</v>
      </c>
      <c r="N321" s="7" t="s">
        <v>60</v>
      </c>
      <c r="O321" s="8">
        <v>20</v>
      </c>
      <c r="P321" s="8">
        <v>20</v>
      </c>
      <c r="Q321" s="7" t="s">
        <v>60</v>
      </c>
      <c r="R321" s="7" t="s">
        <v>60</v>
      </c>
    </row>
    <row r="322" spans="1:18" x14ac:dyDescent="0.25">
      <c r="A322" s="7" t="s">
        <v>1846</v>
      </c>
      <c r="B322" s="7" t="s">
        <v>49</v>
      </c>
      <c r="C322" s="7" t="s">
        <v>53</v>
      </c>
      <c r="D322" s="7" t="s">
        <v>1472</v>
      </c>
      <c r="E322" s="7" t="s">
        <v>1847</v>
      </c>
      <c r="F322" s="7" t="s">
        <v>97</v>
      </c>
      <c r="G322" s="8">
        <v>1950</v>
      </c>
      <c r="H322" s="9"/>
      <c r="I322" s="9"/>
      <c r="J322" s="9"/>
      <c r="K322" s="9"/>
      <c r="L322" s="8">
        <v>8886</v>
      </c>
      <c r="M322" s="8">
        <v>1</v>
      </c>
      <c r="N322" s="7" t="s">
        <v>60</v>
      </c>
      <c r="O322" s="8">
        <v>12</v>
      </c>
      <c r="P322" s="8">
        <v>10</v>
      </c>
      <c r="Q322" s="7" t="s">
        <v>60</v>
      </c>
      <c r="R322" s="7" t="s">
        <v>1462</v>
      </c>
    </row>
    <row r="323" spans="1:18" x14ac:dyDescent="0.25">
      <c r="A323" s="7" t="s">
        <v>1846</v>
      </c>
      <c r="B323" s="7" t="s">
        <v>49</v>
      </c>
      <c r="C323" s="7" t="s">
        <v>97</v>
      </c>
      <c r="D323" s="7" t="s">
        <v>1534</v>
      </c>
      <c r="E323" s="7" t="s">
        <v>1848</v>
      </c>
      <c r="F323" s="7" t="s">
        <v>97</v>
      </c>
      <c r="G323" s="8">
        <v>1950</v>
      </c>
      <c r="H323" s="9"/>
      <c r="I323" s="9"/>
      <c r="J323" s="9"/>
      <c r="K323" s="9"/>
      <c r="L323" s="8">
        <v>2800</v>
      </c>
      <c r="M323" s="8">
        <v>1</v>
      </c>
      <c r="N323" s="7" t="s">
        <v>60</v>
      </c>
      <c r="O323" s="8">
        <v>20</v>
      </c>
      <c r="P323" s="8">
        <v>20</v>
      </c>
      <c r="Q323" s="7" t="s">
        <v>60</v>
      </c>
      <c r="R323" s="7" t="s">
        <v>1462</v>
      </c>
    </row>
    <row r="324" spans="1:18" x14ac:dyDescent="0.25">
      <c r="A324" s="7" t="s">
        <v>1846</v>
      </c>
      <c r="B324" s="7" t="s">
        <v>49</v>
      </c>
      <c r="C324" s="7" t="s">
        <v>59</v>
      </c>
      <c r="D324" s="7" t="s">
        <v>1474</v>
      </c>
      <c r="E324" s="7" t="s">
        <v>1849</v>
      </c>
      <c r="F324" s="7" t="s">
        <v>97</v>
      </c>
      <c r="G324" s="8">
        <v>1950</v>
      </c>
      <c r="H324" s="9"/>
      <c r="I324" s="9"/>
      <c r="J324" s="9"/>
      <c r="K324" s="9"/>
      <c r="L324" s="8">
        <v>3000</v>
      </c>
      <c r="M324" s="8">
        <v>1</v>
      </c>
      <c r="N324" s="7" t="s">
        <v>60</v>
      </c>
      <c r="O324" s="8">
        <v>10</v>
      </c>
      <c r="P324" s="8">
        <v>9</v>
      </c>
      <c r="Q324" s="7" t="s">
        <v>60</v>
      </c>
      <c r="R324" s="7" t="s">
        <v>1462</v>
      </c>
    </row>
    <row r="325" spans="1:18" x14ac:dyDescent="0.25">
      <c r="A325" s="7" t="s">
        <v>1846</v>
      </c>
      <c r="B325" s="7" t="s">
        <v>49</v>
      </c>
      <c r="C325" s="7" t="s">
        <v>304</v>
      </c>
      <c r="D325" s="7" t="s">
        <v>1622</v>
      </c>
      <c r="E325" s="7" t="s">
        <v>1850</v>
      </c>
      <c r="F325" s="7" t="s">
        <v>97</v>
      </c>
      <c r="G325" s="8">
        <v>1950</v>
      </c>
      <c r="H325" s="9"/>
      <c r="I325" s="9"/>
      <c r="J325" s="9"/>
      <c r="K325" s="9"/>
      <c r="L325" s="8">
        <v>4000</v>
      </c>
      <c r="M325" s="8">
        <v>1</v>
      </c>
      <c r="N325" s="7" t="s">
        <v>60</v>
      </c>
      <c r="O325" s="8">
        <v>20</v>
      </c>
      <c r="P325" s="8">
        <v>20</v>
      </c>
      <c r="Q325" s="7" t="s">
        <v>60</v>
      </c>
      <c r="R325" s="7" t="s">
        <v>1462</v>
      </c>
    </row>
    <row r="326" spans="1:18" x14ac:dyDescent="0.25">
      <c r="A326" s="7" t="s">
        <v>1846</v>
      </c>
      <c r="B326" s="7" t="s">
        <v>49</v>
      </c>
      <c r="C326" s="7" t="s">
        <v>86</v>
      </c>
      <c r="D326" s="7" t="s">
        <v>1495</v>
      </c>
      <c r="E326" s="7" t="s">
        <v>1851</v>
      </c>
      <c r="F326" s="7" t="s">
        <v>97</v>
      </c>
      <c r="G326" s="8">
        <v>1950</v>
      </c>
      <c r="H326" s="9"/>
      <c r="I326" s="9"/>
      <c r="J326" s="9"/>
      <c r="K326" s="9"/>
      <c r="L326" s="8">
        <v>9415</v>
      </c>
      <c r="M326" s="8">
        <v>1</v>
      </c>
      <c r="N326" s="7" t="s">
        <v>60</v>
      </c>
      <c r="O326" s="8">
        <v>12</v>
      </c>
      <c r="P326" s="8">
        <v>9</v>
      </c>
      <c r="Q326" s="7" t="s">
        <v>60</v>
      </c>
      <c r="R326" s="7" t="s">
        <v>1462</v>
      </c>
    </row>
    <row r="327" spans="1:18" x14ac:dyDescent="0.25">
      <c r="A327" s="7" t="s">
        <v>1846</v>
      </c>
      <c r="B327" s="7" t="s">
        <v>49</v>
      </c>
      <c r="C327" s="7" t="s">
        <v>66</v>
      </c>
      <c r="D327" s="7" t="s">
        <v>1467</v>
      </c>
      <c r="E327" s="7" t="s">
        <v>1468</v>
      </c>
      <c r="F327" s="7" t="s">
        <v>97</v>
      </c>
      <c r="G327" s="8">
        <v>1950</v>
      </c>
      <c r="H327" s="9"/>
      <c r="I327" s="9"/>
      <c r="J327" s="9"/>
      <c r="K327" s="9"/>
      <c r="L327" s="8">
        <v>2550</v>
      </c>
      <c r="M327" s="8">
        <v>1</v>
      </c>
      <c r="N327" s="7" t="s">
        <v>60</v>
      </c>
      <c r="O327" s="8">
        <v>12</v>
      </c>
      <c r="P327" s="8">
        <v>9</v>
      </c>
      <c r="Q327" s="7" t="s">
        <v>60</v>
      </c>
      <c r="R327" s="7" t="s">
        <v>1462</v>
      </c>
    </row>
    <row r="328" spans="1:18" x14ac:dyDescent="0.25">
      <c r="A328" s="7" t="s">
        <v>1846</v>
      </c>
      <c r="B328" s="7" t="s">
        <v>49</v>
      </c>
      <c r="C328" s="7" t="s">
        <v>57</v>
      </c>
      <c r="D328" s="7" t="s">
        <v>1467</v>
      </c>
      <c r="E328" s="7" t="s">
        <v>1468</v>
      </c>
      <c r="F328" s="7" t="s">
        <v>97</v>
      </c>
      <c r="G328" s="8">
        <v>1950</v>
      </c>
      <c r="H328" s="9"/>
      <c r="I328" s="9"/>
      <c r="J328" s="9"/>
      <c r="K328" s="9"/>
      <c r="L328" s="8">
        <v>2125</v>
      </c>
      <c r="M328" s="8">
        <v>1</v>
      </c>
      <c r="N328" s="7" t="s">
        <v>60</v>
      </c>
      <c r="O328" s="8">
        <v>12</v>
      </c>
      <c r="P328" s="8">
        <v>9</v>
      </c>
      <c r="Q328" s="7" t="s">
        <v>60</v>
      </c>
      <c r="R328" s="7" t="s">
        <v>1462</v>
      </c>
    </row>
    <row r="329" spans="1:18" x14ac:dyDescent="0.25">
      <c r="A329" s="7" t="s">
        <v>1846</v>
      </c>
      <c r="B329" s="7" t="s">
        <v>49</v>
      </c>
      <c r="C329" s="7" t="s">
        <v>173</v>
      </c>
      <c r="D329" s="7" t="s">
        <v>1467</v>
      </c>
      <c r="E329" s="7" t="s">
        <v>1468</v>
      </c>
      <c r="F329" s="7" t="s">
        <v>97</v>
      </c>
      <c r="G329" s="8">
        <v>1950</v>
      </c>
      <c r="H329" s="9"/>
      <c r="I329" s="9"/>
      <c r="J329" s="9"/>
      <c r="K329" s="9"/>
      <c r="L329" s="8">
        <v>2931</v>
      </c>
      <c r="M329" s="8">
        <v>1</v>
      </c>
      <c r="N329" s="7" t="s">
        <v>60</v>
      </c>
      <c r="O329" s="8">
        <v>12</v>
      </c>
      <c r="P329" s="8">
        <v>9</v>
      </c>
      <c r="Q329" s="7" t="s">
        <v>60</v>
      </c>
      <c r="R329" s="7" t="s">
        <v>1462</v>
      </c>
    </row>
    <row r="330" spans="1:18" x14ac:dyDescent="0.25">
      <c r="A330" s="7" t="s">
        <v>1846</v>
      </c>
      <c r="B330" s="7" t="s">
        <v>49</v>
      </c>
      <c r="C330" s="7" t="s">
        <v>139</v>
      </c>
      <c r="D330" s="7" t="s">
        <v>1585</v>
      </c>
      <c r="E330" s="7" t="s">
        <v>1852</v>
      </c>
      <c r="F330" s="7" t="s">
        <v>97</v>
      </c>
      <c r="G330" s="8">
        <v>1950</v>
      </c>
      <c r="H330" s="9"/>
      <c r="I330" s="9"/>
      <c r="J330" s="9"/>
      <c r="K330" s="9"/>
      <c r="L330" s="8">
        <v>240</v>
      </c>
      <c r="M330" s="8">
        <v>1</v>
      </c>
      <c r="N330" s="7" t="s">
        <v>60</v>
      </c>
      <c r="O330" s="8">
        <v>12</v>
      </c>
      <c r="P330" s="8">
        <v>9</v>
      </c>
      <c r="Q330" s="7" t="s">
        <v>60</v>
      </c>
      <c r="R330" s="7" t="s">
        <v>1462</v>
      </c>
    </row>
    <row r="331" spans="1:18" x14ac:dyDescent="0.25">
      <c r="A331" s="7" t="s">
        <v>1846</v>
      </c>
      <c r="B331" s="7" t="s">
        <v>49</v>
      </c>
      <c r="C331" s="7" t="s">
        <v>996</v>
      </c>
      <c r="D331" s="7" t="s">
        <v>1470</v>
      </c>
      <c r="E331" s="7" t="s">
        <v>1548</v>
      </c>
      <c r="F331" s="7" t="s">
        <v>97</v>
      </c>
      <c r="G331" s="8">
        <v>1950</v>
      </c>
      <c r="H331" s="9"/>
      <c r="I331" s="9"/>
      <c r="J331" s="9"/>
      <c r="K331" s="9"/>
      <c r="L331" s="8">
        <v>3500</v>
      </c>
      <c r="M331" s="8">
        <v>1</v>
      </c>
      <c r="N331" s="7" t="s">
        <v>60</v>
      </c>
      <c r="O331" s="8">
        <v>12</v>
      </c>
      <c r="P331" s="8">
        <v>9</v>
      </c>
      <c r="Q331" s="7" t="s">
        <v>60</v>
      </c>
      <c r="R331" s="7" t="s">
        <v>1462</v>
      </c>
    </row>
    <row r="332" spans="1:18" x14ac:dyDescent="0.25">
      <c r="A332" s="7" t="s">
        <v>1846</v>
      </c>
      <c r="B332" s="7" t="s">
        <v>49</v>
      </c>
      <c r="C332" s="7" t="s">
        <v>971</v>
      </c>
      <c r="D332" s="7" t="s">
        <v>1467</v>
      </c>
      <c r="E332" s="7" t="s">
        <v>1548</v>
      </c>
      <c r="F332" s="7" t="s">
        <v>97</v>
      </c>
      <c r="G332" s="8">
        <v>1950</v>
      </c>
      <c r="H332" s="9"/>
      <c r="I332" s="9"/>
      <c r="J332" s="9"/>
      <c r="K332" s="9"/>
      <c r="L332" s="8">
        <v>3500</v>
      </c>
      <c r="M332" s="8">
        <v>1</v>
      </c>
      <c r="N332" s="7" t="s">
        <v>60</v>
      </c>
      <c r="O332" s="8">
        <v>12</v>
      </c>
      <c r="P332" s="8">
        <v>9</v>
      </c>
      <c r="Q332" s="7" t="s">
        <v>60</v>
      </c>
      <c r="R332" s="7" t="s">
        <v>1462</v>
      </c>
    </row>
    <row r="333" spans="1:18" x14ac:dyDescent="0.25">
      <c r="A333" s="7" t="s">
        <v>1846</v>
      </c>
      <c r="B333" s="7" t="s">
        <v>49</v>
      </c>
      <c r="C333" s="7" t="s">
        <v>204</v>
      </c>
      <c r="D333" s="7" t="s">
        <v>1470</v>
      </c>
      <c r="E333" s="7" t="s">
        <v>1548</v>
      </c>
      <c r="F333" s="7" t="s">
        <v>97</v>
      </c>
      <c r="G333" s="8">
        <v>1950</v>
      </c>
      <c r="H333" s="9"/>
      <c r="I333" s="9"/>
      <c r="J333" s="9"/>
      <c r="K333" s="9"/>
      <c r="L333" s="8">
        <v>7800</v>
      </c>
      <c r="M333" s="8">
        <v>1</v>
      </c>
      <c r="N333" s="7" t="s">
        <v>60</v>
      </c>
      <c r="O333" s="8">
        <v>12</v>
      </c>
      <c r="P333" s="8">
        <v>9</v>
      </c>
      <c r="Q333" s="7" t="s">
        <v>60</v>
      </c>
      <c r="R333" s="7" t="s">
        <v>1462</v>
      </c>
    </row>
    <row r="334" spans="1:18" x14ac:dyDescent="0.25">
      <c r="A334" s="7" t="s">
        <v>1846</v>
      </c>
      <c r="B334" s="7" t="s">
        <v>49</v>
      </c>
      <c r="C334" s="7" t="s">
        <v>58</v>
      </c>
      <c r="D334" s="7" t="s">
        <v>1467</v>
      </c>
      <c r="E334" s="7" t="s">
        <v>1548</v>
      </c>
      <c r="F334" s="7" t="s">
        <v>97</v>
      </c>
      <c r="G334" s="8">
        <v>1950</v>
      </c>
      <c r="H334" s="9"/>
      <c r="I334" s="9"/>
      <c r="J334" s="9"/>
      <c r="K334" s="9"/>
      <c r="L334" s="8">
        <v>1880</v>
      </c>
      <c r="M334" s="8">
        <v>1</v>
      </c>
      <c r="N334" s="7" t="s">
        <v>60</v>
      </c>
      <c r="O334" s="8">
        <v>12</v>
      </c>
      <c r="P334" s="8">
        <v>9</v>
      </c>
      <c r="Q334" s="7" t="s">
        <v>60</v>
      </c>
      <c r="R334" s="7" t="s">
        <v>1462</v>
      </c>
    </row>
    <row r="335" spans="1:18" x14ac:dyDescent="0.25">
      <c r="A335" s="7" t="s">
        <v>1846</v>
      </c>
      <c r="B335" s="7" t="s">
        <v>49</v>
      </c>
      <c r="C335" s="7" t="s">
        <v>60</v>
      </c>
      <c r="D335" s="7" t="s">
        <v>1467</v>
      </c>
      <c r="E335" s="7" t="s">
        <v>1468</v>
      </c>
      <c r="F335" s="7" t="s">
        <v>97</v>
      </c>
      <c r="G335" s="8">
        <v>1950</v>
      </c>
      <c r="H335" s="9"/>
      <c r="I335" s="9"/>
      <c r="J335" s="9"/>
      <c r="K335" s="9"/>
      <c r="L335" s="8">
        <v>13650</v>
      </c>
      <c r="M335" s="8">
        <v>1</v>
      </c>
      <c r="N335" s="7" t="s">
        <v>60</v>
      </c>
      <c r="O335" s="8">
        <v>12</v>
      </c>
      <c r="P335" s="8">
        <v>9</v>
      </c>
      <c r="Q335" s="7" t="s">
        <v>60</v>
      </c>
      <c r="R335" s="7" t="s">
        <v>1462</v>
      </c>
    </row>
    <row r="336" spans="1:18" x14ac:dyDescent="0.25">
      <c r="A336" s="7" t="s">
        <v>1846</v>
      </c>
      <c r="B336" s="7" t="s">
        <v>49</v>
      </c>
      <c r="C336" s="7" t="s">
        <v>168</v>
      </c>
      <c r="D336" s="7" t="s">
        <v>1467</v>
      </c>
      <c r="E336" s="7" t="s">
        <v>1548</v>
      </c>
      <c r="F336" s="7" t="s">
        <v>97</v>
      </c>
      <c r="G336" s="8">
        <v>1950</v>
      </c>
      <c r="H336" s="9"/>
      <c r="I336" s="9"/>
      <c r="J336" s="9"/>
      <c r="K336" s="9"/>
      <c r="L336" s="8">
        <v>900</v>
      </c>
      <c r="M336" s="8">
        <v>1</v>
      </c>
      <c r="N336" s="7" t="s">
        <v>60</v>
      </c>
      <c r="O336" s="8">
        <v>12</v>
      </c>
      <c r="P336" s="8">
        <v>9</v>
      </c>
      <c r="Q336" s="7" t="s">
        <v>60</v>
      </c>
      <c r="R336" s="7" t="s">
        <v>1462</v>
      </c>
    </row>
    <row r="337" spans="1:18" x14ac:dyDescent="0.25">
      <c r="A337" s="7" t="s">
        <v>1846</v>
      </c>
      <c r="B337" s="7" t="s">
        <v>49</v>
      </c>
      <c r="C337" s="7" t="s">
        <v>74</v>
      </c>
      <c r="D337" s="7" t="s">
        <v>1501</v>
      </c>
      <c r="E337" s="7" t="s">
        <v>1853</v>
      </c>
      <c r="F337" s="7" t="s">
        <v>97</v>
      </c>
      <c r="G337" s="8">
        <v>1950</v>
      </c>
      <c r="H337" s="9"/>
      <c r="I337" s="9"/>
      <c r="J337" s="9"/>
      <c r="K337" s="9"/>
      <c r="L337" s="8">
        <v>14000</v>
      </c>
      <c r="M337" s="8">
        <v>1</v>
      </c>
      <c r="N337" s="7" t="s">
        <v>60</v>
      </c>
      <c r="O337" s="8">
        <v>12</v>
      </c>
      <c r="P337" s="8">
        <v>9</v>
      </c>
      <c r="Q337" s="7" t="s">
        <v>60</v>
      </c>
      <c r="R337" s="7" t="s">
        <v>1462</v>
      </c>
    </row>
    <row r="338" spans="1:18" x14ac:dyDescent="0.25">
      <c r="A338" s="7" t="s">
        <v>1846</v>
      </c>
      <c r="B338" s="7" t="s">
        <v>49</v>
      </c>
      <c r="C338" s="7" t="s">
        <v>1590</v>
      </c>
      <c r="D338" s="7" t="s">
        <v>1467</v>
      </c>
      <c r="E338" s="7" t="s">
        <v>1854</v>
      </c>
      <c r="F338" s="7" t="s">
        <v>97</v>
      </c>
      <c r="G338" s="8">
        <v>1950</v>
      </c>
      <c r="H338" s="9"/>
      <c r="I338" s="9"/>
      <c r="J338" s="9"/>
      <c r="K338" s="9"/>
      <c r="L338" s="8">
        <v>8680</v>
      </c>
      <c r="M338" s="8">
        <v>1</v>
      </c>
      <c r="N338" s="7" t="s">
        <v>60</v>
      </c>
      <c r="O338" s="8">
        <v>12</v>
      </c>
      <c r="P338" s="8">
        <v>9</v>
      </c>
      <c r="Q338" s="7" t="s">
        <v>60</v>
      </c>
      <c r="R338" s="7" t="s">
        <v>1462</v>
      </c>
    </row>
    <row r="339" spans="1:18" x14ac:dyDescent="0.25">
      <c r="A339" s="7" t="s">
        <v>1846</v>
      </c>
      <c r="B339" s="7" t="s">
        <v>49</v>
      </c>
      <c r="C339" s="7" t="s">
        <v>1702</v>
      </c>
      <c r="D339" s="7" t="s">
        <v>1467</v>
      </c>
      <c r="E339" s="7" t="s">
        <v>1548</v>
      </c>
      <c r="F339" s="7" t="s">
        <v>97</v>
      </c>
      <c r="G339" s="8">
        <v>1950</v>
      </c>
      <c r="H339" s="9"/>
      <c r="I339" s="9"/>
      <c r="J339" s="9"/>
      <c r="K339" s="9"/>
      <c r="L339" s="8">
        <v>2400</v>
      </c>
      <c r="M339" s="8">
        <v>1</v>
      </c>
      <c r="N339" s="7" t="s">
        <v>60</v>
      </c>
      <c r="O339" s="8">
        <v>12</v>
      </c>
      <c r="P339" s="8">
        <v>9</v>
      </c>
      <c r="Q339" s="7" t="s">
        <v>60</v>
      </c>
      <c r="R339" s="7" t="s">
        <v>1462</v>
      </c>
    </row>
    <row r="340" spans="1:18" x14ac:dyDescent="0.25">
      <c r="A340" s="7" t="s">
        <v>1846</v>
      </c>
      <c r="B340" s="7" t="s">
        <v>49</v>
      </c>
      <c r="C340" s="7" t="s">
        <v>1462</v>
      </c>
      <c r="D340" s="7" t="s">
        <v>1470</v>
      </c>
      <c r="E340" s="7" t="s">
        <v>1855</v>
      </c>
      <c r="F340" s="7" t="s">
        <v>97</v>
      </c>
      <c r="G340" s="8">
        <v>1950</v>
      </c>
      <c r="H340" s="9"/>
      <c r="I340" s="9"/>
      <c r="J340" s="9"/>
      <c r="K340" s="9"/>
      <c r="L340" s="8">
        <v>4700</v>
      </c>
      <c r="M340" s="8">
        <v>1</v>
      </c>
      <c r="N340" s="7" t="s">
        <v>60</v>
      </c>
      <c r="O340" s="8">
        <v>12</v>
      </c>
      <c r="P340" s="8">
        <v>9</v>
      </c>
      <c r="Q340" s="7" t="s">
        <v>60</v>
      </c>
      <c r="R340" s="7" t="s">
        <v>1462</v>
      </c>
    </row>
    <row r="341" spans="1:18" x14ac:dyDescent="0.25">
      <c r="A341" s="7" t="s">
        <v>1856</v>
      </c>
      <c r="B341" s="7" t="s">
        <v>1457</v>
      </c>
      <c r="C341" s="7" t="s">
        <v>53</v>
      </c>
      <c r="D341" s="7" t="s">
        <v>1458</v>
      </c>
      <c r="E341" s="7" t="s">
        <v>1857</v>
      </c>
      <c r="F341" s="7" t="s">
        <v>97</v>
      </c>
      <c r="G341" s="8">
        <v>1924</v>
      </c>
      <c r="H341" s="9"/>
      <c r="I341" s="9"/>
      <c r="J341" s="9"/>
      <c r="K341" s="9"/>
      <c r="L341" s="8">
        <v>4000</v>
      </c>
      <c r="M341" s="8">
        <v>2</v>
      </c>
      <c r="N341" s="7" t="s">
        <v>60</v>
      </c>
      <c r="O341" s="8">
        <v>12</v>
      </c>
      <c r="P341" s="8">
        <v>9</v>
      </c>
      <c r="Q341" s="7" t="s">
        <v>60</v>
      </c>
      <c r="R341" s="7" t="s">
        <v>86</v>
      </c>
    </row>
    <row r="342" spans="1:18" x14ac:dyDescent="0.25">
      <c r="A342" s="7" t="s">
        <v>142</v>
      </c>
      <c r="B342" s="7" t="s">
        <v>49</v>
      </c>
      <c r="C342" s="7" t="s">
        <v>53</v>
      </c>
      <c r="D342" s="7" t="s">
        <v>1004</v>
      </c>
      <c r="E342" s="7" t="s">
        <v>1858</v>
      </c>
      <c r="F342" s="7" t="s">
        <v>97</v>
      </c>
      <c r="G342" s="8">
        <v>1992</v>
      </c>
      <c r="H342" s="9"/>
      <c r="I342" s="9"/>
      <c r="J342" s="9"/>
      <c r="K342" s="9"/>
      <c r="L342" s="8">
        <v>32000</v>
      </c>
      <c r="M342" s="8">
        <v>1</v>
      </c>
      <c r="N342" s="7" t="s">
        <v>60</v>
      </c>
      <c r="O342" s="8">
        <v>15</v>
      </c>
      <c r="P342" s="8">
        <v>13</v>
      </c>
      <c r="Q342" s="7" t="s">
        <v>60</v>
      </c>
      <c r="R342" s="7" t="s">
        <v>539</v>
      </c>
    </row>
    <row r="343" spans="1:18" x14ac:dyDescent="0.25">
      <c r="A343" s="7" t="s">
        <v>142</v>
      </c>
      <c r="B343" s="7" t="s">
        <v>49</v>
      </c>
      <c r="C343" s="7" t="s">
        <v>97</v>
      </c>
      <c r="D343" s="7" t="s">
        <v>1004</v>
      </c>
      <c r="E343" s="7" t="s">
        <v>1859</v>
      </c>
      <c r="F343" s="7" t="s">
        <v>97</v>
      </c>
      <c r="G343" s="8">
        <v>2007</v>
      </c>
      <c r="H343" s="9"/>
      <c r="I343" s="9"/>
      <c r="J343" s="9"/>
      <c r="K343" s="9"/>
      <c r="L343" s="8">
        <v>4000</v>
      </c>
      <c r="M343" s="8">
        <v>1</v>
      </c>
      <c r="N343" s="7" t="s">
        <v>60</v>
      </c>
      <c r="O343" s="8">
        <v>16</v>
      </c>
      <c r="P343" s="8">
        <v>15</v>
      </c>
      <c r="Q343" s="7" t="s">
        <v>60</v>
      </c>
      <c r="R343" s="7" t="s">
        <v>539</v>
      </c>
    </row>
    <row r="344" spans="1:18" x14ac:dyDescent="0.25">
      <c r="A344" s="7" t="s">
        <v>931</v>
      </c>
      <c r="B344" s="7" t="s">
        <v>1457</v>
      </c>
      <c r="C344" s="7" t="s">
        <v>53</v>
      </c>
      <c r="D344" s="7" t="s">
        <v>1458</v>
      </c>
      <c r="E344" s="7" t="s">
        <v>1860</v>
      </c>
      <c r="F344" s="7" t="s">
        <v>97</v>
      </c>
      <c r="G344" s="8">
        <v>1955</v>
      </c>
      <c r="H344" s="9"/>
      <c r="I344" s="9"/>
      <c r="J344" s="9"/>
      <c r="K344" s="9"/>
      <c r="L344" s="8">
        <v>57600</v>
      </c>
      <c r="M344" s="8">
        <v>2</v>
      </c>
      <c r="N344" s="7" t="s">
        <v>60</v>
      </c>
      <c r="O344" s="8">
        <v>25</v>
      </c>
      <c r="P344" s="8">
        <v>10</v>
      </c>
      <c r="Q344" s="7" t="s">
        <v>60</v>
      </c>
      <c r="R344" s="7" t="s">
        <v>1601</v>
      </c>
    </row>
    <row r="345" spans="1:18" x14ac:dyDescent="0.25">
      <c r="A345" s="7" t="s">
        <v>1861</v>
      </c>
      <c r="B345" s="7" t="s">
        <v>49</v>
      </c>
      <c r="C345" s="7" t="s">
        <v>53</v>
      </c>
      <c r="D345" s="7" t="s">
        <v>1458</v>
      </c>
      <c r="E345" s="7" t="s">
        <v>1862</v>
      </c>
      <c r="F345" s="7" t="s">
        <v>97</v>
      </c>
      <c r="G345" s="8">
        <v>1985</v>
      </c>
      <c r="H345" s="9"/>
      <c r="I345" s="9"/>
      <c r="J345" s="9"/>
      <c r="K345" s="9"/>
      <c r="L345" s="8">
        <v>89000</v>
      </c>
      <c r="M345" s="8">
        <v>2</v>
      </c>
      <c r="N345" s="7" t="s">
        <v>60</v>
      </c>
      <c r="O345" s="8">
        <v>19</v>
      </c>
      <c r="P345" s="8">
        <v>11</v>
      </c>
      <c r="Q345" s="7" t="s">
        <v>60</v>
      </c>
      <c r="R345" s="7" t="s">
        <v>1643</v>
      </c>
    </row>
    <row r="346" spans="1:18" x14ac:dyDescent="0.25">
      <c r="A346" s="7" t="s">
        <v>148</v>
      </c>
      <c r="B346" s="7" t="s">
        <v>1457</v>
      </c>
      <c r="C346" s="7" t="s">
        <v>53</v>
      </c>
      <c r="D346" s="7" t="s">
        <v>1464</v>
      </c>
      <c r="E346" s="7" t="s">
        <v>1863</v>
      </c>
      <c r="F346" s="7" t="s">
        <v>74</v>
      </c>
      <c r="G346" s="9"/>
      <c r="H346" s="9"/>
      <c r="I346" s="9"/>
      <c r="J346" s="9"/>
      <c r="K346" s="9"/>
      <c r="L346" s="8">
        <v>6436</v>
      </c>
      <c r="M346" s="8">
        <v>1</v>
      </c>
      <c r="N346" s="7" t="s">
        <v>60</v>
      </c>
      <c r="O346" s="8">
        <v>13</v>
      </c>
      <c r="P346" s="8">
        <v>10</v>
      </c>
      <c r="Q346" s="7" t="s">
        <v>60</v>
      </c>
      <c r="R346" s="7" t="s">
        <v>1643</v>
      </c>
    </row>
    <row r="347" spans="1:18" x14ac:dyDescent="0.25">
      <c r="A347" s="7" t="s">
        <v>1864</v>
      </c>
      <c r="B347" s="7" t="s">
        <v>49</v>
      </c>
      <c r="C347" s="7" t="s">
        <v>53</v>
      </c>
      <c r="D347" s="7" t="s">
        <v>1458</v>
      </c>
      <c r="E347" s="7" t="s">
        <v>1865</v>
      </c>
      <c r="F347" s="7" t="s">
        <v>97</v>
      </c>
      <c r="G347" s="8">
        <v>1960</v>
      </c>
      <c r="H347" s="9"/>
      <c r="I347" s="9"/>
      <c r="J347" s="9"/>
      <c r="K347" s="9"/>
      <c r="L347" s="8">
        <v>9800</v>
      </c>
      <c r="M347" s="8">
        <v>1</v>
      </c>
      <c r="N347" s="7" t="s">
        <v>60</v>
      </c>
      <c r="O347" s="8">
        <v>15</v>
      </c>
      <c r="P347" s="8">
        <v>10</v>
      </c>
      <c r="Q347" s="7" t="s">
        <v>60</v>
      </c>
      <c r="R347" s="7" t="s">
        <v>1462</v>
      </c>
    </row>
    <row r="348" spans="1:18" x14ac:dyDescent="0.25">
      <c r="A348" s="7" t="s">
        <v>1866</v>
      </c>
      <c r="B348" s="7" t="s">
        <v>1489</v>
      </c>
      <c r="C348" s="7" t="s">
        <v>53</v>
      </c>
      <c r="D348" s="7" t="s">
        <v>1477</v>
      </c>
      <c r="E348" s="7" t="s">
        <v>1867</v>
      </c>
      <c r="F348" s="7" t="s">
        <v>74</v>
      </c>
      <c r="G348" s="9"/>
      <c r="H348" s="9"/>
      <c r="I348" s="9"/>
      <c r="J348" s="9"/>
      <c r="K348" s="9"/>
      <c r="L348" s="8">
        <v>3906</v>
      </c>
      <c r="M348" s="8">
        <v>2</v>
      </c>
      <c r="N348" s="7" t="s">
        <v>60</v>
      </c>
      <c r="O348" s="8">
        <v>10</v>
      </c>
      <c r="P348" s="8">
        <v>10</v>
      </c>
      <c r="Q348" s="7" t="s">
        <v>60</v>
      </c>
      <c r="R348" s="7" t="s">
        <v>1595</v>
      </c>
    </row>
    <row r="349" spans="1:18" x14ac:dyDescent="0.25">
      <c r="A349" s="7" t="s">
        <v>1868</v>
      </c>
      <c r="B349" s="7" t="s">
        <v>1489</v>
      </c>
      <c r="C349" s="7" t="s">
        <v>53</v>
      </c>
      <c r="D349" s="7" t="s">
        <v>1477</v>
      </c>
      <c r="E349" s="7" t="s">
        <v>1869</v>
      </c>
      <c r="F349" s="7" t="s">
        <v>74</v>
      </c>
      <c r="G349" s="8">
        <v>1925</v>
      </c>
      <c r="H349" s="9"/>
      <c r="I349" s="9"/>
      <c r="J349" s="9"/>
      <c r="K349" s="9"/>
      <c r="L349" s="8">
        <v>2600</v>
      </c>
      <c r="M349" s="8">
        <v>1</v>
      </c>
      <c r="N349" s="7" t="s">
        <v>60</v>
      </c>
      <c r="O349" s="8">
        <v>20</v>
      </c>
      <c r="P349" s="8">
        <v>15</v>
      </c>
      <c r="Q349" s="7" t="s">
        <v>60</v>
      </c>
      <c r="R349" s="7" t="s">
        <v>1656</v>
      </c>
    </row>
    <row r="350" spans="1:18" x14ac:dyDescent="0.25">
      <c r="A350" s="7" t="s">
        <v>1870</v>
      </c>
      <c r="B350" s="7" t="s">
        <v>49</v>
      </c>
      <c r="C350" s="7" t="s">
        <v>53</v>
      </c>
      <c r="D350" s="7" t="s">
        <v>1458</v>
      </c>
      <c r="E350" s="7" t="s">
        <v>1871</v>
      </c>
      <c r="F350" s="7" t="s">
        <v>97</v>
      </c>
      <c r="G350" s="8">
        <v>1988</v>
      </c>
      <c r="H350" s="9"/>
      <c r="I350" s="9"/>
      <c r="J350" s="9"/>
      <c r="K350" s="9"/>
      <c r="L350" s="8">
        <v>76000</v>
      </c>
      <c r="M350" s="8">
        <v>3</v>
      </c>
      <c r="N350" s="7" t="s">
        <v>54</v>
      </c>
      <c r="O350" s="8">
        <v>12</v>
      </c>
      <c r="P350" s="8">
        <v>10</v>
      </c>
      <c r="Q350" s="7" t="s">
        <v>60</v>
      </c>
      <c r="R350" s="7" t="s">
        <v>1656</v>
      </c>
    </row>
    <row r="351" spans="1:18" x14ac:dyDescent="0.25">
      <c r="A351" s="7" t="s">
        <v>1872</v>
      </c>
      <c r="B351" s="7" t="s">
        <v>49</v>
      </c>
      <c r="C351" s="7" t="s">
        <v>53</v>
      </c>
      <c r="D351" s="7" t="s">
        <v>1474</v>
      </c>
      <c r="E351" s="7" t="s">
        <v>1873</v>
      </c>
      <c r="F351" s="7" t="s">
        <v>97</v>
      </c>
      <c r="G351" s="8">
        <v>1960</v>
      </c>
      <c r="H351" s="9"/>
      <c r="I351" s="9"/>
      <c r="J351" s="9"/>
      <c r="K351" s="9"/>
      <c r="L351" s="8">
        <v>5000</v>
      </c>
      <c r="M351" s="8">
        <v>1</v>
      </c>
      <c r="N351" s="7" t="s">
        <v>60</v>
      </c>
      <c r="O351" s="8">
        <v>12</v>
      </c>
      <c r="P351" s="8">
        <v>9</v>
      </c>
      <c r="Q351" s="7" t="s">
        <v>60</v>
      </c>
      <c r="R351" s="7" t="s">
        <v>1874</v>
      </c>
    </row>
    <row r="352" spans="1:18" x14ac:dyDescent="0.25">
      <c r="A352" s="7" t="s">
        <v>1872</v>
      </c>
      <c r="B352" s="7" t="s">
        <v>49</v>
      </c>
      <c r="C352" s="7" t="s">
        <v>97</v>
      </c>
      <c r="D352" s="7" t="s">
        <v>1605</v>
      </c>
      <c r="E352" s="7" t="s">
        <v>1875</v>
      </c>
      <c r="F352" s="7" t="s">
        <v>97</v>
      </c>
      <c r="G352" s="8">
        <v>1960</v>
      </c>
      <c r="H352" s="9"/>
      <c r="I352" s="9"/>
      <c r="J352" s="9"/>
      <c r="K352" s="9"/>
      <c r="L352" s="8">
        <v>40000</v>
      </c>
      <c r="M352" s="8">
        <v>2</v>
      </c>
      <c r="N352" s="7" t="s">
        <v>60</v>
      </c>
      <c r="O352" s="8">
        <v>20</v>
      </c>
      <c r="P352" s="8">
        <v>9</v>
      </c>
      <c r="Q352" s="7" t="s">
        <v>60</v>
      </c>
      <c r="R352" s="7" t="s">
        <v>1874</v>
      </c>
    </row>
    <row r="353" spans="1:18" x14ac:dyDescent="0.25">
      <c r="A353" s="7" t="s">
        <v>1872</v>
      </c>
      <c r="B353" s="7" t="s">
        <v>49</v>
      </c>
      <c r="C353" s="7" t="s">
        <v>59</v>
      </c>
      <c r="D353" s="7" t="s">
        <v>1605</v>
      </c>
      <c r="E353" s="7" t="s">
        <v>1876</v>
      </c>
      <c r="F353" s="7" t="s">
        <v>1469</v>
      </c>
      <c r="G353" s="8">
        <v>1960</v>
      </c>
      <c r="H353" s="8">
        <v>11400</v>
      </c>
      <c r="I353" s="9"/>
      <c r="J353" s="8">
        <v>100</v>
      </c>
      <c r="K353" s="8">
        <v>3</v>
      </c>
      <c r="L353" s="8">
        <v>34200</v>
      </c>
      <c r="M353" s="8">
        <v>2</v>
      </c>
      <c r="N353" s="7" t="s">
        <v>60</v>
      </c>
      <c r="O353" s="8">
        <v>20</v>
      </c>
      <c r="P353" s="8">
        <v>9</v>
      </c>
      <c r="Q353" s="7" t="s">
        <v>60</v>
      </c>
      <c r="R353" s="7" t="s">
        <v>1874</v>
      </c>
    </row>
    <row r="354" spans="1:18" x14ac:dyDescent="0.25">
      <c r="A354" s="7" t="s">
        <v>1872</v>
      </c>
      <c r="B354" s="7" t="s">
        <v>49</v>
      </c>
      <c r="C354" s="7" t="s">
        <v>304</v>
      </c>
      <c r="D354" s="7" t="s">
        <v>1608</v>
      </c>
      <c r="E354" s="7" t="s">
        <v>1877</v>
      </c>
      <c r="F354" s="7" t="s">
        <v>97</v>
      </c>
      <c r="G354" s="8">
        <v>1960</v>
      </c>
      <c r="H354" s="9"/>
      <c r="I354" s="9"/>
      <c r="J354" s="9"/>
      <c r="K354" s="9"/>
      <c r="L354" s="8">
        <v>15000</v>
      </c>
      <c r="M354" s="8">
        <v>1</v>
      </c>
      <c r="N354" s="7" t="s">
        <v>60</v>
      </c>
      <c r="O354" s="8">
        <v>20</v>
      </c>
      <c r="P354" s="8">
        <v>9</v>
      </c>
      <c r="Q354" s="7" t="s">
        <v>60</v>
      </c>
      <c r="R354" s="7" t="s">
        <v>1874</v>
      </c>
    </row>
    <row r="355" spans="1:18" x14ac:dyDescent="0.25">
      <c r="A355" s="7" t="s">
        <v>933</v>
      </c>
      <c r="B355" s="7" t="s">
        <v>49</v>
      </c>
      <c r="C355" s="7" t="s">
        <v>53</v>
      </c>
      <c r="D355" s="7" t="s">
        <v>1458</v>
      </c>
      <c r="E355" s="7" t="s">
        <v>1878</v>
      </c>
      <c r="F355" s="7" t="s">
        <v>97</v>
      </c>
      <c r="G355" s="8">
        <v>1975</v>
      </c>
      <c r="H355" s="9"/>
      <c r="I355" s="9"/>
      <c r="J355" s="9"/>
      <c r="K355" s="9"/>
      <c r="L355" s="8">
        <v>8498</v>
      </c>
      <c r="M355" s="8">
        <v>1</v>
      </c>
      <c r="N355" s="7" t="s">
        <v>54</v>
      </c>
      <c r="O355" s="8">
        <v>13</v>
      </c>
      <c r="P355" s="8">
        <v>11</v>
      </c>
      <c r="Q355" s="7" t="s">
        <v>60</v>
      </c>
      <c r="R355" s="7" t="s">
        <v>86</v>
      </c>
    </row>
    <row r="356" spans="1:18" x14ac:dyDescent="0.25">
      <c r="A356" s="7" t="s">
        <v>1879</v>
      </c>
      <c r="B356" s="7" t="s">
        <v>49</v>
      </c>
      <c r="C356" s="7" t="s">
        <v>53</v>
      </c>
      <c r="D356" s="7" t="s">
        <v>1464</v>
      </c>
      <c r="E356" s="7" t="s">
        <v>1880</v>
      </c>
      <c r="F356" s="7" t="s">
        <v>74</v>
      </c>
      <c r="G356" s="9"/>
      <c r="H356" s="9"/>
      <c r="I356" s="9"/>
      <c r="J356" s="9"/>
      <c r="K356" s="9"/>
      <c r="L356" s="8">
        <v>1918</v>
      </c>
      <c r="M356" s="8">
        <v>2</v>
      </c>
      <c r="N356" s="7" t="s">
        <v>60</v>
      </c>
      <c r="O356" s="8">
        <v>10</v>
      </c>
      <c r="P356" s="8">
        <v>8</v>
      </c>
      <c r="Q356" s="7" t="s">
        <v>60</v>
      </c>
      <c r="R356" s="7" t="s">
        <v>1462</v>
      </c>
    </row>
    <row r="357" spans="1:18" x14ac:dyDescent="0.25">
      <c r="A357" s="7" t="s">
        <v>1881</v>
      </c>
      <c r="B357" s="7" t="s">
        <v>49</v>
      </c>
      <c r="C357" s="7" t="s">
        <v>53</v>
      </c>
      <c r="D357" s="7" t="s">
        <v>1458</v>
      </c>
      <c r="E357" s="7" t="s">
        <v>1882</v>
      </c>
      <c r="F357" s="7" t="s">
        <v>97</v>
      </c>
      <c r="G357" s="8">
        <v>1998</v>
      </c>
      <c r="H357" s="9"/>
      <c r="I357" s="9"/>
      <c r="J357" s="9"/>
      <c r="K357" s="9"/>
      <c r="L357" s="8">
        <v>64400</v>
      </c>
      <c r="M357" s="8">
        <v>2</v>
      </c>
      <c r="N357" s="7" t="s">
        <v>60</v>
      </c>
      <c r="O357" s="8">
        <v>12</v>
      </c>
      <c r="P357" s="8">
        <v>10</v>
      </c>
      <c r="Q357" s="7" t="s">
        <v>60</v>
      </c>
      <c r="R357" s="7" t="s">
        <v>86</v>
      </c>
    </row>
    <row r="358" spans="1:18" x14ac:dyDescent="0.25">
      <c r="A358" s="7" t="s">
        <v>1883</v>
      </c>
      <c r="B358" s="7" t="s">
        <v>1457</v>
      </c>
      <c r="C358" s="7" t="s">
        <v>53</v>
      </c>
      <c r="D358" s="7" t="s">
        <v>1458</v>
      </c>
      <c r="E358" s="7" t="s">
        <v>1884</v>
      </c>
      <c r="F358" s="7" t="s">
        <v>97</v>
      </c>
      <c r="G358" s="8">
        <v>1950</v>
      </c>
      <c r="H358" s="9"/>
      <c r="I358" s="9"/>
      <c r="J358" s="9"/>
      <c r="K358" s="9"/>
      <c r="L358" s="8">
        <v>1526</v>
      </c>
      <c r="M358" s="8">
        <v>1</v>
      </c>
      <c r="N358" s="7" t="s">
        <v>60</v>
      </c>
      <c r="O358" s="8">
        <v>15</v>
      </c>
      <c r="P358" s="8">
        <v>14</v>
      </c>
      <c r="Q358" s="7" t="s">
        <v>60</v>
      </c>
      <c r="R358" s="7" t="s">
        <v>539</v>
      </c>
    </row>
    <row r="359" spans="1:18" x14ac:dyDescent="0.25">
      <c r="A359" s="7" t="s">
        <v>1885</v>
      </c>
      <c r="B359" s="7" t="s">
        <v>49</v>
      </c>
      <c r="C359" s="7" t="s">
        <v>53</v>
      </c>
      <c r="D359" s="7" t="s">
        <v>1464</v>
      </c>
      <c r="E359" s="7" t="s">
        <v>1886</v>
      </c>
      <c r="F359" s="7" t="s">
        <v>74</v>
      </c>
      <c r="G359" s="8">
        <v>1958</v>
      </c>
      <c r="H359" s="9"/>
      <c r="I359" s="9"/>
      <c r="J359" s="9"/>
      <c r="K359" s="9"/>
      <c r="L359" s="8">
        <v>1200</v>
      </c>
      <c r="M359" s="8">
        <v>1</v>
      </c>
      <c r="N359" s="7" t="s">
        <v>60</v>
      </c>
      <c r="O359" s="8">
        <v>12</v>
      </c>
      <c r="P359" s="8">
        <v>10</v>
      </c>
      <c r="Q359" s="7" t="s">
        <v>60</v>
      </c>
      <c r="R359" s="7" t="s">
        <v>60</v>
      </c>
    </row>
    <row r="360" spans="1:18" x14ac:dyDescent="0.25">
      <c r="A360" s="7" t="s">
        <v>1887</v>
      </c>
      <c r="B360" s="7" t="s">
        <v>49</v>
      </c>
      <c r="C360" s="7" t="s">
        <v>53</v>
      </c>
      <c r="D360" s="7" t="s">
        <v>1458</v>
      </c>
      <c r="E360" s="7" t="s">
        <v>1888</v>
      </c>
      <c r="F360" s="7" t="s">
        <v>97</v>
      </c>
      <c r="G360" s="8">
        <v>1950</v>
      </c>
      <c r="H360" s="9"/>
      <c r="I360" s="9"/>
      <c r="J360" s="9"/>
      <c r="K360" s="9"/>
      <c r="L360" s="8">
        <v>7500</v>
      </c>
      <c r="M360" s="8">
        <v>2</v>
      </c>
      <c r="N360" s="7" t="s">
        <v>60</v>
      </c>
      <c r="O360" s="8">
        <v>10</v>
      </c>
      <c r="P360" s="8">
        <v>8</v>
      </c>
      <c r="Q360" s="7" t="s">
        <v>60</v>
      </c>
      <c r="R360" s="7" t="s">
        <v>539</v>
      </c>
    </row>
    <row r="361" spans="1:18" x14ac:dyDescent="0.25">
      <c r="A361" s="7" t="s">
        <v>1889</v>
      </c>
      <c r="B361" s="7" t="s">
        <v>1457</v>
      </c>
      <c r="C361" s="7" t="s">
        <v>53</v>
      </c>
      <c r="D361" s="7" t="s">
        <v>1458</v>
      </c>
      <c r="E361" s="7" t="s">
        <v>1890</v>
      </c>
      <c r="F361" s="7" t="s">
        <v>74</v>
      </c>
      <c r="G361" s="8">
        <v>1980</v>
      </c>
      <c r="H361" s="9"/>
      <c r="I361" s="9"/>
      <c r="J361" s="9"/>
      <c r="K361" s="9"/>
      <c r="L361" s="8">
        <v>53522</v>
      </c>
      <c r="M361" s="8">
        <v>6</v>
      </c>
      <c r="N361" s="7" t="s">
        <v>60</v>
      </c>
      <c r="O361" s="8">
        <v>15</v>
      </c>
      <c r="P361" s="8">
        <v>10</v>
      </c>
      <c r="Q361" s="7" t="s">
        <v>60</v>
      </c>
      <c r="R361" s="7" t="s">
        <v>539</v>
      </c>
    </row>
    <row r="362" spans="1:18" x14ac:dyDescent="0.25">
      <c r="A362" s="7" t="s">
        <v>1891</v>
      </c>
      <c r="B362" s="7" t="s">
        <v>49</v>
      </c>
      <c r="C362" s="7" t="s">
        <v>53</v>
      </c>
      <c r="D362" s="7" t="s">
        <v>1477</v>
      </c>
      <c r="E362" s="7" t="s">
        <v>1892</v>
      </c>
      <c r="F362" s="7" t="s">
        <v>74</v>
      </c>
      <c r="G362" s="9"/>
      <c r="H362" s="9"/>
      <c r="I362" s="9"/>
      <c r="J362" s="9"/>
      <c r="K362" s="9"/>
      <c r="L362" s="8">
        <v>3500</v>
      </c>
      <c r="M362" s="8">
        <v>1</v>
      </c>
      <c r="N362" s="7" t="s">
        <v>60</v>
      </c>
      <c r="O362" s="8">
        <v>25</v>
      </c>
      <c r="P362" s="8">
        <v>20</v>
      </c>
      <c r="Q362" s="7" t="s">
        <v>60</v>
      </c>
      <c r="R362" s="7" t="s">
        <v>1462</v>
      </c>
    </row>
    <row r="363" spans="1:18" x14ac:dyDescent="0.25">
      <c r="A363" s="7" t="s">
        <v>1893</v>
      </c>
      <c r="B363" s="7" t="s">
        <v>49</v>
      </c>
      <c r="C363" s="7" t="s">
        <v>53</v>
      </c>
      <c r="D363" s="7" t="s">
        <v>1894</v>
      </c>
      <c r="E363" s="7" t="s">
        <v>1895</v>
      </c>
      <c r="F363" s="7" t="s">
        <v>74</v>
      </c>
      <c r="G363" s="8">
        <v>1965</v>
      </c>
      <c r="H363" s="9"/>
      <c r="I363" s="9"/>
      <c r="J363" s="9"/>
      <c r="K363" s="9"/>
      <c r="L363" s="8">
        <v>2972</v>
      </c>
      <c r="M363" s="8">
        <v>1</v>
      </c>
      <c r="N363" s="7" t="s">
        <v>60</v>
      </c>
      <c r="O363" s="8">
        <v>14</v>
      </c>
      <c r="P363" s="8">
        <v>9</v>
      </c>
      <c r="Q363" s="7" t="s">
        <v>60</v>
      </c>
      <c r="R363" s="7" t="s">
        <v>1462</v>
      </c>
    </row>
    <row r="364" spans="1:18" x14ac:dyDescent="0.25">
      <c r="A364" s="7" t="s">
        <v>1893</v>
      </c>
      <c r="B364" s="7" t="s">
        <v>49</v>
      </c>
      <c r="C364" s="7" t="s">
        <v>97</v>
      </c>
      <c r="D364" s="7" t="s">
        <v>1474</v>
      </c>
      <c r="E364" s="7" t="s">
        <v>1896</v>
      </c>
      <c r="F364" s="7" t="s">
        <v>74</v>
      </c>
      <c r="G364" s="8">
        <v>1965</v>
      </c>
      <c r="H364" s="9"/>
      <c r="I364" s="9"/>
      <c r="J364" s="9"/>
      <c r="K364" s="9"/>
      <c r="L364" s="8">
        <v>240</v>
      </c>
      <c r="M364" s="8">
        <v>1</v>
      </c>
      <c r="N364" s="7" t="s">
        <v>60</v>
      </c>
      <c r="O364" s="8">
        <v>13</v>
      </c>
      <c r="P364" s="8">
        <v>12</v>
      </c>
      <c r="Q364" s="7" t="s">
        <v>60</v>
      </c>
      <c r="R364" s="7" t="s">
        <v>1462</v>
      </c>
    </row>
    <row r="365" spans="1:18" x14ac:dyDescent="0.25">
      <c r="A365" s="7" t="s">
        <v>1897</v>
      </c>
      <c r="B365" s="7" t="s">
        <v>49</v>
      </c>
      <c r="C365" s="7" t="s">
        <v>53</v>
      </c>
      <c r="D365" s="7" t="s">
        <v>1458</v>
      </c>
      <c r="E365" s="7" t="s">
        <v>1898</v>
      </c>
      <c r="F365" s="7" t="s">
        <v>97</v>
      </c>
      <c r="G365" s="8">
        <v>1999</v>
      </c>
      <c r="H365" s="9"/>
      <c r="I365" s="9"/>
      <c r="J365" s="9"/>
      <c r="K365" s="9"/>
      <c r="L365" s="8">
        <v>170000</v>
      </c>
      <c r="M365" s="8">
        <v>6</v>
      </c>
      <c r="N365" s="7" t="s">
        <v>60</v>
      </c>
      <c r="O365" s="8">
        <v>14</v>
      </c>
      <c r="P365" s="8">
        <v>9</v>
      </c>
      <c r="Q365" s="7" t="s">
        <v>54</v>
      </c>
      <c r="R365" s="7" t="s">
        <v>1643</v>
      </c>
    </row>
    <row r="366" spans="1:18" x14ac:dyDescent="0.25">
      <c r="A366" s="7" t="s">
        <v>1899</v>
      </c>
      <c r="B366" s="7" t="s">
        <v>49</v>
      </c>
      <c r="C366" s="7" t="s">
        <v>53</v>
      </c>
      <c r="D366" s="7" t="s">
        <v>1458</v>
      </c>
      <c r="E366" s="7" t="s">
        <v>1900</v>
      </c>
      <c r="F366" s="7" t="s">
        <v>97</v>
      </c>
      <c r="G366" s="8">
        <v>1978</v>
      </c>
      <c r="H366" s="9"/>
      <c r="I366" s="9"/>
      <c r="J366" s="9"/>
      <c r="K366" s="9"/>
      <c r="L366" s="8">
        <v>19000</v>
      </c>
      <c r="M366" s="8">
        <v>1</v>
      </c>
      <c r="N366" s="7" t="s">
        <v>60</v>
      </c>
      <c r="O366" s="8">
        <v>20</v>
      </c>
      <c r="P366" s="8">
        <v>18</v>
      </c>
      <c r="Q366" s="7" t="s">
        <v>60</v>
      </c>
      <c r="R366" s="7" t="s">
        <v>1643</v>
      </c>
    </row>
    <row r="367" spans="1:18" x14ac:dyDescent="0.25">
      <c r="A367" s="7" t="s">
        <v>1901</v>
      </c>
      <c r="B367" s="7" t="s">
        <v>1489</v>
      </c>
      <c r="C367" s="7" t="s">
        <v>53</v>
      </c>
      <c r="D367" s="7" t="s">
        <v>1477</v>
      </c>
      <c r="E367" s="7" t="s">
        <v>1902</v>
      </c>
      <c r="F367" s="7" t="s">
        <v>74</v>
      </c>
      <c r="G367" s="8">
        <v>2002</v>
      </c>
      <c r="H367" s="9"/>
      <c r="I367" s="9"/>
      <c r="J367" s="9"/>
      <c r="K367" s="9"/>
      <c r="L367" s="8">
        <v>900</v>
      </c>
      <c r="M367" s="8">
        <v>1</v>
      </c>
      <c r="N367" s="7" t="s">
        <v>60</v>
      </c>
      <c r="O367" s="8">
        <v>14</v>
      </c>
      <c r="P367" s="8">
        <v>10</v>
      </c>
      <c r="Q367" s="7" t="s">
        <v>60</v>
      </c>
      <c r="R367" s="7" t="s">
        <v>1595</v>
      </c>
    </row>
    <row r="368" spans="1:18" x14ac:dyDescent="0.25">
      <c r="A368" s="7" t="s">
        <v>1903</v>
      </c>
      <c r="B368" s="7" t="s">
        <v>49</v>
      </c>
      <c r="C368" s="7" t="s">
        <v>53</v>
      </c>
      <c r="D368" s="7" t="s">
        <v>1904</v>
      </c>
      <c r="E368" s="7" t="s">
        <v>1905</v>
      </c>
      <c r="F368" s="7" t="s">
        <v>74</v>
      </c>
      <c r="G368" s="8">
        <v>1972</v>
      </c>
      <c r="H368" s="9"/>
      <c r="I368" s="9"/>
      <c r="J368" s="9"/>
      <c r="K368" s="9"/>
      <c r="L368" s="8">
        <v>3048</v>
      </c>
      <c r="M368" s="8">
        <v>1</v>
      </c>
      <c r="N368" s="7" t="s">
        <v>60</v>
      </c>
      <c r="O368" s="8">
        <v>15</v>
      </c>
      <c r="P368" s="8">
        <v>9</v>
      </c>
      <c r="Q368" s="7" t="s">
        <v>60</v>
      </c>
      <c r="R368" s="7" t="s">
        <v>1601</v>
      </c>
    </row>
    <row r="369" spans="1:18" x14ac:dyDescent="0.25">
      <c r="A369" s="7" t="s">
        <v>1906</v>
      </c>
      <c r="B369" s="7" t="s">
        <v>49</v>
      </c>
      <c r="C369" s="7" t="s">
        <v>53</v>
      </c>
      <c r="D369" s="7" t="s">
        <v>1464</v>
      </c>
      <c r="E369" s="7" t="s">
        <v>1907</v>
      </c>
      <c r="F369" s="7" t="s">
        <v>74</v>
      </c>
      <c r="G369" s="8">
        <v>1993</v>
      </c>
      <c r="H369" s="9"/>
      <c r="I369" s="9"/>
      <c r="J369" s="9"/>
      <c r="K369" s="9"/>
      <c r="L369" s="8">
        <v>2131</v>
      </c>
      <c r="M369" s="8">
        <v>1</v>
      </c>
      <c r="N369" s="7" t="s">
        <v>54</v>
      </c>
      <c r="O369" s="8">
        <v>14</v>
      </c>
      <c r="P369" s="8">
        <v>9.5</v>
      </c>
      <c r="Q369" s="7" t="s">
        <v>54</v>
      </c>
      <c r="R369" s="7" t="s">
        <v>1595</v>
      </c>
    </row>
    <row r="370" spans="1:18" x14ac:dyDescent="0.25">
      <c r="A370" s="7" t="s">
        <v>1908</v>
      </c>
      <c r="B370" s="7" t="s">
        <v>198</v>
      </c>
      <c r="C370" s="7" t="s">
        <v>53</v>
      </c>
      <c r="D370" s="7" t="s">
        <v>1458</v>
      </c>
      <c r="E370" s="7" t="s">
        <v>1909</v>
      </c>
      <c r="F370" s="7" t="s">
        <v>97</v>
      </c>
      <c r="G370" s="9"/>
      <c r="H370" s="9"/>
      <c r="I370" s="9"/>
      <c r="J370" s="9"/>
      <c r="K370" s="9"/>
      <c r="L370" s="8">
        <v>120000</v>
      </c>
      <c r="M370" s="8">
        <v>1</v>
      </c>
      <c r="N370" s="7" t="s">
        <v>60</v>
      </c>
      <c r="O370" s="8">
        <v>24</v>
      </c>
      <c r="P370" s="8">
        <v>18</v>
      </c>
      <c r="Q370" s="7" t="s">
        <v>60</v>
      </c>
      <c r="R370" s="7" t="s">
        <v>539</v>
      </c>
    </row>
    <row r="371" spans="1:18" x14ac:dyDescent="0.25">
      <c r="A371" s="7" t="s">
        <v>935</v>
      </c>
      <c r="B371" s="7" t="s">
        <v>1489</v>
      </c>
      <c r="C371" s="7" t="s">
        <v>53</v>
      </c>
      <c r="D371" s="7" t="s">
        <v>1458</v>
      </c>
      <c r="E371" s="7" t="s">
        <v>1910</v>
      </c>
      <c r="F371" s="7" t="s">
        <v>97</v>
      </c>
      <c r="G371" s="8">
        <v>1900</v>
      </c>
      <c r="H371" s="9"/>
      <c r="I371" s="9"/>
      <c r="J371" s="9"/>
      <c r="K371" s="9"/>
      <c r="L371" s="8">
        <v>3300</v>
      </c>
      <c r="M371" s="8">
        <v>2</v>
      </c>
      <c r="N371" s="7" t="s">
        <v>60</v>
      </c>
      <c r="O371" s="8">
        <v>15</v>
      </c>
      <c r="P371" s="8">
        <v>10</v>
      </c>
      <c r="Q371" s="7" t="s">
        <v>60</v>
      </c>
      <c r="R371" s="7" t="s">
        <v>1643</v>
      </c>
    </row>
    <row r="372" spans="1:18" x14ac:dyDescent="0.25">
      <c r="A372" s="7" t="s">
        <v>1911</v>
      </c>
      <c r="B372" s="7" t="s">
        <v>1457</v>
      </c>
      <c r="C372" s="7" t="s">
        <v>53</v>
      </c>
      <c r="D372" s="7" t="s">
        <v>1474</v>
      </c>
      <c r="E372" s="7" t="s">
        <v>1912</v>
      </c>
      <c r="F372" s="7" t="s">
        <v>97</v>
      </c>
      <c r="G372" s="8">
        <v>2000</v>
      </c>
      <c r="H372" s="9"/>
      <c r="I372" s="9"/>
      <c r="J372" s="9"/>
      <c r="K372" s="9"/>
      <c r="L372" s="8">
        <v>6647</v>
      </c>
      <c r="M372" s="8">
        <v>1</v>
      </c>
      <c r="N372" s="7" t="s">
        <v>60</v>
      </c>
      <c r="O372" s="8">
        <v>12</v>
      </c>
      <c r="P372" s="8">
        <v>9</v>
      </c>
      <c r="Q372" s="7" t="s">
        <v>60</v>
      </c>
      <c r="R372" s="7" t="s">
        <v>1462</v>
      </c>
    </row>
    <row r="373" spans="1:18" x14ac:dyDescent="0.25">
      <c r="A373" s="7" t="s">
        <v>1911</v>
      </c>
      <c r="B373" s="7" t="s">
        <v>1457</v>
      </c>
      <c r="C373" s="7" t="s">
        <v>97</v>
      </c>
      <c r="D373" s="7" t="s">
        <v>1470</v>
      </c>
      <c r="E373" s="7" t="s">
        <v>1913</v>
      </c>
      <c r="F373" s="7" t="s">
        <v>97</v>
      </c>
      <c r="G373" s="8">
        <v>2000</v>
      </c>
      <c r="H373" s="9"/>
      <c r="I373" s="9"/>
      <c r="J373" s="9"/>
      <c r="K373" s="9"/>
      <c r="L373" s="8">
        <v>2304</v>
      </c>
      <c r="M373" s="8">
        <v>1</v>
      </c>
      <c r="N373" s="7" t="s">
        <v>60</v>
      </c>
      <c r="O373" s="8">
        <v>11</v>
      </c>
      <c r="P373" s="8">
        <v>9</v>
      </c>
      <c r="Q373" s="7" t="s">
        <v>60</v>
      </c>
      <c r="R373" s="7" t="s">
        <v>1462</v>
      </c>
    </row>
    <row r="374" spans="1:18" x14ac:dyDescent="0.25">
      <c r="A374" s="7" t="s">
        <v>1911</v>
      </c>
      <c r="B374" s="7" t="s">
        <v>1457</v>
      </c>
      <c r="C374" s="7" t="s">
        <v>59</v>
      </c>
      <c r="D374" s="7" t="s">
        <v>1608</v>
      </c>
      <c r="E374" s="7" t="s">
        <v>1914</v>
      </c>
      <c r="F374" s="7" t="s">
        <v>97</v>
      </c>
      <c r="G374" s="8">
        <v>1950</v>
      </c>
      <c r="H374" s="9"/>
      <c r="I374" s="9"/>
      <c r="J374" s="9"/>
      <c r="K374" s="9"/>
      <c r="L374" s="8">
        <v>7056</v>
      </c>
      <c r="M374" s="8">
        <v>1</v>
      </c>
      <c r="N374" s="7" t="s">
        <v>60</v>
      </c>
      <c r="O374" s="8">
        <v>16</v>
      </c>
      <c r="P374" s="8">
        <v>13</v>
      </c>
      <c r="Q374" s="7" t="s">
        <v>60</v>
      </c>
      <c r="R374" s="7" t="s">
        <v>1462</v>
      </c>
    </row>
    <row r="375" spans="1:18" x14ac:dyDescent="0.25">
      <c r="A375" s="7" t="s">
        <v>1915</v>
      </c>
      <c r="B375" s="7" t="s">
        <v>198</v>
      </c>
      <c r="C375" s="7" t="s">
        <v>53</v>
      </c>
      <c r="D375" s="7" t="s">
        <v>1477</v>
      </c>
      <c r="E375" s="7" t="s">
        <v>1916</v>
      </c>
      <c r="F375" s="7" t="s">
        <v>74</v>
      </c>
      <c r="G375" s="8">
        <v>1960</v>
      </c>
      <c r="H375" s="9"/>
      <c r="I375" s="9"/>
      <c r="J375" s="9"/>
      <c r="K375" s="9"/>
      <c r="L375" s="8">
        <v>37100</v>
      </c>
      <c r="M375" s="8">
        <v>2</v>
      </c>
      <c r="N375" s="7" t="s">
        <v>60</v>
      </c>
      <c r="O375" s="8">
        <v>14</v>
      </c>
      <c r="P375" s="8">
        <v>12</v>
      </c>
      <c r="Q375" s="7" t="s">
        <v>60</v>
      </c>
      <c r="R375" s="7" t="s">
        <v>86</v>
      </c>
    </row>
    <row r="376" spans="1:18" x14ac:dyDescent="0.25">
      <c r="A376" s="7" t="s">
        <v>1917</v>
      </c>
      <c r="B376" s="7" t="s">
        <v>49</v>
      </c>
      <c r="C376" s="7" t="s">
        <v>53</v>
      </c>
      <c r="D376" s="7" t="s">
        <v>1458</v>
      </c>
      <c r="E376" s="7" t="s">
        <v>1918</v>
      </c>
      <c r="F376" s="7" t="s">
        <v>97</v>
      </c>
      <c r="G376" s="8">
        <v>1970</v>
      </c>
      <c r="H376" s="9"/>
      <c r="I376" s="9"/>
      <c r="J376" s="9"/>
      <c r="K376" s="9"/>
      <c r="L376" s="8">
        <v>33600</v>
      </c>
      <c r="M376" s="8">
        <v>1</v>
      </c>
      <c r="N376" s="7" t="s">
        <v>60</v>
      </c>
      <c r="O376" s="8">
        <v>17</v>
      </c>
      <c r="P376" s="8">
        <v>15.5</v>
      </c>
      <c r="Q376" s="7" t="s">
        <v>60</v>
      </c>
      <c r="R376" s="7" t="s">
        <v>86</v>
      </c>
    </row>
    <row r="377" spans="1:18" x14ac:dyDescent="0.25">
      <c r="A377" s="7" t="s">
        <v>1919</v>
      </c>
      <c r="B377" s="7" t="s">
        <v>1489</v>
      </c>
      <c r="C377" s="7" t="s">
        <v>53</v>
      </c>
      <c r="D377" s="7" t="s">
        <v>1458</v>
      </c>
      <c r="E377" s="7" t="s">
        <v>1920</v>
      </c>
      <c r="F377" s="7" t="s">
        <v>97</v>
      </c>
      <c r="G377" s="8">
        <v>2008</v>
      </c>
      <c r="H377" s="9"/>
      <c r="I377" s="9"/>
      <c r="J377" s="9"/>
      <c r="K377" s="9"/>
      <c r="L377" s="8">
        <v>61191</v>
      </c>
      <c r="M377" s="8">
        <v>3</v>
      </c>
      <c r="N377" s="7" t="s">
        <v>60</v>
      </c>
      <c r="O377" s="8">
        <v>12</v>
      </c>
      <c r="P377" s="8">
        <v>10</v>
      </c>
      <c r="Q377" s="7" t="s">
        <v>60</v>
      </c>
      <c r="R377" s="7" t="s">
        <v>1601</v>
      </c>
    </row>
    <row r="378" spans="1:18" x14ac:dyDescent="0.25">
      <c r="A378" s="7" t="s">
        <v>938</v>
      </c>
      <c r="B378" s="7" t="s">
        <v>49</v>
      </c>
      <c r="C378" s="7" t="s">
        <v>53</v>
      </c>
      <c r="D378" s="7" t="s">
        <v>1458</v>
      </c>
      <c r="E378" s="7" t="s">
        <v>1921</v>
      </c>
      <c r="F378" s="7" t="s">
        <v>97</v>
      </c>
      <c r="G378" s="8">
        <v>1982</v>
      </c>
      <c r="H378" s="9"/>
      <c r="I378" s="9"/>
      <c r="J378" s="9"/>
      <c r="K378" s="9"/>
      <c r="L378" s="8">
        <v>11200</v>
      </c>
      <c r="M378" s="8">
        <v>2</v>
      </c>
      <c r="N378" s="7" t="s">
        <v>60</v>
      </c>
      <c r="O378" s="8">
        <v>11</v>
      </c>
      <c r="P378" s="8">
        <v>8.5</v>
      </c>
      <c r="Q378" s="7" t="s">
        <v>60</v>
      </c>
      <c r="R378" s="7" t="s">
        <v>1601</v>
      </c>
    </row>
    <row r="379" spans="1:18" x14ac:dyDescent="0.25">
      <c r="A379" s="7" t="s">
        <v>1922</v>
      </c>
      <c r="B379" s="7" t="s">
        <v>1457</v>
      </c>
      <c r="C379" s="7" t="s">
        <v>53</v>
      </c>
      <c r="D379" s="7" t="s">
        <v>1467</v>
      </c>
      <c r="E379" s="7" t="s">
        <v>1923</v>
      </c>
      <c r="F379" s="7" t="s">
        <v>97</v>
      </c>
      <c r="G379" s="8">
        <v>1967</v>
      </c>
      <c r="H379" s="9"/>
      <c r="I379" s="9"/>
      <c r="J379" s="9"/>
      <c r="K379" s="9"/>
      <c r="L379" s="8">
        <v>32922</v>
      </c>
      <c r="M379" s="8">
        <v>2</v>
      </c>
      <c r="N379" s="7" t="s">
        <v>60</v>
      </c>
      <c r="O379" s="8">
        <v>11</v>
      </c>
      <c r="P379" s="8">
        <v>9</v>
      </c>
      <c r="Q379" s="7" t="s">
        <v>60</v>
      </c>
      <c r="R379" s="7" t="s">
        <v>539</v>
      </c>
    </row>
    <row r="380" spans="1:18" x14ac:dyDescent="0.25">
      <c r="A380" s="7" t="s">
        <v>1922</v>
      </c>
      <c r="B380" s="7" t="s">
        <v>1457</v>
      </c>
      <c r="C380" s="7" t="s">
        <v>97</v>
      </c>
      <c r="D380" s="7" t="s">
        <v>1605</v>
      </c>
      <c r="E380" s="7" t="s">
        <v>1924</v>
      </c>
      <c r="F380" s="7" t="s">
        <v>97</v>
      </c>
      <c r="G380" s="8">
        <v>1967</v>
      </c>
      <c r="H380" s="9"/>
      <c r="I380" s="9"/>
      <c r="J380" s="9"/>
      <c r="K380" s="9"/>
      <c r="L380" s="8">
        <v>16564</v>
      </c>
      <c r="M380" s="8">
        <v>2</v>
      </c>
      <c r="N380" s="7" t="s">
        <v>60</v>
      </c>
      <c r="O380" s="8">
        <v>14</v>
      </c>
      <c r="P380" s="8">
        <v>12.5</v>
      </c>
      <c r="Q380" s="7" t="s">
        <v>60</v>
      </c>
      <c r="R380" s="7" t="s">
        <v>1462</v>
      </c>
    </row>
    <row r="381" spans="1:18" x14ac:dyDescent="0.25">
      <c r="A381" s="7" t="s">
        <v>1922</v>
      </c>
      <c r="B381" s="7" t="s">
        <v>1457</v>
      </c>
      <c r="C381" s="7" t="s">
        <v>59</v>
      </c>
      <c r="D381" s="7" t="s">
        <v>1501</v>
      </c>
      <c r="E381" s="7" t="s">
        <v>1925</v>
      </c>
      <c r="F381" s="7" t="s">
        <v>97</v>
      </c>
      <c r="G381" s="8">
        <v>1967</v>
      </c>
      <c r="H381" s="9"/>
      <c r="I381" s="9"/>
      <c r="J381" s="9"/>
      <c r="K381" s="9"/>
      <c r="L381" s="8">
        <v>9639</v>
      </c>
      <c r="M381" s="8">
        <v>1</v>
      </c>
      <c r="N381" s="7" t="s">
        <v>60</v>
      </c>
      <c r="O381" s="8">
        <v>27</v>
      </c>
      <c r="P381" s="8">
        <v>25</v>
      </c>
      <c r="Q381" s="7" t="s">
        <v>60</v>
      </c>
      <c r="R381" s="7" t="s">
        <v>86</v>
      </c>
    </row>
    <row r="382" spans="1:18" x14ac:dyDescent="0.25">
      <c r="A382" s="7" t="s">
        <v>1926</v>
      </c>
      <c r="B382" s="7" t="s">
        <v>49</v>
      </c>
      <c r="C382" s="7" t="s">
        <v>53</v>
      </c>
      <c r="D382" s="7" t="s">
        <v>1458</v>
      </c>
      <c r="E382" s="7" t="s">
        <v>1927</v>
      </c>
      <c r="F382" s="7" t="s">
        <v>97</v>
      </c>
      <c r="G382" s="8">
        <v>2009</v>
      </c>
      <c r="H382" s="9"/>
      <c r="I382" s="9"/>
      <c r="J382" s="9"/>
      <c r="K382" s="9"/>
      <c r="L382" s="8">
        <v>32826</v>
      </c>
      <c r="M382" s="8">
        <v>7</v>
      </c>
      <c r="N382" s="7" t="s">
        <v>54</v>
      </c>
      <c r="O382" s="8">
        <v>11</v>
      </c>
      <c r="P382" s="8">
        <v>8</v>
      </c>
      <c r="Q382" s="7" t="s">
        <v>60</v>
      </c>
      <c r="R382" s="7" t="s">
        <v>86</v>
      </c>
    </row>
    <row r="383" spans="1:18" x14ac:dyDescent="0.25">
      <c r="A383" s="7" t="s">
        <v>150</v>
      </c>
      <c r="B383" s="7" t="s">
        <v>49</v>
      </c>
      <c r="C383" s="7" t="s">
        <v>53</v>
      </c>
      <c r="D383" s="7" t="s">
        <v>1464</v>
      </c>
      <c r="E383" s="7" t="s">
        <v>1928</v>
      </c>
      <c r="F383" s="7" t="s">
        <v>74</v>
      </c>
      <c r="G383" s="8">
        <v>1970</v>
      </c>
      <c r="H383" s="9"/>
      <c r="I383" s="9"/>
      <c r="J383" s="9"/>
      <c r="K383" s="9"/>
      <c r="L383" s="8">
        <v>14000</v>
      </c>
      <c r="M383" s="8">
        <v>1</v>
      </c>
      <c r="N383" s="7" t="s">
        <v>60</v>
      </c>
      <c r="O383" s="8">
        <v>14</v>
      </c>
      <c r="P383" s="8">
        <v>15</v>
      </c>
      <c r="Q383" s="7" t="s">
        <v>60</v>
      </c>
      <c r="R383" s="7" t="s">
        <v>1462</v>
      </c>
    </row>
    <row r="384" spans="1:18" x14ac:dyDescent="0.25">
      <c r="A384" s="7" t="s">
        <v>1929</v>
      </c>
      <c r="B384" s="7" t="s">
        <v>49</v>
      </c>
      <c r="C384" s="7" t="s">
        <v>53</v>
      </c>
      <c r="D384" s="7" t="s">
        <v>1605</v>
      </c>
      <c r="E384" s="7" t="s">
        <v>1930</v>
      </c>
      <c r="F384" s="7" t="s">
        <v>97</v>
      </c>
      <c r="G384" s="8">
        <v>1989</v>
      </c>
      <c r="H384" s="9"/>
      <c r="I384" s="9"/>
      <c r="J384" s="9"/>
      <c r="K384" s="9"/>
      <c r="L384" s="8">
        <v>50250</v>
      </c>
      <c r="M384" s="8">
        <v>3</v>
      </c>
      <c r="N384" s="7" t="s">
        <v>60</v>
      </c>
      <c r="O384" s="8">
        <v>11</v>
      </c>
      <c r="P384" s="8">
        <v>9</v>
      </c>
      <c r="Q384" s="7" t="s">
        <v>60</v>
      </c>
      <c r="R384" s="7" t="s">
        <v>1462</v>
      </c>
    </row>
    <row r="385" spans="1:18" x14ac:dyDescent="0.25">
      <c r="A385" s="7" t="s">
        <v>1929</v>
      </c>
      <c r="B385" s="7" t="s">
        <v>49</v>
      </c>
      <c r="C385" s="7" t="s">
        <v>97</v>
      </c>
      <c r="D385" s="7" t="s">
        <v>1605</v>
      </c>
      <c r="E385" s="7" t="s">
        <v>1931</v>
      </c>
      <c r="F385" s="7" t="s">
        <v>97</v>
      </c>
      <c r="G385" s="8">
        <v>2006</v>
      </c>
      <c r="H385" s="9"/>
      <c r="I385" s="9"/>
      <c r="J385" s="9"/>
      <c r="K385" s="9"/>
      <c r="L385" s="8">
        <v>20424</v>
      </c>
      <c r="M385" s="8">
        <v>3</v>
      </c>
      <c r="N385" s="7" t="s">
        <v>60</v>
      </c>
      <c r="O385" s="8">
        <v>11</v>
      </c>
      <c r="P385" s="8">
        <v>9</v>
      </c>
      <c r="Q385" s="7" t="s">
        <v>60</v>
      </c>
      <c r="R385" s="7" t="s">
        <v>539</v>
      </c>
    </row>
    <row r="386" spans="1:18" x14ac:dyDescent="0.25">
      <c r="A386" s="7" t="s">
        <v>1932</v>
      </c>
      <c r="B386" s="7" t="s">
        <v>1457</v>
      </c>
      <c r="C386" s="7" t="s">
        <v>53</v>
      </c>
      <c r="D386" s="7" t="s">
        <v>1474</v>
      </c>
      <c r="E386" s="7" t="s">
        <v>1933</v>
      </c>
      <c r="F386" s="7" t="s">
        <v>97</v>
      </c>
      <c r="G386" s="8">
        <v>1978</v>
      </c>
      <c r="H386" s="9"/>
      <c r="I386" s="9"/>
      <c r="J386" s="9"/>
      <c r="K386" s="9"/>
      <c r="L386" s="8">
        <v>4700</v>
      </c>
      <c r="M386" s="8">
        <v>1</v>
      </c>
      <c r="N386" s="7" t="s">
        <v>60</v>
      </c>
      <c r="O386" s="8">
        <v>15</v>
      </c>
      <c r="P386" s="8">
        <v>8</v>
      </c>
      <c r="Q386" s="7" t="s">
        <v>60</v>
      </c>
      <c r="R386" s="7" t="s">
        <v>539</v>
      </c>
    </row>
    <row r="387" spans="1:18" x14ac:dyDescent="0.25">
      <c r="A387" s="7" t="s">
        <v>1932</v>
      </c>
      <c r="B387" s="7" t="s">
        <v>1457</v>
      </c>
      <c r="C387" s="7" t="s">
        <v>97</v>
      </c>
      <c r="D387" s="7" t="s">
        <v>1622</v>
      </c>
      <c r="E387" s="7" t="s">
        <v>1934</v>
      </c>
      <c r="F387" s="7" t="s">
        <v>97</v>
      </c>
      <c r="G387" s="8">
        <v>1978</v>
      </c>
      <c r="H387" s="9"/>
      <c r="I387" s="9"/>
      <c r="J387" s="9"/>
      <c r="K387" s="9"/>
      <c r="L387" s="8">
        <v>300</v>
      </c>
      <c r="M387" s="8">
        <v>1</v>
      </c>
      <c r="N387" s="7" t="s">
        <v>60</v>
      </c>
      <c r="O387" s="8">
        <v>13</v>
      </c>
      <c r="P387" s="8">
        <v>9</v>
      </c>
      <c r="Q387" s="7" t="s">
        <v>60</v>
      </c>
      <c r="R387" s="7" t="s">
        <v>1656</v>
      </c>
    </row>
    <row r="388" spans="1:18" x14ac:dyDescent="0.25">
      <c r="A388" s="7" t="s">
        <v>1935</v>
      </c>
      <c r="B388" s="7" t="s">
        <v>49</v>
      </c>
      <c r="C388" s="7" t="s">
        <v>53</v>
      </c>
      <c r="D388" s="7" t="s">
        <v>1464</v>
      </c>
      <c r="E388" s="7" t="s">
        <v>1936</v>
      </c>
      <c r="F388" s="7" t="s">
        <v>74</v>
      </c>
      <c r="G388" s="8">
        <v>1975</v>
      </c>
      <c r="H388" s="9"/>
      <c r="I388" s="9"/>
      <c r="J388" s="9"/>
      <c r="K388" s="9"/>
      <c r="L388" s="8">
        <v>52900</v>
      </c>
      <c r="M388" s="8">
        <v>1</v>
      </c>
      <c r="N388" s="7" t="s">
        <v>60</v>
      </c>
      <c r="O388" s="8">
        <v>16</v>
      </c>
      <c r="P388" s="8">
        <v>15</v>
      </c>
      <c r="Q388" s="7" t="s">
        <v>60</v>
      </c>
      <c r="R388" s="7" t="s">
        <v>539</v>
      </c>
    </row>
    <row r="389" spans="1:18" x14ac:dyDescent="0.25">
      <c r="A389" s="7" t="s">
        <v>1937</v>
      </c>
      <c r="B389" s="7" t="s">
        <v>49</v>
      </c>
      <c r="C389" s="7" t="s">
        <v>53</v>
      </c>
      <c r="D389" s="7" t="s">
        <v>1585</v>
      </c>
      <c r="E389" s="7" t="s">
        <v>1938</v>
      </c>
      <c r="F389" s="7" t="s">
        <v>97</v>
      </c>
      <c r="G389" s="8">
        <v>1975</v>
      </c>
      <c r="H389" s="9"/>
      <c r="I389" s="9"/>
      <c r="J389" s="9"/>
      <c r="K389" s="9"/>
      <c r="L389" s="8">
        <v>26800</v>
      </c>
      <c r="M389" s="8">
        <v>1</v>
      </c>
      <c r="N389" s="7" t="s">
        <v>60</v>
      </c>
      <c r="O389" s="9"/>
      <c r="P389" s="9"/>
      <c r="Q389" s="7" t="s">
        <v>60</v>
      </c>
      <c r="R389" s="7" t="s">
        <v>50</v>
      </c>
    </row>
    <row r="390" spans="1:18" x14ac:dyDescent="0.25">
      <c r="A390" s="7" t="s">
        <v>1939</v>
      </c>
      <c r="B390" s="7" t="s">
        <v>1489</v>
      </c>
      <c r="C390" s="7" t="s">
        <v>53</v>
      </c>
      <c r="D390" s="7" t="s">
        <v>1477</v>
      </c>
      <c r="E390" s="7" t="s">
        <v>1487</v>
      </c>
      <c r="F390" s="7" t="s">
        <v>74</v>
      </c>
      <c r="G390" s="8">
        <v>1950</v>
      </c>
      <c r="H390" s="9"/>
      <c r="I390" s="9"/>
      <c r="J390" s="9"/>
      <c r="K390" s="9"/>
      <c r="L390" s="8">
        <v>21000</v>
      </c>
      <c r="M390" s="8">
        <v>1</v>
      </c>
      <c r="N390" s="7" t="s">
        <v>60</v>
      </c>
      <c r="O390" s="8">
        <v>12</v>
      </c>
      <c r="P390" s="8">
        <v>12</v>
      </c>
      <c r="Q390" s="7" t="s">
        <v>60</v>
      </c>
      <c r="R390" s="7" t="s">
        <v>60</v>
      </c>
    </row>
    <row r="391" spans="1:18" x14ac:dyDescent="0.25">
      <c r="A391" s="7" t="s">
        <v>1940</v>
      </c>
      <c r="B391" s="7" t="s">
        <v>49</v>
      </c>
      <c r="C391" s="7" t="s">
        <v>53</v>
      </c>
      <c r="D391" s="7" t="s">
        <v>1464</v>
      </c>
      <c r="E391" s="7" t="s">
        <v>1941</v>
      </c>
      <c r="F391" s="7" t="s">
        <v>74</v>
      </c>
      <c r="G391" s="8">
        <v>1978</v>
      </c>
      <c r="H391" s="9"/>
      <c r="I391" s="9"/>
      <c r="J391" s="9"/>
      <c r="K391" s="9"/>
      <c r="L391" s="8">
        <v>19100</v>
      </c>
      <c r="M391" s="8">
        <v>1</v>
      </c>
      <c r="N391" s="7" t="s">
        <v>60</v>
      </c>
      <c r="O391" s="8">
        <v>14</v>
      </c>
      <c r="P391" s="8">
        <v>10</v>
      </c>
      <c r="Q391" s="7" t="s">
        <v>60</v>
      </c>
      <c r="R391" s="7" t="s">
        <v>539</v>
      </c>
    </row>
    <row r="392" spans="1:18" x14ac:dyDescent="0.25">
      <c r="A392" s="7" t="s">
        <v>948</v>
      </c>
      <c r="B392" s="7" t="s">
        <v>49</v>
      </c>
      <c r="C392" s="7" t="s">
        <v>53</v>
      </c>
      <c r="D392" s="7" t="s">
        <v>1458</v>
      </c>
      <c r="E392" s="7" t="s">
        <v>1942</v>
      </c>
      <c r="F392" s="7" t="s">
        <v>97</v>
      </c>
      <c r="G392" s="9"/>
      <c r="H392" s="9"/>
      <c r="I392" s="9"/>
      <c r="J392" s="9"/>
      <c r="K392" s="9"/>
      <c r="L392" s="8">
        <v>6000</v>
      </c>
      <c r="M392" s="8">
        <v>2</v>
      </c>
      <c r="N392" s="7" t="s">
        <v>60</v>
      </c>
      <c r="O392" s="8">
        <v>20</v>
      </c>
      <c r="P392" s="8">
        <v>18</v>
      </c>
      <c r="Q392" s="7" t="s">
        <v>60</v>
      </c>
      <c r="R392" s="7" t="s">
        <v>1595</v>
      </c>
    </row>
    <row r="393" spans="1:18" x14ac:dyDescent="0.25">
      <c r="A393" s="7" t="s">
        <v>1943</v>
      </c>
      <c r="B393" s="7" t="s">
        <v>1489</v>
      </c>
      <c r="C393" s="7" t="s">
        <v>53</v>
      </c>
      <c r="D393" s="7" t="s">
        <v>1477</v>
      </c>
      <c r="E393" s="7" t="s">
        <v>1944</v>
      </c>
      <c r="F393" s="7" t="s">
        <v>74</v>
      </c>
      <c r="G393" s="8">
        <v>1950</v>
      </c>
      <c r="H393" s="9"/>
      <c r="I393" s="9"/>
      <c r="J393" s="9"/>
      <c r="K393" s="9"/>
      <c r="L393" s="8">
        <v>990</v>
      </c>
      <c r="M393" s="8">
        <v>1</v>
      </c>
      <c r="N393" s="7" t="s">
        <v>60</v>
      </c>
      <c r="O393" s="8">
        <v>9</v>
      </c>
      <c r="P393" s="8">
        <v>9</v>
      </c>
      <c r="Q393" s="7" t="s">
        <v>60</v>
      </c>
      <c r="R393" s="7" t="s">
        <v>1462</v>
      </c>
    </row>
    <row r="394" spans="1:18" x14ac:dyDescent="0.25">
      <c r="A394" s="7" t="s">
        <v>1945</v>
      </c>
      <c r="B394" s="7" t="s">
        <v>49</v>
      </c>
      <c r="C394" s="7" t="s">
        <v>53</v>
      </c>
      <c r="D394" s="7" t="s">
        <v>1477</v>
      </c>
      <c r="E394" s="7" t="s">
        <v>1946</v>
      </c>
      <c r="F394" s="7" t="s">
        <v>74</v>
      </c>
      <c r="G394" s="9"/>
      <c r="H394" s="9"/>
      <c r="I394" s="9"/>
      <c r="J394" s="9"/>
      <c r="K394" s="9"/>
      <c r="L394" s="8">
        <v>948</v>
      </c>
      <c r="M394" s="8">
        <v>2</v>
      </c>
      <c r="N394" s="7" t="s">
        <v>60</v>
      </c>
      <c r="O394" s="8">
        <v>10</v>
      </c>
      <c r="P394" s="8">
        <v>9</v>
      </c>
      <c r="Q394" s="7" t="s">
        <v>60</v>
      </c>
      <c r="R394" s="7" t="s">
        <v>60</v>
      </c>
    </row>
    <row r="395" spans="1:18" x14ac:dyDescent="0.25">
      <c r="A395" s="7" t="s">
        <v>1947</v>
      </c>
      <c r="B395" s="7" t="s">
        <v>1457</v>
      </c>
      <c r="C395" s="7" t="s">
        <v>53</v>
      </c>
      <c r="D395" s="7" t="s">
        <v>1458</v>
      </c>
      <c r="E395" s="7" t="s">
        <v>1948</v>
      </c>
      <c r="F395" s="7" t="s">
        <v>97</v>
      </c>
      <c r="G395" s="8">
        <v>1932</v>
      </c>
      <c r="H395" s="9"/>
      <c r="I395" s="9"/>
      <c r="J395" s="9"/>
      <c r="K395" s="9"/>
      <c r="L395" s="8">
        <v>3042</v>
      </c>
      <c r="M395" s="8">
        <v>6</v>
      </c>
      <c r="N395" s="7" t="s">
        <v>54</v>
      </c>
      <c r="O395" s="8">
        <v>10.5</v>
      </c>
      <c r="P395" s="8">
        <v>10</v>
      </c>
      <c r="Q395" s="7" t="s">
        <v>54</v>
      </c>
      <c r="R395" s="7" t="s">
        <v>1462</v>
      </c>
    </row>
    <row r="396" spans="1:18" x14ac:dyDescent="0.25">
      <c r="A396" s="7" t="s">
        <v>1949</v>
      </c>
      <c r="B396" s="7" t="s">
        <v>49</v>
      </c>
      <c r="C396" s="7" t="s">
        <v>53</v>
      </c>
      <c r="D396" s="7" t="s">
        <v>1464</v>
      </c>
      <c r="E396" s="7" t="s">
        <v>1950</v>
      </c>
      <c r="F396" s="7" t="s">
        <v>74</v>
      </c>
      <c r="G396" s="8">
        <v>1990</v>
      </c>
      <c r="H396" s="9"/>
      <c r="I396" s="9"/>
      <c r="J396" s="9"/>
      <c r="K396" s="9"/>
      <c r="L396" s="8">
        <v>5000</v>
      </c>
      <c r="M396" s="8">
        <v>3</v>
      </c>
      <c r="N396" s="7" t="s">
        <v>60</v>
      </c>
      <c r="O396" s="8">
        <v>18</v>
      </c>
      <c r="P396" s="8">
        <v>13</v>
      </c>
      <c r="Q396" s="7" t="s">
        <v>60</v>
      </c>
      <c r="R396" s="7" t="s">
        <v>1643</v>
      </c>
    </row>
    <row r="397" spans="1:18" x14ac:dyDescent="0.25">
      <c r="A397" s="7" t="s">
        <v>1951</v>
      </c>
      <c r="B397" s="7" t="s">
        <v>49</v>
      </c>
      <c r="C397" s="7" t="s">
        <v>53</v>
      </c>
      <c r="D397" s="7" t="s">
        <v>1458</v>
      </c>
      <c r="E397" s="7" t="s">
        <v>1952</v>
      </c>
      <c r="F397" s="7" t="s">
        <v>97</v>
      </c>
      <c r="G397" s="8">
        <v>2008</v>
      </c>
      <c r="H397" s="9"/>
      <c r="I397" s="9"/>
      <c r="J397" s="9"/>
      <c r="K397" s="9"/>
      <c r="L397" s="8">
        <v>21350</v>
      </c>
      <c r="M397" s="8">
        <v>9</v>
      </c>
      <c r="N397" s="7" t="s">
        <v>54</v>
      </c>
      <c r="O397" s="8">
        <v>12</v>
      </c>
      <c r="P397" s="8">
        <v>11</v>
      </c>
      <c r="Q397" s="7" t="s">
        <v>60</v>
      </c>
      <c r="R397" s="7" t="s">
        <v>60</v>
      </c>
    </row>
    <row r="398" spans="1:18" x14ac:dyDescent="0.25">
      <c r="A398" s="7" t="s">
        <v>1953</v>
      </c>
      <c r="B398" s="7" t="s">
        <v>49</v>
      </c>
      <c r="C398" s="7" t="s">
        <v>53</v>
      </c>
      <c r="D398" s="7" t="s">
        <v>1464</v>
      </c>
      <c r="E398" s="7" t="s">
        <v>1954</v>
      </c>
      <c r="F398" s="7" t="s">
        <v>97</v>
      </c>
      <c r="G398" s="8">
        <v>1940</v>
      </c>
      <c r="H398" s="9"/>
      <c r="I398" s="9"/>
      <c r="J398" s="9"/>
      <c r="K398" s="9"/>
      <c r="L398" s="8">
        <v>28100</v>
      </c>
      <c r="M398" s="8">
        <v>2</v>
      </c>
      <c r="N398" s="7" t="s">
        <v>60</v>
      </c>
      <c r="O398" s="8">
        <v>21</v>
      </c>
      <c r="P398" s="8">
        <v>10</v>
      </c>
      <c r="Q398" s="7" t="s">
        <v>60</v>
      </c>
      <c r="R398" s="7" t="s">
        <v>1462</v>
      </c>
    </row>
    <row r="399" spans="1:18" x14ac:dyDescent="0.25">
      <c r="A399" s="7" t="s">
        <v>1955</v>
      </c>
      <c r="B399" s="7" t="s">
        <v>1457</v>
      </c>
      <c r="C399" s="7" t="s">
        <v>53</v>
      </c>
      <c r="D399" s="7" t="s">
        <v>1458</v>
      </c>
      <c r="E399" s="7" t="s">
        <v>1956</v>
      </c>
      <c r="F399" s="7" t="s">
        <v>97</v>
      </c>
      <c r="G399" s="8">
        <v>1936</v>
      </c>
      <c r="H399" s="9"/>
      <c r="I399" s="9"/>
      <c r="J399" s="9"/>
      <c r="K399" s="9"/>
      <c r="L399" s="8">
        <v>42000</v>
      </c>
      <c r="M399" s="8">
        <v>3</v>
      </c>
      <c r="N399" s="7" t="s">
        <v>60</v>
      </c>
      <c r="O399" s="8">
        <v>14</v>
      </c>
      <c r="P399" s="8">
        <v>10</v>
      </c>
      <c r="Q399" s="7" t="s">
        <v>60</v>
      </c>
      <c r="R399" s="7" t="s">
        <v>539</v>
      </c>
    </row>
    <row r="400" spans="1:18" x14ac:dyDescent="0.25">
      <c r="A400" s="7" t="s">
        <v>949</v>
      </c>
      <c r="B400" s="7" t="s">
        <v>1457</v>
      </c>
      <c r="C400" s="7" t="s">
        <v>53</v>
      </c>
      <c r="D400" s="7" t="s">
        <v>1464</v>
      </c>
      <c r="E400" s="7" t="s">
        <v>50</v>
      </c>
      <c r="F400" s="7" t="s">
        <v>74</v>
      </c>
      <c r="G400" s="8">
        <v>1991</v>
      </c>
      <c r="H400" s="9"/>
      <c r="I400" s="9"/>
      <c r="J400" s="9"/>
      <c r="K400" s="9"/>
      <c r="L400" s="8">
        <v>1284</v>
      </c>
      <c r="M400" s="8">
        <v>1</v>
      </c>
      <c r="N400" s="7" t="s">
        <v>60</v>
      </c>
      <c r="O400" s="9"/>
      <c r="P400" s="9"/>
      <c r="Q400" s="7" t="s">
        <v>60</v>
      </c>
      <c r="R400" s="7" t="s">
        <v>1462</v>
      </c>
    </row>
    <row r="401" spans="1:18" x14ac:dyDescent="0.25">
      <c r="A401" s="7" t="s">
        <v>1957</v>
      </c>
      <c r="B401" s="7" t="s">
        <v>1489</v>
      </c>
      <c r="C401" s="7" t="s">
        <v>53</v>
      </c>
      <c r="D401" s="7" t="s">
        <v>1477</v>
      </c>
      <c r="E401" s="7" t="s">
        <v>1958</v>
      </c>
      <c r="F401" s="7" t="s">
        <v>74</v>
      </c>
      <c r="G401" s="8">
        <v>1920</v>
      </c>
      <c r="H401" s="9"/>
      <c r="I401" s="9"/>
      <c r="J401" s="9"/>
      <c r="K401" s="9"/>
      <c r="L401" s="8">
        <v>2700</v>
      </c>
      <c r="M401" s="8">
        <v>3</v>
      </c>
      <c r="N401" s="7" t="s">
        <v>60</v>
      </c>
      <c r="O401" s="8">
        <v>10</v>
      </c>
      <c r="P401" s="8">
        <v>10</v>
      </c>
      <c r="Q401" s="7" t="s">
        <v>60</v>
      </c>
      <c r="R401" s="7" t="s">
        <v>1462</v>
      </c>
    </row>
    <row r="402" spans="1:18" x14ac:dyDescent="0.25">
      <c r="A402" s="7" t="s">
        <v>1959</v>
      </c>
      <c r="B402" s="7" t="s">
        <v>49</v>
      </c>
      <c r="C402" s="7" t="s">
        <v>53</v>
      </c>
      <c r="D402" s="7" t="s">
        <v>1458</v>
      </c>
      <c r="E402" s="7" t="s">
        <v>1960</v>
      </c>
      <c r="F402" s="7" t="s">
        <v>97</v>
      </c>
      <c r="G402" s="8">
        <v>1922</v>
      </c>
      <c r="H402" s="9"/>
      <c r="I402" s="9"/>
      <c r="J402" s="9"/>
      <c r="K402" s="9"/>
      <c r="L402" s="8">
        <v>58900</v>
      </c>
      <c r="M402" s="8">
        <v>5</v>
      </c>
      <c r="N402" s="7" t="s">
        <v>54</v>
      </c>
      <c r="O402" s="8">
        <v>13</v>
      </c>
      <c r="P402" s="8">
        <v>10</v>
      </c>
      <c r="Q402" s="7" t="s">
        <v>60</v>
      </c>
      <c r="R402" s="7" t="s">
        <v>539</v>
      </c>
    </row>
    <row r="403" spans="1:18" x14ac:dyDescent="0.25">
      <c r="A403" s="7" t="s">
        <v>953</v>
      </c>
      <c r="B403" s="7" t="s">
        <v>1489</v>
      </c>
      <c r="C403" s="7" t="s">
        <v>53</v>
      </c>
      <c r="D403" s="7" t="s">
        <v>1458</v>
      </c>
      <c r="E403" s="7" t="s">
        <v>1961</v>
      </c>
      <c r="F403" s="7" t="s">
        <v>97</v>
      </c>
      <c r="G403" s="8">
        <v>2001</v>
      </c>
      <c r="H403" s="9"/>
      <c r="I403" s="9"/>
      <c r="J403" s="9"/>
      <c r="K403" s="9"/>
      <c r="L403" s="8">
        <v>23060</v>
      </c>
      <c r="M403" s="8">
        <v>5</v>
      </c>
      <c r="N403" s="7" t="s">
        <v>60</v>
      </c>
      <c r="O403" s="8">
        <v>11</v>
      </c>
      <c r="P403" s="8">
        <v>10</v>
      </c>
      <c r="Q403" s="7" t="s">
        <v>60</v>
      </c>
      <c r="R403" s="7" t="s">
        <v>1462</v>
      </c>
    </row>
    <row r="404" spans="1:18" x14ac:dyDescent="0.25">
      <c r="A404" s="7" t="s">
        <v>1962</v>
      </c>
      <c r="B404" s="7" t="s">
        <v>1457</v>
      </c>
      <c r="C404" s="7" t="s">
        <v>53</v>
      </c>
      <c r="D404" s="7" t="s">
        <v>1458</v>
      </c>
      <c r="E404" s="7" t="s">
        <v>1963</v>
      </c>
      <c r="F404" s="7" t="s">
        <v>97</v>
      </c>
      <c r="G404" s="8">
        <v>1930</v>
      </c>
      <c r="H404" s="9"/>
      <c r="I404" s="9"/>
      <c r="J404" s="9"/>
      <c r="K404" s="9"/>
      <c r="L404" s="8">
        <v>5130</v>
      </c>
      <c r="M404" s="8">
        <v>1</v>
      </c>
      <c r="N404" s="7" t="s">
        <v>60</v>
      </c>
      <c r="O404" s="8">
        <v>25</v>
      </c>
      <c r="P404" s="8">
        <v>24</v>
      </c>
      <c r="Q404" s="7" t="s">
        <v>60</v>
      </c>
      <c r="R404" s="7" t="s">
        <v>539</v>
      </c>
    </row>
    <row r="405" spans="1:18" x14ac:dyDescent="0.25">
      <c r="A405" s="7" t="s">
        <v>1964</v>
      </c>
      <c r="B405" s="7" t="s">
        <v>49</v>
      </c>
      <c r="C405" s="7" t="s">
        <v>53</v>
      </c>
      <c r="D405" s="7" t="s">
        <v>1464</v>
      </c>
      <c r="E405" s="7" t="s">
        <v>1965</v>
      </c>
      <c r="F405" s="7" t="s">
        <v>97</v>
      </c>
      <c r="G405" s="8">
        <v>2001</v>
      </c>
      <c r="H405" s="9"/>
      <c r="I405" s="9"/>
      <c r="J405" s="9"/>
      <c r="K405" s="9"/>
      <c r="L405" s="8">
        <v>22650</v>
      </c>
      <c r="M405" s="8">
        <v>4</v>
      </c>
      <c r="N405" s="7" t="s">
        <v>54</v>
      </c>
      <c r="O405" s="8">
        <v>12</v>
      </c>
      <c r="P405" s="8">
        <v>11</v>
      </c>
      <c r="Q405" s="7" t="s">
        <v>60</v>
      </c>
      <c r="R405" s="7" t="s">
        <v>60</v>
      </c>
    </row>
    <row r="406" spans="1:18" x14ac:dyDescent="0.25">
      <c r="A406" s="7" t="s">
        <v>1964</v>
      </c>
      <c r="B406" s="7" t="s">
        <v>49</v>
      </c>
      <c r="C406" s="7" t="s">
        <v>97</v>
      </c>
      <c r="D406" s="7" t="s">
        <v>1464</v>
      </c>
      <c r="E406" s="7" t="s">
        <v>1966</v>
      </c>
      <c r="F406" s="7" t="s">
        <v>74</v>
      </c>
      <c r="G406" s="8">
        <v>2010</v>
      </c>
      <c r="H406" s="9"/>
      <c r="I406" s="9"/>
      <c r="J406" s="9"/>
      <c r="K406" s="9"/>
      <c r="L406" s="8">
        <v>18900</v>
      </c>
      <c r="M406" s="8">
        <v>4</v>
      </c>
      <c r="N406" s="7" t="s">
        <v>54</v>
      </c>
      <c r="O406" s="8">
        <v>11</v>
      </c>
      <c r="P406" s="8">
        <v>10</v>
      </c>
      <c r="Q406" s="7" t="s">
        <v>54</v>
      </c>
      <c r="R406" s="7" t="s">
        <v>60</v>
      </c>
    </row>
    <row r="407" spans="1:18" x14ac:dyDescent="0.25">
      <c r="A407" s="7" t="s">
        <v>155</v>
      </c>
      <c r="B407" s="7" t="s">
        <v>49</v>
      </c>
      <c r="C407" s="7" t="s">
        <v>53</v>
      </c>
      <c r="D407" s="7" t="s">
        <v>1458</v>
      </c>
      <c r="E407" s="7" t="s">
        <v>1967</v>
      </c>
      <c r="F407" s="7" t="s">
        <v>97</v>
      </c>
      <c r="G407" s="8">
        <v>1975</v>
      </c>
      <c r="H407" s="9"/>
      <c r="I407" s="9"/>
      <c r="J407" s="9"/>
      <c r="K407" s="9"/>
      <c r="L407" s="8">
        <v>294500</v>
      </c>
      <c r="M407" s="8">
        <v>4</v>
      </c>
      <c r="N407" s="7" t="s">
        <v>60</v>
      </c>
      <c r="O407" s="8">
        <v>12</v>
      </c>
      <c r="P407" s="8">
        <v>10</v>
      </c>
      <c r="Q407" s="7" t="s">
        <v>60</v>
      </c>
      <c r="R407" s="7" t="s">
        <v>539</v>
      </c>
    </row>
    <row r="408" spans="1:18" x14ac:dyDescent="0.25">
      <c r="A408" s="7" t="s">
        <v>1968</v>
      </c>
      <c r="B408" s="7" t="s">
        <v>1489</v>
      </c>
      <c r="C408" s="7" t="s">
        <v>53</v>
      </c>
      <c r="D408" s="7" t="s">
        <v>1464</v>
      </c>
      <c r="E408" s="7" t="s">
        <v>1969</v>
      </c>
      <c r="F408" s="7" t="s">
        <v>74</v>
      </c>
      <c r="G408" s="8">
        <v>1950</v>
      </c>
      <c r="H408" s="9"/>
      <c r="I408" s="9"/>
      <c r="J408" s="9"/>
      <c r="K408" s="9"/>
      <c r="L408" s="8">
        <v>3000</v>
      </c>
      <c r="M408" s="8">
        <v>1</v>
      </c>
      <c r="N408" s="7" t="s">
        <v>60</v>
      </c>
      <c r="O408" s="8">
        <v>12</v>
      </c>
      <c r="P408" s="8">
        <v>12</v>
      </c>
      <c r="Q408" s="7" t="s">
        <v>60</v>
      </c>
      <c r="R408" s="7" t="s">
        <v>60</v>
      </c>
    </row>
    <row r="409" spans="1:18" x14ac:dyDescent="0.25">
      <c r="A409" s="7" t="s">
        <v>1970</v>
      </c>
      <c r="B409" s="7" t="s">
        <v>1457</v>
      </c>
      <c r="C409" s="7" t="s">
        <v>53</v>
      </c>
      <c r="D409" s="7" t="s">
        <v>1894</v>
      </c>
      <c r="E409" s="7" t="s">
        <v>1971</v>
      </c>
      <c r="F409" s="7" t="s">
        <v>97</v>
      </c>
      <c r="G409" s="8">
        <v>1940</v>
      </c>
      <c r="H409" s="9"/>
      <c r="I409" s="9"/>
      <c r="J409" s="9"/>
      <c r="K409" s="9"/>
      <c r="L409" s="8">
        <v>15000</v>
      </c>
      <c r="M409" s="8">
        <v>2</v>
      </c>
      <c r="N409" s="7" t="s">
        <v>60</v>
      </c>
      <c r="O409" s="8">
        <v>25</v>
      </c>
      <c r="P409" s="8">
        <v>12</v>
      </c>
      <c r="Q409" s="7" t="s">
        <v>60</v>
      </c>
      <c r="R409" s="7" t="s">
        <v>60</v>
      </c>
    </row>
    <row r="410" spans="1:18" x14ac:dyDescent="0.25">
      <c r="A410" s="7" t="s">
        <v>1970</v>
      </c>
      <c r="B410" s="7" t="s">
        <v>1457</v>
      </c>
      <c r="C410" s="7" t="s">
        <v>97</v>
      </c>
      <c r="D410" s="7" t="s">
        <v>1585</v>
      </c>
      <c r="E410" s="7" t="s">
        <v>1972</v>
      </c>
      <c r="F410" s="7" t="s">
        <v>97</v>
      </c>
      <c r="G410" s="8">
        <v>1994</v>
      </c>
      <c r="H410" s="9"/>
      <c r="I410" s="9"/>
      <c r="J410" s="9"/>
      <c r="K410" s="9"/>
      <c r="L410" s="8">
        <v>600</v>
      </c>
      <c r="M410" s="8">
        <v>1</v>
      </c>
      <c r="N410" s="7" t="s">
        <v>60</v>
      </c>
      <c r="O410" s="8">
        <v>10</v>
      </c>
      <c r="P410" s="8">
        <v>10</v>
      </c>
      <c r="Q410" s="7" t="s">
        <v>60</v>
      </c>
      <c r="R410" s="7" t="s">
        <v>1462</v>
      </c>
    </row>
    <row r="411" spans="1:18" x14ac:dyDescent="0.25">
      <c r="A411" s="7" t="s">
        <v>1970</v>
      </c>
      <c r="B411" s="7" t="s">
        <v>1457</v>
      </c>
      <c r="C411" s="7" t="s">
        <v>59</v>
      </c>
      <c r="D411" s="7" t="s">
        <v>1534</v>
      </c>
      <c r="E411" s="7" t="s">
        <v>1973</v>
      </c>
      <c r="F411" s="7" t="s">
        <v>97</v>
      </c>
      <c r="G411" s="8">
        <v>1994</v>
      </c>
      <c r="H411" s="9"/>
      <c r="I411" s="9"/>
      <c r="J411" s="9"/>
      <c r="K411" s="9"/>
      <c r="L411" s="8">
        <v>1500</v>
      </c>
      <c r="M411" s="8">
        <v>1</v>
      </c>
      <c r="N411" s="7" t="s">
        <v>60</v>
      </c>
      <c r="O411" s="8">
        <v>20</v>
      </c>
      <c r="P411" s="8">
        <v>20</v>
      </c>
      <c r="Q411" s="7" t="s">
        <v>60</v>
      </c>
      <c r="R411" s="7" t="s">
        <v>86</v>
      </c>
    </row>
    <row r="412" spans="1:18" x14ac:dyDescent="0.25">
      <c r="A412" s="7" t="s">
        <v>1974</v>
      </c>
      <c r="B412" s="7" t="s">
        <v>1489</v>
      </c>
      <c r="C412" s="7" t="s">
        <v>53</v>
      </c>
      <c r="D412" s="7" t="s">
        <v>1464</v>
      </c>
      <c r="E412" s="7" t="s">
        <v>1975</v>
      </c>
      <c r="F412" s="7" t="s">
        <v>74</v>
      </c>
      <c r="G412" s="8">
        <v>1982</v>
      </c>
      <c r="H412" s="9"/>
      <c r="I412" s="9"/>
      <c r="J412" s="9"/>
      <c r="K412" s="9"/>
      <c r="L412" s="8">
        <v>4156</v>
      </c>
      <c r="M412" s="8">
        <v>1</v>
      </c>
      <c r="N412" s="7" t="s">
        <v>54</v>
      </c>
      <c r="O412" s="8">
        <v>15</v>
      </c>
      <c r="P412" s="8">
        <v>10</v>
      </c>
      <c r="Q412" s="7" t="s">
        <v>60</v>
      </c>
      <c r="R412" s="7" t="s">
        <v>60</v>
      </c>
    </row>
    <row r="413" spans="1:18" x14ac:dyDescent="0.25">
      <c r="A413" s="7" t="s">
        <v>1976</v>
      </c>
      <c r="B413" s="7" t="s">
        <v>49</v>
      </c>
      <c r="C413" s="7" t="s">
        <v>53</v>
      </c>
      <c r="D413" s="7" t="s">
        <v>1464</v>
      </c>
      <c r="E413" s="7" t="s">
        <v>1977</v>
      </c>
      <c r="F413" s="7" t="s">
        <v>74</v>
      </c>
      <c r="G413" s="8">
        <v>2002</v>
      </c>
      <c r="H413" s="9"/>
      <c r="I413" s="9"/>
      <c r="J413" s="9"/>
      <c r="K413" s="9"/>
      <c r="L413" s="8">
        <v>30000</v>
      </c>
      <c r="M413" s="8">
        <v>11</v>
      </c>
      <c r="N413" s="7" t="s">
        <v>54</v>
      </c>
      <c r="O413" s="8">
        <v>12</v>
      </c>
      <c r="P413" s="8">
        <v>11</v>
      </c>
      <c r="Q413" s="7" t="s">
        <v>60</v>
      </c>
      <c r="R413" s="7" t="s">
        <v>86</v>
      </c>
    </row>
    <row r="414" spans="1:18" x14ac:dyDescent="0.25">
      <c r="A414" s="7" t="s">
        <v>1978</v>
      </c>
      <c r="B414" s="7" t="s">
        <v>49</v>
      </c>
      <c r="C414" s="7" t="s">
        <v>53</v>
      </c>
      <c r="D414" s="7" t="s">
        <v>1464</v>
      </c>
      <c r="E414" s="7" t="s">
        <v>1979</v>
      </c>
      <c r="F414" s="7" t="s">
        <v>74</v>
      </c>
      <c r="G414" s="8">
        <v>1923</v>
      </c>
      <c r="H414" s="9"/>
      <c r="I414" s="9"/>
      <c r="J414" s="9"/>
      <c r="K414" s="9"/>
      <c r="L414" s="8">
        <v>2975</v>
      </c>
      <c r="M414" s="8">
        <v>2</v>
      </c>
      <c r="N414" s="7" t="s">
        <v>60</v>
      </c>
      <c r="O414" s="8">
        <v>35</v>
      </c>
      <c r="P414" s="8">
        <v>30</v>
      </c>
      <c r="Q414" s="7" t="s">
        <v>60</v>
      </c>
      <c r="R414" s="7" t="s">
        <v>1656</v>
      </c>
    </row>
    <row r="415" spans="1:18" x14ac:dyDescent="0.25">
      <c r="A415" s="7" t="s">
        <v>1980</v>
      </c>
      <c r="B415" s="7" t="s">
        <v>1489</v>
      </c>
      <c r="C415" s="7" t="s">
        <v>53</v>
      </c>
      <c r="D415" s="7" t="s">
        <v>1458</v>
      </c>
      <c r="E415" s="7" t="s">
        <v>1981</v>
      </c>
      <c r="F415" s="7" t="s">
        <v>97</v>
      </c>
      <c r="G415" s="8">
        <v>1970</v>
      </c>
      <c r="H415" s="9"/>
      <c r="I415" s="9"/>
      <c r="J415" s="9"/>
      <c r="K415" s="9"/>
      <c r="L415" s="8">
        <v>1725</v>
      </c>
      <c r="M415" s="8">
        <v>2</v>
      </c>
      <c r="N415" s="7" t="s">
        <v>60</v>
      </c>
      <c r="O415" s="8">
        <v>14</v>
      </c>
      <c r="P415" s="8">
        <v>12</v>
      </c>
      <c r="Q415" s="7" t="s">
        <v>60</v>
      </c>
      <c r="R415" s="7" t="s">
        <v>539</v>
      </c>
    </row>
    <row r="416" spans="1:18" x14ac:dyDescent="0.25">
      <c r="A416" s="7" t="s">
        <v>1982</v>
      </c>
      <c r="B416" s="7" t="s">
        <v>49</v>
      </c>
      <c r="C416" s="7" t="s">
        <v>53</v>
      </c>
      <c r="D416" s="7" t="s">
        <v>1458</v>
      </c>
      <c r="E416" s="7" t="s">
        <v>1983</v>
      </c>
      <c r="F416" s="7" t="s">
        <v>97</v>
      </c>
      <c r="G416" s="8">
        <v>1928</v>
      </c>
      <c r="H416" s="9"/>
      <c r="I416" s="9"/>
      <c r="J416" s="9"/>
      <c r="K416" s="9"/>
      <c r="L416" s="8">
        <v>1886</v>
      </c>
      <c r="M416" s="8">
        <v>1</v>
      </c>
      <c r="N416" s="7" t="s">
        <v>60</v>
      </c>
      <c r="O416" s="8">
        <v>13</v>
      </c>
      <c r="P416" s="8">
        <v>12</v>
      </c>
      <c r="Q416" s="7" t="s">
        <v>60</v>
      </c>
      <c r="R416" s="7" t="s">
        <v>1462</v>
      </c>
    </row>
    <row r="417" spans="1:18" x14ac:dyDescent="0.25">
      <c r="A417" s="7" t="s">
        <v>1984</v>
      </c>
      <c r="B417" s="7" t="s">
        <v>1457</v>
      </c>
      <c r="C417" s="7" t="s">
        <v>53</v>
      </c>
      <c r="D417" s="7" t="s">
        <v>1458</v>
      </c>
      <c r="E417" s="7" t="s">
        <v>1985</v>
      </c>
      <c r="F417" s="7" t="s">
        <v>97</v>
      </c>
      <c r="G417" s="8">
        <v>1926</v>
      </c>
      <c r="H417" s="9"/>
      <c r="I417" s="9"/>
      <c r="J417" s="9"/>
      <c r="K417" s="9"/>
      <c r="L417" s="8">
        <v>286182</v>
      </c>
      <c r="M417" s="8">
        <v>22</v>
      </c>
      <c r="N417" s="7" t="s">
        <v>60</v>
      </c>
      <c r="O417" s="8">
        <v>10</v>
      </c>
      <c r="P417" s="8">
        <v>9</v>
      </c>
      <c r="Q417" s="7" t="s">
        <v>60</v>
      </c>
      <c r="R417" s="7" t="s">
        <v>60</v>
      </c>
    </row>
    <row r="418" spans="1:18" x14ac:dyDescent="0.25">
      <c r="A418" s="7" t="s">
        <v>1986</v>
      </c>
      <c r="B418" s="7" t="s">
        <v>49</v>
      </c>
      <c r="C418" s="7" t="s">
        <v>53</v>
      </c>
      <c r="D418" s="7" t="s">
        <v>1477</v>
      </c>
      <c r="E418" s="7" t="s">
        <v>1987</v>
      </c>
      <c r="F418" s="7" t="s">
        <v>97</v>
      </c>
      <c r="G418" s="8">
        <v>1980</v>
      </c>
      <c r="H418" s="9"/>
      <c r="I418" s="9"/>
      <c r="J418" s="9"/>
      <c r="K418" s="9"/>
      <c r="L418" s="8">
        <v>812</v>
      </c>
      <c r="M418" s="8">
        <v>1</v>
      </c>
      <c r="N418" s="7" t="s">
        <v>60</v>
      </c>
      <c r="O418" s="8">
        <v>10</v>
      </c>
      <c r="P418" s="8">
        <v>12</v>
      </c>
      <c r="Q418" s="7" t="s">
        <v>60</v>
      </c>
      <c r="R418" s="7" t="s">
        <v>539</v>
      </c>
    </row>
    <row r="419" spans="1:18" x14ac:dyDescent="0.25">
      <c r="A419" s="7" t="s">
        <v>1988</v>
      </c>
      <c r="B419" s="7" t="s">
        <v>1489</v>
      </c>
      <c r="C419" s="7" t="s">
        <v>53</v>
      </c>
      <c r="D419" s="7" t="s">
        <v>1458</v>
      </c>
      <c r="E419" s="7" t="s">
        <v>1989</v>
      </c>
      <c r="F419" s="7" t="s">
        <v>97</v>
      </c>
      <c r="G419" s="8">
        <v>1985</v>
      </c>
      <c r="H419" s="9"/>
      <c r="I419" s="9"/>
      <c r="J419" s="9"/>
      <c r="K419" s="9"/>
      <c r="L419" s="8">
        <v>93200</v>
      </c>
      <c r="M419" s="8">
        <v>4</v>
      </c>
      <c r="N419" s="7" t="s">
        <v>54</v>
      </c>
      <c r="O419" s="8">
        <v>45</v>
      </c>
      <c r="P419" s="8">
        <v>8</v>
      </c>
      <c r="Q419" s="7" t="s">
        <v>60</v>
      </c>
      <c r="R419" s="7" t="s">
        <v>60</v>
      </c>
    </row>
    <row r="420" spans="1:18" x14ac:dyDescent="0.25">
      <c r="A420" s="7" t="s">
        <v>1990</v>
      </c>
      <c r="B420" s="7" t="s">
        <v>49</v>
      </c>
      <c r="C420" s="7" t="s">
        <v>53</v>
      </c>
      <c r="D420" s="7" t="s">
        <v>1464</v>
      </c>
      <c r="E420" s="7" t="s">
        <v>1991</v>
      </c>
      <c r="F420" s="7" t="s">
        <v>74</v>
      </c>
      <c r="G420" s="8">
        <v>1984</v>
      </c>
      <c r="H420" s="9"/>
      <c r="I420" s="9"/>
      <c r="J420" s="9"/>
      <c r="K420" s="9"/>
      <c r="L420" s="8">
        <v>731921.11419999995</v>
      </c>
      <c r="M420" s="8">
        <v>36</v>
      </c>
      <c r="N420" s="7" t="s">
        <v>54</v>
      </c>
      <c r="O420" s="8">
        <v>12</v>
      </c>
      <c r="P420" s="8">
        <v>10</v>
      </c>
      <c r="Q420" s="7" t="s">
        <v>60</v>
      </c>
      <c r="R420" s="7" t="s">
        <v>60</v>
      </c>
    </row>
    <row r="421" spans="1:18" x14ac:dyDescent="0.25">
      <c r="A421" s="7" t="s">
        <v>1992</v>
      </c>
      <c r="B421" s="7" t="s">
        <v>49</v>
      </c>
      <c r="C421" s="7" t="s">
        <v>53</v>
      </c>
      <c r="D421" s="7" t="s">
        <v>1464</v>
      </c>
      <c r="E421" s="7" t="s">
        <v>1993</v>
      </c>
      <c r="F421" s="7" t="s">
        <v>74</v>
      </c>
      <c r="G421" s="8">
        <v>1989</v>
      </c>
      <c r="H421" s="9"/>
      <c r="I421" s="9"/>
      <c r="J421" s="9"/>
      <c r="K421" s="9"/>
      <c r="L421" s="8">
        <v>1302</v>
      </c>
      <c r="M421" s="8">
        <v>1</v>
      </c>
      <c r="N421" s="7" t="s">
        <v>60</v>
      </c>
      <c r="O421" s="8">
        <v>11</v>
      </c>
      <c r="P421" s="8">
        <v>9</v>
      </c>
      <c r="Q421" s="7" t="s">
        <v>60</v>
      </c>
      <c r="R421" s="7" t="s">
        <v>1601</v>
      </c>
    </row>
    <row r="422" spans="1:18" x14ac:dyDescent="0.25">
      <c r="A422" s="7" t="s">
        <v>1994</v>
      </c>
      <c r="B422" s="7" t="s">
        <v>1489</v>
      </c>
      <c r="C422" s="7" t="s">
        <v>53</v>
      </c>
      <c r="D422" s="7" t="s">
        <v>1477</v>
      </c>
      <c r="E422" s="7" t="s">
        <v>1995</v>
      </c>
      <c r="F422" s="7" t="s">
        <v>74</v>
      </c>
      <c r="G422" s="9"/>
      <c r="H422" s="9"/>
      <c r="I422" s="9"/>
      <c r="J422" s="9"/>
      <c r="K422" s="9"/>
      <c r="L422" s="8">
        <v>880</v>
      </c>
      <c r="M422" s="8">
        <v>1</v>
      </c>
      <c r="N422" s="7" t="s">
        <v>60</v>
      </c>
      <c r="O422" s="8">
        <v>13</v>
      </c>
      <c r="P422" s="8">
        <v>11</v>
      </c>
      <c r="Q422" s="7" t="s">
        <v>60</v>
      </c>
      <c r="R422" s="7" t="s">
        <v>1462</v>
      </c>
    </row>
    <row r="423" spans="1:18" x14ac:dyDescent="0.25">
      <c r="A423" s="7" t="s">
        <v>1996</v>
      </c>
      <c r="B423" s="7" t="s">
        <v>1489</v>
      </c>
      <c r="C423" s="7" t="s">
        <v>53</v>
      </c>
      <c r="D423" s="7" t="s">
        <v>1477</v>
      </c>
      <c r="E423" s="7" t="s">
        <v>1997</v>
      </c>
      <c r="F423" s="7" t="s">
        <v>74</v>
      </c>
      <c r="G423" s="8">
        <v>2000</v>
      </c>
      <c r="H423" s="9"/>
      <c r="I423" s="9"/>
      <c r="J423" s="9"/>
      <c r="K423" s="9"/>
      <c r="L423" s="8">
        <v>988</v>
      </c>
      <c r="M423" s="8">
        <v>1</v>
      </c>
      <c r="N423" s="7" t="s">
        <v>60</v>
      </c>
      <c r="O423" s="8">
        <v>12</v>
      </c>
      <c r="P423" s="8">
        <v>10</v>
      </c>
      <c r="Q423" s="7" t="s">
        <v>60</v>
      </c>
      <c r="R423" s="7" t="s">
        <v>1462</v>
      </c>
    </row>
    <row r="424" spans="1:18" x14ac:dyDescent="0.25">
      <c r="A424" s="7" t="s">
        <v>1998</v>
      </c>
      <c r="B424" s="7" t="s">
        <v>49</v>
      </c>
      <c r="C424" s="7" t="s">
        <v>53</v>
      </c>
      <c r="D424" s="7" t="s">
        <v>1999</v>
      </c>
      <c r="E424" s="7" t="s">
        <v>2000</v>
      </c>
      <c r="F424" s="7" t="s">
        <v>1469</v>
      </c>
      <c r="G424" s="8">
        <v>1925</v>
      </c>
      <c r="H424" s="8">
        <v>8374</v>
      </c>
      <c r="I424" s="9"/>
      <c r="J424" s="8">
        <v>72</v>
      </c>
      <c r="K424" s="8">
        <v>4</v>
      </c>
      <c r="L424" s="8">
        <v>33496</v>
      </c>
      <c r="M424" s="8">
        <v>2</v>
      </c>
      <c r="N424" s="7" t="s">
        <v>60</v>
      </c>
      <c r="O424" s="8">
        <v>12</v>
      </c>
      <c r="P424" s="8">
        <v>9</v>
      </c>
      <c r="Q424" s="7" t="s">
        <v>60</v>
      </c>
      <c r="R424" s="7" t="s">
        <v>60</v>
      </c>
    </row>
    <row r="425" spans="1:18" x14ac:dyDescent="0.25">
      <c r="A425" s="7" t="s">
        <v>1998</v>
      </c>
      <c r="B425" s="7" t="s">
        <v>49</v>
      </c>
      <c r="C425" s="7" t="s">
        <v>97</v>
      </c>
      <c r="D425" s="7" t="s">
        <v>1467</v>
      </c>
      <c r="E425" s="7" t="s">
        <v>2001</v>
      </c>
      <c r="F425" s="7" t="s">
        <v>1469</v>
      </c>
      <c r="G425" s="8">
        <v>1925</v>
      </c>
      <c r="H425" s="8">
        <v>7051</v>
      </c>
      <c r="I425" s="9"/>
      <c r="J425" s="8">
        <v>92</v>
      </c>
      <c r="K425" s="8">
        <v>2</v>
      </c>
      <c r="L425" s="8">
        <v>14102</v>
      </c>
      <c r="M425" s="8">
        <v>2</v>
      </c>
      <c r="N425" s="7" t="s">
        <v>60</v>
      </c>
      <c r="O425" s="8">
        <v>12</v>
      </c>
      <c r="P425" s="8">
        <v>9</v>
      </c>
      <c r="Q425" s="7" t="s">
        <v>60</v>
      </c>
      <c r="R425" s="7" t="s">
        <v>60</v>
      </c>
    </row>
    <row r="426" spans="1:18" x14ac:dyDescent="0.25">
      <c r="A426" s="7" t="s">
        <v>1998</v>
      </c>
      <c r="B426" s="7" t="s">
        <v>49</v>
      </c>
      <c r="C426" s="7" t="s">
        <v>59</v>
      </c>
      <c r="D426" s="7" t="s">
        <v>1474</v>
      </c>
      <c r="E426" s="7" t="s">
        <v>2002</v>
      </c>
      <c r="F426" s="7" t="s">
        <v>1469</v>
      </c>
      <c r="G426" s="8">
        <v>1925</v>
      </c>
      <c r="H426" s="8">
        <v>18287</v>
      </c>
      <c r="I426" s="9"/>
      <c r="J426" s="8">
        <v>85</v>
      </c>
      <c r="K426" s="8">
        <v>2</v>
      </c>
      <c r="L426" s="8">
        <v>36574</v>
      </c>
      <c r="M426" s="8">
        <v>3</v>
      </c>
      <c r="N426" s="7" t="s">
        <v>60</v>
      </c>
      <c r="O426" s="8">
        <v>12</v>
      </c>
      <c r="P426" s="8">
        <v>9</v>
      </c>
      <c r="Q426" s="7" t="s">
        <v>60</v>
      </c>
      <c r="R426" s="7" t="s">
        <v>1462</v>
      </c>
    </row>
    <row r="427" spans="1:18" x14ac:dyDescent="0.25">
      <c r="A427" s="7" t="s">
        <v>2003</v>
      </c>
      <c r="B427" s="7" t="s">
        <v>49</v>
      </c>
      <c r="C427" s="7" t="s">
        <v>53</v>
      </c>
      <c r="D427" s="7" t="s">
        <v>1467</v>
      </c>
      <c r="E427" s="7" t="s">
        <v>2004</v>
      </c>
      <c r="F427" s="7" t="s">
        <v>97</v>
      </c>
      <c r="G427" s="8">
        <v>1962</v>
      </c>
      <c r="H427" s="9"/>
      <c r="I427" s="9"/>
      <c r="J427" s="9"/>
      <c r="K427" s="9"/>
      <c r="L427" s="8">
        <v>77830</v>
      </c>
      <c r="M427" s="8">
        <v>4</v>
      </c>
      <c r="N427" s="7" t="s">
        <v>60</v>
      </c>
      <c r="O427" s="8">
        <v>17</v>
      </c>
      <c r="P427" s="8">
        <v>12</v>
      </c>
      <c r="Q427" s="7" t="s">
        <v>60</v>
      </c>
      <c r="R427" s="7" t="s">
        <v>539</v>
      </c>
    </row>
    <row r="428" spans="1:18" x14ac:dyDescent="0.25">
      <c r="A428" s="7" t="s">
        <v>2003</v>
      </c>
      <c r="B428" s="7" t="s">
        <v>49</v>
      </c>
      <c r="C428" s="7" t="s">
        <v>97</v>
      </c>
      <c r="D428" s="7" t="s">
        <v>1605</v>
      </c>
      <c r="E428" s="7" t="s">
        <v>2005</v>
      </c>
      <c r="F428" s="7" t="s">
        <v>97</v>
      </c>
      <c r="G428" s="8">
        <v>1970</v>
      </c>
      <c r="H428" s="9"/>
      <c r="I428" s="9"/>
      <c r="J428" s="9"/>
      <c r="K428" s="9"/>
      <c r="L428" s="8">
        <v>31000</v>
      </c>
      <c r="M428" s="8">
        <v>1</v>
      </c>
      <c r="N428" s="7" t="s">
        <v>60</v>
      </c>
      <c r="O428" s="8">
        <v>20</v>
      </c>
      <c r="P428" s="8">
        <v>15</v>
      </c>
      <c r="Q428" s="7" t="s">
        <v>60</v>
      </c>
      <c r="R428" s="7" t="s">
        <v>60</v>
      </c>
    </row>
    <row r="429" spans="1:18" x14ac:dyDescent="0.25">
      <c r="A429" s="7" t="s">
        <v>2003</v>
      </c>
      <c r="B429" s="7" t="s">
        <v>49</v>
      </c>
      <c r="C429" s="7" t="s">
        <v>59</v>
      </c>
      <c r="D429" s="7" t="s">
        <v>1501</v>
      </c>
      <c r="E429" s="7" t="s">
        <v>2006</v>
      </c>
      <c r="F429" s="7" t="s">
        <v>97</v>
      </c>
      <c r="G429" s="8">
        <v>2000</v>
      </c>
      <c r="H429" s="9"/>
      <c r="I429" s="9"/>
      <c r="J429" s="9"/>
      <c r="K429" s="9"/>
      <c r="L429" s="8">
        <v>21438</v>
      </c>
      <c r="M429" s="8">
        <v>1</v>
      </c>
      <c r="N429" s="7" t="s">
        <v>60</v>
      </c>
      <c r="O429" s="8">
        <v>25</v>
      </c>
      <c r="P429" s="8">
        <v>20</v>
      </c>
      <c r="Q429" s="7" t="s">
        <v>60</v>
      </c>
      <c r="R429" s="7" t="s">
        <v>539</v>
      </c>
    </row>
    <row r="430" spans="1:18" x14ac:dyDescent="0.25">
      <c r="A430" s="7" t="s">
        <v>954</v>
      </c>
      <c r="B430" s="7" t="s">
        <v>1457</v>
      </c>
      <c r="C430" s="7" t="s">
        <v>53</v>
      </c>
      <c r="D430" s="7" t="s">
        <v>1577</v>
      </c>
      <c r="E430" s="7" t="s">
        <v>2007</v>
      </c>
      <c r="F430" s="7" t="s">
        <v>97</v>
      </c>
      <c r="G430" s="8">
        <v>1910</v>
      </c>
      <c r="H430" s="9"/>
      <c r="I430" s="9"/>
      <c r="J430" s="9"/>
      <c r="K430" s="9"/>
      <c r="L430" s="8">
        <v>12083</v>
      </c>
      <c r="M430" s="8">
        <v>3</v>
      </c>
      <c r="N430" s="7" t="s">
        <v>60</v>
      </c>
      <c r="O430" s="8">
        <v>12</v>
      </c>
      <c r="P430" s="8">
        <v>10</v>
      </c>
      <c r="Q430" s="7" t="s">
        <v>60</v>
      </c>
      <c r="R430" s="7" t="s">
        <v>539</v>
      </c>
    </row>
    <row r="431" spans="1:18" x14ac:dyDescent="0.25">
      <c r="A431" s="7" t="s">
        <v>954</v>
      </c>
      <c r="B431" s="7" t="s">
        <v>1457</v>
      </c>
      <c r="C431" s="7" t="s">
        <v>97</v>
      </c>
      <c r="D431" s="7" t="s">
        <v>1577</v>
      </c>
      <c r="E431" s="7" t="s">
        <v>2008</v>
      </c>
      <c r="F431" s="7" t="s">
        <v>97</v>
      </c>
      <c r="G431" s="8">
        <v>2003</v>
      </c>
      <c r="H431" s="9"/>
      <c r="I431" s="9"/>
      <c r="J431" s="9"/>
      <c r="K431" s="9"/>
      <c r="L431" s="8">
        <v>5087</v>
      </c>
      <c r="M431" s="8">
        <v>2</v>
      </c>
      <c r="N431" s="7" t="s">
        <v>60</v>
      </c>
      <c r="O431" s="8">
        <v>13</v>
      </c>
      <c r="P431" s="8">
        <v>12</v>
      </c>
      <c r="Q431" s="7" t="s">
        <v>60</v>
      </c>
      <c r="R431" s="7" t="s">
        <v>539</v>
      </c>
    </row>
    <row r="432" spans="1:18" x14ac:dyDescent="0.25">
      <c r="A432" s="7" t="s">
        <v>2009</v>
      </c>
      <c r="B432" s="7" t="s">
        <v>1457</v>
      </c>
      <c r="C432" s="7" t="s">
        <v>53</v>
      </c>
      <c r="D432" s="7" t="s">
        <v>1464</v>
      </c>
      <c r="E432" s="7" t="s">
        <v>2010</v>
      </c>
      <c r="F432" s="7" t="s">
        <v>74</v>
      </c>
      <c r="G432" s="8">
        <v>1956</v>
      </c>
      <c r="H432" s="9"/>
      <c r="I432" s="9"/>
      <c r="J432" s="9"/>
      <c r="K432" s="9"/>
      <c r="L432" s="8">
        <v>4500</v>
      </c>
      <c r="M432" s="8">
        <v>1</v>
      </c>
      <c r="N432" s="7" t="s">
        <v>60</v>
      </c>
      <c r="O432" s="8">
        <v>20</v>
      </c>
      <c r="P432" s="8">
        <v>19</v>
      </c>
      <c r="Q432" s="7" t="s">
        <v>60</v>
      </c>
      <c r="R432" s="7" t="s">
        <v>60</v>
      </c>
    </row>
    <row r="433" spans="1:18" x14ac:dyDescent="0.25">
      <c r="A433" s="7" t="s">
        <v>2011</v>
      </c>
      <c r="B433" s="7" t="s">
        <v>1489</v>
      </c>
      <c r="C433" s="7" t="s">
        <v>53</v>
      </c>
      <c r="D433" s="7" t="s">
        <v>1477</v>
      </c>
      <c r="E433" s="7" t="s">
        <v>2012</v>
      </c>
      <c r="F433" s="7" t="s">
        <v>74</v>
      </c>
      <c r="G433" s="8">
        <v>1927</v>
      </c>
      <c r="H433" s="9"/>
      <c r="I433" s="9"/>
      <c r="J433" s="9"/>
      <c r="K433" s="9"/>
      <c r="L433" s="8">
        <v>1582</v>
      </c>
      <c r="M433" s="8">
        <v>2</v>
      </c>
      <c r="N433" s="7" t="s">
        <v>60</v>
      </c>
      <c r="O433" s="8">
        <v>11</v>
      </c>
      <c r="P433" s="8">
        <v>9</v>
      </c>
      <c r="Q433" s="7" t="s">
        <v>60</v>
      </c>
      <c r="R433" s="7" t="s">
        <v>539</v>
      </c>
    </row>
    <row r="434" spans="1:18" x14ac:dyDescent="0.25">
      <c r="A434" s="7" t="s">
        <v>2013</v>
      </c>
      <c r="B434" s="7" t="s">
        <v>1489</v>
      </c>
      <c r="C434" s="7" t="s">
        <v>53</v>
      </c>
      <c r="D434" s="7" t="s">
        <v>1458</v>
      </c>
      <c r="E434" s="7" t="s">
        <v>2014</v>
      </c>
      <c r="F434" s="7" t="s">
        <v>97</v>
      </c>
      <c r="G434" s="8">
        <v>1930</v>
      </c>
      <c r="H434" s="9"/>
      <c r="I434" s="9"/>
      <c r="J434" s="9"/>
      <c r="K434" s="9"/>
      <c r="L434" s="8">
        <v>11000</v>
      </c>
      <c r="M434" s="8">
        <v>2</v>
      </c>
      <c r="N434" s="7" t="s">
        <v>60</v>
      </c>
      <c r="O434" s="8">
        <v>14</v>
      </c>
      <c r="P434" s="8">
        <v>10</v>
      </c>
      <c r="Q434" s="7" t="s">
        <v>60</v>
      </c>
      <c r="R434" s="7" t="s">
        <v>1656</v>
      </c>
    </row>
    <row r="435" spans="1:18" x14ac:dyDescent="0.25">
      <c r="A435" s="7" t="s">
        <v>2015</v>
      </c>
      <c r="B435" s="7" t="s">
        <v>1489</v>
      </c>
      <c r="C435" s="7" t="s">
        <v>53</v>
      </c>
      <c r="D435" s="7" t="s">
        <v>1464</v>
      </c>
      <c r="E435" s="7" t="s">
        <v>2016</v>
      </c>
      <c r="F435" s="7" t="s">
        <v>74</v>
      </c>
      <c r="G435" s="8">
        <v>1920</v>
      </c>
      <c r="H435" s="9"/>
      <c r="I435" s="9"/>
      <c r="J435" s="9"/>
      <c r="K435" s="9"/>
      <c r="L435" s="8">
        <v>240</v>
      </c>
      <c r="M435" s="8">
        <v>1</v>
      </c>
      <c r="N435" s="7" t="s">
        <v>60</v>
      </c>
      <c r="O435" s="8">
        <v>12</v>
      </c>
      <c r="P435" s="8">
        <v>10</v>
      </c>
      <c r="Q435" s="7" t="s">
        <v>60</v>
      </c>
      <c r="R435" s="7" t="s">
        <v>60</v>
      </c>
    </row>
    <row r="436" spans="1:18" x14ac:dyDescent="0.25">
      <c r="A436" s="7" t="s">
        <v>2017</v>
      </c>
      <c r="B436" s="7" t="s">
        <v>49</v>
      </c>
      <c r="C436" s="7" t="s">
        <v>53</v>
      </c>
      <c r="D436" s="7" t="s">
        <v>1464</v>
      </c>
      <c r="E436" s="7" t="s">
        <v>2018</v>
      </c>
      <c r="F436" s="7" t="s">
        <v>97</v>
      </c>
      <c r="G436" s="8">
        <v>1911</v>
      </c>
      <c r="H436" s="9"/>
      <c r="I436" s="9"/>
      <c r="J436" s="9"/>
      <c r="K436" s="9"/>
      <c r="L436" s="8">
        <v>1150</v>
      </c>
      <c r="M436" s="8">
        <v>1</v>
      </c>
      <c r="N436" s="7" t="s">
        <v>60</v>
      </c>
      <c r="O436" s="8">
        <v>15</v>
      </c>
      <c r="P436" s="8">
        <v>15</v>
      </c>
      <c r="Q436" s="7" t="s">
        <v>60</v>
      </c>
      <c r="R436" s="7" t="s">
        <v>539</v>
      </c>
    </row>
    <row r="437" spans="1:18" x14ac:dyDescent="0.25">
      <c r="A437" s="7" t="s">
        <v>2019</v>
      </c>
      <c r="B437" s="7" t="s">
        <v>49</v>
      </c>
      <c r="C437" s="7" t="s">
        <v>53</v>
      </c>
      <c r="D437" s="7" t="s">
        <v>1477</v>
      </c>
      <c r="E437" s="7" t="s">
        <v>2020</v>
      </c>
      <c r="F437" s="7" t="s">
        <v>97</v>
      </c>
      <c r="G437" s="9"/>
      <c r="H437" s="9"/>
      <c r="I437" s="9"/>
      <c r="J437" s="9"/>
      <c r="K437" s="9"/>
      <c r="L437" s="8">
        <v>1400</v>
      </c>
      <c r="M437" s="8">
        <v>1</v>
      </c>
      <c r="N437" s="7" t="s">
        <v>60</v>
      </c>
      <c r="O437" s="8">
        <v>15</v>
      </c>
      <c r="P437" s="8">
        <v>12</v>
      </c>
      <c r="Q437" s="7" t="s">
        <v>60</v>
      </c>
      <c r="R437" s="7" t="s">
        <v>1462</v>
      </c>
    </row>
    <row r="438" spans="1:18" x14ac:dyDescent="0.25">
      <c r="A438" s="7" t="s">
        <v>2021</v>
      </c>
      <c r="B438" s="7" t="s">
        <v>1489</v>
      </c>
      <c r="C438" s="7" t="s">
        <v>53</v>
      </c>
      <c r="D438" s="7" t="s">
        <v>1464</v>
      </c>
      <c r="E438" s="7" t="s">
        <v>2022</v>
      </c>
      <c r="F438" s="7" t="s">
        <v>74</v>
      </c>
      <c r="G438" s="8">
        <v>1997</v>
      </c>
      <c r="H438" s="9"/>
      <c r="I438" s="9"/>
      <c r="J438" s="9"/>
      <c r="K438" s="9"/>
      <c r="L438" s="8">
        <v>510</v>
      </c>
      <c r="M438" s="8">
        <v>1</v>
      </c>
      <c r="N438" s="7" t="s">
        <v>60</v>
      </c>
      <c r="O438" s="8">
        <v>10.5</v>
      </c>
      <c r="P438" s="8">
        <v>10</v>
      </c>
      <c r="Q438" s="7" t="s">
        <v>60</v>
      </c>
      <c r="R438" s="7" t="s">
        <v>1462</v>
      </c>
    </row>
    <row r="439" spans="1:18" x14ac:dyDescent="0.25">
      <c r="A439" s="7" t="s">
        <v>2023</v>
      </c>
      <c r="B439" s="7" t="s">
        <v>1489</v>
      </c>
      <c r="C439" s="7" t="s">
        <v>53</v>
      </c>
      <c r="D439" s="7" t="s">
        <v>1464</v>
      </c>
      <c r="E439" s="7" t="s">
        <v>2024</v>
      </c>
      <c r="F439" s="7" t="s">
        <v>74</v>
      </c>
      <c r="G439" s="9"/>
      <c r="H439" s="9"/>
      <c r="I439" s="9"/>
      <c r="J439" s="9"/>
      <c r="K439" s="9"/>
      <c r="L439" s="8">
        <v>6000</v>
      </c>
      <c r="M439" s="8">
        <v>2</v>
      </c>
      <c r="N439" s="7" t="s">
        <v>60</v>
      </c>
      <c r="O439" s="8">
        <v>20</v>
      </c>
      <c r="P439" s="8">
        <v>18</v>
      </c>
      <c r="Q439" s="7" t="s">
        <v>60</v>
      </c>
      <c r="R439" s="7" t="s">
        <v>539</v>
      </c>
    </row>
    <row r="440" spans="1:18" x14ac:dyDescent="0.25">
      <c r="A440" s="7" t="s">
        <v>2025</v>
      </c>
      <c r="B440" s="7" t="s">
        <v>1489</v>
      </c>
      <c r="C440" s="7" t="s">
        <v>53</v>
      </c>
      <c r="D440" s="7" t="s">
        <v>1458</v>
      </c>
      <c r="E440" s="7" t="s">
        <v>2026</v>
      </c>
      <c r="F440" s="7" t="s">
        <v>97</v>
      </c>
      <c r="G440" s="8">
        <v>1960</v>
      </c>
      <c r="H440" s="9"/>
      <c r="I440" s="9"/>
      <c r="J440" s="9"/>
      <c r="K440" s="9"/>
      <c r="L440" s="8">
        <v>36000</v>
      </c>
      <c r="M440" s="8">
        <v>7</v>
      </c>
      <c r="N440" s="7" t="s">
        <v>60</v>
      </c>
      <c r="O440" s="8">
        <v>11</v>
      </c>
      <c r="P440" s="8">
        <v>10</v>
      </c>
      <c r="Q440" s="7" t="s">
        <v>60</v>
      </c>
      <c r="R440" s="7" t="s">
        <v>86</v>
      </c>
    </row>
    <row r="441" spans="1:18" x14ac:dyDescent="0.25">
      <c r="A441" s="7" t="s">
        <v>2027</v>
      </c>
      <c r="B441" s="7" t="s">
        <v>1457</v>
      </c>
      <c r="C441" s="7" t="s">
        <v>53</v>
      </c>
      <c r="D441" s="7" t="s">
        <v>1458</v>
      </c>
      <c r="E441" s="7" t="s">
        <v>2028</v>
      </c>
      <c r="F441" s="7" t="s">
        <v>97</v>
      </c>
      <c r="G441" s="8">
        <v>1942</v>
      </c>
      <c r="H441" s="9"/>
      <c r="I441" s="9"/>
      <c r="J441" s="9"/>
      <c r="K441" s="9"/>
      <c r="L441" s="8">
        <v>47000</v>
      </c>
      <c r="M441" s="8">
        <v>3</v>
      </c>
      <c r="N441" s="7" t="s">
        <v>60</v>
      </c>
      <c r="O441" s="8">
        <v>40</v>
      </c>
      <c r="P441" s="8">
        <v>12</v>
      </c>
      <c r="Q441" s="7" t="s">
        <v>60</v>
      </c>
      <c r="R441" s="7" t="s">
        <v>1595</v>
      </c>
    </row>
    <row r="442" spans="1:18" x14ac:dyDescent="0.25">
      <c r="A442" s="7" t="s">
        <v>2029</v>
      </c>
      <c r="B442" s="7" t="s">
        <v>1457</v>
      </c>
      <c r="C442" s="7" t="s">
        <v>53</v>
      </c>
      <c r="D442" s="7" t="s">
        <v>1458</v>
      </c>
      <c r="E442" s="7" t="s">
        <v>2030</v>
      </c>
      <c r="F442" s="7" t="s">
        <v>97</v>
      </c>
      <c r="G442" s="8">
        <v>1918</v>
      </c>
      <c r="H442" s="9"/>
      <c r="I442" s="9"/>
      <c r="J442" s="9"/>
      <c r="K442" s="9"/>
      <c r="L442" s="8">
        <v>15915</v>
      </c>
      <c r="M442" s="8">
        <v>5</v>
      </c>
      <c r="N442" s="7" t="s">
        <v>60</v>
      </c>
      <c r="O442" s="8">
        <v>12</v>
      </c>
      <c r="P442" s="8">
        <v>10</v>
      </c>
      <c r="Q442" s="7" t="s">
        <v>60</v>
      </c>
      <c r="R442" s="7" t="s">
        <v>1601</v>
      </c>
    </row>
    <row r="443" spans="1:18" x14ac:dyDescent="0.25">
      <c r="A443" s="7" t="s">
        <v>2031</v>
      </c>
      <c r="B443" s="7" t="s">
        <v>49</v>
      </c>
      <c r="C443" s="7" t="s">
        <v>53</v>
      </c>
      <c r="D443" s="7" t="s">
        <v>1458</v>
      </c>
      <c r="E443" s="7" t="s">
        <v>2032</v>
      </c>
      <c r="F443" s="7" t="s">
        <v>97</v>
      </c>
      <c r="G443" s="8">
        <v>1950</v>
      </c>
      <c r="H443" s="9"/>
      <c r="I443" s="9"/>
      <c r="J443" s="9"/>
      <c r="K443" s="9"/>
      <c r="L443" s="8">
        <v>56600</v>
      </c>
      <c r="M443" s="8">
        <v>4</v>
      </c>
      <c r="N443" s="7" t="s">
        <v>60</v>
      </c>
      <c r="O443" s="8">
        <v>12</v>
      </c>
      <c r="P443" s="8">
        <v>10</v>
      </c>
      <c r="Q443" s="7" t="s">
        <v>60</v>
      </c>
      <c r="R443" s="7" t="s">
        <v>86</v>
      </c>
    </row>
    <row r="444" spans="1:18" x14ac:dyDescent="0.25">
      <c r="A444" s="7" t="s">
        <v>2033</v>
      </c>
      <c r="B444" s="7" t="s">
        <v>49</v>
      </c>
      <c r="C444" s="7" t="s">
        <v>53</v>
      </c>
      <c r="D444" s="7" t="s">
        <v>1464</v>
      </c>
      <c r="E444" s="7" t="s">
        <v>2034</v>
      </c>
      <c r="F444" s="7" t="s">
        <v>74</v>
      </c>
      <c r="G444" s="8">
        <v>1947</v>
      </c>
      <c r="H444" s="9"/>
      <c r="I444" s="9"/>
      <c r="J444" s="9"/>
      <c r="K444" s="9"/>
      <c r="L444" s="8">
        <v>1288</v>
      </c>
      <c r="M444" s="8">
        <v>1</v>
      </c>
      <c r="N444" s="7" t="s">
        <v>60</v>
      </c>
      <c r="O444" s="8">
        <v>13</v>
      </c>
      <c r="P444" s="8">
        <v>10</v>
      </c>
      <c r="Q444" s="7" t="s">
        <v>60</v>
      </c>
      <c r="R444" s="7" t="s">
        <v>86</v>
      </c>
    </row>
    <row r="445" spans="1:18" x14ac:dyDescent="0.25">
      <c r="A445" s="7" t="s">
        <v>2035</v>
      </c>
      <c r="B445" s="7" t="s">
        <v>49</v>
      </c>
      <c r="C445" s="7" t="s">
        <v>53</v>
      </c>
      <c r="D445" s="7" t="s">
        <v>1458</v>
      </c>
      <c r="E445" s="7" t="s">
        <v>2036</v>
      </c>
      <c r="F445" s="7" t="s">
        <v>97</v>
      </c>
      <c r="G445" s="8">
        <v>1910</v>
      </c>
      <c r="H445" s="9"/>
      <c r="I445" s="9"/>
      <c r="J445" s="9"/>
      <c r="K445" s="9"/>
      <c r="L445" s="8">
        <v>700</v>
      </c>
      <c r="M445" s="8">
        <v>2</v>
      </c>
      <c r="N445" s="7" t="s">
        <v>60</v>
      </c>
      <c r="O445" s="8">
        <v>12</v>
      </c>
      <c r="P445" s="8">
        <v>10</v>
      </c>
      <c r="Q445" s="7" t="s">
        <v>60</v>
      </c>
      <c r="R445" s="7" t="s">
        <v>86</v>
      </c>
    </row>
    <row r="446" spans="1:18" x14ac:dyDescent="0.25">
      <c r="A446" s="7" t="s">
        <v>2037</v>
      </c>
      <c r="B446" s="7" t="s">
        <v>49</v>
      </c>
      <c r="C446" s="7" t="s">
        <v>53</v>
      </c>
      <c r="D446" s="7" t="s">
        <v>1464</v>
      </c>
      <c r="E446" s="7" t="s">
        <v>2038</v>
      </c>
      <c r="F446" s="7" t="s">
        <v>74</v>
      </c>
      <c r="G446" s="8">
        <v>1940</v>
      </c>
      <c r="H446" s="9"/>
      <c r="I446" s="9"/>
      <c r="J446" s="9"/>
      <c r="K446" s="9"/>
      <c r="L446" s="8">
        <v>7500</v>
      </c>
      <c r="M446" s="8">
        <v>1</v>
      </c>
      <c r="N446" s="7" t="s">
        <v>60</v>
      </c>
      <c r="O446" s="8">
        <v>15</v>
      </c>
      <c r="P446" s="8">
        <v>15</v>
      </c>
      <c r="Q446" s="7" t="s">
        <v>60</v>
      </c>
      <c r="R446" s="7" t="s">
        <v>539</v>
      </c>
    </row>
    <row r="447" spans="1:18" x14ac:dyDescent="0.25">
      <c r="A447" s="7" t="s">
        <v>2039</v>
      </c>
      <c r="B447" s="7" t="s">
        <v>1489</v>
      </c>
      <c r="C447" s="7" t="s">
        <v>53</v>
      </c>
      <c r="D447" s="7" t="s">
        <v>1458</v>
      </c>
      <c r="E447" s="7" t="s">
        <v>2040</v>
      </c>
      <c r="F447" s="7" t="s">
        <v>97</v>
      </c>
      <c r="G447" s="8">
        <v>1929</v>
      </c>
      <c r="H447" s="9"/>
      <c r="I447" s="9"/>
      <c r="J447" s="9"/>
      <c r="K447" s="9"/>
      <c r="L447" s="8">
        <v>122809</v>
      </c>
      <c r="M447" s="8">
        <v>4</v>
      </c>
      <c r="N447" s="7" t="s">
        <v>60</v>
      </c>
      <c r="O447" s="8">
        <v>12</v>
      </c>
      <c r="P447" s="8">
        <v>9</v>
      </c>
      <c r="Q447" s="7" t="s">
        <v>60</v>
      </c>
      <c r="R447" s="7" t="s">
        <v>86</v>
      </c>
    </row>
    <row r="448" spans="1:18" x14ac:dyDescent="0.25">
      <c r="A448" s="7" t="s">
        <v>2041</v>
      </c>
      <c r="B448" s="7" t="s">
        <v>49</v>
      </c>
      <c r="C448" s="7" t="s">
        <v>53</v>
      </c>
      <c r="D448" s="7" t="s">
        <v>1464</v>
      </c>
      <c r="E448" s="7" t="s">
        <v>2042</v>
      </c>
      <c r="F448" s="7" t="s">
        <v>74</v>
      </c>
      <c r="G448" s="8">
        <v>1984</v>
      </c>
      <c r="H448" s="9"/>
      <c r="I448" s="9"/>
      <c r="J448" s="9"/>
      <c r="K448" s="9"/>
      <c r="L448" s="8">
        <v>12677</v>
      </c>
      <c r="M448" s="8">
        <v>7</v>
      </c>
      <c r="N448" s="7" t="s">
        <v>60</v>
      </c>
      <c r="O448" s="8">
        <v>12</v>
      </c>
      <c r="P448" s="8">
        <v>11</v>
      </c>
      <c r="Q448" s="7" t="s">
        <v>60</v>
      </c>
      <c r="R448" s="7" t="s">
        <v>60</v>
      </c>
    </row>
    <row r="449" spans="1:18" x14ac:dyDescent="0.25">
      <c r="A449" s="7" t="s">
        <v>2043</v>
      </c>
      <c r="B449" s="7" t="s">
        <v>1457</v>
      </c>
      <c r="C449" s="7" t="s">
        <v>53</v>
      </c>
      <c r="D449" s="7" t="s">
        <v>1458</v>
      </c>
      <c r="E449" s="7" t="s">
        <v>2044</v>
      </c>
      <c r="F449" s="7" t="s">
        <v>74</v>
      </c>
      <c r="G449" s="8">
        <v>1930</v>
      </c>
      <c r="H449" s="9"/>
      <c r="I449" s="9"/>
      <c r="J449" s="9"/>
      <c r="K449" s="9"/>
      <c r="L449" s="8">
        <v>2200</v>
      </c>
      <c r="M449" s="8">
        <v>1</v>
      </c>
      <c r="N449" s="7" t="s">
        <v>60</v>
      </c>
      <c r="O449" s="8">
        <v>14</v>
      </c>
      <c r="P449" s="8">
        <v>14</v>
      </c>
      <c r="Q449" s="7" t="s">
        <v>60</v>
      </c>
      <c r="R449" s="7" t="s">
        <v>60</v>
      </c>
    </row>
    <row r="450" spans="1:18" x14ac:dyDescent="0.25">
      <c r="A450" s="7" t="s">
        <v>2045</v>
      </c>
      <c r="B450" s="7" t="s">
        <v>1457</v>
      </c>
      <c r="C450" s="7" t="s">
        <v>53</v>
      </c>
      <c r="D450" s="7" t="s">
        <v>1464</v>
      </c>
      <c r="E450" s="7" t="s">
        <v>2046</v>
      </c>
      <c r="F450" s="7" t="s">
        <v>97</v>
      </c>
      <c r="G450" s="8">
        <v>1950</v>
      </c>
      <c r="H450" s="9"/>
      <c r="I450" s="9"/>
      <c r="J450" s="9"/>
      <c r="K450" s="9"/>
      <c r="L450" s="8">
        <v>6767</v>
      </c>
      <c r="M450" s="8">
        <v>2</v>
      </c>
      <c r="N450" s="7" t="s">
        <v>60</v>
      </c>
      <c r="O450" s="8">
        <v>11</v>
      </c>
      <c r="P450" s="8">
        <v>9</v>
      </c>
      <c r="Q450" s="7" t="s">
        <v>60</v>
      </c>
      <c r="R450" s="7" t="s">
        <v>1643</v>
      </c>
    </row>
    <row r="451" spans="1:18" x14ac:dyDescent="0.25">
      <c r="A451" s="7" t="s">
        <v>159</v>
      </c>
      <c r="B451" s="7" t="s">
        <v>1457</v>
      </c>
      <c r="C451" s="7" t="s">
        <v>53</v>
      </c>
      <c r="D451" s="7" t="s">
        <v>1458</v>
      </c>
      <c r="E451" s="7" t="s">
        <v>2047</v>
      </c>
      <c r="F451" s="7" t="s">
        <v>97</v>
      </c>
      <c r="G451" s="8">
        <v>1975</v>
      </c>
      <c r="H451" s="9"/>
      <c r="I451" s="9"/>
      <c r="J451" s="9"/>
      <c r="K451" s="9"/>
      <c r="L451" s="8">
        <v>140000</v>
      </c>
      <c r="M451" s="8">
        <v>6</v>
      </c>
      <c r="N451" s="7" t="s">
        <v>60</v>
      </c>
      <c r="O451" s="8">
        <v>12</v>
      </c>
      <c r="P451" s="8">
        <v>9</v>
      </c>
      <c r="Q451" s="7" t="s">
        <v>60</v>
      </c>
      <c r="R451" s="7" t="s">
        <v>1601</v>
      </c>
    </row>
    <row r="452" spans="1:18" x14ac:dyDescent="0.25">
      <c r="A452" s="7" t="s">
        <v>2048</v>
      </c>
      <c r="B452" s="7" t="s">
        <v>1489</v>
      </c>
      <c r="C452" s="7" t="s">
        <v>53</v>
      </c>
      <c r="D452" s="7" t="s">
        <v>1464</v>
      </c>
      <c r="E452" s="7" t="s">
        <v>2049</v>
      </c>
      <c r="F452" s="7" t="s">
        <v>74</v>
      </c>
      <c r="G452" s="8">
        <v>1940</v>
      </c>
      <c r="H452" s="9"/>
      <c r="I452" s="9"/>
      <c r="J452" s="9"/>
      <c r="K452" s="9"/>
      <c r="L452" s="8">
        <v>1817</v>
      </c>
      <c r="M452" s="8">
        <v>1</v>
      </c>
      <c r="N452" s="7" t="s">
        <v>60</v>
      </c>
      <c r="O452" s="8">
        <v>14</v>
      </c>
      <c r="P452" s="8">
        <v>10</v>
      </c>
      <c r="Q452" s="7" t="s">
        <v>60</v>
      </c>
      <c r="R452" s="7" t="s">
        <v>1601</v>
      </c>
    </row>
    <row r="453" spans="1:18" x14ac:dyDescent="0.25">
      <c r="A453" s="7" t="s">
        <v>2050</v>
      </c>
      <c r="B453" s="7" t="s">
        <v>1457</v>
      </c>
      <c r="C453" s="7" t="s">
        <v>53</v>
      </c>
      <c r="D453" s="7" t="s">
        <v>1477</v>
      </c>
      <c r="E453" s="7" t="s">
        <v>2051</v>
      </c>
      <c r="F453" s="7" t="s">
        <v>74</v>
      </c>
      <c r="G453" s="8">
        <v>1972</v>
      </c>
      <c r="H453" s="9"/>
      <c r="I453" s="9"/>
      <c r="J453" s="9"/>
      <c r="K453" s="9"/>
      <c r="L453" s="8">
        <v>6742</v>
      </c>
      <c r="M453" s="8">
        <v>1</v>
      </c>
      <c r="N453" s="7" t="s">
        <v>60</v>
      </c>
      <c r="O453" s="8">
        <v>14.5</v>
      </c>
      <c r="P453" s="8">
        <v>14</v>
      </c>
      <c r="Q453" s="7" t="s">
        <v>60</v>
      </c>
      <c r="R453" s="7" t="s">
        <v>1462</v>
      </c>
    </row>
    <row r="454" spans="1:18" x14ac:dyDescent="0.25">
      <c r="A454" s="7" t="s">
        <v>2052</v>
      </c>
      <c r="B454" s="7" t="s">
        <v>1489</v>
      </c>
      <c r="C454" s="7" t="s">
        <v>53</v>
      </c>
      <c r="D454" s="7" t="s">
        <v>1464</v>
      </c>
      <c r="E454" s="7" t="s">
        <v>2053</v>
      </c>
      <c r="F454" s="7" t="s">
        <v>74</v>
      </c>
      <c r="G454" s="8">
        <v>1960</v>
      </c>
      <c r="H454" s="9"/>
      <c r="I454" s="9"/>
      <c r="J454" s="9"/>
      <c r="K454" s="9"/>
      <c r="L454" s="8">
        <v>1500</v>
      </c>
      <c r="M454" s="8">
        <v>1</v>
      </c>
      <c r="N454" s="7" t="s">
        <v>60</v>
      </c>
      <c r="O454" s="8">
        <v>15</v>
      </c>
      <c r="P454" s="8">
        <v>12</v>
      </c>
      <c r="Q454" s="7" t="s">
        <v>60</v>
      </c>
      <c r="R454" s="7" t="s">
        <v>86</v>
      </c>
    </row>
    <row r="455" spans="1:18" x14ac:dyDescent="0.25">
      <c r="A455" s="7" t="s">
        <v>2054</v>
      </c>
      <c r="B455" s="7" t="s">
        <v>1457</v>
      </c>
      <c r="C455" s="7" t="s">
        <v>53</v>
      </c>
      <c r="D455" s="7" t="s">
        <v>1458</v>
      </c>
      <c r="E455" s="7" t="s">
        <v>2055</v>
      </c>
      <c r="F455" s="7" t="s">
        <v>97</v>
      </c>
      <c r="G455" s="9"/>
      <c r="H455" s="9"/>
      <c r="I455" s="9"/>
      <c r="J455" s="9"/>
      <c r="K455" s="9"/>
      <c r="L455" s="8">
        <v>12494</v>
      </c>
      <c r="M455" s="8">
        <v>3</v>
      </c>
      <c r="N455" s="7" t="s">
        <v>54</v>
      </c>
      <c r="O455" s="8">
        <v>13</v>
      </c>
      <c r="P455" s="8">
        <v>12</v>
      </c>
      <c r="Q455" s="7" t="s">
        <v>60</v>
      </c>
      <c r="R455" s="7" t="s">
        <v>1595</v>
      </c>
    </row>
    <row r="456" spans="1:18" x14ac:dyDescent="0.25">
      <c r="A456" s="7" t="s">
        <v>2056</v>
      </c>
      <c r="B456" s="7" t="s">
        <v>1457</v>
      </c>
      <c r="C456" s="7" t="s">
        <v>53</v>
      </c>
      <c r="D456" s="7" t="s">
        <v>1458</v>
      </c>
      <c r="E456" s="7" t="s">
        <v>2057</v>
      </c>
      <c r="F456" s="7" t="s">
        <v>97</v>
      </c>
      <c r="G456" s="8">
        <v>1968</v>
      </c>
      <c r="H456" s="9"/>
      <c r="I456" s="9"/>
      <c r="J456" s="9"/>
      <c r="K456" s="9"/>
      <c r="L456" s="8">
        <v>9600</v>
      </c>
      <c r="M456" s="8">
        <v>2</v>
      </c>
      <c r="N456" s="7" t="s">
        <v>60</v>
      </c>
      <c r="O456" s="8">
        <v>22</v>
      </c>
      <c r="P456" s="8">
        <v>12</v>
      </c>
      <c r="Q456" s="7" t="s">
        <v>60</v>
      </c>
      <c r="R456" s="7" t="s">
        <v>1656</v>
      </c>
    </row>
    <row r="457" spans="1:18" x14ac:dyDescent="0.25">
      <c r="A457" s="7" t="s">
        <v>2058</v>
      </c>
      <c r="B457" s="7" t="s">
        <v>49</v>
      </c>
      <c r="C457" s="7" t="s">
        <v>53</v>
      </c>
      <c r="D457" s="7" t="s">
        <v>1464</v>
      </c>
      <c r="E457" s="7" t="s">
        <v>2059</v>
      </c>
      <c r="F457" s="7" t="s">
        <v>74</v>
      </c>
      <c r="G457" s="9"/>
      <c r="H457" s="9"/>
      <c r="I457" s="9"/>
      <c r="J457" s="9"/>
      <c r="K457" s="9"/>
      <c r="L457" s="8">
        <v>6624</v>
      </c>
      <c r="M457" s="8">
        <v>1</v>
      </c>
      <c r="N457" s="7" t="s">
        <v>60</v>
      </c>
      <c r="O457" s="8">
        <v>15</v>
      </c>
      <c r="P457" s="8">
        <v>15</v>
      </c>
      <c r="Q457" s="7" t="s">
        <v>60</v>
      </c>
      <c r="R457" s="7" t="s">
        <v>60</v>
      </c>
    </row>
    <row r="458" spans="1:18" x14ac:dyDescent="0.25">
      <c r="A458" s="7" t="s">
        <v>2060</v>
      </c>
      <c r="B458" s="7" t="s">
        <v>49</v>
      </c>
      <c r="C458" s="7" t="s">
        <v>53</v>
      </c>
      <c r="D458" s="7" t="s">
        <v>1605</v>
      </c>
      <c r="E458" s="7" t="s">
        <v>2061</v>
      </c>
      <c r="F458" s="7" t="s">
        <v>97</v>
      </c>
      <c r="G458" s="8">
        <v>1949</v>
      </c>
      <c r="H458" s="9"/>
      <c r="I458" s="9"/>
      <c r="J458" s="9"/>
      <c r="K458" s="9"/>
      <c r="L458" s="8">
        <v>84755</v>
      </c>
      <c r="M458" s="8">
        <v>1</v>
      </c>
      <c r="N458" s="7" t="s">
        <v>60</v>
      </c>
      <c r="O458" s="8">
        <v>18</v>
      </c>
      <c r="P458" s="8">
        <v>10</v>
      </c>
      <c r="Q458" s="7" t="s">
        <v>60</v>
      </c>
      <c r="R458" s="7" t="s">
        <v>60</v>
      </c>
    </row>
    <row r="459" spans="1:18" x14ac:dyDescent="0.25">
      <c r="A459" s="7" t="s">
        <v>2060</v>
      </c>
      <c r="B459" s="7" t="s">
        <v>49</v>
      </c>
      <c r="C459" s="7" t="s">
        <v>97</v>
      </c>
      <c r="D459" s="7" t="s">
        <v>1627</v>
      </c>
      <c r="E459" s="7" t="s">
        <v>2062</v>
      </c>
      <c r="F459" s="7" t="s">
        <v>97</v>
      </c>
      <c r="G459" s="8">
        <v>1949</v>
      </c>
      <c r="H459" s="9"/>
      <c r="I459" s="9"/>
      <c r="J459" s="9"/>
      <c r="K459" s="9"/>
      <c r="L459" s="8">
        <v>64000</v>
      </c>
      <c r="M459" s="8">
        <v>1</v>
      </c>
      <c r="N459" s="7" t="s">
        <v>60</v>
      </c>
      <c r="O459" s="8">
        <v>20</v>
      </c>
      <c r="P459" s="8">
        <v>18</v>
      </c>
      <c r="Q459" s="7" t="s">
        <v>60</v>
      </c>
      <c r="R459" s="7" t="s">
        <v>60</v>
      </c>
    </row>
    <row r="460" spans="1:18" x14ac:dyDescent="0.25">
      <c r="A460" s="7" t="s">
        <v>2060</v>
      </c>
      <c r="B460" s="7" t="s">
        <v>49</v>
      </c>
      <c r="C460" s="7" t="s">
        <v>59</v>
      </c>
      <c r="D460" s="7" t="s">
        <v>1627</v>
      </c>
      <c r="E460" s="7" t="s">
        <v>2063</v>
      </c>
      <c r="F460" s="7" t="s">
        <v>97</v>
      </c>
      <c r="G460" s="8">
        <v>1949</v>
      </c>
      <c r="H460" s="9"/>
      <c r="I460" s="9"/>
      <c r="J460" s="9"/>
      <c r="K460" s="9"/>
      <c r="L460" s="8">
        <v>16800</v>
      </c>
      <c r="M460" s="8">
        <v>1</v>
      </c>
      <c r="N460" s="7" t="s">
        <v>60</v>
      </c>
      <c r="O460" s="8">
        <v>20</v>
      </c>
      <c r="P460" s="8">
        <v>18</v>
      </c>
      <c r="Q460" s="7" t="s">
        <v>60</v>
      </c>
      <c r="R460" s="7" t="s">
        <v>60</v>
      </c>
    </row>
    <row r="461" spans="1:18" x14ac:dyDescent="0.25">
      <c r="A461" s="7" t="s">
        <v>2060</v>
      </c>
      <c r="B461" s="7" t="s">
        <v>49</v>
      </c>
      <c r="C461" s="7" t="s">
        <v>304</v>
      </c>
      <c r="D461" s="7" t="s">
        <v>1602</v>
      </c>
      <c r="E461" s="7" t="s">
        <v>2064</v>
      </c>
      <c r="F461" s="7" t="s">
        <v>97</v>
      </c>
      <c r="G461" s="8">
        <v>1949</v>
      </c>
      <c r="H461" s="9"/>
      <c r="I461" s="9"/>
      <c r="J461" s="9"/>
      <c r="K461" s="9"/>
      <c r="L461" s="8">
        <v>1485</v>
      </c>
      <c r="M461" s="8">
        <v>1</v>
      </c>
      <c r="N461" s="7" t="s">
        <v>60</v>
      </c>
      <c r="O461" s="8">
        <v>13</v>
      </c>
      <c r="P461" s="8">
        <v>12</v>
      </c>
      <c r="Q461" s="7" t="s">
        <v>60</v>
      </c>
      <c r="R461" s="7" t="s">
        <v>60</v>
      </c>
    </row>
    <row r="462" spans="1:18" x14ac:dyDescent="0.25">
      <c r="A462" s="7" t="s">
        <v>2060</v>
      </c>
      <c r="B462" s="7" t="s">
        <v>49</v>
      </c>
      <c r="C462" s="7" t="s">
        <v>86</v>
      </c>
      <c r="D462" s="7" t="s">
        <v>1602</v>
      </c>
      <c r="E462" s="7" t="s">
        <v>2064</v>
      </c>
      <c r="F462" s="7" t="s">
        <v>97</v>
      </c>
      <c r="G462" s="8">
        <v>1949</v>
      </c>
      <c r="H462" s="9"/>
      <c r="I462" s="9"/>
      <c r="J462" s="9"/>
      <c r="K462" s="9"/>
      <c r="L462" s="8">
        <v>1400</v>
      </c>
      <c r="M462" s="8">
        <v>1</v>
      </c>
      <c r="N462" s="7" t="s">
        <v>60</v>
      </c>
      <c r="O462" s="8">
        <v>13</v>
      </c>
      <c r="P462" s="8">
        <v>12</v>
      </c>
      <c r="Q462" s="7" t="s">
        <v>60</v>
      </c>
      <c r="R462" s="7" t="s">
        <v>60</v>
      </c>
    </row>
    <row r="463" spans="1:18" x14ac:dyDescent="0.25">
      <c r="A463" s="7" t="s">
        <v>2060</v>
      </c>
      <c r="B463" s="7" t="s">
        <v>49</v>
      </c>
      <c r="C463" s="7" t="s">
        <v>66</v>
      </c>
      <c r="D463" s="7" t="s">
        <v>1577</v>
      </c>
      <c r="E463" s="7" t="s">
        <v>2065</v>
      </c>
      <c r="F463" s="7" t="s">
        <v>97</v>
      </c>
      <c r="G463" s="8">
        <v>1946</v>
      </c>
      <c r="H463" s="9"/>
      <c r="I463" s="9"/>
      <c r="J463" s="9"/>
      <c r="K463" s="9"/>
      <c r="L463" s="8">
        <v>1800</v>
      </c>
      <c r="M463" s="9"/>
      <c r="N463" s="7" t="s">
        <v>60</v>
      </c>
      <c r="O463" s="8">
        <v>14</v>
      </c>
      <c r="P463" s="8">
        <v>10</v>
      </c>
      <c r="Q463" s="7" t="s">
        <v>60</v>
      </c>
      <c r="R463" s="7" t="s">
        <v>86</v>
      </c>
    </row>
    <row r="464" spans="1:18" x14ac:dyDescent="0.25">
      <c r="A464" s="7" t="s">
        <v>2060</v>
      </c>
      <c r="B464" s="7" t="s">
        <v>49</v>
      </c>
      <c r="C464" s="7" t="s">
        <v>57</v>
      </c>
      <c r="D464" s="7" t="s">
        <v>1842</v>
      </c>
      <c r="E464" s="7" t="s">
        <v>2063</v>
      </c>
      <c r="F464" s="7" t="s">
        <v>97</v>
      </c>
      <c r="G464" s="8">
        <v>1949</v>
      </c>
      <c r="H464" s="9"/>
      <c r="I464" s="9"/>
      <c r="J464" s="9"/>
      <c r="K464" s="9"/>
      <c r="L464" s="8">
        <v>3000</v>
      </c>
      <c r="M464" s="8">
        <v>1</v>
      </c>
      <c r="N464" s="7" t="s">
        <v>60</v>
      </c>
      <c r="O464" s="8">
        <v>14</v>
      </c>
      <c r="P464" s="8">
        <v>10</v>
      </c>
      <c r="Q464" s="7" t="s">
        <v>60</v>
      </c>
      <c r="R464" s="7" t="s">
        <v>539</v>
      </c>
    </row>
    <row r="465" spans="1:18" x14ac:dyDescent="0.25">
      <c r="A465" s="7" t="s">
        <v>2060</v>
      </c>
      <c r="B465" s="7" t="s">
        <v>49</v>
      </c>
      <c r="C465" s="7" t="s">
        <v>173</v>
      </c>
      <c r="D465" s="7" t="s">
        <v>1842</v>
      </c>
      <c r="E465" s="7" t="s">
        <v>2066</v>
      </c>
      <c r="F465" s="7" t="s">
        <v>97</v>
      </c>
      <c r="G465" s="8">
        <v>1949</v>
      </c>
      <c r="H465" s="9"/>
      <c r="I465" s="9"/>
      <c r="J465" s="9"/>
      <c r="K465" s="9"/>
      <c r="L465" s="8">
        <v>6360</v>
      </c>
      <c r="M465" s="8">
        <v>1</v>
      </c>
      <c r="N465" s="7" t="s">
        <v>60</v>
      </c>
      <c r="O465" s="8">
        <v>14</v>
      </c>
      <c r="P465" s="8">
        <v>12</v>
      </c>
      <c r="Q465" s="7" t="s">
        <v>60</v>
      </c>
      <c r="R465" s="7" t="s">
        <v>539</v>
      </c>
    </row>
    <row r="466" spans="1:18" x14ac:dyDescent="0.25">
      <c r="A466" s="7" t="s">
        <v>958</v>
      </c>
      <c r="B466" s="7" t="s">
        <v>1457</v>
      </c>
      <c r="C466" s="7" t="s">
        <v>53</v>
      </c>
      <c r="D466" s="7" t="s">
        <v>1464</v>
      </c>
      <c r="E466" s="7" t="s">
        <v>2067</v>
      </c>
      <c r="F466" s="7" t="s">
        <v>74</v>
      </c>
      <c r="G466" s="8">
        <v>1967</v>
      </c>
      <c r="H466" s="9"/>
      <c r="I466" s="9"/>
      <c r="J466" s="9"/>
      <c r="K466" s="9"/>
      <c r="L466" s="8">
        <v>700</v>
      </c>
      <c r="M466" s="8">
        <v>1</v>
      </c>
      <c r="N466" s="7" t="s">
        <v>60</v>
      </c>
      <c r="O466" s="8">
        <v>9</v>
      </c>
      <c r="P466" s="8">
        <v>9</v>
      </c>
      <c r="Q466" s="7" t="s">
        <v>60</v>
      </c>
      <c r="R466" s="7" t="s">
        <v>1595</v>
      </c>
    </row>
    <row r="467" spans="1:18" x14ac:dyDescent="0.25">
      <c r="A467" s="7" t="s">
        <v>2068</v>
      </c>
      <c r="B467" s="7" t="s">
        <v>1489</v>
      </c>
      <c r="C467" s="7" t="s">
        <v>53</v>
      </c>
      <c r="D467" s="7" t="s">
        <v>1577</v>
      </c>
      <c r="E467" s="7" t="s">
        <v>2069</v>
      </c>
      <c r="F467" s="7" t="s">
        <v>97</v>
      </c>
      <c r="G467" s="8">
        <v>1993</v>
      </c>
      <c r="H467" s="9"/>
      <c r="I467" s="9"/>
      <c r="J467" s="9"/>
      <c r="K467" s="9"/>
      <c r="L467" s="8">
        <v>1232</v>
      </c>
      <c r="M467" s="8">
        <v>1</v>
      </c>
      <c r="N467" s="7" t="s">
        <v>60</v>
      </c>
      <c r="O467" s="8">
        <v>10</v>
      </c>
      <c r="P467" s="8">
        <v>8</v>
      </c>
      <c r="Q467" s="7" t="s">
        <v>60</v>
      </c>
      <c r="R467" s="7" t="s">
        <v>60</v>
      </c>
    </row>
    <row r="468" spans="1:18" x14ac:dyDescent="0.25">
      <c r="A468" s="7" t="s">
        <v>2068</v>
      </c>
      <c r="B468" s="7" t="s">
        <v>1489</v>
      </c>
      <c r="C468" s="7" t="s">
        <v>97</v>
      </c>
      <c r="D468" s="7" t="s">
        <v>1474</v>
      </c>
      <c r="E468" s="7" t="s">
        <v>2070</v>
      </c>
      <c r="F468" s="7" t="s">
        <v>97</v>
      </c>
      <c r="G468" s="8">
        <v>1993</v>
      </c>
      <c r="H468" s="9"/>
      <c r="I468" s="9"/>
      <c r="J468" s="9"/>
      <c r="K468" s="9"/>
      <c r="L468" s="8">
        <v>180</v>
      </c>
      <c r="M468" s="8">
        <v>1</v>
      </c>
      <c r="N468" s="7" t="s">
        <v>60</v>
      </c>
      <c r="O468" s="8">
        <v>10</v>
      </c>
      <c r="P468" s="8">
        <v>8</v>
      </c>
      <c r="Q468" s="7" t="s">
        <v>60</v>
      </c>
      <c r="R468" s="7" t="s">
        <v>1595</v>
      </c>
    </row>
    <row r="469" spans="1:18" x14ac:dyDescent="0.25">
      <c r="A469" s="7" t="s">
        <v>2068</v>
      </c>
      <c r="B469" s="7" t="s">
        <v>1489</v>
      </c>
      <c r="C469" s="7" t="s">
        <v>59</v>
      </c>
      <c r="D469" s="7" t="s">
        <v>1602</v>
      </c>
      <c r="E469" s="7" t="s">
        <v>2071</v>
      </c>
      <c r="F469" s="7" t="s">
        <v>97</v>
      </c>
      <c r="G469" s="8">
        <v>1993</v>
      </c>
      <c r="H469" s="9"/>
      <c r="I469" s="9"/>
      <c r="J469" s="9"/>
      <c r="K469" s="9"/>
      <c r="L469" s="8">
        <v>252</v>
      </c>
      <c r="M469" s="8">
        <v>1</v>
      </c>
      <c r="N469" s="7" t="s">
        <v>60</v>
      </c>
      <c r="O469" s="8">
        <v>9</v>
      </c>
      <c r="P469" s="8">
        <v>8</v>
      </c>
      <c r="Q469" s="7" t="s">
        <v>60</v>
      </c>
      <c r="R469" s="7" t="s">
        <v>1462</v>
      </c>
    </row>
    <row r="470" spans="1:18" x14ac:dyDescent="0.25">
      <c r="A470" s="7" t="s">
        <v>2072</v>
      </c>
      <c r="B470" s="7" t="s">
        <v>49</v>
      </c>
      <c r="C470" s="7" t="s">
        <v>53</v>
      </c>
      <c r="D470" s="7" t="s">
        <v>1458</v>
      </c>
      <c r="E470" s="7" t="s">
        <v>2073</v>
      </c>
      <c r="F470" s="7" t="s">
        <v>97</v>
      </c>
      <c r="G470" s="8">
        <v>1987</v>
      </c>
      <c r="H470" s="9"/>
      <c r="I470" s="9"/>
      <c r="J470" s="9"/>
      <c r="K470" s="9"/>
      <c r="L470" s="8">
        <v>55000</v>
      </c>
      <c r="M470" s="8">
        <v>3</v>
      </c>
      <c r="N470" s="7" t="s">
        <v>60</v>
      </c>
      <c r="O470" s="8">
        <v>12</v>
      </c>
      <c r="P470" s="8">
        <v>10</v>
      </c>
      <c r="Q470" s="7" t="s">
        <v>54</v>
      </c>
      <c r="R470" s="7" t="s">
        <v>539</v>
      </c>
    </row>
    <row r="471" spans="1:18" x14ac:dyDescent="0.25">
      <c r="A471" s="7" t="s">
        <v>2074</v>
      </c>
      <c r="B471" s="7" t="s">
        <v>49</v>
      </c>
      <c r="C471" s="7" t="s">
        <v>53</v>
      </c>
      <c r="D471" s="7" t="s">
        <v>1467</v>
      </c>
      <c r="E471" s="7" t="s">
        <v>2075</v>
      </c>
      <c r="F471" s="7" t="s">
        <v>1469</v>
      </c>
      <c r="G471" s="8">
        <v>1960</v>
      </c>
      <c r="H471" s="8">
        <v>14110</v>
      </c>
      <c r="I471" s="9"/>
      <c r="J471" s="8">
        <v>100</v>
      </c>
      <c r="K471" s="8">
        <v>2</v>
      </c>
      <c r="L471" s="8">
        <v>28220</v>
      </c>
      <c r="M471" s="8">
        <v>2</v>
      </c>
      <c r="N471" s="7" t="s">
        <v>60</v>
      </c>
      <c r="O471" s="8">
        <v>14</v>
      </c>
      <c r="P471" s="8">
        <v>12</v>
      </c>
      <c r="Q471" s="7" t="s">
        <v>60</v>
      </c>
      <c r="R471" s="7" t="s">
        <v>50</v>
      </c>
    </row>
    <row r="472" spans="1:18" x14ac:dyDescent="0.25">
      <c r="A472" s="7" t="s">
        <v>2074</v>
      </c>
      <c r="B472" s="7" t="s">
        <v>49</v>
      </c>
      <c r="C472" s="7" t="s">
        <v>97</v>
      </c>
      <c r="D472" s="7" t="s">
        <v>1467</v>
      </c>
      <c r="E472" s="7" t="s">
        <v>2076</v>
      </c>
      <c r="F472" s="7" t="s">
        <v>97</v>
      </c>
      <c r="G472" s="8">
        <v>1992</v>
      </c>
      <c r="H472" s="9"/>
      <c r="I472" s="9"/>
      <c r="J472" s="9"/>
      <c r="K472" s="9"/>
      <c r="L472" s="8">
        <v>30548</v>
      </c>
      <c r="M472" s="8">
        <v>2</v>
      </c>
      <c r="N472" s="7" t="s">
        <v>60</v>
      </c>
      <c r="O472" s="8">
        <v>15</v>
      </c>
      <c r="P472" s="8">
        <v>10</v>
      </c>
      <c r="Q472" s="7" t="s">
        <v>60</v>
      </c>
      <c r="R472" s="7" t="s">
        <v>1462</v>
      </c>
    </row>
    <row r="473" spans="1:18" x14ac:dyDescent="0.25">
      <c r="A473" s="7" t="s">
        <v>2074</v>
      </c>
      <c r="B473" s="7" t="s">
        <v>49</v>
      </c>
      <c r="C473" s="7" t="s">
        <v>59</v>
      </c>
      <c r="D473" s="7" t="s">
        <v>1474</v>
      </c>
      <c r="E473" s="7" t="s">
        <v>2077</v>
      </c>
      <c r="F473" s="7" t="s">
        <v>97</v>
      </c>
      <c r="G473" s="8">
        <v>1992</v>
      </c>
      <c r="H473" s="9"/>
      <c r="I473" s="9"/>
      <c r="J473" s="9"/>
      <c r="K473" s="9"/>
      <c r="L473" s="8">
        <v>5000</v>
      </c>
      <c r="M473" s="8">
        <v>1</v>
      </c>
      <c r="N473" s="7" t="s">
        <v>60</v>
      </c>
      <c r="O473" s="8">
        <v>15</v>
      </c>
      <c r="P473" s="8">
        <v>10</v>
      </c>
      <c r="Q473" s="7" t="s">
        <v>60</v>
      </c>
      <c r="R473" s="7" t="s">
        <v>1462</v>
      </c>
    </row>
    <row r="474" spans="1:18" x14ac:dyDescent="0.25">
      <c r="A474" s="7" t="s">
        <v>2074</v>
      </c>
      <c r="B474" s="7" t="s">
        <v>49</v>
      </c>
      <c r="C474" s="7" t="s">
        <v>304</v>
      </c>
      <c r="D474" s="7" t="s">
        <v>1495</v>
      </c>
      <c r="E474" s="7" t="s">
        <v>2078</v>
      </c>
      <c r="F474" s="7" t="s">
        <v>97</v>
      </c>
      <c r="G474" s="8">
        <v>1992</v>
      </c>
      <c r="H474" s="9"/>
      <c r="I474" s="9"/>
      <c r="J474" s="9"/>
      <c r="K474" s="9"/>
      <c r="L474" s="8">
        <v>6800</v>
      </c>
      <c r="M474" s="8">
        <v>1</v>
      </c>
      <c r="N474" s="7" t="s">
        <v>60</v>
      </c>
      <c r="O474" s="8">
        <v>25</v>
      </c>
      <c r="P474" s="8">
        <v>20</v>
      </c>
      <c r="Q474" s="7" t="s">
        <v>60</v>
      </c>
      <c r="R474" s="7" t="s">
        <v>1462</v>
      </c>
    </row>
    <row r="475" spans="1:18" x14ac:dyDescent="0.25">
      <c r="A475" s="7" t="s">
        <v>2074</v>
      </c>
      <c r="B475" s="7" t="s">
        <v>49</v>
      </c>
      <c r="C475" s="7" t="s">
        <v>86</v>
      </c>
      <c r="D475" s="7" t="s">
        <v>1467</v>
      </c>
      <c r="E475" s="7" t="s">
        <v>2079</v>
      </c>
      <c r="F475" s="7" t="s">
        <v>97</v>
      </c>
      <c r="G475" s="8">
        <v>1992</v>
      </c>
      <c r="H475" s="9"/>
      <c r="I475" s="9"/>
      <c r="J475" s="9"/>
      <c r="K475" s="9"/>
      <c r="L475" s="8">
        <v>960</v>
      </c>
      <c r="M475" s="8">
        <v>1</v>
      </c>
      <c r="N475" s="7" t="s">
        <v>60</v>
      </c>
      <c r="O475" s="8">
        <v>12</v>
      </c>
      <c r="P475" s="8">
        <v>10</v>
      </c>
      <c r="Q475" s="7" t="s">
        <v>60</v>
      </c>
      <c r="R475" s="7" t="s">
        <v>539</v>
      </c>
    </row>
    <row r="476" spans="1:18" x14ac:dyDescent="0.25">
      <c r="A476" s="7" t="s">
        <v>2074</v>
      </c>
      <c r="B476" s="7" t="s">
        <v>49</v>
      </c>
      <c r="C476" s="7" t="s">
        <v>66</v>
      </c>
      <c r="D476" s="7" t="s">
        <v>1605</v>
      </c>
      <c r="E476" s="7" t="s">
        <v>2080</v>
      </c>
      <c r="F476" s="7" t="s">
        <v>97</v>
      </c>
      <c r="G476" s="8">
        <v>1992</v>
      </c>
      <c r="H476" s="9"/>
      <c r="I476" s="9"/>
      <c r="J476" s="9"/>
      <c r="K476" s="9"/>
      <c r="L476" s="8">
        <v>30000</v>
      </c>
      <c r="M476" s="8">
        <v>2</v>
      </c>
      <c r="N476" s="7" t="s">
        <v>60</v>
      </c>
      <c r="O476" s="8">
        <v>25</v>
      </c>
      <c r="P476" s="8">
        <v>20</v>
      </c>
      <c r="Q476" s="7" t="s">
        <v>60</v>
      </c>
      <c r="R476" s="7" t="s">
        <v>539</v>
      </c>
    </row>
    <row r="477" spans="1:18" x14ac:dyDescent="0.25">
      <c r="A477" s="7" t="s">
        <v>2074</v>
      </c>
      <c r="B477" s="7" t="s">
        <v>49</v>
      </c>
      <c r="C477" s="7" t="s">
        <v>57</v>
      </c>
      <c r="D477" s="7" t="s">
        <v>1501</v>
      </c>
      <c r="E477" s="7" t="s">
        <v>2006</v>
      </c>
      <c r="F477" s="7" t="s">
        <v>97</v>
      </c>
      <c r="G477" s="8">
        <v>1992</v>
      </c>
      <c r="H477" s="9"/>
      <c r="I477" s="9"/>
      <c r="J477" s="9"/>
      <c r="K477" s="9"/>
      <c r="L477" s="8">
        <v>30000</v>
      </c>
      <c r="M477" s="8">
        <v>2</v>
      </c>
      <c r="N477" s="7" t="s">
        <v>60</v>
      </c>
      <c r="O477" s="8">
        <v>25</v>
      </c>
      <c r="P477" s="8">
        <v>20</v>
      </c>
      <c r="Q477" s="7" t="s">
        <v>60</v>
      </c>
      <c r="R477" s="7" t="s">
        <v>539</v>
      </c>
    </row>
    <row r="478" spans="1:18" x14ac:dyDescent="0.25">
      <c r="A478" s="7" t="s">
        <v>2074</v>
      </c>
      <c r="B478" s="7" t="s">
        <v>49</v>
      </c>
      <c r="C478" s="7" t="s">
        <v>173</v>
      </c>
      <c r="D478" s="7" t="s">
        <v>1497</v>
      </c>
      <c r="E478" s="7" t="s">
        <v>2081</v>
      </c>
      <c r="F478" s="7" t="s">
        <v>97</v>
      </c>
      <c r="G478" s="8">
        <v>2001</v>
      </c>
      <c r="H478" s="9"/>
      <c r="I478" s="9"/>
      <c r="J478" s="9"/>
      <c r="K478" s="9"/>
      <c r="L478" s="8">
        <v>27000</v>
      </c>
      <c r="M478" s="8">
        <v>2</v>
      </c>
      <c r="N478" s="7" t="s">
        <v>60</v>
      </c>
      <c r="O478" s="8">
        <v>15</v>
      </c>
      <c r="P478" s="8">
        <v>12</v>
      </c>
      <c r="Q478" s="7" t="s">
        <v>60</v>
      </c>
      <c r="R478" s="7" t="s">
        <v>1462</v>
      </c>
    </row>
    <row r="479" spans="1:18" x14ac:dyDescent="0.25">
      <c r="A479" s="7" t="s">
        <v>2082</v>
      </c>
      <c r="B479" s="7" t="s">
        <v>49</v>
      </c>
      <c r="C479" s="7" t="s">
        <v>53</v>
      </c>
      <c r="D479" s="7" t="s">
        <v>1458</v>
      </c>
      <c r="E479" s="7" t="s">
        <v>2083</v>
      </c>
      <c r="F479" s="7" t="s">
        <v>97</v>
      </c>
      <c r="G479" s="8">
        <v>1876</v>
      </c>
      <c r="H479" s="9"/>
      <c r="I479" s="9"/>
      <c r="J479" s="9"/>
      <c r="K479" s="9"/>
      <c r="L479" s="8">
        <v>2953</v>
      </c>
      <c r="M479" s="8">
        <v>1</v>
      </c>
      <c r="N479" s="7" t="s">
        <v>60</v>
      </c>
      <c r="O479" s="8">
        <v>20</v>
      </c>
      <c r="P479" s="8">
        <v>18</v>
      </c>
      <c r="Q479" s="7" t="s">
        <v>60</v>
      </c>
      <c r="R479" s="7" t="s">
        <v>1595</v>
      </c>
    </row>
    <row r="480" spans="1:18" x14ac:dyDescent="0.25">
      <c r="A480" s="7" t="s">
        <v>164</v>
      </c>
      <c r="B480" s="7" t="s">
        <v>49</v>
      </c>
      <c r="C480" s="7" t="s">
        <v>53</v>
      </c>
      <c r="D480" s="7" t="s">
        <v>1605</v>
      </c>
      <c r="E480" s="7" t="s">
        <v>2084</v>
      </c>
      <c r="F480" s="7" t="s">
        <v>97</v>
      </c>
      <c r="G480" s="8">
        <v>1965</v>
      </c>
      <c r="H480" s="9"/>
      <c r="I480" s="9"/>
      <c r="J480" s="9"/>
      <c r="K480" s="9"/>
      <c r="L480" s="8">
        <v>6500</v>
      </c>
      <c r="M480" s="8">
        <v>1</v>
      </c>
      <c r="N480" s="7" t="s">
        <v>60</v>
      </c>
      <c r="O480" s="8">
        <v>16</v>
      </c>
      <c r="P480" s="8">
        <v>14</v>
      </c>
      <c r="Q480" s="7" t="s">
        <v>60</v>
      </c>
      <c r="R480" s="7" t="s">
        <v>1504</v>
      </c>
    </row>
    <row r="481" spans="1:18" x14ac:dyDescent="0.25">
      <c r="A481" s="7" t="s">
        <v>164</v>
      </c>
      <c r="B481" s="7" t="s">
        <v>49</v>
      </c>
      <c r="C481" s="7" t="s">
        <v>97</v>
      </c>
      <c r="D481" s="7" t="s">
        <v>1605</v>
      </c>
      <c r="E481" s="7" t="s">
        <v>2085</v>
      </c>
      <c r="F481" s="7" t="s">
        <v>97</v>
      </c>
      <c r="G481" s="8">
        <v>1965</v>
      </c>
      <c r="H481" s="9"/>
      <c r="I481" s="9"/>
      <c r="J481" s="9"/>
      <c r="K481" s="9"/>
      <c r="L481" s="8">
        <v>8600</v>
      </c>
      <c r="M481" s="8">
        <v>1</v>
      </c>
      <c r="N481" s="7" t="s">
        <v>60</v>
      </c>
      <c r="O481" s="8">
        <v>12</v>
      </c>
      <c r="P481" s="8">
        <v>9</v>
      </c>
      <c r="Q481" s="7" t="s">
        <v>60</v>
      </c>
      <c r="R481" s="7" t="s">
        <v>1504</v>
      </c>
    </row>
    <row r="482" spans="1:18" x14ac:dyDescent="0.25">
      <c r="A482" s="7" t="s">
        <v>164</v>
      </c>
      <c r="B482" s="7" t="s">
        <v>49</v>
      </c>
      <c r="C482" s="7" t="s">
        <v>59</v>
      </c>
      <c r="D482" s="7" t="s">
        <v>1467</v>
      </c>
      <c r="E482" s="7" t="s">
        <v>2086</v>
      </c>
      <c r="F482" s="7" t="s">
        <v>1469</v>
      </c>
      <c r="G482" s="8">
        <v>1965</v>
      </c>
      <c r="H482" s="8">
        <v>8600</v>
      </c>
      <c r="I482" s="9"/>
      <c r="J482" s="8">
        <v>100</v>
      </c>
      <c r="K482" s="8">
        <v>3</v>
      </c>
      <c r="L482" s="8">
        <v>25800</v>
      </c>
      <c r="M482" s="8">
        <v>1</v>
      </c>
      <c r="N482" s="7" t="s">
        <v>60</v>
      </c>
      <c r="O482" s="8">
        <v>12</v>
      </c>
      <c r="P482" s="8">
        <v>9</v>
      </c>
      <c r="Q482" s="7" t="s">
        <v>60</v>
      </c>
      <c r="R482" s="7" t="s">
        <v>1504</v>
      </c>
    </row>
    <row r="483" spans="1:18" x14ac:dyDescent="0.25">
      <c r="A483" s="7" t="s">
        <v>164</v>
      </c>
      <c r="B483" s="7" t="s">
        <v>49</v>
      </c>
      <c r="C483" s="7" t="s">
        <v>304</v>
      </c>
      <c r="D483" s="7" t="s">
        <v>1585</v>
      </c>
      <c r="E483" s="7" t="s">
        <v>2087</v>
      </c>
      <c r="F483" s="7" t="s">
        <v>1469</v>
      </c>
      <c r="G483" s="8">
        <v>1965</v>
      </c>
      <c r="H483" s="8">
        <v>400</v>
      </c>
      <c r="I483" s="9"/>
      <c r="J483" s="8">
        <v>100</v>
      </c>
      <c r="K483" s="8">
        <v>2</v>
      </c>
      <c r="L483" s="8">
        <v>800</v>
      </c>
      <c r="M483" s="8">
        <v>1</v>
      </c>
      <c r="N483" s="7" t="s">
        <v>60</v>
      </c>
      <c r="O483" s="8">
        <v>10</v>
      </c>
      <c r="P483" s="8">
        <v>8</v>
      </c>
      <c r="Q483" s="7" t="s">
        <v>60</v>
      </c>
      <c r="R483" s="7" t="s">
        <v>1504</v>
      </c>
    </row>
    <row r="484" spans="1:18" x14ac:dyDescent="0.25">
      <c r="A484" s="7" t="s">
        <v>164</v>
      </c>
      <c r="B484" s="7" t="s">
        <v>49</v>
      </c>
      <c r="C484" s="7" t="s">
        <v>86</v>
      </c>
      <c r="D484" s="7" t="s">
        <v>1470</v>
      </c>
      <c r="E484" s="7" t="s">
        <v>2088</v>
      </c>
      <c r="F484" s="7" t="s">
        <v>1469</v>
      </c>
      <c r="G484" s="8">
        <v>1995</v>
      </c>
      <c r="H484" s="8">
        <v>2231</v>
      </c>
      <c r="I484" s="9"/>
      <c r="J484" s="8">
        <v>100</v>
      </c>
      <c r="K484" s="8">
        <v>8</v>
      </c>
      <c r="L484" s="8">
        <v>17848</v>
      </c>
      <c r="M484" s="8">
        <v>1</v>
      </c>
      <c r="N484" s="7" t="s">
        <v>60</v>
      </c>
      <c r="O484" s="8">
        <v>10</v>
      </c>
      <c r="P484" s="8">
        <v>8</v>
      </c>
      <c r="Q484" s="7" t="s">
        <v>60</v>
      </c>
      <c r="R484" s="7" t="s">
        <v>1504</v>
      </c>
    </row>
    <row r="485" spans="1:18" x14ac:dyDescent="0.25">
      <c r="A485" s="7" t="s">
        <v>2089</v>
      </c>
      <c r="B485" s="7" t="s">
        <v>49</v>
      </c>
      <c r="C485" s="7" t="s">
        <v>53</v>
      </c>
      <c r="D485" s="7" t="s">
        <v>1477</v>
      </c>
      <c r="E485" s="7" t="s">
        <v>2090</v>
      </c>
      <c r="F485" s="7" t="s">
        <v>74</v>
      </c>
      <c r="G485" s="8">
        <v>1960</v>
      </c>
      <c r="H485" s="9"/>
      <c r="I485" s="9"/>
      <c r="J485" s="9"/>
      <c r="K485" s="9"/>
      <c r="L485" s="8">
        <v>960</v>
      </c>
      <c r="M485" s="8">
        <v>1</v>
      </c>
      <c r="N485" s="7" t="s">
        <v>60</v>
      </c>
      <c r="O485" s="8">
        <v>12</v>
      </c>
      <c r="P485" s="8">
        <v>10</v>
      </c>
      <c r="Q485" s="7" t="s">
        <v>60</v>
      </c>
      <c r="R485" s="7" t="s">
        <v>1595</v>
      </c>
    </row>
    <row r="486" spans="1:18" x14ac:dyDescent="0.25">
      <c r="A486" s="7" t="s">
        <v>2091</v>
      </c>
      <c r="B486" s="7" t="s">
        <v>49</v>
      </c>
      <c r="C486" s="7" t="s">
        <v>53</v>
      </c>
      <c r="D486" s="7" t="s">
        <v>2092</v>
      </c>
      <c r="E486" s="7" t="s">
        <v>2093</v>
      </c>
      <c r="F486" s="7" t="s">
        <v>97</v>
      </c>
      <c r="G486" s="8">
        <v>1974</v>
      </c>
      <c r="H486" s="9"/>
      <c r="I486" s="9"/>
      <c r="J486" s="9"/>
      <c r="K486" s="9"/>
      <c r="L486" s="8">
        <v>20547</v>
      </c>
      <c r="M486" s="8">
        <v>12</v>
      </c>
      <c r="N486" s="7" t="s">
        <v>60</v>
      </c>
      <c r="O486" s="8">
        <v>22</v>
      </c>
      <c r="P486" s="8">
        <v>17.5</v>
      </c>
      <c r="Q486" s="7" t="s">
        <v>60</v>
      </c>
      <c r="R486" s="7" t="s">
        <v>1462</v>
      </c>
    </row>
    <row r="487" spans="1:18" x14ac:dyDescent="0.25">
      <c r="A487" s="7" t="s">
        <v>2091</v>
      </c>
      <c r="B487" s="7" t="s">
        <v>49</v>
      </c>
      <c r="C487" s="7" t="s">
        <v>97</v>
      </c>
      <c r="D487" s="7" t="s">
        <v>2092</v>
      </c>
      <c r="E487" s="7" t="s">
        <v>2094</v>
      </c>
      <c r="F487" s="7" t="s">
        <v>97</v>
      </c>
      <c r="G487" s="8">
        <v>1974</v>
      </c>
      <c r="H487" s="9"/>
      <c r="I487" s="9"/>
      <c r="J487" s="9"/>
      <c r="K487" s="9"/>
      <c r="L487" s="8">
        <v>8519</v>
      </c>
      <c r="M487" s="8">
        <v>2</v>
      </c>
      <c r="N487" s="7" t="s">
        <v>60</v>
      </c>
      <c r="O487" s="8">
        <v>22</v>
      </c>
      <c r="P487" s="8">
        <v>17.5</v>
      </c>
      <c r="Q487" s="7" t="s">
        <v>60</v>
      </c>
      <c r="R487" s="7" t="s">
        <v>1462</v>
      </c>
    </row>
    <row r="488" spans="1:18" x14ac:dyDescent="0.25">
      <c r="A488" s="7" t="s">
        <v>2095</v>
      </c>
      <c r="B488" s="7" t="s">
        <v>1457</v>
      </c>
      <c r="C488" s="7" t="s">
        <v>53</v>
      </c>
      <c r="D488" s="7" t="s">
        <v>1464</v>
      </c>
      <c r="E488" s="7" t="s">
        <v>2096</v>
      </c>
      <c r="F488" s="7" t="s">
        <v>74</v>
      </c>
      <c r="G488" s="8">
        <v>1980</v>
      </c>
      <c r="H488" s="9"/>
      <c r="I488" s="9"/>
      <c r="J488" s="9"/>
      <c r="K488" s="9"/>
      <c r="L488" s="8">
        <v>876</v>
      </c>
      <c r="M488" s="8">
        <v>1</v>
      </c>
      <c r="N488" s="7" t="s">
        <v>60</v>
      </c>
      <c r="O488" s="8">
        <v>15</v>
      </c>
      <c r="P488" s="8">
        <v>9</v>
      </c>
      <c r="Q488" s="7" t="s">
        <v>60</v>
      </c>
      <c r="R488" s="7" t="s">
        <v>1462</v>
      </c>
    </row>
    <row r="489" spans="1:18" x14ac:dyDescent="0.25">
      <c r="A489" s="7" t="s">
        <v>2097</v>
      </c>
      <c r="B489" s="7" t="s">
        <v>198</v>
      </c>
      <c r="C489" s="7" t="s">
        <v>53</v>
      </c>
      <c r="D489" s="7" t="s">
        <v>1477</v>
      </c>
      <c r="E489" s="7" t="s">
        <v>2098</v>
      </c>
      <c r="F489" s="7" t="s">
        <v>74</v>
      </c>
      <c r="G489" s="9"/>
      <c r="H489" s="9"/>
      <c r="I489" s="9"/>
      <c r="J489" s="9"/>
      <c r="K489" s="9"/>
      <c r="L489" s="8">
        <v>126000</v>
      </c>
      <c r="M489" s="8">
        <v>1</v>
      </c>
      <c r="N489" s="7" t="s">
        <v>60</v>
      </c>
      <c r="O489" s="8">
        <v>24</v>
      </c>
      <c r="P489" s="8">
        <v>18</v>
      </c>
      <c r="Q489" s="7" t="s">
        <v>60</v>
      </c>
      <c r="R489" s="7" t="s">
        <v>86</v>
      </c>
    </row>
    <row r="490" spans="1:18" x14ac:dyDescent="0.25">
      <c r="A490" s="7" t="s">
        <v>960</v>
      </c>
      <c r="B490" s="7" t="s">
        <v>49</v>
      </c>
      <c r="C490" s="7" t="s">
        <v>53</v>
      </c>
      <c r="D490" s="7" t="s">
        <v>1458</v>
      </c>
      <c r="E490" s="7" t="s">
        <v>2099</v>
      </c>
      <c r="F490" s="7" t="s">
        <v>97</v>
      </c>
      <c r="G490" s="8">
        <v>2003</v>
      </c>
      <c r="H490" s="9"/>
      <c r="I490" s="9"/>
      <c r="J490" s="9"/>
      <c r="K490" s="9"/>
      <c r="L490" s="8">
        <v>75000</v>
      </c>
      <c r="M490" s="8">
        <v>2</v>
      </c>
      <c r="N490" s="7" t="s">
        <v>60</v>
      </c>
      <c r="O490" s="8">
        <v>12</v>
      </c>
      <c r="P490" s="8">
        <v>11</v>
      </c>
      <c r="Q490" s="7" t="s">
        <v>60</v>
      </c>
      <c r="R490" s="7" t="s">
        <v>1601</v>
      </c>
    </row>
    <row r="491" spans="1:18" x14ac:dyDescent="0.25">
      <c r="A491" s="7" t="s">
        <v>2100</v>
      </c>
      <c r="B491" s="7" t="s">
        <v>1489</v>
      </c>
      <c r="C491" s="7" t="s">
        <v>53</v>
      </c>
      <c r="D491" s="7" t="s">
        <v>1458</v>
      </c>
      <c r="E491" s="7" t="s">
        <v>1487</v>
      </c>
      <c r="F491" s="7" t="s">
        <v>97</v>
      </c>
      <c r="G491" s="8">
        <v>1980</v>
      </c>
      <c r="H491" s="9"/>
      <c r="I491" s="9"/>
      <c r="J491" s="9"/>
      <c r="K491" s="9"/>
      <c r="L491" s="8">
        <v>43000</v>
      </c>
      <c r="M491" s="8">
        <v>2</v>
      </c>
      <c r="N491" s="7" t="s">
        <v>60</v>
      </c>
      <c r="O491" s="8">
        <v>16</v>
      </c>
      <c r="P491" s="8">
        <v>12</v>
      </c>
      <c r="Q491" s="7" t="s">
        <v>60</v>
      </c>
      <c r="R491" s="7" t="s">
        <v>86</v>
      </c>
    </row>
    <row r="492" spans="1:18" x14ac:dyDescent="0.25">
      <c r="A492" s="7" t="s">
        <v>167</v>
      </c>
      <c r="B492" s="7" t="s">
        <v>1457</v>
      </c>
      <c r="C492" s="7" t="s">
        <v>53</v>
      </c>
      <c r="D492" s="7" t="s">
        <v>1458</v>
      </c>
      <c r="E492" s="7" t="s">
        <v>2101</v>
      </c>
      <c r="F492" s="7" t="s">
        <v>97</v>
      </c>
      <c r="G492" s="9"/>
      <c r="H492" s="9"/>
      <c r="I492" s="9"/>
      <c r="J492" s="9"/>
      <c r="K492" s="9"/>
      <c r="L492" s="8">
        <v>2516</v>
      </c>
      <c r="M492" s="8">
        <v>1</v>
      </c>
      <c r="N492" s="7" t="s">
        <v>60</v>
      </c>
      <c r="O492" s="8">
        <v>12</v>
      </c>
      <c r="P492" s="8">
        <v>10</v>
      </c>
      <c r="Q492" s="7" t="s">
        <v>60</v>
      </c>
      <c r="R492" s="7" t="s">
        <v>1462</v>
      </c>
    </row>
    <row r="493" spans="1:18" x14ac:dyDescent="0.25">
      <c r="A493" s="7" t="s">
        <v>167</v>
      </c>
      <c r="B493" s="7" t="s">
        <v>1457</v>
      </c>
      <c r="C493" s="7" t="s">
        <v>97</v>
      </c>
      <c r="D493" s="7" t="s">
        <v>1458</v>
      </c>
      <c r="E493" s="7" t="s">
        <v>2102</v>
      </c>
      <c r="F493" s="7" t="s">
        <v>97</v>
      </c>
      <c r="G493" s="9"/>
      <c r="H493" s="9"/>
      <c r="I493" s="9"/>
      <c r="J493" s="9"/>
      <c r="K493" s="9"/>
      <c r="L493" s="8">
        <v>5954</v>
      </c>
      <c r="M493" s="8">
        <v>2</v>
      </c>
      <c r="N493" s="7" t="s">
        <v>60</v>
      </c>
      <c r="O493" s="8">
        <v>10</v>
      </c>
      <c r="P493" s="8">
        <v>8</v>
      </c>
      <c r="Q493" s="7" t="s">
        <v>60</v>
      </c>
      <c r="R493" s="7" t="s">
        <v>1462</v>
      </c>
    </row>
    <row r="494" spans="1:18" x14ac:dyDescent="0.25">
      <c r="A494" s="7" t="s">
        <v>167</v>
      </c>
      <c r="B494" s="7" t="s">
        <v>1457</v>
      </c>
      <c r="C494" s="7" t="s">
        <v>59</v>
      </c>
      <c r="D494" s="7" t="s">
        <v>1464</v>
      </c>
      <c r="E494" s="7" t="s">
        <v>2103</v>
      </c>
      <c r="F494" s="7" t="s">
        <v>74</v>
      </c>
      <c r="G494" s="9"/>
      <c r="H494" s="9"/>
      <c r="I494" s="9"/>
      <c r="J494" s="9"/>
      <c r="K494" s="9"/>
      <c r="L494" s="8">
        <v>480</v>
      </c>
      <c r="M494" s="8">
        <v>1</v>
      </c>
      <c r="N494" s="7" t="s">
        <v>60</v>
      </c>
      <c r="O494" s="8">
        <v>14</v>
      </c>
      <c r="P494" s="8">
        <v>13</v>
      </c>
      <c r="Q494" s="7" t="s">
        <v>60</v>
      </c>
      <c r="R494" s="7" t="s">
        <v>86</v>
      </c>
    </row>
    <row r="495" spans="1:18" x14ac:dyDescent="0.25">
      <c r="A495" s="7" t="s">
        <v>167</v>
      </c>
      <c r="B495" s="7" t="s">
        <v>1457</v>
      </c>
      <c r="C495" s="7" t="s">
        <v>304</v>
      </c>
      <c r="D495" s="7" t="s">
        <v>1464</v>
      </c>
      <c r="E495" s="7" t="s">
        <v>2104</v>
      </c>
      <c r="F495" s="7" t="s">
        <v>1469</v>
      </c>
      <c r="G495" s="9"/>
      <c r="H495" s="8">
        <v>150</v>
      </c>
      <c r="I495" s="9"/>
      <c r="J495" s="8">
        <v>0</v>
      </c>
      <c r="K495" s="8">
        <v>23</v>
      </c>
      <c r="L495" s="8">
        <v>3450</v>
      </c>
      <c r="M495" s="8">
        <v>1</v>
      </c>
      <c r="N495" s="7" t="s">
        <v>60</v>
      </c>
      <c r="O495" s="8">
        <v>11</v>
      </c>
      <c r="P495" s="8">
        <v>9</v>
      </c>
      <c r="Q495" s="7" t="s">
        <v>60</v>
      </c>
      <c r="R495" s="7" t="s">
        <v>86</v>
      </c>
    </row>
    <row r="496" spans="1:18" x14ac:dyDescent="0.25">
      <c r="A496" s="7" t="s">
        <v>2105</v>
      </c>
      <c r="B496" s="7" t="s">
        <v>1489</v>
      </c>
      <c r="C496" s="7" t="s">
        <v>53</v>
      </c>
      <c r="D496" s="7" t="s">
        <v>1464</v>
      </c>
      <c r="E496" s="7" t="s">
        <v>2106</v>
      </c>
      <c r="F496" s="7" t="s">
        <v>97</v>
      </c>
      <c r="G496" s="8">
        <v>1975</v>
      </c>
      <c r="H496" s="9"/>
      <c r="I496" s="9"/>
      <c r="J496" s="9"/>
      <c r="K496" s="9"/>
      <c r="L496" s="8">
        <v>27324</v>
      </c>
      <c r="M496" s="8">
        <v>1</v>
      </c>
      <c r="N496" s="7" t="s">
        <v>60</v>
      </c>
      <c r="O496" s="8">
        <v>10</v>
      </c>
      <c r="P496" s="8">
        <v>8</v>
      </c>
      <c r="Q496" s="7" t="s">
        <v>60</v>
      </c>
      <c r="R496" s="7" t="s">
        <v>1601</v>
      </c>
    </row>
    <row r="497" spans="1:18" x14ac:dyDescent="0.25">
      <c r="A497" s="7" t="s">
        <v>174</v>
      </c>
      <c r="B497" s="7" t="s">
        <v>1457</v>
      </c>
      <c r="C497" s="7" t="s">
        <v>53</v>
      </c>
      <c r="D497" s="7" t="s">
        <v>1464</v>
      </c>
      <c r="E497" s="7" t="s">
        <v>2107</v>
      </c>
      <c r="F497" s="7" t="s">
        <v>74</v>
      </c>
      <c r="G497" s="8">
        <v>1987</v>
      </c>
      <c r="H497" s="9"/>
      <c r="I497" s="9"/>
      <c r="J497" s="9"/>
      <c r="K497" s="9"/>
      <c r="L497" s="8">
        <v>842</v>
      </c>
      <c r="M497" s="8">
        <v>1</v>
      </c>
      <c r="N497" s="7" t="s">
        <v>60</v>
      </c>
      <c r="O497" s="8">
        <v>12</v>
      </c>
      <c r="P497" s="8">
        <v>9</v>
      </c>
      <c r="Q497" s="7" t="s">
        <v>60</v>
      </c>
      <c r="R497" s="7" t="s">
        <v>539</v>
      </c>
    </row>
    <row r="498" spans="1:18" x14ac:dyDescent="0.25">
      <c r="A498" s="7" t="s">
        <v>2108</v>
      </c>
      <c r="B498" s="7" t="s">
        <v>1457</v>
      </c>
      <c r="C498" s="7" t="s">
        <v>53</v>
      </c>
      <c r="D498" s="7" t="s">
        <v>1464</v>
      </c>
      <c r="E498" s="7" t="s">
        <v>2109</v>
      </c>
      <c r="F498" s="7" t="s">
        <v>74</v>
      </c>
      <c r="G498" s="8">
        <v>1960</v>
      </c>
      <c r="H498" s="9"/>
      <c r="I498" s="9"/>
      <c r="J498" s="9"/>
      <c r="K498" s="9"/>
      <c r="L498" s="8">
        <v>1925</v>
      </c>
      <c r="M498" s="8">
        <v>1</v>
      </c>
      <c r="N498" s="7" t="s">
        <v>60</v>
      </c>
      <c r="O498" s="8">
        <v>11</v>
      </c>
      <c r="P498" s="8">
        <v>9</v>
      </c>
      <c r="Q498" s="7" t="s">
        <v>60</v>
      </c>
      <c r="R498" s="7" t="s">
        <v>1601</v>
      </c>
    </row>
    <row r="499" spans="1:18" x14ac:dyDescent="0.25">
      <c r="A499" s="7" t="s">
        <v>2110</v>
      </c>
      <c r="B499" s="7" t="s">
        <v>49</v>
      </c>
      <c r="C499" s="7" t="s">
        <v>53</v>
      </c>
      <c r="D499" s="7" t="s">
        <v>1464</v>
      </c>
      <c r="E499" s="7" t="s">
        <v>2111</v>
      </c>
      <c r="F499" s="7" t="s">
        <v>74</v>
      </c>
      <c r="G499" s="9"/>
      <c r="H499" s="9"/>
      <c r="I499" s="9"/>
      <c r="J499" s="9"/>
      <c r="K499" s="9"/>
      <c r="L499" s="8">
        <v>960</v>
      </c>
      <c r="M499" s="8">
        <v>1</v>
      </c>
      <c r="N499" s="7" t="s">
        <v>60</v>
      </c>
      <c r="O499" s="8">
        <v>21</v>
      </c>
      <c r="P499" s="8">
        <v>20</v>
      </c>
      <c r="Q499" s="7" t="s">
        <v>60</v>
      </c>
      <c r="R499" s="7" t="s">
        <v>1595</v>
      </c>
    </row>
    <row r="500" spans="1:18" x14ac:dyDescent="0.25">
      <c r="A500" s="7" t="s">
        <v>2112</v>
      </c>
      <c r="B500" s="7" t="s">
        <v>49</v>
      </c>
      <c r="C500" s="7" t="s">
        <v>53</v>
      </c>
      <c r="D500" s="7" t="s">
        <v>1464</v>
      </c>
      <c r="E500" s="7" t="s">
        <v>2113</v>
      </c>
      <c r="F500" s="7" t="s">
        <v>74</v>
      </c>
      <c r="G500" s="8">
        <v>1974</v>
      </c>
      <c r="H500" s="9"/>
      <c r="I500" s="9"/>
      <c r="J500" s="9"/>
      <c r="K500" s="9"/>
      <c r="L500" s="8">
        <v>10000</v>
      </c>
      <c r="M500" s="8">
        <v>1</v>
      </c>
      <c r="N500" s="7" t="s">
        <v>60</v>
      </c>
      <c r="O500" s="8">
        <v>25</v>
      </c>
      <c r="P500" s="8">
        <v>22</v>
      </c>
      <c r="Q500" s="7" t="s">
        <v>60</v>
      </c>
      <c r="R500" s="7" t="s">
        <v>1462</v>
      </c>
    </row>
    <row r="501" spans="1:18" x14ac:dyDescent="0.25">
      <c r="A501" s="7" t="s">
        <v>2114</v>
      </c>
      <c r="B501" s="7" t="s">
        <v>49</v>
      </c>
      <c r="C501" s="7" t="s">
        <v>53</v>
      </c>
      <c r="D501" s="7" t="s">
        <v>1477</v>
      </c>
      <c r="E501" s="7" t="s">
        <v>2115</v>
      </c>
      <c r="F501" s="7" t="s">
        <v>74</v>
      </c>
      <c r="G501" s="8">
        <v>1965</v>
      </c>
      <c r="H501" s="9"/>
      <c r="I501" s="9"/>
      <c r="J501" s="9"/>
      <c r="K501" s="9"/>
      <c r="L501" s="8">
        <v>2400</v>
      </c>
      <c r="M501" s="8">
        <v>1</v>
      </c>
      <c r="N501" s="7" t="s">
        <v>60</v>
      </c>
      <c r="O501" s="8">
        <v>11</v>
      </c>
      <c r="P501" s="8">
        <v>9</v>
      </c>
      <c r="Q501" s="7" t="s">
        <v>60</v>
      </c>
      <c r="R501" s="7" t="s">
        <v>1462</v>
      </c>
    </row>
    <row r="502" spans="1:18" x14ac:dyDescent="0.25">
      <c r="A502" s="7" t="s">
        <v>2116</v>
      </c>
      <c r="B502" s="7" t="s">
        <v>49</v>
      </c>
      <c r="C502" s="7" t="s">
        <v>53</v>
      </c>
      <c r="D502" s="7" t="s">
        <v>1477</v>
      </c>
      <c r="E502" s="7" t="s">
        <v>2117</v>
      </c>
      <c r="F502" s="7" t="s">
        <v>74</v>
      </c>
      <c r="G502" s="8">
        <v>1908</v>
      </c>
      <c r="H502" s="9"/>
      <c r="I502" s="9"/>
      <c r="J502" s="9"/>
      <c r="K502" s="9"/>
      <c r="L502" s="8">
        <v>5000</v>
      </c>
      <c r="M502" s="8">
        <v>2</v>
      </c>
      <c r="N502" s="7" t="s">
        <v>60</v>
      </c>
      <c r="O502" s="8">
        <v>20</v>
      </c>
      <c r="P502" s="8">
        <v>18</v>
      </c>
      <c r="Q502" s="7" t="s">
        <v>60</v>
      </c>
      <c r="R502" s="7" t="s">
        <v>86</v>
      </c>
    </row>
    <row r="503" spans="1:18" x14ac:dyDescent="0.25">
      <c r="A503" s="7" t="s">
        <v>2118</v>
      </c>
      <c r="B503" s="7" t="s">
        <v>49</v>
      </c>
      <c r="C503" s="7" t="s">
        <v>53</v>
      </c>
      <c r="D503" s="7" t="s">
        <v>1464</v>
      </c>
      <c r="E503" s="7" t="s">
        <v>2119</v>
      </c>
      <c r="F503" s="7" t="s">
        <v>74</v>
      </c>
      <c r="G503" s="8">
        <v>1986</v>
      </c>
      <c r="H503" s="9"/>
      <c r="I503" s="9"/>
      <c r="J503" s="9"/>
      <c r="K503" s="9"/>
      <c r="L503" s="8">
        <v>135</v>
      </c>
      <c r="M503" s="8">
        <v>1</v>
      </c>
      <c r="N503" s="7" t="s">
        <v>60</v>
      </c>
      <c r="O503" s="8">
        <v>17</v>
      </c>
      <c r="P503" s="8">
        <v>16</v>
      </c>
      <c r="Q503" s="7" t="s">
        <v>60</v>
      </c>
      <c r="R503" s="7" t="s">
        <v>60</v>
      </c>
    </row>
    <row r="504" spans="1:18" x14ac:dyDescent="0.25">
      <c r="A504" s="7" t="s">
        <v>2120</v>
      </c>
      <c r="B504" s="7" t="s">
        <v>198</v>
      </c>
      <c r="C504" s="7" t="s">
        <v>53</v>
      </c>
      <c r="D504" s="7" t="s">
        <v>1477</v>
      </c>
      <c r="E504" s="7" t="s">
        <v>2121</v>
      </c>
      <c r="F504" s="7" t="s">
        <v>74</v>
      </c>
      <c r="G504" s="8">
        <v>2002</v>
      </c>
      <c r="H504" s="9"/>
      <c r="I504" s="9"/>
      <c r="J504" s="9"/>
      <c r="K504" s="9"/>
      <c r="L504" s="8">
        <v>148000</v>
      </c>
      <c r="M504" s="8">
        <v>1</v>
      </c>
      <c r="N504" s="7" t="s">
        <v>60</v>
      </c>
      <c r="O504" s="8">
        <v>23</v>
      </c>
      <c r="P504" s="8">
        <v>18</v>
      </c>
      <c r="Q504" s="7" t="s">
        <v>60</v>
      </c>
      <c r="R504" s="7" t="s">
        <v>1656</v>
      </c>
    </row>
    <row r="505" spans="1:18" x14ac:dyDescent="0.25">
      <c r="A505" s="7" t="s">
        <v>2122</v>
      </c>
      <c r="B505" s="7" t="s">
        <v>49</v>
      </c>
      <c r="C505" s="7" t="s">
        <v>53</v>
      </c>
      <c r="D505" s="7" t="s">
        <v>1474</v>
      </c>
      <c r="E505" s="7" t="s">
        <v>2123</v>
      </c>
      <c r="F505" s="7" t="s">
        <v>97</v>
      </c>
      <c r="G505" s="8">
        <v>1993</v>
      </c>
      <c r="H505" s="9"/>
      <c r="I505" s="9"/>
      <c r="J505" s="9"/>
      <c r="K505" s="9"/>
      <c r="L505" s="8">
        <v>45000</v>
      </c>
      <c r="M505" s="8">
        <v>1</v>
      </c>
      <c r="N505" s="7" t="s">
        <v>60</v>
      </c>
      <c r="O505" s="8">
        <v>12</v>
      </c>
      <c r="P505" s="8">
        <v>9</v>
      </c>
      <c r="Q505" s="7" t="s">
        <v>50</v>
      </c>
      <c r="R505" s="7" t="s">
        <v>539</v>
      </c>
    </row>
    <row r="506" spans="1:18" x14ac:dyDescent="0.25">
      <c r="A506" s="7" t="s">
        <v>2122</v>
      </c>
      <c r="B506" s="7" t="s">
        <v>49</v>
      </c>
      <c r="C506" s="7" t="s">
        <v>97</v>
      </c>
      <c r="D506" s="7" t="s">
        <v>1474</v>
      </c>
      <c r="E506" s="7" t="s">
        <v>2124</v>
      </c>
      <c r="F506" s="7" t="s">
        <v>97</v>
      </c>
      <c r="G506" s="8">
        <v>1981</v>
      </c>
      <c r="H506" s="9"/>
      <c r="I506" s="9"/>
      <c r="J506" s="9"/>
      <c r="K506" s="9"/>
      <c r="L506" s="8">
        <v>45000</v>
      </c>
      <c r="M506" s="8">
        <v>1</v>
      </c>
      <c r="N506" s="7" t="s">
        <v>60</v>
      </c>
      <c r="O506" s="8">
        <v>12</v>
      </c>
      <c r="P506" s="8">
        <v>9</v>
      </c>
      <c r="Q506" s="7" t="s">
        <v>50</v>
      </c>
      <c r="R506" s="7" t="s">
        <v>86</v>
      </c>
    </row>
    <row r="507" spans="1:18" x14ac:dyDescent="0.25">
      <c r="A507" s="7" t="s">
        <v>2125</v>
      </c>
      <c r="B507" s="7" t="s">
        <v>198</v>
      </c>
      <c r="C507" s="7" t="s">
        <v>53</v>
      </c>
      <c r="D507" s="7" t="s">
        <v>1458</v>
      </c>
      <c r="E507" s="7" t="s">
        <v>2126</v>
      </c>
      <c r="F507" s="7" t="s">
        <v>97</v>
      </c>
      <c r="G507" s="8">
        <v>1991</v>
      </c>
      <c r="H507" s="9"/>
      <c r="I507" s="9"/>
      <c r="J507" s="9"/>
      <c r="K507" s="9"/>
      <c r="L507" s="8">
        <v>6890</v>
      </c>
      <c r="M507" s="8">
        <v>2</v>
      </c>
      <c r="N507" s="7" t="s">
        <v>60</v>
      </c>
      <c r="O507" s="8">
        <v>22</v>
      </c>
      <c r="P507" s="8">
        <v>20</v>
      </c>
      <c r="Q507" s="7" t="s">
        <v>60</v>
      </c>
      <c r="R507" s="7" t="s">
        <v>1656</v>
      </c>
    </row>
    <row r="508" spans="1:18" x14ac:dyDescent="0.25">
      <c r="A508" s="7" t="s">
        <v>2127</v>
      </c>
      <c r="B508" s="7" t="s">
        <v>1457</v>
      </c>
      <c r="C508" s="7" t="s">
        <v>53</v>
      </c>
      <c r="D508" s="7" t="s">
        <v>1477</v>
      </c>
      <c r="E508" s="7" t="s">
        <v>2128</v>
      </c>
      <c r="F508" s="7" t="s">
        <v>97</v>
      </c>
      <c r="G508" s="8">
        <v>1986</v>
      </c>
      <c r="H508" s="9"/>
      <c r="I508" s="9"/>
      <c r="J508" s="9"/>
      <c r="K508" s="9"/>
      <c r="L508" s="8">
        <v>2130</v>
      </c>
      <c r="M508" s="8">
        <v>2</v>
      </c>
      <c r="N508" s="7" t="s">
        <v>60</v>
      </c>
      <c r="O508" s="8">
        <v>22</v>
      </c>
      <c r="P508" s="8">
        <v>20</v>
      </c>
      <c r="Q508" s="7" t="s">
        <v>60</v>
      </c>
      <c r="R508" s="7" t="s">
        <v>60</v>
      </c>
    </row>
    <row r="509" spans="1:18" x14ac:dyDescent="0.25">
      <c r="A509" s="7" t="s">
        <v>175</v>
      </c>
      <c r="B509" s="7" t="s">
        <v>1457</v>
      </c>
      <c r="C509" s="7" t="s">
        <v>53</v>
      </c>
      <c r="D509" s="7" t="s">
        <v>1477</v>
      </c>
      <c r="E509" s="7" t="s">
        <v>2129</v>
      </c>
      <c r="F509" s="7" t="s">
        <v>74</v>
      </c>
      <c r="G509" s="8">
        <v>1990</v>
      </c>
      <c r="H509" s="9"/>
      <c r="I509" s="9"/>
      <c r="J509" s="9"/>
      <c r="K509" s="9"/>
      <c r="L509" s="8">
        <v>1886</v>
      </c>
      <c r="M509" s="8">
        <v>1</v>
      </c>
      <c r="N509" s="7" t="s">
        <v>60</v>
      </c>
      <c r="O509" s="8">
        <v>13</v>
      </c>
      <c r="P509" s="8">
        <v>9</v>
      </c>
      <c r="Q509" s="7" t="s">
        <v>60</v>
      </c>
      <c r="R509" s="7" t="s">
        <v>1643</v>
      </c>
    </row>
    <row r="510" spans="1:18" x14ac:dyDescent="0.25">
      <c r="A510" s="7" t="s">
        <v>2130</v>
      </c>
      <c r="B510" s="7" t="s">
        <v>49</v>
      </c>
      <c r="C510" s="7" t="s">
        <v>53</v>
      </c>
      <c r="D510" s="7" t="s">
        <v>1999</v>
      </c>
      <c r="E510" s="7" t="s">
        <v>1745</v>
      </c>
      <c r="F510" s="7" t="s">
        <v>97</v>
      </c>
      <c r="G510" s="8">
        <v>2000</v>
      </c>
      <c r="H510" s="9"/>
      <c r="I510" s="9"/>
      <c r="J510" s="9"/>
      <c r="K510" s="9"/>
      <c r="L510" s="8">
        <v>5250</v>
      </c>
      <c r="M510" s="8">
        <v>1</v>
      </c>
      <c r="N510" s="7" t="s">
        <v>60</v>
      </c>
      <c r="O510" s="8">
        <v>12</v>
      </c>
      <c r="P510" s="8">
        <v>9</v>
      </c>
      <c r="Q510" s="7" t="s">
        <v>60</v>
      </c>
      <c r="R510" s="7" t="s">
        <v>86</v>
      </c>
    </row>
    <row r="511" spans="1:18" x14ac:dyDescent="0.25">
      <c r="A511" s="7" t="s">
        <v>2130</v>
      </c>
      <c r="B511" s="7" t="s">
        <v>49</v>
      </c>
      <c r="C511" s="7" t="s">
        <v>97</v>
      </c>
      <c r="D511" s="7" t="s">
        <v>1605</v>
      </c>
      <c r="E511" s="7" t="s">
        <v>2131</v>
      </c>
      <c r="F511" s="7" t="s">
        <v>97</v>
      </c>
      <c r="G511" s="8">
        <v>2000</v>
      </c>
      <c r="H511" s="9"/>
      <c r="I511" s="9"/>
      <c r="J511" s="9"/>
      <c r="K511" s="9"/>
      <c r="L511" s="8">
        <v>14300</v>
      </c>
      <c r="M511" s="8">
        <v>1</v>
      </c>
      <c r="N511" s="7" t="s">
        <v>60</v>
      </c>
      <c r="O511" s="8">
        <v>22</v>
      </c>
      <c r="P511" s="8">
        <v>10</v>
      </c>
      <c r="Q511" s="7" t="s">
        <v>60</v>
      </c>
      <c r="R511" s="7" t="s">
        <v>86</v>
      </c>
    </row>
    <row r="512" spans="1:18" x14ac:dyDescent="0.25">
      <c r="A512" s="7" t="s">
        <v>2130</v>
      </c>
      <c r="B512" s="7" t="s">
        <v>49</v>
      </c>
      <c r="C512" s="7" t="s">
        <v>59</v>
      </c>
      <c r="D512" s="7" t="s">
        <v>1605</v>
      </c>
      <c r="E512" s="7" t="s">
        <v>2132</v>
      </c>
      <c r="F512" s="7" t="s">
        <v>97</v>
      </c>
      <c r="G512" s="8">
        <v>2000</v>
      </c>
      <c r="H512" s="9"/>
      <c r="I512" s="9"/>
      <c r="J512" s="9"/>
      <c r="K512" s="9"/>
      <c r="L512" s="8">
        <v>7225</v>
      </c>
      <c r="M512" s="8">
        <v>1</v>
      </c>
      <c r="N512" s="7" t="s">
        <v>60</v>
      </c>
      <c r="O512" s="8">
        <v>16</v>
      </c>
      <c r="P512" s="8">
        <v>12</v>
      </c>
      <c r="Q512" s="7" t="s">
        <v>60</v>
      </c>
      <c r="R512" s="7" t="s">
        <v>1462</v>
      </c>
    </row>
    <row r="513" spans="1:18" x14ac:dyDescent="0.25">
      <c r="A513" s="7" t="s">
        <v>2130</v>
      </c>
      <c r="B513" s="7" t="s">
        <v>49</v>
      </c>
      <c r="C513" s="7" t="s">
        <v>304</v>
      </c>
      <c r="D513" s="7" t="s">
        <v>1467</v>
      </c>
      <c r="E513" s="7" t="s">
        <v>1548</v>
      </c>
      <c r="F513" s="7" t="s">
        <v>97</v>
      </c>
      <c r="G513" s="8">
        <v>2000</v>
      </c>
      <c r="H513" s="9"/>
      <c r="I513" s="9"/>
      <c r="J513" s="9"/>
      <c r="K513" s="9"/>
      <c r="L513" s="8">
        <v>9350</v>
      </c>
      <c r="M513" s="8">
        <v>1</v>
      </c>
      <c r="N513" s="7" t="s">
        <v>60</v>
      </c>
      <c r="O513" s="8">
        <v>12</v>
      </c>
      <c r="P513" s="8">
        <v>9</v>
      </c>
      <c r="Q513" s="7" t="s">
        <v>60</v>
      </c>
      <c r="R513" s="7" t="s">
        <v>1462</v>
      </c>
    </row>
    <row r="514" spans="1:18" x14ac:dyDescent="0.25">
      <c r="A514" s="7" t="s">
        <v>2130</v>
      </c>
      <c r="B514" s="7" t="s">
        <v>49</v>
      </c>
      <c r="C514" s="7" t="s">
        <v>86</v>
      </c>
      <c r="D514" s="7" t="s">
        <v>1470</v>
      </c>
      <c r="E514" s="7" t="s">
        <v>1550</v>
      </c>
      <c r="F514" s="7" t="s">
        <v>1469</v>
      </c>
      <c r="G514" s="9"/>
      <c r="H514" s="8">
        <v>1200</v>
      </c>
      <c r="I514" s="9"/>
      <c r="J514" s="8">
        <v>100</v>
      </c>
      <c r="K514" s="8">
        <v>36</v>
      </c>
      <c r="L514" s="8">
        <v>43200</v>
      </c>
      <c r="M514" s="8">
        <v>1</v>
      </c>
      <c r="N514" s="7" t="s">
        <v>60</v>
      </c>
      <c r="O514" s="8">
        <v>11</v>
      </c>
      <c r="P514" s="8">
        <v>9</v>
      </c>
      <c r="Q514" s="7" t="s">
        <v>60</v>
      </c>
      <c r="R514" s="7" t="s">
        <v>1462</v>
      </c>
    </row>
    <row r="515" spans="1:18" x14ac:dyDescent="0.25">
      <c r="A515" s="7" t="s">
        <v>2133</v>
      </c>
      <c r="B515" s="7" t="s">
        <v>1457</v>
      </c>
      <c r="C515" s="7" t="s">
        <v>53</v>
      </c>
      <c r="D515" s="7" t="s">
        <v>1477</v>
      </c>
      <c r="E515" s="7" t="s">
        <v>2134</v>
      </c>
      <c r="F515" s="7" t="s">
        <v>74</v>
      </c>
      <c r="G515" s="9"/>
      <c r="H515" s="9"/>
      <c r="I515" s="9"/>
      <c r="J515" s="9"/>
      <c r="K515" s="9"/>
      <c r="L515" s="8">
        <v>29753</v>
      </c>
      <c r="M515" s="8">
        <v>2</v>
      </c>
      <c r="N515" s="7" t="s">
        <v>60</v>
      </c>
      <c r="O515" s="8">
        <v>13</v>
      </c>
      <c r="P515" s="8">
        <v>10</v>
      </c>
      <c r="Q515" s="7" t="s">
        <v>60</v>
      </c>
      <c r="R515" s="7" t="s">
        <v>86</v>
      </c>
    </row>
    <row r="516" spans="1:18" x14ac:dyDescent="0.25">
      <c r="A516" s="7" t="s">
        <v>2135</v>
      </c>
      <c r="B516" s="7" t="s">
        <v>1489</v>
      </c>
      <c r="C516" s="7" t="s">
        <v>53</v>
      </c>
      <c r="D516" s="7" t="s">
        <v>1464</v>
      </c>
      <c r="E516" s="7" t="s">
        <v>2136</v>
      </c>
      <c r="F516" s="7" t="s">
        <v>74</v>
      </c>
      <c r="G516" s="8">
        <v>1990</v>
      </c>
      <c r="H516" s="9"/>
      <c r="I516" s="9"/>
      <c r="J516" s="9"/>
      <c r="K516" s="9"/>
      <c r="L516" s="8">
        <v>1036</v>
      </c>
      <c r="M516" s="8">
        <v>1</v>
      </c>
      <c r="N516" s="7" t="s">
        <v>60</v>
      </c>
      <c r="O516" s="8">
        <v>16</v>
      </c>
      <c r="P516" s="8">
        <v>9</v>
      </c>
      <c r="Q516" s="7" t="s">
        <v>60</v>
      </c>
      <c r="R516" s="7" t="s">
        <v>86</v>
      </c>
    </row>
    <row r="517" spans="1:18" x14ac:dyDescent="0.25">
      <c r="A517" s="7" t="s">
        <v>180</v>
      </c>
      <c r="B517" s="7" t="s">
        <v>1457</v>
      </c>
      <c r="C517" s="7" t="s">
        <v>53</v>
      </c>
      <c r="D517" s="7" t="s">
        <v>1842</v>
      </c>
      <c r="E517" s="7" t="s">
        <v>2137</v>
      </c>
      <c r="F517" s="7" t="s">
        <v>97</v>
      </c>
      <c r="G517" s="9"/>
      <c r="H517" s="9"/>
      <c r="I517" s="9"/>
      <c r="J517" s="9"/>
      <c r="K517" s="9"/>
      <c r="L517" s="8">
        <v>7000</v>
      </c>
      <c r="M517" s="8">
        <v>1</v>
      </c>
      <c r="N517" s="7" t="s">
        <v>60</v>
      </c>
      <c r="O517" s="8">
        <v>11</v>
      </c>
      <c r="P517" s="8">
        <v>11</v>
      </c>
      <c r="Q517" s="7" t="s">
        <v>60</v>
      </c>
      <c r="R517" s="7" t="s">
        <v>60</v>
      </c>
    </row>
    <row r="518" spans="1:18" x14ac:dyDescent="0.25">
      <c r="A518" s="7" t="s">
        <v>180</v>
      </c>
      <c r="B518" s="7" t="s">
        <v>1457</v>
      </c>
      <c r="C518" s="7" t="s">
        <v>97</v>
      </c>
      <c r="D518" s="7" t="s">
        <v>1842</v>
      </c>
      <c r="E518" s="7" t="s">
        <v>2138</v>
      </c>
      <c r="F518" s="7" t="s">
        <v>97</v>
      </c>
      <c r="G518" s="8">
        <v>1983</v>
      </c>
      <c r="H518" s="9"/>
      <c r="I518" s="9"/>
      <c r="J518" s="9"/>
      <c r="K518" s="9"/>
      <c r="L518" s="8">
        <v>7000</v>
      </c>
      <c r="M518" s="8">
        <v>1</v>
      </c>
      <c r="N518" s="7" t="s">
        <v>60</v>
      </c>
      <c r="O518" s="8">
        <v>11</v>
      </c>
      <c r="P518" s="8">
        <v>11</v>
      </c>
      <c r="Q518" s="7" t="s">
        <v>60</v>
      </c>
      <c r="R518" s="7" t="s">
        <v>60</v>
      </c>
    </row>
    <row r="519" spans="1:18" x14ac:dyDescent="0.25">
      <c r="A519" s="7" t="s">
        <v>180</v>
      </c>
      <c r="B519" s="7" t="s">
        <v>1457</v>
      </c>
      <c r="C519" s="7" t="s">
        <v>59</v>
      </c>
      <c r="D519" s="7" t="s">
        <v>1842</v>
      </c>
      <c r="E519" s="7" t="s">
        <v>2138</v>
      </c>
      <c r="F519" s="7" t="s">
        <v>97</v>
      </c>
      <c r="G519" s="9"/>
      <c r="H519" s="9"/>
      <c r="I519" s="9"/>
      <c r="J519" s="9"/>
      <c r="K519" s="9"/>
      <c r="L519" s="8">
        <v>5000</v>
      </c>
      <c r="M519" s="8">
        <v>1</v>
      </c>
      <c r="N519" s="7" t="s">
        <v>60</v>
      </c>
      <c r="O519" s="8">
        <v>11</v>
      </c>
      <c r="P519" s="8">
        <v>11</v>
      </c>
      <c r="Q519" s="7" t="s">
        <v>60</v>
      </c>
      <c r="R519" s="7" t="s">
        <v>60</v>
      </c>
    </row>
    <row r="520" spans="1:18" x14ac:dyDescent="0.25">
      <c r="A520" s="7" t="s">
        <v>2139</v>
      </c>
      <c r="B520" s="7" t="s">
        <v>198</v>
      </c>
      <c r="C520" s="7" t="s">
        <v>53</v>
      </c>
      <c r="D520" s="7" t="s">
        <v>1458</v>
      </c>
      <c r="E520" s="7" t="s">
        <v>2140</v>
      </c>
      <c r="F520" s="7" t="s">
        <v>97</v>
      </c>
      <c r="G520" s="8">
        <v>2008</v>
      </c>
      <c r="H520" s="9"/>
      <c r="I520" s="9"/>
      <c r="J520" s="9"/>
      <c r="K520" s="9"/>
      <c r="L520" s="8">
        <v>35640</v>
      </c>
      <c r="M520" s="8">
        <v>3</v>
      </c>
      <c r="N520" s="7" t="s">
        <v>60</v>
      </c>
      <c r="O520" s="8">
        <v>16</v>
      </c>
      <c r="P520" s="8">
        <v>10</v>
      </c>
      <c r="Q520" s="7" t="s">
        <v>60</v>
      </c>
      <c r="R520" s="7" t="s">
        <v>1595</v>
      </c>
    </row>
    <row r="521" spans="1:18" x14ac:dyDescent="0.25">
      <c r="A521" s="7" t="s">
        <v>2141</v>
      </c>
      <c r="B521" s="7" t="s">
        <v>1457</v>
      </c>
      <c r="C521" s="7" t="s">
        <v>53</v>
      </c>
      <c r="D521" s="7" t="s">
        <v>1464</v>
      </c>
      <c r="E521" s="7" t="s">
        <v>2142</v>
      </c>
      <c r="F521" s="7" t="s">
        <v>74</v>
      </c>
      <c r="G521" s="8">
        <v>1999</v>
      </c>
      <c r="H521" s="9"/>
      <c r="I521" s="9"/>
      <c r="J521" s="9"/>
      <c r="K521" s="9"/>
      <c r="L521" s="8">
        <v>110000</v>
      </c>
      <c r="M521" s="8">
        <v>1</v>
      </c>
      <c r="N521" s="7" t="s">
        <v>60</v>
      </c>
      <c r="O521" s="8">
        <v>31</v>
      </c>
      <c r="P521" s="8">
        <v>30</v>
      </c>
      <c r="Q521" s="7" t="s">
        <v>60</v>
      </c>
      <c r="R521" s="7" t="s">
        <v>60</v>
      </c>
    </row>
    <row r="522" spans="1:18" x14ac:dyDescent="0.25">
      <c r="A522" s="7" t="s">
        <v>2143</v>
      </c>
      <c r="B522" s="7" t="s">
        <v>49</v>
      </c>
      <c r="C522" s="7" t="s">
        <v>53</v>
      </c>
      <c r="D522" s="7" t="s">
        <v>1464</v>
      </c>
      <c r="E522" s="7" t="s">
        <v>2144</v>
      </c>
      <c r="F522" s="7" t="s">
        <v>74</v>
      </c>
      <c r="G522" s="8">
        <v>1984</v>
      </c>
      <c r="H522" s="9"/>
      <c r="I522" s="9"/>
      <c r="J522" s="9"/>
      <c r="K522" s="9"/>
      <c r="L522" s="8">
        <v>1350</v>
      </c>
      <c r="M522" s="8">
        <v>1</v>
      </c>
      <c r="N522" s="7" t="s">
        <v>60</v>
      </c>
      <c r="O522" s="8">
        <v>11.5</v>
      </c>
      <c r="P522" s="8">
        <v>8</v>
      </c>
      <c r="Q522" s="7" t="s">
        <v>60</v>
      </c>
      <c r="R522" s="7" t="s">
        <v>1595</v>
      </c>
    </row>
    <row r="523" spans="1:18" x14ac:dyDescent="0.25">
      <c r="A523" s="7" t="s">
        <v>2145</v>
      </c>
      <c r="B523" s="7" t="s">
        <v>198</v>
      </c>
      <c r="C523" s="7" t="s">
        <v>53</v>
      </c>
      <c r="D523" s="7" t="s">
        <v>1458</v>
      </c>
      <c r="E523" s="7" t="s">
        <v>2146</v>
      </c>
      <c r="F523" s="7" t="s">
        <v>97</v>
      </c>
      <c r="G523" s="8">
        <v>1995</v>
      </c>
      <c r="H523" s="9"/>
      <c r="I523" s="9"/>
      <c r="J523" s="9"/>
      <c r="K523" s="9"/>
      <c r="L523" s="8">
        <v>18000</v>
      </c>
      <c r="M523" s="8">
        <v>1</v>
      </c>
      <c r="N523" s="7" t="s">
        <v>60</v>
      </c>
      <c r="O523" s="8">
        <v>16</v>
      </c>
      <c r="P523" s="8">
        <v>13</v>
      </c>
      <c r="Q523" s="7" t="s">
        <v>60</v>
      </c>
      <c r="R523" s="7" t="s">
        <v>60</v>
      </c>
    </row>
    <row r="524" spans="1:18" x14ac:dyDescent="0.25">
      <c r="A524" s="7" t="s">
        <v>2147</v>
      </c>
      <c r="B524" s="7" t="s">
        <v>1457</v>
      </c>
      <c r="C524" s="7" t="s">
        <v>53</v>
      </c>
      <c r="D524" s="7" t="s">
        <v>1458</v>
      </c>
      <c r="E524" s="7" t="s">
        <v>2148</v>
      </c>
      <c r="F524" s="7" t="s">
        <v>97</v>
      </c>
      <c r="G524" s="8">
        <v>1987</v>
      </c>
      <c r="H524" s="9"/>
      <c r="I524" s="9"/>
      <c r="J524" s="9"/>
      <c r="K524" s="9"/>
      <c r="L524" s="8">
        <v>210000</v>
      </c>
      <c r="M524" s="8">
        <v>10</v>
      </c>
      <c r="N524" s="7" t="s">
        <v>60</v>
      </c>
      <c r="O524" s="8">
        <v>13</v>
      </c>
      <c r="P524" s="8">
        <v>9</v>
      </c>
      <c r="Q524" s="7" t="s">
        <v>60</v>
      </c>
      <c r="R524" s="7" t="s">
        <v>1656</v>
      </c>
    </row>
    <row r="525" spans="1:18" x14ac:dyDescent="0.25">
      <c r="A525" s="7" t="s">
        <v>962</v>
      </c>
      <c r="B525" s="7" t="s">
        <v>198</v>
      </c>
      <c r="C525" s="7" t="s">
        <v>53</v>
      </c>
      <c r="D525" s="7" t="s">
        <v>1458</v>
      </c>
      <c r="E525" s="7" t="s">
        <v>2149</v>
      </c>
      <c r="F525" s="7" t="s">
        <v>97</v>
      </c>
      <c r="G525" s="8">
        <v>1991</v>
      </c>
      <c r="H525" s="9"/>
      <c r="I525" s="9"/>
      <c r="J525" s="9"/>
      <c r="K525" s="9"/>
      <c r="L525" s="8">
        <v>41000</v>
      </c>
      <c r="M525" s="8">
        <v>1</v>
      </c>
      <c r="N525" s="7" t="s">
        <v>60</v>
      </c>
      <c r="O525" s="8">
        <v>22</v>
      </c>
      <c r="P525" s="8">
        <v>20</v>
      </c>
      <c r="Q525" s="7" t="s">
        <v>60</v>
      </c>
      <c r="R525" s="7" t="s">
        <v>1462</v>
      </c>
    </row>
    <row r="526" spans="1:18" x14ac:dyDescent="0.25">
      <c r="A526" s="7" t="s">
        <v>963</v>
      </c>
      <c r="B526" s="7" t="s">
        <v>1489</v>
      </c>
      <c r="C526" s="7" t="s">
        <v>53</v>
      </c>
      <c r="D526" s="7" t="s">
        <v>1477</v>
      </c>
      <c r="E526" s="7" t="s">
        <v>2150</v>
      </c>
      <c r="F526" s="7" t="s">
        <v>74</v>
      </c>
      <c r="G526" s="8">
        <v>1992</v>
      </c>
      <c r="H526" s="9"/>
      <c r="I526" s="9"/>
      <c r="J526" s="9"/>
      <c r="K526" s="9"/>
      <c r="L526" s="8">
        <v>1500</v>
      </c>
      <c r="M526" s="8">
        <v>1</v>
      </c>
      <c r="N526" s="7" t="s">
        <v>60</v>
      </c>
      <c r="O526" s="8">
        <v>14</v>
      </c>
      <c r="P526" s="8">
        <v>10</v>
      </c>
      <c r="Q526" s="7" t="s">
        <v>60</v>
      </c>
      <c r="R526" s="7" t="s">
        <v>1595</v>
      </c>
    </row>
    <row r="527" spans="1:18" x14ac:dyDescent="0.25">
      <c r="A527" s="7" t="s">
        <v>2151</v>
      </c>
      <c r="B527" s="7" t="s">
        <v>49</v>
      </c>
      <c r="C527" s="7" t="s">
        <v>53</v>
      </c>
      <c r="D527" s="7" t="s">
        <v>1904</v>
      </c>
      <c r="E527" s="7" t="s">
        <v>2152</v>
      </c>
      <c r="F527" s="7" t="s">
        <v>74</v>
      </c>
      <c r="G527" s="9"/>
      <c r="H527" s="9"/>
      <c r="I527" s="9"/>
      <c r="J527" s="9"/>
      <c r="K527" s="9"/>
      <c r="L527" s="8">
        <v>3000</v>
      </c>
      <c r="M527" s="8">
        <v>1</v>
      </c>
      <c r="N527" s="7" t="s">
        <v>60</v>
      </c>
      <c r="O527" s="8">
        <v>16</v>
      </c>
      <c r="P527" s="8">
        <v>12.5</v>
      </c>
      <c r="Q527" s="7" t="s">
        <v>60</v>
      </c>
      <c r="R527" s="7" t="s">
        <v>1462</v>
      </c>
    </row>
    <row r="528" spans="1:18" x14ac:dyDescent="0.25">
      <c r="A528" s="7" t="s">
        <v>966</v>
      </c>
      <c r="B528" s="7" t="s">
        <v>49</v>
      </c>
      <c r="C528" s="7" t="s">
        <v>53</v>
      </c>
      <c r="D528" s="7" t="s">
        <v>1622</v>
      </c>
      <c r="E528" s="7" t="s">
        <v>2153</v>
      </c>
      <c r="F528" s="7" t="s">
        <v>97</v>
      </c>
      <c r="G528" s="8">
        <v>1970</v>
      </c>
      <c r="H528" s="9"/>
      <c r="I528" s="9"/>
      <c r="J528" s="9"/>
      <c r="K528" s="9"/>
      <c r="L528" s="8">
        <v>6000</v>
      </c>
      <c r="M528" s="8">
        <v>1</v>
      </c>
      <c r="N528" s="7" t="s">
        <v>60</v>
      </c>
      <c r="O528" s="8">
        <v>15</v>
      </c>
      <c r="P528" s="8">
        <v>12</v>
      </c>
      <c r="Q528" s="7" t="s">
        <v>60</v>
      </c>
      <c r="R528" s="7" t="s">
        <v>539</v>
      </c>
    </row>
    <row r="529" spans="1:18" x14ac:dyDescent="0.25">
      <c r="A529" s="7" t="s">
        <v>966</v>
      </c>
      <c r="B529" s="7" t="s">
        <v>49</v>
      </c>
      <c r="C529" s="7" t="s">
        <v>97</v>
      </c>
      <c r="D529" s="7" t="s">
        <v>1622</v>
      </c>
      <c r="E529" s="7" t="s">
        <v>2154</v>
      </c>
      <c r="F529" s="7" t="s">
        <v>97</v>
      </c>
      <c r="G529" s="8">
        <v>1970</v>
      </c>
      <c r="H529" s="9"/>
      <c r="I529" s="9"/>
      <c r="J529" s="9"/>
      <c r="K529" s="9"/>
      <c r="L529" s="8">
        <v>6000</v>
      </c>
      <c r="M529" s="8">
        <v>1</v>
      </c>
      <c r="N529" s="7" t="s">
        <v>60</v>
      </c>
      <c r="O529" s="8">
        <v>15</v>
      </c>
      <c r="P529" s="8">
        <v>15</v>
      </c>
      <c r="Q529" s="7" t="s">
        <v>60</v>
      </c>
      <c r="R529" s="7" t="s">
        <v>539</v>
      </c>
    </row>
    <row r="530" spans="1:18" x14ac:dyDescent="0.25">
      <c r="A530" s="7" t="s">
        <v>185</v>
      </c>
      <c r="B530" s="7" t="s">
        <v>49</v>
      </c>
      <c r="C530" s="7" t="s">
        <v>53</v>
      </c>
      <c r="D530" s="7" t="s">
        <v>1458</v>
      </c>
      <c r="E530" s="7" t="s">
        <v>2155</v>
      </c>
      <c r="F530" s="7" t="s">
        <v>97</v>
      </c>
      <c r="G530" s="8">
        <v>1968</v>
      </c>
      <c r="H530" s="9"/>
      <c r="I530" s="9"/>
      <c r="J530" s="9"/>
      <c r="K530" s="9"/>
      <c r="L530" s="8">
        <v>30000</v>
      </c>
      <c r="M530" s="8">
        <v>3</v>
      </c>
      <c r="N530" s="7" t="s">
        <v>54</v>
      </c>
      <c r="O530" s="8">
        <v>12</v>
      </c>
      <c r="P530" s="8">
        <v>10</v>
      </c>
      <c r="Q530" s="7" t="s">
        <v>60</v>
      </c>
      <c r="R530" s="7" t="s">
        <v>60</v>
      </c>
    </row>
    <row r="531" spans="1:18" x14ac:dyDescent="0.25">
      <c r="A531" s="7" t="s">
        <v>2156</v>
      </c>
      <c r="B531" s="7" t="s">
        <v>49</v>
      </c>
      <c r="C531" s="7" t="s">
        <v>53</v>
      </c>
      <c r="D531" s="7" t="s">
        <v>1477</v>
      </c>
      <c r="E531" s="7" t="s">
        <v>2157</v>
      </c>
      <c r="F531" s="7" t="s">
        <v>74</v>
      </c>
      <c r="G531" s="8">
        <v>1956</v>
      </c>
      <c r="H531" s="9"/>
      <c r="I531" s="9"/>
      <c r="J531" s="9"/>
      <c r="K531" s="9"/>
      <c r="L531" s="8">
        <v>1450</v>
      </c>
      <c r="M531" s="8">
        <v>1</v>
      </c>
      <c r="N531" s="7" t="s">
        <v>60</v>
      </c>
      <c r="O531" s="8">
        <v>12</v>
      </c>
      <c r="P531" s="8">
        <v>9.5</v>
      </c>
      <c r="Q531" s="7" t="s">
        <v>60</v>
      </c>
      <c r="R531" s="7" t="s">
        <v>1462</v>
      </c>
    </row>
    <row r="532" spans="1:18" x14ac:dyDescent="0.25">
      <c r="A532" s="7" t="s">
        <v>2158</v>
      </c>
      <c r="B532" s="7" t="s">
        <v>198</v>
      </c>
      <c r="C532" s="7" t="s">
        <v>53</v>
      </c>
      <c r="D532" s="7" t="s">
        <v>1458</v>
      </c>
      <c r="E532" s="7" t="s">
        <v>2159</v>
      </c>
      <c r="F532" s="7" t="s">
        <v>97</v>
      </c>
      <c r="G532" s="8">
        <v>2002</v>
      </c>
      <c r="H532" s="9"/>
      <c r="I532" s="9"/>
      <c r="J532" s="9"/>
      <c r="K532" s="9"/>
      <c r="L532" s="8">
        <v>82850</v>
      </c>
      <c r="M532" s="8">
        <v>1</v>
      </c>
      <c r="N532" s="7" t="s">
        <v>60</v>
      </c>
      <c r="O532" s="8">
        <v>18</v>
      </c>
      <c r="P532" s="8">
        <v>12</v>
      </c>
      <c r="Q532" s="7" t="s">
        <v>54</v>
      </c>
      <c r="R532" s="7" t="s">
        <v>60</v>
      </c>
    </row>
    <row r="533" spans="1:18" x14ac:dyDescent="0.25">
      <c r="A533" s="7" t="s">
        <v>2160</v>
      </c>
      <c r="B533" s="7" t="s">
        <v>49</v>
      </c>
      <c r="C533" s="7" t="s">
        <v>53</v>
      </c>
      <c r="D533" s="7" t="s">
        <v>2161</v>
      </c>
      <c r="E533" s="7" t="s">
        <v>2162</v>
      </c>
      <c r="F533" s="7" t="s">
        <v>97</v>
      </c>
      <c r="G533" s="8">
        <v>1958</v>
      </c>
      <c r="H533" s="9"/>
      <c r="I533" s="9"/>
      <c r="J533" s="9"/>
      <c r="K533" s="9"/>
      <c r="L533" s="8">
        <v>20830</v>
      </c>
      <c r="M533" s="8">
        <v>3</v>
      </c>
      <c r="N533" s="7" t="s">
        <v>60</v>
      </c>
      <c r="O533" s="8">
        <v>12</v>
      </c>
      <c r="P533" s="8">
        <v>9</v>
      </c>
      <c r="Q533" s="7" t="s">
        <v>60</v>
      </c>
      <c r="R533" s="7" t="s">
        <v>60</v>
      </c>
    </row>
    <row r="534" spans="1:18" x14ac:dyDescent="0.25">
      <c r="A534" s="7" t="s">
        <v>968</v>
      </c>
      <c r="B534" s="7" t="s">
        <v>49</v>
      </c>
      <c r="C534" s="7" t="s">
        <v>53</v>
      </c>
      <c r="D534" s="7" t="s">
        <v>1495</v>
      </c>
      <c r="E534" s="7" t="s">
        <v>2163</v>
      </c>
      <c r="F534" s="7" t="s">
        <v>97</v>
      </c>
      <c r="G534" s="8">
        <v>1952</v>
      </c>
      <c r="H534" s="9"/>
      <c r="I534" s="9"/>
      <c r="J534" s="9"/>
      <c r="K534" s="9"/>
      <c r="L534" s="8">
        <v>2150</v>
      </c>
      <c r="M534" s="8">
        <v>1</v>
      </c>
      <c r="N534" s="7" t="s">
        <v>60</v>
      </c>
      <c r="O534" s="8">
        <v>12</v>
      </c>
      <c r="P534" s="8">
        <v>9</v>
      </c>
      <c r="Q534" s="7" t="s">
        <v>60</v>
      </c>
      <c r="R534" s="7" t="s">
        <v>1462</v>
      </c>
    </row>
    <row r="535" spans="1:18" x14ac:dyDescent="0.25">
      <c r="A535" s="7" t="s">
        <v>968</v>
      </c>
      <c r="B535" s="7" t="s">
        <v>49</v>
      </c>
      <c r="C535" s="7" t="s">
        <v>97</v>
      </c>
      <c r="D535" s="7" t="s">
        <v>1467</v>
      </c>
      <c r="E535" s="7" t="s">
        <v>2164</v>
      </c>
      <c r="F535" s="7" t="s">
        <v>97</v>
      </c>
      <c r="G535" s="8">
        <v>1952</v>
      </c>
      <c r="H535" s="9"/>
      <c r="I535" s="9"/>
      <c r="J535" s="9"/>
      <c r="K535" s="9"/>
      <c r="L535" s="8">
        <v>1457</v>
      </c>
      <c r="M535" s="8">
        <v>1</v>
      </c>
      <c r="N535" s="7" t="s">
        <v>60</v>
      </c>
      <c r="O535" s="8">
        <v>16</v>
      </c>
      <c r="P535" s="8">
        <v>13</v>
      </c>
      <c r="Q535" s="7" t="s">
        <v>60</v>
      </c>
      <c r="R535" s="7" t="s">
        <v>1462</v>
      </c>
    </row>
    <row r="536" spans="1:18" x14ac:dyDescent="0.25">
      <c r="A536" s="7" t="s">
        <v>968</v>
      </c>
      <c r="B536" s="7" t="s">
        <v>49</v>
      </c>
      <c r="C536" s="7" t="s">
        <v>59</v>
      </c>
      <c r="D536" s="7" t="s">
        <v>1467</v>
      </c>
      <c r="E536" s="7" t="s">
        <v>2165</v>
      </c>
      <c r="F536" s="7" t="s">
        <v>97</v>
      </c>
      <c r="G536" s="8">
        <v>1952</v>
      </c>
      <c r="H536" s="9"/>
      <c r="I536" s="9"/>
      <c r="J536" s="9"/>
      <c r="K536" s="9"/>
      <c r="L536" s="8">
        <v>6435</v>
      </c>
      <c r="M536" s="8">
        <v>1</v>
      </c>
      <c r="N536" s="7" t="s">
        <v>60</v>
      </c>
      <c r="O536" s="8">
        <v>12</v>
      </c>
      <c r="P536" s="8">
        <v>9</v>
      </c>
      <c r="Q536" s="7" t="s">
        <v>60</v>
      </c>
      <c r="R536" s="7" t="s">
        <v>1462</v>
      </c>
    </row>
    <row r="537" spans="1:18" x14ac:dyDescent="0.25">
      <c r="A537" s="7" t="s">
        <v>968</v>
      </c>
      <c r="B537" s="7" t="s">
        <v>49</v>
      </c>
      <c r="C537" s="7" t="s">
        <v>304</v>
      </c>
      <c r="D537" s="7" t="s">
        <v>1585</v>
      </c>
      <c r="E537" s="7" t="s">
        <v>1588</v>
      </c>
      <c r="F537" s="7" t="s">
        <v>97</v>
      </c>
      <c r="G537" s="8">
        <v>1952</v>
      </c>
      <c r="H537" s="9"/>
      <c r="I537" s="9"/>
      <c r="J537" s="9"/>
      <c r="K537" s="9"/>
      <c r="L537" s="8">
        <v>320</v>
      </c>
      <c r="M537" s="8">
        <v>1</v>
      </c>
      <c r="N537" s="7" t="s">
        <v>60</v>
      </c>
      <c r="O537" s="8">
        <v>12</v>
      </c>
      <c r="P537" s="8">
        <v>9</v>
      </c>
      <c r="Q537" s="7" t="s">
        <v>60</v>
      </c>
      <c r="R537" s="7" t="s">
        <v>539</v>
      </c>
    </row>
    <row r="538" spans="1:18" x14ac:dyDescent="0.25">
      <c r="A538" s="7" t="s">
        <v>968</v>
      </c>
      <c r="B538" s="7" t="s">
        <v>49</v>
      </c>
      <c r="C538" s="7" t="s">
        <v>86</v>
      </c>
      <c r="D538" s="7" t="s">
        <v>1467</v>
      </c>
      <c r="E538" s="7" t="s">
        <v>2166</v>
      </c>
      <c r="F538" s="7" t="s">
        <v>97</v>
      </c>
      <c r="G538" s="8">
        <v>1952</v>
      </c>
      <c r="H538" s="9"/>
      <c r="I538" s="9"/>
      <c r="J538" s="9"/>
      <c r="K538" s="9"/>
      <c r="L538" s="8">
        <v>6155</v>
      </c>
      <c r="M538" s="8">
        <v>1</v>
      </c>
      <c r="N538" s="7" t="s">
        <v>60</v>
      </c>
      <c r="O538" s="8">
        <v>12</v>
      </c>
      <c r="P538" s="8">
        <v>9</v>
      </c>
      <c r="Q538" s="7" t="s">
        <v>60</v>
      </c>
      <c r="R538" s="7" t="s">
        <v>60</v>
      </c>
    </row>
    <row r="539" spans="1:18" x14ac:dyDescent="0.25">
      <c r="A539" s="7" t="s">
        <v>968</v>
      </c>
      <c r="B539" s="7" t="s">
        <v>49</v>
      </c>
      <c r="C539" s="7" t="s">
        <v>66</v>
      </c>
      <c r="D539" s="7" t="s">
        <v>1474</v>
      </c>
      <c r="E539" s="7" t="s">
        <v>2167</v>
      </c>
      <c r="F539" s="7" t="s">
        <v>97</v>
      </c>
      <c r="G539" s="8">
        <v>1952</v>
      </c>
      <c r="H539" s="9"/>
      <c r="I539" s="9"/>
      <c r="J539" s="9"/>
      <c r="K539" s="9"/>
      <c r="L539" s="8">
        <v>2513</v>
      </c>
      <c r="M539" s="8">
        <v>1</v>
      </c>
      <c r="N539" s="7" t="s">
        <v>60</v>
      </c>
      <c r="O539" s="8">
        <v>12</v>
      </c>
      <c r="P539" s="8">
        <v>9</v>
      </c>
      <c r="Q539" s="7" t="s">
        <v>60</v>
      </c>
      <c r="R539" s="7" t="s">
        <v>60</v>
      </c>
    </row>
    <row r="540" spans="1:18" x14ac:dyDescent="0.25">
      <c r="A540" s="7" t="s">
        <v>968</v>
      </c>
      <c r="B540" s="7" t="s">
        <v>49</v>
      </c>
      <c r="C540" s="7" t="s">
        <v>57</v>
      </c>
      <c r="D540" s="7" t="s">
        <v>1467</v>
      </c>
      <c r="E540" s="7" t="s">
        <v>1468</v>
      </c>
      <c r="F540" s="7" t="s">
        <v>97</v>
      </c>
      <c r="G540" s="8">
        <v>1952</v>
      </c>
      <c r="H540" s="9"/>
      <c r="I540" s="9"/>
      <c r="J540" s="9"/>
      <c r="K540" s="9"/>
      <c r="L540" s="8">
        <v>2820</v>
      </c>
      <c r="M540" s="8">
        <v>1</v>
      </c>
      <c r="N540" s="7" t="s">
        <v>60</v>
      </c>
      <c r="O540" s="8">
        <v>12</v>
      </c>
      <c r="P540" s="8">
        <v>9</v>
      </c>
      <c r="Q540" s="7" t="s">
        <v>60</v>
      </c>
      <c r="R540" s="7" t="s">
        <v>60</v>
      </c>
    </row>
    <row r="541" spans="1:18" x14ac:dyDescent="0.25">
      <c r="A541" s="7" t="s">
        <v>968</v>
      </c>
      <c r="B541" s="7" t="s">
        <v>49</v>
      </c>
      <c r="C541" s="7" t="s">
        <v>173</v>
      </c>
      <c r="D541" s="7" t="s">
        <v>1467</v>
      </c>
      <c r="E541" s="7" t="s">
        <v>2168</v>
      </c>
      <c r="F541" s="7" t="s">
        <v>97</v>
      </c>
      <c r="G541" s="8">
        <v>1952</v>
      </c>
      <c r="H541" s="9"/>
      <c r="I541" s="9"/>
      <c r="J541" s="9"/>
      <c r="K541" s="9"/>
      <c r="L541" s="8">
        <v>3338</v>
      </c>
      <c r="M541" s="8">
        <v>1</v>
      </c>
      <c r="N541" s="7" t="s">
        <v>60</v>
      </c>
      <c r="O541" s="8">
        <v>14</v>
      </c>
      <c r="P541" s="8">
        <v>11</v>
      </c>
      <c r="Q541" s="7" t="s">
        <v>60</v>
      </c>
      <c r="R541" s="7" t="s">
        <v>60</v>
      </c>
    </row>
    <row r="542" spans="1:18" x14ac:dyDescent="0.25">
      <c r="A542" s="7" t="s">
        <v>968</v>
      </c>
      <c r="B542" s="7" t="s">
        <v>49</v>
      </c>
      <c r="C542" s="7" t="s">
        <v>139</v>
      </c>
      <c r="D542" s="7" t="s">
        <v>1467</v>
      </c>
      <c r="E542" s="7" t="s">
        <v>2169</v>
      </c>
      <c r="F542" s="7" t="s">
        <v>97</v>
      </c>
      <c r="G542" s="9"/>
      <c r="H542" s="9"/>
      <c r="I542" s="9"/>
      <c r="J542" s="9"/>
      <c r="K542" s="9"/>
      <c r="L542" s="8">
        <v>5120</v>
      </c>
      <c r="M542" s="8">
        <v>1</v>
      </c>
      <c r="N542" s="7" t="s">
        <v>60</v>
      </c>
      <c r="O542" s="8">
        <v>16</v>
      </c>
      <c r="P542" s="8">
        <v>9</v>
      </c>
      <c r="Q542" s="7" t="s">
        <v>60</v>
      </c>
      <c r="R542" s="7" t="s">
        <v>60</v>
      </c>
    </row>
    <row r="543" spans="1:18" x14ac:dyDescent="0.25">
      <c r="A543" s="7" t="s">
        <v>968</v>
      </c>
      <c r="B543" s="7" t="s">
        <v>49</v>
      </c>
      <c r="C543" s="7" t="s">
        <v>996</v>
      </c>
      <c r="D543" s="7" t="s">
        <v>1501</v>
      </c>
      <c r="E543" s="7" t="s">
        <v>2006</v>
      </c>
      <c r="F543" s="7" t="s">
        <v>97</v>
      </c>
      <c r="G543" s="8">
        <v>1952</v>
      </c>
      <c r="H543" s="9"/>
      <c r="I543" s="9"/>
      <c r="J543" s="9"/>
      <c r="K543" s="9"/>
      <c r="L543" s="8">
        <v>6350</v>
      </c>
      <c r="M543" s="8">
        <v>1</v>
      </c>
      <c r="N543" s="7" t="s">
        <v>60</v>
      </c>
      <c r="O543" s="8">
        <v>30</v>
      </c>
      <c r="P543" s="8">
        <v>28</v>
      </c>
      <c r="Q543" s="7" t="s">
        <v>60</v>
      </c>
      <c r="R543" s="7" t="s">
        <v>60</v>
      </c>
    </row>
    <row r="544" spans="1:18" x14ac:dyDescent="0.25">
      <c r="A544" s="7" t="s">
        <v>968</v>
      </c>
      <c r="B544" s="7" t="s">
        <v>49</v>
      </c>
      <c r="C544" s="7" t="s">
        <v>971</v>
      </c>
      <c r="D544" s="7" t="s">
        <v>1467</v>
      </c>
      <c r="E544" s="7" t="s">
        <v>1468</v>
      </c>
      <c r="F544" s="7" t="s">
        <v>1469</v>
      </c>
      <c r="G544" s="9"/>
      <c r="H544" s="8">
        <v>960</v>
      </c>
      <c r="I544" s="9"/>
      <c r="J544" s="8">
        <v>0</v>
      </c>
      <c r="K544" s="8">
        <v>2</v>
      </c>
      <c r="L544" s="8">
        <v>1920</v>
      </c>
      <c r="M544" s="8">
        <v>1</v>
      </c>
      <c r="N544" s="7" t="s">
        <v>60</v>
      </c>
      <c r="O544" s="8">
        <v>11</v>
      </c>
      <c r="P544" s="8">
        <v>9</v>
      </c>
      <c r="Q544" s="7" t="s">
        <v>60</v>
      </c>
      <c r="R544" s="7" t="s">
        <v>60</v>
      </c>
    </row>
    <row r="545" spans="1:18" x14ac:dyDescent="0.25">
      <c r="A545" s="7" t="s">
        <v>2170</v>
      </c>
      <c r="B545" s="7" t="s">
        <v>49</v>
      </c>
      <c r="C545" s="7" t="s">
        <v>53</v>
      </c>
      <c r="D545" s="7" t="s">
        <v>1458</v>
      </c>
      <c r="E545" s="7" t="s">
        <v>1475</v>
      </c>
      <c r="F545" s="7" t="s">
        <v>97</v>
      </c>
      <c r="G545" s="8">
        <v>1983</v>
      </c>
      <c r="H545" s="9"/>
      <c r="I545" s="9"/>
      <c r="J545" s="9"/>
      <c r="K545" s="9"/>
      <c r="L545" s="8">
        <v>125000</v>
      </c>
      <c r="M545" s="8">
        <v>3</v>
      </c>
      <c r="N545" s="7" t="s">
        <v>60</v>
      </c>
      <c r="O545" s="8">
        <v>12</v>
      </c>
      <c r="P545" s="8">
        <v>9</v>
      </c>
      <c r="Q545" s="7" t="s">
        <v>60</v>
      </c>
      <c r="R545" s="7" t="s">
        <v>60</v>
      </c>
    </row>
    <row r="546" spans="1:18" x14ac:dyDescent="0.25">
      <c r="A546" s="7" t="s">
        <v>193</v>
      </c>
      <c r="B546" s="7" t="s">
        <v>1489</v>
      </c>
      <c r="C546" s="7" t="s">
        <v>53</v>
      </c>
      <c r="D546" s="7" t="s">
        <v>1467</v>
      </c>
      <c r="E546" s="7" t="s">
        <v>2171</v>
      </c>
      <c r="F546" s="7" t="s">
        <v>1469</v>
      </c>
      <c r="G546" s="8">
        <v>1950</v>
      </c>
      <c r="H546" s="8">
        <v>17000</v>
      </c>
      <c r="I546" s="9"/>
      <c r="J546" s="8">
        <v>100</v>
      </c>
      <c r="K546" s="8">
        <v>2</v>
      </c>
      <c r="L546" s="8">
        <v>34000</v>
      </c>
      <c r="M546" s="8">
        <v>1</v>
      </c>
      <c r="N546" s="7" t="s">
        <v>60</v>
      </c>
      <c r="O546" s="8">
        <v>10</v>
      </c>
      <c r="P546" s="8">
        <v>9</v>
      </c>
      <c r="Q546" s="7" t="s">
        <v>60</v>
      </c>
      <c r="R546" s="7" t="s">
        <v>539</v>
      </c>
    </row>
    <row r="547" spans="1:18" x14ac:dyDescent="0.25">
      <c r="A547" s="7" t="s">
        <v>193</v>
      </c>
      <c r="B547" s="7" t="s">
        <v>1489</v>
      </c>
      <c r="C547" s="7" t="s">
        <v>97</v>
      </c>
      <c r="D547" s="7" t="s">
        <v>1474</v>
      </c>
      <c r="E547" s="7" t="s">
        <v>2172</v>
      </c>
      <c r="F547" s="7" t="s">
        <v>97</v>
      </c>
      <c r="G547" s="8">
        <v>1950</v>
      </c>
      <c r="H547" s="9"/>
      <c r="I547" s="9"/>
      <c r="J547" s="9"/>
      <c r="K547" s="9"/>
      <c r="L547" s="8">
        <v>3400</v>
      </c>
      <c r="M547" s="8">
        <v>1</v>
      </c>
      <c r="N547" s="7" t="s">
        <v>60</v>
      </c>
      <c r="O547" s="8">
        <v>10</v>
      </c>
      <c r="P547" s="8">
        <v>9</v>
      </c>
      <c r="Q547" s="7" t="s">
        <v>60</v>
      </c>
      <c r="R547" s="7" t="s">
        <v>1462</v>
      </c>
    </row>
    <row r="548" spans="1:18" x14ac:dyDescent="0.25">
      <c r="A548" s="7" t="s">
        <v>193</v>
      </c>
      <c r="B548" s="7" t="s">
        <v>1489</v>
      </c>
      <c r="C548" s="7" t="s">
        <v>59</v>
      </c>
      <c r="D548" s="7" t="s">
        <v>1495</v>
      </c>
      <c r="E548" s="7" t="s">
        <v>2173</v>
      </c>
      <c r="F548" s="7" t="s">
        <v>97</v>
      </c>
      <c r="G548" s="8">
        <v>2005</v>
      </c>
      <c r="H548" s="9"/>
      <c r="I548" s="9"/>
      <c r="J548" s="9"/>
      <c r="K548" s="9"/>
      <c r="L548" s="8">
        <v>8500</v>
      </c>
      <c r="M548" s="8">
        <v>1</v>
      </c>
      <c r="N548" s="7" t="s">
        <v>60</v>
      </c>
      <c r="O548" s="8">
        <v>11</v>
      </c>
      <c r="P548" s="8">
        <v>9</v>
      </c>
      <c r="Q548" s="7" t="s">
        <v>60</v>
      </c>
      <c r="R548" s="7" t="s">
        <v>1462</v>
      </c>
    </row>
    <row r="549" spans="1:18" x14ac:dyDescent="0.25">
      <c r="A549" s="7" t="s">
        <v>193</v>
      </c>
      <c r="B549" s="7" t="s">
        <v>1489</v>
      </c>
      <c r="C549" s="7" t="s">
        <v>304</v>
      </c>
      <c r="D549" s="7" t="s">
        <v>1470</v>
      </c>
      <c r="E549" s="7" t="s">
        <v>2174</v>
      </c>
      <c r="F549" s="7" t="s">
        <v>1469</v>
      </c>
      <c r="G549" s="8">
        <v>1996</v>
      </c>
      <c r="H549" s="8">
        <v>1200</v>
      </c>
      <c r="I549" s="9"/>
      <c r="J549" s="8">
        <v>100</v>
      </c>
      <c r="K549" s="8">
        <v>15</v>
      </c>
      <c r="L549" s="8">
        <v>18000</v>
      </c>
      <c r="M549" s="8">
        <v>1</v>
      </c>
      <c r="N549" s="7" t="s">
        <v>60</v>
      </c>
      <c r="O549" s="8">
        <v>12</v>
      </c>
      <c r="P549" s="8">
        <v>8.5</v>
      </c>
      <c r="Q549" s="7" t="s">
        <v>60</v>
      </c>
      <c r="R549" s="7" t="s">
        <v>86</v>
      </c>
    </row>
    <row r="550" spans="1:18" x14ac:dyDescent="0.25">
      <c r="A550" s="7" t="s">
        <v>193</v>
      </c>
      <c r="B550" s="7" t="s">
        <v>1489</v>
      </c>
      <c r="C550" s="7" t="s">
        <v>86</v>
      </c>
      <c r="D550" s="7" t="s">
        <v>1467</v>
      </c>
      <c r="E550" s="7" t="s">
        <v>2175</v>
      </c>
      <c r="F550" s="7" t="s">
        <v>97</v>
      </c>
      <c r="G550" s="8">
        <v>1950</v>
      </c>
      <c r="H550" s="9"/>
      <c r="I550" s="9"/>
      <c r="J550" s="9"/>
      <c r="K550" s="9"/>
      <c r="L550" s="8">
        <v>14000</v>
      </c>
      <c r="M550" s="8">
        <v>1</v>
      </c>
      <c r="N550" s="7" t="s">
        <v>60</v>
      </c>
      <c r="O550" s="8">
        <v>10</v>
      </c>
      <c r="P550" s="8">
        <v>9</v>
      </c>
      <c r="Q550" s="7" t="s">
        <v>60</v>
      </c>
      <c r="R550" s="7" t="s">
        <v>86</v>
      </c>
    </row>
    <row r="551" spans="1:18" x14ac:dyDescent="0.25">
      <c r="A551" s="7" t="s">
        <v>193</v>
      </c>
      <c r="B551" s="7" t="s">
        <v>1489</v>
      </c>
      <c r="C551" s="7" t="s">
        <v>66</v>
      </c>
      <c r="D551" s="7" t="s">
        <v>1605</v>
      </c>
      <c r="E551" s="7" t="s">
        <v>2176</v>
      </c>
      <c r="F551" s="7" t="s">
        <v>97</v>
      </c>
      <c r="G551" s="8">
        <v>1950</v>
      </c>
      <c r="H551" s="9"/>
      <c r="I551" s="9"/>
      <c r="J551" s="9"/>
      <c r="K551" s="9"/>
      <c r="L551" s="8">
        <v>18000</v>
      </c>
      <c r="M551" s="8">
        <v>1</v>
      </c>
      <c r="N551" s="7" t="s">
        <v>60</v>
      </c>
      <c r="O551" s="8">
        <v>12.5</v>
      </c>
      <c r="P551" s="8">
        <v>12</v>
      </c>
      <c r="Q551" s="7" t="s">
        <v>60</v>
      </c>
      <c r="R551" s="7" t="s">
        <v>86</v>
      </c>
    </row>
    <row r="552" spans="1:18" x14ac:dyDescent="0.25">
      <c r="A552" s="7" t="s">
        <v>193</v>
      </c>
      <c r="B552" s="7" t="s">
        <v>1489</v>
      </c>
      <c r="C552" s="7" t="s">
        <v>57</v>
      </c>
      <c r="D552" s="7" t="s">
        <v>1501</v>
      </c>
      <c r="E552" s="7" t="s">
        <v>2177</v>
      </c>
      <c r="F552" s="7" t="s">
        <v>97</v>
      </c>
      <c r="G552" s="8">
        <v>1950</v>
      </c>
      <c r="H552" s="9"/>
      <c r="I552" s="9"/>
      <c r="J552" s="9"/>
      <c r="K552" s="9"/>
      <c r="L552" s="8">
        <v>6700</v>
      </c>
      <c r="M552" s="8">
        <v>1</v>
      </c>
      <c r="N552" s="7" t="s">
        <v>60</v>
      </c>
      <c r="O552" s="8">
        <v>22</v>
      </c>
      <c r="P552" s="8">
        <v>21.5</v>
      </c>
      <c r="Q552" s="7" t="s">
        <v>60</v>
      </c>
      <c r="R552" s="7" t="s">
        <v>86</v>
      </c>
    </row>
    <row r="553" spans="1:18" x14ac:dyDescent="0.25">
      <c r="A553" s="7" t="s">
        <v>2178</v>
      </c>
      <c r="B553" s="7" t="s">
        <v>49</v>
      </c>
      <c r="C553" s="7" t="s">
        <v>53</v>
      </c>
      <c r="D553" s="7" t="s">
        <v>1464</v>
      </c>
      <c r="E553" s="7" t="s">
        <v>2179</v>
      </c>
      <c r="F553" s="7" t="s">
        <v>74</v>
      </c>
      <c r="G553" s="8">
        <v>1978</v>
      </c>
      <c r="H553" s="9"/>
      <c r="I553" s="9"/>
      <c r="J553" s="9"/>
      <c r="K553" s="9"/>
      <c r="L553" s="8">
        <v>31350</v>
      </c>
      <c r="M553" s="8">
        <v>2</v>
      </c>
      <c r="N553" s="7" t="s">
        <v>60</v>
      </c>
      <c r="O553" s="8">
        <v>13</v>
      </c>
      <c r="P553" s="8">
        <v>10</v>
      </c>
      <c r="Q553" s="7" t="s">
        <v>60</v>
      </c>
      <c r="R553" s="7" t="s">
        <v>86</v>
      </c>
    </row>
    <row r="554" spans="1:18" x14ac:dyDescent="0.25">
      <c r="A554" s="7" t="s">
        <v>2180</v>
      </c>
      <c r="B554" s="7" t="s">
        <v>198</v>
      </c>
      <c r="C554" s="7" t="s">
        <v>53</v>
      </c>
      <c r="D554" s="7" t="s">
        <v>1477</v>
      </c>
      <c r="E554" s="7" t="s">
        <v>2181</v>
      </c>
      <c r="F554" s="7" t="s">
        <v>74</v>
      </c>
      <c r="G554" s="8">
        <v>1975</v>
      </c>
      <c r="H554" s="9"/>
      <c r="I554" s="9"/>
      <c r="J554" s="9"/>
      <c r="K554" s="9"/>
      <c r="L554" s="8">
        <v>25275</v>
      </c>
      <c r="M554" s="8">
        <v>2</v>
      </c>
      <c r="N554" s="7" t="s">
        <v>60</v>
      </c>
      <c r="O554" s="8">
        <v>14</v>
      </c>
      <c r="P554" s="8">
        <v>12</v>
      </c>
      <c r="Q554" s="7" t="s">
        <v>60</v>
      </c>
      <c r="R554" s="7" t="s">
        <v>539</v>
      </c>
    </row>
    <row r="555" spans="1:18" x14ac:dyDescent="0.25">
      <c r="A555" s="7" t="s">
        <v>197</v>
      </c>
      <c r="B555" s="7" t="s">
        <v>198</v>
      </c>
      <c r="C555" s="7" t="s">
        <v>53</v>
      </c>
      <c r="D555" s="7" t="s">
        <v>1458</v>
      </c>
      <c r="E555" s="7" t="s">
        <v>2182</v>
      </c>
      <c r="F555" s="7" t="s">
        <v>97</v>
      </c>
      <c r="G555" s="8">
        <v>1980</v>
      </c>
      <c r="H555" s="9"/>
      <c r="I555" s="9"/>
      <c r="J555" s="9"/>
      <c r="K555" s="9"/>
      <c r="L555" s="8">
        <v>6175</v>
      </c>
      <c r="M555" s="8">
        <v>1</v>
      </c>
      <c r="N555" s="7" t="s">
        <v>60</v>
      </c>
      <c r="O555" s="8">
        <v>15</v>
      </c>
      <c r="P555" s="8">
        <v>10</v>
      </c>
      <c r="Q555" s="7" t="s">
        <v>60</v>
      </c>
      <c r="R555" s="7" t="s">
        <v>86</v>
      </c>
    </row>
    <row r="556" spans="1:18" x14ac:dyDescent="0.25">
      <c r="A556" s="7" t="s">
        <v>2183</v>
      </c>
      <c r="B556" s="7" t="s">
        <v>49</v>
      </c>
      <c r="C556" s="7" t="s">
        <v>53</v>
      </c>
      <c r="D556" s="7" t="s">
        <v>1464</v>
      </c>
      <c r="E556" s="7" t="s">
        <v>2184</v>
      </c>
      <c r="F556" s="7" t="s">
        <v>74</v>
      </c>
      <c r="G556" s="8">
        <v>1980</v>
      </c>
      <c r="H556" s="9"/>
      <c r="I556" s="9"/>
      <c r="J556" s="9"/>
      <c r="K556" s="9"/>
      <c r="L556" s="8">
        <v>35786</v>
      </c>
      <c r="M556" s="8">
        <v>2</v>
      </c>
      <c r="N556" s="7" t="s">
        <v>60</v>
      </c>
      <c r="O556" s="8">
        <v>12</v>
      </c>
      <c r="P556" s="8">
        <v>9</v>
      </c>
      <c r="Q556" s="7" t="s">
        <v>60</v>
      </c>
      <c r="R556" s="7" t="s">
        <v>1462</v>
      </c>
    </row>
    <row r="557" spans="1:18" x14ac:dyDescent="0.25">
      <c r="A557" s="7" t="s">
        <v>203</v>
      </c>
      <c r="B557" s="7" t="s">
        <v>49</v>
      </c>
      <c r="C557" s="7" t="s">
        <v>53</v>
      </c>
      <c r="D557" s="7" t="s">
        <v>1474</v>
      </c>
      <c r="E557" s="7" t="s">
        <v>2185</v>
      </c>
      <c r="F557" s="7" t="s">
        <v>97</v>
      </c>
      <c r="G557" s="8">
        <v>2005</v>
      </c>
      <c r="H557" s="9"/>
      <c r="I557" s="9"/>
      <c r="J557" s="9"/>
      <c r="K557" s="9"/>
      <c r="L557" s="8">
        <v>7350</v>
      </c>
      <c r="M557" s="8">
        <v>1</v>
      </c>
      <c r="N557" s="7" t="s">
        <v>60</v>
      </c>
      <c r="O557" s="8">
        <v>14</v>
      </c>
      <c r="P557" s="8">
        <v>10</v>
      </c>
      <c r="Q557" s="7" t="s">
        <v>60</v>
      </c>
      <c r="R557" s="7" t="s">
        <v>1462</v>
      </c>
    </row>
    <row r="558" spans="1:18" x14ac:dyDescent="0.25">
      <c r="A558" s="7" t="s">
        <v>203</v>
      </c>
      <c r="B558" s="7" t="s">
        <v>49</v>
      </c>
      <c r="C558" s="7" t="s">
        <v>97</v>
      </c>
      <c r="D558" s="7" t="s">
        <v>1495</v>
      </c>
      <c r="E558" s="7" t="s">
        <v>2186</v>
      </c>
      <c r="F558" s="7" t="s">
        <v>97</v>
      </c>
      <c r="G558" s="8">
        <v>2005</v>
      </c>
      <c r="H558" s="9"/>
      <c r="I558" s="9"/>
      <c r="J558" s="9"/>
      <c r="K558" s="9"/>
      <c r="L558" s="8">
        <v>22200</v>
      </c>
      <c r="M558" s="8">
        <v>2</v>
      </c>
      <c r="N558" s="7" t="s">
        <v>60</v>
      </c>
      <c r="O558" s="8">
        <v>32</v>
      </c>
      <c r="P558" s="8">
        <v>10</v>
      </c>
      <c r="Q558" s="7" t="s">
        <v>60</v>
      </c>
      <c r="R558" s="7" t="s">
        <v>539</v>
      </c>
    </row>
    <row r="559" spans="1:18" x14ac:dyDescent="0.25">
      <c r="A559" s="7" t="s">
        <v>203</v>
      </c>
      <c r="B559" s="7" t="s">
        <v>49</v>
      </c>
      <c r="C559" s="7" t="s">
        <v>59</v>
      </c>
      <c r="D559" s="7" t="s">
        <v>1497</v>
      </c>
      <c r="E559" s="7" t="s">
        <v>2187</v>
      </c>
      <c r="F559" s="7" t="s">
        <v>97</v>
      </c>
      <c r="G559" s="8">
        <v>2005</v>
      </c>
      <c r="H559" s="9"/>
      <c r="I559" s="9"/>
      <c r="J559" s="9"/>
      <c r="K559" s="9"/>
      <c r="L559" s="8">
        <v>27525</v>
      </c>
      <c r="M559" s="8">
        <v>1</v>
      </c>
      <c r="N559" s="7" t="s">
        <v>60</v>
      </c>
      <c r="O559" s="8">
        <v>20</v>
      </c>
      <c r="P559" s="8">
        <v>10</v>
      </c>
      <c r="Q559" s="7" t="s">
        <v>60</v>
      </c>
      <c r="R559" s="7" t="s">
        <v>86</v>
      </c>
    </row>
    <row r="560" spans="1:18" x14ac:dyDescent="0.25">
      <c r="A560" s="7" t="s">
        <v>203</v>
      </c>
      <c r="B560" s="7" t="s">
        <v>49</v>
      </c>
      <c r="C560" s="7" t="s">
        <v>304</v>
      </c>
      <c r="D560" s="7" t="s">
        <v>1472</v>
      </c>
      <c r="E560" s="7" t="s">
        <v>2188</v>
      </c>
      <c r="F560" s="7" t="s">
        <v>97</v>
      </c>
      <c r="G560" s="8">
        <v>2005</v>
      </c>
      <c r="H560" s="9"/>
      <c r="I560" s="9"/>
      <c r="J560" s="9"/>
      <c r="K560" s="9"/>
      <c r="L560" s="8">
        <v>13600</v>
      </c>
      <c r="M560" s="8">
        <v>1</v>
      </c>
      <c r="N560" s="7" t="s">
        <v>60</v>
      </c>
      <c r="O560" s="8">
        <v>18</v>
      </c>
      <c r="P560" s="8">
        <v>10</v>
      </c>
      <c r="Q560" s="7" t="s">
        <v>60</v>
      </c>
      <c r="R560" s="7" t="s">
        <v>1462</v>
      </c>
    </row>
    <row r="561" spans="1:18" x14ac:dyDescent="0.25">
      <c r="A561" s="7" t="s">
        <v>203</v>
      </c>
      <c r="B561" s="7" t="s">
        <v>49</v>
      </c>
      <c r="C561" s="7" t="s">
        <v>86</v>
      </c>
      <c r="D561" s="7" t="s">
        <v>1501</v>
      </c>
      <c r="E561" s="7" t="s">
        <v>2006</v>
      </c>
      <c r="F561" s="7" t="s">
        <v>97</v>
      </c>
      <c r="G561" s="8">
        <v>2005</v>
      </c>
      <c r="H561" s="9"/>
      <c r="I561" s="9"/>
      <c r="J561" s="9"/>
      <c r="K561" s="9"/>
      <c r="L561" s="8">
        <v>25500</v>
      </c>
      <c r="M561" s="8">
        <v>2</v>
      </c>
      <c r="N561" s="7" t="s">
        <v>60</v>
      </c>
      <c r="O561" s="8">
        <v>42</v>
      </c>
      <c r="P561" s="8">
        <v>10</v>
      </c>
      <c r="Q561" s="7" t="s">
        <v>60</v>
      </c>
      <c r="R561" s="7" t="s">
        <v>1462</v>
      </c>
    </row>
    <row r="562" spans="1:18" x14ac:dyDescent="0.25">
      <c r="A562" s="7" t="s">
        <v>203</v>
      </c>
      <c r="B562" s="7" t="s">
        <v>49</v>
      </c>
      <c r="C562" s="7" t="s">
        <v>66</v>
      </c>
      <c r="D562" s="7" t="s">
        <v>1620</v>
      </c>
      <c r="E562" s="7" t="s">
        <v>2189</v>
      </c>
      <c r="F562" s="7" t="s">
        <v>97</v>
      </c>
      <c r="G562" s="8">
        <v>2005</v>
      </c>
      <c r="H562" s="9"/>
      <c r="I562" s="9"/>
      <c r="J562" s="9"/>
      <c r="K562" s="9"/>
      <c r="L562" s="8">
        <v>11900</v>
      </c>
      <c r="M562" s="8">
        <v>1</v>
      </c>
      <c r="N562" s="7" t="s">
        <v>60</v>
      </c>
      <c r="O562" s="8">
        <v>17</v>
      </c>
      <c r="P562" s="8">
        <v>10</v>
      </c>
      <c r="Q562" s="7" t="s">
        <v>60</v>
      </c>
      <c r="R562" s="7" t="s">
        <v>60</v>
      </c>
    </row>
    <row r="563" spans="1:18" x14ac:dyDescent="0.25">
      <c r="A563" s="7" t="s">
        <v>203</v>
      </c>
      <c r="B563" s="7" t="s">
        <v>49</v>
      </c>
      <c r="C563" s="7" t="s">
        <v>57</v>
      </c>
      <c r="D563" s="7" t="s">
        <v>1467</v>
      </c>
      <c r="E563" s="7" t="s">
        <v>1548</v>
      </c>
      <c r="F563" s="7" t="s">
        <v>97</v>
      </c>
      <c r="G563" s="8">
        <v>2005</v>
      </c>
      <c r="H563" s="9"/>
      <c r="I563" s="9"/>
      <c r="J563" s="9"/>
      <c r="K563" s="9"/>
      <c r="L563" s="8">
        <v>10300</v>
      </c>
      <c r="M563" s="8">
        <v>1</v>
      </c>
      <c r="N563" s="7" t="s">
        <v>60</v>
      </c>
      <c r="O563" s="8">
        <v>14</v>
      </c>
      <c r="P563" s="8">
        <v>10</v>
      </c>
      <c r="Q563" s="7" t="s">
        <v>60</v>
      </c>
      <c r="R563" s="7" t="s">
        <v>539</v>
      </c>
    </row>
    <row r="564" spans="1:18" x14ac:dyDescent="0.25">
      <c r="A564" s="7" t="s">
        <v>203</v>
      </c>
      <c r="B564" s="7" t="s">
        <v>49</v>
      </c>
      <c r="C564" s="7" t="s">
        <v>173</v>
      </c>
      <c r="D564" s="7" t="s">
        <v>1467</v>
      </c>
      <c r="E564" s="7" t="s">
        <v>1548</v>
      </c>
      <c r="F564" s="7" t="s">
        <v>97</v>
      </c>
      <c r="G564" s="8">
        <v>2005</v>
      </c>
      <c r="H564" s="9"/>
      <c r="I564" s="9"/>
      <c r="J564" s="9"/>
      <c r="K564" s="9"/>
      <c r="L564" s="8">
        <v>18000</v>
      </c>
      <c r="M564" s="8">
        <v>1</v>
      </c>
      <c r="N564" s="7" t="s">
        <v>60</v>
      </c>
      <c r="O564" s="8">
        <v>14</v>
      </c>
      <c r="P564" s="8">
        <v>10</v>
      </c>
      <c r="Q564" s="7" t="s">
        <v>60</v>
      </c>
      <c r="R564" s="7" t="s">
        <v>86</v>
      </c>
    </row>
    <row r="565" spans="1:18" x14ac:dyDescent="0.25">
      <c r="A565" s="7" t="s">
        <v>203</v>
      </c>
      <c r="B565" s="7" t="s">
        <v>49</v>
      </c>
      <c r="C565" s="7" t="s">
        <v>139</v>
      </c>
      <c r="D565" s="7" t="s">
        <v>1467</v>
      </c>
      <c r="E565" s="7" t="s">
        <v>1548</v>
      </c>
      <c r="F565" s="7" t="s">
        <v>97</v>
      </c>
      <c r="G565" s="8">
        <v>2005</v>
      </c>
      <c r="H565" s="9"/>
      <c r="I565" s="9"/>
      <c r="J565" s="9"/>
      <c r="K565" s="9"/>
      <c r="L565" s="8">
        <v>12875</v>
      </c>
      <c r="M565" s="8">
        <v>1</v>
      </c>
      <c r="N565" s="7" t="s">
        <v>60</v>
      </c>
      <c r="O565" s="8">
        <v>14</v>
      </c>
      <c r="P565" s="8">
        <v>10</v>
      </c>
      <c r="Q565" s="7" t="s">
        <v>60</v>
      </c>
      <c r="R565" s="7" t="s">
        <v>1462</v>
      </c>
    </row>
    <row r="566" spans="1:18" x14ac:dyDescent="0.25">
      <c r="A566" s="7" t="s">
        <v>203</v>
      </c>
      <c r="B566" s="7" t="s">
        <v>49</v>
      </c>
      <c r="C566" s="7" t="s">
        <v>996</v>
      </c>
      <c r="D566" s="7" t="s">
        <v>1467</v>
      </c>
      <c r="E566" s="7" t="s">
        <v>1548</v>
      </c>
      <c r="F566" s="7" t="s">
        <v>1469</v>
      </c>
      <c r="G566" s="8">
        <v>2005</v>
      </c>
      <c r="H566" s="8">
        <v>4200</v>
      </c>
      <c r="I566" s="9"/>
      <c r="J566" s="8">
        <v>100</v>
      </c>
      <c r="K566" s="8">
        <v>4</v>
      </c>
      <c r="L566" s="8">
        <v>16800</v>
      </c>
      <c r="M566" s="8">
        <v>1</v>
      </c>
      <c r="N566" s="7" t="s">
        <v>60</v>
      </c>
      <c r="O566" s="8">
        <v>14</v>
      </c>
      <c r="P566" s="8">
        <v>10</v>
      </c>
      <c r="Q566" s="7" t="s">
        <v>60</v>
      </c>
      <c r="R566" s="7" t="s">
        <v>50</v>
      </c>
    </row>
    <row r="567" spans="1:18" x14ac:dyDescent="0.25">
      <c r="A567" s="7" t="s">
        <v>203</v>
      </c>
      <c r="B567" s="7" t="s">
        <v>49</v>
      </c>
      <c r="C567" s="7" t="s">
        <v>971</v>
      </c>
      <c r="D567" s="7" t="s">
        <v>1474</v>
      </c>
      <c r="E567" s="7" t="s">
        <v>1745</v>
      </c>
      <c r="F567" s="7" t="s">
        <v>1469</v>
      </c>
      <c r="G567" s="8">
        <v>2005</v>
      </c>
      <c r="H567" s="8">
        <v>3675</v>
      </c>
      <c r="I567" s="9"/>
      <c r="J567" s="8">
        <v>100</v>
      </c>
      <c r="K567" s="8">
        <v>2</v>
      </c>
      <c r="L567" s="8">
        <v>7350</v>
      </c>
      <c r="M567" s="8">
        <v>1</v>
      </c>
      <c r="N567" s="7" t="s">
        <v>60</v>
      </c>
      <c r="O567" s="8">
        <v>14</v>
      </c>
      <c r="P567" s="8">
        <v>10</v>
      </c>
      <c r="Q567" s="7" t="s">
        <v>60</v>
      </c>
      <c r="R567" s="7" t="s">
        <v>539</v>
      </c>
    </row>
    <row r="568" spans="1:18" x14ac:dyDescent="0.25">
      <c r="A568" s="7" t="s">
        <v>203</v>
      </c>
      <c r="B568" s="7" t="s">
        <v>49</v>
      </c>
      <c r="C568" s="7" t="s">
        <v>204</v>
      </c>
      <c r="D568" s="7" t="s">
        <v>1474</v>
      </c>
      <c r="E568" s="7" t="s">
        <v>2190</v>
      </c>
      <c r="F568" s="7" t="s">
        <v>1469</v>
      </c>
      <c r="G568" s="8">
        <v>2005</v>
      </c>
      <c r="H568" s="8">
        <v>6350</v>
      </c>
      <c r="I568" s="9"/>
      <c r="J568" s="8">
        <v>100</v>
      </c>
      <c r="K568" s="8">
        <v>2</v>
      </c>
      <c r="L568" s="8">
        <v>12700</v>
      </c>
      <c r="M568" s="8">
        <v>1</v>
      </c>
      <c r="N568" s="7" t="s">
        <v>60</v>
      </c>
      <c r="O568" s="8">
        <v>14</v>
      </c>
      <c r="P568" s="8">
        <v>10</v>
      </c>
      <c r="Q568" s="7" t="s">
        <v>60</v>
      </c>
      <c r="R568" s="7" t="s">
        <v>539</v>
      </c>
    </row>
    <row r="569" spans="1:18" x14ac:dyDescent="0.25">
      <c r="A569" s="7" t="s">
        <v>203</v>
      </c>
      <c r="B569" s="7" t="s">
        <v>49</v>
      </c>
      <c r="C569" s="7" t="s">
        <v>58</v>
      </c>
      <c r="D569" s="7" t="s">
        <v>1470</v>
      </c>
      <c r="E569" s="7" t="s">
        <v>1550</v>
      </c>
      <c r="F569" s="7" t="s">
        <v>1469</v>
      </c>
      <c r="G569" s="8">
        <v>2005</v>
      </c>
      <c r="H569" s="8">
        <v>5250</v>
      </c>
      <c r="I569" s="9"/>
      <c r="J569" s="8">
        <v>100</v>
      </c>
      <c r="K569" s="8">
        <v>8</v>
      </c>
      <c r="L569" s="8">
        <v>42000</v>
      </c>
      <c r="M569" s="8">
        <v>1</v>
      </c>
      <c r="N569" s="7" t="s">
        <v>60</v>
      </c>
      <c r="O569" s="8">
        <v>12</v>
      </c>
      <c r="P569" s="8">
        <v>9</v>
      </c>
      <c r="Q569" s="7" t="s">
        <v>60</v>
      </c>
      <c r="R569" s="7" t="s">
        <v>50</v>
      </c>
    </row>
    <row r="570" spans="1:18" x14ac:dyDescent="0.25">
      <c r="A570" s="7" t="s">
        <v>203</v>
      </c>
      <c r="B570" s="7" t="s">
        <v>49</v>
      </c>
      <c r="C570" s="7" t="s">
        <v>60</v>
      </c>
      <c r="D570" s="7" t="s">
        <v>1470</v>
      </c>
      <c r="E570" s="7" t="s">
        <v>2191</v>
      </c>
      <c r="F570" s="7" t="s">
        <v>97</v>
      </c>
      <c r="G570" s="9"/>
      <c r="H570" s="9"/>
      <c r="I570" s="9"/>
      <c r="J570" s="9"/>
      <c r="K570" s="9"/>
      <c r="L570" s="8">
        <v>6050</v>
      </c>
      <c r="M570" s="8">
        <v>1</v>
      </c>
      <c r="N570" s="7" t="s">
        <v>60</v>
      </c>
      <c r="O570" s="9"/>
      <c r="P570" s="9"/>
      <c r="Q570" s="7" t="s">
        <v>50</v>
      </c>
      <c r="R570" s="7" t="s">
        <v>50</v>
      </c>
    </row>
    <row r="571" spans="1:18" x14ac:dyDescent="0.25">
      <c r="A571" s="7" t="s">
        <v>2192</v>
      </c>
      <c r="B571" s="7" t="s">
        <v>1489</v>
      </c>
      <c r="C571" s="7" t="s">
        <v>53</v>
      </c>
      <c r="D571" s="7" t="s">
        <v>1458</v>
      </c>
      <c r="E571" s="7" t="s">
        <v>2193</v>
      </c>
      <c r="F571" s="7" t="s">
        <v>97</v>
      </c>
      <c r="G571" s="8">
        <v>2003</v>
      </c>
      <c r="H571" s="9"/>
      <c r="I571" s="9"/>
      <c r="J571" s="9"/>
      <c r="K571" s="9"/>
      <c r="L571" s="8">
        <v>5000</v>
      </c>
      <c r="M571" s="8">
        <v>2</v>
      </c>
      <c r="N571" s="7" t="s">
        <v>60</v>
      </c>
      <c r="O571" s="8">
        <v>12</v>
      </c>
      <c r="P571" s="8">
        <v>9</v>
      </c>
      <c r="Q571" s="7" t="s">
        <v>60</v>
      </c>
      <c r="R571" s="7" t="s">
        <v>1601</v>
      </c>
    </row>
    <row r="572" spans="1:18" x14ac:dyDescent="0.25">
      <c r="A572" s="7" t="s">
        <v>2194</v>
      </c>
      <c r="B572" s="7" t="s">
        <v>49</v>
      </c>
      <c r="C572" s="7" t="s">
        <v>53</v>
      </c>
      <c r="D572" s="7" t="s">
        <v>1608</v>
      </c>
      <c r="E572" s="7" t="s">
        <v>2195</v>
      </c>
      <c r="F572" s="7" t="s">
        <v>97</v>
      </c>
      <c r="G572" s="8">
        <v>1958</v>
      </c>
      <c r="H572" s="9"/>
      <c r="I572" s="9"/>
      <c r="J572" s="9"/>
      <c r="K572" s="9"/>
      <c r="L572" s="8">
        <v>94150</v>
      </c>
      <c r="M572" s="8">
        <v>2</v>
      </c>
      <c r="N572" s="7" t="s">
        <v>60</v>
      </c>
      <c r="O572" s="8">
        <v>12</v>
      </c>
      <c r="P572" s="8">
        <v>9</v>
      </c>
      <c r="Q572" s="7" t="s">
        <v>60</v>
      </c>
      <c r="R572" s="7" t="s">
        <v>1462</v>
      </c>
    </row>
    <row r="573" spans="1:18" x14ac:dyDescent="0.25">
      <c r="A573" s="7" t="s">
        <v>2194</v>
      </c>
      <c r="B573" s="7" t="s">
        <v>49</v>
      </c>
      <c r="C573" s="7" t="s">
        <v>97</v>
      </c>
      <c r="D573" s="7" t="s">
        <v>1467</v>
      </c>
      <c r="E573" s="7" t="s">
        <v>2196</v>
      </c>
      <c r="F573" s="7" t="s">
        <v>97</v>
      </c>
      <c r="G573" s="8">
        <v>1958</v>
      </c>
      <c r="H573" s="9"/>
      <c r="I573" s="9"/>
      <c r="J573" s="9"/>
      <c r="K573" s="9"/>
      <c r="L573" s="8">
        <v>25380</v>
      </c>
      <c r="M573" s="8">
        <v>2</v>
      </c>
      <c r="N573" s="7" t="s">
        <v>60</v>
      </c>
      <c r="O573" s="8">
        <v>12</v>
      </c>
      <c r="P573" s="8">
        <v>9</v>
      </c>
      <c r="Q573" s="7" t="s">
        <v>60</v>
      </c>
      <c r="R573" s="7" t="s">
        <v>60</v>
      </c>
    </row>
    <row r="574" spans="1:18" x14ac:dyDescent="0.25">
      <c r="A574" s="7" t="s">
        <v>2194</v>
      </c>
      <c r="B574" s="7" t="s">
        <v>49</v>
      </c>
      <c r="C574" s="7" t="s">
        <v>59</v>
      </c>
      <c r="D574" s="7" t="s">
        <v>1467</v>
      </c>
      <c r="E574" s="7" t="s">
        <v>2197</v>
      </c>
      <c r="F574" s="7" t="s">
        <v>97</v>
      </c>
      <c r="G574" s="8">
        <v>1956</v>
      </c>
      <c r="H574" s="9"/>
      <c r="I574" s="9"/>
      <c r="J574" s="9"/>
      <c r="K574" s="9"/>
      <c r="L574" s="8">
        <v>4560</v>
      </c>
      <c r="M574" s="8">
        <v>1</v>
      </c>
      <c r="N574" s="7" t="s">
        <v>60</v>
      </c>
      <c r="O574" s="8">
        <v>10</v>
      </c>
      <c r="P574" s="8">
        <v>8</v>
      </c>
      <c r="Q574" s="7" t="s">
        <v>60</v>
      </c>
      <c r="R574" s="7" t="s">
        <v>539</v>
      </c>
    </row>
    <row r="575" spans="1:18" x14ac:dyDescent="0.25">
      <c r="A575" s="7" t="s">
        <v>2194</v>
      </c>
      <c r="B575" s="7" t="s">
        <v>49</v>
      </c>
      <c r="C575" s="7" t="s">
        <v>304</v>
      </c>
      <c r="D575" s="7" t="s">
        <v>1605</v>
      </c>
      <c r="E575" s="7" t="s">
        <v>2198</v>
      </c>
      <c r="F575" s="7" t="s">
        <v>97</v>
      </c>
      <c r="G575" s="8">
        <v>1956</v>
      </c>
      <c r="H575" s="9"/>
      <c r="I575" s="9"/>
      <c r="J575" s="9"/>
      <c r="K575" s="9"/>
      <c r="L575" s="8">
        <v>11185</v>
      </c>
      <c r="M575" s="8">
        <v>1</v>
      </c>
      <c r="N575" s="7" t="s">
        <v>60</v>
      </c>
      <c r="O575" s="8">
        <v>12</v>
      </c>
      <c r="P575" s="8">
        <v>12</v>
      </c>
      <c r="Q575" s="7" t="s">
        <v>60</v>
      </c>
      <c r="R575" s="7" t="s">
        <v>60</v>
      </c>
    </row>
    <row r="576" spans="1:18" x14ac:dyDescent="0.25">
      <c r="A576" s="7" t="s">
        <v>2199</v>
      </c>
      <c r="B576" s="7" t="s">
        <v>1457</v>
      </c>
      <c r="C576" s="7" t="s">
        <v>53</v>
      </c>
      <c r="D576" s="7" t="s">
        <v>1458</v>
      </c>
      <c r="E576" s="7" t="s">
        <v>2200</v>
      </c>
      <c r="F576" s="7" t="s">
        <v>97</v>
      </c>
      <c r="G576" s="8">
        <v>1985</v>
      </c>
      <c r="H576" s="9"/>
      <c r="I576" s="9"/>
      <c r="J576" s="9"/>
      <c r="K576" s="9"/>
      <c r="L576" s="8">
        <v>130000</v>
      </c>
      <c r="M576" s="8">
        <v>7</v>
      </c>
      <c r="N576" s="7" t="s">
        <v>60</v>
      </c>
      <c r="O576" s="8">
        <v>85</v>
      </c>
      <c r="P576" s="8">
        <v>10</v>
      </c>
      <c r="Q576" s="7" t="s">
        <v>54</v>
      </c>
      <c r="R576" s="7" t="s">
        <v>1643</v>
      </c>
    </row>
    <row r="577" spans="1:18" x14ac:dyDescent="0.25">
      <c r="A577" s="7" t="s">
        <v>207</v>
      </c>
      <c r="B577" s="7" t="s">
        <v>49</v>
      </c>
      <c r="C577" s="7" t="s">
        <v>53</v>
      </c>
      <c r="D577" s="7" t="s">
        <v>1464</v>
      </c>
      <c r="E577" s="7" t="s">
        <v>2201</v>
      </c>
      <c r="F577" s="7" t="s">
        <v>74</v>
      </c>
      <c r="G577" s="8">
        <v>1974</v>
      </c>
      <c r="H577" s="9"/>
      <c r="I577" s="9"/>
      <c r="J577" s="9"/>
      <c r="K577" s="9"/>
      <c r="L577" s="8">
        <v>72668</v>
      </c>
      <c r="M577" s="8">
        <v>1</v>
      </c>
      <c r="N577" s="7" t="s">
        <v>60</v>
      </c>
      <c r="O577" s="8">
        <v>25</v>
      </c>
      <c r="P577" s="8">
        <v>24</v>
      </c>
      <c r="Q577" s="7" t="s">
        <v>60</v>
      </c>
      <c r="R577" s="7" t="s">
        <v>1643</v>
      </c>
    </row>
    <row r="578" spans="1:18" x14ac:dyDescent="0.25">
      <c r="A578" s="7" t="s">
        <v>972</v>
      </c>
      <c r="B578" s="7" t="s">
        <v>49</v>
      </c>
      <c r="C578" s="7" t="s">
        <v>53</v>
      </c>
      <c r="D578" s="7" t="s">
        <v>1477</v>
      </c>
      <c r="E578" s="7" t="s">
        <v>2202</v>
      </c>
      <c r="F578" s="7" t="s">
        <v>74</v>
      </c>
      <c r="G578" s="8">
        <v>1995</v>
      </c>
      <c r="H578" s="9"/>
      <c r="I578" s="9"/>
      <c r="J578" s="9"/>
      <c r="K578" s="9"/>
      <c r="L578" s="8">
        <v>55000</v>
      </c>
      <c r="M578" s="8">
        <v>1</v>
      </c>
      <c r="N578" s="7" t="s">
        <v>60</v>
      </c>
      <c r="O578" s="8">
        <v>22</v>
      </c>
      <c r="P578" s="8">
        <v>19</v>
      </c>
      <c r="Q578" s="7" t="s">
        <v>60</v>
      </c>
      <c r="R578" s="7" t="s">
        <v>86</v>
      </c>
    </row>
    <row r="579" spans="1:18" x14ac:dyDescent="0.25">
      <c r="A579" s="7" t="s">
        <v>2203</v>
      </c>
      <c r="B579" s="7" t="s">
        <v>49</v>
      </c>
      <c r="C579" s="7" t="s">
        <v>53</v>
      </c>
      <c r="D579" s="7" t="s">
        <v>1458</v>
      </c>
      <c r="E579" s="7" t="s">
        <v>2204</v>
      </c>
      <c r="F579" s="7" t="s">
        <v>97</v>
      </c>
      <c r="G579" s="8">
        <v>1984</v>
      </c>
      <c r="H579" s="9"/>
      <c r="I579" s="9"/>
      <c r="J579" s="9"/>
      <c r="K579" s="9"/>
      <c r="L579" s="8">
        <v>31852</v>
      </c>
      <c r="M579" s="8">
        <v>2</v>
      </c>
      <c r="N579" s="7" t="s">
        <v>60</v>
      </c>
      <c r="O579" s="8">
        <v>20</v>
      </c>
      <c r="P579" s="8">
        <v>18</v>
      </c>
      <c r="Q579" s="7" t="s">
        <v>60</v>
      </c>
      <c r="R579" s="7" t="s">
        <v>86</v>
      </c>
    </row>
    <row r="580" spans="1:18" x14ac:dyDescent="0.25">
      <c r="A580" s="7" t="s">
        <v>2205</v>
      </c>
      <c r="B580" s="7" t="s">
        <v>49</v>
      </c>
      <c r="C580" s="7" t="s">
        <v>53</v>
      </c>
      <c r="D580" s="7" t="s">
        <v>1458</v>
      </c>
      <c r="E580" s="7" t="s">
        <v>2206</v>
      </c>
      <c r="F580" s="7" t="s">
        <v>97</v>
      </c>
      <c r="G580" s="8">
        <v>1992</v>
      </c>
      <c r="H580" s="9"/>
      <c r="I580" s="9"/>
      <c r="J580" s="9"/>
      <c r="K580" s="9"/>
      <c r="L580" s="8">
        <v>72000</v>
      </c>
      <c r="M580" s="8">
        <v>3</v>
      </c>
      <c r="N580" s="7" t="s">
        <v>60</v>
      </c>
      <c r="O580" s="8">
        <v>12</v>
      </c>
      <c r="P580" s="8">
        <v>9</v>
      </c>
      <c r="Q580" s="7" t="s">
        <v>60</v>
      </c>
      <c r="R580" s="7" t="s">
        <v>539</v>
      </c>
    </row>
    <row r="581" spans="1:18" x14ac:dyDescent="0.25">
      <c r="A581" s="7" t="s">
        <v>2207</v>
      </c>
      <c r="B581" s="7" t="s">
        <v>198</v>
      </c>
      <c r="C581" s="7" t="s">
        <v>53</v>
      </c>
      <c r="D581" s="7" t="s">
        <v>1477</v>
      </c>
      <c r="E581" s="7" t="s">
        <v>2208</v>
      </c>
      <c r="F581" s="7" t="s">
        <v>74</v>
      </c>
      <c r="G581" s="8">
        <v>1956</v>
      </c>
      <c r="H581" s="9"/>
      <c r="I581" s="9"/>
      <c r="J581" s="9"/>
      <c r="K581" s="9"/>
      <c r="L581" s="8">
        <v>16000</v>
      </c>
      <c r="M581" s="8">
        <v>1</v>
      </c>
      <c r="N581" s="7" t="s">
        <v>60</v>
      </c>
      <c r="O581" s="8">
        <v>15</v>
      </c>
      <c r="P581" s="8">
        <v>12</v>
      </c>
      <c r="Q581" s="7" t="s">
        <v>60</v>
      </c>
      <c r="R581" s="7" t="s">
        <v>60</v>
      </c>
    </row>
    <row r="582" spans="1:18" x14ac:dyDescent="0.25">
      <c r="A582" s="7" t="s">
        <v>213</v>
      </c>
      <c r="B582" s="7" t="s">
        <v>49</v>
      </c>
      <c r="C582" s="7" t="s">
        <v>53</v>
      </c>
      <c r="D582" s="7" t="s">
        <v>1467</v>
      </c>
      <c r="E582" s="7" t="s">
        <v>1468</v>
      </c>
      <c r="F582" s="7" t="s">
        <v>1469</v>
      </c>
      <c r="G582" s="8">
        <v>1962</v>
      </c>
      <c r="H582" s="8">
        <v>16960</v>
      </c>
      <c r="I582" s="9"/>
      <c r="J582" s="8">
        <v>100</v>
      </c>
      <c r="K582" s="8">
        <v>2</v>
      </c>
      <c r="L582" s="8">
        <v>33920</v>
      </c>
      <c r="M582" s="8">
        <v>1</v>
      </c>
      <c r="N582" s="7" t="s">
        <v>60</v>
      </c>
      <c r="O582" s="8">
        <v>12</v>
      </c>
      <c r="P582" s="8">
        <v>10</v>
      </c>
      <c r="Q582" s="7" t="s">
        <v>60</v>
      </c>
      <c r="R582" s="7" t="s">
        <v>50</v>
      </c>
    </row>
    <row r="583" spans="1:18" x14ac:dyDescent="0.25">
      <c r="A583" s="7" t="s">
        <v>213</v>
      </c>
      <c r="B583" s="7" t="s">
        <v>49</v>
      </c>
      <c r="C583" s="7" t="s">
        <v>97</v>
      </c>
      <c r="D583" s="7" t="s">
        <v>1501</v>
      </c>
      <c r="E583" s="7" t="s">
        <v>2006</v>
      </c>
      <c r="F583" s="7" t="s">
        <v>1469</v>
      </c>
      <c r="G583" s="8">
        <v>1962</v>
      </c>
      <c r="H583" s="8">
        <v>9654</v>
      </c>
      <c r="I583" s="9"/>
      <c r="J583" s="8">
        <v>100</v>
      </c>
      <c r="K583" s="8">
        <v>2</v>
      </c>
      <c r="L583" s="8">
        <v>19308</v>
      </c>
      <c r="M583" s="8">
        <v>1</v>
      </c>
      <c r="N583" s="7" t="s">
        <v>60</v>
      </c>
      <c r="O583" s="8">
        <v>22</v>
      </c>
      <c r="P583" s="8">
        <v>20</v>
      </c>
      <c r="Q583" s="7" t="s">
        <v>60</v>
      </c>
      <c r="R583" s="7" t="s">
        <v>50</v>
      </c>
    </row>
    <row r="584" spans="1:18" x14ac:dyDescent="0.25">
      <c r="A584" s="7" t="s">
        <v>213</v>
      </c>
      <c r="B584" s="7" t="s">
        <v>49</v>
      </c>
      <c r="C584" s="7" t="s">
        <v>59</v>
      </c>
      <c r="D584" s="7" t="s">
        <v>1467</v>
      </c>
      <c r="E584" s="7" t="s">
        <v>2209</v>
      </c>
      <c r="F584" s="7" t="s">
        <v>97</v>
      </c>
      <c r="G584" s="8">
        <v>1962</v>
      </c>
      <c r="H584" s="9"/>
      <c r="I584" s="9"/>
      <c r="J584" s="9"/>
      <c r="K584" s="9"/>
      <c r="L584" s="8">
        <v>19796</v>
      </c>
      <c r="M584" s="8">
        <v>1</v>
      </c>
      <c r="N584" s="7" t="s">
        <v>60</v>
      </c>
      <c r="O584" s="8">
        <v>12</v>
      </c>
      <c r="P584" s="8">
        <v>10</v>
      </c>
      <c r="Q584" s="7" t="s">
        <v>60</v>
      </c>
      <c r="R584" s="7" t="s">
        <v>1601</v>
      </c>
    </row>
    <row r="585" spans="1:18" x14ac:dyDescent="0.25">
      <c r="A585" s="7" t="s">
        <v>213</v>
      </c>
      <c r="B585" s="7" t="s">
        <v>49</v>
      </c>
      <c r="C585" s="7" t="s">
        <v>304</v>
      </c>
      <c r="D585" s="7" t="s">
        <v>1474</v>
      </c>
      <c r="E585" s="7" t="s">
        <v>2210</v>
      </c>
      <c r="F585" s="7" t="s">
        <v>97</v>
      </c>
      <c r="G585" s="8">
        <v>1962</v>
      </c>
      <c r="H585" s="9"/>
      <c r="I585" s="9"/>
      <c r="J585" s="9"/>
      <c r="K585" s="9"/>
      <c r="L585" s="8">
        <v>3325</v>
      </c>
      <c r="M585" s="8">
        <v>1</v>
      </c>
      <c r="N585" s="7" t="s">
        <v>60</v>
      </c>
      <c r="O585" s="8">
        <v>12</v>
      </c>
      <c r="P585" s="8">
        <v>10</v>
      </c>
      <c r="Q585" s="7" t="s">
        <v>60</v>
      </c>
      <c r="R585" s="7" t="s">
        <v>1656</v>
      </c>
    </row>
    <row r="586" spans="1:18" x14ac:dyDescent="0.25">
      <c r="A586" s="7" t="s">
        <v>213</v>
      </c>
      <c r="B586" s="7" t="s">
        <v>49</v>
      </c>
      <c r="C586" s="7" t="s">
        <v>86</v>
      </c>
      <c r="D586" s="7" t="s">
        <v>1470</v>
      </c>
      <c r="E586" s="7" t="s">
        <v>2211</v>
      </c>
      <c r="F586" s="7" t="s">
        <v>1469</v>
      </c>
      <c r="G586" s="8">
        <v>1962</v>
      </c>
      <c r="H586" s="8">
        <v>1151</v>
      </c>
      <c r="I586" s="9"/>
      <c r="J586" s="8">
        <v>100</v>
      </c>
      <c r="K586" s="8">
        <v>9</v>
      </c>
      <c r="L586" s="8">
        <v>10359</v>
      </c>
      <c r="M586" s="8">
        <v>1</v>
      </c>
      <c r="N586" s="7" t="s">
        <v>60</v>
      </c>
      <c r="O586" s="8">
        <v>12</v>
      </c>
      <c r="P586" s="8">
        <v>10</v>
      </c>
      <c r="Q586" s="7" t="s">
        <v>60</v>
      </c>
      <c r="R586" s="7" t="s">
        <v>50</v>
      </c>
    </row>
    <row r="587" spans="1:18" x14ac:dyDescent="0.25">
      <c r="A587" s="7" t="s">
        <v>213</v>
      </c>
      <c r="B587" s="7" t="s">
        <v>49</v>
      </c>
      <c r="C587" s="7" t="s">
        <v>66</v>
      </c>
      <c r="D587" s="7" t="s">
        <v>1835</v>
      </c>
      <c r="E587" s="7" t="s">
        <v>2212</v>
      </c>
      <c r="F587" s="7" t="s">
        <v>97</v>
      </c>
      <c r="G587" s="8">
        <v>1962</v>
      </c>
      <c r="H587" s="9"/>
      <c r="I587" s="9"/>
      <c r="J587" s="9"/>
      <c r="K587" s="9"/>
      <c r="L587" s="8">
        <v>4761</v>
      </c>
      <c r="M587" s="8">
        <v>1</v>
      </c>
      <c r="N587" s="7" t="s">
        <v>60</v>
      </c>
      <c r="O587" s="8">
        <v>12</v>
      </c>
      <c r="P587" s="8">
        <v>10</v>
      </c>
      <c r="Q587" s="7" t="s">
        <v>60</v>
      </c>
      <c r="R587" s="7" t="s">
        <v>1656</v>
      </c>
    </row>
    <row r="588" spans="1:18" x14ac:dyDescent="0.25">
      <c r="A588" s="7" t="s">
        <v>220</v>
      </c>
      <c r="B588" s="7" t="s">
        <v>49</v>
      </c>
      <c r="C588" s="7" t="s">
        <v>53</v>
      </c>
      <c r="D588" s="7" t="s">
        <v>1458</v>
      </c>
      <c r="E588" s="7" t="s">
        <v>2213</v>
      </c>
      <c r="F588" s="7" t="s">
        <v>97</v>
      </c>
      <c r="G588" s="8">
        <v>1980</v>
      </c>
      <c r="H588" s="9"/>
      <c r="I588" s="9"/>
      <c r="J588" s="9"/>
      <c r="K588" s="9"/>
      <c r="L588" s="8">
        <v>5774</v>
      </c>
      <c r="M588" s="8">
        <v>1</v>
      </c>
      <c r="N588" s="7" t="s">
        <v>60</v>
      </c>
      <c r="O588" s="8">
        <v>21</v>
      </c>
      <c r="P588" s="8">
        <v>10</v>
      </c>
      <c r="Q588" s="7" t="s">
        <v>60</v>
      </c>
      <c r="R588" s="7" t="s">
        <v>60</v>
      </c>
    </row>
    <row r="589" spans="1:18" x14ac:dyDescent="0.25">
      <c r="A589" s="7" t="s">
        <v>223</v>
      </c>
      <c r="B589" s="7" t="s">
        <v>1457</v>
      </c>
      <c r="C589" s="7" t="s">
        <v>53</v>
      </c>
      <c r="D589" s="7" t="s">
        <v>1458</v>
      </c>
      <c r="E589" s="7" t="s">
        <v>2214</v>
      </c>
      <c r="F589" s="7" t="s">
        <v>97</v>
      </c>
      <c r="G589" s="8">
        <v>1981</v>
      </c>
      <c r="H589" s="9"/>
      <c r="I589" s="9"/>
      <c r="J589" s="9"/>
      <c r="K589" s="9"/>
      <c r="L589" s="8">
        <v>38813</v>
      </c>
      <c r="M589" s="8">
        <v>4</v>
      </c>
      <c r="N589" s="7" t="s">
        <v>60</v>
      </c>
      <c r="O589" s="8">
        <v>9</v>
      </c>
      <c r="P589" s="8">
        <v>8.5</v>
      </c>
      <c r="Q589" s="7" t="s">
        <v>60</v>
      </c>
      <c r="R589" s="7" t="s">
        <v>1601</v>
      </c>
    </row>
    <row r="590" spans="1:18" x14ac:dyDescent="0.25">
      <c r="A590" s="7" t="s">
        <v>977</v>
      </c>
      <c r="B590" s="7" t="s">
        <v>49</v>
      </c>
      <c r="C590" s="7" t="s">
        <v>53</v>
      </c>
      <c r="D590" s="7" t="s">
        <v>1458</v>
      </c>
      <c r="E590" s="7" t="s">
        <v>2215</v>
      </c>
      <c r="F590" s="7" t="s">
        <v>97</v>
      </c>
      <c r="G590" s="8">
        <v>1997</v>
      </c>
      <c r="H590" s="9"/>
      <c r="I590" s="9"/>
      <c r="J590" s="9"/>
      <c r="K590" s="9"/>
      <c r="L590" s="8">
        <v>53773</v>
      </c>
      <c r="M590" s="8">
        <v>2</v>
      </c>
      <c r="N590" s="7" t="s">
        <v>60</v>
      </c>
      <c r="O590" s="8">
        <v>12</v>
      </c>
      <c r="P590" s="8">
        <v>10</v>
      </c>
      <c r="Q590" s="7" t="s">
        <v>60</v>
      </c>
      <c r="R590" s="7" t="s">
        <v>60</v>
      </c>
    </row>
    <row r="591" spans="1:18" x14ac:dyDescent="0.25">
      <c r="A591" s="7" t="s">
        <v>2216</v>
      </c>
      <c r="B591" s="7" t="s">
        <v>49</v>
      </c>
      <c r="C591" s="7" t="s">
        <v>53</v>
      </c>
      <c r="D591" s="7" t="s">
        <v>1474</v>
      </c>
      <c r="E591" s="7" t="s">
        <v>2217</v>
      </c>
      <c r="F591" s="7" t="s">
        <v>97</v>
      </c>
      <c r="G591" s="8">
        <v>1989</v>
      </c>
      <c r="H591" s="9"/>
      <c r="I591" s="9"/>
      <c r="J591" s="9"/>
      <c r="K591" s="9"/>
      <c r="L591" s="8">
        <v>34000</v>
      </c>
      <c r="M591" s="8">
        <v>2</v>
      </c>
      <c r="N591" s="7" t="s">
        <v>60</v>
      </c>
      <c r="O591" s="8">
        <v>12</v>
      </c>
      <c r="P591" s="8">
        <v>9</v>
      </c>
      <c r="Q591" s="7" t="s">
        <v>60</v>
      </c>
      <c r="R591" s="7" t="s">
        <v>1462</v>
      </c>
    </row>
    <row r="592" spans="1:18" x14ac:dyDescent="0.25">
      <c r="A592" s="7" t="s">
        <v>2216</v>
      </c>
      <c r="B592" s="7" t="s">
        <v>49</v>
      </c>
      <c r="C592" s="7" t="s">
        <v>97</v>
      </c>
      <c r="D592" s="7" t="s">
        <v>2161</v>
      </c>
      <c r="E592" s="7" t="s">
        <v>2218</v>
      </c>
      <c r="F592" s="7" t="s">
        <v>97</v>
      </c>
      <c r="G592" s="8">
        <v>1989</v>
      </c>
      <c r="H592" s="9"/>
      <c r="I592" s="9"/>
      <c r="J592" s="9"/>
      <c r="K592" s="9"/>
      <c r="L592" s="8">
        <v>20000</v>
      </c>
      <c r="M592" s="8">
        <v>2</v>
      </c>
      <c r="N592" s="7" t="s">
        <v>60</v>
      </c>
      <c r="O592" s="8">
        <v>12</v>
      </c>
      <c r="P592" s="8">
        <v>9</v>
      </c>
      <c r="Q592" s="7" t="s">
        <v>60</v>
      </c>
      <c r="R592" s="7" t="s">
        <v>1462</v>
      </c>
    </row>
    <row r="593" spans="1:18" x14ac:dyDescent="0.25">
      <c r="A593" s="7" t="s">
        <v>2219</v>
      </c>
      <c r="B593" s="7" t="s">
        <v>1457</v>
      </c>
      <c r="C593" s="7" t="s">
        <v>53</v>
      </c>
      <c r="D593" s="7" t="s">
        <v>1458</v>
      </c>
      <c r="E593" s="7" t="s">
        <v>2220</v>
      </c>
      <c r="F593" s="7" t="s">
        <v>97</v>
      </c>
      <c r="G593" s="8">
        <v>1957</v>
      </c>
      <c r="H593" s="9"/>
      <c r="I593" s="9"/>
      <c r="J593" s="9"/>
      <c r="K593" s="9"/>
      <c r="L593" s="8">
        <v>2628</v>
      </c>
      <c r="M593" s="8">
        <v>1</v>
      </c>
      <c r="N593" s="7" t="s">
        <v>60</v>
      </c>
      <c r="O593" s="8">
        <v>12</v>
      </c>
      <c r="P593" s="8">
        <v>11</v>
      </c>
      <c r="Q593" s="7" t="s">
        <v>60</v>
      </c>
      <c r="R593" s="7" t="s">
        <v>539</v>
      </c>
    </row>
    <row r="594" spans="1:18" x14ac:dyDescent="0.25">
      <c r="A594" s="7" t="s">
        <v>2221</v>
      </c>
      <c r="B594" s="7" t="s">
        <v>49</v>
      </c>
      <c r="C594" s="7" t="s">
        <v>53</v>
      </c>
      <c r="D594" s="7" t="s">
        <v>1458</v>
      </c>
      <c r="E594" s="7" t="s">
        <v>2222</v>
      </c>
      <c r="F594" s="7" t="s">
        <v>97</v>
      </c>
      <c r="G594" s="8">
        <v>1991</v>
      </c>
      <c r="H594" s="9"/>
      <c r="I594" s="9"/>
      <c r="J594" s="9"/>
      <c r="K594" s="9"/>
      <c r="L594" s="8">
        <v>12590</v>
      </c>
      <c r="M594" s="8">
        <v>1</v>
      </c>
      <c r="N594" s="7" t="s">
        <v>60</v>
      </c>
      <c r="O594" s="8">
        <v>22</v>
      </c>
      <c r="P594" s="8">
        <v>20</v>
      </c>
      <c r="Q594" s="7" t="s">
        <v>60</v>
      </c>
      <c r="R594" s="7" t="s">
        <v>1462</v>
      </c>
    </row>
    <row r="595" spans="1:18" x14ac:dyDescent="0.25">
      <c r="A595" s="7" t="s">
        <v>2223</v>
      </c>
      <c r="B595" s="7" t="s">
        <v>49</v>
      </c>
      <c r="C595" s="7" t="s">
        <v>53</v>
      </c>
      <c r="D595" s="7" t="s">
        <v>1458</v>
      </c>
      <c r="E595" s="7" t="s">
        <v>2224</v>
      </c>
      <c r="F595" s="7" t="s">
        <v>97</v>
      </c>
      <c r="G595" s="8">
        <v>1982</v>
      </c>
      <c r="H595" s="9"/>
      <c r="I595" s="9"/>
      <c r="J595" s="9"/>
      <c r="K595" s="9"/>
      <c r="L595" s="8">
        <v>525000</v>
      </c>
      <c r="M595" s="8">
        <v>11</v>
      </c>
      <c r="N595" s="7" t="s">
        <v>60</v>
      </c>
      <c r="O595" s="8">
        <v>120</v>
      </c>
      <c r="P595" s="8">
        <v>116</v>
      </c>
      <c r="Q595" s="7" t="s">
        <v>50</v>
      </c>
      <c r="R595" s="7" t="s">
        <v>86</v>
      </c>
    </row>
    <row r="596" spans="1:18" x14ac:dyDescent="0.25">
      <c r="A596" s="7" t="s">
        <v>2225</v>
      </c>
      <c r="B596" s="7" t="s">
        <v>49</v>
      </c>
      <c r="C596" s="7" t="s">
        <v>53</v>
      </c>
      <c r="D596" s="7" t="s">
        <v>1458</v>
      </c>
      <c r="E596" s="7" t="s">
        <v>2226</v>
      </c>
      <c r="F596" s="7" t="s">
        <v>97</v>
      </c>
      <c r="G596" s="8">
        <v>2006</v>
      </c>
      <c r="H596" s="9"/>
      <c r="I596" s="9"/>
      <c r="J596" s="9"/>
      <c r="K596" s="9"/>
      <c r="L596" s="8">
        <v>1400</v>
      </c>
      <c r="M596" s="8">
        <v>1</v>
      </c>
      <c r="N596" s="7" t="s">
        <v>60</v>
      </c>
      <c r="O596" s="8">
        <v>12</v>
      </c>
      <c r="P596" s="8">
        <v>9</v>
      </c>
      <c r="Q596" s="7" t="s">
        <v>60</v>
      </c>
      <c r="R596" s="7" t="s">
        <v>60</v>
      </c>
    </row>
    <row r="597" spans="1:18" x14ac:dyDescent="0.25">
      <c r="A597" s="7" t="s">
        <v>2225</v>
      </c>
      <c r="B597" s="7" t="s">
        <v>49</v>
      </c>
      <c r="C597" s="7" t="s">
        <v>97</v>
      </c>
      <c r="D597" s="7" t="s">
        <v>1458</v>
      </c>
      <c r="E597" s="7" t="s">
        <v>2227</v>
      </c>
      <c r="F597" s="7" t="s">
        <v>97</v>
      </c>
      <c r="G597" s="8">
        <v>2006</v>
      </c>
      <c r="H597" s="9"/>
      <c r="I597" s="9"/>
      <c r="J597" s="9"/>
      <c r="K597" s="9"/>
      <c r="L597" s="8">
        <v>1500</v>
      </c>
      <c r="M597" s="8">
        <v>1</v>
      </c>
      <c r="N597" s="7" t="s">
        <v>60</v>
      </c>
      <c r="O597" s="8">
        <v>12</v>
      </c>
      <c r="P597" s="8">
        <v>9</v>
      </c>
      <c r="Q597" s="7" t="s">
        <v>50</v>
      </c>
      <c r="R597" s="7" t="s">
        <v>60</v>
      </c>
    </row>
    <row r="598" spans="1:18" x14ac:dyDescent="0.25">
      <c r="A598" s="7" t="s">
        <v>2225</v>
      </c>
      <c r="B598" s="7" t="s">
        <v>49</v>
      </c>
      <c r="C598" s="7" t="s">
        <v>59</v>
      </c>
      <c r="D598" s="7" t="s">
        <v>1458</v>
      </c>
      <c r="E598" s="7" t="s">
        <v>2228</v>
      </c>
      <c r="F598" s="7" t="s">
        <v>1469</v>
      </c>
      <c r="G598" s="8">
        <v>2006</v>
      </c>
      <c r="H598" s="8">
        <v>120</v>
      </c>
      <c r="I598" s="9"/>
      <c r="J598" s="8">
        <v>0</v>
      </c>
      <c r="K598" s="8">
        <v>4</v>
      </c>
      <c r="L598" s="8">
        <v>480</v>
      </c>
      <c r="M598" s="8">
        <v>1</v>
      </c>
      <c r="N598" s="7" t="s">
        <v>60</v>
      </c>
      <c r="O598" s="8">
        <v>12</v>
      </c>
      <c r="P598" s="8">
        <v>9</v>
      </c>
      <c r="Q598" s="7" t="s">
        <v>60</v>
      </c>
      <c r="R598" s="7" t="s">
        <v>60</v>
      </c>
    </row>
    <row r="599" spans="1:18" x14ac:dyDescent="0.25">
      <c r="A599" s="7" t="s">
        <v>2225</v>
      </c>
      <c r="B599" s="7" t="s">
        <v>49</v>
      </c>
      <c r="C599" s="7" t="s">
        <v>304</v>
      </c>
      <c r="D599" s="7" t="s">
        <v>1458</v>
      </c>
      <c r="E599" s="7" t="s">
        <v>2229</v>
      </c>
      <c r="F599" s="7" t="s">
        <v>97</v>
      </c>
      <c r="G599" s="8">
        <v>2009</v>
      </c>
      <c r="H599" s="9"/>
      <c r="I599" s="9"/>
      <c r="J599" s="9"/>
      <c r="K599" s="9"/>
      <c r="L599" s="8">
        <v>196</v>
      </c>
      <c r="M599" s="8">
        <v>1</v>
      </c>
      <c r="N599" s="7" t="s">
        <v>60</v>
      </c>
      <c r="O599" s="8">
        <v>12</v>
      </c>
      <c r="P599" s="8">
        <v>9</v>
      </c>
      <c r="Q599" s="7" t="s">
        <v>60</v>
      </c>
      <c r="R599" s="7" t="s">
        <v>60</v>
      </c>
    </row>
    <row r="600" spans="1:18" x14ac:dyDescent="0.25">
      <c r="A600" s="7" t="s">
        <v>2225</v>
      </c>
      <c r="B600" s="7" t="s">
        <v>49</v>
      </c>
      <c r="C600" s="7" t="s">
        <v>86</v>
      </c>
      <c r="D600" s="7" t="s">
        <v>1458</v>
      </c>
      <c r="E600" s="7" t="s">
        <v>2230</v>
      </c>
      <c r="F600" s="7" t="s">
        <v>97</v>
      </c>
      <c r="G600" s="8">
        <v>2006</v>
      </c>
      <c r="H600" s="9"/>
      <c r="I600" s="9"/>
      <c r="J600" s="9"/>
      <c r="K600" s="9"/>
      <c r="L600" s="8">
        <v>840</v>
      </c>
      <c r="M600" s="8">
        <v>1</v>
      </c>
      <c r="N600" s="7" t="s">
        <v>60</v>
      </c>
      <c r="O600" s="8">
        <v>12</v>
      </c>
      <c r="P600" s="8">
        <v>12</v>
      </c>
      <c r="Q600" s="7" t="s">
        <v>60</v>
      </c>
      <c r="R600" s="7" t="s">
        <v>86</v>
      </c>
    </row>
    <row r="601" spans="1:18" x14ac:dyDescent="0.25">
      <c r="A601" s="7" t="s">
        <v>979</v>
      </c>
      <c r="B601" s="7" t="s">
        <v>1489</v>
      </c>
      <c r="C601" s="7" t="s">
        <v>53</v>
      </c>
      <c r="D601" s="7" t="s">
        <v>1477</v>
      </c>
      <c r="E601" s="7" t="s">
        <v>2231</v>
      </c>
      <c r="F601" s="7" t="s">
        <v>74</v>
      </c>
      <c r="G601" s="8">
        <v>1992</v>
      </c>
      <c r="H601" s="9"/>
      <c r="I601" s="9"/>
      <c r="J601" s="9"/>
      <c r="K601" s="9"/>
      <c r="L601" s="8">
        <v>42000</v>
      </c>
      <c r="M601" s="8">
        <v>1</v>
      </c>
      <c r="N601" s="7" t="s">
        <v>60</v>
      </c>
      <c r="O601" s="8">
        <v>22</v>
      </c>
      <c r="P601" s="8">
        <v>18</v>
      </c>
      <c r="Q601" s="7" t="s">
        <v>60</v>
      </c>
      <c r="R601" s="7" t="s">
        <v>60</v>
      </c>
    </row>
    <row r="602" spans="1:18" x14ac:dyDescent="0.25">
      <c r="A602" s="7" t="s">
        <v>230</v>
      </c>
      <c r="B602" s="7" t="s">
        <v>1457</v>
      </c>
      <c r="C602" s="7" t="s">
        <v>53</v>
      </c>
      <c r="D602" s="7" t="s">
        <v>1477</v>
      </c>
      <c r="E602" s="7" t="s">
        <v>2232</v>
      </c>
      <c r="F602" s="7" t="s">
        <v>74</v>
      </c>
      <c r="G602" s="9"/>
      <c r="H602" s="9"/>
      <c r="I602" s="9"/>
      <c r="J602" s="9"/>
      <c r="K602" s="9"/>
      <c r="L602" s="8">
        <v>2600</v>
      </c>
      <c r="M602" s="8">
        <v>1</v>
      </c>
      <c r="N602" s="7" t="s">
        <v>60</v>
      </c>
      <c r="O602" s="8">
        <v>12</v>
      </c>
      <c r="P602" s="8">
        <v>12</v>
      </c>
      <c r="Q602" s="7" t="s">
        <v>60</v>
      </c>
      <c r="R602" s="7" t="s">
        <v>1643</v>
      </c>
    </row>
    <row r="603" spans="1:18" x14ac:dyDescent="0.25">
      <c r="A603" s="7" t="s">
        <v>234</v>
      </c>
      <c r="B603" s="7" t="s">
        <v>49</v>
      </c>
      <c r="C603" s="7" t="s">
        <v>53</v>
      </c>
      <c r="D603" s="7" t="s">
        <v>1467</v>
      </c>
      <c r="E603" s="7" t="s">
        <v>2233</v>
      </c>
      <c r="F603" s="7" t="s">
        <v>1469</v>
      </c>
      <c r="G603" s="8">
        <v>1960</v>
      </c>
      <c r="H603" s="8">
        <v>15600</v>
      </c>
      <c r="I603" s="9"/>
      <c r="J603" s="8">
        <v>100</v>
      </c>
      <c r="K603" s="8">
        <v>4</v>
      </c>
      <c r="L603" s="8">
        <v>62400</v>
      </c>
      <c r="M603" s="8">
        <v>1</v>
      </c>
      <c r="N603" s="7" t="s">
        <v>60</v>
      </c>
      <c r="O603" s="8">
        <v>12</v>
      </c>
      <c r="P603" s="8">
        <v>10</v>
      </c>
      <c r="Q603" s="7" t="s">
        <v>60</v>
      </c>
      <c r="R603" s="7" t="s">
        <v>1601</v>
      </c>
    </row>
    <row r="604" spans="1:18" x14ac:dyDescent="0.25">
      <c r="A604" s="7" t="s">
        <v>234</v>
      </c>
      <c r="B604" s="7" t="s">
        <v>49</v>
      </c>
      <c r="C604" s="7" t="s">
        <v>97</v>
      </c>
      <c r="D604" s="7" t="s">
        <v>1467</v>
      </c>
      <c r="E604" s="7" t="s">
        <v>2234</v>
      </c>
      <c r="F604" s="7" t="s">
        <v>97</v>
      </c>
      <c r="G604" s="8">
        <v>1960</v>
      </c>
      <c r="H604" s="9"/>
      <c r="I604" s="9"/>
      <c r="J604" s="9"/>
      <c r="K604" s="9"/>
      <c r="L604" s="8">
        <v>5000</v>
      </c>
      <c r="M604" s="8">
        <v>1</v>
      </c>
      <c r="N604" s="7" t="s">
        <v>60</v>
      </c>
      <c r="O604" s="8">
        <v>12</v>
      </c>
      <c r="P604" s="8">
        <v>10</v>
      </c>
      <c r="Q604" s="7" t="s">
        <v>60</v>
      </c>
      <c r="R604" s="7" t="s">
        <v>86</v>
      </c>
    </row>
    <row r="605" spans="1:18" x14ac:dyDescent="0.25">
      <c r="A605" s="7" t="s">
        <v>234</v>
      </c>
      <c r="B605" s="7" t="s">
        <v>49</v>
      </c>
      <c r="C605" s="7" t="s">
        <v>59</v>
      </c>
      <c r="D605" s="7" t="s">
        <v>1501</v>
      </c>
      <c r="E605" s="7" t="s">
        <v>2235</v>
      </c>
      <c r="F605" s="7" t="s">
        <v>97</v>
      </c>
      <c r="G605" s="8">
        <v>1960</v>
      </c>
      <c r="H605" s="9"/>
      <c r="I605" s="9"/>
      <c r="J605" s="9"/>
      <c r="K605" s="9"/>
      <c r="L605" s="8">
        <v>29016</v>
      </c>
      <c r="M605" s="8">
        <v>1</v>
      </c>
      <c r="N605" s="7" t="s">
        <v>60</v>
      </c>
      <c r="O605" s="8">
        <v>27</v>
      </c>
      <c r="P605" s="8">
        <v>25</v>
      </c>
      <c r="Q605" s="7" t="s">
        <v>60</v>
      </c>
      <c r="R605" s="7" t="s">
        <v>60</v>
      </c>
    </row>
    <row r="606" spans="1:18" x14ac:dyDescent="0.25">
      <c r="A606" s="7" t="s">
        <v>234</v>
      </c>
      <c r="B606" s="7" t="s">
        <v>49</v>
      </c>
      <c r="C606" s="7" t="s">
        <v>304</v>
      </c>
      <c r="D606" s="7" t="s">
        <v>1605</v>
      </c>
      <c r="E606" s="7" t="s">
        <v>2236</v>
      </c>
      <c r="F606" s="7" t="s">
        <v>97</v>
      </c>
      <c r="G606" s="8">
        <v>1960</v>
      </c>
      <c r="H606" s="9"/>
      <c r="I606" s="9"/>
      <c r="J606" s="9"/>
      <c r="K606" s="9"/>
      <c r="L606" s="8">
        <v>11256</v>
      </c>
      <c r="M606" s="8">
        <v>1</v>
      </c>
      <c r="N606" s="7" t="s">
        <v>60</v>
      </c>
      <c r="O606" s="8">
        <v>27</v>
      </c>
      <c r="P606" s="8">
        <v>25</v>
      </c>
      <c r="Q606" s="7" t="s">
        <v>60</v>
      </c>
      <c r="R606" s="7" t="s">
        <v>60</v>
      </c>
    </row>
    <row r="607" spans="1:18" x14ac:dyDescent="0.25">
      <c r="A607" s="7" t="s">
        <v>234</v>
      </c>
      <c r="B607" s="7" t="s">
        <v>49</v>
      </c>
      <c r="C607" s="7" t="s">
        <v>86</v>
      </c>
      <c r="D607" s="7" t="s">
        <v>1470</v>
      </c>
      <c r="E607" s="7" t="s">
        <v>1550</v>
      </c>
      <c r="F607" s="7" t="s">
        <v>1469</v>
      </c>
      <c r="G607" s="9"/>
      <c r="H607" s="8">
        <v>1035</v>
      </c>
      <c r="I607" s="9"/>
      <c r="J607" s="8">
        <v>100</v>
      </c>
      <c r="K607" s="8">
        <v>3</v>
      </c>
      <c r="L607" s="8">
        <v>3105</v>
      </c>
      <c r="M607" s="8">
        <v>1</v>
      </c>
      <c r="N607" s="7" t="s">
        <v>60</v>
      </c>
      <c r="O607" s="8">
        <v>12</v>
      </c>
      <c r="P607" s="8">
        <v>10</v>
      </c>
      <c r="Q607" s="7" t="s">
        <v>60</v>
      </c>
      <c r="R607" s="7" t="s">
        <v>86</v>
      </c>
    </row>
    <row r="608" spans="1:18" x14ac:dyDescent="0.25">
      <c r="A608" s="7" t="s">
        <v>234</v>
      </c>
      <c r="B608" s="7" t="s">
        <v>49</v>
      </c>
      <c r="C608" s="7" t="s">
        <v>66</v>
      </c>
      <c r="D608" s="7" t="s">
        <v>1495</v>
      </c>
      <c r="E608" s="7" t="s">
        <v>2186</v>
      </c>
      <c r="F608" s="7" t="s">
        <v>97</v>
      </c>
      <c r="G608" s="9"/>
      <c r="H608" s="9"/>
      <c r="I608" s="9"/>
      <c r="J608" s="9"/>
      <c r="K608" s="9"/>
      <c r="L608" s="8">
        <v>3216</v>
      </c>
      <c r="M608" s="8">
        <v>1</v>
      </c>
      <c r="N608" s="7" t="s">
        <v>60</v>
      </c>
      <c r="O608" s="8">
        <v>12</v>
      </c>
      <c r="P608" s="8">
        <v>10</v>
      </c>
      <c r="Q608" s="7" t="s">
        <v>60</v>
      </c>
      <c r="R608" s="7" t="s">
        <v>60</v>
      </c>
    </row>
    <row r="609" spans="1:18" x14ac:dyDescent="0.25">
      <c r="A609" s="7" t="s">
        <v>2237</v>
      </c>
      <c r="B609" s="7" t="s">
        <v>49</v>
      </c>
      <c r="C609" s="7" t="s">
        <v>53</v>
      </c>
      <c r="D609" s="7" t="s">
        <v>1467</v>
      </c>
      <c r="E609" s="7" t="s">
        <v>2238</v>
      </c>
      <c r="F609" s="7" t="s">
        <v>1469</v>
      </c>
      <c r="G609" s="8">
        <v>1922</v>
      </c>
      <c r="H609" s="8">
        <v>7706</v>
      </c>
      <c r="I609" s="9"/>
      <c r="J609" s="8">
        <v>100</v>
      </c>
      <c r="K609" s="8">
        <v>12</v>
      </c>
      <c r="L609" s="8">
        <v>92472</v>
      </c>
      <c r="M609" s="8">
        <v>1</v>
      </c>
      <c r="N609" s="7" t="s">
        <v>60</v>
      </c>
      <c r="O609" s="8">
        <v>10</v>
      </c>
      <c r="P609" s="8">
        <v>8</v>
      </c>
      <c r="Q609" s="7" t="s">
        <v>60</v>
      </c>
      <c r="R609" s="7" t="s">
        <v>60</v>
      </c>
    </row>
    <row r="610" spans="1:18" x14ac:dyDescent="0.25">
      <c r="A610" s="7" t="s">
        <v>2237</v>
      </c>
      <c r="B610" s="7" t="s">
        <v>49</v>
      </c>
      <c r="C610" s="7" t="s">
        <v>97</v>
      </c>
      <c r="D610" s="7" t="s">
        <v>1474</v>
      </c>
      <c r="E610" s="7" t="s">
        <v>2239</v>
      </c>
      <c r="F610" s="7" t="s">
        <v>97</v>
      </c>
      <c r="G610" s="8">
        <v>1922</v>
      </c>
      <c r="H610" s="9"/>
      <c r="I610" s="9"/>
      <c r="J610" s="9"/>
      <c r="K610" s="9"/>
      <c r="L610" s="8">
        <v>11375</v>
      </c>
      <c r="M610" s="8">
        <v>1</v>
      </c>
      <c r="N610" s="7" t="s">
        <v>60</v>
      </c>
      <c r="O610" s="8">
        <v>12</v>
      </c>
      <c r="P610" s="8">
        <v>10</v>
      </c>
      <c r="Q610" s="7" t="s">
        <v>60</v>
      </c>
      <c r="R610" s="7" t="s">
        <v>86</v>
      </c>
    </row>
    <row r="611" spans="1:18" x14ac:dyDescent="0.25">
      <c r="A611" s="7" t="s">
        <v>2237</v>
      </c>
      <c r="B611" s="7" t="s">
        <v>49</v>
      </c>
      <c r="C611" s="7" t="s">
        <v>59</v>
      </c>
      <c r="D611" s="7" t="s">
        <v>1501</v>
      </c>
      <c r="E611" s="7" t="s">
        <v>2240</v>
      </c>
      <c r="F611" s="7" t="s">
        <v>97</v>
      </c>
      <c r="G611" s="8">
        <v>1922</v>
      </c>
      <c r="H611" s="9"/>
      <c r="I611" s="9"/>
      <c r="J611" s="9"/>
      <c r="K611" s="9"/>
      <c r="L611" s="8">
        <v>26630</v>
      </c>
      <c r="M611" s="8">
        <v>1</v>
      </c>
      <c r="N611" s="7" t="s">
        <v>60</v>
      </c>
      <c r="O611" s="8">
        <v>26</v>
      </c>
      <c r="P611" s="8">
        <v>23</v>
      </c>
      <c r="Q611" s="7" t="s">
        <v>60</v>
      </c>
      <c r="R611" s="7" t="s">
        <v>86</v>
      </c>
    </row>
    <row r="612" spans="1:18" x14ac:dyDescent="0.25">
      <c r="A612" s="7" t="s">
        <v>2237</v>
      </c>
      <c r="B612" s="7" t="s">
        <v>49</v>
      </c>
      <c r="C612" s="7" t="s">
        <v>304</v>
      </c>
      <c r="D612" s="7" t="s">
        <v>1501</v>
      </c>
      <c r="E612" s="7" t="s">
        <v>2241</v>
      </c>
      <c r="F612" s="7" t="s">
        <v>97</v>
      </c>
      <c r="G612" s="8">
        <v>1922</v>
      </c>
      <c r="H612" s="9"/>
      <c r="I612" s="9"/>
      <c r="J612" s="9"/>
      <c r="K612" s="9"/>
      <c r="L612" s="8">
        <v>23245</v>
      </c>
      <c r="M612" s="8">
        <v>1</v>
      </c>
      <c r="N612" s="7" t="s">
        <v>60</v>
      </c>
      <c r="O612" s="8">
        <v>26</v>
      </c>
      <c r="P612" s="8">
        <v>23</v>
      </c>
      <c r="Q612" s="7" t="s">
        <v>60</v>
      </c>
      <c r="R612" s="7" t="s">
        <v>86</v>
      </c>
    </row>
    <row r="613" spans="1:18" x14ac:dyDescent="0.25">
      <c r="A613" s="7" t="s">
        <v>2237</v>
      </c>
      <c r="B613" s="7" t="s">
        <v>49</v>
      </c>
      <c r="C613" s="7" t="s">
        <v>86</v>
      </c>
      <c r="D613" s="7" t="s">
        <v>1616</v>
      </c>
      <c r="E613" s="7" t="s">
        <v>2242</v>
      </c>
      <c r="F613" s="7" t="s">
        <v>97</v>
      </c>
      <c r="G613" s="8">
        <v>1922</v>
      </c>
      <c r="H613" s="9"/>
      <c r="I613" s="9"/>
      <c r="J613" s="9"/>
      <c r="K613" s="9"/>
      <c r="L613" s="8">
        <v>8975</v>
      </c>
      <c r="M613" s="8">
        <v>1</v>
      </c>
      <c r="N613" s="7" t="s">
        <v>60</v>
      </c>
      <c r="O613" s="8">
        <v>22</v>
      </c>
      <c r="P613" s="8">
        <v>20</v>
      </c>
      <c r="Q613" s="7" t="s">
        <v>60</v>
      </c>
      <c r="R613" s="7" t="s">
        <v>1462</v>
      </c>
    </row>
    <row r="614" spans="1:18" x14ac:dyDescent="0.25">
      <c r="A614" s="7" t="s">
        <v>2237</v>
      </c>
      <c r="B614" s="7" t="s">
        <v>49</v>
      </c>
      <c r="C614" s="7" t="s">
        <v>66</v>
      </c>
      <c r="D614" s="7" t="s">
        <v>1495</v>
      </c>
      <c r="E614" s="7" t="s">
        <v>2243</v>
      </c>
      <c r="F614" s="7" t="s">
        <v>97</v>
      </c>
      <c r="G614" s="8">
        <v>2004</v>
      </c>
      <c r="H614" s="9"/>
      <c r="I614" s="9"/>
      <c r="J614" s="9"/>
      <c r="K614" s="9"/>
      <c r="L614" s="8">
        <v>28400</v>
      </c>
      <c r="M614" s="8">
        <v>1</v>
      </c>
      <c r="N614" s="7" t="s">
        <v>60</v>
      </c>
      <c r="O614" s="8">
        <v>22</v>
      </c>
      <c r="P614" s="8">
        <v>20</v>
      </c>
      <c r="Q614" s="7" t="s">
        <v>60</v>
      </c>
      <c r="R614" s="7" t="s">
        <v>86</v>
      </c>
    </row>
    <row r="615" spans="1:18" x14ac:dyDescent="0.25">
      <c r="A615" s="7" t="s">
        <v>2237</v>
      </c>
      <c r="B615" s="7" t="s">
        <v>49</v>
      </c>
      <c r="C615" s="7" t="s">
        <v>57</v>
      </c>
      <c r="D615" s="7" t="s">
        <v>1605</v>
      </c>
      <c r="E615" s="7" t="s">
        <v>2244</v>
      </c>
      <c r="F615" s="7" t="s">
        <v>97</v>
      </c>
      <c r="G615" s="8">
        <v>1922</v>
      </c>
      <c r="H615" s="9"/>
      <c r="I615" s="9"/>
      <c r="J615" s="9"/>
      <c r="K615" s="9"/>
      <c r="L615" s="8">
        <v>15406</v>
      </c>
      <c r="M615" s="8">
        <v>1</v>
      </c>
      <c r="N615" s="7" t="s">
        <v>60</v>
      </c>
      <c r="O615" s="8">
        <v>20</v>
      </c>
      <c r="P615" s="8">
        <v>18</v>
      </c>
      <c r="Q615" s="7" t="s">
        <v>60</v>
      </c>
      <c r="R615" s="7" t="s">
        <v>60</v>
      </c>
    </row>
    <row r="616" spans="1:18" x14ac:dyDescent="0.25">
      <c r="A616" s="7" t="s">
        <v>2237</v>
      </c>
      <c r="B616" s="7" t="s">
        <v>49</v>
      </c>
      <c r="C616" s="7" t="s">
        <v>173</v>
      </c>
      <c r="D616" s="7" t="s">
        <v>1470</v>
      </c>
      <c r="E616" s="7" t="s">
        <v>2245</v>
      </c>
      <c r="F616" s="7" t="s">
        <v>1469</v>
      </c>
      <c r="G616" s="8">
        <v>1994</v>
      </c>
      <c r="H616" s="8">
        <v>1140</v>
      </c>
      <c r="I616" s="9"/>
      <c r="J616" s="8">
        <v>100</v>
      </c>
      <c r="K616" s="8">
        <v>10</v>
      </c>
      <c r="L616" s="8">
        <v>11400</v>
      </c>
      <c r="M616" s="8">
        <v>1</v>
      </c>
      <c r="N616" s="7" t="s">
        <v>60</v>
      </c>
      <c r="O616" s="8">
        <v>10</v>
      </c>
      <c r="P616" s="8">
        <v>8</v>
      </c>
      <c r="Q616" s="7" t="s">
        <v>60</v>
      </c>
      <c r="R616" s="7" t="s">
        <v>1462</v>
      </c>
    </row>
    <row r="617" spans="1:18" x14ac:dyDescent="0.25">
      <c r="A617" s="7" t="s">
        <v>2237</v>
      </c>
      <c r="B617" s="7" t="s">
        <v>49</v>
      </c>
      <c r="C617" s="7" t="s">
        <v>139</v>
      </c>
      <c r="D617" s="7" t="s">
        <v>1467</v>
      </c>
      <c r="E617" s="7" t="s">
        <v>2246</v>
      </c>
      <c r="F617" s="7" t="s">
        <v>1469</v>
      </c>
      <c r="G617" s="8">
        <v>2006</v>
      </c>
      <c r="H617" s="8">
        <v>14300</v>
      </c>
      <c r="I617" s="9"/>
      <c r="J617" s="8">
        <v>100</v>
      </c>
      <c r="K617" s="8">
        <v>2</v>
      </c>
      <c r="L617" s="8">
        <v>28600</v>
      </c>
      <c r="M617" s="8">
        <v>2</v>
      </c>
      <c r="N617" s="7" t="s">
        <v>60</v>
      </c>
      <c r="O617" s="8">
        <v>23</v>
      </c>
      <c r="P617" s="8">
        <v>20</v>
      </c>
      <c r="Q617" s="7" t="s">
        <v>60</v>
      </c>
      <c r="R617" s="7" t="s">
        <v>1462</v>
      </c>
    </row>
    <row r="618" spans="1:18" x14ac:dyDescent="0.25">
      <c r="A618" s="7" t="s">
        <v>2247</v>
      </c>
      <c r="B618" s="7" t="s">
        <v>198</v>
      </c>
      <c r="C618" s="7" t="s">
        <v>53</v>
      </c>
      <c r="D618" s="7" t="s">
        <v>1458</v>
      </c>
      <c r="E618" s="7" t="s">
        <v>2248</v>
      </c>
      <c r="F618" s="7" t="s">
        <v>97</v>
      </c>
      <c r="G618" s="9"/>
      <c r="H618" s="9"/>
      <c r="I618" s="9"/>
      <c r="J618" s="9"/>
      <c r="K618" s="9"/>
      <c r="L618" s="8">
        <v>161000</v>
      </c>
      <c r="M618" s="8">
        <v>2</v>
      </c>
      <c r="N618" s="7" t="s">
        <v>60</v>
      </c>
      <c r="O618" s="8">
        <v>23</v>
      </c>
      <c r="P618" s="8">
        <v>18</v>
      </c>
      <c r="Q618" s="7" t="s">
        <v>60</v>
      </c>
      <c r="R618" s="7" t="s">
        <v>1601</v>
      </c>
    </row>
    <row r="619" spans="1:18" x14ac:dyDescent="0.25">
      <c r="A619" s="7" t="s">
        <v>2249</v>
      </c>
      <c r="B619" s="7" t="s">
        <v>49</v>
      </c>
      <c r="C619" s="7" t="s">
        <v>53</v>
      </c>
      <c r="D619" s="7" t="s">
        <v>1458</v>
      </c>
      <c r="E619" s="7" t="s">
        <v>2250</v>
      </c>
      <c r="F619" s="7" t="s">
        <v>97</v>
      </c>
      <c r="G619" s="8">
        <v>1998</v>
      </c>
      <c r="H619" s="9"/>
      <c r="I619" s="9"/>
      <c r="J619" s="9"/>
      <c r="K619" s="9"/>
      <c r="L619" s="8">
        <v>160000</v>
      </c>
      <c r="M619" s="8">
        <v>1</v>
      </c>
      <c r="N619" s="7" t="s">
        <v>60</v>
      </c>
      <c r="O619" s="8">
        <v>27</v>
      </c>
      <c r="P619" s="8">
        <v>26</v>
      </c>
      <c r="Q619" s="7" t="s">
        <v>60</v>
      </c>
      <c r="R619" s="7" t="s">
        <v>86</v>
      </c>
    </row>
    <row r="620" spans="1:18" x14ac:dyDescent="0.25">
      <c r="A620" s="7" t="s">
        <v>985</v>
      </c>
      <c r="B620" s="7" t="s">
        <v>1489</v>
      </c>
      <c r="C620" s="7" t="s">
        <v>53</v>
      </c>
      <c r="D620" s="7" t="s">
        <v>1464</v>
      </c>
      <c r="E620" s="7" t="s">
        <v>2251</v>
      </c>
      <c r="F620" s="7" t="s">
        <v>74</v>
      </c>
      <c r="G620" s="9"/>
      <c r="H620" s="9"/>
      <c r="I620" s="9"/>
      <c r="J620" s="9"/>
      <c r="K620" s="9"/>
      <c r="L620" s="8">
        <v>12200</v>
      </c>
      <c r="M620" s="8">
        <v>2</v>
      </c>
      <c r="N620" s="7" t="s">
        <v>60</v>
      </c>
      <c r="O620" s="8">
        <v>14</v>
      </c>
      <c r="P620" s="8">
        <v>12</v>
      </c>
      <c r="Q620" s="7" t="s">
        <v>60</v>
      </c>
      <c r="R620" s="7" t="s">
        <v>86</v>
      </c>
    </row>
    <row r="621" spans="1:18" x14ac:dyDescent="0.25">
      <c r="A621" s="7" t="s">
        <v>985</v>
      </c>
      <c r="B621" s="7" t="s">
        <v>1489</v>
      </c>
      <c r="C621" s="7" t="s">
        <v>97</v>
      </c>
      <c r="D621" s="7" t="s">
        <v>1458</v>
      </c>
      <c r="E621" s="7" t="s">
        <v>2252</v>
      </c>
      <c r="F621" s="7" t="s">
        <v>97</v>
      </c>
      <c r="G621" s="9"/>
      <c r="H621" s="9"/>
      <c r="I621" s="9"/>
      <c r="J621" s="9"/>
      <c r="K621" s="9"/>
      <c r="L621" s="8">
        <v>5590</v>
      </c>
      <c r="M621" s="8">
        <v>1</v>
      </c>
      <c r="N621" s="7" t="s">
        <v>60</v>
      </c>
      <c r="O621" s="8">
        <v>13</v>
      </c>
      <c r="P621" s="8">
        <v>13</v>
      </c>
      <c r="Q621" s="7" t="s">
        <v>60</v>
      </c>
      <c r="R621" s="7" t="s">
        <v>60</v>
      </c>
    </row>
    <row r="622" spans="1:18" x14ac:dyDescent="0.25">
      <c r="A622" s="7" t="s">
        <v>985</v>
      </c>
      <c r="B622" s="7" t="s">
        <v>1489</v>
      </c>
      <c r="C622" s="7" t="s">
        <v>59</v>
      </c>
      <c r="D622" s="7" t="s">
        <v>1458</v>
      </c>
      <c r="E622" s="7" t="s">
        <v>2253</v>
      </c>
      <c r="F622" s="7" t="s">
        <v>97</v>
      </c>
      <c r="G622" s="9"/>
      <c r="H622" s="9"/>
      <c r="I622" s="9"/>
      <c r="J622" s="9"/>
      <c r="K622" s="9"/>
      <c r="L622" s="8">
        <v>5590</v>
      </c>
      <c r="M622" s="8">
        <v>1</v>
      </c>
      <c r="N622" s="7" t="s">
        <v>60</v>
      </c>
      <c r="O622" s="8">
        <v>13</v>
      </c>
      <c r="P622" s="8">
        <v>13</v>
      </c>
      <c r="Q622" s="7" t="s">
        <v>60</v>
      </c>
      <c r="R622" s="7" t="s">
        <v>60</v>
      </c>
    </row>
    <row r="623" spans="1:18" x14ac:dyDescent="0.25">
      <c r="A623" s="7" t="s">
        <v>2254</v>
      </c>
      <c r="B623" s="7" t="s">
        <v>49</v>
      </c>
      <c r="C623" s="7" t="s">
        <v>53</v>
      </c>
      <c r="D623" s="7" t="s">
        <v>1458</v>
      </c>
      <c r="E623" s="7" t="s">
        <v>2255</v>
      </c>
      <c r="F623" s="7" t="s">
        <v>97</v>
      </c>
      <c r="G623" s="8">
        <v>1970</v>
      </c>
      <c r="H623" s="9"/>
      <c r="I623" s="9"/>
      <c r="J623" s="9"/>
      <c r="K623" s="9"/>
      <c r="L623" s="8">
        <v>2360</v>
      </c>
      <c r="M623" s="8">
        <v>1</v>
      </c>
      <c r="N623" s="7" t="s">
        <v>60</v>
      </c>
      <c r="O623" s="8">
        <v>17</v>
      </c>
      <c r="P623" s="8">
        <v>15</v>
      </c>
      <c r="Q623" s="7" t="s">
        <v>60</v>
      </c>
      <c r="R623" s="7" t="s">
        <v>539</v>
      </c>
    </row>
    <row r="624" spans="1:18" x14ac:dyDescent="0.25">
      <c r="A624" s="7" t="s">
        <v>2256</v>
      </c>
      <c r="B624" s="7" t="s">
        <v>1457</v>
      </c>
      <c r="C624" s="7" t="s">
        <v>53</v>
      </c>
      <c r="D624" s="7" t="s">
        <v>1458</v>
      </c>
      <c r="E624" s="7" t="s">
        <v>2257</v>
      </c>
      <c r="F624" s="7" t="s">
        <v>97</v>
      </c>
      <c r="G624" s="8">
        <v>1985</v>
      </c>
      <c r="H624" s="9"/>
      <c r="I624" s="9"/>
      <c r="J624" s="9"/>
      <c r="K624" s="9"/>
      <c r="L624" s="8">
        <v>5400</v>
      </c>
      <c r="M624" s="8">
        <v>2</v>
      </c>
      <c r="N624" s="7" t="s">
        <v>60</v>
      </c>
      <c r="O624" s="8">
        <v>11</v>
      </c>
      <c r="P624" s="8">
        <v>9</v>
      </c>
      <c r="Q624" s="7" t="s">
        <v>60</v>
      </c>
      <c r="R624" s="7" t="s">
        <v>1462</v>
      </c>
    </row>
    <row r="625" spans="1:18" x14ac:dyDescent="0.25">
      <c r="A625" s="7" t="s">
        <v>2258</v>
      </c>
      <c r="B625" s="7" t="s">
        <v>1489</v>
      </c>
      <c r="C625" s="7" t="s">
        <v>53</v>
      </c>
      <c r="D625" s="7" t="s">
        <v>1477</v>
      </c>
      <c r="E625" s="7" t="s">
        <v>2259</v>
      </c>
      <c r="F625" s="7" t="s">
        <v>74</v>
      </c>
      <c r="G625" s="8">
        <v>1940</v>
      </c>
      <c r="H625" s="9"/>
      <c r="I625" s="9"/>
      <c r="J625" s="9"/>
      <c r="K625" s="9"/>
      <c r="L625" s="8">
        <v>2000</v>
      </c>
      <c r="M625" s="8">
        <v>1</v>
      </c>
      <c r="N625" s="7" t="s">
        <v>60</v>
      </c>
      <c r="O625" s="8">
        <v>15</v>
      </c>
      <c r="P625" s="8">
        <v>14</v>
      </c>
      <c r="Q625" s="7" t="s">
        <v>60</v>
      </c>
      <c r="R625" s="7" t="s">
        <v>1601</v>
      </c>
    </row>
    <row r="626" spans="1:18" x14ac:dyDescent="0.25">
      <c r="A626" s="7" t="s">
        <v>2260</v>
      </c>
      <c r="B626" s="7" t="s">
        <v>1457</v>
      </c>
      <c r="C626" s="7" t="s">
        <v>53</v>
      </c>
      <c r="D626" s="7" t="s">
        <v>1458</v>
      </c>
      <c r="E626" s="7" t="s">
        <v>2261</v>
      </c>
      <c r="F626" s="7" t="s">
        <v>97</v>
      </c>
      <c r="G626" s="9"/>
      <c r="H626" s="9"/>
      <c r="I626" s="9"/>
      <c r="J626" s="9"/>
      <c r="K626" s="9"/>
      <c r="L626" s="8">
        <v>1500</v>
      </c>
      <c r="M626" s="8">
        <v>2</v>
      </c>
      <c r="N626" s="7" t="s">
        <v>60</v>
      </c>
      <c r="O626" s="8">
        <v>12</v>
      </c>
      <c r="P626" s="8">
        <v>12</v>
      </c>
      <c r="Q626" s="7" t="s">
        <v>60</v>
      </c>
      <c r="R626" s="7" t="s">
        <v>539</v>
      </c>
    </row>
    <row r="627" spans="1:18" x14ac:dyDescent="0.25">
      <c r="A627" s="7" t="s">
        <v>2262</v>
      </c>
      <c r="B627" s="7" t="s">
        <v>1457</v>
      </c>
      <c r="C627" s="7" t="s">
        <v>53</v>
      </c>
      <c r="D627" s="7" t="s">
        <v>1477</v>
      </c>
      <c r="E627" s="7" t="s">
        <v>2263</v>
      </c>
      <c r="F627" s="7" t="s">
        <v>74</v>
      </c>
      <c r="G627" s="8">
        <v>2006</v>
      </c>
      <c r="H627" s="9"/>
      <c r="I627" s="9"/>
      <c r="J627" s="9"/>
      <c r="K627" s="9"/>
      <c r="L627" s="8">
        <v>1400</v>
      </c>
      <c r="M627" s="8">
        <v>1</v>
      </c>
      <c r="N627" s="7" t="s">
        <v>60</v>
      </c>
      <c r="O627" s="8">
        <v>16</v>
      </c>
      <c r="P627" s="8">
        <v>12</v>
      </c>
      <c r="Q627" s="7" t="s">
        <v>60</v>
      </c>
      <c r="R627" s="7" t="s">
        <v>1656</v>
      </c>
    </row>
    <row r="628" spans="1:18" x14ac:dyDescent="0.25">
      <c r="A628" s="7" t="s">
        <v>246</v>
      </c>
      <c r="B628" s="7" t="s">
        <v>49</v>
      </c>
      <c r="C628" s="7" t="s">
        <v>53</v>
      </c>
      <c r="D628" s="7" t="s">
        <v>1467</v>
      </c>
      <c r="E628" s="7" t="s">
        <v>2264</v>
      </c>
      <c r="F628" s="7" t="s">
        <v>97</v>
      </c>
      <c r="G628" s="8">
        <v>1970</v>
      </c>
      <c r="H628" s="9"/>
      <c r="I628" s="9"/>
      <c r="J628" s="9"/>
      <c r="K628" s="9"/>
      <c r="L628" s="8">
        <v>11715</v>
      </c>
      <c r="M628" s="8">
        <v>1</v>
      </c>
      <c r="N628" s="7" t="s">
        <v>60</v>
      </c>
      <c r="O628" s="8">
        <v>10</v>
      </c>
      <c r="P628" s="8">
        <v>10</v>
      </c>
      <c r="Q628" s="7" t="s">
        <v>60</v>
      </c>
      <c r="R628" s="7" t="s">
        <v>1595</v>
      </c>
    </row>
    <row r="629" spans="1:18" x14ac:dyDescent="0.25">
      <c r="A629" s="7" t="s">
        <v>246</v>
      </c>
      <c r="B629" s="7" t="s">
        <v>49</v>
      </c>
      <c r="C629" s="7" t="s">
        <v>97</v>
      </c>
      <c r="D629" s="7" t="s">
        <v>1474</v>
      </c>
      <c r="E629" s="7" t="s">
        <v>2265</v>
      </c>
      <c r="F629" s="7" t="s">
        <v>97</v>
      </c>
      <c r="G629" s="8">
        <v>1970</v>
      </c>
      <c r="H629" s="9"/>
      <c r="I629" s="9"/>
      <c r="J629" s="9"/>
      <c r="K629" s="9"/>
      <c r="L629" s="8">
        <v>13694</v>
      </c>
      <c r="M629" s="8">
        <v>2</v>
      </c>
      <c r="N629" s="7" t="s">
        <v>60</v>
      </c>
      <c r="O629" s="8">
        <v>10</v>
      </c>
      <c r="P629" s="8">
        <v>8</v>
      </c>
      <c r="Q629" s="7" t="s">
        <v>60</v>
      </c>
      <c r="R629" s="7" t="s">
        <v>1601</v>
      </c>
    </row>
    <row r="630" spans="1:18" x14ac:dyDescent="0.25">
      <c r="A630" s="7" t="s">
        <v>246</v>
      </c>
      <c r="B630" s="7" t="s">
        <v>49</v>
      </c>
      <c r="C630" s="7" t="s">
        <v>59</v>
      </c>
      <c r="D630" s="7" t="s">
        <v>1474</v>
      </c>
      <c r="E630" s="7" t="s">
        <v>2266</v>
      </c>
      <c r="F630" s="7" t="s">
        <v>97</v>
      </c>
      <c r="G630" s="8">
        <v>1970</v>
      </c>
      <c r="H630" s="9"/>
      <c r="I630" s="9"/>
      <c r="J630" s="9"/>
      <c r="K630" s="9"/>
      <c r="L630" s="8">
        <v>11732</v>
      </c>
      <c r="M630" s="8">
        <v>1</v>
      </c>
      <c r="N630" s="7" t="s">
        <v>60</v>
      </c>
      <c r="O630" s="8">
        <v>10</v>
      </c>
      <c r="P630" s="8">
        <v>10</v>
      </c>
      <c r="Q630" s="7" t="s">
        <v>60</v>
      </c>
      <c r="R630" s="7" t="s">
        <v>1601</v>
      </c>
    </row>
    <row r="631" spans="1:18" x14ac:dyDescent="0.25">
      <c r="A631" s="7" t="s">
        <v>2267</v>
      </c>
      <c r="B631" s="7" t="s">
        <v>1489</v>
      </c>
      <c r="C631" s="7" t="s">
        <v>53</v>
      </c>
      <c r="D631" s="7" t="s">
        <v>1458</v>
      </c>
      <c r="E631" s="7" t="s">
        <v>2268</v>
      </c>
      <c r="F631" s="7" t="s">
        <v>97</v>
      </c>
      <c r="G631" s="8">
        <v>2002</v>
      </c>
      <c r="H631" s="9"/>
      <c r="I631" s="9"/>
      <c r="J631" s="9"/>
      <c r="K631" s="9"/>
      <c r="L631" s="8">
        <v>548000</v>
      </c>
      <c r="M631" s="8">
        <v>21</v>
      </c>
      <c r="N631" s="7" t="s">
        <v>54</v>
      </c>
      <c r="O631" s="8">
        <v>17</v>
      </c>
      <c r="P631" s="8">
        <v>12</v>
      </c>
      <c r="Q631" s="7" t="s">
        <v>60</v>
      </c>
      <c r="R631" s="7" t="s">
        <v>1656</v>
      </c>
    </row>
    <row r="632" spans="1:18" x14ac:dyDescent="0.25">
      <c r="A632" s="7" t="s">
        <v>2269</v>
      </c>
      <c r="B632" s="7" t="s">
        <v>49</v>
      </c>
      <c r="C632" s="7" t="s">
        <v>53</v>
      </c>
      <c r="D632" s="7" t="s">
        <v>1458</v>
      </c>
      <c r="E632" s="7" t="s">
        <v>2270</v>
      </c>
      <c r="F632" s="7" t="s">
        <v>97</v>
      </c>
      <c r="G632" s="8">
        <v>1995</v>
      </c>
      <c r="H632" s="9"/>
      <c r="I632" s="9"/>
      <c r="J632" s="9"/>
      <c r="K632" s="9"/>
      <c r="L632" s="8">
        <v>2403</v>
      </c>
      <c r="M632" s="8">
        <v>1</v>
      </c>
      <c r="N632" s="7" t="s">
        <v>60</v>
      </c>
      <c r="O632" s="8">
        <v>15</v>
      </c>
      <c r="P632" s="8">
        <v>9</v>
      </c>
      <c r="Q632" s="7" t="s">
        <v>60</v>
      </c>
      <c r="R632" s="7" t="s">
        <v>60</v>
      </c>
    </row>
    <row r="633" spans="1:18" x14ac:dyDescent="0.25">
      <c r="A633" s="7" t="s">
        <v>2271</v>
      </c>
      <c r="B633" s="7" t="s">
        <v>49</v>
      </c>
      <c r="C633" s="7" t="s">
        <v>53</v>
      </c>
      <c r="D633" s="7" t="s">
        <v>1477</v>
      </c>
      <c r="E633" s="7" t="s">
        <v>2272</v>
      </c>
      <c r="F633" s="7" t="s">
        <v>74</v>
      </c>
      <c r="G633" s="9"/>
      <c r="H633" s="9"/>
      <c r="I633" s="9"/>
      <c r="J633" s="9"/>
      <c r="K633" s="9"/>
      <c r="L633" s="8">
        <v>2300</v>
      </c>
      <c r="M633" s="8">
        <v>2</v>
      </c>
      <c r="N633" s="7" t="s">
        <v>60</v>
      </c>
      <c r="O633" s="8">
        <v>25</v>
      </c>
      <c r="P633" s="8">
        <v>12</v>
      </c>
      <c r="Q633" s="7" t="s">
        <v>60</v>
      </c>
      <c r="R633" s="7" t="s">
        <v>1601</v>
      </c>
    </row>
    <row r="634" spans="1:18" x14ac:dyDescent="0.25">
      <c r="A634" s="7" t="s">
        <v>2273</v>
      </c>
      <c r="B634" s="7" t="s">
        <v>1489</v>
      </c>
      <c r="C634" s="7" t="s">
        <v>53</v>
      </c>
      <c r="D634" s="7" t="s">
        <v>1464</v>
      </c>
      <c r="E634" s="7" t="s">
        <v>2274</v>
      </c>
      <c r="F634" s="7" t="s">
        <v>74</v>
      </c>
      <c r="G634" s="8">
        <v>1940</v>
      </c>
      <c r="H634" s="9"/>
      <c r="I634" s="9"/>
      <c r="J634" s="9"/>
      <c r="K634" s="9"/>
      <c r="L634" s="8">
        <v>2300</v>
      </c>
      <c r="M634" s="8">
        <v>2</v>
      </c>
      <c r="N634" s="7" t="s">
        <v>60</v>
      </c>
      <c r="O634" s="8">
        <v>15</v>
      </c>
      <c r="P634" s="8">
        <v>14</v>
      </c>
      <c r="Q634" s="7" t="s">
        <v>60</v>
      </c>
      <c r="R634" s="7" t="s">
        <v>60</v>
      </c>
    </row>
    <row r="635" spans="1:18" x14ac:dyDescent="0.25">
      <c r="A635" s="7" t="s">
        <v>2275</v>
      </c>
      <c r="B635" s="7" t="s">
        <v>49</v>
      </c>
      <c r="C635" s="7" t="s">
        <v>53</v>
      </c>
      <c r="D635" s="7" t="s">
        <v>1458</v>
      </c>
      <c r="E635" s="7" t="s">
        <v>2276</v>
      </c>
      <c r="F635" s="7" t="s">
        <v>97</v>
      </c>
      <c r="G635" s="8">
        <v>1991</v>
      </c>
      <c r="H635" s="9"/>
      <c r="I635" s="9"/>
      <c r="J635" s="9"/>
      <c r="K635" s="9"/>
      <c r="L635" s="8">
        <v>622200</v>
      </c>
      <c r="M635" s="8">
        <v>16</v>
      </c>
      <c r="N635" s="7" t="s">
        <v>54</v>
      </c>
      <c r="O635" s="8">
        <v>15</v>
      </c>
      <c r="P635" s="8">
        <v>10</v>
      </c>
      <c r="Q635" s="7" t="s">
        <v>60</v>
      </c>
      <c r="R635" s="7" t="s">
        <v>60</v>
      </c>
    </row>
    <row r="636" spans="1:18" x14ac:dyDescent="0.25">
      <c r="A636" s="7" t="s">
        <v>2277</v>
      </c>
      <c r="B636" s="7" t="s">
        <v>49</v>
      </c>
      <c r="C636" s="7" t="s">
        <v>53</v>
      </c>
      <c r="D636" s="7" t="s">
        <v>1477</v>
      </c>
      <c r="E636" s="7" t="s">
        <v>2278</v>
      </c>
      <c r="F636" s="7" t="s">
        <v>74</v>
      </c>
      <c r="G636" s="8">
        <v>1940</v>
      </c>
      <c r="H636" s="9"/>
      <c r="I636" s="9"/>
      <c r="J636" s="9"/>
      <c r="K636" s="9"/>
      <c r="L636" s="8">
        <v>1300</v>
      </c>
      <c r="M636" s="8">
        <v>1</v>
      </c>
      <c r="N636" s="7" t="s">
        <v>60</v>
      </c>
      <c r="O636" s="8">
        <v>14</v>
      </c>
      <c r="P636" s="8">
        <v>10</v>
      </c>
      <c r="Q636" s="7" t="s">
        <v>60</v>
      </c>
      <c r="R636" s="7" t="s">
        <v>1595</v>
      </c>
    </row>
    <row r="637" spans="1:18" x14ac:dyDescent="0.25">
      <c r="A637" s="7" t="s">
        <v>2279</v>
      </c>
      <c r="B637" s="7" t="s">
        <v>49</v>
      </c>
      <c r="C637" s="7" t="s">
        <v>53</v>
      </c>
      <c r="D637" s="7" t="s">
        <v>1458</v>
      </c>
      <c r="E637" s="7" t="s">
        <v>2280</v>
      </c>
      <c r="F637" s="7" t="s">
        <v>97</v>
      </c>
      <c r="G637" s="8">
        <v>1969</v>
      </c>
      <c r="H637" s="9"/>
      <c r="I637" s="9"/>
      <c r="J637" s="9"/>
      <c r="K637" s="9"/>
      <c r="L637" s="8">
        <v>900</v>
      </c>
      <c r="M637" s="8">
        <v>2</v>
      </c>
      <c r="N637" s="7" t="s">
        <v>60</v>
      </c>
      <c r="O637" s="8">
        <v>10</v>
      </c>
      <c r="P637" s="8">
        <v>9</v>
      </c>
      <c r="Q637" s="7" t="s">
        <v>60</v>
      </c>
      <c r="R637" s="7" t="s">
        <v>1656</v>
      </c>
    </row>
    <row r="638" spans="1:18" x14ac:dyDescent="0.25">
      <c r="A638" s="7" t="s">
        <v>2281</v>
      </c>
      <c r="B638" s="7" t="s">
        <v>49</v>
      </c>
      <c r="C638" s="7" t="s">
        <v>53</v>
      </c>
      <c r="D638" s="7" t="s">
        <v>1458</v>
      </c>
      <c r="E638" s="7" t="s">
        <v>2282</v>
      </c>
      <c r="F638" s="7" t="s">
        <v>97</v>
      </c>
      <c r="G638" s="8">
        <v>1928</v>
      </c>
      <c r="H638" s="9"/>
      <c r="I638" s="9"/>
      <c r="J638" s="9"/>
      <c r="K638" s="9"/>
      <c r="L638" s="8">
        <v>23858</v>
      </c>
      <c r="M638" s="8">
        <v>2</v>
      </c>
      <c r="N638" s="7" t="s">
        <v>60</v>
      </c>
      <c r="O638" s="8">
        <v>14</v>
      </c>
      <c r="P638" s="8">
        <v>12</v>
      </c>
      <c r="Q638" s="7" t="s">
        <v>60</v>
      </c>
      <c r="R638" s="7" t="s">
        <v>1595</v>
      </c>
    </row>
    <row r="639" spans="1:18" x14ac:dyDescent="0.25">
      <c r="A639" s="7" t="s">
        <v>2283</v>
      </c>
      <c r="B639" s="7" t="s">
        <v>1489</v>
      </c>
      <c r="C639" s="7" t="s">
        <v>53</v>
      </c>
      <c r="D639" s="7" t="s">
        <v>1458</v>
      </c>
      <c r="E639" s="7" t="s">
        <v>2284</v>
      </c>
      <c r="F639" s="7" t="s">
        <v>97</v>
      </c>
      <c r="G639" s="8">
        <v>1960</v>
      </c>
      <c r="H639" s="9"/>
      <c r="I639" s="9"/>
      <c r="J639" s="9"/>
      <c r="K639" s="9"/>
      <c r="L639" s="8">
        <v>56000</v>
      </c>
      <c r="M639" s="8">
        <v>4</v>
      </c>
      <c r="N639" s="7" t="s">
        <v>60</v>
      </c>
      <c r="O639" s="8">
        <v>25</v>
      </c>
      <c r="P639" s="8">
        <v>20</v>
      </c>
      <c r="Q639" s="7" t="s">
        <v>60</v>
      </c>
      <c r="R639" s="7" t="s">
        <v>1601</v>
      </c>
    </row>
    <row r="640" spans="1:18" x14ac:dyDescent="0.25">
      <c r="A640" s="7" t="s">
        <v>2285</v>
      </c>
      <c r="B640" s="7" t="s">
        <v>49</v>
      </c>
      <c r="C640" s="7" t="s">
        <v>53</v>
      </c>
      <c r="D640" s="7" t="s">
        <v>1458</v>
      </c>
      <c r="E640" s="7" t="s">
        <v>2286</v>
      </c>
      <c r="F640" s="7" t="s">
        <v>97</v>
      </c>
      <c r="G640" s="9"/>
      <c r="H640" s="9"/>
      <c r="I640" s="9"/>
      <c r="J640" s="9"/>
      <c r="K640" s="9"/>
      <c r="L640" s="8">
        <v>81022</v>
      </c>
      <c r="M640" s="8">
        <v>17</v>
      </c>
      <c r="N640" s="7" t="s">
        <v>60</v>
      </c>
      <c r="O640" s="8">
        <v>11</v>
      </c>
      <c r="P640" s="8">
        <v>8</v>
      </c>
      <c r="Q640" s="7" t="s">
        <v>60</v>
      </c>
      <c r="R640" s="7" t="s">
        <v>1656</v>
      </c>
    </row>
    <row r="641" spans="1:18" x14ac:dyDescent="0.25">
      <c r="A641" s="7" t="s">
        <v>2287</v>
      </c>
      <c r="B641" s="7" t="s">
        <v>49</v>
      </c>
      <c r="C641" s="7" t="s">
        <v>53</v>
      </c>
      <c r="D641" s="7" t="s">
        <v>1458</v>
      </c>
      <c r="E641" s="7" t="s">
        <v>2288</v>
      </c>
      <c r="F641" s="7" t="s">
        <v>97</v>
      </c>
      <c r="G641" s="8">
        <v>2009</v>
      </c>
      <c r="H641" s="9"/>
      <c r="I641" s="9"/>
      <c r="J641" s="9"/>
      <c r="K641" s="9"/>
      <c r="L641" s="8">
        <v>83500</v>
      </c>
      <c r="M641" s="8">
        <v>1</v>
      </c>
      <c r="N641" s="7" t="s">
        <v>60</v>
      </c>
      <c r="O641" s="8">
        <v>25</v>
      </c>
      <c r="P641" s="8">
        <v>20</v>
      </c>
      <c r="Q641" s="7" t="s">
        <v>60</v>
      </c>
      <c r="R641" s="7" t="s">
        <v>1656</v>
      </c>
    </row>
    <row r="642" spans="1:18" x14ac:dyDescent="0.25">
      <c r="A642" s="7" t="s">
        <v>257</v>
      </c>
      <c r="B642" s="7" t="s">
        <v>49</v>
      </c>
      <c r="C642" s="7" t="s">
        <v>53</v>
      </c>
      <c r="D642" s="7" t="s">
        <v>1458</v>
      </c>
      <c r="E642" s="7" t="s">
        <v>2289</v>
      </c>
      <c r="F642" s="7" t="s">
        <v>97</v>
      </c>
      <c r="G642" s="8">
        <v>1927</v>
      </c>
      <c r="H642" s="9"/>
      <c r="I642" s="9"/>
      <c r="J642" s="9"/>
      <c r="K642" s="9"/>
      <c r="L642" s="8">
        <v>114365</v>
      </c>
      <c r="M642" s="8">
        <v>15</v>
      </c>
      <c r="N642" s="7" t="s">
        <v>54</v>
      </c>
      <c r="O642" s="8">
        <v>18</v>
      </c>
      <c r="P642" s="8">
        <v>15</v>
      </c>
      <c r="Q642" s="7" t="s">
        <v>60</v>
      </c>
      <c r="R642" s="7" t="s">
        <v>60</v>
      </c>
    </row>
    <row r="643" spans="1:18" x14ac:dyDescent="0.25">
      <c r="A643" s="7" t="s">
        <v>2290</v>
      </c>
      <c r="B643" s="7" t="s">
        <v>49</v>
      </c>
      <c r="C643" s="7" t="s">
        <v>53</v>
      </c>
      <c r="D643" s="7" t="s">
        <v>1458</v>
      </c>
      <c r="E643" s="7" t="s">
        <v>2291</v>
      </c>
      <c r="F643" s="7" t="s">
        <v>97</v>
      </c>
      <c r="G643" s="8">
        <v>1972</v>
      </c>
      <c r="H643" s="9"/>
      <c r="I643" s="9"/>
      <c r="J643" s="9"/>
      <c r="K643" s="9"/>
      <c r="L643" s="8">
        <v>21064</v>
      </c>
      <c r="M643" s="8">
        <v>2</v>
      </c>
      <c r="N643" s="7" t="s">
        <v>60</v>
      </c>
      <c r="O643" s="8">
        <v>15</v>
      </c>
      <c r="P643" s="8">
        <v>9</v>
      </c>
      <c r="Q643" s="7" t="s">
        <v>60</v>
      </c>
      <c r="R643" s="7" t="s">
        <v>1656</v>
      </c>
    </row>
    <row r="644" spans="1:18" x14ac:dyDescent="0.25">
      <c r="A644" s="7" t="s">
        <v>2292</v>
      </c>
      <c r="B644" s="7" t="s">
        <v>1489</v>
      </c>
      <c r="C644" s="7" t="s">
        <v>53</v>
      </c>
      <c r="D644" s="7" t="s">
        <v>1477</v>
      </c>
      <c r="E644" s="7" t="s">
        <v>2293</v>
      </c>
      <c r="F644" s="7" t="s">
        <v>74</v>
      </c>
      <c r="G644" s="8">
        <v>1910</v>
      </c>
      <c r="H644" s="9"/>
      <c r="I644" s="9"/>
      <c r="J644" s="9"/>
      <c r="K644" s="9"/>
      <c r="L644" s="8">
        <v>1600</v>
      </c>
      <c r="M644" s="8">
        <v>2</v>
      </c>
      <c r="N644" s="7" t="s">
        <v>60</v>
      </c>
      <c r="O644" s="8">
        <v>10</v>
      </c>
      <c r="P644" s="8">
        <v>10</v>
      </c>
      <c r="Q644" s="7" t="s">
        <v>60</v>
      </c>
      <c r="R644" s="7" t="s">
        <v>539</v>
      </c>
    </row>
    <row r="645" spans="1:18" x14ac:dyDescent="0.25">
      <c r="A645" s="7" t="s">
        <v>2294</v>
      </c>
      <c r="B645" s="7" t="s">
        <v>1489</v>
      </c>
      <c r="C645" s="7" t="s">
        <v>53</v>
      </c>
      <c r="D645" s="7" t="s">
        <v>1458</v>
      </c>
      <c r="E645" s="7" t="s">
        <v>2295</v>
      </c>
      <c r="F645" s="7" t="s">
        <v>97</v>
      </c>
      <c r="G645" s="9"/>
      <c r="H645" s="9"/>
      <c r="I645" s="9"/>
      <c r="J645" s="9"/>
      <c r="K645" s="9"/>
      <c r="L645" s="8">
        <v>10592</v>
      </c>
      <c r="M645" s="8">
        <v>2</v>
      </c>
      <c r="N645" s="7" t="s">
        <v>60</v>
      </c>
      <c r="O645" s="8">
        <v>12</v>
      </c>
      <c r="P645" s="8">
        <v>11</v>
      </c>
      <c r="Q645" s="7" t="s">
        <v>60</v>
      </c>
      <c r="R645" s="7" t="s">
        <v>86</v>
      </c>
    </row>
    <row r="646" spans="1:18" x14ac:dyDescent="0.25">
      <c r="A646" s="7" t="s">
        <v>988</v>
      </c>
      <c r="B646" s="7" t="s">
        <v>49</v>
      </c>
      <c r="C646" s="7" t="s">
        <v>53</v>
      </c>
      <c r="D646" s="7" t="s">
        <v>1464</v>
      </c>
      <c r="E646" s="7" t="s">
        <v>2296</v>
      </c>
      <c r="F646" s="7" t="s">
        <v>74</v>
      </c>
      <c r="G646" s="9"/>
      <c r="H646" s="9"/>
      <c r="I646" s="9"/>
      <c r="J646" s="9"/>
      <c r="K646" s="9"/>
      <c r="L646" s="8">
        <v>18000</v>
      </c>
      <c r="M646" s="8">
        <v>2</v>
      </c>
      <c r="N646" s="7" t="s">
        <v>60</v>
      </c>
      <c r="O646" s="8">
        <v>25</v>
      </c>
      <c r="P646" s="8">
        <v>20</v>
      </c>
      <c r="Q646" s="7" t="s">
        <v>60</v>
      </c>
      <c r="R646" s="7" t="s">
        <v>86</v>
      </c>
    </row>
    <row r="647" spans="1:18" x14ac:dyDescent="0.25">
      <c r="A647" s="7" t="s">
        <v>2297</v>
      </c>
      <c r="B647" s="7" t="s">
        <v>49</v>
      </c>
      <c r="C647" s="7" t="s">
        <v>53</v>
      </c>
      <c r="D647" s="7" t="s">
        <v>1605</v>
      </c>
      <c r="E647" s="7" t="s">
        <v>2298</v>
      </c>
      <c r="F647" s="7" t="s">
        <v>97</v>
      </c>
      <c r="G647" s="8">
        <v>1920</v>
      </c>
      <c r="H647" s="9"/>
      <c r="I647" s="9"/>
      <c r="J647" s="9"/>
      <c r="K647" s="9"/>
      <c r="L647" s="8">
        <v>191810</v>
      </c>
      <c r="M647" s="8">
        <v>3</v>
      </c>
      <c r="N647" s="7" t="s">
        <v>60</v>
      </c>
      <c r="O647" s="8">
        <v>10</v>
      </c>
      <c r="P647" s="8">
        <v>10</v>
      </c>
      <c r="Q647" s="7" t="s">
        <v>60</v>
      </c>
      <c r="R647" s="7" t="s">
        <v>86</v>
      </c>
    </row>
    <row r="648" spans="1:18" x14ac:dyDescent="0.25">
      <c r="A648" s="7" t="s">
        <v>2297</v>
      </c>
      <c r="B648" s="7" t="s">
        <v>49</v>
      </c>
      <c r="C648" s="7" t="s">
        <v>97</v>
      </c>
      <c r="D648" s="7" t="s">
        <v>1605</v>
      </c>
      <c r="E648" s="7" t="s">
        <v>2299</v>
      </c>
      <c r="F648" s="7" t="s">
        <v>97</v>
      </c>
      <c r="G648" s="8">
        <v>1950</v>
      </c>
      <c r="H648" s="9"/>
      <c r="I648" s="9"/>
      <c r="J648" s="9"/>
      <c r="K648" s="9"/>
      <c r="L648" s="8">
        <v>48545</v>
      </c>
      <c r="M648" s="8">
        <v>1</v>
      </c>
      <c r="N648" s="7" t="s">
        <v>60</v>
      </c>
      <c r="O648" s="8">
        <v>20</v>
      </c>
      <c r="P648" s="8">
        <v>10</v>
      </c>
      <c r="Q648" s="7" t="s">
        <v>60</v>
      </c>
      <c r="R648" s="7" t="s">
        <v>86</v>
      </c>
    </row>
    <row r="649" spans="1:18" x14ac:dyDescent="0.25">
      <c r="A649" s="7" t="s">
        <v>2297</v>
      </c>
      <c r="B649" s="7" t="s">
        <v>49</v>
      </c>
      <c r="C649" s="7" t="s">
        <v>59</v>
      </c>
      <c r="D649" s="7" t="s">
        <v>1501</v>
      </c>
      <c r="E649" s="7" t="s">
        <v>2300</v>
      </c>
      <c r="F649" s="7" t="s">
        <v>97</v>
      </c>
      <c r="G649" s="8">
        <v>1920</v>
      </c>
      <c r="H649" s="9"/>
      <c r="I649" s="9"/>
      <c r="J649" s="9"/>
      <c r="K649" s="9"/>
      <c r="L649" s="8">
        <v>19859</v>
      </c>
      <c r="M649" s="8">
        <v>2</v>
      </c>
      <c r="N649" s="7" t="s">
        <v>60</v>
      </c>
      <c r="O649" s="8">
        <v>24</v>
      </c>
      <c r="P649" s="8">
        <v>10</v>
      </c>
      <c r="Q649" s="7" t="s">
        <v>60</v>
      </c>
      <c r="R649" s="7" t="s">
        <v>86</v>
      </c>
    </row>
    <row r="650" spans="1:18" x14ac:dyDescent="0.25">
      <c r="A650" s="7" t="s">
        <v>2297</v>
      </c>
      <c r="B650" s="7" t="s">
        <v>49</v>
      </c>
      <c r="C650" s="7" t="s">
        <v>304</v>
      </c>
      <c r="D650" s="7" t="s">
        <v>1501</v>
      </c>
      <c r="E650" s="7" t="s">
        <v>2301</v>
      </c>
      <c r="F650" s="7" t="s">
        <v>97</v>
      </c>
      <c r="G650" s="8">
        <v>1920</v>
      </c>
      <c r="H650" s="9"/>
      <c r="I650" s="9"/>
      <c r="J650" s="9"/>
      <c r="K650" s="9"/>
      <c r="L650" s="8">
        <v>32893</v>
      </c>
      <c r="M650" s="8">
        <v>2</v>
      </c>
      <c r="N650" s="7" t="s">
        <v>60</v>
      </c>
      <c r="O650" s="8">
        <v>21</v>
      </c>
      <c r="P650" s="8">
        <v>10</v>
      </c>
      <c r="Q650" s="7" t="s">
        <v>60</v>
      </c>
      <c r="R650" s="7" t="s">
        <v>86</v>
      </c>
    </row>
    <row r="651" spans="1:18" x14ac:dyDescent="0.25">
      <c r="A651" s="7" t="s">
        <v>2297</v>
      </c>
      <c r="B651" s="7" t="s">
        <v>49</v>
      </c>
      <c r="C651" s="7" t="s">
        <v>86</v>
      </c>
      <c r="D651" s="7" t="s">
        <v>1470</v>
      </c>
      <c r="E651" s="7" t="s">
        <v>2302</v>
      </c>
      <c r="F651" s="7" t="s">
        <v>1469</v>
      </c>
      <c r="G651" s="9"/>
      <c r="H651" s="8">
        <v>900</v>
      </c>
      <c r="I651" s="9"/>
      <c r="J651" s="8">
        <v>100</v>
      </c>
      <c r="K651" s="8">
        <v>14</v>
      </c>
      <c r="L651" s="8">
        <v>12600</v>
      </c>
      <c r="M651" s="8">
        <v>1</v>
      </c>
      <c r="N651" s="7" t="s">
        <v>60</v>
      </c>
      <c r="O651" s="8">
        <v>9</v>
      </c>
      <c r="P651" s="8">
        <v>9</v>
      </c>
      <c r="Q651" s="7" t="s">
        <v>60</v>
      </c>
      <c r="R651" s="7" t="s">
        <v>1462</v>
      </c>
    </row>
    <row r="652" spans="1:18" x14ac:dyDescent="0.25">
      <c r="A652" s="7" t="s">
        <v>2303</v>
      </c>
      <c r="B652" s="7" t="s">
        <v>1457</v>
      </c>
      <c r="C652" s="7" t="s">
        <v>53</v>
      </c>
      <c r="D652" s="7" t="s">
        <v>1458</v>
      </c>
      <c r="E652" s="7" t="s">
        <v>2304</v>
      </c>
      <c r="F652" s="7" t="s">
        <v>97</v>
      </c>
      <c r="G652" s="8">
        <v>1910</v>
      </c>
      <c r="H652" s="9"/>
      <c r="I652" s="9"/>
      <c r="J652" s="9"/>
      <c r="K652" s="9"/>
      <c r="L652" s="8">
        <v>16200</v>
      </c>
      <c r="M652" s="8">
        <v>6</v>
      </c>
      <c r="N652" s="7" t="s">
        <v>60</v>
      </c>
      <c r="O652" s="8">
        <v>12</v>
      </c>
      <c r="P652" s="8">
        <v>10.5</v>
      </c>
      <c r="Q652" s="7" t="s">
        <v>60</v>
      </c>
      <c r="R652" s="7" t="s">
        <v>1595</v>
      </c>
    </row>
    <row r="653" spans="1:18" x14ac:dyDescent="0.25">
      <c r="A653" s="7" t="s">
        <v>2305</v>
      </c>
      <c r="B653" s="7" t="s">
        <v>1489</v>
      </c>
      <c r="C653" s="7" t="s">
        <v>53</v>
      </c>
      <c r="D653" s="7" t="s">
        <v>1458</v>
      </c>
      <c r="E653" s="7" t="s">
        <v>2306</v>
      </c>
      <c r="F653" s="7" t="s">
        <v>97</v>
      </c>
      <c r="G653" s="8">
        <v>1956</v>
      </c>
      <c r="H653" s="9"/>
      <c r="I653" s="9"/>
      <c r="J653" s="9"/>
      <c r="K653" s="9"/>
      <c r="L653" s="8">
        <v>132000</v>
      </c>
      <c r="M653" s="8">
        <v>1</v>
      </c>
      <c r="N653" s="7" t="s">
        <v>60</v>
      </c>
      <c r="O653" s="8">
        <v>30</v>
      </c>
      <c r="P653" s="8">
        <v>30</v>
      </c>
      <c r="Q653" s="7" t="s">
        <v>54</v>
      </c>
      <c r="R653" s="7" t="s">
        <v>1656</v>
      </c>
    </row>
    <row r="654" spans="1:18" x14ac:dyDescent="0.25">
      <c r="A654" s="7" t="s">
        <v>990</v>
      </c>
      <c r="B654" s="7" t="s">
        <v>1489</v>
      </c>
      <c r="C654" s="7" t="s">
        <v>53</v>
      </c>
      <c r="D654" s="7" t="s">
        <v>1458</v>
      </c>
      <c r="E654" s="7" t="s">
        <v>2307</v>
      </c>
      <c r="F654" s="7" t="s">
        <v>97</v>
      </c>
      <c r="G654" s="8">
        <v>1920</v>
      </c>
      <c r="H654" s="9"/>
      <c r="I654" s="9"/>
      <c r="J654" s="9"/>
      <c r="K654" s="9"/>
      <c r="L654" s="8">
        <v>3000</v>
      </c>
      <c r="M654" s="8">
        <v>2</v>
      </c>
      <c r="N654" s="7" t="s">
        <v>60</v>
      </c>
      <c r="O654" s="8">
        <v>15</v>
      </c>
      <c r="P654" s="8">
        <v>10</v>
      </c>
      <c r="Q654" s="7" t="s">
        <v>60</v>
      </c>
      <c r="R654" s="7" t="s">
        <v>60</v>
      </c>
    </row>
    <row r="655" spans="1:18" x14ac:dyDescent="0.25">
      <c r="A655" s="7" t="s">
        <v>2308</v>
      </c>
      <c r="B655" s="7" t="s">
        <v>49</v>
      </c>
      <c r="C655" s="7" t="s">
        <v>53</v>
      </c>
      <c r="D655" s="7" t="s">
        <v>1458</v>
      </c>
      <c r="E655" s="7" t="s">
        <v>2309</v>
      </c>
      <c r="F655" s="7" t="s">
        <v>97</v>
      </c>
      <c r="G655" s="8">
        <v>1999</v>
      </c>
      <c r="H655" s="9"/>
      <c r="I655" s="9"/>
      <c r="J655" s="9"/>
      <c r="K655" s="9"/>
      <c r="L655" s="8">
        <v>66000</v>
      </c>
      <c r="M655" s="8">
        <v>3</v>
      </c>
      <c r="N655" s="7" t="s">
        <v>60</v>
      </c>
      <c r="O655" s="8">
        <v>15</v>
      </c>
      <c r="P655" s="8">
        <v>10</v>
      </c>
      <c r="Q655" s="7" t="s">
        <v>60</v>
      </c>
      <c r="R655" s="7" t="s">
        <v>86</v>
      </c>
    </row>
    <row r="656" spans="1:18" x14ac:dyDescent="0.25">
      <c r="A656" s="7" t="s">
        <v>2310</v>
      </c>
      <c r="B656" s="7" t="s">
        <v>1457</v>
      </c>
      <c r="C656" s="7" t="s">
        <v>53</v>
      </c>
      <c r="D656" s="7" t="s">
        <v>1464</v>
      </c>
      <c r="E656" s="7" t="s">
        <v>2311</v>
      </c>
      <c r="F656" s="7" t="s">
        <v>74</v>
      </c>
      <c r="G656" s="8">
        <v>1910</v>
      </c>
      <c r="H656" s="9"/>
      <c r="I656" s="9"/>
      <c r="J656" s="9"/>
      <c r="K656" s="9"/>
      <c r="L656" s="8">
        <v>1279</v>
      </c>
      <c r="M656" s="8">
        <v>1</v>
      </c>
      <c r="N656" s="7" t="s">
        <v>60</v>
      </c>
      <c r="O656" s="8">
        <v>13</v>
      </c>
      <c r="P656" s="8">
        <v>8</v>
      </c>
      <c r="Q656" s="7" t="s">
        <v>60</v>
      </c>
      <c r="R656" s="7" t="s">
        <v>1462</v>
      </c>
    </row>
    <row r="657" spans="1:18" x14ac:dyDescent="0.25">
      <c r="A657" s="7" t="s">
        <v>2312</v>
      </c>
      <c r="B657" s="7" t="s">
        <v>1489</v>
      </c>
      <c r="C657" s="7" t="s">
        <v>53</v>
      </c>
      <c r="D657" s="7" t="s">
        <v>1458</v>
      </c>
      <c r="E657" s="7" t="s">
        <v>2313</v>
      </c>
      <c r="F657" s="7" t="s">
        <v>97</v>
      </c>
      <c r="G657" s="8">
        <v>1935</v>
      </c>
      <c r="H657" s="9"/>
      <c r="I657" s="9"/>
      <c r="J657" s="9"/>
      <c r="K657" s="9"/>
      <c r="L657" s="8">
        <v>1350</v>
      </c>
      <c r="M657" s="8">
        <v>1</v>
      </c>
      <c r="N657" s="7" t="s">
        <v>60</v>
      </c>
      <c r="O657" s="8">
        <v>12</v>
      </c>
      <c r="P657" s="8">
        <v>10</v>
      </c>
      <c r="Q657" s="7" t="s">
        <v>60</v>
      </c>
      <c r="R657" s="7" t="s">
        <v>1601</v>
      </c>
    </row>
    <row r="658" spans="1:18" x14ac:dyDescent="0.25">
      <c r="A658" s="7" t="s">
        <v>2314</v>
      </c>
      <c r="B658" s="7" t="s">
        <v>1457</v>
      </c>
      <c r="C658" s="7" t="s">
        <v>53</v>
      </c>
      <c r="D658" s="7" t="s">
        <v>1458</v>
      </c>
      <c r="E658" s="7" t="s">
        <v>2315</v>
      </c>
      <c r="F658" s="7" t="s">
        <v>97</v>
      </c>
      <c r="G658" s="8">
        <v>2005</v>
      </c>
      <c r="H658" s="9"/>
      <c r="I658" s="9"/>
      <c r="J658" s="9"/>
      <c r="K658" s="9"/>
      <c r="L658" s="8">
        <v>30000</v>
      </c>
      <c r="M658" s="8">
        <v>2</v>
      </c>
      <c r="N658" s="7" t="s">
        <v>60</v>
      </c>
      <c r="O658" s="8">
        <v>11</v>
      </c>
      <c r="P658" s="8">
        <v>9</v>
      </c>
      <c r="Q658" s="7" t="s">
        <v>60</v>
      </c>
      <c r="R658" s="7" t="s">
        <v>60</v>
      </c>
    </row>
    <row r="659" spans="1:18" x14ac:dyDescent="0.25">
      <c r="A659" s="7" t="s">
        <v>2316</v>
      </c>
      <c r="B659" s="7" t="s">
        <v>2317</v>
      </c>
      <c r="C659" s="7" t="s">
        <v>53</v>
      </c>
      <c r="D659" s="7" t="s">
        <v>1474</v>
      </c>
      <c r="E659" s="7" t="s">
        <v>2318</v>
      </c>
      <c r="F659" s="7" t="s">
        <v>97</v>
      </c>
      <c r="G659" s="8">
        <v>1950</v>
      </c>
      <c r="H659" s="9"/>
      <c r="I659" s="9"/>
      <c r="J659" s="9"/>
      <c r="K659" s="9"/>
      <c r="L659" s="8">
        <v>2400</v>
      </c>
      <c r="M659" s="8">
        <v>2</v>
      </c>
      <c r="N659" s="7" t="s">
        <v>60</v>
      </c>
      <c r="O659" s="8">
        <v>8</v>
      </c>
      <c r="P659" s="8">
        <v>8</v>
      </c>
      <c r="Q659" s="7" t="s">
        <v>60</v>
      </c>
      <c r="R659" s="7" t="s">
        <v>1643</v>
      </c>
    </row>
    <row r="660" spans="1:18" x14ac:dyDescent="0.25">
      <c r="A660" s="7" t="s">
        <v>2316</v>
      </c>
      <c r="B660" s="7" t="s">
        <v>2317</v>
      </c>
      <c r="C660" s="7" t="s">
        <v>97</v>
      </c>
      <c r="D660" s="7" t="s">
        <v>1467</v>
      </c>
      <c r="E660" s="7" t="s">
        <v>2319</v>
      </c>
      <c r="F660" s="7" t="s">
        <v>97</v>
      </c>
      <c r="G660" s="8">
        <v>1950</v>
      </c>
      <c r="H660" s="9"/>
      <c r="I660" s="9"/>
      <c r="J660" s="9"/>
      <c r="K660" s="9"/>
      <c r="L660" s="8">
        <v>8505</v>
      </c>
      <c r="M660" s="8">
        <v>2</v>
      </c>
      <c r="N660" s="7" t="s">
        <v>60</v>
      </c>
      <c r="O660" s="8">
        <v>8</v>
      </c>
      <c r="P660" s="8">
        <v>8</v>
      </c>
      <c r="Q660" s="7" t="s">
        <v>60</v>
      </c>
      <c r="R660" s="7" t="s">
        <v>539</v>
      </c>
    </row>
    <row r="661" spans="1:18" x14ac:dyDescent="0.25">
      <c r="A661" s="7" t="s">
        <v>2316</v>
      </c>
      <c r="B661" s="7" t="s">
        <v>2317</v>
      </c>
      <c r="C661" s="7" t="s">
        <v>59</v>
      </c>
      <c r="D661" s="7" t="s">
        <v>1467</v>
      </c>
      <c r="E661" s="7" t="s">
        <v>2320</v>
      </c>
      <c r="F661" s="7" t="s">
        <v>97</v>
      </c>
      <c r="G661" s="8">
        <v>1950</v>
      </c>
      <c r="H661" s="9"/>
      <c r="I661" s="9"/>
      <c r="J661" s="9"/>
      <c r="K661" s="9"/>
      <c r="L661" s="8">
        <v>8214</v>
      </c>
      <c r="M661" s="8">
        <v>2</v>
      </c>
      <c r="N661" s="7" t="s">
        <v>60</v>
      </c>
      <c r="O661" s="8">
        <v>8</v>
      </c>
      <c r="P661" s="8">
        <v>8</v>
      </c>
      <c r="Q661" s="7" t="s">
        <v>60</v>
      </c>
      <c r="R661" s="7" t="s">
        <v>1462</v>
      </c>
    </row>
    <row r="662" spans="1:18" x14ac:dyDescent="0.25">
      <c r="A662" s="7" t="s">
        <v>2316</v>
      </c>
      <c r="B662" s="7" t="s">
        <v>2317</v>
      </c>
      <c r="C662" s="7" t="s">
        <v>304</v>
      </c>
      <c r="D662" s="7" t="s">
        <v>1467</v>
      </c>
      <c r="E662" s="7" t="s">
        <v>2321</v>
      </c>
      <c r="F662" s="7" t="s">
        <v>97</v>
      </c>
      <c r="G662" s="8">
        <v>1950</v>
      </c>
      <c r="H662" s="9"/>
      <c r="I662" s="9"/>
      <c r="J662" s="9"/>
      <c r="K662" s="9"/>
      <c r="L662" s="8">
        <v>7881</v>
      </c>
      <c r="M662" s="8">
        <v>2</v>
      </c>
      <c r="N662" s="7" t="s">
        <v>60</v>
      </c>
      <c r="O662" s="8">
        <v>8</v>
      </c>
      <c r="P662" s="8">
        <v>8</v>
      </c>
      <c r="Q662" s="7" t="s">
        <v>60</v>
      </c>
      <c r="R662" s="7" t="s">
        <v>539</v>
      </c>
    </row>
    <row r="663" spans="1:18" x14ac:dyDescent="0.25">
      <c r="A663" s="7" t="s">
        <v>2322</v>
      </c>
      <c r="B663" s="7" t="s">
        <v>1457</v>
      </c>
      <c r="C663" s="7" t="s">
        <v>53</v>
      </c>
      <c r="D663" s="7" t="s">
        <v>1477</v>
      </c>
      <c r="E663" s="7" t="s">
        <v>2323</v>
      </c>
      <c r="F663" s="7" t="s">
        <v>74</v>
      </c>
      <c r="G663" s="9"/>
      <c r="H663" s="9"/>
      <c r="I663" s="9"/>
      <c r="J663" s="9"/>
      <c r="K663" s="9"/>
      <c r="L663" s="8">
        <v>1000</v>
      </c>
      <c r="M663" s="8">
        <v>2</v>
      </c>
      <c r="N663" s="7" t="s">
        <v>60</v>
      </c>
      <c r="O663" s="8">
        <v>15</v>
      </c>
      <c r="P663" s="8">
        <v>15</v>
      </c>
      <c r="Q663" s="7" t="s">
        <v>60</v>
      </c>
      <c r="R663" s="7" t="s">
        <v>539</v>
      </c>
    </row>
    <row r="664" spans="1:18" x14ac:dyDescent="0.25">
      <c r="A664" s="7" t="s">
        <v>2324</v>
      </c>
      <c r="B664" s="7" t="s">
        <v>49</v>
      </c>
      <c r="C664" s="7" t="s">
        <v>53</v>
      </c>
      <c r="D664" s="7" t="s">
        <v>1458</v>
      </c>
      <c r="E664" s="7" t="s">
        <v>2325</v>
      </c>
      <c r="F664" s="7" t="s">
        <v>97</v>
      </c>
      <c r="G664" s="8">
        <v>1977</v>
      </c>
      <c r="H664" s="9"/>
      <c r="I664" s="9"/>
      <c r="J664" s="9"/>
      <c r="K664" s="9"/>
      <c r="L664" s="8">
        <v>12500</v>
      </c>
      <c r="M664" s="8">
        <v>1</v>
      </c>
      <c r="N664" s="7" t="s">
        <v>60</v>
      </c>
      <c r="O664" s="8">
        <v>15</v>
      </c>
      <c r="P664" s="8">
        <v>10</v>
      </c>
      <c r="Q664" s="7" t="s">
        <v>60</v>
      </c>
      <c r="R664" s="7" t="s">
        <v>539</v>
      </c>
    </row>
    <row r="665" spans="1:18" x14ac:dyDescent="0.25">
      <c r="A665" s="7" t="s">
        <v>2326</v>
      </c>
      <c r="B665" s="7" t="s">
        <v>1457</v>
      </c>
      <c r="C665" s="7" t="s">
        <v>53</v>
      </c>
      <c r="D665" s="7" t="s">
        <v>1458</v>
      </c>
      <c r="E665" s="7" t="s">
        <v>2327</v>
      </c>
      <c r="F665" s="7" t="s">
        <v>97</v>
      </c>
      <c r="G665" s="8">
        <v>1976</v>
      </c>
      <c r="H665" s="9"/>
      <c r="I665" s="9"/>
      <c r="J665" s="9"/>
      <c r="K665" s="9"/>
      <c r="L665" s="8">
        <v>29000</v>
      </c>
      <c r="M665" s="8">
        <v>2</v>
      </c>
      <c r="N665" s="7" t="s">
        <v>60</v>
      </c>
      <c r="O665" s="8">
        <v>16</v>
      </c>
      <c r="P665" s="8">
        <v>12</v>
      </c>
      <c r="Q665" s="7" t="s">
        <v>60</v>
      </c>
      <c r="R665" s="7" t="s">
        <v>1643</v>
      </c>
    </row>
    <row r="666" spans="1:18" x14ac:dyDescent="0.25">
      <c r="A666" s="7" t="s">
        <v>2328</v>
      </c>
      <c r="B666" s="7" t="s">
        <v>1489</v>
      </c>
      <c r="C666" s="7" t="s">
        <v>53</v>
      </c>
      <c r="D666" s="7" t="s">
        <v>1458</v>
      </c>
      <c r="E666" s="7" t="s">
        <v>2329</v>
      </c>
      <c r="F666" s="7" t="s">
        <v>97</v>
      </c>
      <c r="G666" s="8">
        <v>1989</v>
      </c>
      <c r="H666" s="9"/>
      <c r="I666" s="9"/>
      <c r="J666" s="9"/>
      <c r="K666" s="9"/>
      <c r="L666" s="8">
        <v>75000</v>
      </c>
      <c r="M666" s="8">
        <v>4</v>
      </c>
      <c r="N666" s="7" t="s">
        <v>60</v>
      </c>
      <c r="O666" s="8">
        <v>18</v>
      </c>
      <c r="P666" s="8">
        <v>12</v>
      </c>
      <c r="Q666" s="7" t="s">
        <v>60</v>
      </c>
      <c r="R666" s="7" t="s">
        <v>86</v>
      </c>
    </row>
    <row r="667" spans="1:18" x14ac:dyDescent="0.25">
      <c r="A667" s="7" t="s">
        <v>2330</v>
      </c>
      <c r="B667" s="7" t="s">
        <v>49</v>
      </c>
      <c r="C667" s="7" t="s">
        <v>53</v>
      </c>
      <c r="D667" s="7" t="s">
        <v>1458</v>
      </c>
      <c r="E667" s="7" t="s">
        <v>2331</v>
      </c>
      <c r="F667" s="7" t="s">
        <v>97</v>
      </c>
      <c r="G667" s="8">
        <v>1998</v>
      </c>
      <c r="H667" s="9"/>
      <c r="I667" s="9"/>
      <c r="J667" s="9"/>
      <c r="K667" s="9"/>
      <c r="L667" s="8">
        <v>371000</v>
      </c>
      <c r="M667" s="8">
        <v>3</v>
      </c>
      <c r="N667" s="7" t="s">
        <v>60</v>
      </c>
      <c r="O667" s="8">
        <v>13</v>
      </c>
      <c r="P667" s="8">
        <v>9</v>
      </c>
      <c r="Q667" s="7" t="s">
        <v>60</v>
      </c>
      <c r="R667" s="7" t="s">
        <v>1462</v>
      </c>
    </row>
    <row r="668" spans="1:18" x14ac:dyDescent="0.25">
      <c r="A668" s="7" t="s">
        <v>2330</v>
      </c>
      <c r="B668" s="7" t="s">
        <v>49</v>
      </c>
      <c r="C668" s="7" t="s">
        <v>97</v>
      </c>
      <c r="D668" s="7" t="s">
        <v>1458</v>
      </c>
      <c r="E668" s="7" t="s">
        <v>2332</v>
      </c>
      <c r="F668" s="7" t="s">
        <v>97</v>
      </c>
      <c r="G668" s="8">
        <v>1998</v>
      </c>
      <c r="H668" s="9"/>
      <c r="I668" s="9"/>
      <c r="J668" s="9"/>
      <c r="K668" s="9"/>
      <c r="L668" s="8">
        <v>23500</v>
      </c>
      <c r="M668" s="8">
        <v>1</v>
      </c>
      <c r="N668" s="7" t="s">
        <v>60</v>
      </c>
      <c r="O668" s="8">
        <v>22</v>
      </c>
      <c r="P668" s="8">
        <v>18</v>
      </c>
      <c r="Q668" s="7" t="s">
        <v>60</v>
      </c>
      <c r="R668" s="7" t="s">
        <v>539</v>
      </c>
    </row>
    <row r="669" spans="1:18" x14ac:dyDescent="0.25">
      <c r="A669" s="7" t="s">
        <v>2330</v>
      </c>
      <c r="B669" s="7" t="s">
        <v>49</v>
      </c>
      <c r="C669" s="7" t="s">
        <v>59</v>
      </c>
      <c r="D669" s="7" t="s">
        <v>1458</v>
      </c>
      <c r="E669" s="7" t="s">
        <v>2333</v>
      </c>
      <c r="F669" s="7" t="s">
        <v>97</v>
      </c>
      <c r="G669" s="8">
        <v>1998</v>
      </c>
      <c r="H669" s="9"/>
      <c r="I669" s="9"/>
      <c r="J669" s="9"/>
      <c r="K669" s="9"/>
      <c r="L669" s="8">
        <v>45000</v>
      </c>
      <c r="M669" s="8">
        <v>1</v>
      </c>
      <c r="N669" s="7" t="s">
        <v>60</v>
      </c>
      <c r="O669" s="8">
        <v>25</v>
      </c>
      <c r="P669" s="8">
        <v>20</v>
      </c>
      <c r="Q669" s="7" t="s">
        <v>60</v>
      </c>
      <c r="R669" s="7" t="s">
        <v>539</v>
      </c>
    </row>
    <row r="670" spans="1:18" x14ac:dyDescent="0.25">
      <c r="A670" s="7" t="s">
        <v>2330</v>
      </c>
      <c r="B670" s="7" t="s">
        <v>49</v>
      </c>
      <c r="C670" s="7" t="s">
        <v>304</v>
      </c>
      <c r="D670" s="7" t="s">
        <v>1458</v>
      </c>
      <c r="E670" s="7" t="s">
        <v>2334</v>
      </c>
      <c r="F670" s="7" t="s">
        <v>97</v>
      </c>
      <c r="G670" s="8">
        <v>2011</v>
      </c>
      <c r="H670" s="9"/>
      <c r="I670" s="9"/>
      <c r="J670" s="9"/>
      <c r="K670" s="9"/>
      <c r="L670" s="8">
        <v>223500</v>
      </c>
      <c r="M670" s="8">
        <v>3</v>
      </c>
      <c r="N670" s="7" t="s">
        <v>60</v>
      </c>
      <c r="O670" s="8">
        <v>13</v>
      </c>
      <c r="P670" s="8">
        <v>10</v>
      </c>
      <c r="Q670" s="7" t="s">
        <v>60</v>
      </c>
      <c r="R670" s="7" t="s">
        <v>539</v>
      </c>
    </row>
    <row r="671" spans="1:18" x14ac:dyDescent="0.25">
      <c r="A671" s="7" t="s">
        <v>2330</v>
      </c>
      <c r="B671" s="7" t="s">
        <v>49</v>
      </c>
      <c r="C671" s="7" t="s">
        <v>86</v>
      </c>
      <c r="D671" s="7" t="s">
        <v>1458</v>
      </c>
      <c r="E671" s="7" t="s">
        <v>2335</v>
      </c>
      <c r="F671" s="7" t="s">
        <v>97</v>
      </c>
      <c r="G671" s="8">
        <v>1998</v>
      </c>
      <c r="H671" s="9"/>
      <c r="I671" s="9"/>
      <c r="J671" s="9"/>
      <c r="K671" s="9"/>
      <c r="L671" s="8">
        <v>18500</v>
      </c>
      <c r="M671" s="8">
        <v>1</v>
      </c>
      <c r="N671" s="7" t="s">
        <v>60</v>
      </c>
      <c r="O671" s="8">
        <v>15</v>
      </c>
      <c r="P671" s="8">
        <v>10</v>
      </c>
      <c r="Q671" s="7" t="s">
        <v>60</v>
      </c>
      <c r="R671" s="7" t="s">
        <v>539</v>
      </c>
    </row>
    <row r="672" spans="1:18" x14ac:dyDescent="0.25">
      <c r="A672" s="7" t="s">
        <v>2336</v>
      </c>
      <c r="B672" s="7" t="s">
        <v>1457</v>
      </c>
      <c r="C672" s="7" t="s">
        <v>53</v>
      </c>
      <c r="D672" s="7" t="s">
        <v>1464</v>
      </c>
      <c r="E672" s="7" t="s">
        <v>2337</v>
      </c>
      <c r="F672" s="7" t="s">
        <v>74</v>
      </c>
      <c r="G672" s="8">
        <v>1974</v>
      </c>
      <c r="H672" s="9"/>
      <c r="I672" s="9"/>
      <c r="J672" s="9"/>
      <c r="K672" s="9"/>
      <c r="L672" s="8">
        <v>2346</v>
      </c>
      <c r="M672" s="8">
        <v>1</v>
      </c>
      <c r="N672" s="7" t="s">
        <v>60</v>
      </c>
      <c r="O672" s="8">
        <v>17</v>
      </c>
      <c r="P672" s="8">
        <v>17</v>
      </c>
      <c r="Q672" s="7" t="s">
        <v>60</v>
      </c>
      <c r="R672" s="7" t="s">
        <v>1462</v>
      </c>
    </row>
    <row r="673" spans="1:18" x14ac:dyDescent="0.25">
      <c r="A673" s="7" t="s">
        <v>2338</v>
      </c>
      <c r="B673" s="7" t="s">
        <v>1489</v>
      </c>
      <c r="C673" s="7" t="s">
        <v>53</v>
      </c>
      <c r="D673" s="7" t="s">
        <v>1464</v>
      </c>
      <c r="E673" s="7" t="s">
        <v>2339</v>
      </c>
      <c r="F673" s="7" t="s">
        <v>74</v>
      </c>
      <c r="G673" s="8">
        <v>1970</v>
      </c>
      <c r="H673" s="9"/>
      <c r="I673" s="9"/>
      <c r="J673" s="9"/>
      <c r="K673" s="9"/>
      <c r="L673" s="8">
        <v>1575</v>
      </c>
      <c r="M673" s="8">
        <v>1</v>
      </c>
      <c r="N673" s="7" t="s">
        <v>60</v>
      </c>
      <c r="O673" s="8">
        <v>18</v>
      </c>
      <c r="P673" s="8">
        <v>10</v>
      </c>
      <c r="Q673" s="7" t="s">
        <v>60</v>
      </c>
      <c r="R673" s="7" t="s">
        <v>539</v>
      </c>
    </row>
    <row r="674" spans="1:18" x14ac:dyDescent="0.25">
      <c r="A674" s="7" t="s">
        <v>260</v>
      </c>
      <c r="B674" s="7" t="s">
        <v>49</v>
      </c>
      <c r="C674" s="7" t="s">
        <v>53</v>
      </c>
      <c r="D674" s="7" t="s">
        <v>1464</v>
      </c>
      <c r="E674" s="7" t="s">
        <v>2340</v>
      </c>
      <c r="F674" s="7" t="s">
        <v>97</v>
      </c>
      <c r="G674" s="8">
        <v>1985</v>
      </c>
      <c r="H674" s="9"/>
      <c r="I674" s="9"/>
      <c r="J674" s="9"/>
      <c r="K674" s="9"/>
      <c r="L674" s="8">
        <v>155000</v>
      </c>
      <c r="M674" s="8">
        <v>1</v>
      </c>
      <c r="N674" s="7" t="s">
        <v>60</v>
      </c>
      <c r="O674" s="8">
        <v>20</v>
      </c>
      <c r="P674" s="8">
        <v>16</v>
      </c>
      <c r="Q674" s="7" t="s">
        <v>60</v>
      </c>
      <c r="R674" s="7" t="s">
        <v>539</v>
      </c>
    </row>
    <row r="675" spans="1:18" x14ac:dyDescent="0.25">
      <c r="A675" s="7" t="s">
        <v>264</v>
      </c>
      <c r="B675" s="7" t="s">
        <v>49</v>
      </c>
      <c r="C675" s="7" t="s">
        <v>53</v>
      </c>
      <c r="D675" s="7" t="s">
        <v>1458</v>
      </c>
      <c r="E675" s="7" t="s">
        <v>2341</v>
      </c>
      <c r="F675" s="7" t="s">
        <v>97</v>
      </c>
      <c r="G675" s="8">
        <v>1970</v>
      </c>
      <c r="H675" s="9"/>
      <c r="I675" s="9"/>
      <c r="J675" s="9"/>
      <c r="K675" s="9"/>
      <c r="L675" s="8">
        <v>6570</v>
      </c>
      <c r="M675" s="8">
        <v>1</v>
      </c>
      <c r="N675" s="7" t="s">
        <v>60</v>
      </c>
      <c r="O675" s="8">
        <v>14</v>
      </c>
      <c r="P675" s="8">
        <v>10</v>
      </c>
      <c r="Q675" s="7" t="s">
        <v>60</v>
      </c>
      <c r="R675" s="7" t="s">
        <v>86</v>
      </c>
    </row>
    <row r="676" spans="1:18" x14ac:dyDescent="0.25">
      <c r="A676" s="7" t="s">
        <v>2342</v>
      </c>
      <c r="B676" s="7" t="s">
        <v>49</v>
      </c>
      <c r="C676" s="7" t="s">
        <v>53</v>
      </c>
      <c r="D676" s="7" t="s">
        <v>1458</v>
      </c>
      <c r="E676" s="7" t="s">
        <v>2343</v>
      </c>
      <c r="F676" s="7" t="s">
        <v>97</v>
      </c>
      <c r="G676" s="8">
        <v>1972</v>
      </c>
      <c r="H676" s="9"/>
      <c r="I676" s="9"/>
      <c r="J676" s="9"/>
      <c r="K676" s="9"/>
      <c r="L676" s="8">
        <v>11500</v>
      </c>
      <c r="M676" s="8">
        <v>1</v>
      </c>
      <c r="N676" s="7" t="s">
        <v>60</v>
      </c>
      <c r="O676" s="8">
        <v>14</v>
      </c>
      <c r="P676" s="8">
        <v>12</v>
      </c>
      <c r="Q676" s="7" t="s">
        <v>60</v>
      </c>
      <c r="R676" s="7" t="s">
        <v>60</v>
      </c>
    </row>
    <row r="677" spans="1:18" x14ac:dyDescent="0.25">
      <c r="A677" s="7" t="s">
        <v>2344</v>
      </c>
      <c r="B677" s="7" t="s">
        <v>1489</v>
      </c>
      <c r="C677" s="7" t="s">
        <v>53</v>
      </c>
      <c r="D677" s="7" t="s">
        <v>1458</v>
      </c>
      <c r="E677" s="7" t="s">
        <v>2345</v>
      </c>
      <c r="F677" s="7" t="s">
        <v>97</v>
      </c>
      <c r="G677" s="8">
        <v>1979</v>
      </c>
      <c r="H677" s="9"/>
      <c r="I677" s="9"/>
      <c r="J677" s="9"/>
      <c r="K677" s="9"/>
      <c r="L677" s="8">
        <v>9072</v>
      </c>
      <c r="M677" s="8">
        <v>1</v>
      </c>
      <c r="N677" s="7" t="s">
        <v>60</v>
      </c>
      <c r="O677" s="8">
        <v>14</v>
      </c>
      <c r="P677" s="8">
        <v>9</v>
      </c>
      <c r="Q677" s="7" t="s">
        <v>60</v>
      </c>
      <c r="R677" s="7" t="s">
        <v>1656</v>
      </c>
    </row>
    <row r="678" spans="1:18" x14ac:dyDescent="0.25">
      <c r="A678" s="7" t="s">
        <v>2344</v>
      </c>
      <c r="B678" s="7" t="s">
        <v>1489</v>
      </c>
      <c r="C678" s="7" t="s">
        <v>97</v>
      </c>
      <c r="D678" s="7" t="s">
        <v>1458</v>
      </c>
      <c r="E678" s="7" t="s">
        <v>2346</v>
      </c>
      <c r="F678" s="7" t="s">
        <v>97</v>
      </c>
      <c r="G678" s="8">
        <v>1979</v>
      </c>
      <c r="H678" s="9"/>
      <c r="I678" s="9"/>
      <c r="J678" s="9"/>
      <c r="K678" s="9"/>
      <c r="L678" s="8">
        <v>5603</v>
      </c>
      <c r="M678" s="8">
        <v>2</v>
      </c>
      <c r="N678" s="7" t="s">
        <v>60</v>
      </c>
      <c r="O678" s="8">
        <v>10</v>
      </c>
      <c r="P678" s="8">
        <v>9</v>
      </c>
      <c r="Q678" s="7" t="s">
        <v>60</v>
      </c>
      <c r="R678" s="7" t="s">
        <v>1656</v>
      </c>
    </row>
    <row r="679" spans="1:18" x14ac:dyDescent="0.25">
      <c r="A679" s="7" t="s">
        <v>2344</v>
      </c>
      <c r="B679" s="7" t="s">
        <v>1489</v>
      </c>
      <c r="C679" s="7" t="s">
        <v>59</v>
      </c>
      <c r="D679" s="7" t="s">
        <v>1479</v>
      </c>
      <c r="E679" s="7" t="s">
        <v>2347</v>
      </c>
      <c r="F679" s="7" t="s">
        <v>97</v>
      </c>
      <c r="G679" s="8">
        <v>1979</v>
      </c>
      <c r="H679" s="9"/>
      <c r="I679" s="9"/>
      <c r="J679" s="9"/>
      <c r="K679" s="9"/>
      <c r="L679" s="8">
        <v>400</v>
      </c>
      <c r="M679" s="8">
        <v>1</v>
      </c>
      <c r="N679" s="7" t="s">
        <v>60</v>
      </c>
      <c r="O679" s="8">
        <v>12</v>
      </c>
      <c r="P679" s="8">
        <v>9</v>
      </c>
      <c r="Q679" s="7" t="s">
        <v>60</v>
      </c>
      <c r="R679" s="7" t="s">
        <v>1656</v>
      </c>
    </row>
    <row r="680" spans="1:18" x14ac:dyDescent="0.25">
      <c r="A680" s="7" t="s">
        <v>2344</v>
      </c>
      <c r="B680" s="7" t="s">
        <v>1489</v>
      </c>
      <c r="C680" s="7" t="s">
        <v>304</v>
      </c>
      <c r="D680" s="7" t="s">
        <v>1458</v>
      </c>
      <c r="E680" s="7" t="s">
        <v>2348</v>
      </c>
      <c r="F680" s="7" t="s">
        <v>97</v>
      </c>
      <c r="G680" s="8">
        <v>1979</v>
      </c>
      <c r="H680" s="9"/>
      <c r="I680" s="9"/>
      <c r="J680" s="9"/>
      <c r="K680" s="9"/>
      <c r="L680" s="8">
        <v>13390</v>
      </c>
      <c r="M680" s="8">
        <v>1</v>
      </c>
      <c r="N680" s="7" t="s">
        <v>60</v>
      </c>
      <c r="O680" s="8">
        <v>22</v>
      </c>
      <c r="P680" s="8">
        <v>22</v>
      </c>
      <c r="Q680" s="7" t="s">
        <v>60</v>
      </c>
      <c r="R680" s="7" t="s">
        <v>1656</v>
      </c>
    </row>
    <row r="681" spans="1:18" x14ac:dyDescent="0.25">
      <c r="A681" s="7" t="s">
        <v>2344</v>
      </c>
      <c r="B681" s="7" t="s">
        <v>1489</v>
      </c>
      <c r="C681" s="7" t="s">
        <v>86</v>
      </c>
      <c r="D681" s="7" t="s">
        <v>1458</v>
      </c>
      <c r="E681" s="7" t="s">
        <v>2348</v>
      </c>
      <c r="F681" s="7" t="s">
        <v>97</v>
      </c>
      <c r="G681" s="8">
        <v>1979</v>
      </c>
      <c r="H681" s="9"/>
      <c r="I681" s="9"/>
      <c r="J681" s="9"/>
      <c r="K681" s="9"/>
      <c r="L681" s="8">
        <v>29537</v>
      </c>
      <c r="M681" s="8">
        <v>1</v>
      </c>
      <c r="N681" s="7" t="s">
        <v>60</v>
      </c>
      <c r="O681" s="8">
        <v>22</v>
      </c>
      <c r="P681" s="8">
        <v>22</v>
      </c>
      <c r="Q681" s="7" t="s">
        <v>60</v>
      </c>
      <c r="R681" s="7" t="s">
        <v>1656</v>
      </c>
    </row>
    <row r="682" spans="1:18" x14ac:dyDescent="0.25">
      <c r="A682" s="7" t="s">
        <v>2349</v>
      </c>
      <c r="B682" s="7" t="s">
        <v>1457</v>
      </c>
      <c r="C682" s="7" t="s">
        <v>53</v>
      </c>
      <c r="D682" s="7" t="s">
        <v>1458</v>
      </c>
      <c r="E682" s="7" t="s">
        <v>2350</v>
      </c>
      <c r="F682" s="7" t="s">
        <v>97</v>
      </c>
      <c r="G682" s="8">
        <v>1966</v>
      </c>
      <c r="H682" s="9"/>
      <c r="I682" s="9"/>
      <c r="J682" s="9"/>
      <c r="K682" s="9"/>
      <c r="L682" s="8">
        <v>9419</v>
      </c>
      <c r="M682" s="8">
        <v>2</v>
      </c>
      <c r="N682" s="7" t="s">
        <v>60</v>
      </c>
      <c r="O682" s="8">
        <v>11</v>
      </c>
      <c r="P682" s="8">
        <v>10</v>
      </c>
      <c r="Q682" s="7" t="s">
        <v>60</v>
      </c>
      <c r="R682" s="7" t="s">
        <v>1643</v>
      </c>
    </row>
    <row r="683" spans="1:18" x14ac:dyDescent="0.25">
      <c r="A683" s="7" t="s">
        <v>2351</v>
      </c>
      <c r="B683" s="7" t="s">
        <v>49</v>
      </c>
      <c r="C683" s="7" t="s">
        <v>53</v>
      </c>
      <c r="D683" s="7" t="s">
        <v>1458</v>
      </c>
      <c r="E683" s="7" t="s">
        <v>2352</v>
      </c>
      <c r="F683" s="7" t="s">
        <v>97</v>
      </c>
      <c r="G683" s="8">
        <v>1918</v>
      </c>
      <c r="H683" s="9"/>
      <c r="I683" s="9"/>
      <c r="J683" s="9"/>
      <c r="K683" s="9"/>
      <c r="L683" s="8">
        <v>8000</v>
      </c>
      <c r="M683" s="8">
        <v>1</v>
      </c>
      <c r="N683" s="7" t="s">
        <v>60</v>
      </c>
      <c r="O683" s="8">
        <v>12</v>
      </c>
      <c r="P683" s="8">
        <v>12</v>
      </c>
      <c r="Q683" s="7" t="s">
        <v>60</v>
      </c>
      <c r="R683" s="7" t="s">
        <v>86</v>
      </c>
    </row>
    <row r="684" spans="1:18" x14ac:dyDescent="0.25">
      <c r="A684" s="7" t="s">
        <v>992</v>
      </c>
      <c r="B684" s="7" t="s">
        <v>49</v>
      </c>
      <c r="C684" s="7" t="s">
        <v>53</v>
      </c>
      <c r="D684" s="7" t="s">
        <v>1458</v>
      </c>
      <c r="E684" s="7" t="s">
        <v>2353</v>
      </c>
      <c r="F684" s="7" t="s">
        <v>97</v>
      </c>
      <c r="G684" s="8">
        <v>1990</v>
      </c>
      <c r="H684" s="9"/>
      <c r="I684" s="9"/>
      <c r="J684" s="9"/>
      <c r="K684" s="9"/>
      <c r="L684" s="8">
        <v>3344</v>
      </c>
      <c r="M684" s="8">
        <v>1</v>
      </c>
      <c r="N684" s="7" t="s">
        <v>60</v>
      </c>
      <c r="O684" s="8">
        <v>10</v>
      </c>
      <c r="P684" s="8">
        <v>9</v>
      </c>
      <c r="Q684" s="7" t="s">
        <v>60</v>
      </c>
      <c r="R684" s="7" t="s">
        <v>60</v>
      </c>
    </row>
    <row r="685" spans="1:18" x14ac:dyDescent="0.25">
      <c r="A685" s="7" t="s">
        <v>992</v>
      </c>
      <c r="B685" s="7" t="s">
        <v>49</v>
      </c>
      <c r="C685" s="7" t="s">
        <v>97</v>
      </c>
      <c r="D685" s="7" t="s">
        <v>1458</v>
      </c>
      <c r="E685" s="7" t="s">
        <v>2354</v>
      </c>
      <c r="F685" s="7" t="s">
        <v>97</v>
      </c>
      <c r="G685" s="8">
        <v>1990</v>
      </c>
      <c r="H685" s="9"/>
      <c r="I685" s="9"/>
      <c r="J685" s="9"/>
      <c r="K685" s="9"/>
      <c r="L685" s="8">
        <v>1935</v>
      </c>
      <c r="M685" s="8">
        <v>1</v>
      </c>
      <c r="N685" s="7" t="s">
        <v>60</v>
      </c>
      <c r="O685" s="8">
        <v>10</v>
      </c>
      <c r="P685" s="8">
        <v>9</v>
      </c>
      <c r="Q685" s="7" t="s">
        <v>60</v>
      </c>
      <c r="R685" s="7" t="s">
        <v>60</v>
      </c>
    </row>
    <row r="686" spans="1:18" x14ac:dyDescent="0.25">
      <c r="A686" s="7" t="s">
        <v>992</v>
      </c>
      <c r="B686" s="7" t="s">
        <v>49</v>
      </c>
      <c r="C686" s="7" t="s">
        <v>59</v>
      </c>
      <c r="D686" s="7" t="s">
        <v>1467</v>
      </c>
      <c r="E686" s="7" t="s">
        <v>1548</v>
      </c>
      <c r="F686" s="7" t="s">
        <v>97</v>
      </c>
      <c r="G686" s="8">
        <v>1990</v>
      </c>
      <c r="H686" s="9"/>
      <c r="I686" s="9"/>
      <c r="J686" s="9"/>
      <c r="K686" s="9"/>
      <c r="L686" s="8">
        <v>1800</v>
      </c>
      <c r="M686" s="8">
        <v>1</v>
      </c>
      <c r="N686" s="7" t="s">
        <v>60</v>
      </c>
      <c r="O686" s="8">
        <v>10</v>
      </c>
      <c r="P686" s="8">
        <v>9</v>
      </c>
      <c r="Q686" s="7" t="s">
        <v>60</v>
      </c>
      <c r="R686" s="7" t="s">
        <v>60</v>
      </c>
    </row>
    <row r="687" spans="1:18" x14ac:dyDescent="0.25">
      <c r="A687" s="7" t="s">
        <v>992</v>
      </c>
      <c r="B687" s="7" t="s">
        <v>49</v>
      </c>
      <c r="C687" s="7" t="s">
        <v>304</v>
      </c>
      <c r="D687" s="7" t="s">
        <v>1467</v>
      </c>
      <c r="E687" s="7" t="s">
        <v>1500</v>
      </c>
      <c r="F687" s="7" t="s">
        <v>97</v>
      </c>
      <c r="G687" s="8">
        <v>1990</v>
      </c>
      <c r="H687" s="9"/>
      <c r="I687" s="9"/>
      <c r="J687" s="9"/>
      <c r="K687" s="9"/>
      <c r="L687" s="8">
        <v>1800</v>
      </c>
      <c r="M687" s="8">
        <v>1</v>
      </c>
      <c r="N687" s="7" t="s">
        <v>60</v>
      </c>
      <c r="O687" s="8">
        <v>10</v>
      </c>
      <c r="P687" s="8">
        <v>9</v>
      </c>
      <c r="Q687" s="7" t="s">
        <v>60</v>
      </c>
      <c r="R687" s="7" t="s">
        <v>1462</v>
      </c>
    </row>
    <row r="688" spans="1:18" x14ac:dyDescent="0.25">
      <c r="A688" s="7" t="s">
        <v>992</v>
      </c>
      <c r="B688" s="7" t="s">
        <v>49</v>
      </c>
      <c r="C688" s="7" t="s">
        <v>86</v>
      </c>
      <c r="D688" s="7" t="s">
        <v>1467</v>
      </c>
      <c r="E688" s="7" t="s">
        <v>1500</v>
      </c>
      <c r="F688" s="7" t="s">
        <v>97</v>
      </c>
      <c r="G688" s="8">
        <v>1990</v>
      </c>
      <c r="H688" s="9"/>
      <c r="I688" s="9"/>
      <c r="J688" s="9"/>
      <c r="K688" s="9"/>
      <c r="L688" s="8">
        <v>2700</v>
      </c>
      <c r="M688" s="8">
        <v>1</v>
      </c>
      <c r="N688" s="7" t="s">
        <v>60</v>
      </c>
      <c r="O688" s="8">
        <v>10</v>
      </c>
      <c r="P688" s="8">
        <v>9</v>
      </c>
      <c r="Q688" s="7" t="s">
        <v>60</v>
      </c>
      <c r="R688" s="7" t="s">
        <v>60</v>
      </c>
    </row>
    <row r="689" spans="1:18" x14ac:dyDescent="0.25">
      <c r="A689" s="7" t="s">
        <v>992</v>
      </c>
      <c r="B689" s="7" t="s">
        <v>49</v>
      </c>
      <c r="C689" s="7" t="s">
        <v>66</v>
      </c>
      <c r="D689" s="7" t="s">
        <v>1467</v>
      </c>
      <c r="E689" s="7" t="s">
        <v>2355</v>
      </c>
      <c r="F689" s="7" t="s">
        <v>97</v>
      </c>
      <c r="G689" s="8">
        <v>1990</v>
      </c>
      <c r="H689" s="9"/>
      <c r="I689" s="9"/>
      <c r="J689" s="9"/>
      <c r="K689" s="9"/>
      <c r="L689" s="8">
        <v>5300</v>
      </c>
      <c r="M689" s="8">
        <v>1</v>
      </c>
      <c r="N689" s="7" t="s">
        <v>60</v>
      </c>
      <c r="O689" s="8">
        <v>10</v>
      </c>
      <c r="P689" s="8">
        <v>9</v>
      </c>
      <c r="Q689" s="7" t="s">
        <v>60</v>
      </c>
      <c r="R689" s="7" t="s">
        <v>86</v>
      </c>
    </row>
    <row r="690" spans="1:18" x14ac:dyDescent="0.25">
      <c r="A690" s="7" t="s">
        <v>992</v>
      </c>
      <c r="B690" s="7" t="s">
        <v>49</v>
      </c>
      <c r="C690" s="7" t="s">
        <v>57</v>
      </c>
      <c r="D690" s="7" t="s">
        <v>1467</v>
      </c>
      <c r="E690" s="7" t="s">
        <v>1500</v>
      </c>
      <c r="F690" s="7" t="s">
        <v>97</v>
      </c>
      <c r="G690" s="8">
        <v>1990</v>
      </c>
      <c r="H690" s="9"/>
      <c r="I690" s="9"/>
      <c r="J690" s="9"/>
      <c r="K690" s="9"/>
      <c r="L690" s="8">
        <v>1800</v>
      </c>
      <c r="M690" s="8">
        <v>1</v>
      </c>
      <c r="N690" s="7" t="s">
        <v>60</v>
      </c>
      <c r="O690" s="8">
        <v>10</v>
      </c>
      <c r="P690" s="8">
        <v>9</v>
      </c>
      <c r="Q690" s="7" t="s">
        <v>60</v>
      </c>
      <c r="R690" s="7" t="s">
        <v>86</v>
      </c>
    </row>
    <row r="691" spans="1:18" x14ac:dyDescent="0.25">
      <c r="A691" s="7" t="s">
        <v>992</v>
      </c>
      <c r="B691" s="7" t="s">
        <v>49</v>
      </c>
      <c r="C691" s="7" t="s">
        <v>173</v>
      </c>
      <c r="D691" s="7" t="s">
        <v>1470</v>
      </c>
      <c r="E691" s="7" t="s">
        <v>1545</v>
      </c>
      <c r="F691" s="7" t="s">
        <v>97</v>
      </c>
      <c r="G691" s="8">
        <v>1990</v>
      </c>
      <c r="H691" s="9"/>
      <c r="I691" s="9"/>
      <c r="J691" s="9"/>
      <c r="K691" s="9"/>
      <c r="L691" s="8">
        <v>3200</v>
      </c>
      <c r="M691" s="8">
        <v>1</v>
      </c>
      <c r="N691" s="7" t="s">
        <v>60</v>
      </c>
      <c r="O691" s="8">
        <v>10</v>
      </c>
      <c r="P691" s="8">
        <v>9</v>
      </c>
      <c r="Q691" s="7" t="s">
        <v>60</v>
      </c>
      <c r="R691" s="7" t="s">
        <v>60</v>
      </c>
    </row>
    <row r="692" spans="1:18" x14ac:dyDescent="0.25">
      <c r="A692" s="7" t="s">
        <v>992</v>
      </c>
      <c r="B692" s="7" t="s">
        <v>49</v>
      </c>
      <c r="C692" s="7" t="s">
        <v>139</v>
      </c>
      <c r="D692" s="7" t="s">
        <v>1467</v>
      </c>
      <c r="E692" s="7" t="s">
        <v>1500</v>
      </c>
      <c r="F692" s="7" t="s">
        <v>97</v>
      </c>
      <c r="G692" s="8">
        <v>1990</v>
      </c>
      <c r="H692" s="9"/>
      <c r="I692" s="9"/>
      <c r="J692" s="9"/>
      <c r="K692" s="9"/>
      <c r="L692" s="8">
        <v>4500</v>
      </c>
      <c r="M692" s="8">
        <v>1</v>
      </c>
      <c r="N692" s="7" t="s">
        <v>60</v>
      </c>
      <c r="O692" s="8">
        <v>10</v>
      </c>
      <c r="P692" s="8">
        <v>9</v>
      </c>
      <c r="Q692" s="7" t="s">
        <v>60</v>
      </c>
      <c r="R692" s="7" t="s">
        <v>60</v>
      </c>
    </row>
    <row r="693" spans="1:18" x14ac:dyDescent="0.25">
      <c r="A693" s="7" t="s">
        <v>992</v>
      </c>
      <c r="B693" s="7" t="s">
        <v>49</v>
      </c>
      <c r="C693" s="7" t="s">
        <v>996</v>
      </c>
      <c r="D693" s="7" t="s">
        <v>1458</v>
      </c>
      <c r="E693" s="7" t="s">
        <v>2356</v>
      </c>
      <c r="F693" s="7" t="s">
        <v>97</v>
      </c>
      <c r="G693" s="8">
        <v>1990</v>
      </c>
      <c r="H693" s="9"/>
      <c r="I693" s="9"/>
      <c r="J693" s="9"/>
      <c r="K693" s="9"/>
      <c r="L693" s="8">
        <v>2140</v>
      </c>
      <c r="M693" s="8">
        <v>1</v>
      </c>
      <c r="N693" s="7" t="s">
        <v>60</v>
      </c>
      <c r="O693" s="8">
        <v>10</v>
      </c>
      <c r="P693" s="8">
        <v>9</v>
      </c>
      <c r="Q693" s="7" t="s">
        <v>60</v>
      </c>
      <c r="R693" s="7" t="s">
        <v>86</v>
      </c>
    </row>
    <row r="694" spans="1:18" x14ac:dyDescent="0.25">
      <c r="A694" s="7" t="s">
        <v>2357</v>
      </c>
      <c r="B694" s="7" t="s">
        <v>1489</v>
      </c>
      <c r="C694" s="7" t="s">
        <v>53</v>
      </c>
      <c r="D694" s="7" t="s">
        <v>1458</v>
      </c>
      <c r="E694" s="7" t="s">
        <v>2358</v>
      </c>
      <c r="F694" s="7" t="s">
        <v>97</v>
      </c>
      <c r="G694" s="8">
        <v>1987</v>
      </c>
      <c r="H694" s="9"/>
      <c r="I694" s="9"/>
      <c r="J694" s="9"/>
      <c r="K694" s="9"/>
      <c r="L694" s="8">
        <v>37000</v>
      </c>
      <c r="M694" s="8">
        <v>1</v>
      </c>
      <c r="N694" s="7" t="s">
        <v>60</v>
      </c>
      <c r="O694" s="8">
        <v>14</v>
      </c>
      <c r="P694" s="8">
        <v>11</v>
      </c>
      <c r="Q694" s="7" t="s">
        <v>60</v>
      </c>
      <c r="R694" s="7" t="s">
        <v>60</v>
      </c>
    </row>
    <row r="695" spans="1:18" x14ac:dyDescent="0.25">
      <c r="A695" s="7" t="s">
        <v>2359</v>
      </c>
      <c r="B695" s="7" t="s">
        <v>49</v>
      </c>
      <c r="C695" s="7" t="s">
        <v>53</v>
      </c>
      <c r="D695" s="7" t="s">
        <v>1477</v>
      </c>
      <c r="E695" s="7" t="s">
        <v>2360</v>
      </c>
      <c r="F695" s="7" t="s">
        <v>74</v>
      </c>
      <c r="G695" s="8">
        <v>1973</v>
      </c>
      <c r="H695" s="9"/>
      <c r="I695" s="9"/>
      <c r="J695" s="9"/>
      <c r="K695" s="9"/>
      <c r="L695" s="8">
        <v>2649</v>
      </c>
      <c r="M695" s="8">
        <v>1</v>
      </c>
      <c r="N695" s="7" t="s">
        <v>60</v>
      </c>
      <c r="O695" s="8">
        <v>14</v>
      </c>
      <c r="P695" s="8">
        <v>13</v>
      </c>
      <c r="Q695" s="7" t="s">
        <v>60</v>
      </c>
      <c r="R695" s="7" t="s">
        <v>1656</v>
      </c>
    </row>
    <row r="696" spans="1:18" x14ac:dyDescent="0.25">
      <c r="A696" s="7" t="s">
        <v>2361</v>
      </c>
      <c r="B696" s="7" t="s">
        <v>49</v>
      </c>
      <c r="C696" s="7" t="s">
        <v>53</v>
      </c>
      <c r="D696" s="7" t="s">
        <v>1464</v>
      </c>
      <c r="E696" s="7" t="s">
        <v>2362</v>
      </c>
      <c r="F696" s="7" t="s">
        <v>74</v>
      </c>
      <c r="G696" s="8">
        <v>1955</v>
      </c>
      <c r="H696" s="9"/>
      <c r="I696" s="9"/>
      <c r="J696" s="9"/>
      <c r="K696" s="9"/>
      <c r="L696" s="8">
        <v>437</v>
      </c>
      <c r="M696" s="9"/>
      <c r="N696" s="7" t="s">
        <v>60</v>
      </c>
      <c r="O696" s="8">
        <v>11</v>
      </c>
      <c r="P696" s="8">
        <v>10</v>
      </c>
      <c r="Q696" s="7" t="s">
        <v>60</v>
      </c>
      <c r="R696" s="7" t="s">
        <v>539</v>
      </c>
    </row>
    <row r="697" spans="1:18" x14ac:dyDescent="0.25">
      <c r="A697" s="7" t="s">
        <v>2363</v>
      </c>
      <c r="B697" s="7" t="s">
        <v>49</v>
      </c>
      <c r="C697" s="7" t="s">
        <v>53</v>
      </c>
      <c r="D697" s="7" t="s">
        <v>1477</v>
      </c>
      <c r="E697" s="7" t="s">
        <v>2364</v>
      </c>
      <c r="F697" s="7" t="s">
        <v>74</v>
      </c>
      <c r="G697" s="8">
        <v>1980</v>
      </c>
      <c r="H697" s="9"/>
      <c r="I697" s="9"/>
      <c r="J697" s="9"/>
      <c r="K697" s="9"/>
      <c r="L697" s="8">
        <v>2500</v>
      </c>
      <c r="M697" s="8">
        <v>1</v>
      </c>
      <c r="N697" s="7" t="s">
        <v>60</v>
      </c>
      <c r="O697" s="8">
        <v>12</v>
      </c>
      <c r="P697" s="8">
        <v>9</v>
      </c>
      <c r="Q697" s="7" t="s">
        <v>60</v>
      </c>
      <c r="R697" s="7" t="s">
        <v>86</v>
      </c>
    </row>
    <row r="698" spans="1:18" x14ac:dyDescent="0.25">
      <c r="A698" s="7" t="s">
        <v>2365</v>
      </c>
      <c r="B698" s="7" t="s">
        <v>1489</v>
      </c>
      <c r="C698" s="7" t="s">
        <v>53</v>
      </c>
      <c r="D698" s="7" t="s">
        <v>1464</v>
      </c>
      <c r="E698" s="7" t="s">
        <v>2366</v>
      </c>
      <c r="F698" s="7" t="s">
        <v>74</v>
      </c>
      <c r="G698" s="8">
        <v>1972</v>
      </c>
      <c r="H698" s="9"/>
      <c r="I698" s="9"/>
      <c r="J698" s="9"/>
      <c r="K698" s="9"/>
      <c r="L698" s="8">
        <v>900</v>
      </c>
      <c r="M698" s="8">
        <v>1</v>
      </c>
      <c r="N698" s="7" t="s">
        <v>60</v>
      </c>
      <c r="O698" s="8">
        <v>14</v>
      </c>
      <c r="P698" s="8">
        <v>9</v>
      </c>
      <c r="Q698" s="7" t="s">
        <v>60</v>
      </c>
      <c r="R698" s="7" t="s">
        <v>86</v>
      </c>
    </row>
    <row r="699" spans="1:18" x14ac:dyDescent="0.25">
      <c r="A699" s="7" t="s">
        <v>2367</v>
      </c>
      <c r="B699" s="7" t="s">
        <v>198</v>
      </c>
      <c r="C699" s="7" t="s">
        <v>53</v>
      </c>
      <c r="D699" s="7" t="s">
        <v>1458</v>
      </c>
      <c r="E699" s="7" t="s">
        <v>2368</v>
      </c>
      <c r="F699" s="7" t="s">
        <v>97</v>
      </c>
      <c r="G699" s="8">
        <v>1983</v>
      </c>
      <c r="H699" s="9"/>
      <c r="I699" s="9"/>
      <c r="J699" s="9"/>
      <c r="K699" s="9"/>
      <c r="L699" s="8">
        <v>25400</v>
      </c>
      <c r="M699" s="8">
        <v>2</v>
      </c>
      <c r="N699" s="7" t="s">
        <v>60</v>
      </c>
      <c r="O699" s="8">
        <v>15</v>
      </c>
      <c r="P699" s="8">
        <v>12</v>
      </c>
      <c r="Q699" s="7" t="s">
        <v>60</v>
      </c>
      <c r="R699" s="7" t="s">
        <v>1462</v>
      </c>
    </row>
    <row r="700" spans="1:18" x14ac:dyDescent="0.25">
      <c r="A700" s="7" t="s">
        <v>2369</v>
      </c>
      <c r="B700" s="7" t="s">
        <v>49</v>
      </c>
      <c r="C700" s="7" t="s">
        <v>53</v>
      </c>
      <c r="D700" s="7" t="s">
        <v>1458</v>
      </c>
      <c r="E700" s="7" t="s">
        <v>2370</v>
      </c>
      <c r="F700" s="7" t="s">
        <v>97</v>
      </c>
      <c r="G700" s="8">
        <v>1946</v>
      </c>
      <c r="H700" s="9"/>
      <c r="I700" s="9"/>
      <c r="J700" s="9"/>
      <c r="K700" s="9"/>
      <c r="L700" s="8">
        <v>250</v>
      </c>
      <c r="M700" s="8">
        <v>1</v>
      </c>
      <c r="N700" s="7" t="s">
        <v>60</v>
      </c>
      <c r="O700" s="8">
        <v>12</v>
      </c>
      <c r="P700" s="8">
        <v>12</v>
      </c>
      <c r="Q700" s="7" t="s">
        <v>60</v>
      </c>
      <c r="R700" s="7" t="s">
        <v>1643</v>
      </c>
    </row>
    <row r="701" spans="1:18" x14ac:dyDescent="0.25">
      <c r="A701" s="7" t="s">
        <v>2371</v>
      </c>
      <c r="B701" s="7" t="s">
        <v>49</v>
      </c>
      <c r="C701" s="7" t="s">
        <v>53</v>
      </c>
      <c r="D701" s="7" t="s">
        <v>1477</v>
      </c>
      <c r="E701" s="7" t="s">
        <v>2372</v>
      </c>
      <c r="F701" s="7" t="s">
        <v>74</v>
      </c>
      <c r="G701" s="9"/>
      <c r="H701" s="9"/>
      <c r="I701" s="9"/>
      <c r="J701" s="9"/>
      <c r="K701" s="9"/>
      <c r="L701" s="8">
        <v>1200</v>
      </c>
      <c r="M701" s="8">
        <v>2</v>
      </c>
      <c r="N701" s="7" t="s">
        <v>60</v>
      </c>
      <c r="O701" s="8">
        <v>20</v>
      </c>
      <c r="P701" s="8">
        <v>15</v>
      </c>
      <c r="Q701" s="7" t="s">
        <v>60</v>
      </c>
      <c r="R701" s="7" t="s">
        <v>539</v>
      </c>
    </row>
    <row r="702" spans="1:18" x14ac:dyDescent="0.25">
      <c r="A702" s="7" t="s">
        <v>2373</v>
      </c>
      <c r="B702" s="7" t="s">
        <v>49</v>
      </c>
      <c r="C702" s="7" t="s">
        <v>53</v>
      </c>
      <c r="D702" s="7" t="s">
        <v>1458</v>
      </c>
      <c r="E702" s="7" t="s">
        <v>2374</v>
      </c>
      <c r="F702" s="7" t="s">
        <v>97</v>
      </c>
      <c r="G702" s="8">
        <v>1979</v>
      </c>
      <c r="H702" s="9"/>
      <c r="I702" s="9"/>
      <c r="J702" s="9"/>
      <c r="K702" s="9"/>
      <c r="L702" s="8">
        <v>7311</v>
      </c>
      <c r="M702" s="8">
        <v>1</v>
      </c>
      <c r="N702" s="7" t="s">
        <v>60</v>
      </c>
      <c r="O702" s="8">
        <v>16</v>
      </c>
      <c r="P702" s="8">
        <v>10</v>
      </c>
      <c r="Q702" s="7" t="s">
        <v>60</v>
      </c>
      <c r="R702" s="7" t="s">
        <v>1643</v>
      </c>
    </row>
    <row r="703" spans="1:18" x14ac:dyDescent="0.25">
      <c r="A703" s="7" t="s">
        <v>2375</v>
      </c>
      <c r="B703" s="7" t="s">
        <v>49</v>
      </c>
      <c r="C703" s="7" t="s">
        <v>53</v>
      </c>
      <c r="D703" s="7" t="s">
        <v>1464</v>
      </c>
      <c r="E703" s="7" t="s">
        <v>2376</v>
      </c>
      <c r="F703" s="7" t="s">
        <v>74</v>
      </c>
      <c r="G703" s="9"/>
      <c r="H703" s="9"/>
      <c r="I703" s="9"/>
      <c r="J703" s="9"/>
      <c r="K703" s="9"/>
      <c r="L703" s="8">
        <v>20000</v>
      </c>
      <c r="M703" s="8">
        <v>1</v>
      </c>
      <c r="N703" s="7" t="s">
        <v>60</v>
      </c>
      <c r="O703" s="8">
        <v>20</v>
      </c>
      <c r="P703" s="8">
        <v>20</v>
      </c>
      <c r="Q703" s="7" t="s">
        <v>60</v>
      </c>
      <c r="R703" s="7" t="s">
        <v>539</v>
      </c>
    </row>
    <row r="704" spans="1:18" x14ac:dyDescent="0.25">
      <c r="A704" s="7" t="s">
        <v>2377</v>
      </c>
      <c r="B704" s="7" t="s">
        <v>49</v>
      </c>
      <c r="C704" s="7" t="s">
        <v>53</v>
      </c>
      <c r="D704" s="7" t="s">
        <v>1464</v>
      </c>
      <c r="E704" s="7" t="s">
        <v>2378</v>
      </c>
      <c r="F704" s="7" t="s">
        <v>74</v>
      </c>
      <c r="G704" s="8">
        <v>1996</v>
      </c>
      <c r="H704" s="9"/>
      <c r="I704" s="9"/>
      <c r="J704" s="9"/>
      <c r="K704" s="9"/>
      <c r="L704" s="8">
        <v>5600</v>
      </c>
      <c r="M704" s="8">
        <v>1</v>
      </c>
      <c r="N704" s="7" t="s">
        <v>60</v>
      </c>
      <c r="O704" s="8">
        <v>11</v>
      </c>
      <c r="P704" s="8">
        <v>9</v>
      </c>
      <c r="Q704" s="7" t="s">
        <v>60</v>
      </c>
      <c r="R704" s="7" t="s">
        <v>1656</v>
      </c>
    </row>
    <row r="705" spans="1:18" x14ac:dyDescent="0.25">
      <c r="A705" s="7" t="s">
        <v>2379</v>
      </c>
      <c r="B705" s="7" t="s">
        <v>49</v>
      </c>
      <c r="C705" s="7" t="s">
        <v>53</v>
      </c>
      <c r="D705" s="7" t="s">
        <v>1458</v>
      </c>
      <c r="E705" s="7" t="s">
        <v>2380</v>
      </c>
      <c r="F705" s="7" t="s">
        <v>97</v>
      </c>
      <c r="G705" s="8">
        <v>1991</v>
      </c>
      <c r="H705" s="9"/>
      <c r="I705" s="9"/>
      <c r="J705" s="9"/>
      <c r="K705" s="9"/>
      <c r="L705" s="8">
        <v>38000</v>
      </c>
      <c r="M705" s="8">
        <v>3</v>
      </c>
      <c r="N705" s="7" t="s">
        <v>60</v>
      </c>
      <c r="O705" s="8">
        <v>11</v>
      </c>
      <c r="P705" s="8">
        <v>9</v>
      </c>
      <c r="Q705" s="7" t="s">
        <v>60</v>
      </c>
      <c r="R705" s="7" t="s">
        <v>1462</v>
      </c>
    </row>
    <row r="706" spans="1:18" x14ac:dyDescent="0.25">
      <c r="A706" s="7" t="s">
        <v>268</v>
      </c>
      <c r="B706" s="7" t="s">
        <v>1457</v>
      </c>
      <c r="C706" s="7" t="s">
        <v>53</v>
      </c>
      <c r="D706" s="7" t="s">
        <v>1474</v>
      </c>
      <c r="E706" s="7" t="s">
        <v>2381</v>
      </c>
      <c r="F706" s="7" t="s">
        <v>97</v>
      </c>
      <c r="G706" s="8">
        <v>1943</v>
      </c>
      <c r="H706" s="9"/>
      <c r="I706" s="9"/>
      <c r="J706" s="9"/>
      <c r="K706" s="9"/>
      <c r="L706" s="8">
        <v>80000</v>
      </c>
      <c r="M706" s="8">
        <v>2</v>
      </c>
      <c r="N706" s="7" t="s">
        <v>60</v>
      </c>
      <c r="O706" s="8">
        <v>12</v>
      </c>
      <c r="P706" s="8">
        <v>10</v>
      </c>
      <c r="Q706" s="7" t="s">
        <v>60</v>
      </c>
      <c r="R706" s="7" t="s">
        <v>60</v>
      </c>
    </row>
    <row r="707" spans="1:18" x14ac:dyDescent="0.25">
      <c r="A707" s="7" t="s">
        <v>268</v>
      </c>
      <c r="B707" s="7" t="s">
        <v>1457</v>
      </c>
      <c r="C707" s="7" t="s">
        <v>97</v>
      </c>
      <c r="D707" s="7" t="s">
        <v>1474</v>
      </c>
      <c r="E707" s="7" t="s">
        <v>2382</v>
      </c>
      <c r="F707" s="7" t="s">
        <v>97</v>
      </c>
      <c r="G707" s="8">
        <v>2001</v>
      </c>
      <c r="H707" s="9"/>
      <c r="I707" s="9"/>
      <c r="J707" s="9"/>
      <c r="K707" s="9"/>
      <c r="L707" s="8">
        <v>26500</v>
      </c>
      <c r="M707" s="8">
        <v>2</v>
      </c>
      <c r="N707" s="7" t="s">
        <v>60</v>
      </c>
      <c r="O707" s="8">
        <v>15</v>
      </c>
      <c r="P707" s="8">
        <v>10</v>
      </c>
      <c r="Q707" s="7" t="s">
        <v>60</v>
      </c>
      <c r="R707" s="7" t="s">
        <v>1462</v>
      </c>
    </row>
    <row r="708" spans="1:18" x14ac:dyDescent="0.25">
      <c r="A708" s="7" t="s">
        <v>268</v>
      </c>
      <c r="B708" s="7" t="s">
        <v>1457</v>
      </c>
      <c r="C708" s="7" t="s">
        <v>59</v>
      </c>
      <c r="D708" s="7" t="s">
        <v>1474</v>
      </c>
      <c r="E708" s="7" t="s">
        <v>2382</v>
      </c>
      <c r="F708" s="7" t="s">
        <v>97</v>
      </c>
      <c r="G708" s="8">
        <v>2001</v>
      </c>
      <c r="H708" s="9"/>
      <c r="I708" s="9"/>
      <c r="J708" s="9"/>
      <c r="K708" s="9"/>
      <c r="L708" s="8">
        <v>42000</v>
      </c>
      <c r="M708" s="8">
        <v>3</v>
      </c>
      <c r="N708" s="7" t="s">
        <v>60</v>
      </c>
      <c r="O708" s="8">
        <v>15</v>
      </c>
      <c r="P708" s="8">
        <v>10</v>
      </c>
      <c r="Q708" s="7" t="s">
        <v>60</v>
      </c>
      <c r="R708" s="7" t="s">
        <v>1643</v>
      </c>
    </row>
    <row r="709" spans="1:18" x14ac:dyDescent="0.25">
      <c r="A709" s="7" t="s">
        <v>2383</v>
      </c>
      <c r="B709" s="7" t="s">
        <v>49</v>
      </c>
      <c r="C709" s="7" t="s">
        <v>53</v>
      </c>
      <c r="D709" s="7" t="s">
        <v>1458</v>
      </c>
      <c r="E709" s="7" t="s">
        <v>2384</v>
      </c>
      <c r="F709" s="7" t="s">
        <v>97</v>
      </c>
      <c r="G709" s="8">
        <v>1990</v>
      </c>
      <c r="H709" s="9"/>
      <c r="I709" s="9"/>
      <c r="J709" s="9"/>
      <c r="K709" s="9"/>
      <c r="L709" s="8">
        <v>1932</v>
      </c>
      <c r="M709" s="8">
        <v>1</v>
      </c>
      <c r="N709" s="7" t="s">
        <v>60</v>
      </c>
      <c r="O709" s="8">
        <v>15</v>
      </c>
      <c r="P709" s="8">
        <v>9</v>
      </c>
      <c r="Q709" s="7" t="s">
        <v>60</v>
      </c>
      <c r="R709" s="7" t="s">
        <v>539</v>
      </c>
    </row>
    <row r="710" spans="1:18" x14ac:dyDescent="0.25">
      <c r="A710" s="7" t="s">
        <v>2385</v>
      </c>
      <c r="B710" s="7" t="s">
        <v>1489</v>
      </c>
      <c r="C710" s="7" t="s">
        <v>53</v>
      </c>
      <c r="D710" s="7" t="s">
        <v>1467</v>
      </c>
      <c r="E710" s="7" t="s">
        <v>2386</v>
      </c>
      <c r="F710" s="7" t="s">
        <v>97</v>
      </c>
      <c r="G710" s="8">
        <v>1982</v>
      </c>
      <c r="H710" s="9"/>
      <c r="I710" s="9"/>
      <c r="J710" s="9"/>
      <c r="K710" s="9"/>
      <c r="L710" s="8">
        <v>14498</v>
      </c>
      <c r="M710" s="8">
        <v>2</v>
      </c>
      <c r="N710" s="7" t="s">
        <v>60</v>
      </c>
      <c r="O710" s="8">
        <v>12</v>
      </c>
      <c r="P710" s="8">
        <v>9</v>
      </c>
      <c r="Q710" s="7" t="s">
        <v>60</v>
      </c>
      <c r="R710" s="7" t="s">
        <v>1462</v>
      </c>
    </row>
    <row r="711" spans="1:18" x14ac:dyDescent="0.25">
      <c r="A711" s="7" t="s">
        <v>2385</v>
      </c>
      <c r="B711" s="7" t="s">
        <v>1489</v>
      </c>
      <c r="C711" s="7" t="s">
        <v>97</v>
      </c>
      <c r="D711" s="7" t="s">
        <v>1605</v>
      </c>
      <c r="E711" s="7" t="s">
        <v>2387</v>
      </c>
      <c r="F711" s="7" t="s">
        <v>97</v>
      </c>
      <c r="G711" s="8">
        <v>1982</v>
      </c>
      <c r="H711" s="9"/>
      <c r="I711" s="9"/>
      <c r="J711" s="9"/>
      <c r="K711" s="9"/>
      <c r="L711" s="8">
        <v>7943</v>
      </c>
      <c r="M711" s="8">
        <v>1</v>
      </c>
      <c r="N711" s="7" t="s">
        <v>60</v>
      </c>
      <c r="O711" s="8">
        <v>12</v>
      </c>
      <c r="P711" s="8">
        <v>9</v>
      </c>
      <c r="Q711" s="7" t="s">
        <v>60</v>
      </c>
      <c r="R711" s="7" t="s">
        <v>60</v>
      </c>
    </row>
    <row r="712" spans="1:18" x14ac:dyDescent="0.25">
      <c r="A712" s="7" t="s">
        <v>2385</v>
      </c>
      <c r="B712" s="7" t="s">
        <v>1489</v>
      </c>
      <c r="C712" s="7" t="s">
        <v>59</v>
      </c>
      <c r="D712" s="7" t="s">
        <v>1467</v>
      </c>
      <c r="E712" s="7" t="s">
        <v>2388</v>
      </c>
      <c r="F712" s="7" t="s">
        <v>97</v>
      </c>
      <c r="G712" s="8">
        <v>1982</v>
      </c>
      <c r="H712" s="9"/>
      <c r="I712" s="9"/>
      <c r="J712" s="9"/>
      <c r="K712" s="9"/>
      <c r="L712" s="8">
        <v>3016</v>
      </c>
      <c r="M712" s="8">
        <v>2</v>
      </c>
      <c r="N712" s="7" t="s">
        <v>60</v>
      </c>
      <c r="O712" s="8">
        <v>12</v>
      </c>
      <c r="P712" s="8">
        <v>9</v>
      </c>
      <c r="Q712" s="7" t="s">
        <v>60</v>
      </c>
      <c r="R712" s="7" t="s">
        <v>60</v>
      </c>
    </row>
    <row r="713" spans="1:18" x14ac:dyDescent="0.25">
      <c r="A713" s="7" t="s">
        <v>2385</v>
      </c>
      <c r="B713" s="7" t="s">
        <v>1489</v>
      </c>
      <c r="C713" s="7" t="s">
        <v>304</v>
      </c>
      <c r="D713" s="7" t="s">
        <v>1467</v>
      </c>
      <c r="E713" s="7" t="s">
        <v>2389</v>
      </c>
      <c r="F713" s="7" t="s">
        <v>97</v>
      </c>
      <c r="G713" s="8">
        <v>1982</v>
      </c>
      <c r="H713" s="9"/>
      <c r="I713" s="9"/>
      <c r="J713" s="9"/>
      <c r="K713" s="9"/>
      <c r="L713" s="8">
        <v>1150</v>
      </c>
      <c r="M713" s="8">
        <v>1</v>
      </c>
      <c r="N713" s="7" t="s">
        <v>60</v>
      </c>
      <c r="O713" s="8">
        <v>12</v>
      </c>
      <c r="P713" s="8">
        <v>9</v>
      </c>
      <c r="Q713" s="7" t="s">
        <v>60</v>
      </c>
      <c r="R713" s="7" t="s">
        <v>60</v>
      </c>
    </row>
    <row r="714" spans="1:18" x14ac:dyDescent="0.25">
      <c r="A714" s="7" t="s">
        <v>2385</v>
      </c>
      <c r="B714" s="7" t="s">
        <v>1489</v>
      </c>
      <c r="C714" s="7" t="s">
        <v>86</v>
      </c>
      <c r="D714" s="7" t="s">
        <v>1467</v>
      </c>
      <c r="E714" s="7" t="s">
        <v>2390</v>
      </c>
      <c r="F714" s="7" t="s">
        <v>97</v>
      </c>
      <c r="G714" s="8">
        <v>1982</v>
      </c>
      <c r="H714" s="9"/>
      <c r="I714" s="9"/>
      <c r="J714" s="9"/>
      <c r="K714" s="9"/>
      <c r="L714" s="8">
        <v>561</v>
      </c>
      <c r="M714" s="8">
        <v>1</v>
      </c>
      <c r="N714" s="7" t="s">
        <v>60</v>
      </c>
      <c r="O714" s="8">
        <v>9</v>
      </c>
      <c r="P714" s="8">
        <v>9</v>
      </c>
      <c r="Q714" s="7" t="s">
        <v>60</v>
      </c>
      <c r="R714" s="7" t="s">
        <v>60</v>
      </c>
    </row>
    <row r="715" spans="1:18" x14ac:dyDescent="0.25">
      <c r="A715" s="7" t="s">
        <v>2385</v>
      </c>
      <c r="B715" s="7" t="s">
        <v>1489</v>
      </c>
      <c r="C715" s="7" t="s">
        <v>66</v>
      </c>
      <c r="D715" s="7" t="s">
        <v>1467</v>
      </c>
      <c r="E715" s="7" t="s">
        <v>1546</v>
      </c>
      <c r="F715" s="7" t="s">
        <v>97</v>
      </c>
      <c r="G715" s="8">
        <v>1982</v>
      </c>
      <c r="H715" s="9"/>
      <c r="I715" s="9"/>
      <c r="J715" s="9"/>
      <c r="K715" s="9"/>
      <c r="L715" s="8">
        <v>4439</v>
      </c>
      <c r="M715" s="8">
        <v>1</v>
      </c>
      <c r="N715" s="7" t="s">
        <v>60</v>
      </c>
      <c r="O715" s="8">
        <v>12</v>
      </c>
      <c r="P715" s="8">
        <v>9</v>
      </c>
      <c r="Q715" s="7" t="s">
        <v>60</v>
      </c>
      <c r="R715" s="7" t="s">
        <v>60</v>
      </c>
    </row>
    <row r="716" spans="1:18" x14ac:dyDescent="0.25">
      <c r="A716" s="7" t="s">
        <v>274</v>
      </c>
      <c r="B716" s="7" t="s">
        <v>1489</v>
      </c>
      <c r="C716" s="7" t="s">
        <v>53</v>
      </c>
      <c r="D716" s="7" t="s">
        <v>1464</v>
      </c>
      <c r="E716" s="7" t="s">
        <v>2391</v>
      </c>
      <c r="F716" s="7" t="s">
        <v>74</v>
      </c>
      <c r="G716" s="8">
        <v>1971</v>
      </c>
      <c r="H716" s="9"/>
      <c r="I716" s="9"/>
      <c r="J716" s="9"/>
      <c r="K716" s="9"/>
      <c r="L716" s="8">
        <v>3421</v>
      </c>
      <c r="M716" s="8">
        <v>1</v>
      </c>
      <c r="N716" s="7" t="s">
        <v>60</v>
      </c>
      <c r="O716" s="8">
        <v>16</v>
      </c>
      <c r="P716" s="8">
        <v>10</v>
      </c>
      <c r="Q716" s="7" t="s">
        <v>60</v>
      </c>
      <c r="R716" s="7" t="s">
        <v>539</v>
      </c>
    </row>
    <row r="717" spans="1:18" x14ac:dyDescent="0.25">
      <c r="A717" s="7" t="s">
        <v>2392</v>
      </c>
      <c r="B717" s="7" t="s">
        <v>49</v>
      </c>
      <c r="C717" s="7" t="s">
        <v>53</v>
      </c>
      <c r="D717" s="7" t="s">
        <v>1467</v>
      </c>
      <c r="E717" s="7" t="s">
        <v>1468</v>
      </c>
      <c r="F717" s="7" t="s">
        <v>1469</v>
      </c>
      <c r="G717" s="8">
        <v>1956</v>
      </c>
      <c r="H717" s="8">
        <v>4470</v>
      </c>
      <c r="I717" s="9"/>
      <c r="J717" s="8">
        <v>100</v>
      </c>
      <c r="K717" s="8">
        <v>5</v>
      </c>
      <c r="L717" s="8">
        <v>22350</v>
      </c>
      <c r="M717" s="8">
        <v>1</v>
      </c>
      <c r="N717" s="7" t="s">
        <v>60</v>
      </c>
      <c r="O717" s="8">
        <v>12</v>
      </c>
      <c r="P717" s="8">
        <v>10</v>
      </c>
      <c r="Q717" s="7" t="s">
        <v>60</v>
      </c>
      <c r="R717" s="7" t="s">
        <v>60</v>
      </c>
    </row>
    <row r="718" spans="1:18" x14ac:dyDescent="0.25">
      <c r="A718" s="7" t="s">
        <v>2392</v>
      </c>
      <c r="B718" s="7" t="s">
        <v>49</v>
      </c>
      <c r="C718" s="7" t="s">
        <v>97</v>
      </c>
      <c r="D718" s="7" t="s">
        <v>1467</v>
      </c>
      <c r="E718" s="7" t="s">
        <v>2393</v>
      </c>
      <c r="F718" s="7" t="s">
        <v>97</v>
      </c>
      <c r="G718" s="8">
        <v>1956</v>
      </c>
      <c r="H718" s="9"/>
      <c r="I718" s="9"/>
      <c r="J718" s="9"/>
      <c r="K718" s="9"/>
      <c r="L718" s="8">
        <v>14103</v>
      </c>
      <c r="M718" s="8">
        <v>1</v>
      </c>
      <c r="N718" s="7" t="s">
        <v>60</v>
      </c>
      <c r="O718" s="8">
        <v>12</v>
      </c>
      <c r="P718" s="8">
        <v>10</v>
      </c>
      <c r="Q718" s="7" t="s">
        <v>60</v>
      </c>
      <c r="R718" s="7" t="s">
        <v>60</v>
      </c>
    </row>
    <row r="719" spans="1:18" x14ac:dyDescent="0.25">
      <c r="A719" s="7" t="s">
        <v>2392</v>
      </c>
      <c r="B719" s="7" t="s">
        <v>49</v>
      </c>
      <c r="C719" s="7" t="s">
        <v>59</v>
      </c>
      <c r="D719" s="7" t="s">
        <v>1495</v>
      </c>
      <c r="E719" s="7" t="s">
        <v>2186</v>
      </c>
      <c r="F719" s="7" t="s">
        <v>97</v>
      </c>
      <c r="G719" s="8">
        <v>1956</v>
      </c>
      <c r="H719" s="9"/>
      <c r="I719" s="9"/>
      <c r="J719" s="9"/>
      <c r="K719" s="9"/>
      <c r="L719" s="8">
        <v>6180</v>
      </c>
      <c r="M719" s="8">
        <v>1</v>
      </c>
      <c r="N719" s="7" t="s">
        <v>60</v>
      </c>
      <c r="O719" s="8">
        <v>12</v>
      </c>
      <c r="P719" s="8">
        <v>10</v>
      </c>
      <c r="Q719" s="7" t="s">
        <v>60</v>
      </c>
      <c r="R719" s="7" t="s">
        <v>86</v>
      </c>
    </row>
    <row r="720" spans="1:18" x14ac:dyDescent="0.25">
      <c r="A720" s="7" t="s">
        <v>2392</v>
      </c>
      <c r="B720" s="7" t="s">
        <v>49</v>
      </c>
      <c r="C720" s="7" t="s">
        <v>304</v>
      </c>
      <c r="D720" s="7" t="s">
        <v>1467</v>
      </c>
      <c r="E720" s="7" t="s">
        <v>2233</v>
      </c>
      <c r="F720" s="7" t="s">
        <v>97</v>
      </c>
      <c r="G720" s="8">
        <v>1956</v>
      </c>
      <c r="H720" s="9"/>
      <c r="I720" s="9"/>
      <c r="J720" s="9"/>
      <c r="K720" s="9"/>
      <c r="L720" s="8">
        <v>34710</v>
      </c>
      <c r="M720" s="8">
        <v>2</v>
      </c>
      <c r="N720" s="7" t="s">
        <v>60</v>
      </c>
      <c r="O720" s="8">
        <v>12</v>
      </c>
      <c r="P720" s="8">
        <v>10</v>
      </c>
      <c r="Q720" s="7" t="s">
        <v>60</v>
      </c>
      <c r="R720" s="7" t="s">
        <v>86</v>
      </c>
    </row>
    <row r="721" spans="1:18" x14ac:dyDescent="0.25">
      <c r="A721" s="7" t="s">
        <v>2392</v>
      </c>
      <c r="B721" s="7" t="s">
        <v>49</v>
      </c>
      <c r="C721" s="7" t="s">
        <v>86</v>
      </c>
      <c r="D721" s="7" t="s">
        <v>1605</v>
      </c>
      <c r="E721" s="7" t="s">
        <v>2394</v>
      </c>
      <c r="F721" s="7" t="s">
        <v>97</v>
      </c>
      <c r="G721" s="8">
        <v>1956</v>
      </c>
      <c r="H721" s="9"/>
      <c r="I721" s="9"/>
      <c r="J721" s="9"/>
      <c r="K721" s="9"/>
      <c r="L721" s="8">
        <v>18250</v>
      </c>
      <c r="M721" s="8">
        <v>1</v>
      </c>
      <c r="N721" s="7" t="s">
        <v>60</v>
      </c>
      <c r="O721" s="8">
        <v>22</v>
      </c>
      <c r="P721" s="8">
        <v>20</v>
      </c>
      <c r="Q721" s="7" t="s">
        <v>60</v>
      </c>
      <c r="R721" s="7" t="s">
        <v>86</v>
      </c>
    </row>
    <row r="722" spans="1:18" x14ac:dyDescent="0.25">
      <c r="A722" s="7" t="s">
        <v>2392</v>
      </c>
      <c r="B722" s="7" t="s">
        <v>49</v>
      </c>
      <c r="C722" s="7" t="s">
        <v>66</v>
      </c>
      <c r="D722" s="7" t="s">
        <v>1501</v>
      </c>
      <c r="E722" s="7" t="s">
        <v>2006</v>
      </c>
      <c r="F722" s="7" t="s">
        <v>1469</v>
      </c>
      <c r="G722" s="8">
        <v>1956</v>
      </c>
      <c r="H722" s="8">
        <v>3445</v>
      </c>
      <c r="I722" s="9"/>
      <c r="J722" s="8">
        <v>100</v>
      </c>
      <c r="K722" s="8">
        <v>2</v>
      </c>
      <c r="L722" s="8">
        <v>6890</v>
      </c>
      <c r="M722" s="8">
        <v>1</v>
      </c>
      <c r="N722" s="7" t="s">
        <v>60</v>
      </c>
      <c r="O722" s="8">
        <v>22</v>
      </c>
      <c r="P722" s="8">
        <v>20</v>
      </c>
      <c r="Q722" s="7" t="s">
        <v>60</v>
      </c>
      <c r="R722" s="7" t="s">
        <v>86</v>
      </c>
    </row>
    <row r="723" spans="1:18" x14ac:dyDescent="0.25">
      <c r="A723" s="7" t="s">
        <v>2392</v>
      </c>
      <c r="B723" s="7" t="s">
        <v>49</v>
      </c>
      <c r="C723" s="7" t="s">
        <v>57</v>
      </c>
      <c r="D723" s="7" t="s">
        <v>1470</v>
      </c>
      <c r="E723" s="7" t="s">
        <v>2395</v>
      </c>
      <c r="F723" s="7" t="s">
        <v>97</v>
      </c>
      <c r="G723" s="9"/>
      <c r="H723" s="9"/>
      <c r="I723" s="9"/>
      <c r="J723" s="9"/>
      <c r="K723" s="9"/>
      <c r="L723" s="8">
        <v>2400</v>
      </c>
      <c r="M723" s="8">
        <v>1</v>
      </c>
      <c r="N723" s="7" t="s">
        <v>60</v>
      </c>
      <c r="O723" s="8">
        <v>12</v>
      </c>
      <c r="P723" s="8">
        <v>10</v>
      </c>
      <c r="Q723" s="7" t="s">
        <v>60</v>
      </c>
      <c r="R723" s="7" t="s">
        <v>86</v>
      </c>
    </row>
    <row r="724" spans="1:18" x14ac:dyDescent="0.25">
      <c r="A724" s="7" t="s">
        <v>2392</v>
      </c>
      <c r="B724" s="7" t="s">
        <v>49</v>
      </c>
      <c r="C724" s="7" t="s">
        <v>173</v>
      </c>
      <c r="D724" s="7" t="s">
        <v>1467</v>
      </c>
      <c r="E724" s="7" t="s">
        <v>2233</v>
      </c>
      <c r="F724" s="7" t="s">
        <v>97</v>
      </c>
      <c r="G724" s="8">
        <v>1956</v>
      </c>
      <c r="H724" s="9"/>
      <c r="I724" s="9"/>
      <c r="J724" s="9"/>
      <c r="K724" s="9"/>
      <c r="L724" s="8">
        <v>2240</v>
      </c>
      <c r="M724" s="8">
        <v>1</v>
      </c>
      <c r="N724" s="7" t="s">
        <v>60</v>
      </c>
      <c r="O724" s="8">
        <v>12</v>
      </c>
      <c r="P724" s="8">
        <v>10</v>
      </c>
      <c r="Q724" s="7" t="s">
        <v>60</v>
      </c>
      <c r="R724" s="7" t="s">
        <v>86</v>
      </c>
    </row>
    <row r="725" spans="1:18" x14ac:dyDescent="0.25">
      <c r="A725" s="7" t="s">
        <v>2396</v>
      </c>
      <c r="B725" s="7" t="s">
        <v>1457</v>
      </c>
      <c r="C725" s="7" t="s">
        <v>53</v>
      </c>
      <c r="D725" s="7" t="s">
        <v>1464</v>
      </c>
      <c r="E725" s="7" t="s">
        <v>2397</v>
      </c>
      <c r="F725" s="7" t="s">
        <v>74</v>
      </c>
      <c r="G725" s="8">
        <v>2000</v>
      </c>
      <c r="H725" s="9"/>
      <c r="I725" s="9"/>
      <c r="J725" s="9"/>
      <c r="K725" s="9"/>
      <c r="L725" s="8">
        <v>2700</v>
      </c>
      <c r="M725" s="8">
        <v>2</v>
      </c>
      <c r="N725" s="7" t="s">
        <v>60</v>
      </c>
      <c r="O725" s="8">
        <v>13</v>
      </c>
      <c r="P725" s="8">
        <v>13</v>
      </c>
      <c r="Q725" s="7" t="s">
        <v>60</v>
      </c>
      <c r="R725" s="7" t="s">
        <v>60</v>
      </c>
    </row>
    <row r="726" spans="1:18" x14ac:dyDescent="0.25">
      <c r="A726" s="7" t="s">
        <v>2398</v>
      </c>
      <c r="B726" s="7" t="s">
        <v>198</v>
      </c>
      <c r="C726" s="7" t="s">
        <v>53</v>
      </c>
      <c r="D726" s="7" t="s">
        <v>1458</v>
      </c>
      <c r="E726" s="7" t="s">
        <v>2399</v>
      </c>
      <c r="F726" s="7" t="s">
        <v>97</v>
      </c>
      <c r="G726" s="8">
        <v>1970</v>
      </c>
      <c r="H726" s="9"/>
      <c r="I726" s="9"/>
      <c r="J726" s="9"/>
      <c r="K726" s="9"/>
      <c r="L726" s="8">
        <v>85210</v>
      </c>
      <c r="M726" s="8">
        <v>2</v>
      </c>
      <c r="N726" s="7" t="s">
        <v>54</v>
      </c>
      <c r="O726" s="8">
        <v>12</v>
      </c>
      <c r="P726" s="8">
        <v>10</v>
      </c>
      <c r="Q726" s="7" t="s">
        <v>60</v>
      </c>
      <c r="R726" s="7" t="s">
        <v>539</v>
      </c>
    </row>
    <row r="727" spans="1:18" x14ac:dyDescent="0.25">
      <c r="A727" s="7" t="s">
        <v>2400</v>
      </c>
      <c r="B727" s="7" t="s">
        <v>49</v>
      </c>
      <c r="C727" s="7" t="s">
        <v>53</v>
      </c>
      <c r="D727" s="7" t="s">
        <v>1464</v>
      </c>
      <c r="E727" s="7" t="s">
        <v>2401</v>
      </c>
      <c r="F727" s="7" t="s">
        <v>74</v>
      </c>
      <c r="G727" s="8">
        <v>1953</v>
      </c>
      <c r="H727" s="9"/>
      <c r="I727" s="9"/>
      <c r="J727" s="9"/>
      <c r="K727" s="9"/>
      <c r="L727" s="8">
        <v>725</v>
      </c>
      <c r="M727" s="8">
        <v>1</v>
      </c>
      <c r="N727" s="7" t="s">
        <v>60</v>
      </c>
      <c r="O727" s="8">
        <v>12</v>
      </c>
      <c r="P727" s="8">
        <v>9</v>
      </c>
      <c r="Q727" s="7" t="s">
        <v>60</v>
      </c>
      <c r="R727" s="7" t="s">
        <v>1462</v>
      </c>
    </row>
    <row r="728" spans="1:18" x14ac:dyDescent="0.25">
      <c r="A728" s="7" t="s">
        <v>2402</v>
      </c>
      <c r="B728" s="7" t="s">
        <v>49</v>
      </c>
      <c r="C728" s="7" t="s">
        <v>53</v>
      </c>
      <c r="D728" s="7" t="s">
        <v>1464</v>
      </c>
      <c r="E728" s="7" t="s">
        <v>2403</v>
      </c>
      <c r="F728" s="7" t="s">
        <v>74</v>
      </c>
      <c r="G728" s="8">
        <v>1969</v>
      </c>
      <c r="H728" s="9"/>
      <c r="I728" s="9"/>
      <c r="J728" s="9"/>
      <c r="K728" s="9"/>
      <c r="L728" s="8">
        <v>2915</v>
      </c>
      <c r="M728" s="8">
        <v>1</v>
      </c>
      <c r="N728" s="7" t="s">
        <v>60</v>
      </c>
      <c r="O728" s="8">
        <v>10</v>
      </c>
      <c r="P728" s="8">
        <v>9</v>
      </c>
      <c r="Q728" s="7" t="s">
        <v>60</v>
      </c>
      <c r="R728" s="7" t="s">
        <v>539</v>
      </c>
    </row>
    <row r="729" spans="1:18" x14ac:dyDescent="0.25">
      <c r="A729" s="7" t="s">
        <v>2404</v>
      </c>
      <c r="B729" s="7" t="s">
        <v>1489</v>
      </c>
      <c r="C729" s="7" t="s">
        <v>53</v>
      </c>
      <c r="D729" s="7" t="s">
        <v>1458</v>
      </c>
      <c r="E729" s="7" t="s">
        <v>2405</v>
      </c>
      <c r="F729" s="7" t="s">
        <v>97</v>
      </c>
      <c r="G729" s="8">
        <v>1985</v>
      </c>
      <c r="H729" s="9"/>
      <c r="I729" s="9"/>
      <c r="J729" s="9"/>
      <c r="K729" s="9"/>
      <c r="L729" s="8">
        <v>48938</v>
      </c>
      <c r="M729" s="8">
        <v>2</v>
      </c>
      <c r="N729" s="7" t="s">
        <v>60</v>
      </c>
      <c r="O729" s="8">
        <v>11</v>
      </c>
      <c r="P729" s="8">
        <v>9</v>
      </c>
      <c r="Q729" s="7" t="s">
        <v>60</v>
      </c>
      <c r="R729" s="7" t="s">
        <v>60</v>
      </c>
    </row>
    <row r="730" spans="1:18" x14ac:dyDescent="0.25">
      <c r="A730" s="7" t="s">
        <v>2406</v>
      </c>
      <c r="B730" s="7" t="s">
        <v>1457</v>
      </c>
      <c r="C730" s="7" t="s">
        <v>53</v>
      </c>
      <c r="D730" s="7" t="s">
        <v>1477</v>
      </c>
      <c r="E730" s="7" t="s">
        <v>2407</v>
      </c>
      <c r="F730" s="7" t="s">
        <v>74</v>
      </c>
      <c r="G730" s="8">
        <v>1996</v>
      </c>
      <c r="H730" s="9"/>
      <c r="I730" s="9"/>
      <c r="J730" s="9"/>
      <c r="K730" s="9"/>
      <c r="L730" s="8">
        <v>759</v>
      </c>
      <c r="M730" s="8">
        <v>1</v>
      </c>
      <c r="N730" s="7" t="s">
        <v>60</v>
      </c>
      <c r="O730" s="8">
        <v>12</v>
      </c>
      <c r="P730" s="8">
        <v>9</v>
      </c>
      <c r="Q730" s="7" t="s">
        <v>60</v>
      </c>
      <c r="R730" s="7" t="s">
        <v>1462</v>
      </c>
    </row>
    <row r="731" spans="1:18" x14ac:dyDescent="0.25">
      <c r="A731" s="7" t="s">
        <v>2408</v>
      </c>
      <c r="B731" s="7" t="s">
        <v>49</v>
      </c>
      <c r="C731" s="7" t="s">
        <v>53</v>
      </c>
      <c r="D731" s="7" t="s">
        <v>1464</v>
      </c>
      <c r="E731" s="7" t="s">
        <v>2409</v>
      </c>
      <c r="F731" s="7" t="s">
        <v>74</v>
      </c>
      <c r="G731" s="8">
        <v>1990</v>
      </c>
      <c r="H731" s="9"/>
      <c r="I731" s="9"/>
      <c r="J731" s="9"/>
      <c r="K731" s="9"/>
      <c r="L731" s="8">
        <v>90000</v>
      </c>
      <c r="M731" s="8">
        <v>1</v>
      </c>
      <c r="N731" s="7" t="s">
        <v>60</v>
      </c>
      <c r="O731" s="8">
        <v>25</v>
      </c>
      <c r="P731" s="8">
        <v>25</v>
      </c>
      <c r="Q731" s="7" t="s">
        <v>60</v>
      </c>
      <c r="R731" s="7" t="s">
        <v>539</v>
      </c>
    </row>
    <row r="732" spans="1:18" x14ac:dyDescent="0.25">
      <c r="A732" s="7" t="s">
        <v>278</v>
      </c>
      <c r="B732" s="7" t="s">
        <v>49</v>
      </c>
      <c r="C732" s="7" t="s">
        <v>53</v>
      </c>
      <c r="D732" s="7" t="s">
        <v>1605</v>
      </c>
      <c r="E732" s="7" t="s">
        <v>2410</v>
      </c>
      <c r="F732" s="7" t="s">
        <v>1469</v>
      </c>
      <c r="G732" s="8">
        <v>1960</v>
      </c>
      <c r="H732" s="8">
        <v>60000</v>
      </c>
      <c r="I732" s="9"/>
      <c r="J732" s="8">
        <v>100</v>
      </c>
      <c r="K732" s="8">
        <v>2</v>
      </c>
      <c r="L732" s="8">
        <v>120000</v>
      </c>
      <c r="M732" s="8">
        <v>2</v>
      </c>
      <c r="N732" s="7" t="s">
        <v>60</v>
      </c>
      <c r="O732" s="8">
        <v>12</v>
      </c>
      <c r="P732" s="8">
        <v>10</v>
      </c>
      <c r="Q732" s="7" t="s">
        <v>60</v>
      </c>
      <c r="R732" s="7" t="s">
        <v>86</v>
      </c>
    </row>
    <row r="733" spans="1:18" x14ac:dyDescent="0.25">
      <c r="A733" s="7" t="s">
        <v>278</v>
      </c>
      <c r="B733" s="7" t="s">
        <v>49</v>
      </c>
      <c r="C733" s="7" t="s">
        <v>97</v>
      </c>
      <c r="D733" s="7" t="s">
        <v>1467</v>
      </c>
      <c r="E733" s="7" t="s">
        <v>2211</v>
      </c>
      <c r="F733" s="7" t="s">
        <v>1469</v>
      </c>
      <c r="G733" s="9"/>
      <c r="H733" s="8">
        <v>1750</v>
      </c>
      <c r="I733" s="9"/>
      <c r="J733" s="8">
        <v>100</v>
      </c>
      <c r="K733" s="8">
        <v>2</v>
      </c>
      <c r="L733" s="8">
        <v>3500</v>
      </c>
      <c r="M733" s="8">
        <v>1</v>
      </c>
      <c r="N733" s="7" t="s">
        <v>60</v>
      </c>
      <c r="O733" s="8">
        <v>12</v>
      </c>
      <c r="P733" s="8">
        <v>10</v>
      </c>
      <c r="Q733" s="7" t="s">
        <v>60</v>
      </c>
      <c r="R733" s="7" t="s">
        <v>60</v>
      </c>
    </row>
    <row r="734" spans="1:18" x14ac:dyDescent="0.25">
      <c r="A734" s="7" t="s">
        <v>2411</v>
      </c>
      <c r="B734" s="7" t="s">
        <v>1457</v>
      </c>
      <c r="C734" s="7" t="s">
        <v>53</v>
      </c>
      <c r="D734" s="7" t="s">
        <v>1458</v>
      </c>
      <c r="E734" s="7" t="s">
        <v>2412</v>
      </c>
      <c r="F734" s="7" t="s">
        <v>97</v>
      </c>
      <c r="G734" s="8">
        <v>1986</v>
      </c>
      <c r="H734" s="9"/>
      <c r="I734" s="9"/>
      <c r="J734" s="9"/>
      <c r="K734" s="9"/>
      <c r="L734" s="8">
        <v>2859</v>
      </c>
      <c r="M734" s="8">
        <v>1</v>
      </c>
      <c r="N734" s="7" t="s">
        <v>60</v>
      </c>
      <c r="O734" s="8">
        <v>12</v>
      </c>
      <c r="P734" s="8">
        <v>9</v>
      </c>
      <c r="Q734" s="7" t="s">
        <v>60</v>
      </c>
      <c r="R734" s="7" t="s">
        <v>1462</v>
      </c>
    </row>
    <row r="735" spans="1:18" x14ac:dyDescent="0.25">
      <c r="A735" s="7" t="s">
        <v>2413</v>
      </c>
      <c r="B735" s="7" t="s">
        <v>49</v>
      </c>
      <c r="C735" s="7" t="s">
        <v>53</v>
      </c>
      <c r="D735" s="7" t="s">
        <v>1477</v>
      </c>
      <c r="E735" s="7" t="s">
        <v>2414</v>
      </c>
      <c r="F735" s="7" t="s">
        <v>74</v>
      </c>
      <c r="G735" s="8">
        <v>1980</v>
      </c>
      <c r="H735" s="9"/>
      <c r="I735" s="9"/>
      <c r="J735" s="9"/>
      <c r="K735" s="9"/>
      <c r="L735" s="8">
        <v>540</v>
      </c>
      <c r="M735" s="8">
        <v>1</v>
      </c>
      <c r="N735" s="7" t="s">
        <v>60</v>
      </c>
      <c r="O735" s="8">
        <v>9</v>
      </c>
      <c r="P735" s="8">
        <v>10</v>
      </c>
      <c r="Q735" s="7" t="s">
        <v>60</v>
      </c>
      <c r="R735" s="7" t="s">
        <v>1601</v>
      </c>
    </row>
    <row r="736" spans="1:18" x14ac:dyDescent="0.25">
      <c r="A736" s="7" t="s">
        <v>2415</v>
      </c>
      <c r="B736" s="7" t="s">
        <v>49</v>
      </c>
      <c r="C736" s="7" t="s">
        <v>53</v>
      </c>
      <c r="D736" s="7" t="s">
        <v>1477</v>
      </c>
      <c r="E736" s="7" t="s">
        <v>2416</v>
      </c>
      <c r="F736" s="7" t="s">
        <v>74</v>
      </c>
      <c r="G736" s="8">
        <v>1970</v>
      </c>
      <c r="H736" s="9"/>
      <c r="I736" s="9"/>
      <c r="J736" s="9"/>
      <c r="K736" s="9"/>
      <c r="L736" s="8">
        <v>10000</v>
      </c>
      <c r="M736" s="8">
        <v>1</v>
      </c>
      <c r="N736" s="7" t="s">
        <v>60</v>
      </c>
      <c r="O736" s="8">
        <v>18</v>
      </c>
      <c r="P736" s="8">
        <v>15</v>
      </c>
      <c r="Q736" s="7" t="s">
        <v>60</v>
      </c>
      <c r="R736" s="7" t="s">
        <v>60</v>
      </c>
    </row>
    <row r="737" spans="1:18" x14ac:dyDescent="0.25">
      <c r="A737" s="7" t="s">
        <v>2417</v>
      </c>
      <c r="B737" s="7" t="s">
        <v>49</v>
      </c>
      <c r="C737" s="7" t="s">
        <v>53</v>
      </c>
      <c r="D737" s="7" t="s">
        <v>1477</v>
      </c>
      <c r="E737" s="7" t="s">
        <v>2418</v>
      </c>
      <c r="F737" s="7" t="s">
        <v>74</v>
      </c>
      <c r="G737" s="8">
        <v>1960</v>
      </c>
      <c r="H737" s="9"/>
      <c r="I737" s="9"/>
      <c r="J737" s="9"/>
      <c r="K737" s="9"/>
      <c r="L737" s="8">
        <v>1638</v>
      </c>
      <c r="M737" s="8">
        <v>1</v>
      </c>
      <c r="N737" s="7" t="s">
        <v>60</v>
      </c>
      <c r="O737" s="8">
        <v>18</v>
      </c>
      <c r="P737" s="8">
        <v>13</v>
      </c>
      <c r="Q737" s="7" t="s">
        <v>60</v>
      </c>
      <c r="R737" s="7" t="s">
        <v>86</v>
      </c>
    </row>
    <row r="738" spans="1:18" x14ac:dyDescent="0.25">
      <c r="A738" s="7" t="s">
        <v>2419</v>
      </c>
      <c r="B738" s="7" t="s">
        <v>49</v>
      </c>
      <c r="C738" s="7" t="s">
        <v>53</v>
      </c>
      <c r="D738" s="7" t="s">
        <v>1458</v>
      </c>
      <c r="E738" s="7" t="s">
        <v>2420</v>
      </c>
      <c r="F738" s="7" t="s">
        <v>97</v>
      </c>
      <c r="G738" s="8">
        <v>1984</v>
      </c>
      <c r="H738" s="9"/>
      <c r="I738" s="9"/>
      <c r="J738" s="9"/>
      <c r="K738" s="9"/>
      <c r="L738" s="8">
        <v>40318</v>
      </c>
      <c r="M738" s="8">
        <v>1</v>
      </c>
      <c r="N738" s="7" t="s">
        <v>60</v>
      </c>
      <c r="O738" s="8">
        <v>15</v>
      </c>
      <c r="P738" s="8">
        <v>9</v>
      </c>
      <c r="Q738" s="7" t="s">
        <v>60</v>
      </c>
      <c r="R738" s="7" t="s">
        <v>60</v>
      </c>
    </row>
    <row r="739" spans="1:18" x14ac:dyDescent="0.25">
      <c r="A739" s="7" t="s">
        <v>2421</v>
      </c>
      <c r="B739" s="7" t="s">
        <v>1457</v>
      </c>
      <c r="C739" s="7" t="s">
        <v>53</v>
      </c>
      <c r="D739" s="7" t="s">
        <v>1904</v>
      </c>
      <c r="E739" s="7" t="s">
        <v>2422</v>
      </c>
      <c r="F739" s="7" t="s">
        <v>97</v>
      </c>
      <c r="G739" s="8">
        <v>1978</v>
      </c>
      <c r="H739" s="9"/>
      <c r="I739" s="9"/>
      <c r="J739" s="9"/>
      <c r="K739" s="9"/>
      <c r="L739" s="8">
        <v>100000</v>
      </c>
      <c r="M739" s="8">
        <v>2</v>
      </c>
      <c r="N739" s="7" t="s">
        <v>60</v>
      </c>
      <c r="O739" s="8">
        <v>40</v>
      </c>
      <c r="P739" s="8">
        <v>20</v>
      </c>
      <c r="Q739" s="7" t="s">
        <v>60</v>
      </c>
      <c r="R739" s="7" t="s">
        <v>86</v>
      </c>
    </row>
    <row r="740" spans="1:18" x14ac:dyDescent="0.25">
      <c r="A740" s="7" t="s">
        <v>1002</v>
      </c>
      <c r="B740" s="7" t="s">
        <v>49</v>
      </c>
      <c r="C740" s="7" t="s">
        <v>53</v>
      </c>
      <c r="D740" s="7" t="s">
        <v>1605</v>
      </c>
      <c r="E740" s="7" t="s">
        <v>2423</v>
      </c>
      <c r="F740" s="7" t="s">
        <v>97</v>
      </c>
      <c r="G740" s="8">
        <v>1993</v>
      </c>
      <c r="H740" s="9"/>
      <c r="I740" s="9"/>
      <c r="J740" s="9"/>
      <c r="K740" s="9"/>
      <c r="L740" s="8">
        <v>74096</v>
      </c>
      <c r="M740" s="8">
        <v>1</v>
      </c>
      <c r="N740" s="7" t="s">
        <v>60</v>
      </c>
      <c r="O740" s="8">
        <v>15</v>
      </c>
      <c r="P740" s="8">
        <v>9</v>
      </c>
      <c r="Q740" s="7" t="s">
        <v>60</v>
      </c>
      <c r="R740" s="7" t="s">
        <v>60</v>
      </c>
    </row>
    <row r="741" spans="1:18" x14ac:dyDescent="0.25">
      <c r="A741" s="7" t="s">
        <v>1002</v>
      </c>
      <c r="B741" s="7" t="s">
        <v>49</v>
      </c>
      <c r="C741" s="7" t="s">
        <v>97</v>
      </c>
      <c r="D741" s="7" t="s">
        <v>1470</v>
      </c>
      <c r="E741" s="7" t="s">
        <v>2088</v>
      </c>
      <c r="F741" s="7" t="s">
        <v>1469</v>
      </c>
      <c r="G741" s="8">
        <v>1999</v>
      </c>
      <c r="H741" s="8">
        <v>240</v>
      </c>
      <c r="I741" s="9"/>
      <c r="J741" s="8">
        <v>100</v>
      </c>
      <c r="K741" s="8">
        <v>6</v>
      </c>
      <c r="L741" s="8">
        <v>1440</v>
      </c>
      <c r="M741" s="8">
        <v>1</v>
      </c>
      <c r="N741" s="7" t="s">
        <v>60</v>
      </c>
      <c r="O741" s="8">
        <v>10</v>
      </c>
      <c r="P741" s="8">
        <v>8</v>
      </c>
      <c r="Q741" s="7" t="s">
        <v>60</v>
      </c>
      <c r="R741" s="7" t="s">
        <v>1504</v>
      </c>
    </row>
    <row r="742" spans="1:18" x14ac:dyDescent="0.25">
      <c r="A742" s="7" t="s">
        <v>2424</v>
      </c>
      <c r="B742" s="7" t="s">
        <v>1489</v>
      </c>
      <c r="C742" s="7" t="s">
        <v>53</v>
      </c>
      <c r="D742" s="7" t="s">
        <v>1894</v>
      </c>
      <c r="E742" s="7" t="s">
        <v>2425</v>
      </c>
      <c r="F742" s="7" t="s">
        <v>74</v>
      </c>
      <c r="G742" s="8">
        <v>1970</v>
      </c>
      <c r="H742" s="9"/>
      <c r="I742" s="9"/>
      <c r="J742" s="9"/>
      <c r="K742" s="9"/>
      <c r="L742" s="8">
        <v>1554</v>
      </c>
      <c r="M742" s="8">
        <v>1</v>
      </c>
      <c r="N742" s="7" t="s">
        <v>60</v>
      </c>
      <c r="O742" s="8">
        <v>10</v>
      </c>
      <c r="P742" s="8">
        <v>9</v>
      </c>
      <c r="Q742" s="7" t="s">
        <v>60</v>
      </c>
      <c r="R742" s="7" t="s">
        <v>86</v>
      </c>
    </row>
    <row r="743" spans="1:18" x14ac:dyDescent="0.25">
      <c r="A743" s="7" t="s">
        <v>2426</v>
      </c>
      <c r="B743" s="7" t="s">
        <v>1457</v>
      </c>
      <c r="C743" s="7" t="s">
        <v>53</v>
      </c>
      <c r="D743" s="7" t="s">
        <v>1458</v>
      </c>
      <c r="E743" s="7" t="s">
        <v>2427</v>
      </c>
      <c r="F743" s="7" t="s">
        <v>97</v>
      </c>
      <c r="G743" s="8">
        <v>1986</v>
      </c>
      <c r="H743" s="9"/>
      <c r="I743" s="9"/>
      <c r="J743" s="9"/>
      <c r="K743" s="9"/>
      <c r="L743" s="8">
        <v>18311</v>
      </c>
      <c r="M743" s="8">
        <v>2</v>
      </c>
      <c r="N743" s="7" t="s">
        <v>60</v>
      </c>
      <c r="O743" s="8">
        <v>12</v>
      </c>
      <c r="P743" s="8">
        <v>9</v>
      </c>
      <c r="Q743" s="7" t="s">
        <v>60</v>
      </c>
      <c r="R743" s="7" t="s">
        <v>60</v>
      </c>
    </row>
    <row r="744" spans="1:18" x14ac:dyDescent="0.25">
      <c r="A744" s="7" t="s">
        <v>2426</v>
      </c>
      <c r="B744" s="7" t="s">
        <v>1457</v>
      </c>
      <c r="C744" s="7" t="s">
        <v>97</v>
      </c>
      <c r="D744" s="7" t="s">
        <v>1458</v>
      </c>
      <c r="E744" s="7" t="s">
        <v>2428</v>
      </c>
      <c r="F744" s="7" t="s">
        <v>97</v>
      </c>
      <c r="G744" s="9"/>
      <c r="H744" s="9"/>
      <c r="I744" s="9"/>
      <c r="J744" s="9"/>
      <c r="K744" s="9"/>
      <c r="L744" s="8">
        <v>25507</v>
      </c>
      <c r="M744" s="8">
        <v>2</v>
      </c>
      <c r="N744" s="7" t="s">
        <v>60</v>
      </c>
      <c r="O744" s="8">
        <v>12</v>
      </c>
      <c r="P744" s="8">
        <v>9</v>
      </c>
      <c r="Q744" s="7" t="s">
        <v>60</v>
      </c>
      <c r="R744" s="7" t="s">
        <v>1208</v>
      </c>
    </row>
    <row r="745" spans="1:18" x14ac:dyDescent="0.25">
      <c r="A745" s="7" t="s">
        <v>2429</v>
      </c>
      <c r="B745" s="7" t="s">
        <v>1457</v>
      </c>
      <c r="C745" s="7" t="s">
        <v>53</v>
      </c>
      <c r="D745" s="7" t="s">
        <v>1477</v>
      </c>
      <c r="E745" s="7" t="s">
        <v>2430</v>
      </c>
      <c r="F745" s="7" t="s">
        <v>74</v>
      </c>
      <c r="G745" s="8">
        <v>1980</v>
      </c>
      <c r="H745" s="9"/>
      <c r="I745" s="9"/>
      <c r="J745" s="9"/>
      <c r="K745" s="9"/>
      <c r="L745" s="8">
        <v>1350</v>
      </c>
      <c r="M745" s="8">
        <v>1</v>
      </c>
      <c r="N745" s="7" t="s">
        <v>60</v>
      </c>
      <c r="O745" s="8">
        <v>12</v>
      </c>
      <c r="P745" s="8">
        <v>9</v>
      </c>
      <c r="Q745" s="7" t="s">
        <v>60</v>
      </c>
      <c r="R745" s="7" t="s">
        <v>1462</v>
      </c>
    </row>
    <row r="746" spans="1:18" x14ac:dyDescent="0.25">
      <c r="A746" s="7" t="s">
        <v>2431</v>
      </c>
      <c r="B746" s="7" t="s">
        <v>49</v>
      </c>
      <c r="C746" s="7" t="s">
        <v>53</v>
      </c>
      <c r="D746" s="7" t="s">
        <v>1458</v>
      </c>
      <c r="E746" s="7" t="s">
        <v>2432</v>
      </c>
      <c r="F746" s="7" t="s">
        <v>97</v>
      </c>
      <c r="G746" s="8">
        <v>1978</v>
      </c>
      <c r="H746" s="9"/>
      <c r="I746" s="9"/>
      <c r="J746" s="9"/>
      <c r="K746" s="9"/>
      <c r="L746" s="8">
        <v>2016</v>
      </c>
      <c r="M746" s="8">
        <v>1</v>
      </c>
      <c r="N746" s="7" t="s">
        <v>60</v>
      </c>
      <c r="O746" s="8">
        <v>10</v>
      </c>
      <c r="P746" s="8">
        <v>9</v>
      </c>
      <c r="Q746" s="7" t="s">
        <v>60</v>
      </c>
      <c r="R746" s="7" t="s">
        <v>86</v>
      </c>
    </row>
    <row r="747" spans="1:18" x14ac:dyDescent="0.25">
      <c r="A747" s="7" t="s">
        <v>2433</v>
      </c>
      <c r="B747" s="7" t="s">
        <v>49</v>
      </c>
      <c r="C747" s="7" t="s">
        <v>53</v>
      </c>
      <c r="D747" s="7" t="s">
        <v>1458</v>
      </c>
      <c r="E747" s="7" t="s">
        <v>2434</v>
      </c>
      <c r="F747" s="7" t="s">
        <v>97</v>
      </c>
      <c r="G747" s="8">
        <v>1984</v>
      </c>
      <c r="H747" s="9"/>
      <c r="I747" s="9"/>
      <c r="J747" s="9"/>
      <c r="K747" s="9"/>
      <c r="L747" s="8">
        <v>131000</v>
      </c>
      <c r="M747" s="8">
        <v>1</v>
      </c>
      <c r="N747" s="7" t="s">
        <v>60</v>
      </c>
      <c r="O747" s="8">
        <v>21</v>
      </c>
      <c r="P747" s="8">
        <v>20</v>
      </c>
      <c r="Q747" s="7" t="s">
        <v>60</v>
      </c>
      <c r="R747" s="7" t="s">
        <v>1643</v>
      </c>
    </row>
    <row r="748" spans="1:18" x14ac:dyDescent="0.25">
      <c r="A748" s="7" t="s">
        <v>2435</v>
      </c>
      <c r="B748" s="7" t="s">
        <v>1457</v>
      </c>
      <c r="C748" s="7" t="s">
        <v>53</v>
      </c>
      <c r="D748" s="7" t="s">
        <v>1458</v>
      </c>
      <c r="E748" s="7" t="s">
        <v>2436</v>
      </c>
      <c r="F748" s="7" t="s">
        <v>97</v>
      </c>
      <c r="G748" s="8">
        <v>1991</v>
      </c>
      <c r="H748" s="9"/>
      <c r="I748" s="9"/>
      <c r="J748" s="9"/>
      <c r="K748" s="9"/>
      <c r="L748" s="8">
        <v>3404</v>
      </c>
      <c r="M748" s="8">
        <v>2</v>
      </c>
      <c r="N748" s="7" t="s">
        <v>60</v>
      </c>
      <c r="O748" s="8">
        <v>19</v>
      </c>
      <c r="P748" s="8">
        <v>17</v>
      </c>
      <c r="Q748" s="7" t="s">
        <v>60</v>
      </c>
      <c r="R748" s="7" t="s">
        <v>2437</v>
      </c>
    </row>
    <row r="749" spans="1:18" x14ac:dyDescent="0.25">
      <c r="A749" s="7" t="s">
        <v>2435</v>
      </c>
      <c r="B749" s="7" t="s">
        <v>1457</v>
      </c>
      <c r="C749" s="7" t="s">
        <v>97</v>
      </c>
      <c r="D749" s="7" t="s">
        <v>1458</v>
      </c>
      <c r="E749" s="7" t="s">
        <v>2438</v>
      </c>
      <c r="F749" s="7" t="s">
        <v>97</v>
      </c>
      <c r="G749" s="8">
        <v>1991</v>
      </c>
      <c r="H749" s="9"/>
      <c r="I749" s="9"/>
      <c r="J749" s="9"/>
      <c r="K749" s="9"/>
      <c r="L749" s="8">
        <v>4029</v>
      </c>
      <c r="M749" s="8">
        <v>1</v>
      </c>
      <c r="N749" s="7" t="s">
        <v>60</v>
      </c>
      <c r="O749" s="8">
        <v>19</v>
      </c>
      <c r="P749" s="8">
        <v>17</v>
      </c>
      <c r="Q749" s="7" t="s">
        <v>60</v>
      </c>
      <c r="R749" s="7" t="s">
        <v>86</v>
      </c>
    </row>
    <row r="750" spans="1:18" x14ac:dyDescent="0.25">
      <c r="A750" s="7" t="s">
        <v>2435</v>
      </c>
      <c r="B750" s="7" t="s">
        <v>1457</v>
      </c>
      <c r="C750" s="7" t="s">
        <v>59</v>
      </c>
      <c r="D750" s="7" t="s">
        <v>1458</v>
      </c>
      <c r="E750" s="7" t="s">
        <v>2439</v>
      </c>
      <c r="F750" s="7" t="s">
        <v>97</v>
      </c>
      <c r="G750" s="8">
        <v>1991</v>
      </c>
      <c r="H750" s="9"/>
      <c r="I750" s="9"/>
      <c r="J750" s="9"/>
      <c r="K750" s="9"/>
      <c r="L750" s="8">
        <v>750</v>
      </c>
      <c r="M750" s="8">
        <v>1</v>
      </c>
      <c r="N750" s="7" t="s">
        <v>60</v>
      </c>
      <c r="O750" s="8">
        <v>8</v>
      </c>
      <c r="P750" s="8">
        <v>8</v>
      </c>
      <c r="Q750" s="7" t="s">
        <v>60</v>
      </c>
      <c r="R750" s="7" t="s">
        <v>86</v>
      </c>
    </row>
    <row r="751" spans="1:18" x14ac:dyDescent="0.25">
      <c r="A751" s="7" t="s">
        <v>2440</v>
      </c>
      <c r="B751" s="7" t="s">
        <v>1457</v>
      </c>
      <c r="C751" s="7" t="s">
        <v>53</v>
      </c>
      <c r="D751" s="7" t="s">
        <v>1464</v>
      </c>
      <c r="E751" s="7" t="s">
        <v>2441</v>
      </c>
      <c r="F751" s="7" t="s">
        <v>74</v>
      </c>
      <c r="G751" s="8">
        <v>1953</v>
      </c>
      <c r="H751" s="9"/>
      <c r="I751" s="9"/>
      <c r="J751" s="9"/>
      <c r="K751" s="9"/>
      <c r="L751" s="8">
        <v>2500</v>
      </c>
      <c r="M751" s="8">
        <v>1</v>
      </c>
      <c r="N751" s="7" t="s">
        <v>60</v>
      </c>
      <c r="O751" s="8">
        <v>14</v>
      </c>
      <c r="P751" s="8">
        <v>12</v>
      </c>
      <c r="Q751" s="7" t="s">
        <v>60</v>
      </c>
      <c r="R751" s="7" t="s">
        <v>1656</v>
      </c>
    </row>
    <row r="752" spans="1:18" x14ac:dyDescent="0.25">
      <c r="A752" s="7" t="s">
        <v>2442</v>
      </c>
      <c r="B752" s="7" t="s">
        <v>1457</v>
      </c>
      <c r="C752" s="7" t="s">
        <v>53</v>
      </c>
      <c r="D752" s="7" t="s">
        <v>1458</v>
      </c>
      <c r="E752" s="7" t="s">
        <v>2443</v>
      </c>
      <c r="F752" s="7" t="s">
        <v>97</v>
      </c>
      <c r="G752" s="8">
        <v>1984</v>
      </c>
      <c r="H752" s="9"/>
      <c r="I752" s="9"/>
      <c r="J752" s="9"/>
      <c r="K752" s="9"/>
      <c r="L752" s="8">
        <v>105043</v>
      </c>
      <c r="M752" s="8">
        <v>1</v>
      </c>
      <c r="N752" s="7" t="s">
        <v>60</v>
      </c>
      <c r="O752" s="8">
        <v>20</v>
      </c>
      <c r="P752" s="8">
        <v>10</v>
      </c>
      <c r="Q752" s="7" t="s">
        <v>60</v>
      </c>
      <c r="R752" s="7" t="s">
        <v>86</v>
      </c>
    </row>
    <row r="753" spans="1:18" x14ac:dyDescent="0.25">
      <c r="A753" s="7" t="s">
        <v>2442</v>
      </c>
      <c r="B753" s="7" t="s">
        <v>1457</v>
      </c>
      <c r="C753" s="7" t="s">
        <v>97</v>
      </c>
      <c r="D753" s="7" t="s">
        <v>1458</v>
      </c>
      <c r="E753" s="7" t="s">
        <v>2444</v>
      </c>
      <c r="F753" s="7" t="s">
        <v>97</v>
      </c>
      <c r="G753" s="8">
        <v>1984</v>
      </c>
      <c r="H753" s="9"/>
      <c r="I753" s="9"/>
      <c r="J753" s="9"/>
      <c r="K753" s="9"/>
      <c r="L753" s="8">
        <v>12048</v>
      </c>
      <c r="M753" s="8">
        <v>1</v>
      </c>
      <c r="N753" s="7" t="s">
        <v>60</v>
      </c>
      <c r="O753" s="8">
        <v>12</v>
      </c>
      <c r="P753" s="8">
        <v>10</v>
      </c>
      <c r="Q753" s="7" t="s">
        <v>60</v>
      </c>
      <c r="R753" s="7" t="s">
        <v>539</v>
      </c>
    </row>
    <row r="754" spans="1:18" x14ac:dyDescent="0.25">
      <c r="A754" s="7" t="s">
        <v>2442</v>
      </c>
      <c r="B754" s="7" t="s">
        <v>1457</v>
      </c>
      <c r="C754" s="7" t="s">
        <v>59</v>
      </c>
      <c r="D754" s="7" t="s">
        <v>1458</v>
      </c>
      <c r="E754" s="7" t="s">
        <v>2445</v>
      </c>
      <c r="F754" s="7" t="s">
        <v>97</v>
      </c>
      <c r="G754" s="8">
        <v>1984</v>
      </c>
      <c r="H754" s="9"/>
      <c r="I754" s="9"/>
      <c r="J754" s="9"/>
      <c r="K754" s="9"/>
      <c r="L754" s="8">
        <v>36191</v>
      </c>
      <c r="M754" s="8">
        <v>1</v>
      </c>
      <c r="N754" s="7" t="s">
        <v>60</v>
      </c>
      <c r="O754" s="8">
        <v>12</v>
      </c>
      <c r="P754" s="8">
        <v>10</v>
      </c>
      <c r="Q754" s="7" t="s">
        <v>60</v>
      </c>
      <c r="R754" s="7" t="s">
        <v>539</v>
      </c>
    </row>
    <row r="755" spans="1:18" x14ac:dyDescent="0.25">
      <c r="A755" s="7" t="s">
        <v>2446</v>
      </c>
      <c r="B755" s="7" t="s">
        <v>49</v>
      </c>
      <c r="C755" s="7" t="s">
        <v>53</v>
      </c>
      <c r="D755" s="7" t="s">
        <v>1464</v>
      </c>
      <c r="E755" s="7" t="s">
        <v>2447</v>
      </c>
      <c r="F755" s="7" t="s">
        <v>74</v>
      </c>
      <c r="G755" s="8">
        <v>1980</v>
      </c>
      <c r="H755" s="9"/>
      <c r="I755" s="9"/>
      <c r="J755" s="9"/>
      <c r="K755" s="9"/>
      <c r="L755" s="8">
        <v>1687</v>
      </c>
      <c r="M755" s="8">
        <v>1</v>
      </c>
      <c r="N755" s="7" t="s">
        <v>60</v>
      </c>
      <c r="O755" s="8">
        <v>12</v>
      </c>
      <c r="P755" s="8">
        <v>9</v>
      </c>
      <c r="Q755" s="7" t="s">
        <v>60</v>
      </c>
      <c r="R755" s="7" t="s">
        <v>86</v>
      </c>
    </row>
    <row r="756" spans="1:18" x14ac:dyDescent="0.25">
      <c r="A756" s="7" t="s">
        <v>2448</v>
      </c>
      <c r="B756" s="7" t="s">
        <v>1489</v>
      </c>
      <c r="C756" s="7" t="s">
        <v>53</v>
      </c>
      <c r="D756" s="7" t="s">
        <v>1458</v>
      </c>
      <c r="E756" s="7" t="s">
        <v>2449</v>
      </c>
      <c r="F756" s="7" t="s">
        <v>97</v>
      </c>
      <c r="G756" s="8">
        <v>2007</v>
      </c>
      <c r="H756" s="9"/>
      <c r="I756" s="9"/>
      <c r="J756" s="9"/>
      <c r="K756" s="9"/>
      <c r="L756" s="8">
        <v>1500</v>
      </c>
      <c r="M756" s="8">
        <v>2</v>
      </c>
      <c r="N756" s="7" t="s">
        <v>60</v>
      </c>
      <c r="O756" s="8">
        <v>12</v>
      </c>
      <c r="P756" s="8">
        <v>12</v>
      </c>
      <c r="Q756" s="7" t="s">
        <v>60</v>
      </c>
      <c r="R756" s="7" t="s">
        <v>1462</v>
      </c>
    </row>
    <row r="757" spans="1:18" x14ac:dyDescent="0.25">
      <c r="A757" s="7" t="s">
        <v>2450</v>
      </c>
      <c r="B757" s="7" t="s">
        <v>49</v>
      </c>
      <c r="C757" s="7" t="s">
        <v>53</v>
      </c>
      <c r="D757" s="7" t="s">
        <v>1458</v>
      </c>
      <c r="E757" s="7" t="s">
        <v>2451</v>
      </c>
      <c r="F757" s="7" t="s">
        <v>97</v>
      </c>
      <c r="G757" s="8">
        <v>1970</v>
      </c>
      <c r="H757" s="9"/>
      <c r="I757" s="9"/>
      <c r="J757" s="9"/>
      <c r="K757" s="9"/>
      <c r="L757" s="8">
        <v>50365</v>
      </c>
      <c r="M757" s="8">
        <v>1</v>
      </c>
      <c r="N757" s="7" t="s">
        <v>60</v>
      </c>
      <c r="O757" s="8">
        <v>25</v>
      </c>
      <c r="P757" s="8">
        <v>12</v>
      </c>
      <c r="Q757" s="7" t="s">
        <v>60</v>
      </c>
      <c r="R757" s="7" t="s">
        <v>86</v>
      </c>
    </row>
    <row r="758" spans="1:18" x14ac:dyDescent="0.25">
      <c r="A758" s="7" t="s">
        <v>2452</v>
      </c>
      <c r="B758" s="7" t="s">
        <v>49</v>
      </c>
      <c r="C758" s="7" t="s">
        <v>53</v>
      </c>
      <c r="D758" s="7" t="s">
        <v>1458</v>
      </c>
      <c r="E758" s="7" t="s">
        <v>2453</v>
      </c>
      <c r="F758" s="7" t="s">
        <v>97</v>
      </c>
      <c r="G758" s="8">
        <v>1987</v>
      </c>
      <c r="H758" s="9"/>
      <c r="I758" s="9"/>
      <c r="J758" s="9"/>
      <c r="K758" s="9"/>
      <c r="L758" s="8">
        <v>126500</v>
      </c>
      <c r="M758" s="8">
        <v>1</v>
      </c>
      <c r="N758" s="7" t="s">
        <v>60</v>
      </c>
      <c r="O758" s="8">
        <v>25</v>
      </c>
      <c r="P758" s="8">
        <v>20</v>
      </c>
      <c r="Q758" s="7" t="s">
        <v>60</v>
      </c>
      <c r="R758" s="7" t="s">
        <v>1462</v>
      </c>
    </row>
    <row r="759" spans="1:18" x14ac:dyDescent="0.25">
      <c r="A759" s="7" t="s">
        <v>2454</v>
      </c>
      <c r="B759" s="7" t="s">
        <v>49</v>
      </c>
      <c r="C759" s="7" t="s">
        <v>53</v>
      </c>
      <c r="D759" s="7" t="s">
        <v>1458</v>
      </c>
      <c r="E759" s="7" t="s">
        <v>2455</v>
      </c>
      <c r="F759" s="7" t="s">
        <v>97</v>
      </c>
      <c r="G759" s="8">
        <v>1973</v>
      </c>
      <c r="H759" s="9"/>
      <c r="I759" s="9"/>
      <c r="J759" s="9"/>
      <c r="K759" s="9"/>
      <c r="L759" s="8">
        <v>31232</v>
      </c>
      <c r="M759" s="8">
        <v>2</v>
      </c>
      <c r="N759" s="7" t="s">
        <v>60</v>
      </c>
      <c r="O759" s="8">
        <v>12</v>
      </c>
      <c r="P759" s="8">
        <v>9</v>
      </c>
      <c r="Q759" s="7" t="s">
        <v>60</v>
      </c>
      <c r="R759" s="7" t="s">
        <v>86</v>
      </c>
    </row>
    <row r="760" spans="1:18" x14ac:dyDescent="0.25">
      <c r="A760" s="7" t="s">
        <v>2456</v>
      </c>
      <c r="B760" s="7" t="s">
        <v>49</v>
      </c>
      <c r="C760" s="7" t="s">
        <v>53</v>
      </c>
      <c r="D760" s="7" t="s">
        <v>1477</v>
      </c>
      <c r="E760" s="7" t="s">
        <v>2457</v>
      </c>
      <c r="F760" s="7" t="s">
        <v>74</v>
      </c>
      <c r="G760" s="8">
        <v>1947</v>
      </c>
      <c r="H760" s="9"/>
      <c r="I760" s="9"/>
      <c r="J760" s="9"/>
      <c r="K760" s="9"/>
      <c r="L760" s="8">
        <v>1500</v>
      </c>
      <c r="M760" s="8">
        <v>1</v>
      </c>
      <c r="N760" s="7" t="s">
        <v>60</v>
      </c>
      <c r="O760" s="8">
        <v>11</v>
      </c>
      <c r="P760" s="8">
        <v>10</v>
      </c>
      <c r="Q760" s="7" t="s">
        <v>60</v>
      </c>
      <c r="R760" s="7" t="s">
        <v>539</v>
      </c>
    </row>
    <row r="761" spans="1:18" x14ac:dyDescent="0.25">
      <c r="A761" s="7" t="s">
        <v>2458</v>
      </c>
      <c r="B761" s="7" t="s">
        <v>1457</v>
      </c>
      <c r="C761" s="7" t="s">
        <v>53</v>
      </c>
      <c r="D761" s="7" t="s">
        <v>1464</v>
      </c>
      <c r="E761" s="7" t="s">
        <v>2459</v>
      </c>
      <c r="F761" s="7" t="s">
        <v>97</v>
      </c>
      <c r="G761" s="9"/>
      <c r="H761" s="9"/>
      <c r="I761" s="9"/>
      <c r="J761" s="9"/>
      <c r="K761" s="9"/>
      <c r="L761" s="8">
        <v>35000</v>
      </c>
      <c r="M761" s="8">
        <v>1</v>
      </c>
      <c r="N761" s="7" t="s">
        <v>60</v>
      </c>
      <c r="O761" s="8">
        <v>17</v>
      </c>
      <c r="P761" s="8">
        <v>17</v>
      </c>
      <c r="Q761" s="7" t="s">
        <v>60</v>
      </c>
      <c r="R761" s="7" t="s">
        <v>1643</v>
      </c>
    </row>
    <row r="762" spans="1:18" x14ac:dyDescent="0.25">
      <c r="A762" s="7" t="s">
        <v>2460</v>
      </c>
      <c r="B762" s="7" t="s">
        <v>49</v>
      </c>
      <c r="C762" s="7" t="s">
        <v>53</v>
      </c>
      <c r="D762" s="7" t="s">
        <v>1605</v>
      </c>
      <c r="E762" s="7" t="s">
        <v>2461</v>
      </c>
      <c r="F762" s="7" t="s">
        <v>97</v>
      </c>
      <c r="G762" s="8">
        <v>1940</v>
      </c>
      <c r="H762" s="9"/>
      <c r="I762" s="9"/>
      <c r="J762" s="9"/>
      <c r="K762" s="9"/>
      <c r="L762" s="8">
        <v>3256</v>
      </c>
      <c r="M762" s="8">
        <v>1</v>
      </c>
      <c r="N762" s="7" t="s">
        <v>60</v>
      </c>
      <c r="O762" s="8">
        <v>12</v>
      </c>
      <c r="P762" s="8">
        <v>9</v>
      </c>
      <c r="Q762" s="7" t="s">
        <v>60</v>
      </c>
      <c r="R762" s="7" t="s">
        <v>86</v>
      </c>
    </row>
    <row r="763" spans="1:18" x14ac:dyDescent="0.25">
      <c r="A763" s="7" t="s">
        <v>2460</v>
      </c>
      <c r="B763" s="7" t="s">
        <v>49</v>
      </c>
      <c r="C763" s="7" t="s">
        <v>97</v>
      </c>
      <c r="D763" s="7" t="s">
        <v>1474</v>
      </c>
      <c r="E763" s="7" t="s">
        <v>2462</v>
      </c>
      <c r="F763" s="7" t="s">
        <v>97</v>
      </c>
      <c r="G763" s="8">
        <v>1940</v>
      </c>
      <c r="H763" s="9"/>
      <c r="I763" s="9"/>
      <c r="J763" s="9"/>
      <c r="K763" s="9"/>
      <c r="L763" s="8">
        <v>144</v>
      </c>
      <c r="M763" s="8">
        <v>1</v>
      </c>
      <c r="N763" s="7" t="s">
        <v>60</v>
      </c>
      <c r="O763" s="8">
        <v>9</v>
      </c>
      <c r="P763" s="8">
        <v>9</v>
      </c>
      <c r="Q763" s="7" t="s">
        <v>60</v>
      </c>
      <c r="R763" s="7" t="s">
        <v>1462</v>
      </c>
    </row>
    <row r="764" spans="1:18" x14ac:dyDescent="0.25">
      <c r="A764" s="7" t="s">
        <v>2463</v>
      </c>
      <c r="B764" s="7" t="s">
        <v>49</v>
      </c>
      <c r="C764" s="7" t="s">
        <v>53</v>
      </c>
      <c r="D764" s="7" t="s">
        <v>1458</v>
      </c>
      <c r="E764" s="7" t="s">
        <v>2464</v>
      </c>
      <c r="F764" s="7" t="s">
        <v>97</v>
      </c>
      <c r="G764" s="8">
        <v>1996</v>
      </c>
      <c r="H764" s="9"/>
      <c r="I764" s="9"/>
      <c r="J764" s="9"/>
      <c r="K764" s="9"/>
      <c r="L764" s="8">
        <v>379879</v>
      </c>
      <c r="M764" s="8">
        <v>18</v>
      </c>
      <c r="N764" s="7" t="s">
        <v>54</v>
      </c>
      <c r="O764" s="8">
        <v>200</v>
      </c>
      <c r="P764" s="8">
        <v>10</v>
      </c>
      <c r="Q764" s="7" t="s">
        <v>60</v>
      </c>
      <c r="R764" s="7" t="s">
        <v>1462</v>
      </c>
    </row>
    <row r="765" spans="1:18" x14ac:dyDescent="0.25">
      <c r="A765" s="7" t="s">
        <v>1006</v>
      </c>
      <c r="B765" s="7" t="s">
        <v>49</v>
      </c>
      <c r="C765" s="7" t="s">
        <v>53</v>
      </c>
      <c r="D765" s="7" t="s">
        <v>1458</v>
      </c>
      <c r="E765" s="7" t="s">
        <v>2465</v>
      </c>
      <c r="F765" s="7" t="s">
        <v>97</v>
      </c>
      <c r="G765" s="8">
        <v>1978</v>
      </c>
      <c r="H765" s="9"/>
      <c r="I765" s="9"/>
      <c r="J765" s="9"/>
      <c r="K765" s="9"/>
      <c r="L765" s="8">
        <v>21750</v>
      </c>
      <c r="M765" s="8">
        <v>2</v>
      </c>
      <c r="N765" s="7" t="s">
        <v>60</v>
      </c>
      <c r="O765" s="8">
        <v>25</v>
      </c>
      <c r="P765" s="8">
        <v>8</v>
      </c>
      <c r="Q765" s="7" t="s">
        <v>60</v>
      </c>
      <c r="R765" s="7" t="s">
        <v>60</v>
      </c>
    </row>
    <row r="766" spans="1:18" x14ac:dyDescent="0.25">
      <c r="A766" s="7" t="s">
        <v>1006</v>
      </c>
      <c r="B766" s="7" t="s">
        <v>49</v>
      </c>
      <c r="C766" s="7" t="s">
        <v>97</v>
      </c>
      <c r="D766" s="7" t="s">
        <v>1458</v>
      </c>
      <c r="E766" s="7" t="s">
        <v>2466</v>
      </c>
      <c r="F766" s="7" t="s">
        <v>97</v>
      </c>
      <c r="G766" s="8">
        <v>1978</v>
      </c>
      <c r="H766" s="9"/>
      <c r="I766" s="9"/>
      <c r="J766" s="9"/>
      <c r="K766" s="9"/>
      <c r="L766" s="8">
        <v>11848</v>
      </c>
      <c r="M766" s="8">
        <v>2</v>
      </c>
      <c r="N766" s="7" t="s">
        <v>60</v>
      </c>
      <c r="O766" s="8">
        <v>25</v>
      </c>
      <c r="P766" s="8">
        <v>8</v>
      </c>
      <c r="Q766" s="7" t="s">
        <v>60</v>
      </c>
      <c r="R766" s="7" t="s">
        <v>1601</v>
      </c>
    </row>
    <row r="767" spans="1:18" x14ac:dyDescent="0.25">
      <c r="A767" s="7" t="s">
        <v>1006</v>
      </c>
      <c r="B767" s="7" t="s">
        <v>49</v>
      </c>
      <c r="C767" s="7" t="s">
        <v>59</v>
      </c>
      <c r="D767" s="7" t="s">
        <v>1458</v>
      </c>
      <c r="E767" s="7" t="s">
        <v>2467</v>
      </c>
      <c r="F767" s="7" t="s">
        <v>97</v>
      </c>
      <c r="G767" s="8">
        <v>1978</v>
      </c>
      <c r="H767" s="9"/>
      <c r="I767" s="9"/>
      <c r="J767" s="9"/>
      <c r="K767" s="9"/>
      <c r="L767" s="8">
        <v>6850</v>
      </c>
      <c r="M767" s="8">
        <v>2</v>
      </c>
      <c r="N767" s="7" t="s">
        <v>60</v>
      </c>
      <c r="O767" s="8">
        <v>25</v>
      </c>
      <c r="P767" s="8">
        <v>8</v>
      </c>
      <c r="Q767" s="7" t="s">
        <v>60</v>
      </c>
      <c r="R767" s="7" t="s">
        <v>539</v>
      </c>
    </row>
    <row r="768" spans="1:18" x14ac:dyDescent="0.25">
      <c r="A768" s="7" t="s">
        <v>282</v>
      </c>
      <c r="B768" s="7" t="s">
        <v>49</v>
      </c>
      <c r="C768" s="7" t="s">
        <v>53</v>
      </c>
      <c r="D768" s="7" t="s">
        <v>1467</v>
      </c>
      <c r="E768" s="7" t="s">
        <v>2468</v>
      </c>
      <c r="F768" s="7" t="s">
        <v>1469</v>
      </c>
      <c r="G768" s="8">
        <v>1962</v>
      </c>
      <c r="H768" s="8">
        <v>7200</v>
      </c>
      <c r="I768" s="9"/>
      <c r="J768" s="8">
        <v>100</v>
      </c>
      <c r="K768" s="8">
        <v>6</v>
      </c>
      <c r="L768" s="8">
        <v>43200</v>
      </c>
      <c r="M768" s="8">
        <v>1</v>
      </c>
      <c r="N768" s="7" t="s">
        <v>60</v>
      </c>
      <c r="O768" s="8">
        <v>12</v>
      </c>
      <c r="P768" s="8">
        <v>10</v>
      </c>
      <c r="Q768" s="7" t="s">
        <v>60</v>
      </c>
      <c r="R768" s="7" t="s">
        <v>1601</v>
      </c>
    </row>
    <row r="769" spans="1:18" x14ac:dyDescent="0.25">
      <c r="A769" s="7" t="s">
        <v>282</v>
      </c>
      <c r="B769" s="7" t="s">
        <v>49</v>
      </c>
      <c r="C769" s="7" t="s">
        <v>97</v>
      </c>
      <c r="D769" s="7" t="s">
        <v>1472</v>
      </c>
      <c r="E769" s="7" t="s">
        <v>2469</v>
      </c>
      <c r="F769" s="7" t="s">
        <v>97</v>
      </c>
      <c r="G769" s="8">
        <v>1962</v>
      </c>
      <c r="H769" s="9"/>
      <c r="I769" s="9"/>
      <c r="J769" s="9"/>
      <c r="K769" s="9"/>
      <c r="L769" s="8">
        <v>10220</v>
      </c>
      <c r="M769" s="8">
        <v>1</v>
      </c>
      <c r="N769" s="7" t="s">
        <v>60</v>
      </c>
      <c r="O769" s="8">
        <v>27</v>
      </c>
      <c r="P769" s="8">
        <v>25</v>
      </c>
      <c r="Q769" s="7" t="s">
        <v>60</v>
      </c>
      <c r="R769" s="7" t="s">
        <v>1643</v>
      </c>
    </row>
    <row r="770" spans="1:18" x14ac:dyDescent="0.25">
      <c r="A770" s="7" t="s">
        <v>282</v>
      </c>
      <c r="B770" s="7" t="s">
        <v>49</v>
      </c>
      <c r="C770" s="7" t="s">
        <v>59</v>
      </c>
      <c r="D770" s="7" t="s">
        <v>1501</v>
      </c>
      <c r="E770" s="7" t="s">
        <v>1502</v>
      </c>
      <c r="F770" s="7" t="s">
        <v>97</v>
      </c>
      <c r="G770" s="8">
        <v>1962</v>
      </c>
      <c r="H770" s="9"/>
      <c r="I770" s="9"/>
      <c r="J770" s="9"/>
      <c r="K770" s="9"/>
      <c r="L770" s="8">
        <v>25830</v>
      </c>
      <c r="M770" s="8">
        <v>1</v>
      </c>
      <c r="N770" s="7" t="s">
        <v>60</v>
      </c>
      <c r="O770" s="8">
        <v>32</v>
      </c>
      <c r="P770" s="8">
        <v>30</v>
      </c>
      <c r="Q770" s="7" t="s">
        <v>60</v>
      </c>
      <c r="R770" s="7" t="s">
        <v>539</v>
      </c>
    </row>
    <row r="771" spans="1:18" x14ac:dyDescent="0.25">
      <c r="A771" s="7" t="s">
        <v>282</v>
      </c>
      <c r="B771" s="7" t="s">
        <v>49</v>
      </c>
      <c r="C771" s="7" t="s">
        <v>304</v>
      </c>
      <c r="D771" s="7" t="s">
        <v>1495</v>
      </c>
      <c r="E771" s="7" t="s">
        <v>2470</v>
      </c>
      <c r="F771" s="7" t="s">
        <v>97</v>
      </c>
      <c r="G771" s="8">
        <v>1962</v>
      </c>
      <c r="H771" s="9"/>
      <c r="I771" s="9"/>
      <c r="J771" s="9"/>
      <c r="K771" s="9"/>
      <c r="L771" s="8">
        <v>3552</v>
      </c>
      <c r="M771" s="8">
        <v>1</v>
      </c>
      <c r="N771" s="7" t="s">
        <v>60</v>
      </c>
      <c r="O771" s="8">
        <v>12</v>
      </c>
      <c r="P771" s="8">
        <v>10</v>
      </c>
      <c r="Q771" s="7" t="s">
        <v>60</v>
      </c>
      <c r="R771" s="7" t="s">
        <v>1643</v>
      </c>
    </row>
    <row r="772" spans="1:18" x14ac:dyDescent="0.25">
      <c r="A772" s="7" t="s">
        <v>282</v>
      </c>
      <c r="B772" s="7" t="s">
        <v>49</v>
      </c>
      <c r="C772" s="7" t="s">
        <v>86</v>
      </c>
      <c r="D772" s="7" t="s">
        <v>1470</v>
      </c>
      <c r="E772" s="7" t="s">
        <v>1664</v>
      </c>
      <c r="F772" s="7" t="s">
        <v>1469</v>
      </c>
      <c r="G772" s="8">
        <v>2009</v>
      </c>
      <c r="H772" s="8">
        <v>832</v>
      </c>
      <c r="I772" s="9"/>
      <c r="J772" s="8">
        <v>100</v>
      </c>
      <c r="K772" s="8">
        <v>9</v>
      </c>
      <c r="L772" s="8">
        <v>7488</v>
      </c>
      <c r="M772" s="8">
        <v>1</v>
      </c>
      <c r="N772" s="7" t="s">
        <v>60</v>
      </c>
      <c r="O772" s="8">
        <v>9</v>
      </c>
      <c r="P772" s="8">
        <v>8</v>
      </c>
      <c r="Q772" s="7" t="s">
        <v>60</v>
      </c>
      <c r="R772" s="7" t="s">
        <v>1643</v>
      </c>
    </row>
    <row r="773" spans="1:18" x14ac:dyDescent="0.25">
      <c r="A773" s="7" t="s">
        <v>285</v>
      </c>
      <c r="B773" s="7" t="s">
        <v>1489</v>
      </c>
      <c r="C773" s="7" t="s">
        <v>53</v>
      </c>
      <c r="D773" s="7" t="s">
        <v>1458</v>
      </c>
      <c r="E773" s="7" t="s">
        <v>2471</v>
      </c>
      <c r="F773" s="7" t="s">
        <v>97</v>
      </c>
      <c r="G773" s="8">
        <v>1979</v>
      </c>
      <c r="H773" s="9"/>
      <c r="I773" s="9"/>
      <c r="J773" s="9"/>
      <c r="K773" s="9"/>
      <c r="L773" s="8">
        <v>69000</v>
      </c>
      <c r="M773" s="8">
        <v>1</v>
      </c>
      <c r="N773" s="7" t="s">
        <v>60</v>
      </c>
      <c r="O773" s="8">
        <v>9</v>
      </c>
      <c r="P773" s="8">
        <v>9</v>
      </c>
      <c r="Q773" s="7" t="s">
        <v>60</v>
      </c>
      <c r="R773" s="7" t="s">
        <v>1656</v>
      </c>
    </row>
    <row r="774" spans="1:18" x14ac:dyDescent="0.25">
      <c r="A774" s="7" t="s">
        <v>2472</v>
      </c>
      <c r="B774" s="7" t="s">
        <v>198</v>
      </c>
      <c r="C774" s="7" t="s">
        <v>53</v>
      </c>
      <c r="D774" s="7" t="s">
        <v>1477</v>
      </c>
      <c r="E774" s="7" t="s">
        <v>2208</v>
      </c>
      <c r="F774" s="7" t="s">
        <v>74</v>
      </c>
      <c r="G774" s="8">
        <v>1982</v>
      </c>
      <c r="H774" s="9"/>
      <c r="I774" s="9"/>
      <c r="J774" s="9"/>
      <c r="K774" s="9"/>
      <c r="L774" s="8">
        <v>13500</v>
      </c>
      <c r="M774" s="8">
        <v>1</v>
      </c>
      <c r="N774" s="7" t="s">
        <v>60</v>
      </c>
      <c r="O774" s="8">
        <v>14</v>
      </c>
      <c r="P774" s="8">
        <v>13</v>
      </c>
      <c r="Q774" s="7" t="s">
        <v>60</v>
      </c>
      <c r="R774" s="7" t="s">
        <v>86</v>
      </c>
    </row>
    <row r="775" spans="1:18" x14ac:dyDescent="0.25">
      <c r="A775" s="7" t="s">
        <v>2473</v>
      </c>
      <c r="B775" s="7" t="s">
        <v>49</v>
      </c>
      <c r="C775" s="7" t="s">
        <v>53</v>
      </c>
      <c r="D775" s="7" t="s">
        <v>1904</v>
      </c>
      <c r="E775" s="7" t="s">
        <v>2474</v>
      </c>
      <c r="F775" s="7" t="s">
        <v>97</v>
      </c>
      <c r="G775" s="8">
        <v>1977</v>
      </c>
      <c r="H775" s="9"/>
      <c r="I775" s="9"/>
      <c r="J775" s="9"/>
      <c r="K775" s="9"/>
      <c r="L775" s="8">
        <v>200000</v>
      </c>
      <c r="M775" s="8">
        <v>2</v>
      </c>
      <c r="N775" s="7" t="s">
        <v>60</v>
      </c>
      <c r="O775" s="8">
        <v>60</v>
      </c>
      <c r="P775" s="8">
        <v>25</v>
      </c>
      <c r="Q775" s="7" t="s">
        <v>60</v>
      </c>
      <c r="R775" s="7" t="s">
        <v>60</v>
      </c>
    </row>
    <row r="776" spans="1:18" x14ac:dyDescent="0.25">
      <c r="A776" s="7" t="s">
        <v>2475</v>
      </c>
      <c r="B776" s="7" t="s">
        <v>49</v>
      </c>
      <c r="C776" s="7" t="s">
        <v>53</v>
      </c>
      <c r="D776" s="7" t="s">
        <v>1458</v>
      </c>
      <c r="E776" s="7" t="s">
        <v>2476</v>
      </c>
      <c r="F776" s="7" t="s">
        <v>97</v>
      </c>
      <c r="G776" s="8">
        <v>1955</v>
      </c>
      <c r="H776" s="9"/>
      <c r="I776" s="9"/>
      <c r="J776" s="9"/>
      <c r="K776" s="9"/>
      <c r="L776" s="8">
        <v>20000</v>
      </c>
      <c r="M776" s="8">
        <v>1</v>
      </c>
      <c r="N776" s="7" t="s">
        <v>60</v>
      </c>
      <c r="O776" s="8">
        <v>20</v>
      </c>
      <c r="P776" s="8">
        <v>18</v>
      </c>
      <c r="Q776" s="7" t="s">
        <v>60</v>
      </c>
      <c r="R776" s="7" t="s">
        <v>539</v>
      </c>
    </row>
    <row r="777" spans="1:18" x14ac:dyDescent="0.25">
      <c r="A777" s="7" t="s">
        <v>2477</v>
      </c>
      <c r="B777" s="7" t="s">
        <v>198</v>
      </c>
      <c r="C777" s="7" t="s">
        <v>53</v>
      </c>
      <c r="D777" s="7" t="s">
        <v>1477</v>
      </c>
      <c r="E777" s="7" t="s">
        <v>2478</v>
      </c>
      <c r="F777" s="7" t="s">
        <v>74</v>
      </c>
      <c r="G777" s="8">
        <v>2003</v>
      </c>
      <c r="H777" s="9"/>
      <c r="I777" s="9"/>
      <c r="J777" s="9"/>
      <c r="K777" s="9"/>
      <c r="L777" s="8">
        <v>105000</v>
      </c>
      <c r="M777" s="8">
        <v>1</v>
      </c>
      <c r="N777" s="7" t="s">
        <v>60</v>
      </c>
      <c r="O777" s="8">
        <v>20</v>
      </c>
      <c r="P777" s="8">
        <v>12</v>
      </c>
      <c r="Q777" s="7" t="s">
        <v>60</v>
      </c>
      <c r="R777" s="7" t="s">
        <v>60</v>
      </c>
    </row>
    <row r="778" spans="1:18" x14ac:dyDescent="0.25">
      <c r="A778" s="7" t="s">
        <v>286</v>
      </c>
      <c r="B778" s="7" t="s">
        <v>49</v>
      </c>
      <c r="C778" s="7" t="s">
        <v>53</v>
      </c>
      <c r="D778" s="7" t="s">
        <v>1458</v>
      </c>
      <c r="E778" s="7" t="s">
        <v>2479</v>
      </c>
      <c r="F778" s="7" t="s">
        <v>97</v>
      </c>
      <c r="G778" s="8">
        <v>1991</v>
      </c>
      <c r="H778" s="9"/>
      <c r="I778" s="9"/>
      <c r="J778" s="9"/>
      <c r="K778" s="9"/>
      <c r="L778" s="8">
        <v>60500</v>
      </c>
      <c r="M778" s="8">
        <v>2</v>
      </c>
      <c r="N778" s="7" t="s">
        <v>60</v>
      </c>
      <c r="O778" s="8">
        <v>30</v>
      </c>
      <c r="P778" s="8">
        <v>9</v>
      </c>
      <c r="Q778" s="7" t="s">
        <v>60</v>
      </c>
      <c r="R778" s="7" t="s">
        <v>1601</v>
      </c>
    </row>
    <row r="779" spans="1:18" x14ac:dyDescent="0.25">
      <c r="A779" s="7" t="s">
        <v>2480</v>
      </c>
      <c r="B779" s="7" t="s">
        <v>49</v>
      </c>
      <c r="C779" s="7" t="s">
        <v>53</v>
      </c>
      <c r="D779" s="7" t="s">
        <v>1458</v>
      </c>
      <c r="E779" s="7" t="s">
        <v>2481</v>
      </c>
      <c r="F779" s="7" t="s">
        <v>97</v>
      </c>
      <c r="G779" s="8">
        <v>1968</v>
      </c>
      <c r="H779" s="9"/>
      <c r="I779" s="9"/>
      <c r="J779" s="9"/>
      <c r="K779" s="9"/>
      <c r="L779" s="8">
        <v>5226</v>
      </c>
      <c r="M779" s="8">
        <v>1</v>
      </c>
      <c r="N779" s="7" t="s">
        <v>60</v>
      </c>
      <c r="O779" s="8">
        <v>13</v>
      </c>
      <c r="P779" s="8">
        <v>9</v>
      </c>
      <c r="Q779" s="7" t="s">
        <v>60</v>
      </c>
      <c r="R779" s="7" t="s">
        <v>86</v>
      </c>
    </row>
    <row r="780" spans="1:18" x14ac:dyDescent="0.25">
      <c r="A780" s="7" t="s">
        <v>289</v>
      </c>
      <c r="B780" s="7" t="s">
        <v>49</v>
      </c>
      <c r="C780" s="7" t="s">
        <v>53</v>
      </c>
      <c r="D780" s="7" t="s">
        <v>1464</v>
      </c>
      <c r="E780" s="7" t="s">
        <v>2482</v>
      </c>
      <c r="F780" s="7" t="s">
        <v>97</v>
      </c>
      <c r="G780" s="8">
        <v>1977</v>
      </c>
      <c r="H780" s="9"/>
      <c r="I780" s="9"/>
      <c r="J780" s="9"/>
      <c r="K780" s="9"/>
      <c r="L780" s="8">
        <v>8000</v>
      </c>
      <c r="M780" s="8">
        <v>1</v>
      </c>
      <c r="N780" s="7" t="s">
        <v>60</v>
      </c>
      <c r="O780" s="8">
        <v>12</v>
      </c>
      <c r="P780" s="8">
        <v>10</v>
      </c>
      <c r="Q780" s="7" t="s">
        <v>60</v>
      </c>
      <c r="R780" s="7" t="s">
        <v>1462</v>
      </c>
    </row>
    <row r="781" spans="1:18" x14ac:dyDescent="0.25">
      <c r="A781" s="7" t="s">
        <v>1011</v>
      </c>
      <c r="B781" s="7" t="s">
        <v>49</v>
      </c>
      <c r="C781" s="7" t="s">
        <v>53</v>
      </c>
      <c r="D781" s="7" t="s">
        <v>1458</v>
      </c>
      <c r="E781" s="7" t="s">
        <v>2483</v>
      </c>
      <c r="F781" s="7" t="s">
        <v>97</v>
      </c>
      <c r="G781" s="8">
        <v>1995</v>
      </c>
      <c r="H781" s="9"/>
      <c r="I781" s="9"/>
      <c r="J781" s="9"/>
      <c r="K781" s="9"/>
      <c r="L781" s="8">
        <v>51500</v>
      </c>
      <c r="M781" s="8">
        <v>2</v>
      </c>
      <c r="N781" s="7" t="s">
        <v>60</v>
      </c>
      <c r="O781" s="8">
        <v>12</v>
      </c>
      <c r="P781" s="8">
        <v>9</v>
      </c>
      <c r="Q781" s="7" t="s">
        <v>60</v>
      </c>
      <c r="R781" s="7" t="s">
        <v>1462</v>
      </c>
    </row>
    <row r="782" spans="1:18" x14ac:dyDescent="0.25">
      <c r="A782" s="7" t="s">
        <v>2484</v>
      </c>
      <c r="B782" s="7" t="s">
        <v>49</v>
      </c>
      <c r="C782" s="7" t="s">
        <v>53</v>
      </c>
      <c r="D782" s="7" t="s">
        <v>1477</v>
      </c>
      <c r="E782" s="7" t="s">
        <v>2485</v>
      </c>
      <c r="F782" s="7" t="s">
        <v>74</v>
      </c>
      <c r="G782" s="8">
        <v>1995</v>
      </c>
      <c r="H782" s="9"/>
      <c r="I782" s="9"/>
      <c r="J782" s="9"/>
      <c r="K782" s="9"/>
      <c r="L782" s="8">
        <v>900</v>
      </c>
      <c r="M782" s="8">
        <v>1</v>
      </c>
      <c r="N782" s="7" t="s">
        <v>60</v>
      </c>
      <c r="O782" s="8">
        <v>17.5</v>
      </c>
      <c r="P782" s="8">
        <v>12</v>
      </c>
      <c r="Q782" s="7" t="s">
        <v>60</v>
      </c>
      <c r="R782" s="7" t="s">
        <v>1656</v>
      </c>
    </row>
    <row r="783" spans="1:18" x14ac:dyDescent="0.25">
      <c r="A783" s="7" t="s">
        <v>2486</v>
      </c>
      <c r="B783" s="7" t="s">
        <v>49</v>
      </c>
      <c r="C783" s="7" t="s">
        <v>53</v>
      </c>
      <c r="D783" s="7" t="s">
        <v>1477</v>
      </c>
      <c r="E783" s="7" t="s">
        <v>2487</v>
      </c>
      <c r="F783" s="7" t="s">
        <v>97</v>
      </c>
      <c r="G783" s="8">
        <v>1963</v>
      </c>
      <c r="H783" s="9"/>
      <c r="I783" s="9"/>
      <c r="J783" s="9"/>
      <c r="K783" s="9"/>
      <c r="L783" s="8">
        <v>135000</v>
      </c>
      <c r="M783" s="8">
        <v>1</v>
      </c>
      <c r="N783" s="7" t="s">
        <v>60</v>
      </c>
      <c r="O783" s="8">
        <v>25</v>
      </c>
      <c r="P783" s="8">
        <v>25</v>
      </c>
      <c r="Q783" s="7" t="s">
        <v>54</v>
      </c>
      <c r="R783" s="7" t="s">
        <v>1601</v>
      </c>
    </row>
    <row r="784" spans="1:18" x14ac:dyDescent="0.25">
      <c r="A784" s="7" t="s">
        <v>293</v>
      </c>
      <c r="B784" s="7" t="s">
        <v>198</v>
      </c>
      <c r="C784" s="7" t="s">
        <v>53</v>
      </c>
      <c r="D784" s="7" t="s">
        <v>1477</v>
      </c>
      <c r="E784" s="7" t="s">
        <v>2208</v>
      </c>
      <c r="F784" s="7" t="s">
        <v>74</v>
      </c>
      <c r="G784" s="8">
        <v>1990</v>
      </c>
      <c r="H784" s="9"/>
      <c r="I784" s="9"/>
      <c r="J784" s="9"/>
      <c r="K784" s="9"/>
      <c r="L784" s="8">
        <v>14000</v>
      </c>
      <c r="M784" s="8">
        <v>1</v>
      </c>
      <c r="N784" s="7" t="s">
        <v>60</v>
      </c>
      <c r="O784" s="8">
        <v>15</v>
      </c>
      <c r="P784" s="8">
        <v>12</v>
      </c>
      <c r="Q784" s="7" t="s">
        <v>60</v>
      </c>
      <c r="R784" s="7" t="s">
        <v>539</v>
      </c>
    </row>
    <row r="785" spans="1:18" x14ac:dyDescent="0.25">
      <c r="A785" s="7" t="s">
        <v>2488</v>
      </c>
      <c r="B785" s="7" t="s">
        <v>1457</v>
      </c>
      <c r="C785" s="7" t="s">
        <v>53</v>
      </c>
      <c r="D785" s="7" t="s">
        <v>1464</v>
      </c>
      <c r="E785" s="7" t="s">
        <v>2489</v>
      </c>
      <c r="F785" s="7" t="s">
        <v>97</v>
      </c>
      <c r="G785" s="8">
        <v>1968</v>
      </c>
      <c r="H785" s="9"/>
      <c r="I785" s="9"/>
      <c r="J785" s="9"/>
      <c r="K785" s="9"/>
      <c r="L785" s="8">
        <v>800</v>
      </c>
      <c r="M785" s="8">
        <v>3</v>
      </c>
      <c r="N785" s="7" t="s">
        <v>60</v>
      </c>
      <c r="O785" s="8">
        <v>10</v>
      </c>
      <c r="P785" s="8">
        <v>9</v>
      </c>
      <c r="Q785" s="7" t="s">
        <v>60</v>
      </c>
      <c r="R785" s="7" t="s">
        <v>1643</v>
      </c>
    </row>
    <row r="786" spans="1:18" x14ac:dyDescent="0.25">
      <c r="A786" s="7" t="s">
        <v>2490</v>
      </c>
      <c r="B786" s="7" t="s">
        <v>198</v>
      </c>
      <c r="C786" s="7" t="s">
        <v>53</v>
      </c>
      <c r="D786" s="7" t="s">
        <v>1458</v>
      </c>
      <c r="E786" s="7" t="s">
        <v>2208</v>
      </c>
      <c r="F786" s="7" t="s">
        <v>97</v>
      </c>
      <c r="G786" s="8">
        <v>19</v>
      </c>
      <c r="H786" s="9"/>
      <c r="I786" s="9"/>
      <c r="J786" s="9"/>
      <c r="K786" s="9"/>
      <c r="L786" s="8">
        <v>14100</v>
      </c>
      <c r="M786" s="8">
        <v>1</v>
      </c>
      <c r="N786" s="7" t="s">
        <v>60</v>
      </c>
      <c r="O786" s="8">
        <v>16</v>
      </c>
      <c r="P786" s="8">
        <v>12</v>
      </c>
      <c r="Q786" s="7" t="s">
        <v>60</v>
      </c>
      <c r="R786" s="7" t="s">
        <v>1462</v>
      </c>
    </row>
    <row r="787" spans="1:18" x14ac:dyDescent="0.25">
      <c r="A787" s="7" t="s">
        <v>2491</v>
      </c>
      <c r="B787" s="7" t="s">
        <v>49</v>
      </c>
      <c r="C787" s="7" t="s">
        <v>53</v>
      </c>
      <c r="D787" s="7" t="s">
        <v>1458</v>
      </c>
      <c r="E787" s="7" t="s">
        <v>2492</v>
      </c>
      <c r="F787" s="7" t="s">
        <v>97</v>
      </c>
      <c r="G787" s="8">
        <v>1973</v>
      </c>
      <c r="H787" s="9"/>
      <c r="I787" s="9"/>
      <c r="J787" s="9"/>
      <c r="K787" s="9"/>
      <c r="L787" s="8">
        <v>110000</v>
      </c>
      <c r="M787" s="8">
        <v>1</v>
      </c>
      <c r="N787" s="7" t="s">
        <v>60</v>
      </c>
      <c r="O787" s="8">
        <v>12</v>
      </c>
      <c r="P787" s="8">
        <v>10</v>
      </c>
      <c r="Q787" s="7" t="s">
        <v>60</v>
      </c>
      <c r="R787" s="7" t="s">
        <v>1656</v>
      </c>
    </row>
    <row r="788" spans="1:18" x14ac:dyDescent="0.25">
      <c r="A788" s="7" t="s">
        <v>2493</v>
      </c>
      <c r="B788" s="7" t="s">
        <v>198</v>
      </c>
      <c r="C788" s="7" t="s">
        <v>53</v>
      </c>
      <c r="D788" s="7" t="s">
        <v>1458</v>
      </c>
      <c r="E788" s="7" t="s">
        <v>2494</v>
      </c>
      <c r="F788" s="7" t="s">
        <v>97</v>
      </c>
      <c r="G788" s="9"/>
      <c r="H788" s="9"/>
      <c r="I788" s="9"/>
      <c r="J788" s="9"/>
      <c r="K788" s="9"/>
      <c r="L788" s="8">
        <v>142000</v>
      </c>
      <c r="M788" s="8">
        <v>1</v>
      </c>
      <c r="N788" s="7" t="s">
        <v>60</v>
      </c>
      <c r="O788" s="8">
        <v>25</v>
      </c>
      <c r="P788" s="8">
        <v>18</v>
      </c>
      <c r="Q788" s="7" t="s">
        <v>60</v>
      </c>
      <c r="R788" s="7" t="s">
        <v>1601</v>
      </c>
    </row>
    <row r="789" spans="1:18" x14ac:dyDescent="0.25">
      <c r="A789" s="7" t="s">
        <v>297</v>
      </c>
      <c r="B789" s="7" t="s">
        <v>1457</v>
      </c>
      <c r="C789" s="7" t="s">
        <v>53</v>
      </c>
      <c r="D789" s="7" t="s">
        <v>1605</v>
      </c>
      <c r="E789" s="7" t="s">
        <v>2495</v>
      </c>
      <c r="F789" s="7" t="s">
        <v>97</v>
      </c>
      <c r="G789" s="8">
        <v>1996</v>
      </c>
      <c r="H789" s="9"/>
      <c r="I789" s="9"/>
      <c r="J789" s="9"/>
      <c r="K789" s="9"/>
      <c r="L789" s="8">
        <v>4742</v>
      </c>
      <c r="M789" s="8">
        <v>1</v>
      </c>
      <c r="N789" s="7" t="s">
        <v>60</v>
      </c>
      <c r="O789" s="8">
        <v>14</v>
      </c>
      <c r="P789" s="8">
        <v>11</v>
      </c>
      <c r="Q789" s="7" t="s">
        <v>60</v>
      </c>
      <c r="R789" s="7" t="s">
        <v>1656</v>
      </c>
    </row>
    <row r="790" spans="1:18" x14ac:dyDescent="0.25">
      <c r="A790" s="7" t="s">
        <v>297</v>
      </c>
      <c r="B790" s="7" t="s">
        <v>1457</v>
      </c>
      <c r="C790" s="7" t="s">
        <v>97</v>
      </c>
      <c r="D790" s="7" t="s">
        <v>1842</v>
      </c>
      <c r="E790" s="7" t="s">
        <v>2496</v>
      </c>
      <c r="F790" s="7" t="s">
        <v>74</v>
      </c>
      <c r="G790" s="8">
        <v>1996</v>
      </c>
      <c r="H790" s="9"/>
      <c r="I790" s="9"/>
      <c r="J790" s="9"/>
      <c r="K790" s="9"/>
      <c r="L790" s="8">
        <v>666</v>
      </c>
      <c r="M790" s="8">
        <v>1</v>
      </c>
      <c r="N790" s="7" t="s">
        <v>60</v>
      </c>
      <c r="O790" s="8">
        <v>12</v>
      </c>
      <c r="P790" s="8">
        <v>8</v>
      </c>
      <c r="Q790" s="7" t="s">
        <v>60</v>
      </c>
      <c r="R790" s="7" t="s">
        <v>1656</v>
      </c>
    </row>
    <row r="791" spans="1:18" x14ac:dyDescent="0.25">
      <c r="A791" s="7" t="s">
        <v>2497</v>
      </c>
      <c r="B791" s="7" t="s">
        <v>49</v>
      </c>
      <c r="C791" s="7" t="s">
        <v>53</v>
      </c>
      <c r="D791" s="7" t="s">
        <v>1464</v>
      </c>
      <c r="E791" s="7" t="s">
        <v>2498</v>
      </c>
      <c r="F791" s="7" t="s">
        <v>74</v>
      </c>
      <c r="G791" s="8">
        <v>1974</v>
      </c>
      <c r="H791" s="9"/>
      <c r="I791" s="9"/>
      <c r="J791" s="9"/>
      <c r="K791" s="9"/>
      <c r="L791" s="8">
        <v>9800</v>
      </c>
      <c r="M791" s="8">
        <v>1</v>
      </c>
      <c r="N791" s="7" t="s">
        <v>60</v>
      </c>
      <c r="O791" s="8">
        <v>15</v>
      </c>
      <c r="P791" s="8">
        <v>12</v>
      </c>
      <c r="Q791" s="7" t="s">
        <v>60</v>
      </c>
      <c r="R791" s="7" t="s">
        <v>86</v>
      </c>
    </row>
    <row r="792" spans="1:18" x14ac:dyDescent="0.25">
      <c r="A792" s="7" t="s">
        <v>2499</v>
      </c>
      <c r="B792" s="7" t="s">
        <v>49</v>
      </c>
      <c r="C792" s="7" t="s">
        <v>53</v>
      </c>
      <c r="D792" s="7" t="s">
        <v>1605</v>
      </c>
      <c r="E792" s="7" t="s">
        <v>1475</v>
      </c>
      <c r="F792" s="7" t="s">
        <v>97</v>
      </c>
      <c r="G792" s="8">
        <v>1959</v>
      </c>
      <c r="H792" s="9"/>
      <c r="I792" s="9"/>
      <c r="J792" s="9"/>
      <c r="K792" s="9"/>
      <c r="L792" s="8">
        <v>17864</v>
      </c>
      <c r="M792" s="8">
        <v>1</v>
      </c>
      <c r="N792" s="7" t="s">
        <v>60</v>
      </c>
      <c r="O792" s="8">
        <v>15</v>
      </c>
      <c r="P792" s="8">
        <v>12</v>
      </c>
      <c r="Q792" s="7" t="s">
        <v>60</v>
      </c>
      <c r="R792" s="7" t="s">
        <v>86</v>
      </c>
    </row>
    <row r="793" spans="1:18" x14ac:dyDescent="0.25">
      <c r="A793" s="7" t="s">
        <v>2499</v>
      </c>
      <c r="B793" s="7" t="s">
        <v>49</v>
      </c>
      <c r="C793" s="7" t="s">
        <v>97</v>
      </c>
      <c r="D793" s="7" t="s">
        <v>1467</v>
      </c>
      <c r="E793" s="7" t="s">
        <v>1500</v>
      </c>
      <c r="F793" s="7" t="s">
        <v>1469</v>
      </c>
      <c r="G793" s="8">
        <v>1959</v>
      </c>
      <c r="H793" s="8">
        <v>9945</v>
      </c>
      <c r="I793" s="9"/>
      <c r="J793" s="8">
        <v>100</v>
      </c>
      <c r="K793" s="8">
        <v>3</v>
      </c>
      <c r="L793" s="8">
        <v>29835</v>
      </c>
      <c r="M793" s="8">
        <v>1</v>
      </c>
      <c r="N793" s="7" t="s">
        <v>60</v>
      </c>
      <c r="O793" s="8">
        <v>15</v>
      </c>
      <c r="P793" s="8">
        <v>12</v>
      </c>
      <c r="Q793" s="7" t="s">
        <v>60</v>
      </c>
      <c r="R793" s="7" t="s">
        <v>50</v>
      </c>
    </row>
    <row r="794" spans="1:18" x14ac:dyDescent="0.25">
      <c r="A794" s="7" t="s">
        <v>2499</v>
      </c>
      <c r="B794" s="7" t="s">
        <v>49</v>
      </c>
      <c r="C794" s="7" t="s">
        <v>59</v>
      </c>
      <c r="D794" s="7" t="s">
        <v>1467</v>
      </c>
      <c r="E794" s="7" t="s">
        <v>1548</v>
      </c>
      <c r="F794" s="7" t="s">
        <v>97</v>
      </c>
      <c r="G794" s="8">
        <v>1959</v>
      </c>
      <c r="H794" s="9"/>
      <c r="I794" s="9"/>
      <c r="J794" s="9"/>
      <c r="K794" s="9"/>
      <c r="L794" s="8">
        <v>9000</v>
      </c>
      <c r="M794" s="8">
        <v>1</v>
      </c>
      <c r="N794" s="7" t="s">
        <v>60</v>
      </c>
      <c r="O794" s="8">
        <v>15</v>
      </c>
      <c r="P794" s="8">
        <v>12</v>
      </c>
      <c r="Q794" s="7" t="s">
        <v>60</v>
      </c>
      <c r="R794" s="7" t="s">
        <v>86</v>
      </c>
    </row>
    <row r="795" spans="1:18" x14ac:dyDescent="0.25">
      <c r="A795" s="7" t="s">
        <v>2499</v>
      </c>
      <c r="B795" s="7" t="s">
        <v>49</v>
      </c>
      <c r="C795" s="7" t="s">
        <v>304</v>
      </c>
      <c r="D795" s="7" t="s">
        <v>1605</v>
      </c>
      <c r="E795" s="7" t="s">
        <v>2500</v>
      </c>
      <c r="F795" s="7" t="s">
        <v>97</v>
      </c>
      <c r="G795" s="8">
        <v>1959</v>
      </c>
      <c r="H795" s="9"/>
      <c r="I795" s="9"/>
      <c r="J795" s="9"/>
      <c r="K795" s="9"/>
      <c r="L795" s="8">
        <v>10956</v>
      </c>
      <c r="M795" s="8">
        <v>1</v>
      </c>
      <c r="N795" s="7" t="s">
        <v>60</v>
      </c>
      <c r="O795" s="8">
        <v>25</v>
      </c>
      <c r="P795" s="8">
        <v>20</v>
      </c>
      <c r="Q795" s="7" t="s">
        <v>60</v>
      </c>
      <c r="R795" s="7" t="s">
        <v>86</v>
      </c>
    </row>
    <row r="796" spans="1:18" x14ac:dyDescent="0.25">
      <c r="A796" s="7" t="s">
        <v>2499</v>
      </c>
      <c r="B796" s="7" t="s">
        <v>49</v>
      </c>
      <c r="C796" s="7" t="s">
        <v>86</v>
      </c>
      <c r="D796" s="7" t="s">
        <v>1467</v>
      </c>
      <c r="E796" s="7" t="s">
        <v>1500</v>
      </c>
      <c r="F796" s="7" t="s">
        <v>1469</v>
      </c>
      <c r="G796" s="8">
        <v>1959</v>
      </c>
      <c r="H796" s="8">
        <v>7290</v>
      </c>
      <c r="I796" s="9"/>
      <c r="J796" s="8">
        <v>95</v>
      </c>
      <c r="K796" s="8">
        <v>2</v>
      </c>
      <c r="L796" s="8">
        <v>14580</v>
      </c>
      <c r="M796" s="8">
        <v>1</v>
      </c>
      <c r="N796" s="7" t="s">
        <v>60</v>
      </c>
      <c r="O796" s="8">
        <v>15</v>
      </c>
      <c r="P796" s="8">
        <v>12</v>
      </c>
      <c r="Q796" s="7" t="s">
        <v>60</v>
      </c>
      <c r="R796" s="7" t="s">
        <v>50</v>
      </c>
    </row>
    <row r="797" spans="1:18" x14ac:dyDescent="0.25">
      <c r="A797" s="7" t="s">
        <v>2499</v>
      </c>
      <c r="B797" s="7" t="s">
        <v>49</v>
      </c>
      <c r="C797" s="7" t="s">
        <v>66</v>
      </c>
      <c r="D797" s="7" t="s">
        <v>1467</v>
      </c>
      <c r="E797" s="7" t="s">
        <v>1548</v>
      </c>
      <c r="F797" s="7" t="s">
        <v>97</v>
      </c>
      <c r="G797" s="8">
        <v>1959</v>
      </c>
      <c r="H797" s="9"/>
      <c r="I797" s="9"/>
      <c r="J797" s="9"/>
      <c r="K797" s="9"/>
      <c r="L797" s="8">
        <v>8320</v>
      </c>
      <c r="M797" s="8">
        <v>1</v>
      </c>
      <c r="N797" s="7" t="s">
        <v>60</v>
      </c>
      <c r="O797" s="8">
        <v>15</v>
      </c>
      <c r="P797" s="8">
        <v>12</v>
      </c>
      <c r="Q797" s="7" t="s">
        <v>60</v>
      </c>
      <c r="R797" s="7" t="s">
        <v>86</v>
      </c>
    </row>
    <row r="798" spans="1:18" x14ac:dyDescent="0.25">
      <c r="A798" s="7" t="s">
        <v>2499</v>
      </c>
      <c r="B798" s="7" t="s">
        <v>49</v>
      </c>
      <c r="C798" s="7" t="s">
        <v>57</v>
      </c>
      <c r="D798" s="7" t="s">
        <v>1501</v>
      </c>
      <c r="E798" s="7" t="s">
        <v>2006</v>
      </c>
      <c r="F798" s="7" t="s">
        <v>97</v>
      </c>
      <c r="G798" s="8">
        <v>1959</v>
      </c>
      <c r="H798" s="9"/>
      <c r="I798" s="9"/>
      <c r="J798" s="9"/>
      <c r="K798" s="9"/>
      <c r="L798" s="8">
        <v>5850</v>
      </c>
      <c r="M798" s="8">
        <v>1</v>
      </c>
      <c r="N798" s="7" t="s">
        <v>60</v>
      </c>
      <c r="O798" s="8">
        <v>20</v>
      </c>
      <c r="P798" s="8">
        <v>20</v>
      </c>
      <c r="Q798" s="7" t="s">
        <v>60</v>
      </c>
      <c r="R798" s="7" t="s">
        <v>86</v>
      </c>
    </row>
    <row r="799" spans="1:18" x14ac:dyDescent="0.25">
      <c r="A799" s="7" t="s">
        <v>2499</v>
      </c>
      <c r="B799" s="7" t="s">
        <v>49</v>
      </c>
      <c r="C799" s="7" t="s">
        <v>173</v>
      </c>
      <c r="D799" s="7" t="s">
        <v>1467</v>
      </c>
      <c r="E799" s="7" t="s">
        <v>1548</v>
      </c>
      <c r="F799" s="7" t="s">
        <v>1469</v>
      </c>
      <c r="G799" s="8">
        <v>1959</v>
      </c>
      <c r="H799" s="8">
        <v>1400</v>
      </c>
      <c r="I799" s="9"/>
      <c r="J799" s="8">
        <v>100</v>
      </c>
      <c r="K799" s="8">
        <v>10</v>
      </c>
      <c r="L799" s="8">
        <v>14000</v>
      </c>
      <c r="M799" s="8">
        <v>1</v>
      </c>
      <c r="N799" s="7" t="s">
        <v>60</v>
      </c>
      <c r="O799" s="8">
        <v>8</v>
      </c>
      <c r="P799" s="8">
        <v>8</v>
      </c>
      <c r="Q799" s="7" t="s">
        <v>60</v>
      </c>
      <c r="R799" s="7" t="s">
        <v>50</v>
      </c>
    </row>
    <row r="800" spans="1:18" x14ac:dyDescent="0.25">
      <c r="A800" s="7" t="s">
        <v>2499</v>
      </c>
      <c r="B800" s="7" t="s">
        <v>49</v>
      </c>
      <c r="C800" s="7" t="s">
        <v>139</v>
      </c>
      <c r="D800" s="7" t="s">
        <v>1605</v>
      </c>
      <c r="E800" s="7" t="s">
        <v>2501</v>
      </c>
      <c r="F800" s="7" t="s">
        <v>97</v>
      </c>
      <c r="G800" s="8">
        <v>1959</v>
      </c>
      <c r="H800" s="9"/>
      <c r="I800" s="9"/>
      <c r="J800" s="9"/>
      <c r="K800" s="9"/>
      <c r="L800" s="8">
        <v>5929</v>
      </c>
      <c r="M800" s="8">
        <v>1</v>
      </c>
      <c r="N800" s="7" t="s">
        <v>60</v>
      </c>
      <c r="O800" s="8">
        <v>12</v>
      </c>
      <c r="P800" s="8">
        <v>10</v>
      </c>
      <c r="Q800" s="7" t="s">
        <v>60</v>
      </c>
      <c r="R800" s="7" t="s">
        <v>86</v>
      </c>
    </row>
    <row r="801" spans="1:18" x14ac:dyDescent="0.25">
      <c r="A801" s="7" t="s">
        <v>2502</v>
      </c>
      <c r="B801" s="7" t="s">
        <v>1489</v>
      </c>
      <c r="C801" s="7" t="s">
        <v>53</v>
      </c>
      <c r="D801" s="7" t="s">
        <v>1458</v>
      </c>
      <c r="E801" s="7" t="s">
        <v>2503</v>
      </c>
      <c r="F801" s="7" t="s">
        <v>97</v>
      </c>
      <c r="G801" s="8">
        <v>2008</v>
      </c>
      <c r="H801" s="9"/>
      <c r="I801" s="9"/>
      <c r="J801" s="9"/>
      <c r="K801" s="9"/>
      <c r="L801" s="8">
        <v>6572</v>
      </c>
      <c r="M801" s="8">
        <v>1</v>
      </c>
      <c r="N801" s="7" t="s">
        <v>60</v>
      </c>
      <c r="O801" s="8">
        <v>13</v>
      </c>
      <c r="P801" s="8">
        <v>9</v>
      </c>
      <c r="Q801" s="7" t="s">
        <v>60</v>
      </c>
      <c r="R801" s="7" t="s">
        <v>1595</v>
      </c>
    </row>
    <row r="802" spans="1:18" x14ac:dyDescent="0.25">
      <c r="A802" s="7" t="s">
        <v>2504</v>
      </c>
      <c r="B802" s="7" t="s">
        <v>1489</v>
      </c>
      <c r="C802" s="7" t="s">
        <v>53</v>
      </c>
      <c r="D802" s="7" t="s">
        <v>1458</v>
      </c>
      <c r="E802" s="7" t="s">
        <v>2505</v>
      </c>
      <c r="F802" s="7" t="s">
        <v>97</v>
      </c>
      <c r="G802" s="8">
        <v>1961</v>
      </c>
      <c r="H802" s="9"/>
      <c r="I802" s="9"/>
      <c r="J802" s="9"/>
      <c r="K802" s="9"/>
      <c r="L802" s="8">
        <v>99519</v>
      </c>
      <c r="M802" s="8">
        <v>7</v>
      </c>
      <c r="N802" s="7" t="s">
        <v>54</v>
      </c>
      <c r="O802" s="8">
        <v>12</v>
      </c>
      <c r="P802" s="8">
        <v>9</v>
      </c>
      <c r="Q802" s="7" t="s">
        <v>60</v>
      </c>
      <c r="R802" s="7" t="s">
        <v>86</v>
      </c>
    </row>
    <row r="803" spans="1:18" x14ac:dyDescent="0.25">
      <c r="A803" s="7" t="s">
        <v>2506</v>
      </c>
      <c r="B803" s="7" t="s">
        <v>1489</v>
      </c>
      <c r="C803" s="7" t="s">
        <v>53</v>
      </c>
      <c r="D803" s="7" t="s">
        <v>1458</v>
      </c>
      <c r="E803" s="7" t="s">
        <v>2507</v>
      </c>
      <c r="F803" s="7" t="s">
        <v>97</v>
      </c>
      <c r="G803" s="8">
        <v>1973</v>
      </c>
      <c r="H803" s="9"/>
      <c r="I803" s="9"/>
      <c r="J803" s="9"/>
      <c r="K803" s="9"/>
      <c r="L803" s="8">
        <v>8688</v>
      </c>
      <c r="M803" s="8">
        <v>1</v>
      </c>
      <c r="N803" s="7" t="s">
        <v>60</v>
      </c>
      <c r="O803" s="8">
        <v>12</v>
      </c>
      <c r="P803" s="8">
        <v>8.5</v>
      </c>
      <c r="Q803" s="7" t="s">
        <v>60</v>
      </c>
      <c r="R803" s="7" t="s">
        <v>60</v>
      </c>
    </row>
    <row r="804" spans="1:18" x14ac:dyDescent="0.25">
      <c r="A804" s="7" t="s">
        <v>299</v>
      </c>
      <c r="B804" s="7" t="s">
        <v>49</v>
      </c>
      <c r="C804" s="7" t="s">
        <v>53</v>
      </c>
      <c r="D804" s="7" t="s">
        <v>1458</v>
      </c>
      <c r="E804" s="7" t="s">
        <v>2508</v>
      </c>
      <c r="F804" s="7" t="s">
        <v>97</v>
      </c>
      <c r="G804" s="8">
        <v>1966</v>
      </c>
      <c r="H804" s="9"/>
      <c r="I804" s="9"/>
      <c r="J804" s="9"/>
      <c r="K804" s="9"/>
      <c r="L804" s="8">
        <v>32604</v>
      </c>
      <c r="M804" s="8">
        <v>2</v>
      </c>
      <c r="N804" s="7" t="s">
        <v>60</v>
      </c>
      <c r="O804" s="8">
        <v>10</v>
      </c>
      <c r="P804" s="8">
        <v>9</v>
      </c>
      <c r="Q804" s="7" t="s">
        <v>60</v>
      </c>
      <c r="R804" s="7" t="s">
        <v>539</v>
      </c>
    </row>
    <row r="805" spans="1:18" x14ac:dyDescent="0.25">
      <c r="A805" s="7" t="s">
        <v>2509</v>
      </c>
      <c r="B805" s="7" t="s">
        <v>49</v>
      </c>
      <c r="C805" s="7" t="s">
        <v>53</v>
      </c>
      <c r="D805" s="7" t="s">
        <v>1477</v>
      </c>
      <c r="E805" s="7" t="s">
        <v>2510</v>
      </c>
      <c r="F805" s="7" t="s">
        <v>74</v>
      </c>
      <c r="G805" s="8">
        <v>1980</v>
      </c>
      <c r="H805" s="9"/>
      <c r="I805" s="9"/>
      <c r="J805" s="9"/>
      <c r="K805" s="9"/>
      <c r="L805" s="8">
        <v>2400</v>
      </c>
      <c r="M805" s="8">
        <v>1</v>
      </c>
      <c r="N805" s="7" t="s">
        <v>60</v>
      </c>
      <c r="O805" s="8">
        <v>15</v>
      </c>
      <c r="P805" s="8">
        <v>10</v>
      </c>
      <c r="Q805" s="7" t="s">
        <v>60</v>
      </c>
      <c r="R805" s="7" t="s">
        <v>60</v>
      </c>
    </row>
    <row r="806" spans="1:18" x14ac:dyDescent="0.25">
      <c r="A806" s="7" t="s">
        <v>313</v>
      </c>
      <c r="B806" s="7" t="s">
        <v>49</v>
      </c>
      <c r="C806" s="7" t="s">
        <v>53</v>
      </c>
      <c r="D806" s="7" t="s">
        <v>1464</v>
      </c>
      <c r="E806" s="7" t="s">
        <v>2511</v>
      </c>
      <c r="F806" s="7" t="s">
        <v>97</v>
      </c>
      <c r="G806" s="8">
        <v>1991</v>
      </c>
      <c r="H806" s="9"/>
      <c r="I806" s="9"/>
      <c r="J806" s="9"/>
      <c r="K806" s="9"/>
      <c r="L806" s="8">
        <v>22100</v>
      </c>
      <c r="M806" s="8">
        <v>2</v>
      </c>
      <c r="N806" s="7" t="s">
        <v>54</v>
      </c>
      <c r="O806" s="8">
        <v>12</v>
      </c>
      <c r="P806" s="8">
        <v>9</v>
      </c>
      <c r="Q806" s="7" t="s">
        <v>60</v>
      </c>
      <c r="R806" s="7" t="s">
        <v>86</v>
      </c>
    </row>
    <row r="807" spans="1:18" x14ac:dyDescent="0.25">
      <c r="A807" s="7" t="s">
        <v>2512</v>
      </c>
      <c r="B807" s="7" t="s">
        <v>49</v>
      </c>
      <c r="C807" s="7" t="s">
        <v>53</v>
      </c>
      <c r="D807" s="7" t="s">
        <v>1477</v>
      </c>
      <c r="E807" s="7" t="s">
        <v>2513</v>
      </c>
      <c r="F807" s="7" t="s">
        <v>74</v>
      </c>
      <c r="G807" s="9"/>
      <c r="H807" s="9"/>
      <c r="I807" s="9"/>
      <c r="J807" s="9"/>
      <c r="K807" s="9"/>
      <c r="L807" s="8">
        <v>2000</v>
      </c>
      <c r="M807" s="8">
        <v>1</v>
      </c>
      <c r="N807" s="7" t="s">
        <v>60</v>
      </c>
      <c r="O807" s="8">
        <v>15</v>
      </c>
      <c r="P807" s="8">
        <v>11</v>
      </c>
      <c r="Q807" s="7" t="s">
        <v>60</v>
      </c>
      <c r="R807" s="7" t="s">
        <v>1595</v>
      </c>
    </row>
    <row r="808" spans="1:18" x14ac:dyDescent="0.25">
      <c r="A808" s="7" t="s">
        <v>2514</v>
      </c>
      <c r="B808" s="7" t="s">
        <v>1457</v>
      </c>
      <c r="C808" s="7" t="s">
        <v>53</v>
      </c>
      <c r="D808" s="7" t="s">
        <v>1458</v>
      </c>
      <c r="E808" s="7" t="s">
        <v>2515</v>
      </c>
      <c r="F808" s="7" t="s">
        <v>97</v>
      </c>
      <c r="G808" s="8">
        <v>1982</v>
      </c>
      <c r="H808" s="9"/>
      <c r="I808" s="9"/>
      <c r="J808" s="9"/>
      <c r="K808" s="9"/>
      <c r="L808" s="8">
        <v>101241</v>
      </c>
      <c r="M808" s="8">
        <v>3</v>
      </c>
      <c r="N808" s="7" t="s">
        <v>60</v>
      </c>
      <c r="O808" s="8">
        <v>12</v>
      </c>
      <c r="P808" s="8">
        <v>12</v>
      </c>
      <c r="Q808" s="7" t="s">
        <v>60</v>
      </c>
      <c r="R808" s="7" t="s">
        <v>1462</v>
      </c>
    </row>
    <row r="809" spans="1:18" x14ac:dyDescent="0.25">
      <c r="A809" s="7" t="s">
        <v>2516</v>
      </c>
      <c r="B809" s="7" t="s">
        <v>49</v>
      </c>
      <c r="C809" s="7" t="s">
        <v>53</v>
      </c>
      <c r="D809" s="7" t="s">
        <v>1464</v>
      </c>
      <c r="E809" s="7" t="s">
        <v>2517</v>
      </c>
      <c r="F809" s="7" t="s">
        <v>74</v>
      </c>
      <c r="G809" s="8">
        <v>1985</v>
      </c>
      <c r="H809" s="9"/>
      <c r="I809" s="9"/>
      <c r="J809" s="9"/>
      <c r="K809" s="9"/>
      <c r="L809" s="8">
        <v>35873</v>
      </c>
      <c r="M809" s="8">
        <v>1</v>
      </c>
      <c r="N809" s="7" t="s">
        <v>60</v>
      </c>
      <c r="O809" s="8">
        <v>14</v>
      </c>
      <c r="P809" s="8">
        <v>9</v>
      </c>
      <c r="Q809" s="7" t="s">
        <v>60</v>
      </c>
      <c r="R809" s="7" t="s">
        <v>86</v>
      </c>
    </row>
    <row r="810" spans="1:18" x14ac:dyDescent="0.25">
      <c r="A810" s="7" t="s">
        <v>2518</v>
      </c>
      <c r="B810" s="7" t="s">
        <v>49</v>
      </c>
      <c r="C810" s="7" t="s">
        <v>53</v>
      </c>
      <c r="D810" s="7" t="s">
        <v>1458</v>
      </c>
      <c r="E810" s="7" t="s">
        <v>2519</v>
      </c>
      <c r="F810" s="7" t="s">
        <v>97</v>
      </c>
      <c r="G810" s="8">
        <v>1998</v>
      </c>
      <c r="H810" s="9"/>
      <c r="I810" s="9"/>
      <c r="J810" s="9"/>
      <c r="K810" s="9"/>
      <c r="L810" s="8">
        <v>22000</v>
      </c>
      <c r="M810" s="8">
        <v>2</v>
      </c>
      <c r="N810" s="7" t="s">
        <v>60</v>
      </c>
      <c r="O810" s="8">
        <v>11</v>
      </c>
      <c r="P810" s="8">
        <v>9</v>
      </c>
      <c r="Q810" s="7" t="s">
        <v>60</v>
      </c>
      <c r="R810" s="7" t="s">
        <v>1595</v>
      </c>
    </row>
    <row r="811" spans="1:18" x14ac:dyDescent="0.25">
      <c r="A811" s="7" t="s">
        <v>1013</v>
      </c>
      <c r="B811" s="7" t="s">
        <v>1457</v>
      </c>
      <c r="C811" s="7" t="s">
        <v>53</v>
      </c>
      <c r="D811" s="7" t="s">
        <v>1467</v>
      </c>
      <c r="E811" s="7" t="s">
        <v>2520</v>
      </c>
      <c r="F811" s="7" t="s">
        <v>97</v>
      </c>
      <c r="G811" s="8">
        <v>1999</v>
      </c>
      <c r="H811" s="9"/>
      <c r="I811" s="9"/>
      <c r="J811" s="9"/>
      <c r="K811" s="9"/>
      <c r="L811" s="8">
        <v>128366</v>
      </c>
      <c r="M811" s="8">
        <v>4</v>
      </c>
      <c r="N811" s="7" t="s">
        <v>60</v>
      </c>
      <c r="O811" s="8">
        <v>10</v>
      </c>
      <c r="P811" s="8">
        <v>9</v>
      </c>
      <c r="Q811" s="7" t="s">
        <v>60</v>
      </c>
      <c r="R811" s="7" t="s">
        <v>1462</v>
      </c>
    </row>
    <row r="812" spans="1:18" x14ac:dyDescent="0.25">
      <c r="A812" s="7" t="s">
        <v>1013</v>
      </c>
      <c r="B812" s="7" t="s">
        <v>1457</v>
      </c>
      <c r="C812" s="7" t="s">
        <v>97</v>
      </c>
      <c r="D812" s="7" t="s">
        <v>1501</v>
      </c>
      <c r="E812" s="7" t="s">
        <v>2521</v>
      </c>
      <c r="F812" s="7" t="s">
        <v>97</v>
      </c>
      <c r="G812" s="8">
        <v>1999</v>
      </c>
      <c r="H812" s="9"/>
      <c r="I812" s="9"/>
      <c r="J812" s="9"/>
      <c r="K812" s="9"/>
      <c r="L812" s="8">
        <v>56787</v>
      </c>
      <c r="M812" s="8">
        <v>2</v>
      </c>
      <c r="N812" s="7" t="s">
        <v>60</v>
      </c>
      <c r="O812" s="8">
        <v>10</v>
      </c>
      <c r="P812" s="8">
        <v>9</v>
      </c>
      <c r="Q812" s="7" t="s">
        <v>60</v>
      </c>
      <c r="R812" s="7" t="s">
        <v>60</v>
      </c>
    </row>
    <row r="813" spans="1:18" x14ac:dyDescent="0.25">
      <c r="A813" s="7" t="s">
        <v>1013</v>
      </c>
      <c r="B813" s="7" t="s">
        <v>1457</v>
      </c>
      <c r="C813" s="7" t="s">
        <v>59</v>
      </c>
      <c r="D813" s="7" t="s">
        <v>1474</v>
      </c>
      <c r="E813" s="7" t="s">
        <v>2522</v>
      </c>
      <c r="F813" s="7" t="s">
        <v>97</v>
      </c>
      <c r="G813" s="8">
        <v>1999</v>
      </c>
      <c r="H813" s="9"/>
      <c r="I813" s="9"/>
      <c r="J813" s="9"/>
      <c r="K813" s="9"/>
      <c r="L813" s="8">
        <v>27646</v>
      </c>
      <c r="M813" s="8">
        <v>2</v>
      </c>
      <c r="N813" s="7" t="s">
        <v>60</v>
      </c>
      <c r="O813" s="8">
        <v>9</v>
      </c>
      <c r="P813" s="8">
        <v>8</v>
      </c>
      <c r="Q813" s="7" t="s">
        <v>60</v>
      </c>
      <c r="R813" s="7" t="s">
        <v>1462</v>
      </c>
    </row>
    <row r="814" spans="1:18" x14ac:dyDescent="0.25">
      <c r="A814" s="7" t="s">
        <v>1013</v>
      </c>
      <c r="B814" s="7" t="s">
        <v>1457</v>
      </c>
      <c r="C814" s="7" t="s">
        <v>304</v>
      </c>
      <c r="D814" s="7" t="s">
        <v>1616</v>
      </c>
      <c r="E814" s="7" t="s">
        <v>2523</v>
      </c>
      <c r="F814" s="7" t="s">
        <v>97</v>
      </c>
      <c r="G814" s="8">
        <v>2011</v>
      </c>
      <c r="H814" s="9"/>
      <c r="I814" s="9"/>
      <c r="J814" s="9"/>
      <c r="K814" s="9"/>
      <c r="L814" s="8">
        <v>55115</v>
      </c>
      <c r="M814" s="8">
        <v>3</v>
      </c>
      <c r="N814" s="7" t="s">
        <v>60</v>
      </c>
      <c r="O814" s="8">
        <v>10</v>
      </c>
      <c r="P814" s="8">
        <v>9</v>
      </c>
      <c r="Q814" s="7" t="s">
        <v>60</v>
      </c>
      <c r="R814" s="7" t="s">
        <v>539</v>
      </c>
    </row>
    <row r="815" spans="1:18" x14ac:dyDescent="0.25">
      <c r="A815" s="7" t="s">
        <v>1015</v>
      </c>
      <c r="B815" s="7" t="s">
        <v>49</v>
      </c>
      <c r="C815" s="7" t="s">
        <v>53</v>
      </c>
      <c r="D815" s="7" t="s">
        <v>1458</v>
      </c>
      <c r="E815" s="7" t="s">
        <v>2524</v>
      </c>
      <c r="F815" s="7" t="s">
        <v>97</v>
      </c>
      <c r="G815" s="8">
        <v>1920</v>
      </c>
      <c r="H815" s="9"/>
      <c r="I815" s="9"/>
      <c r="J815" s="9"/>
      <c r="K815" s="9"/>
      <c r="L815" s="8">
        <v>116000</v>
      </c>
      <c r="M815" s="8">
        <v>2</v>
      </c>
      <c r="N815" s="7" t="s">
        <v>60</v>
      </c>
      <c r="O815" s="8">
        <v>12</v>
      </c>
      <c r="P815" s="8">
        <v>9</v>
      </c>
      <c r="Q815" s="7" t="s">
        <v>60</v>
      </c>
      <c r="R815" s="7" t="s">
        <v>86</v>
      </c>
    </row>
    <row r="816" spans="1:18" x14ac:dyDescent="0.25">
      <c r="A816" s="7" t="s">
        <v>315</v>
      </c>
      <c r="B816" s="7" t="s">
        <v>49</v>
      </c>
      <c r="C816" s="7" t="s">
        <v>53</v>
      </c>
      <c r="D816" s="7" t="s">
        <v>1458</v>
      </c>
      <c r="E816" s="7" t="s">
        <v>2525</v>
      </c>
      <c r="F816" s="7" t="s">
        <v>97</v>
      </c>
      <c r="G816" s="8">
        <v>1941</v>
      </c>
      <c r="H816" s="9"/>
      <c r="I816" s="9"/>
      <c r="J816" s="9"/>
      <c r="K816" s="9"/>
      <c r="L816" s="8">
        <v>17500</v>
      </c>
      <c r="M816" s="8">
        <v>1</v>
      </c>
      <c r="N816" s="7" t="s">
        <v>60</v>
      </c>
      <c r="O816" s="8">
        <v>12</v>
      </c>
      <c r="P816" s="8">
        <v>10</v>
      </c>
      <c r="Q816" s="7" t="s">
        <v>60</v>
      </c>
      <c r="R816" s="7" t="s">
        <v>60</v>
      </c>
    </row>
    <row r="817" spans="1:18" x14ac:dyDescent="0.25">
      <c r="A817" s="7" t="s">
        <v>2526</v>
      </c>
      <c r="B817" s="7" t="s">
        <v>1489</v>
      </c>
      <c r="C817" s="7" t="s">
        <v>53</v>
      </c>
      <c r="D817" s="7" t="s">
        <v>1474</v>
      </c>
      <c r="E817" s="7" t="s">
        <v>2527</v>
      </c>
      <c r="F817" s="7" t="s">
        <v>97</v>
      </c>
      <c r="G817" s="8">
        <v>1954</v>
      </c>
      <c r="H817" s="9"/>
      <c r="I817" s="9"/>
      <c r="J817" s="9"/>
      <c r="K817" s="9"/>
      <c r="L817" s="8">
        <v>5800</v>
      </c>
      <c r="M817" s="8">
        <v>1</v>
      </c>
      <c r="N817" s="7" t="s">
        <v>60</v>
      </c>
      <c r="O817" s="8">
        <v>16</v>
      </c>
      <c r="P817" s="8">
        <v>10</v>
      </c>
      <c r="Q817" s="7" t="s">
        <v>60</v>
      </c>
      <c r="R817" s="7" t="s">
        <v>1462</v>
      </c>
    </row>
    <row r="818" spans="1:18" x14ac:dyDescent="0.25">
      <c r="A818" s="7" t="s">
        <v>2526</v>
      </c>
      <c r="B818" s="7" t="s">
        <v>1489</v>
      </c>
      <c r="C818" s="7" t="s">
        <v>97</v>
      </c>
      <c r="D818" s="7" t="s">
        <v>1467</v>
      </c>
      <c r="E818" s="7" t="s">
        <v>1468</v>
      </c>
      <c r="F818" s="7" t="s">
        <v>97</v>
      </c>
      <c r="G818" s="8">
        <v>1954</v>
      </c>
      <c r="H818" s="9"/>
      <c r="I818" s="9"/>
      <c r="J818" s="9"/>
      <c r="K818" s="9"/>
      <c r="L818" s="8">
        <v>23100</v>
      </c>
      <c r="M818" s="8">
        <v>1</v>
      </c>
      <c r="N818" s="7" t="s">
        <v>60</v>
      </c>
      <c r="O818" s="8">
        <v>18</v>
      </c>
      <c r="P818" s="8">
        <v>10</v>
      </c>
      <c r="Q818" s="7" t="s">
        <v>60</v>
      </c>
      <c r="R818" s="7" t="s">
        <v>1462</v>
      </c>
    </row>
    <row r="819" spans="1:18" x14ac:dyDescent="0.25">
      <c r="A819" s="7" t="s">
        <v>2526</v>
      </c>
      <c r="B819" s="7" t="s">
        <v>1489</v>
      </c>
      <c r="C819" s="7" t="s">
        <v>59</v>
      </c>
      <c r="D819" s="7" t="s">
        <v>1467</v>
      </c>
      <c r="E819" s="7" t="s">
        <v>2528</v>
      </c>
      <c r="F819" s="7" t="s">
        <v>97</v>
      </c>
      <c r="G819" s="8">
        <v>1954</v>
      </c>
      <c r="H819" s="9"/>
      <c r="I819" s="9"/>
      <c r="J819" s="9"/>
      <c r="K819" s="9"/>
      <c r="L819" s="8">
        <v>25800</v>
      </c>
      <c r="M819" s="8">
        <v>1</v>
      </c>
      <c r="N819" s="7" t="s">
        <v>60</v>
      </c>
      <c r="O819" s="8">
        <v>18</v>
      </c>
      <c r="P819" s="8">
        <v>10</v>
      </c>
      <c r="Q819" s="7" t="s">
        <v>60</v>
      </c>
      <c r="R819" s="7" t="s">
        <v>1462</v>
      </c>
    </row>
    <row r="820" spans="1:18" x14ac:dyDescent="0.25">
      <c r="A820" s="7" t="s">
        <v>2526</v>
      </c>
      <c r="B820" s="7" t="s">
        <v>1489</v>
      </c>
      <c r="C820" s="7" t="s">
        <v>304</v>
      </c>
      <c r="D820" s="7" t="s">
        <v>1467</v>
      </c>
      <c r="E820" s="7" t="s">
        <v>1468</v>
      </c>
      <c r="F820" s="7" t="s">
        <v>97</v>
      </c>
      <c r="G820" s="8">
        <v>1955</v>
      </c>
      <c r="H820" s="9"/>
      <c r="I820" s="9"/>
      <c r="J820" s="9"/>
      <c r="K820" s="9"/>
      <c r="L820" s="8">
        <v>23100</v>
      </c>
      <c r="M820" s="8">
        <v>1</v>
      </c>
      <c r="N820" s="7" t="s">
        <v>60</v>
      </c>
      <c r="O820" s="8">
        <v>18</v>
      </c>
      <c r="P820" s="8">
        <v>10</v>
      </c>
      <c r="Q820" s="7" t="s">
        <v>60</v>
      </c>
      <c r="R820" s="7" t="s">
        <v>1462</v>
      </c>
    </row>
    <row r="821" spans="1:18" x14ac:dyDescent="0.25">
      <c r="A821" s="7" t="s">
        <v>2526</v>
      </c>
      <c r="B821" s="7" t="s">
        <v>1489</v>
      </c>
      <c r="C821" s="7" t="s">
        <v>86</v>
      </c>
      <c r="D821" s="7" t="s">
        <v>1501</v>
      </c>
      <c r="E821" s="7" t="s">
        <v>2529</v>
      </c>
      <c r="F821" s="7" t="s">
        <v>97</v>
      </c>
      <c r="G821" s="8">
        <v>1954</v>
      </c>
      <c r="H821" s="9"/>
      <c r="I821" s="9"/>
      <c r="J821" s="9"/>
      <c r="K821" s="9"/>
      <c r="L821" s="8">
        <v>23050</v>
      </c>
      <c r="M821" s="8">
        <v>1</v>
      </c>
      <c r="N821" s="7" t="s">
        <v>60</v>
      </c>
      <c r="O821" s="8">
        <v>30</v>
      </c>
      <c r="P821" s="8">
        <v>10</v>
      </c>
      <c r="Q821" s="7" t="s">
        <v>60</v>
      </c>
      <c r="R821" s="7" t="s">
        <v>1462</v>
      </c>
    </row>
    <row r="822" spans="1:18" x14ac:dyDescent="0.25">
      <c r="A822" s="7" t="s">
        <v>2526</v>
      </c>
      <c r="B822" s="7" t="s">
        <v>1489</v>
      </c>
      <c r="C822" s="7" t="s">
        <v>66</v>
      </c>
      <c r="D822" s="7" t="s">
        <v>1467</v>
      </c>
      <c r="E822" s="7" t="s">
        <v>1500</v>
      </c>
      <c r="F822" s="7" t="s">
        <v>97</v>
      </c>
      <c r="G822" s="8">
        <v>1954</v>
      </c>
      <c r="H822" s="9"/>
      <c r="I822" s="9"/>
      <c r="J822" s="9"/>
      <c r="K822" s="9"/>
      <c r="L822" s="8">
        <v>5850</v>
      </c>
      <c r="M822" s="8">
        <v>1</v>
      </c>
      <c r="N822" s="7" t="s">
        <v>60</v>
      </c>
      <c r="O822" s="8">
        <v>14</v>
      </c>
      <c r="P822" s="8">
        <v>10</v>
      </c>
      <c r="Q822" s="7" t="s">
        <v>60</v>
      </c>
      <c r="R822" s="7" t="s">
        <v>86</v>
      </c>
    </row>
    <row r="823" spans="1:18" x14ac:dyDescent="0.25">
      <c r="A823" s="7" t="s">
        <v>2526</v>
      </c>
      <c r="B823" s="7" t="s">
        <v>1489</v>
      </c>
      <c r="C823" s="7" t="s">
        <v>57</v>
      </c>
      <c r="D823" s="7" t="s">
        <v>1605</v>
      </c>
      <c r="E823" s="7" t="s">
        <v>2530</v>
      </c>
      <c r="F823" s="7" t="s">
        <v>97</v>
      </c>
      <c r="G823" s="8">
        <v>1954</v>
      </c>
      <c r="H823" s="9"/>
      <c r="I823" s="9"/>
      <c r="J823" s="9"/>
      <c r="K823" s="9"/>
      <c r="L823" s="8">
        <v>16400</v>
      </c>
      <c r="M823" s="8">
        <v>1</v>
      </c>
      <c r="N823" s="7" t="s">
        <v>60</v>
      </c>
      <c r="O823" s="8">
        <v>16</v>
      </c>
      <c r="P823" s="8">
        <v>10</v>
      </c>
      <c r="Q823" s="7" t="s">
        <v>60</v>
      </c>
      <c r="R823" s="7" t="s">
        <v>86</v>
      </c>
    </row>
    <row r="824" spans="1:18" x14ac:dyDescent="0.25">
      <c r="A824" s="7" t="s">
        <v>2526</v>
      </c>
      <c r="B824" s="7" t="s">
        <v>1489</v>
      </c>
      <c r="C824" s="7" t="s">
        <v>173</v>
      </c>
      <c r="D824" s="7" t="s">
        <v>1470</v>
      </c>
      <c r="E824" s="7" t="s">
        <v>1545</v>
      </c>
      <c r="F824" s="7" t="s">
        <v>97</v>
      </c>
      <c r="G824" s="9"/>
      <c r="H824" s="9"/>
      <c r="I824" s="9"/>
      <c r="J824" s="9"/>
      <c r="K824" s="9"/>
      <c r="L824" s="8">
        <v>1125</v>
      </c>
      <c r="M824" s="8">
        <v>1</v>
      </c>
      <c r="N824" s="7" t="s">
        <v>60</v>
      </c>
      <c r="O824" s="8">
        <v>12</v>
      </c>
      <c r="P824" s="8">
        <v>9</v>
      </c>
      <c r="Q824" s="7" t="s">
        <v>60</v>
      </c>
      <c r="R824" s="7" t="s">
        <v>86</v>
      </c>
    </row>
    <row r="825" spans="1:18" x14ac:dyDescent="0.25">
      <c r="A825" s="7" t="s">
        <v>2531</v>
      </c>
      <c r="B825" s="7" t="s">
        <v>49</v>
      </c>
      <c r="C825" s="7" t="s">
        <v>53</v>
      </c>
      <c r="D825" s="7" t="s">
        <v>1904</v>
      </c>
      <c r="E825" s="7" t="s">
        <v>2532</v>
      </c>
      <c r="F825" s="7" t="s">
        <v>97</v>
      </c>
      <c r="G825" s="8">
        <v>1965</v>
      </c>
      <c r="H825" s="9"/>
      <c r="I825" s="9"/>
      <c r="J825" s="9"/>
      <c r="K825" s="9"/>
      <c r="L825" s="8">
        <v>141000</v>
      </c>
      <c r="M825" s="8">
        <v>2</v>
      </c>
      <c r="N825" s="7" t="s">
        <v>60</v>
      </c>
      <c r="O825" s="8">
        <v>28</v>
      </c>
      <c r="P825" s="8">
        <v>12</v>
      </c>
      <c r="Q825" s="7" t="s">
        <v>54</v>
      </c>
      <c r="R825" s="7" t="s">
        <v>1462</v>
      </c>
    </row>
    <row r="826" spans="1:18" x14ac:dyDescent="0.25">
      <c r="A826" s="7" t="s">
        <v>2533</v>
      </c>
      <c r="B826" s="7" t="s">
        <v>49</v>
      </c>
      <c r="C826" s="7" t="s">
        <v>53</v>
      </c>
      <c r="D826" s="7" t="s">
        <v>1477</v>
      </c>
      <c r="E826" s="7" t="s">
        <v>2416</v>
      </c>
      <c r="F826" s="7" t="s">
        <v>74</v>
      </c>
      <c r="G826" s="8">
        <v>1958</v>
      </c>
      <c r="H826" s="9"/>
      <c r="I826" s="9"/>
      <c r="J826" s="9"/>
      <c r="K826" s="9"/>
      <c r="L826" s="8">
        <v>10000</v>
      </c>
      <c r="M826" s="8">
        <v>2</v>
      </c>
      <c r="N826" s="7" t="s">
        <v>60</v>
      </c>
      <c r="O826" s="8">
        <v>18</v>
      </c>
      <c r="P826" s="8">
        <v>12</v>
      </c>
      <c r="Q826" s="7" t="s">
        <v>60</v>
      </c>
      <c r="R826" s="7" t="s">
        <v>1462</v>
      </c>
    </row>
    <row r="827" spans="1:18" x14ac:dyDescent="0.25">
      <c r="A827" s="7" t="s">
        <v>2534</v>
      </c>
      <c r="B827" s="7" t="s">
        <v>49</v>
      </c>
      <c r="C827" s="7" t="s">
        <v>53</v>
      </c>
      <c r="D827" s="7" t="s">
        <v>1577</v>
      </c>
      <c r="E827" s="7" t="s">
        <v>2535</v>
      </c>
      <c r="F827" s="7" t="s">
        <v>97</v>
      </c>
      <c r="G827" s="8">
        <v>1985</v>
      </c>
      <c r="H827" s="9"/>
      <c r="I827" s="9"/>
      <c r="J827" s="9"/>
      <c r="K827" s="9"/>
      <c r="L827" s="8">
        <v>19500</v>
      </c>
      <c r="M827" s="8">
        <v>1</v>
      </c>
      <c r="N827" s="7" t="s">
        <v>60</v>
      </c>
      <c r="O827" s="8">
        <v>16</v>
      </c>
      <c r="P827" s="8">
        <v>15</v>
      </c>
      <c r="Q827" s="7" t="s">
        <v>60</v>
      </c>
      <c r="R827" s="7" t="s">
        <v>86</v>
      </c>
    </row>
    <row r="828" spans="1:18" x14ac:dyDescent="0.25">
      <c r="A828" s="7" t="s">
        <v>2534</v>
      </c>
      <c r="B828" s="7" t="s">
        <v>49</v>
      </c>
      <c r="C828" s="7" t="s">
        <v>97</v>
      </c>
      <c r="D828" s="7" t="s">
        <v>1602</v>
      </c>
      <c r="E828" s="7" t="s">
        <v>2536</v>
      </c>
      <c r="F828" s="7" t="s">
        <v>97</v>
      </c>
      <c r="G828" s="9"/>
      <c r="H828" s="9"/>
      <c r="I828" s="9"/>
      <c r="J828" s="9"/>
      <c r="K828" s="9"/>
      <c r="L828" s="8">
        <v>7200</v>
      </c>
      <c r="M828" s="8">
        <v>1</v>
      </c>
      <c r="N828" s="7" t="s">
        <v>60</v>
      </c>
      <c r="O828" s="8">
        <v>20</v>
      </c>
      <c r="P828" s="8">
        <v>20</v>
      </c>
      <c r="Q828" s="7" t="s">
        <v>60</v>
      </c>
      <c r="R828" s="7" t="s">
        <v>86</v>
      </c>
    </row>
    <row r="829" spans="1:18" x14ac:dyDescent="0.25">
      <c r="A829" s="7" t="s">
        <v>2537</v>
      </c>
      <c r="B829" s="7" t="s">
        <v>198</v>
      </c>
      <c r="C829" s="7" t="s">
        <v>53</v>
      </c>
      <c r="D829" s="7" t="s">
        <v>1458</v>
      </c>
      <c r="E829" s="7" t="s">
        <v>2538</v>
      </c>
      <c r="F829" s="7" t="s">
        <v>97</v>
      </c>
      <c r="G829" s="8">
        <v>2009</v>
      </c>
      <c r="H829" s="9"/>
      <c r="I829" s="9"/>
      <c r="J829" s="9"/>
      <c r="K829" s="9"/>
      <c r="L829" s="8">
        <v>287000</v>
      </c>
      <c r="M829" s="8">
        <v>6</v>
      </c>
      <c r="N829" s="7" t="s">
        <v>54</v>
      </c>
      <c r="O829" s="8">
        <v>12</v>
      </c>
      <c r="P829" s="8">
        <v>9</v>
      </c>
      <c r="Q829" s="7" t="s">
        <v>60</v>
      </c>
      <c r="R829" s="7" t="s">
        <v>60</v>
      </c>
    </row>
    <row r="830" spans="1:18" x14ac:dyDescent="0.25">
      <c r="A830" s="7" t="s">
        <v>2539</v>
      </c>
      <c r="B830" s="7" t="s">
        <v>1457</v>
      </c>
      <c r="C830" s="7" t="s">
        <v>53</v>
      </c>
      <c r="D830" s="7" t="s">
        <v>1458</v>
      </c>
      <c r="E830" s="7" t="s">
        <v>2540</v>
      </c>
      <c r="F830" s="7" t="s">
        <v>97</v>
      </c>
      <c r="G830" s="8">
        <v>1968</v>
      </c>
      <c r="H830" s="9"/>
      <c r="I830" s="9"/>
      <c r="J830" s="9"/>
      <c r="K830" s="9"/>
      <c r="L830" s="8">
        <v>4500</v>
      </c>
      <c r="M830" s="8">
        <v>2</v>
      </c>
      <c r="N830" s="7" t="s">
        <v>60</v>
      </c>
      <c r="O830" s="8">
        <v>15</v>
      </c>
      <c r="P830" s="8">
        <v>12</v>
      </c>
      <c r="Q830" s="7" t="s">
        <v>60</v>
      </c>
      <c r="R830" s="7" t="s">
        <v>86</v>
      </c>
    </row>
    <row r="831" spans="1:18" x14ac:dyDescent="0.25">
      <c r="A831" s="7" t="s">
        <v>2541</v>
      </c>
      <c r="B831" s="7" t="s">
        <v>49</v>
      </c>
      <c r="C831" s="7" t="s">
        <v>53</v>
      </c>
      <c r="D831" s="7" t="s">
        <v>1464</v>
      </c>
      <c r="E831" s="7" t="s">
        <v>2542</v>
      </c>
      <c r="F831" s="7" t="s">
        <v>97</v>
      </c>
      <c r="G831" s="8">
        <v>1953</v>
      </c>
      <c r="H831" s="9"/>
      <c r="I831" s="9"/>
      <c r="J831" s="9"/>
      <c r="K831" s="9"/>
      <c r="L831" s="8">
        <v>18019</v>
      </c>
      <c r="M831" s="8">
        <v>1</v>
      </c>
      <c r="N831" s="7" t="s">
        <v>60</v>
      </c>
      <c r="O831" s="8">
        <v>14</v>
      </c>
      <c r="P831" s="8">
        <v>9</v>
      </c>
      <c r="Q831" s="7" t="s">
        <v>60</v>
      </c>
      <c r="R831" s="7" t="s">
        <v>1462</v>
      </c>
    </row>
    <row r="832" spans="1:18" x14ac:dyDescent="0.25">
      <c r="A832" s="7" t="s">
        <v>2543</v>
      </c>
      <c r="B832" s="7" t="s">
        <v>49</v>
      </c>
      <c r="C832" s="7" t="s">
        <v>53</v>
      </c>
      <c r="D832" s="7" t="s">
        <v>1458</v>
      </c>
      <c r="E832" s="7" t="s">
        <v>2544</v>
      </c>
      <c r="F832" s="7" t="s">
        <v>97</v>
      </c>
      <c r="G832" s="8">
        <v>1962</v>
      </c>
      <c r="H832" s="9"/>
      <c r="I832" s="9"/>
      <c r="J832" s="9"/>
      <c r="K832" s="9"/>
      <c r="L832" s="8">
        <v>21000</v>
      </c>
      <c r="M832" s="8">
        <v>2</v>
      </c>
      <c r="N832" s="7" t="s">
        <v>60</v>
      </c>
      <c r="O832" s="8">
        <v>18</v>
      </c>
      <c r="P832" s="8">
        <v>12</v>
      </c>
      <c r="Q832" s="7" t="s">
        <v>60</v>
      </c>
      <c r="R832" s="7" t="s">
        <v>539</v>
      </c>
    </row>
    <row r="833" spans="1:18" x14ac:dyDescent="0.25">
      <c r="A833" s="7" t="s">
        <v>2545</v>
      </c>
      <c r="B833" s="7" t="s">
        <v>49</v>
      </c>
      <c r="C833" s="7" t="s">
        <v>53</v>
      </c>
      <c r="D833" s="7" t="s">
        <v>1458</v>
      </c>
      <c r="E833" s="7" t="s">
        <v>2546</v>
      </c>
      <c r="F833" s="7" t="s">
        <v>97</v>
      </c>
      <c r="G833" s="8">
        <v>1974</v>
      </c>
      <c r="H833" s="9"/>
      <c r="I833" s="9"/>
      <c r="J833" s="9"/>
      <c r="K833" s="9"/>
      <c r="L833" s="8">
        <v>7000</v>
      </c>
      <c r="M833" s="8">
        <v>1</v>
      </c>
      <c r="N833" s="7" t="s">
        <v>60</v>
      </c>
      <c r="O833" s="8">
        <v>14</v>
      </c>
      <c r="P833" s="8">
        <v>9</v>
      </c>
      <c r="Q833" s="7" t="s">
        <v>60</v>
      </c>
      <c r="R833" s="7" t="s">
        <v>1462</v>
      </c>
    </row>
    <row r="834" spans="1:18" x14ac:dyDescent="0.25">
      <c r="A834" s="7" t="s">
        <v>2547</v>
      </c>
      <c r="B834" s="7" t="s">
        <v>49</v>
      </c>
      <c r="C834" s="7" t="s">
        <v>53</v>
      </c>
      <c r="D834" s="7" t="s">
        <v>1458</v>
      </c>
      <c r="E834" s="7" t="s">
        <v>2548</v>
      </c>
      <c r="F834" s="7" t="s">
        <v>97</v>
      </c>
      <c r="G834" s="8">
        <v>1970</v>
      </c>
      <c r="H834" s="9"/>
      <c r="I834" s="9"/>
      <c r="J834" s="9"/>
      <c r="K834" s="9"/>
      <c r="L834" s="8">
        <v>10872</v>
      </c>
      <c r="M834" s="8">
        <v>2</v>
      </c>
      <c r="N834" s="7" t="s">
        <v>60</v>
      </c>
      <c r="O834" s="8">
        <v>26</v>
      </c>
      <c r="P834" s="8">
        <v>10</v>
      </c>
      <c r="Q834" s="7" t="s">
        <v>60</v>
      </c>
      <c r="R834" s="7" t="s">
        <v>1462</v>
      </c>
    </row>
    <row r="835" spans="1:18" x14ac:dyDescent="0.25">
      <c r="A835" s="7" t="s">
        <v>2547</v>
      </c>
      <c r="B835" s="7" t="s">
        <v>49</v>
      </c>
      <c r="C835" s="7" t="s">
        <v>97</v>
      </c>
      <c r="D835" s="7" t="s">
        <v>1458</v>
      </c>
      <c r="E835" s="7" t="s">
        <v>2549</v>
      </c>
      <c r="F835" s="7" t="s">
        <v>97</v>
      </c>
      <c r="G835" s="8">
        <v>1970</v>
      </c>
      <c r="H835" s="9"/>
      <c r="I835" s="9"/>
      <c r="J835" s="9"/>
      <c r="K835" s="9"/>
      <c r="L835" s="8">
        <v>10350</v>
      </c>
      <c r="M835" s="8">
        <v>2</v>
      </c>
      <c r="N835" s="7" t="s">
        <v>60</v>
      </c>
      <c r="O835" s="8">
        <v>26</v>
      </c>
      <c r="P835" s="8">
        <v>10</v>
      </c>
      <c r="Q835" s="7" t="s">
        <v>60</v>
      </c>
      <c r="R835" s="7" t="s">
        <v>539</v>
      </c>
    </row>
    <row r="836" spans="1:18" x14ac:dyDescent="0.25">
      <c r="A836" s="7" t="s">
        <v>2547</v>
      </c>
      <c r="B836" s="7" t="s">
        <v>49</v>
      </c>
      <c r="C836" s="7" t="s">
        <v>59</v>
      </c>
      <c r="D836" s="7" t="s">
        <v>1458</v>
      </c>
      <c r="E836" s="7" t="s">
        <v>2550</v>
      </c>
      <c r="F836" s="7" t="s">
        <v>97</v>
      </c>
      <c r="G836" s="8">
        <v>1970</v>
      </c>
      <c r="H836" s="9"/>
      <c r="I836" s="9"/>
      <c r="J836" s="9"/>
      <c r="K836" s="9"/>
      <c r="L836" s="8">
        <v>7875</v>
      </c>
      <c r="M836" s="8">
        <v>1</v>
      </c>
      <c r="N836" s="7" t="s">
        <v>60</v>
      </c>
      <c r="O836" s="8">
        <v>16</v>
      </c>
      <c r="P836" s="8">
        <v>10</v>
      </c>
      <c r="Q836" s="7" t="s">
        <v>60</v>
      </c>
      <c r="R836" s="7" t="s">
        <v>539</v>
      </c>
    </row>
    <row r="837" spans="1:18" x14ac:dyDescent="0.25">
      <c r="A837" s="7" t="s">
        <v>2547</v>
      </c>
      <c r="B837" s="7" t="s">
        <v>49</v>
      </c>
      <c r="C837" s="7" t="s">
        <v>304</v>
      </c>
      <c r="D837" s="7" t="s">
        <v>1458</v>
      </c>
      <c r="E837" s="7" t="s">
        <v>2551</v>
      </c>
      <c r="F837" s="7" t="s">
        <v>97</v>
      </c>
      <c r="G837" s="8">
        <v>1982</v>
      </c>
      <c r="H837" s="9"/>
      <c r="I837" s="9"/>
      <c r="J837" s="9"/>
      <c r="K837" s="9"/>
      <c r="L837" s="8">
        <v>27600</v>
      </c>
      <c r="M837" s="8">
        <v>1</v>
      </c>
      <c r="N837" s="7" t="s">
        <v>60</v>
      </c>
      <c r="O837" s="8">
        <v>35</v>
      </c>
      <c r="P837" s="8">
        <v>35</v>
      </c>
      <c r="Q837" s="7" t="s">
        <v>60</v>
      </c>
      <c r="R837" s="7" t="s">
        <v>1462</v>
      </c>
    </row>
    <row r="838" spans="1:18" x14ac:dyDescent="0.25">
      <c r="A838" s="7" t="s">
        <v>2552</v>
      </c>
      <c r="B838" s="7" t="s">
        <v>1489</v>
      </c>
      <c r="C838" s="7" t="s">
        <v>53</v>
      </c>
      <c r="D838" s="7" t="s">
        <v>1458</v>
      </c>
      <c r="E838" s="7" t="s">
        <v>2553</v>
      </c>
      <c r="F838" s="7" t="s">
        <v>97</v>
      </c>
      <c r="G838" s="8">
        <v>1970</v>
      </c>
      <c r="H838" s="9"/>
      <c r="I838" s="9"/>
      <c r="J838" s="9"/>
      <c r="K838" s="9"/>
      <c r="L838" s="8">
        <v>215000</v>
      </c>
      <c r="M838" s="8">
        <v>1</v>
      </c>
      <c r="N838" s="7" t="s">
        <v>60</v>
      </c>
      <c r="O838" s="8">
        <v>40</v>
      </c>
      <c r="P838" s="8">
        <v>40</v>
      </c>
      <c r="Q838" s="7" t="s">
        <v>60</v>
      </c>
      <c r="R838" s="7" t="s">
        <v>60</v>
      </c>
    </row>
    <row r="839" spans="1:18" x14ac:dyDescent="0.25">
      <c r="A839" s="7" t="s">
        <v>2554</v>
      </c>
      <c r="B839" s="7" t="s">
        <v>49</v>
      </c>
      <c r="C839" s="7" t="s">
        <v>53</v>
      </c>
      <c r="D839" s="7" t="s">
        <v>1477</v>
      </c>
      <c r="E839" s="7" t="s">
        <v>2555</v>
      </c>
      <c r="F839" s="7" t="s">
        <v>74</v>
      </c>
      <c r="G839" s="8">
        <v>1968</v>
      </c>
      <c r="H839" s="9"/>
      <c r="I839" s="9"/>
      <c r="J839" s="9"/>
      <c r="K839" s="9"/>
      <c r="L839" s="8">
        <v>3200</v>
      </c>
      <c r="M839" s="8">
        <v>1</v>
      </c>
      <c r="N839" s="7" t="s">
        <v>60</v>
      </c>
      <c r="O839" s="8">
        <v>14</v>
      </c>
      <c r="P839" s="8">
        <v>10</v>
      </c>
      <c r="Q839" s="7" t="s">
        <v>60</v>
      </c>
      <c r="R839" s="7" t="s">
        <v>539</v>
      </c>
    </row>
    <row r="840" spans="1:18" x14ac:dyDescent="0.25">
      <c r="A840" s="7" t="s">
        <v>2556</v>
      </c>
      <c r="B840" s="7" t="s">
        <v>1489</v>
      </c>
      <c r="C840" s="7" t="s">
        <v>53</v>
      </c>
      <c r="D840" s="7" t="s">
        <v>1458</v>
      </c>
      <c r="E840" s="7" t="s">
        <v>2557</v>
      </c>
      <c r="F840" s="7" t="s">
        <v>97</v>
      </c>
      <c r="G840" s="9"/>
      <c r="H840" s="9"/>
      <c r="I840" s="9"/>
      <c r="J840" s="9"/>
      <c r="K840" s="9"/>
      <c r="L840" s="8">
        <v>1300</v>
      </c>
      <c r="M840" s="8">
        <v>1</v>
      </c>
      <c r="N840" s="7" t="s">
        <v>60</v>
      </c>
      <c r="O840" s="8">
        <v>11</v>
      </c>
      <c r="P840" s="8">
        <v>10</v>
      </c>
      <c r="Q840" s="7" t="s">
        <v>60</v>
      </c>
      <c r="R840" s="7" t="s">
        <v>1643</v>
      </c>
    </row>
    <row r="841" spans="1:18" x14ac:dyDescent="0.25">
      <c r="A841" s="7" t="s">
        <v>2558</v>
      </c>
      <c r="B841" s="7" t="s">
        <v>1489</v>
      </c>
      <c r="C841" s="7" t="s">
        <v>53</v>
      </c>
      <c r="D841" s="7" t="s">
        <v>1458</v>
      </c>
      <c r="E841" s="7" t="s">
        <v>2559</v>
      </c>
      <c r="F841" s="7" t="s">
        <v>97</v>
      </c>
      <c r="G841" s="8">
        <v>1966</v>
      </c>
      <c r="H841" s="9"/>
      <c r="I841" s="9"/>
      <c r="J841" s="9"/>
      <c r="K841" s="9"/>
      <c r="L841" s="8">
        <v>20000</v>
      </c>
      <c r="M841" s="8">
        <v>2</v>
      </c>
      <c r="N841" s="7" t="s">
        <v>60</v>
      </c>
      <c r="O841" s="8">
        <v>12</v>
      </c>
      <c r="P841" s="8">
        <v>10</v>
      </c>
      <c r="Q841" s="7" t="s">
        <v>60</v>
      </c>
      <c r="R841" s="7" t="s">
        <v>539</v>
      </c>
    </row>
    <row r="842" spans="1:18" x14ac:dyDescent="0.25">
      <c r="A842" s="7" t="s">
        <v>2560</v>
      </c>
      <c r="B842" s="7" t="s">
        <v>1457</v>
      </c>
      <c r="C842" s="7" t="s">
        <v>53</v>
      </c>
      <c r="D842" s="7" t="s">
        <v>1477</v>
      </c>
      <c r="E842" s="7" t="s">
        <v>2561</v>
      </c>
      <c r="F842" s="7" t="s">
        <v>74</v>
      </c>
      <c r="G842" s="8">
        <v>1992</v>
      </c>
      <c r="H842" s="9"/>
      <c r="I842" s="9"/>
      <c r="J842" s="9"/>
      <c r="K842" s="9"/>
      <c r="L842" s="8">
        <v>3600</v>
      </c>
      <c r="M842" s="8">
        <v>1</v>
      </c>
      <c r="N842" s="7" t="s">
        <v>60</v>
      </c>
      <c r="O842" s="8">
        <v>10</v>
      </c>
      <c r="P842" s="8">
        <v>9</v>
      </c>
      <c r="Q842" s="7" t="s">
        <v>60</v>
      </c>
      <c r="R842" s="7" t="s">
        <v>60</v>
      </c>
    </row>
    <row r="843" spans="1:18" x14ac:dyDescent="0.25">
      <c r="A843" s="7" t="s">
        <v>2562</v>
      </c>
      <c r="B843" s="7" t="s">
        <v>49</v>
      </c>
      <c r="C843" s="7" t="s">
        <v>53</v>
      </c>
      <c r="D843" s="7" t="s">
        <v>1477</v>
      </c>
      <c r="E843" s="7" t="s">
        <v>2563</v>
      </c>
      <c r="F843" s="7" t="s">
        <v>74</v>
      </c>
      <c r="G843" s="8">
        <v>1999</v>
      </c>
      <c r="H843" s="9"/>
      <c r="I843" s="9"/>
      <c r="J843" s="9"/>
      <c r="K843" s="9"/>
      <c r="L843" s="8">
        <v>3000</v>
      </c>
      <c r="M843" s="8">
        <v>1</v>
      </c>
      <c r="N843" s="7" t="s">
        <v>60</v>
      </c>
      <c r="O843" s="8">
        <v>15</v>
      </c>
      <c r="P843" s="8">
        <v>15</v>
      </c>
      <c r="Q843" s="7" t="s">
        <v>60</v>
      </c>
      <c r="R843" s="7" t="s">
        <v>86</v>
      </c>
    </row>
    <row r="844" spans="1:18" x14ac:dyDescent="0.25">
      <c r="A844" s="7" t="s">
        <v>2564</v>
      </c>
      <c r="B844" s="7" t="s">
        <v>49</v>
      </c>
      <c r="C844" s="7" t="s">
        <v>53</v>
      </c>
      <c r="D844" s="7" t="s">
        <v>1458</v>
      </c>
      <c r="E844" s="7" t="s">
        <v>2565</v>
      </c>
      <c r="F844" s="7" t="s">
        <v>97</v>
      </c>
      <c r="G844" s="8">
        <v>1996</v>
      </c>
      <c r="H844" s="9"/>
      <c r="I844" s="9"/>
      <c r="J844" s="9"/>
      <c r="K844" s="9"/>
      <c r="L844" s="8">
        <v>39125</v>
      </c>
      <c r="M844" s="8">
        <v>2</v>
      </c>
      <c r="N844" s="7" t="s">
        <v>60</v>
      </c>
      <c r="O844" s="8">
        <v>25</v>
      </c>
      <c r="P844" s="8">
        <v>10</v>
      </c>
      <c r="Q844" s="7" t="s">
        <v>60</v>
      </c>
      <c r="R844" s="7" t="s">
        <v>1462</v>
      </c>
    </row>
    <row r="845" spans="1:18" x14ac:dyDescent="0.25">
      <c r="A845" s="7" t="s">
        <v>2566</v>
      </c>
      <c r="B845" s="7" t="s">
        <v>49</v>
      </c>
      <c r="C845" s="7" t="s">
        <v>53</v>
      </c>
      <c r="D845" s="7" t="s">
        <v>1458</v>
      </c>
      <c r="E845" s="7" t="s">
        <v>2567</v>
      </c>
      <c r="F845" s="7" t="s">
        <v>97</v>
      </c>
      <c r="G845" s="8">
        <v>2005</v>
      </c>
      <c r="H845" s="9"/>
      <c r="I845" s="9"/>
      <c r="J845" s="9"/>
      <c r="K845" s="9"/>
      <c r="L845" s="8">
        <v>27000</v>
      </c>
      <c r="M845" s="8">
        <v>3</v>
      </c>
      <c r="N845" s="7" t="s">
        <v>60</v>
      </c>
      <c r="O845" s="8">
        <v>15</v>
      </c>
      <c r="P845" s="8">
        <v>11</v>
      </c>
      <c r="Q845" s="7" t="s">
        <v>54</v>
      </c>
      <c r="R845" s="7" t="s">
        <v>1462</v>
      </c>
    </row>
    <row r="846" spans="1:18" x14ac:dyDescent="0.25">
      <c r="A846" s="7" t="s">
        <v>2568</v>
      </c>
      <c r="B846" s="7" t="s">
        <v>1489</v>
      </c>
      <c r="C846" s="7" t="s">
        <v>53</v>
      </c>
      <c r="D846" s="7" t="s">
        <v>1458</v>
      </c>
      <c r="E846" s="7" t="s">
        <v>2569</v>
      </c>
      <c r="F846" s="7" t="s">
        <v>97</v>
      </c>
      <c r="G846" s="8">
        <v>1940</v>
      </c>
      <c r="H846" s="9"/>
      <c r="I846" s="9"/>
      <c r="J846" s="9"/>
      <c r="K846" s="9"/>
      <c r="L846" s="8">
        <v>1400</v>
      </c>
      <c r="M846" s="8">
        <v>1</v>
      </c>
      <c r="N846" s="7" t="s">
        <v>60</v>
      </c>
      <c r="O846" s="8">
        <v>12</v>
      </c>
      <c r="P846" s="8">
        <v>12</v>
      </c>
      <c r="Q846" s="7" t="s">
        <v>60</v>
      </c>
      <c r="R846" s="7" t="s">
        <v>539</v>
      </c>
    </row>
    <row r="847" spans="1:18" x14ac:dyDescent="0.25">
      <c r="A847" s="7" t="s">
        <v>2570</v>
      </c>
      <c r="B847" s="7" t="s">
        <v>49</v>
      </c>
      <c r="C847" s="7" t="s">
        <v>53</v>
      </c>
      <c r="D847" s="7" t="s">
        <v>1464</v>
      </c>
      <c r="E847" s="7" t="s">
        <v>2571</v>
      </c>
      <c r="F847" s="7" t="s">
        <v>74</v>
      </c>
      <c r="G847" s="8">
        <v>2003</v>
      </c>
      <c r="H847" s="9"/>
      <c r="I847" s="9"/>
      <c r="J847" s="9"/>
      <c r="K847" s="9"/>
      <c r="L847" s="8">
        <v>8200</v>
      </c>
      <c r="M847" s="8">
        <v>1</v>
      </c>
      <c r="N847" s="7" t="s">
        <v>60</v>
      </c>
      <c r="O847" s="8">
        <v>11</v>
      </c>
      <c r="P847" s="8">
        <v>9</v>
      </c>
      <c r="Q847" s="7" t="s">
        <v>60</v>
      </c>
      <c r="R847" s="7" t="s">
        <v>86</v>
      </c>
    </row>
    <row r="848" spans="1:18" x14ac:dyDescent="0.25">
      <c r="A848" s="7" t="s">
        <v>2572</v>
      </c>
      <c r="B848" s="7" t="s">
        <v>49</v>
      </c>
      <c r="C848" s="7" t="s">
        <v>53</v>
      </c>
      <c r="D848" s="7" t="s">
        <v>1458</v>
      </c>
      <c r="E848" s="7" t="s">
        <v>2573</v>
      </c>
      <c r="F848" s="7" t="s">
        <v>97</v>
      </c>
      <c r="G848" s="8">
        <v>2004</v>
      </c>
      <c r="H848" s="9"/>
      <c r="I848" s="9"/>
      <c r="J848" s="9"/>
      <c r="K848" s="9"/>
      <c r="L848" s="8">
        <v>39900</v>
      </c>
      <c r="M848" s="8">
        <v>2</v>
      </c>
      <c r="N848" s="7" t="s">
        <v>60</v>
      </c>
      <c r="O848" s="8">
        <v>25</v>
      </c>
      <c r="P848" s="8">
        <v>10</v>
      </c>
      <c r="Q848" s="7" t="s">
        <v>60</v>
      </c>
      <c r="R848" s="7" t="s">
        <v>539</v>
      </c>
    </row>
    <row r="849" spans="1:18" x14ac:dyDescent="0.25">
      <c r="A849" s="7" t="s">
        <v>2574</v>
      </c>
      <c r="B849" s="7" t="s">
        <v>1457</v>
      </c>
      <c r="C849" s="7" t="s">
        <v>53</v>
      </c>
      <c r="D849" s="7" t="s">
        <v>1464</v>
      </c>
      <c r="E849" s="7" t="s">
        <v>2575</v>
      </c>
      <c r="F849" s="7" t="s">
        <v>74</v>
      </c>
      <c r="G849" s="8">
        <v>2006</v>
      </c>
      <c r="H849" s="9"/>
      <c r="I849" s="9"/>
      <c r="J849" s="9"/>
      <c r="K849" s="9"/>
      <c r="L849" s="8">
        <v>4444</v>
      </c>
      <c r="M849" s="8">
        <v>1</v>
      </c>
      <c r="N849" s="7" t="s">
        <v>60</v>
      </c>
      <c r="O849" s="8">
        <v>18</v>
      </c>
      <c r="P849" s="8">
        <v>18</v>
      </c>
      <c r="Q849" s="7" t="s">
        <v>60</v>
      </c>
      <c r="R849" s="7" t="s">
        <v>1462</v>
      </c>
    </row>
    <row r="850" spans="1:18" x14ac:dyDescent="0.25">
      <c r="A850" s="7" t="s">
        <v>2576</v>
      </c>
      <c r="B850" s="7" t="s">
        <v>49</v>
      </c>
      <c r="C850" s="7" t="s">
        <v>53</v>
      </c>
      <c r="D850" s="7" t="s">
        <v>1464</v>
      </c>
      <c r="E850" s="7" t="s">
        <v>2157</v>
      </c>
      <c r="F850" s="7" t="s">
        <v>74</v>
      </c>
      <c r="G850" s="8">
        <v>1965</v>
      </c>
      <c r="H850" s="9"/>
      <c r="I850" s="9"/>
      <c r="J850" s="9"/>
      <c r="K850" s="9"/>
      <c r="L850" s="8">
        <v>1400</v>
      </c>
      <c r="M850" s="8">
        <v>1</v>
      </c>
      <c r="N850" s="7" t="s">
        <v>60</v>
      </c>
      <c r="O850" s="8">
        <v>12</v>
      </c>
      <c r="P850" s="8">
        <v>10</v>
      </c>
      <c r="Q850" s="7" t="s">
        <v>60</v>
      </c>
      <c r="R850" s="7" t="s">
        <v>60</v>
      </c>
    </row>
    <row r="851" spans="1:18" x14ac:dyDescent="0.25">
      <c r="A851" s="7" t="s">
        <v>2577</v>
      </c>
      <c r="B851" s="7" t="s">
        <v>198</v>
      </c>
      <c r="C851" s="7" t="s">
        <v>53</v>
      </c>
      <c r="D851" s="7" t="s">
        <v>1458</v>
      </c>
      <c r="E851" s="7" t="s">
        <v>2578</v>
      </c>
      <c r="F851" s="7" t="s">
        <v>97</v>
      </c>
      <c r="G851" s="8">
        <v>1978</v>
      </c>
      <c r="H851" s="9"/>
      <c r="I851" s="9"/>
      <c r="J851" s="9"/>
      <c r="K851" s="9"/>
      <c r="L851" s="8">
        <v>88000</v>
      </c>
      <c r="M851" s="8">
        <v>4</v>
      </c>
      <c r="N851" s="7" t="s">
        <v>60</v>
      </c>
      <c r="O851" s="8">
        <v>12</v>
      </c>
      <c r="P851" s="8">
        <v>9</v>
      </c>
      <c r="Q851" s="7" t="s">
        <v>60</v>
      </c>
      <c r="R851" s="7" t="s">
        <v>539</v>
      </c>
    </row>
    <row r="852" spans="1:18" x14ac:dyDescent="0.25">
      <c r="A852" s="7" t="s">
        <v>2579</v>
      </c>
      <c r="B852" s="7" t="s">
        <v>1489</v>
      </c>
      <c r="C852" s="7" t="s">
        <v>53</v>
      </c>
      <c r="D852" s="7" t="s">
        <v>1622</v>
      </c>
      <c r="E852" s="7" t="s">
        <v>2580</v>
      </c>
      <c r="F852" s="7" t="s">
        <v>97</v>
      </c>
      <c r="G852" s="8">
        <v>1940</v>
      </c>
      <c r="H852" s="9"/>
      <c r="I852" s="9"/>
      <c r="J852" s="9"/>
      <c r="K852" s="9"/>
      <c r="L852" s="8">
        <v>2500</v>
      </c>
      <c r="M852" s="8">
        <v>1</v>
      </c>
      <c r="N852" s="7" t="s">
        <v>60</v>
      </c>
      <c r="O852" s="8">
        <v>15</v>
      </c>
      <c r="P852" s="8">
        <v>15</v>
      </c>
      <c r="Q852" s="7" t="s">
        <v>60</v>
      </c>
      <c r="R852" s="7" t="s">
        <v>86</v>
      </c>
    </row>
    <row r="853" spans="1:18" x14ac:dyDescent="0.25">
      <c r="A853" s="7" t="s">
        <v>2579</v>
      </c>
      <c r="B853" s="7" t="s">
        <v>1489</v>
      </c>
      <c r="C853" s="7" t="s">
        <v>97</v>
      </c>
      <c r="D853" s="7" t="s">
        <v>1622</v>
      </c>
      <c r="E853" s="7" t="s">
        <v>2581</v>
      </c>
      <c r="F853" s="7" t="s">
        <v>97</v>
      </c>
      <c r="G853" s="8">
        <v>1940</v>
      </c>
      <c r="H853" s="9"/>
      <c r="I853" s="9"/>
      <c r="J853" s="9"/>
      <c r="K853" s="9"/>
      <c r="L853" s="8">
        <v>2160</v>
      </c>
      <c r="M853" s="8">
        <v>1</v>
      </c>
      <c r="N853" s="7" t="s">
        <v>60</v>
      </c>
      <c r="O853" s="8">
        <v>12</v>
      </c>
      <c r="P853" s="8">
        <v>12</v>
      </c>
      <c r="Q853" s="7" t="s">
        <v>60</v>
      </c>
      <c r="R853" s="7" t="s">
        <v>1462</v>
      </c>
    </row>
    <row r="854" spans="1:18" x14ac:dyDescent="0.25">
      <c r="A854" s="7" t="s">
        <v>2579</v>
      </c>
      <c r="B854" s="7" t="s">
        <v>1489</v>
      </c>
      <c r="C854" s="7" t="s">
        <v>59</v>
      </c>
      <c r="D854" s="7" t="s">
        <v>1622</v>
      </c>
      <c r="E854" s="7" t="s">
        <v>2582</v>
      </c>
      <c r="F854" s="7" t="s">
        <v>97</v>
      </c>
      <c r="G854" s="8">
        <v>1940</v>
      </c>
      <c r="H854" s="9"/>
      <c r="I854" s="9"/>
      <c r="J854" s="9"/>
      <c r="K854" s="9"/>
      <c r="L854" s="8">
        <v>4200</v>
      </c>
      <c r="M854" s="8">
        <v>1</v>
      </c>
      <c r="N854" s="7" t="s">
        <v>60</v>
      </c>
      <c r="O854" s="8">
        <v>20</v>
      </c>
      <c r="P854" s="8">
        <v>20</v>
      </c>
      <c r="Q854" s="7" t="s">
        <v>60</v>
      </c>
      <c r="R854" s="7" t="s">
        <v>1462</v>
      </c>
    </row>
    <row r="855" spans="1:18" x14ac:dyDescent="0.25">
      <c r="A855" s="7" t="s">
        <v>2583</v>
      </c>
      <c r="B855" s="7" t="s">
        <v>49</v>
      </c>
      <c r="C855" s="7" t="s">
        <v>53</v>
      </c>
      <c r="D855" s="7" t="s">
        <v>1477</v>
      </c>
      <c r="E855" s="7" t="s">
        <v>2416</v>
      </c>
      <c r="F855" s="7" t="s">
        <v>74</v>
      </c>
      <c r="G855" s="8">
        <v>1992</v>
      </c>
      <c r="H855" s="9"/>
      <c r="I855" s="9"/>
      <c r="J855" s="9"/>
      <c r="K855" s="9"/>
      <c r="L855" s="8">
        <v>25000</v>
      </c>
      <c r="M855" s="8">
        <v>2</v>
      </c>
      <c r="N855" s="7" t="s">
        <v>60</v>
      </c>
      <c r="O855" s="8">
        <v>18</v>
      </c>
      <c r="P855" s="8">
        <v>15</v>
      </c>
      <c r="Q855" s="7" t="s">
        <v>60</v>
      </c>
      <c r="R855" s="7" t="s">
        <v>1595</v>
      </c>
    </row>
    <row r="856" spans="1:18" x14ac:dyDescent="0.25">
      <c r="A856" s="7" t="s">
        <v>2584</v>
      </c>
      <c r="B856" s="7" t="s">
        <v>1489</v>
      </c>
      <c r="C856" s="7" t="s">
        <v>541</v>
      </c>
      <c r="D856" s="7" t="s">
        <v>1464</v>
      </c>
      <c r="E856" s="7" t="s">
        <v>2585</v>
      </c>
      <c r="F856" s="7" t="s">
        <v>74</v>
      </c>
      <c r="G856" s="8">
        <v>1970</v>
      </c>
      <c r="H856" s="9"/>
      <c r="I856" s="9"/>
      <c r="J856" s="9"/>
      <c r="K856" s="9"/>
      <c r="L856" s="8">
        <v>1500</v>
      </c>
      <c r="M856" s="8">
        <v>1</v>
      </c>
      <c r="N856" s="7" t="s">
        <v>60</v>
      </c>
      <c r="O856" s="8">
        <v>20</v>
      </c>
      <c r="P856" s="8">
        <v>18</v>
      </c>
      <c r="Q856" s="7" t="s">
        <v>60</v>
      </c>
      <c r="R856" s="7" t="s">
        <v>60</v>
      </c>
    </row>
    <row r="857" spans="1:18" x14ac:dyDescent="0.25">
      <c r="A857" s="7" t="s">
        <v>2586</v>
      </c>
      <c r="B857" s="7" t="s">
        <v>49</v>
      </c>
      <c r="C857" s="7" t="s">
        <v>53</v>
      </c>
      <c r="D857" s="7" t="s">
        <v>1605</v>
      </c>
      <c r="E857" s="7" t="s">
        <v>2587</v>
      </c>
      <c r="F857" s="7" t="s">
        <v>97</v>
      </c>
      <c r="G857" s="8">
        <v>2006</v>
      </c>
      <c r="H857" s="9"/>
      <c r="I857" s="9"/>
      <c r="J857" s="9"/>
      <c r="K857" s="9"/>
      <c r="L857" s="8">
        <v>50061</v>
      </c>
      <c r="M857" s="8">
        <v>2</v>
      </c>
      <c r="N857" s="7" t="s">
        <v>60</v>
      </c>
      <c r="O857" s="8">
        <v>14</v>
      </c>
      <c r="P857" s="8">
        <v>9</v>
      </c>
      <c r="Q857" s="7" t="s">
        <v>60</v>
      </c>
      <c r="R857" s="7" t="s">
        <v>60</v>
      </c>
    </row>
    <row r="858" spans="1:18" x14ac:dyDescent="0.25">
      <c r="A858" s="7" t="s">
        <v>2586</v>
      </c>
      <c r="B858" s="7" t="s">
        <v>49</v>
      </c>
      <c r="C858" s="7" t="s">
        <v>97</v>
      </c>
      <c r="D858" s="7" t="s">
        <v>1470</v>
      </c>
      <c r="E858" s="7" t="s">
        <v>2588</v>
      </c>
      <c r="F858" s="7" t="s">
        <v>97</v>
      </c>
      <c r="G858" s="8">
        <v>2006</v>
      </c>
      <c r="H858" s="9"/>
      <c r="I858" s="9"/>
      <c r="J858" s="9"/>
      <c r="K858" s="9"/>
      <c r="L858" s="8">
        <v>4800</v>
      </c>
      <c r="M858" s="8">
        <v>1</v>
      </c>
      <c r="N858" s="7" t="s">
        <v>60</v>
      </c>
      <c r="O858" s="8">
        <v>12</v>
      </c>
      <c r="P858" s="8">
        <v>9</v>
      </c>
      <c r="Q858" s="7" t="s">
        <v>60</v>
      </c>
      <c r="R858" s="7" t="s">
        <v>86</v>
      </c>
    </row>
    <row r="859" spans="1:18" x14ac:dyDescent="0.25">
      <c r="A859" s="7" t="s">
        <v>2586</v>
      </c>
      <c r="B859" s="7" t="s">
        <v>49</v>
      </c>
      <c r="C859" s="7" t="s">
        <v>59</v>
      </c>
      <c r="D859" s="7" t="s">
        <v>1470</v>
      </c>
      <c r="E859" s="7" t="s">
        <v>1550</v>
      </c>
      <c r="F859" s="7" t="s">
        <v>97</v>
      </c>
      <c r="G859" s="8">
        <v>2006</v>
      </c>
      <c r="H859" s="9"/>
      <c r="I859" s="9"/>
      <c r="J859" s="9"/>
      <c r="K859" s="9"/>
      <c r="L859" s="8">
        <v>4800</v>
      </c>
      <c r="M859" s="8">
        <v>1</v>
      </c>
      <c r="N859" s="7" t="s">
        <v>60</v>
      </c>
      <c r="O859" s="8">
        <v>12</v>
      </c>
      <c r="P859" s="8">
        <v>9</v>
      </c>
      <c r="Q859" s="7" t="s">
        <v>60</v>
      </c>
      <c r="R859" s="7" t="s">
        <v>539</v>
      </c>
    </row>
    <row r="860" spans="1:18" x14ac:dyDescent="0.25">
      <c r="A860" s="7" t="s">
        <v>2589</v>
      </c>
      <c r="B860" s="7" t="s">
        <v>49</v>
      </c>
      <c r="C860" s="7" t="s">
        <v>53</v>
      </c>
      <c r="D860" s="7" t="s">
        <v>1477</v>
      </c>
      <c r="E860" s="7" t="s">
        <v>2590</v>
      </c>
      <c r="F860" s="7" t="s">
        <v>74</v>
      </c>
      <c r="G860" s="8">
        <v>2003</v>
      </c>
      <c r="H860" s="9"/>
      <c r="I860" s="9"/>
      <c r="J860" s="9"/>
      <c r="K860" s="9"/>
      <c r="L860" s="8">
        <v>1200</v>
      </c>
      <c r="M860" s="8">
        <v>1</v>
      </c>
      <c r="N860" s="7" t="s">
        <v>60</v>
      </c>
      <c r="O860" s="8">
        <v>10</v>
      </c>
      <c r="P860" s="8">
        <v>10</v>
      </c>
      <c r="Q860" s="7" t="s">
        <v>60</v>
      </c>
      <c r="R860" s="7" t="s">
        <v>60</v>
      </c>
    </row>
    <row r="861" spans="1:18" x14ac:dyDescent="0.25">
      <c r="A861" s="7" t="s">
        <v>2591</v>
      </c>
      <c r="B861" s="7" t="s">
        <v>49</v>
      </c>
      <c r="C861" s="7" t="s">
        <v>53</v>
      </c>
      <c r="D861" s="7" t="s">
        <v>1458</v>
      </c>
      <c r="E861" s="7" t="s">
        <v>2592</v>
      </c>
      <c r="F861" s="7" t="s">
        <v>97</v>
      </c>
      <c r="G861" s="8">
        <v>2004</v>
      </c>
      <c r="H861" s="9"/>
      <c r="I861" s="9"/>
      <c r="J861" s="9"/>
      <c r="K861" s="9"/>
      <c r="L861" s="8">
        <v>13500</v>
      </c>
      <c r="M861" s="8">
        <v>2</v>
      </c>
      <c r="N861" s="7" t="s">
        <v>60</v>
      </c>
      <c r="O861" s="8">
        <v>24</v>
      </c>
      <c r="P861" s="8">
        <v>9</v>
      </c>
      <c r="Q861" s="7" t="s">
        <v>60</v>
      </c>
      <c r="R861" s="7" t="s">
        <v>86</v>
      </c>
    </row>
    <row r="862" spans="1:18" x14ac:dyDescent="0.25">
      <c r="A862" s="7" t="s">
        <v>2591</v>
      </c>
      <c r="B862" s="7" t="s">
        <v>49</v>
      </c>
      <c r="C862" s="7" t="s">
        <v>97</v>
      </c>
      <c r="D862" s="7" t="s">
        <v>1458</v>
      </c>
      <c r="E862" s="7" t="s">
        <v>2593</v>
      </c>
      <c r="F862" s="7" t="s">
        <v>97</v>
      </c>
      <c r="G862" s="8">
        <v>2009</v>
      </c>
      <c r="H862" s="9"/>
      <c r="I862" s="9"/>
      <c r="J862" s="9"/>
      <c r="K862" s="9"/>
      <c r="L862" s="8">
        <v>8900</v>
      </c>
      <c r="M862" s="8">
        <v>1</v>
      </c>
      <c r="N862" s="7" t="s">
        <v>60</v>
      </c>
      <c r="O862" s="8">
        <v>20</v>
      </c>
      <c r="P862" s="8">
        <v>20</v>
      </c>
      <c r="Q862" s="7" t="s">
        <v>60</v>
      </c>
      <c r="R862" s="7" t="s">
        <v>86</v>
      </c>
    </row>
    <row r="863" spans="1:18" x14ac:dyDescent="0.25">
      <c r="A863" s="7" t="s">
        <v>2594</v>
      </c>
      <c r="B863" s="7" t="s">
        <v>49</v>
      </c>
      <c r="C863" s="7" t="s">
        <v>53</v>
      </c>
      <c r="D863" s="7" t="s">
        <v>1599</v>
      </c>
      <c r="E863" s="7" t="s">
        <v>2595</v>
      </c>
      <c r="F863" s="7" t="s">
        <v>97</v>
      </c>
      <c r="G863" s="8">
        <v>1968</v>
      </c>
      <c r="H863" s="9"/>
      <c r="I863" s="9"/>
      <c r="J863" s="9"/>
      <c r="K863" s="9"/>
      <c r="L863" s="8">
        <v>2700</v>
      </c>
      <c r="M863" s="8">
        <v>1</v>
      </c>
      <c r="N863" s="7" t="s">
        <v>60</v>
      </c>
      <c r="O863" s="8">
        <v>10</v>
      </c>
      <c r="P863" s="8">
        <v>10</v>
      </c>
      <c r="Q863" s="7" t="s">
        <v>60</v>
      </c>
      <c r="R863" s="7" t="s">
        <v>85</v>
      </c>
    </row>
    <row r="864" spans="1:18" x14ac:dyDescent="0.25">
      <c r="A864" s="7" t="s">
        <v>2594</v>
      </c>
      <c r="B864" s="7" t="s">
        <v>49</v>
      </c>
      <c r="C864" s="7" t="s">
        <v>97</v>
      </c>
      <c r="D864" s="7" t="s">
        <v>1838</v>
      </c>
      <c r="E864" s="7" t="s">
        <v>2596</v>
      </c>
      <c r="F864" s="7" t="s">
        <v>97</v>
      </c>
      <c r="G864" s="8">
        <v>1968</v>
      </c>
      <c r="H864" s="9"/>
      <c r="I864" s="9"/>
      <c r="J864" s="9"/>
      <c r="K864" s="9"/>
      <c r="L864" s="8">
        <v>2000</v>
      </c>
      <c r="M864" s="8">
        <v>1</v>
      </c>
      <c r="N864" s="7" t="s">
        <v>60</v>
      </c>
      <c r="O864" s="8">
        <v>10</v>
      </c>
      <c r="P864" s="8">
        <v>10</v>
      </c>
      <c r="Q864" s="7" t="s">
        <v>60</v>
      </c>
      <c r="R864" s="7" t="s">
        <v>85</v>
      </c>
    </row>
    <row r="865" spans="1:18" x14ac:dyDescent="0.25">
      <c r="A865" s="7" t="s">
        <v>2597</v>
      </c>
      <c r="B865" s="7" t="s">
        <v>49</v>
      </c>
      <c r="C865" s="7" t="s">
        <v>53</v>
      </c>
      <c r="D865" s="7" t="s">
        <v>1458</v>
      </c>
      <c r="E865" s="7" t="s">
        <v>2598</v>
      </c>
      <c r="F865" s="7" t="s">
        <v>97</v>
      </c>
      <c r="G865" s="8">
        <v>1998</v>
      </c>
      <c r="H865" s="9"/>
      <c r="I865" s="9"/>
      <c r="J865" s="9"/>
      <c r="K865" s="9"/>
      <c r="L865" s="8">
        <v>2400</v>
      </c>
      <c r="M865" s="8">
        <v>1</v>
      </c>
      <c r="N865" s="7" t="s">
        <v>60</v>
      </c>
      <c r="O865" s="8">
        <v>18</v>
      </c>
      <c r="P865" s="8">
        <v>10</v>
      </c>
      <c r="Q865" s="7" t="s">
        <v>60</v>
      </c>
      <c r="R865" s="7" t="s">
        <v>539</v>
      </c>
    </row>
    <row r="866" spans="1:18" x14ac:dyDescent="0.25">
      <c r="A866" s="7" t="s">
        <v>2599</v>
      </c>
      <c r="B866" s="7" t="s">
        <v>1457</v>
      </c>
      <c r="C866" s="7" t="s">
        <v>53</v>
      </c>
      <c r="D866" s="7" t="s">
        <v>1458</v>
      </c>
      <c r="E866" s="7" t="s">
        <v>2600</v>
      </c>
      <c r="F866" s="7" t="s">
        <v>97</v>
      </c>
      <c r="G866" s="8">
        <v>1995</v>
      </c>
      <c r="H866" s="9"/>
      <c r="I866" s="9"/>
      <c r="J866" s="9"/>
      <c r="K866" s="9"/>
      <c r="L866" s="8">
        <v>1300</v>
      </c>
      <c r="M866" s="8">
        <v>1</v>
      </c>
      <c r="N866" s="7" t="s">
        <v>60</v>
      </c>
      <c r="O866" s="8">
        <v>12</v>
      </c>
      <c r="P866" s="8">
        <v>9</v>
      </c>
      <c r="Q866" s="7" t="s">
        <v>60</v>
      </c>
      <c r="R866" s="7" t="s">
        <v>86</v>
      </c>
    </row>
    <row r="867" spans="1:18" x14ac:dyDescent="0.25">
      <c r="A867" s="7" t="s">
        <v>319</v>
      </c>
      <c r="B867" s="7" t="s">
        <v>49</v>
      </c>
      <c r="C867" s="7" t="s">
        <v>53</v>
      </c>
      <c r="D867" s="7" t="s">
        <v>1470</v>
      </c>
      <c r="E867" s="7" t="s">
        <v>2601</v>
      </c>
      <c r="F867" s="7" t="s">
        <v>97</v>
      </c>
      <c r="G867" s="8">
        <v>1997</v>
      </c>
      <c r="H867" s="9"/>
      <c r="I867" s="9"/>
      <c r="J867" s="9"/>
      <c r="K867" s="9"/>
      <c r="L867" s="8">
        <v>1279</v>
      </c>
      <c r="M867" s="8">
        <v>1</v>
      </c>
      <c r="N867" s="7" t="s">
        <v>60</v>
      </c>
      <c r="O867" s="8">
        <v>9</v>
      </c>
      <c r="P867" s="8">
        <v>9</v>
      </c>
      <c r="Q867" s="7" t="s">
        <v>60</v>
      </c>
      <c r="R867" s="7" t="s">
        <v>60</v>
      </c>
    </row>
    <row r="868" spans="1:18" x14ac:dyDescent="0.25">
      <c r="A868" s="7" t="s">
        <v>319</v>
      </c>
      <c r="B868" s="7" t="s">
        <v>49</v>
      </c>
      <c r="C868" s="7" t="s">
        <v>97</v>
      </c>
      <c r="D868" s="7" t="s">
        <v>1467</v>
      </c>
      <c r="E868" s="7" t="s">
        <v>2602</v>
      </c>
      <c r="F868" s="7" t="s">
        <v>97</v>
      </c>
      <c r="G868" s="8">
        <v>1997</v>
      </c>
      <c r="H868" s="9"/>
      <c r="I868" s="9"/>
      <c r="J868" s="9"/>
      <c r="K868" s="9"/>
      <c r="L868" s="8">
        <v>11550</v>
      </c>
      <c r="M868" s="8">
        <v>1</v>
      </c>
      <c r="N868" s="7" t="s">
        <v>60</v>
      </c>
      <c r="O868" s="8">
        <v>10</v>
      </c>
      <c r="P868" s="8">
        <v>9</v>
      </c>
      <c r="Q868" s="7" t="s">
        <v>60</v>
      </c>
      <c r="R868" s="7" t="s">
        <v>86</v>
      </c>
    </row>
    <row r="869" spans="1:18" x14ac:dyDescent="0.25">
      <c r="A869" s="7" t="s">
        <v>319</v>
      </c>
      <c r="B869" s="7" t="s">
        <v>49</v>
      </c>
      <c r="C869" s="7" t="s">
        <v>59</v>
      </c>
      <c r="D869" s="7" t="s">
        <v>1474</v>
      </c>
      <c r="E869" s="7" t="s">
        <v>2603</v>
      </c>
      <c r="F869" s="7" t="s">
        <v>97</v>
      </c>
      <c r="G869" s="8">
        <v>1997</v>
      </c>
      <c r="H869" s="9"/>
      <c r="I869" s="9"/>
      <c r="J869" s="9"/>
      <c r="K869" s="9"/>
      <c r="L869" s="8">
        <v>1440</v>
      </c>
      <c r="M869" s="8">
        <v>1</v>
      </c>
      <c r="N869" s="7" t="s">
        <v>60</v>
      </c>
      <c r="O869" s="8">
        <v>10</v>
      </c>
      <c r="P869" s="8">
        <v>9</v>
      </c>
      <c r="Q869" s="7" t="s">
        <v>60</v>
      </c>
      <c r="R869" s="7" t="s">
        <v>1462</v>
      </c>
    </row>
    <row r="870" spans="1:18" x14ac:dyDescent="0.25">
      <c r="A870" s="7" t="s">
        <v>319</v>
      </c>
      <c r="B870" s="7" t="s">
        <v>49</v>
      </c>
      <c r="C870" s="7" t="s">
        <v>304</v>
      </c>
      <c r="D870" s="7" t="s">
        <v>1474</v>
      </c>
      <c r="E870" s="7" t="s">
        <v>2604</v>
      </c>
      <c r="F870" s="7" t="s">
        <v>97</v>
      </c>
      <c r="G870" s="8">
        <v>1997</v>
      </c>
      <c r="H870" s="9"/>
      <c r="I870" s="9"/>
      <c r="J870" s="9"/>
      <c r="K870" s="9"/>
      <c r="L870" s="8">
        <v>6000</v>
      </c>
      <c r="M870" s="8">
        <v>1</v>
      </c>
      <c r="N870" s="7" t="s">
        <v>60</v>
      </c>
      <c r="O870" s="8">
        <v>10</v>
      </c>
      <c r="P870" s="8">
        <v>9</v>
      </c>
      <c r="Q870" s="7" t="s">
        <v>60</v>
      </c>
      <c r="R870" s="7" t="s">
        <v>2605</v>
      </c>
    </row>
    <row r="871" spans="1:18" x14ac:dyDescent="0.25">
      <c r="A871" s="7" t="s">
        <v>319</v>
      </c>
      <c r="B871" s="7" t="s">
        <v>49</v>
      </c>
      <c r="C871" s="7" t="s">
        <v>86</v>
      </c>
      <c r="D871" s="7" t="s">
        <v>1467</v>
      </c>
      <c r="E871" s="7" t="s">
        <v>2602</v>
      </c>
      <c r="F871" s="7" t="s">
        <v>97</v>
      </c>
      <c r="G871" s="8">
        <v>1997</v>
      </c>
      <c r="H871" s="9"/>
      <c r="I871" s="9"/>
      <c r="J871" s="9"/>
      <c r="K871" s="9"/>
      <c r="L871" s="8">
        <v>1400</v>
      </c>
      <c r="M871" s="8">
        <v>1</v>
      </c>
      <c r="N871" s="7" t="s">
        <v>60</v>
      </c>
      <c r="O871" s="8">
        <v>10</v>
      </c>
      <c r="P871" s="8">
        <v>9</v>
      </c>
      <c r="Q871" s="7" t="s">
        <v>60</v>
      </c>
      <c r="R871" s="7" t="s">
        <v>2605</v>
      </c>
    </row>
    <row r="872" spans="1:18" x14ac:dyDescent="0.25">
      <c r="A872" s="7" t="s">
        <v>319</v>
      </c>
      <c r="B872" s="7" t="s">
        <v>49</v>
      </c>
      <c r="C872" s="7" t="s">
        <v>66</v>
      </c>
      <c r="D872" s="7" t="s">
        <v>1605</v>
      </c>
      <c r="E872" s="7" t="s">
        <v>2606</v>
      </c>
      <c r="F872" s="7" t="s">
        <v>97</v>
      </c>
      <c r="G872" s="8">
        <v>1997</v>
      </c>
      <c r="H872" s="9"/>
      <c r="I872" s="9"/>
      <c r="J872" s="9"/>
      <c r="K872" s="9"/>
      <c r="L872" s="8">
        <v>44210</v>
      </c>
      <c r="M872" s="8">
        <v>2</v>
      </c>
      <c r="N872" s="7" t="s">
        <v>60</v>
      </c>
      <c r="O872" s="8">
        <v>23</v>
      </c>
      <c r="P872" s="8">
        <v>22</v>
      </c>
      <c r="Q872" s="7" t="s">
        <v>60</v>
      </c>
      <c r="R872" s="7" t="s">
        <v>539</v>
      </c>
    </row>
    <row r="873" spans="1:18" x14ac:dyDescent="0.25">
      <c r="A873" s="7" t="s">
        <v>319</v>
      </c>
      <c r="B873" s="7" t="s">
        <v>49</v>
      </c>
      <c r="C873" s="7" t="s">
        <v>57</v>
      </c>
      <c r="D873" s="7" t="s">
        <v>1470</v>
      </c>
      <c r="E873" s="7" t="s">
        <v>2601</v>
      </c>
      <c r="F873" s="7" t="s">
        <v>97</v>
      </c>
      <c r="G873" s="8">
        <v>1997</v>
      </c>
      <c r="H873" s="9"/>
      <c r="I873" s="9"/>
      <c r="J873" s="9"/>
      <c r="K873" s="9"/>
      <c r="L873" s="8">
        <v>4200</v>
      </c>
      <c r="M873" s="8">
        <v>1</v>
      </c>
      <c r="N873" s="7" t="s">
        <v>60</v>
      </c>
      <c r="O873" s="8">
        <v>8</v>
      </c>
      <c r="P873" s="8">
        <v>8</v>
      </c>
      <c r="Q873" s="7" t="s">
        <v>60</v>
      </c>
      <c r="R873" s="7" t="s">
        <v>86</v>
      </c>
    </row>
    <row r="874" spans="1:18" x14ac:dyDescent="0.25">
      <c r="A874" s="7" t="s">
        <v>319</v>
      </c>
      <c r="B874" s="7" t="s">
        <v>49</v>
      </c>
      <c r="C874" s="7" t="s">
        <v>173</v>
      </c>
      <c r="D874" s="7" t="s">
        <v>1470</v>
      </c>
      <c r="E874" s="7" t="s">
        <v>2601</v>
      </c>
      <c r="F874" s="7" t="s">
        <v>97</v>
      </c>
      <c r="G874" s="8">
        <v>1997</v>
      </c>
      <c r="H874" s="9"/>
      <c r="I874" s="9"/>
      <c r="J874" s="9"/>
      <c r="K874" s="9"/>
      <c r="L874" s="8">
        <v>1750</v>
      </c>
      <c r="M874" s="8">
        <v>1</v>
      </c>
      <c r="N874" s="7" t="s">
        <v>60</v>
      </c>
      <c r="O874" s="8">
        <v>8</v>
      </c>
      <c r="P874" s="8">
        <v>8</v>
      </c>
      <c r="Q874" s="7" t="s">
        <v>60</v>
      </c>
      <c r="R874" s="7" t="s">
        <v>1462</v>
      </c>
    </row>
    <row r="875" spans="1:18" x14ac:dyDescent="0.25">
      <c r="A875" s="7" t="s">
        <v>319</v>
      </c>
      <c r="B875" s="7" t="s">
        <v>49</v>
      </c>
      <c r="C875" s="7" t="s">
        <v>139</v>
      </c>
      <c r="D875" s="7" t="s">
        <v>1470</v>
      </c>
      <c r="E875" s="7" t="s">
        <v>2601</v>
      </c>
      <c r="F875" s="7" t="s">
        <v>97</v>
      </c>
      <c r="G875" s="8">
        <v>1997</v>
      </c>
      <c r="H875" s="9"/>
      <c r="I875" s="9"/>
      <c r="J875" s="9"/>
      <c r="K875" s="9"/>
      <c r="L875" s="8">
        <v>1600</v>
      </c>
      <c r="M875" s="8">
        <v>1</v>
      </c>
      <c r="N875" s="7" t="s">
        <v>60</v>
      </c>
      <c r="O875" s="8">
        <v>8</v>
      </c>
      <c r="P875" s="8">
        <v>8</v>
      </c>
      <c r="Q875" s="7" t="s">
        <v>60</v>
      </c>
      <c r="R875" s="7" t="s">
        <v>539</v>
      </c>
    </row>
    <row r="876" spans="1:18" x14ac:dyDescent="0.25">
      <c r="A876" s="7" t="s">
        <v>2607</v>
      </c>
      <c r="B876" s="7" t="s">
        <v>49</v>
      </c>
      <c r="C876" s="7" t="s">
        <v>53</v>
      </c>
      <c r="D876" s="7" t="s">
        <v>1477</v>
      </c>
      <c r="E876" s="7" t="s">
        <v>2608</v>
      </c>
      <c r="F876" s="7" t="s">
        <v>74</v>
      </c>
      <c r="G876" s="8">
        <v>1930</v>
      </c>
      <c r="H876" s="9"/>
      <c r="I876" s="9"/>
      <c r="J876" s="9"/>
      <c r="K876" s="9"/>
      <c r="L876" s="8">
        <v>324</v>
      </c>
      <c r="M876" s="8">
        <v>1</v>
      </c>
      <c r="N876" s="7" t="s">
        <v>60</v>
      </c>
      <c r="O876" s="8">
        <v>13</v>
      </c>
      <c r="P876" s="8">
        <v>13</v>
      </c>
      <c r="Q876" s="7" t="s">
        <v>60</v>
      </c>
      <c r="R876" s="7" t="s">
        <v>539</v>
      </c>
    </row>
    <row r="877" spans="1:18" x14ac:dyDescent="0.25">
      <c r="A877" s="7" t="s">
        <v>2609</v>
      </c>
      <c r="B877" s="7" t="s">
        <v>49</v>
      </c>
      <c r="C877" s="7" t="s">
        <v>53</v>
      </c>
      <c r="D877" s="7" t="s">
        <v>1458</v>
      </c>
      <c r="E877" s="7" t="s">
        <v>2610</v>
      </c>
      <c r="F877" s="7" t="s">
        <v>97</v>
      </c>
      <c r="G877" s="8">
        <v>1974</v>
      </c>
      <c r="H877" s="9"/>
      <c r="I877" s="9"/>
      <c r="J877" s="9"/>
      <c r="K877" s="9"/>
      <c r="L877" s="8">
        <v>15000</v>
      </c>
      <c r="M877" s="8">
        <v>1</v>
      </c>
      <c r="N877" s="7" t="s">
        <v>60</v>
      </c>
      <c r="O877" s="8">
        <v>15</v>
      </c>
      <c r="P877" s="8">
        <v>14</v>
      </c>
      <c r="Q877" s="7" t="s">
        <v>60</v>
      </c>
      <c r="R877" s="7" t="s">
        <v>86</v>
      </c>
    </row>
    <row r="878" spans="1:18" x14ac:dyDescent="0.25">
      <c r="A878" s="7" t="s">
        <v>2611</v>
      </c>
      <c r="B878" s="7" t="s">
        <v>198</v>
      </c>
      <c r="C878" s="7" t="s">
        <v>53</v>
      </c>
      <c r="D878" s="7" t="s">
        <v>1458</v>
      </c>
      <c r="E878" s="7" t="s">
        <v>2612</v>
      </c>
      <c r="F878" s="7" t="s">
        <v>97</v>
      </c>
      <c r="G878" s="8">
        <v>2003</v>
      </c>
      <c r="H878" s="9"/>
      <c r="I878" s="9"/>
      <c r="J878" s="9"/>
      <c r="K878" s="9"/>
      <c r="L878" s="8">
        <v>14500</v>
      </c>
      <c r="M878" s="8">
        <v>1</v>
      </c>
      <c r="N878" s="7" t="s">
        <v>60</v>
      </c>
      <c r="O878" s="8">
        <v>18</v>
      </c>
      <c r="P878" s="8">
        <v>12</v>
      </c>
      <c r="Q878" s="7" t="s">
        <v>60</v>
      </c>
      <c r="R878" s="7" t="s">
        <v>539</v>
      </c>
    </row>
    <row r="879" spans="1:18" x14ac:dyDescent="0.25">
      <c r="A879" s="7" t="s">
        <v>2613</v>
      </c>
      <c r="B879" s="7" t="s">
        <v>49</v>
      </c>
      <c r="C879" s="7" t="s">
        <v>53</v>
      </c>
      <c r="D879" s="7" t="s">
        <v>1474</v>
      </c>
      <c r="E879" s="7" t="s">
        <v>2614</v>
      </c>
      <c r="F879" s="7" t="s">
        <v>97</v>
      </c>
      <c r="G879" s="8">
        <v>1998</v>
      </c>
      <c r="H879" s="9"/>
      <c r="I879" s="9"/>
      <c r="J879" s="9"/>
      <c r="K879" s="9"/>
      <c r="L879" s="8">
        <v>9900</v>
      </c>
      <c r="M879" s="8">
        <v>1</v>
      </c>
      <c r="N879" s="7" t="s">
        <v>60</v>
      </c>
      <c r="O879" s="8">
        <v>9</v>
      </c>
      <c r="P879" s="8">
        <v>9</v>
      </c>
      <c r="Q879" s="7" t="s">
        <v>60</v>
      </c>
      <c r="R879" s="7" t="s">
        <v>60</v>
      </c>
    </row>
    <row r="880" spans="1:18" x14ac:dyDescent="0.25">
      <c r="A880" s="7" t="s">
        <v>2613</v>
      </c>
      <c r="B880" s="7" t="s">
        <v>49</v>
      </c>
      <c r="C880" s="7" t="s">
        <v>97</v>
      </c>
      <c r="D880" s="7" t="s">
        <v>1474</v>
      </c>
      <c r="E880" s="7" t="s">
        <v>2615</v>
      </c>
      <c r="F880" s="7" t="s">
        <v>97</v>
      </c>
      <c r="G880" s="8">
        <v>1998</v>
      </c>
      <c r="H880" s="9"/>
      <c r="I880" s="9"/>
      <c r="J880" s="9"/>
      <c r="K880" s="9"/>
      <c r="L880" s="8">
        <v>96000</v>
      </c>
      <c r="M880" s="8">
        <v>2</v>
      </c>
      <c r="N880" s="7" t="s">
        <v>60</v>
      </c>
      <c r="O880" s="8">
        <v>9</v>
      </c>
      <c r="P880" s="8">
        <v>9</v>
      </c>
      <c r="Q880" s="7" t="s">
        <v>60</v>
      </c>
      <c r="R880" s="7" t="s">
        <v>60</v>
      </c>
    </row>
    <row r="881" spans="1:18" x14ac:dyDescent="0.25">
      <c r="A881" s="7" t="s">
        <v>2613</v>
      </c>
      <c r="B881" s="7" t="s">
        <v>49</v>
      </c>
      <c r="C881" s="7" t="s">
        <v>59</v>
      </c>
      <c r="D881" s="7" t="s">
        <v>2616</v>
      </c>
      <c r="E881" s="7" t="s">
        <v>2617</v>
      </c>
      <c r="F881" s="7" t="s">
        <v>97</v>
      </c>
      <c r="G881" s="8">
        <v>1998</v>
      </c>
      <c r="H881" s="9"/>
      <c r="I881" s="9"/>
      <c r="J881" s="9"/>
      <c r="K881" s="9"/>
      <c r="L881" s="8">
        <v>8052</v>
      </c>
      <c r="M881" s="8">
        <v>1</v>
      </c>
      <c r="N881" s="7" t="s">
        <v>60</v>
      </c>
      <c r="O881" s="8">
        <v>25</v>
      </c>
      <c r="P881" s="8">
        <v>25</v>
      </c>
      <c r="Q881" s="7" t="s">
        <v>60</v>
      </c>
      <c r="R881" s="7" t="s">
        <v>60</v>
      </c>
    </row>
    <row r="882" spans="1:18" x14ac:dyDescent="0.25">
      <c r="A882" s="7" t="s">
        <v>2613</v>
      </c>
      <c r="B882" s="7" t="s">
        <v>49</v>
      </c>
      <c r="C882" s="7" t="s">
        <v>304</v>
      </c>
      <c r="D882" s="7" t="s">
        <v>2616</v>
      </c>
      <c r="E882" s="7" t="s">
        <v>2617</v>
      </c>
      <c r="F882" s="7" t="s">
        <v>97</v>
      </c>
      <c r="G882" s="8">
        <v>1998</v>
      </c>
      <c r="H882" s="9"/>
      <c r="I882" s="9"/>
      <c r="J882" s="9"/>
      <c r="K882" s="9"/>
      <c r="L882" s="8">
        <v>253700</v>
      </c>
      <c r="M882" s="8">
        <v>1</v>
      </c>
      <c r="N882" s="7" t="s">
        <v>60</v>
      </c>
      <c r="O882" s="8">
        <v>25</v>
      </c>
      <c r="P882" s="8">
        <v>25</v>
      </c>
      <c r="Q882" s="7" t="s">
        <v>60</v>
      </c>
      <c r="R882" s="7" t="s">
        <v>60</v>
      </c>
    </row>
    <row r="883" spans="1:18" x14ac:dyDescent="0.25">
      <c r="A883" s="7" t="s">
        <v>2613</v>
      </c>
      <c r="B883" s="7" t="s">
        <v>49</v>
      </c>
      <c r="C883" s="7" t="s">
        <v>86</v>
      </c>
      <c r="D883" s="7" t="s">
        <v>2616</v>
      </c>
      <c r="E883" s="7" t="s">
        <v>2617</v>
      </c>
      <c r="F883" s="7" t="s">
        <v>97</v>
      </c>
      <c r="G883" s="8">
        <v>1998</v>
      </c>
      <c r="H883" s="9"/>
      <c r="I883" s="9"/>
      <c r="J883" s="9"/>
      <c r="K883" s="9"/>
      <c r="L883" s="8">
        <v>16100</v>
      </c>
      <c r="M883" s="8">
        <v>1</v>
      </c>
      <c r="N883" s="7" t="s">
        <v>60</v>
      </c>
      <c r="O883" s="8">
        <v>25</v>
      </c>
      <c r="P883" s="8">
        <v>25</v>
      </c>
      <c r="Q883" s="7" t="s">
        <v>60</v>
      </c>
      <c r="R883" s="7" t="s">
        <v>60</v>
      </c>
    </row>
    <row r="884" spans="1:18" x14ac:dyDescent="0.25">
      <c r="A884" s="7" t="s">
        <v>2618</v>
      </c>
      <c r="B884" s="7" t="s">
        <v>49</v>
      </c>
      <c r="C884" s="7" t="s">
        <v>53</v>
      </c>
      <c r="D884" s="7" t="s">
        <v>1477</v>
      </c>
      <c r="E884" s="7" t="s">
        <v>2619</v>
      </c>
      <c r="F884" s="7" t="s">
        <v>74</v>
      </c>
      <c r="G884" s="8">
        <v>1975</v>
      </c>
      <c r="H884" s="9"/>
      <c r="I884" s="9"/>
      <c r="J884" s="9"/>
      <c r="K884" s="9"/>
      <c r="L884" s="8">
        <v>2200</v>
      </c>
      <c r="M884" s="8">
        <v>1</v>
      </c>
      <c r="N884" s="7" t="s">
        <v>60</v>
      </c>
      <c r="O884" s="8">
        <v>12</v>
      </c>
      <c r="P884" s="8">
        <v>10</v>
      </c>
      <c r="Q884" s="7" t="s">
        <v>60</v>
      </c>
      <c r="R884" s="7" t="s">
        <v>86</v>
      </c>
    </row>
    <row r="885" spans="1:18" x14ac:dyDescent="0.25">
      <c r="A885" s="7" t="s">
        <v>2620</v>
      </c>
      <c r="B885" s="7" t="s">
        <v>49</v>
      </c>
      <c r="C885" s="7" t="s">
        <v>53</v>
      </c>
      <c r="D885" s="7" t="s">
        <v>1477</v>
      </c>
      <c r="E885" s="7" t="s">
        <v>2621</v>
      </c>
      <c r="F885" s="7" t="s">
        <v>74</v>
      </c>
      <c r="G885" s="8">
        <v>1982</v>
      </c>
      <c r="H885" s="9"/>
      <c r="I885" s="9"/>
      <c r="J885" s="9"/>
      <c r="K885" s="9"/>
      <c r="L885" s="8">
        <v>20000</v>
      </c>
      <c r="M885" s="8">
        <v>2</v>
      </c>
      <c r="N885" s="7" t="s">
        <v>60</v>
      </c>
      <c r="O885" s="8">
        <v>18</v>
      </c>
      <c r="P885" s="8">
        <v>15</v>
      </c>
      <c r="Q885" s="7" t="s">
        <v>60</v>
      </c>
      <c r="R885" s="7" t="s">
        <v>60</v>
      </c>
    </row>
    <row r="886" spans="1:18" x14ac:dyDescent="0.25">
      <c r="A886" s="7" t="s">
        <v>323</v>
      </c>
      <c r="B886" s="7" t="s">
        <v>49</v>
      </c>
      <c r="C886" s="7" t="s">
        <v>53</v>
      </c>
      <c r="D886" s="7" t="s">
        <v>1477</v>
      </c>
      <c r="E886" s="7" t="s">
        <v>2622</v>
      </c>
      <c r="F886" s="7" t="s">
        <v>74</v>
      </c>
      <c r="G886" s="8">
        <v>1968</v>
      </c>
      <c r="H886" s="9"/>
      <c r="I886" s="9"/>
      <c r="J886" s="9"/>
      <c r="K886" s="9"/>
      <c r="L886" s="8">
        <v>8000</v>
      </c>
      <c r="M886" s="8">
        <v>1</v>
      </c>
      <c r="N886" s="7" t="s">
        <v>60</v>
      </c>
      <c r="O886" s="8">
        <v>18</v>
      </c>
      <c r="P886" s="8">
        <v>13</v>
      </c>
      <c r="Q886" s="7" t="s">
        <v>60</v>
      </c>
      <c r="R886" s="7" t="s">
        <v>60</v>
      </c>
    </row>
    <row r="887" spans="1:18" x14ac:dyDescent="0.25">
      <c r="A887" s="7" t="s">
        <v>2623</v>
      </c>
      <c r="B887" s="7" t="s">
        <v>1489</v>
      </c>
      <c r="C887" s="7" t="s">
        <v>53</v>
      </c>
      <c r="D887" s="7" t="s">
        <v>2624</v>
      </c>
      <c r="E887" s="7" t="s">
        <v>2625</v>
      </c>
      <c r="F887" s="7" t="s">
        <v>97</v>
      </c>
      <c r="G887" s="9"/>
      <c r="H887" s="9"/>
      <c r="I887" s="9"/>
      <c r="J887" s="9"/>
      <c r="K887" s="9"/>
      <c r="L887" s="8">
        <v>27550</v>
      </c>
      <c r="M887" s="8">
        <v>2</v>
      </c>
      <c r="N887" s="7" t="s">
        <v>60</v>
      </c>
      <c r="O887" s="8">
        <v>14</v>
      </c>
      <c r="P887" s="8">
        <v>8</v>
      </c>
      <c r="Q887" s="7" t="s">
        <v>60</v>
      </c>
      <c r="R887" s="7" t="s">
        <v>1462</v>
      </c>
    </row>
    <row r="888" spans="1:18" x14ac:dyDescent="0.25">
      <c r="A888" s="7" t="s">
        <v>2623</v>
      </c>
      <c r="B888" s="7" t="s">
        <v>1489</v>
      </c>
      <c r="C888" s="7" t="s">
        <v>97</v>
      </c>
      <c r="D888" s="7" t="s">
        <v>1622</v>
      </c>
      <c r="E888" s="7" t="s">
        <v>2626</v>
      </c>
      <c r="F888" s="7" t="s">
        <v>97</v>
      </c>
      <c r="G888" s="9"/>
      <c r="H888" s="9"/>
      <c r="I888" s="9"/>
      <c r="J888" s="9"/>
      <c r="K888" s="9"/>
      <c r="L888" s="8">
        <v>1400</v>
      </c>
      <c r="M888" s="8">
        <v>1</v>
      </c>
      <c r="N888" s="7" t="s">
        <v>60</v>
      </c>
      <c r="O888" s="8">
        <v>14</v>
      </c>
      <c r="P888" s="8">
        <v>14</v>
      </c>
      <c r="Q888" s="7" t="s">
        <v>60</v>
      </c>
      <c r="R888" s="7" t="s">
        <v>60</v>
      </c>
    </row>
    <row r="889" spans="1:18" x14ac:dyDescent="0.25">
      <c r="A889" s="7" t="s">
        <v>2627</v>
      </c>
      <c r="B889" s="7" t="s">
        <v>49</v>
      </c>
      <c r="C889" s="7" t="s">
        <v>53</v>
      </c>
      <c r="D889" s="7" t="s">
        <v>1474</v>
      </c>
      <c r="E889" s="7" t="s">
        <v>2628</v>
      </c>
      <c r="F889" s="7" t="s">
        <v>97</v>
      </c>
      <c r="G889" s="8">
        <v>1994</v>
      </c>
      <c r="H889" s="9"/>
      <c r="I889" s="9"/>
      <c r="J889" s="9"/>
      <c r="K889" s="9"/>
      <c r="L889" s="8">
        <v>4800</v>
      </c>
      <c r="M889" s="8">
        <v>1</v>
      </c>
      <c r="N889" s="7" t="s">
        <v>60</v>
      </c>
      <c r="O889" s="8">
        <v>10</v>
      </c>
      <c r="P889" s="8">
        <v>8</v>
      </c>
      <c r="Q889" s="7" t="s">
        <v>60</v>
      </c>
      <c r="R889" s="7" t="s">
        <v>60</v>
      </c>
    </row>
    <row r="890" spans="1:18" x14ac:dyDescent="0.25">
      <c r="A890" s="7" t="s">
        <v>2627</v>
      </c>
      <c r="B890" s="7" t="s">
        <v>49</v>
      </c>
      <c r="C890" s="7" t="s">
        <v>97</v>
      </c>
      <c r="D890" s="7" t="s">
        <v>1467</v>
      </c>
      <c r="E890" s="7" t="s">
        <v>2629</v>
      </c>
      <c r="F890" s="7" t="s">
        <v>97</v>
      </c>
      <c r="G890" s="8">
        <v>1994</v>
      </c>
      <c r="H890" s="9"/>
      <c r="I890" s="9"/>
      <c r="J890" s="9"/>
      <c r="K890" s="9"/>
      <c r="L890" s="8">
        <v>11550</v>
      </c>
      <c r="M890" s="8">
        <v>1</v>
      </c>
      <c r="N890" s="7" t="s">
        <v>60</v>
      </c>
      <c r="O890" s="8">
        <v>11</v>
      </c>
      <c r="P890" s="8">
        <v>9</v>
      </c>
      <c r="Q890" s="7" t="s">
        <v>60</v>
      </c>
      <c r="R890" s="7" t="s">
        <v>1462</v>
      </c>
    </row>
    <row r="891" spans="1:18" x14ac:dyDescent="0.25">
      <c r="A891" s="7" t="s">
        <v>2627</v>
      </c>
      <c r="B891" s="7" t="s">
        <v>49</v>
      </c>
      <c r="C891" s="7" t="s">
        <v>59</v>
      </c>
      <c r="D891" s="7" t="s">
        <v>1608</v>
      </c>
      <c r="E891" s="7" t="s">
        <v>2630</v>
      </c>
      <c r="F891" s="7" t="s">
        <v>97</v>
      </c>
      <c r="G891" s="8">
        <v>1994</v>
      </c>
      <c r="H891" s="9"/>
      <c r="I891" s="9"/>
      <c r="J891" s="9"/>
      <c r="K891" s="9"/>
      <c r="L891" s="8">
        <v>18225</v>
      </c>
      <c r="M891" s="8">
        <v>1</v>
      </c>
      <c r="N891" s="7" t="s">
        <v>60</v>
      </c>
      <c r="O891" s="8">
        <v>23</v>
      </c>
      <c r="P891" s="8">
        <v>10</v>
      </c>
      <c r="Q891" s="7" t="s">
        <v>60</v>
      </c>
      <c r="R891" s="7" t="s">
        <v>1462</v>
      </c>
    </row>
    <row r="892" spans="1:18" x14ac:dyDescent="0.25">
      <c r="A892" s="7" t="s">
        <v>2627</v>
      </c>
      <c r="B892" s="7" t="s">
        <v>49</v>
      </c>
      <c r="C892" s="7" t="s">
        <v>304</v>
      </c>
      <c r="D892" s="7" t="s">
        <v>1467</v>
      </c>
      <c r="E892" s="7" t="s">
        <v>2631</v>
      </c>
      <c r="F892" s="7" t="s">
        <v>97</v>
      </c>
      <c r="G892" s="8">
        <v>1994</v>
      </c>
      <c r="H892" s="9"/>
      <c r="I892" s="9"/>
      <c r="J892" s="9"/>
      <c r="K892" s="9"/>
      <c r="L892" s="8">
        <v>12100</v>
      </c>
      <c r="M892" s="8">
        <v>1</v>
      </c>
      <c r="N892" s="7" t="s">
        <v>60</v>
      </c>
      <c r="O892" s="8">
        <v>12</v>
      </c>
      <c r="P892" s="8">
        <v>10</v>
      </c>
      <c r="Q892" s="7" t="s">
        <v>60</v>
      </c>
      <c r="R892" s="7" t="s">
        <v>1462</v>
      </c>
    </row>
    <row r="893" spans="1:18" x14ac:dyDescent="0.25">
      <c r="A893" s="7" t="s">
        <v>2627</v>
      </c>
      <c r="B893" s="7" t="s">
        <v>49</v>
      </c>
      <c r="C893" s="7" t="s">
        <v>86</v>
      </c>
      <c r="D893" s="7" t="s">
        <v>1605</v>
      </c>
      <c r="E893" s="7" t="s">
        <v>2632</v>
      </c>
      <c r="F893" s="7" t="s">
        <v>97</v>
      </c>
      <c r="G893" s="8">
        <v>2010</v>
      </c>
      <c r="H893" s="9"/>
      <c r="I893" s="9"/>
      <c r="J893" s="9"/>
      <c r="K893" s="9"/>
      <c r="L893" s="8">
        <v>6750</v>
      </c>
      <c r="M893" s="8">
        <v>1</v>
      </c>
      <c r="N893" s="7" t="s">
        <v>60</v>
      </c>
      <c r="O893" s="8">
        <v>19</v>
      </c>
      <c r="P893" s="8">
        <v>12</v>
      </c>
      <c r="Q893" s="7" t="s">
        <v>60</v>
      </c>
      <c r="R893" s="7" t="s">
        <v>539</v>
      </c>
    </row>
    <row r="894" spans="1:18" x14ac:dyDescent="0.25">
      <c r="A894" s="7" t="s">
        <v>2627</v>
      </c>
      <c r="B894" s="7" t="s">
        <v>49</v>
      </c>
      <c r="C894" s="7" t="s">
        <v>66</v>
      </c>
      <c r="D894" s="7" t="s">
        <v>2633</v>
      </c>
      <c r="E894" s="7" t="s">
        <v>2634</v>
      </c>
      <c r="F894" s="7" t="s">
        <v>97</v>
      </c>
      <c r="G894" s="8">
        <v>1994</v>
      </c>
      <c r="H894" s="9"/>
      <c r="I894" s="9"/>
      <c r="J894" s="9"/>
      <c r="K894" s="9"/>
      <c r="L894" s="8">
        <v>1200</v>
      </c>
      <c r="M894" s="8">
        <v>1</v>
      </c>
      <c r="N894" s="7" t="s">
        <v>60</v>
      </c>
      <c r="O894" s="9"/>
      <c r="P894" s="9"/>
      <c r="Q894" s="7" t="s">
        <v>60</v>
      </c>
      <c r="R894" s="7" t="s">
        <v>86</v>
      </c>
    </row>
    <row r="895" spans="1:18" x14ac:dyDescent="0.25">
      <c r="A895" s="7" t="s">
        <v>2627</v>
      </c>
      <c r="B895" s="7" t="s">
        <v>49</v>
      </c>
      <c r="C895" s="7" t="s">
        <v>57</v>
      </c>
      <c r="D895" s="7" t="s">
        <v>2633</v>
      </c>
      <c r="E895" s="7" t="s">
        <v>2635</v>
      </c>
      <c r="F895" s="7" t="s">
        <v>97</v>
      </c>
      <c r="G895" s="8">
        <v>1999</v>
      </c>
      <c r="H895" s="9"/>
      <c r="I895" s="9"/>
      <c r="J895" s="9"/>
      <c r="K895" s="9"/>
      <c r="L895" s="8">
        <v>1035</v>
      </c>
      <c r="M895" s="8">
        <v>1</v>
      </c>
      <c r="N895" s="7" t="s">
        <v>60</v>
      </c>
      <c r="O895" s="9"/>
      <c r="P895" s="9"/>
      <c r="Q895" s="7" t="s">
        <v>60</v>
      </c>
      <c r="R895" s="7" t="s">
        <v>86</v>
      </c>
    </row>
    <row r="896" spans="1:18" x14ac:dyDescent="0.25">
      <c r="A896" s="7" t="s">
        <v>2627</v>
      </c>
      <c r="B896" s="7" t="s">
        <v>49</v>
      </c>
      <c r="C896" s="7" t="s">
        <v>173</v>
      </c>
      <c r="D896" s="7" t="s">
        <v>2633</v>
      </c>
      <c r="E896" s="7" t="s">
        <v>2635</v>
      </c>
      <c r="F896" s="7" t="s">
        <v>97</v>
      </c>
      <c r="G896" s="8">
        <v>1994</v>
      </c>
      <c r="H896" s="9"/>
      <c r="I896" s="9"/>
      <c r="J896" s="9"/>
      <c r="K896" s="9"/>
      <c r="L896" s="8">
        <v>1050</v>
      </c>
      <c r="M896" s="8">
        <v>1</v>
      </c>
      <c r="N896" s="7" t="s">
        <v>60</v>
      </c>
      <c r="O896" s="9"/>
      <c r="P896" s="9"/>
      <c r="Q896" s="7" t="s">
        <v>60</v>
      </c>
      <c r="R896" s="7" t="s">
        <v>86</v>
      </c>
    </row>
    <row r="897" spans="1:18" x14ac:dyDescent="0.25">
      <c r="A897" s="7" t="s">
        <v>2636</v>
      </c>
      <c r="B897" s="7" t="s">
        <v>49</v>
      </c>
      <c r="C897" s="7" t="s">
        <v>53</v>
      </c>
      <c r="D897" s="7" t="s">
        <v>1464</v>
      </c>
      <c r="E897" s="7" t="s">
        <v>2637</v>
      </c>
      <c r="F897" s="7" t="s">
        <v>74</v>
      </c>
      <c r="G897" s="8">
        <v>1989</v>
      </c>
      <c r="H897" s="9"/>
      <c r="I897" s="9"/>
      <c r="J897" s="9"/>
      <c r="K897" s="9"/>
      <c r="L897" s="8">
        <v>1450</v>
      </c>
      <c r="M897" s="8">
        <v>2</v>
      </c>
      <c r="N897" s="7" t="s">
        <v>60</v>
      </c>
      <c r="O897" s="8">
        <v>12</v>
      </c>
      <c r="P897" s="8">
        <v>8</v>
      </c>
      <c r="Q897" s="7" t="s">
        <v>60</v>
      </c>
      <c r="R897" s="7" t="s">
        <v>1462</v>
      </c>
    </row>
    <row r="898" spans="1:18" x14ac:dyDescent="0.25">
      <c r="A898" s="7" t="s">
        <v>1018</v>
      </c>
      <c r="B898" s="7" t="s">
        <v>49</v>
      </c>
      <c r="C898" s="7" t="s">
        <v>53</v>
      </c>
      <c r="D898" s="7" t="s">
        <v>1458</v>
      </c>
      <c r="E898" s="7" t="s">
        <v>2638</v>
      </c>
      <c r="F898" s="7" t="s">
        <v>97</v>
      </c>
      <c r="G898" s="8">
        <v>2004</v>
      </c>
      <c r="H898" s="9"/>
      <c r="I898" s="9"/>
      <c r="J898" s="9"/>
      <c r="K898" s="9"/>
      <c r="L898" s="8">
        <v>5000</v>
      </c>
      <c r="M898" s="8">
        <v>1</v>
      </c>
      <c r="N898" s="7" t="s">
        <v>60</v>
      </c>
      <c r="O898" s="8">
        <v>16</v>
      </c>
      <c r="P898" s="8">
        <v>12</v>
      </c>
      <c r="Q898" s="7" t="s">
        <v>60</v>
      </c>
      <c r="R898" s="7" t="s">
        <v>539</v>
      </c>
    </row>
    <row r="899" spans="1:18" x14ac:dyDescent="0.25">
      <c r="A899" s="7" t="s">
        <v>2639</v>
      </c>
      <c r="B899" s="7" t="s">
        <v>1489</v>
      </c>
      <c r="C899" s="7" t="s">
        <v>53</v>
      </c>
      <c r="D899" s="7" t="s">
        <v>1458</v>
      </c>
      <c r="E899" s="7" t="s">
        <v>2640</v>
      </c>
      <c r="F899" s="7" t="s">
        <v>97</v>
      </c>
      <c r="G899" s="8">
        <v>1987</v>
      </c>
      <c r="H899" s="9"/>
      <c r="I899" s="9"/>
      <c r="J899" s="9"/>
      <c r="K899" s="9"/>
      <c r="L899" s="8">
        <v>5000</v>
      </c>
      <c r="M899" s="8">
        <v>1</v>
      </c>
      <c r="N899" s="7" t="s">
        <v>60</v>
      </c>
      <c r="O899" s="8">
        <v>20</v>
      </c>
      <c r="P899" s="8">
        <v>20</v>
      </c>
      <c r="Q899" s="7" t="s">
        <v>60</v>
      </c>
      <c r="R899" s="7" t="s">
        <v>60</v>
      </c>
    </row>
    <row r="900" spans="1:18" x14ac:dyDescent="0.25">
      <c r="A900" s="7" t="s">
        <v>2641</v>
      </c>
      <c r="B900" s="7" t="s">
        <v>49</v>
      </c>
      <c r="C900" s="7" t="s">
        <v>53</v>
      </c>
      <c r="D900" s="7" t="s">
        <v>1458</v>
      </c>
      <c r="E900" s="7" t="s">
        <v>2642</v>
      </c>
      <c r="F900" s="7" t="s">
        <v>97</v>
      </c>
      <c r="G900" s="8">
        <v>1992</v>
      </c>
      <c r="H900" s="9"/>
      <c r="I900" s="9"/>
      <c r="J900" s="9"/>
      <c r="K900" s="9"/>
      <c r="L900" s="8">
        <v>5000</v>
      </c>
      <c r="M900" s="8">
        <v>2</v>
      </c>
      <c r="N900" s="7" t="s">
        <v>60</v>
      </c>
      <c r="O900" s="8">
        <v>12</v>
      </c>
      <c r="P900" s="8">
        <v>12</v>
      </c>
      <c r="Q900" s="7" t="s">
        <v>60</v>
      </c>
      <c r="R900" s="7" t="s">
        <v>539</v>
      </c>
    </row>
    <row r="901" spans="1:18" x14ac:dyDescent="0.25">
      <c r="A901" s="7" t="s">
        <v>1021</v>
      </c>
      <c r="B901" s="7" t="s">
        <v>49</v>
      </c>
      <c r="C901" s="7" t="s">
        <v>53</v>
      </c>
      <c r="D901" s="7" t="s">
        <v>1467</v>
      </c>
      <c r="E901" s="7" t="s">
        <v>2643</v>
      </c>
      <c r="F901" s="7" t="s">
        <v>97</v>
      </c>
      <c r="G901" s="8">
        <v>1990</v>
      </c>
      <c r="H901" s="9"/>
      <c r="I901" s="9"/>
      <c r="J901" s="9"/>
      <c r="K901" s="9"/>
      <c r="L901" s="8">
        <v>7439</v>
      </c>
      <c r="M901" s="8">
        <v>1</v>
      </c>
      <c r="N901" s="7" t="s">
        <v>60</v>
      </c>
      <c r="O901" s="8">
        <v>13</v>
      </c>
      <c r="P901" s="8">
        <v>9</v>
      </c>
      <c r="Q901" s="7" t="s">
        <v>60</v>
      </c>
      <c r="R901" s="7" t="s">
        <v>60</v>
      </c>
    </row>
    <row r="902" spans="1:18" x14ac:dyDescent="0.25">
      <c r="A902" s="7" t="s">
        <v>1021</v>
      </c>
      <c r="B902" s="7" t="s">
        <v>49</v>
      </c>
      <c r="C902" s="7" t="s">
        <v>97</v>
      </c>
      <c r="D902" s="7" t="s">
        <v>1470</v>
      </c>
      <c r="E902" s="7" t="s">
        <v>2644</v>
      </c>
      <c r="F902" s="7" t="s">
        <v>97</v>
      </c>
      <c r="G902" s="8">
        <v>1995</v>
      </c>
      <c r="H902" s="9"/>
      <c r="I902" s="9"/>
      <c r="J902" s="9"/>
      <c r="K902" s="9"/>
      <c r="L902" s="8">
        <v>6400</v>
      </c>
      <c r="M902" s="8">
        <v>1</v>
      </c>
      <c r="N902" s="7" t="s">
        <v>60</v>
      </c>
      <c r="O902" s="8">
        <v>14</v>
      </c>
      <c r="P902" s="8">
        <v>9</v>
      </c>
      <c r="Q902" s="7" t="s">
        <v>60</v>
      </c>
      <c r="R902" s="7" t="s">
        <v>60</v>
      </c>
    </row>
    <row r="903" spans="1:18" x14ac:dyDescent="0.25">
      <c r="A903" s="7" t="s">
        <v>1021</v>
      </c>
      <c r="B903" s="7" t="s">
        <v>49</v>
      </c>
      <c r="C903" s="7" t="s">
        <v>59</v>
      </c>
      <c r="D903" s="7" t="s">
        <v>1495</v>
      </c>
      <c r="E903" s="7" t="s">
        <v>2186</v>
      </c>
      <c r="F903" s="7" t="s">
        <v>97</v>
      </c>
      <c r="G903" s="8">
        <v>1990</v>
      </c>
      <c r="H903" s="9"/>
      <c r="I903" s="9"/>
      <c r="J903" s="9"/>
      <c r="K903" s="9"/>
      <c r="L903" s="8">
        <v>1466</v>
      </c>
      <c r="M903" s="8">
        <v>1</v>
      </c>
      <c r="N903" s="7" t="s">
        <v>60</v>
      </c>
      <c r="O903" s="8">
        <v>15</v>
      </c>
      <c r="P903" s="8">
        <v>13</v>
      </c>
      <c r="Q903" s="7" t="s">
        <v>60</v>
      </c>
      <c r="R903" s="7" t="s">
        <v>1656</v>
      </c>
    </row>
    <row r="904" spans="1:18" x14ac:dyDescent="0.25">
      <c r="A904" s="7" t="s">
        <v>1021</v>
      </c>
      <c r="B904" s="7" t="s">
        <v>49</v>
      </c>
      <c r="C904" s="7" t="s">
        <v>304</v>
      </c>
      <c r="D904" s="7" t="s">
        <v>1605</v>
      </c>
      <c r="E904" s="7" t="s">
        <v>2645</v>
      </c>
      <c r="F904" s="7" t="s">
        <v>97</v>
      </c>
      <c r="G904" s="8">
        <v>1990</v>
      </c>
      <c r="H904" s="9"/>
      <c r="I904" s="9"/>
      <c r="J904" s="9"/>
      <c r="K904" s="9"/>
      <c r="L904" s="8">
        <v>5125</v>
      </c>
      <c r="M904" s="8">
        <v>1</v>
      </c>
      <c r="N904" s="7" t="s">
        <v>60</v>
      </c>
      <c r="O904" s="8">
        <v>15</v>
      </c>
      <c r="P904" s="8">
        <v>10</v>
      </c>
      <c r="Q904" s="7" t="s">
        <v>60</v>
      </c>
      <c r="R904" s="7" t="s">
        <v>60</v>
      </c>
    </row>
    <row r="905" spans="1:18" x14ac:dyDescent="0.25">
      <c r="A905" s="7" t="s">
        <v>1021</v>
      </c>
      <c r="B905" s="7" t="s">
        <v>49</v>
      </c>
      <c r="C905" s="7" t="s">
        <v>86</v>
      </c>
      <c r="D905" s="7" t="s">
        <v>1467</v>
      </c>
      <c r="E905" s="7" t="s">
        <v>2646</v>
      </c>
      <c r="F905" s="7" t="s">
        <v>97</v>
      </c>
      <c r="G905" s="8">
        <v>1990</v>
      </c>
      <c r="H905" s="9"/>
      <c r="I905" s="9"/>
      <c r="J905" s="9"/>
      <c r="K905" s="9"/>
      <c r="L905" s="8">
        <v>2460</v>
      </c>
      <c r="M905" s="8">
        <v>1</v>
      </c>
      <c r="N905" s="7" t="s">
        <v>60</v>
      </c>
      <c r="O905" s="8">
        <v>15</v>
      </c>
      <c r="P905" s="8">
        <v>11</v>
      </c>
      <c r="Q905" s="7" t="s">
        <v>60</v>
      </c>
      <c r="R905" s="7" t="s">
        <v>1595</v>
      </c>
    </row>
    <row r="906" spans="1:18" x14ac:dyDescent="0.25">
      <c r="A906" s="7" t="s">
        <v>1021</v>
      </c>
      <c r="B906" s="7" t="s">
        <v>49</v>
      </c>
      <c r="C906" s="7" t="s">
        <v>66</v>
      </c>
      <c r="D906" s="7" t="s">
        <v>1470</v>
      </c>
      <c r="E906" s="7" t="s">
        <v>2647</v>
      </c>
      <c r="F906" s="7" t="s">
        <v>1469</v>
      </c>
      <c r="G906" s="8">
        <v>1995</v>
      </c>
      <c r="H906" s="8">
        <v>1080</v>
      </c>
      <c r="I906" s="9"/>
      <c r="J906" s="8">
        <v>100</v>
      </c>
      <c r="K906" s="8">
        <v>3</v>
      </c>
      <c r="L906" s="8">
        <v>3240</v>
      </c>
      <c r="M906" s="8">
        <v>1</v>
      </c>
      <c r="N906" s="7" t="s">
        <v>60</v>
      </c>
      <c r="O906" s="8">
        <v>13</v>
      </c>
      <c r="P906" s="8">
        <v>9</v>
      </c>
      <c r="Q906" s="7" t="s">
        <v>60</v>
      </c>
      <c r="R906" s="7" t="s">
        <v>1462</v>
      </c>
    </row>
    <row r="907" spans="1:18" x14ac:dyDescent="0.25">
      <c r="A907" s="7" t="s">
        <v>1021</v>
      </c>
      <c r="B907" s="7" t="s">
        <v>49</v>
      </c>
      <c r="C907" s="7" t="s">
        <v>57</v>
      </c>
      <c r="D907" s="7" t="s">
        <v>1467</v>
      </c>
      <c r="E907" s="7" t="s">
        <v>2648</v>
      </c>
      <c r="F907" s="7" t="s">
        <v>97</v>
      </c>
      <c r="G907" s="8">
        <v>1990</v>
      </c>
      <c r="H907" s="9"/>
      <c r="I907" s="9"/>
      <c r="J907" s="9"/>
      <c r="K907" s="9"/>
      <c r="L907" s="8">
        <v>5087</v>
      </c>
      <c r="M907" s="8">
        <v>1</v>
      </c>
      <c r="N907" s="7" t="s">
        <v>60</v>
      </c>
      <c r="O907" s="8">
        <v>14</v>
      </c>
      <c r="P907" s="8">
        <v>9</v>
      </c>
      <c r="Q907" s="7" t="s">
        <v>60</v>
      </c>
      <c r="R907" s="7" t="s">
        <v>1462</v>
      </c>
    </row>
    <row r="908" spans="1:18" x14ac:dyDescent="0.25">
      <c r="A908" s="7" t="s">
        <v>1021</v>
      </c>
      <c r="B908" s="7" t="s">
        <v>49</v>
      </c>
      <c r="C908" s="7" t="s">
        <v>173</v>
      </c>
      <c r="D908" s="7" t="s">
        <v>1467</v>
      </c>
      <c r="E908" s="7" t="s">
        <v>2649</v>
      </c>
      <c r="F908" s="7" t="s">
        <v>97</v>
      </c>
      <c r="G908" s="8">
        <v>1990</v>
      </c>
      <c r="H908" s="9"/>
      <c r="I908" s="9"/>
      <c r="J908" s="9"/>
      <c r="K908" s="9"/>
      <c r="L908" s="8">
        <v>4555</v>
      </c>
      <c r="M908" s="8">
        <v>1</v>
      </c>
      <c r="N908" s="7" t="s">
        <v>60</v>
      </c>
      <c r="O908" s="8">
        <v>14</v>
      </c>
      <c r="P908" s="8">
        <v>9.5</v>
      </c>
      <c r="Q908" s="7" t="s">
        <v>60</v>
      </c>
      <c r="R908" s="7" t="s">
        <v>539</v>
      </c>
    </row>
    <row r="909" spans="1:18" x14ac:dyDescent="0.25">
      <c r="A909" s="7" t="s">
        <v>1021</v>
      </c>
      <c r="B909" s="7" t="s">
        <v>49</v>
      </c>
      <c r="C909" s="7" t="s">
        <v>139</v>
      </c>
      <c r="D909" s="7" t="s">
        <v>1605</v>
      </c>
      <c r="E909" s="7" t="s">
        <v>2650</v>
      </c>
      <c r="F909" s="7" t="s">
        <v>97</v>
      </c>
      <c r="G909" s="8">
        <v>1995</v>
      </c>
      <c r="H909" s="9"/>
      <c r="I909" s="9"/>
      <c r="J909" s="9"/>
      <c r="K909" s="9"/>
      <c r="L909" s="8">
        <v>1600</v>
      </c>
      <c r="M909" s="8">
        <v>1</v>
      </c>
      <c r="N909" s="7" t="s">
        <v>60</v>
      </c>
      <c r="O909" s="8">
        <v>13</v>
      </c>
      <c r="P909" s="8">
        <v>8</v>
      </c>
      <c r="Q909" s="7" t="s">
        <v>60</v>
      </c>
      <c r="R909" s="7" t="s">
        <v>60</v>
      </c>
    </row>
    <row r="910" spans="1:18" x14ac:dyDescent="0.25">
      <c r="A910" s="7" t="s">
        <v>1021</v>
      </c>
      <c r="B910" s="7" t="s">
        <v>49</v>
      </c>
      <c r="C910" s="7" t="s">
        <v>996</v>
      </c>
      <c r="D910" s="7" t="s">
        <v>1622</v>
      </c>
      <c r="E910" s="7" t="s">
        <v>2651</v>
      </c>
      <c r="F910" s="7" t="s">
        <v>97</v>
      </c>
      <c r="G910" s="8">
        <v>1990</v>
      </c>
      <c r="H910" s="9"/>
      <c r="I910" s="9"/>
      <c r="J910" s="9"/>
      <c r="K910" s="9"/>
      <c r="L910" s="8">
        <v>1013</v>
      </c>
      <c r="M910" s="8">
        <v>1</v>
      </c>
      <c r="N910" s="7" t="s">
        <v>60</v>
      </c>
      <c r="O910" s="8">
        <v>14</v>
      </c>
      <c r="P910" s="8">
        <v>12</v>
      </c>
      <c r="Q910" s="7" t="s">
        <v>60</v>
      </c>
      <c r="R910" s="7" t="s">
        <v>60</v>
      </c>
    </row>
    <row r="911" spans="1:18" x14ac:dyDescent="0.25">
      <c r="A911" s="7" t="s">
        <v>2652</v>
      </c>
      <c r="B911" s="7" t="s">
        <v>49</v>
      </c>
      <c r="C911" s="7" t="s">
        <v>53</v>
      </c>
      <c r="D911" s="7" t="s">
        <v>1464</v>
      </c>
      <c r="E911" s="7" t="s">
        <v>2653</v>
      </c>
      <c r="F911" s="7" t="s">
        <v>74</v>
      </c>
      <c r="G911" s="8">
        <v>1950</v>
      </c>
      <c r="H911" s="9"/>
      <c r="I911" s="9"/>
      <c r="J911" s="9"/>
      <c r="K911" s="9"/>
      <c r="L911" s="8">
        <v>2000</v>
      </c>
      <c r="M911" s="8">
        <v>1</v>
      </c>
      <c r="N911" s="7" t="s">
        <v>60</v>
      </c>
      <c r="O911" s="8">
        <v>12</v>
      </c>
      <c r="P911" s="8">
        <v>12</v>
      </c>
      <c r="Q911" s="7" t="s">
        <v>60</v>
      </c>
      <c r="R911" s="7" t="s">
        <v>60</v>
      </c>
    </row>
    <row r="912" spans="1:18" x14ac:dyDescent="0.25">
      <c r="A912" s="7" t="s">
        <v>2654</v>
      </c>
      <c r="B912" s="7" t="s">
        <v>49</v>
      </c>
      <c r="C912" s="7" t="s">
        <v>53</v>
      </c>
      <c r="D912" s="7" t="s">
        <v>1474</v>
      </c>
      <c r="E912" s="7" t="s">
        <v>2655</v>
      </c>
      <c r="F912" s="7" t="s">
        <v>97</v>
      </c>
      <c r="G912" s="8">
        <v>1985</v>
      </c>
      <c r="H912" s="9"/>
      <c r="I912" s="9"/>
      <c r="J912" s="9"/>
      <c r="K912" s="9"/>
      <c r="L912" s="8">
        <v>3140</v>
      </c>
      <c r="M912" s="8">
        <v>1</v>
      </c>
      <c r="N912" s="7" t="s">
        <v>60</v>
      </c>
      <c r="O912" s="8">
        <v>12</v>
      </c>
      <c r="P912" s="8">
        <v>9</v>
      </c>
      <c r="Q912" s="7" t="s">
        <v>60</v>
      </c>
      <c r="R912" s="7" t="s">
        <v>1462</v>
      </c>
    </row>
    <row r="913" spans="1:18" x14ac:dyDescent="0.25">
      <c r="A913" s="7" t="s">
        <v>2654</v>
      </c>
      <c r="B913" s="7" t="s">
        <v>49</v>
      </c>
      <c r="C913" s="7" t="s">
        <v>97</v>
      </c>
      <c r="D913" s="7" t="s">
        <v>1467</v>
      </c>
      <c r="E913" s="7" t="s">
        <v>1548</v>
      </c>
      <c r="F913" s="7" t="s">
        <v>97</v>
      </c>
      <c r="G913" s="8">
        <v>1985</v>
      </c>
      <c r="H913" s="9"/>
      <c r="I913" s="9"/>
      <c r="J913" s="9"/>
      <c r="K913" s="9"/>
      <c r="L913" s="8">
        <v>3140</v>
      </c>
      <c r="M913" s="8">
        <v>1</v>
      </c>
      <c r="N913" s="7" t="s">
        <v>60</v>
      </c>
      <c r="O913" s="8">
        <v>12</v>
      </c>
      <c r="P913" s="8">
        <v>9</v>
      </c>
      <c r="Q913" s="7" t="s">
        <v>60</v>
      </c>
      <c r="R913" s="7" t="s">
        <v>60</v>
      </c>
    </row>
    <row r="914" spans="1:18" x14ac:dyDescent="0.25">
      <c r="A914" s="7" t="s">
        <v>2654</v>
      </c>
      <c r="B914" s="7" t="s">
        <v>49</v>
      </c>
      <c r="C914" s="7" t="s">
        <v>59</v>
      </c>
      <c r="D914" s="7" t="s">
        <v>1467</v>
      </c>
      <c r="E914" s="7" t="s">
        <v>2656</v>
      </c>
      <c r="F914" s="7" t="s">
        <v>97</v>
      </c>
      <c r="G914" s="8">
        <v>1985</v>
      </c>
      <c r="H914" s="9"/>
      <c r="I914" s="9"/>
      <c r="J914" s="9"/>
      <c r="K914" s="9"/>
      <c r="L914" s="8">
        <v>5920</v>
      </c>
      <c r="M914" s="8">
        <v>1</v>
      </c>
      <c r="N914" s="7" t="s">
        <v>60</v>
      </c>
      <c r="O914" s="8">
        <v>16</v>
      </c>
      <c r="P914" s="8">
        <v>16</v>
      </c>
      <c r="Q914" s="7" t="s">
        <v>60</v>
      </c>
      <c r="R914" s="7" t="s">
        <v>60</v>
      </c>
    </row>
    <row r="915" spans="1:18" x14ac:dyDescent="0.25">
      <c r="A915" s="7" t="s">
        <v>2657</v>
      </c>
      <c r="B915" s="7" t="s">
        <v>49</v>
      </c>
      <c r="C915" s="7" t="s">
        <v>53</v>
      </c>
      <c r="D915" s="7" t="s">
        <v>1464</v>
      </c>
      <c r="E915" s="7" t="s">
        <v>2658</v>
      </c>
      <c r="F915" s="7" t="s">
        <v>74</v>
      </c>
      <c r="G915" s="8">
        <v>1949</v>
      </c>
      <c r="H915" s="9"/>
      <c r="I915" s="9"/>
      <c r="J915" s="9"/>
      <c r="K915" s="9"/>
      <c r="L915" s="8">
        <v>860</v>
      </c>
      <c r="M915" s="8">
        <v>1</v>
      </c>
      <c r="N915" s="7" t="s">
        <v>60</v>
      </c>
      <c r="O915" s="8">
        <v>12</v>
      </c>
      <c r="P915" s="8">
        <v>7.8</v>
      </c>
      <c r="Q915" s="7" t="s">
        <v>60</v>
      </c>
      <c r="R915" s="7" t="s">
        <v>86</v>
      </c>
    </row>
    <row r="916" spans="1:18" x14ac:dyDescent="0.25">
      <c r="A916" s="7" t="s">
        <v>2659</v>
      </c>
      <c r="B916" s="7" t="s">
        <v>49</v>
      </c>
      <c r="C916" s="7" t="s">
        <v>53</v>
      </c>
      <c r="D916" s="7" t="s">
        <v>1458</v>
      </c>
      <c r="E916" s="7" t="s">
        <v>2660</v>
      </c>
      <c r="F916" s="7" t="s">
        <v>97</v>
      </c>
      <c r="G916" s="8">
        <v>1989</v>
      </c>
      <c r="H916" s="9"/>
      <c r="I916" s="9"/>
      <c r="J916" s="9"/>
      <c r="K916" s="9"/>
      <c r="L916" s="8">
        <v>1317</v>
      </c>
      <c r="M916" s="8">
        <v>1</v>
      </c>
      <c r="N916" s="7" t="s">
        <v>60</v>
      </c>
      <c r="O916" s="8">
        <v>15</v>
      </c>
      <c r="P916" s="8">
        <v>9</v>
      </c>
      <c r="Q916" s="7" t="s">
        <v>60</v>
      </c>
      <c r="R916" s="7" t="s">
        <v>539</v>
      </c>
    </row>
    <row r="917" spans="1:18" x14ac:dyDescent="0.25">
      <c r="A917" s="7" t="s">
        <v>327</v>
      </c>
      <c r="B917" s="7" t="s">
        <v>1457</v>
      </c>
      <c r="C917" s="7" t="s">
        <v>53</v>
      </c>
      <c r="D917" s="7" t="s">
        <v>1458</v>
      </c>
      <c r="E917" s="7" t="s">
        <v>2661</v>
      </c>
      <c r="F917" s="7" t="s">
        <v>97</v>
      </c>
      <c r="G917" s="8">
        <v>1960</v>
      </c>
      <c r="H917" s="9"/>
      <c r="I917" s="9"/>
      <c r="J917" s="9"/>
      <c r="K917" s="9"/>
      <c r="L917" s="8">
        <v>2000</v>
      </c>
      <c r="M917" s="8">
        <v>1</v>
      </c>
      <c r="N917" s="7" t="s">
        <v>60</v>
      </c>
      <c r="O917" s="8">
        <v>14</v>
      </c>
      <c r="P917" s="8">
        <v>10</v>
      </c>
      <c r="Q917" s="7" t="s">
        <v>60</v>
      </c>
      <c r="R917" s="7" t="s">
        <v>60</v>
      </c>
    </row>
    <row r="918" spans="1:18" x14ac:dyDescent="0.25">
      <c r="A918" s="7" t="s">
        <v>2662</v>
      </c>
      <c r="B918" s="7" t="s">
        <v>1457</v>
      </c>
      <c r="C918" s="7" t="s">
        <v>53</v>
      </c>
      <c r="D918" s="7" t="s">
        <v>1458</v>
      </c>
      <c r="E918" s="7" t="s">
        <v>2663</v>
      </c>
      <c r="F918" s="7" t="s">
        <v>97</v>
      </c>
      <c r="G918" s="8">
        <v>1991</v>
      </c>
      <c r="H918" s="9"/>
      <c r="I918" s="9"/>
      <c r="J918" s="9"/>
      <c r="K918" s="9"/>
      <c r="L918" s="8">
        <v>1575</v>
      </c>
      <c r="M918" s="8">
        <v>1</v>
      </c>
      <c r="N918" s="7" t="s">
        <v>60</v>
      </c>
      <c r="O918" s="8">
        <v>15</v>
      </c>
      <c r="P918" s="8">
        <v>10</v>
      </c>
      <c r="Q918" s="7" t="s">
        <v>60</v>
      </c>
      <c r="R918" s="7" t="s">
        <v>539</v>
      </c>
    </row>
    <row r="919" spans="1:18" x14ac:dyDescent="0.25">
      <c r="A919" s="7" t="s">
        <v>2664</v>
      </c>
      <c r="B919" s="7" t="s">
        <v>49</v>
      </c>
      <c r="C919" s="7" t="s">
        <v>53</v>
      </c>
      <c r="D919" s="7" t="s">
        <v>1458</v>
      </c>
      <c r="E919" s="7" t="s">
        <v>2665</v>
      </c>
      <c r="F919" s="7" t="s">
        <v>97</v>
      </c>
      <c r="G919" s="8">
        <v>1960</v>
      </c>
      <c r="H919" s="9"/>
      <c r="I919" s="9"/>
      <c r="J919" s="9"/>
      <c r="K919" s="9"/>
      <c r="L919" s="8">
        <v>2500</v>
      </c>
      <c r="M919" s="8">
        <v>1</v>
      </c>
      <c r="N919" s="7" t="s">
        <v>60</v>
      </c>
      <c r="O919" s="8">
        <v>13</v>
      </c>
      <c r="P919" s="8">
        <v>9</v>
      </c>
      <c r="Q919" s="7" t="s">
        <v>60</v>
      </c>
      <c r="R919" s="7" t="s">
        <v>86</v>
      </c>
    </row>
    <row r="920" spans="1:18" x14ac:dyDescent="0.25">
      <c r="A920" s="7" t="s">
        <v>2666</v>
      </c>
      <c r="B920" s="7" t="s">
        <v>1457</v>
      </c>
      <c r="C920" s="7" t="s">
        <v>53</v>
      </c>
      <c r="D920" s="7" t="s">
        <v>1458</v>
      </c>
      <c r="E920" s="7" t="s">
        <v>2667</v>
      </c>
      <c r="F920" s="7" t="s">
        <v>97</v>
      </c>
      <c r="G920" s="8">
        <v>1956</v>
      </c>
      <c r="H920" s="9"/>
      <c r="I920" s="9"/>
      <c r="J920" s="9"/>
      <c r="K920" s="9"/>
      <c r="L920" s="8">
        <v>4830</v>
      </c>
      <c r="M920" s="8">
        <v>1</v>
      </c>
      <c r="N920" s="7" t="s">
        <v>60</v>
      </c>
      <c r="O920" s="8">
        <v>14</v>
      </c>
      <c r="P920" s="8">
        <v>12</v>
      </c>
      <c r="Q920" s="7" t="s">
        <v>60</v>
      </c>
      <c r="R920" s="7" t="s">
        <v>60</v>
      </c>
    </row>
    <row r="921" spans="1:18" x14ac:dyDescent="0.25">
      <c r="A921" s="7" t="s">
        <v>2666</v>
      </c>
      <c r="B921" s="7" t="s">
        <v>1457</v>
      </c>
      <c r="C921" s="7" t="s">
        <v>97</v>
      </c>
      <c r="D921" s="7" t="s">
        <v>1458</v>
      </c>
      <c r="E921" s="7" t="s">
        <v>2668</v>
      </c>
      <c r="F921" s="7" t="s">
        <v>97</v>
      </c>
      <c r="G921" s="8">
        <v>1956</v>
      </c>
      <c r="H921" s="9"/>
      <c r="I921" s="9"/>
      <c r="J921" s="9"/>
      <c r="K921" s="9"/>
      <c r="L921" s="8">
        <v>1767</v>
      </c>
      <c r="M921" s="8">
        <v>1</v>
      </c>
      <c r="N921" s="7" t="s">
        <v>60</v>
      </c>
      <c r="O921" s="8">
        <v>14</v>
      </c>
      <c r="P921" s="8">
        <v>12</v>
      </c>
      <c r="Q921" s="7" t="s">
        <v>60</v>
      </c>
      <c r="R921" s="7" t="s">
        <v>60</v>
      </c>
    </row>
    <row r="922" spans="1:18" x14ac:dyDescent="0.25">
      <c r="A922" s="7" t="s">
        <v>2666</v>
      </c>
      <c r="B922" s="7" t="s">
        <v>1457</v>
      </c>
      <c r="C922" s="7" t="s">
        <v>59</v>
      </c>
      <c r="D922" s="7" t="s">
        <v>1458</v>
      </c>
      <c r="E922" s="7" t="s">
        <v>2669</v>
      </c>
      <c r="F922" s="7" t="s">
        <v>97</v>
      </c>
      <c r="G922" s="8">
        <v>1956</v>
      </c>
      <c r="H922" s="9"/>
      <c r="I922" s="9"/>
      <c r="J922" s="9"/>
      <c r="K922" s="9"/>
      <c r="L922" s="8">
        <v>2325</v>
      </c>
      <c r="M922" s="8">
        <v>1</v>
      </c>
      <c r="N922" s="7" t="s">
        <v>60</v>
      </c>
      <c r="O922" s="8">
        <v>14</v>
      </c>
      <c r="P922" s="8">
        <v>12</v>
      </c>
      <c r="Q922" s="7" t="s">
        <v>60</v>
      </c>
      <c r="R922" s="7" t="s">
        <v>60</v>
      </c>
    </row>
    <row r="923" spans="1:18" x14ac:dyDescent="0.25">
      <c r="A923" s="7" t="s">
        <v>2666</v>
      </c>
      <c r="B923" s="7" t="s">
        <v>1457</v>
      </c>
      <c r="C923" s="7" t="s">
        <v>304</v>
      </c>
      <c r="D923" s="7" t="s">
        <v>1458</v>
      </c>
      <c r="E923" s="7" t="s">
        <v>2670</v>
      </c>
      <c r="F923" s="7" t="s">
        <v>97</v>
      </c>
      <c r="G923" s="8">
        <v>1956</v>
      </c>
      <c r="H923" s="9"/>
      <c r="I923" s="9"/>
      <c r="J923" s="9"/>
      <c r="K923" s="9"/>
      <c r="L923" s="8">
        <v>1230</v>
      </c>
      <c r="M923" s="8">
        <v>1</v>
      </c>
      <c r="N923" s="7" t="s">
        <v>60</v>
      </c>
      <c r="O923" s="8">
        <v>14</v>
      </c>
      <c r="P923" s="8">
        <v>12</v>
      </c>
      <c r="Q923" s="7" t="s">
        <v>60</v>
      </c>
      <c r="R923" s="7" t="s">
        <v>60</v>
      </c>
    </row>
    <row r="924" spans="1:18" x14ac:dyDescent="0.25">
      <c r="A924" s="7" t="s">
        <v>2666</v>
      </c>
      <c r="B924" s="7" t="s">
        <v>1457</v>
      </c>
      <c r="C924" s="7" t="s">
        <v>86</v>
      </c>
      <c r="D924" s="7" t="s">
        <v>1458</v>
      </c>
      <c r="E924" s="7" t="s">
        <v>2671</v>
      </c>
      <c r="F924" s="7" t="s">
        <v>97</v>
      </c>
      <c r="G924" s="8">
        <v>1956</v>
      </c>
      <c r="H924" s="9"/>
      <c r="I924" s="9"/>
      <c r="J924" s="9"/>
      <c r="K924" s="9"/>
      <c r="L924" s="8">
        <v>920</v>
      </c>
      <c r="M924" s="8">
        <v>1</v>
      </c>
      <c r="N924" s="7" t="s">
        <v>60</v>
      </c>
      <c r="O924" s="8">
        <v>14</v>
      </c>
      <c r="P924" s="8">
        <v>12</v>
      </c>
      <c r="Q924" s="7" t="s">
        <v>60</v>
      </c>
      <c r="R924" s="7" t="s">
        <v>60</v>
      </c>
    </row>
    <row r="925" spans="1:18" x14ac:dyDescent="0.25">
      <c r="A925" s="7" t="s">
        <v>2666</v>
      </c>
      <c r="B925" s="7" t="s">
        <v>1457</v>
      </c>
      <c r="C925" s="7" t="s">
        <v>66</v>
      </c>
      <c r="D925" s="7" t="s">
        <v>1458</v>
      </c>
      <c r="E925" s="7" t="s">
        <v>2672</v>
      </c>
      <c r="F925" s="7" t="s">
        <v>97</v>
      </c>
      <c r="G925" s="8">
        <v>1956</v>
      </c>
      <c r="H925" s="9"/>
      <c r="I925" s="9"/>
      <c r="J925" s="9"/>
      <c r="K925" s="9"/>
      <c r="L925" s="8">
        <v>1392</v>
      </c>
      <c r="M925" s="8">
        <v>1</v>
      </c>
      <c r="N925" s="7" t="s">
        <v>60</v>
      </c>
      <c r="O925" s="8">
        <v>15</v>
      </c>
      <c r="P925" s="8">
        <v>14</v>
      </c>
      <c r="Q925" s="7" t="s">
        <v>60</v>
      </c>
      <c r="R925" s="7" t="s">
        <v>60</v>
      </c>
    </row>
    <row r="926" spans="1:18" x14ac:dyDescent="0.25">
      <c r="A926" s="7" t="s">
        <v>1024</v>
      </c>
      <c r="B926" s="7" t="s">
        <v>49</v>
      </c>
      <c r="C926" s="7" t="s">
        <v>53</v>
      </c>
      <c r="D926" s="7" t="s">
        <v>1458</v>
      </c>
      <c r="E926" s="7" t="s">
        <v>2673</v>
      </c>
      <c r="F926" s="7" t="s">
        <v>97</v>
      </c>
      <c r="G926" s="8">
        <v>2003</v>
      </c>
      <c r="H926" s="9"/>
      <c r="I926" s="9"/>
      <c r="J926" s="9"/>
      <c r="K926" s="9"/>
      <c r="L926" s="8">
        <v>35000</v>
      </c>
      <c r="M926" s="8">
        <v>3</v>
      </c>
      <c r="N926" s="7" t="s">
        <v>60</v>
      </c>
      <c r="O926" s="8">
        <v>14</v>
      </c>
      <c r="P926" s="8">
        <v>9</v>
      </c>
      <c r="Q926" s="7" t="s">
        <v>60</v>
      </c>
      <c r="R926" s="7" t="s">
        <v>86</v>
      </c>
    </row>
    <row r="927" spans="1:18" x14ac:dyDescent="0.25">
      <c r="A927" s="7" t="s">
        <v>2674</v>
      </c>
      <c r="B927" s="7" t="s">
        <v>1457</v>
      </c>
      <c r="C927" s="7" t="s">
        <v>53</v>
      </c>
      <c r="D927" s="7" t="s">
        <v>2675</v>
      </c>
      <c r="E927" s="7" t="s">
        <v>2676</v>
      </c>
      <c r="F927" s="7" t="s">
        <v>97</v>
      </c>
      <c r="G927" s="8">
        <v>1980</v>
      </c>
      <c r="H927" s="9"/>
      <c r="I927" s="9"/>
      <c r="J927" s="9"/>
      <c r="K927" s="9"/>
      <c r="L927" s="8">
        <v>4500</v>
      </c>
      <c r="M927" s="8">
        <v>1</v>
      </c>
      <c r="N927" s="7" t="s">
        <v>60</v>
      </c>
      <c r="O927" s="8">
        <v>15</v>
      </c>
      <c r="P927" s="8">
        <v>9</v>
      </c>
      <c r="Q927" s="7" t="s">
        <v>60</v>
      </c>
      <c r="R927" s="7" t="s">
        <v>60</v>
      </c>
    </row>
    <row r="928" spans="1:18" x14ac:dyDescent="0.25">
      <c r="A928" s="7" t="s">
        <v>2674</v>
      </c>
      <c r="B928" s="7" t="s">
        <v>1457</v>
      </c>
      <c r="C928" s="7" t="s">
        <v>97</v>
      </c>
      <c r="D928" s="7" t="s">
        <v>1477</v>
      </c>
      <c r="E928" s="7" t="s">
        <v>2677</v>
      </c>
      <c r="F928" s="7" t="s">
        <v>97</v>
      </c>
      <c r="G928" s="8">
        <v>1980</v>
      </c>
      <c r="H928" s="9"/>
      <c r="I928" s="9"/>
      <c r="J928" s="9"/>
      <c r="K928" s="9"/>
      <c r="L928" s="8">
        <v>14840</v>
      </c>
      <c r="M928" s="8">
        <v>1</v>
      </c>
      <c r="N928" s="7" t="s">
        <v>60</v>
      </c>
      <c r="O928" s="8">
        <v>15</v>
      </c>
      <c r="P928" s="8">
        <v>9</v>
      </c>
      <c r="Q928" s="7" t="s">
        <v>60</v>
      </c>
      <c r="R928" s="7" t="s">
        <v>60</v>
      </c>
    </row>
    <row r="929" spans="1:18" x14ac:dyDescent="0.25">
      <c r="A929" s="7" t="s">
        <v>2674</v>
      </c>
      <c r="B929" s="7" t="s">
        <v>1457</v>
      </c>
      <c r="C929" s="7" t="s">
        <v>59</v>
      </c>
      <c r="D929" s="7" t="s">
        <v>1477</v>
      </c>
      <c r="E929" s="7" t="s">
        <v>2678</v>
      </c>
      <c r="F929" s="7" t="s">
        <v>97</v>
      </c>
      <c r="G929" s="8">
        <v>1980</v>
      </c>
      <c r="H929" s="9"/>
      <c r="I929" s="9"/>
      <c r="J929" s="9"/>
      <c r="K929" s="9"/>
      <c r="L929" s="8">
        <v>28840</v>
      </c>
      <c r="M929" s="8">
        <v>1</v>
      </c>
      <c r="N929" s="7" t="s">
        <v>60</v>
      </c>
      <c r="O929" s="8">
        <v>15</v>
      </c>
      <c r="P929" s="8">
        <v>9</v>
      </c>
      <c r="Q929" s="7" t="s">
        <v>60</v>
      </c>
      <c r="R929" s="7" t="s">
        <v>86</v>
      </c>
    </row>
    <row r="930" spans="1:18" x14ac:dyDescent="0.25">
      <c r="A930" s="7" t="s">
        <v>2674</v>
      </c>
      <c r="B930" s="7" t="s">
        <v>1457</v>
      </c>
      <c r="C930" s="7" t="s">
        <v>304</v>
      </c>
      <c r="D930" s="7" t="s">
        <v>1477</v>
      </c>
      <c r="E930" s="7" t="s">
        <v>2679</v>
      </c>
      <c r="F930" s="7" t="s">
        <v>97</v>
      </c>
      <c r="G930" s="8">
        <v>1980</v>
      </c>
      <c r="H930" s="9"/>
      <c r="I930" s="9"/>
      <c r="J930" s="9"/>
      <c r="K930" s="9"/>
      <c r="L930" s="8">
        <v>32760</v>
      </c>
      <c r="M930" s="8">
        <v>1</v>
      </c>
      <c r="N930" s="7" t="s">
        <v>60</v>
      </c>
      <c r="O930" s="8">
        <v>15</v>
      </c>
      <c r="P930" s="8">
        <v>9</v>
      </c>
      <c r="Q930" s="7" t="s">
        <v>60</v>
      </c>
      <c r="R930" s="7" t="s">
        <v>86</v>
      </c>
    </row>
    <row r="931" spans="1:18" x14ac:dyDescent="0.25">
      <c r="A931" s="7" t="s">
        <v>2674</v>
      </c>
      <c r="B931" s="7" t="s">
        <v>1457</v>
      </c>
      <c r="C931" s="7" t="s">
        <v>86</v>
      </c>
      <c r="D931" s="7" t="s">
        <v>1477</v>
      </c>
      <c r="E931" s="7" t="s">
        <v>2680</v>
      </c>
      <c r="F931" s="7" t="s">
        <v>97</v>
      </c>
      <c r="G931" s="8">
        <v>1980</v>
      </c>
      <c r="H931" s="9"/>
      <c r="I931" s="9"/>
      <c r="J931" s="9"/>
      <c r="K931" s="9"/>
      <c r="L931" s="8">
        <v>31800</v>
      </c>
      <c r="M931" s="8">
        <v>1</v>
      </c>
      <c r="N931" s="7" t="s">
        <v>60</v>
      </c>
      <c r="O931" s="8">
        <v>15</v>
      </c>
      <c r="P931" s="8">
        <v>9</v>
      </c>
      <c r="Q931" s="7" t="s">
        <v>60</v>
      </c>
      <c r="R931" s="7" t="s">
        <v>1462</v>
      </c>
    </row>
    <row r="932" spans="1:18" x14ac:dyDescent="0.25">
      <c r="A932" s="7" t="s">
        <v>2681</v>
      </c>
      <c r="B932" s="7" t="s">
        <v>49</v>
      </c>
      <c r="C932" s="7" t="s">
        <v>53</v>
      </c>
      <c r="D932" s="7" t="s">
        <v>1534</v>
      </c>
      <c r="E932" s="7" t="s">
        <v>2682</v>
      </c>
      <c r="F932" s="7" t="s">
        <v>97</v>
      </c>
      <c r="G932" s="8">
        <v>2005</v>
      </c>
      <c r="H932" s="9"/>
      <c r="I932" s="9"/>
      <c r="J932" s="9"/>
      <c r="K932" s="9"/>
      <c r="L932" s="8">
        <v>3000</v>
      </c>
      <c r="M932" s="8">
        <v>1</v>
      </c>
      <c r="N932" s="7" t="s">
        <v>60</v>
      </c>
      <c r="O932" s="8">
        <v>13</v>
      </c>
      <c r="P932" s="8">
        <v>10</v>
      </c>
      <c r="Q932" s="7" t="s">
        <v>60</v>
      </c>
      <c r="R932" s="7" t="s">
        <v>539</v>
      </c>
    </row>
    <row r="933" spans="1:18" x14ac:dyDescent="0.25">
      <c r="A933" s="7" t="s">
        <v>2681</v>
      </c>
      <c r="B933" s="7" t="s">
        <v>49</v>
      </c>
      <c r="C933" s="7" t="s">
        <v>97</v>
      </c>
      <c r="D933" s="7" t="s">
        <v>1605</v>
      </c>
      <c r="E933" s="7" t="s">
        <v>2683</v>
      </c>
      <c r="F933" s="7" t="s">
        <v>97</v>
      </c>
      <c r="G933" s="8">
        <v>2001</v>
      </c>
      <c r="H933" s="9"/>
      <c r="I933" s="9"/>
      <c r="J933" s="9"/>
      <c r="K933" s="9"/>
      <c r="L933" s="8">
        <v>12800</v>
      </c>
      <c r="M933" s="8">
        <v>1</v>
      </c>
      <c r="N933" s="7" t="s">
        <v>60</v>
      </c>
      <c r="O933" s="8">
        <v>13</v>
      </c>
      <c r="P933" s="8">
        <v>9</v>
      </c>
      <c r="Q933" s="7" t="s">
        <v>60</v>
      </c>
      <c r="R933" s="7" t="s">
        <v>86</v>
      </c>
    </row>
    <row r="934" spans="1:18" x14ac:dyDescent="0.25">
      <c r="A934" s="7" t="s">
        <v>2681</v>
      </c>
      <c r="B934" s="7" t="s">
        <v>49</v>
      </c>
      <c r="C934" s="7" t="s">
        <v>59</v>
      </c>
      <c r="D934" s="7" t="s">
        <v>1469</v>
      </c>
      <c r="E934" s="7" t="s">
        <v>2684</v>
      </c>
      <c r="F934" s="7" t="s">
        <v>97</v>
      </c>
      <c r="G934" s="8">
        <v>2011</v>
      </c>
      <c r="H934" s="9"/>
      <c r="I934" s="9"/>
      <c r="J934" s="9"/>
      <c r="K934" s="9"/>
      <c r="L934" s="8">
        <v>21900</v>
      </c>
      <c r="M934" s="8">
        <v>2</v>
      </c>
      <c r="N934" s="7" t="s">
        <v>60</v>
      </c>
      <c r="O934" s="8">
        <v>12</v>
      </c>
      <c r="P934" s="8">
        <v>9</v>
      </c>
      <c r="Q934" s="7" t="s">
        <v>60</v>
      </c>
      <c r="R934" s="7" t="s">
        <v>60</v>
      </c>
    </row>
    <row r="935" spans="1:18" x14ac:dyDescent="0.25">
      <c r="A935" s="7" t="s">
        <v>2685</v>
      </c>
      <c r="B935" s="7" t="s">
        <v>1489</v>
      </c>
      <c r="C935" s="7" t="s">
        <v>53</v>
      </c>
      <c r="D935" s="7" t="s">
        <v>1458</v>
      </c>
      <c r="E935" s="7" t="s">
        <v>2686</v>
      </c>
      <c r="F935" s="7" t="s">
        <v>97</v>
      </c>
      <c r="G935" s="8">
        <v>1953</v>
      </c>
      <c r="H935" s="9"/>
      <c r="I935" s="9"/>
      <c r="J935" s="9"/>
      <c r="K935" s="9"/>
      <c r="L935" s="8">
        <v>51070</v>
      </c>
      <c r="M935" s="8">
        <v>2</v>
      </c>
      <c r="N935" s="7" t="s">
        <v>60</v>
      </c>
      <c r="O935" s="8">
        <v>25</v>
      </c>
      <c r="P935" s="8">
        <v>22</v>
      </c>
      <c r="Q935" s="7" t="s">
        <v>60</v>
      </c>
      <c r="R935" s="7" t="s">
        <v>1595</v>
      </c>
    </row>
    <row r="936" spans="1:18" x14ac:dyDescent="0.25">
      <c r="A936" s="7" t="s">
        <v>2687</v>
      </c>
      <c r="B936" s="7" t="s">
        <v>49</v>
      </c>
      <c r="C936" s="7" t="s">
        <v>53</v>
      </c>
      <c r="D936" s="7" t="s">
        <v>1458</v>
      </c>
      <c r="E936" s="7" t="s">
        <v>2688</v>
      </c>
      <c r="F936" s="7" t="s">
        <v>97</v>
      </c>
      <c r="G936" s="8">
        <v>2009</v>
      </c>
      <c r="H936" s="9"/>
      <c r="I936" s="9"/>
      <c r="J936" s="9"/>
      <c r="K936" s="9"/>
      <c r="L936" s="8">
        <v>8200</v>
      </c>
      <c r="M936" s="8">
        <v>1</v>
      </c>
      <c r="N936" s="7" t="s">
        <v>60</v>
      </c>
      <c r="O936" s="8">
        <v>13</v>
      </c>
      <c r="P936" s="8">
        <v>11</v>
      </c>
      <c r="Q936" s="7" t="s">
        <v>60</v>
      </c>
      <c r="R936" s="7" t="s">
        <v>1462</v>
      </c>
    </row>
    <row r="937" spans="1:18" x14ac:dyDescent="0.25">
      <c r="A937" s="7" t="s">
        <v>2689</v>
      </c>
      <c r="B937" s="7" t="s">
        <v>49</v>
      </c>
      <c r="C937" s="7" t="s">
        <v>53</v>
      </c>
      <c r="D937" s="7" t="s">
        <v>1458</v>
      </c>
      <c r="E937" s="7" t="s">
        <v>2690</v>
      </c>
      <c r="F937" s="7" t="s">
        <v>97</v>
      </c>
      <c r="G937" s="8">
        <v>1956</v>
      </c>
      <c r="H937" s="9"/>
      <c r="I937" s="9"/>
      <c r="J937" s="9"/>
      <c r="K937" s="9"/>
      <c r="L937" s="8">
        <v>23500</v>
      </c>
      <c r="M937" s="8">
        <v>2</v>
      </c>
      <c r="N937" s="7" t="s">
        <v>60</v>
      </c>
      <c r="O937" s="8">
        <v>12</v>
      </c>
      <c r="P937" s="8">
        <v>10</v>
      </c>
      <c r="Q937" s="7" t="s">
        <v>60</v>
      </c>
      <c r="R937" s="7" t="s">
        <v>539</v>
      </c>
    </row>
    <row r="938" spans="1:18" x14ac:dyDescent="0.25">
      <c r="A938" s="7" t="s">
        <v>2689</v>
      </c>
      <c r="B938" s="7" t="s">
        <v>49</v>
      </c>
      <c r="C938" s="7" t="s">
        <v>97</v>
      </c>
      <c r="D938" s="7" t="s">
        <v>1458</v>
      </c>
      <c r="E938" s="7" t="s">
        <v>2691</v>
      </c>
      <c r="F938" s="7" t="s">
        <v>97</v>
      </c>
      <c r="G938" s="8">
        <v>1956</v>
      </c>
      <c r="H938" s="9"/>
      <c r="I938" s="9"/>
      <c r="J938" s="9"/>
      <c r="K938" s="9"/>
      <c r="L938" s="8">
        <v>8800</v>
      </c>
      <c r="M938" s="8">
        <v>1</v>
      </c>
      <c r="N938" s="7" t="s">
        <v>60</v>
      </c>
      <c r="O938" s="8">
        <v>12</v>
      </c>
      <c r="P938" s="8">
        <v>9</v>
      </c>
      <c r="Q938" s="7" t="s">
        <v>60</v>
      </c>
      <c r="R938" s="7" t="s">
        <v>1643</v>
      </c>
    </row>
    <row r="939" spans="1:18" x14ac:dyDescent="0.25">
      <c r="A939" s="7" t="s">
        <v>2689</v>
      </c>
      <c r="B939" s="7" t="s">
        <v>49</v>
      </c>
      <c r="C939" s="7" t="s">
        <v>59</v>
      </c>
      <c r="D939" s="7" t="s">
        <v>1458</v>
      </c>
      <c r="E939" s="7" t="s">
        <v>2692</v>
      </c>
      <c r="F939" s="7" t="s">
        <v>97</v>
      </c>
      <c r="G939" s="8">
        <v>1956</v>
      </c>
      <c r="H939" s="9"/>
      <c r="I939" s="9"/>
      <c r="J939" s="9"/>
      <c r="K939" s="9"/>
      <c r="L939" s="8">
        <v>12800</v>
      </c>
      <c r="M939" s="8">
        <v>1</v>
      </c>
      <c r="N939" s="7" t="s">
        <v>60</v>
      </c>
      <c r="O939" s="8">
        <v>25</v>
      </c>
      <c r="P939" s="8">
        <v>24</v>
      </c>
      <c r="Q939" s="7" t="s">
        <v>60</v>
      </c>
      <c r="R939" s="7" t="s">
        <v>1462</v>
      </c>
    </row>
    <row r="940" spans="1:18" x14ac:dyDescent="0.25">
      <c r="A940" s="7" t="s">
        <v>2689</v>
      </c>
      <c r="B940" s="7" t="s">
        <v>49</v>
      </c>
      <c r="C940" s="7" t="s">
        <v>304</v>
      </c>
      <c r="D940" s="7" t="s">
        <v>1458</v>
      </c>
      <c r="E940" s="7" t="s">
        <v>2693</v>
      </c>
      <c r="F940" s="7" t="s">
        <v>97</v>
      </c>
      <c r="G940" s="8">
        <v>1956</v>
      </c>
      <c r="H940" s="9"/>
      <c r="I940" s="9"/>
      <c r="J940" s="9"/>
      <c r="K940" s="9"/>
      <c r="L940" s="8">
        <v>5000</v>
      </c>
      <c r="M940" s="8">
        <v>1</v>
      </c>
      <c r="N940" s="7" t="s">
        <v>60</v>
      </c>
      <c r="O940" s="8">
        <v>14</v>
      </c>
      <c r="P940" s="8">
        <v>12</v>
      </c>
      <c r="Q940" s="7" t="s">
        <v>60</v>
      </c>
      <c r="R940" s="7" t="s">
        <v>86</v>
      </c>
    </row>
    <row r="941" spans="1:18" x14ac:dyDescent="0.25">
      <c r="A941" s="7" t="s">
        <v>2689</v>
      </c>
      <c r="B941" s="7" t="s">
        <v>49</v>
      </c>
      <c r="C941" s="7" t="s">
        <v>86</v>
      </c>
      <c r="D941" s="7" t="s">
        <v>1464</v>
      </c>
      <c r="E941" s="7" t="s">
        <v>2694</v>
      </c>
      <c r="F941" s="7" t="s">
        <v>74</v>
      </c>
      <c r="G941" s="8">
        <v>1956</v>
      </c>
      <c r="H941" s="9"/>
      <c r="I941" s="9"/>
      <c r="J941" s="9"/>
      <c r="K941" s="9"/>
      <c r="L941" s="8">
        <v>17400</v>
      </c>
      <c r="M941" s="8">
        <v>2</v>
      </c>
      <c r="N941" s="7" t="s">
        <v>60</v>
      </c>
      <c r="O941" s="8">
        <v>11</v>
      </c>
      <c r="P941" s="8">
        <v>9</v>
      </c>
      <c r="Q941" s="7" t="s">
        <v>60</v>
      </c>
      <c r="R941" s="7" t="s">
        <v>60</v>
      </c>
    </row>
    <row r="942" spans="1:18" x14ac:dyDescent="0.25">
      <c r="A942" s="7" t="s">
        <v>2695</v>
      </c>
      <c r="B942" s="7" t="s">
        <v>49</v>
      </c>
      <c r="C942" s="7" t="s">
        <v>53</v>
      </c>
      <c r="D942" s="7" t="s">
        <v>1605</v>
      </c>
      <c r="E942" s="7" t="s">
        <v>2696</v>
      </c>
      <c r="F942" s="7" t="s">
        <v>97</v>
      </c>
      <c r="G942" s="8">
        <v>1937</v>
      </c>
      <c r="H942" s="9"/>
      <c r="I942" s="9"/>
      <c r="J942" s="9"/>
      <c r="K942" s="9"/>
      <c r="L942" s="8">
        <v>68800</v>
      </c>
      <c r="M942" s="8">
        <v>1</v>
      </c>
      <c r="N942" s="7" t="s">
        <v>60</v>
      </c>
      <c r="O942" s="8">
        <v>16</v>
      </c>
      <c r="P942" s="8">
        <v>13</v>
      </c>
      <c r="Q942" s="7" t="s">
        <v>60</v>
      </c>
      <c r="R942" s="7" t="s">
        <v>1462</v>
      </c>
    </row>
    <row r="943" spans="1:18" x14ac:dyDescent="0.25">
      <c r="A943" s="7" t="s">
        <v>2695</v>
      </c>
      <c r="B943" s="7" t="s">
        <v>49</v>
      </c>
      <c r="C943" s="7" t="s">
        <v>97</v>
      </c>
      <c r="D943" s="7" t="s">
        <v>1472</v>
      </c>
      <c r="E943" s="7" t="s">
        <v>2697</v>
      </c>
      <c r="F943" s="7" t="s">
        <v>97</v>
      </c>
      <c r="G943" s="8">
        <v>1937</v>
      </c>
      <c r="H943" s="9"/>
      <c r="I943" s="9"/>
      <c r="J943" s="9"/>
      <c r="K943" s="9"/>
      <c r="L943" s="8">
        <v>8100</v>
      </c>
      <c r="M943" s="8">
        <v>1</v>
      </c>
      <c r="N943" s="7" t="s">
        <v>60</v>
      </c>
      <c r="O943" s="8">
        <v>15</v>
      </c>
      <c r="P943" s="8">
        <v>12</v>
      </c>
      <c r="Q943" s="7" t="s">
        <v>60</v>
      </c>
      <c r="R943" s="7" t="s">
        <v>539</v>
      </c>
    </row>
    <row r="944" spans="1:18" x14ac:dyDescent="0.25">
      <c r="A944" s="7" t="s">
        <v>2695</v>
      </c>
      <c r="B944" s="7" t="s">
        <v>49</v>
      </c>
      <c r="C944" s="7" t="s">
        <v>59</v>
      </c>
      <c r="D944" s="7" t="s">
        <v>1470</v>
      </c>
      <c r="E944" s="7" t="s">
        <v>2211</v>
      </c>
      <c r="F944" s="7" t="s">
        <v>1469</v>
      </c>
      <c r="G944" s="9"/>
      <c r="H944" s="8">
        <v>1100</v>
      </c>
      <c r="I944" s="9"/>
      <c r="J944" s="8">
        <v>100</v>
      </c>
      <c r="K944" s="8">
        <v>4</v>
      </c>
      <c r="L944" s="8">
        <v>4400</v>
      </c>
      <c r="M944" s="8">
        <v>1</v>
      </c>
      <c r="N944" s="7" t="s">
        <v>60</v>
      </c>
      <c r="O944" s="8">
        <v>12</v>
      </c>
      <c r="P944" s="8">
        <v>9</v>
      </c>
      <c r="Q944" s="7" t="s">
        <v>60</v>
      </c>
      <c r="R944" s="7" t="s">
        <v>539</v>
      </c>
    </row>
    <row r="945" spans="1:18" x14ac:dyDescent="0.25">
      <c r="A945" s="7" t="s">
        <v>1026</v>
      </c>
      <c r="B945" s="7" t="s">
        <v>1457</v>
      </c>
      <c r="C945" s="7" t="s">
        <v>53</v>
      </c>
      <c r="D945" s="7" t="s">
        <v>1467</v>
      </c>
      <c r="E945" s="7" t="s">
        <v>2698</v>
      </c>
      <c r="F945" s="7" t="s">
        <v>97</v>
      </c>
      <c r="G945" s="8">
        <v>1998</v>
      </c>
      <c r="H945" s="9"/>
      <c r="I945" s="9"/>
      <c r="J945" s="9"/>
      <c r="K945" s="9"/>
      <c r="L945" s="8">
        <v>2700</v>
      </c>
      <c r="M945" s="8">
        <v>1</v>
      </c>
      <c r="N945" s="7" t="s">
        <v>60</v>
      </c>
      <c r="O945" s="8">
        <v>10</v>
      </c>
      <c r="P945" s="8">
        <v>9</v>
      </c>
      <c r="Q945" s="7" t="s">
        <v>60</v>
      </c>
      <c r="R945" s="7" t="s">
        <v>1462</v>
      </c>
    </row>
    <row r="946" spans="1:18" x14ac:dyDescent="0.25">
      <c r="A946" s="7" t="s">
        <v>1026</v>
      </c>
      <c r="B946" s="7" t="s">
        <v>1457</v>
      </c>
      <c r="C946" s="7" t="s">
        <v>97</v>
      </c>
      <c r="D946" s="7" t="s">
        <v>1467</v>
      </c>
      <c r="E946" s="7" t="s">
        <v>2699</v>
      </c>
      <c r="F946" s="7" t="s">
        <v>97</v>
      </c>
      <c r="G946" s="8">
        <v>1998</v>
      </c>
      <c r="H946" s="9"/>
      <c r="I946" s="9"/>
      <c r="J946" s="9"/>
      <c r="K946" s="9"/>
      <c r="L946" s="8">
        <v>3600</v>
      </c>
      <c r="M946" s="8">
        <v>1</v>
      </c>
      <c r="N946" s="7" t="s">
        <v>60</v>
      </c>
      <c r="O946" s="8">
        <v>10</v>
      </c>
      <c r="P946" s="8">
        <v>9</v>
      </c>
      <c r="Q946" s="7" t="s">
        <v>60</v>
      </c>
      <c r="R946" s="7" t="s">
        <v>1462</v>
      </c>
    </row>
    <row r="947" spans="1:18" x14ac:dyDescent="0.25">
      <c r="A947" s="7" t="s">
        <v>1026</v>
      </c>
      <c r="B947" s="7" t="s">
        <v>1457</v>
      </c>
      <c r="C947" s="7" t="s">
        <v>59</v>
      </c>
      <c r="D947" s="7" t="s">
        <v>1458</v>
      </c>
      <c r="E947" s="7" t="s">
        <v>2700</v>
      </c>
      <c r="F947" s="7" t="s">
        <v>97</v>
      </c>
      <c r="G947" s="8">
        <v>1998</v>
      </c>
      <c r="H947" s="9"/>
      <c r="I947" s="9"/>
      <c r="J947" s="9"/>
      <c r="K947" s="9"/>
      <c r="L947" s="8">
        <v>4600</v>
      </c>
      <c r="M947" s="8">
        <v>1</v>
      </c>
      <c r="N947" s="7" t="s">
        <v>60</v>
      </c>
      <c r="O947" s="8">
        <v>10</v>
      </c>
      <c r="P947" s="8">
        <v>9</v>
      </c>
      <c r="Q947" s="7" t="s">
        <v>60</v>
      </c>
      <c r="R947" s="7" t="s">
        <v>1462</v>
      </c>
    </row>
    <row r="948" spans="1:18" x14ac:dyDescent="0.25">
      <c r="A948" s="7" t="s">
        <v>1026</v>
      </c>
      <c r="B948" s="7" t="s">
        <v>1457</v>
      </c>
      <c r="C948" s="7" t="s">
        <v>304</v>
      </c>
      <c r="D948" s="7" t="s">
        <v>1458</v>
      </c>
      <c r="E948" s="7" t="s">
        <v>2701</v>
      </c>
      <c r="F948" s="7" t="s">
        <v>97</v>
      </c>
      <c r="G948" s="8">
        <v>1998</v>
      </c>
      <c r="H948" s="9"/>
      <c r="I948" s="9"/>
      <c r="J948" s="9"/>
      <c r="K948" s="9"/>
      <c r="L948" s="8">
        <v>5921</v>
      </c>
      <c r="M948" s="8">
        <v>1</v>
      </c>
      <c r="N948" s="7" t="s">
        <v>60</v>
      </c>
      <c r="O948" s="8">
        <v>10</v>
      </c>
      <c r="P948" s="8">
        <v>10</v>
      </c>
      <c r="Q948" s="7" t="s">
        <v>60</v>
      </c>
      <c r="R948" s="7" t="s">
        <v>60</v>
      </c>
    </row>
    <row r="949" spans="1:18" x14ac:dyDescent="0.25">
      <c r="A949" s="7" t="s">
        <v>1026</v>
      </c>
      <c r="B949" s="7" t="s">
        <v>1457</v>
      </c>
      <c r="C949" s="7" t="s">
        <v>86</v>
      </c>
      <c r="D949" s="7" t="s">
        <v>1467</v>
      </c>
      <c r="E949" s="7" t="s">
        <v>2698</v>
      </c>
      <c r="F949" s="7" t="s">
        <v>97</v>
      </c>
      <c r="G949" s="8">
        <v>1998</v>
      </c>
      <c r="H949" s="9"/>
      <c r="I949" s="9"/>
      <c r="J949" s="9"/>
      <c r="K949" s="9"/>
      <c r="L949" s="8">
        <v>2700</v>
      </c>
      <c r="M949" s="8">
        <v>1</v>
      </c>
      <c r="N949" s="7" t="s">
        <v>60</v>
      </c>
      <c r="O949" s="8">
        <v>10</v>
      </c>
      <c r="P949" s="8">
        <v>9</v>
      </c>
      <c r="Q949" s="7" t="s">
        <v>60</v>
      </c>
      <c r="R949" s="7" t="s">
        <v>1462</v>
      </c>
    </row>
    <row r="950" spans="1:18" x14ac:dyDescent="0.25">
      <c r="A950" s="7" t="s">
        <v>1026</v>
      </c>
      <c r="B950" s="7" t="s">
        <v>1457</v>
      </c>
      <c r="C950" s="7" t="s">
        <v>66</v>
      </c>
      <c r="D950" s="7" t="s">
        <v>1458</v>
      </c>
      <c r="E950" s="7" t="s">
        <v>2702</v>
      </c>
      <c r="F950" s="7" t="s">
        <v>97</v>
      </c>
      <c r="G950" s="8">
        <v>1998</v>
      </c>
      <c r="H950" s="9"/>
      <c r="I950" s="9"/>
      <c r="J950" s="9"/>
      <c r="K950" s="9"/>
      <c r="L950" s="8">
        <v>2395</v>
      </c>
      <c r="M950" s="8">
        <v>1</v>
      </c>
      <c r="N950" s="7" t="s">
        <v>60</v>
      </c>
      <c r="O950" s="8">
        <v>10</v>
      </c>
      <c r="P950" s="8">
        <v>9</v>
      </c>
      <c r="Q950" s="7" t="s">
        <v>60</v>
      </c>
      <c r="R950" s="7" t="s">
        <v>1462</v>
      </c>
    </row>
    <row r="951" spans="1:18" x14ac:dyDescent="0.25">
      <c r="A951" s="7" t="s">
        <v>1026</v>
      </c>
      <c r="B951" s="7" t="s">
        <v>1457</v>
      </c>
      <c r="C951" s="7" t="s">
        <v>57</v>
      </c>
      <c r="D951" s="7" t="s">
        <v>1467</v>
      </c>
      <c r="E951" s="7" t="s">
        <v>2703</v>
      </c>
      <c r="F951" s="7" t="s">
        <v>97</v>
      </c>
      <c r="G951" s="8">
        <v>1998</v>
      </c>
      <c r="H951" s="9"/>
      <c r="I951" s="9"/>
      <c r="J951" s="9"/>
      <c r="K951" s="9"/>
      <c r="L951" s="8">
        <v>8100</v>
      </c>
      <c r="M951" s="8">
        <v>1</v>
      </c>
      <c r="N951" s="7" t="s">
        <v>60</v>
      </c>
      <c r="O951" s="8">
        <v>10</v>
      </c>
      <c r="P951" s="8">
        <v>9</v>
      </c>
      <c r="Q951" s="7" t="s">
        <v>60</v>
      </c>
      <c r="R951" s="7" t="s">
        <v>86</v>
      </c>
    </row>
    <row r="952" spans="1:18" x14ac:dyDescent="0.25">
      <c r="A952" s="7" t="s">
        <v>2704</v>
      </c>
      <c r="B952" s="7" t="s">
        <v>49</v>
      </c>
      <c r="C952" s="7" t="s">
        <v>53</v>
      </c>
      <c r="D952" s="7" t="s">
        <v>1474</v>
      </c>
      <c r="E952" s="7" t="s">
        <v>2705</v>
      </c>
      <c r="F952" s="7" t="s">
        <v>97</v>
      </c>
      <c r="G952" s="9"/>
      <c r="H952" s="9"/>
      <c r="I952" s="9"/>
      <c r="J952" s="9"/>
      <c r="K952" s="9"/>
      <c r="L952" s="8">
        <v>2000</v>
      </c>
      <c r="M952" s="8">
        <v>1</v>
      </c>
      <c r="N952" s="7" t="s">
        <v>60</v>
      </c>
      <c r="O952" s="8">
        <v>12</v>
      </c>
      <c r="P952" s="8">
        <v>9</v>
      </c>
      <c r="Q952" s="7" t="s">
        <v>60</v>
      </c>
      <c r="R952" s="7" t="s">
        <v>1643</v>
      </c>
    </row>
    <row r="953" spans="1:18" x14ac:dyDescent="0.25">
      <c r="A953" s="7" t="s">
        <v>2704</v>
      </c>
      <c r="B953" s="7" t="s">
        <v>49</v>
      </c>
      <c r="C953" s="7" t="s">
        <v>97</v>
      </c>
      <c r="D953" s="7" t="s">
        <v>1999</v>
      </c>
      <c r="E953" s="7" t="s">
        <v>2706</v>
      </c>
      <c r="F953" s="7" t="s">
        <v>1469</v>
      </c>
      <c r="G953" s="9"/>
      <c r="H953" s="8">
        <v>2400</v>
      </c>
      <c r="I953" s="9"/>
      <c r="J953" s="8">
        <v>77.5</v>
      </c>
      <c r="K953" s="8">
        <v>6</v>
      </c>
      <c r="L953" s="8">
        <v>14400</v>
      </c>
      <c r="M953" s="8">
        <v>1</v>
      </c>
      <c r="N953" s="7" t="s">
        <v>60</v>
      </c>
      <c r="O953" s="8">
        <v>12</v>
      </c>
      <c r="P953" s="8">
        <v>9</v>
      </c>
      <c r="Q953" s="7" t="s">
        <v>60</v>
      </c>
      <c r="R953" s="7" t="s">
        <v>539</v>
      </c>
    </row>
    <row r="954" spans="1:18" x14ac:dyDescent="0.25">
      <c r="A954" s="7" t="s">
        <v>2704</v>
      </c>
      <c r="B954" s="7" t="s">
        <v>49</v>
      </c>
      <c r="C954" s="7" t="s">
        <v>59</v>
      </c>
      <c r="D954" s="7" t="s">
        <v>1472</v>
      </c>
      <c r="E954" s="7" t="s">
        <v>2707</v>
      </c>
      <c r="F954" s="7" t="s">
        <v>97</v>
      </c>
      <c r="G954" s="9"/>
      <c r="H954" s="9"/>
      <c r="I954" s="9"/>
      <c r="J954" s="9"/>
      <c r="K954" s="9"/>
      <c r="L954" s="8">
        <v>5000</v>
      </c>
      <c r="M954" s="8">
        <v>1</v>
      </c>
      <c r="N954" s="7" t="s">
        <v>60</v>
      </c>
      <c r="O954" s="8">
        <v>15</v>
      </c>
      <c r="P954" s="8">
        <v>12</v>
      </c>
      <c r="Q954" s="7" t="s">
        <v>60</v>
      </c>
      <c r="R954" s="7" t="s">
        <v>539</v>
      </c>
    </row>
    <row r="955" spans="1:18" x14ac:dyDescent="0.25">
      <c r="A955" s="7" t="s">
        <v>2704</v>
      </c>
      <c r="B955" s="7" t="s">
        <v>49</v>
      </c>
      <c r="C955" s="7" t="s">
        <v>304</v>
      </c>
      <c r="D955" s="7" t="s">
        <v>1605</v>
      </c>
      <c r="E955" s="7" t="s">
        <v>2708</v>
      </c>
      <c r="F955" s="7" t="s">
        <v>97</v>
      </c>
      <c r="G955" s="9"/>
      <c r="H955" s="9"/>
      <c r="I955" s="9"/>
      <c r="J955" s="9"/>
      <c r="K955" s="9"/>
      <c r="L955" s="8">
        <v>17000</v>
      </c>
      <c r="M955" s="8">
        <v>1</v>
      </c>
      <c r="N955" s="7" t="s">
        <v>60</v>
      </c>
      <c r="O955" s="8">
        <v>20</v>
      </c>
      <c r="P955" s="8">
        <v>17</v>
      </c>
      <c r="Q955" s="7" t="s">
        <v>60</v>
      </c>
      <c r="R955" s="7" t="s">
        <v>1462</v>
      </c>
    </row>
    <row r="956" spans="1:18" x14ac:dyDescent="0.25">
      <c r="A956" s="7" t="s">
        <v>2704</v>
      </c>
      <c r="B956" s="7" t="s">
        <v>49</v>
      </c>
      <c r="C956" s="7" t="s">
        <v>86</v>
      </c>
      <c r="D956" s="7" t="s">
        <v>1602</v>
      </c>
      <c r="E956" s="7" t="s">
        <v>2709</v>
      </c>
      <c r="F956" s="7" t="s">
        <v>1469</v>
      </c>
      <c r="G956" s="9"/>
      <c r="H956" s="8">
        <v>2350</v>
      </c>
      <c r="I956" s="9"/>
      <c r="J956" s="8">
        <v>8</v>
      </c>
      <c r="K956" s="8">
        <v>2</v>
      </c>
      <c r="L956" s="8">
        <v>4700</v>
      </c>
      <c r="M956" s="8">
        <v>1</v>
      </c>
      <c r="N956" s="7" t="s">
        <v>60</v>
      </c>
      <c r="O956" s="8">
        <v>18</v>
      </c>
      <c r="P956" s="8">
        <v>17</v>
      </c>
      <c r="Q956" s="7" t="s">
        <v>60</v>
      </c>
      <c r="R956" s="7" t="s">
        <v>1462</v>
      </c>
    </row>
    <row r="957" spans="1:18" x14ac:dyDescent="0.25">
      <c r="A957" s="7" t="s">
        <v>2704</v>
      </c>
      <c r="B957" s="7" t="s">
        <v>49</v>
      </c>
      <c r="C957" s="7" t="s">
        <v>66</v>
      </c>
      <c r="D957" s="7" t="s">
        <v>1999</v>
      </c>
      <c r="E957" s="7" t="s">
        <v>2710</v>
      </c>
      <c r="F957" s="7" t="s">
        <v>97</v>
      </c>
      <c r="G957" s="9"/>
      <c r="H957" s="9"/>
      <c r="I957" s="9"/>
      <c r="J957" s="9"/>
      <c r="K957" s="9"/>
      <c r="L957" s="8">
        <v>13600</v>
      </c>
      <c r="M957" s="8">
        <v>2</v>
      </c>
      <c r="N957" s="7" t="s">
        <v>60</v>
      </c>
      <c r="O957" s="8">
        <v>12</v>
      </c>
      <c r="P957" s="8">
        <v>9</v>
      </c>
      <c r="Q957" s="7" t="s">
        <v>60</v>
      </c>
      <c r="R957" s="7" t="s">
        <v>539</v>
      </c>
    </row>
    <row r="958" spans="1:18" x14ac:dyDescent="0.25">
      <c r="A958" s="7" t="s">
        <v>2711</v>
      </c>
      <c r="B958" s="7" t="s">
        <v>49</v>
      </c>
      <c r="C958" s="7" t="s">
        <v>53</v>
      </c>
      <c r="D958" s="7" t="s">
        <v>1477</v>
      </c>
      <c r="E958" s="7" t="s">
        <v>2712</v>
      </c>
      <c r="F958" s="7" t="s">
        <v>74</v>
      </c>
      <c r="G958" s="9"/>
      <c r="H958" s="9"/>
      <c r="I958" s="9"/>
      <c r="J958" s="9"/>
      <c r="K958" s="9"/>
      <c r="L958" s="8">
        <v>12100</v>
      </c>
      <c r="M958" s="8">
        <v>1</v>
      </c>
      <c r="N958" s="7" t="s">
        <v>60</v>
      </c>
      <c r="O958" s="8">
        <v>23</v>
      </c>
      <c r="P958" s="8">
        <v>21</v>
      </c>
      <c r="Q958" s="7" t="s">
        <v>60</v>
      </c>
      <c r="R958" s="7" t="s">
        <v>1462</v>
      </c>
    </row>
    <row r="959" spans="1:18" x14ac:dyDescent="0.25">
      <c r="A959" s="7" t="s">
        <v>2713</v>
      </c>
      <c r="B959" s="7" t="s">
        <v>49</v>
      </c>
      <c r="C959" s="7" t="s">
        <v>53</v>
      </c>
      <c r="D959" s="7" t="s">
        <v>1464</v>
      </c>
      <c r="E959" s="7" t="s">
        <v>2714</v>
      </c>
      <c r="F959" s="7" t="s">
        <v>74</v>
      </c>
      <c r="G959" s="8">
        <v>1970</v>
      </c>
      <c r="H959" s="9"/>
      <c r="I959" s="9"/>
      <c r="J959" s="9"/>
      <c r="K959" s="9"/>
      <c r="L959" s="8">
        <v>6000</v>
      </c>
      <c r="M959" s="8">
        <v>2</v>
      </c>
      <c r="N959" s="7" t="s">
        <v>60</v>
      </c>
      <c r="O959" s="8">
        <v>12</v>
      </c>
      <c r="P959" s="8">
        <v>9</v>
      </c>
      <c r="Q959" s="7" t="s">
        <v>60</v>
      </c>
      <c r="R959" s="7" t="s">
        <v>60</v>
      </c>
    </row>
    <row r="960" spans="1:18" x14ac:dyDescent="0.25">
      <c r="A960" s="7" t="s">
        <v>2715</v>
      </c>
      <c r="B960" s="7" t="s">
        <v>1457</v>
      </c>
      <c r="C960" s="7" t="s">
        <v>53</v>
      </c>
      <c r="D960" s="7" t="s">
        <v>1477</v>
      </c>
      <c r="E960" s="7" t="s">
        <v>2716</v>
      </c>
      <c r="F960" s="7" t="s">
        <v>74</v>
      </c>
      <c r="G960" s="9"/>
      <c r="H960" s="9"/>
      <c r="I960" s="9"/>
      <c r="J960" s="9"/>
      <c r="K960" s="9"/>
      <c r="L960" s="8">
        <v>1500</v>
      </c>
      <c r="M960" s="8">
        <v>1</v>
      </c>
      <c r="N960" s="7" t="s">
        <v>60</v>
      </c>
      <c r="O960" s="8">
        <v>15</v>
      </c>
      <c r="P960" s="8">
        <v>9</v>
      </c>
      <c r="Q960" s="7" t="s">
        <v>60</v>
      </c>
      <c r="R960" s="7" t="s">
        <v>1462</v>
      </c>
    </row>
    <row r="961" spans="1:18" x14ac:dyDescent="0.25">
      <c r="A961" s="7" t="s">
        <v>2717</v>
      </c>
      <c r="B961" s="7" t="s">
        <v>49</v>
      </c>
      <c r="C961" s="7" t="s">
        <v>53</v>
      </c>
      <c r="D961" s="7" t="s">
        <v>1464</v>
      </c>
      <c r="E961" s="7" t="s">
        <v>2718</v>
      </c>
      <c r="F961" s="7" t="s">
        <v>74</v>
      </c>
      <c r="G961" s="8">
        <v>1975</v>
      </c>
      <c r="H961" s="9"/>
      <c r="I961" s="9"/>
      <c r="J961" s="9"/>
      <c r="K961" s="9"/>
      <c r="L961" s="8">
        <v>23834</v>
      </c>
      <c r="M961" s="8">
        <v>1</v>
      </c>
      <c r="N961" s="7" t="s">
        <v>60</v>
      </c>
      <c r="O961" s="8">
        <v>18</v>
      </c>
      <c r="P961" s="8">
        <v>15</v>
      </c>
      <c r="Q961" s="7" t="s">
        <v>60</v>
      </c>
      <c r="R961" s="7" t="s">
        <v>1462</v>
      </c>
    </row>
    <row r="962" spans="1:18" x14ac:dyDescent="0.25">
      <c r="A962" s="7" t="s">
        <v>2719</v>
      </c>
      <c r="B962" s="7" t="s">
        <v>1457</v>
      </c>
      <c r="C962" s="7" t="s">
        <v>53</v>
      </c>
      <c r="D962" s="7" t="s">
        <v>1477</v>
      </c>
      <c r="E962" s="7" t="s">
        <v>2720</v>
      </c>
      <c r="F962" s="7" t="s">
        <v>74</v>
      </c>
      <c r="G962" s="8">
        <v>2001</v>
      </c>
      <c r="H962" s="9"/>
      <c r="I962" s="9"/>
      <c r="J962" s="9"/>
      <c r="K962" s="9"/>
      <c r="L962" s="8">
        <v>2400</v>
      </c>
      <c r="M962" s="8">
        <v>1</v>
      </c>
      <c r="N962" s="7" t="s">
        <v>60</v>
      </c>
      <c r="O962" s="8">
        <v>18</v>
      </c>
      <c r="P962" s="8">
        <v>10</v>
      </c>
      <c r="Q962" s="7" t="s">
        <v>60</v>
      </c>
      <c r="R962" s="7" t="s">
        <v>539</v>
      </c>
    </row>
    <row r="963" spans="1:18" x14ac:dyDescent="0.25">
      <c r="A963" s="7" t="s">
        <v>2721</v>
      </c>
      <c r="B963" s="7" t="s">
        <v>1457</v>
      </c>
      <c r="C963" s="7" t="s">
        <v>53</v>
      </c>
      <c r="D963" s="7" t="s">
        <v>1477</v>
      </c>
      <c r="E963" s="7" t="s">
        <v>2722</v>
      </c>
      <c r="F963" s="7" t="s">
        <v>74</v>
      </c>
      <c r="G963" s="8">
        <v>1900</v>
      </c>
      <c r="H963" s="9"/>
      <c r="I963" s="9"/>
      <c r="J963" s="9"/>
      <c r="K963" s="9"/>
      <c r="L963" s="8">
        <v>3000</v>
      </c>
      <c r="M963" s="8">
        <v>1</v>
      </c>
      <c r="N963" s="7" t="s">
        <v>60</v>
      </c>
      <c r="O963" s="8">
        <v>12</v>
      </c>
      <c r="P963" s="8">
        <v>12</v>
      </c>
      <c r="Q963" s="7" t="s">
        <v>60</v>
      </c>
      <c r="R963" s="7" t="s">
        <v>1462</v>
      </c>
    </row>
    <row r="964" spans="1:18" x14ac:dyDescent="0.25">
      <c r="A964" s="7" t="s">
        <v>331</v>
      </c>
      <c r="B964" s="7" t="s">
        <v>1457</v>
      </c>
      <c r="C964" s="7" t="s">
        <v>53</v>
      </c>
      <c r="D964" s="7" t="s">
        <v>1458</v>
      </c>
      <c r="E964" s="7" t="s">
        <v>2723</v>
      </c>
      <c r="F964" s="7" t="s">
        <v>97</v>
      </c>
      <c r="G964" s="8">
        <v>1932</v>
      </c>
      <c r="H964" s="9"/>
      <c r="I964" s="9"/>
      <c r="J964" s="9"/>
      <c r="K964" s="9"/>
      <c r="L964" s="8">
        <v>8500</v>
      </c>
      <c r="M964" s="8">
        <v>2</v>
      </c>
      <c r="N964" s="7" t="s">
        <v>60</v>
      </c>
      <c r="O964" s="8">
        <v>20</v>
      </c>
      <c r="P964" s="8">
        <v>14</v>
      </c>
      <c r="Q964" s="7" t="s">
        <v>60</v>
      </c>
      <c r="R964" s="7" t="s">
        <v>1601</v>
      </c>
    </row>
    <row r="965" spans="1:18" x14ac:dyDescent="0.25">
      <c r="A965" s="7" t="s">
        <v>2724</v>
      </c>
      <c r="B965" s="7" t="s">
        <v>49</v>
      </c>
      <c r="C965" s="7" t="s">
        <v>53</v>
      </c>
      <c r="D965" s="7" t="s">
        <v>1458</v>
      </c>
      <c r="E965" s="7" t="s">
        <v>2725</v>
      </c>
      <c r="F965" s="7" t="s">
        <v>97</v>
      </c>
      <c r="G965" s="8">
        <v>1945</v>
      </c>
      <c r="H965" s="9"/>
      <c r="I965" s="9"/>
      <c r="J965" s="9"/>
      <c r="K965" s="9"/>
      <c r="L965" s="8">
        <v>2800</v>
      </c>
      <c r="M965" s="8">
        <v>1</v>
      </c>
      <c r="N965" s="7" t="s">
        <v>60</v>
      </c>
      <c r="O965" s="8">
        <v>12</v>
      </c>
      <c r="P965" s="8">
        <v>12</v>
      </c>
      <c r="Q965" s="7" t="s">
        <v>60</v>
      </c>
      <c r="R965" s="7" t="s">
        <v>86</v>
      </c>
    </row>
    <row r="966" spans="1:18" x14ac:dyDescent="0.25">
      <c r="A966" s="7" t="s">
        <v>2726</v>
      </c>
      <c r="B966" s="7" t="s">
        <v>49</v>
      </c>
      <c r="C966" s="7" t="s">
        <v>53</v>
      </c>
      <c r="D966" s="7" t="s">
        <v>1458</v>
      </c>
      <c r="E966" s="7" t="s">
        <v>2727</v>
      </c>
      <c r="F966" s="7" t="s">
        <v>97</v>
      </c>
      <c r="G966" s="8">
        <v>1986</v>
      </c>
      <c r="H966" s="9"/>
      <c r="I966" s="9"/>
      <c r="J966" s="9"/>
      <c r="K966" s="9"/>
      <c r="L966" s="8">
        <v>61000</v>
      </c>
      <c r="M966" s="8">
        <v>3</v>
      </c>
      <c r="N966" s="7" t="s">
        <v>60</v>
      </c>
      <c r="O966" s="8">
        <v>12</v>
      </c>
      <c r="P966" s="8">
        <v>11</v>
      </c>
      <c r="Q966" s="7" t="s">
        <v>60</v>
      </c>
      <c r="R966" s="7" t="s">
        <v>1601</v>
      </c>
    </row>
    <row r="967" spans="1:18" x14ac:dyDescent="0.25">
      <c r="A967" s="7" t="s">
        <v>2728</v>
      </c>
      <c r="B967" s="7" t="s">
        <v>49</v>
      </c>
      <c r="C967" s="7" t="s">
        <v>53</v>
      </c>
      <c r="D967" s="7" t="s">
        <v>1605</v>
      </c>
      <c r="E967" s="7" t="s">
        <v>2729</v>
      </c>
      <c r="F967" s="7" t="s">
        <v>97</v>
      </c>
      <c r="G967" s="8">
        <v>1964</v>
      </c>
      <c r="H967" s="9"/>
      <c r="I967" s="9"/>
      <c r="J967" s="9"/>
      <c r="K967" s="9"/>
      <c r="L967" s="8">
        <v>11500</v>
      </c>
      <c r="M967" s="8">
        <v>1</v>
      </c>
      <c r="N967" s="7" t="s">
        <v>60</v>
      </c>
      <c r="O967" s="8">
        <v>15</v>
      </c>
      <c r="P967" s="8">
        <v>12</v>
      </c>
      <c r="Q967" s="7" t="s">
        <v>60</v>
      </c>
      <c r="R967" s="7" t="s">
        <v>539</v>
      </c>
    </row>
    <row r="968" spans="1:18" x14ac:dyDescent="0.25">
      <c r="A968" s="7" t="s">
        <v>2728</v>
      </c>
      <c r="B968" s="7" t="s">
        <v>49</v>
      </c>
      <c r="C968" s="7" t="s">
        <v>97</v>
      </c>
      <c r="D968" s="7" t="s">
        <v>1467</v>
      </c>
      <c r="E968" s="7" t="s">
        <v>2730</v>
      </c>
      <c r="F968" s="7" t="s">
        <v>97</v>
      </c>
      <c r="G968" s="8">
        <v>1964</v>
      </c>
      <c r="H968" s="9"/>
      <c r="I968" s="9"/>
      <c r="J968" s="9"/>
      <c r="K968" s="9"/>
      <c r="L968" s="8">
        <v>21000</v>
      </c>
      <c r="M968" s="8">
        <v>1</v>
      </c>
      <c r="N968" s="7" t="s">
        <v>60</v>
      </c>
      <c r="O968" s="8">
        <v>12</v>
      </c>
      <c r="P968" s="8">
        <v>9</v>
      </c>
      <c r="Q968" s="7" t="s">
        <v>60</v>
      </c>
      <c r="R968" s="7" t="s">
        <v>60</v>
      </c>
    </row>
    <row r="969" spans="1:18" x14ac:dyDescent="0.25">
      <c r="A969" s="7" t="s">
        <v>2728</v>
      </c>
      <c r="B969" s="7" t="s">
        <v>49</v>
      </c>
      <c r="C969" s="7" t="s">
        <v>59</v>
      </c>
      <c r="D969" s="7" t="s">
        <v>1605</v>
      </c>
      <c r="E969" s="7" t="s">
        <v>2731</v>
      </c>
      <c r="F969" s="7" t="s">
        <v>97</v>
      </c>
      <c r="G969" s="8">
        <v>1964</v>
      </c>
      <c r="H969" s="9"/>
      <c r="I969" s="9"/>
      <c r="J969" s="9"/>
      <c r="K969" s="9"/>
      <c r="L969" s="8">
        <v>20000</v>
      </c>
      <c r="M969" s="8">
        <v>1</v>
      </c>
      <c r="N969" s="7" t="s">
        <v>60</v>
      </c>
      <c r="O969" s="8">
        <v>20</v>
      </c>
      <c r="P969" s="8">
        <v>18</v>
      </c>
      <c r="Q969" s="7" t="s">
        <v>60</v>
      </c>
      <c r="R969" s="7" t="s">
        <v>539</v>
      </c>
    </row>
    <row r="970" spans="1:18" x14ac:dyDescent="0.25">
      <c r="A970" s="7" t="s">
        <v>2728</v>
      </c>
      <c r="B970" s="7" t="s">
        <v>49</v>
      </c>
      <c r="C970" s="7" t="s">
        <v>304</v>
      </c>
      <c r="D970" s="7" t="s">
        <v>1467</v>
      </c>
      <c r="E970" s="7" t="s">
        <v>1468</v>
      </c>
      <c r="F970" s="7" t="s">
        <v>97</v>
      </c>
      <c r="G970" s="8">
        <v>1964</v>
      </c>
      <c r="H970" s="9"/>
      <c r="I970" s="9"/>
      <c r="J970" s="9"/>
      <c r="K970" s="9"/>
      <c r="L970" s="8">
        <v>2000</v>
      </c>
      <c r="M970" s="8">
        <v>1</v>
      </c>
      <c r="N970" s="7" t="s">
        <v>60</v>
      </c>
      <c r="O970" s="8">
        <v>15</v>
      </c>
      <c r="P970" s="8">
        <v>12</v>
      </c>
      <c r="Q970" s="7" t="s">
        <v>60</v>
      </c>
      <c r="R970" s="7" t="s">
        <v>539</v>
      </c>
    </row>
    <row r="971" spans="1:18" x14ac:dyDescent="0.25">
      <c r="A971" s="7" t="s">
        <v>2728</v>
      </c>
      <c r="B971" s="7" t="s">
        <v>49</v>
      </c>
      <c r="C971" s="7" t="s">
        <v>86</v>
      </c>
      <c r="D971" s="7" t="s">
        <v>1467</v>
      </c>
      <c r="E971" s="7" t="s">
        <v>2732</v>
      </c>
      <c r="F971" s="7" t="s">
        <v>1469</v>
      </c>
      <c r="G971" s="8">
        <v>2011</v>
      </c>
      <c r="H971" s="8">
        <v>6000</v>
      </c>
      <c r="I971" s="9"/>
      <c r="J971" s="8">
        <v>100</v>
      </c>
      <c r="K971" s="8">
        <v>2</v>
      </c>
      <c r="L971" s="8">
        <v>12000</v>
      </c>
      <c r="M971" s="8">
        <v>1</v>
      </c>
      <c r="N971" s="7" t="s">
        <v>60</v>
      </c>
      <c r="O971" s="8">
        <v>15</v>
      </c>
      <c r="P971" s="8">
        <v>10</v>
      </c>
      <c r="Q971" s="7" t="s">
        <v>60</v>
      </c>
      <c r="R971" s="7" t="s">
        <v>1504</v>
      </c>
    </row>
    <row r="972" spans="1:18" x14ac:dyDescent="0.25">
      <c r="A972" s="7" t="s">
        <v>2728</v>
      </c>
      <c r="B972" s="7" t="s">
        <v>49</v>
      </c>
      <c r="C972" s="7" t="s">
        <v>66</v>
      </c>
      <c r="D972" s="7" t="s">
        <v>1470</v>
      </c>
      <c r="E972" s="7" t="s">
        <v>1664</v>
      </c>
      <c r="F972" s="7" t="s">
        <v>1469</v>
      </c>
      <c r="G972" s="8">
        <v>1964</v>
      </c>
      <c r="H972" s="8">
        <v>1091</v>
      </c>
      <c r="I972" s="9"/>
      <c r="J972" s="8">
        <v>100</v>
      </c>
      <c r="K972" s="8">
        <v>11</v>
      </c>
      <c r="L972" s="8">
        <v>12001</v>
      </c>
      <c r="M972" s="8">
        <v>1</v>
      </c>
      <c r="N972" s="7" t="s">
        <v>60</v>
      </c>
      <c r="O972" s="8">
        <v>10</v>
      </c>
      <c r="P972" s="8">
        <v>9</v>
      </c>
      <c r="Q972" s="7" t="s">
        <v>60</v>
      </c>
      <c r="R972" s="7" t="s">
        <v>1504</v>
      </c>
    </row>
    <row r="973" spans="1:18" x14ac:dyDescent="0.25">
      <c r="A973" s="7" t="s">
        <v>2733</v>
      </c>
      <c r="B973" s="7" t="s">
        <v>49</v>
      </c>
      <c r="C973" s="7" t="s">
        <v>53</v>
      </c>
      <c r="D973" s="7" t="s">
        <v>1477</v>
      </c>
      <c r="E973" s="7" t="s">
        <v>1727</v>
      </c>
      <c r="F973" s="7" t="s">
        <v>74</v>
      </c>
      <c r="G973" s="8">
        <v>1984</v>
      </c>
      <c r="H973" s="9"/>
      <c r="I973" s="9"/>
      <c r="J973" s="9"/>
      <c r="K973" s="9"/>
      <c r="L973" s="8">
        <v>20000</v>
      </c>
      <c r="M973" s="8">
        <v>1</v>
      </c>
      <c r="N973" s="7" t="s">
        <v>60</v>
      </c>
      <c r="O973" s="8">
        <v>20</v>
      </c>
      <c r="P973" s="8">
        <v>20</v>
      </c>
      <c r="Q973" s="7" t="s">
        <v>60</v>
      </c>
      <c r="R973" s="7" t="s">
        <v>60</v>
      </c>
    </row>
    <row r="974" spans="1:18" x14ac:dyDescent="0.25">
      <c r="A974" s="7" t="s">
        <v>2734</v>
      </c>
      <c r="B974" s="7" t="s">
        <v>49</v>
      </c>
      <c r="C974" s="7" t="s">
        <v>53</v>
      </c>
      <c r="D974" s="7" t="s">
        <v>1467</v>
      </c>
      <c r="E974" s="7" t="s">
        <v>2735</v>
      </c>
      <c r="F974" s="7" t="s">
        <v>97</v>
      </c>
      <c r="G974" s="8">
        <v>1957</v>
      </c>
      <c r="H974" s="9"/>
      <c r="I974" s="9"/>
      <c r="J974" s="9"/>
      <c r="K974" s="9"/>
      <c r="L974" s="8">
        <v>46000</v>
      </c>
      <c r="M974" s="8">
        <v>1</v>
      </c>
      <c r="N974" s="7" t="s">
        <v>60</v>
      </c>
      <c r="O974" s="8">
        <v>12</v>
      </c>
      <c r="P974" s="8">
        <v>9</v>
      </c>
      <c r="Q974" s="7" t="s">
        <v>60</v>
      </c>
      <c r="R974" s="7" t="s">
        <v>1462</v>
      </c>
    </row>
    <row r="975" spans="1:18" x14ac:dyDescent="0.25">
      <c r="A975" s="7" t="s">
        <v>2734</v>
      </c>
      <c r="B975" s="7" t="s">
        <v>49</v>
      </c>
      <c r="C975" s="7" t="s">
        <v>97</v>
      </c>
      <c r="D975" s="7" t="s">
        <v>1470</v>
      </c>
      <c r="E975" s="7" t="s">
        <v>1550</v>
      </c>
      <c r="F975" s="7" t="s">
        <v>1469</v>
      </c>
      <c r="G975" s="8">
        <v>1995</v>
      </c>
      <c r="H975" s="8">
        <v>383</v>
      </c>
      <c r="I975" s="9"/>
      <c r="J975" s="8">
        <v>100</v>
      </c>
      <c r="K975" s="8">
        <v>6</v>
      </c>
      <c r="L975" s="8">
        <v>2298</v>
      </c>
      <c r="M975" s="8">
        <v>1</v>
      </c>
      <c r="N975" s="7" t="s">
        <v>60</v>
      </c>
      <c r="O975" s="8">
        <v>11</v>
      </c>
      <c r="P975" s="8">
        <v>9</v>
      </c>
      <c r="Q975" s="7" t="s">
        <v>60</v>
      </c>
      <c r="R975" s="7" t="s">
        <v>1462</v>
      </c>
    </row>
    <row r="976" spans="1:18" x14ac:dyDescent="0.25">
      <c r="A976" s="7" t="s">
        <v>2736</v>
      </c>
      <c r="B976" s="7" t="s">
        <v>49</v>
      </c>
      <c r="C976" s="7" t="s">
        <v>53</v>
      </c>
      <c r="D976" s="7" t="s">
        <v>1458</v>
      </c>
      <c r="E976" s="7" t="s">
        <v>2737</v>
      </c>
      <c r="F976" s="7" t="s">
        <v>97</v>
      </c>
      <c r="G976" s="9"/>
      <c r="H976" s="9"/>
      <c r="I976" s="9"/>
      <c r="J976" s="9"/>
      <c r="K976" s="9"/>
      <c r="L976" s="8">
        <v>34500</v>
      </c>
      <c r="M976" s="8">
        <v>1</v>
      </c>
      <c r="N976" s="7" t="s">
        <v>60</v>
      </c>
      <c r="O976" s="8">
        <v>23</v>
      </c>
      <c r="P976" s="8">
        <v>22</v>
      </c>
      <c r="Q976" s="7" t="s">
        <v>60</v>
      </c>
      <c r="R976" s="7" t="s">
        <v>86</v>
      </c>
    </row>
    <row r="977" spans="1:18" x14ac:dyDescent="0.25">
      <c r="A977" s="7" t="s">
        <v>332</v>
      </c>
      <c r="B977" s="7" t="s">
        <v>49</v>
      </c>
      <c r="C977" s="7" t="s">
        <v>53</v>
      </c>
      <c r="D977" s="7" t="s">
        <v>1464</v>
      </c>
      <c r="E977" s="7" t="s">
        <v>2481</v>
      </c>
      <c r="F977" s="7" t="s">
        <v>74</v>
      </c>
      <c r="G977" s="8">
        <v>1960</v>
      </c>
      <c r="H977" s="9"/>
      <c r="I977" s="9"/>
      <c r="J977" s="9"/>
      <c r="K977" s="9"/>
      <c r="L977" s="8">
        <v>1074</v>
      </c>
      <c r="M977" s="8">
        <v>1</v>
      </c>
      <c r="N977" s="7" t="s">
        <v>60</v>
      </c>
      <c r="O977" s="8">
        <v>12</v>
      </c>
      <c r="P977" s="8">
        <v>9</v>
      </c>
      <c r="Q977" s="7" t="s">
        <v>60</v>
      </c>
      <c r="R977" s="7" t="s">
        <v>1595</v>
      </c>
    </row>
    <row r="978" spans="1:18" x14ac:dyDescent="0.25">
      <c r="A978" s="7" t="s">
        <v>2738</v>
      </c>
      <c r="B978" s="7" t="s">
        <v>49</v>
      </c>
      <c r="C978" s="7" t="s">
        <v>53</v>
      </c>
      <c r="D978" s="7" t="s">
        <v>1477</v>
      </c>
      <c r="E978" s="7" t="s">
        <v>2739</v>
      </c>
      <c r="F978" s="7" t="s">
        <v>74</v>
      </c>
      <c r="G978" s="8">
        <v>2002</v>
      </c>
      <c r="H978" s="9"/>
      <c r="I978" s="9"/>
      <c r="J978" s="9"/>
      <c r="K978" s="9"/>
      <c r="L978" s="8">
        <v>9900</v>
      </c>
      <c r="M978" s="8">
        <v>1</v>
      </c>
      <c r="N978" s="7" t="s">
        <v>60</v>
      </c>
      <c r="O978" s="8">
        <v>22</v>
      </c>
      <c r="P978" s="8">
        <v>20</v>
      </c>
      <c r="Q978" s="7" t="s">
        <v>60</v>
      </c>
      <c r="R978" s="7" t="s">
        <v>86</v>
      </c>
    </row>
    <row r="979" spans="1:18" x14ac:dyDescent="0.25">
      <c r="A979" s="7" t="s">
        <v>333</v>
      </c>
      <c r="B979" s="7" t="s">
        <v>49</v>
      </c>
      <c r="C979" s="7" t="s">
        <v>53</v>
      </c>
      <c r="D979" s="7" t="s">
        <v>1458</v>
      </c>
      <c r="E979" s="7" t="s">
        <v>2740</v>
      </c>
      <c r="F979" s="7" t="s">
        <v>97</v>
      </c>
      <c r="G979" s="8">
        <v>1973</v>
      </c>
      <c r="H979" s="9"/>
      <c r="I979" s="9"/>
      <c r="J979" s="9"/>
      <c r="K979" s="9"/>
      <c r="L979" s="8">
        <v>25000</v>
      </c>
      <c r="M979" s="8">
        <v>2</v>
      </c>
      <c r="N979" s="7" t="s">
        <v>60</v>
      </c>
      <c r="O979" s="8">
        <v>13</v>
      </c>
      <c r="P979" s="8">
        <v>10</v>
      </c>
      <c r="Q979" s="7" t="s">
        <v>60</v>
      </c>
      <c r="R979" s="7" t="s">
        <v>86</v>
      </c>
    </row>
    <row r="980" spans="1:18" x14ac:dyDescent="0.25">
      <c r="A980" s="7" t="s">
        <v>2741</v>
      </c>
      <c r="B980" s="7" t="s">
        <v>49</v>
      </c>
      <c r="C980" s="7" t="s">
        <v>53</v>
      </c>
      <c r="D980" s="7" t="s">
        <v>1458</v>
      </c>
      <c r="E980" s="7" t="s">
        <v>2742</v>
      </c>
      <c r="F980" s="7" t="s">
        <v>97</v>
      </c>
      <c r="G980" s="8">
        <v>1960</v>
      </c>
      <c r="H980" s="9"/>
      <c r="I980" s="9"/>
      <c r="J980" s="9"/>
      <c r="K980" s="9"/>
      <c r="L980" s="8">
        <v>7200</v>
      </c>
      <c r="M980" s="8">
        <v>1</v>
      </c>
      <c r="N980" s="7" t="s">
        <v>60</v>
      </c>
      <c r="O980" s="8">
        <v>12</v>
      </c>
      <c r="P980" s="8">
        <v>10</v>
      </c>
      <c r="Q980" s="7" t="s">
        <v>60</v>
      </c>
      <c r="R980" s="7" t="s">
        <v>60</v>
      </c>
    </row>
    <row r="981" spans="1:18" x14ac:dyDescent="0.25">
      <c r="A981" s="7" t="s">
        <v>2743</v>
      </c>
      <c r="B981" s="7" t="s">
        <v>49</v>
      </c>
      <c r="C981" s="7" t="s">
        <v>53</v>
      </c>
      <c r="D981" s="7" t="s">
        <v>1458</v>
      </c>
      <c r="E981" s="7" t="s">
        <v>2744</v>
      </c>
      <c r="F981" s="7" t="s">
        <v>97</v>
      </c>
      <c r="G981" s="8">
        <v>1959</v>
      </c>
      <c r="H981" s="9"/>
      <c r="I981" s="9"/>
      <c r="J981" s="9"/>
      <c r="K981" s="9"/>
      <c r="L981" s="8">
        <v>9000</v>
      </c>
      <c r="M981" s="8">
        <v>1</v>
      </c>
      <c r="N981" s="7" t="s">
        <v>60</v>
      </c>
      <c r="O981" s="8">
        <v>12</v>
      </c>
      <c r="P981" s="8">
        <v>11.5</v>
      </c>
      <c r="Q981" s="7" t="s">
        <v>60</v>
      </c>
      <c r="R981" s="7" t="s">
        <v>86</v>
      </c>
    </row>
    <row r="982" spans="1:18" x14ac:dyDescent="0.25">
      <c r="A982" s="7" t="s">
        <v>2745</v>
      </c>
      <c r="B982" s="7" t="s">
        <v>49</v>
      </c>
      <c r="C982" s="7" t="s">
        <v>53</v>
      </c>
      <c r="D982" s="7" t="s">
        <v>1458</v>
      </c>
      <c r="E982" s="7" t="s">
        <v>2746</v>
      </c>
      <c r="F982" s="7" t="s">
        <v>97</v>
      </c>
      <c r="G982" s="8">
        <v>1973</v>
      </c>
      <c r="H982" s="9"/>
      <c r="I982" s="9"/>
      <c r="J982" s="9"/>
      <c r="K982" s="9"/>
      <c r="L982" s="8">
        <v>17500</v>
      </c>
      <c r="M982" s="8">
        <v>1</v>
      </c>
      <c r="N982" s="7" t="s">
        <v>60</v>
      </c>
      <c r="O982" s="8">
        <v>20</v>
      </c>
      <c r="P982" s="8">
        <v>18</v>
      </c>
      <c r="Q982" s="7" t="s">
        <v>60</v>
      </c>
      <c r="R982" s="7" t="s">
        <v>539</v>
      </c>
    </row>
    <row r="983" spans="1:18" x14ac:dyDescent="0.25">
      <c r="A983" s="7" t="s">
        <v>2747</v>
      </c>
      <c r="B983" s="7" t="s">
        <v>1457</v>
      </c>
      <c r="C983" s="7" t="s">
        <v>53</v>
      </c>
      <c r="D983" s="7" t="s">
        <v>1458</v>
      </c>
      <c r="E983" s="7" t="s">
        <v>2748</v>
      </c>
      <c r="F983" s="7" t="s">
        <v>97</v>
      </c>
      <c r="G983" s="8">
        <v>1965</v>
      </c>
      <c r="H983" s="9"/>
      <c r="I983" s="9"/>
      <c r="J983" s="9"/>
      <c r="K983" s="9"/>
      <c r="L983" s="8">
        <v>2400</v>
      </c>
      <c r="M983" s="8">
        <v>1</v>
      </c>
      <c r="N983" s="7" t="s">
        <v>60</v>
      </c>
      <c r="O983" s="8">
        <v>10</v>
      </c>
      <c r="P983" s="8">
        <v>9</v>
      </c>
      <c r="Q983" s="7" t="s">
        <v>60</v>
      </c>
      <c r="R983" s="7" t="s">
        <v>60</v>
      </c>
    </row>
    <row r="984" spans="1:18" x14ac:dyDescent="0.25">
      <c r="A984" s="7" t="s">
        <v>2749</v>
      </c>
      <c r="B984" s="7" t="s">
        <v>1489</v>
      </c>
      <c r="C984" s="7" t="s">
        <v>53</v>
      </c>
      <c r="D984" s="7" t="s">
        <v>1477</v>
      </c>
      <c r="E984" s="7" t="s">
        <v>2750</v>
      </c>
      <c r="F984" s="7" t="s">
        <v>74</v>
      </c>
      <c r="G984" s="8">
        <v>1993</v>
      </c>
      <c r="H984" s="9"/>
      <c r="I984" s="9"/>
      <c r="J984" s="9"/>
      <c r="K984" s="9"/>
      <c r="L984" s="8">
        <v>1000</v>
      </c>
      <c r="M984" s="8">
        <v>1</v>
      </c>
      <c r="N984" s="7" t="s">
        <v>60</v>
      </c>
      <c r="O984" s="8">
        <v>12</v>
      </c>
      <c r="P984" s="8">
        <v>10</v>
      </c>
      <c r="Q984" s="7" t="s">
        <v>60</v>
      </c>
      <c r="R984" s="7" t="s">
        <v>539</v>
      </c>
    </row>
    <row r="985" spans="1:18" x14ac:dyDescent="0.25">
      <c r="A985" s="7" t="s">
        <v>2751</v>
      </c>
      <c r="B985" s="7" t="s">
        <v>49</v>
      </c>
      <c r="C985" s="7" t="s">
        <v>53</v>
      </c>
      <c r="D985" s="7" t="s">
        <v>1605</v>
      </c>
      <c r="E985" s="7" t="s">
        <v>2752</v>
      </c>
      <c r="F985" s="7" t="s">
        <v>97</v>
      </c>
      <c r="G985" s="8">
        <v>1962</v>
      </c>
      <c r="H985" s="9"/>
      <c r="I985" s="9"/>
      <c r="J985" s="9"/>
      <c r="K985" s="9"/>
      <c r="L985" s="8">
        <v>13300</v>
      </c>
      <c r="M985" s="8">
        <v>1</v>
      </c>
      <c r="N985" s="7" t="s">
        <v>60</v>
      </c>
      <c r="O985" s="8">
        <v>20</v>
      </c>
      <c r="P985" s="8">
        <v>18</v>
      </c>
      <c r="Q985" s="7" t="s">
        <v>60</v>
      </c>
      <c r="R985" s="7" t="s">
        <v>1462</v>
      </c>
    </row>
    <row r="986" spans="1:18" x14ac:dyDescent="0.25">
      <c r="A986" s="7" t="s">
        <v>2751</v>
      </c>
      <c r="B986" s="7" t="s">
        <v>49</v>
      </c>
      <c r="C986" s="7" t="s">
        <v>97</v>
      </c>
      <c r="D986" s="7" t="s">
        <v>1467</v>
      </c>
      <c r="E986" s="7" t="s">
        <v>2753</v>
      </c>
      <c r="F986" s="7" t="s">
        <v>97</v>
      </c>
      <c r="G986" s="8">
        <v>1962</v>
      </c>
      <c r="H986" s="9"/>
      <c r="I986" s="9"/>
      <c r="J986" s="9"/>
      <c r="K986" s="9"/>
      <c r="L986" s="8">
        <v>8700</v>
      </c>
      <c r="M986" s="8">
        <v>1</v>
      </c>
      <c r="N986" s="7" t="s">
        <v>60</v>
      </c>
      <c r="O986" s="8">
        <v>12</v>
      </c>
      <c r="P986" s="8">
        <v>10</v>
      </c>
      <c r="Q986" s="7" t="s">
        <v>60</v>
      </c>
      <c r="R986" s="7" t="s">
        <v>1462</v>
      </c>
    </row>
    <row r="987" spans="1:18" x14ac:dyDescent="0.25">
      <c r="A987" s="7" t="s">
        <v>2751</v>
      </c>
      <c r="B987" s="7" t="s">
        <v>49</v>
      </c>
      <c r="C987" s="7" t="s">
        <v>59</v>
      </c>
      <c r="D987" s="7" t="s">
        <v>1467</v>
      </c>
      <c r="E987" s="7" t="s">
        <v>2754</v>
      </c>
      <c r="F987" s="7" t="s">
        <v>97</v>
      </c>
      <c r="G987" s="8">
        <v>1962</v>
      </c>
      <c r="H987" s="9"/>
      <c r="I987" s="9"/>
      <c r="J987" s="9"/>
      <c r="K987" s="9"/>
      <c r="L987" s="8">
        <v>5400</v>
      </c>
      <c r="M987" s="8">
        <v>1</v>
      </c>
      <c r="N987" s="7" t="s">
        <v>60</v>
      </c>
      <c r="O987" s="8">
        <v>12</v>
      </c>
      <c r="P987" s="8">
        <v>10</v>
      </c>
      <c r="Q987" s="7" t="s">
        <v>60</v>
      </c>
      <c r="R987" s="7" t="s">
        <v>86</v>
      </c>
    </row>
    <row r="988" spans="1:18" x14ac:dyDescent="0.25">
      <c r="A988" s="7" t="s">
        <v>2755</v>
      </c>
      <c r="B988" s="7" t="s">
        <v>49</v>
      </c>
      <c r="C988" s="7" t="s">
        <v>53</v>
      </c>
      <c r="D988" s="7" t="s">
        <v>1477</v>
      </c>
      <c r="E988" s="7" t="s">
        <v>2756</v>
      </c>
      <c r="F988" s="7" t="s">
        <v>74</v>
      </c>
      <c r="G988" s="8">
        <v>1962</v>
      </c>
      <c r="H988" s="9"/>
      <c r="I988" s="9"/>
      <c r="J988" s="9"/>
      <c r="K988" s="9"/>
      <c r="L988" s="8">
        <v>4500</v>
      </c>
      <c r="M988" s="8">
        <v>2</v>
      </c>
      <c r="N988" s="7" t="s">
        <v>60</v>
      </c>
      <c r="O988" s="8">
        <v>11</v>
      </c>
      <c r="P988" s="8">
        <v>10</v>
      </c>
      <c r="Q988" s="7" t="s">
        <v>60</v>
      </c>
      <c r="R988" s="7" t="s">
        <v>1462</v>
      </c>
    </row>
    <row r="989" spans="1:18" x14ac:dyDescent="0.25">
      <c r="A989" s="7" t="s">
        <v>2757</v>
      </c>
      <c r="B989" s="7" t="s">
        <v>49</v>
      </c>
      <c r="C989" s="7" t="s">
        <v>53</v>
      </c>
      <c r="D989" s="7" t="s">
        <v>1605</v>
      </c>
      <c r="E989" s="7" t="s">
        <v>2758</v>
      </c>
      <c r="F989" s="7" t="s">
        <v>97</v>
      </c>
      <c r="G989" s="8">
        <v>1959</v>
      </c>
      <c r="H989" s="9"/>
      <c r="I989" s="9"/>
      <c r="J989" s="9"/>
      <c r="K989" s="9"/>
      <c r="L989" s="8">
        <v>40000</v>
      </c>
      <c r="M989" s="8">
        <v>1</v>
      </c>
      <c r="N989" s="7" t="s">
        <v>60</v>
      </c>
      <c r="O989" s="8">
        <v>13</v>
      </c>
      <c r="P989" s="8">
        <v>10</v>
      </c>
      <c r="Q989" s="7" t="s">
        <v>60</v>
      </c>
      <c r="R989" s="7" t="s">
        <v>539</v>
      </c>
    </row>
    <row r="990" spans="1:18" x14ac:dyDescent="0.25">
      <c r="A990" s="7" t="s">
        <v>2757</v>
      </c>
      <c r="B990" s="7" t="s">
        <v>49</v>
      </c>
      <c r="C990" s="7" t="s">
        <v>97</v>
      </c>
      <c r="D990" s="7" t="s">
        <v>1467</v>
      </c>
      <c r="E990" s="7" t="s">
        <v>2759</v>
      </c>
      <c r="F990" s="7" t="s">
        <v>97</v>
      </c>
      <c r="G990" s="9"/>
      <c r="H990" s="9"/>
      <c r="I990" s="9"/>
      <c r="J990" s="9"/>
      <c r="K990" s="9"/>
      <c r="L990" s="8">
        <v>4500</v>
      </c>
      <c r="M990" s="8">
        <v>1</v>
      </c>
      <c r="N990" s="7" t="s">
        <v>60</v>
      </c>
      <c r="O990" s="8">
        <v>10</v>
      </c>
      <c r="P990" s="8">
        <v>9</v>
      </c>
      <c r="Q990" s="7" t="s">
        <v>60</v>
      </c>
      <c r="R990" s="7" t="s">
        <v>539</v>
      </c>
    </row>
    <row r="991" spans="1:18" x14ac:dyDescent="0.25">
      <c r="A991" s="7" t="s">
        <v>2757</v>
      </c>
      <c r="B991" s="7" t="s">
        <v>49</v>
      </c>
      <c r="C991" s="7" t="s">
        <v>59</v>
      </c>
      <c r="D991" s="7" t="s">
        <v>1495</v>
      </c>
      <c r="E991" s="7" t="s">
        <v>2760</v>
      </c>
      <c r="F991" s="7" t="s">
        <v>97</v>
      </c>
      <c r="G991" s="9"/>
      <c r="H991" s="9"/>
      <c r="I991" s="9"/>
      <c r="J991" s="9"/>
      <c r="K991" s="9"/>
      <c r="L991" s="8">
        <v>1100</v>
      </c>
      <c r="M991" s="8">
        <v>1</v>
      </c>
      <c r="N991" s="7" t="s">
        <v>60</v>
      </c>
      <c r="O991" s="8">
        <v>10</v>
      </c>
      <c r="P991" s="8">
        <v>9</v>
      </c>
      <c r="Q991" s="7" t="s">
        <v>60</v>
      </c>
      <c r="R991" s="7" t="s">
        <v>60</v>
      </c>
    </row>
    <row r="992" spans="1:18" x14ac:dyDescent="0.25">
      <c r="A992" s="7" t="s">
        <v>2757</v>
      </c>
      <c r="B992" s="7" t="s">
        <v>49</v>
      </c>
      <c r="C992" s="7" t="s">
        <v>304</v>
      </c>
      <c r="D992" s="7" t="s">
        <v>1470</v>
      </c>
      <c r="E992" s="7" t="s">
        <v>1550</v>
      </c>
      <c r="F992" s="7" t="s">
        <v>97</v>
      </c>
      <c r="G992" s="9"/>
      <c r="H992" s="9"/>
      <c r="I992" s="9"/>
      <c r="J992" s="9"/>
      <c r="K992" s="9"/>
      <c r="L992" s="8">
        <v>1100</v>
      </c>
      <c r="M992" s="8">
        <v>1</v>
      </c>
      <c r="N992" s="7" t="s">
        <v>60</v>
      </c>
      <c r="O992" s="8">
        <v>10</v>
      </c>
      <c r="P992" s="8">
        <v>9</v>
      </c>
      <c r="Q992" s="7" t="s">
        <v>60</v>
      </c>
      <c r="R992" s="7" t="s">
        <v>60</v>
      </c>
    </row>
    <row r="993" spans="1:18" x14ac:dyDescent="0.25">
      <c r="A993" s="7" t="s">
        <v>2757</v>
      </c>
      <c r="B993" s="7" t="s">
        <v>49</v>
      </c>
      <c r="C993" s="7" t="s">
        <v>86</v>
      </c>
      <c r="D993" s="7" t="s">
        <v>1602</v>
      </c>
      <c r="E993" s="7" t="s">
        <v>2761</v>
      </c>
      <c r="F993" s="7" t="s">
        <v>97</v>
      </c>
      <c r="G993" s="9"/>
      <c r="H993" s="9"/>
      <c r="I993" s="9"/>
      <c r="J993" s="9"/>
      <c r="K993" s="9"/>
      <c r="L993" s="8">
        <v>4000</v>
      </c>
      <c r="M993" s="8">
        <v>1</v>
      </c>
      <c r="N993" s="7" t="s">
        <v>60</v>
      </c>
      <c r="O993" s="8">
        <v>15</v>
      </c>
      <c r="P993" s="8">
        <v>14</v>
      </c>
      <c r="Q993" s="7" t="s">
        <v>60</v>
      </c>
      <c r="R993" s="7" t="s">
        <v>539</v>
      </c>
    </row>
    <row r="994" spans="1:18" x14ac:dyDescent="0.25">
      <c r="A994" s="7" t="s">
        <v>2757</v>
      </c>
      <c r="B994" s="7" t="s">
        <v>49</v>
      </c>
      <c r="C994" s="7" t="s">
        <v>66</v>
      </c>
      <c r="D994" s="7" t="s">
        <v>1602</v>
      </c>
      <c r="E994" s="7" t="s">
        <v>2762</v>
      </c>
      <c r="F994" s="7" t="s">
        <v>97</v>
      </c>
      <c r="G994" s="9"/>
      <c r="H994" s="9"/>
      <c r="I994" s="9"/>
      <c r="J994" s="9"/>
      <c r="K994" s="9"/>
      <c r="L994" s="8">
        <v>1600</v>
      </c>
      <c r="M994" s="8">
        <v>1</v>
      </c>
      <c r="N994" s="7" t="s">
        <v>60</v>
      </c>
      <c r="O994" s="8">
        <v>12</v>
      </c>
      <c r="P994" s="8">
        <v>10</v>
      </c>
      <c r="Q994" s="7" t="s">
        <v>60</v>
      </c>
      <c r="R994" s="7" t="s">
        <v>539</v>
      </c>
    </row>
    <row r="995" spans="1:18" x14ac:dyDescent="0.25">
      <c r="A995" s="7" t="s">
        <v>2763</v>
      </c>
      <c r="B995" s="7" t="s">
        <v>49</v>
      </c>
      <c r="C995" s="7" t="s">
        <v>53</v>
      </c>
      <c r="D995" s="7" t="s">
        <v>1458</v>
      </c>
      <c r="E995" s="7" t="s">
        <v>1862</v>
      </c>
      <c r="F995" s="7" t="s">
        <v>97</v>
      </c>
      <c r="G995" s="9"/>
      <c r="H995" s="9"/>
      <c r="I995" s="9"/>
      <c r="J995" s="9"/>
      <c r="K995" s="9"/>
      <c r="L995" s="8">
        <v>26000</v>
      </c>
      <c r="M995" s="8">
        <v>2</v>
      </c>
      <c r="N995" s="7" t="s">
        <v>60</v>
      </c>
      <c r="O995" s="8">
        <v>12</v>
      </c>
      <c r="P995" s="8">
        <v>9</v>
      </c>
      <c r="Q995" s="7" t="s">
        <v>60</v>
      </c>
      <c r="R995" s="7" t="s">
        <v>1462</v>
      </c>
    </row>
    <row r="996" spans="1:18" x14ac:dyDescent="0.25">
      <c r="A996" s="7" t="s">
        <v>2764</v>
      </c>
      <c r="B996" s="7" t="s">
        <v>1457</v>
      </c>
      <c r="C996" s="7" t="s">
        <v>53</v>
      </c>
      <c r="D996" s="7" t="s">
        <v>1458</v>
      </c>
      <c r="E996" s="7" t="s">
        <v>2765</v>
      </c>
      <c r="F996" s="7" t="s">
        <v>97</v>
      </c>
      <c r="G996" s="8">
        <v>1955</v>
      </c>
      <c r="H996" s="9"/>
      <c r="I996" s="9"/>
      <c r="J996" s="9"/>
      <c r="K996" s="9"/>
      <c r="L996" s="8">
        <v>20500</v>
      </c>
      <c r="M996" s="8">
        <v>2</v>
      </c>
      <c r="N996" s="7" t="s">
        <v>60</v>
      </c>
      <c r="O996" s="8">
        <v>25</v>
      </c>
      <c r="P996" s="8">
        <v>25</v>
      </c>
      <c r="Q996" s="7" t="s">
        <v>60</v>
      </c>
      <c r="R996" s="7" t="s">
        <v>60</v>
      </c>
    </row>
    <row r="997" spans="1:18" x14ac:dyDescent="0.25">
      <c r="A997" s="7" t="s">
        <v>2766</v>
      </c>
      <c r="B997" s="7" t="s">
        <v>49</v>
      </c>
      <c r="C997" s="7" t="s">
        <v>53</v>
      </c>
      <c r="D997" s="7" t="s">
        <v>1458</v>
      </c>
      <c r="E997" s="7" t="s">
        <v>2767</v>
      </c>
      <c r="F997" s="7" t="s">
        <v>97</v>
      </c>
      <c r="G997" s="8">
        <v>2000</v>
      </c>
      <c r="H997" s="9"/>
      <c r="I997" s="9"/>
      <c r="J997" s="9"/>
      <c r="K997" s="9"/>
      <c r="L997" s="8">
        <v>52000</v>
      </c>
      <c r="M997" s="8">
        <v>1</v>
      </c>
      <c r="N997" s="7" t="s">
        <v>60</v>
      </c>
      <c r="O997" s="8">
        <v>13</v>
      </c>
      <c r="P997" s="8">
        <v>9</v>
      </c>
      <c r="Q997" s="7" t="s">
        <v>60</v>
      </c>
      <c r="R997" s="7" t="s">
        <v>539</v>
      </c>
    </row>
    <row r="998" spans="1:18" x14ac:dyDescent="0.25">
      <c r="A998" s="7" t="s">
        <v>1029</v>
      </c>
      <c r="B998" s="7" t="s">
        <v>1489</v>
      </c>
      <c r="C998" s="7" t="s">
        <v>53</v>
      </c>
      <c r="D998" s="7" t="s">
        <v>1458</v>
      </c>
      <c r="E998" s="7" t="s">
        <v>2768</v>
      </c>
      <c r="F998" s="7" t="s">
        <v>97</v>
      </c>
      <c r="G998" s="8">
        <v>1930</v>
      </c>
      <c r="H998" s="9"/>
      <c r="I998" s="9"/>
      <c r="J998" s="9"/>
      <c r="K998" s="9"/>
      <c r="L998" s="8">
        <v>14000</v>
      </c>
      <c r="M998" s="8">
        <v>1</v>
      </c>
      <c r="N998" s="7" t="s">
        <v>60</v>
      </c>
      <c r="O998" s="8">
        <v>14</v>
      </c>
      <c r="P998" s="8">
        <v>10</v>
      </c>
      <c r="Q998" s="7" t="s">
        <v>60</v>
      </c>
      <c r="R998" s="7" t="s">
        <v>86</v>
      </c>
    </row>
    <row r="999" spans="1:18" x14ac:dyDescent="0.25">
      <c r="A999" s="7" t="s">
        <v>1029</v>
      </c>
      <c r="B999" s="7" t="s">
        <v>1489</v>
      </c>
      <c r="C999" s="7" t="s">
        <v>97</v>
      </c>
      <c r="D999" s="7" t="s">
        <v>1458</v>
      </c>
      <c r="E999" s="7" t="s">
        <v>2769</v>
      </c>
      <c r="F999" s="7" t="s">
        <v>97</v>
      </c>
      <c r="G999" s="8">
        <v>1930</v>
      </c>
      <c r="H999" s="9"/>
      <c r="I999" s="9"/>
      <c r="J999" s="9"/>
      <c r="K999" s="9"/>
      <c r="L999" s="8">
        <v>5500</v>
      </c>
      <c r="M999" s="8">
        <v>1</v>
      </c>
      <c r="N999" s="7" t="s">
        <v>60</v>
      </c>
      <c r="O999" s="8">
        <v>20</v>
      </c>
      <c r="P999" s="8">
        <v>19</v>
      </c>
      <c r="Q999" s="7" t="s">
        <v>60</v>
      </c>
      <c r="R999" s="7" t="s">
        <v>1462</v>
      </c>
    </row>
    <row r="1000" spans="1:18" x14ac:dyDescent="0.25">
      <c r="A1000" s="7" t="s">
        <v>2770</v>
      </c>
      <c r="B1000" s="7" t="s">
        <v>49</v>
      </c>
      <c r="C1000" s="7" t="s">
        <v>53</v>
      </c>
      <c r="D1000" s="7" t="s">
        <v>1458</v>
      </c>
      <c r="E1000" s="7" t="s">
        <v>2771</v>
      </c>
      <c r="F1000" s="7" t="s">
        <v>97</v>
      </c>
      <c r="G1000" s="8">
        <v>1976</v>
      </c>
      <c r="H1000" s="9"/>
      <c r="I1000" s="9"/>
      <c r="J1000" s="9"/>
      <c r="K1000" s="9"/>
      <c r="L1000" s="8">
        <v>29500</v>
      </c>
      <c r="M1000" s="8">
        <v>2</v>
      </c>
      <c r="N1000" s="7" t="s">
        <v>60</v>
      </c>
      <c r="O1000" s="8">
        <v>18</v>
      </c>
      <c r="P1000" s="8">
        <v>15</v>
      </c>
      <c r="Q1000" s="7" t="s">
        <v>60</v>
      </c>
      <c r="R1000" s="7" t="s">
        <v>86</v>
      </c>
    </row>
    <row r="1001" spans="1:18" x14ac:dyDescent="0.25">
      <c r="A1001" s="7" t="s">
        <v>2772</v>
      </c>
      <c r="B1001" s="7" t="s">
        <v>49</v>
      </c>
      <c r="C1001" s="7" t="s">
        <v>53</v>
      </c>
      <c r="D1001" s="7" t="s">
        <v>1464</v>
      </c>
      <c r="E1001" s="7" t="s">
        <v>2773</v>
      </c>
      <c r="F1001" s="7" t="s">
        <v>74</v>
      </c>
      <c r="G1001" s="8">
        <v>2000</v>
      </c>
      <c r="H1001" s="9"/>
      <c r="I1001" s="9"/>
      <c r="J1001" s="9"/>
      <c r="K1001" s="9"/>
      <c r="L1001" s="8">
        <v>2000</v>
      </c>
      <c r="M1001" s="8">
        <v>1</v>
      </c>
      <c r="N1001" s="7" t="s">
        <v>60</v>
      </c>
      <c r="O1001" s="8">
        <v>14</v>
      </c>
      <c r="P1001" s="8">
        <v>10</v>
      </c>
      <c r="Q1001" s="7" t="s">
        <v>60</v>
      </c>
      <c r="R1001" s="7" t="s">
        <v>60</v>
      </c>
    </row>
    <row r="1002" spans="1:18" x14ac:dyDescent="0.25">
      <c r="A1002" s="7" t="s">
        <v>2774</v>
      </c>
      <c r="B1002" s="7" t="s">
        <v>49</v>
      </c>
      <c r="C1002" s="7" t="s">
        <v>53</v>
      </c>
      <c r="D1002" s="7" t="s">
        <v>1474</v>
      </c>
      <c r="E1002" s="7" t="s">
        <v>2775</v>
      </c>
      <c r="F1002" s="7" t="s">
        <v>97</v>
      </c>
      <c r="G1002" s="8">
        <v>1964</v>
      </c>
      <c r="H1002" s="9"/>
      <c r="I1002" s="9"/>
      <c r="J1002" s="9"/>
      <c r="K1002" s="9"/>
      <c r="L1002" s="8">
        <v>5950</v>
      </c>
      <c r="M1002" s="8">
        <v>1</v>
      </c>
      <c r="N1002" s="7" t="s">
        <v>60</v>
      </c>
      <c r="O1002" s="8">
        <v>12</v>
      </c>
      <c r="P1002" s="8">
        <v>9</v>
      </c>
      <c r="Q1002" s="7" t="s">
        <v>60</v>
      </c>
      <c r="R1002" s="7" t="s">
        <v>1462</v>
      </c>
    </row>
    <row r="1003" spans="1:18" x14ac:dyDescent="0.25">
      <c r="A1003" s="7" t="s">
        <v>2774</v>
      </c>
      <c r="B1003" s="7" t="s">
        <v>49</v>
      </c>
      <c r="C1003" s="7" t="s">
        <v>97</v>
      </c>
      <c r="D1003" s="7" t="s">
        <v>1605</v>
      </c>
      <c r="E1003" s="7" t="s">
        <v>2776</v>
      </c>
      <c r="F1003" s="7" t="s">
        <v>97</v>
      </c>
      <c r="G1003" s="8">
        <v>1964</v>
      </c>
      <c r="H1003" s="9"/>
      <c r="I1003" s="9"/>
      <c r="J1003" s="9"/>
      <c r="K1003" s="9"/>
      <c r="L1003" s="8">
        <v>8775</v>
      </c>
      <c r="M1003" s="8">
        <v>1</v>
      </c>
      <c r="N1003" s="7" t="s">
        <v>60</v>
      </c>
      <c r="O1003" s="8">
        <v>16</v>
      </c>
      <c r="P1003" s="8">
        <v>9</v>
      </c>
      <c r="Q1003" s="7" t="s">
        <v>60</v>
      </c>
      <c r="R1003" s="7" t="s">
        <v>1462</v>
      </c>
    </row>
    <row r="1004" spans="1:18" x14ac:dyDescent="0.25">
      <c r="A1004" s="7" t="s">
        <v>2774</v>
      </c>
      <c r="B1004" s="7" t="s">
        <v>49</v>
      </c>
      <c r="C1004" s="7" t="s">
        <v>59</v>
      </c>
      <c r="D1004" s="7" t="s">
        <v>1467</v>
      </c>
      <c r="E1004" s="7" t="s">
        <v>1548</v>
      </c>
      <c r="F1004" s="7" t="s">
        <v>97</v>
      </c>
      <c r="G1004" s="8">
        <v>1964</v>
      </c>
      <c r="H1004" s="9"/>
      <c r="I1004" s="9"/>
      <c r="J1004" s="9"/>
      <c r="K1004" s="9"/>
      <c r="L1004" s="8">
        <v>6800</v>
      </c>
      <c r="M1004" s="8">
        <v>1</v>
      </c>
      <c r="N1004" s="7" t="s">
        <v>60</v>
      </c>
      <c r="O1004" s="8">
        <v>12</v>
      </c>
      <c r="P1004" s="8">
        <v>9</v>
      </c>
      <c r="Q1004" s="7" t="s">
        <v>60</v>
      </c>
      <c r="R1004" s="7" t="s">
        <v>60</v>
      </c>
    </row>
    <row r="1005" spans="1:18" x14ac:dyDescent="0.25">
      <c r="A1005" s="7" t="s">
        <v>2774</v>
      </c>
      <c r="B1005" s="7" t="s">
        <v>49</v>
      </c>
      <c r="C1005" s="7" t="s">
        <v>304</v>
      </c>
      <c r="D1005" s="7" t="s">
        <v>1467</v>
      </c>
      <c r="E1005" s="7" t="s">
        <v>1548</v>
      </c>
      <c r="F1005" s="7" t="s">
        <v>97</v>
      </c>
      <c r="G1005" s="8">
        <v>1964</v>
      </c>
      <c r="H1005" s="9"/>
      <c r="I1005" s="9"/>
      <c r="J1005" s="9"/>
      <c r="K1005" s="9"/>
      <c r="L1005" s="8">
        <v>11700</v>
      </c>
      <c r="M1005" s="8">
        <v>1</v>
      </c>
      <c r="N1005" s="7" t="s">
        <v>60</v>
      </c>
      <c r="O1005" s="8">
        <v>12</v>
      </c>
      <c r="P1005" s="8">
        <v>9</v>
      </c>
      <c r="Q1005" s="7" t="s">
        <v>60</v>
      </c>
      <c r="R1005" s="7" t="s">
        <v>60</v>
      </c>
    </row>
    <row r="1006" spans="1:18" x14ac:dyDescent="0.25">
      <c r="A1006" s="7" t="s">
        <v>2774</v>
      </c>
      <c r="B1006" s="7" t="s">
        <v>49</v>
      </c>
      <c r="C1006" s="7" t="s">
        <v>86</v>
      </c>
      <c r="D1006" s="7" t="s">
        <v>1467</v>
      </c>
      <c r="E1006" s="7" t="s">
        <v>1548</v>
      </c>
      <c r="F1006" s="7" t="s">
        <v>97</v>
      </c>
      <c r="G1006" s="8">
        <v>1964</v>
      </c>
      <c r="H1006" s="9"/>
      <c r="I1006" s="9"/>
      <c r="J1006" s="9"/>
      <c r="K1006" s="9"/>
      <c r="L1006" s="8">
        <v>6800</v>
      </c>
      <c r="M1006" s="8">
        <v>1</v>
      </c>
      <c r="N1006" s="7" t="s">
        <v>60</v>
      </c>
      <c r="O1006" s="8">
        <v>12</v>
      </c>
      <c r="P1006" s="8">
        <v>9</v>
      </c>
      <c r="Q1006" s="7" t="s">
        <v>60</v>
      </c>
      <c r="R1006" s="7" t="s">
        <v>60</v>
      </c>
    </row>
    <row r="1007" spans="1:18" x14ac:dyDescent="0.25">
      <c r="A1007" s="7" t="s">
        <v>2774</v>
      </c>
      <c r="B1007" s="7" t="s">
        <v>49</v>
      </c>
      <c r="C1007" s="7" t="s">
        <v>66</v>
      </c>
      <c r="D1007" s="7" t="s">
        <v>1467</v>
      </c>
      <c r="E1007" s="7" t="s">
        <v>1468</v>
      </c>
      <c r="F1007" s="7" t="s">
        <v>97</v>
      </c>
      <c r="G1007" s="8">
        <v>1964</v>
      </c>
      <c r="H1007" s="9"/>
      <c r="I1007" s="9"/>
      <c r="J1007" s="9"/>
      <c r="K1007" s="9"/>
      <c r="L1007" s="8">
        <v>4675</v>
      </c>
      <c r="M1007" s="8">
        <v>1</v>
      </c>
      <c r="N1007" s="7" t="s">
        <v>60</v>
      </c>
      <c r="O1007" s="8">
        <v>12</v>
      </c>
      <c r="P1007" s="8">
        <v>9</v>
      </c>
      <c r="Q1007" s="7" t="s">
        <v>60</v>
      </c>
      <c r="R1007" s="7" t="s">
        <v>1462</v>
      </c>
    </row>
    <row r="1008" spans="1:18" x14ac:dyDescent="0.25">
      <c r="A1008" s="7" t="s">
        <v>2774</v>
      </c>
      <c r="B1008" s="7" t="s">
        <v>49</v>
      </c>
      <c r="C1008" s="7" t="s">
        <v>57</v>
      </c>
      <c r="D1008" s="7" t="s">
        <v>1470</v>
      </c>
      <c r="E1008" s="7" t="s">
        <v>1471</v>
      </c>
      <c r="F1008" s="7" t="s">
        <v>97</v>
      </c>
      <c r="G1008" s="8">
        <v>1964</v>
      </c>
      <c r="H1008" s="9"/>
      <c r="I1008" s="9"/>
      <c r="J1008" s="9"/>
      <c r="K1008" s="9"/>
      <c r="L1008" s="8">
        <v>2400</v>
      </c>
      <c r="M1008" s="8">
        <v>1</v>
      </c>
      <c r="N1008" s="7" t="s">
        <v>60</v>
      </c>
      <c r="O1008" s="8">
        <v>11</v>
      </c>
      <c r="P1008" s="8">
        <v>9</v>
      </c>
      <c r="Q1008" s="7" t="s">
        <v>60</v>
      </c>
      <c r="R1008" s="7" t="s">
        <v>86</v>
      </c>
    </row>
    <row r="1009" spans="1:18" x14ac:dyDescent="0.25">
      <c r="A1009" s="7" t="s">
        <v>2774</v>
      </c>
      <c r="B1009" s="7" t="s">
        <v>49</v>
      </c>
      <c r="C1009" s="7" t="s">
        <v>173</v>
      </c>
      <c r="D1009" s="7" t="s">
        <v>1470</v>
      </c>
      <c r="E1009" s="7" t="s">
        <v>1550</v>
      </c>
      <c r="F1009" s="7" t="s">
        <v>97</v>
      </c>
      <c r="G1009" s="8">
        <v>1964</v>
      </c>
      <c r="H1009" s="9"/>
      <c r="I1009" s="9"/>
      <c r="J1009" s="9"/>
      <c r="K1009" s="9"/>
      <c r="L1009" s="8">
        <v>4800</v>
      </c>
      <c r="M1009" s="8">
        <v>1</v>
      </c>
      <c r="N1009" s="7" t="s">
        <v>60</v>
      </c>
      <c r="O1009" s="8">
        <v>11</v>
      </c>
      <c r="P1009" s="8">
        <v>9</v>
      </c>
      <c r="Q1009" s="7" t="s">
        <v>60</v>
      </c>
      <c r="R1009" s="7" t="s">
        <v>1462</v>
      </c>
    </row>
    <row r="1010" spans="1:18" x14ac:dyDescent="0.25">
      <c r="A1010" s="7" t="s">
        <v>2774</v>
      </c>
      <c r="B1010" s="7" t="s">
        <v>49</v>
      </c>
      <c r="C1010" s="7" t="s">
        <v>139</v>
      </c>
      <c r="D1010" s="7" t="s">
        <v>1470</v>
      </c>
      <c r="E1010" s="7" t="s">
        <v>1550</v>
      </c>
      <c r="F1010" s="7" t="s">
        <v>97</v>
      </c>
      <c r="G1010" s="8">
        <v>1964</v>
      </c>
      <c r="H1010" s="9"/>
      <c r="I1010" s="9"/>
      <c r="J1010" s="9"/>
      <c r="K1010" s="9"/>
      <c r="L1010" s="8">
        <v>4800</v>
      </c>
      <c r="M1010" s="8">
        <v>1</v>
      </c>
      <c r="N1010" s="7" t="s">
        <v>60</v>
      </c>
      <c r="O1010" s="8">
        <v>11</v>
      </c>
      <c r="P1010" s="8">
        <v>9</v>
      </c>
      <c r="Q1010" s="7" t="s">
        <v>60</v>
      </c>
      <c r="R1010" s="7" t="s">
        <v>1462</v>
      </c>
    </row>
    <row r="1011" spans="1:18" x14ac:dyDescent="0.25">
      <c r="A1011" s="7" t="s">
        <v>2774</v>
      </c>
      <c r="B1011" s="7" t="s">
        <v>49</v>
      </c>
      <c r="C1011" s="7" t="s">
        <v>996</v>
      </c>
      <c r="D1011" s="7" t="s">
        <v>1470</v>
      </c>
      <c r="E1011" s="7" t="s">
        <v>1550</v>
      </c>
      <c r="F1011" s="7" t="s">
        <v>97</v>
      </c>
      <c r="G1011" s="8">
        <v>1964</v>
      </c>
      <c r="H1011" s="9"/>
      <c r="I1011" s="9"/>
      <c r="J1011" s="9"/>
      <c r="K1011" s="9"/>
      <c r="L1011" s="8">
        <v>4800</v>
      </c>
      <c r="M1011" s="8">
        <v>1</v>
      </c>
      <c r="N1011" s="7" t="s">
        <v>60</v>
      </c>
      <c r="O1011" s="8">
        <v>11</v>
      </c>
      <c r="P1011" s="8">
        <v>9</v>
      </c>
      <c r="Q1011" s="7" t="s">
        <v>60</v>
      </c>
      <c r="R1011" s="7" t="s">
        <v>1462</v>
      </c>
    </row>
    <row r="1012" spans="1:18" x14ac:dyDescent="0.25">
      <c r="A1012" s="7" t="s">
        <v>2774</v>
      </c>
      <c r="B1012" s="7" t="s">
        <v>49</v>
      </c>
      <c r="C1012" s="7" t="s">
        <v>971</v>
      </c>
      <c r="D1012" s="7" t="s">
        <v>1470</v>
      </c>
      <c r="E1012" s="7" t="s">
        <v>2777</v>
      </c>
      <c r="F1012" s="7" t="s">
        <v>97</v>
      </c>
      <c r="G1012" s="8">
        <v>1964</v>
      </c>
      <c r="H1012" s="9"/>
      <c r="I1012" s="9"/>
      <c r="J1012" s="9"/>
      <c r="K1012" s="9"/>
      <c r="L1012" s="8">
        <v>2880</v>
      </c>
      <c r="M1012" s="8">
        <v>1</v>
      </c>
      <c r="N1012" s="7" t="s">
        <v>60</v>
      </c>
      <c r="O1012" s="8">
        <v>11</v>
      </c>
      <c r="P1012" s="8">
        <v>9</v>
      </c>
      <c r="Q1012" s="7" t="s">
        <v>60</v>
      </c>
      <c r="R1012" s="7" t="s">
        <v>86</v>
      </c>
    </row>
    <row r="1013" spans="1:18" x14ac:dyDescent="0.25">
      <c r="A1013" s="7" t="s">
        <v>2774</v>
      </c>
      <c r="B1013" s="7" t="s">
        <v>49</v>
      </c>
      <c r="C1013" s="7" t="s">
        <v>204</v>
      </c>
      <c r="D1013" s="7" t="s">
        <v>1470</v>
      </c>
      <c r="E1013" s="7" t="s">
        <v>1550</v>
      </c>
      <c r="F1013" s="7" t="s">
        <v>97</v>
      </c>
      <c r="G1013" s="8">
        <v>1964</v>
      </c>
      <c r="H1013" s="9"/>
      <c r="I1013" s="9"/>
      <c r="J1013" s="9"/>
      <c r="K1013" s="9"/>
      <c r="L1013" s="8">
        <v>1200</v>
      </c>
      <c r="M1013" s="8">
        <v>1</v>
      </c>
      <c r="N1013" s="7" t="s">
        <v>60</v>
      </c>
      <c r="O1013" s="8">
        <v>11</v>
      </c>
      <c r="P1013" s="8">
        <v>9</v>
      </c>
      <c r="Q1013" s="7" t="s">
        <v>60</v>
      </c>
      <c r="R1013" s="7" t="s">
        <v>539</v>
      </c>
    </row>
    <row r="1014" spans="1:18" x14ac:dyDescent="0.25">
      <c r="A1014" s="7" t="s">
        <v>2774</v>
      </c>
      <c r="B1014" s="7" t="s">
        <v>49</v>
      </c>
      <c r="C1014" s="7" t="s">
        <v>58</v>
      </c>
      <c r="D1014" s="7" t="s">
        <v>1470</v>
      </c>
      <c r="E1014" s="7" t="s">
        <v>1550</v>
      </c>
      <c r="F1014" s="7" t="s">
        <v>97</v>
      </c>
      <c r="G1014" s="8">
        <v>1964</v>
      </c>
      <c r="H1014" s="9"/>
      <c r="I1014" s="9"/>
      <c r="J1014" s="9"/>
      <c r="K1014" s="9"/>
      <c r="L1014" s="8">
        <v>1200</v>
      </c>
      <c r="M1014" s="8">
        <v>1</v>
      </c>
      <c r="N1014" s="7" t="s">
        <v>60</v>
      </c>
      <c r="O1014" s="8">
        <v>11</v>
      </c>
      <c r="P1014" s="8">
        <v>9</v>
      </c>
      <c r="Q1014" s="7" t="s">
        <v>60</v>
      </c>
      <c r="R1014" s="7" t="s">
        <v>539</v>
      </c>
    </row>
    <row r="1015" spans="1:18" x14ac:dyDescent="0.25">
      <c r="A1015" s="7" t="s">
        <v>2774</v>
      </c>
      <c r="B1015" s="7" t="s">
        <v>49</v>
      </c>
      <c r="C1015" s="7" t="s">
        <v>60</v>
      </c>
      <c r="D1015" s="7" t="s">
        <v>1470</v>
      </c>
      <c r="E1015" s="7" t="s">
        <v>1550</v>
      </c>
      <c r="F1015" s="7" t="s">
        <v>97</v>
      </c>
      <c r="G1015" s="8">
        <v>1964</v>
      </c>
      <c r="H1015" s="9"/>
      <c r="I1015" s="9"/>
      <c r="J1015" s="9"/>
      <c r="K1015" s="9"/>
      <c r="L1015" s="8">
        <v>1200</v>
      </c>
      <c r="M1015" s="8">
        <v>1</v>
      </c>
      <c r="N1015" s="7" t="s">
        <v>60</v>
      </c>
      <c r="O1015" s="8">
        <v>11</v>
      </c>
      <c r="P1015" s="8">
        <v>9</v>
      </c>
      <c r="Q1015" s="7" t="s">
        <v>60</v>
      </c>
      <c r="R1015" s="7" t="s">
        <v>539</v>
      </c>
    </row>
    <row r="1016" spans="1:18" x14ac:dyDescent="0.25">
      <c r="A1016" s="7" t="s">
        <v>2774</v>
      </c>
      <c r="B1016" s="7" t="s">
        <v>49</v>
      </c>
      <c r="C1016" s="7" t="s">
        <v>168</v>
      </c>
      <c r="D1016" s="7" t="s">
        <v>1470</v>
      </c>
      <c r="E1016" s="7" t="s">
        <v>1550</v>
      </c>
      <c r="F1016" s="7" t="s">
        <v>97</v>
      </c>
      <c r="G1016" s="8">
        <v>1964</v>
      </c>
      <c r="H1016" s="9"/>
      <c r="I1016" s="9"/>
      <c r="J1016" s="9"/>
      <c r="K1016" s="9"/>
      <c r="L1016" s="8">
        <v>1200</v>
      </c>
      <c r="M1016" s="8">
        <v>1</v>
      </c>
      <c r="N1016" s="7" t="s">
        <v>60</v>
      </c>
      <c r="O1016" s="8">
        <v>11</v>
      </c>
      <c r="P1016" s="8">
        <v>9</v>
      </c>
      <c r="Q1016" s="7" t="s">
        <v>60</v>
      </c>
      <c r="R1016" s="7" t="s">
        <v>539</v>
      </c>
    </row>
    <row r="1017" spans="1:18" x14ac:dyDescent="0.25">
      <c r="A1017" s="7" t="s">
        <v>2778</v>
      </c>
      <c r="B1017" s="7" t="s">
        <v>49</v>
      </c>
      <c r="C1017" s="7" t="s">
        <v>53</v>
      </c>
      <c r="D1017" s="7" t="s">
        <v>1474</v>
      </c>
      <c r="E1017" s="7" t="s">
        <v>2779</v>
      </c>
      <c r="F1017" s="7" t="s">
        <v>97</v>
      </c>
      <c r="G1017" s="8">
        <v>2003</v>
      </c>
      <c r="H1017" s="9"/>
      <c r="I1017" s="9"/>
      <c r="J1017" s="9"/>
      <c r="K1017" s="9"/>
      <c r="L1017" s="8">
        <v>3100</v>
      </c>
      <c r="M1017" s="8">
        <v>1</v>
      </c>
      <c r="N1017" s="7" t="s">
        <v>60</v>
      </c>
      <c r="O1017" s="8">
        <v>13</v>
      </c>
      <c r="P1017" s="8">
        <v>8</v>
      </c>
      <c r="Q1017" s="7" t="s">
        <v>60</v>
      </c>
      <c r="R1017" s="7" t="s">
        <v>1643</v>
      </c>
    </row>
    <row r="1018" spans="1:18" x14ac:dyDescent="0.25">
      <c r="A1018" s="7" t="s">
        <v>2778</v>
      </c>
      <c r="B1018" s="7" t="s">
        <v>49</v>
      </c>
      <c r="C1018" s="7" t="s">
        <v>97</v>
      </c>
      <c r="D1018" s="7" t="s">
        <v>1602</v>
      </c>
      <c r="E1018" s="7" t="s">
        <v>2780</v>
      </c>
      <c r="F1018" s="7" t="s">
        <v>97</v>
      </c>
      <c r="G1018" s="8">
        <v>2003</v>
      </c>
      <c r="H1018" s="9"/>
      <c r="I1018" s="9"/>
      <c r="J1018" s="9"/>
      <c r="K1018" s="9"/>
      <c r="L1018" s="8">
        <v>6300</v>
      </c>
      <c r="M1018" s="8">
        <v>1</v>
      </c>
      <c r="N1018" s="7" t="s">
        <v>60</v>
      </c>
      <c r="O1018" s="8">
        <v>13</v>
      </c>
      <c r="P1018" s="8">
        <v>12</v>
      </c>
      <c r="Q1018" s="7" t="s">
        <v>60</v>
      </c>
      <c r="R1018" s="7" t="s">
        <v>1643</v>
      </c>
    </row>
    <row r="1019" spans="1:18" x14ac:dyDescent="0.25">
      <c r="A1019" s="7" t="s">
        <v>2778</v>
      </c>
      <c r="B1019" s="7" t="s">
        <v>49</v>
      </c>
      <c r="C1019" s="7" t="s">
        <v>59</v>
      </c>
      <c r="D1019" s="7" t="s">
        <v>1602</v>
      </c>
      <c r="E1019" s="7" t="s">
        <v>2780</v>
      </c>
      <c r="F1019" s="7" t="s">
        <v>97</v>
      </c>
      <c r="G1019" s="8">
        <v>2003</v>
      </c>
      <c r="H1019" s="9"/>
      <c r="I1019" s="9"/>
      <c r="J1019" s="9"/>
      <c r="K1019" s="9"/>
      <c r="L1019" s="8">
        <v>6300</v>
      </c>
      <c r="M1019" s="8">
        <v>1</v>
      </c>
      <c r="N1019" s="7" t="s">
        <v>60</v>
      </c>
      <c r="O1019" s="8">
        <v>13</v>
      </c>
      <c r="P1019" s="8">
        <v>12</v>
      </c>
      <c r="Q1019" s="7" t="s">
        <v>60</v>
      </c>
      <c r="R1019" s="7" t="s">
        <v>1643</v>
      </c>
    </row>
    <row r="1020" spans="1:18" x14ac:dyDescent="0.25">
      <c r="A1020" s="7" t="s">
        <v>2781</v>
      </c>
      <c r="B1020" s="7" t="s">
        <v>49</v>
      </c>
      <c r="C1020" s="7" t="s">
        <v>53</v>
      </c>
      <c r="D1020" s="7" t="s">
        <v>1464</v>
      </c>
      <c r="E1020" s="7" t="s">
        <v>2653</v>
      </c>
      <c r="F1020" s="7" t="s">
        <v>74</v>
      </c>
      <c r="G1020" s="8">
        <v>1901</v>
      </c>
      <c r="H1020" s="9"/>
      <c r="I1020" s="9"/>
      <c r="J1020" s="9"/>
      <c r="K1020" s="9"/>
      <c r="L1020" s="8">
        <v>2200</v>
      </c>
      <c r="M1020" s="8">
        <v>1</v>
      </c>
      <c r="N1020" s="7" t="s">
        <v>60</v>
      </c>
      <c r="O1020" s="8">
        <v>12</v>
      </c>
      <c r="P1020" s="8">
        <v>9</v>
      </c>
      <c r="Q1020" s="7" t="s">
        <v>60</v>
      </c>
      <c r="R1020" s="7" t="s">
        <v>539</v>
      </c>
    </row>
    <row r="1021" spans="1:18" x14ac:dyDescent="0.25">
      <c r="A1021" s="7" t="s">
        <v>2782</v>
      </c>
      <c r="B1021" s="7" t="s">
        <v>49</v>
      </c>
      <c r="C1021" s="7" t="s">
        <v>53</v>
      </c>
      <c r="D1021" s="7" t="s">
        <v>1474</v>
      </c>
      <c r="E1021" s="7" t="s">
        <v>2783</v>
      </c>
      <c r="F1021" s="7" t="s">
        <v>97</v>
      </c>
      <c r="G1021" s="8">
        <v>2006</v>
      </c>
      <c r="H1021" s="9"/>
      <c r="I1021" s="9"/>
      <c r="J1021" s="9"/>
      <c r="K1021" s="9"/>
      <c r="L1021" s="8">
        <v>7200</v>
      </c>
      <c r="M1021" s="8">
        <v>1</v>
      </c>
      <c r="N1021" s="7" t="s">
        <v>60</v>
      </c>
      <c r="O1021" s="8">
        <v>22</v>
      </c>
      <c r="P1021" s="8">
        <v>22</v>
      </c>
      <c r="Q1021" s="7" t="s">
        <v>60</v>
      </c>
      <c r="R1021" s="7" t="s">
        <v>60</v>
      </c>
    </row>
    <row r="1022" spans="1:18" x14ac:dyDescent="0.25">
      <c r="A1022" s="7" t="s">
        <v>2782</v>
      </c>
      <c r="B1022" s="7" t="s">
        <v>49</v>
      </c>
      <c r="C1022" s="7" t="s">
        <v>97</v>
      </c>
      <c r="D1022" s="7" t="s">
        <v>1495</v>
      </c>
      <c r="E1022" s="7" t="s">
        <v>2186</v>
      </c>
      <c r="F1022" s="7" t="s">
        <v>97</v>
      </c>
      <c r="G1022" s="8">
        <v>2006</v>
      </c>
      <c r="H1022" s="9"/>
      <c r="I1022" s="9"/>
      <c r="J1022" s="9"/>
      <c r="K1022" s="9"/>
      <c r="L1022" s="8">
        <v>5850</v>
      </c>
      <c r="M1022" s="8">
        <v>1</v>
      </c>
      <c r="N1022" s="7" t="s">
        <v>60</v>
      </c>
      <c r="O1022" s="8">
        <v>14</v>
      </c>
      <c r="P1022" s="8">
        <v>10</v>
      </c>
      <c r="Q1022" s="7" t="s">
        <v>60</v>
      </c>
      <c r="R1022" s="7" t="s">
        <v>539</v>
      </c>
    </row>
    <row r="1023" spans="1:18" x14ac:dyDescent="0.25">
      <c r="A1023" s="7" t="s">
        <v>2782</v>
      </c>
      <c r="B1023" s="7" t="s">
        <v>49</v>
      </c>
      <c r="C1023" s="7" t="s">
        <v>59</v>
      </c>
      <c r="D1023" s="7" t="s">
        <v>1605</v>
      </c>
      <c r="E1023" s="7" t="s">
        <v>2784</v>
      </c>
      <c r="F1023" s="7" t="s">
        <v>97</v>
      </c>
      <c r="G1023" s="8">
        <v>2006</v>
      </c>
      <c r="H1023" s="9"/>
      <c r="I1023" s="9"/>
      <c r="J1023" s="9"/>
      <c r="K1023" s="9"/>
      <c r="L1023" s="8">
        <v>19950</v>
      </c>
      <c r="M1023" s="8">
        <v>1</v>
      </c>
      <c r="N1023" s="7" t="s">
        <v>60</v>
      </c>
      <c r="O1023" s="8">
        <v>30</v>
      </c>
      <c r="P1023" s="8">
        <v>30</v>
      </c>
      <c r="Q1023" s="7" t="s">
        <v>60</v>
      </c>
      <c r="R1023" s="7" t="s">
        <v>1462</v>
      </c>
    </row>
    <row r="1024" spans="1:18" x14ac:dyDescent="0.25">
      <c r="A1024" s="7" t="s">
        <v>2782</v>
      </c>
      <c r="B1024" s="7" t="s">
        <v>49</v>
      </c>
      <c r="C1024" s="7" t="s">
        <v>304</v>
      </c>
      <c r="D1024" s="7" t="s">
        <v>1501</v>
      </c>
      <c r="E1024" s="7" t="s">
        <v>1591</v>
      </c>
      <c r="F1024" s="7" t="s">
        <v>97</v>
      </c>
      <c r="G1024" s="8">
        <v>2006</v>
      </c>
      <c r="H1024" s="9"/>
      <c r="I1024" s="9"/>
      <c r="J1024" s="9"/>
      <c r="K1024" s="9"/>
      <c r="L1024" s="8">
        <v>15525</v>
      </c>
      <c r="M1024" s="8">
        <v>1</v>
      </c>
      <c r="N1024" s="7" t="s">
        <v>60</v>
      </c>
      <c r="O1024" s="8">
        <v>30</v>
      </c>
      <c r="P1024" s="8">
        <v>10</v>
      </c>
      <c r="Q1024" s="7" t="s">
        <v>60</v>
      </c>
      <c r="R1024" s="7" t="s">
        <v>1462</v>
      </c>
    </row>
    <row r="1025" spans="1:18" x14ac:dyDescent="0.25">
      <c r="A1025" s="7" t="s">
        <v>2782</v>
      </c>
      <c r="B1025" s="7" t="s">
        <v>49</v>
      </c>
      <c r="C1025" s="7" t="s">
        <v>86</v>
      </c>
      <c r="D1025" s="7" t="s">
        <v>1467</v>
      </c>
      <c r="E1025" s="7" t="s">
        <v>1548</v>
      </c>
      <c r="F1025" s="7" t="s">
        <v>97</v>
      </c>
      <c r="G1025" s="8">
        <v>2006</v>
      </c>
      <c r="H1025" s="9"/>
      <c r="I1025" s="9"/>
      <c r="J1025" s="9"/>
      <c r="K1025" s="9"/>
      <c r="L1025" s="8">
        <v>14250</v>
      </c>
      <c r="M1025" s="8">
        <v>1</v>
      </c>
      <c r="N1025" s="7" t="s">
        <v>60</v>
      </c>
      <c r="O1025" s="8">
        <v>15</v>
      </c>
      <c r="P1025" s="8">
        <v>10</v>
      </c>
      <c r="Q1025" s="7" t="s">
        <v>60</v>
      </c>
      <c r="R1025" s="7" t="s">
        <v>539</v>
      </c>
    </row>
    <row r="1026" spans="1:18" x14ac:dyDescent="0.25">
      <c r="A1026" s="7" t="s">
        <v>2782</v>
      </c>
      <c r="B1026" s="7" t="s">
        <v>49</v>
      </c>
      <c r="C1026" s="7" t="s">
        <v>66</v>
      </c>
      <c r="D1026" s="7" t="s">
        <v>1467</v>
      </c>
      <c r="E1026" s="7" t="s">
        <v>1548</v>
      </c>
      <c r="F1026" s="7" t="s">
        <v>97</v>
      </c>
      <c r="G1026" s="8">
        <v>2006</v>
      </c>
      <c r="H1026" s="9"/>
      <c r="I1026" s="9"/>
      <c r="J1026" s="9"/>
      <c r="K1026" s="9"/>
      <c r="L1026" s="8">
        <v>6860</v>
      </c>
      <c r="M1026" s="8">
        <v>1</v>
      </c>
      <c r="N1026" s="7" t="s">
        <v>60</v>
      </c>
      <c r="O1026" s="8">
        <v>14</v>
      </c>
      <c r="P1026" s="8">
        <v>10</v>
      </c>
      <c r="Q1026" s="7" t="s">
        <v>60</v>
      </c>
      <c r="R1026" s="7" t="s">
        <v>1462</v>
      </c>
    </row>
    <row r="1027" spans="1:18" x14ac:dyDescent="0.25">
      <c r="A1027" s="7" t="s">
        <v>2782</v>
      </c>
      <c r="B1027" s="7" t="s">
        <v>49</v>
      </c>
      <c r="C1027" s="7" t="s">
        <v>57</v>
      </c>
      <c r="D1027" s="7" t="s">
        <v>1467</v>
      </c>
      <c r="E1027" s="7" t="s">
        <v>1548</v>
      </c>
      <c r="F1027" s="7" t="s">
        <v>97</v>
      </c>
      <c r="G1027" s="8">
        <v>2006</v>
      </c>
      <c r="H1027" s="8">
        <v>13875</v>
      </c>
      <c r="I1027" s="9"/>
      <c r="J1027" s="9"/>
      <c r="K1027" s="9"/>
      <c r="L1027" s="8">
        <v>13875</v>
      </c>
      <c r="M1027" s="8">
        <v>1</v>
      </c>
      <c r="N1027" s="7" t="s">
        <v>60</v>
      </c>
      <c r="O1027" s="8">
        <v>14</v>
      </c>
      <c r="P1027" s="8">
        <v>10</v>
      </c>
      <c r="Q1027" s="7" t="s">
        <v>60</v>
      </c>
      <c r="R1027" s="7" t="s">
        <v>1462</v>
      </c>
    </row>
    <row r="1028" spans="1:18" x14ac:dyDescent="0.25">
      <c r="A1028" s="7" t="s">
        <v>2782</v>
      </c>
      <c r="B1028" s="7" t="s">
        <v>49</v>
      </c>
      <c r="C1028" s="7" t="s">
        <v>173</v>
      </c>
      <c r="D1028" s="7" t="s">
        <v>1467</v>
      </c>
      <c r="E1028" s="7" t="s">
        <v>1548</v>
      </c>
      <c r="F1028" s="7" t="s">
        <v>97</v>
      </c>
      <c r="G1028" s="8">
        <v>2006</v>
      </c>
      <c r="H1028" s="9"/>
      <c r="I1028" s="9"/>
      <c r="J1028" s="9"/>
      <c r="K1028" s="9"/>
      <c r="L1028" s="8">
        <v>6860</v>
      </c>
      <c r="M1028" s="8">
        <v>1</v>
      </c>
      <c r="N1028" s="7" t="s">
        <v>60</v>
      </c>
      <c r="O1028" s="8">
        <v>14</v>
      </c>
      <c r="P1028" s="8">
        <v>10</v>
      </c>
      <c r="Q1028" s="7" t="s">
        <v>60</v>
      </c>
      <c r="R1028" s="7" t="s">
        <v>1462</v>
      </c>
    </row>
    <row r="1029" spans="1:18" x14ac:dyDescent="0.25">
      <c r="A1029" s="7" t="s">
        <v>2782</v>
      </c>
      <c r="B1029" s="7" t="s">
        <v>49</v>
      </c>
      <c r="C1029" s="7" t="s">
        <v>139</v>
      </c>
      <c r="D1029" s="7" t="s">
        <v>1467</v>
      </c>
      <c r="E1029" s="7" t="s">
        <v>1548</v>
      </c>
      <c r="F1029" s="7" t="s">
        <v>97</v>
      </c>
      <c r="G1029" s="8">
        <v>2006</v>
      </c>
      <c r="H1029" s="9"/>
      <c r="I1029" s="9"/>
      <c r="J1029" s="9"/>
      <c r="K1029" s="9"/>
      <c r="L1029" s="8">
        <v>13875</v>
      </c>
      <c r="M1029" s="8">
        <v>1</v>
      </c>
      <c r="N1029" s="7" t="s">
        <v>60</v>
      </c>
      <c r="O1029" s="8">
        <v>14</v>
      </c>
      <c r="P1029" s="8">
        <v>10</v>
      </c>
      <c r="Q1029" s="7" t="s">
        <v>60</v>
      </c>
      <c r="R1029" s="7" t="s">
        <v>1462</v>
      </c>
    </row>
    <row r="1030" spans="1:18" x14ac:dyDescent="0.25">
      <c r="A1030" s="7" t="s">
        <v>2782</v>
      </c>
      <c r="B1030" s="7" t="s">
        <v>49</v>
      </c>
      <c r="C1030" s="7" t="s">
        <v>996</v>
      </c>
      <c r="D1030" s="7" t="s">
        <v>1467</v>
      </c>
      <c r="E1030" s="7" t="s">
        <v>1548</v>
      </c>
      <c r="F1030" s="7" t="s">
        <v>97</v>
      </c>
      <c r="G1030" s="8">
        <v>2002</v>
      </c>
      <c r="H1030" s="9"/>
      <c r="I1030" s="9"/>
      <c r="J1030" s="9"/>
      <c r="K1030" s="9"/>
      <c r="L1030" s="8">
        <v>6400</v>
      </c>
      <c r="M1030" s="8">
        <v>1</v>
      </c>
      <c r="N1030" s="7" t="s">
        <v>60</v>
      </c>
      <c r="O1030" s="8">
        <v>14</v>
      </c>
      <c r="P1030" s="8">
        <v>10</v>
      </c>
      <c r="Q1030" s="7" t="s">
        <v>60</v>
      </c>
      <c r="R1030" s="7" t="s">
        <v>539</v>
      </c>
    </row>
    <row r="1031" spans="1:18" x14ac:dyDescent="0.25">
      <c r="A1031" s="7" t="s">
        <v>2785</v>
      </c>
      <c r="B1031" s="7" t="s">
        <v>49</v>
      </c>
      <c r="C1031" s="7" t="s">
        <v>53</v>
      </c>
      <c r="D1031" s="7" t="s">
        <v>1605</v>
      </c>
      <c r="E1031" s="7" t="s">
        <v>2786</v>
      </c>
      <c r="F1031" s="7" t="s">
        <v>97</v>
      </c>
      <c r="G1031" s="8">
        <v>1996</v>
      </c>
      <c r="H1031" s="9"/>
      <c r="I1031" s="9"/>
      <c r="J1031" s="9"/>
      <c r="K1031" s="9"/>
      <c r="L1031" s="8">
        <v>336</v>
      </c>
      <c r="M1031" s="8">
        <v>1</v>
      </c>
      <c r="N1031" s="7" t="s">
        <v>60</v>
      </c>
      <c r="O1031" s="8">
        <v>9</v>
      </c>
      <c r="P1031" s="8">
        <v>8</v>
      </c>
      <c r="Q1031" s="7" t="s">
        <v>60</v>
      </c>
      <c r="R1031" s="7" t="s">
        <v>86</v>
      </c>
    </row>
    <row r="1032" spans="1:18" x14ac:dyDescent="0.25">
      <c r="A1032" s="7" t="s">
        <v>2785</v>
      </c>
      <c r="B1032" s="7" t="s">
        <v>49</v>
      </c>
      <c r="C1032" s="7" t="s">
        <v>97</v>
      </c>
      <c r="D1032" s="7" t="s">
        <v>1602</v>
      </c>
      <c r="E1032" s="7" t="s">
        <v>2787</v>
      </c>
      <c r="F1032" s="7" t="s">
        <v>97</v>
      </c>
      <c r="G1032" s="8">
        <v>1996</v>
      </c>
      <c r="H1032" s="9"/>
      <c r="I1032" s="9"/>
      <c r="J1032" s="9"/>
      <c r="K1032" s="9"/>
      <c r="L1032" s="8">
        <v>260</v>
      </c>
      <c r="M1032" s="8">
        <v>1</v>
      </c>
      <c r="N1032" s="7" t="s">
        <v>60</v>
      </c>
      <c r="O1032" s="8">
        <v>9</v>
      </c>
      <c r="P1032" s="8">
        <v>8</v>
      </c>
      <c r="Q1032" s="7" t="s">
        <v>60</v>
      </c>
      <c r="R1032" s="7" t="s">
        <v>86</v>
      </c>
    </row>
    <row r="1033" spans="1:18" x14ac:dyDescent="0.25">
      <c r="A1033" s="7" t="s">
        <v>336</v>
      </c>
      <c r="B1033" s="7" t="s">
        <v>49</v>
      </c>
      <c r="C1033" s="7" t="s">
        <v>53</v>
      </c>
      <c r="D1033" s="7" t="s">
        <v>1458</v>
      </c>
      <c r="E1033" s="7" t="s">
        <v>2788</v>
      </c>
      <c r="F1033" s="7" t="s">
        <v>97</v>
      </c>
      <c r="G1033" s="8">
        <v>1998</v>
      </c>
      <c r="H1033" s="9"/>
      <c r="I1033" s="9"/>
      <c r="J1033" s="9"/>
      <c r="K1033" s="9"/>
      <c r="L1033" s="8">
        <v>270000</v>
      </c>
      <c r="M1033" s="8">
        <v>1</v>
      </c>
      <c r="N1033" s="7" t="s">
        <v>60</v>
      </c>
      <c r="O1033" s="8">
        <v>40</v>
      </c>
      <c r="P1033" s="8">
        <v>39</v>
      </c>
      <c r="Q1033" s="7" t="s">
        <v>60</v>
      </c>
      <c r="R1033" s="7" t="s">
        <v>1656</v>
      </c>
    </row>
    <row r="1034" spans="1:18" x14ac:dyDescent="0.25">
      <c r="A1034" s="7" t="s">
        <v>1030</v>
      </c>
      <c r="B1034" s="7" t="s">
        <v>1457</v>
      </c>
      <c r="C1034" s="7" t="s">
        <v>53</v>
      </c>
      <c r="D1034" s="7" t="s">
        <v>1474</v>
      </c>
      <c r="E1034" s="7" t="s">
        <v>2789</v>
      </c>
      <c r="F1034" s="7" t="s">
        <v>97</v>
      </c>
      <c r="G1034" s="9"/>
      <c r="H1034" s="9"/>
      <c r="I1034" s="9"/>
      <c r="J1034" s="9"/>
      <c r="K1034" s="9"/>
      <c r="L1034" s="8">
        <v>3600</v>
      </c>
      <c r="M1034" s="8">
        <v>1</v>
      </c>
      <c r="N1034" s="7" t="s">
        <v>60</v>
      </c>
      <c r="O1034" s="8">
        <v>13</v>
      </c>
      <c r="P1034" s="8">
        <v>8</v>
      </c>
      <c r="Q1034" s="7" t="s">
        <v>60</v>
      </c>
      <c r="R1034" s="7" t="s">
        <v>1462</v>
      </c>
    </row>
    <row r="1035" spans="1:18" x14ac:dyDescent="0.25">
      <c r="A1035" s="7" t="s">
        <v>1030</v>
      </c>
      <c r="B1035" s="7" t="s">
        <v>1457</v>
      </c>
      <c r="C1035" s="7" t="s">
        <v>97</v>
      </c>
      <c r="D1035" s="7" t="s">
        <v>2790</v>
      </c>
      <c r="E1035" s="7" t="s">
        <v>2791</v>
      </c>
      <c r="F1035" s="7" t="s">
        <v>97</v>
      </c>
      <c r="G1035" s="9"/>
      <c r="H1035" s="9"/>
      <c r="I1035" s="9"/>
      <c r="J1035" s="9"/>
      <c r="K1035" s="9"/>
      <c r="L1035" s="8">
        <v>960</v>
      </c>
      <c r="M1035" s="8">
        <v>1</v>
      </c>
      <c r="N1035" s="7" t="s">
        <v>60</v>
      </c>
      <c r="O1035" s="8">
        <v>10</v>
      </c>
      <c r="P1035" s="8">
        <v>8</v>
      </c>
      <c r="Q1035" s="7" t="s">
        <v>60</v>
      </c>
      <c r="R1035" s="7" t="s">
        <v>539</v>
      </c>
    </row>
    <row r="1036" spans="1:18" x14ac:dyDescent="0.25">
      <c r="A1036" s="7" t="s">
        <v>1030</v>
      </c>
      <c r="B1036" s="7" t="s">
        <v>1457</v>
      </c>
      <c r="C1036" s="7" t="s">
        <v>59</v>
      </c>
      <c r="D1036" s="7" t="s">
        <v>2790</v>
      </c>
      <c r="E1036" s="7" t="s">
        <v>2792</v>
      </c>
      <c r="F1036" s="7" t="s">
        <v>97</v>
      </c>
      <c r="G1036" s="9"/>
      <c r="H1036" s="9"/>
      <c r="I1036" s="9"/>
      <c r="J1036" s="9"/>
      <c r="K1036" s="9"/>
      <c r="L1036" s="8">
        <v>1900</v>
      </c>
      <c r="M1036" s="8">
        <v>1</v>
      </c>
      <c r="N1036" s="7" t="s">
        <v>60</v>
      </c>
      <c r="O1036" s="8">
        <v>12</v>
      </c>
      <c r="P1036" s="8">
        <v>8</v>
      </c>
      <c r="Q1036" s="7" t="s">
        <v>60</v>
      </c>
      <c r="R1036" s="7" t="s">
        <v>539</v>
      </c>
    </row>
    <row r="1037" spans="1:18" x14ac:dyDescent="0.25">
      <c r="A1037" s="7" t="s">
        <v>1030</v>
      </c>
      <c r="B1037" s="7" t="s">
        <v>1457</v>
      </c>
      <c r="C1037" s="7" t="s">
        <v>304</v>
      </c>
      <c r="D1037" s="7" t="s">
        <v>1602</v>
      </c>
      <c r="E1037" s="7" t="s">
        <v>2793</v>
      </c>
      <c r="F1037" s="7" t="s">
        <v>97</v>
      </c>
      <c r="G1037" s="9"/>
      <c r="H1037" s="9"/>
      <c r="I1037" s="9"/>
      <c r="J1037" s="9"/>
      <c r="K1037" s="9"/>
      <c r="L1037" s="8">
        <v>700</v>
      </c>
      <c r="M1037" s="8">
        <v>1</v>
      </c>
      <c r="N1037" s="7" t="s">
        <v>60</v>
      </c>
      <c r="O1037" s="8">
        <v>9</v>
      </c>
      <c r="P1037" s="8">
        <v>8</v>
      </c>
      <c r="Q1037" s="7" t="s">
        <v>60</v>
      </c>
      <c r="R1037" s="7" t="s">
        <v>1462</v>
      </c>
    </row>
    <row r="1038" spans="1:18" x14ac:dyDescent="0.25">
      <c r="A1038" s="7" t="s">
        <v>1030</v>
      </c>
      <c r="B1038" s="7" t="s">
        <v>1457</v>
      </c>
      <c r="C1038" s="7" t="s">
        <v>86</v>
      </c>
      <c r="D1038" s="7" t="s">
        <v>2790</v>
      </c>
      <c r="E1038" s="7" t="s">
        <v>2794</v>
      </c>
      <c r="F1038" s="7" t="s">
        <v>97</v>
      </c>
      <c r="G1038" s="9"/>
      <c r="H1038" s="9"/>
      <c r="I1038" s="9"/>
      <c r="J1038" s="9"/>
      <c r="K1038" s="9"/>
      <c r="L1038" s="8">
        <v>1300</v>
      </c>
      <c r="M1038" s="8">
        <v>1</v>
      </c>
      <c r="N1038" s="7" t="s">
        <v>60</v>
      </c>
      <c r="O1038" s="8">
        <v>10</v>
      </c>
      <c r="P1038" s="8">
        <v>9</v>
      </c>
      <c r="Q1038" s="7" t="s">
        <v>60</v>
      </c>
      <c r="R1038" s="7" t="s">
        <v>1462</v>
      </c>
    </row>
    <row r="1039" spans="1:18" x14ac:dyDescent="0.25">
      <c r="A1039" s="7" t="s">
        <v>1030</v>
      </c>
      <c r="B1039" s="7" t="s">
        <v>1457</v>
      </c>
      <c r="C1039" s="7" t="s">
        <v>66</v>
      </c>
      <c r="D1039" s="7" t="s">
        <v>2790</v>
      </c>
      <c r="E1039" s="7" t="s">
        <v>2795</v>
      </c>
      <c r="F1039" s="7" t="s">
        <v>97</v>
      </c>
      <c r="G1039" s="9"/>
      <c r="H1039" s="9"/>
      <c r="I1039" s="9"/>
      <c r="J1039" s="9"/>
      <c r="K1039" s="9"/>
      <c r="L1039" s="8">
        <v>1800</v>
      </c>
      <c r="M1039" s="8">
        <v>1</v>
      </c>
      <c r="N1039" s="7" t="s">
        <v>60</v>
      </c>
      <c r="O1039" s="8">
        <v>9</v>
      </c>
      <c r="P1039" s="8">
        <v>8</v>
      </c>
      <c r="Q1039" s="7" t="s">
        <v>60</v>
      </c>
      <c r="R1039" s="7" t="s">
        <v>86</v>
      </c>
    </row>
    <row r="1040" spans="1:18" x14ac:dyDescent="0.25">
      <c r="A1040" s="7" t="s">
        <v>1030</v>
      </c>
      <c r="B1040" s="7" t="s">
        <v>1457</v>
      </c>
      <c r="C1040" s="7" t="s">
        <v>57</v>
      </c>
      <c r="D1040" s="7" t="s">
        <v>1585</v>
      </c>
      <c r="E1040" s="7" t="s">
        <v>2796</v>
      </c>
      <c r="F1040" s="7" t="s">
        <v>97</v>
      </c>
      <c r="G1040" s="9"/>
      <c r="H1040" s="9"/>
      <c r="I1040" s="9"/>
      <c r="J1040" s="9"/>
      <c r="K1040" s="9"/>
      <c r="L1040" s="8">
        <v>2200</v>
      </c>
      <c r="M1040" s="8">
        <v>1</v>
      </c>
      <c r="N1040" s="7" t="s">
        <v>60</v>
      </c>
      <c r="O1040" s="8">
        <v>18</v>
      </c>
      <c r="P1040" s="8">
        <v>17</v>
      </c>
      <c r="Q1040" s="7" t="s">
        <v>60</v>
      </c>
      <c r="R1040" s="7" t="s">
        <v>86</v>
      </c>
    </row>
    <row r="1041" spans="1:18" x14ac:dyDescent="0.25">
      <c r="A1041" s="7" t="s">
        <v>1030</v>
      </c>
      <c r="B1041" s="7" t="s">
        <v>1457</v>
      </c>
      <c r="C1041" s="7" t="s">
        <v>173</v>
      </c>
      <c r="D1041" s="7" t="s">
        <v>1585</v>
      </c>
      <c r="E1041" s="7" t="s">
        <v>2797</v>
      </c>
      <c r="F1041" s="7" t="s">
        <v>97</v>
      </c>
      <c r="G1041" s="9"/>
      <c r="H1041" s="9"/>
      <c r="I1041" s="9"/>
      <c r="J1041" s="9"/>
      <c r="K1041" s="9"/>
      <c r="L1041" s="8">
        <v>1800</v>
      </c>
      <c r="M1041" s="8">
        <v>1</v>
      </c>
      <c r="N1041" s="7" t="s">
        <v>60</v>
      </c>
      <c r="O1041" s="8">
        <v>12</v>
      </c>
      <c r="P1041" s="8">
        <v>10</v>
      </c>
      <c r="Q1041" s="7" t="s">
        <v>60</v>
      </c>
      <c r="R1041" s="7" t="s">
        <v>86</v>
      </c>
    </row>
    <row r="1042" spans="1:18" x14ac:dyDescent="0.25">
      <c r="A1042" s="7" t="s">
        <v>2798</v>
      </c>
      <c r="B1042" s="7" t="s">
        <v>49</v>
      </c>
      <c r="C1042" s="7" t="s">
        <v>53</v>
      </c>
      <c r="D1042" s="7" t="s">
        <v>1477</v>
      </c>
      <c r="E1042" s="7" t="s">
        <v>2799</v>
      </c>
      <c r="F1042" s="7" t="s">
        <v>74</v>
      </c>
      <c r="G1042" s="8">
        <v>1966</v>
      </c>
      <c r="H1042" s="9"/>
      <c r="I1042" s="9"/>
      <c r="J1042" s="9"/>
      <c r="K1042" s="9"/>
      <c r="L1042" s="8">
        <v>1824</v>
      </c>
      <c r="M1042" s="8">
        <v>1</v>
      </c>
      <c r="N1042" s="7" t="s">
        <v>60</v>
      </c>
      <c r="O1042" s="8">
        <v>15</v>
      </c>
      <c r="P1042" s="8">
        <v>10</v>
      </c>
      <c r="Q1042" s="7" t="s">
        <v>60</v>
      </c>
      <c r="R1042" s="7" t="s">
        <v>60</v>
      </c>
    </row>
    <row r="1043" spans="1:18" x14ac:dyDescent="0.25">
      <c r="A1043" s="7" t="s">
        <v>1031</v>
      </c>
      <c r="B1043" s="7" t="s">
        <v>1489</v>
      </c>
      <c r="C1043" s="7" t="s">
        <v>53</v>
      </c>
      <c r="D1043" s="7" t="s">
        <v>1458</v>
      </c>
      <c r="E1043" s="7" t="s">
        <v>2800</v>
      </c>
      <c r="F1043" s="7" t="s">
        <v>97</v>
      </c>
      <c r="G1043" s="9"/>
      <c r="H1043" s="9"/>
      <c r="I1043" s="9"/>
      <c r="J1043" s="9"/>
      <c r="K1043" s="9"/>
      <c r="L1043" s="8">
        <v>3100</v>
      </c>
      <c r="M1043" s="8">
        <v>1</v>
      </c>
      <c r="N1043" s="7" t="s">
        <v>60</v>
      </c>
      <c r="O1043" s="8">
        <v>13</v>
      </c>
      <c r="P1043" s="8">
        <v>12</v>
      </c>
      <c r="Q1043" s="7" t="s">
        <v>60</v>
      </c>
      <c r="R1043" s="7" t="s">
        <v>60</v>
      </c>
    </row>
    <row r="1044" spans="1:18" x14ac:dyDescent="0.25">
      <c r="A1044" s="7" t="s">
        <v>2801</v>
      </c>
      <c r="B1044" s="7" t="s">
        <v>1489</v>
      </c>
      <c r="C1044" s="7" t="s">
        <v>53</v>
      </c>
      <c r="D1044" s="7" t="s">
        <v>1477</v>
      </c>
      <c r="E1044" s="7" t="s">
        <v>2802</v>
      </c>
      <c r="F1044" s="7" t="s">
        <v>74</v>
      </c>
      <c r="G1044" s="8">
        <v>2001</v>
      </c>
      <c r="H1044" s="9"/>
      <c r="I1044" s="9"/>
      <c r="J1044" s="9"/>
      <c r="K1044" s="9"/>
      <c r="L1044" s="8">
        <v>4972</v>
      </c>
      <c r="M1044" s="8">
        <v>1</v>
      </c>
      <c r="N1044" s="7" t="s">
        <v>60</v>
      </c>
      <c r="O1044" s="8">
        <v>23</v>
      </c>
      <c r="P1044" s="8">
        <v>12</v>
      </c>
      <c r="Q1044" s="7" t="s">
        <v>60</v>
      </c>
      <c r="R1044" s="7" t="s">
        <v>1462</v>
      </c>
    </row>
    <row r="1045" spans="1:18" x14ac:dyDescent="0.25">
      <c r="A1045" s="7" t="s">
        <v>2803</v>
      </c>
      <c r="B1045" s="7" t="s">
        <v>1489</v>
      </c>
      <c r="C1045" s="7" t="s">
        <v>53</v>
      </c>
      <c r="D1045" s="7" t="s">
        <v>1534</v>
      </c>
      <c r="E1045" s="7" t="s">
        <v>2804</v>
      </c>
      <c r="F1045" s="7" t="s">
        <v>97</v>
      </c>
      <c r="G1045" s="8">
        <v>2001</v>
      </c>
      <c r="H1045" s="9"/>
      <c r="I1045" s="9"/>
      <c r="J1045" s="9"/>
      <c r="K1045" s="9"/>
      <c r="L1045" s="8">
        <v>302098</v>
      </c>
      <c r="M1045" s="8">
        <v>2</v>
      </c>
      <c r="N1045" s="7" t="s">
        <v>60</v>
      </c>
      <c r="O1045" s="8">
        <v>20</v>
      </c>
      <c r="P1045" s="8">
        <v>18</v>
      </c>
      <c r="Q1045" s="7" t="s">
        <v>60</v>
      </c>
      <c r="R1045" s="7" t="s">
        <v>539</v>
      </c>
    </row>
    <row r="1046" spans="1:18" x14ac:dyDescent="0.25">
      <c r="A1046" s="7" t="s">
        <v>2803</v>
      </c>
      <c r="B1046" s="7" t="s">
        <v>1489</v>
      </c>
      <c r="C1046" s="7" t="s">
        <v>97</v>
      </c>
      <c r="D1046" s="7" t="s">
        <v>1622</v>
      </c>
      <c r="E1046" s="7" t="s">
        <v>2805</v>
      </c>
      <c r="F1046" s="7" t="s">
        <v>97</v>
      </c>
      <c r="G1046" s="8">
        <v>2001</v>
      </c>
      <c r="H1046" s="9"/>
      <c r="I1046" s="9"/>
      <c r="J1046" s="9"/>
      <c r="K1046" s="9"/>
      <c r="L1046" s="8">
        <v>10596</v>
      </c>
      <c r="M1046" s="8">
        <v>1</v>
      </c>
      <c r="N1046" s="7" t="s">
        <v>60</v>
      </c>
      <c r="O1046" s="8">
        <v>18</v>
      </c>
      <c r="P1046" s="8">
        <v>15</v>
      </c>
      <c r="Q1046" s="7" t="s">
        <v>60</v>
      </c>
      <c r="R1046" s="7" t="s">
        <v>60</v>
      </c>
    </row>
    <row r="1047" spans="1:18" x14ac:dyDescent="0.25">
      <c r="A1047" s="7" t="s">
        <v>2806</v>
      </c>
      <c r="B1047" s="7" t="s">
        <v>49</v>
      </c>
      <c r="C1047" s="7" t="s">
        <v>53</v>
      </c>
      <c r="D1047" s="7" t="s">
        <v>1458</v>
      </c>
      <c r="E1047" s="7" t="s">
        <v>2807</v>
      </c>
      <c r="F1047" s="7" t="s">
        <v>97</v>
      </c>
      <c r="G1047" s="9"/>
      <c r="H1047" s="9"/>
      <c r="I1047" s="9"/>
      <c r="J1047" s="9"/>
      <c r="K1047" s="9"/>
      <c r="L1047" s="8">
        <v>31239</v>
      </c>
      <c r="M1047" s="8">
        <v>2</v>
      </c>
      <c r="N1047" s="7" t="s">
        <v>60</v>
      </c>
      <c r="O1047" s="8">
        <v>20</v>
      </c>
      <c r="P1047" s="8">
        <v>18</v>
      </c>
      <c r="Q1047" s="7" t="s">
        <v>60</v>
      </c>
      <c r="R1047" s="7" t="s">
        <v>60</v>
      </c>
    </row>
    <row r="1048" spans="1:18" x14ac:dyDescent="0.25">
      <c r="A1048" s="7" t="s">
        <v>2808</v>
      </c>
      <c r="B1048" s="7" t="s">
        <v>49</v>
      </c>
      <c r="C1048" s="7" t="s">
        <v>53</v>
      </c>
      <c r="D1048" s="7" t="s">
        <v>1474</v>
      </c>
      <c r="E1048" s="7" t="s">
        <v>2809</v>
      </c>
      <c r="F1048" s="7" t="s">
        <v>97</v>
      </c>
      <c r="G1048" s="8">
        <v>1960</v>
      </c>
      <c r="H1048" s="9"/>
      <c r="I1048" s="9"/>
      <c r="J1048" s="9"/>
      <c r="K1048" s="9"/>
      <c r="L1048" s="8">
        <v>6500</v>
      </c>
      <c r="M1048" s="8">
        <v>1</v>
      </c>
      <c r="N1048" s="7" t="s">
        <v>60</v>
      </c>
      <c r="O1048" s="8">
        <v>14</v>
      </c>
      <c r="P1048" s="8">
        <v>9</v>
      </c>
      <c r="Q1048" s="7" t="s">
        <v>60</v>
      </c>
      <c r="R1048" s="7" t="s">
        <v>539</v>
      </c>
    </row>
    <row r="1049" spans="1:18" x14ac:dyDescent="0.25">
      <c r="A1049" s="7" t="s">
        <v>2808</v>
      </c>
      <c r="B1049" s="7" t="s">
        <v>49</v>
      </c>
      <c r="C1049" s="7" t="s">
        <v>97</v>
      </c>
      <c r="D1049" s="7" t="s">
        <v>1467</v>
      </c>
      <c r="E1049" s="7" t="s">
        <v>1548</v>
      </c>
      <c r="F1049" s="7" t="s">
        <v>97</v>
      </c>
      <c r="G1049" s="8">
        <v>1966</v>
      </c>
      <c r="H1049" s="9"/>
      <c r="I1049" s="9"/>
      <c r="J1049" s="9"/>
      <c r="K1049" s="9"/>
      <c r="L1049" s="8">
        <v>5400</v>
      </c>
      <c r="M1049" s="8">
        <v>1</v>
      </c>
      <c r="N1049" s="7" t="s">
        <v>60</v>
      </c>
      <c r="O1049" s="8">
        <v>14</v>
      </c>
      <c r="P1049" s="8">
        <v>9</v>
      </c>
      <c r="Q1049" s="7" t="s">
        <v>60</v>
      </c>
      <c r="R1049" s="7" t="s">
        <v>539</v>
      </c>
    </row>
    <row r="1050" spans="1:18" x14ac:dyDescent="0.25">
      <c r="A1050" s="7" t="s">
        <v>2808</v>
      </c>
      <c r="B1050" s="7" t="s">
        <v>49</v>
      </c>
      <c r="C1050" s="7" t="s">
        <v>59</v>
      </c>
      <c r="D1050" s="7" t="s">
        <v>1467</v>
      </c>
      <c r="E1050" s="7" t="s">
        <v>1548</v>
      </c>
      <c r="F1050" s="7" t="s">
        <v>97</v>
      </c>
      <c r="G1050" s="8">
        <v>1966</v>
      </c>
      <c r="H1050" s="9"/>
      <c r="I1050" s="9"/>
      <c r="J1050" s="9"/>
      <c r="K1050" s="9"/>
      <c r="L1050" s="8">
        <v>5400</v>
      </c>
      <c r="M1050" s="8">
        <v>1</v>
      </c>
      <c r="N1050" s="7" t="s">
        <v>60</v>
      </c>
      <c r="O1050" s="8">
        <v>14</v>
      </c>
      <c r="P1050" s="8">
        <v>9</v>
      </c>
      <c r="Q1050" s="7" t="s">
        <v>60</v>
      </c>
      <c r="R1050" s="7" t="s">
        <v>539</v>
      </c>
    </row>
    <row r="1051" spans="1:18" x14ac:dyDescent="0.25">
      <c r="A1051" s="7" t="s">
        <v>2808</v>
      </c>
      <c r="B1051" s="7" t="s">
        <v>49</v>
      </c>
      <c r="C1051" s="7" t="s">
        <v>304</v>
      </c>
      <c r="D1051" s="7" t="s">
        <v>1835</v>
      </c>
      <c r="E1051" s="7" t="s">
        <v>2810</v>
      </c>
      <c r="F1051" s="7" t="s">
        <v>97</v>
      </c>
      <c r="G1051" s="8">
        <v>1966</v>
      </c>
      <c r="H1051" s="9"/>
      <c r="I1051" s="9"/>
      <c r="J1051" s="9"/>
      <c r="K1051" s="9"/>
      <c r="L1051" s="8">
        <v>11640</v>
      </c>
      <c r="M1051" s="8">
        <v>1</v>
      </c>
      <c r="N1051" s="7" t="s">
        <v>60</v>
      </c>
      <c r="O1051" s="8">
        <v>24</v>
      </c>
      <c r="P1051" s="8">
        <v>18</v>
      </c>
      <c r="Q1051" s="7" t="s">
        <v>60</v>
      </c>
      <c r="R1051" s="7" t="s">
        <v>1462</v>
      </c>
    </row>
    <row r="1052" spans="1:18" x14ac:dyDescent="0.25">
      <c r="A1052" s="7" t="s">
        <v>2808</v>
      </c>
      <c r="B1052" s="7" t="s">
        <v>49</v>
      </c>
      <c r="C1052" s="7" t="s">
        <v>86</v>
      </c>
      <c r="D1052" s="7" t="s">
        <v>1501</v>
      </c>
      <c r="E1052" s="7" t="s">
        <v>1591</v>
      </c>
      <c r="F1052" s="7" t="s">
        <v>97</v>
      </c>
      <c r="G1052" s="8">
        <v>1966</v>
      </c>
      <c r="H1052" s="9"/>
      <c r="I1052" s="9"/>
      <c r="J1052" s="9"/>
      <c r="K1052" s="9"/>
      <c r="L1052" s="8">
        <v>14000</v>
      </c>
      <c r="M1052" s="8">
        <v>1</v>
      </c>
      <c r="N1052" s="7" t="s">
        <v>60</v>
      </c>
      <c r="O1052" s="8">
        <v>30</v>
      </c>
      <c r="P1052" s="8">
        <v>26</v>
      </c>
      <c r="Q1052" s="7" t="s">
        <v>60</v>
      </c>
      <c r="R1052" s="7" t="s">
        <v>539</v>
      </c>
    </row>
    <row r="1053" spans="1:18" x14ac:dyDescent="0.25">
      <c r="A1053" s="7" t="s">
        <v>2808</v>
      </c>
      <c r="B1053" s="7" t="s">
        <v>49</v>
      </c>
      <c r="C1053" s="7" t="s">
        <v>66</v>
      </c>
      <c r="D1053" s="7" t="s">
        <v>1495</v>
      </c>
      <c r="E1053" s="7" t="s">
        <v>2186</v>
      </c>
      <c r="F1053" s="7" t="s">
        <v>97</v>
      </c>
      <c r="G1053" s="8">
        <v>1966</v>
      </c>
      <c r="H1053" s="9"/>
      <c r="I1053" s="9"/>
      <c r="J1053" s="9"/>
      <c r="K1053" s="9"/>
      <c r="L1053" s="8">
        <v>6375</v>
      </c>
      <c r="M1053" s="8">
        <v>1</v>
      </c>
      <c r="N1053" s="7" t="s">
        <v>60</v>
      </c>
      <c r="O1053" s="8">
        <v>16</v>
      </c>
      <c r="P1053" s="8">
        <v>12</v>
      </c>
      <c r="Q1053" s="7" t="s">
        <v>60</v>
      </c>
      <c r="R1053" s="7" t="s">
        <v>1462</v>
      </c>
    </row>
    <row r="1054" spans="1:18" x14ac:dyDescent="0.25">
      <c r="A1054" s="7" t="s">
        <v>2808</v>
      </c>
      <c r="B1054" s="7" t="s">
        <v>49</v>
      </c>
      <c r="C1054" s="7" t="s">
        <v>57</v>
      </c>
      <c r="D1054" s="7" t="s">
        <v>1467</v>
      </c>
      <c r="E1054" s="7" t="s">
        <v>1548</v>
      </c>
      <c r="F1054" s="7" t="s">
        <v>97</v>
      </c>
      <c r="G1054" s="8">
        <v>1996</v>
      </c>
      <c r="H1054" s="9"/>
      <c r="I1054" s="9"/>
      <c r="J1054" s="9"/>
      <c r="K1054" s="9"/>
      <c r="L1054" s="8">
        <v>3600</v>
      </c>
      <c r="M1054" s="8">
        <v>1</v>
      </c>
      <c r="N1054" s="7" t="s">
        <v>60</v>
      </c>
      <c r="O1054" s="8">
        <v>14</v>
      </c>
      <c r="P1054" s="8">
        <v>9</v>
      </c>
      <c r="Q1054" s="7" t="s">
        <v>60</v>
      </c>
      <c r="R1054" s="7" t="s">
        <v>539</v>
      </c>
    </row>
    <row r="1055" spans="1:18" x14ac:dyDescent="0.25">
      <c r="A1055" s="7" t="s">
        <v>2808</v>
      </c>
      <c r="B1055" s="7" t="s">
        <v>49</v>
      </c>
      <c r="C1055" s="7" t="s">
        <v>173</v>
      </c>
      <c r="D1055" s="7" t="s">
        <v>1467</v>
      </c>
      <c r="E1055" s="7" t="s">
        <v>1548</v>
      </c>
      <c r="F1055" s="7" t="s">
        <v>97</v>
      </c>
      <c r="G1055" s="8">
        <v>1996</v>
      </c>
      <c r="H1055" s="9"/>
      <c r="I1055" s="9"/>
      <c r="J1055" s="9"/>
      <c r="K1055" s="9"/>
      <c r="L1055" s="8">
        <v>3600</v>
      </c>
      <c r="M1055" s="8">
        <v>1</v>
      </c>
      <c r="N1055" s="7" t="s">
        <v>60</v>
      </c>
      <c r="O1055" s="8">
        <v>14</v>
      </c>
      <c r="P1055" s="8">
        <v>9</v>
      </c>
      <c r="Q1055" s="7" t="s">
        <v>60</v>
      </c>
      <c r="R1055" s="7" t="s">
        <v>539</v>
      </c>
    </row>
    <row r="1056" spans="1:18" x14ac:dyDescent="0.25">
      <c r="A1056" s="7" t="s">
        <v>2808</v>
      </c>
      <c r="B1056" s="7" t="s">
        <v>49</v>
      </c>
      <c r="C1056" s="7" t="s">
        <v>139</v>
      </c>
      <c r="D1056" s="7" t="s">
        <v>1467</v>
      </c>
      <c r="E1056" s="7" t="s">
        <v>1548</v>
      </c>
      <c r="F1056" s="7" t="s">
        <v>97</v>
      </c>
      <c r="G1056" s="8">
        <v>1996</v>
      </c>
      <c r="H1056" s="8">
        <v>2975</v>
      </c>
      <c r="I1056" s="9"/>
      <c r="J1056" s="8">
        <v>100</v>
      </c>
      <c r="K1056" s="8">
        <v>3</v>
      </c>
      <c r="L1056" s="8">
        <v>8925</v>
      </c>
      <c r="M1056" s="8">
        <v>1</v>
      </c>
      <c r="N1056" s="7" t="s">
        <v>60</v>
      </c>
      <c r="O1056" s="8">
        <v>14</v>
      </c>
      <c r="P1056" s="8">
        <v>9</v>
      </c>
      <c r="Q1056" s="7" t="s">
        <v>60</v>
      </c>
      <c r="R1056" s="7" t="s">
        <v>60</v>
      </c>
    </row>
    <row r="1057" spans="1:18" x14ac:dyDescent="0.25">
      <c r="A1057" s="7" t="s">
        <v>2808</v>
      </c>
      <c r="B1057" s="7" t="s">
        <v>49</v>
      </c>
      <c r="C1057" s="7" t="s">
        <v>996</v>
      </c>
      <c r="D1057" s="7" t="s">
        <v>1842</v>
      </c>
      <c r="E1057" s="7" t="s">
        <v>2811</v>
      </c>
      <c r="F1057" s="7" t="s">
        <v>97</v>
      </c>
      <c r="G1057" s="8">
        <v>1996</v>
      </c>
      <c r="H1057" s="9"/>
      <c r="I1057" s="9"/>
      <c r="J1057" s="9"/>
      <c r="K1057" s="9"/>
      <c r="L1057" s="8">
        <v>5750</v>
      </c>
      <c r="M1057" s="8">
        <v>1</v>
      </c>
      <c r="N1057" s="7" t="s">
        <v>60</v>
      </c>
      <c r="O1057" s="8">
        <v>24</v>
      </c>
      <c r="P1057" s="8">
        <v>16</v>
      </c>
      <c r="Q1057" s="7" t="s">
        <v>60</v>
      </c>
      <c r="R1057" s="7" t="s">
        <v>539</v>
      </c>
    </row>
    <row r="1058" spans="1:18" x14ac:dyDescent="0.25">
      <c r="A1058" s="7" t="s">
        <v>2808</v>
      </c>
      <c r="B1058" s="7" t="s">
        <v>49</v>
      </c>
      <c r="C1058" s="7" t="s">
        <v>971</v>
      </c>
      <c r="D1058" s="7" t="s">
        <v>1470</v>
      </c>
      <c r="E1058" s="7" t="s">
        <v>1550</v>
      </c>
      <c r="F1058" s="7" t="s">
        <v>97</v>
      </c>
      <c r="G1058" s="9"/>
      <c r="H1058" s="9"/>
      <c r="I1058" s="9"/>
      <c r="J1058" s="9"/>
      <c r="K1058" s="9"/>
      <c r="L1058" s="8">
        <v>7200</v>
      </c>
      <c r="M1058" s="8">
        <v>1</v>
      </c>
      <c r="N1058" s="7" t="s">
        <v>60</v>
      </c>
      <c r="O1058" s="8">
        <v>12</v>
      </c>
      <c r="P1058" s="8">
        <v>9</v>
      </c>
      <c r="Q1058" s="7" t="s">
        <v>60</v>
      </c>
      <c r="R1058" s="7" t="s">
        <v>539</v>
      </c>
    </row>
    <row r="1059" spans="1:18" x14ac:dyDescent="0.25">
      <c r="A1059" s="7" t="s">
        <v>2808</v>
      </c>
      <c r="B1059" s="7" t="s">
        <v>49</v>
      </c>
      <c r="C1059" s="7" t="s">
        <v>204</v>
      </c>
      <c r="D1059" s="7" t="s">
        <v>1585</v>
      </c>
      <c r="E1059" s="7" t="s">
        <v>1588</v>
      </c>
      <c r="F1059" s="7" t="s">
        <v>97</v>
      </c>
      <c r="G1059" s="8">
        <v>1966</v>
      </c>
      <c r="H1059" s="9"/>
      <c r="I1059" s="9"/>
      <c r="J1059" s="9"/>
      <c r="K1059" s="9"/>
      <c r="L1059" s="8">
        <v>1350</v>
      </c>
      <c r="M1059" s="8">
        <v>1</v>
      </c>
      <c r="N1059" s="7" t="s">
        <v>60</v>
      </c>
      <c r="O1059" s="8">
        <v>14</v>
      </c>
      <c r="P1059" s="8">
        <v>9</v>
      </c>
      <c r="Q1059" s="7" t="s">
        <v>60</v>
      </c>
      <c r="R1059" s="7" t="s">
        <v>539</v>
      </c>
    </row>
    <row r="1060" spans="1:18" x14ac:dyDescent="0.25">
      <c r="A1060" s="7" t="s">
        <v>2808</v>
      </c>
      <c r="B1060" s="7" t="s">
        <v>49</v>
      </c>
      <c r="C1060" s="7" t="s">
        <v>58</v>
      </c>
      <c r="D1060" s="7" t="s">
        <v>1470</v>
      </c>
      <c r="E1060" s="7" t="s">
        <v>1550</v>
      </c>
      <c r="F1060" s="7" t="s">
        <v>97</v>
      </c>
      <c r="G1060" s="9"/>
      <c r="H1060" s="9"/>
      <c r="I1060" s="9"/>
      <c r="J1060" s="9"/>
      <c r="K1060" s="9"/>
      <c r="L1060" s="8">
        <v>3150</v>
      </c>
      <c r="M1060" s="8">
        <v>1</v>
      </c>
      <c r="N1060" s="7" t="s">
        <v>60</v>
      </c>
      <c r="O1060" s="8">
        <v>12</v>
      </c>
      <c r="P1060" s="8">
        <v>9</v>
      </c>
      <c r="Q1060" s="7" t="s">
        <v>60</v>
      </c>
      <c r="R1060" s="7" t="s">
        <v>60</v>
      </c>
    </row>
    <row r="1061" spans="1:18" x14ac:dyDescent="0.25">
      <c r="A1061" s="7" t="s">
        <v>2808</v>
      </c>
      <c r="B1061" s="7" t="s">
        <v>1457</v>
      </c>
      <c r="C1061" s="7" t="s">
        <v>60</v>
      </c>
      <c r="D1061" s="7" t="s">
        <v>1470</v>
      </c>
      <c r="E1061" s="7" t="s">
        <v>1550</v>
      </c>
      <c r="F1061" s="7" t="s">
        <v>97</v>
      </c>
      <c r="G1061" s="8">
        <v>1990</v>
      </c>
      <c r="H1061" s="9"/>
      <c r="I1061" s="9"/>
      <c r="J1061" s="9"/>
      <c r="K1061" s="9"/>
      <c r="L1061" s="8">
        <v>1000</v>
      </c>
      <c r="M1061" s="8">
        <v>1</v>
      </c>
      <c r="N1061" s="7" t="s">
        <v>60</v>
      </c>
      <c r="O1061" s="8">
        <v>12</v>
      </c>
      <c r="P1061" s="8">
        <v>9</v>
      </c>
      <c r="Q1061" s="7" t="s">
        <v>60</v>
      </c>
      <c r="R1061" s="7" t="s">
        <v>60</v>
      </c>
    </row>
    <row r="1062" spans="1:18" x14ac:dyDescent="0.25">
      <c r="A1062" s="7" t="s">
        <v>2808</v>
      </c>
      <c r="B1062" s="7" t="s">
        <v>49</v>
      </c>
      <c r="C1062" s="7" t="s">
        <v>168</v>
      </c>
      <c r="D1062" s="7" t="s">
        <v>1470</v>
      </c>
      <c r="E1062" s="7" t="s">
        <v>1550</v>
      </c>
      <c r="F1062" s="7" t="s">
        <v>97</v>
      </c>
      <c r="G1062" s="9"/>
      <c r="H1062" s="9"/>
      <c r="I1062" s="9"/>
      <c r="J1062" s="9"/>
      <c r="K1062" s="9"/>
      <c r="L1062" s="8">
        <v>1050</v>
      </c>
      <c r="M1062" s="8">
        <v>1</v>
      </c>
      <c r="N1062" s="7" t="s">
        <v>60</v>
      </c>
      <c r="O1062" s="8">
        <v>12</v>
      </c>
      <c r="P1062" s="8">
        <v>9</v>
      </c>
      <c r="Q1062" s="7" t="s">
        <v>60</v>
      </c>
      <c r="R1062" s="7" t="s">
        <v>86</v>
      </c>
    </row>
    <row r="1063" spans="1:18" x14ac:dyDescent="0.25">
      <c r="A1063" s="7" t="s">
        <v>2808</v>
      </c>
      <c r="B1063" s="7" t="s">
        <v>49</v>
      </c>
      <c r="C1063" s="7" t="s">
        <v>74</v>
      </c>
      <c r="D1063" s="7" t="s">
        <v>1585</v>
      </c>
      <c r="E1063" s="7" t="s">
        <v>1525</v>
      </c>
      <c r="F1063" s="7" t="s">
        <v>97</v>
      </c>
      <c r="G1063" s="8">
        <v>1966</v>
      </c>
      <c r="H1063" s="9"/>
      <c r="I1063" s="9"/>
      <c r="J1063" s="9"/>
      <c r="K1063" s="9"/>
      <c r="L1063" s="8">
        <v>1350</v>
      </c>
      <c r="M1063" s="8">
        <v>1</v>
      </c>
      <c r="N1063" s="7" t="s">
        <v>60</v>
      </c>
      <c r="O1063" s="8">
        <v>14</v>
      </c>
      <c r="P1063" s="8">
        <v>9</v>
      </c>
      <c r="Q1063" s="7" t="s">
        <v>60</v>
      </c>
      <c r="R1063" s="7" t="s">
        <v>539</v>
      </c>
    </row>
    <row r="1064" spans="1:18" x14ac:dyDescent="0.25">
      <c r="A1064" s="7" t="s">
        <v>341</v>
      </c>
      <c r="B1064" s="7" t="s">
        <v>1489</v>
      </c>
      <c r="C1064" s="7" t="s">
        <v>53</v>
      </c>
      <c r="D1064" s="7" t="s">
        <v>1458</v>
      </c>
      <c r="E1064" s="7" t="s">
        <v>2812</v>
      </c>
      <c r="F1064" s="7" t="s">
        <v>97</v>
      </c>
      <c r="G1064" s="9"/>
      <c r="H1064" s="9"/>
      <c r="I1064" s="9"/>
      <c r="J1064" s="9"/>
      <c r="K1064" s="9"/>
      <c r="L1064" s="8">
        <v>2000</v>
      </c>
      <c r="M1064" s="8">
        <v>1</v>
      </c>
      <c r="N1064" s="7" t="s">
        <v>60</v>
      </c>
      <c r="O1064" s="8">
        <v>18</v>
      </c>
      <c r="P1064" s="8">
        <v>10</v>
      </c>
      <c r="Q1064" s="7" t="s">
        <v>60</v>
      </c>
      <c r="R1064" s="7" t="s">
        <v>1656</v>
      </c>
    </row>
    <row r="1065" spans="1:18" x14ac:dyDescent="0.25">
      <c r="A1065" s="7" t="s">
        <v>2813</v>
      </c>
      <c r="B1065" s="7" t="s">
        <v>49</v>
      </c>
      <c r="C1065" s="7" t="s">
        <v>53</v>
      </c>
      <c r="D1065" s="7" t="s">
        <v>1458</v>
      </c>
      <c r="E1065" s="7" t="s">
        <v>2814</v>
      </c>
      <c r="F1065" s="7" t="s">
        <v>97</v>
      </c>
      <c r="G1065" s="8">
        <v>1965</v>
      </c>
      <c r="H1065" s="9"/>
      <c r="I1065" s="9"/>
      <c r="J1065" s="9"/>
      <c r="K1065" s="9"/>
      <c r="L1065" s="8">
        <v>43575</v>
      </c>
      <c r="M1065" s="8">
        <v>1</v>
      </c>
      <c r="N1065" s="7" t="s">
        <v>60</v>
      </c>
      <c r="O1065" s="8">
        <v>14</v>
      </c>
      <c r="P1065" s="8">
        <v>9</v>
      </c>
      <c r="Q1065" s="7" t="s">
        <v>60</v>
      </c>
      <c r="R1065" s="7" t="s">
        <v>86</v>
      </c>
    </row>
    <row r="1066" spans="1:18" x14ac:dyDescent="0.25">
      <c r="A1066" s="7" t="s">
        <v>2813</v>
      </c>
      <c r="B1066" s="7" t="s">
        <v>49</v>
      </c>
      <c r="C1066" s="7" t="s">
        <v>97</v>
      </c>
      <c r="D1066" s="7" t="s">
        <v>1458</v>
      </c>
      <c r="E1066" s="7" t="s">
        <v>2815</v>
      </c>
      <c r="F1066" s="7" t="s">
        <v>97</v>
      </c>
      <c r="G1066" s="8">
        <v>1971</v>
      </c>
      <c r="H1066" s="9"/>
      <c r="I1066" s="9"/>
      <c r="J1066" s="9"/>
      <c r="K1066" s="9"/>
      <c r="L1066" s="8">
        <v>1575</v>
      </c>
      <c r="M1066" s="8">
        <v>1</v>
      </c>
      <c r="N1066" s="7" t="s">
        <v>60</v>
      </c>
      <c r="O1066" s="8">
        <v>14</v>
      </c>
      <c r="P1066" s="8">
        <v>9</v>
      </c>
      <c r="Q1066" s="7" t="s">
        <v>60</v>
      </c>
      <c r="R1066" s="7" t="s">
        <v>1462</v>
      </c>
    </row>
    <row r="1067" spans="1:18" x14ac:dyDescent="0.25">
      <c r="A1067" s="7" t="s">
        <v>2816</v>
      </c>
      <c r="B1067" s="7" t="s">
        <v>49</v>
      </c>
      <c r="C1067" s="7" t="s">
        <v>53</v>
      </c>
      <c r="D1067" s="7" t="s">
        <v>1458</v>
      </c>
      <c r="E1067" s="7" t="s">
        <v>2817</v>
      </c>
      <c r="F1067" s="7" t="s">
        <v>97</v>
      </c>
      <c r="G1067" s="8">
        <v>1995</v>
      </c>
      <c r="H1067" s="9"/>
      <c r="I1067" s="9"/>
      <c r="J1067" s="9"/>
      <c r="K1067" s="9"/>
      <c r="L1067" s="8">
        <v>100000</v>
      </c>
      <c r="M1067" s="8">
        <v>2</v>
      </c>
      <c r="N1067" s="7" t="s">
        <v>60</v>
      </c>
      <c r="O1067" s="8">
        <v>25</v>
      </c>
      <c r="P1067" s="8">
        <v>10</v>
      </c>
      <c r="Q1067" s="7" t="s">
        <v>60</v>
      </c>
      <c r="R1067" s="7" t="s">
        <v>539</v>
      </c>
    </row>
    <row r="1068" spans="1:18" x14ac:dyDescent="0.25">
      <c r="A1068" s="7" t="s">
        <v>1032</v>
      </c>
      <c r="B1068" s="7" t="s">
        <v>1489</v>
      </c>
      <c r="C1068" s="7" t="s">
        <v>53</v>
      </c>
      <c r="D1068" s="7" t="s">
        <v>1458</v>
      </c>
      <c r="E1068" s="7" t="s">
        <v>2818</v>
      </c>
      <c r="F1068" s="7" t="s">
        <v>97</v>
      </c>
      <c r="G1068" s="8">
        <v>1974</v>
      </c>
      <c r="H1068" s="9"/>
      <c r="I1068" s="9"/>
      <c r="J1068" s="9"/>
      <c r="K1068" s="9"/>
      <c r="L1068" s="8">
        <v>95000</v>
      </c>
      <c r="M1068" s="8">
        <v>1</v>
      </c>
      <c r="N1068" s="7" t="s">
        <v>60</v>
      </c>
      <c r="O1068" s="8">
        <v>20</v>
      </c>
      <c r="P1068" s="8">
        <v>19</v>
      </c>
      <c r="Q1068" s="7" t="s">
        <v>60</v>
      </c>
      <c r="R1068" s="7" t="s">
        <v>86</v>
      </c>
    </row>
    <row r="1069" spans="1:18" x14ac:dyDescent="0.25">
      <c r="A1069" s="7" t="s">
        <v>343</v>
      </c>
      <c r="B1069" s="7" t="s">
        <v>49</v>
      </c>
      <c r="C1069" s="7" t="s">
        <v>53</v>
      </c>
      <c r="D1069" s="7" t="s">
        <v>1458</v>
      </c>
      <c r="E1069" s="7" t="s">
        <v>2819</v>
      </c>
      <c r="F1069" s="7" t="s">
        <v>97</v>
      </c>
      <c r="G1069" s="8">
        <v>2005</v>
      </c>
      <c r="H1069" s="9"/>
      <c r="I1069" s="9"/>
      <c r="J1069" s="9"/>
      <c r="K1069" s="9"/>
      <c r="L1069" s="8">
        <v>20000</v>
      </c>
      <c r="M1069" s="8">
        <v>2</v>
      </c>
      <c r="N1069" s="7" t="s">
        <v>60</v>
      </c>
      <c r="O1069" s="8">
        <v>15</v>
      </c>
      <c r="P1069" s="8">
        <v>10</v>
      </c>
      <c r="Q1069" s="7" t="s">
        <v>60</v>
      </c>
      <c r="R1069" s="7" t="s">
        <v>1462</v>
      </c>
    </row>
    <row r="1070" spans="1:18" x14ac:dyDescent="0.25">
      <c r="A1070" s="7" t="s">
        <v>2820</v>
      </c>
      <c r="B1070" s="7" t="s">
        <v>1489</v>
      </c>
      <c r="C1070" s="7" t="s">
        <v>53</v>
      </c>
      <c r="D1070" s="7" t="s">
        <v>1477</v>
      </c>
      <c r="E1070" s="7" t="s">
        <v>2821</v>
      </c>
      <c r="F1070" s="7" t="s">
        <v>74</v>
      </c>
      <c r="G1070" s="8">
        <v>1990</v>
      </c>
      <c r="H1070" s="9"/>
      <c r="I1070" s="9"/>
      <c r="J1070" s="9"/>
      <c r="K1070" s="9"/>
      <c r="L1070" s="8">
        <v>500</v>
      </c>
      <c r="M1070" s="8">
        <v>1</v>
      </c>
      <c r="N1070" s="7" t="s">
        <v>60</v>
      </c>
      <c r="O1070" s="8">
        <v>12</v>
      </c>
      <c r="P1070" s="8">
        <v>8</v>
      </c>
      <c r="Q1070" s="7" t="s">
        <v>60</v>
      </c>
      <c r="R1070" s="7" t="s">
        <v>60</v>
      </c>
    </row>
    <row r="1071" spans="1:18" x14ac:dyDescent="0.25">
      <c r="A1071" s="7" t="s">
        <v>2822</v>
      </c>
      <c r="B1071" s="7" t="s">
        <v>49</v>
      </c>
      <c r="C1071" s="7" t="s">
        <v>53</v>
      </c>
      <c r="D1071" s="7" t="s">
        <v>1458</v>
      </c>
      <c r="E1071" s="7" t="s">
        <v>1484</v>
      </c>
      <c r="F1071" s="7" t="s">
        <v>97</v>
      </c>
      <c r="G1071" s="8">
        <v>2000</v>
      </c>
      <c r="H1071" s="9"/>
      <c r="I1071" s="9"/>
      <c r="J1071" s="9"/>
      <c r="K1071" s="9"/>
      <c r="L1071" s="8">
        <v>12000</v>
      </c>
      <c r="M1071" s="8">
        <v>1</v>
      </c>
      <c r="N1071" s="7" t="s">
        <v>60</v>
      </c>
      <c r="O1071" s="8">
        <v>12</v>
      </c>
      <c r="P1071" s="8">
        <v>9</v>
      </c>
      <c r="Q1071" s="7" t="s">
        <v>60</v>
      </c>
      <c r="R1071" s="7" t="s">
        <v>86</v>
      </c>
    </row>
    <row r="1072" spans="1:18" x14ac:dyDescent="0.25">
      <c r="A1072" s="7" t="s">
        <v>349</v>
      </c>
      <c r="B1072" s="7" t="s">
        <v>49</v>
      </c>
      <c r="C1072" s="7" t="s">
        <v>53</v>
      </c>
      <c r="D1072" s="7" t="s">
        <v>1458</v>
      </c>
      <c r="E1072" s="7" t="s">
        <v>2823</v>
      </c>
      <c r="F1072" s="7" t="s">
        <v>97</v>
      </c>
      <c r="G1072" s="8">
        <v>2009</v>
      </c>
      <c r="H1072" s="9"/>
      <c r="I1072" s="9"/>
      <c r="J1072" s="9"/>
      <c r="K1072" s="9"/>
      <c r="L1072" s="8">
        <v>50000</v>
      </c>
      <c r="M1072" s="8">
        <v>1</v>
      </c>
      <c r="N1072" s="7" t="s">
        <v>60</v>
      </c>
      <c r="O1072" s="8">
        <v>16</v>
      </c>
      <c r="P1072" s="8">
        <v>10</v>
      </c>
      <c r="Q1072" s="7" t="s">
        <v>60</v>
      </c>
      <c r="R1072" s="7" t="s">
        <v>86</v>
      </c>
    </row>
    <row r="1073" spans="1:18" x14ac:dyDescent="0.25">
      <c r="A1073" s="7" t="s">
        <v>1038</v>
      </c>
      <c r="B1073" s="7" t="s">
        <v>49</v>
      </c>
      <c r="C1073" s="7" t="s">
        <v>53</v>
      </c>
      <c r="D1073" s="7" t="s">
        <v>1467</v>
      </c>
      <c r="E1073" s="7" t="s">
        <v>2824</v>
      </c>
      <c r="F1073" s="7" t="s">
        <v>97</v>
      </c>
      <c r="G1073" s="8">
        <v>1929</v>
      </c>
      <c r="H1073" s="9"/>
      <c r="I1073" s="9"/>
      <c r="J1073" s="9"/>
      <c r="K1073" s="9"/>
      <c r="L1073" s="8">
        <v>3400</v>
      </c>
      <c r="M1073" s="8">
        <v>1</v>
      </c>
      <c r="N1073" s="7" t="s">
        <v>60</v>
      </c>
      <c r="O1073" s="8">
        <v>15</v>
      </c>
      <c r="P1073" s="8">
        <v>14</v>
      </c>
      <c r="Q1073" s="7" t="s">
        <v>60</v>
      </c>
      <c r="R1073" s="7" t="s">
        <v>86</v>
      </c>
    </row>
    <row r="1074" spans="1:18" x14ac:dyDescent="0.25">
      <c r="A1074" s="7" t="s">
        <v>1038</v>
      </c>
      <c r="B1074" s="7" t="s">
        <v>49</v>
      </c>
      <c r="C1074" s="7" t="s">
        <v>97</v>
      </c>
      <c r="D1074" s="7" t="s">
        <v>1474</v>
      </c>
      <c r="E1074" s="7" t="s">
        <v>2825</v>
      </c>
      <c r="F1074" s="7" t="s">
        <v>97</v>
      </c>
      <c r="G1074" s="8">
        <v>1929</v>
      </c>
      <c r="H1074" s="9"/>
      <c r="I1074" s="9"/>
      <c r="J1074" s="9"/>
      <c r="K1074" s="9"/>
      <c r="L1074" s="8">
        <v>1150</v>
      </c>
      <c r="M1074" s="8">
        <v>1</v>
      </c>
      <c r="N1074" s="7" t="s">
        <v>60</v>
      </c>
      <c r="O1074" s="8">
        <v>12</v>
      </c>
      <c r="P1074" s="8">
        <v>10</v>
      </c>
      <c r="Q1074" s="7" t="s">
        <v>60</v>
      </c>
      <c r="R1074" s="7" t="s">
        <v>86</v>
      </c>
    </row>
    <row r="1075" spans="1:18" x14ac:dyDescent="0.25">
      <c r="A1075" s="7" t="s">
        <v>1038</v>
      </c>
      <c r="B1075" s="7" t="s">
        <v>49</v>
      </c>
      <c r="C1075" s="7" t="s">
        <v>59</v>
      </c>
      <c r="D1075" s="7" t="s">
        <v>1467</v>
      </c>
      <c r="E1075" s="7" t="s">
        <v>2826</v>
      </c>
      <c r="F1075" s="7" t="s">
        <v>97</v>
      </c>
      <c r="G1075" s="8">
        <v>1976</v>
      </c>
      <c r="H1075" s="9"/>
      <c r="I1075" s="9"/>
      <c r="J1075" s="9"/>
      <c r="K1075" s="9"/>
      <c r="L1075" s="8">
        <v>5000</v>
      </c>
      <c r="M1075" s="8">
        <v>1</v>
      </c>
      <c r="N1075" s="7" t="s">
        <v>60</v>
      </c>
      <c r="O1075" s="8">
        <v>15</v>
      </c>
      <c r="P1075" s="8">
        <v>14</v>
      </c>
      <c r="Q1075" s="7" t="s">
        <v>60</v>
      </c>
      <c r="R1075" s="7" t="s">
        <v>86</v>
      </c>
    </row>
    <row r="1076" spans="1:18" x14ac:dyDescent="0.25">
      <c r="A1076" s="7" t="s">
        <v>1038</v>
      </c>
      <c r="B1076" s="7" t="s">
        <v>49</v>
      </c>
      <c r="C1076" s="7" t="s">
        <v>304</v>
      </c>
      <c r="D1076" s="7" t="s">
        <v>1581</v>
      </c>
      <c r="E1076" s="7" t="s">
        <v>2827</v>
      </c>
      <c r="F1076" s="7" t="s">
        <v>97</v>
      </c>
      <c r="G1076" s="8">
        <v>2002</v>
      </c>
      <c r="H1076" s="9"/>
      <c r="I1076" s="9"/>
      <c r="J1076" s="9"/>
      <c r="K1076" s="9"/>
      <c r="L1076" s="8">
        <v>1100</v>
      </c>
      <c r="M1076" s="8">
        <v>1</v>
      </c>
      <c r="N1076" s="7" t="s">
        <v>60</v>
      </c>
      <c r="O1076" s="8">
        <v>12</v>
      </c>
      <c r="P1076" s="8">
        <v>11</v>
      </c>
      <c r="Q1076" s="7" t="s">
        <v>60</v>
      </c>
      <c r="R1076" s="7" t="s">
        <v>86</v>
      </c>
    </row>
    <row r="1077" spans="1:18" x14ac:dyDescent="0.25">
      <c r="A1077" s="7" t="s">
        <v>1038</v>
      </c>
      <c r="B1077" s="7" t="s">
        <v>49</v>
      </c>
      <c r="C1077" s="7" t="s">
        <v>86</v>
      </c>
      <c r="D1077" s="7" t="s">
        <v>1470</v>
      </c>
      <c r="E1077" s="7" t="s">
        <v>2828</v>
      </c>
      <c r="F1077" s="7" t="s">
        <v>97</v>
      </c>
      <c r="G1077" s="8">
        <v>2002</v>
      </c>
      <c r="H1077" s="9"/>
      <c r="I1077" s="9"/>
      <c r="J1077" s="9"/>
      <c r="K1077" s="9"/>
      <c r="L1077" s="8">
        <v>1145</v>
      </c>
      <c r="M1077" s="8">
        <v>1</v>
      </c>
      <c r="N1077" s="7" t="s">
        <v>60</v>
      </c>
      <c r="O1077" s="8">
        <v>12</v>
      </c>
      <c r="P1077" s="8">
        <v>11</v>
      </c>
      <c r="Q1077" s="7" t="s">
        <v>60</v>
      </c>
      <c r="R1077" s="7" t="s">
        <v>86</v>
      </c>
    </row>
    <row r="1078" spans="1:18" x14ac:dyDescent="0.25">
      <c r="A1078" s="7" t="s">
        <v>1038</v>
      </c>
      <c r="B1078" s="7" t="s">
        <v>49</v>
      </c>
      <c r="C1078" s="7" t="s">
        <v>66</v>
      </c>
      <c r="D1078" s="7" t="s">
        <v>1585</v>
      </c>
      <c r="E1078" s="7" t="s">
        <v>2829</v>
      </c>
      <c r="F1078" s="7" t="s">
        <v>97</v>
      </c>
      <c r="G1078" s="8">
        <v>2002</v>
      </c>
      <c r="H1078" s="9"/>
      <c r="I1078" s="9"/>
      <c r="J1078" s="9"/>
      <c r="K1078" s="9"/>
      <c r="L1078" s="8">
        <v>1700</v>
      </c>
      <c r="M1078" s="8">
        <v>1</v>
      </c>
      <c r="N1078" s="7" t="s">
        <v>60</v>
      </c>
      <c r="O1078" s="8">
        <v>14</v>
      </c>
      <c r="P1078" s="8">
        <v>13</v>
      </c>
      <c r="Q1078" s="7" t="s">
        <v>60</v>
      </c>
      <c r="R1078" s="7" t="s">
        <v>60</v>
      </c>
    </row>
    <row r="1079" spans="1:18" x14ac:dyDescent="0.25">
      <c r="A1079" s="7" t="s">
        <v>1038</v>
      </c>
      <c r="B1079" s="7" t="s">
        <v>49</v>
      </c>
      <c r="C1079" s="7" t="s">
        <v>57</v>
      </c>
      <c r="D1079" s="7" t="s">
        <v>1467</v>
      </c>
      <c r="E1079" s="7" t="s">
        <v>2830</v>
      </c>
      <c r="F1079" s="7" t="s">
        <v>97</v>
      </c>
      <c r="G1079" s="8">
        <v>2005</v>
      </c>
      <c r="H1079" s="9"/>
      <c r="I1079" s="9"/>
      <c r="J1079" s="9"/>
      <c r="K1079" s="9"/>
      <c r="L1079" s="8">
        <v>3700</v>
      </c>
      <c r="M1079" s="8">
        <v>1</v>
      </c>
      <c r="N1079" s="7" t="s">
        <v>60</v>
      </c>
      <c r="O1079" s="8">
        <v>12</v>
      </c>
      <c r="P1079" s="8">
        <v>11</v>
      </c>
      <c r="Q1079" s="7" t="s">
        <v>60</v>
      </c>
      <c r="R1079" s="7" t="s">
        <v>60</v>
      </c>
    </row>
    <row r="1080" spans="1:18" x14ac:dyDescent="0.25">
      <c r="A1080" s="7" t="s">
        <v>1038</v>
      </c>
      <c r="B1080" s="7" t="s">
        <v>49</v>
      </c>
      <c r="C1080" s="7" t="s">
        <v>173</v>
      </c>
      <c r="D1080" s="7" t="s">
        <v>1495</v>
      </c>
      <c r="E1080" s="7" t="s">
        <v>2831</v>
      </c>
      <c r="F1080" s="7" t="s">
        <v>97</v>
      </c>
      <c r="G1080" s="8">
        <v>2002</v>
      </c>
      <c r="H1080" s="9"/>
      <c r="I1080" s="9"/>
      <c r="J1080" s="9"/>
      <c r="K1080" s="9"/>
      <c r="L1080" s="8">
        <v>1200</v>
      </c>
      <c r="M1080" s="8">
        <v>1</v>
      </c>
      <c r="N1080" s="7" t="s">
        <v>60</v>
      </c>
      <c r="O1080" s="8">
        <v>12</v>
      </c>
      <c r="P1080" s="8">
        <v>11</v>
      </c>
      <c r="Q1080" s="7" t="s">
        <v>60</v>
      </c>
      <c r="R1080" s="7" t="s">
        <v>60</v>
      </c>
    </row>
    <row r="1081" spans="1:18" x14ac:dyDescent="0.25">
      <c r="A1081" s="7" t="s">
        <v>1038</v>
      </c>
      <c r="B1081" s="7" t="s">
        <v>49</v>
      </c>
      <c r="C1081" s="7" t="s">
        <v>139</v>
      </c>
      <c r="D1081" s="7" t="s">
        <v>1501</v>
      </c>
      <c r="E1081" s="7" t="s">
        <v>2832</v>
      </c>
      <c r="F1081" s="7" t="s">
        <v>1469</v>
      </c>
      <c r="G1081" s="8">
        <v>1929</v>
      </c>
      <c r="H1081" s="8">
        <v>405</v>
      </c>
      <c r="I1081" s="9"/>
      <c r="J1081" s="8">
        <v>0</v>
      </c>
      <c r="K1081" s="8">
        <v>2</v>
      </c>
      <c r="L1081" s="8">
        <v>810</v>
      </c>
      <c r="M1081" s="8">
        <v>1</v>
      </c>
      <c r="N1081" s="7" t="s">
        <v>60</v>
      </c>
      <c r="O1081" s="8">
        <v>9</v>
      </c>
      <c r="P1081" s="8">
        <v>8.5</v>
      </c>
      <c r="Q1081" s="7" t="s">
        <v>60</v>
      </c>
      <c r="R1081" s="7" t="s">
        <v>86</v>
      </c>
    </row>
    <row r="1082" spans="1:18" x14ac:dyDescent="0.25">
      <c r="A1082" s="7" t="s">
        <v>1038</v>
      </c>
      <c r="B1082" s="7" t="s">
        <v>49</v>
      </c>
      <c r="C1082" s="7" t="s">
        <v>996</v>
      </c>
      <c r="D1082" s="7" t="s">
        <v>1585</v>
      </c>
      <c r="E1082" s="7" t="s">
        <v>2833</v>
      </c>
      <c r="F1082" s="7" t="s">
        <v>97</v>
      </c>
      <c r="G1082" s="8">
        <v>1976</v>
      </c>
      <c r="H1082" s="9"/>
      <c r="I1082" s="9"/>
      <c r="J1082" s="9"/>
      <c r="K1082" s="9"/>
      <c r="L1082" s="8">
        <v>500</v>
      </c>
      <c r="M1082" s="8">
        <v>1</v>
      </c>
      <c r="N1082" s="7" t="s">
        <v>60</v>
      </c>
      <c r="O1082" s="8">
        <v>11</v>
      </c>
      <c r="P1082" s="8">
        <v>10</v>
      </c>
      <c r="Q1082" s="7" t="s">
        <v>60</v>
      </c>
      <c r="R1082" s="7" t="s">
        <v>86</v>
      </c>
    </row>
    <row r="1083" spans="1:18" x14ac:dyDescent="0.25">
      <c r="A1083" s="7" t="s">
        <v>2834</v>
      </c>
      <c r="B1083" s="7" t="s">
        <v>1489</v>
      </c>
      <c r="C1083" s="7" t="s">
        <v>53</v>
      </c>
      <c r="D1083" s="7" t="s">
        <v>1458</v>
      </c>
      <c r="E1083" s="7" t="s">
        <v>2835</v>
      </c>
      <c r="F1083" s="7" t="s">
        <v>97</v>
      </c>
      <c r="G1083" s="8">
        <v>1966</v>
      </c>
      <c r="H1083" s="9"/>
      <c r="I1083" s="9"/>
      <c r="J1083" s="9"/>
      <c r="K1083" s="9"/>
      <c r="L1083" s="8">
        <v>4000</v>
      </c>
      <c r="M1083" s="8">
        <v>1</v>
      </c>
      <c r="N1083" s="7" t="s">
        <v>60</v>
      </c>
      <c r="O1083" s="8">
        <v>12</v>
      </c>
      <c r="P1083" s="8">
        <v>9</v>
      </c>
      <c r="Q1083" s="7" t="s">
        <v>60</v>
      </c>
      <c r="R1083" s="7" t="s">
        <v>1462</v>
      </c>
    </row>
    <row r="1084" spans="1:18" x14ac:dyDescent="0.25">
      <c r="A1084" s="7" t="s">
        <v>2836</v>
      </c>
      <c r="B1084" s="7" t="s">
        <v>49</v>
      </c>
      <c r="C1084" s="7" t="s">
        <v>53</v>
      </c>
      <c r="D1084" s="7" t="s">
        <v>1464</v>
      </c>
      <c r="E1084" s="7" t="s">
        <v>2837</v>
      </c>
      <c r="F1084" s="7" t="s">
        <v>97</v>
      </c>
      <c r="G1084" s="9"/>
      <c r="H1084" s="9"/>
      <c r="I1084" s="9"/>
      <c r="J1084" s="9"/>
      <c r="K1084" s="9"/>
      <c r="L1084" s="8">
        <v>22100</v>
      </c>
      <c r="M1084" s="8">
        <v>2</v>
      </c>
      <c r="N1084" s="7" t="s">
        <v>60</v>
      </c>
      <c r="O1084" s="8">
        <v>12</v>
      </c>
      <c r="P1084" s="8">
        <v>10</v>
      </c>
      <c r="Q1084" s="7" t="s">
        <v>60</v>
      </c>
      <c r="R1084" s="7" t="s">
        <v>1462</v>
      </c>
    </row>
    <row r="1085" spans="1:18" x14ac:dyDescent="0.25">
      <c r="A1085" s="7" t="s">
        <v>2838</v>
      </c>
      <c r="B1085" s="7" t="s">
        <v>1489</v>
      </c>
      <c r="C1085" s="7" t="s">
        <v>53</v>
      </c>
      <c r="D1085" s="7" t="s">
        <v>1605</v>
      </c>
      <c r="E1085" s="7" t="s">
        <v>2839</v>
      </c>
      <c r="F1085" s="7" t="s">
        <v>97</v>
      </c>
      <c r="G1085" s="8">
        <v>1950</v>
      </c>
      <c r="H1085" s="9"/>
      <c r="I1085" s="9"/>
      <c r="J1085" s="9"/>
      <c r="K1085" s="9"/>
      <c r="L1085" s="8">
        <v>5076</v>
      </c>
      <c r="M1085" s="8">
        <v>1</v>
      </c>
      <c r="N1085" s="7" t="s">
        <v>60</v>
      </c>
      <c r="O1085" s="8">
        <v>16</v>
      </c>
      <c r="P1085" s="8">
        <v>8.5</v>
      </c>
      <c r="Q1085" s="7" t="s">
        <v>60</v>
      </c>
      <c r="R1085" s="7" t="s">
        <v>86</v>
      </c>
    </row>
    <row r="1086" spans="1:18" x14ac:dyDescent="0.25">
      <c r="A1086" s="7" t="s">
        <v>2838</v>
      </c>
      <c r="B1086" s="7" t="s">
        <v>1489</v>
      </c>
      <c r="C1086" s="7" t="s">
        <v>97</v>
      </c>
      <c r="D1086" s="7" t="s">
        <v>1467</v>
      </c>
      <c r="E1086" s="7" t="s">
        <v>1468</v>
      </c>
      <c r="F1086" s="7" t="s">
        <v>97</v>
      </c>
      <c r="G1086" s="8">
        <v>1950</v>
      </c>
      <c r="H1086" s="9"/>
      <c r="I1086" s="9"/>
      <c r="J1086" s="9"/>
      <c r="K1086" s="9"/>
      <c r="L1086" s="8">
        <v>10800</v>
      </c>
      <c r="M1086" s="8">
        <v>1</v>
      </c>
      <c r="N1086" s="7" t="s">
        <v>60</v>
      </c>
      <c r="O1086" s="8">
        <v>14</v>
      </c>
      <c r="P1086" s="8">
        <v>14</v>
      </c>
      <c r="Q1086" s="7" t="s">
        <v>60</v>
      </c>
      <c r="R1086" s="7" t="s">
        <v>1462</v>
      </c>
    </row>
    <row r="1087" spans="1:18" x14ac:dyDescent="0.25">
      <c r="A1087" s="7" t="s">
        <v>2838</v>
      </c>
      <c r="B1087" s="7" t="s">
        <v>1489</v>
      </c>
      <c r="C1087" s="7" t="s">
        <v>59</v>
      </c>
      <c r="D1087" s="7" t="s">
        <v>1467</v>
      </c>
      <c r="E1087" s="7" t="s">
        <v>1500</v>
      </c>
      <c r="F1087" s="7" t="s">
        <v>97</v>
      </c>
      <c r="G1087" s="8">
        <v>1950</v>
      </c>
      <c r="H1087" s="9"/>
      <c r="I1087" s="9"/>
      <c r="J1087" s="9"/>
      <c r="K1087" s="9"/>
      <c r="L1087" s="8">
        <v>4176</v>
      </c>
      <c r="M1087" s="8">
        <v>1</v>
      </c>
      <c r="N1087" s="7" t="s">
        <v>60</v>
      </c>
      <c r="O1087" s="8">
        <v>14</v>
      </c>
      <c r="P1087" s="8">
        <v>14</v>
      </c>
      <c r="Q1087" s="7" t="s">
        <v>60</v>
      </c>
      <c r="R1087" s="7" t="s">
        <v>60</v>
      </c>
    </row>
    <row r="1088" spans="1:18" x14ac:dyDescent="0.25">
      <c r="A1088" s="7" t="s">
        <v>2838</v>
      </c>
      <c r="B1088" s="7" t="s">
        <v>1489</v>
      </c>
      <c r="C1088" s="7" t="s">
        <v>304</v>
      </c>
      <c r="D1088" s="7" t="s">
        <v>1495</v>
      </c>
      <c r="E1088" s="7" t="s">
        <v>2840</v>
      </c>
      <c r="F1088" s="7" t="s">
        <v>97</v>
      </c>
      <c r="G1088" s="9"/>
      <c r="H1088" s="9"/>
      <c r="I1088" s="9"/>
      <c r="J1088" s="9"/>
      <c r="K1088" s="9"/>
      <c r="L1088" s="8">
        <v>600</v>
      </c>
      <c r="M1088" s="8">
        <v>1</v>
      </c>
      <c r="N1088" s="7" t="s">
        <v>60</v>
      </c>
      <c r="O1088" s="8">
        <v>8</v>
      </c>
      <c r="P1088" s="8">
        <v>8</v>
      </c>
      <c r="Q1088" s="7" t="s">
        <v>60</v>
      </c>
      <c r="R1088" s="7" t="s">
        <v>86</v>
      </c>
    </row>
    <row r="1089" spans="1:18" x14ac:dyDescent="0.25">
      <c r="A1089" s="7" t="s">
        <v>2838</v>
      </c>
      <c r="B1089" s="7" t="s">
        <v>1489</v>
      </c>
      <c r="C1089" s="7" t="s">
        <v>86</v>
      </c>
      <c r="D1089" s="7" t="s">
        <v>1474</v>
      </c>
      <c r="E1089" s="7" t="s">
        <v>2841</v>
      </c>
      <c r="F1089" s="7" t="s">
        <v>97</v>
      </c>
      <c r="G1089" s="9"/>
      <c r="H1089" s="9"/>
      <c r="I1089" s="9"/>
      <c r="J1089" s="9"/>
      <c r="K1089" s="9"/>
      <c r="L1089" s="8">
        <v>1260</v>
      </c>
      <c r="M1089" s="8">
        <v>1</v>
      </c>
      <c r="N1089" s="7" t="s">
        <v>60</v>
      </c>
      <c r="O1089" s="8">
        <v>8.5</v>
      </c>
      <c r="P1089" s="8">
        <v>8.5</v>
      </c>
      <c r="Q1089" s="7" t="s">
        <v>60</v>
      </c>
      <c r="R1089" s="7" t="s">
        <v>60</v>
      </c>
    </row>
    <row r="1090" spans="1:18" x14ac:dyDescent="0.25">
      <c r="A1090" s="7" t="s">
        <v>2838</v>
      </c>
      <c r="B1090" s="7" t="s">
        <v>1489</v>
      </c>
      <c r="C1090" s="7" t="s">
        <v>66</v>
      </c>
      <c r="D1090" s="7" t="s">
        <v>1470</v>
      </c>
      <c r="E1090" s="7" t="s">
        <v>1545</v>
      </c>
      <c r="F1090" s="7" t="s">
        <v>97</v>
      </c>
      <c r="G1090" s="9"/>
      <c r="H1090" s="9"/>
      <c r="I1090" s="9"/>
      <c r="J1090" s="9"/>
      <c r="K1090" s="9"/>
      <c r="L1090" s="8">
        <v>2400</v>
      </c>
      <c r="M1090" s="8">
        <v>1</v>
      </c>
      <c r="N1090" s="7" t="s">
        <v>60</v>
      </c>
      <c r="O1090" s="8">
        <v>8.5</v>
      </c>
      <c r="P1090" s="8">
        <v>8.5</v>
      </c>
      <c r="Q1090" s="7" t="s">
        <v>60</v>
      </c>
      <c r="R1090" s="7" t="s">
        <v>60</v>
      </c>
    </row>
    <row r="1091" spans="1:18" x14ac:dyDescent="0.25">
      <c r="A1091" s="7" t="s">
        <v>2838</v>
      </c>
      <c r="B1091" s="7" t="s">
        <v>1489</v>
      </c>
      <c r="C1091" s="7" t="s">
        <v>57</v>
      </c>
      <c r="D1091" s="7" t="s">
        <v>1602</v>
      </c>
      <c r="E1091" s="7" t="s">
        <v>2348</v>
      </c>
      <c r="F1091" s="7" t="s">
        <v>97</v>
      </c>
      <c r="G1091" s="9"/>
      <c r="H1091" s="9"/>
      <c r="I1091" s="9"/>
      <c r="J1091" s="9"/>
      <c r="K1091" s="9"/>
      <c r="L1091" s="8">
        <v>900</v>
      </c>
      <c r="M1091" s="8">
        <v>1</v>
      </c>
      <c r="N1091" s="7" t="s">
        <v>60</v>
      </c>
      <c r="O1091" s="8">
        <v>10</v>
      </c>
      <c r="P1091" s="8">
        <v>10</v>
      </c>
      <c r="Q1091" s="7" t="s">
        <v>60</v>
      </c>
      <c r="R1091" s="7" t="s">
        <v>86</v>
      </c>
    </row>
    <row r="1092" spans="1:18" x14ac:dyDescent="0.25">
      <c r="A1092" s="7" t="s">
        <v>2838</v>
      </c>
      <c r="B1092" s="7" t="s">
        <v>1489</v>
      </c>
      <c r="C1092" s="7" t="s">
        <v>173</v>
      </c>
      <c r="D1092" s="7" t="s">
        <v>1602</v>
      </c>
      <c r="E1092" s="7" t="s">
        <v>2842</v>
      </c>
      <c r="F1092" s="7" t="s">
        <v>97</v>
      </c>
      <c r="G1092" s="9"/>
      <c r="H1092" s="9"/>
      <c r="I1092" s="9"/>
      <c r="J1092" s="9"/>
      <c r="K1092" s="9"/>
      <c r="L1092" s="8">
        <v>680</v>
      </c>
      <c r="M1092" s="8">
        <v>1</v>
      </c>
      <c r="N1092" s="7" t="s">
        <v>60</v>
      </c>
      <c r="O1092" s="8">
        <v>10</v>
      </c>
      <c r="P1092" s="8">
        <v>10</v>
      </c>
      <c r="Q1092" s="7" t="s">
        <v>60</v>
      </c>
      <c r="R1092" s="7" t="s">
        <v>86</v>
      </c>
    </row>
    <row r="1093" spans="1:18" x14ac:dyDescent="0.25">
      <c r="A1093" s="7" t="s">
        <v>1040</v>
      </c>
      <c r="B1093" s="7" t="s">
        <v>49</v>
      </c>
      <c r="C1093" s="7" t="s">
        <v>53</v>
      </c>
      <c r="D1093" s="7" t="s">
        <v>1458</v>
      </c>
      <c r="E1093" s="7" t="s">
        <v>2843</v>
      </c>
      <c r="F1093" s="7" t="s">
        <v>97</v>
      </c>
      <c r="G1093" s="8">
        <v>1998</v>
      </c>
      <c r="H1093" s="9"/>
      <c r="I1093" s="9"/>
      <c r="J1093" s="9"/>
      <c r="K1093" s="9"/>
      <c r="L1093" s="8">
        <v>72000</v>
      </c>
      <c r="M1093" s="8">
        <v>2</v>
      </c>
      <c r="N1093" s="7" t="s">
        <v>60</v>
      </c>
      <c r="O1093" s="8">
        <v>12</v>
      </c>
      <c r="P1093" s="8">
        <v>10</v>
      </c>
      <c r="Q1093" s="7" t="s">
        <v>60</v>
      </c>
      <c r="R1093" s="7" t="s">
        <v>1595</v>
      </c>
    </row>
    <row r="1094" spans="1:18" x14ac:dyDescent="0.25">
      <c r="A1094" s="7" t="s">
        <v>1040</v>
      </c>
      <c r="B1094" s="7" t="s">
        <v>49</v>
      </c>
      <c r="C1094" s="7" t="s">
        <v>97</v>
      </c>
      <c r="D1094" s="7" t="s">
        <v>1458</v>
      </c>
      <c r="E1094" s="7" t="s">
        <v>2844</v>
      </c>
      <c r="F1094" s="7" t="s">
        <v>97</v>
      </c>
      <c r="G1094" s="8">
        <v>1998</v>
      </c>
      <c r="H1094" s="9"/>
      <c r="I1094" s="9"/>
      <c r="J1094" s="9"/>
      <c r="K1094" s="9"/>
      <c r="L1094" s="8">
        <v>72000</v>
      </c>
      <c r="M1094" s="8">
        <v>2</v>
      </c>
      <c r="N1094" s="7" t="s">
        <v>60</v>
      </c>
      <c r="O1094" s="8">
        <v>12</v>
      </c>
      <c r="P1094" s="8">
        <v>10</v>
      </c>
      <c r="Q1094" s="7" t="s">
        <v>60</v>
      </c>
      <c r="R1094" s="7" t="s">
        <v>1601</v>
      </c>
    </row>
    <row r="1095" spans="1:18" x14ac:dyDescent="0.25">
      <c r="A1095" s="7" t="s">
        <v>1040</v>
      </c>
      <c r="B1095" s="7" t="s">
        <v>49</v>
      </c>
      <c r="C1095" s="7" t="s">
        <v>59</v>
      </c>
      <c r="D1095" s="7" t="s">
        <v>1458</v>
      </c>
      <c r="E1095" s="7" t="s">
        <v>2845</v>
      </c>
      <c r="F1095" s="7" t="s">
        <v>97</v>
      </c>
      <c r="G1095" s="8">
        <v>1998</v>
      </c>
      <c r="H1095" s="9"/>
      <c r="I1095" s="9"/>
      <c r="J1095" s="9"/>
      <c r="K1095" s="9"/>
      <c r="L1095" s="8">
        <v>72000</v>
      </c>
      <c r="M1095" s="8">
        <v>2</v>
      </c>
      <c r="N1095" s="7" t="s">
        <v>60</v>
      </c>
      <c r="O1095" s="8">
        <v>12</v>
      </c>
      <c r="P1095" s="8">
        <v>10</v>
      </c>
      <c r="Q1095" s="7" t="s">
        <v>60</v>
      </c>
      <c r="R1095" s="7" t="s">
        <v>1656</v>
      </c>
    </row>
    <row r="1096" spans="1:18" x14ac:dyDescent="0.25">
      <c r="A1096" s="7" t="s">
        <v>2846</v>
      </c>
      <c r="B1096" s="7" t="s">
        <v>49</v>
      </c>
      <c r="C1096" s="7" t="s">
        <v>53</v>
      </c>
      <c r="D1096" s="7" t="s">
        <v>1477</v>
      </c>
      <c r="E1096" s="7" t="s">
        <v>2569</v>
      </c>
      <c r="F1096" s="7" t="s">
        <v>74</v>
      </c>
      <c r="G1096" s="8">
        <v>1900</v>
      </c>
      <c r="H1096" s="9"/>
      <c r="I1096" s="9"/>
      <c r="J1096" s="9"/>
      <c r="K1096" s="9"/>
      <c r="L1096" s="8">
        <v>1500</v>
      </c>
      <c r="M1096" s="8">
        <v>2</v>
      </c>
      <c r="N1096" s="7" t="s">
        <v>60</v>
      </c>
      <c r="O1096" s="8">
        <v>15</v>
      </c>
      <c r="P1096" s="8">
        <v>15</v>
      </c>
      <c r="Q1096" s="7" t="s">
        <v>60</v>
      </c>
      <c r="R1096" s="7" t="s">
        <v>86</v>
      </c>
    </row>
    <row r="1097" spans="1:18" x14ac:dyDescent="0.25">
      <c r="A1097" s="7" t="s">
        <v>2847</v>
      </c>
      <c r="B1097" s="7" t="s">
        <v>1489</v>
      </c>
      <c r="C1097" s="7" t="s">
        <v>53</v>
      </c>
      <c r="D1097" s="7" t="s">
        <v>1458</v>
      </c>
      <c r="E1097" s="7" t="s">
        <v>2848</v>
      </c>
      <c r="F1097" s="7" t="s">
        <v>97</v>
      </c>
      <c r="G1097" s="8">
        <v>2006</v>
      </c>
      <c r="H1097" s="9"/>
      <c r="I1097" s="9"/>
      <c r="J1097" s="9"/>
      <c r="K1097" s="9"/>
      <c r="L1097" s="8">
        <v>52000</v>
      </c>
      <c r="M1097" s="8">
        <v>2</v>
      </c>
      <c r="N1097" s="7" t="s">
        <v>60</v>
      </c>
      <c r="O1097" s="8">
        <v>14</v>
      </c>
      <c r="P1097" s="8">
        <v>10</v>
      </c>
      <c r="Q1097" s="7" t="s">
        <v>60</v>
      </c>
      <c r="R1097" s="7" t="s">
        <v>60</v>
      </c>
    </row>
    <row r="1098" spans="1:18" x14ac:dyDescent="0.25">
      <c r="A1098" s="7" t="s">
        <v>2849</v>
      </c>
      <c r="B1098" s="7" t="s">
        <v>49</v>
      </c>
      <c r="C1098" s="7" t="s">
        <v>53</v>
      </c>
      <c r="D1098" s="7" t="s">
        <v>1458</v>
      </c>
      <c r="E1098" s="7" t="s">
        <v>2850</v>
      </c>
      <c r="F1098" s="7" t="s">
        <v>97</v>
      </c>
      <c r="G1098" s="8">
        <v>1942</v>
      </c>
      <c r="H1098" s="9"/>
      <c r="I1098" s="9"/>
      <c r="J1098" s="9"/>
      <c r="K1098" s="9"/>
      <c r="L1098" s="8">
        <v>1400</v>
      </c>
      <c r="M1098" s="8">
        <v>1</v>
      </c>
      <c r="N1098" s="7" t="s">
        <v>60</v>
      </c>
      <c r="O1098" s="8">
        <v>10</v>
      </c>
      <c r="P1098" s="8">
        <v>8</v>
      </c>
      <c r="Q1098" s="7" t="s">
        <v>60</v>
      </c>
      <c r="R1098" s="7" t="s">
        <v>86</v>
      </c>
    </row>
    <row r="1099" spans="1:18" x14ac:dyDescent="0.25">
      <c r="A1099" s="7" t="s">
        <v>354</v>
      </c>
      <c r="B1099" s="7" t="s">
        <v>49</v>
      </c>
      <c r="C1099" s="7" t="s">
        <v>53</v>
      </c>
      <c r="D1099" s="7" t="s">
        <v>1464</v>
      </c>
      <c r="E1099" s="7" t="s">
        <v>2851</v>
      </c>
      <c r="F1099" s="7" t="s">
        <v>97</v>
      </c>
      <c r="G1099" s="9"/>
      <c r="H1099" s="9"/>
      <c r="I1099" s="9"/>
      <c r="J1099" s="9"/>
      <c r="K1099" s="9"/>
      <c r="L1099" s="8">
        <v>1000</v>
      </c>
      <c r="M1099" s="8">
        <v>1</v>
      </c>
      <c r="N1099" s="7" t="s">
        <v>60</v>
      </c>
      <c r="O1099" s="8">
        <v>19</v>
      </c>
      <c r="P1099" s="8">
        <v>10</v>
      </c>
      <c r="Q1099" s="7" t="s">
        <v>60</v>
      </c>
      <c r="R1099" s="7" t="s">
        <v>60</v>
      </c>
    </row>
    <row r="1100" spans="1:18" x14ac:dyDescent="0.25">
      <c r="A1100" s="7" t="s">
        <v>354</v>
      </c>
      <c r="B1100" s="7" t="s">
        <v>49</v>
      </c>
      <c r="C1100" s="7" t="s">
        <v>97</v>
      </c>
      <c r="D1100" s="7" t="s">
        <v>1479</v>
      </c>
      <c r="E1100" s="7" t="s">
        <v>2852</v>
      </c>
      <c r="F1100" s="7" t="s">
        <v>97</v>
      </c>
      <c r="G1100" s="9"/>
      <c r="H1100" s="9"/>
      <c r="I1100" s="9"/>
      <c r="J1100" s="9"/>
      <c r="K1100" s="9"/>
      <c r="L1100" s="8">
        <v>480</v>
      </c>
      <c r="M1100" s="8">
        <v>1</v>
      </c>
      <c r="N1100" s="7" t="s">
        <v>60</v>
      </c>
      <c r="O1100" s="8">
        <v>7</v>
      </c>
      <c r="P1100" s="8">
        <v>7</v>
      </c>
      <c r="Q1100" s="7" t="s">
        <v>60</v>
      </c>
      <c r="R1100" s="7" t="s">
        <v>60</v>
      </c>
    </row>
    <row r="1101" spans="1:18" x14ac:dyDescent="0.25">
      <c r="A1101" s="7" t="s">
        <v>2853</v>
      </c>
      <c r="B1101" s="7" t="s">
        <v>1457</v>
      </c>
      <c r="C1101" s="7" t="s">
        <v>53</v>
      </c>
      <c r="D1101" s="7" t="s">
        <v>1477</v>
      </c>
      <c r="E1101" s="7" t="s">
        <v>2854</v>
      </c>
      <c r="F1101" s="7" t="s">
        <v>74</v>
      </c>
      <c r="G1101" s="8">
        <v>1910</v>
      </c>
      <c r="H1101" s="9"/>
      <c r="I1101" s="9"/>
      <c r="J1101" s="9"/>
      <c r="K1101" s="9"/>
      <c r="L1101" s="8">
        <v>500</v>
      </c>
      <c r="M1101" s="8">
        <v>2</v>
      </c>
      <c r="N1101" s="7" t="s">
        <v>60</v>
      </c>
      <c r="O1101" s="8">
        <v>12</v>
      </c>
      <c r="P1101" s="8">
        <v>12</v>
      </c>
      <c r="Q1101" s="7" t="s">
        <v>60</v>
      </c>
      <c r="R1101" s="7" t="s">
        <v>86</v>
      </c>
    </row>
    <row r="1102" spans="1:18" x14ac:dyDescent="0.25">
      <c r="A1102" s="7" t="s">
        <v>2855</v>
      </c>
      <c r="B1102" s="7" t="s">
        <v>49</v>
      </c>
      <c r="C1102" s="7" t="s">
        <v>53</v>
      </c>
      <c r="D1102" s="7" t="s">
        <v>1477</v>
      </c>
      <c r="E1102" s="7" t="s">
        <v>2856</v>
      </c>
      <c r="F1102" s="7" t="s">
        <v>74</v>
      </c>
      <c r="G1102" s="8">
        <v>2006</v>
      </c>
      <c r="H1102" s="9"/>
      <c r="I1102" s="9"/>
      <c r="J1102" s="9"/>
      <c r="K1102" s="9"/>
      <c r="L1102" s="8">
        <v>1920</v>
      </c>
      <c r="M1102" s="8">
        <v>1</v>
      </c>
      <c r="N1102" s="7" t="s">
        <v>60</v>
      </c>
      <c r="O1102" s="8">
        <v>9</v>
      </c>
      <c r="P1102" s="8">
        <v>12</v>
      </c>
      <c r="Q1102" s="7" t="s">
        <v>60</v>
      </c>
      <c r="R1102" s="7" t="s">
        <v>86</v>
      </c>
    </row>
    <row r="1103" spans="1:18" x14ac:dyDescent="0.25">
      <c r="A1103" s="7" t="s">
        <v>358</v>
      </c>
      <c r="B1103" s="7" t="s">
        <v>49</v>
      </c>
      <c r="C1103" s="7" t="s">
        <v>53</v>
      </c>
      <c r="D1103" s="7" t="s">
        <v>1477</v>
      </c>
      <c r="E1103" s="7" t="s">
        <v>2857</v>
      </c>
      <c r="F1103" s="7" t="s">
        <v>74</v>
      </c>
      <c r="G1103" s="8">
        <v>1974</v>
      </c>
      <c r="H1103" s="9"/>
      <c r="I1103" s="9"/>
      <c r="J1103" s="9"/>
      <c r="K1103" s="9"/>
      <c r="L1103" s="8">
        <v>24000</v>
      </c>
      <c r="M1103" s="8">
        <v>1</v>
      </c>
      <c r="N1103" s="7" t="s">
        <v>60</v>
      </c>
      <c r="O1103" s="8">
        <v>20</v>
      </c>
      <c r="P1103" s="8">
        <v>18</v>
      </c>
      <c r="Q1103" s="7" t="s">
        <v>60</v>
      </c>
      <c r="R1103" s="7" t="s">
        <v>86</v>
      </c>
    </row>
    <row r="1104" spans="1:18" x14ac:dyDescent="0.25">
      <c r="A1104" s="7" t="s">
        <v>2858</v>
      </c>
      <c r="B1104" s="7" t="s">
        <v>49</v>
      </c>
      <c r="C1104" s="7" t="s">
        <v>53</v>
      </c>
      <c r="D1104" s="7" t="s">
        <v>1464</v>
      </c>
      <c r="E1104" s="7" t="s">
        <v>2859</v>
      </c>
      <c r="F1104" s="7" t="s">
        <v>97</v>
      </c>
      <c r="G1104" s="8">
        <v>2006</v>
      </c>
      <c r="H1104" s="9"/>
      <c r="I1104" s="9"/>
      <c r="J1104" s="9"/>
      <c r="K1104" s="9"/>
      <c r="L1104" s="8">
        <v>262000</v>
      </c>
      <c r="M1104" s="8">
        <v>2</v>
      </c>
      <c r="N1104" s="7" t="s">
        <v>60</v>
      </c>
      <c r="O1104" s="8">
        <v>30</v>
      </c>
      <c r="P1104" s="8">
        <v>16</v>
      </c>
      <c r="Q1104" s="7" t="s">
        <v>60</v>
      </c>
      <c r="R1104" s="7" t="s">
        <v>60</v>
      </c>
    </row>
    <row r="1105" spans="1:18" x14ac:dyDescent="0.25">
      <c r="A1105" s="7" t="s">
        <v>2860</v>
      </c>
      <c r="B1105" s="7" t="s">
        <v>1489</v>
      </c>
      <c r="C1105" s="7" t="s">
        <v>53</v>
      </c>
      <c r="D1105" s="7" t="s">
        <v>1474</v>
      </c>
      <c r="E1105" s="7" t="s">
        <v>2861</v>
      </c>
      <c r="F1105" s="7" t="s">
        <v>97</v>
      </c>
      <c r="G1105" s="8">
        <v>1971</v>
      </c>
      <c r="H1105" s="9"/>
      <c r="I1105" s="9"/>
      <c r="J1105" s="9"/>
      <c r="K1105" s="9"/>
      <c r="L1105" s="8">
        <v>9100</v>
      </c>
      <c r="M1105" s="8">
        <v>1</v>
      </c>
      <c r="N1105" s="7" t="s">
        <v>60</v>
      </c>
      <c r="O1105" s="8">
        <v>12</v>
      </c>
      <c r="P1105" s="8">
        <v>8.5</v>
      </c>
      <c r="Q1105" s="7" t="s">
        <v>60</v>
      </c>
      <c r="R1105" s="7" t="s">
        <v>539</v>
      </c>
    </row>
    <row r="1106" spans="1:18" x14ac:dyDescent="0.25">
      <c r="A1106" s="7" t="s">
        <v>2860</v>
      </c>
      <c r="B1106" s="7" t="s">
        <v>1489</v>
      </c>
      <c r="C1106" s="7" t="s">
        <v>97</v>
      </c>
      <c r="D1106" s="7" t="s">
        <v>1616</v>
      </c>
      <c r="E1106" s="7" t="s">
        <v>2862</v>
      </c>
      <c r="F1106" s="7" t="s">
        <v>74</v>
      </c>
      <c r="G1106" s="8">
        <v>1971</v>
      </c>
      <c r="H1106" s="9"/>
      <c r="I1106" s="9"/>
      <c r="J1106" s="9"/>
      <c r="K1106" s="9"/>
      <c r="L1106" s="8">
        <v>25925</v>
      </c>
      <c r="M1106" s="8">
        <v>1</v>
      </c>
      <c r="N1106" s="7" t="s">
        <v>60</v>
      </c>
      <c r="O1106" s="8">
        <v>12</v>
      </c>
      <c r="P1106" s="8">
        <v>8.5</v>
      </c>
      <c r="Q1106" s="7" t="s">
        <v>60</v>
      </c>
      <c r="R1106" s="7" t="s">
        <v>539</v>
      </c>
    </row>
    <row r="1107" spans="1:18" x14ac:dyDescent="0.25">
      <c r="A1107" s="7" t="s">
        <v>2860</v>
      </c>
      <c r="B1107" s="7" t="s">
        <v>1489</v>
      </c>
      <c r="C1107" s="7" t="s">
        <v>59</v>
      </c>
      <c r="D1107" s="7" t="s">
        <v>1501</v>
      </c>
      <c r="E1107" s="7" t="s">
        <v>2863</v>
      </c>
      <c r="F1107" s="7" t="s">
        <v>74</v>
      </c>
      <c r="G1107" s="8">
        <v>1971</v>
      </c>
      <c r="H1107" s="9"/>
      <c r="I1107" s="9"/>
      <c r="J1107" s="9"/>
      <c r="K1107" s="9"/>
      <c r="L1107" s="8">
        <v>47100</v>
      </c>
      <c r="M1107" s="8">
        <v>1</v>
      </c>
      <c r="N1107" s="7" t="s">
        <v>60</v>
      </c>
      <c r="O1107" s="8">
        <v>24</v>
      </c>
      <c r="P1107" s="8">
        <v>8.5</v>
      </c>
      <c r="Q1107" s="7" t="s">
        <v>60</v>
      </c>
      <c r="R1107" s="7" t="s">
        <v>1462</v>
      </c>
    </row>
    <row r="1108" spans="1:18" x14ac:dyDescent="0.25">
      <c r="A1108" s="7" t="s">
        <v>2860</v>
      </c>
      <c r="B1108" s="7" t="s">
        <v>1489</v>
      </c>
      <c r="C1108" s="7" t="s">
        <v>304</v>
      </c>
      <c r="D1108" s="7" t="s">
        <v>1495</v>
      </c>
      <c r="E1108" s="7" t="s">
        <v>1496</v>
      </c>
      <c r="F1108" s="7" t="s">
        <v>97</v>
      </c>
      <c r="G1108" s="8">
        <v>1971</v>
      </c>
      <c r="H1108" s="9"/>
      <c r="I1108" s="9"/>
      <c r="J1108" s="9"/>
      <c r="K1108" s="9"/>
      <c r="L1108" s="8">
        <v>11700</v>
      </c>
      <c r="M1108" s="8">
        <v>1</v>
      </c>
      <c r="N1108" s="7" t="s">
        <v>60</v>
      </c>
      <c r="O1108" s="8">
        <v>12</v>
      </c>
      <c r="P1108" s="8">
        <v>8.5</v>
      </c>
      <c r="Q1108" s="7" t="s">
        <v>60</v>
      </c>
      <c r="R1108" s="7" t="s">
        <v>1462</v>
      </c>
    </row>
    <row r="1109" spans="1:18" x14ac:dyDescent="0.25">
      <c r="A1109" s="7" t="s">
        <v>2860</v>
      </c>
      <c r="B1109" s="7" t="s">
        <v>1489</v>
      </c>
      <c r="C1109" s="7" t="s">
        <v>86</v>
      </c>
      <c r="D1109" s="7" t="s">
        <v>1842</v>
      </c>
      <c r="E1109" s="7" t="s">
        <v>2864</v>
      </c>
      <c r="F1109" s="7" t="s">
        <v>97</v>
      </c>
      <c r="G1109" s="8">
        <v>1971</v>
      </c>
      <c r="H1109" s="9"/>
      <c r="I1109" s="9"/>
      <c r="J1109" s="9"/>
      <c r="K1109" s="9"/>
      <c r="L1109" s="8">
        <v>26450</v>
      </c>
      <c r="M1109" s="8">
        <v>1</v>
      </c>
      <c r="N1109" s="7" t="s">
        <v>60</v>
      </c>
      <c r="O1109" s="8">
        <v>18</v>
      </c>
      <c r="P1109" s="8">
        <v>8.5</v>
      </c>
      <c r="Q1109" s="7" t="s">
        <v>60</v>
      </c>
      <c r="R1109" s="7" t="s">
        <v>86</v>
      </c>
    </row>
    <row r="1110" spans="1:18" x14ac:dyDescent="0.25">
      <c r="A1110" s="7" t="s">
        <v>2860</v>
      </c>
      <c r="B1110" s="7" t="s">
        <v>1489</v>
      </c>
      <c r="C1110" s="7" t="s">
        <v>66</v>
      </c>
      <c r="D1110" s="7" t="s">
        <v>1467</v>
      </c>
      <c r="E1110" s="7" t="s">
        <v>1546</v>
      </c>
      <c r="F1110" s="7" t="s">
        <v>97</v>
      </c>
      <c r="G1110" s="8">
        <v>1971</v>
      </c>
      <c r="H1110" s="9"/>
      <c r="I1110" s="9"/>
      <c r="J1110" s="9"/>
      <c r="K1110" s="9"/>
      <c r="L1110" s="8">
        <v>26875</v>
      </c>
      <c r="M1110" s="8">
        <v>1</v>
      </c>
      <c r="N1110" s="7" t="s">
        <v>60</v>
      </c>
      <c r="O1110" s="8">
        <v>12</v>
      </c>
      <c r="P1110" s="8">
        <v>8.5</v>
      </c>
      <c r="Q1110" s="7" t="s">
        <v>60</v>
      </c>
      <c r="R1110" s="7" t="s">
        <v>60</v>
      </c>
    </row>
    <row r="1111" spans="1:18" x14ac:dyDescent="0.25">
      <c r="A1111" s="7" t="s">
        <v>2860</v>
      </c>
      <c r="B1111" s="7" t="s">
        <v>1489</v>
      </c>
      <c r="C1111" s="7" t="s">
        <v>57</v>
      </c>
      <c r="D1111" s="7" t="s">
        <v>1467</v>
      </c>
      <c r="E1111" s="7" t="s">
        <v>1546</v>
      </c>
      <c r="F1111" s="7" t="s">
        <v>97</v>
      </c>
      <c r="G1111" s="8">
        <v>1971</v>
      </c>
      <c r="H1111" s="9"/>
      <c r="I1111" s="9"/>
      <c r="J1111" s="9"/>
      <c r="K1111" s="9"/>
      <c r="L1111" s="8">
        <v>35550</v>
      </c>
      <c r="M1111" s="8">
        <v>1</v>
      </c>
      <c r="N1111" s="7" t="s">
        <v>60</v>
      </c>
      <c r="O1111" s="8">
        <v>12</v>
      </c>
      <c r="P1111" s="8">
        <v>8.5</v>
      </c>
      <c r="Q1111" s="7" t="s">
        <v>60</v>
      </c>
      <c r="R1111" s="7" t="s">
        <v>60</v>
      </c>
    </row>
    <row r="1112" spans="1:18" x14ac:dyDescent="0.25">
      <c r="A1112" s="7" t="s">
        <v>2860</v>
      </c>
      <c r="B1112" s="7" t="s">
        <v>1489</v>
      </c>
      <c r="C1112" s="7" t="s">
        <v>173</v>
      </c>
      <c r="D1112" s="7" t="s">
        <v>1501</v>
      </c>
      <c r="E1112" s="7" t="s">
        <v>1502</v>
      </c>
      <c r="F1112" s="7" t="s">
        <v>97</v>
      </c>
      <c r="G1112" s="8">
        <v>2005</v>
      </c>
      <c r="H1112" s="9"/>
      <c r="I1112" s="9"/>
      <c r="J1112" s="9"/>
      <c r="K1112" s="9"/>
      <c r="L1112" s="8">
        <v>7500</v>
      </c>
      <c r="M1112" s="8">
        <v>1</v>
      </c>
      <c r="N1112" s="7" t="s">
        <v>60</v>
      </c>
      <c r="O1112" s="8">
        <v>22</v>
      </c>
      <c r="P1112" s="8">
        <v>22</v>
      </c>
      <c r="Q1112" s="7" t="s">
        <v>60</v>
      </c>
      <c r="R1112" s="7" t="s">
        <v>1462</v>
      </c>
    </row>
    <row r="1113" spans="1:18" x14ac:dyDescent="0.25">
      <c r="A1113" s="7" t="s">
        <v>2860</v>
      </c>
      <c r="B1113" s="7" t="s">
        <v>1489</v>
      </c>
      <c r="C1113" s="7" t="s">
        <v>139</v>
      </c>
      <c r="D1113" s="7" t="s">
        <v>1470</v>
      </c>
      <c r="E1113" s="7" t="s">
        <v>1545</v>
      </c>
      <c r="F1113" s="7" t="s">
        <v>1469</v>
      </c>
      <c r="G1113" s="9"/>
      <c r="H1113" s="8">
        <v>960</v>
      </c>
      <c r="I1113" s="9"/>
      <c r="J1113" s="8">
        <v>100</v>
      </c>
      <c r="K1113" s="8">
        <v>16</v>
      </c>
      <c r="L1113" s="8">
        <v>15360</v>
      </c>
      <c r="M1113" s="8">
        <v>1</v>
      </c>
      <c r="N1113" s="7" t="s">
        <v>60</v>
      </c>
      <c r="O1113" s="8">
        <v>12</v>
      </c>
      <c r="P1113" s="8">
        <v>8</v>
      </c>
      <c r="Q1113" s="7" t="s">
        <v>60</v>
      </c>
      <c r="R1113" s="7" t="s">
        <v>86</v>
      </c>
    </row>
    <row r="1114" spans="1:18" x14ac:dyDescent="0.25">
      <c r="A1114" s="7" t="s">
        <v>2865</v>
      </c>
      <c r="B1114" s="7" t="s">
        <v>1457</v>
      </c>
      <c r="C1114" s="7" t="s">
        <v>53</v>
      </c>
      <c r="D1114" s="7" t="s">
        <v>1458</v>
      </c>
      <c r="E1114" s="7" t="s">
        <v>2866</v>
      </c>
      <c r="F1114" s="7" t="s">
        <v>97</v>
      </c>
      <c r="G1114" s="8">
        <v>1962</v>
      </c>
      <c r="H1114" s="9"/>
      <c r="I1114" s="9"/>
      <c r="J1114" s="9"/>
      <c r="K1114" s="9"/>
      <c r="L1114" s="8">
        <v>12000</v>
      </c>
      <c r="M1114" s="8">
        <v>2</v>
      </c>
      <c r="N1114" s="7" t="s">
        <v>60</v>
      </c>
      <c r="O1114" s="8">
        <v>12</v>
      </c>
      <c r="P1114" s="8">
        <v>9</v>
      </c>
      <c r="Q1114" s="7" t="s">
        <v>60</v>
      </c>
      <c r="R1114" s="7" t="s">
        <v>86</v>
      </c>
    </row>
    <row r="1115" spans="1:18" x14ac:dyDescent="0.25">
      <c r="A1115" s="7" t="s">
        <v>2867</v>
      </c>
      <c r="B1115" s="7" t="s">
        <v>49</v>
      </c>
      <c r="C1115" s="7" t="s">
        <v>53</v>
      </c>
      <c r="D1115" s="7" t="s">
        <v>1474</v>
      </c>
      <c r="E1115" s="7" t="s">
        <v>2868</v>
      </c>
      <c r="F1115" s="7" t="s">
        <v>97</v>
      </c>
      <c r="G1115" s="8">
        <v>2004</v>
      </c>
      <c r="H1115" s="9"/>
      <c r="I1115" s="9"/>
      <c r="J1115" s="9"/>
      <c r="K1115" s="9"/>
      <c r="L1115" s="8">
        <v>11550</v>
      </c>
      <c r="M1115" s="8">
        <v>1</v>
      </c>
      <c r="N1115" s="7" t="s">
        <v>60</v>
      </c>
      <c r="O1115" s="8">
        <v>22</v>
      </c>
      <c r="P1115" s="8">
        <v>10</v>
      </c>
      <c r="Q1115" s="7" t="s">
        <v>60</v>
      </c>
      <c r="R1115" s="7" t="s">
        <v>539</v>
      </c>
    </row>
    <row r="1116" spans="1:18" x14ac:dyDescent="0.25">
      <c r="A1116" s="7" t="s">
        <v>2867</v>
      </c>
      <c r="B1116" s="7" t="s">
        <v>49</v>
      </c>
      <c r="C1116" s="7" t="s">
        <v>97</v>
      </c>
      <c r="D1116" s="7" t="s">
        <v>1495</v>
      </c>
      <c r="E1116" s="7" t="s">
        <v>2869</v>
      </c>
      <c r="F1116" s="7" t="s">
        <v>97</v>
      </c>
      <c r="G1116" s="8">
        <v>2004</v>
      </c>
      <c r="H1116" s="9"/>
      <c r="I1116" s="9"/>
      <c r="J1116" s="9"/>
      <c r="K1116" s="9"/>
      <c r="L1116" s="8">
        <v>5400</v>
      </c>
      <c r="M1116" s="8">
        <v>1</v>
      </c>
      <c r="N1116" s="7" t="s">
        <v>60</v>
      </c>
      <c r="O1116" s="8">
        <v>26</v>
      </c>
      <c r="P1116" s="8">
        <v>10</v>
      </c>
      <c r="Q1116" s="7" t="s">
        <v>60</v>
      </c>
      <c r="R1116" s="7" t="s">
        <v>86</v>
      </c>
    </row>
    <row r="1117" spans="1:18" x14ac:dyDescent="0.25">
      <c r="A1117" s="7" t="s">
        <v>2867</v>
      </c>
      <c r="B1117" s="7" t="s">
        <v>49</v>
      </c>
      <c r="C1117" s="7" t="s">
        <v>59</v>
      </c>
      <c r="D1117" s="7" t="s">
        <v>1467</v>
      </c>
      <c r="E1117" s="7" t="s">
        <v>1546</v>
      </c>
      <c r="F1117" s="7" t="s">
        <v>97</v>
      </c>
      <c r="G1117" s="8">
        <v>2004</v>
      </c>
      <c r="H1117" s="9"/>
      <c r="I1117" s="9"/>
      <c r="J1117" s="9"/>
      <c r="K1117" s="9"/>
      <c r="L1117" s="8">
        <v>9920</v>
      </c>
      <c r="M1117" s="8">
        <v>1</v>
      </c>
      <c r="N1117" s="7" t="s">
        <v>60</v>
      </c>
      <c r="O1117" s="8">
        <v>9</v>
      </c>
      <c r="P1117" s="8">
        <v>9</v>
      </c>
      <c r="Q1117" s="7" t="s">
        <v>60</v>
      </c>
      <c r="R1117" s="7" t="s">
        <v>86</v>
      </c>
    </row>
    <row r="1118" spans="1:18" x14ac:dyDescent="0.25">
      <c r="A1118" s="7" t="s">
        <v>2867</v>
      </c>
      <c r="B1118" s="7" t="s">
        <v>49</v>
      </c>
      <c r="C1118" s="7" t="s">
        <v>304</v>
      </c>
      <c r="D1118" s="7" t="s">
        <v>1467</v>
      </c>
      <c r="E1118" s="7" t="s">
        <v>1546</v>
      </c>
      <c r="F1118" s="7" t="s">
        <v>97</v>
      </c>
      <c r="G1118" s="8">
        <v>2004</v>
      </c>
      <c r="H1118" s="9"/>
      <c r="I1118" s="9"/>
      <c r="J1118" s="9"/>
      <c r="K1118" s="9"/>
      <c r="L1118" s="8">
        <v>6200</v>
      </c>
      <c r="M1118" s="8">
        <v>1</v>
      </c>
      <c r="N1118" s="7" t="s">
        <v>60</v>
      </c>
      <c r="O1118" s="8">
        <v>9</v>
      </c>
      <c r="P1118" s="8">
        <v>9</v>
      </c>
      <c r="Q1118" s="7" t="s">
        <v>60</v>
      </c>
      <c r="R1118" s="7" t="s">
        <v>539</v>
      </c>
    </row>
    <row r="1119" spans="1:18" x14ac:dyDescent="0.25">
      <c r="A1119" s="7" t="s">
        <v>2867</v>
      </c>
      <c r="B1119" s="7" t="s">
        <v>49</v>
      </c>
      <c r="C1119" s="7" t="s">
        <v>86</v>
      </c>
      <c r="D1119" s="7" t="s">
        <v>1472</v>
      </c>
      <c r="E1119" s="7" t="s">
        <v>2870</v>
      </c>
      <c r="F1119" s="7" t="s">
        <v>97</v>
      </c>
      <c r="G1119" s="8">
        <v>2004</v>
      </c>
      <c r="H1119" s="9"/>
      <c r="I1119" s="9"/>
      <c r="J1119" s="9"/>
      <c r="K1119" s="9"/>
      <c r="L1119" s="8">
        <v>6200</v>
      </c>
      <c r="M1119" s="8">
        <v>1</v>
      </c>
      <c r="N1119" s="7" t="s">
        <v>60</v>
      </c>
      <c r="O1119" s="8">
        <v>9</v>
      </c>
      <c r="P1119" s="8">
        <v>9</v>
      </c>
      <c r="Q1119" s="7" t="s">
        <v>60</v>
      </c>
      <c r="R1119" s="7" t="s">
        <v>539</v>
      </c>
    </row>
    <row r="1120" spans="1:18" x14ac:dyDescent="0.25">
      <c r="A1120" s="7" t="s">
        <v>2867</v>
      </c>
      <c r="B1120" s="7" t="s">
        <v>49</v>
      </c>
      <c r="C1120" s="7" t="s">
        <v>66</v>
      </c>
      <c r="D1120" s="7" t="s">
        <v>1467</v>
      </c>
      <c r="E1120" s="7" t="s">
        <v>1500</v>
      </c>
      <c r="F1120" s="7" t="s">
        <v>97</v>
      </c>
      <c r="G1120" s="8">
        <v>2004</v>
      </c>
      <c r="H1120" s="9"/>
      <c r="I1120" s="9"/>
      <c r="J1120" s="9"/>
      <c r="K1120" s="9"/>
      <c r="L1120" s="8">
        <v>9920</v>
      </c>
      <c r="M1120" s="8">
        <v>1</v>
      </c>
      <c r="N1120" s="7" t="s">
        <v>60</v>
      </c>
      <c r="O1120" s="8">
        <v>9</v>
      </c>
      <c r="P1120" s="8">
        <v>9</v>
      </c>
      <c r="Q1120" s="7" t="s">
        <v>60</v>
      </c>
      <c r="R1120" s="7" t="s">
        <v>1462</v>
      </c>
    </row>
    <row r="1121" spans="1:18" x14ac:dyDescent="0.25">
      <c r="A1121" s="7" t="s">
        <v>2867</v>
      </c>
      <c r="B1121" s="7" t="s">
        <v>49</v>
      </c>
      <c r="C1121" s="7" t="s">
        <v>57</v>
      </c>
      <c r="D1121" s="7" t="s">
        <v>1467</v>
      </c>
      <c r="E1121" s="7" t="s">
        <v>1500</v>
      </c>
      <c r="F1121" s="7" t="s">
        <v>97</v>
      </c>
      <c r="G1121" s="8">
        <v>2004</v>
      </c>
      <c r="H1121" s="9"/>
      <c r="I1121" s="9"/>
      <c r="J1121" s="9"/>
      <c r="K1121" s="9"/>
      <c r="L1121" s="8">
        <v>6200</v>
      </c>
      <c r="M1121" s="8">
        <v>1</v>
      </c>
      <c r="N1121" s="7" t="s">
        <v>60</v>
      </c>
      <c r="O1121" s="8">
        <v>9</v>
      </c>
      <c r="P1121" s="8">
        <v>9</v>
      </c>
      <c r="Q1121" s="7" t="s">
        <v>60</v>
      </c>
      <c r="R1121" s="7" t="s">
        <v>539</v>
      </c>
    </row>
    <row r="1122" spans="1:18" x14ac:dyDescent="0.25">
      <c r="A1122" s="7" t="s">
        <v>2867</v>
      </c>
      <c r="B1122" s="7" t="s">
        <v>49</v>
      </c>
      <c r="C1122" s="7" t="s">
        <v>173</v>
      </c>
      <c r="D1122" s="7" t="s">
        <v>1467</v>
      </c>
      <c r="E1122" s="7" t="s">
        <v>1500</v>
      </c>
      <c r="F1122" s="7" t="s">
        <v>97</v>
      </c>
      <c r="G1122" s="8">
        <v>2004</v>
      </c>
      <c r="H1122" s="9"/>
      <c r="I1122" s="9"/>
      <c r="J1122" s="9"/>
      <c r="K1122" s="9"/>
      <c r="L1122" s="8">
        <v>9920</v>
      </c>
      <c r="M1122" s="8">
        <v>1</v>
      </c>
      <c r="N1122" s="7" t="s">
        <v>60</v>
      </c>
      <c r="O1122" s="8">
        <v>9.33</v>
      </c>
      <c r="P1122" s="8">
        <v>9.33</v>
      </c>
      <c r="Q1122" s="7" t="s">
        <v>60</v>
      </c>
      <c r="R1122" s="7" t="s">
        <v>539</v>
      </c>
    </row>
    <row r="1123" spans="1:18" x14ac:dyDescent="0.25">
      <c r="A1123" s="7" t="s">
        <v>2867</v>
      </c>
      <c r="B1123" s="7" t="s">
        <v>49</v>
      </c>
      <c r="C1123" s="7" t="s">
        <v>139</v>
      </c>
      <c r="D1123" s="7" t="s">
        <v>1501</v>
      </c>
      <c r="E1123" s="7" t="s">
        <v>2871</v>
      </c>
      <c r="F1123" s="7" t="s">
        <v>97</v>
      </c>
      <c r="G1123" s="8">
        <v>2004</v>
      </c>
      <c r="H1123" s="9"/>
      <c r="I1123" s="9"/>
      <c r="J1123" s="9"/>
      <c r="K1123" s="9"/>
      <c r="L1123" s="8">
        <v>13760</v>
      </c>
      <c r="M1123" s="8">
        <v>1</v>
      </c>
      <c r="N1123" s="7" t="s">
        <v>60</v>
      </c>
      <c r="O1123" s="8">
        <v>22</v>
      </c>
      <c r="P1123" s="8">
        <v>12</v>
      </c>
      <c r="Q1123" s="7" t="s">
        <v>60</v>
      </c>
      <c r="R1123" s="7" t="s">
        <v>60</v>
      </c>
    </row>
    <row r="1124" spans="1:18" x14ac:dyDescent="0.25">
      <c r="A1124" s="7" t="s">
        <v>2867</v>
      </c>
      <c r="B1124" s="7" t="s">
        <v>49</v>
      </c>
      <c r="C1124" s="7" t="s">
        <v>996</v>
      </c>
      <c r="D1124" s="7" t="s">
        <v>1470</v>
      </c>
      <c r="E1124" s="7" t="s">
        <v>1664</v>
      </c>
      <c r="F1124" s="7" t="s">
        <v>97</v>
      </c>
      <c r="G1124" s="9"/>
      <c r="H1124" s="9"/>
      <c r="I1124" s="9"/>
      <c r="J1124" s="9"/>
      <c r="K1124" s="9"/>
      <c r="L1124" s="8">
        <v>1920</v>
      </c>
      <c r="M1124" s="8">
        <v>1</v>
      </c>
      <c r="N1124" s="7" t="s">
        <v>60</v>
      </c>
      <c r="O1124" s="8">
        <v>9</v>
      </c>
      <c r="P1124" s="8">
        <v>9</v>
      </c>
      <c r="Q1124" s="7" t="s">
        <v>60</v>
      </c>
      <c r="R1124" s="7" t="s">
        <v>60</v>
      </c>
    </row>
    <row r="1125" spans="1:18" x14ac:dyDescent="0.25">
      <c r="A1125" s="7" t="s">
        <v>2872</v>
      </c>
      <c r="B1125" s="7" t="s">
        <v>49</v>
      </c>
      <c r="C1125" s="7" t="s">
        <v>53</v>
      </c>
      <c r="D1125" s="7" t="s">
        <v>2873</v>
      </c>
      <c r="E1125" s="7" t="s">
        <v>2874</v>
      </c>
      <c r="F1125" s="7" t="s">
        <v>97</v>
      </c>
      <c r="G1125" s="8">
        <v>1992</v>
      </c>
      <c r="H1125" s="9"/>
      <c r="I1125" s="9"/>
      <c r="J1125" s="9"/>
      <c r="K1125" s="9"/>
      <c r="L1125" s="8">
        <v>790400</v>
      </c>
      <c r="M1125" s="8">
        <v>1</v>
      </c>
      <c r="N1125" s="7" t="s">
        <v>60</v>
      </c>
      <c r="O1125" s="8">
        <v>30</v>
      </c>
      <c r="P1125" s="8">
        <v>27</v>
      </c>
      <c r="Q1125" s="7" t="s">
        <v>60</v>
      </c>
      <c r="R1125" s="7" t="s">
        <v>60</v>
      </c>
    </row>
    <row r="1126" spans="1:18" x14ac:dyDescent="0.25">
      <c r="A1126" s="7" t="s">
        <v>2872</v>
      </c>
      <c r="B1126" s="7" t="s">
        <v>49</v>
      </c>
      <c r="C1126" s="7" t="s">
        <v>97</v>
      </c>
      <c r="D1126" s="7" t="s">
        <v>1474</v>
      </c>
      <c r="E1126" s="7" t="s">
        <v>1484</v>
      </c>
      <c r="F1126" s="7" t="s">
        <v>97</v>
      </c>
      <c r="G1126" s="8">
        <v>1992</v>
      </c>
      <c r="H1126" s="9"/>
      <c r="I1126" s="9"/>
      <c r="J1126" s="9"/>
      <c r="K1126" s="9"/>
      <c r="L1126" s="8">
        <v>105000</v>
      </c>
      <c r="M1126" s="8">
        <v>3</v>
      </c>
      <c r="N1126" s="7" t="s">
        <v>60</v>
      </c>
      <c r="O1126" s="8">
        <v>12</v>
      </c>
      <c r="P1126" s="8">
        <v>9</v>
      </c>
      <c r="Q1126" s="7" t="s">
        <v>60</v>
      </c>
      <c r="R1126" s="7" t="s">
        <v>86</v>
      </c>
    </row>
    <row r="1127" spans="1:18" x14ac:dyDescent="0.25">
      <c r="A1127" s="7" t="s">
        <v>2875</v>
      </c>
      <c r="B1127" s="7" t="s">
        <v>49</v>
      </c>
      <c r="C1127" s="7" t="s">
        <v>53</v>
      </c>
      <c r="D1127" s="7" t="s">
        <v>1458</v>
      </c>
      <c r="E1127" s="7" t="s">
        <v>2876</v>
      </c>
      <c r="F1127" s="7" t="s">
        <v>97</v>
      </c>
      <c r="G1127" s="8">
        <v>1939</v>
      </c>
      <c r="H1127" s="9"/>
      <c r="I1127" s="9"/>
      <c r="J1127" s="9"/>
      <c r="K1127" s="9"/>
      <c r="L1127" s="8">
        <v>8800</v>
      </c>
      <c r="M1127" s="8">
        <v>1</v>
      </c>
      <c r="N1127" s="7" t="s">
        <v>60</v>
      </c>
      <c r="O1127" s="8">
        <v>18</v>
      </c>
      <c r="P1127" s="8">
        <v>16</v>
      </c>
      <c r="Q1127" s="7" t="s">
        <v>60</v>
      </c>
      <c r="R1127" s="7" t="s">
        <v>1462</v>
      </c>
    </row>
    <row r="1128" spans="1:18" x14ac:dyDescent="0.25">
      <c r="A1128" s="7" t="s">
        <v>2875</v>
      </c>
      <c r="B1128" s="7" t="s">
        <v>49</v>
      </c>
      <c r="C1128" s="7" t="s">
        <v>97</v>
      </c>
      <c r="D1128" s="7" t="s">
        <v>1458</v>
      </c>
      <c r="E1128" s="7" t="s">
        <v>2877</v>
      </c>
      <c r="F1128" s="7" t="s">
        <v>97</v>
      </c>
      <c r="G1128" s="8">
        <v>1939</v>
      </c>
      <c r="H1128" s="9"/>
      <c r="I1128" s="9"/>
      <c r="J1128" s="9"/>
      <c r="K1128" s="9"/>
      <c r="L1128" s="8">
        <v>1200</v>
      </c>
      <c r="M1128" s="8">
        <v>1</v>
      </c>
      <c r="N1128" s="7" t="s">
        <v>60</v>
      </c>
      <c r="O1128" s="8">
        <v>15</v>
      </c>
      <c r="P1128" s="8">
        <v>14</v>
      </c>
      <c r="Q1128" s="7" t="s">
        <v>60</v>
      </c>
      <c r="R1128" s="7" t="s">
        <v>86</v>
      </c>
    </row>
    <row r="1129" spans="1:18" x14ac:dyDescent="0.25">
      <c r="A1129" s="7" t="s">
        <v>2875</v>
      </c>
      <c r="B1129" s="7" t="s">
        <v>49</v>
      </c>
      <c r="C1129" s="7" t="s">
        <v>59</v>
      </c>
      <c r="D1129" s="7" t="s">
        <v>1458</v>
      </c>
      <c r="E1129" s="7" t="s">
        <v>2878</v>
      </c>
      <c r="F1129" s="7" t="s">
        <v>97</v>
      </c>
      <c r="G1129" s="8">
        <v>1939</v>
      </c>
      <c r="H1129" s="9"/>
      <c r="I1129" s="9"/>
      <c r="J1129" s="9"/>
      <c r="K1129" s="9"/>
      <c r="L1129" s="8">
        <v>100</v>
      </c>
      <c r="M1129" s="8">
        <v>1</v>
      </c>
      <c r="N1129" s="7" t="s">
        <v>60</v>
      </c>
      <c r="O1129" s="8">
        <v>9</v>
      </c>
      <c r="P1129" s="8">
        <v>8</v>
      </c>
      <c r="Q1129" s="7" t="s">
        <v>60</v>
      </c>
      <c r="R1129" s="7" t="s">
        <v>539</v>
      </c>
    </row>
    <row r="1130" spans="1:18" x14ac:dyDescent="0.25">
      <c r="A1130" s="7" t="s">
        <v>363</v>
      </c>
      <c r="B1130" s="7" t="s">
        <v>1457</v>
      </c>
      <c r="C1130" s="7" t="s">
        <v>53</v>
      </c>
      <c r="D1130" s="7" t="s">
        <v>1638</v>
      </c>
      <c r="E1130" s="7" t="s">
        <v>2224</v>
      </c>
      <c r="F1130" s="7" t="s">
        <v>97</v>
      </c>
      <c r="G1130" s="8">
        <v>1999</v>
      </c>
      <c r="H1130" s="9"/>
      <c r="I1130" s="9"/>
      <c r="J1130" s="9"/>
      <c r="K1130" s="9"/>
      <c r="L1130" s="8">
        <v>7418</v>
      </c>
      <c r="M1130" s="8">
        <v>2</v>
      </c>
      <c r="N1130" s="7" t="s">
        <v>60</v>
      </c>
      <c r="O1130" s="8">
        <v>12</v>
      </c>
      <c r="P1130" s="8">
        <v>12</v>
      </c>
      <c r="Q1130" s="7" t="s">
        <v>60</v>
      </c>
      <c r="R1130" s="7" t="s">
        <v>86</v>
      </c>
    </row>
    <row r="1131" spans="1:18" x14ac:dyDescent="0.25">
      <c r="A1131" s="7" t="s">
        <v>363</v>
      </c>
      <c r="B1131" s="7" t="s">
        <v>1457</v>
      </c>
      <c r="C1131" s="7" t="s">
        <v>97</v>
      </c>
      <c r="D1131" s="7" t="s">
        <v>1638</v>
      </c>
      <c r="E1131" s="7" t="s">
        <v>2224</v>
      </c>
      <c r="F1131" s="7" t="s">
        <v>97</v>
      </c>
      <c r="G1131" s="8">
        <v>1999</v>
      </c>
      <c r="H1131" s="9"/>
      <c r="I1131" s="9"/>
      <c r="J1131" s="9"/>
      <c r="K1131" s="9"/>
      <c r="L1131" s="8">
        <v>3520</v>
      </c>
      <c r="M1131" s="8">
        <v>2</v>
      </c>
      <c r="N1131" s="7" t="s">
        <v>60</v>
      </c>
      <c r="O1131" s="8">
        <v>12</v>
      </c>
      <c r="P1131" s="8">
        <v>12</v>
      </c>
      <c r="Q1131" s="7" t="s">
        <v>60</v>
      </c>
      <c r="R1131" s="7" t="s">
        <v>1462</v>
      </c>
    </row>
    <row r="1132" spans="1:18" x14ac:dyDescent="0.25">
      <c r="A1132" s="7" t="s">
        <v>2879</v>
      </c>
      <c r="B1132" s="7" t="s">
        <v>1489</v>
      </c>
      <c r="C1132" s="7" t="s">
        <v>53</v>
      </c>
      <c r="D1132" s="7" t="s">
        <v>1464</v>
      </c>
      <c r="E1132" s="7" t="s">
        <v>2880</v>
      </c>
      <c r="F1132" s="7" t="s">
        <v>74</v>
      </c>
      <c r="G1132" s="8">
        <v>1971</v>
      </c>
      <c r="H1132" s="9"/>
      <c r="I1132" s="9"/>
      <c r="J1132" s="9"/>
      <c r="K1132" s="9"/>
      <c r="L1132" s="8">
        <v>3150</v>
      </c>
      <c r="M1132" s="8">
        <v>2</v>
      </c>
      <c r="N1132" s="7" t="s">
        <v>60</v>
      </c>
      <c r="O1132" s="8">
        <v>10</v>
      </c>
      <c r="P1132" s="8">
        <v>9</v>
      </c>
      <c r="Q1132" s="7" t="s">
        <v>60</v>
      </c>
      <c r="R1132" s="7" t="s">
        <v>86</v>
      </c>
    </row>
    <row r="1133" spans="1:18" x14ac:dyDescent="0.25">
      <c r="A1133" s="7" t="s">
        <v>2881</v>
      </c>
      <c r="B1133" s="7" t="s">
        <v>49</v>
      </c>
      <c r="C1133" s="7" t="s">
        <v>53</v>
      </c>
      <c r="D1133" s="7" t="s">
        <v>1605</v>
      </c>
      <c r="E1133" s="7" t="s">
        <v>2882</v>
      </c>
      <c r="F1133" s="7" t="s">
        <v>97</v>
      </c>
      <c r="G1133" s="8">
        <v>1994</v>
      </c>
      <c r="H1133" s="9"/>
      <c r="I1133" s="9"/>
      <c r="J1133" s="9"/>
      <c r="K1133" s="9"/>
      <c r="L1133" s="8">
        <v>6650</v>
      </c>
      <c r="M1133" s="8">
        <v>1</v>
      </c>
      <c r="N1133" s="7" t="s">
        <v>60</v>
      </c>
      <c r="O1133" s="8">
        <v>12</v>
      </c>
      <c r="P1133" s="8">
        <v>12</v>
      </c>
      <c r="Q1133" s="7" t="s">
        <v>60</v>
      </c>
      <c r="R1133" s="7" t="s">
        <v>86</v>
      </c>
    </row>
    <row r="1134" spans="1:18" x14ac:dyDescent="0.25">
      <c r="A1134" s="7" t="s">
        <v>2881</v>
      </c>
      <c r="B1134" s="7" t="s">
        <v>49</v>
      </c>
      <c r="C1134" s="7" t="s">
        <v>97</v>
      </c>
      <c r="D1134" s="7" t="s">
        <v>1605</v>
      </c>
      <c r="E1134" s="7" t="s">
        <v>2883</v>
      </c>
      <c r="F1134" s="7" t="s">
        <v>97</v>
      </c>
      <c r="G1134" s="8">
        <v>1994</v>
      </c>
      <c r="H1134" s="9"/>
      <c r="I1134" s="9"/>
      <c r="J1134" s="9"/>
      <c r="K1134" s="9"/>
      <c r="L1134" s="8">
        <v>11880</v>
      </c>
      <c r="M1134" s="8">
        <v>1</v>
      </c>
      <c r="N1134" s="7" t="s">
        <v>60</v>
      </c>
      <c r="O1134" s="8">
        <v>24</v>
      </c>
      <c r="P1134" s="8">
        <v>10</v>
      </c>
      <c r="Q1134" s="7" t="s">
        <v>60</v>
      </c>
      <c r="R1134" s="7" t="s">
        <v>60</v>
      </c>
    </row>
    <row r="1135" spans="1:18" x14ac:dyDescent="0.25">
      <c r="A1135" s="7" t="s">
        <v>2881</v>
      </c>
      <c r="B1135" s="7" t="s">
        <v>49</v>
      </c>
      <c r="C1135" s="7" t="s">
        <v>59</v>
      </c>
      <c r="D1135" s="7" t="s">
        <v>1467</v>
      </c>
      <c r="E1135" s="7" t="s">
        <v>1468</v>
      </c>
      <c r="F1135" s="7" t="s">
        <v>97</v>
      </c>
      <c r="G1135" s="8">
        <v>1994</v>
      </c>
      <c r="H1135" s="9"/>
      <c r="I1135" s="9"/>
      <c r="J1135" s="9"/>
      <c r="K1135" s="9"/>
      <c r="L1135" s="8">
        <v>5850</v>
      </c>
      <c r="M1135" s="8">
        <v>1</v>
      </c>
      <c r="N1135" s="7" t="s">
        <v>60</v>
      </c>
      <c r="O1135" s="8">
        <v>12</v>
      </c>
      <c r="P1135" s="8">
        <v>12</v>
      </c>
      <c r="Q1135" s="7" t="s">
        <v>60</v>
      </c>
      <c r="R1135" s="7" t="s">
        <v>60</v>
      </c>
    </row>
    <row r="1136" spans="1:18" x14ac:dyDescent="0.25">
      <c r="A1136" s="7" t="s">
        <v>2881</v>
      </c>
      <c r="B1136" s="7" t="s">
        <v>49</v>
      </c>
      <c r="C1136" s="7" t="s">
        <v>304</v>
      </c>
      <c r="D1136" s="7" t="s">
        <v>1467</v>
      </c>
      <c r="E1136" s="7" t="s">
        <v>1468</v>
      </c>
      <c r="F1136" s="7" t="s">
        <v>97</v>
      </c>
      <c r="G1136" s="8">
        <v>1999</v>
      </c>
      <c r="H1136" s="9"/>
      <c r="I1136" s="9"/>
      <c r="J1136" s="9"/>
      <c r="K1136" s="9"/>
      <c r="L1136" s="8">
        <v>7812</v>
      </c>
      <c r="M1136" s="8">
        <v>1</v>
      </c>
      <c r="N1136" s="7" t="s">
        <v>60</v>
      </c>
      <c r="O1136" s="8">
        <v>12</v>
      </c>
      <c r="P1136" s="8">
        <v>12</v>
      </c>
      <c r="Q1136" s="7" t="s">
        <v>60</v>
      </c>
      <c r="R1136" s="7" t="s">
        <v>86</v>
      </c>
    </row>
    <row r="1137" spans="1:18" x14ac:dyDescent="0.25">
      <c r="A1137" s="7" t="s">
        <v>2881</v>
      </c>
      <c r="B1137" s="7" t="s">
        <v>49</v>
      </c>
      <c r="C1137" s="7" t="s">
        <v>86</v>
      </c>
      <c r="D1137" s="7" t="s">
        <v>1467</v>
      </c>
      <c r="E1137" s="7" t="s">
        <v>1548</v>
      </c>
      <c r="F1137" s="7" t="s">
        <v>97</v>
      </c>
      <c r="G1137" s="8">
        <v>1994</v>
      </c>
      <c r="H1137" s="9"/>
      <c r="I1137" s="9"/>
      <c r="J1137" s="9"/>
      <c r="K1137" s="9"/>
      <c r="L1137" s="8">
        <v>2604</v>
      </c>
      <c r="M1137" s="8">
        <v>1</v>
      </c>
      <c r="N1137" s="7" t="s">
        <v>60</v>
      </c>
      <c r="O1137" s="8">
        <v>12</v>
      </c>
      <c r="P1137" s="8">
        <v>12</v>
      </c>
      <c r="Q1137" s="7" t="s">
        <v>60</v>
      </c>
      <c r="R1137" s="7" t="s">
        <v>86</v>
      </c>
    </row>
    <row r="1138" spans="1:18" x14ac:dyDescent="0.25">
      <c r="A1138" s="7" t="s">
        <v>2881</v>
      </c>
      <c r="B1138" s="7" t="s">
        <v>49</v>
      </c>
      <c r="C1138" s="7" t="s">
        <v>66</v>
      </c>
      <c r="D1138" s="7" t="s">
        <v>1467</v>
      </c>
      <c r="E1138" s="7" t="s">
        <v>1548</v>
      </c>
      <c r="F1138" s="7" t="s">
        <v>97</v>
      </c>
      <c r="G1138" s="8">
        <v>1994</v>
      </c>
      <c r="H1138" s="9"/>
      <c r="I1138" s="9"/>
      <c r="J1138" s="9"/>
      <c r="K1138" s="9"/>
      <c r="L1138" s="8">
        <v>3825</v>
      </c>
      <c r="M1138" s="8">
        <v>1</v>
      </c>
      <c r="N1138" s="7" t="s">
        <v>60</v>
      </c>
      <c r="O1138" s="8">
        <v>12</v>
      </c>
      <c r="P1138" s="8">
        <v>12</v>
      </c>
      <c r="Q1138" s="7" t="s">
        <v>60</v>
      </c>
      <c r="R1138" s="7" t="s">
        <v>1462</v>
      </c>
    </row>
    <row r="1139" spans="1:18" x14ac:dyDescent="0.25">
      <c r="A1139" s="7" t="s">
        <v>2881</v>
      </c>
      <c r="B1139" s="7" t="s">
        <v>49</v>
      </c>
      <c r="C1139" s="7" t="s">
        <v>57</v>
      </c>
      <c r="D1139" s="7" t="s">
        <v>1467</v>
      </c>
      <c r="E1139" s="7" t="s">
        <v>1548</v>
      </c>
      <c r="F1139" s="7" t="s">
        <v>97</v>
      </c>
      <c r="G1139" s="8">
        <v>1999</v>
      </c>
      <c r="H1139" s="9"/>
      <c r="I1139" s="9"/>
      <c r="J1139" s="9"/>
      <c r="K1139" s="9"/>
      <c r="L1139" s="8">
        <v>8100</v>
      </c>
      <c r="M1139" s="8">
        <v>1</v>
      </c>
      <c r="N1139" s="7" t="s">
        <v>60</v>
      </c>
      <c r="O1139" s="8">
        <v>12</v>
      </c>
      <c r="P1139" s="8">
        <v>12</v>
      </c>
      <c r="Q1139" s="7" t="s">
        <v>60</v>
      </c>
      <c r="R1139" s="7" t="s">
        <v>86</v>
      </c>
    </row>
    <row r="1140" spans="1:18" x14ac:dyDescent="0.25">
      <c r="A1140" s="7" t="s">
        <v>2881</v>
      </c>
      <c r="B1140" s="7" t="s">
        <v>49</v>
      </c>
      <c r="C1140" s="7" t="s">
        <v>173</v>
      </c>
      <c r="D1140" s="7" t="s">
        <v>1470</v>
      </c>
      <c r="E1140" s="7" t="s">
        <v>1550</v>
      </c>
      <c r="F1140" s="7" t="s">
        <v>97</v>
      </c>
      <c r="G1140" s="9"/>
      <c r="H1140" s="9"/>
      <c r="I1140" s="9"/>
      <c r="J1140" s="9"/>
      <c r="K1140" s="9"/>
      <c r="L1140" s="8">
        <v>2400</v>
      </c>
      <c r="M1140" s="8">
        <v>1</v>
      </c>
      <c r="N1140" s="7" t="s">
        <v>60</v>
      </c>
      <c r="O1140" s="8">
        <v>9</v>
      </c>
      <c r="P1140" s="8">
        <v>9</v>
      </c>
      <c r="Q1140" s="7" t="s">
        <v>60</v>
      </c>
      <c r="R1140" s="7" t="s">
        <v>86</v>
      </c>
    </row>
    <row r="1141" spans="1:18" x14ac:dyDescent="0.25">
      <c r="A1141" s="7" t="s">
        <v>2881</v>
      </c>
      <c r="B1141" s="7" t="s">
        <v>49</v>
      </c>
      <c r="C1141" s="7" t="s">
        <v>139</v>
      </c>
      <c r="D1141" s="7" t="s">
        <v>1470</v>
      </c>
      <c r="E1141" s="7" t="s">
        <v>1550</v>
      </c>
      <c r="F1141" s="7" t="s">
        <v>97</v>
      </c>
      <c r="G1141" s="9"/>
      <c r="H1141" s="9"/>
      <c r="I1141" s="9"/>
      <c r="J1141" s="9"/>
      <c r="K1141" s="9"/>
      <c r="L1141" s="8">
        <v>3600</v>
      </c>
      <c r="M1141" s="8">
        <v>1</v>
      </c>
      <c r="N1141" s="7" t="s">
        <v>60</v>
      </c>
      <c r="O1141" s="8">
        <v>9</v>
      </c>
      <c r="P1141" s="8">
        <v>9</v>
      </c>
      <c r="Q1141" s="7" t="s">
        <v>60</v>
      </c>
      <c r="R1141" s="7" t="s">
        <v>60</v>
      </c>
    </row>
    <row r="1142" spans="1:18" x14ac:dyDescent="0.25">
      <c r="A1142" s="7" t="s">
        <v>2884</v>
      </c>
      <c r="B1142" s="7" t="s">
        <v>49</v>
      </c>
      <c r="C1142" s="7" t="s">
        <v>53</v>
      </c>
      <c r="D1142" s="7" t="s">
        <v>1458</v>
      </c>
      <c r="E1142" s="7" t="s">
        <v>2885</v>
      </c>
      <c r="F1142" s="7" t="s">
        <v>97</v>
      </c>
      <c r="G1142" s="8">
        <v>2000</v>
      </c>
      <c r="H1142" s="9"/>
      <c r="I1142" s="9"/>
      <c r="J1142" s="9"/>
      <c r="K1142" s="9"/>
      <c r="L1142" s="8">
        <v>38000</v>
      </c>
      <c r="M1142" s="8">
        <v>2</v>
      </c>
      <c r="N1142" s="7" t="s">
        <v>60</v>
      </c>
      <c r="O1142" s="8">
        <v>24</v>
      </c>
      <c r="P1142" s="8">
        <v>14</v>
      </c>
      <c r="Q1142" s="7" t="s">
        <v>60</v>
      </c>
      <c r="R1142" s="7" t="s">
        <v>60</v>
      </c>
    </row>
    <row r="1143" spans="1:18" x14ac:dyDescent="0.25">
      <c r="A1143" s="7" t="s">
        <v>2886</v>
      </c>
      <c r="B1143" s="7" t="s">
        <v>49</v>
      </c>
      <c r="C1143" s="7" t="s">
        <v>53</v>
      </c>
      <c r="D1143" s="7" t="s">
        <v>1477</v>
      </c>
      <c r="E1143" s="7" t="s">
        <v>2887</v>
      </c>
      <c r="F1143" s="7" t="s">
        <v>74</v>
      </c>
      <c r="G1143" s="8">
        <v>2004</v>
      </c>
      <c r="H1143" s="9"/>
      <c r="I1143" s="9"/>
      <c r="J1143" s="9"/>
      <c r="K1143" s="9"/>
      <c r="L1143" s="8">
        <v>1420</v>
      </c>
      <c r="M1143" s="8">
        <v>1</v>
      </c>
      <c r="N1143" s="7" t="s">
        <v>60</v>
      </c>
      <c r="O1143" s="8">
        <v>15</v>
      </c>
      <c r="P1143" s="8">
        <v>15</v>
      </c>
      <c r="Q1143" s="7" t="s">
        <v>60</v>
      </c>
      <c r="R1143" s="7" t="s">
        <v>60</v>
      </c>
    </row>
    <row r="1144" spans="1:18" x14ac:dyDescent="0.25">
      <c r="A1144" s="7" t="s">
        <v>2888</v>
      </c>
      <c r="B1144" s="7" t="s">
        <v>1489</v>
      </c>
      <c r="C1144" s="7" t="s">
        <v>53</v>
      </c>
      <c r="D1144" s="7" t="s">
        <v>1464</v>
      </c>
      <c r="E1144" s="7" t="s">
        <v>2889</v>
      </c>
      <c r="F1144" s="7" t="s">
        <v>74</v>
      </c>
      <c r="G1144" s="8">
        <v>2005</v>
      </c>
      <c r="H1144" s="9"/>
      <c r="I1144" s="9"/>
      <c r="J1144" s="9"/>
      <c r="K1144" s="9"/>
      <c r="L1144" s="8">
        <v>3000</v>
      </c>
      <c r="M1144" s="8">
        <v>1</v>
      </c>
      <c r="N1144" s="7" t="s">
        <v>60</v>
      </c>
      <c r="O1144" s="8">
        <v>15</v>
      </c>
      <c r="P1144" s="8">
        <v>15</v>
      </c>
      <c r="Q1144" s="7" t="s">
        <v>60</v>
      </c>
      <c r="R1144" s="7" t="s">
        <v>60</v>
      </c>
    </row>
    <row r="1145" spans="1:18" x14ac:dyDescent="0.25">
      <c r="A1145" s="7" t="s">
        <v>365</v>
      </c>
      <c r="B1145" s="7" t="s">
        <v>49</v>
      </c>
      <c r="C1145" s="7" t="s">
        <v>53</v>
      </c>
      <c r="D1145" s="7" t="s">
        <v>2624</v>
      </c>
      <c r="E1145" s="7" t="s">
        <v>2890</v>
      </c>
      <c r="F1145" s="7" t="s">
        <v>97</v>
      </c>
      <c r="G1145" s="8">
        <v>1970</v>
      </c>
      <c r="H1145" s="9"/>
      <c r="I1145" s="9"/>
      <c r="J1145" s="9"/>
      <c r="K1145" s="9"/>
      <c r="L1145" s="8">
        <v>5804</v>
      </c>
      <c r="M1145" s="8">
        <v>2</v>
      </c>
      <c r="N1145" s="7" t="s">
        <v>60</v>
      </c>
      <c r="O1145" s="8">
        <v>12</v>
      </c>
      <c r="P1145" s="8">
        <v>10</v>
      </c>
      <c r="Q1145" s="7" t="s">
        <v>60</v>
      </c>
      <c r="R1145" s="7" t="s">
        <v>1462</v>
      </c>
    </row>
    <row r="1146" spans="1:18" x14ac:dyDescent="0.25">
      <c r="A1146" s="7" t="s">
        <v>365</v>
      </c>
      <c r="B1146" s="7" t="s">
        <v>49</v>
      </c>
      <c r="C1146" s="7" t="s">
        <v>97</v>
      </c>
      <c r="D1146" s="7" t="s">
        <v>1622</v>
      </c>
      <c r="E1146" s="7" t="s">
        <v>2891</v>
      </c>
      <c r="F1146" s="7" t="s">
        <v>97</v>
      </c>
      <c r="G1146" s="8">
        <v>1970</v>
      </c>
      <c r="H1146" s="9"/>
      <c r="I1146" s="9"/>
      <c r="J1146" s="9"/>
      <c r="K1146" s="9"/>
      <c r="L1146" s="8">
        <v>12000</v>
      </c>
      <c r="M1146" s="8">
        <v>2</v>
      </c>
      <c r="N1146" s="7" t="s">
        <v>60</v>
      </c>
      <c r="O1146" s="8">
        <v>12</v>
      </c>
      <c r="P1146" s="8">
        <v>9</v>
      </c>
      <c r="Q1146" s="7" t="s">
        <v>60</v>
      </c>
      <c r="R1146" s="7" t="s">
        <v>60</v>
      </c>
    </row>
    <row r="1147" spans="1:18" x14ac:dyDescent="0.25">
      <c r="A1147" s="7" t="s">
        <v>2892</v>
      </c>
      <c r="B1147" s="7" t="s">
        <v>1489</v>
      </c>
      <c r="C1147" s="7" t="s">
        <v>53</v>
      </c>
      <c r="D1147" s="7" t="s">
        <v>1464</v>
      </c>
      <c r="E1147" s="7" t="s">
        <v>2893</v>
      </c>
      <c r="F1147" s="7" t="s">
        <v>74</v>
      </c>
      <c r="G1147" s="8">
        <v>2002</v>
      </c>
      <c r="H1147" s="9"/>
      <c r="I1147" s="9"/>
      <c r="J1147" s="9"/>
      <c r="K1147" s="9"/>
      <c r="L1147" s="8">
        <v>900</v>
      </c>
      <c r="M1147" s="8">
        <v>1</v>
      </c>
      <c r="N1147" s="7" t="s">
        <v>60</v>
      </c>
      <c r="O1147" s="8">
        <v>15</v>
      </c>
      <c r="P1147" s="8">
        <v>12</v>
      </c>
      <c r="Q1147" s="7" t="s">
        <v>60</v>
      </c>
      <c r="R1147" s="7" t="s">
        <v>86</v>
      </c>
    </row>
    <row r="1148" spans="1:18" x14ac:dyDescent="0.25">
      <c r="A1148" s="7" t="s">
        <v>2894</v>
      </c>
      <c r="B1148" s="7" t="s">
        <v>1489</v>
      </c>
      <c r="C1148" s="7" t="s">
        <v>53</v>
      </c>
      <c r="D1148" s="7" t="s">
        <v>1458</v>
      </c>
      <c r="E1148" s="7" t="s">
        <v>2895</v>
      </c>
      <c r="F1148" s="7" t="s">
        <v>97</v>
      </c>
      <c r="G1148" s="8">
        <v>1923</v>
      </c>
      <c r="H1148" s="9"/>
      <c r="I1148" s="9"/>
      <c r="J1148" s="9"/>
      <c r="K1148" s="9"/>
      <c r="L1148" s="8">
        <v>1000</v>
      </c>
      <c r="M1148" s="8">
        <v>1</v>
      </c>
      <c r="N1148" s="7" t="s">
        <v>60</v>
      </c>
      <c r="O1148" s="8">
        <v>12</v>
      </c>
      <c r="P1148" s="8">
        <v>10</v>
      </c>
      <c r="Q1148" s="7" t="s">
        <v>60</v>
      </c>
      <c r="R1148" s="7" t="s">
        <v>60</v>
      </c>
    </row>
    <row r="1149" spans="1:18" x14ac:dyDescent="0.25">
      <c r="A1149" s="7" t="s">
        <v>2894</v>
      </c>
      <c r="B1149" s="7" t="s">
        <v>1489</v>
      </c>
      <c r="C1149" s="7" t="s">
        <v>97</v>
      </c>
      <c r="D1149" s="7" t="s">
        <v>1458</v>
      </c>
      <c r="E1149" s="7" t="s">
        <v>2896</v>
      </c>
      <c r="F1149" s="7" t="s">
        <v>97</v>
      </c>
      <c r="G1149" s="8">
        <v>1923</v>
      </c>
      <c r="H1149" s="9"/>
      <c r="I1149" s="9"/>
      <c r="J1149" s="9"/>
      <c r="K1149" s="9"/>
      <c r="L1149" s="8">
        <v>1500</v>
      </c>
      <c r="M1149" s="8">
        <v>1</v>
      </c>
      <c r="N1149" s="7" t="s">
        <v>60</v>
      </c>
      <c r="O1149" s="8">
        <v>10</v>
      </c>
      <c r="P1149" s="8">
        <v>10</v>
      </c>
      <c r="Q1149" s="7" t="s">
        <v>60</v>
      </c>
      <c r="R1149" s="7" t="s">
        <v>60</v>
      </c>
    </row>
    <row r="1150" spans="1:18" x14ac:dyDescent="0.25">
      <c r="A1150" s="7" t="s">
        <v>2894</v>
      </c>
      <c r="B1150" s="7" t="s">
        <v>1489</v>
      </c>
      <c r="C1150" s="7" t="s">
        <v>59</v>
      </c>
      <c r="D1150" s="7" t="s">
        <v>1458</v>
      </c>
      <c r="E1150" s="7" t="s">
        <v>2895</v>
      </c>
      <c r="F1150" s="7" t="s">
        <v>97</v>
      </c>
      <c r="G1150" s="8">
        <v>1923</v>
      </c>
      <c r="H1150" s="9"/>
      <c r="I1150" s="9"/>
      <c r="J1150" s="9"/>
      <c r="K1150" s="9"/>
      <c r="L1150" s="8">
        <v>1000</v>
      </c>
      <c r="M1150" s="8">
        <v>1</v>
      </c>
      <c r="N1150" s="7" t="s">
        <v>60</v>
      </c>
      <c r="O1150" s="8">
        <v>12</v>
      </c>
      <c r="P1150" s="8">
        <v>10</v>
      </c>
      <c r="Q1150" s="7" t="s">
        <v>60</v>
      </c>
      <c r="R1150" s="7" t="s">
        <v>60</v>
      </c>
    </row>
    <row r="1151" spans="1:18" x14ac:dyDescent="0.25">
      <c r="A1151" s="7" t="s">
        <v>2894</v>
      </c>
      <c r="B1151" s="7" t="s">
        <v>1489</v>
      </c>
      <c r="C1151" s="7" t="s">
        <v>304</v>
      </c>
      <c r="D1151" s="7" t="s">
        <v>1458</v>
      </c>
      <c r="E1151" s="7" t="s">
        <v>2895</v>
      </c>
      <c r="F1151" s="7" t="s">
        <v>97</v>
      </c>
      <c r="G1151" s="8">
        <v>1923</v>
      </c>
      <c r="H1151" s="9"/>
      <c r="I1151" s="9"/>
      <c r="J1151" s="9"/>
      <c r="K1151" s="9"/>
      <c r="L1151" s="8">
        <v>1000</v>
      </c>
      <c r="M1151" s="8">
        <v>1</v>
      </c>
      <c r="N1151" s="7" t="s">
        <v>60</v>
      </c>
      <c r="O1151" s="8">
        <v>12</v>
      </c>
      <c r="P1151" s="8">
        <v>10</v>
      </c>
      <c r="Q1151" s="7" t="s">
        <v>60</v>
      </c>
      <c r="R1151" s="7" t="s">
        <v>60</v>
      </c>
    </row>
    <row r="1152" spans="1:18" x14ac:dyDescent="0.25">
      <c r="A1152" s="7" t="s">
        <v>2894</v>
      </c>
      <c r="B1152" s="7" t="s">
        <v>1489</v>
      </c>
      <c r="C1152" s="7" t="s">
        <v>86</v>
      </c>
      <c r="D1152" s="7" t="s">
        <v>1458</v>
      </c>
      <c r="E1152" s="7" t="s">
        <v>2895</v>
      </c>
      <c r="F1152" s="7" t="s">
        <v>97</v>
      </c>
      <c r="G1152" s="8">
        <v>1923</v>
      </c>
      <c r="H1152" s="9"/>
      <c r="I1152" s="9"/>
      <c r="J1152" s="9"/>
      <c r="K1152" s="9"/>
      <c r="L1152" s="8">
        <v>1000</v>
      </c>
      <c r="M1152" s="8">
        <v>1</v>
      </c>
      <c r="N1152" s="7" t="s">
        <v>60</v>
      </c>
      <c r="O1152" s="8">
        <v>12</v>
      </c>
      <c r="P1152" s="8">
        <v>10</v>
      </c>
      <c r="Q1152" s="7" t="s">
        <v>60</v>
      </c>
      <c r="R1152" s="7" t="s">
        <v>60</v>
      </c>
    </row>
    <row r="1153" spans="1:18" x14ac:dyDescent="0.25">
      <c r="A1153" s="7" t="s">
        <v>1041</v>
      </c>
      <c r="B1153" s="7" t="s">
        <v>1489</v>
      </c>
      <c r="C1153" s="7" t="s">
        <v>53</v>
      </c>
      <c r="D1153" s="7" t="s">
        <v>1458</v>
      </c>
      <c r="E1153" s="7" t="s">
        <v>2897</v>
      </c>
      <c r="F1153" s="7" t="s">
        <v>74</v>
      </c>
      <c r="G1153" s="8">
        <v>2007</v>
      </c>
      <c r="H1153" s="9"/>
      <c r="I1153" s="9"/>
      <c r="J1153" s="9"/>
      <c r="K1153" s="9"/>
      <c r="L1153" s="8">
        <v>17000</v>
      </c>
      <c r="M1153" s="8">
        <v>2</v>
      </c>
      <c r="N1153" s="7" t="s">
        <v>60</v>
      </c>
      <c r="O1153" s="8">
        <v>30</v>
      </c>
      <c r="P1153" s="8">
        <v>20</v>
      </c>
      <c r="Q1153" s="7" t="s">
        <v>60</v>
      </c>
      <c r="R1153" s="7" t="s">
        <v>1656</v>
      </c>
    </row>
    <row r="1154" spans="1:18" x14ac:dyDescent="0.25">
      <c r="A1154" s="7" t="s">
        <v>2898</v>
      </c>
      <c r="B1154" s="7" t="s">
        <v>198</v>
      </c>
      <c r="C1154" s="7" t="s">
        <v>53</v>
      </c>
      <c r="D1154" s="7" t="s">
        <v>1458</v>
      </c>
      <c r="E1154" s="7" t="s">
        <v>2899</v>
      </c>
      <c r="F1154" s="7" t="s">
        <v>97</v>
      </c>
      <c r="G1154" s="8">
        <v>1997</v>
      </c>
      <c r="H1154" s="9"/>
      <c r="I1154" s="9"/>
      <c r="J1154" s="9"/>
      <c r="K1154" s="9"/>
      <c r="L1154" s="8">
        <v>2600</v>
      </c>
      <c r="M1154" s="8">
        <v>1</v>
      </c>
      <c r="N1154" s="7" t="s">
        <v>60</v>
      </c>
      <c r="O1154" s="8">
        <v>15</v>
      </c>
      <c r="P1154" s="8">
        <v>12</v>
      </c>
      <c r="Q1154" s="7" t="s">
        <v>60</v>
      </c>
      <c r="R1154" s="7" t="s">
        <v>1462</v>
      </c>
    </row>
    <row r="1155" spans="1:18" x14ac:dyDescent="0.25">
      <c r="A1155" s="7" t="s">
        <v>2900</v>
      </c>
      <c r="B1155" s="7" t="s">
        <v>49</v>
      </c>
      <c r="C1155" s="7" t="s">
        <v>53</v>
      </c>
      <c r="D1155" s="7" t="s">
        <v>1477</v>
      </c>
      <c r="E1155" s="7" t="s">
        <v>2901</v>
      </c>
      <c r="F1155" s="7" t="s">
        <v>74</v>
      </c>
      <c r="G1155" s="8">
        <v>1960</v>
      </c>
      <c r="H1155" s="9"/>
      <c r="I1155" s="9"/>
      <c r="J1155" s="9"/>
      <c r="K1155" s="9"/>
      <c r="L1155" s="8">
        <v>800</v>
      </c>
      <c r="M1155" s="8">
        <v>1</v>
      </c>
      <c r="N1155" s="7" t="s">
        <v>60</v>
      </c>
      <c r="O1155" s="8">
        <v>12</v>
      </c>
      <c r="P1155" s="8">
        <v>9</v>
      </c>
      <c r="Q1155" s="7" t="s">
        <v>60</v>
      </c>
      <c r="R1155" s="7" t="s">
        <v>1643</v>
      </c>
    </row>
    <row r="1156" spans="1:18" x14ac:dyDescent="0.25">
      <c r="A1156" s="7" t="s">
        <v>2902</v>
      </c>
      <c r="B1156" s="7" t="s">
        <v>1489</v>
      </c>
      <c r="C1156" s="7" t="s">
        <v>53</v>
      </c>
      <c r="D1156" s="7" t="s">
        <v>1458</v>
      </c>
      <c r="E1156" s="7" t="s">
        <v>2903</v>
      </c>
      <c r="F1156" s="7" t="s">
        <v>97</v>
      </c>
      <c r="G1156" s="8">
        <v>1968</v>
      </c>
      <c r="H1156" s="9"/>
      <c r="I1156" s="9"/>
      <c r="J1156" s="9"/>
      <c r="K1156" s="9"/>
      <c r="L1156" s="8">
        <v>25150</v>
      </c>
      <c r="M1156" s="8">
        <v>2</v>
      </c>
      <c r="N1156" s="7" t="s">
        <v>60</v>
      </c>
      <c r="O1156" s="8">
        <v>15</v>
      </c>
      <c r="P1156" s="8">
        <v>10</v>
      </c>
      <c r="Q1156" s="7" t="s">
        <v>60</v>
      </c>
      <c r="R1156" s="7" t="s">
        <v>60</v>
      </c>
    </row>
    <row r="1157" spans="1:18" x14ac:dyDescent="0.25">
      <c r="A1157" s="7" t="s">
        <v>2904</v>
      </c>
      <c r="B1157" s="7" t="s">
        <v>49</v>
      </c>
      <c r="C1157" s="7" t="s">
        <v>53</v>
      </c>
      <c r="D1157" s="7" t="s">
        <v>1458</v>
      </c>
      <c r="E1157" s="7" t="s">
        <v>2483</v>
      </c>
      <c r="F1157" s="7" t="s">
        <v>97</v>
      </c>
      <c r="G1157" s="8">
        <v>1996</v>
      </c>
      <c r="H1157" s="9"/>
      <c r="I1157" s="9"/>
      <c r="J1157" s="9"/>
      <c r="K1157" s="9"/>
      <c r="L1157" s="8">
        <v>3600</v>
      </c>
      <c r="M1157" s="8">
        <v>1</v>
      </c>
      <c r="N1157" s="7" t="s">
        <v>60</v>
      </c>
      <c r="O1157" s="8">
        <v>12</v>
      </c>
      <c r="P1157" s="8">
        <v>8</v>
      </c>
      <c r="Q1157" s="7" t="s">
        <v>60</v>
      </c>
      <c r="R1157" s="7" t="s">
        <v>60</v>
      </c>
    </row>
    <row r="1158" spans="1:18" x14ac:dyDescent="0.25">
      <c r="A1158" s="7" t="s">
        <v>2904</v>
      </c>
      <c r="B1158" s="7" t="s">
        <v>49</v>
      </c>
      <c r="C1158" s="7" t="s">
        <v>97</v>
      </c>
      <c r="D1158" s="7" t="s">
        <v>1458</v>
      </c>
      <c r="E1158" s="7" t="s">
        <v>2905</v>
      </c>
      <c r="F1158" s="7" t="s">
        <v>97</v>
      </c>
      <c r="G1158" s="8">
        <v>1992</v>
      </c>
      <c r="H1158" s="9"/>
      <c r="I1158" s="9"/>
      <c r="J1158" s="9"/>
      <c r="K1158" s="9"/>
      <c r="L1158" s="8">
        <v>2000</v>
      </c>
      <c r="M1158" s="8">
        <v>1</v>
      </c>
      <c r="N1158" s="7" t="s">
        <v>60</v>
      </c>
      <c r="O1158" s="8">
        <v>12</v>
      </c>
      <c r="P1158" s="8">
        <v>9</v>
      </c>
      <c r="Q1158" s="7" t="s">
        <v>60</v>
      </c>
      <c r="R1158" s="7" t="s">
        <v>539</v>
      </c>
    </row>
    <row r="1159" spans="1:18" x14ac:dyDescent="0.25">
      <c r="A1159" s="7" t="s">
        <v>1047</v>
      </c>
      <c r="B1159" s="7" t="s">
        <v>49</v>
      </c>
      <c r="C1159" s="7" t="s">
        <v>53</v>
      </c>
      <c r="D1159" s="7" t="s">
        <v>1581</v>
      </c>
      <c r="E1159" s="7" t="s">
        <v>2906</v>
      </c>
      <c r="F1159" s="7" t="s">
        <v>97</v>
      </c>
      <c r="G1159" s="8">
        <v>1978</v>
      </c>
      <c r="H1159" s="9"/>
      <c r="I1159" s="9"/>
      <c r="J1159" s="9"/>
      <c r="K1159" s="9"/>
      <c r="L1159" s="8">
        <v>1050</v>
      </c>
      <c r="M1159" s="8">
        <v>1</v>
      </c>
      <c r="N1159" s="7" t="s">
        <v>60</v>
      </c>
      <c r="O1159" s="8">
        <v>12</v>
      </c>
      <c r="P1159" s="8">
        <v>10</v>
      </c>
      <c r="Q1159" s="7" t="s">
        <v>60</v>
      </c>
      <c r="R1159" s="7" t="s">
        <v>1462</v>
      </c>
    </row>
    <row r="1160" spans="1:18" x14ac:dyDescent="0.25">
      <c r="A1160" s="7" t="s">
        <v>1047</v>
      </c>
      <c r="B1160" s="7" t="s">
        <v>49</v>
      </c>
      <c r="C1160" s="7" t="s">
        <v>97</v>
      </c>
      <c r="D1160" s="7" t="s">
        <v>1602</v>
      </c>
      <c r="E1160" s="7" t="s">
        <v>2907</v>
      </c>
      <c r="F1160" s="7" t="s">
        <v>97</v>
      </c>
      <c r="G1160" s="8">
        <v>1978</v>
      </c>
      <c r="H1160" s="9"/>
      <c r="I1160" s="9"/>
      <c r="J1160" s="9"/>
      <c r="K1160" s="9"/>
      <c r="L1160" s="8">
        <v>5200</v>
      </c>
      <c r="M1160" s="8">
        <v>1</v>
      </c>
      <c r="N1160" s="7" t="s">
        <v>60</v>
      </c>
      <c r="O1160" s="8">
        <v>20</v>
      </c>
      <c r="P1160" s="8">
        <v>18</v>
      </c>
      <c r="Q1160" s="7" t="s">
        <v>60</v>
      </c>
      <c r="R1160" s="7" t="s">
        <v>86</v>
      </c>
    </row>
    <row r="1161" spans="1:18" x14ac:dyDescent="0.25">
      <c r="A1161" s="7" t="s">
        <v>1047</v>
      </c>
      <c r="B1161" s="7" t="s">
        <v>49</v>
      </c>
      <c r="C1161" s="7" t="s">
        <v>59</v>
      </c>
      <c r="D1161" s="7" t="s">
        <v>1605</v>
      </c>
      <c r="E1161" s="7" t="s">
        <v>2908</v>
      </c>
      <c r="F1161" s="7" t="s">
        <v>97</v>
      </c>
      <c r="G1161" s="8">
        <v>1956</v>
      </c>
      <c r="H1161" s="9"/>
      <c r="I1161" s="9"/>
      <c r="J1161" s="9"/>
      <c r="K1161" s="9"/>
      <c r="L1161" s="8">
        <v>37200</v>
      </c>
      <c r="M1161" s="8">
        <v>1</v>
      </c>
      <c r="N1161" s="7" t="s">
        <v>60</v>
      </c>
      <c r="O1161" s="8">
        <v>18</v>
      </c>
      <c r="P1161" s="8">
        <v>16</v>
      </c>
      <c r="Q1161" s="7" t="s">
        <v>60</v>
      </c>
      <c r="R1161" s="7" t="s">
        <v>86</v>
      </c>
    </row>
    <row r="1162" spans="1:18" x14ac:dyDescent="0.25">
      <c r="A1162" s="7" t="s">
        <v>1047</v>
      </c>
      <c r="B1162" s="7" t="s">
        <v>49</v>
      </c>
      <c r="C1162" s="7" t="s">
        <v>304</v>
      </c>
      <c r="D1162" s="7" t="s">
        <v>1501</v>
      </c>
      <c r="E1162" s="7" t="s">
        <v>2909</v>
      </c>
      <c r="F1162" s="7" t="s">
        <v>97</v>
      </c>
      <c r="G1162" s="8">
        <v>1978</v>
      </c>
      <c r="H1162" s="9"/>
      <c r="I1162" s="9"/>
      <c r="J1162" s="9"/>
      <c r="K1162" s="9"/>
      <c r="L1162" s="8">
        <v>10050</v>
      </c>
      <c r="M1162" s="8">
        <v>1</v>
      </c>
      <c r="N1162" s="7" t="s">
        <v>60</v>
      </c>
      <c r="O1162" s="8">
        <v>20</v>
      </c>
      <c r="P1162" s="8">
        <v>18</v>
      </c>
      <c r="Q1162" s="7" t="s">
        <v>60</v>
      </c>
      <c r="R1162" s="7" t="s">
        <v>86</v>
      </c>
    </row>
    <row r="1163" spans="1:18" x14ac:dyDescent="0.25">
      <c r="A1163" s="7" t="s">
        <v>1047</v>
      </c>
      <c r="B1163" s="7" t="s">
        <v>49</v>
      </c>
      <c r="C1163" s="7" t="s">
        <v>86</v>
      </c>
      <c r="D1163" s="7" t="s">
        <v>1467</v>
      </c>
      <c r="E1163" s="7" t="s">
        <v>2910</v>
      </c>
      <c r="F1163" s="7" t="s">
        <v>97</v>
      </c>
      <c r="G1163" s="8">
        <v>1978</v>
      </c>
      <c r="H1163" s="9"/>
      <c r="I1163" s="9"/>
      <c r="J1163" s="9"/>
      <c r="K1163" s="9"/>
      <c r="L1163" s="8">
        <v>3000</v>
      </c>
      <c r="M1163" s="8">
        <v>1</v>
      </c>
      <c r="N1163" s="7" t="s">
        <v>60</v>
      </c>
      <c r="O1163" s="8">
        <v>15</v>
      </c>
      <c r="P1163" s="8">
        <v>14</v>
      </c>
      <c r="Q1163" s="7" t="s">
        <v>60</v>
      </c>
      <c r="R1163" s="7" t="s">
        <v>539</v>
      </c>
    </row>
    <row r="1164" spans="1:18" x14ac:dyDescent="0.25">
      <c r="A1164" s="7" t="s">
        <v>1047</v>
      </c>
      <c r="B1164" s="7" t="s">
        <v>49</v>
      </c>
      <c r="C1164" s="7" t="s">
        <v>66</v>
      </c>
      <c r="D1164" s="7" t="s">
        <v>1605</v>
      </c>
      <c r="E1164" s="7" t="s">
        <v>2911</v>
      </c>
      <c r="F1164" s="7" t="s">
        <v>97</v>
      </c>
      <c r="G1164" s="8">
        <v>1956</v>
      </c>
      <c r="H1164" s="9"/>
      <c r="I1164" s="9"/>
      <c r="J1164" s="9"/>
      <c r="K1164" s="9"/>
      <c r="L1164" s="8">
        <v>2500</v>
      </c>
      <c r="M1164" s="8">
        <v>1</v>
      </c>
      <c r="N1164" s="7" t="s">
        <v>60</v>
      </c>
      <c r="O1164" s="8">
        <v>15</v>
      </c>
      <c r="P1164" s="8">
        <v>14</v>
      </c>
      <c r="Q1164" s="7" t="s">
        <v>60</v>
      </c>
      <c r="R1164" s="7" t="s">
        <v>86</v>
      </c>
    </row>
    <row r="1165" spans="1:18" x14ac:dyDescent="0.25">
      <c r="A1165" s="7" t="s">
        <v>1047</v>
      </c>
      <c r="B1165" s="7" t="s">
        <v>49</v>
      </c>
      <c r="C1165" s="7" t="s">
        <v>57</v>
      </c>
      <c r="D1165" s="7" t="s">
        <v>1495</v>
      </c>
      <c r="E1165" s="7" t="s">
        <v>2912</v>
      </c>
      <c r="F1165" s="7" t="s">
        <v>97</v>
      </c>
      <c r="G1165" s="8">
        <v>1978</v>
      </c>
      <c r="H1165" s="9"/>
      <c r="I1165" s="9"/>
      <c r="J1165" s="9"/>
      <c r="K1165" s="9"/>
      <c r="L1165" s="8">
        <v>3800</v>
      </c>
      <c r="M1165" s="8">
        <v>1</v>
      </c>
      <c r="N1165" s="7" t="s">
        <v>60</v>
      </c>
      <c r="O1165" s="8">
        <v>15</v>
      </c>
      <c r="P1165" s="8">
        <v>12</v>
      </c>
      <c r="Q1165" s="7" t="s">
        <v>60</v>
      </c>
      <c r="R1165" s="7" t="s">
        <v>86</v>
      </c>
    </row>
    <row r="1166" spans="1:18" x14ac:dyDescent="0.25">
      <c r="A1166" s="7" t="s">
        <v>1047</v>
      </c>
      <c r="B1166" s="7" t="s">
        <v>49</v>
      </c>
      <c r="C1166" s="7" t="s">
        <v>173</v>
      </c>
      <c r="D1166" s="7" t="s">
        <v>1467</v>
      </c>
      <c r="E1166" s="7" t="s">
        <v>2913</v>
      </c>
      <c r="F1166" s="7" t="s">
        <v>97</v>
      </c>
      <c r="G1166" s="8">
        <v>1978</v>
      </c>
      <c r="H1166" s="9"/>
      <c r="I1166" s="9"/>
      <c r="J1166" s="9"/>
      <c r="K1166" s="9"/>
      <c r="L1166" s="8">
        <v>14980</v>
      </c>
      <c r="M1166" s="8">
        <v>1</v>
      </c>
      <c r="N1166" s="7" t="s">
        <v>60</v>
      </c>
      <c r="O1166" s="8">
        <v>15</v>
      </c>
      <c r="P1166" s="8">
        <v>12</v>
      </c>
      <c r="Q1166" s="7" t="s">
        <v>60</v>
      </c>
      <c r="R1166" s="7" t="s">
        <v>86</v>
      </c>
    </row>
    <row r="1167" spans="1:18" x14ac:dyDescent="0.25">
      <c r="A1167" s="7" t="s">
        <v>1047</v>
      </c>
      <c r="B1167" s="7" t="s">
        <v>49</v>
      </c>
      <c r="C1167" s="7" t="s">
        <v>139</v>
      </c>
      <c r="D1167" s="7" t="s">
        <v>1501</v>
      </c>
      <c r="E1167" s="7" t="s">
        <v>2914</v>
      </c>
      <c r="F1167" s="7" t="s">
        <v>97</v>
      </c>
      <c r="G1167" s="8">
        <v>1978</v>
      </c>
      <c r="H1167" s="9"/>
      <c r="I1167" s="9"/>
      <c r="J1167" s="9"/>
      <c r="K1167" s="9"/>
      <c r="L1167" s="8">
        <v>5500</v>
      </c>
      <c r="M1167" s="8">
        <v>1</v>
      </c>
      <c r="N1167" s="7" t="s">
        <v>60</v>
      </c>
      <c r="O1167" s="8">
        <v>20</v>
      </c>
      <c r="P1167" s="8">
        <v>18</v>
      </c>
      <c r="Q1167" s="7" t="s">
        <v>60</v>
      </c>
      <c r="R1167" s="7" t="s">
        <v>1462</v>
      </c>
    </row>
    <row r="1168" spans="1:18" x14ac:dyDescent="0.25">
      <c r="A1168" s="7" t="s">
        <v>1047</v>
      </c>
      <c r="B1168" s="7" t="s">
        <v>49</v>
      </c>
      <c r="C1168" s="7" t="s">
        <v>996</v>
      </c>
      <c r="D1168" s="7" t="s">
        <v>1605</v>
      </c>
      <c r="E1168" s="7" t="s">
        <v>2915</v>
      </c>
      <c r="F1168" s="7" t="s">
        <v>97</v>
      </c>
      <c r="G1168" s="8">
        <v>1978</v>
      </c>
      <c r="H1168" s="9"/>
      <c r="I1168" s="9"/>
      <c r="J1168" s="9"/>
      <c r="K1168" s="9"/>
      <c r="L1168" s="8">
        <v>15475</v>
      </c>
      <c r="M1168" s="8">
        <v>1</v>
      </c>
      <c r="N1168" s="7" t="s">
        <v>60</v>
      </c>
      <c r="O1168" s="8">
        <v>12</v>
      </c>
      <c r="P1168" s="8">
        <v>10</v>
      </c>
      <c r="Q1168" s="7" t="s">
        <v>60</v>
      </c>
      <c r="R1168" s="7" t="s">
        <v>1462</v>
      </c>
    </row>
    <row r="1169" spans="1:18" x14ac:dyDescent="0.25">
      <c r="A1169" s="7" t="s">
        <v>1047</v>
      </c>
      <c r="B1169" s="7" t="s">
        <v>49</v>
      </c>
      <c r="C1169" s="7" t="s">
        <v>971</v>
      </c>
      <c r="D1169" s="7" t="s">
        <v>1470</v>
      </c>
      <c r="E1169" s="7" t="s">
        <v>2916</v>
      </c>
      <c r="F1169" s="7" t="s">
        <v>1469</v>
      </c>
      <c r="G1169" s="8">
        <v>1978</v>
      </c>
      <c r="H1169" s="8">
        <v>1200</v>
      </c>
      <c r="I1169" s="9"/>
      <c r="J1169" s="8">
        <v>100</v>
      </c>
      <c r="K1169" s="8">
        <v>35</v>
      </c>
      <c r="L1169" s="8">
        <v>45000</v>
      </c>
      <c r="M1169" s="8">
        <v>1</v>
      </c>
      <c r="N1169" s="7" t="s">
        <v>60</v>
      </c>
      <c r="O1169" s="8">
        <v>12</v>
      </c>
      <c r="P1169" s="8">
        <v>10</v>
      </c>
      <c r="Q1169" s="7" t="s">
        <v>60</v>
      </c>
      <c r="R1169" s="7" t="s">
        <v>86</v>
      </c>
    </row>
    <row r="1170" spans="1:18" x14ac:dyDescent="0.25">
      <c r="A1170" s="7" t="s">
        <v>1047</v>
      </c>
      <c r="B1170" s="7" t="s">
        <v>49</v>
      </c>
      <c r="C1170" s="7" t="s">
        <v>204</v>
      </c>
      <c r="D1170" s="7" t="s">
        <v>1602</v>
      </c>
      <c r="E1170" s="7" t="s">
        <v>2917</v>
      </c>
      <c r="F1170" s="7" t="s">
        <v>1469</v>
      </c>
      <c r="G1170" s="8">
        <v>1956</v>
      </c>
      <c r="H1170" s="8">
        <v>1380</v>
      </c>
      <c r="I1170" s="9"/>
      <c r="J1170" s="8">
        <v>0</v>
      </c>
      <c r="K1170" s="8">
        <v>6</v>
      </c>
      <c r="L1170" s="8">
        <v>8280</v>
      </c>
      <c r="M1170" s="8">
        <v>1</v>
      </c>
      <c r="N1170" s="7" t="s">
        <v>60</v>
      </c>
      <c r="O1170" s="8">
        <v>18</v>
      </c>
      <c r="P1170" s="8">
        <v>17</v>
      </c>
      <c r="Q1170" s="7" t="s">
        <v>60</v>
      </c>
      <c r="R1170" s="7" t="s">
        <v>86</v>
      </c>
    </row>
    <row r="1171" spans="1:18" x14ac:dyDescent="0.25">
      <c r="A1171" s="7" t="s">
        <v>2918</v>
      </c>
      <c r="B1171" s="7" t="s">
        <v>1489</v>
      </c>
      <c r="C1171" s="7" t="s">
        <v>53</v>
      </c>
      <c r="D1171" s="7" t="s">
        <v>1458</v>
      </c>
      <c r="E1171" s="7" t="s">
        <v>2919</v>
      </c>
      <c r="F1171" s="7" t="s">
        <v>97</v>
      </c>
      <c r="G1171" s="8">
        <v>1949</v>
      </c>
      <c r="H1171" s="9"/>
      <c r="I1171" s="9"/>
      <c r="J1171" s="9"/>
      <c r="K1171" s="9"/>
      <c r="L1171" s="8">
        <v>24258</v>
      </c>
      <c r="M1171" s="8">
        <v>3</v>
      </c>
      <c r="N1171" s="7" t="s">
        <v>60</v>
      </c>
      <c r="O1171" s="8">
        <v>12</v>
      </c>
      <c r="P1171" s="8">
        <v>9</v>
      </c>
      <c r="Q1171" s="7" t="s">
        <v>60</v>
      </c>
      <c r="R1171" s="7" t="s">
        <v>60</v>
      </c>
    </row>
    <row r="1172" spans="1:18" x14ac:dyDescent="0.25">
      <c r="A1172" s="7" t="s">
        <v>2920</v>
      </c>
      <c r="B1172" s="7" t="s">
        <v>49</v>
      </c>
      <c r="C1172" s="7" t="s">
        <v>53</v>
      </c>
      <c r="D1172" s="7" t="s">
        <v>1458</v>
      </c>
      <c r="E1172" s="7" t="s">
        <v>2921</v>
      </c>
      <c r="F1172" s="7" t="s">
        <v>97</v>
      </c>
      <c r="G1172" s="8">
        <v>1906</v>
      </c>
      <c r="H1172" s="9"/>
      <c r="I1172" s="9"/>
      <c r="J1172" s="9"/>
      <c r="K1172" s="9"/>
      <c r="L1172" s="8">
        <v>21000</v>
      </c>
      <c r="M1172" s="8">
        <v>2</v>
      </c>
      <c r="N1172" s="7" t="s">
        <v>60</v>
      </c>
      <c r="O1172" s="8">
        <v>10</v>
      </c>
      <c r="P1172" s="8">
        <v>10</v>
      </c>
      <c r="Q1172" s="7" t="s">
        <v>60</v>
      </c>
      <c r="R1172" s="7" t="s">
        <v>1462</v>
      </c>
    </row>
    <row r="1173" spans="1:18" x14ac:dyDescent="0.25">
      <c r="A1173" s="7" t="s">
        <v>2922</v>
      </c>
      <c r="B1173" s="7" t="s">
        <v>1457</v>
      </c>
      <c r="C1173" s="7" t="s">
        <v>53</v>
      </c>
      <c r="D1173" s="7" t="s">
        <v>1458</v>
      </c>
      <c r="E1173" s="7" t="s">
        <v>2923</v>
      </c>
      <c r="F1173" s="7" t="s">
        <v>97</v>
      </c>
      <c r="G1173" s="8">
        <v>1976</v>
      </c>
      <c r="H1173" s="9"/>
      <c r="I1173" s="9"/>
      <c r="J1173" s="9"/>
      <c r="K1173" s="9"/>
      <c r="L1173" s="8">
        <v>950</v>
      </c>
      <c r="M1173" s="8">
        <v>1</v>
      </c>
      <c r="N1173" s="7" t="s">
        <v>60</v>
      </c>
      <c r="O1173" s="8">
        <v>12</v>
      </c>
      <c r="P1173" s="8">
        <v>11</v>
      </c>
      <c r="Q1173" s="7" t="s">
        <v>60</v>
      </c>
      <c r="R1173" s="7" t="s">
        <v>539</v>
      </c>
    </row>
    <row r="1174" spans="1:18" x14ac:dyDescent="0.25">
      <c r="A1174" s="7" t="s">
        <v>1054</v>
      </c>
      <c r="B1174" s="7" t="s">
        <v>1489</v>
      </c>
      <c r="C1174" s="7" t="s">
        <v>53</v>
      </c>
      <c r="D1174" s="7" t="s">
        <v>1458</v>
      </c>
      <c r="E1174" s="7" t="s">
        <v>2924</v>
      </c>
      <c r="F1174" s="7" t="s">
        <v>97</v>
      </c>
      <c r="G1174" s="8">
        <v>1992</v>
      </c>
      <c r="H1174" s="9"/>
      <c r="I1174" s="9"/>
      <c r="J1174" s="9"/>
      <c r="K1174" s="9"/>
      <c r="L1174" s="8">
        <v>3268</v>
      </c>
      <c r="M1174" s="8">
        <v>1</v>
      </c>
      <c r="N1174" s="7" t="s">
        <v>60</v>
      </c>
      <c r="O1174" s="8">
        <v>11</v>
      </c>
      <c r="P1174" s="8">
        <v>9</v>
      </c>
      <c r="Q1174" s="7" t="s">
        <v>60</v>
      </c>
      <c r="R1174" s="7" t="s">
        <v>1462</v>
      </c>
    </row>
    <row r="1175" spans="1:18" x14ac:dyDescent="0.25">
      <c r="A1175" s="7" t="s">
        <v>1057</v>
      </c>
      <c r="B1175" s="7" t="s">
        <v>49</v>
      </c>
      <c r="C1175" s="7" t="s">
        <v>53</v>
      </c>
      <c r="D1175" s="7" t="s">
        <v>1464</v>
      </c>
      <c r="E1175" s="7" t="s">
        <v>2925</v>
      </c>
      <c r="F1175" s="7" t="s">
        <v>74</v>
      </c>
      <c r="G1175" s="8">
        <v>2001</v>
      </c>
      <c r="H1175" s="9"/>
      <c r="I1175" s="9"/>
      <c r="J1175" s="9"/>
      <c r="K1175" s="9"/>
      <c r="L1175" s="8">
        <v>1750</v>
      </c>
      <c r="M1175" s="8">
        <v>1</v>
      </c>
      <c r="N1175" s="7" t="s">
        <v>60</v>
      </c>
      <c r="O1175" s="8">
        <v>12</v>
      </c>
      <c r="P1175" s="8">
        <v>10</v>
      </c>
      <c r="Q1175" s="7" t="s">
        <v>60</v>
      </c>
      <c r="R1175" s="7" t="s">
        <v>1462</v>
      </c>
    </row>
    <row r="1176" spans="1:18" x14ac:dyDescent="0.25">
      <c r="A1176" s="7" t="s">
        <v>2926</v>
      </c>
      <c r="B1176" s="7" t="s">
        <v>49</v>
      </c>
      <c r="C1176" s="7" t="s">
        <v>53</v>
      </c>
      <c r="D1176" s="7" t="s">
        <v>1458</v>
      </c>
      <c r="E1176" s="7" t="s">
        <v>2927</v>
      </c>
      <c r="F1176" s="7" t="s">
        <v>97</v>
      </c>
      <c r="G1176" s="8">
        <v>1910</v>
      </c>
      <c r="H1176" s="9"/>
      <c r="I1176" s="9"/>
      <c r="J1176" s="9"/>
      <c r="K1176" s="9"/>
      <c r="L1176" s="8">
        <v>10000</v>
      </c>
      <c r="M1176" s="8">
        <v>2</v>
      </c>
      <c r="N1176" s="7" t="s">
        <v>60</v>
      </c>
      <c r="O1176" s="8">
        <v>15</v>
      </c>
      <c r="P1176" s="8">
        <v>10</v>
      </c>
      <c r="Q1176" s="7" t="s">
        <v>60</v>
      </c>
      <c r="R1176" s="7" t="s">
        <v>1462</v>
      </c>
    </row>
    <row r="1177" spans="1:18" x14ac:dyDescent="0.25">
      <c r="A1177" s="7" t="s">
        <v>2928</v>
      </c>
      <c r="B1177" s="7" t="s">
        <v>1489</v>
      </c>
      <c r="C1177" s="7" t="s">
        <v>53</v>
      </c>
      <c r="D1177" s="7" t="s">
        <v>1458</v>
      </c>
      <c r="E1177" s="7" t="s">
        <v>2929</v>
      </c>
      <c r="F1177" s="7" t="s">
        <v>97</v>
      </c>
      <c r="G1177" s="8">
        <v>1930</v>
      </c>
      <c r="H1177" s="9"/>
      <c r="I1177" s="9"/>
      <c r="J1177" s="9"/>
      <c r="K1177" s="9"/>
      <c r="L1177" s="8">
        <v>9000</v>
      </c>
      <c r="M1177" s="8">
        <v>1</v>
      </c>
      <c r="N1177" s="7" t="s">
        <v>60</v>
      </c>
      <c r="O1177" s="8">
        <v>12</v>
      </c>
      <c r="P1177" s="8">
        <v>10</v>
      </c>
      <c r="Q1177" s="7" t="s">
        <v>60</v>
      </c>
      <c r="R1177" s="7" t="s">
        <v>86</v>
      </c>
    </row>
    <row r="1178" spans="1:18" x14ac:dyDescent="0.25">
      <c r="A1178" s="7" t="s">
        <v>2930</v>
      </c>
      <c r="B1178" s="7" t="s">
        <v>1457</v>
      </c>
      <c r="C1178" s="7" t="s">
        <v>53</v>
      </c>
      <c r="D1178" s="7" t="s">
        <v>1464</v>
      </c>
      <c r="E1178" s="7" t="s">
        <v>2931</v>
      </c>
      <c r="F1178" s="7" t="s">
        <v>74</v>
      </c>
      <c r="G1178" s="8">
        <v>1992</v>
      </c>
      <c r="H1178" s="9"/>
      <c r="I1178" s="9"/>
      <c r="J1178" s="9"/>
      <c r="K1178" s="9"/>
      <c r="L1178" s="8">
        <v>15000</v>
      </c>
      <c r="M1178" s="8">
        <v>2</v>
      </c>
      <c r="N1178" s="7" t="s">
        <v>60</v>
      </c>
      <c r="O1178" s="8">
        <v>25</v>
      </c>
      <c r="P1178" s="8">
        <v>25</v>
      </c>
      <c r="Q1178" s="7" t="s">
        <v>60</v>
      </c>
      <c r="R1178" s="7" t="s">
        <v>60</v>
      </c>
    </row>
    <row r="1179" spans="1:18" x14ac:dyDescent="0.25">
      <c r="A1179" s="7" t="s">
        <v>2932</v>
      </c>
      <c r="B1179" s="7" t="s">
        <v>49</v>
      </c>
      <c r="C1179" s="7" t="s">
        <v>53</v>
      </c>
      <c r="D1179" s="7" t="s">
        <v>1458</v>
      </c>
      <c r="E1179" s="7" t="s">
        <v>2933</v>
      </c>
      <c r="F1179" s="7" t="s">
        <v>97</v>
      </c>
      <c r="G1179" s="8">
        <v>1993</v>
      </c>
      <c r="H1179" s="9"/>
      <c r="I1179" s="9"/>
      <c r="J1179" s="9"/>
      <c r="K1179" s="9"/>
      <c r="L1179" s="8">
        <v>16200</v>
      </c>
      <c r="M1179" s="8">
        <v>2</v>
      </c>
      <c r="N1179" s="7" t="s">
        <v>60</v>
      </c>
      <c r="O1179" s="8">
        <v>15</v>
      </c>
      <c r="P1179" s="8">
        <v>10</v>
      </c>
      <c r="Q1179" s="7" t="s">
        <v>60</v>
      </c>
      <c r="R1179" s="7" t="s">
        <v>1595</v>
      </c>
    </row>
    <row r="1180" spans="1:18" x14ac:dyDescent="0.25">
      <c r="A1180" s="7" t="s">
        <v>2934</v>
      </c>
      <c r="B1180" s="7" t="s">
        <v>49</v>
      </c>
      <c r="C1180" s="7" t="s">
        <v>53</v>
      </c>
      <c r="D1180" s="7" t="s">
        <v>1467</v>
      </c>
      <c r="E1180" s="7" t="s">
        <v>2935</v>
      </c>
      <c r="F1180" s="7" t="s">
        <v>97</v>
      </c>
      <c r="G1180" s="8">
        <v>1950</v>
      </c>
      <c r="H1180" s="9"/>
      <c r="I1180" s="9"/>
      <c r="J1180" s="9"/>
      <c r="K1180" s="9"/>
      <c r="L1180" s="8">
        <v>4800</v>
      </c>
      <c r="M1180" s="8">
        <v>1</v>
      </c>
      <c r="N1180" s="7" t="s">
        <v>60</v>
      </c>
      <c r="O1180" s="8">
        <v>10</v>
      </c>
      <c r="P1180" s="8">
        <v>10</v>
      </c>
      <c r="Q1180" s="7" t="s">
        <v>60</v>
      </c>
      <c r="R1180" s="7" t="s">
        <v>86</v>
      </c>
    </row>
    <row r="1181" spans="1:18" x14ac:dyDescent="0.25">
      <c r="A1181" s="7" t="s">
        <v>2934</v>
      </c>
      <c r="B1181" s="7" t="s">
        <v>49</v>
      </c>
      <c r="C1181" s="7" t="s">
        <v>97</v>
      </c>
      <c r="D1181" s="7" t="s">
        <v>1467</v>
      </c>
      <c r="E1181" s="7" t="s">
        <v>1500</v>
      </c>
      <c r="F1181" s="7" t="s">
        <v>97</v>
      </c>
      <c r="G1181" s="8">
        <v>1950</v>
      </c>
      <c r="H1181" s="9"/>
      <c r="I1181" s="9"/>
      <c r="J1181" s="9"/>
      <c r="K1181" s="9"/>
      <c r="L1181" s="8">
        <v>5632</v>
      </c>
      <c r="M1181" s="8">
        <v>1</v>
      </c>
      <c r="N1181" s="7" t="s">
        <v>60</v>
      </c>
      <c r="O1181" s="8">
        <v>10</v>
      </c>
      <c r="P1181" s="8">
        <v>10</v>
      </c>
      <c r="Q1181" s="7" t="s">
        <v>60</v>
      </c>
      <c r="R1181" s="7" t="s">
        <v>86</v>
      </c>
    </row>
    <row r="1182" spans="1:18" x14ac:dyDescent="0.25">
      <c r="A1182" s="7" t="s">
        <v>2934</v>
      </c>
      <c r="B1182" s="7" t="s">
        <v>49</v>
      </c>
      <c r="C1182" s="7" t="s">
        <v>59</v>
      </c>
      <c r="D1182" s="7" t="s">
        <v>1605</v>
      </c>
      <c r="E1182" s="7" t="s">
        <v>2936</v>
      </c>
      <c r="F1182" s="7" t="s">
        <v>97</v>
      </c>
      <c r="G1182" s="8">
        <v>1950</v>
      </c>
      <c r="H1182" s="9"/>
      <c r="I1182" s="9"/>
      <c r="J1182" s="9"/>
      <c r="K1182" s="9"/>
      <c r="L1182" s="8">
        <v>4420</v>
      </c>
      <c r="M1182" s="8">
        <v>1</v>
      </c>
      <c r="N1182" s="7" t="s">
        <v>60</v>
      </c>
      <c r="O1182" s="8">
        <v>25</v>
      </c>
      <c r="P1182" s="8">
        <v>10</v>
      </c>
      <c r="Q1182" s="7" t="s">
        <v>60</v>
      </c>
      <c r="R1182" s="7" t="s">
        <v>86</v>
      </c>
    </row>
    <row r="1183" spans="1:18" x14ac:dyDescent="0.25">
      <c r="A1183" s="7" t="s">
        <v>2934</v>
      </c>
      <c r="B1183" s="7" t="s">
        <v>49</v>
      </c>
      <c r="C1183" s="7" t="s">
        <v>304</v>
      </c>
      <c r="D1183" s="7" t="s">
        <v>1474</v>
      </c>
      <c r="E1183" s="7" t="s">
        <v>2937</v>
      </c>
      <c r="F1183" s="7" t="s">
        <v>97</v>
      </c>
      <c r="G1183" s="8">
        <v>1950</v>
      </c>
      <c r="H1183" s="9"/>
      <c r="I1183" s="9"/>
      <c r="J1183" s="9"/>
      <c r="K1183" s="9"/>
      <c r="L1183" s="8">
        <v>3400</v>
      </c>
      <c r="M1183" s="8">
        <v>1</v>
      </c>
      <c r="N1183" s="7" t="s">
        <v>60</v>
      </c>
      <c r="O1183" s="8">
        <v>10</v>
      </c>
      <c r="P1183" s="8">
        <v>10</v>
      </c>
      <c r="Q1183" s="7" t="s">
        <v>60</v>
      </c>
      <c r="R1183" s="7" t="s">
        <v>86</v>
      </c>
    </row>
    <row r="1184" spans="1:18" x14ac:dyDescent="0.25">
      <c r="A1184" s="7" t="s">
        <v>2934</v>
      </c>
      <c r="B1184" s="7" t="s">
        <v>49</v>
      </c>
      <c r="C1184" s="7" t="s">
        <v>86</v>
      </c>
      <c r="D1184" s="7" t="s">
        <v>1470</v>
      </c>
      <c r="E1184" s="7" t="s">
        <v>1545</v>
      </c>
      <c r="F1184" s="7" t="s">
        <v>97</v>
      </c>
      <c r="G1184" s="8">
        <v>1950</v>
      </c>
      <c r="H1184" s="9"/>
      <c r="I1184" s="9"/>
      <c r="J1184" s="9"/>
      <c r="K1184" s="9"/>
      <c r="L1184" s="8">
        <v>4000</v>
      </c>
      <c r="M1184" s="8">
        <v>1</v>
      </c>
      <c r="N1184" s="7" t="s">
        <v>60</v>
      </c>
      <c r="O1184" s="8">
        <v>8</v>
      </c>
      <c r="P1184" s="8">
        <v>8</v>
      </c>
      <c r="Q1184" s="7" t="s">
        <v>60</v>
      </c>
      <c r="R1184" s="7" t="s">
        <v>86</v>
      </c>
    </row>
    <row r="1185" spans="1:18" x14ac:dyDescent="0.25">
      <c r="A1185" s="7" t="s">
        <v>2934</v>
      </c>
      <c r="B1185" s="7" t="s">
        <v>49</v>
      </c>
      <c r="C1185" s="7" t="s">
        <v>66</v>
      </c>
      <c r="D1185" s="7" t="s">
        <v>1470</v>
      </c>
      <c r="E1185" s="7" t="s">
        <v>1545</v>
      </c>
      <c r="F1185" s="7" t="s">
        <v>97</v>
      </c>
      <c r="G1185" s="8">
        <v>1950</v>
      </c>
      <c r="H1185" s="9"/>
      <c r="I1185" s="9"/>
      <c r="J1185" s="9"/>
      <c r="K1185" s="9"/>
      <c r="L1185" s="8">
        <v>2000</v>
      </c>
      <c r="M1185" s="8">
        <v>1</v>
      </c>
      <c r="N1185" s="7" t="s">
        <v>60</v>
      </c>
      <c r="O1185" s="8">
        <v>8</v>
      </c>
      <c r="P1185" s="8">
        <v>8</v>
      </c>
      <c r="Q1185" s="7" t="s">
        <v>60</v>
      </c>
      <c r="R1185" s="7" t="s">
        <v>86</v>
      </c>
    </row>
    <row r="1186" spans="1:18" x14ac:dyDescent="0.25">
      <c r="A1186" s="7" t="s">
        <v>2934</v>
      </c>
      <c r="B1186" s="7" t="s">
        <v>49</v>
      </c>
      <c r="C1186" s="7" t="s">
        <v>57</v>
      </c>
      <c r="D1186" s="7" t="s">
        <v>1602</v>
      </c>
      <c r="E1186" s="7" t="s">
        <v>2938</v>
      </c>
      <c r="F1186" s="7" t="s">
        <v>97</v>
      </c>
      <c r="G1186" s="8">
        <v>1950</v>
      </c>
      <c r="H1186" s="9"/>
      <c r="I1186" s="9"/>
      <c r="J1186" s="9"/>
      <c r="K1186" s="9"/>
      <c r="L1186" s="8">
        <v>1000</v>
      </c>
      <c r="M1186" s="8">
        <v>1</v>
      </c>
      <c r="N1186" s="7" t="s">
        <v>60</v>
      </c>
      <c r="O1186" s="8">
        <v>20</v>
      </c>
      <c r="P1186" s="8">
        <v>20</v>
      </c>
      <c r="Q1186" s="7" t="s">
        <v>60</v>
      </c>
      <c r="R1186" s="7" t="s">
        <v>86</v>
      </c>
    </row>
    <row r="1187" spans="1:18" x14ac:dyDescent="0.25">
      <c r="A1187" s="7" t="s">
        <v>2939</v>
      </c>
      <c r="B1187" s="7" t="s">
        <v>49</v>
      </c>
      <c r="C1187" s="7" t="s">
        <v>53</v>
      </c>
      <c r="D1187" s="7" t="s">
        <v>1497</v>
      </c>
      <c r="E1187" s="7" t="s">
        <v>2940</v>
      </c>
      <c r="F1187" s="7" t="s">
        <v>97</v>
      </c>
      <c r="G1187" s="8">
        <v>1965</v>
      </c>
      <c r="H1187" s="9"/>
      <c r="I1187" s="9"/>
      <c r="J1187" s="9"/>
      <c r="K1187" s="9"/>
      <c r="L1187" s="8">
        <v>6000</v>
      </c>
      <c r="M1187" s="8">
        <v>1</v>
      </c>
      <c r="N1187" s="7" t="s">
        <v>60</v>
      </c>
      <c r="O1187" s="8">
        <v>20</v>
      </c>
      <c r="P1187" s="8">
        <v>15</v>
      </c>
      <c r="Q1187" s="7" t="s">
        <v>60</v>
      </c>
      <c r="R1187" s="7" t="s">
        <v>60</v>
      </c>
    </row>
    <row r="1188" spans="1:18" x14ac:dyDescent="0.25">
      <c r="A1188" s="7" t="s">
        <v>2939</v>
      </c>
      <c r="B1188" s="7" t="s">
        <v>49</v>
      </c>
      <c r="C1188" s="7" t="s">
        <v>97</v>
      </c>
      <c r="D1188" s="7" t="s">
        <v>1467</v>
      </c>
      <c r="E1188" s="7" t="s">
        <v>2941</v>
      </c>
      <c r="F1188" s="7" t="s">
        <v>1469</v>
      </c>
      <c r="G1188" s="8">
        <v>1965</v>
      </c>
      <c r="H1188" s="8">
        <v>5245</v>
      </c>
      <c r="I1188" s="9"/>
      <c r="J1188" s="8">
        <v>100</v>
      </c>
      <c r="K1188" s="8">
        <v>4</v>
      </c>
      <c r="L1188" s="8">
        <v>20980</v>
      </c>
      <c r="M1188" s="8">
        <v>1</v>
      </c>
      <c r="N1188" s="7" t="s">
        <v>60</v>
      </c>
      <c r="O1188" s="8">
        <v>15</v>
      </c>
      <c r="P1188" s="8">
        <v>10</v>
      </c>
      <c r="Q1188" s="7" t="s">
        <v>60</v>
      </c>
      <c r="R1188" s="7" t="s">
        <v>50</v>
      </c>
    </row>
    <row r="1189" spans="1:18" x14ac:dyDescent="0.25">
      <c r="A1189" s="7" t="s">
        <v>2939</v>
      </c>
      <c r="B1189" s="7" t="s">
        <v>49</v>
      </c>
      <c r="C1189" s="7" t="s">
        <v>59</v>
      </c>
      <c r="D1189" s="7" t="s">
        <v>1474</v>
      </c>
      <c r="E1189" s="7" t="s">
        <v>2942</v>
      </c>
      <c r="F1189" s="7" t="s">
        <v>97</v>
      </c>
      <c r="G1189" s="8">
        <v>1965</v>
      </c>
      <c r="H1189" s="9"/>
      <c r="I1189" s="9"/>
      <c r="J1189" s="9"/>
      <c r="K1189" s="9"/>
      <c r="L1189" s="8">
        <v>7400</v>
      </c>
      <c r="M1189" s="8">
        <v>1</v>
      </c>
      <c r="N1189" s="7" t="s">
        <v>60</v>
      </c>
      <c r="O1189" s="8">
        <v>15</v>
      </c>
      <c r="P1189" s="8">
        <v>10</v>
      </c>
      <c r="Q1189" s="7" t="s">
        <v>60</v>
      </c>
      <c r="R1189" s="7" t="s">
        <v>86</v>
      </c>
    </row>
    <row r="1190" spans="1:18" x14ac:dyDescent="0.25">
      <c r="A1190" s="7" t="s">
        <v>2939</v>
      </c>
      <c r="B1190" s="7" t="s">
        <v>49</v>
      </c>
      <c r="C1190" s="7" t="s">
        <v>304</v>
      </c>
      <c r="D1190" s="7" t="s">
        <v>1470</v>
      </c>
      <c r="E1190" s="7" t="s">
        <v>1471</v>
      </c>
      <c r="F1190" s="7" t="s">
        <v>1469</v>
      </c>
      <c r="G1190" s="8">
        <v>1965</v>
      </c>
      <c r="H1190" s="8">
        <v>992</v>
      </c>
      <c r="I1190" s="9"/>
      <c r="J1190" s="8">
        <v>100</v>
      </c>
      <c r="K1190" s="8">
        <v>7</v>
      </c>
      <c r="L1190" s="8">
        <v>6944</v>
      </c>
      <c r="M1190" s="8">
        <v>1</v>
      </c>
      <c r="N1190" s="7" t="s">
        <v>60</v>
      </c>
      <c r="O1190" s="8">
        <v>15</v>
      </c>
      <c r="P1190" s="8">
        <v>10</v>
      </c>
      <c r="Q1190" s="7" t="s">
        <v>60</v>
      </c>
      <c r="R1190" s="7" t="s">
        <v>86</v>
      </c>
    </row>
    <row r="1191" spans="1:18" x14ac:dyDescent="0.25">
      <c r="A1191" s="7" t="s">
        <v>2943</v>
      </c>
      <c r="B1191" s="7" t="s">
        <v>1489</v>
      </c>
      <c r="C1191" s="7" t="s">
        <v>53</v>
      </c>
      <c r="D1191" s="7" t="s">
        <v>1472</v>
      </c>
      <c r="E1191" s="7" t="s">
        <v>2944</v>
      </c>
      <c r="F1191" s="7" t="s">
        <v>97</v>
      </c>
      <c r="G1191" s="8">
        <v>1958</v>
      </c>
      <c r="H1191" s="9"/>
      <c r="I1191" s="9"/>
      <c r="J1191" s="9"/>
      <c r="K1191" s="9"/>
      <c r="L1191" s="8">
        <v>7500</v>
      </c>
      <c r="M1191" s="8">
        <v>1</v>
      </c>
      <c r="N1191" s="7" t="s">
        <v>60</v>
      </c>
      <c r="O1191" s="8">
        <v>10</v>
      </c>
      <c r="P1191" s="8">
        <v>9</v>
      </c>
      <c r="Q1191" s="7" t="s">
        <v>60</v>
      </c>
      <c r="R1191" s="7" t="s">
        <v>60</v>
      </c>
    </row>
    <row r="1192" spans="1:18" x14ac:dyDescent="0.25">
      <c r="A1192" s="7" t="s">
        <v>2943</v>
      </c>
      <c r="B1192" s="7" t="s">
        <v>1489</v>
      </c>
      <c r="C1192" s="7" t="s">
        <v>97</v>
      </c>
      <c r="D1192" s="7" t="s">
        <v>1467</v>
      </c>
      <c r="E1192" s="7" t="s">
        <v>2945</v>
      </c>
      <c r="F1192" s="7" t="s">
        <v>97</v>
      </c>
      <c r="G1192" s="8">
        <v>1958</v>
      </c>
      <c r="H1192" s="9"/>
      <c r="I1192" s="9"/>
      <c r="J1192" s="9"/>
      <c r="K1192" s="9"/>
      <c r="L1192" s="8">
        <v>510</v>
      </c>
      <c r="M1192" s="8">
        <v>1</v>
      </c>
      <c r="N1192" s="7" t="s">
        <v>60</v>
      </c>
      <c r="O1192" s="8">
        <v>10</v>
      </c>
      <c r="P1192" s="8">
        <v>9</v>
      </c>
      <c r="Q1192" s="7" t="s">
        <v>60</v>
      </c>
      <c r="R1192" s="7" t="s">
        <v>60</v>
      </c>
    </row>
    <row r="1193" spans="1:18" x14ac:dyDescent="0.25">
      <c r="A1193" s="7" t="s">
        <v>2943</v>
      </c>
      <c r="B1193" s="7" t="s">
        <v>1489</v>
      </c>
      <c r="C1193" s="7" t="s">
        <v>59</v>
      </c>
      <c r="D1193" s="7" t="s">
        <v>1467</v>
      </c>
      <c r="E1193" s="7" t="s">
        <v>2946</v>
      </c>
      <c r="F1193" s="7" t="s">
        <v>97</v>
      </c>
      <c r="G1193" s="8">
        <v>1958</v>
      </c>
      <c r="H1193" s="9"/>
      <c r="I1193" s="9"/>
      <c r="J1193" s="9"/>
      <c r="K1193" s="9"/>
      <c r="L1193" s="8">
        <v>683</v>
      </c>
      <c r="M1193" s="8">
        <v>1</v>
      </c>
      <c r="N1193" s="7" t="s">
        <v>60</v>
      </c>
      <c r="O1193" s="8">
        <v>10</v>
      </c>
      <c r="P1193" s="8">
        <v>9</v>
      </c>
      <c r="Q1193" s="7" t="s">
        <v>60</v>
      </c>
      <c r="R1193" s="7" t="s">
        <v>60</v>
      </c>
    </row>
    <row r="1194" spans="1:18" x14ac:dyDescent="0.25">
      <c r="A1194" s="7" t="s">
        <v>2943</v>
      </c>
      <c r="B1194" s="7" t="s">
        <v>1489</v>
      </c>
      <c r="C1194" s="7" t="s">
        <v>304</v>
      </c>
      <c r="D1194" s="7" t="s">
        <v>1467</v>
      </c>
      <c r="E1194" s="7" t="s">
        <v>1500</v>
      </c>
      <c r="F1194" s="7" t="s">
        <v>97</v>
      </c>
      <c r="G1194" s="8">
        <v>1958</v>
      </c>
      <c r="H1194" s="9"/>
      <c r="I1194" s="9"/>
      <c r="J1194" s="9"/>
      <c r="K1194" s="9"/>
      <c r="L1194" s="8">
        <v>360</v>
      </c>
      <c r="M1194" s="8">
        <v>1</v>
      </c>
      <c r="N1194" s="7" t="s">
        <v>60</v>
      </c>
      <c r="O1194" s="8">
        <v>10</v>
      </c>
      <c r="P1194" s="8">
        <v>9</v>
      </c>
      <c r="Q1194" s="7" t="s">
        <v>60</v>
      </c>
      <c r="R1194" s="7" t="s">
        <v>60</v>
      </c>
    </row>
    <row r="1195" spans="1:18" x14ac:dyDescent="0.25">
      <c r="A1195" s="7" t="s">
        <v>2943</v>
      </c>
      <c r="B1195" s="7" t="s">
        <v>1489</v>
      </c>
      <c r="C1195" s="7" t="s">
        <v>86</v>
      </c>
      <c r="D1195" s="7" t="s">
        <v>1620</v>
      </c>
      <c r="E1195" s="7" t="s">
        <v>2947</v>
      </c>
      <c r="F1195" s="7" t="s">
        <v>97</v>
      </c>
      <c r="G1195" s="8">
        <v>1958</v>
      </c>
      <c r="H1195" s="9"/>
      <c r="I1195" s="9"/>
      <c r="J1195" s="9"/>
      <c r="K1195" s="9"/>
      <c r="L1195" s="8">
        <v>200</v>
      </c>
      <c r="M1195" s="8">
        <v>1</v>
      </c>
      <c r="N1195" s="7" t="s">
        <v>60</v>
      </c>
      <c r="O1195" s="8">
        <v>9</v>
      </c>
      <c r="P1195" s="8">
        <v>9</v>
      </c>
      <c r="Q1195" s="7" t="s">
        <v>60</v>
      </c>
      <c r="R1195" s="7" t="s">
        <v>60</v>
      </c>
    </row>
    <row r="1196" spans="1:18" x14ac:dyDescent="0.25">
      <c r="A1196" s="7" t="s">
        <v>2943</v>
      </c>
      <c r="B1196" s="7" t="s">
        <v>1489</v>
      </c>
      <c r="C1196" s="7" t="s">
        <v>66</v>
      </c>
      <c r="D1196" s="7" t="s">
        <v>1470</v>
      </c>
      <c r="E1196" s="7" t="s">
        <v>1545</v>
      </c>
      <c r="F1196" s="7" t="s">
        <v>97</v>
      </c>
      <c r="G1196" s="8">
        <v>1958</v>
      </c>
      <c r="H1196" s="9"/>
      <c r="I1196" s="9"/>
      <c r="J1196" s="9"/>
      <c r="K1196" s="9"/>
      <c r="L1196" s="8">
        <v>840</v>
      </c>
      <c r="M1196" s="8">
        <v>1</v>
      </c>
      <c r="N1196" s="7" t="s">
        <v>60</v>
      </c>
      <c r="O1196" s="8">
        <v>9</v>
      </c>
      <c r="P1196" s="8">
        <v>9</v>
      </c>
      <c r="Q1196" s="7" t="s">
        <v>60</v>
      </c>
      <c r="R1196" s="7" t="s">
        <v>60</v>
      </c>
    </row>
    <row r="1197" spans="1:18" x14ac:dyDescent="0.25">
      <c r="A1197" s="7" t="s">
        <v>1059</v>
      </c>
      <c r="B1197" s="7" t="s">
        <v>1489</v>
      </c>
      <c r="C1197" s="7" t="s">
        <v>53</v>
      </c>
      <c r="D1197" s="7" t="s">
        <v>1599</v>
      </c>
      <c r="E1197" s="7" t="s">
        <v>2948</v>
      </c>
      <c r="F1197" s="7" t="s">
        <v>74</v>
      </c>
      <c r="G1197" s="8">
        <v>1990</v>
      </c>
      <c r="H1197" s="9"/>
      <c r="I1197" s="9"/>
      <c r="J1197" s="9"/>
      <c r="K1197" s="9"/>
      <c r="L1197" s="8">
        <v>1540</v>
      </c>
      <c r="M1197" s="8">
        <v>1</v>
      </c>
      <c r="N1197" s="7" t="s">
        <v>60</v>
      </c>
      <c r="O1197" s="8">
        <v>10</v>
      </c>
      <c r="P1197" s="8">
        <v>9</v>
      </c>
      <c r="Q1197" s="7" t="s">
        <v>60</v>
      </c>
      <c r="R1197" s="7" t="s">
        <v>1462</v>
      </c>
    </row>
    <row r="1198" spans="1:18" x14ac:dyDescent="0.25">
      <c r="A1198" s="7" t="s">
        <v>2949</v>
      </c>
      <c r="B1198" s="7" t="s">
        <v>1489</v>
      </c>
      <c r="C1198" s="7" t="s">
        <v>53</v>
      </c>
      <c r="D1198" s="7" t="s">
        <v>1479</v>
      </c>
      <c r="E1198" s="7" t="s">
        <v>2950</v>
      </c>
      <c r="F1198" s="7" t="s">
        <v>97</v>
      </c>
      <c r="G1198" s="8">
        <v>1960</v>
      </c>
      <c r="H1198" s="9"/>
      <c r="I1198" s="9"/>
      <c r="J1198" s="9"/>
      <c r="K1198" s="9"/>
      <c r="L1198" s="8">
        <v>1750</v>
      </c>
      <c r="M1198" s="8">
        <v>1</v>
      </c>
      <c r="N1198" s="7" t="s">
        <v>60</v>
      </c>
      <c r="O1198" s="8">
        <v>10</v>
      </c>
      <c r="P1198" s="8">
        <v>9</v>
      </c>
      <c r="Q1198" s="7" t="s">
        <v>60</v>
      </c>
      <c r="R1198" s="7" t="s">
        <v>86</v>
      </c>
    </row>
    <row r="1199" spans="1:18" x14ac:dyDescent="0.25">
      <c r="A1199" s="7" t="s">
        <v>2949</v>
      </c>
      <c r="B1199" s="7" t="s">
        <v>1489</v>
      </c>
      <c r="C1199" s="7" t="s">
        <v>97</v>
      </c>
      <c r="D1199" s="7" t="s">
        <v>1479</v>
      </c>
      <c r="E1199" s="7" t="s">
        <v>2951</v>
      </c>
      <c r="F1199" s="7" t="s">
        <v>97</v>
      </c>
      <c r="G1199" s="8">
        <v>1960</v>
      </c>
      <c r="H1199" s="9"/>
      <c r="I1199" s="9"/>
      <c r="J1199" s="9"/>
      <c r="K1199" s="9"/>
      <c r="L1199" s="8">
        <v>1104</v>
      </c>
      <c r="M1199" s="8">
        <v>1</v>
      </c>
      <c r="N1199" s="7" t="s">
        <v>60</v>
      </c>
      <c r="O1199" s="8">
        <v>10</v>
      </c>
      <c r="P1199" s="8">
        <v>9</v>
      </c>
      <c r="Q1199" s="7" t="s">
        <v>60</v>
      </c>
      <c r="R1199" s="7" t="s">
        <v>86</v>
      </c>
    </row>
    <row r="1200" spans="1:18" x14ac:dyDescent="0.25">
      <c r="A1200" s="7" t="s">
        <v>2949</v>
      </c>
      <c r="B1200" s="7" t="s">
        <v>1489</v>
      </c>
      <c r="C1200" s="7" t="s">
        <v>59</v>
      </c>
      <c r="D1200" s="7" t="s">
        <v>1479</v>
      </c>
      <c r="E1200" s="7" t="s">
        <v>2952</v>
      </c>
      <c r="F1200" s="7" t="s">
        <v>97</v>
      </c>
      <c r="G1200" s="8">
        <v>1960</v>
      </c>
      <c r="H1200" s="9"/>
      <c r="I1200" s="9"/>
      <c r="J1200" s="9"/>
      <c r="K1200" s="9"/>
      <c r="L1200" s="8">
        <v>1104</v>
      </c>
      <c r="M1200" s="8">
        <v>1</v>
      </c>
      <c r="N1200" s="7" t="s">
        <v>60</v>
      </c>
      <c r="O1200" s="8">
        <v>10</v>
      </c>
      <c r="P1200" s="8">
        <v>9</v>
      </c>
      <c r="Q1200" s="7" t="s">
        <v>60</v>
      </c>
      <c r="R1200" s="7" t="s">
        <v>86</v>
      </c>
    </row>
    <row r="1201" spans="1:18" x14ac:dyDescent="0.25">
      <c r="A1201" s="7" t="s">
        <v>2953</v>
      </c>
      <c r="B1201" s="7" t="s">
        <v>1457</v>
      </c>
      <c r="C1201" s="7" t="s">
        <v>53</v>
      </c>
      <c r="D1201" s="7" t="s">
        <v>1464</v>
      </c>
      <c r="E1201" s="7" t="s">
        <v>2954</v>
      </c>
      <c r="F1201" s="7" t="s">
        <v>74</v>
      </c>
      <c r="G1201" s="8">
        <v>1985</v>
      </c>
      <c r="H1201" s="9"/>
      <c r="I1201" s="9"/>
      <c r="J1201" s="9"/>
      <c r="K1201" s="9"/>
      <c r="L1201" s="8">
        <v>5000</v>
      </c>
      <c r="M1201" s="8">
        <v>1</v>
      </c>
      <c r="N1201" s="7" t="s">
        <v>60</v>
      </c>
      <c r="O1201" s="8">
        <v>13</v>
      </c>
      <c r="P1201" s="8">
        <v>9</v>
      </c>
      <c r="Q1201" s="7" t="s">
        <v>60</v>
      </c>
      <c r="R1201" s="7" t="s">
        <v>539</v>
      </c>
    </row>
    <row r="1202" spans="1:18" x14ac:dyDescent="0.25">
      <c r="A1202" s="7" t="s">
        <v>1060</v>
      </c>
      <c r="B1202" s="7" t="s">
        <v>1457</v>
      </c>
      <c r="C1202" s="7" t="s">
        <v>53</v>
      </c>
      <c r="D1202" s="7" t="s">
        <v>1458</v>
      </c>
      <c r="E1202" s="7" t="s">
        <v>2955</v>
      </c>
      <c r="F1202" s="7" t="s">
        <v>97</v>
      </c>
      <c r="G1202" s="8">
        <v>1999</v>
      </c>
      <c r="H1202" s="9"/>
      <c r="I1202" s="9"/>
      <c r="J1202" s="9"/>
      <c r="K1202" s="9"/>
      <c r="L1202" s="8">
        <v>1980</v>
      </c>
      <c r="M1202" s="8">
        <v>1</v>
      </c>
      <c r="N1202" s="7" t="s">
        <v>60</v>
      </c>
      <c r="O1202" s="8">
        <v>9</v>
      </c>
      <c r="P1202" s="8">
        <v>9</v>
      </c>
      <c r="Q1202" s="7" t="s">
        <v>60</v>
      </c>
      <c r="R1202" s="7" t="s">
        <v>86</v>
      </c>
    </row>
    <row r="1203" spans="1:18" x14ac:dyDescent="0.25">
      <c r="A1203" s="7" t="s">
        <v>2956</v>
      </c>
      <c r="B1203" s="7" t="s">
        <v>1489</v>
      </c>
      <c r="C1203" s="7" t="s">
        <v>53</v>
      </c>
      <c r="D1203" s="7" t="s">
        <v>1477</v>
      </c>
      <c r="E1203" s="7" t="s">
        <v>2957</v>
      </c>
      <c r="F1203" s="7" t="s">
        <v>74</v>
      </c>
      <c r="G1203" s="8">
        <v>1986</v>
      </c>
      <c r="H1203" s="9"/>
      <c r="I1203" s="9"/>
      <c r="J1203" s="9"/>
      <c r="K1203" s="9"/>
      <c r="L1203" s="8">
        <v>1100</v>
      </c>
      <c r="M1203" s="8">
        <v>1</v>
      </c>
      <c r="N1203" s="7" t="s">
        <v>60</v>
      </c>
      <c r="O1203" s="8">
        <v>13</v>
      </c>
      <c r="P1203" s="8">
        <v>9</v>
      </c>
      <c r="Q1203" s="7" t="s">
        <v>60</v>
      </c>
      <c r="R1203" s="7" t="s">
        <v>1462</v>
      </c>
    </row>
    <row r="1204" spans="1:18" x14ac:dyDescent="0.25">
      <c r="A1204" s="7" t="s">
        <v>2958</v>
      </c>
      <c r="B1204" s="7" t="s">
        <v>1489</v>
      </c>
      <c r="C1204" s="7" t="s">
        <v>53</v>
      </c>
      <c r="D1204" s="7" t="s">
        <v>1477</v>
      </c>
      <c r="E1204" s="7" t="s">
        <v>2959</v>
      </c>
      <c r="F1204" s="7" t="s">
        <v>74</v>
      </c>
      <c r="G1204" s="8">
        <v>1949</v>
      </c>
      <c r="H1204" s="9"/>
      <c r="I1204" s="9"/>
      <c r="J1204" s="9"/>
      <c r="K1204" s="9"/>
      <c r="L1204" s="8">
        <v>4005</v>
      </c>
      <c r="M1204" s="8">
        <v>1</v>
      </c>
      <c r="N1204" s="7" t="s">
        <v>60</v>
      </c>
      <c r="O1204" s="8">
        <v>12</v>
      </c>
      <c r="P1204" s="8">
        <v>9</v>
      </c>
      <c r="Q1204" s="7" t="s">
        <v>60</v>
      </c>
      <c r="R1204" s="7" t="s">
        <v>86</v>
      </c>
    </row>
    <row r="1205" spans="1:18" x14ac:dyDescent="0.25">
      <c r="A1205" s="7" t="s">
        <v>2960</v>
      </c>
      <c r="B1205" s="7" t="s">
        <v>49</v>
      </c>
      <c r="C1205" s="7" t="s">
        <v>53</v>
      </c>
      <c r="D1205" s="7" t="s">
        <v>1458</v>
      </c>
      <c r="E1205" s="7" t="s">
        <v>2961</v>
      </c>
      <c r="F1205" s="7" t="s">
        <v>97</v>
      </c>
      <c r="G1205" s="8">
        <v>1955</v>
      </c>
      <c r="H1205" s="9"/>
      <c r="I1205" s="9"/>
      <c r="J1205" s="9"/>
      <c r="K1205" s="9"/>
      <c r="L1205" s="8">
        <v>17425</v>
      </c>
      <c r="M1205" s="8">
        <v>1</v>
      </c>
      <c r="N1205" s="7" t="s">
        <v>60</v>
      </c>
      <c r="O1205" s="8">
        <v>22</v>
      </c>
      <c r="P1205" s="8">
        <v>9</v>
      </c>
      <c r="Q1205" s="7" t="s">
        <v>60</v>
      </c>
      <c r="R1205" s="7" t="s">
        <v>60</v>
      </c>
    </row>
    <row r="1206" spans="1:18" x14ac:dyDescent="0.25">
      <c r="A1206" s="7" t="s">
        <v>2962</v>
      </c>
      <c r="B1206" s="7" t="s">
        <v>49</v>
      </c>
      <c r="C1206" s="7" t="s">
        <v>53</v>
      </c>
      <c r="D1206" s="7" t="s">
        <v>1477</v>
      </c>
      <c r="E1206" s="7" t="s">
        <v>2963</v>
      </c>
      <c r="F1206" s="7" t="s">
        <v>74</v>
      </c>
      <c r="G1206" s="8">
        <v>1989</v>
      </c>
      <c r="H1206" s="9"/>
      <c r="I1206" s="9"/>
      <c r="J1206" s="9"/>
      <c r="K1206" s="9"/>
      <c r="L1206" s="8">
        <v>3300</v>
      </c>
      <c r="M1206" s="8">
        <v>2</v>
      </c>
      <c r="N1206" s="7" t="s">
        <v>60</v>
      </c>
      <c r="O1206" s="8">
        <v>23</v>
      </c>
      <c r="P1206" s="8">
        <v>9</v>
      </c>
      <c r="Q1206" s="7" t="s">
        <v>60</v>
      </c>
      <c r="R1206" s="7" t="s">
        <v>1462</v>
      </c>
    </row>
    <row r="1207" spans="1:18" x14ac:dyDescent="0.25">
      <c r="A1207" s="7" t="s">
        <v>2964</v>
      </c>
      <c r="B1207" s="7" t="s">
        <v>49</v>
      </c>
      <c r="C1207" s="7" t="s">
        <v>53</v>
      </c>
      <c r="D1207" s="7" t="s">
        <v>1458</v>
      </c>
      <c r="E1207" s="7" t="s">
        <v>2965</v>
      </c>
      <c r="F1207" s="7" t="s">
        <v>97</v>
      </c>
      <c r="G1207" s="8">
        <v>1931</v>
      </c>
      <c r="H1207" s="9"/>
      <c r="I1207" s="9"/>
      <c r="J1207" s="9"/>
      <c r="K1207" s="9"/>
      <c r="L1207" s="8">
        <v>1000</v>
      </c>
      <c r="M1207" s="8">
        <v>1</v>
      </c>
      <c r="N1207" s="7" t="s">
        <v>60</v>
      </c>
      <c r="O1207" s="8">
        <v>13</v>
      </c>
      <c r="P1207" s="8">
        <v>10</v>
      </c>
      <c r="Q1207" s="7" t="s">
        <v>60</v>
      </c>
      <c r="R1207" s="7" t="s">
        <v>1656</v>
      </c>
    </row>
    <row r="1208" spans="1:18" x14ac:dyDescent="0.25">
      <c r="A1208" s="7" t="s">
        <v>2966</v>
      </c>
      <c r="B1208" s="7" t="s">
        <v>1489</v>
      </c>
      <c r="C1208" s="7" t="s">
        <v>53</v>
      </c>
      <c r="D1208" s="7" t="s">
        <v>1722</v>
      </c>
      <c r="E1208" s="7" t="s">
        <v>2967</v>
      </c>
      <c r="F1208" s="7" t="s">
        <v>97</v>
      </c>
      <c r="G1208" s="8">
        <v>2006</v>
      </c>
      <c r="H1208" s="9"/>
      <c r="I1208" s="9"/>
      <c r="J1208" s="9"/>
      <c r="K1208" s="9"/>
      <c r="L1208" s="8">
        <v>600</v>
      </c>
      <c r="M1208" s="8">
        <v>2</v>
      </c>
      <c r="N1208" s="7" t="s">
        <v>60</v>
      </c>
      <c r="O1208" s="8">
        <v>11</v>
      </c>
      <c r="P1208" s="8">
        <v>9</v>
      </c>
      <c r="Q1208" s="7" t="s">
        <v>60</v>
      </c>
      <c r="R1208" s="7" t="s">
        <v>1462</v>
      </c>
    </row>
    <row r="1209" spans="1:18" x14ac:dyDescent="0.25">
      <c r="A1209" s="7" t="s">
        <v>2966</v>
      </c>
      <c r="B1209" s="7" t="s">
        <v>1489</v>
      </c>
      <c r="C1209" s="7" t="s">
        <v>97</v>
      </c>
      <c r="D1209" s="7" t="s">
        <v>1602</v>
      </c>
      <c r="E1209" s="7" t="s">
        <v>2968</v>
      </c>
      <c r="F1209" s="7" t="s">
        <v>97</v>
      </c>
      <c r="G1209" s="8">
        <v>2006</v>
      </c>
      <c r="H1209" s="9"/>
      <c r="I1209" s="9"/>
      <c r="J1209" s="9"/>
      <c r="K1209" s="9"/>
      <c r="L1209" s="8">
        <v>10000</v>
      </c>
      <c r="M1209" s="8">
        <v>1</v>
      </c>
      <c r="N1209" s="7" t="s">
        <v>60</v>
      </c>
      <c r="O1209" s="8">
        <v>15</v>
      </c>
      <c r="P1209" s="8">
        <v>15</v>
      </c>
      <c r="Q1209" s="7" t="s">
        <v>60</v>
      </c>
      <c r="R1209" s="7" t="s">
        <v>1462</v>
      </c>
    </row>
    <row r="1210" spans="1:18" x14ac:dyDescent="0.25">
      <c r="A1210" s="7" t="s">
        <v>2966</v>
      </c>
      <c r="B1210" s="7" t="s">
        <v>1489</v>
      </c>
      <c r="C1210" s="7" t="s">
        <v>59</v>
      </c>
      <c r="D1210" s="7" t="s">
        <v>1602</v>
      </c>
      <c r="E1210" s="7" t="s">
        <v>2968</v>
      </c>
      <c r="F1210" s="7" t="s">
        <v>97</v>
      </c>
      <c r="G1210" s="8">
        <v>2006</v>
      </c>
      <c r="H1210" s="9"/>
      <c r="I1210" s="9"/>
      <c r="J1210" s="9"/>
      <c r="K1210" s="9"/>
      <c r="L1210" s="8">
        <v>9500</v>
      </c>
      <c r="M1210" s="8">
        <v>1</v>
      </c>
      <c r="N1210" s="7" t="s">
        <v>60</v>
      </c>
      <c r="O1210" s="8">
        <v>15</v>
      </c>
      <c r="P1210" s="8">
        <v>15</v>
      </c>
      <c r="Q1210" s="7" t="s">
        <v>60</v>
      </c>
      <c r="R1210" s="7" t="s">
        <v>1462</v>
      </c>
    </row>
    <row r="1211" spans="1:18" x14ac:dyDescent="0.25">
      <c r="A1211" s="7" t="s">
        <v>2966</v>
      </c>
      <c r="B1211" s="7" t="s">
        <v>1489</v>
      </c>
      <c r="C1211" s="7" t="s">
        <v>304</v>
      </c>
      <c r="D1211" s="7" t="s">
        <v>1602</v>
      </c>
      <c r="E1211" s="7" t="s">
        <v>2968</v>
      </c>
      <c r="F1211" s="7" t="s">
        <v>97</v>
      </c>
      <c r="G1211" s="8">
        <v>2006</v>
      </c>
      <c r="H1211" s="9"/>
      <c r="I1211" s="9"/>
      <c r="J1211" s="9"/>
      <c r="K1211" s="9"/>
      <c r="L1211" s="8">
        <v>8000</v>
      </c>
      <c r="M1211" s="8">
        <v>1</v>
      </c>
      <c r="N1211" s="7" t="s">
        <v>60</v>
      </c>
      <c r="O1211" s="8">
        <v>15</v>
      </c>
      <c r="P1211" s="8">
        <v>15</v>
      </c>
      <c r="Q1211" s="7" t="s">
        <v>60</v>
      </c>
      <c r="R1211" s="7" t="s">
        <v>1462</v>
      </c>
    </row>
    <row r="1212" spans="1:18" x14ac:dyDescent="0.25">
      <c r="A1212" s="7" t="s">
        <v>2966</v>
      </c>
      <c r="B1212" s="7" t="s">
        <v>1489</v>
      </c>
      <c r="C1212" s="7" t="s">
        <v>86</v>
      </c>
      <c r="D1212" s="7" t="s">
        <v>1602</v>
      </c>
      <c r="E1212" s="7" t="s">
        <v>2968</v>
      </c>
      <c r="F1212" s="7" t="s">
        <v>97</v>
      </c>
      <c r="G1212" s="8">
        <v>2006</v>
      </c>
      <c r="H1212" s="9"/>
      <c r="I1212" s="9"/>
      <c r="J1212" s="9"/>
      <c r="K1212" s="9"/>
      <c r="L1212" s="8">
        <v>5500</v>
      </c>
      <c r="M1212" s="8">
        <v>1</v>
      </c>
      <c r="N1212" s="7" t="s">
        <v>60</v>
      </c>
      <c r="O1212" s="8">
        <v>15</v>
      </c>
      <c r="P1212" s="8">
        <v>15</v>
      </c>
      <c r="Q1212" s="7" t="s">
        <v>60</v>
      </c>
      <c r="R1212" s="7" t="s">
        <v>1462</v>
      </c>
    </row>
    <row r="1213" spans="1:18" x14ac:dyDescent="0.25">
      <c r="A1213" s="7" t="s">
        <v>2966</v>
      </c>
      <c r="B1213" s="7" t="s">
        <v>1489</v>
      </c>
      <c r="C1213" s="7" t="s">
        <v>66</v>
      </c>
      <c r="D1213" s="7" t="s">
        <v>1602</v>
      </c>
      <c r="E1213" s="7" t="s">
        <v>2968</v>
      </c>
      <c r="F1213" s="7" t="s">
        <v>97</v>
      </c>
      <c r="G1213" s="8">
        <v>2006</v>
      </c>
      <c r="H1213" s="9"/>
      <c r="I1213" s="9"/>
      <c r="J1213" s="9"/>
      <c r="K1213" s="9"/>
      <c r="L1213" s="8">
        <v>4000</v>
      </c>
      <c r="M1213" s="8">
        <v>1</v>
      </c>
      <c r="N1213" s="7" t="s">
        <v>60</v>
      </c>
      <c r="O1213" s="8">
        <v>15</v>
      </c>
      <c r="P1213" s="8">
        <v>15</v>
      </c>
      <c r="Q1213" s="7" t="s">
        <v>60</v>
      </c>
      <c r="R1213" s="7" t="s">
        <v>1462</v>
      </c>
    </row>
    <row r="1214" spans="1:18" x14ac:dyDescent="0.25">
      <c r="A1214" s="7" t="s">
        <v>2966</v>
      </c>
      <c r="B1214" s="7" t="s">
        <v>1489</v>
      </c>
      <c r="C1214" s="7" t="s">
        <v>57</v>
      </c>
      <c r="D1214" s="7" t="s">
        <v>1602</v>
      </c>
      <c r="E1214" s="7" t="s">
        <v>2968</v>
      </c>
      <c r="F1214" s="7" t="s">
        <v>97</v>
      </c>
      <c r="G1214" s="8">
        <v>2006</v>
      </c>
      <c r="H1214" s="9"/>
      <c r="I1214" s="9"/>
      <c r="J1214" s="9"/>
      <c r="K1214" s="9"/>
      <c r="L1214" s="8">
        <v>2500</v>
      </c>
      <c r="M1214" s="8">
        <v>1</v>
      </c>
      <c r="N1214" s="7" t="s">
        <v>60</v>
      </c>
      <c r="O1214" s="8">
        <v>15</v>
      </c>
      <c r="P1214" s="8">
        <v>15</v>
      </c>
      <c r="Q1214" s="7" t="s">
        <v>60</v>
      </c>
      <c r="R1214" s="7" t="s">
        <v>1462</v>
      </c>
    </row>
    <row r="1215" spans="1:18" x14ac:dyDescent="0.25">
      <c r="A1215" s="7" t="s">
        <v>2966</v>
      </c>
      <c r="B1215" s="7" t="s">
        <v>1489</v>
      </c>
      <c r="C1215" s="7" t="s">
        <v>173</v>
      </c>
      <c r="D1215" s="7" t="s">
        <v>1602</v>
      </c>
      <c r="E1215" s="7" t="s">
        <v>2968</v>
      </c>
      <c r="F1215" s="7" t="s">
        <v>97</v>
      </c>
      <c r="G1215" s="8">
        <v>2006</v>
      </c>
      <c r="H1215" s="9"/>
      <c r="I1215" s="9"/>
      <c r="J1215" s="9"/>
      <c r="K1215" s="9"/>
      <c r="L1215" s="8">
        <v>650</v>
      </c>
      <c r="M1215" s="8">
        <v>1</v>
      </c>
      <c r="N1215" s="7" t="s">
        <v>60</v>
      </c>
      <c r="O1215" s="8">
        <v>15</v>
      </c>
      <c r="P1215" s="8">
        <v>15</v>
      </c>
      <c r="Q1215" s="7" t="s">
        <v>60</v>
      </c>
      <c r="R1215" s="7" t="s">
        <v>1462</v>
      </c>
    </row>
    <row r="1216" spans="1:18" x14ac:dyDescent="0.25">
      <c r="A1216" s="7" t="s">
        <v>367</v>
      </c>
      <c r="B1216" s="7" t="s">
        <v>1457</v>
      </c>
      <c r="C1216" s="7" t="s">
        <v>53</v>
      </c>
      <c r="D1216" s="7" t="s">
        <v>1458</v>
      </c>
      <c r="E1216" s="7" t="s">
        <v>2969</v>
      </c>
      <c r="F1216" s="7" t="s">
        <v>97</v>
      </c>
      <c r="G1216" s="8">
        <v>1978</v>
      </c>
      <c r="H1216" s="9"/>
      <c r="I1216" s="9"/>
      <c r="J1216" s="9"/>
      <c r="K1216" s="9"/>
      <c r="L1216" s="8">
        <v>4000</v>
      </c>
      <c r="M1216" s="8">
        <v>1</v>
      </c>
      <c r="N1216" s="7" t="s">
        <v>60</v>
      </c>
      <c r="O1216" s="8">
        <v>14</v>
      </c>
      <c r="P1216" s="8">
        <v>10</v>
      </c>
      <c r="Q1216" s="7" t="s">
        <v>60</v>
      </c>
      <c r="R1216" s="7" t="s">
        <v>539</v>
      </c>
    </row>
    <row r="1217" spans="1:18" x14ac:dyDescent="0.25">
      <c r="A1217" s="7" t="s">
        <v>2970</v>
      </c>
      <c r="B1217" s="7" t="s">
        <v>49</v>
      </c>
      <c r="C1217" s="7" t="s">
        <v>53</v>
      </c>
      <c r="D1217" s="7" t="s">
        <v>1458</v>
      </c>
      <c r="E1217" s="7" t="s">
        <v>2971</v>
      </c>
      <c r="F1217" s="7" t="s">
        <v>97</v>
      </c>
      <c r="G1217" s="8">
        <v>2007</v>
      </c>
      <c r="H1217" s="9"/>
      <c r="I1217" s="9"/>
      <c r="J1217" s="9"/>
      <c r="K1217" s="9"/>
      <c r="L1217" s="8">
        <v>2713</v>
      </c>
      <c r="M1217" s="8">
        <v>1</v>
      </c>
      <c r="N1217" s="7" t="s">
        <v>60</v>
      </c>
      <c r="O1217" s="8">
        <v>12</v>
      </c>
      <c r="P1217" s="8">
        <v>10</v>
      </c>
      <c r="Q1217" s="7" t="s">
        <v>60</v>
      </c>
      <c r="R1217" s="7" t="s">
        <v>60</v>
      </c>
    </row>
    <row r="1218" spans="1:18" x14ac:dyDescent="0.25">
      <c r="A1218" s="7" t="s">
        <v>2972</v>
      </c>
      <c r="B1218" s="7" t="s">
        <v>49</v>
      </c>
      <c r="C1218" s="7" t="s">
        <v>53</v>
      </c>
      <c r="D1218" s="7" t="s">
        <v>1458</v>
      </c>
      <c r="E1218" s="7" t="s">
        <v>2973</v>
      </c>
      <c r="F1218" s="7" t="s">
        <v>97</v>
      </c>
      <c r="G1218" s="8">
        <v>2003</v>
      </c>
      <c r="H1218" s="9"/>
      <c r="I1218" s="9"/>
      <c r="J1218" s="9"/>
      <c r="K1218" s="9"/>
      <c r="L1218" s="8">
        <v>7500</v>
      </c>
      <c r="M1218" s="8">
        <v>1</v>
      </c>
      <c r="N1218" s="7" t="s">
        <v>60</v>
      </c>
      <c r="O1218" s="8">
        <v>14</v>
      </c>
      <c r="P1218" s="8">
        <v>9</v>
      </c>
      <c r="Q1218" s="7" t="s">
        <v>60</v>
      </c>
      <c r="R1218" s="7" t="s">
        <v>539</v>
      </c>
    </row>
    <row r="1219" spans="1:18" x14ac:dyDescent="0.25">
      <c r="A1219" s="7" t="s">
        <v>1063</v>
      </c>
      <c r="B1219" s="7" t="s">
        <v>49</v>
      </c>
      <c r="C1219" s="7" t="s">
        <v>53</v>
      </c>
      <c r="D1219" s="7" t="s">
        <v>1477</v>
      </c>
      <c r="E1219" s="7" t="s">
        <v>2974</v>
      </c>
      <c r="F1219" s="7" t="s">
        <v>74</v>
      </c>
      <c r="G1219" s="9"/>
      <c r="H1219" s="9"/>
      <c r="I1219" s="9"/>
      <c r="J1219" s="9"/>
      <c r="K1219" s="9"/>
      <c r="L1219" s="8">
        <v>8835</v>
      </c>
      <c r="M1219" s="8">
        <v>1</v>
      </c>
      <c r="N1219" s="7" t="s">
        <v>60</v>
      </c>
      <c r="O1219" s="8">
        <v>10</v>
      </c>
      <c r="P1219" s="8">
        <v>9</v>
      </c>
      <c r="Q1219" s="7" t="s">
        <v>60</v>
      </c>
      <c r="R1219" s="7" t="s">
        <v>86</v>
      </c>
    </row>
    <row r="1220" spans="1:18" x14ac:dyDescent="0.25">
      <c r="A1220" s="7" t="s">
        <v>2975</v>
      </c>
      <c r="B1220" s="7" t="s">
        <v>1489</v>
      </c>
      <c r="C1220" s="7" t="s">
        <v>53</v>
      </c>
      <c r="D1220" s="7" t="s">
        <v>1477</v>
      </c>
      <c r="E1220" s="7" t="s">
        <v>2976</v>
      </c>
      <c r="F1220" s="7" t="s">
        <v>74</v>
      </c>
      <c r="G1220" s="8">
        <v>1945</v>
      </c>
      <c r="H1220" s="9"/>
      <c r="I1220" s="9"/>
      <c r="J1220" s="9"/>
      <c r="K1220" s="9"/>
      <c r="L1220" s="8">
        <v>3500</v>
      </c>
      <c r="M1220" s="8">
        <v>1</v>
      </c>
      <c r="N1220" s="7" t="s">
        <v>60</v>
      </c>
      <c r="O1220" s="8">
        <v>15</v>
      </c>
      <c r="P1220" s="8">
        <v>10</v>
      </c>
      <c r="Q1220" s="7" t="s">
        <v>60</v>
      </c>
      <c r="R1220" s="7" t="s">
        <v>86</v>
      </c>
    </row>
    <row r="1221" spans="1:18" x14ac:dyDescent="0.25">
      <c r="A1221" s="7" t="s">
        <v>1065</v>
      </c>
      <c r="B1221" s="7" t="s">
        <v>1489</v>
      </c>
      <c r="C1221" s="7" t="s">
        <v>53</v>
      </c>
      <c r="D1221" s="7" t="s">
        <v>1458</v>
      </c>
      <c r="E1221" s="7" t="s">
        <v>2977</v>
      </c>
      <c r="F1221" s="7" t="s">
        <v>97</v>
      </c>
      <c r="G1221" s="8">
        <v>1976</v>
      </c>
      <c r="H1221" s="9"/>
      <c r="I1221" s="9"/>
      <c r="J1221" s="9"/>
      <c r="K1221" s="9"/>
      <c r="L1221" s="8">
        <v>24545</v>
      </c>
      <c r="M1221" s="8">
        <v>1</v>
      </c>
      <c r="N1221" s="7" t="s">
        <v>60</v>
      </c>
      <c r="O1221" s="8">
        <v>20</v>
      </c>
      <c r="P1221" s="8">
        <v>20</v>
      </c>
      <c r="Q1221" s="7" t="s">
        <v>60</v>
      </c>
      <c r="R1221" s="7" t="s">
        <v>539</v>
      </c>
    </row>
    <row r="1222" spans="1:18" x14ac:dyDescent="0.25">
      <c r="A1222" s="7" t="s">
        <v>1065</v>
      </c>
      <c r="B1222" s="7" t="s">
        <v>1489</v>
      </c>
      <c r="C1222" s="7" t="s">
        <v>97</v>
      </c>
      <c r="D1222" s="7" t="s">
        <v>1458</v>
      </c>
      <c r="E1222" s="7" t="s">
        <v>2978</v>
      </c>
      <c r="F1222" s="7" t="s">
        <v>97</v>
      </c>
      <c r="G1222" s="8">
        <v>1976</v>
      </c>
      <c r="H1222" s="9"/>
      <c r="I1222" s="9"/>
      <c r="J1222" s="9"/>
      <c r="K1222" s="9"/>
      <c r="L1222" s="8">
        <v>8372</v>
      </c>
      <c r="M1222" s="8">
        <v>1</v>
      </c>
      <c r="N1222" s="7" t="s">
        <v>60</v>
      </c>
      <c r="O1222" s="8">
        <v>10</v>
      </c>
      <c r="P1222" s="8">
        <v>10</v>
      </c>
      <c r="Q1222" s="7" t="s">
        <v>60</v>
      </c>
      <c r="R1222" s="7" t="s">
        <v>539</v>
      </c>
    </row>
    <row r="1223" spans="1:18" x14ac:dyDescent="0.25">
      <c r="A1223" s="7" t="s">
        <v>1065</v>
      </c>
      <c r="B1223" s="7" t="s">
        <v>1489</v>
      </c>
      <c r="C1223" s="7" t="s">
        <v>59</v>
      </c>
      <c r="D1223" s="7" t="s">
        <v>686</v>
      </c>
      <c r="E1223" s="7" t="s">
        <v>2979</v>
      </c>
      <c r="F1223" s="7" t="s">
        <v>1469</v>
      </c>
      <c r="G1223" s="8">
        <v>1976</v>
      </c>
      <c r="H1223" s="8">
        <v>803</v>
      </c>
      <c r="I1223" s="9"/>
      <c r="J1223" s="8">
        <v>100</v>
      </c>
      <c r="K1223" s="8">
        <v>3</v>
      </c>
      <c r="L1223" s="8">
        <v>2409</v>
      </c>
      <c r="M1223" s="8">
        <v>1</v>
      </c>
      <c r="N1223" s="7" t="s">
        <v>60</v>
      </c>
      <c r="O1223" s="8">
        <v>7</v>
      </c>
      <c r="P1223" s="8">
        <v>7</v>
      </c>
      <c r="Q1223" s="7" t="s">
        <v>60</v>
      </c>
      <c r="R1223" s="7" t="s">
        <v>539</v>
      </c>
    </row>
    <row r="1224" spans="1:18" x14ac:dyDescent="0.25">
      <c r="A1224" s="7" t="s">
        <v>2980</v>
      </c>
      <c r="B1224" s="7" t="s">
        <v>49</v>
      </c>
      <c r="C1224" s="7" t="s">
        <v>53</v>
      </c>
      <c r="D1224" s="7" t="s">
        <v>1458</v>
      </c>
      <c r="E1224" s="7" t="s">
        <v>2981</v>
      </c>
      <c r="F1224" s="7" t="s">
        <v>97</v>
      </c>
      <c r="G1224" s="8">
        <v>1992</v>
      </c>
      <c r="H1224" s="9"/>
      <c r="I1224" s="9"/>
      <c r="J1224" s="9"/>
      <c r="K1224" s="9"/>
      <c r="L1224" s="8">
        <v>3800</v>
      </c>
      <c r="M1224" s="8">
        <v>1</v>
      </c>
      <c r="N1224" s="7" t="s">
        <v>60</v>
      </c>
      <c r="O1224" s="8">
        <v>12</v>
      </c>
      <c r="P1224" s="8">
        <v>9</v>
      </c>
      <c r="Q1224" s="7" t="s">
        <v>60</v>
      </c>
      <c r="R1224" s="7" t="s">
        <v>86</v>
      </c>
    </row>
    <row r="1225" spans="1:18" x14ac:dyDescent="0.25">
      <c r="A1225" s="7" t="s">
        <v>2982</v>
      </c>
      <c r="B1225" s="7" t="s">
        <v>49</v>
      </c>
      <c r="C1225" s="7" t="s">
        <v>53</v>
      </c>
      <c r="D1225" s="7" t="s">
        <v>1474</v>
      </c>
      <c r="E1225" s="7" t="s">
        <v>2983</v>
      </c>
      <c r="F1225" s="7" t="s">
        <v>97</v>
      </c>
      <c r="G1225" s="8">
        <v>1984</v>
      </c>
      <c r="H1225" s="9"/>
      <c r="I1225" s="9"/>
      <c r="J1225" s="9"/>
      <c r="K1225" s="9"/>
      <c r="L1225" s="8">
        <v>10384</v>
      </c>
      <c r="M1225" s="8">
        <v>2</v>
      </c>
      <c r="N1225" s="7" t="s">
        <v>60</v>
      </c>
      <c r="O1225" s="8">
        <v>28</v>
      </c>
      <c r="P1225" s="8">
        <v>9</v>
      </c>
      <c r="Q1225" s="7" t="s">
        <v>60</v>
      </c>
      <c r="R1225" s="7" t="s">
        <v>1462</v>
      </c>
    </row>
    <row r="1226" spans="1:18" x14ac:dyDescent="0.25">
      <c r="A1226" s="7" t="s">
        <v>2982</v>
      </c>
      <c r="B1226" s="7" t="s">
        <v>49</v>
      </c>
      <c r="C1226" s="7" t="s">
        <v>97</v>
      </c>
      <c r="D1226" s="7" t="s">
        <v>1474</v>
      </c>
      <c r="E1226" s="7" t="s">
        <v>2984</v>
      </c>
      <c r="F1226" s="7" t="s">
        <v>97</v>
      </c>
      <c r="G1226" s="8">
        <v>1988</v>
      </c>
      <c r="H1226" s="9"/>
      <c r="I1226" s="9"/>
      <c r="J1226" s="9"/>
      <c r="K1226" s="9"/>
      <c r="L1226" s="8">
        <v>22257</v>
      </c>
      <c r="M1226" s="8">
        <v>2</v>
      </c>
      <c r="N1226" s="7" t="s">
        <v>60</v>
      </c>
      <c r="O1226" s="8">
        <v>28</v>
      </c>
      <c r="P1226" s="8">
        <v>9</v>
      </c>
      <c r="Q1226" s="7" t="s">
        <v>60</v>
      </c>
      <c r="R1226" s="7" t="s">
        <v>1462</v>
      </c>
    </row>
    <row r="1227" spans="1:18" x14ac:dyDescent="0.25">
      <c r="A1227" s="7" t="s">
        <v>2985</v>
      </c>
      <c r="B1227" s="7" t="s">
        <v>49</v>
      </c>
      <c r="C1227" s="7" t="s">
        <v>53</v>
      </c>
      <c r="D1227" s="7" t="s">
        <v>1581</v>
      </c>
      <c r="E1227" s="7" t="s">
        <v>2986</v>
      </c>
      <c r="F1227" s="7" t="s">
        <v>97</v>
      </c>
      <c r="G1227" s="8">
        <v>1974</v>
      </c>
      <c r="H1227" s="9"/>
      <c r="I1227" s="9"/>
      <c r="J1227" s="9"/>
      <c r="K1227" s="9"/>
      <c r="L1227" s="8">
        <v>22800</v>
      </c>
      <c r="M1227" s="8">
        <v>1</v>
      </c>
      <c r="N1227" s="7" t="s">
        <v>60</v>
      </c>
      <c r="O1227" s="8">
        <v>12</v>
      </c>
      <c r="P1227" s="8">
        <v>9</v>
      </c>
      <c r="Q1227" s="7" t="s">
        <v>60</v>
      </c>
      <c r="R1227" s="7" t="s">
        <v>1462</v>
      </c>
    </row>
    <row r="1228" spans="1:18" x14ac:dyDescent="0.25">
      <c r="A1228" s="7" t="s">
        <v>2985</v>
      </c>
      <c r="B1228" s="7" t="s">
        <v>49</v>
      </c>
      <c r="C1228" s="7" t="s">
        <v>97</v>
      </c>
      <c r="D1228" s="7" t="s">
        <v>1581</v>
      </c>
      <c r="E1228" s="7" t="s">
        <v>2987</v>
      </c>
      <c r="F1228" s="7" t="s">
        <v>97</v>
      </c>
      <c r="G1228" s="8">
        <v>1974</v>
      </c>
      <c r="H1228" s="9"/>
      <c r="I1228" s="9"/>
      <c r="J1228" s="9"/>
      <c r="K1228" s="9"/>
      <c r="L1228" s="8">
        <v>10350</v>
      </c>
      <c r="M1228" s="8">
        <v>1</v>
      </c>
      <c r="N1228" s="7" t="s">
        <v>60</v>
      </c>
      <c r="O1228" s="8">
        <v>12</v>
      </c>
      <c r="P1228" s="8">
        <v>9</v>
      </c>
      <c r="Q1228" s="7" t="s">
        <v>60</v>
      </c>
      <c r="R1228" s="7" t="s">
        <v>86</v>
      </c>
    </row>
    <row r="1229" spans="1:18" x14ac:dyDescent="0.25">
      <c r="A1229" s="7" t="s">
        <v>2985</v>
      </c>
      <c r="B1229" s="7" t="s">
        <v>49</v>
      </c>
      <c r="C1229" s="7" t="s">
        <v>59</v>
      </c>
      <c r="D1229" s="7" t="s">
        <v>1467</v>
      </c>
      <c r="E1229" s="7" t="s">
        <v>1500</v>
      </c>
      <c r="F1229" s="7" t="s">
        <v>97</v>
      </c>
      <c r="G1229" s="8">
        <v>1974</v>
      </c>
      <c r="H1229" s="9"/>
      <c r="I1229" s="9"/>
      <c r="J1229" s="9"/>
      <c r="K1229" s="9"/>
      <c r="L1229" s="8">
        <v>1800</v>
      </c>
      <c r="M1229" s="8">
        <v>1</v>
      </c>
      <c r="N1229" s="7" t="s">
        <v>60</v>
      </c>
      <c r="O1229" s="8">
        <v>12</v>
      </c>
      <c r="P1229" s="8">
        <v>9</v>
      </c>
      <c r="Q1229" s="7" t="s">
        <v>60</v>
      </c>
      <c r="R1229" s="7" t="s">
        <v>539</v>
      </c>
    </row>
    <row r="1230" spans="1:18" x14ac:dyDescent="0.25">
      <c r="A1230" s="7" t="s">
        <v>2985</v>
      </c>
      <c r="B1230" s="7" t="s">
        <v>49</v>
      </c>
      <c r="C1230" s="7" t="s">
        <v>304</v>
      </c>
      <c r="D1230" s="7" t="s">
        <v>1467</v>
      </c>
      <c r="E1230" s="7" t="s">
        <v>1546</v>
      </c>
      <c r="F1230" s="7" t="s">
        <v>97</v>
      </c>
      <c r="G1230" s="8">
        <v>1974</v>
      </c>
      <c r="H1230" s="9"/>
      <c r="I1230" s="9"/>
      <c r="J1230" s="9"/>
      <c r="K1230" s="9"/>
      <c r="L1230" s="8">
        <v>1800</v>
      </c>
      <c r="M1230" s="8">
        <v>1</v>
      </c>
      <c r="N1230" s="7" t="s">
        <v>60</v>
      </c>
      <c r="O1230" s="8">
        <v>12</v>
      </c>
      <c r="P1230" s="8">
        <v>9</v>
      </c>
      <c r="Q1230" s="7" t="s">
        <v>60</v>
      </c>
      <c r="R1230" s="7" t="s">
        <v>539</v>
      </c>
    </row>
    <row r="1231" spans="1:18" x14ac:dyDescent="0.25">
      <c r="A1231" s="7" t="s">
        <v>2985</v>
      </c>
      <c r="B1231" s="7" t="s">
        <v>49</v>
      </c>
      <c r="C1231" s="7" t="s">
        <v>86</v>
      </c>
      <c r="D1231" s="7" t="s">
        <v>1470</v>
      </c>
      <c r="E1231" s="7" t="s">
        <v>1664</v>
      </c>
      <c r="F1231" s="7" t="s">
        <v>1469</v>
      </c>
      <c r="G1231" s="9"/>
      <c r="H1231" s="8">
        <v>1200</v>
      </c>
      <c r="I1231" s="9"/>
      <c r="J1231" s="8">
        <v>100</v>
      </c>
      <c r="K1231" s="8">
        <v>2</v>
      </c>
      <c r="L1231" s="8">
        <v>2400</v>
      </c>
      <c r="M1231" s="8">
        <v>1</v>
      </c>
      <c r="N1231" s="7" t="s">
        <v>60</v>
      </c>
      <c r="O1231" s="8">
        <v>11</v>
      </c>
      <c r="P1231" s="8">
        <v>9</v>
      </c>
      <c r="Q1231" s="7" t="s">
        <v>60</v>
      </c>
      <c r="R1231" s="7" t="s">
        <v>86</v>
      </c>
    </row>
    <row r="1232" spans="1:18" x14ac:dyDescent="0.25">
      <c r="A1232" s="7" t="s">
        <v>1067</v>
      </c>
      <c r="B1232" s="7" t="s">
        <v>1489</v>
      </c>
      <c r="C1232" s="7" t="s">
        <v>53</v>
      </c>
      <c r="D1232" s="7" t="s">
        <v>1474</v>
      </c>
      <c r="E1232" s="7" t="s">
        <v>2988</v>
      </c>
      <c r="F1232" s="7" t="s">
        <v>97</v>
      </c>
      <c r="G1232" s="8">
        <v>1985</v>
      </c>
      <c r="H1232" s="9"/>
      <c r="I1232" s="9"/>
      <c r="J1232" s="9"/>
      <c r="K1232" s="9"/>
      <c r="L1232" s="8">
        <v>2610</v>
      </c>
      <c r="M1232" s="8">
        <v>1</v>
      </c>
      <c r="N1232" s="7" t="s">
        <v>60</v>
      </c>
      <c r="O1232" s="8">
        <v>10</v>
      </c>
      <c r="P1232" s="8">
        <v>9</v>
      </c>
      <c r="Q1232" s="7" t="s">
        <v>60</v>
      </c>
      <c r="R1232" s="7" t="s">
        <v>60</v>
      </c>
    </row>
    <row r="1233" spans="1:18" x14ac:dyDescent="0.25">
      <c r="A1233" s="7" t="s">
        <v>1067</v>
      </c>
      <c r="B1233" s="7" t="s">
        <v>1489</v>
      </c>
      <c r="C1233" s="7" t="s">
        <v>97</v>
      </c>
      <c r="D1233" s="7" t="s">
        <v>1534</v>
      </c>
      <c r="E1233" s="7" t="s">
        <v>2989</v>
      </c>
      <c r="F1233" s="7" t="s">
        <v>97</v>
      </c>
      <c r="G1233" s="8">
        <v>1985</v>
      </c>
      <c r="H1233" s="9"/>
      <c r="I1233" s="9"/>
      <c r="J1233" s="9"/>
      <c r="K1233" s="9"/>
      <c r="L1233" s="8">
        <v>1206</v>
      </c>
      <c r="M1233" s="8">
        <v>1</v>
      </c>
      <c r="N1233" s="7" t="s">
        <v>60</v>
      </c>
      <c r="O1233" s="8">
        <v>15</v>
      </c>
      <c r="P1233" s="8">
        <v>15</v>
      </c>
      <c r="Q1233" s="7" t="s">
        <v>60</v>
      </c>
      <c r="R1233" s="7" t="s">
        <v>539</v>
      </c>
    </row>
    <row r="1234" spans="1:18" x14ac:dyDescent="0.25">
      <c r="A1234" s="7" t="s">
        <v>2990</v>
      </c>
      <c r="B1234" s="7" t="s">
        <v>49</v>
      </c>
      <c r="C1234" s="7" t="s">
        <v>53</v>
      </c>
      <c r="D1234" s="7" t="s">
        <v>1458</v>
      </c>
      <c r="E1234" s="7" t="s">
        <v>2991</v>
      </c>
      <c r="F1234" s="7" t="s">
        <v>97</v>
      </c>
      <c r="G1234" s="8">
        <v>1934</v>
      </c>
      <c r="H1234" s="9"/>
      <c r="I1234" s="9"/>
      <c r="J1234" s="9"/>
      <c r="K1234" s="9"/>
      <c r="L1234" s="8">
        <v>6000</v>
      </c>
      <c r="M1234" s="8">
        <v>1</v>
      </c>
      <c r="N1234" s="7" t="s">
        <v>60</v>
      </c>
      <c r="O1234" s="8">
        <v>9</v>
      </c>
      <c r="P1234" s="8">
        <v>15</v>
      </c>
      <c r="Q1234" s="7" t="s">
        <v>60</v>
      </c>
      <c r="R1234" s="7" t="s">
        <v>60</v>
      </c>
    </row>
    <row r="1235" spans="1:18" x14ac:dyDescent="0.25">
      <c r="A1235" s="7" t="s">
        <v>370</v>
      </c>
      <c r="B1235" s="7" t="s">
        <v>1457</v>
      </c>
      <c r="C1235" s="7" t="s">
        <v>53</v>
      </c>
      <c r="D1235" s="7" t="s">
        <v>1477</v>
      </c>
      <c r="E1235" s="7" t="s">
        <v>2992</v>
      </c>
      <c r="F1235" s="7" t="s">
        <v>74</v>
      </c>
      <c r="G1235" s="8">
        <v>1973</v>
      </c>
      <c r="H1235" s="9"/>
      <c r="I1235" s="9"/>
      <c r="J1235" s="9"/>
      <c r="K1235" s="9"/>
      <c r="L1235" s="8">
        <v>1700</v>
      </c>
      <c r="M1235" s="8">
        <v>1</v>
      </c>
      <c r="N1235" s="7" t="s">
        <v>60</v>
      </c>
      <c r="O1235" s="8">
        <v>12</v>
      </c>
      <c r="P1235" s="8">
        <v>10</v>
      </c>
      <c r="Q1235" s="7" t="s">
        <v>60</v>
      </c>
      <c r="R1235" s="7" t="s">
        <v>1462</v>
      </c>
    </row>
    <row r="1236" spans="1:18" x14ac:dyDescent="0.25">
      <c r="A1236" s="7" t="s">
        <v>2993</v>
      </c>
      <c r="B1236" s="7" t="s">
        <v>1489</v>
      </c>
      <c r="C1236" s="7" t="s">
        <v>53</v>
      </c>
      <c r="D1236" s="7" t="s">
        <v>1605</v>
      </c>
      <c r="E1236" s="7" t="s">
        <v>2994</v>
      </c>
      <c r="F1236" s="7" t="s">
        <v>97</v>
      </c>
      <c r="G1236" s="8">
        <v>1962</v>
      </c>
      <c r="H1236" s="9"/>
      <c r="I1236" s="9"/>
      <c r="J1236" s="9"/>
      <c r="K1236" s="9"/>
      <c r="L1236" s="8">
        <v>2700</v>
      </c>
      <c r="M1236" s="8">
        <v>1</v>
      </c>
      <c r="N1236" s="7" t="s">
        <v>60</v>
      </c>
      <c r="O1236" s="8">
        <v>12</v>
      </c>
      <c r="P1236" s="8">
        <v>88</v>
      </c>
      <c r="Q1236" s="7" t="s">
        <v>60</v>
      </c>
      <c r="R1236" s="7" t="s">
        <v>1462</v>
      </c>
    </row>
    <row r="1237" spans="1:18" x14ac:dyDescent="0.25">
      <c r="A1237" s="7" t="s">
        <v>2993</v>
      </c>
      <c r="B1237" s="7" t="s">
        <v>1489</v>
      </c>
      <c r="C1237" s="7" t="s">
        <v>97</v>
      </c>
      <c r="D1237" s="7" t="s">
        <v>1472</v>
      </c>
      <c r="E1237" s="7" t="s">
        <v>2995</v>
      </c>
      <c r="F1237" s="7" t="s">
        <v>97</v>
      </c>
      <c r="G1237" s="8">
        <v>1962</v>
      </c>
      <c r="H1237" s="9"/>
      <c r="I1237" s="9"/>
      <c r="J1237" s="9"/>
      <c r="K1237" s="9"/>
      <c r="L1237" s="8">
        <v>2800</v>
      </c>
      <c r="M1237" s="8">
        <v>2</v>
      </c>
      <c r="N1237" s="7" t="s">
        <v>60</v>
      </c>
      <c r="O1237" s="8">
        <v>26</v>
      </c>
      <c r="P1237" s="8">
        <v>8</v>
      </c>
      <c r="Q1237" s="7" t="s">
        <v>60</v>
      </c>
      <c r="R1237" s="7" t="s">
        <v>539</v>
      </c>
    </row>
    <row r="1238" spans="1:18" x14ac:dyDescent="0.25">
      <c r="A1238" s="7" t="s">
        <v>2993</v>
      </c>
      <c r="B1238" s="7" t="s">
        <v>1489</v>
      </c>
      <c r="C1238" s="7" t="s">
        <v>59</v>
      </c>
      <c r="D1238" s="7" t="s">
        <v>1608</v>
      </c>
      <c r="E1238" s="7" t="s">
        <v>2996</v>
      </c>
      <c r="F1238" s="7" t="s">
        <v>97</v>
      </c>
      <c r="G1238" s="8">
        <v>1965</v>
      </c>
      <c r="H1238" s="9"/>
      <c r="I1238" s="9"/>
      <c r="J1238" s="9"/>
      <c r="K1238" s="9"/>
      <c r="L1238" s="8">
        <v>3000</v>
      </c>
      <c r="M1238" s="8">
        <v>1</v>
      </c>
      <c r="N1238" s="7" t="s">
        <v>60</v>
      </c>
      <c r="O1238" s="8">
        <v>12</v>
      </c>
      <c r="P1238" s="8">
        <v>12</v>
      </c>
      <c r="Q1238" s="7" t="s">
        <v>60</v>
      </c>
      <c r="R1238" s="7" t="s">
        <v>539</v>
      </c>
    </row>
    <row r="1239" spans="1:18" x14ac:dyDescent="0.25">
      <c r="A1239" s="7" t="s">
        <v>2993</v>
      </c>
      <c r="B1239" s="7" t="s">
        <v>1489</v>
      </c>
      <c r="C1239" s="7" t="s">
        <v>304</v>
      </c>
      <c r="D1239" s="7" t="s">
        <v>1842</v>
      </c>
      <c r="E1239" s="7" t="s">
        <v>2997</v>
      </c>
      <c r="F1239" s="7" t="s">
        <v>97</v>
      </c>
      <c r="G1239" s="8">
        <v>1965</v>
      </c>
      <c r="H1239" s="9"/>
      <c r="I1239" s="9"/>
      <c r="J1239" s="9"/>
      <c r="K1239" s="9"/>
      <c r="L1239" s="8">
        <v>1350</v>
      </c>
      <c r="M1239" s="8">
        <v>1</v>
      </c>
      <c r="N1239" s="7" t="s">
        <v>60</v>
      </c>
      <c r="O1239" s="8">
        <v>12</v>
      </c>
      <c r="P1239" s="8">
        <v>12</v>
      </c>
      <c r="Q1239" s="7" t="s">
        <v>60</v>
      </c>
      <c r="R1239" s="7" t="s">
        <v>539</v>
      </c>
    </row>
    <row r="1240" spans="1:18" x14ac:dyDescent="0.25">
      <c r="A1240" s="7" t="s">
        <v>2993</v>
      </c>
      <c r="B1240" s="7" t="s">
        <v>1457</v>
      </c>
      <c r="C1240" s="7" t="s">
        <v>86</v>
      </c>
      <c r="D1240" s="7" t="s">
        <v>1999</v>
      </c>
      <c r="E1240" s="7" t="s">
        <v>2998</v>
      </c>
      <c r="F1240" s="7" t="s">
        <v>1469</v>
      </c>
      <c r="G1240" s="9"/>
      <c r="H1240" s="8">
        <v>0</v>
      </c>
      <c r="I1240" s="9"/>
      <c r="J1240" s="9"/>
      <c r="K1240" s="8">
        <v>28</v>
      </c>
      <c r="L1240" s="8">
        <v>0</v>
      </c>
      <c r="M1240" s="8">
        <v>1</v>
      </c>
      <c r="N1240" s="7" t="s">
        <v>60</v>
      </c>
      <c r="O1240" s="9"/>
      <c r="P1240" s="9"/>
      <c r="Q1240" s="7" t="s">
        <v>60</v>
      </c>
      <c r="R1240" s="7" t="s">
        <v>50</v>
      </c>
    </row>
    <row r="1241" spans="1:18" x14ac:dyDescent="0.25">
      <c r="A1241" s="7" t="s">
        <v>1069</v>
      </c>
      <c r="B1241" s="7" t="s">
        <v>49</v>
      </c>
      <c r="C1241" s="7" t="s">
        <v>53</v>
      </c>
      <c r="D1241" s="7" t="s">
        <v>1602</v>
      </c>
      <c r="E1241" s="7" t="s">
        <v>2999</v>
      </c>
      <c r="F1241" s="7" t="s">
        <v>97</v>
      </c>
      <c r="G1241" s="8">
        <v>1970</v>
      </c>
      <c r="H1241" s="9"/>
      <c r="I1241" s="9"/>
      <c r="J1241" s="9"/>
      <c r="K1241" s="9"/>
      <c r="L1241" s="8">
        <v>10000</v>
      </c>
      <c r="M1241" s="8">
        <v>1</v>
      </c>
      <c r="N1241" s="7" t="s">
        <v>60</v>
      </c>
      <c r="O1241" s="8">
        <v>15</v>
      </c>
      <c r="P1241" s="8">
        <v>12</v>
      </c>
      <c r="Q1241" s="7" t="s">
        <v>60</v>
      </c>
      <c r="R1241" s="7" t="s">
        <v>539</v>
      </c>
    </row>
    <row r="1242" spans="1:18" x14ac:dyDescent="0.25">
      <c r="A1242" s="7" t="s">
        <v>1069</v>
      </c>
      <c r="B1242" s="7" t="s">
        <v>49</v>
      </c>
      <c r="C1242" s="7" t="s">
        <v>97</v>
      </c>
      <c r="D1242" s="7" t="s">
        <v>1470</v>
      </c>
      <c r="E1242" s="7" t="s">
        <v>3000</v>
      </c>
      <c r="F1242" s="7" t="s">
        <v>97</v>
      </c>
      <c r="G1242" s="8">
        <v>1970</v>
      </c>
      <c r="H1242" s="9"/>
      <c r="I1242" s="9"/>
      <c r="J1242" s="9"/>
      <c r="K1242" s="9"/>
      <c r="L1242" s="8">
        <v>365</v>
      </c>
      <c r="M1242" s="8">
        <v>1</v>
      </c>
      <c r="N1242" s="7" t="s">
        <v>60</v>
      </c>
      <c r="O1242" s="8">
        <v>12</v>
      </c>
      <c r="P1242" s="8">
        <v>9</v>
      </c>
      <c r="Q1242" s="7" t="s">
        <v>60</v>
      </c>
      <c r="R1242" s="7" t="s">
        <v>539</v>
      </c>
    </row>
    <row r="1243" spans="1:18" x14ac:dyDescent="0.25">
      <c r="A1243" s="7" t="s">
        <v>1069</v>
      </c>
      <c r="B1243" s="7" t="s">
        <v>49</v>
      </c>
      <c r="C1243" s="7" t="s">
        <v>59</v>
      </c>
      <c r="D1243" s="7" t="s">
        <v>1467</v>
      </c>
      <c r="E1243" s="7" t="s">
        <v>1468</v>
      </c>
      <c r="F1243" s="7" t="s">
        <v>97</v>
      </c>
      <c r="G1243" s="8">
        <v>1970</v>
      </c>
      <c r="H1243" s="9"/>
      <c r="I1243" s="9"/>
      <c r="J1243" s="9"/>
      <c r="K1243" s="9"/>
      <c r="L1243" s="8">
        <v>3553</v>
      </c>
      <c r="M1243" s="8">
        <v>1</v>
      </c>
      <c r="N1243" s="7" t="s">
        <v>60</v>
      </c>
      <c r="O1243" s="8">
        <v>12</v>
      </c>
      <c r="P1243" s="8">
        <v>9</v>
      </c>
      <c r="Q1243" s="7" t="s">
        <v>60</v>
      </c>
      <c r="R1243" s="7" t="s">
        <v>539</v>
      </c>
    </row>
    <row r="1244" spans="1:18" x14ac:dyDescent="0.25">
      <c r="A1244" s="7" t="s">
        <v>1069</v>
      </c>
      <c r="B1244" s="7" t="s">
        <v>49</v>
      </c>
      <c r="C1244" s="7" t="s">
        <v>304</v>
      </c>
      <c r="D1244" s="7" t="s">
        <v>1467</v>
      </c>
      <c r="E1244" s="7" t="s">
        <v>3001</v>
      </c>
      <c r="F1244" s="7" t="s">
        <v>97</v>
      </c>
      <c r="G1244" s="8">
        <v>1970</v>
      </c>
      <c r="H1244" s="9"/>
      <c r="I1244" s="9"/>
      <c r="J1244" s="9"/>
      <c r="K1244" s="9"/>
      <c r="L1244" s="8">
        <v>2025</v>
      </c>
      <c r="M1244" s="8">
        <v>1</v>
      </c>
      <c r="N1244" s="7" t="s">
        <v>60</v>
      </c>
      <c r="O1244" s="8">
        <v>12</v>
      </c>
      <c r="P1244" s="8">
        <v>9</v>
      </c>
      <c r="Q1244" s="7" t="s">
        <v>60</v>
      </c>
      <c r="R1244" s="7" t="s">
        <v>539</v>
      </c>
    </row>
    <row r="1245" spans="1:18" x14ac:dyDescent="0.25">
      <c r="A1245" s="7" t="s">
        <v>1069</v>
      </c>
      <c r="B1245" s="7" t="s">
        <v>49</v>
      </c>
      <c r="C1245" s="7" t="s">
        <v>86</v>
      </c>
      <c r="D1245" s="7" t="s">
        <v>1497</v>
      </c>
      <c r="E1245" s="7" t="s">
        <v>3002</v>
      </c>
      <c r="F1245" s="7" t="s">
        <v>97</v>
      </c>
      <c r="G1245" s="8">
        <v>1970</v>
      </c>
      <c r="H1245" s="9"/>
      <c r="I1245" s="9"/>
      <c r="J1245" s="9"/>
      <c r="K1245" s="9"/>
      <c r="L1245" s="8">
        <v>12938</v>
      </c>
      <c r="M1245" s="8">
        <v>1</v>
      </c>
      <c r="N1245" s="7" t="s">
        <v>60</v>
      </c>
      <c r="O1245" s="8">
        <v>12</v>
      </c>
      <c r="P1245" s="8">
        <v>10</v>
      </c>
      <c r="Q1245" s="7" t="s">
        <v>60</v>
      </c>
      <c r="R1245" s="7" t="s">
        <v>539</v>
      </c>
    </row>
    <row r="1246" spans="1:18" x14ac:dyDescent="0.25">
      <c r="A1246" s="7" t="s">
        <v>1069</v>
      </c>
      <c r="B1246" s="7" t="s">
        <v>49</v>
      </c>
      <c r="C1246" s="7" t="s">
        <v>66</v>
      </c>
      <c r="D1246" s="7" t="s">
        <v>1495</v>
      </c>
      <c r="E1246" s="7" t="s">
        <v>1718</v>
      </c>
      <c r="F1246" s="7" t="s">
        <v>97</v>
      </c>
      <c r="G1246" s="8">
        <v>1970</v>
      </c>
      <c r="H1246" s="9"/>
      <c r="I1246" s="9"/>
      <c r="J1246" s="9"/>
      <c r="K1246" s="9"/>
      <c r="L1246" s="8">
        <v>7000</v>
      </c>
      <c r="M1246" s="8">
        <v>1</v>
      </c>
      <c r="N1246" s="7" t="s">
        <v>60</v>
      </c>
      <c r="O1246" s="8">
        <v>12</v>
      </c>
      <c r="P1246" s="8">
        <v>9</v>
      </c>
      <c r="Q1246" s="7" t="s">
        <v>60</v>
      </c>
      <c r="R1246" s="7" t="s">
        <v>539</v>
      </c>
    </row>
    <row r="1247" spans="1:18" x14ac:dyDescent="0.25">
      <c r="A1247" s="7" t="s">
        <v>1069</v>
      </c>
      <c r="B1247" s="7" t="s">
        <v>49</v>
      </c>
      <c r="C1247" s="7" t="s">
        <v>57</v>
      </c>
      <c r="D1247" s="7" t="s">
        <v>1835</v>
      </c>
      <c r="E1247" s="7" t="s">
        <v>3003</v>
      </c>
      <c r="F1247" s="7" t="s">
        <v>97</v>
      </c>
      <c r="G1247" s="8">
        <v>1970</v>
      </c>
      <c r="H1247" s="9"/>
      <c r="I1247" s="9"/>
      <c r="J1247" s="9"/>
      <c r="K1247" s="9"/>
      <c r="L1247" s="8">
        <v>10700</v>
      </c>
      <c r="M1247" s="8">
        <v>1</v>
      </c>
      <c r="N1247" s="7" t="s">
        <v>60</v>
      </c>
      <c r="O1247" s="8">
        <v>12</v>
      </c>
      <c r="P1247" s="8">
        <v>10</v>
      </c>
      <c r="Q1247" s="7" t="s">
        <v>60</v>
      </c>
      <c r="R1247" s="7" t="s">
        <v>539</v>
      </c>
    </row>
    <row r="1248" spans="1:18" x14ac:dyDescent="0.25">
      <c r="A1248" s="7" t="s">
        <v>1069</v>
      </c>
      <c r="B1248" s="7" t="s">
        <v>49</v>
      </c>
      <c r="C1248" s="7" t="s">
        <v>173</v>
      </c>
      <c r="D1248" s="7" t="s">
        <v>1467</v>
      </c>
      <c r="E1248" s="7" t="s">
        <v>1548</v>
      </c>
      <c r="F1248" s="7" t="s">
        <v>97</v>
      </c>
      <c r="G1248" s="8">
        <v>1970</v>
      </c>
      <c r="H1248" s="9"/>
      <c r="I1248" s="9"/>
      <c r="J1248" s="9"/>
      <c r="K1248" s="9"/>
      <c r="L1248" s="8">
        <v>640</v>
      </c>
      <c r="M1248" s="8">
        <v>1</v>
      </c>
      <c r="N1248" s="7" t="s">
        <v>60</v>
      </c>
      <c r="O1248" s="8">
        <v>10</v>
      </c>
      <c r="P1248" s="8">
        <v>9</v>
      </c>
      <c r="Q1248" s="7" t="s">
        <v>60</v>
      </c>
      <c r="R1248" s="7" t="s">
        <v>539</v>
      </c>
    </row>
    <row r="1249" spans="1:18" x14ac:dyDescent="0.25">
      <c r="A1249" s="7" t="s">
        <v>3004</v>
      </c>
      <c r="B1249" s="7" t="s">
        <v>49</v>
      </c>
      <c r="C1249" s="7" t="s">
        <v>53</v>
      </c>
      <c r="D1249" s="7" t="s">
        <v>1474</v>
      </c>
      <c r="E1249" s="7" t="s">
        <v>3005</v>
      </c>
      <c r="F1249" s="7" t="s">
        <v>97</v>
      </c>
      <c r="G1249" s="8">
        <v>1963</v>
      </c>
      <c r="H1249" s="9"/>
      <c r="I1249" s="9"/>
      <c r="J1249" s="9"/>
      <c r="K1249" s="9"/>
      <c r="L1249" s="8">
        <v>8000</v>
      </c>
      <c r="M1249" s="8">
        <v>1</v>
      </c>
      <c r="N1249" s="7" t="s">
        <v>60</v>
      </c>
      <c r="O1249" s="8">
        <v>14</v>
      </c>
      <c r="P1249" s="8">
        <v>10</v>
      </c>
      <c r="Q1249" s="7" t="s">
        <v>60</v>
      </c>
      <c r="R1249" s="7" t="s">
        <v>539</v>
      </c>
    </row>
    <row r="1250" spans="1:18" x14ac:dyDescent="0.25">
      <c r="A1250" s="7" t="s">
        <v>3004</v>
      </c>
      <c r="B1250" s="7" t="s">
        <v>49</v>
      </c>
      <c r="C1250" s="7" t="s">
        <v>97</v>
      </c>
      <c r="D1250" s="7" t="s">
        <v>1835</v>
      </c>
      <c r="E1250" s="7" t="s">
        <v>3006</v>
      </c>
      <c r="F1250" s="7" t="s">
        <v>97</v>
      </c>
      <c r="G1250" s="8">
        <v>1962</v>
      </c>
      <c r="H1250" s="9"/>
      <c r="I1250" s="9"/>
      <c r="J1250" s="9"/>
      <c r="K1250" s="9"/>
      <c r="L1250" s="8">
        <v>10800</v>
      </c>
      <c r="M1250" s="8">
        <v>1</v>
      </c>
      <c r="N1250" s="7" t="s">
        <v>60</v>
      </c>
      <c r="O1250" s="8">
        <v>14</v>
      </c>
      <c r="P1250" s="8">
        <v>10</v>
      </c>
      <c r="Q1250" s="7" t="s">
        <v>60</v>
      </c>
      <c r="R1250" s="7" t="s">
        <v>539</v>
      </c>
    </row>
    <row r="1251" spans="1:18" x14ac:dyDescent="0.25">
      <c r="A1251" s="7" t="s">
        <v>3004</v>
      </c>
      <c r="B1251" s="7" t="s">
        <v>49</v>
      </c>
      <c r="C1251" s="7" t="s">
        <v>59</v>
      </c>
      <c r="D1251" s="7" t="s">
        <v>1620</v>
      </c>
      <c r="E1251" s="7" t="s">
        <v>3007</v>
      </c>
      <c r="F1251" s="7" t="s">
        <v>97</v>
      </c>
      <c r="G1251" s="8">
        <v>1962</v>
      </c>
      <c r="H1251" s="9"/>
      <c r="I1251" s="9"/>
      <c r="J1251" s="9"/>
      <c r="K1251" s="9"/>
      <c r="L1251" s="8">
        <v>1700</v>
      </c>
      <c r="M1251" s="8">
        <v>1</v>
      </c>
      <c r="N1251" s="7" t="s">
        <v>60</v>
      </c>
      <c r="O1251" s="8">
        <v>14</v>
      </c>
      <c r="P1251" s="8">
        <v>9</v>
      </c>
      <c r="Q1251" s="7" t="s">
        <v>60</v>
      </c>
      <c r="R1251" s="7" t="s">
        <v>539</v>
      </c>
    </row>
    <row r="1252" spans="1:18" x14ac:dyDescent="0.25">
      <c r="A1252" s="7" t="s">
        <v>3004</v>
      </c>
      <c r="B1252" s="7" t="s">
        <v>49</v>
      </c>
      <c r="C1252" s="7" t="s">
        <v>304</v>
      </c>
      <c r="D1252" s="7" t="s">
        <v>1581</v>
      </c>
      <c r="E1252" s="7" t="s">
        <v>3008</v>
      </c>
      <c r="F1252" s="7" t="s">
        <v>97</v>
      </c>
      <c r="G1252" s="8">
        <v>1962</v>
      </c>
      <c r="H1252" s="9"/>
      <c r="I1252" s="9"/>
      <c r="J1252" s="9"/>
      <c r="K1252" s="9"/>
      <c r="L1252" s="8">
        <v>4500</v>
      </c>
      <c r="M1252" s="8">
        <v>1</v>
      </c>
      <c r="N1252" s="7" t="s">
        <v>60</v>
      </c>
      <c r="O1252" s="8">
        <v>16</v>
      </c>
      <c r="P1252" s="8">
        <v>12</v>
      </c>
      <c r="Q1252" s="7" t="s">
        <v>60</v>
      </c>
      <c r="R1252" s="7" t="s">
        <v>539</v>
      </c>
    </row>
    <row r="1253" spans="1:18" x14ac:dyDescent="0.25">
      <c r="A1253" s="7" t="s">
        <v>3004</v>
      </c>
      <c r="B1253" s="7" t="s">
        <v>49</v>
      </c>
      <c r="C1253" s="7" t="s">
        <v>86</v>
      </c>
      <c r="D1253" s="7" t="s">
        <v>1474</v>
      </c>
      <c r="E1253" s="7" t="s">
        <v>3009</v>
      </c>
      <c r="F1253" s="7" t="s">
        <v>97</v>
      </c>
      <c r="G1253" s="8">
        <v>1962</v>
      </c>
      <c r="H1253" s="9"/>
      <c r="I1253" s="9"/>
      <c r="J1253" s="9"/>
      <c r="K1253" s="9"/>
      <c r="L1253" s="8">
        <v>2700</v>
      </c>
      <c r="M1253" s="8">
        <v>1</v>
      </c>
      <c r="N1253" s="7" t="s">
        <v>60</v>
      </c>
      <c r="O1253" s="8">
        <v>12</v>
      </c>
      <c r="P1253" s="8">
        <v>9</v>
      </c>
      <c r="Q1253" s="7" t="s">
        <v>60</v>
      </c>
      <c r="R1253" s="7" t="s">
        <v>86</v>
      </c>
    </row>
    <row r="1254" spans="1:18" x14ac:dyDescent="0.25">
      <c r="A1254" s="7" t="s">
        <v>3004</v>
      </c>
      <c r="B1254" s="7" t="s">
        <v>49</v>
      </c>
      <c r="C1254" s="7" t="s">
        <v>66</v>
      </c>
      <c r="D1254" s="7" t="s">
        <v>1467</v>
      </c>
      <c r="E1254" s="7" t="s">
        <v>1468</v>
      </c>
      <c r="F1254" s="7" t="s">
        <v>1469</v>
      </c>
      <c r="G1254" s="8">
        <v>1962</v>
      </c>
      <c r="H1254" s="8">
        <v>7145</v>
      </c>
      <c r="I1254" s="9"/>
      <c r="J1254" s="8">
        <v>100</v>
      </c>
      <c r="K1254" s="8">
        <v>9</v>
      </c>
      <c r="L1254" s="8">
        <v>64305</v>
      </c>
      <c r="M1254" s="8">
        <v>1</v>
      </c>
      <c r="N1254" s="7" t="s">
        <v>60</v>
      </c>
      <c r="O1254" s="8">
        <v>12</v>
      </c>
      <c r="P1254" s="8">
        <v>9</v>
      </c>
      <c r="Q1254" s="7" t="s">
        <v>60</v>
      </c>
      <c r="R1254" s="7" t="s">
        <v>50</v>
      </c>
    </row>
    <row r="1255" spans="1:18" x14ac:dyDescent="0.25">
      <c r="A1255" s="7" t="s">
        <v>3004</v>
      </c>
      <c r="B1255" s="7" t="s">
        <v>49</v>
      </c>
      <c r="C1255" s="7" t="s">
        <v>57</v>
      </c>
      <c r="D1255" s="7" t="s">
        <v>1470</v>
      </c>
      <c r="E1255" s="7" t="s">
        <v>3010</v>
      </c>
      <c r="F1255" s="7" t="s">
        <v>1469</v>
      </c>
      <c r="G1255" s="9"/>
      <c r="H1255" s="8">
        <v>1100</v>
      </c>
      <c r="I1255" s="9"/>
      <c r="J1255" s="9"/>
      <c r="K1255" s="8">
        <v>14</v>
      </c>
      <c r="L1255" s="8">
        <v>15400</v>
      </c>
      <c r="M1255" s="8">
        <v>1</v>
      </c>
      <c r="N1255" s="7" t="s">
        <v>60</v>
      </c>
      <c r="O1255" s="8">
        <v>12</v>
      </c>
      <c r="P1255" s="8">
        <v>9</v>
      </c>
      <c r="Q1255" s="7" t="s">
        <v>60</v>
      </c>
      <c r="R1255" s="7" t="s">
        <v>50</v>
      </c>
    </row>
    <row r="1256" spans="1:18" x14ac:dyDescent="0.25">
      <c r="A1256" s="7" t="s">
        <v>3004</v>
      </c>
      <c r="B1256" s="7" t="s">
        <v>49</v>
      </c>
      <c r="C1256" s="7" t="s">
        <v>173</v>
      </c>
      <c r="D1256" s="7" t="s">
        <v>1474</v>
      </c>
      <c r="E1256" s="7" t="s">
        <v>3011</v>
      </c>
      <c r="F1256" s="7" t="s">
        <v>97</v>
      </c>
      <c r="G1256" s="9"/>
      <c r="H1256" s="9"/>
      <c r="I1256" s="9"/>
      <c r="J1256" s="9"/>
      <c r="K1256" s="9"/>
      <c r="L1256" s="8">
        <v>2000</v>
      </c>
      <c r="M1256" s="8">
        <v>1</v>
      </c>
      <c r="N1256" s="7" t="s">
        <v>60</v>
      </c>
      <c r="O1256" s="8">
        <v>12</v>
      </c>
      <c r="P1256" s="8">
        <v>9</v>
      </c>
      <c r="Q1256" s="7" t="s">
        <v>60</v>
      </c>
      <c r="R1256" s="7" t="s">
        <v>539</v>
      </c>
    </row>
    <row r="1257" spans="1:18" x14ac:dyDescent="0.25">
      <c r="A1257" s="7" t="s">
        <v>3004</v>
      </c>
      <c r="B1257" s="7" t="s">
        <v>49</v>
      </c>
      <c r="C1257" s="7" t="s">
        <v>139</v>
      </c>
      <c r="D1257" s="7" t="s">
        <v>1467</v>
      </c>
      <c r="E1257" s="7" t="s">
        <v>3012</v>
      </c>
      <c r="F1257" s="7" t="s">
        <v>97</v>
      </c>
      <c r="G1257" s="8">
        <v>2006</v>
      </c>
      <c r="H1257" s="9"/>
      <c r="I1257" s="9"/>
      <c r="J1257" s="9"/>
      <c r="K1257" s="9"/>
      <c r="L1257" s="8">
        <v>6700</v>
      </c>
      <c r="M1257" s="8">
        <v>1</v>
      </c>
      <c r="N1257" s="7" t="s">
        <v>60</v>
      </c>
      <c r="O1257" s="8">
        <v>15</v>
      </c>
      <c r="P1257" s="8">
        <v>12</v>
      </c>
      <c r="Q1257" s="7" t="s">
        <v>60</v>
      </c>
      <c r="R1257" s="7" t="s">
        <v>539</v>
      </c>
    </row>
    <row r="1258" spans="1:18" x14ac:dyDescent="0.25">
      <c r="A1258" s="7" t="s">
        <v>3004</v>
      </c>
      <c r="B1258" s="7" t="s">
        <v>49</v>
      </c>
      <c r="C1258" s="7" t="s">
        <v>996</v>
      </c>
      <c r="D1258" s="7" t="s">
        <v>1467</v>
      </c>
      <c r="E1258" s="7" t="s">
        <v>3013</v>
      </c>
      <c r="F1258" s="7" t="s">
        <v>97</v>
      </c>
      <c r="G1258" s="8">
        <v>2006</v>
      </c>
      <c r="H1258" s="9"/>
      <c r="I1258" s="9"/>
      <c r="J1258" s="9"/>
      <c r="K1258" s="9"/>
      <c r="L1258" s="8">
        <v>5000</v>
      </c>
      <c r="M1258" s="8">
        <v>1</v>
      </c>
      <c r="N1258" s="7" t="s">
        <v>60</v>
      </c>
      <c r="O1258" s="8">
        <v>14</v>
      </c>
      <c r="P1258" s="8">
        <v>10</v>
      </c>
      <c r="Q1258" s="7" t="s">
        <v>60</v>
      </c>
      <c r="R1258" s="7" t="s">
        <v>1462</v>
      </c>
    </row>
    <row r="1259" spans="1:18" x14ac:dyDescent="0.25">
      <c r="A1259" s="7" t="s">
        <v>3004</v>
      </c>
      <c r="B1259" s="7" t="s">
        <v>49</v>
      </c>
      <c r="C1259" s="7" t="s">
        <v>971</v>
      </c>
      <c r="D1259" s="7" t="s">
        <v>1495</v>
      </c>
      <c r="E1259" s="7" t="s">
        <v>2186</v>
      </c>
      <c r="F1259" s="7" t="s">
        <v>97</v>
      </c>
      <c r="G1259" s="8">
        <v>2006</v>
      </c>
      <c r="H1259" s="9"/>
      <c r="I1259" s="9"/>
      <c r="J1259" s="9"/>
      <c r="K1259" s="9"/>
      <c r="L1259" s="8">
        <v>9000</v>
      </c>
      <c r="M1259" s="8">
        <v>1</v>
      </c>
      <c r="N1259" s="7" t="s">
        <v>60</v>
      </c>
      <c r="O1259" s="8">
        <v>18</v>
      </c>
      <c r="P1259" s="8">
        <v>14</v>
      </c>
      <c r="Q1259" s="7" t="s">
        <v>60</v>
      </c>
      <c r="R1259" s="7" t="s">
        <v>1462</v>
      </c>
    </row>
    <row r="1260" spans="1:18" x14ac:dyDescent="0.25">
      <c r="A1260" s="7" t="s">
        <v>3004</v>
      </c>
      <c r="B1260" s="7" t="s">
        <v>49</v>
      </c>
      <c r="C1260" s="7" t="s">
        <v>204</v>
      </c>
      <c r="D1260" s="7" t="s">
        <v>1501</v>
      </c>
      <c r="E1260" s="7" t="s">
        <v>3014</v>
      </c>
      <c r="F1260" s="7" t="s">
        <v>1469</v>
      </c>
      <c r="G1260" s="8">
        <v>2003</v>
      </c>
      <c r="H1260" s="8">
        <v>16750</v>
      </c>
      <c r="I1260" s="9"/>
      <c r="J1260" s="8">
        <v>97</v>
      </c>
      <c r="K1260" s="8">
        <v>2</v>
      </c>
      <c r="L1260" s="8">
        <v>33500</v>
      </c>
      <c r="M1260" s="8">
        <v>1</v>
      </c>
      <c r="N1260" s="7" t="s">
        <v>60</v>
      </c>
      <c r="O1260" s="8">
        <v>20</v>
      </c>
      <c r="P1260" s="8">
        <v>18</v>
      </c>
      <c r="Q1260" s="7" t="s">
        <v>60</v>
      </c>
      <c r="R1260" s="7" t="s">
        <v>86</v>
      </c>
    </row>
    <row r="1261" spans="1:18" x14ac:dyDescent="0.25">
      <c r="A1261" s="7" t="s">
        <v>3004</v>
      </c>
      <c r="B1261" s="7" t="s">
        <v>49</v>
      </c>
      <c r="C1261" s="7" t="s">
        <v>58</v>
      </c>
      <c r="D1261" s="7" t="s">
        <v>1501</v>
      </c>
      <c r="E1261" s="7" t="s">
        <v>3015</v>
      </c>
      <c r="F1261" s="7" t="s">
        <v>97</v>
      </c>
      <c r="G1261" s="8">
        <v>2008</v>
      </c>
      <c r="H1261" s="9"/>
      <c r="I1261" s="9"/>
      <c r="J1261" s="9"/>
      <c r="K1261" s="9"/>
      <c r="L1261" s="8">
        <v>13000</v>
      </c>
      <c r="M1261" s="8">
        <v>1</v>
      </c>
      <c r="N1261" s="7" t="s">
        <v>60</v>
      </c>
      <c r="O1261" s="8">
        <v>20</v>
      </c>
      <c r="P1261" s="8">
        <v>18</v>
      </c>
      <c r="Q1261" s="7" t="s">
        <v>60</v>
      </c>
      <c r="R1261" s="7" t="s">
        <v>86</v>
      </c>
    </row>
    <row r="1262" spans="1:18" x14ac:dyDescent="0.25">
      <c r="A1262" s="7" t="s">
        <v>3004</v>
      </c>
      <c r="B1262" s="7" t="s">
        <v>49</v>
      </c>
      <c r="C1262" s="7" t="s">
        <v>60</v>
      </c>
      <c r="D1262" s="7" t="s">
        <v>1616</v>
      </c>
      <c r="E1262" s="7" t="s">
        <v>3016</v>
      </c>
      <c r="F1262" s="7" t="s">
        <v>97</v>
      </c>
      <c r="G1262" s="9"/>
      <c r="H1262" s="9"/>
      <c r="I1262" s="9"/>
      <c r="J1262" s="9"/>
      <c r="K1262" s="9"/>
      <c r="L1262" s="8">
        <v>11500</v>
      </c>
      <c r="M1262" s="8">
        <v>1</v>
      </c>
      <c r="N1262" s="7" t="s">
        <v>60</v>
      </c>
      <c r="O1262" s="8">
        <v>20</v>
      </c>
      <c r="P1262" s="8">
        <v>15</v>
      </c>
      <c r="Q1262" s="7" t="s">
        <v>60</v>
      </c>
      <c r="R1262" s="7" t="s">
        <v>86</v>
      </c>
    </row>
    <row r="1263" spans="1:18" x14ac:dyDescent="0.25">
      <c r="A1263" s="7" t="s">
        <v>3004</v>
      </c>
      <c r="B1263" s="7" t="s">
        <v>49</v>
      </c>
      <c r="C1263" s="7" t="s">
        <v>168</v>
      </c>
      <c r="D1263" s="7" t="s">
        <v>1627</v>
      </c>
      <c r="E1263" s="7" t="s">
        <v>3017</v>
      </c>
      <c r="F1263" s="7" t="s">
        <v>1469</v>
      </c>
      <c r="G1263" s="9"/>
      <c r="H1263" s="8">
        <v>8266</v>
      </c>
      <c r="I1263" s="9"/>
      <c r="J1263" s="8">
        <v>100</v>
      </c>
      <c r="K1263" s="8">
        <v>3</v>
      </c>
      <c r="L1263" s="8">
        <v>24800</v>
      </c>
      <c r="M1263" s="8">
        <v>1</v>
      </c>
      <c r="N1263" s="7" t="s">
        <v>60</v>
      </c>
      <c r="O1263" s="8">
        <v>20</v>
      </c>
      <c r="P1263" s="8">
        <v>18</v>
      </c>
      <c r="Q1263" s="7" t="s">
        <v>60</v>
      </c>
      <c r="R1263" s="7" t="s">
        <v>50</v>
      </c>
    </row>
    <row r="1264" spans="1:18" x14ac:dyDescent="0.25">
      <c r="A1264" s="7" t="s">
        <v>3018</v>
      </c>
      <c r="B1264" s="7" t="s">
        <v>49</v>
      </c>
      <c r="C1264" s="7" t="s">
        <v>53</v>
      </c>
      <c r="D1264" s="7" t="s">
        <v>1477</v>
      </c>
      <c r="E1264" s="7" t="s">
        <v>1727</v>
      </c>
      <c r="F1264" s="7" t="s">
        <v>97</v>
      </c>
      <c r="G1264" s="8">
        <v>1980</v>
      </c>
      <c r="H1264" s="9"/>
      <c r="I1264" s="9"/>
      <c r="J1264" s="9"/>
      <c r="K1264" s="9"/>
      <c r="L1264" s="8">
        <v>30490</v>
      </c>
      <c r="M1264" s="8">
        <v>1</v>
      </c>
      <c r="N1264" s="7" t="s">
        <v>60</v>
      </c>
      <c r="O1264" s="8">
        <v>18</v>
      </c>
      <c r="P1264" s="8">
        <v>15</v>
      </c>
      <c r="Q1264" s="7" t="s">
        <v>60</v>
      </c>
      <c r="R1264" s="7" t="s">
        <v>86</v>
      </c>
    </row>
    <row r="1265" spans="1:18" x14ac:dyDescent="0.25">
      <c r="A1265" s="7" t="s">
        <v>3019</v>
      </c>
      <c r="B1265" s="7" t="s">
        <v>49</v>
      </c>
      <c r="C1265" s="7" t="s">
        <v>53</v>
      </c>
      <c r="D1265" s="7" t="s">
        <v>1458</v>
      </c>
      <c r="E1265" s="7" t="s">
        <v>3020</v>
      </c>
      <c r="F1265" s="7" t="s">
        <v>97</v>
      </c>
      <c r="G1265" s="8">
        <v>1959</v>
      </c>
      <c r="H1265" s="9"/>
      <c r="I1265" s="9"/>
      <c r="J1265" s="9"/>
      <c r="K1265" s="9"/>
      <c r="L1265" s="8">
        <v>40000</v>
      </c>
      <c r="M1265" s="8">
        <v>1</v>
      </c>
      <c r="N1265" s="7" t="s">
        <v>60</v>
      </c>
      <c r="O1265" s="8">
        <v>15</v>
      </c>
      <c r="P1265" s="8">
        <v>10</v>
      </c>
      <c r="Q1265" s="7" t="s">
        <v>60</v>
      </c>
      <c r="R1265" s="7" t="s">
        <v>1601</v>
      </c>
    </row>
    <row r="1266" spans="1:18" x14ac:dyDescent="0.25">
      <c r="A1266" s="7" t="s">
        <v>3021</v>
      </c>
      <c r="B1266" s="7" t="s">
        <v>49</v>
      </c>
      <c r="C1266" s="7" t="s">
        <v>53</v>
      </c>
      <c r="D1266" s="7" t="s">
        <v>1467</v>
      </c>
      <c r="E1266" s="7" t="s">
        <v>3022</v>
      </c>
      <c r="F1266" s="7" t="s">
        <v>1469</v>
      </c>
      <c r="G1266" s="8">
        <v>1960</v>
      </c>
      <c r="H1266" s="8">
        <v>15250</v>
      </c>
      <c r="I1266" s="9"/>
      <c r="J1266" s="8">
        <v>100</v>
      </c>
      <c r="K1266" s="8">
        <v>2</v>
      </c>
      <c r="L1266" s="8">
        <v>20500</v>
      </c>
      <c r="M1266" s="9"/>
      <c r="N1266" s="7" t="s">
        <v>60</v>
      </c>
      <c r="O1266" s="8">
        <v>15</v>
      </c>
      <c r="P1266" s="8">
        <v>10</v>
      </c>
      <c r="Q1266" s="7" t="s">
        <v>60</v>
      </c>
      <c r="R1266" s="7" t="s">
        <v>539</v>
      </c>
    </row>
    <row r="1267" spans="1:18" x14ac:dyDescent="0.25">
      <c r="A1267" s="7" t="s">
        <v>3021</v>
      </c>
      <c r="B1267" s="7" t="s">
        <v>49</v>
      </c>
      <c r="C1267" s="7" t="s">
        <v>97</v>
      </c>
      <c r="D1267" s="7" t="s">
        <v>1470</v>
      </c>
      <c r="E1267" s="7" t="s">
        <v>1471</v>
      </c>
      <c r="F1267" s="7" t="s">
        <v>1469</v>
      </c>
      <c r="G1267" s="8">
        <v>1983</v>
      </c>
      <c r="H1267" s="8">
        <v>1260</v>
      </c>
      <c r="I1267" s="9"/>
      <c r="J1267" s="8">
        <v>100</v>
      </c>
      <c r="K1267" s="8">
        <v>10</v>
      </c>
      <c r="L1267" s="8">
        <v>12600</v>
      </c>
      <c r="M1267" s="8">
        <v>1</v>
      </c>
      <c r="N1267" s="7" t="s">
        <v>60</v>
      </c>
      <c r="O1267" s="8">
        <v>12</v>
      </c>
      <c r="P1267" s="8">
        <v>9</v>
      </c>
      <c r="Q1267" s="7" t="s">
        <v>60</v>
      </c>
      <c r="R1267" s="7" t="s">
        <v>60</v>
      </c>
    </row>
    <row r="1268" spans="1:18" x14ac:dyDescent="0.25">
      <c r="A1268" s="7" t="s">
        <v>3021</v>
      </c>
      <c r="B1268" s="7" t="s">
        <v>49</v>
      </c>
      <c r="C1268" s="7" t="s">
        <v>59</v>
      </c>
      <c r="D1268" s="7" t="s">
        <v>1602</v>
      </c>
      <c r="E1268" s="7" t="s">
        <v>3023</v>
      </c>
      <c r="F1268" s="7" t="s">
        <v>97</v>
      </c>
      <c r="G1268" s="9"/>
      <c r="H1268" s="9"/>
      <c r="I1268" s="9"/>
      <c r="J1268" s="9"/>
      <c r="K1268" s="9"/>
      <c r="L1268" s="8">
        <v>500</v>
      </c>
      <c r="M1268" s="8">
        <v>1</v>
      </c>
      <c r="N1268" s="7" t="s">
        <v>60</v>
      </c>
      <c r="O1268" s="8">
        <v>14</v>
      </c>
      <c r="P1268" s="8">
        <v>14</v>
      </c>
      <c r="Q1268" s="7" t="s">
        <v>60</v>
      </c>
      <c r="R1268" s="7" t="s">
        <v>1462</v>
      </c>
    </row>
    <row r="1269" spans="1:18" x14ac:dyDescent="0.25">
      <c r="A1269" s="7" t="s">
        <v>3024</v>
      </c>
      <c r="B1269" s="7" t="s">
        <v>1489</v>
      </c>
      <c r="C1269" s="7" t="s">
        <v>53</v>
      </c>
      <c r="D1269" s="7" t="s">
        <v>1458</v>
      </c>
      <c r="E1269" s="7" t="s">
        <v>3025</v>
      </c>
      <c r="F1269" s="7" t="s">
        <v>97</v>
      </c>
      <c r="G1269" s="8">
        <v>1960</v>
      </c>
      <c r="H1269" s="9"/>
      <c r="I1269" s="9"/>
      <c r="J1269" s="9"/>
      <c r="K1269" s="9"/>
      <c r="L1269" s="8">
        <v>11000</v>
      </c>
      <c r="M1269" s="8">
        <v>1</v>
      </c>
      <c r="N1269" s="7" t="s">
        <v>60</v>
      </c>
      <c r="O1269" s="8">
        <v>10</v>
      </c>
      <c r="P1269" s="8">
        <v>9</v>
      </c>
      <c r="Q1269" s="7" t="s">
        <v>60</v>
      </c>
      <c r="R1269" s="7" t="s">
        <v>1462</v>
      </c>
    </row>
    <row r="1270" spans="1:18" x14ac:dyDescent="0.25">
      <c r="A1270" s="7" t="s">
        <v>3026</v>
      </c>
      <c r="B1270" s="7" t="s">
        <v>1489</v>
      </c>
      <c r="C1270" s="7" t="s">
        <v>53</v>
      </c>
      <c r="D1270" s="7" t="s">
        <v>1467</v>
      </c>
      <c r="E1270" s="7" t="s">
        <v>3027</v>
      </c>
      <c r="F1270" s="7" t="s">
        <v>97</v>
      </c>
      <c r="G1270" s="8">
        <v>1952</v>
      </c>
      <c r="H1270" s="9"/>
      <c r="I1270" s="9"/>
      <c r="J1270" s="9"/>
      <c r="K1270" s="9"/>
      <c r="L1270" s="8">
        <v>19306</v>
      </c>
      <c r="M1270" s="8">
        <v>1</v>
      </c>
      <c r="N1270" s="7" t="s">
        <v>60</v>
      </c>
      <c r="O1270" s="8">
        <v>10</v>
      </c>
      <c r="P1270" s="8">
        <v>9</v>
      </c>
      <c r="Q1270" s="7" t="s">
        <v>60</v>
      </c>
      <c r="R1270" s="7" t="s">
        <v>1462</v>
      </c>
    </row>
    <row r="1271" spans="1:18" x14ac:dyDescent="0.25">
      <c r="A1271" s="7" t="s">
        <v>3026</v>
      </c>
      <c r="B1271" s="7" t="s">
        <v>1489</v>
      </c>
      <c r="C1271" s="7" t="s">
        <v>97</v>
      </c>
      <c r="D1271" s="7" t="s">
        <v>1467</v>
      </c>
      <c r="E1271" s="7" t="s">
        <v>3028</v>
      </c>
      <c r="F1271" s="7" t="s">
        <v>97</v>
      </c>
      <c r="G1271" s="8">
        <v>1952</v>
      </c>
      <c r="H1271" s="9"/>
      <c r="I1271" s="9"/>
      <c r="J1271" s="9"/>
      <c r="K1271" s="9"/>
      <c r="L1271" s="8">
        <v>4000</v>
      </c>
      <c r="M1271" s="8">
        <v>1</v>
      </c>
      <c r="N1271" s="7" t="s">
        <v>60</v>
      </c>
      <c r="O1271" s="8">
        <v>10</v>
      </c>
      <c r="P1271" s="8">
        <v>9</v>
      </c>
      <c r="Q1271" s="7" t="s">
        <v>60</v>
      </c>
      <c r="R1271" s="7" t="s">
        <v>1462</v>
      </c>
    </row>
    <row r="1272" spans="1:18" x14ac:dyDescent="0.25">
      <c r="A1272" s="7" t="s">
        <v>3026</v>
      </c>
      <c r="B1272" s="7" t="s">
        <v>1489</v>
      </c>
      <c r="C1272" s="7" t="s">
        <v>59</v>
      </c>
      <c r="D1272" s="7" t="s">
        <v>1467</v>
      </c>
      <c r="E1272" s="7" t="s">
        <v>3028</v>
      </c>
      <c r="F1272" s="7" t="s">
        <v>97</v>
      </c>
      <c r="G1272" s="8">
        <v>1952</v>
      </c>
      <c r="H1272" s="9"/>
      <c r="I1272" s="9"/>
      <c r="J1272" s="9"/>
      <c r="K1272" s="9"/>
      <c r="L1272" s="8">
        <v>2500</v>
      </c>
      <c r="M1272" s="8">
        <v>1</v>
      </c>
      <c r="N1272" s="7" t="s">
        <v>60</v>
      </c>
      <c r="O1272" s="8">
        <v>10</v>
      </c>
      <c r="P1272" s="8">
        <v>9</v>
      </c>
      <c r="Q1272" s="7" t="s">
        <v>60</v>
      </c>
      <c r="R1272" s="7" t="s">
        <v>1462</v>
      </c>
    </row>
    <row r="1273" spans="1:18" x14ac:dyDescent="0.25">
      <c r="A1273" s="7" t="s">
        <v>3026</v>
      </c>
      <c r="B1273" s="7" t="s">
        <v>1489</v>
      </c>
      <c r="C1273" s="7" t="s">
        <v>304</v>
      </c>
      <c r="D1273" s="7" t="s">
        <v>1467</v>
      </c>
      <c r="E1273" s="7" t="s">
        <v>3029</v>
      </c>
      <c r="F1273" s="7" t="s">
        <v>97</v>
      </c>
      <c r="G1273" s="8">
        <v>1952</v>
      </c>
      <c r="H1273" s="9"/>
      <c r="I1273" s="9"/>
      <c r="J1273" s="9"/>
      <c r="K1273" s="9"/>
      <c r="L1273" s="8">
        <v>2500</v>
      </c>
      <c r="M1273" s="8">
        <v>1</v>
      </c>
      <c r="N1273" s="7" t="s">
        <v>60</v>
      </c>
      <c r="O1273" s="8">
        <v>10</v>
      </c>
      <c r="P1273" s="8">
        <v>9</v>
      </c>
      <c r="Q1273" s="7" t="s">
        <v>60</v>
      </c>
      <c r="R1273" s="7" t="s">
        <v>1462</v>
      </c>
    </row>
    <row r="1274" spans="1:18" x14ac:dyDescent="0.25">
      <c r="A1274" s="7" t="s">
        <v>3026</v>
      </c>
      <c r="B1274" s="7" t="s">
        <v>1489</v>
      </c>
      <c r="C1274" s="7" t="s">
        <v>86</v>
      </c>
      <c r="D1274" s="7" t="s">
        <v>1470</v>
      </c>
      <c r="E1274" s="7" t="s">
        <v>3030</v>
      </c>
      <c r="F1274" s="7" t="s">
        <v>97</v>
      </c>
      <c r="G1274" s="8">
        <v>1952</v>
      </c>
      <c r="H1274" s="9"/>
      <c r="I1274" s="9"/>
      <c r="J1274" s="9"/>
      <c r="K1274" s="9"/>
      <c r="L1274" s="8">
        <v>2400</v>
      </c>
      <c r="M1274" s="8">
        <v>1</v>
      </c>
      <c r="N1274" s="7" t="s">
        <v>60</v>
      </c>
      <c r="O1274" s="8">
        <v>10</v>
      </c>
      <c r="P1274" s="8">
        <v>9</v>
      </c>
      <c r="Q1274" s="7" t="s">
        <v>60</v>
      </c>
      <c r="R1274" s="7" t="s">
        <v>1462</v>
      </c>
    </row>
    <row r="1275" spans="1:18" x14ac:dyDescent="0.25">
      <c r="A1275" s="7" t="s">
        <v>3026</v>
      </c>
      <c r="B1275" s="7" t="s">
        <v>1489</v>
      </c>
      <c r="C1275" s="7" t="s">
        <v>66</v>
      </c>
      <c r="D1275" s="7" t="s">
        <v>1470</v>
      </c>
      <c r="E1275" s="7" t="s">
        <v>3030</v>
      </c>
      <c r="F1275" s="7" t="s">
        <v>97</v>
      </c>
      <c r="G1275" s="8">
        <v>1952</v>
      </c>
      <c r="H1275" s="9"/>
      <c r="I1275" s="9"/>
      <c r="J1275" s="9"/>
      <c r="K1275" s="9"/>
      <c r="L1275" s="8">
        <v>1600</v>
      </c>
      <c r="M1275" s="8">
        <v>1</v>
      </c>
      <c r="N1275" s="7" t="s">
        <v>60</v>
      </c>
      <c r="O1275" s="8">
        <v>10</v>
      </c>
      <c r="P1275" s="8">
        <v>9</v>
      </c>
      <c r="Q1275" s="7" t="s">
        <v>60</v>
      </c>
      <c r="R1275" s="7" t="s">
        <v>1462</v>
      </c>
    </row>
    <row r="1276" spans="1:18" x14ac:dyDescent="0.25">
      <c r="A1276" s="7" t="s">
        <v>3026</v>
      </c>
      <c r="B1276" s="7" t="s">
        <v>1489</v>
      </c>
      <c r="C1276" s="7" t="s">
        <v>57</v>
      </c>
      <c r="D1276" s="7" t="s">
        <v>1470</v>
      </c>
      <c r="E1276" s="7" t="s">
        <v>3031</v>
      </c>
      <c r="F1276" s="7" t="s">
        <v>97</v>
      </c>
      <c r="G1276" s="8">
        <v>1952</v>
      </c>
      <c r="H1276" s="9"/>
      <c r="I1276" s="9"/>
      <c r="J1276" s="9"/>
      <c r="K1276" s="9"/>
      <c r="L1276" s="8">
        <v>1800</v>
      </c>
      <c r="M1276" s="8">
        <v>1</v>
      </c>
      <c r="N1276" s="7" t="s">
        <v>60</v>
      </c>
      <c r="O1276" s="8">
        <v>10</v>
      </c>
      <c r="P1276" s="8">
        <v>9</v>
      </c>
      <c r="Q1276" s="7" t="s">
        <v>60</v>
      </c>
      <c r="R1276" s="7" t="s">
        <v>1462</v>
      </c>
    </row>
    <row r="1277" spans="1:18" x14ac:dyDescent="0.25">
      <c r="A1277" s="7" t="s">
        <v>3026</v>
      </c>
      <c r="B1277" s="7" t="s">
        <v>1489</v>
      </c>
      <c r="C1277" s="7" t="s">
        <v>173</v>
      </c>
      <c r="D1277" s="7" t="s">
        <v>1467</v>
      </c>
      <c r="E1277" s="7" t="s">
        <v>3028</v>
      </c>
      <c r="F1277" s="7" t="s">
        <v>97</v>
      </c>
      <c r="G1277" s="8">
        <v>1952</v>
      </c>
      <c r="H1277" s="9"/>
      <c r="I1277" s="9"/>
      <c r="J1277" s="9"/>
      <c r="K1277" s="9"/>
      <c r="L1277" s="8">
        <v>1350</v>
      </c>
      <c r="M1277" s="8">
        <v>1</v>
      </c>
      <c r="N1277" s="7" t="s">
        <v>60</v>
      </c>
      <c r="O1277" s="8">
        <v>10</v>
      </c>
      <c r="P1277" s="8">
        <v>9</v>
      </c>
      <c r="Q1277" s="7" t="s">
        <v>60</v>
      </c>
      <c r="R1277" s="7" t="s">
        <v>1462</v>
      </c>
    </row>
    <row r="1278" spans="1:18" x14ac:dyDescent="0.25">
      <c r="A1278" s="7" t="s">
        <v>3026</v>
      </c>
      <c r="B1278" s="7" t="s">
        <v>1489</v>
      </c>
      <c r="C1278" s="7" t="s">
        <v>139</v>
      </c>
      <c r="D1278" s="7" t="s">
        <v>1605</v>
      </c>
      <c r="E1278" s="7" t="s">
        <v>3032</v>
      </c>
      <c r="F1278" s="7" t="s">
        <v>97</v>
      </c>
      <c r="G1278" s="8">
        <v>1952</v>
      </c>
      <c r="H1278" s="9"/>
      <c r="I1278" s="9"/>
      <c r="J1278" s="9"/>
      <c r="K1278" s="9"/>
      <c r="L1278" s="8">
        <v>24000</v>
      </c>
      <c r="M1278" s="8">
        <v>1</v>
      </c>
      <c r="N1278" s="7" t="s">
        <v>60</v>
      </c>
      <c r="O1278" s="8">
        <v>25</v>
      </c>
      <c r="P1278" s="8">
        <v>25</v>
      </c>
      <c r="Q1278" s="7" t="s">
        <v>60</v>
      </c>
      <c r="R1278" s="7" t="s">
        <v>1462</v>
      </c>
    </row>
    <row r="1279" spans="1:18" x14ac:dyDescent="0.25">
      <c r="A1279" s="7" t="s">
        <v>3026</v>
      </c>
      <c r="B1279" s="7" t="s">
        <v>1489</v>
      </c>
      <c r="C1279" s="7" t="s">
        <v>996</v>
      </c>
      <c r="D1279" s="7" t="s">
        <v>1467</v>
      </c>
      <c r="E1279" s="7" t="s">
        <v>3028</v>
      </c>
      <c r="F1279" s="7" t="s">
        <v>97</v>
      </c>
      <c r="G1279" s="8">
        <v>1952</v>
      </c>
      <c r="H1279" s="9"/>
      <c r="I1279" s="9"/>
      <c r="J1279" s="9"/>
      <c r="K1279" s="9"/>
      <c r="L1279" s="8">
        <v>3000</v>
      </c>
      <c r="M1279" s="8">
        <v>1</v>
      </c>
      <c r="N1279" s="7" t="s">
        <v>60</v>
      </c>
      <c r="O1279" s="8">
        <v>10</v>
      </c>
      <c r="P1279" s="8">
        <v>9</v>
      </c>
      <c r="Q1279" s="7" t="s">
        <v>60</v>
      </c>
      <c r="R1279" s="7" t="s">
        <v>1462</v>
      </c>
    </row>
    <row r="1280" spans="1:18" x14ac:dyDescent="0.25">
      <c r="A1280" s="7" t="s">
        <v>3033</v>
      </c>
      <c r="B1280" s="7" t="s">
        <v>1489</v>
      </c>
      <c r="C1280" s="7" t="s">
        <v>53</v>
      </c>
      <c r="D1280" s="7" t="s">
        <v>1458</v>
      </c>
      <c r="E1280" s="7" t="s">
        <v>3034</v>
      </c>
      <c r="F1280" s="7" t="s">
        <v>97</v>
      </c>
      <c r="G1280" s="8">
        <v>1950</v>
      </c>
      <c r="H1280" s="9"/>
      <c r="I1280" s="9"/>
      <c r="J1280" s="9"/>
      <c r="K1280" s="9"/>
      <c r="L1280" s="8">
        <v>15000</v>
      </c>
      <c r="M1280" s="8">
        <v>2</v>
      </c>
      <c r="N1280" s="7" t="s">
        <v>60</v>
      </c>
      <c r="O1280" s="8">
        <v>20</v>
      </c>
      <c r="P1280" s="8">
        <v>18</v>
      </c>
      <c r="Q1280" s="7" t="s">
        <v>60</v>
      </c>
      <c r="R1280" s="7" t="s">
        <v>60</v>
      </c>
    </row>
    <row r="1281" spans="1:18" x14ac:dyDescent="0.25">
      <c r="A1281" s="7" t="s">
        <v>3035</v>
      </c>
      <c r="B1281" s="7" t="s">
        <v>1457</v>
      </c>
      <c r="C1281" s="7" t="s">
        <v>53</v>
      </c>
      <c r="D1281" s="7" t="s">
        <v>1622</v>
      </c>
      <c r="E1281" s="7" t="s">
        <v>3036</v>
      </c>
      <c r="F1281" s="7" t="s">
        <v>97</v>
      </c>
      <c r="G1281" s="8">
        <v>1987</v>
      </c>
      <c r="H1281" s="9"/>
      <c r="I1281" s="9"/>
      <c r="J1281" s="9"/>
      <c r="K1281" s="9"/>
      <c r="L1281" s="8">
        <v>800</v>
      </c>
      <c r="M1281" s="8">
        <v>1</v>
      </c>
      <c r="N1281" s="7" t="s">
        <v>60</v>
      </c>
      <c r="O1281" s="8">
        <v>9</v>
      </c>
      <c r="P1281" s="8">
        <v>9</v>
      </c>
      <c r="Q1281" s="7" t="s">
        <v>60</v>
      </c>
      <c r="R1281" s="7" t="s">
        <v>60</v>
      </c>
    </row>
    <row r="1282" spans="1:18" x14ac:dyDescent="0.25">
      <c r="A1282" s="7" t="s">
        <v>3035</v>
      </c>
      <c r="B1282" s="7" t="s">
        <v>1457</v>
      </c>
      <c r="C1282" s="7" t="s">
        <v>97</v>
      </c>
      <c r="D1282" s="7" t="s">
        <v>1534</v>
      </c>
      <c r="E1282" s="7" t="s">
        <v>3037</v>
      </c>
      <c r="F1282" s="7" t="s">
        <v>97</v>
      </c>
      <c r="G1282" s="8">
        <v>1987</v>
      </c>
      <c r="H1282" s="9"/>
      <c r="I1282" s="9"/>
      <c r="J1282" s="9"/>
      <c r="K1282" s="9"/>
      <c r="L1282" s="8">
        <v>704</v>
      </c>
      <c r="M1282" s="8">
        <v>1</v>
      </c>
      <c r="N1282" s="7" t="s">
        <v>60</v>
      </c>
      <c r="O1282" s="8">
        <v>9</v>
      </c>
      <c r="P1282" s="8">
        <v>9</v>
      </c>
      <c r="Q1282" s="7" t="s">
        <v>60</v>
      </c>
      <c r="R1282" s="7" t="s">
        <v>60</v>
      </c>
    </row>
    <row r="1283" spans="1:18" x14ac:dyDescent="0.25">
      <c r="A1283" s="7" t="s">
        <v>3035</v>
      </c>
      <c r="B1283" s="7" t="s">
        <v>1457</v>
      </c>
      <c r="C1283" s="7" t="s">
        <v>59</v>
      </c>
      <c r="D1283" s="7" t="s">
        <v>1585</v>
      </c>
      <c r="E1283" s="7" t="s">
        <v>3038</v>
      </c>
      <c r="F1283" s="7" t="s">
        <v>97</v>
      </c>
      <c r="G1283" s="8">
        <v>1987</v>
      </c>
      <c r="H1283" s="9"/>
      <c r="I1283" s="9"/>
      <c r="J1283" s="9"/>
      <c r="K1283" s="9"/>
      <c r="L1283" s="8">
        <v>216</v>
      </c>
      <c r="M1283" s="8">
        <v>1</v>
      </c>
      <c r="N1283" s="7" t="s">
        <v>60</v>
      </c>
      <c r="O1283" s="8">
        <v>9</v>
      </c>
      <c r="P1283" s="8">
        <v>9</v>
      </c>
      <c r="Q1283" s="7" t="s">
        <v>60</v>
      </c>
      <c r="R1283" s="7" t="s">
        <v>60</v>
      </c>
    </row>
    <row r="1284" spans="1:18" x14ac:dyDescent="0.25">
      <c r="A1284" s="7" t="s">
        <v>3035</v>
      </c>
      <c r="B1284" s="7" t="s">
        <v>1457</v>
      </c>
      <c r="C1284" s="7" t="s">
        <v>304</v>
      </c>
      <c r="D1284" s="7" t="s">
        <v>1534</v>
      </c>
      <c r="E1284" s="7" t="s">
        <v>3039</v>
      </c>
      <c r="F1284" s="7" t="s">
        <v>97</v>
      </c>
      <c r="G1284" s="8">
        <v>1987</v>
      </c>
      <c r="H1284" s="9"/>
      <c r="I1284" s="9"/>
      <c r="J1284" s="9"/>
      <c r="K1284" s="9"/>
      <c r="L1284" s="8">
        <v>400</v>
      </c>
      <c r="M1284" s="8">
        <v>1</v>
      </c>
      <c r="N1284" s="7" t="s">
        <v>60</v>
      </c>
      <c r="O1284" s="8">
        <v>9</v>
      </c>
      <c r="P1284" s="8">
        <v>9</v>
      </c>
      <c r="Q1284" s="7" t="s">
        <v>60</v>
      </c>
      <c r="R1284" s="7" t="s">
        <v>1462</v>
      </c>
    </row>
    <row r="1285" spans="1:18" x14ac:dyDescent="0.25">
      <c r="A1285" s="7" t="s">
        <v>3035</v>
      </c>
      <c r="B1285" s="7" t="s">
        <v>1457</v>
      </c>
      <c r="C1285" s="7" t="s">
        <v>86</v>
      </c>
      <c r="D1285" s="7" t="s">
        <v>1501</v>
      </c>
      <c r="E1285" s="7" t="s">
        <v>3040</v>
      </c>
      <c r="F1285" s="7" t="s">
        <v>97</v>
      </c>
      <c r="G1285" s="8">
        <v>1987</v>
      </c>
      <c r="H1285" s="9"/>
      <c r="I1285" s="9"/>
      <c r="J1285" s="9"/>
      <c r="K1285" s="9"/>
      <c r="L1285" s="8">
        <v>1350</v>
      </c>
      <c r="M1285" s="8">
        <v>1</v>
      </c>
      <c r="N1285" s="7" t="s">
        <v>60</v>
      </c>
      <c r="O1285" s="8">
        <v>9</v>
      </c>
      <c r="P1285" s="8">
        <v>9</v>
      </c>
      <c r="Q1285" s="7" t="s">
        <v>60</v>
      </c>
      <c r="R1285" s="7" t="s">
        <v>1462</v>
      </c>
    </row>
    <row r="1286" spans="1:18" x14ac:dyDescent="0.25">
      <c r="A1286" s="7" t="s">
        <v>3035</v>
      </c>
      <c r="B1286" s="7" t="s">
        <v>1457</v>
      </c>
      <c r="C1286" s="7" t="s">
        <v>66</v>
      </c>
      <c r="D1286" s="7" t="s">
        <v>1585</v>
      </c>
      <c r="E1286" s="7" t="s">
        <v>3041</v>
      </c>
      <c r="F1286" s="7" t="s">
        <v>97</v>
      </c>
      <c r="G1286" s="8">
        <v>1987</v>
      </c>
      <c r="H1286" s="9"/>
      <c r="I1286" s="9"/>
      <c r="J1286" s="9"/>
      <c r="K1286" s="9"/>
      <c r="L1286" s="8">
        <v>2400</v>
      </c>
      <c r="M1286" s="8">
        <v>1</v>
      </c>
      <c r="N1286" s="7" t="s">
        <v>60</v>
      </c>
      <c r="O1286" s="8">
        <v>9</v>
      </c>
      <c r="P1286" s="8">
        <v>9</v>
      </c>
      <c r="Q1286" s="7" t="s">
        <v>60</v>
      </c>
      <c r="R1286" s="7" t="s">
        <v>1462</v>
      </c>
    </row>
    <row r="1287" spans="1:18" x14ac:dyDescent="0.25">
      <c r="A1287" s="7" t="s">
        <v>3035</v>
      </c>
      <c r="B1287" s="7" t="s">
        <v>1457</v>
      </c>
      <c r="C1287" s="7" t="s">
        <v>57</v>
      </c>
      <c r="D1287" s="7" t="s">
        <v>1534</v>
      </c>
      <c r="E1287" s="7" t="s">
        <v>3042</v>
      </c>
      <c r="F1287" s="7" t="s">
        <v>97</v>
      </c>
      <c r="G1287" s="8">
        <v>1987</v>
      </c>
      <c r="H1287" s="9"/>
      <c r="I1287" s="9"/>
      <c r="J1287" s="9"/>
      <c r="K1287" s="9"/>
      <c r="L1287" s="8">
        <v>336</v>
      </c>
      <c r="M1287" s="8">
        <v>1</v>
      </c>
      <c r="N1287" s="7" t="s">
        <v>60</v>
      </c>
      <c r="O1287" s="8">
        <v>9</v>
      </c>
      <c r="P1287" s="8">
        <v>9</v>
      </c>
      <c r="Q1287" s="7" t="s">
        <v>60</v>
      </c>
      <c r="R1287" s="7" t="s">
        <v>539</v>
      </c>
    </row>
    <row r="1288" spans="1:18" x14ac:dyDescent="0.25">
      <c r="A1288" s="7" t="s">
        <v>3035</v>
      </c>
      <c r="B1288" s="7" t="s">
        <v>1457</v>
      </c>
      <c r="C1288" s="7" t="s">
        <v>173</v>
      </c>
      <c r="D1288" s="7" t="s">
        <v>1622</v>
      </c>
      <c r="E1288" s="7" t="s">
        <v>3043</v>
      </c>
      <c r="F1288" s="7" t="s">
        <v>97</v>
      </c>
      <c r="G1288" s="8">
        <v>1987</v>
      </c>
      <c r="H1288" s="9"/>
      <c r="I1288" s="9"/>
      <c r="J1288" s="9"/>
      <c r="K1288" s="9"/>
      <c r="L1288" s="8">
        <v>2700</v>
      </c>
      <c r="M1288" s="8">
        <v>1</v>
      </c>
      <c r="N1288" s="7" t="s">
        <v>60</v>
      </c>
      <c r="O1288" s="8">
        <v>9</v>
      </c>
      <c r="P1288" s="8">
        <v>9</v>
      </c>
      <c r="Q1288" s="7" t="s">
        <v>60</v>
      </c>
      <c r="R1288" s="7" t="s">
        <v>539</v>
      </c>
    </row>
    <row r="1289" spans="1:18" x14ac:dyDescent="0.25">
      <c r="A1289" s="7" t="s">
        <v>3035</v>
      </c>
      <c r="B1289" s="7" t="s">
        <v>1457</v>
      </c>
      <c r="C1289" s="7" t="s">
        <v>139</v>
      </c>
      <c r="D1289" s="7" t="s">
        <v>1534</v>
      </c>
      <c r="E1289" s="7" t="s">
        <v>3037</v>
      </c>
      <c r="F1289" s="7" t="s">
        <v>97</v>
      </c>
      <c r="G1289" s="8">
        <v>1987</v>
      </c>
      <c r="H1289" s="9"/>
      <c r="I1289" s="9"/>
      <c r="J1289" s="9"/>
      <c r="K1289" s="9"/>
      <c r="L1289" s="8">
        <v>1638</v>
      </c>
      <c r="M1289" s="8">
        <v>1</v>
      </c>
      <c r="N1289" s="7" t="s">
        <v>60</v>
      </c>
      <c r="O1289" s="8">
        <v>9</v>
      </c>
      <c r="P1289" s="8">
        <v>9</v>
      </c>
      <c r="Q1289" s="7" t="s">
        <v>60</v>
      </c>
      <c r="R1289" s="7" t="s">
        <v>539</v>
      </c>
    </row>
    <row r="1290" spans="1:18" x14ac:dyDescent="0.25">
      <c r="A1290" s="7" t="s">
        <v>3035</v>
      </c>
      <c r="B1290" s="7" t="s">
        <v>1457</v>
      </c>
      <c r="C1290" s="7" t="s">
        <v>996</v>
      </c>
      <c r="D1290" s="7" t="s">
        <v>1534</v>
      </c>
      <c r="E1290" s="7" t="s">
        <v>3037</v>
      </c>
      <c r="F1290" s="7" t="s">
        <v>97</v>
      </c>
      <c r="G1290" s="8">
        <v>1987</v>
      </c>
      <c r="H1290" s="9"/>
      <c r="I1290" s="9"/>
      <c r="J1290" s="9"/>
      <c r="K1290" s="9"/>
      <c r="L1290" s="8">
        <v>1508</v>
      </c>
      <c r="M1290" s="8">
        <v>1</v>
      </c>
      <c r="N1290" s="7" t="s">
        <v>60</v>
      </c>
      <c r="O1290" s="8">
        <v>9</v>
      </c>
      <c r="P1290" s="8">
        <v>9</v>
      </c>
      <c r="Q1290" s="7" t="s">
        <v>60</v>
      </c>
      <c r="R1290" s="7" t="s">
        <v>539</v>
      </c>
    </row>
    <row r="1291" spans="1:18" x14ac:dyDescent="0.25">
      <c r="A1291" s="7" t="s">
        <v>3035</v>
      </c>
      <c r="B1291" s="7" t="s">
        <v>1457</v>
      </c>
      <c r="C1291" s="7" t="s">
        <v>971</v>
      </c>
      <c r="D1291" s="7" t="s">
        <v>1999</v>
      </c>
      <c r="E1291" s="7" t="s">
        <v>3044</v>
      </c>
      <c r="F1291" s="7" t="s">
        <v>97</v>
      </c>
      <c r="G1291" s="8">
        <v>1987</v>
      </c>
      <c r="H1291" s="9"/>
      <c r="I1291" s="9"/>
      <c r="J1291" s="9"/>
      <c r="K1291" s="9"/>
      <c r="L1291" s="8">
        <v>0</v>
      </c>
      <c r="M1291" s="8">
        <v>1</v>
      </c>
      <c r="N1291" s="7" t="s">
        <v>60</v>
      </c>
      <c r="O1291" s="8">
        <v>9</v>
      </c>
      <c r="P1291" s="8">
        <v>9</v>
      </c>
      <c r="Q1291" s="7" t="s">
        <v>60</v>
      </c>
      <c r="R1291" s="7" t="s">
        <v>86</v>
      </c>
    </row>
    <row r="1292" spans="1:18" x14ac:dyDescent="0.25">
      <c r="A1292" s="7" t="s">
        <v>374</v>
      </c>
      <c r="B1292" s="7" t="s">
        <v>49</v>
      </c>
      <c r="C1292" s="7" t="s">
        <v>53</v>
      </c>
      <c r="D1292" s="7" t="s">
        <v>1458</v>
      </c>
      <c r="E1292" s="7" t="s">
        <v>3045</v>
      </c>
      <c r="F1292" s="7" t="s">
        <v>97</v>
      </c>
      <c r="G1292" s="8">
        <v>1999</v>
      </c>
      <c r="H1292" s="9"/>
      <c r="I1292" s="9"/>
      <c r="J1292" s="9"/>
      <c r="K1292" s="9"/>
      <c r="L1292" s="8">
        <v>720</v>
      </c>
      <c r="M1292" s="8">
        <v>1</v>
      </c>
      <c r="N1292" s="7" t="s">
        <v>60</v>
      </c>
      <c r="O1292" s="8">
        <v>9</v>
      </c>
      <c r="P1292" s="8">
        <v>8</v>
      </c>
      <c r="Q1292" s="7" t="s">
        <v>60</v>
      </c>
      <c r="R1292" s="7" t="s">
        <v>60</v>
      </c>
    </row>
    <row r="1293" spans="1:18" x14ac:dyDescent="0.25">
      <c r="A1293" s="7" t="s">
        <v>374</v>
      </c>
      <c r="B1293" s="7" t="s">
        <v>49</v>
      </c>
      <c r="C1293" s="7" t="s">
        <v>97</v>
      </c>
      <c r="D1293" s="7" t="s">
        <v>1458</v>
      </c>
      <c r="E1293" s="7" t="s">
        <v>3046</v>
      </c>
      <c r="F1293" s="7" t="s">
        <v>97</v>
      </c>
      <c r="G1293" s="8">
        <v>1999</v>
      </c>
      <c r="H1293" s="9"/>
      <c r="I1293" s="9"/>
      <c r="J1293" s="9"/>
      <c r="K1293" s="9"/>
      <c r="L1293" s="8">
        <v>0</v>
      </c>
      <c r="M1293" s="8">
        <v>1</v>
      </c>
      <c r="N1293" s="7" t="s">
        <v>60</v>
      </c>
      <c r="O1293" s="8">
        <v>9</v>
      </c>
      <c r="P1293" s="8">
        <v>8</v>
      </c>
      <c r="Q1293" s="7" t="s">
        <v>60</v>
      </c>
      <c r="R1293" s="7" t="s">
        <v>60</v>
      </c>
    </row>
    <row r="1294" spans="1:18" x14ac:dyDescent="0.25">
      <c r="A1294" s="7" t="s">
        <v>374</v>
      </c>
      <c r="B1294" s="7" t="s">
        <v>49</v>
      </c>
      <c r="C1294" s="7" t="s">
        <v>59</v>
      </c>
      <c r="D1294" s="7" t="s">
        <v>1501</v>
      </c>
      <c r="E1294" s="7" t="s">
        <v>3047</v>
      </c>
      <c r="F1294" s="7" t="s">
        <v>1469</v>
      </c>
      <c r="G1294" s="8">
        <v>1999</v>
      </c>
      <c r="H1294" s="8">
        <v>9536</v>
      </c>
      <c r="I1294" s="9"/>
      <c r="J1294" s="8">
        <v>0</v>
      </c>
      <c r="K1294" s="8">
        <v>5</v>
      </c>
      <c r="L1294" s="8">
        <v>47680</v>
      </c>
      <c r="M1294" s="8">
        <v>1</v>
      </c>
      <c r="N1294" s="7" t="s">
        <v>60</v>
      </c>
      <c r="O1294" s="8">
        <v>8</v>
      </c>
      <c r="P1294" s="8">
        <v>8</v>
      </c>
      <c r="Q1294" s="7" t="s">
        <v>60</v>
      </c>
      <c r="R1294" s="7" t="s">
        <v>60</v>
      </c>
    </row>
    <row r="1295" spans="1:18" x14ac:dyDescent="0.25">
      <c r="A1295" s="7" t="s">
        <v>3048</v>
      </c>
      <c r="B1295" s="7" t="s">
        <v>49</v>
      </c>
      <c r="C1295" s="7" t="s">
        <v>53</v>
      </c>
      <c r="D1295" s="7" t="s">
        <v>1458</v>
      </c>
      <c r="E1295" s="7" t="s">
        <v>3049</v>
      </c>
      <c r="F1295" s="7" t="s">
        <v>97</v>
      </c>
      <c r="G1295" s="8">
        <v>1970</v>
      </c>
      <c r="H1295" s="9"/>
      <c r="I1295" s="9"/>
      <c r="J1295" s="9"/>
      <c r="K1295" s="9"/>
      <c r="L1295" s="8">
        <v>1500</v>
      </c>
      <c r="M1295" s="8">
        <v>1</v>
      </c>
      <c r="N1295" s="7" t="s">
        <v>60</v>
      </c>
      <c r="O1295" s="8">
        <v>12</v>
      </c>
      <c r="P1295" s="8">
        <v>10</v>
      </c>
      <c r="Q1295" s="7" t="s">
        <v>60</v>
      </c>
      <c r="R1295" s="7" t="s">
        <v>60</v>
      </c>
    </row>
    <row r="1296" spans="1:18" x14ac:dyDescent="0.25">
      <c r="A1296" s="7" t="s">
        <v>3050</v>
      </c>
      <c r="B1296" s="7" t="s">
        <v>49</v>
      </c>
      <c r="C1296" s="7" t="s">
        <v>53</v>
      </c>
      <c r="D1296" s="7" t="s">
        <v>1534</v>
      </c>
      <c r="E1296" s="7" t="s">
        <v>3051</v>
      </c>
      <c r="F1296" s="7" t="s">
        <v>97</v>
      </c>
      <c r="G1296" s="8">
        <v>1958</v>
      </c>
      <c r="H1296" s="9"/>
      <c r="I1296" s="9"/>
      <c r="J1296" s="9"/>
      <c r="K1296" s="9"/>
      <c r="L1296" s="8">
        <v>121000</v>
      </c>
      <c r="M1296" s="8">
        <v>1</v>
      </c>
      <c r="N1296" s="7" t="s">
        <v>60</v>
      </c>
      <c r="O1296" s="8">
        <v>24</v>
      </c>
      <c r="P1296" s="8">
        <v>9</v>
      </c>
      <c r="Q1296" s="7" t="s">
        <v>60</v>
      </c>
      <c r="R1296" s="7" t="s">
        <v>1601</v>
      </c>
    </row>
    <row r="1297" spans="1:18" x14ac:dyDescent="0.25">
      <c r="A1297" s="7" t="s">
        <v>3050</v>
      </c>
      <c r="B1297" s="7" t="s">
        <v>49</v>
      </c>
      <c r="C1297" s="7" t="s">
        <v>97</v>
      </c>
      <c r="D1297" s="7" t="s">
        <v>1622</v>
      </c>
      <c r="E1297" s="7" t="s">
        <v>3052</v>
      </c>
      <c r="F1297" s="7" t="s">
        <v>97</v>
      </c>
      <c r="G1297" s="8">
        <v>1958</v>
      </c>
      <c r="H1297" s="9"/>
      <c r="I1297" s="9"/>
      <c r="J1297" s="9"/>
      <c r="K1297" s="9"/>
      <c r="L1297" s="8">
        <v>2100</v>
      </c>
      <c r="M1297" s="8">
        <v>1</v>
      </c>
      <c r="N1297" s="7" t="s">
        <v>60</v>
      </c>
      <c r="O1297" s="8">
        <v>16</v>
      </c>
      <c r="P1297" s="8">
        <v>14</v>
      </c>
      <c r="Q1297" s="7" t="s">
        <v>60</v>
      </c>
      <c r="R1297" s="7" t="s">
        <v>1601</v>
      </c>
    </row>
    <row r="1298" spans="1:18" x14ac:dyDescent="0.25">
      <c r="A1298" s="7" t="s">
        <v>3050</v>
      </c>
      <c r="B1298" s="7" t="s">
        <v>49</v>
      </c>
      <c r="C1298" s="7" t="s">
        <v>59</v>
      </c>
      <c r="D1298" s="7" t="s">
        <v>1602</v>
      </c>
      <c r="E1298" s="7" t="s">
        <v>3053</v>
      </c>
      <c r="F1298" s="7" t="s">
        <v>97</v>
      </c>
      <c r="G1298" s="8">
        <v>1958</v>
      </c>
      <c r="H1298" s="9"/>
      <c r="I1298" s="9"/>
      <c r="J1298" s="9"/>
      <c r="K1298" s="9"/>
      <c r="L1298" s="8">
        <v>36000</v>
      </c>
      <c r="M1298" s="8">
        <v>1</v>
      </c>
      <c r="N1298" s="7" t="s">
        <v>60</v>
      </c>
      <c r="O1298" s="8">
        <v>16</v>
      </c>
      <c r="P1298" s="8">
        <v>9</v>
      </c>
      <c r="Q1298" s="7" t="s">
        <v>60</v>
      </c>
      <c r="R1298" s="7" t="s">
        <v>1656</v>
      </c>
    </row>
    <row r="1299" spans="1:18" x14ac:dyDescent="0.25">
      <c r="A1299" s="7" t="s">
        <v>3054</v>
      </c>
      <c r="B1299" s="7" t="s">
        <v>49</v>
      </c>
      <c r="C1299" s="7" t="s">
        <v>53</v>
      </c>
      <c r="D1299" s="7" t="s">
        <v>1458</v>
      </c>
      <c r="E1299" s="7" t="s">
        <v>3055</v>
      </c>
      <c r="F1299" s="7" t="s">
        <v>97</v>
      </c>
      <c r="G1299" s="8">
        <v>1981</v>
      </c>
      <c r="H1299" s="9"/>
      <c r="I1299" s="9"/>
      <c r="J1299" s="9"/>
      <c r="K1299" s="9"/>
      <c r="L1299" s="8">
        <v>3000</v>
      </c>
      <c r="M1299" s="8">
        <v>1</v>
      </c>
      <c r="N1299" s="7" t="s">
        <v>60</v>
      </c>
      <c r="O1299" s="8">
        <v>30</v>
      </c>
      <c r="P1299" s="8">
        <v>25</v>
      </c>
      <c r="Q1299" s="7" t="s">
        <v>60</v>
      </c>
      <c r="R1299" s="7" t="s">
        <v>60</v>
      </c>
    </row>
    <row r="1300" spans="1:18" x14ac:dyDescent="0.25">
      <c r="A1300" s="7" t="s">
        <v>382</v>
      </c>
      <c r="B1300" s="7" t="s">
        <v>1457</v>
      </c>
      <c r="C1300" s="7" t="s">
        <v>53</v>
      </c>
      <c r="D1300" s="7" t="s">
        <v>1474</v>
      </c>
      <c r="E1300" s="7" t="s">
        <v>3056</v>
      </c>
      <c r="F1300" s="7" t="s">
        <v>97</v>
      </c>
      <c r="G1300" s="8">
        <v>1951</v>
      </c>
      <c r="H1300" s="9"/>
      <c r="I1300" s="9"/>
      <c r="J1300" s="9"/>
      <c r="K1300" s="9"/>
      <c r="L1300" s="8">
        <v>2400</v>
      </c>
      <c r="M1300" s="8">
        <v>1</v>
      </c>
      <c r="N1300" s="7" t="s">
        <v>60</v>
      </c>
      <c r="O1300" s="8">
        <v>12</v>
      </c>
      <c r="P1300" s="8">
        <v>8</v>
      </c>
      <c r="Q1300" s="7" t="s">
        <v>60</v>
      </c>
      <c r="R1300" s="7" t="s">
        <v>1601</v>
      </c>
    </row>
    <row r="1301" spans="1:18" x14ac:dyDescent="0.25">
      <c r="A1301" s="7" t="s">
        <v>382</v>
      </c>
      <c r="B1301" s="7" t="s">
        <v>1457</v>
      </c>
      <c r="C1301" s="7" t="s">
        <v>97</v>
      </c>
      <c r="D1301" s="7" t="s">
        <v>1599</v>
      </c>
      <c r="E1301" s="7" t="s">
        <v>3057</v>
      </c>
      <c r="F1301" s="7" t="s">
        <v>97</v>
      </c>
      <c r="G1301" s="8">
        <v>1951</v>
      </c>
      <c r="H1301" s="9"/>
      <c r="I1301" s="9"/>
      <c r="J1301" s="9"/>
      <c r="K1301" s="9"/>
      <c r="L1301" s="8">
        <v>97600</v>
      </c>
      <c r="M1301" s="8">
        <v>1</v>
      </c>
      <c r="N1301" s="7" t="s">
        <v>60</v>
      </c>
      <c r="O1301" s="8">
        <v>25</v>
      </c>
      <c r="P1301" s="8">
        <v>18</v>
      </c>
      <c r="Q1301" s="7" t="s">
        <v>60</v>
      </c>
      <c r="R1301" s="7" t="s">
        <v>1601</v>
      </c>
    </row>
    <row r="1302" spans="1:18" x14ac:dyDescent="0.25">
      <c r="A1302" s="7" t="s">
        <v>3058</v>
      </c>
      <c r="B1302" s="7" t="s">
        <v>49</v>
      </c>
      <c r="C1302" s="7" t="s">
        <v>53</v>
      </c>
      <c r="D1302" s="7" t="s">
        <v>1458</v>
      </c>
      <c r="E1302" s="7" t="s">
        <v>3059</v>
      </c>
      <c r="F1302" s="7" t="s">
        <v>97</v>
      </c>
      <c r="G1302" s="8">
        <v>1999</v>
      </c>
      <c r="H1302" s="9"/>
      <c r="I1302" s="9"/>
      <c r="J1302" s="9"/>
      <c r="K1302" s="9"/>
      <c r="L1302" s="8">
        <v>258000</v>
      </c>
      <c r="M1302" s="8">
        <v>5</v>
      </c>
      <c r="N1302" s="7" t="s">
        <v>60</v>
      </c>
      <c r="O1302" s="8">
        <v>13</v>
      </c>
      <c r="P1302" s="8">
        <v>9</v>
      </c>
      <c r="Q1302" s="7" t="s">
        <v>60</v>
      </c>
      <c r="R1302" s="7" t="s">
        <v>1462</v>
      </c>
    </row>
    <row r="1303" spans="1:18" x14ac:dyDescent="0.25">
      <c r="A1303" s="7" t="s">
        <v>3060</v>
      </c>
      <c r="B1303" s="7" t="s">
        <v>49</v>
      </c>
      <c r="C1303" s="7" t="s">
        <v>53</v>
      </c>
      <c r="D1303" s="7" t="s">
        <v>1458</v>
      </c>
      <c r="E1303" s="7" t="s">
        <v>2416</v>
      </c>
      <c r="F1303" s="7" t="s">
        <v>97</v>
      </c>
      <c r="G1303" s="9"/>
      <c r="H1303" s="9"/>
      <c r="I1303" s="9"/>
      <c r="J1303" s="9"/>
      <c r="K1303" s="9"/>
      <c r="L1303" s="8">
        <v>30000</v>
      </c>
      <c r="M1303" s="8">
        <v>2</v>
      </c>
      <c r="N1303" s="7" t="s">
        <v>60</v>
      </c>
      <c r="O1303" s="8">
        <v>20</v>
      </c>
      <c r="P1303" s="8">
        <v>18</v>
      </c>
      <c r="Q1303" s="7" t="s">
        <v>60</v>
      </c>
      <c r="R1303" s="7" t="s">
        <v>86</v>
      </c>
    </row>
    <row r="1304" spans="1:18" x14ac:dyDescent="0.25">
      <c r="A1304" s="7" t="s">
        <v>3061</v>
      </c>
      <c r="B1304" s="7" t="s">
        <v>198</v>
      </c>
      <c r="C1304" s="7" t="s">
        <v>53</v>
      </c>
      <c r="D1304" s="7" t="s">
        <v>1458</v>
      </c>
      <c r="E1304" s="7" t="s">
        <v>2416</v>
      </c>
      <c r="F1304" s="7" t="s">
        <v>97</v>
      </c>
      <c r="G1304" s="9"/>
      <c r="H1304" s="9"/>
      <c r="I1304" s="9"/>
      <c r="J1304" s="9"/>
      <c r="K1304" s="9"/>
      <c r="L1304" s="8">
        <v>28000</v>
      </c>
      <c r="M1304" s="8">
        <v>2</v>
      </c>
      <c r="N1304" s="7" t="s">
        <v>54</v>
      </c>
      <c r="O1304" s="8">
        <v>15</v>
      </c>
      <c r="P1304" s="8">
        <v>12</v>
      </c>
      <c r="Q1304" s="7" t="s">
        <v>60</v>
      </c>
      <c r="R1304" s="7" t="s">
        <v>60</v>
      </c>
    </row>
    <row r="1305" spans="1:18" x14ac:dyDescent="0.25">
      <c r="A1305" s="7" t="s">
        <v>3062</v>
      </c>
      <c r="B1305" s="7" t="s">
        <v>198</v>
      </c>
      <c r="C1305" s="7" t="s">
        <v>53</v>
      </c>
      <c r="D1305" s="7" t="s">
        <v>1477</v>
      </c>
      <c r="E1305" s="7" t="s">
        <v>3063</v>
      </c>
      <c r="F1305" s="7" t="s">
        <v>74</v>
      </c>
      <c r="G1305" s="8">
        <v>1980</v>
      </c>
      <c r="H1305" s="9"/>
      <c r="I1305" s="9"/>
      <c r="J1305" s="9"/>
      <c r="K1305" s="9"/>
      <c r="L1305" s="8">
        <v>35000</v>
      </c>
      <c r="M1305" s="8">
        <v>2</v>
      </c>
      <c r="N1305" s="7" t="s">
        <v>60</v>
      </c>
      <c r="O1305" s="8">
        <v>20</v>
      </c>
      <c r="P1305" s="8">
        <v>15</v>
      </c>
      <c r="Q1305" s="7" t="s">
        <v>60</v>
      </c>
      <c r="R1305" s="7" t="s">
        <v>1643</v>
      </c>
    </row>
    <row r="1306" spans="1:18" x14ac:dyDescent="0.25">
      <c r="A1306" s="7" t="s">
        <v>1070</v>
      </c>
      <c r="B1306" s="7" t="s">
        <v>49</v>
      </c>
      <c r="C1306" s="7" t="s">
        <v>53</v>
      </c>
      <c r="D1306" s="7" t="s">
        <v>1605</v>
      </c>
      <c r="E1306" s="7" t="s">
        <v>3064</v>
      </c>
      <c r="F1306" s="7" t="s">
        <v>97</v>
      </c>
      <c r="G1306" s="8">
        <v>1985</v>
      </c>
      <c r="H1306" s="9"/>
      <c r="I1306" s="9"/>
      <c r="J1306" s="9"/>
      <c r="K1306" s="9"/>
      <c r="L1306" s="8">
        <v>29500</v>
      </c>
      <c r="M1306" s="8">
        <v>2</v>
      </c>
      <c r="N1306" s="7" t="s">
        <v>60</v>
      </c>
      <c r="O1306" s="8">
        <v>12</v>
      </c>
      <c r="P1306" s="8">
        <v>9</v>
      </c>
      <c r="Q1306" s="7" t="s">
        <v>60</v>
      </c>
      <c r="R1306" s="7" t="s">
        <v>60</v>
      </c>
    </row>
    <row r="1307" spans="1:18" x14ac:dyDescent="0.25">
      <c r="A1307" s="7" t="s">
        <v>1070</v>
      </c>
      <c r="B1307" s="7" t="s">
        <v>49</v>
      </c>
      <c r="C1307" s="7" t="s">
        <v>97</v>
      </c>
      <c r="D1307" s="7" t="s">
        <v>1605</v>
      </c>
      <c r="E1307" s="7" t="s">
        <v>3065</v>
      </c>
      <c r="F1307" s="7" t="s">
        <v>97</v>
      </c>
      <c r="G1307" s="8">
        <v>1935</v>
      </c>
      <c r="H1307" s="9"/>
      <c r="I1307" s="9"/>
      <c r="J1307" s="9"/>
      <c r="K1307" s="9"/>
      <c r="L1307" s="8">
        <v>12500</v>
      </c>
      <c r="M1307" s="8">
        <v>1</v>
      </c>
      <c r="N1307" s="7" t="s">
        <v>60</v>
      </c>
      <c r="O1307" s="8">
        <v>14</v>
      </c>
      <c r="P1307" s="8">
        <v>11</v>
      </c>
      <c r="Q1307" s="7" t="s">
        <v>60</v>
      </c>
      <c r="R1307" s="7" t="s">
        <v>86</v>
      </c>
    </row>
    <row r="1308" spans="1:18" x14ac:dyDescent="0.25">
      <c r="A1308" s="7" t="s">
        <v>1070</v>
      </c>
      <c r="B1308" s="7" t="s">
        <v>49</v>
      </c>
      <c r="C1308" s="7" t="s">
        <v>59</v>
      </c>
      <c r="D1308" s="7" t="s">
        <v>1470</v>
      </c>
      <c r="E1308" s="7" t="s">
        <v>3066</v>
      </c>
      <c r="F1308" s="7" t="s">
        <v>1469</v>
      </c>
      <c r="G1308" s="8">
        <v>1961</v>
      </c>
      <c r="H1308" s="8">
        <v>2200</v>
      </c>
      <c r="I1308" s="9"/>
      <c r="J1308" s="8">
        <v>100</v>
      </c>
      <c r="K1308" s="8">
        <v>4</v>
      </c>
      <c r="L1308" s="8">
        <v>8800</v>
      </c>
      <c r="M1308" s="8">
        <v>1</v>
      </c>
      <c r="N1308" s="7" t="s">
        <v>60</v>
      </c>
      <c r="O1308" s="8">
        <v>12</v>
      </c>
      <c r="P1308" s="8">
        <v>9</v>
      </c>
      <c r="Q1308" s="7" t="s">
        <v>60</v>
      </c>
      <c r="R1308" s="7" t="s">
        <v>1462</v>
      </c>
    </row>
    <row r="1309" spans="1:18" x14ac:dyDescent="0.25">
      <c r="A1309" s="7" t="s">
        <v>1070</v>
      </c>
      <c r="B1309" s="7" t="s">
        <v>49</v>
      </c>
      <c r="C1309" s="7" t="s">
        <v>304</v>
      </c>
      <c r="D1309" s="7" t="s">
        <v>1467</v>
      </c>
      <c r="E1309" s="7" t="s">
        <v>3067</v>
      </c>
      <c r="F1309" s="7" t="s">
        <v>97</v>
      </c>
      <c r="G1309" s="8">
        <v>1976</v>
      </c>
      <c r="H1309" s="9"/>
      <c r="I1309" s="9"/>
      <c r="J1309" s="9"/>
      <c r="K1309" s="9"/>
      <c r="L1309" s="8">
        <v>11000</v>
      </c>
      <c r="M1309" s="8">
        <v>2</v>
      </c>
      <c r="N1309" s="7" t="s">
        <v>60</v>
      </c>
      <c r="O1309" s="8">
        <v>12</v>
      </c>
      <c r="P1309" s="8">
        <v>9</v>
      </c>
      <c r="Q1309" s="7" t="s">
        <v>60</v>
      </c>
      <c r="R1309" s="7" t="s">
        <v>60</v>
      </c>
    </row>
    <row r="1310" spans="1:18" x14ac:dyDescent="0.25">
      <c r="A1310" s="7" t="s">
        <v>1070</v>
      </c>
      <c r="B1310" s="7" t="s">
        <v>49</v>
      </c>
      <c r="C1310" s="7" t="s">
        <v>86</v>
      </c>
      <c r="D1310" s="7" t="s">
        <v>1467</v>
      </c>
      <c r="E1310" s="7" t="s">
        <v>3068</v>
      </c>
      <c r="F1310" s="7" t="s">
        <v>97</v>
      </c>
      <c r="G1310" s="8">
        <v>1968</v>
      </c>
      <c r="H1310" s="9"/>
      <c r="I1310" s="9"/>
      <c r="J1310" s="9"/>
      <c r="K1310" s="9"/>
      <c r="L1310" s="8">
        <v>3200</v>
      </c>
      <c r="M1310" s="8">
        <v>2</v>
      </c>
      <c r="N1310" s="7" t="s">
        <v>60</v>
      </c>
      <c r="O1310" s="8">
        <v>12</v>
      </c>
      <c r="P1310" s="8">
        <v>9</v>
      </c>
      <c r="Q1310" s="7" t="s">
        <v>60</v>
      </c>
      <c r="R1310" s="7" t="s">
        <v>86</v>
      </c>
    </row>
    <row r="1311" spans="1:18" x14ac:dyDescent="0.25">
      <c r="A1311" s="7" t="s">
        <v>1070</v>
      </c>
      <c r="B1311" s="7" t="s">
        <v>49</v>
      </c>
      <c r="C1311" s="7" t="s">
        <v>66</v>
      </c>
      <c r="D1311" s="7" t="s">
        <v>1467</v>
      </c>
      <c r="E1311" s="7" t="s">
        <v>2233</v>
      </c>
      <c r="F1311" s="7" t="s">
        <v>97</v>
      </c>
      <c r="G1311" s="8">
        <v>1998</v>
      </c>
      <c r="H1311" s="9"/>
      <c r="I1311" s="9"/>
      <c r="J1311" s="9"/>
      <c r="K1311" s="9"/>
      <c r="L1311" s="8">
        <v>10000</v>
      </c>
      <c r="M1311" s="8">
        <v>2</v>
      </c>
      <c r="N1311" s="7" t="s">
        <v>60</v>
      </c>
      <c r="O1311" s="8">
        <v>12</v>
      </c>
      <c r="P1311" s="8">
        <v>9</v>
      </c>
      <c r="Q1311" s="7" t="s">
        <v>60</v>
      </c>
      <c r="R1311" s="7" t="s">
        <v>1462</v>
      </c>
    </row>
    <row r="1312" spans="1:18" x14ac:dyDescent="0.25">
      <c r="A1312" s="7" t="s">
        <v>1070</v>
      </c>
      <c r="B1312" s="7" t="s">
        <v>49</v>
      </c>
      <c r="C1312" s="7" t="s">
        <v>57</v>
      </c>
      <c r="D1312" s="7" t="s">
        <v>1470</v>
      </c>
      <c r="E1312" s="7" t="s">
        <v>3069</v>
      </c>
      <c r="F1312" s="7" t="s">
        <v>97</v>
      </c>
      <c r="G1312" s="9"/>
      <c r="H1312" s="9"/>
      <c r="I1312" s="9"/>
      <c r="J1312" s="9"/>
      <c r="K1312" s="9"/>
      <c r="L1312" s="8">
        <v>2900</v>
      </c>
      <c r="M1312" s="8">
        <v>1</v>
      </c>
      <c r="N1312" s="7" t="s">
        <v>60</v>
      </c>
      <c r="O1312" s="8">
        <v>14</v>
      </c>
      <c r="P1312" s="8">
        <v>10</v>
      </c>
      <c r="Q1312" s="7" t="s">
        <v>60</v>
      </c>
      <c r="R1312" s="7" t="s">
        <v>1462</v>
      </c>
    </row>
    <row r="1313" spans="1:18" x14ac:dyDescent="0.25">
      <c r="A1313" s="7" t="s">
        <v>1070</v>
      </c>
      <c r="B1313" s="7" t="s">
        <v>49</v>
      </c>
      <c r="C1313" s="7" t="s">
        <v>173</v>
      </c>
      <c r="D1313" s="7" t="s">
        <v>1602</v>
      </c>
      <c r="E1313" s="7" t="s">
        <v>3070</v>
      </c>
      <c r="F1313" s="7" t="s">
        <v>1469</v>
      </c>
      <c r="G1313" s="9"/>
      <c r="H1313" s="8">
        <v>750</v>
      </c>
      <c r="I1313" s="9"/>
      <c r="J1313" s="8">
        <v>0</v>
      </c>
      <c r="K1313" s="8">
        <v>2</v>
      </c>
      <c r="L1313" s="8">
        <v>1500</v>
      </c>
      <c r="M1313" s="8">
        <v>1</v>
      </c>
      <c r="N1313" s="7" t="s">
        <v>60</v>
      </c>
      <c r="O1313" s="8">
        <v>12</v>
      </c>
      <c r="P1313" s="8">
        <v>10</v>
      </c>
      <c r="Q1313" s="7" t="s">
        <v>60</v>
      </c>
      <c r="R1313" s="7" t="s">
        <v>539</v>
      </c>
    </row>
    <row r="1314" spans="1:18" x14ac:dyDescent="0.25">
      <c r="A1314" s="7" t="s">
        <v>3071</v>
      </c>
      <c r="B1314" s="7" t="s">
        <v>1489</v>
      </c>
      <c r="C1314" s="7" t="s">
        <v>53</v>
      </c>
      <c r="D1314" s="7" t="s">
        <v>1458</v>
      </c>
      <c r="E1314" s="7" t="s">
        <v>3072</v>
      </c>
      <c r="F1314" s="7" t="s">
        <v>97</v>
      </c>
      <c r="G1314" s="8">
        <v>1982</v>
      </c>
      <c r="H1314" s="9"/>
      <c r="I1314" s="9"/>
      <c r="J1314" s="9"/>
      <c r="K1314" s="9"/>
      <c r="L1314" s="8">
        <v>10000</v>
      </c>
      <c r="M1314" s="8">
        <v>1</v>
      </c>
      <c r="N1314" s="7" t="s">
        <v>60</v>
      </c>
      <c r="O1314" s="8">
        <v>20</v>
      </c>
      <c r="P1314" s="8">
        <v>20</v>
      </c>
      <c r="Q1314" s="7" t="s">
        <v>60</v>
      </c>
      <c r="R1314" s="7" t="s">
        <v>86</v>
      </c>
    </row>
    <row r="1315" spans="1:18" x14ac:dyDescent="0.25">
      <c r="A1315" s="7" t="s">
        <v>3073</v>
      </c>
      <c r="B1315" s="7" t="s">
        <v>49</v>
      </c>
      <c r="C1315" s="7" t="s">
        <v>53</v>
      </c>
      <c r="D1315" s="7" t="s">
        <v>1458</v>
      </c>
      <c r="E1315" s="7" t="s">
        <v>3074</v>
      </c>
      <c r="F1315" s="7" t="s">
        <v>97</v>
      </c>
      <c r="G1315" s="8">
        <v>1984</v>
      </c>
      <c r="H1315" s="9"/>
      <c r="I1315" s="9"/>
      <c r="J1315" s="9"/>
      <c r="K1315" s="9"/>
      <c r="L1315" s="8">
        <v>50500</v>
      </c>
      <c r="M1315" s="8">
        <v>2</v>
      </c>
      <c r="N1315" s="7" t="s">
        <v>60</v>
      </c>
      <c r="O1315" s="8">
        <v>30</v>
      </c>
      <c r="P1315" s="8">
        <v>30</v>
      </c>
      <c r="Q1315" s="7" t="s">
        <v>60</v>
      </c>
      <c r="R1315" s="7" t="s">
        <v>1462</v>
      </c>
    </row>
    <row r="1316" spans="1:18" x14ac:dyDescent="0.25">
      <c r="A1316" s="7" t="s">
        <v>3075</v>
      </c>
      <c r="B1316" s="7" t="s">
        <v>2317</v>
      </c>
      <c r="C1316" s="7" t="s">
        <v>53</v>
      </c>
      <c r="D1316" s="7" t="s">
        <v>1464</v>
      </c>
      <c r="E1316" s="7" t="s">
        <v>3076</v>
      </c>
      <c r="F1316" s="7" t="s">
        <v>97</v>
      </c>
      <c r="G1316" s="8">
        <v>1964</v>
      </c>
      <c r="H1316" s="9"/>
      <c r="I1316" s="9"/>
      <c r="J1316" s="9"/>
      <c r="K1316" s="9"/>
      <c r="L1316" s="8">
        <v>104500</v>
      </c>
      <c r="M1316" s="8">
        <v>3</v>
      </c>
      <c r="N1316" s="7" t="s">
        <v>54</v>
      </c>
      <c r="O1316" s="8">
        <v>12</v>
      </c>
      <c r="P1316" s="8">
        <v>9</v>
      </c>
      <c r="Q1316" s="7" t="s">
        <v>60</v>
      </c>
      <c r="R1316" s="7" t="s">
        <v>1656</v>
      </c>
    </row>
    <row r="1317" spans="1:18" x14ac:dyDescent="0.25">
      <c r="A1317" s="7" t="s">
        <v>1073</v>
      </c>
      <c r="B1317" s="7" t="s">
        <v>49</v>
      </c>
      <c r="C1317" s="7" t="s">
        <v>53</v>
      </c>
      <c r="D1317" s="7" t="s">
        <v>1605</v>
      </c>
      <c r="E1317" s="7" t="s">
        <v>3077</v>
      </c>
      <c r="F1317" s="7" t="s">
        <v>97</v>
      </c>
      <c r="G1317" s="8">
        <v>1989</v>
      </c>
      <c r="H1317" s="9"/>
      <c r="I1317" s="9"/>
      <c r="J1317" s="9"/>
      <c r="K1317" s="9"/>
      <c r="L1317" s="8">
        <v>5000</v>
      </c>
      <c r="M1317" s="8">
        <v>1</v>
      </c>
      <c r="N1317" s="7" t="s">
        <v>60</v>
      </c>
      <c r="O1317" s="8">
        <v>12</v>
      </c>
      <c r="P1317" s="8">
        <v>9</v>
      </c>
      <c r="Q1317" s="7" t="s">
        <v>60</v>
      </c>
      <c r="R1317" s="7" t="s">
        <v>1462</v>
      </c>
    </row>
    <row r="1318" spans="1:18" x14ac:dyDescent="0.25">
      <c r="A1318" s="7" t="s">
        <v>1073</v>
      </c>
      <c r="B1318" s="7" t="s">
        <v>49</v>
      </c>
      <c r="C1318" s="7" t="s">
        <v>97</v>
      </c>
      <c r="D1318" s="7" t="s">
        <v>1467</v>
      </c>
      <c r="E1318" s="7" t="s">
        <v>3078</v>
      </c>
      <c r="F1318" s="7" t="s">
        <v>1469</v>
      </c>
      <c r="G1318" s="8">
        <v>1989</v>
      </c>
      <c r="H1318" s="8">
        <v>8000</v>
      </c>
      <c r="I1318" s="9"/>
      <c r="J1318" s="8">
        <v>93</v>
      </c>
      <c r="K1318" s="8">
        <v>5</v>
      </c>
      <c r="L1318" s="8">
        <v>44000</v>
      </c>
      <c r="M1318" s="8">
        <v>2</v>
      </c>
      <c r="N1318" s="7" t="s">
        <v>60</v>
      </c>
      <c r="O1318" s="8">
        <v>12</v>
      </c>
      <c r="P1318" s="8">
        <v>9</v>
      </c>
      <c r="Q1318" s="7" t="s">
        <v>60</v>
      </c>
      <c r="R1318" s="7" t="s">
        <v>1462</v>
      </c>
    </row>
    <row r="1319" spans="1:18" x14ac:dyDescent="0.25">
      <c r="A1319" s="7" t="s">
        <v>1073</v>
      </c>
      <c r="B1319" s="7" t="s">
        <v>49</v>
      </c>
      <c r="C1319" s="7" t="s">
        <v>59</v>
      </c>
      <c r="D1319" s="7" t="s">
        <v>1467</v>
      </c>
      <c r="E1319" s="7" t="s">
        <v>1468</v>
      </c>
      <c r="F1319" s="7" t="s">
        <v>97</v>
      </c>
      <c r="G1319" s="8">
        <v>2007</v>
      </c>
      <c r="H1319" s="9"/>
      <c r="I1319" s="9"/>
      <c r="J1319" s="9"/>
      <c r="K1319" s="9"/>
      <c r="L1319" s="8">
        <v>4000</v>
      </c>
      <c r="M1319" s="8">
        <v>2</v>
      </c>
      <c r="N1319" s="7" t="s">
        <v>60</v>
      </c>
      <c r="O1319" s="8">
        <v>12</v>
      </c>
      <c r="P1319" s="8">
        <v>9</v>
      </c>
      <c r="Q1319" s="7" t="s">
        <v>60</v>
      </c>
      <c r="R1319" s="7" t="s">
        <v>86</v>
      </c>
    </row>
    <row r="1320" spans="1:18" x14ac:dyDescent="0.25">
      <c r="A1320" s="7" t="s">
        <v>1073</v>
      </c>
      <c r="B1320" s="7" t="s">
        <v>49</v>
      </c>
      <c r="C1320" s="7" t="s">
        <v>304</v>
      </c>
      <c r="D1320" s="7" t="s">
        <v>1585</v>
      </c>
      <c r="E1320" s="7" t="s">
        <v>3079</v>
      </c>
      <c r="F1320" s="7" t="s">
        <v>1469</v>
      </c>
      <c r="G1320" s="9"/>
      <c r="H1320" s="8">
        <v>1233</v>
      </c>
      <c r="I1320" s="9"/>
      <c r="J1320" s="8">
        <v>100</v>
      </c>
      <c r="K1320" s="8">
        <v>3</v>
      </c>
      <c r="L1320" s="8">
        <v>3699</v>
      </c>
      <c r="M1320" s="8">
        <v>1</v>
      </c>
      <c r="N1320" s="7" t="s">
        <v>60</v>
      </c>
      <c r="O1320" s="8">
        <v>12</v>
      </c>
      <c r="P1320" s="8">
        <v>9</v>
      </c>
      <c r="Q1320" s="7" t="s">
        <v>60</v>
      </c>
      <c r="R1320" s="7" t="s">
        <v>1462</v>
      </c>
    </row>
    <row r="1321" spans="1:18" x14ac:dyDescent="0.25">
      <c r="A1321" s="7" t="s">
        <v>1073</v>
      </c>
      <c r="B1321" s="7" t="s">
        <v>49</v>
      </c>
      <c r="C1321" s="7" t="s">
        <v>86</v>
      </c>
      <c r="D1321" s="7" t="s">
        <v>1470</v>
      </c>
      <c r="E1321" s="7" t="s">
        <v>1471</v>
      </c>
      <c r="F1321" s="7" t="s">
        <v>1469</v>
      </c>
      <c r="G1321" s="8">
        <v>1998</v>
      </c>
      <c r="H1321" s="8">
        <v>1483</v>
      </c>
      <c r="I1321" s="9"/>
      <c r="J1321" s="8">
        <v>100</v>
      </c>
      <c r="K1321" s="8">
        <v>6</v>
      </c>
      <c r="L1321" s="8">
        <v>8898</v>
      </c>
      <c r="M1321" s="8">
        <v>1</v>
      </c>
      <c r="N1321" s="7" t="s">
        <v>60</v>
      </c>
      <c r="O1321" s="8">
        <v>12</v>
      </c>
      <c r="P1321" s="8">
        <v>9</v>
      </c>
      <c r="Q1321" s="7" t="s">
        <v>60</v>
      </c>
      <c r="R1321" s="7" t="s">
        <v>86</v>
      </c>
    </row>
    <row r="1322" spans="1:18" x14ac:dyDescent="0.25">
      <c r="A1322" s="7" t="s">
        <v>1073</v>
      </c>
      <c r="B1322" s="7" t="s">
        <v>49</v>
      </c>
      <c r="C1322" s="7" t="s">
        <v>66</v>
      </c>
      <c r="D1322" s="7" t="s">
        <v>1585</v>
      </c>
      <c r="E1322" s="7" t="s">
        <v>3080</v>
      </c>
      <c r="F1322" s="7" t="s">
        <v>97</v>
      </c>
      <c r="G1322" s="9"/>
      <c r="H1322" s="9"/>
      <c r="I1322" s="9"/>
      <c r="J1322" s="9"/>
      <c r="K1322" s="9"/>
      <c r="L1322" s="8">
        <v>500</v>
      </c>
      <c r="M1322" s="8">
        <v>1</v>
      </c>
      <c r="N1322" s="7" t="s">
        <v>60</v>
      </c>
      <c r="O1322" s="8">
        <v>10</v>
      </c>
      <c r="P1322" s="8">
        <v>9</v>
      </c>
      <c r="Q1322" s="7" t="s">
        <v>60</v>
      </c>
      <c r="R1322" s="7" t="s">
        <v>86</v>
      </c>
    </row>
    <row r="1323" spans="1:18" x14ac:dyDescent="0.25">
      <c r="A1323" s="7" t="s">
        <v>1073</v>
      </c>
      <c r="B1323" s="7" t="s">
        <v>49</v>
      </c>
      <c r="C1323" s="7" t="s">
        <v>57</v>
      </c>
      <c r="D1323" s="7" t="s">
        <v>1605</v>
      </c>
      <c r="E1323" s="7" t="s">
        <v>3081</v>
      </c>
      <c r="F1323" s="7" t="s">
        <v>97</v>
      </c>
      <c r="G1323" s="8">
        <v>1989</v>
      </c>
      <c r="H1323" s="9"/>
      <c r="I1323" s="9"/>
      <c r="J1323" s="9"/>
      <c r="K1323" s="9"/>
      <c r="L1323" s="8">
        <v>8800</v>
      </c>
      <c r="M1323" s="8">
        <v>1</v>
      </c>
      <c r="N1323" s="7" t="s">
        <v>60</v>
      </c>
      <c r="O1323" s="8">
        <v>21</v>
      </c>
      <c r="P1323" s="8">
        <v>18</v>
      </c>
      <c r="Q1323" s="7" t="s">
        <v>60</v>
      </c>
      <c r="R1323" s="7" t="s">
        <v>60</v>
      </c>
    </row>
    <row r="1324" spans="1:18" x14ac:dyDescent="0.25">
      <c r="A1324" s="7" t="s">
        <v>1075</v>
      </c>
      <c r="B1324" s="7" t="s">
        <v>1489</v>
      </c>
      <c r="C1324" s="7" t="s">
        <v>53</v>
      </c>
      <c r="D1324" s="7" t="s">
        <v>1458</v>
      </c>
      <c r="E1324" s="7" t="s">
        <v>3082</v>
      </c>
      <c r="F1324" s="7" t="s">
        <v>97</v>
      </c>
      <c r="G1324" s="8">
        <v>2006</v>
      </c>
      <c r="H1324" s="9"/>
      <c r="I1324" s="9"/>
      <c r="J1324" s="9"/>
      <c r="K1324" s="9"/>
      <c r="L1324" s="8">
        <v>17572</v>
      </c>
      <c r="M1324" s="8">
        <v>2</v>
      </c>
      <c r="N1324" s="7" t="s">
        <v>60</v>
      </c>
      <c r="O1324" s="8">
        <v>15</v>
      </c>
      <c r="P1324" s="8">
        <v>10</v>
      </c>
      <c r="Q1324" s="7" t="s">
        <v>60</v>
      </c>
      <c r="R1324" s="7" t="s">
        <v>1656</v>
      </c>
    </row>
    <row r="1325" spans="1:18" x14ac:dyDescent="0.25">
      <c r="A1325" s="7" t="s">
        <v>1075</v>
      </c>
      <c r="B1325" s="7" t="s">
        <v>1489</v>
      </c>
      <c r="C1325" s="7" t="s">
        <v>97</v>
      </c>
      <c r="D1325" s="7" t="s">
        <v>1458</v>
      </c>
      <c r="E1325" s="7" t="s">
        <v>3083</v>
      </c>
      <c r="F1325" s="7" t="s">
        <v>1469</v>
      </c>
      <c r="G1325" s="8">
        <v>1956</v>
      </c>
      <c r="H1325" s="8">
        <v>6613</v>
      </c>
      <c r="I1325" s="9"/>
      <c r="J1325" s="8">
        <v>100</v>
      </c>
      <c r="K1325" s="8">
        <v>3</v>
      </c>
      <c r="L1325" s="8">
        <v>19839</v>
      </c>
      <c r="M1325" s="8">
        <v>2</v>
      </c>
      <c r="N1325" s="7" t="s">
        <v>60</v>
      </c>
      <c r="O1325" s="8">
        <v>15</v>
      </c>
      <c r="P1325" s="8">
        <v>10</v>
      </c>
      <c r="Q1325" s="7" t="s">
        <v>60</v>
      </c>
      <c r="R1325" s="7" t="s">
        <v>1656</v>
      </c>
    </row>
    <row r="1326" spans="1:18" x14ac:dyDescent="0.25">
      <c r="A1326" s="7" t="s">
        <v>1075</v>
      </c>
      <c r="B1326" s="7" t="s">
        <v>1489</v>
      </c>
      <c r="C1326" s="7" t="s">
        <v>59</v>
      </c>
      <c r="D1326" s="7" t="s">
        <v>1458</v>
      </c>
      <c r="E1326" s="7" t="s">
        <v>3084</v>
      </c>
      <c r="F1326" s="7" t="s">
        <v>97</v>
      </c>
      <c r="G1326" s="8">
        <v>1955</v>
      </c>
      <c r="H1326" s="9"/>
      <c r="I1326" s="9"/>
      <c r="J1326" s="9"/>
      <c r="K1326" s="9"/>
      <c r="L1326" s="8">
        <v>6528</v>
      </c>
      <c r="M1326" s="8">
        <v>1</v>
      </c>
      <c r="N1326" s="7" t="s">
        <v>60</v>
      </c>
      <c r="O1326" s="8">
        <v>15</v>
      </c>
      <c r="P1326" s="8">
        <v>10</v>
      </c>
      <c r="Q1326" s="7" t="s">
        <v>60</v>
      </c>
      <c r="R1326" s="7" t="s">
        <v>2437</v>
      </c>
    </row>
    <row r="1327" spans="1:18" x14ac:dyDescent="0.25">
      <c r="A1327" s="7" t="s">
        <v>1075</v>
      </c>
      <c r="B1327" s="7" t="s">
        <v>1489</v>
      </c>
      <c r="C1327" s="7" t="s">
        <v>304</v>
      </c>
      <c r="D1327" s="7" t="s">
        <v>1458</v>
      </c>
      <c r="E1327" s="7" t="s">
        <v>3085</v>
      </c>
      <c r="F1327" s="7" t="s">
        <v>97</v>
      </c>
      <c r="G1327" s="8">
        <v>1971</v>
      </c>
      <c r="H1327" s="9"/>
      <c r="I1327" s="9"/>
      <c r="J1327" s="9"/>
      <c r="K1327" s="9"/>
      <c r="L1327" s="8">
        <v>6650</v>
      </c>
      <c r="M1327" s="8">
        <v>1</v>
      </c>
      <c r="N1327" s="7" t="s">
        <v>60</v>
      </c>
      <c r="O1327" s="8">
        <v>15</v>
      </c>
      <c r="P1327" s="8">
        <v>10</v>
      </c>
      <c r="Q1327" s="7" t="s">
        <v>60</v>
      </c>
      <c r="R1327" s="7" t="s">
        <v>1643</v>
      </c>
    </row>
    <row r="1328" spans="1:18" x14ac:dyDescent="0.25">
      <c r="A1328" s="7" t="s">
        <v>1075</v>
      </c>
      <c r="B1328" s="7" t="s">
        <v>1489</v>
      </c>
      <c r="C1328" s="7" t="s">
        <v>86</v>
      </c>
      <c r="D1328" s="7" t="s">
        <v>1458</v>
      </c>
      <c r="E1328" s="7" t="s">
        <v>3086</v>
      </c>
      <c r="F1328" s="7" t="s">
        <v>97</v>
      </c>
      <c r="G1328" s="8">
        <v>1955</v>
      </c>
      <c r="H1328" s="9"/>
      <c r="I1328" s="9"/>
      <c r="J1328" s="9"/>
      <c r="K1328" s="9"/>
      <c r="L1328" s="8">
        <v>12008</v>
      </c>
      <c r="M1328" s="8">
        <v>1</v>
      </c>
      <c r="N1328" s="7" t="s">
        <v>60</v>
      </c>
      <c r="O1328" s="8">
        <v>15</v>
      </c>
      <c r="P1328" s="8">
        <v>10</v>
      </c>
      <c r="Q1328" s="7" t="s">
        <v>60</v>
      </c>
      <c r="R1328" s="7" t="s">
        <v>1462</v>
      </c>
    </row>
    <row r="1329" spans="1:18" x14ac:dyDescent="0.25">
      <c r="A1329" s="7" t="s">
        <v>1075</v>
      </c>
      <c r="B1329" s="7" t="s">
        <v>1489</v>
      </c>
      <c r="C1329" s="7" t="s">
        <v>66</v>
      </c>
      <c r="D1329" s="7" t="s">
        <v>1458</v>
      </c>
      <c r="E1329" s="7" t="s">
        <v>3087</v>
      </c>
      <c r="F1329" s="7" t="s">
        <v>1469</v>
      </c>
      <c r="G1329" s="8">
        <v>1955</v>
      </c>
      <c r="H1329" s="8">
        <v>9664</v>
      </c>
      <c r="I1329" s="9"/>
      <c r="J1329" s="8">
        <v>100</v>
      </c>
      <c r="K1329" s="8">
        <v>3</v>
      </c>
      <c r="L1329" s="8">
        <v>28992</v>
      </c>
      <c r="M1329" s="8">
        <v>1</v>
      </c>
      <c r="N1329" s="7" t="s">
        <v>60</v>
      </c>
      <c r="O1329" s="8">
        <v>15</v>
      </c>
      <c r="P1329" s="8">
        <v>10</v>
      </c>
      <c r="Q1329" s="7" t="s">
        <v>60</v>
      </c>
      <c r="R1329" s="7" t="s">
        <v>1462</v>
      </c>
    </row>
    <row r="1330" spans="1:18" x14ac:dyDescent="0.25">
      <c r="A1330" s="7" t="s">
        <v>1075</v>
      </c>
      <c r="B1330" s="7" t="s">
        <v>1489</v>
      </c>
      <c r="C1330" s="7" t="s">
        <v>57</v>
      </c>
      <c r="D1330" s="7" t="s">
        <v>1458</v>
      </c>
      <c r="E1330" s="7" t="s">
        <v>3088</v>
      </c>
      <c r="F1330" s="7" t="s">
        <v>97</v>
      </c>
      <c r="G1330" s="8">
        <v>1957</v>
      </c>
      <c r="H1330" s="9"/>
      <c r="I1330" s="9"/>
      <c r="J1330" s="9"/>
      <c r="K1330" s="9"/>
      <c r="L1330" s="8">
        <v>32382.080000000002</v>
      </c>
      <c r="M1330" s="8">
        <v>1</v>
      </c>
      <c r="N1330" s="7" t="s">
        <v>60</v>
      </c>
      <c r="O1330" s="8">
        <v>15</v>
      </c>
      <c r="P1330" s="8">
        <v>10</v>
      </c>
      <c r="Q1330" s="7" t="s">
        <v>60</v>
      </c>
      <c r="R1330" s="7" t="s">
        <v>1462</v>
      </c>
    </row>
    <row r="1331" spans="1:18" x14ac:dyDescent="0.25">
      <c r="A1331" s="7" t="s">
        <v>1075</v>
      </c>
      <c r="B1331" s="7" t="s">
        <v>1489</v>
      </c>
      <c r="C1331" s="7" t="s">
        <v>173</v>
      </c>
      <c r="D1331" s="7" t="s">
        <v>1458</v>
      </c>
      <c r="E1331" s="7" t="s">
        <v>3089</v>
      </c>
      <c r="F1331" s="7" t="s">
        <v>97</v>
      </c>
      <c r="G1331" s="8">
        <v>1969</v>
      </c>
      <c r="H1331" s="9"/>
      <c r="I1331" s="9"/>
      <c r="J1331" s="9"/>
      <c r="K1331" s="9"/>
      <c r="L1331" s="8">
        <v>34443</v>
      </c>
      <c r="M1331" s="8">
        <v>1</v>
      </c>
      <c r="N1331" s="7" t="s">
        <v>60</v>
      </c>
      <c r="O1331" s="8">
        <v>30</v>
      </c>
      <c r="P1331" s="8">
        <v>20</v>
      </c>
      <c r="Q1331" s="7" t="s">
        <v>60</v>
      </c>
      <c r="R1331" s="7" t="s">
        <v>1462</v>
      </c>
    </row>
    <row r="1332" spans="1:18" x14ac:dyDescent="0.25">
      <c r="A1332" s="7" t="s">
        <v>1075</v>
      </c>
      <c r="B1332" s="7" t="s">
        <v>1489</v>
      </c>
      <c r="C1332" s="7" t="s">
        <v>139</v>
      </c>
      <c r="D1332" s="7" t="s">
        <v>1458</v>
      </c>
      <c r="E1332" s="7" t="s">
        <v>3090</v>
      </c>
      <c r="F1332" s="7" t="s">
        <v>97</v>
      </c>
      <c r="G1332" s="8">
        <v>1955</v>
      </c>
      <c r="H1332" s="9"/>
      <c r="I1332" s="9"/>
      <c r="J1332" s="9"/>
      <c r="K1332" s="9"/>
      <c r="L1332" s="8">
        <v>22656.92</v>
      </c>
      <c r="M1332" s="8">
        <v>1</v>
      </c>
      <c r="N1332" s="7" t="s">
        <v>60</v>
      </c>
      <c r="O1332" s="8">
        <v>30</v>
      </c>
      <c r="P1332" s="8">
        <v>20</v>
      </c>
      <c r="Q1332" s="7" t="s">
        <v>60</v>
      </c>
      <c r="R1332" s="7" t="s">
        <v>1462</v>
      </c>
    </row>
    <row r="1333" spans="1:18" x14ac:dyDescent="0.25">
      <c r="A1333" s="7" t="s">
        <v>1075</v>
      </c>
      <c r="B1333" s="7" t="s">
        <v>1489</v>
      </c>
      <c r="C1333" s="7" t="s">
        <v>996</v>
      </c>
      <c r="D1333" s="7" t="s">
        <v>1458</v>
      </c>
      <c r="E1333" s="7" t="s">
        <v>1498</v>
      </c>
      <c r="F1333" s="7" t="s">
        <v>97</v>
      </c>
      <c r="G1333" s="8">
        <v>1971</v>
      </c>
      <c r="H1333" s="9"/>
      <c r="I1333" s="9"/>
      <c r="J1333" s="9"/>
      <c r="K1333" s="9"/>
      <c r="L1333" s="8">
        <v>25650</v>
      </c>
      <c r="M1333" s="8">
        <v>2</v>
      </c>
      <c r="N1333" s="7" t="s">
        <v>60</v>
      </c>
      <c r="O1333" s="8">
        <v>40</v>
      </c>
      <c r="P1333" s="8">
        <v>30</v>
      </c>
      <c r="Q1333" s="7" t="s">
        <v>60</v>
      </c>
      <c r="R1333" s="7" t="s">
        <v>60</v>
      </c>
    </row>
    <row r="1334" spans="1:18" x14ac:dyDescent="0.25">
      <c r="A1334" s="7" t="s">
        <v>1075</v>
      </c>
      <c r="B1334" s="7" t="s">
        <v>1489</v>
      </c>
      <c r="C1334" s="7" t="s">
        <v>971</v>
      </c>
      <c r="D1334" s="7" t="s">
        <v>1458</v>
      </c>
      <c r="E1334" s="7" t="s">
        <v>3091</v>
      </c>
      <c r="F1334" s="7" t="s">
        <v>1469</v>
      </c>
      <c r="G1334" s="8">
        <v>1938</v>
      </c>
      <c r="H1334" s="8">
        <v>16680</v>
      </c>
      <c r="I1334" s="9"/>
      <c r="J1334" s="8">
        <v>100</v>
      </c>
      <c r="K1334" s="8">
        <v>2</v>
      </c>
      <c r="L1334" s="8">
        <v>33360</v>
      </c>
      <c r="M1334" s="8">
        <v>1</v>
      </c>
      <c r="N1334" s="7" t="s">
        <v>60</v>
      </c>
      <c r="O1334" s="8">
        <v>40</v>
      </c>
      <c r="P1334" s="8">
        <v>30</v>
      </c>
      <c r="Q1334" s="7" t="s">
        <v>60</v>
      </c>
      <c r="R1334" s="7" t="s">
        <v>60</v>
      </c>
    </row>
    <row r="1335" spans="1:18" x14ac:dyDescent="0.25">
      <c r="A1335" s="7" t="s">
        <v>1075</v>
      </c>
      <c r="B1335" s="7" t="s">
        <v>1489</v>
      </c>
      <c r="C1335" s="7" t="s">
        <v>204</v>
      </c>
      <c r="D1335" s="7" t="s">
        <v>1458</v>
      </c>
      <c r="E1335" s="7" t="s">
        <v>3092</v>
      </c>
      <c r="F1335" s="7" t="s">
        <v>97</v>
      </c>
      <c r="G1335" s="8">
        <v>1975</v>
      </c>
      <c r="H1335" s="9"/>
      <c r="I1335" s="9"/>
      <c r="J1335" s="9"/>
      <c r="K1335" s="9"/>
      <c r="L1335" s="8">
        <v>800</v>
      </c>
      <c r="M1335" s="8">
        <v>1</v>
      </c>
      <c r="N1335" s="7" t="s">
        <v>60</v>
      </c>
      <c r="O1335" s="8">
        <v>18</v>
      </c>
      <c r="P1335" s="8">
        <v>10</v>
      </c>
      <c r="Q1335" s="7" t="s">
        <v>60</v>
      </c>
      <c r="R1335" s="7" t="s">
        <v>60</v>
      </c>
    </row>
    <row r="1336" spans="1:18" x14ac:dyDescent="0.25">
      <c r="A1336" s="7" t="s">
        <v>1075</v>
      </c>
      <c r="B1336" s="7" t="s">
        <v>1489</v>
      </c>
      <c r="C1336" s="7" t="s">
        <v>58</v>
      </c>
      <c r="D1336" s="7" t="s">
        <v>1458</v>
      </c>
      <c r="E1336" s="7" t="s">
        <v>3093</v>
      </c>
      <c r="F1336" s="7" t="s">
        <v>1469</v>
      </c>
      <c r="G1336" s="8">
        <v>1955</v>
      </c>
      <c r="H1336" s="8">
        <v>2151</v>
      </c>
      <c r="I1336" s="9"/>
      <c r="J1336" s="8">
        <v>94</v>
      </c>
      <c r="K1336" s="8">
        <v>3</v>
      </c>
      <c r="L1336" s="8">
        <v>6453</v>
      </c>
      <c r="M1336" s="8">
        <v>1</v>
      </c>
      <c r="N1336" s="7" t="s">
        <v>60</v>
      </c>
      <c r="O1336" s="8">
        <v>18</v>
      </c>
      <c r="P1336" s="8">
        <v>10</v>
      </c>
      <c r="Q1336" s="7" t="s">
        <v>60</v>
      </c>
      <c r="R1336" s="7" t="s">
        <v>60</v>
      </c>
    </row>
    <row r="1337" spans="1:18" x14ac:dyDescent="0.25">
      <c r="A1337" s="7" t="s">
        <v>1075</v>
      </c>
      <c r="B1337" s="7" t="s">
        <v>1489</v>
      </c>
      <c r="C1337" s="7" t="s">
        <v>60</v>
      </c>
      <c r="D1337" s="7" t="s">
        <v>1458</v>
      </c>
      <c r="E1337" s="7" t="s">
        <v>3094</v>
      </c>
      <c r="F1337" s="7" t="s">
        <v>1469</v>
      </c>
      <c r="G1337" s="9"/>
      <c r="H1337" s="8">
        <v>19331</v>
      </c>
      <c r="I1337" s="9"/>
      <c r="J1337" s="9"/>
      <c r="K1337" s="8">
        <v>3</v>
      </c>
      <c r="L1337" s="8">
        <v>57993</v>
      </c>
      <c r="M1337" s="9"/>
      <c r="N1337" s="7" t="s">
        <v>60</v>
      </c>
      <c r="O1337" s="9"/>
      <c r="P1337" s="9"/>
      <c r="Q1337" s="7" t="s">
        <v>50</v>
      </c>
      <c r="R1337" s="7" t="s">
        <v>50</v>
      </c>
    </row>
    <row r="1338" spans="1:18" x14ac:dyDescent="0.25">
      <c r="A1338" s="7" t="s">
        <v>1075</v>
      </c>
      <c r="B1338" s="7" t="s">
        <v>1489</v>
      </c>
      <c r="C1338" s="7" t="s">
        <v>168</v>
      </c>
      <c r="D1338" s="7" t="s">
        <v>1458</v>
      </c>
      <c r="E1338" s="7" t="s">
        <v>3095</v>
      </c>
      <c r="F1338" s="7" t="s">
        <v>1469</v>
      </c>
      <c r="G1338" s="8">
        <v>1975</v>
      </c>
      <c r="H1338" s="8">
        <v>6624.5</v>
      </c>
      <c r="I1338" s="9"/>
      <c r="J1338" s="8">
        <v>0</v>
      </c>
      <c r="K1338" s="8">
        <v>4</v>
      </c>
      <c r="L1338" s="8">
        <v>26498</v>
      </c>
      <c r="M1338" s="8">
        <v>1</v>
      </c>
      <c r="N1338" s="7" t="s">
        <v>60</v>
      </c>
      <c r="O1338" s="8">
        <v>15</v>
      </c>
      <c r="P1338" s="8">
        <v>15</v>
      </c>
      <c r="Q1338" s="7" t="s">
        <v>60</v>
      </c>
      <c r="R1338" s="7" t="s">
        <v>60</v>
      </c>
    </row>
    <row r="1339" spans="1:18" x14ac:dyDescent="0.25">
      <c r="A1339" s="7" t="s">
        <v>1075</v>
      </c>
      <c r="B1339" s="7" t="s">
        <v>1489</v>
      </c>
      <c r="C1339" s="7" t="s">
        <v>74</v>
      </c>
      <c r="D1339" s="7" t="s">
        <v>1458</v>
      </c>
      <c r="E1339" s="7" t="s">
        <v>3096</v>
      </c>
      <c r="F1339" s="7" t="s">
        <v>97</v>
      </c>
      <c r="G1339" s="8">
        <v>1959</v>
      </c>
      <c r="H1339" s="9"/>
      <c r="I1339" s="9"/>
      <c r="J1339" s="9"/>
      <c r="K1339" s="9"/>
      <c r="L1339" s="8">
        <v>12885</v>
      </c>
      <c r="M1339" s="8">
        <v>1</v>
      </c>
      <c r="N1339" s="7" t="s">
        <v>60</v>
      </c>
      <c r="O1339" s="8">
        <v>30</v>
      </c>
      <c r="P1339" s="8">
        <v>20</v>
      </c>
      <c r="Q1339" s="7" t="s">
        <v>60</v>
      </c>
      <c r="R1339" s="7" t="s">
        <v>60</v>
      </c>
    </row>
    <row r="1340" spans="1:18" x14ac:dyDescent="0.25">
      <c r="A1340" s="7" t="s">
        <v>1080</v>
      </c>
      <c r="B1340" s="7" t="s">
        <v>49</v>
      </c>
      <c r="C1340" s="7" t="s">
        <v>53</v>
      </c>
      <c r="D1340" s="7" t="s">
        <v>1605</v>
      </c>
      <c r="E1340" s="7" t="s">
        <v>3097</v>
      </c>
      <c r="F1340" s="7" t="s">
        <v>97</v>
      </c>
      <c r="G1340" s="9"/>
      <c r="H1340" s="9"/>
      <c r="I1340" s="9"/>
      <c r="J1340" s="9"/>
      <c r="K1340" s="9"/>
      <c r="L1340" s="8">
        <v>8400</v>
      </c>
      <c r="M1340" s="8">
        <v>1</v>
      </c>
      <c r="N1340" s="7" t="s">
        <v>60</v>
      </c>
      <c r="O1340" s="8">
        <v>12</v>
      </c>
      <c r="P1340" s="8">
        <v>9</v>
      </c>
      <c r="Q1340" s="7" t="s">
        <v>60</v>
      </c>
      <c r="R1340" s="7" t="s">
        <v>60</v>
      </c>
    </row>
    <row r="1341" spans="1:18" x14ac:dyDescent="0.25">
      <c r="A1341" s="7" t="s">
        <v>1080</v>
      </c>
      <c r="B1341" s="7" t="s">
        <v>49</v>
      </c>
      <c r="C1341" s="7" t="s">
        <v>97</v>
      </c>
      <c r="D1341" s="7" t="s">
        <v>1467</v>
      </c>
      <c r="E1341" s="7" t="s">
        <v>3098</v>
      </c>
      <c r="F1341" s="7" t="s">
        <v>1469</v>
      </c>
      <c r="G1341" s="8">
        <v>1977</v>
      </c>
      <c r="H1341" s="8">
        <v>3000</v>
      </c>
      <c r="I1341" s="9"/>
      <c r="J1341" s="8">
        <v>96</v>
      </c>
      <c r="K1341" s="8">
        <v>3</v>
      </c>
      <c r="L1341" s="8">
        <v>9000</v>
      </c>
      <c r="M1341" s="8">
        <v>1</v>
      </c>
      <c r="N1341" s="7" t="s">
        <v>60</v>
      </c>
      <c r="O1341" s="8">
        <v>12</v>
      </c>
      <c r="P1341" s="8">
        <v>9</v>
      </c>
      <c r="Q1341" s="7" t="s">
        <v>60</v>
      </c>
      <c r="R1341" s="7" t="s">
        <v>60</v>
      </c>
    </row>
    <row r="1342" spans="1:18" x14ac:dyDescent="0.25">
      <c r="A1342" s="7" t="s">
        <v>1080</v>
      </c>
      <c r="B1342" s="7" t="s">
        <v>49</v>
      </c>
      <c r="C1342" s="7" t="s">
        <v>59</v>
      </c>
      <c r="D1342" s="7" t="s">
        <v>1497</v>
      </c>
      <c r="E1342" s="7" t="s">
        <v>1557</v>
      </c>
      <c r="F1342" s="7" t="s">
        <v>97</v>
      </c>
      <c r="G1342" s="8">
        <v>1977</v>
      </c>
      <c r="H1342" s="9"/>
      <c r="I1342" s="9"/>
      <c r="J1342" s="9"/>
      <c r="K1342" s="9"/>
      <c r="L1342" s="8">
        <v>3400</v>
      </c>
      <c r="M1342" s="8">
        <v>1</v>
      </c>
      <c r="N1342" s="7" t="s">
        <v>60</v>
      </c>
      <c r="O1342" s="8">
        <v>20</v>
      </c>
      <c r="P1342" s="8">
        <v>18</v>
      </c>
      <c r="Q1342" s="7" t="s">
        <v>60</v>
      </c>
      <c r="R1342" s="7" t="s">
        <v>86</v>
      </c>
    </row>
    <row r="1343" spans="1:18" x14ac:dyDescent="0.25">
      <c r="A1343" s="7" t="s">
        <v>1080</v>
      </c>
      <c r="B1343" s="7" t="s">
        <v>49</v>
      </c>
      <c r="C1343" s="7" t="s">
        <v>304</v>
      </c>
      <c r="D1343" s="7" t="s">
        <v>1467</v>
      </c>
      <c r="E1343" s="7" t="s">
        <v>1468</v>
      </c>
      <c r="F1343" s="7" t="s">
        <v>97</v>
      </c>
      <c r="G1343" s="8">
        <v>1999</v>
      </c>
      <c r="H1343" s="9"/>
      <c r="I1343" s="9"/>
      <c r="J1343" s="9"/>
      <c r="K1343" s="9"/>
      <c r="L1343" s="8">
        <v>11600</v>
      </c>
      <c r="M1343" s="8">
        <v>2</v>
      </c>
      <c r="N1343" s="7" t="s">
        <v>60</v>
      </c>
      <c r="O1343" s="8">
        <v>12</v>
      </c>
      <c r="P1343" s="8">
        <v>9</v>
      </c>
      <c r="Q1343" s="7" t="s">
        <v>60</v>
      </c>
      <c r="R1343" s="7" t="s">
        <v>539</v>
      </c>
    </row>
    <row r="1344" spans="1:18" x14ac:dyDescent="0.25">
      <c r="A1344" s="7" t="s">
        <v>1080</v>
      </c>
      <c r="B1344" s="7" t="s">
        <v>49</v>
      </c>
      <c r="C1344" s="7" t="s">
        <v>86</v>
      </c>
      <c r="D1344" s="7" t="s">
        <v>1605</v>
      </c>
      <c r="E1344" s="7" t="s">
        <v>3099</v>
      </c>
      <c r="F1344" s="7" t="s">
        <v>97</v>
      </c>
      <c r="G1344" s="8">
        <v>1977</v>
      </c>
      <c r="H1344" s="9"/>
      <c r="I1344" s="9"/>
      <c r="J1344" s="9"/>
      <c r="K1344" s="9"/>
      <c r="L1344" s="8">
        <v>18800</v>
      </c>
      <c r="M1344" s="8">
        <v>2</v>
      </c>
      <c r="N1344" s="7" t="s">
        <v>60</v>
      </c>
      <c r="O1344" s="8">
        <v>12</v>
      </c>
      <c r="P1344" s="8">
        <v>9</v>
      </c>
      <c r="Q1344" s="7" t="s">
        <v>60</v>
      </c>
      <c r="R1344" s="7" t="s">
        <v>86</v>
      </c>
    </row>
    <row r="1345" spans="1:18" x14ac:dyDescent="0.25">
      <c r="A1345" s="7" t="s">
        <v>1080</v>
      </c>
      <c r="B1345" s="7" t="s">
        <v>49</v>
      </c>
      <c r="C1345" s="7" t="s">
        <v>66</v>
      </c>
      <c r="D1345" s="7" t="s">
        <v>1470</v>
      </c>
      <c r="E1345" s="7" t="s">
        <v>3100</v>
      </c>
      <c r="F1345" s="7" t="s">
        <v>1469</v>
      </c>
      <c r="G1345" s="9"/>
      <c r="H1345" s="8">
        <v>833</v>
      </c>
      <c r="I1345" s="9"/>
      <c r="J1345" s="8">
        <v>100</v>
      </c>
      <c r="K1345" s="8">
        <v>3</v>
      </c>
      <c r="L1345" s="8">
        <v>2500</v>
      </c>
      <c r="M1345" s="8">
        <v>1</v>
      </c>
      <c r="N1345" s="7" t="s">
        <v>60</v>
      </c>
      <c r="O1345" s="8">
        <v>10</v>
      </c>
      <c r="P1345" s="8">
        <v>9</v>
      </c>
      <c r="Q1345" s="7" t="s">
        <v>60</v>
      </c>
      <c r="R1345" s="7" t="s">
        <v>86</v>
      </c>
    </row>
    <row r="1346" spans="1:18" x14ac:dyDescent="0.25">
      <c r="A1346" s="7" t="s">
        <v>3101</v>
      </c>
      <c r="B1346" s="7" t="s">
        <v>1489</v>
      </c>
      <c r="C1346" s="7" t="s">
        <v>53</v>
      </c>
      <c r="D1346" s="7" t="s">
        <v>1464</v>
      </c>
      <c r="E1346" s="7" t="s">
        <v>3102</v>
      </c>
      <c r="F1346" s="7" t="s">
        <v>74</v>
      </c>
      <c r="G1346" s="8">
        <v>1970</v>
      </c>
      <c r="H1346" s="9"/>
      <c r="I1346" s="9"/>
      <c r="J1346" s="9"/>
      <c r="K1346" s="9"/>
      <c r="L1346" s="8">
        <v>2400</v>
      </c>
      <c r="M1346" s="8">
        <v>1</v>
      </c>
      <c r="N1346" s="7" t="s">
        <v>60</v>
      </c>
      <c r="O1346" s="8">
        <v>20</v>
      </c>
      <c r="P1346" s="8">
        <v>20</v>
      </c>
      <c r="Q1346" s="7" t="s">
        <v>60</v>
      </c>
      <c r="R1346" s="7" t="s">
        <v>60</v>
      </c>
    </row>
    <row r="1347" spans="1:18" x14ac:dyDescent="0.25">
      <c r="A1347" s="7" t="s">
        <v>1083</v>
      </c>
      <c r="B1347" s="7" t="s">
        <v>49</v>
      </c>
      <c r="C1347" s="7" t="s">
        <v>53</v>
      </c>
      <c r="D1347" s="7" t="s">
        <v>1458</v>
      </c>
      <c r="E1347" s="7" t="s">
        <v>3103</v>
      </c>
      <c r="F1347" s="7" t="s">
        <v>97</v>
      </c>
      <c r="G1347" s="9"/>
      <c r="H1347" s="9"/>
      <c r="I1347" s="9"/>
      <c r="J1347" s="9"/>
      <c r="K1347" s="9"/>
      <c r="L1347" s="8">
        <v>2700</v>
      </c>
      <c r="M1347" s="8">
        <v>1</v>
      </c>
      <c r="N1347" s="7" t="s">
        <v>60</v>
      </c>
      <c r="O1347" s="8">
        <v>12</v>
      </c>
      <c r="P1347" s="8">
        <v>9</v>
      </c>
      <c r="Q1347" s="7" t="s">
        <v>60</v>
      </c>
      <c r="R1347" s="7" t="s">
        <v>539</v>
      </c>
    </row>
    <row r="1348" spans="1:18" x14ac:dyDescent="0.25">
      <c r="A1348" s="7" t="s">
        <v>384</v>
      </c>
      <c r="B1348" s="7" t="s">
        <v>49</v>
      </c>
      <c r="C1348" s="7" t="s">
        <v>53</v>
      </c>
      <c r="D1348" s="7" t="s">
        <v>1458</v>
      </c>
      <c r="E1348" s="7" t="s">
        <v>3104</v>
      </c>
      <c r="F1348" s="7" t="s">
        <v>97</v>
      </c>
      <c r="G1348" s="8">
        <v>1973</v>
      </c>
      <c r="H1348" s="9"/>
      <c r="I1348" s="9"/>
      <c r="J1348" s="9"/>
      <c r="K1348" s="9"/>
      <c r="L1348" s="8">
        <v>4500</v>
      </c>
      <c r="M1348" s="8">
        <v>2</v>
      </c>
      <c r="N1348" s="7" t="s">
        <v>60</v>
      </c>
      <c r="O1348" s="8">
        <v>18</v>
      </c>
      <c r="P1348" s="8">
        <v>15</v>
      </c>
      <c r="Q1348" s="7" t="s">
        <v>60</v>
      </c>
      <c r="R1348" s="7" t="s">
        <v>539</v>
      </c>
    </row>
    <row r="1349" spans="1:18" x14ac:dyDescent="0.25">
      <c r="A1349" s="7" t="s">
        <v>3105</v>
      </c>
      <c r="B1349" s="7" t="s">
        <v>49</v>
      </c>
      <c r="C1349" s="7" t="s">
        <v>53</v>
      </c>
      <c r="D1349" s="7" t="s">
        <v>1458</v>
      </c>
      <c r="E1349" s="7" t="s">
        <v>3106</v>
      </c>
      <c r="F1349" s="7" t="s">
        <v>97</v>
      </c>
      <c r="G1349" s="8">
        <v>1960</v>
      </c>
      <c r="H1349" s="9"/>
      <c r="I1349" s="9"/>
      <c r="J1349" s="9"/>
      <c r="K1349" s="9"/>
      <c r="L1349" s="8">
        <v>4500</v>
      </c>
      <c r="M1349" s="8">
        <v>1</v>
      </c>
      <c r="N1349" s="7" t="s">
        <v>60</v>
      </c>
      <c r="O1349" s="8">
        <v>16</v>
      </c>
      <c r="P1349" s="8">
        <v>15</v>
      </c>
      <c r="Q1349" s="7" t="s">
        <v>60</v>
      </c>
      <c r="R1349" s="7" t="s">
        <v>1462</v>
      </c>
    </row>
    <row r="1350" spans="1:18" x14ac:dyDescent="0.25">
      <c r="A1350" s="7" t="s">
        <v>3107</v>
      </c>
      <c r="B1350" s="7" t="s">
        <v>49</v>
      </c>
      <c r="C1350" s="7" t="s">
        <v>53</v>
      </c>
      <c r="D1350" s="7" t="s">
        <v>1458</v>
      </c>
      <c r="E1350" s="7" t="s">
        <v>3108</v>
      </c>
      <c r="F1350" s="7" t="s">
        <v>97</v>
      </c>
      <c r="G1350" s="8">
        <v>1986</v>
      </c>
      <c r="H1350" s="9"/>
      <c r="I1350" s="9"/>
      <c r="J1350" s="9"/>
      <c r="K1350" s="9"/>
      <c r="L1350" s="8">
        <v>100</v>
      </c>
      <c r="M1350" s="8">
        <v>2</v>
      </c>
      <c r="N1350" s="7" t="s">
        <v>60</v>
      </c>
      <c r="O1350" s="8">
        <v>20</v>
      </c>
      <c r="P1350" s="8">
        <v>8</v>
      </c>
      <c r="Q1350" s="7" t="s">
        <v>60</v>
      </c>
      <c r="R1350" s="7" t="s">
        <v>539</v>
      </c>
    </row>
    <row r="1351" spans="1:18" x14ac:dyDescent="0.25">
      <c r="A1351" s="7" t="s">
        <v>1086</v>
      </c>
      <c r="B1351" s="7" t="s">
        <v>49</v>
      </c>
      <c r="C1351" s="7" t="s">
        <v>53</v>
      </c>
      <c r="D1351" s="7" t="s">
        <v>1458</v>
      </c>
      <c r="E1351" s="7" t="s">
        <v>3109</v>
      </c>
      <c r="F1351" s="7" t="s">
        <v>97</v>
      </c>
      <c r="G1351" s="8">
        <v>1985</v>
      </c>
      <c r="H1351" s="9"/>
      <c r="I1351" s="9"/>
      <c r="J1351" s="9"/>
      <c r="K1351" s="9"/>
      <c r="L1351" s="8">
        <v>3858</v>
      </c>
      <c r="M1351" s="8">
        <v>2</v>
      </c>
      <c r="N1351" s="7" t="s">
        <v>60</v>
      </c>
      <c r="O1351" s="8">
        <v>12</v>
      </c>
      <c r="P1351" s="8">
        <v>9</v>
      </c>
      <c r="Q1351" s="7" t="s">
        <v>60</v>
      </c>
      <c r="R1351" s="7" t="s">
        <v>60</v>
      </c>
    </row>
    <row r="1352" spans="1:18" x14ac:dyDescent="0.25">
      <c r="A1352" s="7" t="s">
        <v>386</v>
      </c>
      <c r="B1352" s="7" t="s">
        <v>49</v>
      </c>
      <c r="C1352" s="7" t="s">
        <v>53</v>
      </c>
      <c r="D1352" s="7" t="s">
        <v>1477</v>
      </c>
      <c r="E1352" s="7" t="s">
        <v>3110</v>
      </c>
      <c r="F1352" s="7" t="s">
        <v>74</v>
      </c>
      <c r="G1352" s="8">
        <v>1940</v>
      </c>
      <c r="H1352" s="9"/>
      <c r="I1352" s="9"/>
      <c r="J1352" s="9"/>
      <c r="K1352" s="9"/>
      <c r="L1352" s="8">
        <v>3000</v>
      </c>
      <c r="M1352" s="8">
        <v>2</v>
      </c>
      <c r="N1352" s="7" t="s">
        <v>60</v>
      </c>
      <c r="O1352" s="8">
        <v>12</v>
      </c>
      <c r="P1352" s="8">
        <v>9</v>
      </c>
      <c r="Q1352" s="7" t="s">
        <v>60</v>
      </c>
      <c r="R1352" s="7" t="s">
        <v>1595</v>
      </c>
    </row>
    <row r="1353" spans="1:18" x14ac:dyDescent="0.25">
      <c r="A1353" s="7" t="s">
        <v>3111</v>
      </c>
      <c r="B1353" s="7" t="s">
        <v>1489</v>
      </c>
      <c r="C1353" s="7" t="s">
        <v>53</v>
      </c>
      <c r="D1353" s="7" t="s">
        <v>1464</v>
      </c>
      <c r="E1353" s="7" t="s">
        <v>3112</v>
      </c>
      <c r="F1353" s="7" t="s">
        <v>74</v>
      </c>
      <c r="G1353" s="8">
        <v>1985</v>
      </c>
      <c r="H1353" s="9"/>
      <c r="I1353" s="9"/>
      <c r="J1353" s="9"/>
      <c r="K1353" s="9"/>
      <c r="L1353" s="8">
        <v>600</v>
      </c>
      <c r="M1353" s="8">
        <v>1</v>
      </c>
      <c r="N1353" s="7" t="s">
        <v>60</v>
      </c>
      <c r="O1353" s="8">
        <v>10</v>
      </c>
      <c r="P1353" s="8">
        <v>8</v>
      </c>
      <c r="Q1353" s="7" t="s">
        <v>60</v>
      </c>
      <c r="R1353" s="7" t="s">
        <v>60</v>
      </c>
    </row>
    <row r="1354" spans="1:18" x14ac:dyDescent="0.25">
      <c r="A1354" s="7" t="s">
        <v>3113</v>
      </c>
      <c r="B1354" s="7" t="s">
        <v>49</v>
      </c>
      <c r="C1354" s="7" t="s">
        <v>53</v>
      </c>
      <c r="D1354" s="7" t="s">
        <v>1458</v>
      </c>
      <c r="E1354" s="7" t="s">
        <v>3114</v>
      </c>
      <c r="F1354" s="7" t="s">
        <v>97</v>
      </c>
      <c r="G1354" s="8">
        <v>1982</v>
      </c>
      <c r="H1354" s="9"/>
      <c r="I1354" s="9"/>
      <c r="J1354" s="9"/>
      <c r="K1354" s="9"/>
      <c r="L1354" s="8">
        <v>11059</v>
      </c>
      <c r="M1354" s="8">
        <v>1</v>
      </c>
      <c r="N1354" s="7" t="s">
        <v>60</v>
      </c>
      <c r="O1354" s="8">
        <v>20</v>
      </c>
      <c r="P1354" s="8">
        <v>20</v>
      </c>
      <c r="Q1354" s="7" t="s">
        <v>60</v>
      </c>
      <c r="R1354" s="7" t="s">
        <v>1462</v>
      </c>
    </row>
    <row r="1355" spans="1:18" x14ac:dyDescent="0.25">
      <c r="A1355" s="7" t="s">
        <v>3115</v>
      </c>
      <c r="B1355" s="7" t="s">
        <v>49</v>
      </c>
      <c r="C1355" s="7" t="s">
        <v>53</v>
      </c>
      <c r="D1355" s="7" t="s">
        <v>1477</v>
      </c>
      <c r="E1355" s="7" t="s">
        <v>3116</v>
      </c>
      <c r="F1355" s="7" t="s">
        <v>74</v>
      </c>
      <c r="G1355" s="8">
        <v>1989</v>
      </c>
      <c r="H1355" s="9"/>
      <c r="I1355" s="9"/>
      <c r="J1355" s="9"/>
      <c r="K1355" s="9"/>
      <c r="L1355" s="8">
        <v>11200</v>
      </c>
      <c r="M1355" s="8">
        <v>4</v>
      </c>
      <c r="N1355" s="7" t="s">
        <v>54</v>
      </c>
      <c r="O1355" s="8">
        <v>12</v>
      </c>
      <c r="P1355" s="8">
        <v>10</v>
      </c>
      <c r="Q1355" s="7" t="s">
        <v>60</v>
      </c>
      <c r="R1355" s="7" t="s">
        <v>1643</v>
      </c>
    </row>
    <row r="1356" spans="1:18" x14ac:dyDescent="0.25">
      <c r="A1356" s="7" t="s">
        <v>388</v>
      </c>
      <c r="B1356" s="7" t="s">
        <v>1457</v>
      </c>
      <c r="C1356" s="7" t="s">
        <v>53</v>
      </c>
      <c r="D1356" s="7" t="s">
        <v>1464</v>
      </c>
      <c r="E1356" s="7" t="s">
        <v>3117</v>
      </c>
      <c r="F1356" s="7" t="s">
        <v>74</v>
      </c>
      <c r="G1356" s="8">
        <v>1965</v>
      </c>
      <c r="H1356" s="9"/>
      <c r="I1356" s="9"/>
      <c r="J1356" s="9"/>
      <c r="K1356" s="9"/>
      <c r="L1356" s="8">
        <v>675</v>
      </c>
      <c r="M1356" s="8">
        <v>1</v>
      </c>
      <c r="N1356" s="7" t="s">
        <v>60</v>
      </c>
      <c r="O1356" s="8">
        <v>12</v>
      </c>
      <c r="P1356" s="8">
        <v>8</v>
      </c>
      <c r="Q1356" s="7" t="s">
        <v>60</v>
      </c>
      <c r="R1356" s="7" t="s">
        <v>86</v>
      </c>
    </row>
    <row r="1357" spans="1:18" x14ac:dyDescent="0.25">
      <c r="A1357" s="7" t="s">
        <v>3118</v>
      </c>
      <c r="B1357" s="7" t="s">
        <v>49</v>
      </c>
      <c r="C1357" s="7" t="s">
        <v>53</v>
      </c>
      <c r="D1357" s="7" t="s">
        <v>1458</v>
      </c>
      <c r="E1357" s="7" t="s">
        <v>3119</v>
      </c>
      <c r="F1357" s="7" t="s">
        <v>97</v>
      </c>
      <c r="G1357" s="8">
        <v>1984</v>
      </c>
      <c r="H1357" s="9"/>
      <c r="I1357" s="9"/>
      <c r="J1357" s="9"/>
      <c r="K1357" s="9"/>
      <c r="L1357" s="8">
        <v>75771</v>
      </c>
      <c r="M1357" s="8">
        <v>3</v>
      </c>
      <c r="N1357" s="7" t="s">
        <v>54</v>
      </c>
      <c r="O1357" s="8">
        <v>12</v>
      </c>
      <c r="P1357" s="8">
        <v>8</v>
      </c>
      <c r="Q1357" s="7" t="s">
        <v>60</v>
      </c>
      <c r="R1357" s="7" t="s">
        <v>86</v>
      </c>
    </row>
    <row r="1358" spans="1:18" x14ac:dyDescent="0.25">
      <c r="A1358" s="7" t="s">
        <v>390</v>
      </c>
      <c r="B1358" s="7" t="s">
        <v>1489</v>
      </c>
      <c r="C1358" s="7" t="s">
        <v>53</v>
      </c>
      <c r="D1358" s="7" t="s">
        <v>1458</v>
      </c>
      <c r="E1358" s="7" t="s">
        <v>3120</v>
      </c>
      <c r="F1358" s="7" t="s">
        <v>97</v>
      </c>
      <c r="G1358" s="8">
        <v>1960</v>
      </c>
      <c r="H1358" s="9"/>
      <c r="I1358" s="9"/>
      <c r="J1358" s="9"/>
      <c r="K1358" s="9"/>
      <c r="L1358" s="8">
        <v>28000</v>
      </c>
      <c r="M1358" s="8">
        <v>2</v>
      </c>
      <c r="N1358" s="7" t="s">
        <v>60</v>
      </c>
      <c r="O1358" s="8">
        <v>24</v>
      </c>
      <c r="P1358" s="8">
        <v>9</v>
      </c>
      <c r="Q1358" s="7" t="s">
        <v>60</v>
      </c>
      <c r="R1358" s="7" t="s">
        <v>86</v>
      </c>
    </row>
    <row r="1359" spans="1:18" x14ac:dyDescent="0.25">
      <c r="A1359" s="7" t="s">
        <v>3121</v>
      </c>
      <c r="B1359" s="7" t="s">
        <v>49</v>
      </c>
      <c r="C1359" s="7" t="s">
        <v>53</v>
      </c>
      <c r="D1359" s="7" t="s">
        <v>1477</v>
      </c>
      <c r="E1359" s="7" t="s">
        <v>3122</v>
      </c>
      <c r="F1359" s="7" t="s">
        <v>74</v>
      </c>
      <c r="G1359" s="8">
        <v>1982</v>
      </c>
      <c r="H1359" s="9"/>
      <c r="I1359" s="9"/>
      <c r="J1359" s="9"/>
      <c r="K1359" s="9"/>
      <c r="L1359" s="8">
        <v>9500</v>
      </c>
      <c r="M1359" s="8">
        <v>2</v>
      </c>
      <c r="N1359" s="7" t="s">
        <v>54</v>
      </c>
      <c r="O1359" s="8">
        <v>12</v>
      </c>
      <c r="P1359" s="8">
        <v>12</v>
      </c>
      <c r="Q1359" s="7" t="s">
        <v>60</v>
      </c>
      <c r="R1359" s="7" t="s">
        <v>539</v>
      </c>
    </row>
    <row r="1360" spans="1:18" x14ac:dyDescent="0.25">
      <c r="A1360" s="7" t="s">
        <v>3123</v>
      </c>
      <c r="B1360" s="7" t="s">
        <v>49</v>
      </c>
      <c r="C1360" s="7" t="s">
        <v>53</v>
      </c>
      <c r="D1360" s="7" t="s">
        <v>1458</v>
      </c>
      <c r="E1360" s="7" t="s">
        <v>3124</v>
      </c>
      <c r="F1360" s="7" t="s">
        <v>97</v>
      </c>
      <c r="G1360" s="8">
        <v>1990</v>
      </c>
      <c r="H1360" s="9"/>
      <c r="I1360" s="9"/>
      <c r="J1360" s="9"/>
      <c r="K1360" s="9"/>
      <c r="L1360" s="8">
        <v>60000</v>
      </c>
      <c r="M1360" s="8">
        <v>1</v>
      </c>
      <c r="N1360" s="7" t="s">
        <v>60</v>
      </c>
      <c r="O1360" s="8">
        <v>25</v>
      </c>
      <c r="P1360" s="8">
        <v>25</v>
      </c>
      <c r="Q1360" s="7" t="s">
        <v>60</v>
      </c>
      <c r="R1360" s="7" t="s">
        <v>1462</v>
      </c>
    </row>
    <row r="1361" spans="1:18" x14ac:dyDescent="0.25">
      <c r="A1361" s="7" t="s">
        <v>3125</v>
      </c>
      <c r="B1361" s="7" t="s">
        <v>49</v>
      </c>
      <c r="C1361" s="7" t="s">
        <v>53</v>
      </c>
      <c r="D1361" s="7" t="s">
        <v>1458</v>
      </c>
      <c r="E1361" s="7" t="s">
        <v>3126</v>
      </c>
      <c r="F1361" s="7" t="s">
        <v>97</v>
      </c>
      <c r="G1361" s="8">
        <v>1967</v>
      </c>
      <c r="H1361" s="9"/>
      <c r="I1361" s="9"/>
      <c r="J1361" s="9"/>
      <c r="K1361" s="9"/>
      <c r="L1361" s="8">
        <v>58800</v>
      </c>
      <c r="M1361" s="8">
        <v>4</v>
      </c>
      <c r="N1361" s="7" t="s">
        <v>54</v>
      </c>
      <c r="O1361" s="8">
        <v>12</v>
      </c>
      <c r="P1361" s="8">
        <v>9</v>
      </c>
      <c r="Q1361" s="7" t="s">
        <v>54</v>
      </c>
      <c r="R1361" s="7" t="s">
        <v>1601</v>
      </c>
    </row>
    <row r="1362" spans="1:18" x14ac:dyDescent="0.25">
      <c r="A1362" s="7" t="s">
        <v>1091</v>
      </c>
      <c r="B1362" s="7" t="s">
        <v>49</v>
      </c>
      <c r="C1362" s="7" t="s">
        <v>53</v>
      </c>
      <c r="D1362" s="7" t="s">
        <v>1464</v>
      </c>
      <c r="E1362" s="7" t="s">
        <v>3127</v>
      </c>
      <c r="F1362" s="7" t="s">
        <v>97</v>
      </c>
      <c r="G1362" s="8">
        <v>1950</v>
      </c>
      <c r="H1362" s="9"/>
      <c r="I1362" s="9"/>
      <c r="J1362" s="9"/>
      <c r="K1362" s="9"/>
      <c r="L1362" s="8">
        <v>51000</v>
      </c>
      <c r="M1362" s="8">
        <v>1</v>
      </c>
      <c r="N1362" s="7" t="s">
        <v>60</v>
      </c>
      <c r="O1362" s="8">
        <v>20</v>
      </c>
      <c r="P1362" s="8">
        <v>9</v>
      </c>
      <c r="Q1362" s="7" t="s">
        <v>60</v>
      </c>
      <c r="R1362" s="7" t="s">
        <v>86</v>
      </c>
    </row>
    <row r="1363" spans="1:18" x14ac:dyDescent="0.25">
      <c r="A1363" s="7" t="s">
        <v>3128</v>
      </c>
      <c r="B1363" s="7" t="s">
        <v>1489</v>
      </c>
      <c r="C1363" s="7" t="s">
        <v>53</v>
      </c>
      <c r="D1363" s="7" t="s">
        <v>1464</v>
      </c>
      <c r="E1363" s="7" t="s">
        <v>3129</v>
      </c>
      <c r="F1363" s="7" t="s">
        <v>74</v>
      </c>
      <c r="G1363" s="8">
        <v>1950</v>
      </c>
      <c r="H1363" s="9"/>
      <c r="I1363" s="9"/>
      <c r="J1363" s="9"/>
      <c r="K1363" s="9"/>
      <c r="L1363" s="8">
        <v>3600</v>
      </c>
      <c r="M1363" s="8">
        <v>1</v>
      </c>
      <c r="N1363" s="7" t="s">
        <v>60</v>
      </c>
      <c r="O1363" s="8">
        <v>20</v>
      </c>
      <c r="P1363" s="8">
        <v>20</v>
      </c>
      <c r="Q1363" s="7" t="s">
        <v>60</v>
      </c>
      <c r="R1363" s="7" t="s">
        <v>1462</v>
      </c>
    </row>
    <row r="1364" spans="1:18" x14ac:dyDescent="0.25">
      <c r="A1364" s="7" t="s">
        <v>1094</v>
      </c>
      <c r="B1364" s="7" t="s">
        <v>49</v>
      </c>
      <c r="C1364" s="7" t="s">
        <v>53</v>
      </c>
      <c r="D1364" s="7" t="s">
        <v>1467</v>
      </c>
      <c r="E1364" s="7" t="s">
        <v>3130</v>
      </c>
      <c r="F1364" s="7" t="s">
        <v>1469</v>
      </c>
      <c r="G1364" s="8">
        <v>1932</v>
      </c>
      <c r="H1364" s="8">
        <v>29000</v>
      </c>
      <c r="I1364" s="9"/>
      <c r="J1364" s="8">
        <v>98</v>
      </c>
      <c r="K1364" s="8">
        <v>2</v>
      </c>
      <c r="L1364" s="8">
        <v>58000</v>
      </c>
      <c r="M1364" s="8">
        <v>2</v>
      </c>
      <c r="N1364" s="7" t="s">
        <v>60</v>
      </c>
      <c r="O1364" s="8">
        <v>12</v>
      </c>
      <c r="P1364" s="8">
        <v>9</v>
      </c>
      <c r="Q1364" s="7" t="s">
        <v>60</v>
      </c>
      <c r="R1364" s="7" t="s">
        <v>1504</v>
      </c>
    </row>
    <row r="1365" spans="1:18" x14ac:dyDescent="0.25">
      <c r="A1365" s="7" t="s">
        <v>1094</v>
      </c>
      <c r="B1365" s="7" t="s">
        <v>49</v>
      </c>
      <c r="C1365" s="7" t="s">
        <v>97</v>
      </c>
      <c r="D1365" s="7" t="s">
        <v>1470</v>
      </c>
      <c r="E1365" s="7" t="s">
        <v>3131</v>
      </c>
      <c r="F1365" s="7" t="s">
        <v>97</v>
      </c>
      <c r="G1365" s="8">
        <v>1932</v>
      </c>
      <c r="H1365" s="9"/>
      <c r="I1365" s="9"/>
      <c r="J1365" s="9"/>
      <c r="K1365" s="9"/>
      <c r="L1365" s="8">
        <v>500</v>
      </c>
      <c r="M1365" s="8">
        <v>1</v>
      </c>
      <c r="N1365" s="7" t="s">
        <v>60</v>
      </c>
      <c r="O1365" s="8">
        <v>10</v>
      </c>
      <c r="P1365" s="8">
        <v>9</v>
      </c>
      <c r="Q1365" s="7" t="s">
        <v>60</v>
      </c>
      <c r="R1365" s="7" t="s">
        <v>539</v>
      </c>
    </row>
    <row r="1366" spans="1:18" x14ac:dyDescent="0.25">
      <c r="A1366" s="7" t="s">
        <v>1094</v>
      </c>
      <c r="B1366" s="7" t="s">
        <v>49</v>
      </c>
      <c r="C1366" s="7" t="s">
        <v>59</v>
      </c>
      <c r="D1366" s="7" t="s">
        <v>1470</v>
      </c>
      <c r="E1366" s="7" t="s">
        <v>1471</v>
      </c>
      <c r="F1366" s="7" t="s">
        <v>1469</v>
      </c>
      <c r="G1366" s="8">
        <v>1932</v>
      </c>
      <c r="H1366" s="8">
        <v>1625</v>
      </c>
      <c r="I1366" s="9"/>
      <c r="J1366" s="8">
        <v>100</v>
      </c>
      <c r="K1366" s="8">
        <v>20</v>
      </c>
      <c r="L1366" s="8">
        <v>32500</v>
      </c>
      <c r="M1366" s="8">
        <v>1</v>
      </c>
      <c r="N1366" s="7" t="s">
        <v>60</v>
      </c>
      <c r="O1366" s="8">
        <v>11</v>
      </c>
      <c r="P1366" s="8">
        <v>9</v>
      </c>
      <c r="Q1366" s="7" t="s">
        <v>60</v>
      </c>
      <c r="R1366" s="7" t="s">
        <v>1504</v>
      </c>
    </row>
    <row r="1367" spans="1:18" x14ac:dyDescent="0.25">
      <c r="A1367" s="7" t="s">
        <v>1094</v>
      </c>
      <c r="B1367" s="7" t="s">
        <v>49</v>
      </c>
      <c r="C1367" s="7" t="s">
        <v>304</v>
      </c>
      <c r="D1367" s="7" t="s">
        <v>1470</v>
      </c>
      <c r="E1367" s="7" t="s">
        <v>3132</v>
      </c>
      <c r="F1367" s="7" t="s">
        <v>1469</v>
      </c>
      <c r="G1367" s="8">
        <v>1932</v>
      </c>
      <c r="H1367" s="8">
        <v>1683</v>
      </c>
      <c r="I1367" s="9"/>
      <c r="J1367" s="8">
        <v>100</v>
      </c>
      <c r="K1367" s="8">
        <v>12</v>
      </c>
      <c r="L1367" s="8">
        <v>20196</v>
      </c>
      <c r="M1367" s="8">
        <v>1</v>
      </c>
      <c r="N1367" s="7" t="s">
        <v>60</v>
      </c>
      <c r="O1367" s="8">
        <v>12</v>
      </c>
      <c r="P1367" s="8">
        <v>9</v>
      </c>
      <c r="Q1367" s="7" t="s">
        <v>60</v>
      </c>
      <c r="R1367" s="7" t="s">
        <v>1504</v>
      </c>
    </row>
    <row r="1368" spans="1:18" x14ac:dyDescent="0.25">
      <c r="A1368" s="7" t="s">
        <v>1094</v>
      </c>
      <c r="B1368" s="7" t="s">
        <v>49</v>
      </c>
      <c r="C1368" s="7" t="s">
        <v>86</v>
      </c>
      <c r="D1368" s="7" t="s">
        <v>1501</v>
      </c>
      <c r="E1368" s="7" t="s">
        <v>3133</v>
      </c>
      <c r="F1368" s="7" t="s">
        <v>1469</v>
      </c>
      <c r="G1368" s="8">
        <v>1932</v>
      </c>
      <c r="H1368" s="8">
        <v>16500</v>
      </c>
      <c r="I1368" s="9"/>
      <c r="J1368" s="8">
        <v>98</v>
      </c>
      <c r="K1368" s="8">
        <v>2</v>
      </c>
      <c r="L1368" s="8">
        <v>33000</v>
      </c>
      <c r="M1368" s="8">
        <v>1</v>
      </c>
      <c r="N1368" s="7" t="s">
        <v>60</v>
      </c>
      <c r="O1368" s="8">
        <v>25</v>
      </c>
      <c r="P1368" s="8">
        <v>20</v>
      </c>
      <c r="Q1368" s="7" t="s">
        <v>60</v>
      </c>
      <c r="R1368" s="7" t="s">
        <v>1504</v>
      </c>
    </row>
    <row r="1369" spans="1:18" x14ac:dyDescent="0.25">
      <c r="A1369" s="7" t="s">
        <v>1094</v>
      </c>
      <c r="B1369" s="7" t="s">
        <v>49</v>
      </c>
      <c r="C1369" s="7" t="s">
        <v>66</v>
      </c>
      <c r="D1369" s="7" t="s">
        <v>1467</v>
      </c>
      <c r="E1369" s="7" t="s">
        <v>3134</v>
      </c>
      <c r="F1369" s="7" t="s">
        <v>1469</v>
      </c>
      <c r="G1369" s="8">
        <v>1932</v>
      </c>
      <c r="H1369" s="8">
        <v>6250</v>
      </c>
      <c r="I1369" s="9"/>
      <c r="J1369" s="8">
        <v>100</v>
      </c>
      <c r="K1369" s="8">
        <v>2</v>
      </c>
      <c r="L1369" s="8">
        <v>12500</v>
      </c>
      <c r="M1369" s="8">
        <v>1</v>
      </c>
      <c r="N1369" s="7" t="s">
        <v>60</v>
      </c>
      <c r="O1369" s="8">
        <v>20</v>
      </c>
      <c r="P1369" s="8">
        <v>18</v>
      </c>
      <c r="Q1369" s="7" t="s">
        <v>60</v>
      </c>
      <c r="R1369" s="7" t="s">
        <v>1504</v>
      </c>
    </row>
    <row r="1370" spans="1:18" x14ac:dyDescent="0.25">
      <c r="A1370" s="7" t="s">
        <v>1094</v>
      </c>
      <c r="B1370" s="7" t="s">
        <v>49</v>
      </c>
      <c r="C1370" s="7" t="s">
        <v>57</v>
      </c>
      <c r="D1370" s="7" t="s">
        <v>1467</v>
      </c>
      <c r="E1370" s="7" t="s">
        <v>3135</v>
      </c>
      <c r="F1370" s="7" t="s">
        <v>97</v>
      </c>
      <c r="G1370" s="8">
        <v>1932</v>
      </c>
      <c r="H1370" s="9"/>
      <c r="I1370" s="9"/>
      <c r="J1370" s="9"/>
      <c r="K1370" s="9"/>
      <c r="L1370" s="8">
        <v>12600</v>
      </c>
      <c r="M1370" s="8">
        <v>2</v>
      </c>
      <c r="N1370" s="7" t="s">
        <v>60</v>
      </c>
      <c r="O1370" s="8">
        <v>12</v>
      </c>
      <c r="P1370" s="8">
        <v>9</v>
      </c>
      <c r="Q1370" s="7" t="s">
        <v>60</v>
      </c>
      <c r="R1370" s="7" t="s">
        <v>60</v>
      </c>
    </row>
    <row r="1371" spans="1:18" x14ac:dyDescent="0.25">
      <c r="A1371" s="7" t="s">
        <v>1094</v>
      </c>
      <c r="B1371" s="7" t="s">
        <v>49</v>
      </c>
      <c r="C1371" s="7" t="s">
        <v>173</v>
      </c>
      <c r="D1371" s="7" t="s">
        <v>1467</v>
      </c>
      <c r="E1371" s="7" t="s">
        <v>3136</v>
      </c>
      <c r="F1371" s="7" t="s">
        <v>97</v>
      </c>
      <c r="G1371" s="8">
        <v>1932</v>
      </c>
      <c r="H1371" s="9"/>
      <c r="I1371" s="9"/>
      <c r="J1371" s="9"/>
      <c r="K1371" s="9"/>
      <c r="L1371" s="8">
        <v>4200</v>
      </c>
      <c r="M1371" s="8">
        <v>2</v>
      </c>
      <c r="N1371" s="7" t="s">
        <v>60</v>
      </c>
      <c r="O1371" s="8">
        <v>12</v>
      </c>
      <c r="P1371" s="8">
        <v>9</v>
      </c>
      <c r="Q1371" s="7" t="s">
        <v>60</v>
      </c>
      <c r="R1371" s="7" t="s">
        <v>60</v>
      </c>
    </row>
    <row r="1372" spans="1:18" x14ac:dyDescent="0.25">
      <c r="A1372" s="7" t="s">
        <v>1094</v>
      </c>
      <c r="B1372" s="7" t="s">
        <v>49</v>
      </c>
      <c r="C1372" s="7" t="s">
        <v>139</v>
      </c>
      <c r="D1372" s="7" t="s">
        <v>1472</v>
      </c>
      <c r="E1372" s="7" t="s">
        <v>3137</v>
      </c>
      <c r="F1372" s="7" t="s">
        <v>97</v>
      </c>
      <c r="G1372" s="8">
        <v>1932</v>
      </c>
      <c r="H1372" s="9"/>
      <c r="I1372" s="9"/>
      <c r="J1372" s="9"/>
      <c r="K1372" s="9"/>
      <c r="L1372" s="8">
        <v>7500</v>
      </c>
      <c r="M1372" s="8">
        <v>1</v>
      </c>
      <c r="N1372" s="7" t="s">
        <v>60</v>
      </c>
      <c r="O1372" s="8">
        <v>18</v>
      </c>
      <c r="P1372" s="8">
        <v>15</v>
      </c>
      <c r="Q1372" s="7" t="s">
        <v>60</v>
      </c>
      <c r="R1372" s="7" t="s">
        <v>60</v>
      </c>
    </row>
    <row r="1373" spans="1:18" x14ac:dyDescent="0.25">
      <c r="A1373" s="7" t="s">
        <v>1094</v>
      </c>
      <c r="B1373" s="7" t="s">
        <v>49</v>
      </c>
      <c r="C1373" s="7" t="s">
        <v>996</v>
      </c>
      <c r="D1373" s="7" t="s">
        <v>1497</v>
      </c>
      <c r="E1373" s="7" t="s">
        <v>3138</v>
      </c>
      <c r="F1373" s="7" t="s">
        <v>97</v>
      </c>
      <c r="G1373" s="8">
        <v>1932</v>
      </c>
      <c r="H1373" s="9"/>
      <c r="I1373" s="9"/>
      <c r="J1373" s="9"/>
      <c r="K1373" s="9"/>
      <c r="L1373" s="8">
        <v>10400</v>
      </c>
      <c r="M1373" s="8">
        <v>1</v>
      </c>
      <c r="N1373" s="7" t="s">
        <v>60</v>
      </c>
      <c r="O1373" s="8">
        <v>20</v>
      </c>
      <c r="P1373" s="8">
        <v>17</v>
      </c>
      <c r="Q1373" s="7" t="s">
        <v>60</v>
      </c>
      <c r="R1373" s="7" t="s">
        <v>1462</v>
      </c>
    </row>
    <row r="1374" spans="1:18" x14ac:dyDescent="0.25">
      <c r="A1374" s="7" t="s">
        <v>1094</v>
      </c>
      <c r="B1374" s="7" t="s">
        <v>49</v>
      </c>
      <c r="C1374" s="7" t="s">
        <v>971</v>
      </c>
      <c r="D1374" s="7" t="s">
        <v>1602</v>
      </c>
      <c r="E1374" s="7" t="s">
        <v>3139</v>
      </c>
      <c r="F1374" s="7" t="s">
        <v>97</v>
      </c>
      <c r="G1374" s="8">
        <v>1932</v>
      </c>
      <c r="H1374" s="9"/>
      <c r="I1374" s="9"/>
      <c r="J1374" s="9"/>
      <c r="K1374" s="9"/>
      <c r="L1374" s="8">
        <v>9000</v>
      </c>
      <c r="M1374" s="8">
        <v>2</v>
      </c>
      <c r="N1374" s="7" t="s">
        <v>60</v>
      </c>
      <c r="O1374" s="8">
        <v>12</v>
      </c>
      <c r="P1374" s="8">
        <v>10</v>
      </c>
      <c r="Q1374" s="7" t="s">
        <v>60</v>
      </c>
      <c r="R1374" s="7" t="s">
        <v>60</v>
      </c>
    </row>
    <row r="1375" spans="1:18" x14ac:dyDescent="0.25">
      <c r="A1375" s="7" t="s">
        <v>1094</v>
      </c>
      <c r="B1375" s="7" t="s">
        <v>49</v>
      </c>
      <c r="C1375" s="7" t="s">
        <v>204</v>
      </c>
      <c r="D1375" s="7" t="s">
        <v>1605</v>
      </c>
      <c r="E1375" s="7" t="s">
        <v>3140</v>
      </c>
      <c r="F1375" s="7" t="s">
        <v>97</v>
      </c>
      <c r="G1375" s="8">
        <v>1932</v>
      </c>
      <c r="H1375" s="9"/>
      <c r="I1375" s="9"/>
      <c r="J1375" s="9"/>
      <c r="K1375" s="9"/>
      <c r="L1375" s="8">
        <v>45000</v>
      </c>
      <c r="M1375" s="8">
        <v>3</v>
      </c>
      <c r="N1375" s="7" t="s">
        <v>60</v>
      </c>
      <c r="O1375" s="8">
        <v>12</v>
      </c>
      <c r="P1375" s="8">
        <v>9</v>
      </c>
      <c r="Q1375" s="7" t="s">
        <v>60</v>
      </c>
      <c r="R1375" s="7" t="s">
        <v>1462</v>
      </c>
    </row>
    <row r="1376" spans="1:18" x14ac:dyDescent="0.25">
      <c r="A1376" s="7" t="s">
        <v>3141</v>
      </c>
      <c r="B1376" s="7" t="s">
        <v>198</v>
      </c>
      <c r="C1376" s="7" t="s">
        <v>53</v>
      </c>
      <c r="D1376" s="7" t="s">
        <v>1458</v>
      </c>
      <c r="E1376" s="7" t="s">
        <v>3142</v>
      </c>
      <c r="F1376" s="7" t="s">
        <v>97</v>
      </c>
      <c r="G1376" s="8">
        <v>1999</v>
      </c>
      <c r="H1376" s="9"/>
      <c r="I1376" s="9"/>
      <c r="J1376" s="9"/>
      <c r="K1376" s="9"/>
      <c r="L1376" s="8">
        <v>139000</v>
      </c>
      <c r="M1376" s="8">
        <v>1</v>
      </c>
      <c r="N1376" s="7" t="s">
        <v>60</v>
      </c>
      <c r="O1376" s="8">
        <v>20</v>
      </c>
      <c r="P1376" s="8">
        <v>20</v>
      </c>
      <c r="Q1376" s="7" t="s">
        <v>54</v>
      </c>
      <c r="R1376" s="7" t="s">
        <v>1462</v>
      </c>
    </row>
    <row r="1377" spans="1:18" x14ac:dyDescent="0.25">
      <c r="A1377" s="7" t="s">
        <v>3143</v>
      </c>
      <c r="B1377" s="7" t="s">
        <v>1457</v>
      </c>
      <c r="C1377" s="7" t="s">
        <v>53</v>
      </c>
      <c r="D1377" s="7" t="s">
        <v>1458</v>
      </c>
      <c r="E1377" s="7" t="s">
        <v>3144</v>
      </c>
      <c r="F1377" s="7" t="s">
        <v>97</v>
      </c>
      <c r="G1377" s="9"/>
      <c r="H1377" s="9"/>
      <c r="I1377" s="9"/>
      <c r="J1377" s="9"/>
      <c r="K1377" s="9"/>
      <c r="L1377" s="8">
        <v>400</v>
      </c>
      <c r="M1377" s="8">
        <v>2</v>
      </c>
      <c r="N1377" s="7" t="s">
        <v>60</v>
      </c>
      <c r="O1377" s="8">
        <v>10</v>
      </c>
      <c r="P1377" s="8">
        <v>9</v>
      </c>
      <c r="Q1377" s="7" t="s">
        <v>60</v>
      </c>
      <c r="R1377" s="7" t="s">
        <v>86</v>
      </c>
    </row>
    <row r="1378" spans="1:18" x14ac:dyDescent="0.25">
      <c r="A1378" s="7" t="s">
        <v>3145</v>
      </c>
      <c r="B1378" s="7" t="s">
        <v>49</v>
      </c>
      <c r="C1378" s="7" t="s">
        <v>53</v>
      </c>
      <c r="D1378" s="7" t="s">
        <v>1458</v>
      </c>
      <c r="E1378" s="7" t="s">
        <v>3146</v>
      </c>
      <c r="F1378" s="7" t="s">
        <v>97</v>
      </c>
      <c r="G1378" s="8">
        <v>1959</v>
      </c>
      <c r="H1378" s="9"/>
      <c r="I1378" s="9"/>
      <c r="J1378" s="9"/>
      <c r="K1378" s="9"/>
      <c r="L1378" s="8">
        <v>9000</v>
      </c>
      <c r="M1378" s="8">
        <v>1</v>
      </c>
      <c r="N1378" s="7" t="s">
        <v>60</v>
      </c>
      <c r="O1378" s="8">
        <v>30</v>
      </c>
      <c r="P1378" s="8">
        <v>30</v>
      </c>
      <c r="Q1378" s="7" t="s">
        <v>60</v>
      </c>
      <c r="R1378" s="7" t="s">
        <v>1462</v>
      </c>
    </row>
    <row r="1379" spans="1:18" x14ac:dyDescent="0.25">
      <c r="A1379" s="7" t="s">
        <v>3147</v>
      </c>
      <c r="B1379" s="7" t="s">
        <v>49</v>
      </c>
      <c r="C1379" s="7" t="s">
        <v>53</v>
      </c>
      <c r="D1379" s="7" t="s">
        <v>1464</v>
      </c>
      <c r="E1379" s="7" t="s">
        <v>3148</v>
      </c>
      <c r="F1379" s="7" t="s">
        <v>97</v>
      </c>
      <c r="G1379" s="8">
        <v>1957</v>
      </c>
      <c r="H1379" s="9"/>
      <c r="I1379" s="9"/>
      <c r="J1379" s="9"/>
      <c r="K1379" s="9"/>
      <c r="L1379" s="8">
        <v>71000</v>
      </c>
      <c r="M1379" s="8">
        <v>2</v>
      </c>
      <c r="N1379" s="7" t="s">
        <v>60</v>
      </c>
      <c r="O1379" s="8">
        <v>25</v>
      </c>
      <c r="P1379" s="8">
        <v>23</v>
      </c>
      <c r="Q1379" s="7" t="s">
        <v>60</v>
      </c>
      <c r="R1379" s="7" t="s">
        <v>86</v>
      </c>
    </row>
    <row r="1380" spans="1:18" x14ac:dyDescent="0.25">
      <c r="A1380" s="7" t="s">
        <v>3149</v>
      </c>
      <c r="B1380" s="7" t="s">
        <v>1489</v>
      </c>
      <c r="C1380" s="7" t="s">
        <v>53</v>
      </c>
      <c r="D1380" s="7" t="s">
        <v>1464</v>
      </c>
      <c r="E1380" s="7" t="s">
        <v>3150</v>
      </c>
      <c r="F1380" s="7" t="s">
        <v>74</v>
      </c>
      <c r="G1380" s="9"/>
      <c r="H1380" s="9"/>
      <c r="I1380" s="9"/>
      <c r="J1380" s="9"/>
      <c r="K1380" s="9"/>
      <c r="L1380" s="8">
        <v>5000</v>
      </c>
      <c r="M1380" s="8">
        <v>1</v>
      </c>
      <c r="N1380" s="7" t="s">
        <v>60</v>
      </c>
      <c r="O1380" s="8">
        <v>12</v>
      </c>
      <c r="P1380" s="8">
        <v>9</v>
      </c>
      <c r="Q1380" s="7" t="s">
        <v>60</v>
      </c>
      <c r="R1380" s="7" t="s">
        <v>60</v>
      </c>
    </row>
    <row r="1381" spans="1:18" x14ac:dyDescent="0.25">
      <c r="A1381" s="7" t="s">
        <v>3151</v>
      </c>
      <c r="B1381" s="7" t="s">
        <v>49</v>
      </c>
      <c r="C1381" s="7" t="s">
        <v>53</v>
      </c>
      <c r="D1381" s="7" t="s">
        <v>1458</v>
      </c>
      <c r="E1381" s="7" t="s">
        <v>3152</v>
      </c>
      <c r="F1381" s="7" t="s">
        <v>97</v>
      </c>
      <c r="G1381" s="8">
        <v>1950</v>
      </c>
      <c r="H1381" s="9"/>
      <c r="I1381" s="9"/>
      <c r="J1381" s="9"/>
      <c r="K1381" s="9"/>
      <c r="L1381" s="8">
        <v>11000</v>
      </c>
      <c r="M1381" s="8">
        <v>1</v>
      </c>
      <c r="N1381" s="7" t="s">
        <v>60</v>
      </c>
      <c r="O1381" s="8">
        <v>20</v>
      </c>
      <c r="P1381" s="8">
        <v>20</v>
      </c>
      <c r="Q1381" s="7" t="s">
        <v>60</v>
      </c>
      <c r="R1381" s="7" t="s">
        <v>86</v>
      </c>
    </row>
    <row r="1382" spans="1:18" x14ac:dyDescent="0.25">
      <c r="A1382" s="7" t="s">
        <v>393</v>
      </c>
      <c r="B1382" s="7" t="s">
        <v>49</v>
      </c>
      <c r="C1382" s="7" t="s">
        <v>53</v>
      </c>
      <c r="D1382" s="7" t="s">
        <v>1464</v>
      </c>
      <c r="E1382" s="7" t="s">
        <v>3153</v>
      </c>
      <c r="F1382" s="7" t="s">
        <v>74</v>
      </c>
      <c r="G1382" s="9"/>
      <c r="H1382" s="9"/>
      <c r="I1382" s="9"/>
      <c r="J1382" s="9"/>
      <c r="K1382" s="9"/>
      <c r="L1382" s="8">
        <v>1500</v>
      </c>
      <c r="M1382" s="8">
        <v>1</v>
      </c>
      <c r="N1382" s="7" t="s">
        <v>60</v>
      </c>
      <c r="O1382" s="8">
        <v>12</v>
      </c>
      <c r="P1382" s="8">
        <v>8</v>
      </c>
      <c r="Q1382" s="7" t="s">
        <v>60</v>
      </c>
      <c r="R1382" s="7" t="s">
        <v>86</v>
      </c>
    </row>
    <row r="1383" spans="1:18" x14ac:dyDescent="0.25">
      <c r="A1383" s="7" t="s">
        <v>1096</v>
      </c>
      <c r="B1383" s="7" t="s">
        <v>49</v>
      </c>
      <c r="C1383" s="7" t="s">
        <v>53</v>
      </c>
      <c r="D1383" s="7" t="s">
        <v>1458</v>
      </c>
      <c r="E1383" s="7" t="s">
        <v>3154</v>
      </c>
      <c r="F1383" s="7" t="s">
        <v>97</v>
      </c>
      <c r="G1383" s="8">
        <v>1970</v>
      </c>
      <c r="H1383" s="9"/>
      <c r="I1383" s="9"/>
      <c r="J1383" s="9"/>
      <c r="K1383" s="9"/>
      <c r="L1383" s="8">
        <v>3700</v>
      </c>
      <c r="M1383" s="8">
        <v>1</v>
      </c>
      <c r="N1383" s="7" t="s">
        <v>60</v>
      </c>
      <c r="O1383" s="8">
        <v>20</v>
      </c>
      <c r="P1383" s="8">
        <v>13</v>
      </c>
      <c r="Q1383" s="7" t="s">
        <v>60</v>
      </c>
      <c r="R1383" s="7" t="s">
        <v>539</v>
      </c>
    </row>
    <row r="1384" spans="1:18" x14ac:dyDescent="0.25">
      <c r="A1384" s="7" t="s">
        <v>3155</v>
      </c>
      <c r="B1384" s="7" t="s">
        <v>49</v>
      </c>
      <c r="C1384" s="7" t="s">
        <v>53</v>
      </c>
      <c r="D1384" s="7" t="s">
        <v>1458</v>
      </c>
      <c r="E1384" s="7" t="s">
        <v>3156</v>
      </c>
      <c r="F1384" s="7" t="s">
        <v>97</v>
      </c>
      <c r="G1384" s="8">
        <v>1970</v>
      </c>
      <c r="H1384" s="9"/>
      <c r="I1384" s="9"/>
      <c r="J1384" s="9"/>
      <c r="K1384" s="9"/>
      <c r="L1384" s="8">
        <v>15000</v>
      </c>
      <c r="M1384" s="8">
        <v>3</v>
      </c>
      <c r="N1384" s="7" t="s">
        <v>60</v>
      </c>
      <c r="O1384" s="8">
        <v>30</v>
      </c>
      <c r="P1384" s="8">
        <v>10</v>
      </c>
      <c r="Q1384" s="7" t="s">
        <v>60</v>
      </c>
      <c r="R1384" s="7" t="s">
        <v>539</v>
      </c>
    </row>
    <row r="1385" spans="1:18" x14ac:dyDescent="0.25">
      <c r="A1385" s="7" t="s">
        <v>3157</v>
      </c>
      <c r="B1385" s="7" t="s">
        <v>49</v>
      </c>
      <c r="C1385" s="7" t="s">
        <v>53</v>
      </c>
      <c r="D1385" s="7" t="s">
        <v>1458</v>
      </c>
      <c r="E1385" s="7" t="s">
        <v>3158</v>
      </c>
      <c r="F1385" s="7" t="s">
        <v>97</v>
      </c>
      <c r="G1385" s="8">
        <v>2003</v>
      </c>
      <c r="H1385" s="9"/>
      <c r="I1385" s="9"/>
      <c r="J1385" s="9"/>
      <c r="K1385" s="9"/>
      <c r="L1385" s="8">
        <v>75000</v>
      </c>
      <c r="M1385" s="8">
        <v>2</v>
      </c>
      <c r="N1385" s="7" t="s">
        <v>60</v>
      </c>
      <c r="O1385" s="8">
        <v>20</v>
      </c>
      <c r="P1385" s="8">
        <v>12</v>
      </c>
      <c r="Q1385" s="7" t="s">
        <v>60</v>
      </c>
      <c r="R1385" s="7" t="s">
        <v>86</v>
      </c>
    </row>
    <row r="1386" spans="1:18" x14ac:dyDescent="0.25">
      <c r="A1386" s="7" t="s">
        <v>3159</v>
      </c>
      <c r="B1386" s="7" t="s">
        <v>49</v>
      </c>
      <c r="C1386" s="7" t="s">
        <v>53</v>
      </c>
      <c r="D1386" s="7" t="s">
        <v>1458</v>
      </c>
      <c r="E1386" s="7" t="s">
        <v>3160</v>
      </c>
      <c r="F1386" s="7" t="s">
        <v>97</v>
      </c>
      <c r="G1386" s="8">
        <v>1960</v>
      </c>
      <c r="H1386" s="9"/>
      <c r="I1386" s="9"/>
      <c r="J1386" s="9"/>
      <c r="K1386" s="9"/>
      <c r="L1386" s="8">
        <v>23000</v>
      </c>
      <c r="M1386" s="8">
        <v>1</v>
      </c>
      <c r="N1386" s="7" t="s">
        <v>60</v>
      </c>
      <c r="O1386" s="8">
        <v>12</v>
      </c>
      <c r="P1386" s="8">
        <v>9</v>
      </c>
      <c r="Q1386" s="7" t="s">
        <v>60</v>
      </c>
      <c r="R1386" s="7" t="s">
        <v>60</v>
      </c>
    </row>
    <row r="1387" spans="1:18" x14ac:dyDescent="0.25">
      <c r="A1387" s="7" t="s">
        <v>3161</v>
      </c>
      <c r="B1387" s="7" t="s">
        <v>1457</v>
      </c>
      <c r="C1387" s="7" t="s">
        <v>53</v>
      </c>
      <c r="D1387" s="7" t="s">
        <v>1458</v>
      </c>
      <c r="E1387" s="7" t="s">
        <v>3162</v>
      </c>
      <c r="F1387" s="7" t="s">
        <v>97</v>
      </c>
      <c r="G1387" s="8">
        <v>1961</v>
      </c>
      <c r="H1387" s="9"/>
      <c r="I1387" s="9"/>
      <c r="J1387" s="9"/>
      <c r="K1387" s="9"/>
      <c r="L1387" s="8">
        <v>30129</v>
      </c>
      <c r="M1387" s="8">
        <v>4</v>
      </c>
      <c r="N1387" s="7" t="s">
        <v>54</v>
      </c>
      <c r="O1387" s="8">
        <v>33</v>
      </c>
      <c r="P1387" s="8">
        <v>9</v>
      </c>
      <c r="Q1387" s="7" t="s">
        <v>60</v>
      </c>
      <c r="R1387" s="7" t="s">
        <v>1643</v>
      </c>
    </row>
    <row r="1388" spans="1:18" x14ac:dyDescent="0.25">
      <c r="A1388" s="7" t="s">
        <v>3163</v>
      </c>
      <c r="B1388" s="7" t="s">
        <v>49</v>
      </c>
      <c r="C1388" s="7" t="s">
        <v>53</v>
      </c>
      <c r="D1388" s="7" t="s">
        <v>1458</v>
      </c>
      <c r="E1388" s="7" t="s">
        <v>3164</v>
      </c>
      <c r="F1388" s="7" t="s">
        <v>97</v>
      </c>
      <c r="G1388" s="8">
        <v>1951</v>
      </c>
      <c r="H1388" s="9"/>
      <c r="I1388" s="9"/>
      <c r="J1388" s="9"/>
      <c r="K1388" s="9"/>
      <c r="L1388" s="8">
        <v>13000</v>
      </c>
      <c r="M1388" s="8">
        <v>1</v>
      </c>
      <c r="N1388" s="7" t="s">
        <v>60</v>
      </c>
      <c r="O1388" s="8">
        <v>20</v>
      </c>
      <c r="P1388" s="8">
        <v>20</v>
      </c>
      <c r="Q1388" s="7" t="s">
        <v>60</v>
      </c>
      <c r="R1388" s="7" t="s">
        <v>86</v>
      </c>
    </row>
    <row r="1389" spans="1:18" x14ac:dyDescent="0.25">
      <c r="A1389" s="7" t="s">
        <v>395</v>
      </c>
      <c r="B1389" s="7" t="s">
        <v>1489</v>
      </c>
      <c r="C1389" s="7" t="s">
        <v>53</v>
      </c>
      <c r="D1389" s="7" t="s">
        <v>1477</v>
      </c>
      <c r="E1389" s="7" t="s">
        <v>3165</v>
      </c>
      <c r="F1389" s="7" t="s">
        <v>97</v>
      </c>
      <c r="G1389" s="9"/>
      <c r="H1389" s="9"/>
      <c r="I1389" s="9"/>
      <c r="J1389" s="9"/>
      <c r="K1389" s="9"/>
      <c r="L1389" s="8">
        <v>30000</v>
      </c>
      <c r="M1389" s="8">
        <v>2</v>
      </c>
      <c r="N1389" s="7" t="s">
        <v>60</v>
      </c>
      <c r="O1389" s="8">
        <v>28</v>
      </c>
      <c r="P1389" s="8">
        <v>20</v>
      </c>
      <c r="Q1389" s="7" t="s">
        <v>60</v>
      </c>
      <c r="R1389" s="7" t="s">
        <v>1462</v>
      </c>
    </row>
    <row r="1390" spans="1:18" x14ac:dyDescent="0.25">
      <c r="A1390" s="7" t="s">
        <v>3166</v>
      </c>
      <c r="B1390" s="7" t="s">
        <v>49</v>
      </c>
      <c r="C1390" s="7" t="s">
        <v>53</v>
      </c>
      <c r="D1390" s="7" t="s">
        <v>1464</v>
      </c>
      <c r="E1390" s="7" t="s">
        <v>3167</v>
      </c>
      <c r="F1390" s="7" t="s">
        <v>74</v>
      </c>
      <c r="G1390" s="8">
        <v>1950</v>
      </c>
      <c r="H1390" s="9"/>
      <c r="I1390" s="9"/>
      <c r="J1390" s="9"/>
      <c r="K1390" s="9"/>
      <c r="L1390" s="8">
        <v>1200</v>
      </c>
      <c r="M1390" s="8">
        <v>1</v>
      </c>
      <c r="N1390" s="7" t="s">
        <v>60</v>
      </c>
      <c r="O1390" s="8">
        <v>12</v>
      </c>
      <c r="P1390" s="8">
        <v>12</v>
      </c>
      <c r="Q1390" s="7" t="s">
        <v>60</v>
      </c>
      <c r="R1390" s="7" t="s">
        <v>86</v>
      </c>
    </row>
    <row r="1391" spans="1:18" x14ac:dyDescent="0.25">
      <c r="A1391" s="7" t="s">
        <v>3168</v>
      </c>
      <c r="B1391" s="7" t="s">
        <v>49</v>
      </c>
      <c r="C1391" s="7" t="s">
        <v>53</v>
      </c>
      <c r="D1391" s="7" t="s">
        <v>1477</v>
      </c>
      <c r="E1391" s="7" t="s">
        <v>3169</v>
      </c>
      <c r="F1391" s="7" t="s">
        <v>74</v>
      </c>
      <c r="G1391" s="9"/>
      <c r="H1391" s="9"/>
      <c r="I1391" s="9"/>
      <c r="J1391" s="9"/>
      <c r="K1391" s="9"/>
      <c r="L1391" s="8">
        <v>1150</v>
      </c>
      <c r="M1391" s="8">
        <v>1</v>
      </c>
      <c r="N1391" s="7" t="s">
        <v>60</v>
      </c>
      <c r="O1391" s="8">
        <v>18</v>
      </c>
      <c r="P1391" s="8">
        <v>14</v>
      </c>
      <c r="Q1391" s="7" t="s">
        <v>60</v>
      </c>
      <c r="R1391" s="7" t="s">
        <v>86</v>
      </c>
    </row>
    <row r="1392" spans="1:18" x14ac:dyDescent="0.25">
      <c r="A1392" s="7" t="s">
        <v>3170</v>
      </c>
      <c r="B1392" s="7" t="s">
        <v>49</v>
      </c>
      <c r="C1392" s="7" t="s">
        <v>53</v>
      </c>
      <c r="D1392" s="7" t="s">
        <v>1458</v>
      </c>
      <c r="E1392" s="7" t="s">
        <v>3171</v>
      </c>
      <c r="F1392" s="7" t="s">
        <v>97</v>
      </c>
      <c r="G1392" s="8">
        <v>1979</v>
      </c>
      <c r="H1392" s="9"/>
      <c r="I1392" s="9"/>
      <c r="J1392" s="9"/>
      <c r="K1392" s="9"/>
      <c r="L1392" s="8">
        <v>28461</v>
      </c>
      <c r="M1392" s="8">
        <v>2</v>
      </c>
      <c r="N1392" s="7" t="s">
        <v>60</v>
      </c>
      <c r="O1392" s="8">
        <v>12</v>
      </c>
      <c r="P1392" s="8">
        <v>9</v>
      </c>
      <c r="Q1392" s="7" t="s">
        <v>60</v>
      </c>
      <c r="R1392" s="7" t="s">
        <v>539</v>
      </c>
    </row>
    <row r="1393" spans="1:18" x14ac:dyDescent="0.25">
      <c r="A1393" s="7" t="s">
        <v>401</v>
      </c>
      <c r="B1393" s="7" t="s">
        <v>49</v>
      </c>
      <c r="C1393" s="7" t="s">
        <v>53</v>
      </c>
      <c r="D1393" s="7" t="s">
        <v>1458</v>
      </c>
      <c r="E1393" s="7" t="s">
        <v>3172</v>
      </c>
      <c r="F1393" s="7" t="s">
        <v>97</v>
      </c>
      <c r="G1393" s="8">
        <v>1952</v>
      </c>
      <c r="H1393" s="9"/>
      <c r="I1393" s="9"/>
      <c r="J1393" s="9"/>
      <c r="K1393" s="9"/>
      <c r="L1393" s="8">
        <v>210000</v>
      </c>
      <c r="M1393" s="8">
        <v>1</v>
      </c>
      <c r="N1393" s="7" t="s">
        <v>60</v>
      </c>
      <c r="O1393" s="8">
        <v>24</v>
      </c>
      <c r="P1393" s="8">
        <v>22</v>
      </c>
      <c r="Q1393" s="7" t="s">
        <v>60</v>
      </c>
      <c r="R1393" s="7" t="s">
        <v>60</v>
      </c>
    </row>
    <row r="1394" spans="1:18" x14ac:dyDescent="0.25">
      <c r="A1394" s="7" t="s">
        <v>3173</v>
      </c>
      <c r="B1394" s="7" t="s">
        <v>49</v>
      </c>
      <c r="C1394" s="7" t="s">
        <v>53</v>
      </c>
      <c r="D1394" s="7" t="s">
        <v>1467</v>
      </c>
      <c r="E1394" s="7" t="s">
        <v>3174</v>
      </c>
      <c r="F1394" s="7" t="s">
        <v>97</v>
      </c>
      <c r="G1394" s="8">
        <v>1997</v>
      </c>
      <c r="H1394" s="9"/>
      <c r="I1394" s="9"/>
      <c r="J1394" s="9"/>
      <c r="K1394" s="9"/>
      <c r="L1394" s="8">
        <v>108100</v>
      </c>
      <c r="M1394" s="8">
        <v>3</v>
      </c>
      <c r="N1394" s="7" t="s">
        <v>60</v>
      </c>
      <c r="O1394" s="8">
        <v>13</v>
      </c>
      <c r="P1394" s="8">
        <v>10</v>
      </c>
      <c r="Q1394" s="7" t="s">
        <v>60</v>
      </c>
      <c r="R1394" s="7" t="s">
        <v>60</v>
      </c>
    </row>
    <row r="1395" spans="1:18" x14ac:dyDescent="0.25">
      <c r="A1395" s="7" t="s">
        <v>3173</v>
      </c>
      <c r="B1395" s="7" t="s">
        <v>49</v>
      </c>
      <c r="C1395" s="7" t="s">
        <v>97</v>
      </c>
      <c r="D1395" s="7" t="s">
        <v>1472</v>
      </c>
      <c r="E1395" s="7" t="s">
        <v>3175</v>
      </c>
      <c r="F1395" s="7" t="s">
        <v>97</v>
      </c>
      <c r="G1395" s="8">
        <v>1997</v>
      </c>
      <c r="H1395" s="9"/>
      <c r="I1395" s="9"/>
      <c r="J1395" s="9"/>
      <c r="K1395" s="9"/>
      <c r="L1395" s="8">
        <v>1600</v>
      </c>
      <c r="M1395" s="8">
        <v>1</v>
      </c>
      <c r="N1395" s="7" t="s">
        <v>60</v>
      </c>
      <c r="O1395" s="8">
        <v>10</v>
      </c>
      <c r="P1395" s="8">
        <v>9</v>
      </c>
      <c r="Q1395" s="7" t="s">
        <v>60</v>
      </c>
      <c r="R1395" s="7" t="s">
        <v>1462</v>
      </c>
    </row>
    <row r="1396" spans="1:18" x14ac:dyDescent="0.25">
      <c r="A1396" s="7" t="s">
        <v>3173</v>
      </c>
      <c r="B1396" s="7" t="s">
        <v>49</v>
      </c>
      <c r="C1396" s="7" t="s">
        <v>59</v>
      </c>
      <c r="D1396" s="7" t="s">
        <v>1472</v>
      </c>
      <c r="E1396" s="7" t="s">
        <v>3176</v>
      </c>
      <c r="F1396" s="7" t="s">
        <v>97</v>
      </c>
      <c r="G1396" s="8">
        <v>1997</v>
      </c>
      <c r="H1396" s="9"/>
      <c r="I1396" s="9"/>
      <c r="J1396" s="9"/>
      <c r="K1396" s="9"/>
      <c r="L1396" s="8">
        <v>5800</v>
      </c>
      <c r="M1396" s="8">
        <v>1</v>
      </c>
      <c r="N1396" s="7" t="s">
        <v>60</v>
      </c>
      <c r="O1396" s="8">
        <v>12</v>
      </c>
      <c r="P1396" s="8">
        <v>11</v>
      </c>
      <c r="Q1396" s="7" t="s">
        <v>60</v>
      </c>
      <c r="R1396" s="7" t="s">
        <v>1462</v>
      </c>
    </row>
    <row r="1397" spans="1:18" x14ac:dyDescent="0.25">
      <c r="A1397" s="7" t="s">
        <v>3173</v>
      </c>
      <c r="B1397" s="7" t="s">
        <v>49</v>
      </c>
      <c r="C1397" s="7" t="s">
        <v>304</v>
      </c>
      <c r="D1397" s="7" t="s">
        <v>686</v>
      </c>
      <c r="E1397" s="7" t="s">
        <v>3177</v>
      </c>
      <c r="F1397" s="7" t="s">
        <v>97</v>
      </c>
      <c r="G1397" s="8">
        <v>1997</v>
      </c>
      <c r="H1397" s="9"/>
      <c r="I1397" s="9"/>
      <c r="J1397" s="9"/>
      <c r="K1397" s="9"/>
      <c r="L1397" s="8">
        <v>342</v>
      </c>
      <c r="M1397" s="8">
        <v>1</v>
      </c>
      <c r="N1397" s="7" t="s">
        <v>60</v>
      </c>
      <c r="O1397" s="8">
        <v>8.5</v>
      </c>
      <c r="P1397" s="8">
        <v>8</v>
      </c>
      <c r="Q1397" s="7" t="s">
        <v>60</v>
      </c>
      <c r="R1397" s="7" t="s">
        <v>60</v>
      </c>
    </row>
    <row r="1398" spans="1:18" x14ac:dyDescent="0.25">
      <c r="A1398" s="7" t="s">
        <v>3173</v>
      </c>
      <c r="B1398" s="7" t="s">
        <v>49</v>
      </c>
      <c r="C1398" s="7" t="s">
        <v>86</v>
      </c>
      <c r="D1398" s="7" t="s">
        <v>1470</v>
      </c>
      <c r="E1398" s="7" t="s">
        <v>3178</v>
      </c>
      <c r="F1398" s="7" t="s">
        <v>1469</v>
      </c>
      <c r="G1398" s="8">
        <v>1997</v>
      </c>
      <c r="H1398" s="8">
        <v>2000</v>
      </c>
      <c r="I1398" s="9"/>
      <c r="J1398" s="8">
        <v>100</v>
      </c>
      <c r="K1398" s="8">
        <v>2</v>
      </c>
      <c r="L1398" s="8">
        <v>4000</v>
      </c>
      <c r="M1398" s="8">
        <v>1</v>
      </c>
      <c r="N1398" s="7" t="s">
        <v>60</v>
      </c>
      <c r="O1398" s="8">
        <v>10</v>
      </c>
      <c r="P1398" s="8">
        <v>9</v>
      </c>
      <c r="Q1398" s="7" t="s">
        <v>60</v>
      </c>
      <c r="R1398" s="7" t="s">
        <v>1462</v>
      </c>
    </row>
    <row r="1399" spans="1:18" x14ac:dyDescent="0.25">
      <c r="A1399" s="7" t="s">
        <v>3179</v>
      </c>
      <c r="B1399" s="7" t="s">
        <v>1457</v>
      </c>
      <c r="C1399" s="7" t="s">
        <v>53</v>
      </c>
      <c r="D1399" s="7" t="s">
        <v>1458</v>
      </c>
      <c r="E1399" s="7" t="s">
        <v>3180</v>
      </c>
      <c r="F1399" s="7" t="s">
        <v>97</v>
      </c>
      <c r="G1399" s="8">
        <v>1964</v>
      </c>
      <c r="H1399" s="9"/>
      <c r="I1399" s="9"/>
      <c r="J1399" s="9"/>
      <c r="K1399" s="9"/>
      <c r="L1399" s="8">
        <v>3000</v>
      </c>
      <c r="M1399" s="8">
        <v>1</v>
      </c>
      <c r="N1399" s="7" t="s">
        <v>60</v>
      </c>
      <c r="O1399" s="8">
        <v>15</v>
      </c>
      <c r="P1399" s="8">
        <v>15</v>
      </c>
      <c r="Q1399" s="7" t="s">
        <v>60</v>
      </c>
      <c r="R1399" s="7" t="s">
        <v>1462</v>
      </c>
    </row>
    <row r="1400" spans="1:18" x14ac:dyDescent="0.25">
      <c r="A1400" s="7" t="s">
        <v>3181</v>
      </c>
      <c r="B1400" s="7" t="s">
        <v>1489</v>
      </c>
      <c r="C1400" s="7" t="s">
        <v>53</v>
      </c>
      <c r="D1400" s="7" t="s">
        <v>1477</v>
      </c>
      <c r="E1400" s="7" t="s">
        <v>3182</v>
      </c>
      <c r="F1400" s="7" t="s">
        <v>74</v>
      </c>
      <c r="G1400" s="8">
        <v>1976</v>
      </c>
      <c r="H1400" s="9"/>
      <c r="I1400" s="9"/>
      <c r="J1400" s="9"/>
      <c r="K1400" s="9"/>
      <c r="L1400" s="8">
        <v>4000</v>
      </c>
      <c r="M1400" s="8">
        <v>1</v>
      </c>
      <c r="N1400" s="7" t="s">
        <v>60</v>
      </c>
      <c r="O1400" s="8">
        <v>14</v>
      </c>
      <c r="P1400" s="8">
        <v>9</v>
      </c>
      <c r="Q1400" s="7" t="s">
        <v>60</v>
      </c>
      <c r="R1400" s="7" t="s">
        <v>1601</v>
      </c>
    </row>
    <row r="1401" spans="1:18" x14ac:dyDescent="0.25">
      <c r="A1401" s="7" t="s">
        <v>3183</v>
      </c>
      <c r="B1401" s="7" t="s">
        <v>49</v>
      </c>
      <c r="C1401" s="7" t="s">
        <v>53</v>
      </c>
      <c r="D1401" s="7" t="s">
        <v>1467</v>
      </c>
      <c r="E1401" s="7" t="s">
        <v>3184</v>
      </c>
      <c r="F1401" s="7" t="s">
        <v>1469</v>
      </c>
      <c r="G1401" s="8">
        <v>1953</v>
      </c>
      <c r="H1401" s="8">
        <v>3638</v>
      </c>
      <c r="I1401" s="9"/>
      <c r="J1401" s="8">
        <v>35</v>
      </c>
      <c r="K1401" s="8">
        <v>4</v>
      </c>
      <c r="L1401" s="8">
        <v>14552</v>
      </c>
      <c r="M1401" s="8">
        <v>1</v>
      </c>
      <c r="N1401" s="7" t="s">
        <v>60</v>
      </c>
      <c r="O1401" s="8">
        <v>12</v>
      </c>
      <c r="P1401" s="8">
        <v>9</v>
      </c>
      <c r="Q1401" s="7" t="s">
        <v>60</v>
      </c>
      <c r="R1401" s="7" t="s">
        <v>1504</v>
      </c>
    </row>
    <row r="1402" spans="1:18" x14ac:dyDescent="0.25">
      <c r="A1402" s="7" t="s">
        <v>3183</v>
      </c>
      <c r="B1402" s="7" t="s">
        <v>49</v>
      </c>
      <c r="C1402" s="7" t="s">
        <v>97</v>
      </c>
      <c r="D1402" s="7" t="s">
        <v>1474</v>
      </c>
      <c r="E1402" s="7" t="s">
        <v>3185</v>
      </c>
      <c r="F1402" s="7" t="s">
        <v>1469</v>
      </c>
      <c r="G1402" s="8">
        <v>1985</v>
      </c>
      <c r="H1402" s="8">
        <v>150</v>
      </c>
      <c r="I1402" s="9"/>
      <c r="J1402" s="8">
        <v>100</v>
      </c>
      <c r="K1402" s="8">
        <v>2</v>
      </c>
      <c r="L1402" s="8">
        <v>300</v>
      </c>
      <c r="M1402" s="8">
        <v>1</v>
      </c>
      <c r="N1402" s="7" t="s">
        <v>60</v>
      </c>
      <c r="O1402" s="8">
        <v>10</v>
      </c>
      <c r="P1402" s="8">
        <v>8</v>
      </c>
      <c r="Q1402" s="7" t="s">
        <v>60</v>
      </c>
      <c r="R1402" s="7" t="s">
        <v>1504</v>
      </c>
    </row>
    <row r="1403" spans="1:18" x14ac:dyDescent="0.25">
      <c r="A1403" s="7" t="s">
        <v>3183</v>
      </c>
      <c r="B1403" s="7" t="s">
        <v>49</v>
      </c>
      <c r="C1403" s="7" t="s">
        <v>59</v>
      </c>
      <c r="D1403" s="7" t="s">
        <v>1585</v>
      </c>
      <c r="E1403" s="7" t="s">
        <v>3186</v>
      </c>
      <c r="F1403" s="7" t="s">
        <v>97</v>
      </c>
      <c r="G1403" s="8">
        <v>1985</v>
      </c>
      <c r="H1403" s="9"/>
      <c r="I1403" s="9"/>
      <c r="J1403" s="9"/>
      <c r="K1403" s="9"/>
      <c r="L1403" s="8">
        <v>500</v>
      </c>
      <c r="M1403" s="8">
        <v>1</v>
      </c>
      <c r="N1403" s="7" t="s">
        <v>60</v>
      </c>
      <c r="O1403" s="8">
        <v>10</v>
      </c>
      <c r="P1403" s="8">
        <v>8</v>
      </c>
      <c r="Q1403" s="7" t="s">
        <v>60</v>
      </c>
      <c r="R1403" s="7" t="s">
        <v>539</v>
      </c>
    </row>
    <row r="1404" spans="1:18" x14ac:dyDescent="0.25">
      <c r="A1404" s="7" t="s">
        <v>3183</v>
      </c>
      <c r="B1404" s="7" t="s">
        <v>49</v>
      </c>
      <c r="C1404" s="7" t="s">
        <v>304</v>
      </c>
      <c r="D1404" s="7" t="s">
        <v>1470</v>
      </c>
      <c r="E1404" s="7" t="s">
        <v>1471</v>
      </c>
      <c r="F1404" s="7" t="s">
        <v>1469</v>
      </c>
      <c r="G1404" s="8">
        <v>1985</v>
      </c>
      <c r="H1404" s="8">
        <v>962</v>
      </c>
      <c r="I1404" s="9"/>
      <c r="J1404" s="8">
        <v>100</v>
      </c>
      <c r="K1404" s="8">
        <v>8</v>
      </c>
      <c r="L1404" s="8">
        <v>7696</v>
      </c>
      <c r="M1404" s="8">
        <v>1</v>
      </c>
      <c r="N1404" s="7" t="s">
        <v>60</v>
      </c>
      <c r="O1404" s="8">
        <v>10</v>
      </c>
      <c r="P1404" s="8">
        <v>8</v>
      </c>
      <c r="Q1404" s="7" t="s">
        <v>60</v>
      </c>
      <c r="R1404" s="7" t="s">
        <v>1504</v>
      </c>
    </row>
    <row r="1405" spans="1:18" x14ac:dyDescent="0.25">
      <c r="A1405" s="7" t="s">
        <v>3187</v>
      </c>
      <c r="B1405" s="7" t="s">
        <v>49</v>
      </c>
      <c r="C1405" s="7" t="s">
        <v>53</v>
      </c>
      <c r="D1405" s="7" t="s">
        <v>1464</v>
      </c>
      <c r="E1405" s="7" t="s">
        <v>2569</v>
      </c>
      <c r="F1405" s="7" t="s">
        <v>74</v>
      </c>
      <c r="G1405" s="8">
        <v>1960</v>
      </c>
      <c r="H1405" s="9"/>
      <c r="I1405" s="9"/>
      <c r="J1405" s="9"/>
      <c r="K1405" s="9"/>
      <c r="L1405" s="8">
        <v>800</v>
      </c>
      <c r="M1405" s="8">
        <v>2</v>
      </c>
      <c r="N1405" s="7" t="s">
        <v>60</v>
      </c>
      <c r="O1405" s="8">
        <v>20</v>
      </c>
      <c r="P1405" s="8">
        <v>8</v>
      </c>
      <c r="Q1405" s="7" t="s">
        <v>60</v>
      </c>
      <c r="R1405" s="7" t="s">
        <v>1643</v>
      </c>
    </row>
    <row r="1406" spans="1:18" x14ac:dyDescent="0.25">
      <c r="A1406" s="7" t="s">
        <v>3188</v>
      </c>
      <c r="B1406" s="7" t="s">
        <v>1489</v>
      </c>
      <c r="C1406" s="7" t="s">
        <v>53</v>
      </c>
      <c r="D1406" s="7" t="s">
        <v>1577</v>
      </c>
      <c r="E1406" s="7" t="s">
        <v>3189</v>
      </c>
      <c r="F1406" s="7" t="s">
        <v>97</v>
      </c>
      <c r="G1406" s="8">
        <v>1936</v>
      </c>
      <c r="H1406" s="9"/>
      <c r="I1406" s="9"/>
      <c r="J1406" s="9"/>
      <c r="K1406" s="9"/>
      <c r="L1406" s="8">
        <v>11208</v>
      </c>
      <c r="M1406" s="8">
        <v>1</v>
      </c>
      <c r="N1406" s="7" t="s">
        <v>60</v>
      </c>
      <c r="O1406" s="8">
        <v>25</v>
      </c>
      <c r="P1406" s="8">
        <v>25</v>
      </c>
      <c r="Q1406" s="7" t="s">
        <v>60</v>
      </c>
      <c r="R1406" s="7" t="s">
        <v>539</v>
      </c>
    </row>
    <row r="1407" spans="1:18" x14ac:dyDescent="0.25">
      <c r="A1407" s="7" t="s">
        <v>3188</v>
      </c>
      <c r="B1407" s="7" t="s">
        <v>1489</v>
      </c>
      <c r="C1407" s="7" t="s">
        <v>97</v>
      </c>
      <c r="D1407" s="7" t="s">
        <v>3190</v>
      </c>
      <c r="E1407" s="7" t="s">
        <v>3191</v>
      </c>
      <c r="F1407" s="7" t="s">
        <v>97</v>
      </c>
      <c r="G1407" s="8">
        <v>1936</v>
      </c>
      <c r="H1407" s="9"/>
      <c r="I1407" s="9"/>
      <c r="J1407" s="9"/>
      <c r="K1407" s="9"/>
      <c r="L1407" s="8">
        <v>9792</v>
      </c>
      <c r="M1407" s="8">
        <v>1</v>
      </c>
      <c r="N1407" s="7" t="s">
        <v>60</v>
      </c>
      <c r="O1407" s="8">
        <v>25</v>
      </c>
      <c r="P1407" s="8">
        <v>25</v>
      </c>
      <c r="Q1407" s="7" t="s">
        <v>60</v>
      </c>
      <c r="R1407" s="7" t="s">
        <v>86</v>
      </c>
    </row>
    <row r="1408" spans="1:18" x14ac:dyDescent="0.25">
      <c r="A1408" s="7" t="s">
        <v>3192</v>
      </c>
      <c r="B1408" s="7" t="s">
        <v>1489</v>
      </c>
      <c r="C1408" s="7" t="s">
        <v>53</v>
      </c>
      <c r="D1408" s="7" t="s">
        <v>1464</v>
      </c>
      <c r="E1408" s="7" t="s">
        <v>3193</v>
      </c>
      <c r="F1408" s="7" t="s">
        <v>74</v>
      </c>
      <c r="G1408" s="8">
        <v>1950</v>
      </c>
      <c r="H1408" s="9"/>
      <c r="I1408" s="9"/>
      <c r="J1408" s="9"/>
      <c r="K1408" s="9"/>
      <c r="L1408" s="8">
        <v>2150</v>
      </c>
      <c r="M1408" s="8">
        <v>1</v>
      </c>
      <c r="N1408" s="7" t="s">
        <v>60</v>
      </c>
      <c r="O1408" s="8">
        <v>17</v>
      </c>
      <c r="P1408" s="8">
        <v>10</v>
      </c>
      <c r="Q1408" s="7" t="s">
        <v>60</v>
      </c>
      <c r="R1408" s="7" t="s">
        <v>1601</v>
      </c>
    </row>
    <row r="1409" spans="1:18" x14ac:dyDescent="0.25">
      <c r="A1409" s="7" t="s">
        <v>3194</v>
      </c>
      <c r="B1409" s="7" t="s">
        <v>49</v>
      </c>
      <c r="C1409" s="7" t="s">
        <v>53</v>
      </c>
      <c r="D1409" s="7" t="s">
        <v>1458</v>
      </c>
      <c r="E1409" s="7" t="s">
        <v>3195</v>
      </c>
      <c r="F1409" s="7" t="s">
        <v>97</v>
      </c>
      <c r="G1409" s="8">
        <v>1960</v>
      </c>
      <c r="H1409" s="9"/>
      <c r="I1409" s="9"/>
      <c r="J1409" s="9"/>
      <c r="K1409" s="9"/>
      <c r="L1409" s="8">
        <v>2300</v>
      </c>
      <c r="M1409" s="8">
        <v>1</v>
      </c>
      <c r="N1409" s="7" t="s">
        <v>60</v>
      </c>
      <c r="O1409" s="8">
        <v>15</v>
      </c>
      <c r="P1409" s="8">
        <v>12</v>
      </c>
      <c r="Q1409" s="7" t="s">
        <v>60</v>
      </c>
      <c r="R1409" s="7" t="s">
        <v>60</v>
      </c>
    </row>
    <row r="1410" spans="1:18" x14ac:dyDescent="0.25">
      <c r="A1410" s="7" t="s">
        <v>3196</v>
      </c>
      <c r="B1410" s="7" t="s">
        <v>49</v>
      </c>
      <c r="C1410" s="7" t="s">
        <v>53</v>
      </c>
      <c r="D1410" s="7" t="s">
        <v>1477</v>
      </c>
      <c r="E1410" s="7" t="s">
        <v>3197</v>
      </c>
      <c r="F1410" s="7" t="s">
        <v>74</v>
      </c>
      <c r="G1410" s="8">
        <v>1967</v>
      </c>
      <c r="H1410" s="9"/>
      <c r="I1410" s="9"/>
      <c r="J1410" s="9"/>
      <c r="K1410" s="9"/>
      <c r="L1410" s="8">
        <v>700</v>
      </c>
      <c r="M1410" s="8">
        <v>1</v>
      </c>
      <c r="N1410" s="7" t="s">
        <v>60</v>
      </c>
      <c r="O1410" s="8">
        <v>20</v>
      </c>
      <c r="P1410" s="8">
        <v>14</v>
      </c>
      <c r="Q1410" s="7" t="s">
        <v>60</v>
      </c>
      <c r="R1410" s="7" t="s">
        <v>1656</v>
      </c>
    </row>
    <row r="1411" spans="1:18" x14ac:dyDescent="0.25">
      <c r="A1411" s="7" t="s">
        <v>1100</v>
      </c>
      <c r="B1411" s="7" t="s">
        <v>49</v>
      </c>
      <c r="C1411" s="7" t="s">
        <v>53</v>
      </c>
      <c r="D1411" s="7" t="s">
        <v>1477</v>
      </c>
      <c r="E1411" s="7" t="s">
        <v>3198</v>
      </c>
      <c r="F1411" s="7" t="s">
        <v>74</v>
      </c>
      <c r="G1411" s="8">
        <v>1970</v>
      </c>
      <c r="H1411" s="9"/>
      <c r="I1411" s="9"/>
      <c r="J1411" s="9"/>
      <c r="K1411" s="9"/>
      <c r="L1411" s="8">
        <v>1300</v>
      </c>
      <c r="M1411" s="8">
        <v>1</v>
      </c>
      <c r="N1411" s="7" t="s">
        <v>60</v>
      </c>
      <c r="O1411" s="8">
        <v>18</v>
      </c>
      <c r="P1411" s="8">
        <v>8</v>
      </c>
      <c r="Q1411" s="7" t="s">
        <v>60</v>
      </c>
      <c r="R1411" s="7" t="s">
        <v>539</v>
      </c>
    </row>
    <row r="1412" spans="1:18" x14ac:dyDescent="0.25">
      <c r="A1412" s="7" t="s">
        <v>3199</v>
      </c>
      <c r="B1412" s="7" t="s">
        <v>49</v>
      </c>
      <c r="C1412" s="7" t="s">
        <v>53</v>
      </c>
      <c r="D1412" s="7" t="s">
        <v>1458</v>
      </c>
      <c r="E1412" s="7" t="s">
        <v>3200</v>
      </c>
      <c r="F1412" s="7" t="s">
        <v>97</v>
      </c>
      <c r="G1412" s="8">
        <v>1980</v>
      </c>
      <c r="H1412" s="9"/>
      <c r="I1412" s="9"/>
      <c r="J1412" s="9"/>
      <c r="K1412" s="9"/>
      <c r="L1412" s="8">
        <v>4000</v>
      </c>
      <c r="M1412" s="8">
        <v>2</v>
      </c>
      <c r="N1412" s="7" t="s">
        <v>54</v>
      </c>
      <c r="O1412" s="8">
        <v>12</v>
      </c>
      <c r="P1412" s="8">
        <v>8</v>
      </c>
      <c r="Q1412" s="7" t="s">
        <v>60</v>
      </c>
      <c r="R1412" s="7" t="s">
        <v>539</v>
      </c>
    </row>
    <row r="1413" spans="1:18" x14ac:dyDescent="0.25">
      <c r="A1413" s="7" t="s">
        <v>402</v>
      </c>
      <c r="B1413" s="7" t="s">
        <v>1489</v>
      </c>
      <c r="C1413" s="7" t="s">
        <v>53</v>
      </c>
      <c r="D1413" s="7" t="s">
        <v>1458</v>
      </c>
      <c r="E1413" s="7" t="s">
        <v>3201</v>
      </c>
      <c r="F1413" s="7" t="s">
        <v>97</v>
      </c>
      <c r="G1413" s="8">
        <v>1959</v>
      </c>
      <c r="H1413" s="9"/>
      <c r="I1413" s="9"/>
      <c r="J1413" s="9"/>
      <c r="K1413" s="9"/>
      <c r="L1413" s="8">
        <v>85642</v>
      </c>
      <c r="M1413" s="8">
        <v>2</v>
      </c>
      <c r="N1413" s="7" t="s">
        <v>60</v>
      </c>
      <c r="O1413" s="8">
        <v>40</v>
      </c>
      <c r="P1413" s="8">
        <v>8</v>
      </c>
      <c r="Q1413" s="7" t="s">
        <v>60</v>
      </c>
      <c r="R1413" s="7" t="s">
        <v>1462</v>
      </c>
    </row>
    <row r="1414" spans="1:18" x14ac:dyDescent="0.25">
      <c r="A1414" s="7" t="s">
        <v>3202</v>
      </c>
      <c r="B1414" s="7" t="s">
        <v>49</v>
      </c>
      <c r="C1414" s="7" t="s">
        <v>53</v>
      </c>
      <c r="D1414" s="7" t="s">
        <v>1605</v>
      </c>
      <c r="E1414" s="7" t="s">
        <v>3203</v>
      </c>
      <c r="F1414" s="7" t="s">
        <v>97</v>
      </c>
      <c r="G1414" s="8">
        <v>1992</v>
      </c>
      <c r="H1414" s="9"/>
      <c r="I1414" s="9"/>
      <c r="J1414" s="9"/>
      <c r="K1414" s="9"/>
      <c r="L1414" s="8">
        <v>54000</v>
      </c>
      <c r="M1414" s="8">
        <v>1</v>
      </c>
      <c r="N1414" s="7" t="s">
        <v>60</v>
      </c>
      <c r="O1414" s="8">
        <v>15</v>
      </c>
      <c r="P1414" s="8">
        <v>9</v>
      </c>
      <c r="Q1414" s="7" t="s">
        <v>60</v>
      </c>
      <c r="R1414" s="7" t="s">
        <v>1462</v>
      </c>
    </row>
    <row r="1415" spans="1:18" x14ac:dyDescent="0.25">
      <c r="A1415" s="7" t="s">
        <v>3202</v>
      </c>
      <c r="B1415" s="7" t="s">
        <v>49</v>
      </c>
      <c r="C1415" s="7" t="s">
        <v>97</v>
      </c>
      <c r="D1415" s="7" t="s">
        <v>1470</v>
      </c>
      <c r="E1415" s="7" t="s">
        <v>3204</v>
      </c>
      <c r="F1415" s="7" t="s">
        <v>1469</v>
      </c>
      <c r="G1415" s="8">
        <v>1992</v>
      </c>
      <c r="H1415" s="8">
        <v>786</v>
      </c>
      <c r="I1415" s="9"/>
      <c r="J1415" s="8">
        <v>100</v>
      </c>
      <c r="K1415" s="8">
        <v>14</v>
      </c>
      <c r="L1415" s="8">
        <v>11004</v>
      </c>
      <c r="M1415" s="8">
        <v>1</v>
      </c>
      <c r="N1415" s="7" t="s">
        <v>60</v>
      </c>
      <c r="O1415" s="8">
        <v>10</v>
      </c>
      <c r="P1415" s="8">
        <v>8</v>
      </c>
      <c r="Q1415" s="7" t="s">
        <v>60</v>
      </c>
      <c r="R1415" s="7" t="s">
        <v>1504</v>
      </c>
    </row>
    <row r="1416" spans="1:18" x14ac:dyDescent="0.25">
      <c r="A1416" s="7" t="s">
        <v>404</v>
      </c>
      <c r="B1416" s="7" t="s">
        <v>1489</v>
      </c>
      <c r="C1416" s="7" t="s">
        <v>53</v>
      </c>
      <c r="D1416" s="7" t="s">
        <v>1458</v>
      </c>
      <c r="E1416" s="7" t="s">
        <v>3205</v>
      </c>
      <c r="F1416" s="7" t="s">
        <v>97</v>
      </c>
      <c r="G1416" s="8">
        <v>1985</v>
      </c>
      <c r="H1416" s="9"/>
      <c r="I1416" s="9"/>
      <c r="J1416" s="9"/>
      <c r="K1416" s="9"/>
      <c r="L1416" s="8">
        <v>2500</v>
      </c>
      <c r="M1416" s="8">
        <v>1</v>
      </c>
      <c r="N1416" s="7" t="s">
        <v>60</v>
      </c>
      <c r="O1416" s="8">
        <v>15</v>
      </c>
      <c r="P1416" s="8">
        <v>10</v>
      </c>
      <c r="Q1416" s="7" t="s">
        <v>60</v>
      </c>
      <c r="R1416" s="7" t="s">
        <v>1601</v>
      </c>
    </row>
    <row r="1417" spans="1:18" x14ac:dyDescent="0.25">
      <c r="A1417" s="7" t="s">
        <v>3206</v>
      </c>
      <c r="B1417" s="7" t="s">
        <v>49</v>
      </c>
      <c r="C1417" s="7" t="s">
        <v>53</v>
      </c>
      <c r="D1417" s="7" t="s">
        <v>1477</v>
      </c>
      <c r="E1417" s="7" t="s">
        <v>3207</v>
      </c>
      <c r="F1417" s="7" t="s">
        <v>74</v>
      </c>
      <c r="G1417" s="8">
        <v>1950</v>
      </c>
      <c r="H1417" s="9"/>
      <c r="I1417" s="9"/>
      <c r="J1417" s="9"/>
      <c r="K1417" s="9"/>
      <c r="L1417" s="8">
        <v>3800</v>
      </c>
      <c r="M1417" s="8">
        <v>2</v>
      </c>
      <c r="N1417" s="7" t="s">
        <v>60</v>
      </c>
      <c r="O1417" s="8">
        <v>20</v>
      </c>
      <c r="P1417" s="8">
        <v>14</v>
      </c>
      <c r="Q1417" s="7" t="s">
        <v>60</v>
      </c>
      <c r="R1417" s="7" t="s">
        <v>60</v>
      </c>
    </row>
    <row r="1418" spans="1:18" x14ac:dyDescent="0.25">
      <c r="A1418" s="7" t="s">
        <v>3208</v>
      </c>
      <c r="B1418" s="7" t="s">
        <v>49</v>
      </c>
      <c r="C1418" s="7" t="s">
        <v>53</v>
      </c>
      <c r="D1418" s="7" t="s">
        <v>1458</v>
      </c>
      <c r="E1418" s="7" t="s">
        <v>3209</v>
      </c>
      <c r="F1418" s="7" t="s">
        <v>97</v>
      </c>
      <c r="G1418" s="9"/>
      <c r="H1418" s="9"/>
      <c r="I1418" s="9"/>
      <c r="J1418" s="9"/>
      <c r="K1418" s="9"/>
      <c r="L1418" s="8">
        <v>5000</v>
      </c>
      <c r="M1418" s="8">
        <v>1</v>
      </c>
      <c r="N1418" s="7" t="s">
        <v>60</v>
      </c>
      <c r="O1418" s="8">
        <v>14</v>
      </c>
      <c r="P1418" s="8">
        <v>12</v>
      </c>
      <c r="Q1418" s="7" t="s">
        <v>60</v>
      </c>
      <c r="R1418" s="7" t="s">
        <v>539</v>
      </c>
    </row>
    <row r="1419" spans="1:18" x14ac:dyDescent="0.25">
      <c r="A1419" s="7" t="s">
        <v>3210</v>
      </c>
      <c r="B1419" s="7" t="s">
        <v>49</v>
      </c>
      <c r="C1419" s="7" t="s">
        <v>53</v>
      </c>
      <c r="D1419" s="7" t="s">
        <v>1458</v>
      </c>
      <c r="E1419" s="7" t="s">
        <v>3211</v>
      </c>
      <c r="F1419" s="7" t="s">
        <v>97</v>
      </c>
      <c r="G1419" s="8">
        <v>1987</v>
      </c>
      <c r="H1419" s="9"/>
      <c r="I1419" s="9"/>
      <c r="J1419" s="9"/>
      <c r="K1419" s="9"/>
      <c r="L1419" s="8">
        <v>129615.5</v>
      </c>
      <c r="M1419" s="8">
        <v>4</v>
      </c>
      <c r="N1419" s="7" t="s">
        <v>54</v>
      </c>
      <c r="O1419" s="8">
        <v>60</v>
      </c>
      <c r="P1419" s="8">
        <v>8</v>
      </c>
      <c r="Q1419" s="7" t="s">
        <v>60</v>
      </c>
      <c r="R1419" s="7" t="s">
        <v>1595</v>
      </c>
    </row>
    <row r="1420" spans="1:18" x14ac:dyDescent="0.25">
      <c r="A1420" s="7" t="s">
        <v>3212</v>
      </c>
      <c r="B1420" s="7" t="s">
        <v>49</v>
      </c>
      <c r="C1420" s="7" t="s">
        <v>53</v>
      </c>
      <c r="D1420" s="7" t="s">
        <v>1464</v>
      </c>
      <c r="E1420" s="7" t="s">
        <v>3213</v>
      </c>
      <c r="F1420" s="7" t="s">
        <v>74</v>
      </c>
      <c r="G1420" s="9"/>
      <c r="H1420" s="9"/>
      <c r="I1420" s="9"/>
      <c r="J1420" s="9"/>
      <c r="K1420" s="9"/>
      <c r="L1420" s="8">
        <v>3800</v>
      </c>
      <c r="M1420" s="8">
        <v>7</v>
      </c>
      <c r="N1420" s="7" t="s">
        <v>60</v>
      </c>
      <c r="O1420" s="8">
        <v>13</v>
      </c>
      <c r="P1420" s="8">
        <v>10</v>
      </c>
      <c r="Q1420" s="7" t="s">
        <v>60</v>
      </c>
      <c r="R1420" s="7" t="s">
        <v>86</v>
      </c>
    </row>
    <row r="1421" spans="1:18" x14ac:dyDescent="0.25">
      <c r="A1421" s="7" t="s">
        <v>405</v>
      </c>
      <c r="B1421" s="7" t="s">
        <v>49</v>
      </c>
      <c r="C1421" s="7" t="s">
        <v>53</v>
      </c>
      <c r="D1421" s="7" t="s">
        <v>1474</v>
      </c>
      <c r="E1421" s="7" t="s">
        <v>1475</v>
      </c>
      <c r="F1421" s="7" t="s">
        <v>97</v>
      </c>
      <c r="G1421" s="8">
        <v>1970</v>
      </c>
      <c r="H1421" s="9"/>
      <c r="I1421" s="9"/>
      <c r="J1421" s="9"/>
      <c r="K1421" s="9"/>
      <c r="L1421" s="8">
        <v>2000</v>
      </c>
      <c r="M1421" s="8">
        <v>1</v>
      </c>
      <c r="N1421" s="7" t="s">
        <v>60</v>
      </c>
      <c r="O1421" s="8">
        <v>12</v>
      </c>
      <c r="P1421" s="8">
        <v>12</v>
      </c>
      <c r="Q1421" s="7" t="s">
        <v>60</v>
      </c>
      <c r="R1421" s="7" t="s">
        <v>539</v>
      </c>
    </row>
    <row r="1422" spans="1:18" x14ac:dyDescent="0.25">
      <c r="A1422" s="7" t="s">
        <v>405</v>
      </c>
      <c r="B1422" s="7" t="s">
        <v>49</v>
      </c>
      <c r="C1422" s="7" t="s">
        <v>97</v>
      </c>
      <c r="D1422" s="7" t="s">
        <v>1585</v>
      </c>
      <c r="E1422" s="7" t="s">
        <v>3214</v>
      </c>
      <c r="F1422" s="7" t="s">
        <v>97</v>
      </c>
      <c r="G1422" s="8">
        <v>1970</v>
      </c>
      <c r="H1422" s="9"/>
      <c r="I1422" s="9"/>
      <c r="J1422" s="9"/>
      <c r="K1422" s="9"/>
      <c r="L1422" s="8">
        <v>1400</v>
      </c>
      <c r="M1422" s="8">
        <v>1</v>
      </c>
      <c r="N1422" s="7" t="s">
        <v>60</v>
      </c>
      <c r="O1422" s="8">
        <v>12</v>
      </c>
      <c r="P1422" s="8">
        <v>12</v>
      </c>
      <c r="Q1422" s="7" t="s">
        <v>60</v>
      </c>
      <c r="R1422" s="7" t="s">
        <v>539</v>
      </c>
    </row>
    <row r="1423" spans="1:18" x14ac:dyDescent="0.25">
      <c r="A1423" s="7" t="s">
        <v>405</v>
      </c>
      <c r="B1423" s="7" t="s">
        <v>49</v>
      </c>
      <c r="C1423" s="7" t="s">
        <v>59</v>
      </c>
      <c r="D1423" s="7" t="s">
        <v>1585</v>
      </c>
      <c r="E1423" s="7" t="s">
        <v>3214</v>
      </c>
      <c r="F1423" s="7" t="s">
        <v>97</v>
      </c>
      <c r="G1423" s="8">
        <v>1970</v>
      </c>
      <c r="H1423" s="9"/>
      <c r="I1423" s="9"/>
      <c r="J1423" s="9"/>
      <c r="K1423" s="9"/>
      <c r="L1423" s="8">
        <v>300</v>
      </c>
      <c r="M1423" s="8">
        <v>1</v>
      </c>
      <c r="N1423" s="7" t="s">
        <v>60</v>
      </c>
      <c r="O1423" s="8">
        <v>12</v>
      </c>
      <c r="P1423" s="8">
        <v>12</v>
      </c>
      <c r="Q1423" s="7" t="s">
        <v>60</v>
      </c>
      <c r="R1423" s="7" t="s">
        <v>60</v>
      </c>
    </row>
    <row r="1424" spans="1:18" x14ac:dyDescent="0.25">
      <c r="A1424" s="7" t="s">
        <v>405</v>
      </c>
      <c r="B1424" s="7" t="s">
        <v>49</v>
      </c>
      <c r="C1424" s="7" t="s">
        <v>304</v>
      </c>
      <c r="D1424" s="7" t="s">
        <v>1585</v>
      </c>
      <c r="E1424" s="7" t="s">
        <v>3215</v>
      </c>
      <c r="F1424" s="7" t="s">
        <v>97</v>
      </c>
      <c r="G1424" s="8">
        <v>1970</v>
      </c>
      <c r="H1424" s="9"/>
      <c r="I1424" s="9"/>
      <c r="J1424" s="9"/>
      <c r="K1424" s="9"/>
      <c r="L1424" s="8">
        <v>650</v>
      </c>
      <c r="M1424" s="8">
        <v>1</v>
      </c>
      <c r="N1424" s="7" t="s">
        <v>60</v>
      </c>
      <c r="O1424" s="8">
        <v>12</v>
      </c>
      <c r="P1424" s="8">
        <v>12</v>
      </c>
      <c r="Q1424" s="7" t="s">
        <v>60</v>
      </c>
      <c r="R1424" s="7" t="s">
        <v>1462</v>
      </c>
    </row>
    <row r="1425" spans="1:18" x14ac:dyDescent="0.25">
      <c r="A1425" s="7" t="s">
        <v>405</v>
      </c>
      <c r="B1425" s="7" t="s">
        <v>49</v>
      </c>
      <c r="C1425" s="7" t="s">
        <v>86</v>
      </c>
      <c r="D1425" s="7" t="s">
        <v>1585</v>
      </c>
      <c r="E1425" s="7" t="s">
        <v>3215</v>
      </c>
      <c r="F1425" s="7" t="s">
        <v>97</v>
      </c>
      <c r="G1425" s="8">
        <v>1970</v>
      </c>
      <c r="H1425" s="9"/>
      <c r="I1425" s="9"/>
      <c r="J1425" s="9"/>
      <c r="K1425" s="9"/>
      <c r="L1425" s="8">
        <v>500</v>
      </c>
      <c r="M1425" s="8">
        <v>1</v>
      </c>
      <c r="N1425" s="7" t="s">
        <v>60</v>
      </c>
      <c r="O1425" s="8">
        <v>12</v>
      </c>
      <c r="P1425" s="8">
        <v>12</v>
      </c>
      <c r="Q1425" s="7" t="s">
        <v>60</v>
      </c>
      <c r="R1425" s="7" t="s">
        <v>1462</v>
      </c>
    </row>
    <row r="1426" spans="1:18" x14ac:dyDescent="0.25">
      <c r="A1426" s="7" t="s">
        <v>1105</v>
      </c>
      <c r="B1426" s="7" t="s">
        <v>49</v>
      </c>
      <c r="C1426" s="7" t="s">
        <v>53</v>
      </c>
      <c r="D1426" s="7" t="s">
        <v>1458</v>
      </c>
      <c r="E1426" s="7" t="s">
        <v>3216</v>
      </c>
      <c r="F1426" s="7" t="s">
        <v>97</v>
      </c>
      <c r="G1426" s="8">
        <v>1976</v>
      </c>
      <c r="H1426" s="9"/>
      <c r="I1426" s="9"/>
      <c r="J1426" s="9"/>
      <c r="K1426" s="9"/>
      <c r="L1426" s="8">
        <v>11000</v>
      </c>
      <c r="M1426" s="8">
        <v>4</v>
      </c>
      <c r="N1426" s="7" t="s">
        <v>54</v>
      </c>
      <c r="O1426" s="8">
        <v>14</v>
      </c>
      <c r="P1426" s="8">
        <v>9</v>
      </c>
      <c r="Q1426" s="7" t="s">
        <v>60</v>
      </c>
      <c r="R1426" s="7" t="s">
        <v>1656</v>
      </c>
    </row>
    <row r="1427" spans="1:18" x14ac:dyDescent="0.25">
      <c r="A1427" s="7" t="s">
        <v>3217</v>
      </c>
      <c r="B1427" s="7" t="s">
        <v>49</v>
      </c>
      <c r="C1427" s="7" t="s">
        <v>53</v>
      </c>
      <c r="D1427" s="7" t="s">
        <v>1477</v>
      </c>
      <c r="E1427" s="7" t="s">
        <v>3218</v>
      </c>
      <c r="F1427" s="7" t="s">
        <v>74</v>
      </c>
      <c r="G1427" s="8">
        <v>1955</v>
      </c>
      <c r="H1427" s="9"/>
      <c r="I1427" s="9"/>
      <c r="J1427" s="9"/>
      <c r="K1427" s="9"/>
      <c r="L1427" s="8">
        <v>3500</v>
      </c>
      <c r="M1427" s="8">
        <v>1</v>
      </c>
      <c r="N1427" s="7" t="s">
        <v>60</v>
      </c>
      <c r="O1427" s="8">
        <v>16</v>
      </c>
      <c r="P1427" s="8">
        <v>10</v>
      </c>
      <c r="Q1427" s="7" t="s">
        <v>60</v>
      </c>
      <c r="R1427" s="7" t="s">
        <v>1595</v>
      </c>
    </row>
    <row r="1428" spans="1:18" x14ac:dyDescent="0.25">
      <c r="A1428" s="7" t="s">
        <v>3219</v>
      </c>
      <c r="B1428" s="7" t="s">
        <v>1489</v>
      </c>
      <c r="C1428" s="7" t="s">
        <v>53</v>
      </c>
      <c r="D1428" s="7" t="s">
        <v>1479</v>
      </c>
      <c r="E1428" s="7" t="s">
        <v>3220</v>
      </c>
      <c r="F1428" s="7" t="s">
        <v>97</v>
      </c>
      <c r="G1428" s="8">
        <v>2000</v>
      </c>
      <c r="H1428" s="9"/>
      <c r="I1428" s="9"/>
      <c r="J1428" s="9"/>
      <c r="K1428" s="9"/>
      <c r="L1428" s="8">
        <v>4000</v>
      </c>
      <c r="M1428" s="8">
        <v>1</v>
      </c>
      <c r="N1428" s="7" t="s">
        <v>60</v>
      </c>
      <c r="O1428" s="8">
        <v>12</v>
      </c>
      <c r="P1428" s="8">
        <v>9</v>
      </c>
      <c r="Q1428" s="7" t="s">
        <v>60</v>
      </c>
      <c r="R1428" s="7" t="s">
        <v>86</v>
      </c>
    </row>
    <row r="1429" spans="1:18" x14ac:dyDescent="0.25">
      <c r="A1429" s="7" t="s">
        <v>3221</v>
      </c>
      <c r="B1429" s="7" t="s">
        <v>49</v>
      </c>
      <c r="C1429" s="7" t="s">
        <v>53</v>
      </c>
      <c r="D1429" s="7" t="s">
        <v>1464</v>
      </c>
      <c r="E1429" s="7" t="s">
        <v>3222</v>
      </c>
      <c r="F1429" s="7" t="s">
        <v>74</v>
      </c>
      <c r="G1429" s="8">
        <v>2002</v>
      </c>
      <c r="H1429" s="9"/>
      <c r="I1429" s="9"/>
      <c r="J1429" s="9"/>
      <c r="K1429" s="9"/>
      <c r="L1429" s="8">
        <v>1600</v>
      </c>
      <c r="M1429" s="8">
        <v>1</v>
      </c>
      <c r="N1429" s="7" t="s">
        <v>60</v>
      </c>
      <c r="O1429" s="8">
        <v>12</v>
      </c>
      <c r="P1429" s="8">
        <v>12</v>
      </c>
      <c r="Q1429" s="7" t="s">
        <v>60</v>
      </c>
      <c r="R1429" s="7" t="s">
        <v>539</v>
      </c>
    </row>
    <row r="1430" spans="1:18" x14ac:dyDescent="0.25">
      <c r="A1430" s="7" t="s">
        <v>3223</v>
      </c>
      <c r="B1430" s="7" t="s">
        <v>49</v>
      </c>
      <c r="C1430" s="7" t="s">
        <v>53</v>
      </c>
      <c r="D1430" s="7" t="s">
        <v>1464</v>
      </c>
      <c r="E1430" s="7" t="s">
        <v>3224</v>
      </c>
      <c r="F1430" s="7" t="s">
        <v>74</v>
      </c>
      <c r="G1430" s="9"/>
      <c r="H1430" s="9"/>
      <c r="I1430" s="9"/>
      <c r="J1430" s="9"/>
      <c r="K1430" s="9"/>
      <c r="L1430" s="8">
        <v>10000</v>
      </c>
      <c r="M1430" s="8">
        <v>2</v>
      </c>
      <c r="N1430" s="7" t="s">
        <v>60</v>
      </c>
      <c r="O1430" s="8">
        <v>13</v>
      </c>
      <c r="P1430" s="8">
        <v>10</v>
      </c>
      <c r="Q1430" s="7" t="s">
        <v>60</v>
      </c>
      <c r="R1430" s="7" t="s">
        <v>1643</v>
      </c>
    </row>
    <row r="1431" spans="1:18" x14ac:dyDescent="0.25">
      <c r="A1431" s="7" t="s">
        <v>3225</v>
      </c>
      <c r="B1431" s="7" t="s">
        <v>49</v>
      </c>
      <c r="C1431" s="7" t="s">
        <v>53</v>
      </c>
      <c r="D1431" s="7" t="s">
        <v>1458</v>
      </c>
      <c r="E1431" s="7" t="s">
        <v>3226</v>
      </c>
      <c r="F1431" s="7" t="s">
        <v>97</v>
      </c>
      <c r="G1431" s="8">
        <v>2004</v>
      </c>
      <c r="H1431" s="9"/>
      <c r="I1431" s="9"/>
      <c r="J1431" s="9"/>
      <c r="K1431" s="9"/>
      <c r="L1431" s="8">
        <v>12000</v>
      </c>
      <c r="M1431" s="8">
        <v>2</v>
      </c>
      <c r="N1431" s="7" t="s">
        <v>60</v>
      </c>
      <c r="O1431" s="8">
        <v>12</v>
      </c>
      <c r="P1431" s="8">
        <v>9</v>
      </c>
      <c r="Q1431" s="7" t="s">
        <v>60</v>
      </c>
      <c r="R1431" s="7" t="s">
        <v>1656</v>
      </c>
    </row>
    <row r="1432" spans="1:18" x14ac:dyDescent="0.25">
      <c r="A1432" s="7" t="s">
        <v>3227</v>
      </c>
      <c r="B1432" s="7" t="s">
        <v>1489</v>
      </c>
      <c r="C1432" s="7" t="s">
        <v>53</v>
      </c>
      <c r="D1432" s="7" t="s">
        <v>1458</v>
      </c>
      <c r="E1432" s="7" t="s">
        <v>3228</v>
      </c>
      <c r="F1432" s="7" t="s">
        <v>97</v>
      </c>
      <c r="G1432" s="9"/>
      <c r="H1432" s="9"/>
      <c r="I1432" s="9"/>
      <c r="J1432" s="9"/>
      <c r="K1432" s="9"/>
      <c r="L1432" s="8">
        <v>60500</v>
      </c>
      <c r="M1432" s="8">
        <v>6</v>
      </c>
      <c r="N1432" s="7" t="s">
        <v>54</v>
      </c>
      <c r="O1432" s="8">
        <v>11</v>
      </c>
      <c r="P1432" s="8">
        <v>9</v>
      </c>
      <c r="Q1432" s="7" t="s">
        <v>60</v>
      </c>
      <c r="R1432" s="7" t="s">
        <v>1601</v>
      </c>
    </row>
    <row r="1433" spans="1:18" x14ac:dyDescent="0.25">
      <c r="A1433" s="7" t="s">
        <v>3229</v>
      </c>
      <c r="B1433" s="7" t="s">
        <v>49</v>
      </c>
      <c r="C1433" s="7" t="s">
        <v>53</v>
      </c>
      <c r="D1433" s="7" t="s">
        <v>1477</v>
      </c>
      <c r="E1433" s="7" t="s">
        <v>3230</v>
      </c>
      <c r="F1433" s="7" t="s">
        <v>74</v>
      </c>
      <c r="G1433" s="8">
        <v>1990</v>
      </c>
      <c r="H1433" s="9"/>
      <c r="I1433" s="9"/>
      <c r="J1433" s="9"/>
      <c r="K1433" s="9"/>
      <c r="L1433" s="8">
        <v>1100</v>
      </c>
      <c r="M1433" s="8">
        <v>1</v>
      </c>
      <c r="N1433" s="7" t="s">
        <v>60</v>
      </c>
      <c r="O1433" s="8">
        <v>13</v>
      </c>
      <c r="P1433" s="8">
        <v>12</v>
      </c>
      <c r="Q1433" s="7" t="s">
        <v>60</v>
      </c>
      <c r="R1433" s="7" t="s">
        <v>539</v>
      </c>
    </row>
    <row r="1434" spans="1:18" x14ac:dyDescent="0.25">
      <c r="A1434" s="7" t="s">
        <v>1110</v>
      </c>
      <c r="B1434" s="7" t="s">
        <v>1489</v>
      </c>
      <c r="C1434" s="7" t="s">
        <v>53</v>
      </c>
      <c r="D1434" s="7" t="s">
        <v>1477</v>
      </c>
      <c r="E1434" s="7" t="s">
        <v>3231</v>
      </c>
      <c r="F1434" s="7" t="s">
        <v>74</v>
      </c>
      <c r="G1434" s="8">
        <v>1970</v>
      </c>
      <c r="H1434" s="9"/>
      <c r="I1434" s="9"/>
      <c r="J1434" s="9"/>
      <c r="K1434" s="9"/>
      <c r="L1434" s="8">
        <v>2500</v>
      </c>
      <c r="M1434" s="8">
        <v>1</v>
      </c>
      <c r="N1434" s="7" t="s">
        <v>60</v>
      </c>
      <c r="O1434" s="8">
        <v>18</v>
      </c>
      <c r="P1434" s="8">
        <v>12</v>
      </c>
      <c r="Q1434" s="7" t="s">
        <v>60</v>
      </c>
      <c r="R1434" s="7" t="s">
        <v>1601</v>
      </c>
    </row>
    <row r="1435" spans="1:18" x14ac:dyDescent="0.25">
      <c r="A1435" s="7" t="s">
        <v>3232</v>
      </c>
      <c r="B1435" s="7" t="s">
        <v>49</v>
      </c>
      <c r="C1435" s="7" t="s">
        <v>53</v>
      </c>
      <c r="D1435" s="7" t="s">
        <v>1458</v>
      </c>
      <c r="E1435" s="7" t="s">
        <v>3233</v>
      </c>
      <c r="F1435" s="7" t="s">
        <v>74</v>
      </c>
      <c r="G1435" s="9"/>
      <c r="H1435" s="9"/>
      <c r="I1435" s="9"/>
      <c r="J1435" s="9"/>
      <c r="K1435" s="9"/>
      <c r="L1435" s="8">
        <v>175</v>
      </c>
      <c r="M1435" s="8">
        <v>1</v>
      </c>
      <c r="N1435" s="7" t="s">
        <v>60</v>
      </c>
      <c r="O1435" s="8">
        <v>20</v>
      </c>
      <c r="P1435" s="8">
        <v>8</v>
      </c>
      <c r="Q1435" s="7" t="s">
        <v>60</v>
      </c>
      <c r="R1435" s="7" t="s">
        <v>539</v>
      </c>
    </row>
    <row r="1436" spans="1:18" x14ac:dyDescent="0.25">
      <c r="A1436" s="7" t="s">
        <v>408</v>
      </c>
      <c r="B1436" s="7" t="s">
        <v>1489</v>
      </c>
      <c r="C1436" s="7" t="s">
        <v>53</v>
      </c>
      <c r="D1436" s="7" t="s">
        <v>1458</v>
      </c>
      <c r="E1436" s="7" t="s">
        <v>3234</v>
      </c>
      <c r="F1436" s="7" t="s">
        <v>97</v>
      </c>
      <c r="G1436" s="8">
        <v>1989</v>
      </c>
      <c r="H1436" s="9"/>
      <c r="I1436" s="9"/>
      <c r="J1436" s="9"/>
      <c r="K1436" s="9"/>
      <c r="L1436" s="8">
        <v>45000</v>
      </c>
      <c r="M1436" s="8">
        <v>1</v>
      </c>
      <c r="N1436" s="7" t="s">
        <v>60</v>
      </c>
      <c r="O1436" s="8">
        <v>12</v>
      </c>
      <c r="P1436" s="8">
        <v>9</v>
      </c>
      <c r="Q1436" s="7" t="s">
        <v>60</v>
      </c>
      <c r="R1436" s="7" t="s">
        <v>86</v>
      </c>
    </row>
    <row r="1437" spans="1:18" x14ac:dyDescent="0.25">
      <c r="A1437" s="7" t="s">
        <v>3235</v>
      </c>
      <c r="B1437" s="7" t="s">
        <v>1489</v>
      </c>
      <c r="C1437" s="7" t="s">
        <v>53</v>
      </c>
      <c r="D1437" s="7" t="s">
        <v>1458</v>
      </c>
      <c r="E1437" s="7" t="s">
        <v>3236</v>
      </c>
      <c r="F1437" s="7" t="s">
        <v>97</v>
      </c>
      <c r="G1437" s="8">
        <v>1974</v>
      </c>
      <c r="H1437" s="9"/>
      <c r="I1437" s="9"/>
      <c r="J1437" s="9"/>
      <c r="K1437" s="9"/>
      <c r="L1437" s="8">
        <v>90000</v>
      </c>
      <c r="M1437" s="8">
        <v>7</v>
      </c>
      <c r="N1437" s="7" t="s">
        <v>60</v>
      </c>
      <c r="O1437" s="8">
        <v>12</v>
      </c>
      <c r="P1437" s="8">
        <v>8</v>
      </c>
      <c r="Q1437" s="7" t="s">
        <v>60</v>
      </c>
      <c r="R1437" s="7" t="s">
        <v>86</v>
      </c>
    </row>
    <row r="1438" spans="1:18" x14ac:dyDescent="0.25">
      <c r="A1438" s="7" t="s">
        <v>411</v>
      </c>
      <c r="B1438" s="7" t="s">
        <v>49</v>
      </c>
      <c r="C1438" s="7" t="s">
        <v>53</v>
      </c>
      <c r="D1438" s="7" t="s">
        <v>1464</v>
      </c>
      <c r="E1438" s="7" t="s">
        <v>3237</v>
      </c>
      <c r="F1438" s="7" t="s">
        <v>74</v>
      </c>
      <c r="G1438" s="9"/>
      <c r="H1438" s="9"/>
      <c r="I1438" s="9"/>
      <c r="J1438" s="9"/>
      <c r="K1438" s="9"/>
      <c r="L1438" s="8">
        <v>4500</v>
      </c>
      <c r="M1438" s="8">
        <v>2</v>
      </c>
      <c r="N1438" s="7" t="s">
        <v>60</v>
      </c>
      <c r="O1438" s="8">
        <v>12.5</v>
      </c>
      <c r="P1438" s="8">
        <v>8</v>
      </c>
      <c r="Q1438" s="7" t="s">
        <v>60</v>
      </c>
      <c r="R1438" s="7" t="s">
        <v>1462</v>
      </c>
    </row>
    <row r="1439" spans="1:18" x14ac:dyDescent="0.25">
      <c r="A1439" s="7" t="s">
        <v>3238</v>
      </c>
      <c r="B1439" s="7" t="s">
        <v>49</v>
      </c>
      <c r="C1439" s="7" t="s">
        <v>53</v>
      </c>
      <c r="D1439" s="7" t="s">
        <v>1477</v>
      </c>
      <c r="E1439" s="7" t="s">
        <v>3239</v>
      </c>
      <c r="F1439" s="7" t="s">
        <v>74</v>
      </c>
      <c r="G1439" s="8">
        <v>1963</v>
      </c>
      <c r="H1439" s="9"/>
      <c r="I1439" s="9"/>
      <c r="J1439" s="9"/>
      <c r="K1439" s="9"/>
      <c r="L1439" s="8">
        <v>2400</v>
      </c>
      <c r="M1439" s="8">
        <v>1</v>
      </c>
      <c r="N1439" s="7" t="s">
        <v>60</v>
      </c>
      <c r="O1439" s="8">
        <v>14</v>
      </c>
      <c r="P1439" s="8">
        <v>9</v>
      </c>
      <c r="Q1439" s="7" t="s">
        <v>60</v>
      </c>
      <c r="R1439" s="7" t="s">
        <v>1462</v>
      </c>
    </row>
    <row r="1440" spans="1:18" x14ac:dyDescent="0.25">
      <c r="A1440" s="7" t="s">
        <v>3240</v>
      </c>
      <c r="B1440" s="7" t="s">
        <v>49</v>
      </c>
      <c r="C1440" s="7" t="s">
        <v>53</v>
      </c>
      <c r="D1440" s="7" t="s">
        <v>1458</v>
      </c>
      <c r="E1440" s="7" t="s">
        <v>3241</v>
      </c>
      <c r="F1440" s="7" t="s">
        <v>97</v>
      </c>
      <c r="G1440" s="8">
        <v>1985</v>
      </c>
      <c r="H1440" s="9"/>
      <c r="I1440" s="9"/>
      <c r="J1440" s="9"/>
      <c r="K1440" s="9"/>
      <c r="L1440" s="8">
        <v>30000</v>
      </c>
      <c r="M1440" s="8">
        <v>1</v>
      </c>
      <c r="N1440" s="7" t="s">
        <v>60</v>
      </c>
      <c r="O1440" s="8">
        <v>14</v>
      </c>
      <c r="P1440" s="8">
        <v>9</v>
      </c>
      <c r="Q1440" s="7" t="s">
        <v>60</v>
      </c>
      <c r="R1440" s="7" t="s">
        <v>539</v>
      </c>
    </row>
    <row r="1441" spans="1:18" x14ac:dyDescent="0.25">
      <c r="A1441" s="7" t="s">
        <v>3242</v>
      </c>
      <c r="B1441" s="7" t="s">
        <v>49</v>
      </c>
      <c r="C1441" s="7" t="s">
        <v>53</v>
      </c>
      <c r="D1441" s="7" t="s">
        <v>1477</v>
      </c>
      <c r="E1441" s="7" t="s">
        <v>3243</v>
      </c>
      <c r="F1441" s="7" t="s">
        <v>74</v>
      </c>
      <c r="G1441" s="8">
        <v>1970</v>
      </c>
      <c r="H1441" s="9"/>
      <c r="I1441" s="9"/>
      <c r="J1441" s="9"/>
      <c r="K1441" s="9"/>
      <c r="L1441" s="8">
        <v>3600</v>
      </c>
      <c r="M1441" s="8">
        <v>1</v>
      </c>
      <c r="N1441" s="7" t="s">
        <v>60</v>
      </c>
      <c r="O1441" s="8">
        <v>12</v>
      </c>
      <c r="P1441" s="8">
        <v>9</v>
      </c>
      <c r="Q1441" s="7" t="s">
        <v>60</v>
      </c>
      <c r="R1441" s="7" t="s">
        <v>1595</v>
      </c>
    </row>
    <row r="1442" spans="1:18" x14ac:dyDescent="0.25">
      <c r="A1442" s="7" t="s">
        <v>3244</v>
      </c>
      <c r="B1442" s="7" t="s">
        <v>49</v>
      </c>
      <c r="C1442" s="7" t="s">
        <v>53</v>
      </c>
      <c r="D1442" s="7" t="s">
        <v>1464</v>
      </c>
      <c r="E1442" s="7" t="s">
        <v>3245</v>
      </c>
      <c r="F1442" s="7" t="s">
        <v>74</v>
      </c>
      <c r="G1442" s="8">
        <v>1970</v>
      </c>
      <c r="H1442" s="9"/>
      <c r="I1442" s="9"/>
      <c r="J1442" s="9"/>
      <c r="K1442" s="9"/>
      <c r="L1442" s="8">
        <v>14700</v>
      </c>
      <c r="M1442" s="8">
        <v>1</v>
      </c>
      <c r="N1442" s="7" t="s">
        <v>60</v>
      </c>
      <c r="O1442" s="8">
        <v>10</v>
      </c>
      <c r="P1442" s="8">
        <v>9</v>
      </c>
      <c r="Q1442" s="7" t="s">
        <v>60</v>
      </c>
      <c r="R1442" s="7" t="s">
        <v>539</v>
      </c>
    </row>
    <row r="1443" spans="1:18" x14ac:dyDescent="0.25">
      <c r="A1443" s="7" t="s">
        <v>3246</v>
      </c>
      <c r="B1443" s="7" t="s">
        <v>198</v>
      </c>
      <c r="C1443" s="7" t="s">
        <v>53</v>
      </c>
      <c r="D1443" s="7" t="s">
        <v>1458</v>
      </c>
      <c r="E1443" s="7" t="s">
        <v>3247</v>
      </c>
      <c r="F1443" s="7" t="s">
        <v>97</v>
      </c>
      <c r="G1443" s="8">
        <v>2002</v>
      </c>
      <c r="H1443" s="9"/>
      <c r="I1443" s="9"/>
      <c r="J1443" s="9"/>
      <c r="K1443" s="9"/>
      <c r="L1443" s="8">
        <v>120000</v>
      </c>
      <c r="M1443" s="8">
        <v>3</v>
      </c>
      <c r="N1443" s="7" t="s">
        <v>60</v>
      </c>
      <c r="O1443" s="8">
        <v>12</v>
      </c>
      <c r="P1443" s="8">
        <v>9</v>
      </c>
      <c r="Q1443" s="7" t="s">
        <v>60</v>
      </c>
      <c r="R1443" s="7" t="s">
        <v>86</v>
      </c>
    </row>
    <row r="1444" spans="1:18" x14ac:dyDescent="0.25">
      <c r="A1444" s="7" t="s">
        <v>3248</v>
      </c>
      <c r="B1444" s="7" t="s">
        <v>198</v>
      </c>
      <c r="C1444" s="7" t="s">
        <v>53</v>
      </c>
      <c r="D1444" s="7" t="s">
        <v>1458</v>
      </c>
      <c r="E1444" s="7" t="s">
        <v>3249</v>
      </c>
      <c r="F1444" s="7" t="s">
        <v>97</v>
      </c>
      <c r="G1444" s="8">
        <v>2002</v>
      </c>
      <c r="H1444" s="9"/>
      <c r="I1444" s="9"/>
      <c r="J1444" s="9"/>
      <c r="K1444" s="9"/>
      <c r="L1444" s="8">
        <v>120000</v>
      </c>
      <c r="M1444" s="8">
        <v>3</v>
      </c>
      <c r="N1444" s="7" t="s">
        <v>60</v>
      </c>
      <c r="O1444" s="8">
        <v>12</v>
      </c>
      <c r="P1444" s="8">
        <v>9</v>
      </c>
      <c r="Q1444" s="7" t="s">
        <v>60</v>
      </c>
      <c r="R1444" s="7" t="s">
        <v>86</v>
      </c>
    </row>
    <row r="1445" spans="1:18" x14ac:dyDescent="0.25">
      <c r="A1445" s="7" t="s">
        <v>3250</v>
      </c>
      <c r="B1445" s="7" t="s">
        <v>1489</v>
      </c>
      <c r="C1445" s="7" t="s">
        <v>53</v>
      </c>
      <c r="D1445" s="7" t="s">
        <v>1464</v>
      </c>
      <c r="E1445" s="7" t="s">
        <v>3251</v>
      </c>
      <c r="F1445" s="7" t="s">
        <v>74</v>
      </c>
      <c r="G1445" s="8">
        <v>1970</v>
      </c>
      <c r="H1445" s="9"/>
      <c r="I1445" s="9"/>
      <c r="J1445" s="9"/>
      <c r="K1445" s="9"/>
      <c r="L1445" s="8">
        <v>10080</v>
      </c>
      <c r="M1445" s="8">
        <v>1</v>
      </c>
      <c r="N1445" s="7" t="s">
        <v>60</v>
      </c>
      <c r="O1445" s="8">
        <v>20</v>
      </c>
      <c r="P1445" s="8">
        <v>9</v>
      </c>
      <c r="Q1445" s="7" t="s">
        <v>60</v>
      </c>
      <c r="R1445" s="7" t="s">
        <v>60</v>
      </c>
    </row>
    <row r="1446" spans="1:18" x14ac:dyDescent="0.25">
      <c r="A1446" s="7" t="s">
        <v>3252</v>
      </c>
      <c r="B1446" s="7" t="s">
        <v>1489</v>
      </c>
      <c r="C1446" s="7" t="s">
        <v>53</v>
      </c>
      <c r="D1446" s="7" t="s">
        <v>1477</v>
      </c>
      <c r="E1446" s="7" t="s">
        <v>3253</v>
      </c>
      <c r="F1446" s="7" t="s">
        <v>74</v>
      </c>
      <c r="G1446" s="8">
        <v>1985</v>
      </c>
      <c r="H1446" s="9"/>
      <c r="I1446" s="9"/>
      <c r="J1446" s="9"/>
      <c r="K1446" s="9"/>
      <c r="L1446" s="8">
        <v>1280</v>
      </c>
      <c r="M1446" s="8">
        <v>1</v>
      </c>
      <c r="N1446" s="7" t="s">
        <v>60</v>
      </c>
      <c r="O1446" s="8">
        <v>20</v>
      </c>
      <c r="P1446" s="8">
        <v>13</v>
      </c>
      <c r="Q1446" s="7" t="s">
        <v>60</v>
      </c>
      <c r="R1446" s="7" t="s">
        <v>60</v>
      </c>
    </row>
    <row r="1447" spans="1:18" x14ac:dyDescent="0.25">
      <c r="A1447" s="7" t="s">
        <v>3254</v>
      </c>
      <c r="B1447" s="7" t="s">
        <v>49</v>
      </c>
      <c r="C1447" s="7" t="s">
        <v>53</v>
      </c>
      <c r="D1447" s="7" t="s">
        <v>1474</v>
      </c>
      <c r="E1447" s="7" t="s">
        <v>3255</v>
      </c>
      <c r="F1447" s="7" t="s">
        <v>97</v>
      </c>
      <c r="G1447" s="8">
        <v>1980</v>
      </c>
      <c r="H1447" s="9"/>
      <c r="I1447" s="9"/>
      <c r="J1447" s="9"/>
      <c r="K1447" s="9"/>
      <c r="L1447" s="8">
        <v>55000</v>
      </c>
      <c r="M1447" s="8">
        <v>3</v>
      </c>
      <c r="N1447" s="7" t="s">
        <v>60</v>
      </c>
      <c r="O1447" s="8">
        <v>12</v>
      </c>
      <c r="P1447" s="8">
        <v>8</v>
      </c>
      <c r="Q1447" s="7" t="s">
        <v>60</v>
      </c>
      <c r="R1447" s="7" t="s">
        <v>1595</v>
      </c>
    </row>
    <row r="1448" spans="1:18" x14ac:dyDescent="0.25">
      <c r="A1448" s="7" t="s">
        <v>3254</v>
      </c>
      <c r="B1448" s="7" t="s">
        <v>49</v>
      </c>
      <c r="C1448" s="7" t="s">
        <v>97</v>
      </c>
      <c r="D1448" s="7" t="s">
        <v>1474</v>
      </c>
      <c r="E1448" s="7" t="s">
        <v>3255</v>
      </c>
      <c r="F1448" s="7" t="s">
        <v>97</v>
      </c>
      <c r="G1448" s="8">
        <v>1980</v>
      </c>
      <c r="H1448" s="9"/>
      <c r="I1448" s="9"/>
      <c r="J1448" s="9"/>
      <c r="K1448" s="9"/>
      <c r="L1448" s="8">
        <v>45000</v>
      </c>
      <c r="M1448" s="8">
        <v>3</v>
      </c>
      <c r="N1448" s="7" t="s">
        <v>60</v>
      </c>
      <c r="O1448" s="8">
        <v>12</v>
      </c>
      <c r="P1448" s="8">
        <v>9</v>
      </c>
      <c r="Q1448" s="7" t="s">
        <v>60</v>
      </c>
      <c r="R1448" s="7" t="s">
        <v>1656</v>
      </c>
    </row>
    <row r="1449" spans="1:18" x14ac:dyDescent="0.25">
      <c r="A1449" s="7" t="s">
        <v>3256</v>
      </c>
      <c r="B1449" s="7" t="s">
        <v>49</v>
      </c>
      <c r="C1449" s="7" t="s">
        <v>53</v>
      </c>
      <c r="D1449" s="7" t="s">
        <v>1458</v>
      </c>
      <c r="E1449" s="7" t="s">
        <v>3257</v>
      </c>
      <c r="F1449" s="7" t="s">
        <v>97</v>
      </c>
      <c r="G1449" s="9"/>
      <c r="H1449" s="9"/>
      <c r="I1449" s="9"/>
      <c r="J1449" s="9"/>
      <c r="K1449" s="9"/>
      <c r="L1449" s="8">
        <v>1500</v>
      </c>
      <c r="M1449" s="8">
        <v>2</v>
      </c>
      <c r="N1449" s="7" t="s">
        <v>60</v>
      </c>
      <c r="O1449" s="8">
        <v>12</v>
      </c>
      <c r="P1449" s="8">
        <v>9</v>
      </c>
      <c r="Q1449" s="7" t="s">
        <v>60</v>
      </c>
      <c r="R1449" s="7" t="s">
        <v>60</v>
      </c>
    </row>
    <row r="1450" spans="1:18" x14ac:dyDescent="0.25">
      <c r="A1450" s="7" t="s">
        <v>3258</v>
      </c>
      <c r="B1450" s="7" t="s">
        <v>49</v>
      </c>
      <c r="C1450" s="7" t="s">
        <v>53</v>
      </c>
      <c r="D1450" s="7" t="s">
        <v>1464</v>
      </c>
      <c r="E1450" s="7" t="s">
        <v>3259</v>
      </c>
      <c r="F1450" s="7" t="s">
        <v>74</v>
      </c>
      <c r="G1450" s="8">
        <v>2006</v>
      </c>
      <c r="H1450" s="9"/>
      <c r="I1450" s="9"/>
      <c r="J1450" s="9"/>
      <c r="K1450" s="9"/>
      <c r="L1450" s="8">
        <v>3000</v>
      </c>
      <c r="M1450" s="8">
        <v>1</v>
      </c>
      <c r="N1450" s="7" t="s">
        <v>60</v>
      </c>
      <c r="O1450" s="8">
        <v>12</v>
      </c>
      <c r="P1450" s="8">
        <v>12</v>
      </c>
      <c r="Q1450" s="7" t="s">
        <v>60</v>
      </c>
      <c r="R1450" s="7" t="s">
        <v>1462</v>
      </c>
    </row>
    <row r="1451" spans="1:18" x14ac:dyDescent="0.25">
      <c r="A1451" s="7" t="s">
        <v>412</v>
      </c>
      <c r="B1451" s="7" t="s">
        <v>49</v>
      </c>
      <c r="C1451" s="7" t="s">
        <v>53</v>
      </c>
      <c r="D1451" s="7" t="s">
        <v>686</v>
      </c>
      <c r="E1451" s="7" t="s">
        <v>3260</v>
      </c>
      <c r="F1451" s="7" t="s">
        <v>97</v>
      </c>
      <c r="G1451" s="8">
        <v>1973</v>
      </c>
      <c r="H1451" s="9"/>
      <c r="I1451" s="9"/>
      <c r="J1451" s="9"/>
      <c r="K1451" s="9"/>
      <c r="L1451" s="8">
        <v>283771</v>
      </c>
      <c r="M1451" s="8">
        <v>1</v>
      </c>
      <c r="N1451" s="7" t="s">
        <v>60</v>
      </c>
      <c r="O1451" s="8">
        <v>40</v>
      </c>
      <c r="P1451" s="8">
        <v>40</v>
      </c>
      <c r="Q1451" s="7" t="s">
        <v>60</v>
      </c>
      <c r="R1451" s="7" t="s">
        <v>60</v>
      </c>
    </row>
    <row r="1452" spans="1:18" x14ac:dyDescent="0.25">
      <c r="A1452" s="7" t="s">
        <v>412</v>
      </c>
      <c r="B1452" s="7" t="s">
        <v>49</v>
      </c>
      <c r="C1452" s="7" t="s">
        <v>97</v>
      </c>
      <c r="D1452" s="7" t="s">
        <v>1602</v>
      </c>
      <c r="E1452" s="7" t="s">
        <v>3261</v>
      </c>
      <c r="F1452" s="7" t="s">
        <v>97</v>
      </c>
      <c r="G1452" s="8">
        <v>1973</v>
      </c>
      <c r="H1452" s="9"/>
      <c r="I1452" s="9"/>
      <c r="J1452" s="9"/>
      <c r="K1452" s="9"/>
      <c r="L1452" s="8">
        <v>2783</v>
      </c>
      <c r="M1452" s="8">
        <v>1</v>
      </c>
      <c r="N1452" s="7" t="s">
        <v>60</v>
      </c>
      <c r="O1452" s="8">
        <v>16</v>
      </c>
      <c r="P1452" s="8">
        <v>16</v>
      </c>
      <c r="Q1452" s="7" t="s">
        <v>60</v>
      </c>
      <c r="R1452" s="7" t="s">
        <v>60</v>
      </c>
    </row>
    <row r="1453" spans="1:18" x14ac:dyDescent="0.25">
      <c r="A1453" s="7" t="s">
        <v>412</v>
      </c>
      <c r="B1453" s="7" t="s">
        <v>49</v>
      </c>
      <c r="C1453" s="7" t="s">
        <v>59</v>
      </c>
      <c r="D1453" s="7" t="s">
        <v>1622</v>
      </c>
      <c r="E1453" s="7" t="s">
        <v>3262</v>
      </c>
      <c r="F1453" s="7" t="s">
        <v>97</v>
      </c>
      <c r="G1453" s="8">
        <v>1973</v>
      </c>
      <c r="H1453" s="9"/>
      <c r="I1453" s="9"/>
      <c r="J1453" s="9"/>
      <c r="K1453" s="9"/>
      <c r="L1453" s="8">
        <v>8676</v>
      </c>
      <c r="M1453" s="8">
        <v>1</v>
      </c>
      <c r="N1453" s="7" t="s">
        <v>60</v>
      </c>
      <c r="O1453" s="8">
        <v>9</v>
      </c>
      <c r="P1453" s="8">
        <v>9</v>
      </c>
      <c r="Q1453" s="7" t="s">
        <v>60</v>
      </c>
      <c r="R1453" s="7" t="s">
        <v>86</v>
      </c>
    </row>
    <row r="1454" spans="1:18" x14ac:dyDescent="0.25">
      <c r="A1454" s="7" t="s">
        <v>3263</v>
      </c>
      <c r="B1454" s="7" t="s">
        <v>1489</v>
      </c>
      <c r="C1454" s="7" t="s">
        <v>53</v>
      </c>
      <c r="D1454" s="7" t="s">
        <v>1458</v>
      </c>
      <c r="E1454" s="7" t="s">
        <v>3264</v>
      </c>
      <c r="F1454" s="7" t="s">
        <v>97</v>
      </c>
      <c r="G1454" s="8">
        <v>1974</v>
      </c>
      <c r="H1454" s="9"/>
      <c r="I1454" s="9"/>
      <c r="J1454" s="9"/>
      <c r="K1454" s="9"/>
      <c r="L1454" s="8">
        <v>168000</v>
      </c>
      <c r="M1454" s="8">
        <v>1</v>
      </c>
      <c r="N1454" s="7" t="s">
        <v>60</v>
      </c>
      <c r="O1454" s="8">
        <v>24</v>
      </c>
      <c r="P1454" s="8">
        <v>9</v>
      </c>
      <c r="Q1454" s="7" t="s">
        <v>60</v>
      </c>
      <c r="R1454" s="7" t="s">
        <v>1462</v>
      </c>
    </row>
    <row r="1455" spans="1:18" x14ac:dyDescent="0.25">
      <c r="A1455" s="7" t="s">
        <v>414</v>
      </c>
      <c r="B1455" s="7" t="s">
        <v>1489</v>
      </c>
      <c r="C1455" s="7" t="s">
        <v>53</v>
      </c>
      <c r="D1455" s="7" t="s">
        <v>1477</v>
      </c>
      <c r="E1455" s="7" t="s">
        <v>2498</v>
      </c>
      <c r="F1455" s="7" t="s">
        <v>74</v>
      </c>
      <c r="G1455" s="8">
        <v>1970</v>
      </c>
      <c r="H1455" s="9"/>
      <c r="I1455" s="9"/>
      <c r="J1455" s="9"/>
      <c r="K1455" s="9"/>
      <c r="L1455" s="8">
        <v>17000</v>
      </c>
      <c r="M1455" s="8">
        <v>2</v>
      </c>
      <c r="N1455" s="7" t="s">
        <v>60</v>
      </c>
      <c r="O1455" s="8">
        <v>22</v>
      </c>
      <c r="P1455" s="8">
        <v>20</v>
      </c>
      <c r="Q1455" s="7" t="s">
        <v>60</v>
      </c>
      <c r="R1455" s="7" t="s">
        <v>60</v>
      </c>
    </row>
    <row r="1456" spans="1:18" x14ac:dyDescent="0.25">
      <c r="A1456" s="7" t="s">
        <v>415</v>
      </c>
      <c r="B1456" s="7" t="s">
        <v>49</v>
      </c>
      <c r="C1456" s="7" t="s">
        <v>53</v>
      </c>
      <c r="D1456" s="7" t="s">
        <v>1458</v>
      </c>
      <c r="E1456" s="7" t="s">
        <v>3265</v>
      </c>
      <c r="F1456" s="7" t="s">
        <v>97</v>
      </c>
      <c r="G1456" s="8">
        <v>1957</v>
      </c>
      <c r="H1456" s="9"/>
      <c r="I1456" s="9"/>
      <c r="J1456" s="9"/>
      <c r="K1456" s="9"/>
      <c r="L1456" s="8">
        <v>86000</v>
      </c>
      <c r="M1456" s="8">
        <v>2</v>
      </c>
      <c r="N1456" s="7" t="s">
        <v>60</v>
      </c>
      <c r="O1456" s="8">
        <v>12</v>
      </c>
      <c r="P1456" s="8">
        <v>9</v>
      </c>
      <c r="Q1456" s="7" t="s">
        <v>60</v>
      </c>
      <c r="R1456" s="7" t="s">
        <v>1462</v>
      </c>
    </row>
    <row r="1457" spans="1:18" x14ac:dyDescent="0.25">
      <c r="A1457" s="7" t="s">
        <v>419</v>
      </c>
      <c r="B1457" s="7" t="s">
        <v>49</v>
      </c>
      <c r="C1457" s="7" t="s">
        <v>53</v>
      </c>
      <c r="D1457" s="7" t="s">
        <v>1458</v>
      </c>
      <c r="E1457" s="7" t="s">
        <v>3266</v>
      </c>
      <c r="F1457" s="7" t="s">
        <v>97</v>
      </c>
      <c r="G1457" s="8">
        <v>1972</v>
      </c>
      <c r="H1457" s="9"/>
      <c r="I1457" s="9"/>
      <c r="J1457" s="9"/>
      <c r="K1457" s="9"/>
      <c r="L1457" s="8">
        <v>12600</v>
      </c>
      <c r="M1457" s="8">
        <v>2</v>
      </c>
      <c r="N1457" s="7" t="s">
        <v>60</v>
      </c>
      <c r="O1457" s="8">
        <v>20</v>
      </c>
      <c r="P1457" s="8">
        <v>8</v>
      </c>
      <c r="Q1457" s="7" t="s">
        <v>60</v>
      </c>
      <c r="R1457" s="7" t="s">
        <v>1462</v>
      </c>
    </row>
    <row r="1458" spans="1:18" x14ac:dyDescent="0.25">
      <c r="A1458" s="7" t="s">
        <v>3267</v>
      </c>
      <c r="B1458" s="7" t="s">
        <v>1489</v>
      </c>
      <c r="C1458" s="7" t="s">
        <v>53</v>
      </c>
      <c r="D1458" s="7" t="s">
        <v>1458</v>
      </c>
      <c r="E1458" s="7" t="s">
        <v>3268</v>
      </c>
      <c r="F1458" s="7" t="s">
        <v>97</v>
      </c>
      <c r="G1458" s="8">
        <v>1960</v>
      </c>
      <c r="H1458" s="9"/>
      <c r="I1458" s="9"/>
      <c r="J1458" s="9"/>
      <c r="K1458" s="9"/>
      <c r="L1458" s="8">
        <v>225</v>
      </c>
      <c r="M1458" s="8">
        <v>2</v>
      </c>
      <c r="N1458" s="7" t="s">
        <v>60</v>
      </c>
      <c r="O1458" s="8">
        <v>12</v>
      </c>
      <c r="P1458" s="8">
        <v>9</v>
      </c>
      <c r="Q1458" s="7" t="s">
        <v>60</v>
      </c>
      <c r="R1458" s="7" t="s">
        <v>539</v>
      </c>
    </row>
    <row r="1459" spans="1:18" x14ac:dyDescent="0.25">
      <c r="A1459" s="7" t="s">
        <v>3269</v>
      </c>
      <c r="B1459" s="7" t="s">
        <v>1457</v>
      </c>
      <c r="C1459" s="7" t="s">
        <v>53</v>
      </c>
      <c r="D1459" s="7" t="s">
        <v>1458</v>
      </c>
      <c r="E1459" s="7" t="s">
        <v>3270</v>
      </c>
      <c r="F1459" s="7" t="s">
        <v>97</v>
      </c>
      <c r="G1459" s="8">
        <v>1950</v>
      </c>
      <c r="H1459" s="9"/>
      <c r="I1459" s="9"/>
      <c r="J1459" s="9"/>
      <c r="K1459" s="9"/>
      <c r="L1459" s="8">
        <v>1700</v>
      </c>
      <c r="M1459" s="8">
        <v>1</v>
      </c>
      <c r="N1459" s="7" t="s">
        <v>60</v>
      </c>
      <c r="O1459" s="8">
        <v>15</v>
      </c>
      <c r="P1459" s="8">
        <v>15</v>
      </c>
      <c r="Q1459" s="7" t="s">
        <v>60</v>
      </c>
      <c r="R1459" s="7" t="s">
        <v>86</v>
      </c>
    </row>
    <row r="1460" spans="1:18" x14ac:dyDescent="0.25">
      <c r="A1460" s="7" t="s">
        <v>1114</v>
      </c>
      <c r="B1460" s="7" t="s">
        <v>1489</v>
      </c>
      <c r="C1460" s="7" t="s">
        <v>53</v>
      </c>
      <c r="D1460" s="7" t="s">
        <v>1577</v>
      </c>
      <c r="E1460" s="7" t="s">
        <v>3271</v>
      </c>
      <c r="F1460" s="7" t="s">
        <v>97</v>
      </c>
      <c r="G1460" s="8">
        <v>1958</v>
      </c>
      <c r="H1460" s="9"/>
      <c r="I1460" s="9"/>
      <c r="J1460" s="9"/>
      <c r="K1460" s="9"/>
      <c r="L1460" s="8">
        <v>9000</v>
      </c>
      <c r="M1460" s="8">
        <v>1</v>
      </c>
      <c r="N1460" s="7" t="s">
        <v>60</v>
      </c>
      <c r="O1460" s="8">
        <v>23</v>
      </c>
      <c r="P1460" s="8">
        <v>20</v>
      </c>
      <c r="Q1460" s="7" t="s">
        <v>60</v>
      </c>
      <c r="R1460" s="7" t="s">
        <v>1462</v>
      </c>
    </row>
    <row r="1461" spans="1:18" x14ac:dyDescent="0.25">
      <c r="A1461" s="7" t="s">
        <v>1114</v>
      </c>
      <c r="B1461" s="7" t="s">
        <v>1489</v>
      </c>
      <c r="C1461" s="7" t="s">
        <v>97</v>
      </c>
      <c r="D1461" s="7" t="s">
        <v>1627</v>
      </c>
      <c r="E1461" s="7" t="s">
        <v>3272</v>
      </c>
      <c r="F1461" s="7" t="s">
        <v>97</v>
      </c>
      <c r="G1461" s="8">
        <v>1962</v>
      </c>
      <c r="H1461" s="9"/>
      <c r="I1461" s="9"/>
      <c r="J1461" s="9"/>
      <c r="K1461" s="9"/>
      <c r="L1461" s="8">
        <v>6000</v>
      </c>
      <c r="M1461" s="8">
        <v>1</v>
      </c>
      <c r="N1461" s="7" t="s">
        <v>60</v>
      </c>
      <c r="O1461" s="8">
        <v>23</v>
      </c>
      <c r="P1461" s="8">
        <v>20</v>
      </c>
      <c r="Q1461" s="7" t="s">
        <v>60</v>
      </c>
      <c r="R1461" s="7" t="s">
        <v>539</v>
      </c>
    </row>
    <row r="1462" spans="1:18" x14ac:dyDescent="0.25">
      <c r="A1462" s="7" t="s">
        <v>3273</v>
      </c>
      <c r="B1462" s="7" t="s">
        <v>49</v>
      </c>
      <c r="C1462" s="7" t="s">
        <v>53</v>
      </c>
      <c r="D1462" s="7" t="s">
        <v>1458</v>
      </c>
      <c r="E1462" s="7" t="s">
        <v>3274</v>
      </c>
      <c r="F1462" s="7" t="s">
        <v>97</v>
      </c>
      <c r="G1462" s="8">
        <v>1969</v>
      </c>
      <c r="H1462" s="9"/>
      <c r="I1462" s="9"/>
      <c r="J1462" s="9"/>
      <c r="K1462" s="9"/>
      <c r="L1462" s="8">
        <v>5625</v>
      </c>
      <c r="M1462" s="8">
        <v>1</v>
      </c>
      <c r="N1462" s="7" t="s">
        <v>60</v>
      </c>
      <c r="O1462" s="8">
        <v>14</v>
      </c>
      <c r="P1462" s="8">
        <v>8</v>
      </c>
      <c r="Q1462" s="7" t="s">
        <v>60</v>
      </c>
      <c r="R1462" s="7" t="s">
        <v>1462</v>
      </c>
    </row>
    <row r="1463" spans="1:18" x14ac:dyDescent="0.25">
      <c r="A1463" s="7" t="s">
        <v>3275</v>
      </c>
      <c r="B1463" s="7" t="s">
        <v>49</v>
      </c>
      <c r="C1463" s="7" t="s">
        <v>53</v>
      </c>
      <c r="D1463" s="7" t="s">
        <v>1477</v>
      </c>
      <c r="E1463" s="7" t="s">
        <v>3276</v>
      </c>
      <c r="F1463" s="7" t="s">
        <v>74</v>
      </c>
      <c r="G1463" s="8">
        <v>1950</v>
      </c>
      <c r="H1463" s="9"/>
      <c r="I1463" s="9"/>
      <c r="J1463" s="9"/>
      <c r="K1463" s="9"/>
      <c r="L1463" s="8">
        <v>3600</v>
      </c>
      <c r="M1463" s="8">
        <v>1</v>
      </c>
      <c r="N1463" s="7" t="s">
        <v>60</v>
      </c>
      <c r="O1463" s="8">
        <v>10</v>
      </c>
      <c r="P1463" s="8">
        <v>10</v>
      </c>
      <c r="Q1463" s="7" t="s">
        <v>60</v>
      </c>
      <c r="R1463" s="7" t="s">
        <v>60</v>
      </c>
    </row>
    <row r="1464" spans="1:18" x14ac:dyDescent="0.25">
      <c r="A1464" s="7" t="s">
        <v>424</v>
      </c>
      <c r="B1464" s="7" t="s">
        <v>49</v>
      </c>
      <c r="C1464" s="7" t="s">
        <v>53</v>
      </c>
      <c r="D1464" s="7" t="s">
        <v>1458</v>
      </c>
      <c r="E1464" s="7" t="s">
        <v>3277</v>
      </c>
      <c r="F1464" s="7" t="s">
        <v>97</v>
      </c>
      <c r="G1464" s="8">
        <v>1987</v>
      </c>
      <c r="H1464" s="9"/>
      <c r="I1464" s="9"/>
      <c r="J1464" s="9"/>
      <c r="K1464" s="9"/>
      <c r="L1464" s="8">
        <v>14000</v>
      </c>
      <c r="M1464" s="8">
        <v>2</v>
      </c>
      <c r="N1464" s="7" t="s">
        <v>60</v>
      </c>
      <c r="O1464" s="8">
        <v>12</v>
      </c>
      <c r="P1464" s="8">
        <v>9</v>
      </c>
      <c r="Q1464" s="7" t="s">
        <v>60</v>
      </c>
      <c r="R1464" s="7" t="s">
        <v>86</v>
      </c>
    </row>
    <row r="1465" spans="1:18" x14ac:dyDescent="0.25">
      <c r="A1465" s="7" t="s">
        <v>3278</v>
      </c>
      <c r="B1465" s="7" t="s">
        <v>49</v>
      </c>
      <c r="C1465" s="7" t="s">
        <v>53</v>
      </c>
      <c r="D1465" s="7" t="s">
        <v>1458</v>
      </c>
      <c r="E1465" s="7" t="s">
        <v>3279</v>
      </c>
      <c r="F1465" s="7" t="s">
        <v>97</v>
      </c>
      <c r="G1465" s="8">
        <v>1968</v>
      </c>
      <c r="H1465" s="9"/>
      <c r="I1465" s="9"/>
      <c r="J1465" s="9"/>
      <c r="K1465" s="9"/>
      <c r="L1465" s="8">
        <v>62750</v>
      </c>
      <c r="M1465" s="8">
        <v>2</v>
      </c>
      <c r="N1465" s="7" t="s">
        <v>60</v>
      </c>
      <c r="O1465" s="8">
        <v>25</v>
      </c>
      <c r="P1465" s="8">
        <v>15</v>
      </c>
      <c r="Q1465" s="7" t="s">
        <v>60</v>
      </c>
      <c r="R1465" s="7" t="s">
        <v>86</v>
      </c>
    </row>
    <row r="1466" spans="1:18" x14ac:dyDescent="0.25">
      <c r="A1466" s="7" t="s">
        <v>3280</v>
      </c>
      <c r="B1466" s="7" t="s">
        <v>49</v>
      </c>
      <c r="C1466" s="7" t="s">
        <v>53</v>
      </c>
      <c r="D1466" s="7" t="s">
        <v>1602</v>
      </c>
      <c r="E1466" s="7" t="s">
        <v>3281</v>
      </c>
      <c r="F1466" s="7" t="s">
        <v>97</v>
      </c>
      <c r="G1466" s="8">
        <v>1974</v>
      </c>
      <c r="H1466" s="9"/>
      <c r="I1466" s="9"/>
      <c r="J1466" s="9"/>
      <c r="K1466" s="9"/>
      <c r="L1466" s="8">
        <v>11075</v>
      </c>
      <c r="M1466" s="8">
        <v>1</v>
      </c>
      <c r="N1466" s="7" t="s">
        <v>60</v>
      </c>
      <c r="O1466" s="8">
        <v>18</v>
      </c>
      <c r="P1466" s="8">
        <v>9</v>
      </c>
      <c r="Q1466" s="7" t="s">
        <v>60</v>
      </c>
      <c r="R1466" s="7" t="s">
        <v>1643</v>
      </c>
    </row>
    <row r="1467" spans="1:18" x14ac:dyDescent="0.25">
      <c r="A1467" s="7" t="s">
        <v>3280</v>
      </c>
      <c r="B1467" s="7" t="s">
        <v>49</v>
      </c>
      <c r="C1467" s="7" t="s">
        <v>97</v>
      </c>
      <c r="D1467" s="7" t="s">
        <v>1627</v>
      </c>
      <c r="E1467" s="7" t="s">
        <v>3282</v>
      </c>
      <c r="F1467" s="7" t="s">
        <v>97</v>
      </c>
      <c r="G1467" s="8">
        <v>1974</v>
      </c>
      <c r="H1467" s="9"/>
      <c r="I1467" s="9"/>
      <c r="J1467" s="9"/>
      <c r="K1467" s="9"/>
      <c r="L1467" s="8">
        <v>33825</v>
      </c>
      <c r="M1467" s="8">
        <v>1</v>
      </c>
      <c r="N1467" s="7" t="s">
        <v>60</v>
      </c>
      <c r="O1467" s="8">
        <v>24</v>
      </c>
      <c r="P1467" s="8">
        <v>8</v>
      </c>
      <c r="Q1467" s="7" t="s">
        <v>60</v>
      </c>
      <c r="R1467" s="7" t="s">
        <v>1643</v>
      </c>
    </row>
    <row r="1468" spans="1:18" x14ac:dyDescent="0.25">
      <c r="A1468" s="7" t="s">
        <v>3280</v>
      </c>
      <c r="B1468" s="7" t="s">
        <v>49</v>
      </c>
      <c r="C1468" s="7" t="s">
        <v>59</v>
      </c>
      <c r="D1468" s="7" t="s">
        <v>1602</v>
      </c>
      <c r="E1468" s="7" t="s">
        <v>3283</v>
      </c>
      <c r="F1468" s="7" t="s">
        <v>97</v>
      </c>
      <c r="G1468" s="8">
        <v>1974</v>
      </c>
      <c r="H1468" s="9"/>
      <c r="I1468" s="9"/>
      <c r="J1468" s="9"/>
      <c r="K1468" s="9"/>
      <c r="L1468" s="8">
        <v>6010</v>
      </c>
      <c r="M1468" s="8">
        <v>1</v>
      </c>
      <c r="N1468" s="7" t="s">
        <v>60</v>
      </c>
      <c r="O1468" s="8">
        <v>16</v>
      </c>
      <c r="P1468" s="8">
        <v>13</v>
      </c>
      <c r="Q1468" s="7" t="s">
        <v>60</v>
      </c>
      <c r="R1468" s="7" t="s">
        <v>1643</v>
      </c>
    </row>
    <row r="1469" spans="1:18" x14ac:dyDescent="0.25">
      <c r="A1469" s="7" t="s">
        <v>1117</v>
      </c>
      <c r="B1469" s="7" t="s">
        <v>49</v>
      </c>
      <c r="C1469" s="7" t="s">
        <v>53</v>
      </c>
      <c r="D1469" s="7" t="s">
        <v>1602</v>
      </c>
      <c r="E1469" s="7" t="s">
        <v>3284</v>
      </c>
      <c r="F1469" s="7" t="s">
        <v>97</v>
      </c>
      <c r="G1469" s="8">
        <v>1965</v>
      </c>
      <c r="H1469" s="9"/>
      <c r="I1469" s="9"/>
      <c r="J1469" s="9"/>
      <c r="K1469" s="9"/>
      <c r="L1469" s="8">
        <v>7800</v>
      </c>
      <c r="M1469" s="8">
        <v>1</v>
      </c>
      <c r="N1469" s="7" t="s">
        <v>60</v>
      </c>
      <c r="O1469" s="8">
        <v>18</v>
      </c>
      <c r="P1469" s="8">
        <v>8</v>
      </c>
      <c r="Q1469" s="7" t="s">
        <v>60</v>
      </c>
      <c r="R1469" s="7" t="s">
        <v>1601</v>
      </c>
    </row>
    <row r="1470" spans="1:18" x14ac:dyDescent="0.25">
      <c r="A1470" s="7" t="s">
        <v>1117</v>
      </c>
      <c r="B1470" s="7" t="s">
        <v>49</v>
      </c>
      <c r="C1470" s="7" t="s">
        <v>97</v>
      </c>
      <c r="D1470" s="7" t="s">
        <v>1474</v>
      </c>
      <c r="E1470" s="7" t="s">
        <v>3285</v>
      </c>
      <c r="F1470" s="7" t="s">
        <v>97</v>
      </c>
      <c r="G1470" s="8">
        <v>1965</v>
      </c>
      <c r="H1470" s="9"/>
      <c r="I1470" s="9"/>
      <c r="J1470" s="9"/>
      <c r="K1470" s="9"/>
      <c r="L1470" s="8">
        <v>1000</v>
      </c>
      <c r="M1470" s="8">
        <v>1</v>
      </c>
      <c r="N1470" s="7" t="s">
        <v>60</v>
      </c>
      <c r="O1470" s="8">
        <v>12</v>
      </c>
      <c r="P1470" s="8">
        <v>10</v>
      </c>
      <c r="Q1470" s="7" t="s">
        <v>60</v>
      </c>
      <c r="R1470" s="7" t="s">
        <v>1656</v>
      </c>
    </row>
    <row r="1471" spans="1:18" x14ac:dyDescent="0.25">
      <c r="A1471" s="7" t="s">
        <v>1117</v>
      </c>
      <c r="B1471" s="7" t="s">
        <v>49</v>
      </c>
      <c r="C1471" s="7" t="s">
        <v>59</v>
      </c>
      <c r="D1471" s="7" t="s">
        <v>1474</v>
      </c>
      <c r="E1471" s="7" t="s">
        <v>3286</v>
      </c>
      <c r="F1471" s="7" t="s">
        <v>97</v>
      </c>
      <c r="G1471" s="8">
        <v>1965</v>
      </c>
      <c r="H1471" s="9"/>
      <c r="I1471" s="9"/>
      <c r="J1471" s="9"/>
      <c r="K1471" s="9"/>
      <c r="L1471" s="8">
        <v>8800</v>
      </c>
      <c r="M1471" s="8">
        <v>1</v>
      </c>
      <c r="N1471" s="7" t="s">
        <v>60</v>
      </c>
      <c r="O1471" s="8">
        <v>18</v>
      </c>
      <c r="P1471" s="8">
        <v>10</v>
      </c>
      <c r="Q1471" s="7" t="s">
        <v>60</v>
      </c>
      <c r="R1471" s="7" t="s">
        <v>1656</v>
      </c>
    </row>
    <row r="1472" spans="1:18" x14ac:dyDescent="0.25">
      <c r="A1472" s="7" t="s">
        <v>3287</v>
      </c>
      <c r="B1472" s="7" t="s">
        <v>49</v>
      </c>
      <c r="C1472" s="7" t="s">
        <v>53</v>
      </c>
      <c r="D1472" s="7" t="s">
        <v>1464</v>
      </c>
      <c r="E1472" s="7" t="s">
        <v>3288</v>
      </c>
      <c r="F1472" s="7" t="s">
        <v>74</v>
      </c>
      <c r="G1472" s="8">
        <v>1953</v>
      </c>
      <c r="H1472" s="9"/>
      <c r="I1472" s="9"/>
      <c r="J1472" s="9"/>
      <c r="K1472" s="9"/>
      <c r="L1472" s="8">
        <v>27000</v>
      </c>
      <c r="M1472" s="8">
        <v>1</v>
      </c>
      <c r="N1472" s="7" t="s">
        <v>60</v>
      </c>
      <c r="O1472" s="8">
        <v>26</v>
      </c>
      <c r="P1472" s="8">
        <v>8</v>
      </c>
      <c r="Q1472" s="7" t="s">
        <v>60</v>
      </c>
      <c r="R1472" s="7" t="s">
        <v>1595</v>
      </c>
    </row>
    <row r="1473" spans="1:18" x14ac:dyDescent="0.25">
      <c r="A1473" s="7" t="s">
        <v>3289</v>
      </c>
      <c r="B1473" s="7" t="s">
        <v>49</v>
      </c>
      <c r="C1473" s="7" t="s">
        <v>53</v>
      </c>
      <c r="D1473" s="7" t="s">
        <v>1467</v>
      </c>
      <c r="E1473" s="7" t="s">
        <v>3290</v>
      </c>
      <c r="F1473" s="7" t="s">
        <v>1469</v>
      </c>
      <c r="G1473" s="9"/>
      <c r="H1473" s="8">
        <v>6010</v>
      </c>
      <c r="I1473" s="9"/>
      <c r="J1473" s="8">
        <v>100</v>
      </c>
      <c r="K1473" s="8">
        <v>7</v>
      </c>
      <c r="L1473" s="8">
        <v>42070</v>
      </c>
      <c r="M1473" s="8">
        <v>1</v>
      </c>
      <c r="N1473" s="7" t="s">
        <v>60</v>
      </c>
      <c r="O1473" s="8">
        <v>12</v>
      </c>
      <c r="P1473" s="8">
        <v>9</v>
      </c>
      <c r="Q1473" s="7" t="s">
        <v>60</v>
      </c>
      <c r="R1473" s="7" t="s">
        <v>50</v>
      </c>
    </row>
    <row r="1474" spans="1:18" x14ac:dyDescent="0.25">
      <c r="A1474" s="7" t="s">
        <v>3289</v>
      </c>
      <c r="B1474" s="7" t="s">
        <v>49</v>
      </c>
      <c r="C1474" s="7" t="s">
        <v>97</v>
      </c>
      <c r="D1474" s="7" t="s">
        <v>1458</v>
      </c>
      <c r="E1474" s="7" t="s">
        <v>1548</v>
      </c>
      <c r="F1474" s="7" t="s">
        <v>97</v>
      </c>
      <c r="G1474" s="9"/>
      <c r="H1474" s="9"/>
      <c r="I1474" s="9"/>
      <c r="J1474" s="9"/>
      <c r="K1474" s="9"/>
      <c r="L1474" s="8">
        <v>10000</v>
      </c>
      <c r="M1474" s="8">
        <v>1</v>
      </c>
      <c r="N1474" s="7" t="s">
        <v>60</v>
      </c>
      <c r="O1474" s="8">
        <v>12</v>
      </c>
      <c r="P1474" s="8">
        <v>9</v>
      </c>
      <c r="Q1474" s="7" t="s">
        <v>60</v>
      </c>
      <c r="R1474" s="7" t="s">
        <v>60</v>
      </c>
    </row>
    <row r="1475" spans="1:18" x14ac:dyDescent="0.25">
      <c r="A1475" s="7" t="s">
        <v>3289</v>
      </c>
      <c r="B1475" s="7" t="s">
        <v>49</v>
      </c>
      <c r="C1475" s="7" t="s">
        <v>59</v>
      </c>
      <c r="D1475" s="7" t="s">
        <v>1470</v>
      </c>
      <c r="E1475" s="7" t="s">
        <v>1471</v>
      </c>
      <c r="F1475" s="7" t="s">
        <v>1469</v>
      </c>
      <c r="G1475" s="9"/>
      <c r="H1475" s="8">
        <v>1125</v>
      </c>
      <c r="I1475" s="9"/>
      <c r="J1475" s="8">
        <v>100</v>
      </c>
      <c r="K1475" s="8">
        <v>5</v>
      </c>
      <c r="L1475" s="8">
        <v>5625</v>
      </c>
      <c r="M1475" s="8">
        <v>1</v>
      </c>
      <c r="N1475" s="7" t="s">
        <v>60</v>
      </c>
      <c r="O1475" s="8">
        <v>8</v>
      </c>
      <c r="P1475" s="8">
        <v>8</v>
      </c>
      <c r="Q1475" s="7" t="s">
        <v>60</v>
      </c>
      <c r="R1475" s="7" t="s">
        <v>86</v>
      </c>
    </row>
    <row r="1476" spans="1:18" x14ac:dyDescent="0.25">
      <c r="A1476" s="7" t="s">
        <v>3289</v>
      </c>
      <c r="B1476" s="7" t="s">
        <v>49</v>
      </c>
      <c r="C1476" s="7" t="s">
        <v>304</v>
      </c>
      <c r="D1476" s="7" t="s">
        <v>1458</v>
      </c>
      <c r="E1476" s="7" t="s">
        <v>1745</v>
      </c>
      <c r="F1476" s="7" t="s">
        <v>97</v>
      </c>
      <c r="G1476" s="9"/>
      <c r="H1476" s="9"/>
      <c r="I1476" s="9"/>
      <c r="J1476" s="9"/>
      <c r="K1476" s="9"/>
      <c r="L1476" s="8">
        <v>5800</v>
      </c>
      <c r="M1476" s="8">
        <v>1</v>
      </c>
      <c r="N1476" s="7" t="s">
        <v>60</v>
      </c>
      <c r="O1476" s="8">
        <v>12</v>
      </c>
      <c r="P1476" s="8">
        <v>9</v>
      </c>
      <c r="Q1476" s="7" t="s">
        <v>60</v>
      </c>
      <c r="R1476" s="7" t="s">
        <v>539</v>
      </c>
    </row>
    <row r="1477" spans="1:18" x14ac:dyDescent="0.25">
      <c r="A1477" s="7" t="s">
        <v>3289</v>
      </c>
      <c r="B1477" s="7" t="s">
        <v>49</v>
      </c>
      <c r="C1477" s="7" t="s">
        <v>86</v>
      </c>
      <c r="D1477" s="7" t="s">
        <v>1458</v>
      </c>
      <c r="E1477" s="7" t="s">
        <v>3291</v>
      </c>
      <c r="F1477" s="7" t="s">
        <v>97</v>
      </c>
      <c r="G1477" s="9"/>
      <c r="H1477" s="9"/>
      <c r="I1477" s="9"/>
      <c r="J1477" s="9"/>
      <c r="K1477" s="9"/>
      <c r="L1477" s="8">
        <v>9400</v>
      </c>
      <c r="M1477" s="8">
        <v>1</v>
      </c>
      <c r="N1477" s="7" t="s">
        <v>60</v>
      </c>
      <c r="O1477" s="8">
        <v>25</v>
      </c>
      <c r="P1477" s="8">
        <v>25</v>
      </c>
      <c r="Q1477" s="7" t="s">
        <v>60</v>
      </c>
      <c r="R1477" s="7" t="s">
        <v>539</v>
      </c>
    </row>
    <row r="1478" spans="1:18" x14ac:dyDescent="0.25">
      <c r="A1478" s="7" t="s">
        <v>3289</v>
      </c>
      <c r="B1478" s="7" t="s">
        <v>49</v>
      </c>
      <c r="C1478" s="7" t="s">
        <v>66</v>
      </c>
      <c r="D1478" s="7" t="s">
        <v>1458</v>
      </c>
      <c r="E1478" s="7" t="s">
        <v>3292</v>
      </c>
      <c r="F1478" s="7" t="s">
        <v>97</v>
      </c>
      <c r="G1478" s="9"/>
      <c r="H1478" s="9"/>
      <c r="I1478" s="9"/>
      <c r="J1478" s="9"/>
      <c r="K1478" s="9"/>
      <c r="L1478" s="8">
        <v>4000</v>
      </c>
      <c r="M1478" s="8">
        <v>1</v>
      </c>
      <c r="N1478" s="7" t="s">
        <v>60</v>
      </c>
      <c r="O1478" s="8">
        <v>10</v>
      </c>
      <c r="P1478" s="8">
        <v>10</v>
      </c>
      <c r="Q1478" s="7" t="s">
        <v>60</v>
      </c>
      <c r="R1478" s="7" t="s">
        <v>60</v>
      </c>
    </row>
    <row r="1479" spans="1:18" x14ac:dyDescent="0.25">
      <c r="A1479" s="7" t="s">
        <v>3289</v>
      </c>
      <c r="B1479" s="7" t="s">
        <v>49</v>
      </c>
      <c r="C1479" s="7" t="s">
        <v>57</v>
      </c>
      <c r="D1479" s="7" t="s">
        <v>1458</v>
      </c>
      <c r="E1479" s="7" t="s">
        <v>3293</v>
      </c>
      <c r="F1479" s="7" t="s">
        <v>97</v>
      </c>
      <c r="G1479" s="9"/>
      <c r="H1479" s="9"/>
      <c r="I1479" s="9"/>
      <c r="J1479" s="9"/>
      <c r="K1479" s="9"/>
      <c r="L1479" s="8">
        <v>2200</v>
      </c>
      <c r="M1479" s="8">
        <v>1</v>
      </c>
      <c r="N1479" s="7" t="s">
        <v>60</v>
      </c>
      <c r="O1479" s="8">
        <v>8</v>
      </c>
      <c r="P1479" s="8">
        <v>8</v>
      </c>
      <c r="Q1479" s="7" t="s">
        <v>60</v>
      </c>
      <c r="R1479" s="7" t="s">
        <v>60</v>
      </c>
    </row>
    <row r="1480" spans="1:18" x14ac:dyDescent="0.25">
      <c r="A1480" s="7" t="s">
        <v>3294</v>
      </c>
      <c r="B1480" s="7" t="s">
        <v>2317</v>
      </c>
      <c r="C1480" s="7" t="s">
        <v>53</v>
      </c>
      <c r="D1480" s="7" t="s">
        <v>1464</v>
      </c>
      <c r="E1480" s="7" t="s">
        <v>3295</v>
      </c>
      <c r="F1480" s="7" t="s">
        <v>74</v>
      </c>
      <c r="G1480" s="8">
        <v>1980</v>
      </c>
      <c r="H1480" s="9"/>
      <c r="I1480" s="9"/>
      <c r="J1480" s="9"/>
      <c r="K1480" s="9"/>
      <c r="L1480" s="8">
        <v>174300</v>
      </c>
      <c r="M1480" s="8">
        <v>1</v>
      </c>
      <c r="N1480" s="7" t="s">
        <v>60</v>
      </c>
      <c r="O1480" s="8">
        <v>20</v>
      </c>
      <c r="P1480" s="8">
        <v>20</v>
      </c>
      <c r="Q1480" s="7" t="s">
        <v>60</v>
      </c>
      <c r="R1480" s="7" t="s">
        <v>60</v>
      </c>
    </row>
    <row r="1481" spans="1:18" x14ac:dyDescent="0.25">
      <c r="A1481" s="7" t="s">
        <v>431</v>
      </c>
      <c r="B1481" s="7" t="s">
        <v>49</v>
      </c>
      <c r="C1481" s="7" t="s">
        <v>53</v>
      </c>
      <c r="D1481" s="7" t="s">
        <v>1458</v>
      </c>
      <c r="E1481" s="7" t="s">
        <v>3296</v>
      </c>
      <c r="F1481" s="7" t="s">
        <v>97</v>
      </c>
      <c r="G1481" s="8">
        <v>1972</v>
      </c>
      <c r="H1481" s="9"/>
      <c r="I1481" s="9"/>
      <c r="J1481" s="9"/>
      <c r="K1481" s="9"/>
      <c r="L1481" s="8">
        <v>200000</v>
      </c>
      <c r="M1481" s="8">
        <v>1</v>
      </c>
      <c r="N1481" s="7" t="s">
        <v>60</v>
      </c>
      <c r="O1481" s="8">
        <v>30</v>
      </c>
      <c r="P1481" s="8">
        <v>8</v>
      </c>
      <c r="Q1481" s="7" t="s">
        <v>60</v>
      </c>
      <c r="R1481" s="7" t="s">
        <v>60</v>
      </c>
    </row>
    <row r="1482" spans="1:18" x14ac:dyDescent="0.25">
      <c r="A1482" s="7" t="s">
        <v>3297</v>
      </c>
      <c r="B1482" s="7" t="s">
        <v>1457</v>
      </c>
      <c r="C1482" s="7" t="s">
        <v>53</v>
      </c>
      <c r="D1482" s="7" t="s">
        <v>1458</v>
      </c>
      <c r="E1482" s="7" t="s">
        <v>3298</v>
      </c>
      <c r="F1482" s="7" t="s">
        <v>97</v>
      </c>
      <c r="G1482" s="8">
        <v>1965</v>
      </c>
      <c r="H1482" s="9"/>
      <c r="I1482" s="9"/>
      <c r="J1482" s="9"/>
      <c r="K1482" s="9"/>
      <c r="L1482" s="8">
        <v>2200</v>
      </c>
      <c r="M1482" s="8">
        <v>1</v>
      </c>
      <c r="N1482" s="7" t="s">
        <v>60</v>
      </c>
      <c r="O1482" s="8">
        <v>14</v>
      </c>
      <c r="P1482" s="8">
        <v>10</v>
      </c>
      <c r="Q1482" s="7" t="s">
        <v>60</v>
      </c>
      <c r="R1482" s="7" t="s">
        <v>1462</v>
      </c>
    </row>
    <row r="1483" spans="1:18" x14ac:dyDescent="0.25">
      <c r="A1483" s="7" t="s">
        <v>3299</v>
      </c>
      <c r="B1483" s="7" t="s">
        <v>49</v>
      </c>
      <c r="C1483" s="7" t="s">
        <v>53</v>
      </c>
      <c r="D1483" s="7" t="s">
        <v>1474</v>
      </c>
      <c r="E1483" s="7" t="s">
        <v>3300</v>
      </c>
      <c r="F1483" s="7" t="s">
        <v>97</v>
      </c>
      <c r="G1483" s="9"/>
      <c r="H1483" s="9"/>
      <c r="I1483" s="9"/>
      <c r="J1483" s="9"/>
      <c r="K1483" s="9"/>
      <c r="L1483" s="8">
        <v>8488</v>
      </c>
      <c r="M1483" s="8">
        <v>2</v>
      </c>
      <c r="N1483" s="7" t="s">
        <v>60</v>
      </c>
      <c r="O1483" s="8">
        <v>24</v>
      </c>
      <c r="P1483" s="8">
        <v>22</v>
      </c>
      <c r="Q1483" s="7" t="s">
        <v>60</v>
      </c>
      <c r="R1483" s="7" t="s">
        <v>86</v>
      </c>
    </row>
    <row r="1484" spans="1:18" x14ac:dyDescent="0.25">
      <c r="A1484" s="7" t="s">
        <v>3299</v>
      </c>
      <c r="B1484" s="7" t="s">
        <v>49</v>
      </c>
      <c r="C1484" s="7" t="s">
        <v>97</v>
      </c>
      <c r="D1484" s="7" t="s">
        <v>1622</v>
      </c>
      <c r="E1484" s="7" t="s">
        <v>3301</v>
      </c>
      <c r="F1484" s="7" t="s">
        <v>97</v>
      </c>
      <c r="G1484" s="9"/>
      <c r="H1484" s="9"/>
      <c r="I1484" s="9"/>
      <c r="J1484" s="9"/>
      <c r="K1484" s="9"/>
      <c r="L1484" s="8">
        <v>43202</v>
      </c>
      <c r="M1484" s="8">
        <v>1</v>
      </c>
      <c r="N1484" s="7" t="s">
        <v>60</v>
      </c>
      <c r="O1484" s="8">
        <v>16</v>
      </c>
      <c r="P1484" s="8">
        <v>14</v>
      </c>
      <c r="Q1484" s="7" t="s">
        <v>60</v>
      </c>
      <c r="R1484" s="7" t="s">
        <v>86</v>
      </c>
    </row>
    <row r="1485" spans="1:18" x14ac:dyDescent="0.25">
      <c r="A1485" s="7" t="s">
        <v>3299</v>
      </c>
      <c r="B1485" s="7" t="s">
        <v>49</v>
      </c>
      <c r="C1485" s="7" t="s">
        <v>59</v>
      </c>
      <c r="D1485" s="7" t="s">
        <v>1622</v>
      </c>
      <c r="E1485" s="7" t="s">
        <v>3302</v>
      </c>
      <c r="F1485" s="7" t="s">
        <v>97</v>
      </c>
      <c r="G1485" s="9"/>
      <c r="H1485" s="9"/>
      <c r="I1485" s="9"/>
      <c r="J1485" s="9"/>
      <c r="K1485" s="9"/>
      <c r="L1485" s="8">
        <v>3070</v>
      </c>
      <c r="M1485" s="8">
        <v>1</v>
      </c>
      <c r="N1485" s="7" t="s">
        <v>60</v>
      </c>
      <c r="O1485" s="8">
        <v>18</v>
      </c>
      <c r="P1485" s="8">
        <v>16</v>
      </c>
      <c r="Q1485" s="7" t="s">
        <v>60</v>
      </c>
      <c r="R1485" s="7" t="s">
        <v>86</v>
      </c>
    </row>
    <row r="1486" spans="1:18" x14ac:dyDescent="0.25">
      <c r="A1486" s="7" t="s">
        <v>3303</v>
      </c>
      <c r="B1486" s="7" t="s">
        <v>49</v>
      </c>
      <c r="C1486" s="7" t="s">
        <v>53</v>
      </c>
      <c r="D1486" s="7" t="s">
        <v>1458</v>
      </c>
      <c r="E1486" s="7" t="s">
        <v>3304</v>
      </c>
      <c r="F1486" s="7" t="s">
        <v>97</v>
      </c>
      <c r="G1486" s="8">
        <v>1985</v>
      </c>
      <c r="H1486" s="9"/>
      <c r="I1486" s="9"/>
      <c r="J1486" s="9"/>
      <c r="K1486" s="9"/>
      <c r="L1486" s="8">
        <v>18000</v>
      </c>
      <c r="M1486" s="8">
        <v>1</v>
      </c>
      <c r="N1486" s="7" t="s">
        <v>60</v>
      </c>
      <c r="O1486" s="8">
        <v>20</v>
      </c>
      <c r="P1486" s="8">
        <v>18</v>
      </c>
      <c r="Q1486" s="7" t="s">
        <v>60</v>
      </c>
      <c r="R1486" s="7" t="s">
        <v>60</v>
      </c>
    </row>
    <row r="1487" spans="1:18" x14ac:dyDescent="0.25">
      <c r="A1487" s="7" t="s">
        <v>3305</v>
      </c>
      <c r="B1487" s="7" t="s">
        <v>49</v>
      </c>
      <c r="C1487" s="7" t="s">
        <v>53</v>
      </c>
      <c r="D1487" s="7" t="s">
        <v>1458</v>
      </c>
      <c r="E1487" s="7" t="s">
        <v>1745</v>
      </c>
      <c r="F1487" s="7" t="s">
        <v>97</v>
      </c>
      <c r="G1487" s="9"/>
      <c r="H1487" s="9"/>
      <c r="I1487" s="9"/>
      <c r="J1487" s="9"/>
      <c r="K1487" s="9"/>
      <c r="L1487" s="8">
        <v>10500</v>
      </c>
      <c r="M1487" s="8">
        <v>1</v>
      </c>
      <c r="N1487" s="7" t="s">
        <v>60</v>
      </c>
      <c r="O1487" s="8">
        <v>12</v>
      </c>
      <c r="P1487" s="8">
        <v>8</v>
      </c>
      <c r="Q1487" s="7" t="s">
        <v>60</v>
      </c>
      <c r="R1487" s="7" t="s">
        <v>86</v>
      </c>
    </row>
    <row r="1488" spans="1:18" x14ac:dyDescent="0.25">
      <c r="A1488" s="7" t="s">
        <v>3305</v>
      </c>
      <c r="B1488" s="7" t="s">
        <v>49</v>
      </c>
      <c r="C1488" s="7" t="s">
        <v>97</v>
      </c>
      <c r="D1488" s="7" t="s">
        <v>1458</v>
      </c>
      <c r="E1488" s="7" t="s">
        <v>1548</v>
      </c>
      <c r="F1488" s="7" t="s">
        <v>97</v>
      </c>
      <c r="G1488" s="9"/>
      <c r="H1488" s="9"/>
      <c r="I1488" s="9"/>
      <c r="J1488" s="9"/>
      <c r="K1488" s="9"/>
      <c r="L1488" s="8">
        <v>6970</v>
      </c>
      <c r="M1488" s="8">
        <v>1</v>
      </c>
      <c r="N1488" s="7" t="s">
        <v>60</v>
      </c>
      <c r="O1488" s="8">
        <v>12</v>
      </c>
      <c r="P1488" s="8">
        <v>12</v>
      </c>
      <c r="Q1488" s="7" t="s">
        <v>60</v>
      </c>
      <c r="R1488" s="7" t="s">
        <v>60</v>
      </c>
    </row>
    <row r="1489" spans="1:18" x14ac:dyDescent="0.25">
      <c r="A1489" s="7" t="s">
        <v>3305</v>
      </c>
      <c r="B1489" s="7" t="s">
        <v>49</v>
      </c>
      <c r="C1489" s="7" t="s">
        <v>59</v>
      </c>
      <c r="D1489" s="7" t="s">
        <v>1467</v>
      </c>
      <c r="E1489" s="7" t="s">
        <v>1468</v>
      </c>
      <c r="F1489" s="7" t="s">
        <v>1469</v>
      </c>
      <c r="G1489" s="9"/>
      <c r="H1489" s="8">
        <v>6970</v>
      </c>
      <c r="I1489" s="9"/>
      <c r="J1489" s="8">
        <v>100</v>
      </c>
      <c r="K1489" s="8">
        <v>2</v>
      </c>
      <c r="L1489" s="8">
        <v>13940</v>
      </c>
      <c r="M1489" s="8">
        <v>1</v>
      </c>
      <c r="N1489" s="7" t="s">
        <v>60</v>
      </c>
      <c r="O1489" s="8">
        <v>12</v>
      </c>
      <c r="P1489" s="8">
        <v>9</v>
      </c>
      <c r="Q1489" s="7" t="s">
        <v>60</v>
      </c>
      <c r="R1489" s="7" t="s">
        <v>1462</v>
      </c>
    </row>
    <row r="1490" spans="1:18" x14ac:dyDescent="0.25">
      <c r="A1490" s="7" t="s">
        <v>3305</v>
      </c>
      <c r="B1490" s="7" t="s">
        <v>49</v>
      </c>
      <c r="C1490" s="7" t="s">
        <v>304</v>
      </c>
      <c r="D1490" s="7" t="s">
        <v>1458</v>
      </c>
      <c r="E1490" s="7" t="s">
        <v>3306</v>
      </c>
      <c r="F1490" s="7" t="s">
        <v>97</v>
      </c>
      <c r="G1490" s="9"/>
      <c r="H1490" s="9"/>
      <c r="I1490" s="9"/>
      <c r="J1490" s="9"/>
      <c r="K1490" s="9"/>
      <c r="L1490" s="8">
        <v>8000</v>
      </c>
      <c r="M1490" s="8">
        <v>1</v>
      </c>
      <c r="N1490" s="7" t="s">
        <v>60</v>
      </c>
      <c r="O1490" s="8">
        <v>12</v>
      </c>
      <c r="P1490" s="8">
        <v>9</v>
      </c>
      <c r="Q1490" s="7" t="s">
        <v>60</v>
      </c>
      <c r="R1490" s="7" t="s">
        <v>539</v>
      </c>
    </row>
    <row r="1491" spans="1:18" x14ac:dyDescent="0.25">
      <c r="A1491" s="7" t="s">
        <v>3305</v>
      </c>
      <c r="B1491" s="7" t="s">
        <v>49</v>
      </c>
      <c r="C1491" s="7" t="s">
        <v>86</v>
      </c>
      <c r="D1491" s="7" t="s">
        <v>1467</v>
      </c>
      <c r="E1491" s="7" t="s">
        <v>1548</v>
      </c>
      <c r="F1491" s="7" t="s">
        <v>1469</v>
      </c>
      <c r="G1491" s="9"/>
      <c r="H1491" s="8">
        <v>9030</v>
      </c>
      <c r="I1491" s="9"/>
      <c r="J1491" s="8">
        <v>100</v>
      </c>
      <c r="K1491" s="8">
        <v>2</v>
      </c>
      <c r="L1491" s="8">
        <v>18060</v>
      </c>
      <c r="M1491" s="8">
        <v>1</v>
      </c>
      <c r="N1491" s="7" t="s">
        <v>60</v>
      </c>
      <c r="O1491" s="8">
        <v>12</v>
      </c>
      <c r="P1491" s="8">
        <v>9</v>
      </c>
      <c r="Q1491" s="7" t="s">
        <v>60</v>
      </c>
      <c r="R1491" s="7" t="s">
        <v>1462</v>
      </c>
    </row>
    <row r="1492" spans="1:18" x14ac:dyDescent="0.25">
      <c r="A1492" s="7" t="s">
        <v>3305</v>
      </c>
      <c r="B1492" s="7" t="s">
        <v>49</v>
      </c>
      <c r="C1492" s="7" t="s">
        <v>66</v>
      </c>
      <c r="D1492" s="7" t="s">
        <v>1458</v>
      </c>
      <c r="E1492" s="7" t="s">
        <v>1548</v>
      </c>
      <c r="F1492" s="7" t="s">
        <v>97</v>
      </c>
      <c r="G1492" s="9"/>
      <c r="H1492" s="9"/>
      <c r="I1492" s="9"/>
      <c r="J1492" s="9"/>
      <c r="K1492" s="9"/>
      <c r="L1492" s="8">
        <v>6000</v>
      </c>
      <c r="M1492" s="8">
        <v>1</v>
      </c>
      <c r="N1492" s="7" t="s">
        <v>60</v>
      </c>
      <c r="O1492" s="8">
        <v>12</v>
      </c>
      <c r="P1492" s="8">
        <v>8</v>
      </c>
      <c r="Q1492" s="7" t="s">
        <v>60</v>
      </c>
      <c r="R1492" s="7" t="s">
        <v>1462</v>
      </c>
    </row>
    <row r="1493" spans="1:18" x14ac:dyDescent="0.25">
      <c r="A1493" s="7" t="s">
        <v>3305</v>
      </c>
      <c r="B1493" s="7" t="s">
        <v>49</v>
      </c>
      <c r="C1493" s="7" t="s">
        <v>57</v>
      </c>
      <c r="D1493" s="7" t="s">
        <v>1458</v>
      </c>
      <c r="E1493" s="7" t="s">
        <v>1548</v>
      </c>
      <c r="F1493" s="7" t="s">
        <v>97</v>
      </c>
      <c r="G1493" s="9"/>
      <c r="H1493" s="9"/>
      <c r="I1493" s="9"/>
      <c r="J1493" s="9"/>
      <c r="K1493" s="9"/>
      <c r="L1493" s="8">
        <v>4650</v>
      </c>
      <c r="M1493" s="9"/>
      <c r="N1493" s="7" t="s">
        <v>60</v>
      </c>
      <c r="O1493" s="8">
        <v>12</v>
      </c>
      <c r="P1493" s="8">
        <v>9</v>
      </c>
      <c r="Q1493" s="7" t="s">
        <v>60</v>
      </c>
      <c r="R1493" s="7" t="s">
        <v>86</v>
      </c>
    </row>
    <row r="1494" spans="1:18" x14ac:dyDescent="0.25">
      <c r="A1494" s="7" t="s">
        <v>3305</v>
      </c>
      <c r="B1494" s="7" t="s">
        <v>49</v>
      </c>
      <c r="C1494" s="7" t="s">
        <v>173</v>
      </c>
      <c r="D1494" s="7" t="s">
        <v>1467</v>
      </c>
      <c r="E1494" s="7" t="s">
        <v>1471</v>
      </c>
      <c r="F1494" s="7" t="s">
        <v>1469</v>
      </c>
      <c r="G1494" s="9"/>
      <c r="H1494" s="8">
        <v>1000</v>
      </c>
      <c r="I1494" s="9"/>
      <c r="J1494" s="8">
        <v>100</v>
      </c>
      <c r="K1494" s="8">
        <v>6</v>
      </c>
      <c r="L1494" s="8">
        <v>6000</v>
      </c>
      <c r="M1494" s="9"/>
      <c r="N1494" s="7" t="s">
        <v>60</v>
      </c>
      <c r="O1494" s="8">
        <v>9</v>
      </c>
      <c r="P1494" s="8">
        <v>9</v>
      </c>
      <c r="Q1494" s="7" t="s">
        <v>60</v>
      </c>
      <c r="R1494" s="7" t="s">
        <v>539</v>
      </c>
    </row>
    <row r="1495" spans="1:18" x14ac:dyDescent="0.25">
      <c r="A1495" s="7" t="s">
        <v>3305</v>
      </c>
      <c r="B1495" s="7" t="s">
        <v>49</v>
      </c>
      <c r="C1495" s="7" t="s">
        <v>139</v>
      </c>
      <c r="D1495" s="7" t="s">
        <v>1458</v>
      </c>
      <c r="E1495" s="7" t="s">
        <v>3307</v>
      </c>
      <c r="F1495" s="7" t="s">
        <v>97</v>
      </c>
      <c r="G1495" s="9"/>
      <c r="H1495" s="9"/>
      <c r="I1495" s="9"/>
      <c r="J1495" s="9"/>
      <c r="K1495" s="9"/>
      <c r="L1495" s="8">
        <v>3500</v>
      </c>
      <c r="M1495" s="8">
        <v>1</v>
      </c>
      <c r="N1495" s="7" t="s">
        <v>60</v>
      </c>
      <c r="O1495" s="8">
        <v>9</v>
      </c>
      <c r="P1495" s="8">
        <v>9</v>
      </c>
      <c r="Q1495" s="7" t="s">
        <v>60</v>
      </c>
      <c r="R1495" s="7" t="s">
        <v>539</v>
      </c>
    </row>
    <row r="1496" spans="1:18" x14ac:dyDescent="0.25">
      <c r="A1496" s="7" t="s">
        <v>3308</v>
      </c>
      <c r="B1496" s="7" t="s">
        <v>49</v>
      </c>
      <c r="C1496" s="7" t="s">
        <v>53</v>
      </c>
      <c r="D1496" s="7" t="s">
        <v>1477</v>
      </c>
      <c r="E1496" s="7" t="s">
        <v>3309</v>
      </c>
      <c r="F1496" s="7" t="s">
        <v>74</v>
      </c>
      <c r="G1496" s="8">
        <v>1998</v>
      </c>
      <c r="H1496" s="9"/>
      <c r="I1496" s="9"/>
      <c r="J1496" s="9"/>
      <c r="K1496" s="9"/>
      <c r="L1496" s="8">
        <v>900</v>
      </c>
      <c r="M1496" s="8">
        <v>1</v>
      </c>
      <c r="N1496" s="7" t="s">
        <v>60</v>
      </c>
      <c r="O1496" s="8">
        <v>15</v>
      </c>
      <c r="P1496" s="8">
        <v>12</v>
      </c>
      <c r="Q1496" s="7" t="s">
        <v>60</v>
      </c>
      <c r="R1496" s="7" t="s">
        <v>60</v>
      </c>
    </row>
    <row r="1497" spans="1:18" x14ac:dyDescent="0.25">
      <c r="A1497" s="7" t="s">
        <v>433</v>
      </c>
      <c r="B1497" s="7" t="s">
        <v>49</v>
      </c>
      <c r="C1497" s="7" t="s">
        <v>53</v>
      </c>
      <c r="D1497" s="7" t="s">
        <v>1458</v>
      </c>
      <c r="E1497" s="7" t="s">
        <v>3310</v>
      </c>
      <c r="F1497" s="7" t="s">
        <v>97</v>
      </c>
      <c r="G1497" s="8">
        <v>1973</v>
      </c>
      <c r="H1497" s="9"/>
      <c r="I1497" s="9"/>
      <c r="J1497" s="9"/>
      <c r="K1497" s="9"/>
      <c r="L1497" s="8">
        <v>77000</v>
      </c>
      <c r="M1497" s="8">
        <v>1</v>
      </c>
      <c r="N1497" s="7" t="s">
        <v>60</v>
      </c>
      <c r="O1497" s="8">
        <v>20</v>
      </c>
      <c r="P1497" s="8">
        <v>20</v>
      </c>
      <c r="Q1497" s="7" t="s">
        <v>60</v>
      </c>
      <c r="R1497" s="7" t="s">
        <v>1643</v>
      </c>
    </row>
    <row r="1498" spans="1:18" x14ac:dyDescent="0.25">
      <c r="A1498" s="7" t="s">
        <v>3311</v>
      </c>
      <c r="B1498" s="7" t="s">
        <v>49</v>
      </c>
      <c r="C1498" s="7" t="s">
        <v>53</v>
      </c>
      <c r="D1498" s="7" t="s">
        <v>1458</v>
      </c>
      <c r="E1498" s="7" t="s">
        <v>3312</v>
      </c>
      <c r="F1498" s="7" t="s">
        <v>97</v>
      </c>
      <c r="G1498" s="8">
        <v>1976</v>
      </c>
      <c r="H1498" s="9"/>
      <c r="I1498" s="9"/>
      <c r="J1498" s="9"/>
      <c r="K1498" s="9"/>
      <c r="L1498" s="8">
        <v>40000</v>
      </c>
      <c r="M1498" s="8">
        <v>1</v>
      </c>
      <c r="N1498" s="7" t="s">
        <v>60</v>
      </c>
      <c r="O1498" s="8">
        <v>24</v>
      </c>
      <c r="P1498" s="8">
        <v>10</v>
      </c>
      <c r="Q1498" s="7" t="s">
        <v>60</v>
      </c>
      <c r="R1498" s="7" t="s">
        <v>1601</v>
      </c>
    </row>
    <row r="1499" spans="1:18" x14ac:dyDescent="0.25">
      <c r="A1499" s="7" t="s">
        <v>1121</v>
      </c>
      <c r="B1499" s="7" t="s">
        <v>1489</v>
      </c>
      <c r="C1499" s="7" t="s">
        <v>53</v>
      </c>
      <c r="D1499" s="7" t="s">
        <v>1458</v>
      </c>
      <c r="E1499" s="7" t="s">
        <v>3313</v>
      </c>
      <c r="F1499" s="7" t="s">
        <v>97</v>
      </c>
      <c r="G1499" s="8">
        <v>1988</v>
      </c>
      <c r="H1499" s="9"/>
      <c r="I1499" s="9"/>
      <c r="J1499" s="9"/>
      <c r="K1499" s="9"/>
      <c r="L1499" s="8">
        <v>20000</v>
      </c>
      <c r="M1499" s="8">
        <v>2</v>
      </c>
      <c r="N1499" s="7" t="s">
        <v>60</v>
      </c>
      <c r="O1499" s="8">
        <v>12</v>
      </c>
      <c r="P1499" s="8">
        <v>9</v>
      </c>
      <c r="Q1499" s="7" t="s">
        <v>60</v>
      </c>
      <c r="R1499" s="7" t="s">
        <v>86</v>
      </c>
    </row>
    <row r="1500" spans="1:18" x14ac:dyDescent="0.25">
      <c r="A1500" s="7" t="s">
        <v>3314</v>
      </c>
      <c r="B1500" s="7" t="s">
        <v>49</v>
      </c>
      <c r="C1500" s="7" t="s">
        <v>53</v>
      </c>
      <c r="D1500" s="7" t="s">
        <v>1458</v>
      </c>
      <c r="E1500" s="7" t="s">
        <v>3315</v>
      </c>
      <c r="F1500" s="7" t="s">
        <v>97</v>
      </c>
      <c r="G1500" s="8">
        <v>1971</v>
      </c>
      <c r="H1500" s="9"/>
      <c r="I1500" s="9"/>
      <c r="J1500" s="9"/>
      <c r="K1500" s="9"/>
      <c r="L1500" s="8">
        <v>13300</v>
      </c>
      <c r="M1500" s="8">
        <v>2</v>
      </c>
      <c r="N1500" s="7" t="s">
        <v>60</v>
      </c>
      <c r="O1500" s="8">
        <v>15</v>
      </c>
      <c r="P1500" s="8">
        <v>8</v>
      </c>
      <c r="Q1500" s="7" t="s">
        <v>60</v>
      </c>
      <c r="R1500" s="7" t="s">
        <v>1462</v>
      </c>
    </row>
    <row r="1501" spans="1:18" x14ac:dyDescent="0.25">
      <c r="A1501" s="7" t="s">
        <v>3316</v>
      </c>
      <c r="B1501" s="7" t="s">
        <v>1457</v>
      </c>
      <c r="C1501" s="7" t="s">
        <v>53</v>
      </c>
      <c r="D1501" s="7" t="s">
        <v>1458</v>
      </c>
      <c r="E1501" s="7" t="s">
        <v>3317</v>
      </c>
      <c r="F1501" s="7" t="s">
        <v>97</v>
      </c>
      <c r="G1501" s="8">
        <v>1985</v>
      </c>
      <c r="H1501" s="9"/>
      <c r="I1501" s="9"/>
      <c r="J1501" s="9"/>
      <c r="K1501" s="9"/>
      <c r="L1501" s="8">
        <v>90000</v>
      </c>
      <c r="M1501" s="8">
        <v>1</v>
      </c>
      <c r="N1501" s="7" t="s">
        <v>60</v>
      </c>
      <c r="O1501" s="8">
        <v>20</v>
      </c>
      <c r="P1501" s="8">
        <v>20</v>
      </c>
      <c r="Q1501" s="7" t="s">
        <v>60</v>
      </c>
      <c r="R1501" s="7" t="s">
        <v>539</v>
      </c>
    </row>
    <row r="1502" spans="1:18" x14ac:dyDescent="0.25">
      <c r="A1502" s="7" t="s">
        <v>3318</v>
      </c>
      <c r="B1502" s="7" t="s">
        <v>1457</v>
      </c>
      <c r="C1502" s="7" t="s">
        <v>53</v>
      </c>
      <c r="D1502" s="7" t="s">
        <v>1464</v>
      </c>
      <c r="E1502" s="7" t="s">
        <v>3319</v>
      </c>
      <c r="F1502" s="7" t="s">
        <v>74</v>
      </c>
      <c r="G1502" s="8">
        <v>1950</v>
      </c>
      <c r="H1502" s="9"/>
      <c r="I1502" s="9"/>
      <c r="J1502" s="9"/>
      <c r="K1502" s="9"/>
      <c r="L1502" s="8">
        <v>2650</v>
      </c>
      <c r="M1502" s="8">
        <v>1</v>
      </c>
      <c r="N1502" s="7" t="s">
        <v>60</v>
      </c>
      <c r="O1502" s="8">
        <v>20</v>
      </c>
      <c r="P1502" s="8">
        <v>14</v>
      </c>
      <c r="Q1502" s="7" t="s">
        <v>60</v>
      </c>
      <c r="R1502" s="7" t="s">
        <v>539</v>
      </c>
    </row>
    <row r="1503" spans="1:18" x14ac:dyDescent="0.25">
      <c r="A1503" s="7" t="s">
        <v>3320</v>
      </c>
      <c r="B1503" s="7" t="s">
        <v>1457</v>
      </c>
      <c r="C1503" s="7" t="s">
        <v>53</v>
      </c>
      <c r="D1503" s="7" t="s">
        <v>1458</v>
      </c>
      <c r="E1503" s="7" t="s">
        <v>3321</v>
      </c>
      <c r="F1503" s="7" t="s">
        <v>97</v>
      </c>
      <c r="G1503" s="8">
        <v>2004</v>
      </c>
      <c r="H1503" s="9"/>
      <c r="I1503" s="9"/>
      <c r="J1503" s="9"/>
      <c r="K1503" s="9"/>
      <c r="L1503" s="8">
        <v>10000</v>
      </c>
      <c r="M1503" s="8">
        <v>1</v>
      </c>
      <c r="N1503" s="7" t="s">
        <v>60</v>
      </c>
      <c r="O1503" s="8">
        <v>20</v>
      </c>
      <c r="P1503" s="8">
        <v>18</v>
      </c>
      <c r="Q1503" s="7" t="s">
        <v>60</v>
      </c>
      <c r="R1503" s="7" t="s">
        <v>1462</v>
      </c>
    </row>
    <row r="1504" spans="1:18" x14ac:dyDescent="0.25">
      <c r="A1504" s="7" t="s">
        <v>3322</v>
      </c>
      <c r="B1504" s="7" t="s">
        <v>49</v>
      </c>
      <c r="C1504" s="7" t="s">
        <v>53</v>
      </c>
      <c r="D1504" s="7" t="s">
        <v>1477</v>
      </c>
      <c r="E1504" s="7" t="s">
        <v>3323</v>
      </c>
      <c r="F1504" s="7" t="s">
        <v>74</v>
      </c>
      <c r="G1504" s="8">
        <v>1950</v>
      </c>
      <c r="H1504" s="9"/>
      <c r="I1504" s="9"/>
      <c r="J1504" s="9"/>
      <c r="K1504" s="9"/>
      <c r="L1504" s="8">
        <v>624</v>
      </c>
      <c r="M1504" s="8">
        <v>1</v>
      </c>
      <c r="N1504" s="7" t="s">
        <v>60</v>
      </c>
      <c r="O1504" s="8">
        <v>12</v>
      </c>
      <c r="P1504" s="8">
        <v>9</v>
      </c>
      <c r="Q1504" s="7" t="s">
        <v>60</v>
      </c>
      <c r="R1504" s="7" t="s">
        <v>1462</v>
      </c>
    </row>
    <row r="1505" spans="1:18" x14ac:dyDescent="0.25">
      <c r="A1505" s="7" t="s">
        <v>3324</v>
      </c>
      <c r="B1505" s="7" t="s">
        <v>1457</v>
      </c>
      <c r="C1505" s="7" t="s">
        <v>53</v>
      </c>
      <c r="D1505" s="7" t="s">
        <v>1464</v>
      </c>
      <c r="E1505" s="7" t="s">
        <v>3325</v>
      </c>
      <c r="F1505" s="7" t="s">
        <v>74</v>
      </c>
      <c r="G1505" s="8">
        <v>1955</v>
      </c>
      <c r="H1505" s="9"/>
      <c r="I1505" s="9"/>
      <c r="J1505" s="9"/>
      <c r="K1505" s="9"/>
      <c r="L1505" s="8">
        <v>520</v>
      </c>
      <c r="M1505" s="8">
        <v>1</v>
      </c>
      <c r="N1505" s="7" t="s">
        <v>60</v>
      </c>
      <c r="O1505" s="8">
        <v>12</v>
      </c>
      <c r="P1505" s="8">
        <v>9</v>
      </c>
      <c r="Q1505" s="7" t="s">
        <v>60</v>
      </c>
      <c r="R1505" s="7" t="s">
        <v>539</v>
      </c>
    </row>
    <row r="1506" spans="1:18" x14ac:dyDescent="0.25">
      <c r="A1506" s="7" t="s">
        <v>3326</v>
      </c>
      <c r="B1506" s="7" t="s">
        <v>198</v>
      </c>
      <c r="C1506" s="7" t="s">
        <v>53</v>
      </c>
      <c r="D1506" s="7" t="s">
        <v>1458</v>
      </c>
      <c r="E1506" s="7" t="s">
        <v>3327</v>
      </c>
      <c r="F1506" s="7" t="s">
        <v>97</v>
      </c>
      <c r="G1506" s="8">
        <v>1977</v>
      </c>
      <c r="H1506" s="9"/>
      <c r="I1506" s="9"/>
      <c r="J1506" s="9"/>
      <c r="K1506" s="9"/>
      <c r="L1506" s="8">
        <v>35000</v>
      </c>
      <c r="M1506" s="8">
        <v>2</v>
      </c>
      <c r="N1506" s="7" t="s">
        <v>60</v>
      </c>
      <c r="O1506" s="8">
        <v>15</v>
      </c>
      <c r="P1506" s="8">
        <v>15</v>
      </c>
      <c r="Q1506" s="7" t="s">
        <v>60</v>
      </c>
      <c r="R1506" s="7" t="s">
        <v>86</v>
      </c>
    </row>
    <row r="1507" spans="1:18" x14ac:dyDescent="0.25">
      <c r="A1507" s="7" t="s">
        <v>3328</v>
      </c>
      <c r="B1507" s="7" t="s">
        <v>49</v>
      </c>
      <c r="C1507" s="7" t="s">
        <v>53</v>
      </c>
      <c r="D1507" s="7" t="s">
        <v>1458</v>
      </c>
      <c r="E1507" s="7" t="s">
        <v>3329</v>
      </c>
      <c r="F1507" s="7" t="s">
        <v>97</v>
      </c>
      <c r="G1507" s="8">
        <v>1983</v>
      </c>
      <c r="H1507" s="9"/>
      <c r="I1507" s="9"/>
      <c r="J1507" s="9"/>
      <c r="K1507" s="9"/>
      <c r="L1507" s="8">
        <v>54770</v>
      </c>
      <c r="M1507" s="8">
        <v>2</v>
      </c>
      <c r="N1507" s="7" t="s">
        <v>60</v>
      </c>
      <c r="O1507" s="8">
        <v>22</v>
      </c>
      <c r="P1507" s="8">
        <v>19</v>
      </c>
      <c r="Q1507" s="7" t="s">
        <v>60</v>
      </c>
      <c r="R1507" s="7" t="s">
        <v>86</v>
      </c>
    </row>
    <row r="1508" spans="1:18" x14ac:dyDescent="0.25">
      <c r="A1508" s="7" t="s">
        <v>3330</v>
      </c>
      <c r="B1508" s="7" t="s">
        <v>1457</v>
      </c>
      <c r="C1508" s="7" t="s">
        <v>53</v>
      </c>
      <c r="D1508" s="7" t="s">
        <v>1458</v>
      </c>
      <c r="E1508" s="7" t="s">
        <v>3331</v>
      </c>
      <c r="F1508" s="7" t="s">
        <v>97</v>
      </c>
      <c r="G1508" s="8">
        <v>1998</v>
      </c>
      <c r="H1508" s="9"/>
      <c r="I1508" s="9"/>
      <c r="J1508" s="9"/>
      <c r="K1508" s="9"/>
      <c r="L1508" s="8">
        <v>8000</v>
      </c>
      <c r="M1508" s="8">
        <v>1</v>
      </c>
      <c r="N1508" s="7" t="s">
        <v>60</v>
      </c>
      <c r="O1508" s="8">
        <v>18</v>
      </c>
      <c r="P1508" s="8">
        <v>16</v>
      </c>
      <c r="Q1508" s="7" t="s">
        <v>60</v>
      </c>
      <c r="R1508" s="7" t="s">
        <v>539</v>
      </c>
    </row>
    <row r="1509" spans="1:18" x14ac:dyDescent="0.25">
      <c r="A1509" s="7" t="s">
        <v>3332</v>
      </c>
      <c r="B1509" s="7" t="s">
        <v>49</v>
      </c>
      <c r="C1509" s="7" t="s">
        <v>53</v>
      </c>
      <c r="D1509" s="7" t="s">
        <v>1458</v>
      </c>
      <c r="E1509" s="7" t="s">
        <v>3333</v>
      </c>
      <c r="F1509" s="7" t="s">
        <v>97</v>
      </c>
      <c r="G1509" s="8">
        <v>1986</v>
      </c>
      <c r="H1509" s="9"/>
      <c r="I1509" s="9"/>
      <c r="J1509" s="9"/>
      <c r="K1509" s="9"/>
      <c r="L1509" s="8">
        <v>280000</v>
      </c>
      <c r="M1509" s="8">
        <v>1</v>
      </c>
      <c r="N1509" s="7" t="s">
        <v>60</v>
      </c>
      <c r="O1509" s="8">
        <v>22</v>
      </c>
      <c r="P1509" s="8">
        <v>20</v>
      </c>
      <c r="Q1509" s="7" t="s">
        <v>60</v>
      </c>
      <c r="R1509" s="7" t="s">
        <v>60</v>
      </c>
    </row>
    <row r="1510" spans="1:18" x14ac:dyDescent="0.25">
      <c r="A1510" s="7" t="s">
        <v>3334</v>
      </c>
      <c r="B1510" s="7" t="s">
        <v>1489</v>
      </c>
      <c r="C1510" s="7" t="s">
        <v>53</v>
      </c>
      <c r="D1510" s="7" t="s">
        <v>1577</v>
      </c>
      <c r="E1510" s="7" t="s">
        <v>3335</v>
      </c>
      <c r="F1510" s="7" t="s">
        <v>74</v>
      </c>
      <c r="G1510" s="8">
        <v>1980</v>
      </c>
      <c r="H1510" s="9"/>
      <c r="I1510" s="9"/>
      <c r="J1510" s="9"/>
      <c r="K1510" s="9"/>
      <c r="L1510" s="8">
        <v>3000</v>
      </c>
      <c r="M1510" s="8">
        <v>1</v>
      </c>
      <c r="N1510" s="7" t="s">
        <v>60</v>
      </c>
      <c r="O1510" s="8">
        <v>22</v>
      </c>
      <c r="P1510" s="8">
        <v>21</v>
      </c>
      <c r="Q1510" s="7" t="s">
        <v>60</v>
      </c>
      <c r="R1510" s="7" t="s">
        <v>86</v>
      </c>
    </row>
    <row r="1511" spans="1:18" x14ac:dyDescent="0.25">
      <c r="A1511" s="7" t="s">
        <v>3336</v>
      </c>
      <c r="B1511" s="7" t="s">
        <v>1489</v>
      </c>
      <c r="C1511" s="7" t="s">
        <v>53</v>
      </c>
      <c r="D1511" s="7" t="s">
        <v>1458</v>
      </c>
      <c r="E1511" s="7" t="s">
        <v>3337</v>
      </c>
      <c r="F1511" s="7" t="s">
        <v>97</v>
      </c>
      <c r="G1511" s="8">
        <v>1980</v>
      </c>
      <c r="H1511" s="9"/>
      <c r="I1511" s="9"/>
      <c r="J1511" s="9"/>
      <c r="K1511" s="9"/>
      <c r="L1511" s="8">
        <v>4000</v>
      </c>
      <c r="M1511" s="8">
        <v>2</v>
      </c>
      <c r="N1511" s="7" t="s">
        <v>60</v>
      </c>
      <c r="O1511" s="8">
        <v>20</v>
      </c>
      <c r="P1511" s="8">
        <v>8</v>
      </c>
      <c r="Q1511" s="7" t="s">
        <v>60</v>
      </c>
      <c r="R1511" s="7" t="s">
        <v>60</v>
      </c>
    </row>
    <row r="1512" spans="1:18" x14ac:dyDescent="0.25">
      <c r="A1512" s="7" t="s">
        <v>437</v>
      </c>
      <c r="B1512" s="7" t="s">
        <v>49</v>
      </c>
      <c r="C1512" s="7" t="s">
        <v>53</v>
      </c>
      <c r="D1512" s="7" t="s">
        <v>1458</v>
      </c>
      <c r="E1512" s="7" t="s">
        <v>3338</v>
      </c>
      <c r="F1512" s="7" t="s">
        <v>97</v>
      </c>
      <c r="G1512" s="8">
        <v>1970</v>
      </c>
      <c r="H1512" s="9"/>
      <c r="I1512" s="9"/>
      <c r="J1512" s="9"/>
      <c r="K1512" s="9"/>
      <c r="L1512" s="8">
        <v>40000</v>
      </c>
      <c r="M1512" s="8">
        <v>2</v>
      </c>
      <c r="N1512" s="7" t="s">
        <v>60</v>
      </c>
      <c r="O1512" s="8">
        <v>16</v>
      </c>
      <c r="P1512" s="8">
        <v>8</v>
      </c>
      <c r="Q1512" s="7" t="s">
        <v>60</v>
      </c>
      <c r="R1512" s="7" t="s">
        <v>60</v>
      </c>
    </row>
    <row r="1513" spans="1:18" x14ac:dyDescent="0.25">
      <c r="A1513" s="7" t="s">
        <v>3339</v>
      </c>
      <c r="B1513" s="7" t="s">
        <v>49</v>
      </c>
      <c r="C1513" s="7" t="s">
        <v>53</v>
      </c>
      <c r="D1513" s="7" t="s">
        <v>1458</v>
      </c>
      <c r="E1513" s="7" t="s">
        <v>3340</v>
      </c>
      <c r="F1513" s="7" t="s">
        <v>74</v>
      </c>
      <c r="G1513" s="9"/>
      <c r="H1513" s="9"/>
      <c r="I1513" s="9"/>
      <c r="J1513" s="9"/>
      <c r="K1513" s="9"/>
      <c r="L1513" s="8">
        <v>180</v>
      </c>
      <c r="M1513" s="8">
        <v>1</v>
      </c>
      <c r="N1513" s="7" t="s">
        <v>60</v>
      </c>
      <c r="O1513" s="8">
        <v>12</v>
      </c>
      <c r="P1513" s="8">
        <v>8</v>
      </c>
      <c r="Q1513" s="7" t="s">
        <v>50</v>
      </c>
      <c r="R1513" s="7" t="s">
        <v>539</v>
      </c>
    </row>
    <row r="1514" spans="1:18" x14ac:dyDescent="0.25">
      <c r="A1514" s="7" t="s">
        <v>3341</v>
      </c>
      <c r="B1514" s="7" t="s">
        <v>1457</v>
      </c>
      <c r="C1514" s="7" t="s">
        <v>53</v>
      </c>
      <c r="D1514" s="7" t="s">
        <v>1458</v>
      </c>
      <c r="E1514" s="7" t="s">
        <v>3342</v>
      </c>
      <c r="F1514" s="7" t="s">
        <v>97</v>
      </c>
      <c r="G1514" s="8">
        <v>1989</v>
      </c>
      <c r="H1514" s="9"/>
      <c r="I1514" s="9"/>
      <c r="J1514" s="9"/>
      <c r="K1514" s="9"/>
      <c r="L1514" s="8">
        <v>4100</v>
      </c>
      <c r="M1514" s="8">
        <v>1</v>
      </c>
      <c r="N1514" s="7" t="s">
        <v>60</v>
      </c>
      <c r="O1514" s="8">
        <v>16</v>
      </c>
      <c r="P1514" s="8">
        <v>12</v>
      </c>
      <c r="Q1514" s="7" t="s">
        <v>60</v>
      </c>
      <c r="R1514" s="7" t="s">
        <v>60</v>
      </c>
    </row>
    <row r="1515" spans="1:18" x14ac:dyDescent="0.25">
      <c r="A1515" s="7" t="s">
        <v>3343</v>
      </c>
      <c r="B1515" s="7" t="s">
        <v>198</v>
      </c>
      <c r="C1515" s="7" t="s">
        <v>53</v>
      </c>
      <c r="D1515" s="7" t="s">
        <v>1477</v>
      </c>
      <c r="E1515" s="7" t="s">
        <v>2416</v>
      </c>
      <c r="F1515" s="7" t="s">
        <v>74</v>
      </c>
      <c r="G1515" s="8">
        <v>1965</v>
      </c>
      <c r="H1515" s="9"/>
      <c r="I1515" s="9"/>
      <c r="J1515" s="9"/>
      <c r="K1515" s="9"/>
      <c r="L1515" s="8">
        <v>22000</v>
      </c>
      <c r="M1515" s="8">
        <v>2</v>
      </c>
      <c r="N1515" s="7" t="s">
        <v>60</v>
      </c>
      <c r="O1515" s="8">
        <v>18</v>
      </c>
      <c r="P1515" s="8">
        <v>18</v>
      </c>
      <c r="Q1515" s="7" t="s">
        <v>60</v>
      </c>
      <c r="R1515" s="7" t="s">
        <v>539</v>
      </c>
    </row>
    <row r="1516" spans="1:18" x14ac:dyDescent="0.25">
      <c r="A1516" s="7" t="s">
        <v>443</v>
      </c>
      <c r="B1516" s="7" t="s">
        <v>49</v>
      </c>
      <c r="C1516" s="7" t="s">
        <v>53</v>
      </c>
      <c r="D1516" s="7" t="s">
        <v>1458</v>
      </c>
      <c r="E1516" s="7" t="s">
        <v>3344</v>
      </c>
      <c r="F1516" s="7" t="s">
        <v>97</v>
      </c>
      <c r="G1516" s="8">
        <v>1971</v>
      </c>
      <c r="H1516" s="9"/>
      <c r="I1516" s="9"/>
      <c r="J1516" s="9"/>
      <c r="K1516" s="9"/>
      <c r="L1516" s="8">
        <v>24050</v>
      </c>
      <c r="M1516" s="8">
        <v>1</v>
      </c>
      <c r="N1516" s="7" t="s">
        <v>60</v>
      </c>
      <c r="O1516" s="8">
        <v>12</v>
      </c>
      <c r="P1516" s="8">
        <v>8</v>
      </c>
      <c r="Q1516" s="7" t="s">
        <v>60</v>
      </c>
      <c r="R1516" s="7" t="s">
        <v>86</v>
      </c>
    </row>
    <row r="1517" spans="1:18" x14ac:dyDescent="0.25">
      <c r="A1517" s="7" t="s">
        <v>3345</v>
      </c>
      <c r="B1517" s="7" t="s">
        <v>1489</v>
      </c>
      <c r="C1517" s="7" t="s">
        <v>53</v>
      </c>
      <c r="D1517" s="7" t="s">
        <v>1458</v>
      </c>
      <c r="E1517" s="7" t="s">
        <v>3346</v>
      </c>
      <c r="F1517" s="7" t="s">
        <v>97</v>
      </c>
      <c r="G1517" s="8">
        <v>1942</v>
      </c>
      <c r="H1517" s="9"/>
      <c r="I1517" s="9"/>
      <c r="J1517" s="9"/>
      <c r="K1517" s="9"/>
      <c r="L1517" s="8">
        <v>1000</v>
      </c>
      <c r="M1517" s="8">
        <v>1</v>
      </c>
      <c r="N1517" s="7" t="s">
        <v>60</v>
      </c>
      <c r="O1517" s="8">
        <v>12</v>
      </c>
      <c r="P1517" s="8">
        <v>9</v>
      </c>
      <c r="Q1517" s="7" t="s">
        <v>60</v>
      </c>
      <c r="R1517" s="7" t="s">
        <v>1601</v>
      </c>
    </row>
    <row r="1518" spans="1:18" x14ac:dyDescent="0.25">
      <c r="A1518" s="7" t="s">
        <v>3347</v>
      </c>
      <c r="B1518" s="7" t="s">
        <v>1457</v>
      </c>
      <c r="C1518" s="7" t="s">
        <v>53</v>
      </c>
      <c r="D1518" s="7" t="s">
        <v>1477</v>
      </c>
      <c r="E1518" s="7" t="s">
        <v>3348</v>
      </c>
      <c r="F1518" s="7" t="s">
        <v>74</v>
      </c>
      <c r="G1518" s="8">
        <v>1956</v>
      </c>
      <c r="H1518" s="9"/>
      <c r="I1518" s="9"/>
      <c r="J1518" s="9"/>
      <c r="K1518" s="9"/>
      <c r="L1518" s="8">
        <v>1680</v>
      </c>
      <c r="M1518" s="8">
        <v>1</v>
      </c>
      <c r="N1518" s="7" t="s">
        <v>60</v>
      </c>
      <c r="O1518" s="8">
        <v>12</v>
      </c>
      <c r="P1518" s="8">
        <v>8</v>
      </c>
      <c r="Q1518" s="7" t="s">
        <v>60</v>
      </c>
      <c r="R1518" s="7" t="s">
        <v>86</v>
      </c>
    </row>
    <row r="1519" spans="1:18" x14ac:dyDescent="0.25">
      <c r="A1519" s="7" t="s">
        <v>3349</v>
      </c>
      <c r="B1519" s="7" t="s">
        <v>49</v>
      </c>
      <c r="C1519" s="7" t="s">
        <v>53</v>
      </c>
      <c r="D1519" s="7" t="s">
        <v>1464</v>
      </c>
      <c r="E1519" s="7" t="s">
        <v>1727</v>
      </c>
      <c r="F1519" s="7" t="s">
        <v>74</v>
      </c>
      <c r="G1519" s="8">
        <v>1990</v>
      </c>
      <c r="H1519" s="9"/>
      <c r="I1519" s="9"/>
      <c r="J1519" s="9"/>
      <c r="K1519" s="9"/>
      <c r="L1519" s="8">
        <v>35000</v>
      </c>
      <c r="M1519" s="8">
        <v>1</v>
      </c>
      <c r="N1519" s="7" t="s">
        <v>60</v>
      </c>
      <c r="O1519" s="8">
        <v>20</v>
      </c>
      <c r="P1519" s="8">
        <v>20</v>
      </c>
      <c r="Q1519" s="7" t="s">
        <v>60</v>
      </c>
      <c r="R1519" s="7" t="s">
        <v>60</v>
      </c>
    </row>
    <row r="1520" spans="1:18" x14ac:dyDescent="0.25">
      <c r="A1520" s="7" t="s">
        <v>3350</v>
      </c>
      <c r="B1520" s="7" t="s">
        <v>49</v>
      </c>
      <c r="C1520" s="7" t="s">
        <v>53</v>
      </c>
      <c r="D1520" s="7" t="s">
        <v>1458</v>
      </c>
      <c r="E1520" s="7" t="s">
        <v>3351</v>
      </c>
      <c r="F1520" s="7" t="s">
        <v>97</v>
      </c>
      <c r="G1520" s="8">
        <v>1935</v>
      </c>
      <c r="H1520" s="9"/>
      <c r="I1520" s="9"/>
      <c r="J1520" s="9"/>
      <c r="K1520" s="9"/>
      <c r="L1520" s="8">
        <v>1600</v>
      </c>
      <c r="M1520" s="8">
        <v>1</v>
      </c>
      <c r="N1520" s="7" t="s">
        <v>60</v>
      </c>
      <c r="O1520" s="8">
        <v>12</v>
      </c>
      <c r="P1520" s="8">
        <v>12</v>
      </c>
      <c r="Q1520" s="7" t="s">
        <v>60</v>
      </c>
      <c r="R1520" s="7" t="s">
        <v>86</v>
      </c>
    </row>
    <row r="1521" spans="1:18" x14ac:dyDescent="0.25">
      <c r="A1521" s="7" t="s">
        <v>3352</v>
      </c>
      <c r="B1521" s="7" t="s">
        <v>49</v>
      </c>
      <c r="C1521" s="7" t="s">
        <v>53</v>
      </c>
      <c r="D1521" s="7" t="s">
        <v>1458</v>
      </c>
      <c r="E1521" s="7" t="s">
        <v>3353</v>
      </c>
      <c r="F1521" s="7" t="s">
        <v>97</v>
      </c>
      <c r="G1521" s="9"/>
      <c r="H1521" s="9"/>
      <c r="I1521" s="9"/>
      <c r="J1521" s="9"/>
      <c r="K1521" s="9"/>
      <c r="L1521" s="8">
        <v>10000</v>
      </c>
      <c r="M1521" s="8">
        <v>1</v>
      </c>
      <c r="N1521" s="7" t="s">
        <v>60</v>
      </c>
      <c r="O1521" s="8">
        <v>14</v>
      </c>
      <c r="P1521" s="8">
        <v>14</v>
      </c>
      <c r="Q1521" s="7" t="s">
        <v>60</v>
      </c>
      <c r="R1521" s="7" t="s">
        <v>60</v>
      </c>
    </row>
    <row r="1522" spans="1:18" x14ac:dyDescent="0.25">
      <c r="A1522" s="7" t="s">
        <v>1130</v>
      </c>
      <c r="B1522" s="7" t="s">
        <v>49</v>
      </c>
      <c r="C1522" s="7" t="s">
        <v>53</v>
      </c>
      <c r="D1522" s="7" t="s">
        <v>1477</v>
      </c>
      <c r="E1522" s="7" t="s">
        <v>3354</v>
      </c>
      <c r="F1522" s="7" t="s">
        <v>74</v>
      </c>
      <c r="G1522" s="8">
        <v>2006</v>
      </c>
      <c r="H1522" s="9"/>
      <c r="I1522" s="9"/>
      <c r="J1522" s="9"/>
      <c r="K1522" s="9"/>
      <c r="L1522" s="8">
        <v>1125</v>
      </c>
      <c r="M1522" s="8">
        <v>1</v>
      </c>
      <c r="N1522" s="7" t="s">
        <v>60</v>
      </c>
      <c r="O1522" s="8">
        <v>15</v>
      </c>
      <c r="P1522" s="8">
        <v>12</v>
      </c>
      <c r="Q1522" s="7" t="s">
        <v>60</v>
      </c>
      <c r="R1522" s="7" t="s">
        <v>539</v>
      </c>
    </row>
    <row r="1523" spans="1:18" x14ac:dyDescent="0.25">
      <c r="A1523" s="7" t="s">
        <v>3355</v>
      </c>
      <c r="B1523" s="7" t="s">
        <v>49</v>
      </c>
      <c r="C1523" s="7" t="s">
        <v>53</v>
      </c>
      <c r="D1523" s="7" t="s">
        <v>1464</v>
      </c>
      <c r="E1523" s="7" t="s">
        <v>3356</v>
      </c>
      <c r="F1523" s="7" t="s">
        <v>74</v>
      </c>
      <c r="G1523" s="8">
        <v>1975</v>
      </c>
      <c r="H1523" s="9"/>
      <c r="I1523" s="9"/>
      <c r="J1523" s="9"/>
      <c r="K1523" s="9"/>
      <c r="L1523" s="8">
        <v>30000</v>
      </c>
      <c r="M1523" s="8">
        <v>1</v>
      </c>
      <c r="N1523" s="7" t="s">
        <v>60</v>
      </c>
      <c r="O1523" s="8">
        <v>22</v>
      </c>
      <c r="P1523" s="8">
        <v>20</v>
      </c>
      <c r="Q1523" s="7" t="s">
        <v>60</v>
      </c>
      <c r="R1523" s="7" t="s">
        <v>60</v>
      </c>
    </row>
    <row r="1524" spans="1:18" x14ac:dyDescent="0.25">
      <c r="A1524" s="7" t="s">
        <v>3357</v>
      </c>
      <c r="B1524" s="7" t="s">
        <v>1489</v>
      </c>
      <c r="C1524" s="7" t="s">
        <v>53</v>
      </c>
      <c r="D1524" s="7" t="s">
        <v>1458</v>
      </c>
      <c r="E1524" s="7" t="s">
        <v>3358</v>
      </c>
      <c r="F1524" s="7" t="s">
        <v>97</v>
      </c>
      <c r="G1524" s="8">
        <v>1970</v>
      </c>
      <c r="H1524" s="9"/>
      <c r="I1524" s="9"/>
      <c r="J1524" s="9"/>
      <c r="K1524" s="9"/>
      <c r="L1524" s="8">
        <v>55370</v>
      </c>
      <c r="M1524" s="8">
        <v>2</v>
      </c>
      <c r="N1524" s="7" t="s">
        <v>60</v>
      </c>
      <c r="O1524" s="8">
        <v>25</v>
      </c>
      <c r="P1524" s="8">
        <v>10</v>
      </c>
      <c r="Q1524" s="7" t="s">
        <v>60</v>
      </c>
      <c r="R1524" s="7" t="s">
        <v>1462</v>
      </c>
    </row>
    <row r="1525" spans="1:18" x14ac:dyDescent="0.25">
      <c r="A1525" s="7" t="s">
        <v>448</v>
      </c>
      <c r="B1525" s="7" t="s">
        <v>1457</v>
      </c>
      <c r="C1525" s="7" t="s">
        <v>53</v>
      </c>
      <c r="D1525" s="7" t="s">
        <v>1477</v>
      </c>
      <c r="E1525" s="7" t="s">
        <v>3359</v>
      </c>
      <c r="F1525" s="7" t="s">
        <v>74</v>
      </c>
      <c r="G1525" s="8">
        <v>2010</v>
      </c>
      <c r="H1525" s="9"/>
      <c r="I1525" s="9"/>
      <c r="J1525" s="9"/>
      <c r="K1525" s="9"/>
      <c r="L1525" s="8">
        <v>2000</v>
      </c>
      <c r="M1525" s="8">
        <v>1</v>
      </c>
      <c r="N1525" s="7" t="s">
        <v>60</v>
      </c>
      <c r="O1525" s="8">
        <v>15</v>
      </c>
      <c r="P1525" s="8">
        <v>12</v>
      </c>
      <c r="Q1525" s="7" t="s">
        <v>60</v>
      </c>
      <c r="R1525" s="7" t="s">
        <v>86</v>
      </c>
    </row>
    <row r="1526" spans="1:18" x14ac:dyDescent="0.25">
      <c r="A1526" s="7" t="s">
        <v>3360</v>
      </c>
      <c r="B1526" s="7" t="s">
        <v>49</v>
      </c>
      <c r="C1526" s="7" t="s">
        <v>53</v>
      </c>
      <c r="D1526" s="7" t="s">
        <v>1477</v>
      </c>
      <c r="E1526" s="7" t="s">
        <v>3361</v>
      </c>
      <c r="F1526" s="7" t="s">
        <v>74</v>
      </c>
      <c r="G1526" s="8">
        <v>1995</v>
      </c>
      <c r="H1526" s="9"/>
      <c r="I1526" s="9"/>
      <c r="J1526" s="9"/>
      <c r="K1526" s="9"/>
      <c r="L1526" s="8">
        <v>1200</v>
      </c>
      <c r="M1526" s="8">
        <v>1</v>
      </c>
      <c r="N1526" s="7" t="s">
        <v>60</v>
      </c>
      <c r="O1526" s="8">
        <v>16</v>
      </c>
      <c r="P1526" s="8">
        <v>9</v>
      </c>
      <c r="Q1526" s="7" t="s">
        <v>60</v>
      </c>
      <c r="R1526" s="7" t="s">
        <v>539</v>
      </c>
    </row>
    <row r="1527" spans="1:18" x14ac:dyDescent="0.25">
      <c r="A1527" s="7" t="s">
        <v>451</v>
      </c>
      <c r="B1527" s="7" t="s">
        <v>1489</v>
      </c>
      <c r="C1527" s="7" t="s">
        <v>53</v>
      </c>
      <c r="D1527" s="7" t="s">
        <v>1458</v>
      </c>
      <c r="E1527" s="7" t="s">
        <v>3362</v>
      </c>
      <c r="F1527" s="7" t="s">
        <v>97</v>
      </c>
      <c r="G1527" s="8">
        <v>1988</v>
      </c>
      <c r="H1527" s="9"/>
      <c r="I1527" s="9"/>
      <c r="J1527" s="9"/>
      <c r="K1527" s="9"/>
      <c r="L1527" s="8">
        <v>120000</v>
      </c>
      <c r="M1527" s="8">
        <v>8</v>
      </c>
      <c r="N1527" s="7" t="s">
        <v>60</v>
      </c>
      <c r="O1527" s="8">
        <v>10</v>
      </c>
      <c r="P1527" s="8">
        <v>8</v>
      </c>
      <c r="Q1527" s="7" t="s">
        <v>60</v>
      </c>
      <c r="R1527" s="7" t="s">
        <v>539</v>
      </c>
    </row>
    <row r="1528" spans="1:18" x14ac:dyDescent="0.25">
      <c r="A1528" s="7" t="s">
        <v>3363</v>
      </c>
      <c r="B1528" s="7" t="s">
        <v>49</v>
      </c>
      <c r="C1528" s="7" t="s">
        <v>53</v>
      </c>
      <c r="D1528" s="7" t="s">
        <v>1904</v>
      </c>
      <c r="E1528" s="7" t="s">
        <v>3364</v>
      </c>
      <c r="F1528" s="7" t="s">
        <v>74</v>
      </c>
      <c r="G1528" s="9"/>
      <c r="H1528" s="9"/>
      <c r="I1528" s="9"/>
      <c r="J1528" s="9"/>
      <c r="K1528" s="9"/>
      <c r="L1528" s="8">
        <v>2000</v>
      </c>
      <c r="M1528" s="8">
        <v>1</v>
      </c>
      <c r="N1528" s="7" t="s">
        <v>60</v>
      </c>
      <c r="O1528" s="8">
        <v>14</v>
      </c>
      <c r="P1528" s="8">
        <v>12</v>
      </c>
      <c r="Q1528" s="7" t="s">
        <v>60</v>
      </c>
      <c r="R1528" s="7" t="s">
        <v>50</v>
      </c>
    </row>
    <row r="1529" spans="1:18" x14ac:dyDescent="0.25">
      <c r="A1529" s="7" t="s">
        <v>457</v>
      </c>
      <c r="B1529" s="7" t="s">
        <v>1489</v>
      </c>
      <c r="C1529" s="7" t="s">
        <v>53</v>
      </c>
      <c r="D1529" s="7" t="s">
        <v>2092</v>
      </c>
      <c r="E1529" s="7" t="s">
        <v>3365</v>
      </c>
      <c r="F1529" s="7" t="s">
        <v>97</v>
      </c>
      <c r="G1529" s="8">
        <v>1972</v>
      </c>
      <c r="H1529" s="9"/>
      <c r="I1529" s="9"/>
      <c r="J1529" s="9"/>
      <c r="K1529" s="9"/>
      <c r="L1529" s="8">
        <v>20400</v>
      </c>
      <c r="M1529" s="8">
        <v>3</v>
      </c>
      <c r="N1529" s="7" t="s">
        <v>60</v>
      </c>
      <c r="O1529" s="8">
        <v>10</v>
      </c>
      <c r="P1529" s="8">
        <v>8</v>
      </c>
      <c r="Q1529" s="7" t="s">
        <v>60</v>
      </c>
      <c r="R1529" s="7" t="s">
        <v>1462</v>
      </c>
    </row>
    <row r="1530" spans="1:18" x14ac:dyDescent="0.25">
      <c r="A1530" s="7" t="s">
        <v>457</v>
      </c>
      <c r="B1530" s="7" t="s">
        <v>1489</v>
      </c>
      <c r="C1530" s="7" t="s">
        <v>97</v>
      </c>
      <c r="D1530" s="7" t="s">
        <v>2092</v>
      </c>
      <c r="E1530" s="7" t="s">
        <v>3365</v>
      </c>
      <c r="F1530" s="7" t="s">
        <v>97</v>
      </c>
      <c r="G1530" s="8">
        <v>1972</v>
      </c>
      <c r="H1530" s="9"/>
      <c r="I1530" s="9"/>
      <c r="J1530" s="9"/>
      <c r="K1530" s="9"/>
      <c r="L1530" s="8">
        <v>16900</v>
      </c>
      <c r="M1530" s="8">
        <v>2</v>
      </c>
      <c r="N1530" s="7" t="s">
        <v>60</v>
      </c>
      <c r="O1530" s="8">
        <v>10</v>
      </c>
      <c r="P1530" s="8">
        <v>8</v>
      </c>
      <c r="Q1530" s="7" t="s">
        <v>60</v>
      </c>
      <c r="R1530" s="7" t="s">
        <v>1462</v>
      </c>
    </row>
    <row r="1531" spans="1:18" x14ac:dyDescent="0.25">
      <c r="A1531" s="7" t="s">
        <v>3366</v>
      </c>
      <c r="B1531" s="7" t="s">
        <v>49</v>
      </c>
      <c r="C1531" s="7" t="s">
        <v>53</v>
      </c>
      <c r="D1531" s="7" t="s">
        <v>1458</v>
      </c>
      <c r="E1531" s="7" t="s">
        <v>3367</v>
      </c>
      <c r="F1531" s="7" t="s">
        <v>97</v>
      </c>
      <c r="G1531" s="8">
        <v>1950</v>
      </c>
      <c r="H1531" s="9"/>
      <c r="I1531" s="9"/>
      <c r="J1531" s="9"/>
      <c r="K1531" s="9"/>
      <c r="L1531" s="8">
        <v>150500</v>
      </c>
      <c r="M1531" s="8">
        <v>8</v>
      </c>
      <c r="N1531" s="7" t="s">
        <v>60</v>
      </c>
      <c r="O1531" s="8">
        <v>12</v>
      </c>
      <c r="P1531" s="8">
        <v>9</v>
      </c>
      <c r="Q1531" s="7" t="s">
        <v>60</v>
      </c>
      <c r="R1531" s="7" t="s">
        <v>1462</v>
      </c>
    </row>
    <row r="1532" spans="1:18" x14ac:dyDescent="0.25">
      <c r="A1532" s="7" t="s">
        <v>3368</v>
      </c>
      <c r="B1532" s="7" t="s">
        <v>1457</v>
      </c>
      <c r="C1532" s="7" t="s">
        <v>53</v>
      </c>
      <c r="D1532" s="7" t="s">
        <v>1458</v>
      </c>
      <c r="E1532" s="7" t="s">
        <v>3369</v>
      </c>
      <c r="F1532" s="7" t="s">
        <v>97</v>
      </c>
      <c r="G1532" s="8">
        <v>1957</v>
      </c>
      <c r="H1532" s="9"/>
      <c r="I1532" s="9"/>
      <c r="J1532" s="9"/>
      <c r="K1532" s="9"/>
      <c r="L1532" s="8">
        <v>1950</v>
      </c>
      <c r="M1532" s="8">
        <v>1</v>
      </c>
      <c r="N1532" s="7" t="s">
        <v>60</v>
      </c>
      <c r="O1532" s="8">
        <v>10</v>
      </c>
      <c r="P1532" s="8">
        <v>8</v>
      </c>
      <c r="Q1532" s="7" t="s">
        <v>60</v>
      </c>
      <c r="R1532" s="7" t="s">
        <v>86</v>
      </c>
    </row>
    <row r="1533" spans="1:18" x14ac:dyDescent="0.25">
      <c r="A1533" s="7" t="s">
        <v>3370</v>
      </c>
      <c r="B1533" s="7" t="s">
        <v>49</v>
      </c>
      <c r="C1533" s="7" t="s">
        <v>53</v>
      </c>
      <c r="D1533" s="7" t="s">
        <v>1458</v>
      </c>
      <c r="E1533" s="7" t="s">
        <v>3371</v>
      </c>
      <c r="F1533" s="7" t="s">
        <v>97</v>
      </c>
      <c r="G1533" s="8">
        <v>1968</v>
      </c>
      <c r="H1533" s="9"/>
      <c r="I1533" s="9"/>
      <c r="J1533" s="9"/>
      <c r="K1533" s="9"/>
      <c r="L1533" s="8">
        <v>26650</v>
      </c>
      <c r="M1533" s="8">
        <v>1</v>
      </c>
      <c r="N1533" s="7" t="s">
        <v>60</v>
      </c>
      <c r="O1533" s="8">
        <v>25</v>
      </c>
      <c r="P1533" s="8">
        <v>25</v>
      </c>
      <c r="Q1533" s="7" t="s">
        <v>60</v>
      </c>
      <c r="R1533" s="7" t="s">
        <v>86</v>
      </c>
    </row>
    <row r="1534" spans="1:18" x14ac:dyDescent="0.25">
      <c r="A1534" s="7" t="s">
        <v>3370</v>
      </c>
      <c r="B1534" s="7" t="s">
        <v>49</v>
      </c>
      <c r="C1534" s="7" t="s">
        <v>97</v>
      </c>
      <c r="D1534" s="7" t="s">
        <v>1458</v>
      </c>
      <c r="E1534" s="7" t="s">
        <v>1548</v>
      </c>
      <c r="F1534" s="7" t="s">
        <v>97</v>
      </c>
      <c r="G1534" s="8">
        <v>1959</v>
      </c>
      <c r="H1534" s="9"/>
      <c r="I1534" s="9"/>
      <c r="J1534" s="9"/>
      <c r="K1534" s="9"/>
      <c r="L1534" s="8">
        <v>5515</v>
      </c>
      <c r="M1534" s="8">
        <v>2</v>
      </c>
      <c r="N1534" s="7" t="s">
        <v>60</v>
      </c>
      <c r="O1534" s="8">
        <v>10</v>
      </c>
      <c r="P1534" s="8">
        <v>8</v>
      </c>
      <c r="Q1534" s="7" t="s">
        <v>60</v>
      </c>
      <c r="R1534" s="7" t="s">
        <v>60</v>
      </c>
    </row>
    <row r="1535" spans="1:18" x14ac:dyDescent="0.25">
      <c r="A1535" s="7" t="s">
        <v>3370</v>
      </c>
      <c r="B1535" s="7" t="s">
        <v>49</v>
      </c>
      <c r="C1535" s="7" t="s">
        <v>59</v>
      </c>
      <c r="D1535" s="7" t="s">
        <v>1458</v>
      </c>
      <c r="E1535" s="7" t="s">
        <v>2006</v>
      </c>
      <c r="F1535" s="7" t="s">
        <v>97</v>
      </c>
      <c r="G1535" s="8">
        <v>1958</v>
      </c>
      <c r="H1535" s="9"/>
      <c r="I1535" s="9"/>
      <c r="J1535" s="9"/>
      <c r="K1535" s="9"/>
      <c r="L1535" s="8">
        <v>10690</v>
      </c>
      <c r="M1535" s="8">
        <v>2</v>
      </c>
      <c r="N1535" s="7" t="s">
        <v>60</v>
      </c>
      <c r="O1535" s="8">
        <v>10</v>
      </c>
      <c r="P1535" s="8">
        <v>8</v>
      </c>
      <c r="Q1535" s="7" t="s">
        <v>60</v>
      </c>
      <c r="R1535" s="7" t="s">
        <v>1462</v>
      </c>
    </row>
    <row r="1536" spans="1:18" x14ac:dyDescent="0.25">
      <c r="A1536" s="7" t="s">
        <v>3370</v>
      </c>
      <c r="B1536" s="7" t="s">
        <v>49</v>
      </c>
      <c r="C1536" s="7" t="s">
        <v>304</v>
      </c>
      <c r="D1536" s="7" t="s">
        <v>1458</v>
      </c>
      <c r="E1536" s="7" t="s">
        <v>1500</v>
      </c>
      <c r="F1536" s="7" t="s">
        <v>97</v>
      </c>
      <c r="G1536" s="8">
        <v>2006</v>
      </c>
      <c r="H1536" s="9"/>
      <c r="I1536" s="9"/>
      <c r="J1536" s="9"/>
      <c r="K1536" s="9"/>
      <c r="L1536" s="8">
        <v>13240</v>
      </c>
      <c r="M1536" s="8">
        <v>2</v>
      </c>
      <c r="N1536" s="7" t="s">
        <v>60</v>
      </c>
      <c r="O1536" s="8">
        <v>12</v>
      </c>
      <c r="P1536" s="8">
        <v>9</v>
      </c>
      <c r="Q1536" s="7" t="s">
        <v>60</v>
      </c>
      <c r="R1536" s="7" t="s">
        <v>539</v>
      </c>
    </row>
    <row r="1537" spans="1:18" x14ac:dyDescent="0.25">
      <c r="A1537" s="7" t="s">
        <v>3370</v>
      </c>
      <c r="B1537" s="7" t="s">
        <v>49</v>
      </c>
      <c r="C1537" s="7" t="s">
        <v>86</v>
      </c>
      <c r="D1537" s="7" t="s">
        <v>1458</v>
      </c>
      <c r="E1537" s="7" t="s">
        <v>3372</v>
      </c>
      <c r="F1537" s="7" t="s">
        <v>97</v>
      </c>
      <c r="G1537" s="8">
        <v>1949</v>
      </c>
      <c r="H1537" s="9"/>
      <c r="I1537" s="9"/>
      <c r="J1537" s="9"/>
      <c r="K1537" s="9"/>
      <c r="L1537" s="8">
        <v>9650</v>
      </c>
      <c r="M1537" s="8">
        <v>1</v>
      </c>
      <c r="N1537" s="7" t="s">
        <v>60</v>
      </c>
      <c r="O1537" s="8">
        <v>10</v>
      </c>
      <c r="P1537" s="8">
        <v>8</v>
      </c>
      <c r="Q1537" s="7" t="s">
        <v>60</v>
      </c>
      <c r="R1537" s="7" t="s">
        <v>1462</v>
      </c>
    </row>
    <row r="1538" spans="1:18" x14ac:dyDescent="0.25">
      <c r="A1538" s="7" t="s">
        <v>3373</v>
      </c>
      <c r="B1538" s="7" t="s">
        <v>49</v>
      </c>
      <c r="C1538" s="7" t="s">
        <v>53</v>
      </c>
      <c r="D1538" s="7" t="s">
        <v>1458</v>
      </c>
      <c r="E1538" s="7" t="s">
        <v>3374</v>
      </c>
      <c r="F1538" s="7" t="s">
        <v>97</v>
      </c>
      <c r="G1538" s="8">
        <v>1986</v>
      </c>
      <c r="H1538" s="9"/>
      <c r="I1538" s="9"/>
      <c r="J1538" s="9"/>
      <c r="K1538" s="9"/>
      <c r="L1538" s="8">
        <v>67000</v>
      </c>
      <c r="M1538" s="8">
        <v>2</v>
      </c>
      <c r="N1538" s="7" t="s">
        <v>60</v>
      </c>
      <c r="O1538" s="8">
        <v>12</v>
      </c>
      <c r="P1538" s="8">
        <v>9</v>
      </c>
      <c r="Q1538" s="7" t="s">
        <v>60</v>
      </c>
      <c r="R1538" s="7" t="s">
        <v>86</v>
      </c>
    </row>
    <row r="1539" spans="1:18" x14ac:dyDescent="0.25">
      <c r="A1539" s="7" t="s">
        <v>3375</v>
      </c>
      <c r="B1539" s="7" t="s">
        <v>1489</v>
      </c>
      <c r="C1539" s="7" t="s">
        <v>53</v>
      </c>
      <c r="D1539" s="7" t="s">
        <v>1477</v>
      </c>
      <c r="E1539" s="7" t="s">
        <v>3376</v>
      </c>
      <c r="F1539" s="7" t="s">
        <v>74</v>
      </c>
      <c r="G1539" s="9"/>
      <c r="H1539" s="9"/>
      <c r="I1539" s="9"/>
      <c r="J1539" s="9"/>
      <c r="K1539" s="9"/>
      <c r="L1539" s="8">
        <v>1400</v>
      </c>
      <c r="M1539" s="8">
        <v>1</v>
      </c>
      <c r="N1539" s="7" t="s">
        <v>60</v>
      </c>
      <c r="O1539" s="8">
        <v>15</v>
      </c>
      <c r="P1539" s="8">
        <v>12</v>
      </c>
      <c r="Q1539" s="7" t="s">
        <v>60</v>
      </c>
      <c r="R1539" s="7" t="s">
        <v>539</v>
      </c>
    </row>
    <row r="1540" spans="1:18" x14ac:dyDescent="0.25">
      <c r="A1540" s="7" t="s">
        <v>3377</v>
      </c>
      <c r="B1540" s="7" t="s">
        <v>1489</v>
      </c>
      <c r="C1540" s="7" t="s">
        <v>53</v>
      </c>
      <c r="D1540" s="7" t="s">
        <v>1477</v>
      </c>
      <c r="E1540" s="7" t="s">
        <v>3378</v>
      </c>
      <c r="F1540" s="7" t="s">
        <v>74</v>
      </c>
      <c r="G1540" s="9"/>
      <c r="H1540" s="9"/>
      <c r="I1540" s="9"/>
      <c r="J1540" s="9"/>
      <c r="K1540" s="9"/>
      <c r="L1540" s="8">
        <v>700</v>
      </c>
      <c r="M1540" s="8">
        <v>1</v>
      </c>
      <c r="N1540" s="7" t="s">
        <v>60</v>
      </c>
      <c r="O1540" s="8">
        <v>12</v>
      </c>
      <c r="P1540" s="8">
        <v>10</v>
      </c>
      <c r="Q1540" s="7" t="s">
        <v>60</v>
      </c>
      <c r="R1540" s="7" t="s">
        <v>60</v>
      </c>
    </row>
    <row r="1541" spans="1:18" x14ac:dyDescent="0.25">
      <c r="A1541" s="7" t="s">
        <v>458</v>
      </c>
      <c r="B1541" s="7" t="s">
        <v>1457</v>
      </c>
      <c r="C1541" s="7" t="s">
        <v>53</v>
      </c>
      <c r="D1541" s="7" t="s">
        <v>1477</v>
      </c>
      <c r="E1541" s="7" t="s">
        <v>3379</v>
      </c>
      <c r="F1541" s="7" t="s">
        <v>74</v>
      </c>
      <c r="G1541" s="8">
        <v>1920</v>
      </c>
      <c r="H1541" s="9"/>
      <c r="I1541" s="9"/>
      <c r="J1541" s="9"/>
      <c r="K1541" s="9"/>
      <c r="L1541" s="8">
        <v>25000</v>
      </c>
      <c r="M1541" s="8">
        <v>4</v>
      </c>
      <c r="N1541" s="7" t="s">
        <v>60</v>
      </c>
      <c r="O1541" s="8">
        <v>35</v>
      </c>
      <c r="P1541" s="8">
        <v>25</v>
      </c>
      <c r="Q1541" s="7" t="s">
        <v>60</v>
      </c>
      <c r="R1541" s="7" t="s">
        <v>1601</v>
      </c>
    </row>
    <row r="1542" spans="1:18" x14ac:dyDescent="0.25">
      <c r="A1542" s="7" t="s">
        <v>460</v>
      </c>
      <c r="B1542" s="7" t="s">
        <v>1457</v>
      </c>
      <c r="C1542" s="7" t="s">
        <v>53</v>
      </c>
      <c r="D1542" s="7" t="s">
        <v>2624</v>
      </c>
      <c r="E1542" s="7" t="s">
        <v>3380</v>
      </c>
      <c r="F1542" s="7" t="s">
        <v>74</v>
      </c>
      <c r="G1542" s="8">
        <v>1950</v>
      </c>
      <c r="H1542" s="9"/>
      <c r="I1542" s="9"/>
      <c r="J1542" s="9"/>
      <c r="K1542" s="9"/>
      <c r="L1542" s="8">
        <v>300</v>
      </c>
      <c r="M1542" s="8">
        <v>1</v>
      </c>
      <c r="N1542" s="7" t="s">
        <v>60</v>
      </c>
      <c r="O1542" s="8">
        <v>12</v>
      </c>
      <c r="P1542" s="8">
        <v>8</v>
      </c>
      <c r="Q1542" s="7" t="s">
        <v>60</v>
      </c>
      <c r="R1542" s="7" t="s">
        <v>60</v>
      </c>
    </row>
    <row r="1543" spans="1:18" x14ac:dyDescent="0.25">
      <c r="A1543" s="7" t="s">
        <v>460</v>
      </c>
      <c r="B1543" s="7" t="s">
        <v>1457</v>
      </c>
      <c r="C1543" s="7" t="s">
        <v>97</v>
      </c>
      <c r="D1543" s="7" t="s">
        <v>2624</v>
      </c>
      <c r="E1543" s="7" t="s">
        <v>3381</v>
      </c>
      <c r="F1543" s="7" t="s">
        <v>74</v>
      </c>
      <c r="G1543" s="8">
        <v>1950</v>
      </c>
      <c r="H1543" s="9"/>
      <c r="I1543" s="9"/>
      <c r="J1543" s="9"/>
      <c r="K1543" s="9"/>
      <c r="L1543" s="8">
        <v>300</v>
      </c>
      <c r="M1543" s="8">
        <v>1</v>
      </c>
      <c r="N1543" s="7" t="s">
        <v>60</v>
      </c>
      <c r="O1543" s="8">
        <v>12</v>
      </c>
      <c r="P1543" s="8">
        <v>8</v>
      </c>
      <c r="Q1543" s="7" t="s">
        <v>60</v>
      </c>
      <c r="R1543" s="7" t="s">
        <v>60</v>
      </c>
    </row>
    <row r="1544" spans="1:18" x14ac:dyDescent="0.25">
      <c r="A1544" s="7" t="s">
        <v>3382</v>
      </c>
      <c r="B1544" s="7" t="s">
        <v>49</v>
      </c>
      <c r="C1544" s="7" t="s">
        <v>53</v>
      </c>
      <c r="D1544" s="7" t="s">
        <v>1458</v>
      </c>
      <c r="E1544" s="7" t="s">
        <v>3383</v>
      </c>
      <c r="F1544" s="7" t="s">
        <v>1469</v>
      </c>
      <c r="G1544" s="8">
        <v>1984</v>
      </c>
      <c r="H1544" s="8">
        <v>240631</v>
      </c>
      <c r="I1544" s="9"/>
      <c r="J1544" s="8">
        <v>100</v>
      </c>
      <c r="K1544" s="8">
        <v>2</v>
      </c>
      <c r="L1544" s="8">
        <v>481262</v>
      </c>
      <c r="M1544" s="8">
        <v>14</v>
      </c>
      <c r="N1544" s="7" t="s">
        <v>54</v>
      </c>
      <c r="O1544" s="8">
        <v>20</v>
      </c>
      <c r="P1544" s="8">
        <v>12</v>
      </c>
      <c r="Q1544" s="7" t="s">
        <v>60</v>
      </c>
      <c r="R1544" s="7" t="s">
        <v>1595</v>
      </c>
    </row>
    <row r="1545" spans="1:18" x14ac:dyDescent="0.25">
      <c r="A1545" s="7" t="s">
        <v>3384</v>
      </c>
      <c r="B1545" s="7" t="s">
        <v>49</v>
      </c>
      <c r="C1545" s="7" t="s">
        <v>53</v>
      </c>
      <c r="D1545" s="7" t="s">
        <v>1458</v>
      </c>
      <c r="E1545" s="7" t="s">
        <v>3385</v>
      </c>
      <c r="F1545" s="7" t="s">
        <v>97</v>
      </c>
      <c r="G1545" s="8">
        <v>1938</v>
      </c>
      <c r="H1545" s="9"/>
      <c r="I1545" s="9"/>
      <c r="J1545" s="9"/>
      <c r="K1545" s="9"/>
      <c r="L1545" s="8">
        <v>1500</v>
      </c>
      <c r="M1545" s="8">
        <v>1</v>
      </c>
      <c r="N1545" s="7" t="s">
        <v>60</v>
      </c>
      <c r="O1545" s="8">
        <v>20</v>
      </c>
      <c r="P1545" s="8">
        <v>12</v>
      </c>
      <c r="Q1545" s="7" t="s">
        <v>60</v>
      </c>
      <c r="R1545" s="7" t="s">
        <v>60</v>
      </c>
    </row>
    <row r="1546" spans="1:18" x14ac:dyDescent="0.25">
      <c r="A1546" s="7" t="s">
        <v>461</v>
      </c>
      <c r="B1546" s="7" t="s">
        <v>1457</v>
      </c>
      <c r="C1546" s="7" t="s">
        <v>53</v>
      </c>
      <c r="D1546" s="7" t="s">
        <v>1458</v>
      </c>
      <c r="E1546" s="7" t="s">
        <v>3386</v>
      </c>
      <c r="F1546" s="7" t="s">
        <v>97</v>
      </c>
      <c r="G1546" s="8">
        <v>1960</v>
      </c>
      <c r="H1546" s="9"/>
      <c r="I1546" s="9"/>
      <c r="J1546" s="9"/>
      <c r="K1546" s="9"/>
      <c r="L1546" s="8">
        <v>45000</v>
      </c>
      <c r="M1546" s="8">
        <v>1</v>
      </c>
      <c r="N1546" s="7" t="s">
        <v>60</v>
      </c>
      <c r="O1546" s="8">
        <v>10</v>
      </c>
      <c r="P1546" s="8">
        <v>8</v>
      </c>
      <c r="Q1546" s="7" t="s">
        <v>60</v>
      </c>
      <c r="R1546" s="7" t="s">
        <v>86</v>
      </c>
    </row>
    <row r="1547" spans="1:18" x14ac:dyDescent="0.25">
      <c r="A1547" s="7" t="s">
        <v>464</v>
      </c>
      <c r="B1547" s="7" t="s">
        <v>49</v>
      </c>
      <c r="C1547" s="7" t="s">
        <v>53</v>
      </c>
      <c r="D1547" s="7" t="s">
        <v>1477</v>
      </c>
      <c r="E1547" s="7" t="s">
        <v>3387</v>
      </c>
      <c r="F1547" s="7" t="s">
        <v>74</v>
      </c>
      <c r="G1547" s="9"/>
      <c r="H1547" s="9"/>
      <c r="I1547" s="9"/>
      <c r="J1547" s="9"/>
      <c r="K1547" s="9"/>
      <c r="L1547" s="8">
        <v>3000</v>
      </c>
      <c r="M1547" s="8">
        <v>1</v>
      </c>
      <c r="N1547" s="7" t="s">
        <v>60</v>
      </c>
      <c r="O1547" s="8">
        <v>20</v>
      </c>
      <c r="P1547" s="8">
        <v>20</v>
      </c>
      <c r="Q1547" s="7" t="s">
        <v>60</v>
      </c>
      <c r="R1547" s="7" t="s">
        <v>539</v>
      </c>
    </row>
    <row r="1548" spans="1:18" x14ac:dyDescent="0.25">
      <c r="A1548" s="7" t="s">
        <v>3388</v>
      </c>
      <c r="B1548" s="7" t="s">
        <v>1457</v>
      </c>
      <c r="C1548" s="7" t="s">
        <v>53</v>
      </c>
      <c r="D1548" s="7" t="s">
        <v>1458</v>
      </c>
      <c r="E1548" s="7" t="s">
        <v>3389</v>
      </c>
      <c r="F1548" s="7" t="s">
        <v>97</v>
      </c>
      <c r="G1548" s="8">
        <v>1950</v>
      </c>
      <c r="H1548" s="9"/>
      <c r="I1548" s="9"/>
      <c r="J1548" s="9"/>
      <c r="K1548" s="9"/>
      <c r="L1548" s="8">
        <v>2500</v>
      </c>
      <c r="M1548" s="8">
        <v>1</v>
      </c>
      <c r="N1548" s="7" t="s">
        <v>60</v>
      </c>
      <c r="O1548" s="8">
        <v>12</v>
      </c>
      <c r="P1548" s="8">
        <v>9</v>
      </c>
      <c r="Q1548" s="7" t="s">
        <v>60</v>
      </c>
      <c r="R1548" s="7" t="s">
        <v>86</v>
      </c>
    </row>
    <row r="1549" spans="1:18" x14ac:dyDescent="0.25">
      <c r="A1549" s="7" t="s">
        <v>3390</v>
      </c>
      <c r="B1549" s="7" t="s">
        <v>198</v>
      </c>
      <c r="C1549" s="7" t="s">
        <v>53</v>
      </c>
      <c r="D1549" s="7" t="s">
        <v>1477</v>
      </c>
      <c r="E1549" s="7" t="s">
        <v>1727</v>
      </c>
      <c r="F1549" s="7" t="s">
        <v>97</v>
      </c>
      <c r="G1549" s="8">
        <v>1965</v>
      </c>
      <c r="H1549" s="9"/>
      <c r="I1549" s="9"/>
      <c r="J1549" s="9"/>
      <c r="K1549" s="9"/>
      <c r="L1549" s="8">
        <v>20000</v>
      </c>
      <c r="M1549" s="8">
        <v>1</v>
      </c>
      <c r="N1549" s="7" t="s">
        <v>60</v>
      </c>
      <c r="O1549" s="8">
        <v>15</v>
      </c>
      <c r="P1549" s="8">
        <v>15</v>
      </c>
      <c r="Q1549" s="7" t="s">
        <v>60</v>
      </c>
      <c r="R1549" s="7" t="s">
        <v>60</v>
      </c>
    </row>
    <row r="1550" spans="1:18" x14ac:dyDescent="0.25">
      <c r="A1550" s="7" t="s">
        <v>3391</v>
      </c>
      <c r="B1550" s="7" t="s">
        <v>1489</v>
      </c>
      <c r="C1550" s="7" t="s">
        <v>53</v>
      </c>
      <c r="D1550" s="7" t="s">
        <v>1638</v>
      </c>
      <c r="E1550" s="7" t="s">
        <v>3392</v>
      </c>
      <c r="F1550" s="7" t="s">
        <v>97</v>
      </c>
      <c r="G1550" s="8">
        <v>1975</v>
      </c>
      <c r="H1550" s="9"/>
      <c r="I1550" s="9"/>
      <c r="J1550" s="9"/>
      <c r="K1550" s="9"/>
      <c r="L1550" s="8">
        <v>22500</v>
      </c>
      <c r="M1550" s="8">
        <v>5</v>
      </c>
      <c r="N1550" s="7" t="s">
        <v>60</v>
      </c>
      <c r="O1550" s="8">
        <v>12</v>
      </c>
      <c r="P1550" s="8">
        <v>9</v>
      </c>
      <c r="Q1550" s="7" t="s">
        <v>60</v>
      </c>
      <c r="R1550" s="7" t="s">
        <v>539</v>
      </c>
    </row>
    <row r="1551" spans="1:18" x14ac:dyDescent="0.25">
      <c r="A1551" s="7" t="s">
        <v>3391</v>
      </c>
      <c r="B1551" s="7" t="s">
        <v>1489</v>
      </c>
      <c r="C1551" s="7" t="s">
        <v>97</v>
      </c>
      <c r="D1551" s="7" t="s">
        <v>1638</v>
      </c>
      <c r="E1551" s="7" t="s">
        <v>3393</v>
      </c>
      <c r="F1551" s="7" t="s">
        <v>97</v>
      </c>
      <c r="G1551" s="8">
        <v>1975</v>
      </c>
      <c r="H1551" s="9"/>
      <c r="I1551" s="9"/>
      <c r="J1551" s="9"/>
      <c r="K1551" s="9"/>
      <c r="L1551" s="8">
        <v>22500</v>
      </c>
      <c r="M1551" s="8">
        <v>5</v>
      </c>
      <c r="N1551" s="7" t="s">
        <v>60</v>
      </c>
      <c r="O1551" s="8">
        <v>12</v>
      </c>
      <c r="P1551" s="8">
        <v>9</v>
      </c>
      <c r="Q1551" s="7" t="s">
        <v>60</v>
      </c>
      <c r="R1551" s="7" t="s">
        <v>539</v>
      </c>
    </row>
    <row r="1552" spans="1:18" x14ac:dyDescent="0.25">
      <c r="A1552" s="7" t="s">
        <v>3391</v>
      </c>
      <c r="B1552" s="7" t="s">
        <v>1489</v>
      </c>
      <c r="C1552" s="7" t="s">
        <v>59</v>
      </c>
      <c r="D1552" s="7" t="s">
        <v>1638</v>
      </c>
      <c r="E1552" s="7" t="s">
        <v>3394</v>
      </c>
      <c r="F1552" s="7" t="s">
        <v>97</v>
      </c>
      <c r="G1552" s="8">
        <v>1975</v>
      </c>
      <c r="H1552" s="9"/>
      <c r="I1552" s="9"/>
      <c r="J1552" s="9"/>
      <c r="K1552" s="9"/>
      <c r="L1552" s="8">
        <v>22500</v>
      </c>
      <c r="M1552" s="8">
        <v>5</v>
      </c>
      <c r="N1552" s="7" t="s">
        <v>60</v>
      </c>
      <c r="O1552" s="8">
        <v>12</v>
      </c>
      <c r="P1552" s="8">
        <v>9</v>
      </c>
      <c r="Q1552" s="7" t="s">
        <v>60</v>
      </c>
      <c r="R1552" s="7" t="s">
        <v>3395</v>
      </c>
    </row>
    <row r="1553" spans="1:18" x14ac:dyDescent="0.25">
      <c r="A1553" s="7" t="s">
        <v>3391</v>
      </c>
      <c r="B1553" s="7" t="s">
        <v>1489</v>
      </c>
      <c r="C1553" s="7" t="s">
        <v>304</v>
      </c>
      <c r="D1553" s="7" t="s">
        <v>1638</v>
      </c>
      <c r="E1553" s="7" t="s">
        <v>3396</v>
      </c>
      <c r="F1553" s="7" t="s">
        <v>97</v>
      </c>
      <c r="G1553" s="8">
        <v>1975</v>
      </c>
      <c r="H1553" s="9"/>
      <c r="I1553" s="9"/>
      <c r="J1553" s="9"/>
      <c r="K1553" s="9"/>
      <c r="L1553" s="8">
        <v>22500</v>
      </c>
      <c r="M1553" s="8">
        <v>5</v>
      </c>
      <c r="N1553" s="7" t="s">
        <v>60</v>
      </c>
      <c r="O1553" s="8">
        <v>12</v>
      </c>
      <c r="P1553" s="8">
        <v>9</v>
      </c>
      <c r="Q1553" s="7" t="s">
        <v>60</v>
      </c>
      <c r="R1553" s="7" t="s">
        <v>539</v>
      </c>
    </row>
    <row r="1554" spans="1:18" x14ac:dyDescent="0.25">
      <c r="A1554" s="7" t="s">
        <v>3391</v>
      </c>
      <c r="B1554" s="7" t="s">
        <v>1489</v>
      </c>
      <c r="C1554" s="7" t="s">
        <v>86</v>
      </c>
      <c r="D1554" s="7" t="s">
        <v>1472</v>
      </c>
      <c r="E1554" s="7" t="s">
        <v>3397</v>
      </c>
      <c r="F1554" s="7" t="s">
        <v>97</v>
      </c>
      <c r="G1554" s="8">
        <v>1975</v>
      </c>
      <c r="H1554" s="9"/>
      <c r="I1554" s="9"/>
      <c r="J1554" s="9"/>
      <c r="K1554" s="9"/>
      <c r="L1554" s="8">
        <v>10000</v>
      </c>
      <c r="M1554" s="8">
        <v>2</v>
      </c>
      <c r="N1554" s="7" t="s">
        <v>60</v>
      </c>
      <c r="O1554" s="8">
        <v>12</v>
      </c>
      <c r="P1554" s="8">
        <v>9</v>
      </c>
      <c r="Q1554" s="7" t="s">
        <v>60</v>
      </c>
      <c r="R1554" s="7" t="s">
        <v>539</v>
      </c>
    </row>
    <row r="1555" spans="1:18" x14ac:dyDescent="0.25">
      <c r="A1555" s="7" t="s">
        <v>3391</v>
      </c>
      <c r="B1555" s="7" t="s">
        <v>1489</v>
      </c>
      <c r="C1555" s="7" t="s">
        <v>66</v>
      </c>
      <c r="D1555" s="7" t="s">
        <v>1501</v>
      </c>
      <c r="E1555" s="7" t="s">
        <v>3398</v>
      </c>
      <c r="F1555" s="7" t="s">
        <v>97</v>
      </c>
      <c r="G1555" s="8">
        <v>1975</v>
      </c>
      <c r="H1555" s="9"/>
      <c r="I1555" s="9"/>
      <c r="J1555" s="9"/>
      <c r="K1555" s="9"/>
      <c r="L1555" s="8">
        <v>3000</v>
      </c>
      <c r="M1555" s="8">
        <v>1</v>
      </c>
      <c r="N1555" s="7" t="s">
        <v>60</v>
      </c>
      <c r="O1555" s="8">
        <v>12</v>
      </c>
      <c r="P1555" s="8">
        <v>10</v>
      </c>
      <c r="Q1555" s="7" t="s">
        <v>60</v>
      </c>
      <c r="R1555" s="7" t="s">
        <v>60</v>
      </c>
    </row>
    <row r="1556" spans="1:18" x14ac:dyDescent="0.25">
      <c r="A1556" s="7" t="s">
        <v>3399</v>
      </c>
      <c r="B1556" s="7" t="s">
        <v>1489</v>
      </c>
      <c r="C1556" s="7" t="s">
        <v>53</v>
      </c>
      <c r="D1556" s="7" t="s">
        <v>1464</v>
      </c>
      <c r="E1556" s="7" t="s">
        <v>3400</v>
      </c>
      <c r="F1556" s="7" t="s">
        <v>74</v>
      </c>
      <c r="G1556" s="8">
        <v>1980</v>
      </c>
      <c r="H1556" s="9"/>
      <c r="I1556" s="9"/>
      <c r="J1556" s="9"/>
      <c r="K1556" s="9"/>
      <c r="L1556" s="8">
        <v>1000</v>
      </c>
      <c r="M1556" s="8">
        <v>1</v>
      </c>
      <c r="N1556" s="7" t="s">
        <v>60</v>
      </c>
      <c r="O1556" s="8">
        <v>12</v>
      </c>
      <c r="P1556" s="8">
        <v>10</v>
      </c>
      <c r="Q1556" s="7" t="s">
        <v>60</v>
      </c>
      <c r="R1556" s="7" t="s">
        <v>539</v>
      </c>
    </row>
    <row r="1557" spans="1:18" x14ac:dyDescent="0.25">
      <c r="A1557" s="7" t="s">
        <v>1137</v>
      </c>
      <c r="B1557" s="7" t="s">
        <v>49</v>
      </c>
      <c r="C1557" s="7" t="s">
        <v>53</v>
      </c>
      <c r="D1557" s="7" t="s">
        <v>1477</v>
      </c>
      <c r="E1557" s="7" t="s">
        <v>3401</v>
      </c>
      <c r="F1557" s="7" t="s">
        <v>74</v>
      </c>
      <c r="G1557" s="8">
        <v>1940</v>
      </c>
      <c r="H1557" s="9"/>
      <c r="I1557" s="9"/>
      <c r="J1557" s="9"/>
      <c r="K1557" s="9"/>
      <c r="L1557" s="8">
        <v>1500</v>
      </c>
      <c r="M1557" s="8">
        <v>1</v>
      </c>
      <c r="N1557" s="7" t="s">
        <v>60</v>
      </c>
      <c r="O1557" s="8">
        <v>14</v>
      </c>
      <c r="P1557" s="8">
        <v>10</v>
      </c>
      <c r="Q1557" s="7" t="s">
        <v>60</v>
      </c>
      <c r="R1557" s="7" t="s">
        <v>1462</v>
      </c>
    </row>
    <row r="1558" spans="1:18" x14ac:dyDescent="0.25">
      <c r="A1558" s="7" t="s">
        <v>1139</v>
      </c>
      <c r="B1558" s="7" t="s">
        <v>49</v>
      </c>
      <c r="C1558" s="7" t="s">
        <v>53</v>
      </c>
      <c r="D1558" s="7" t="s">
        <v>1477</v>
      </c>
      <c r="E1558" s="7" t="s">
        <v>3402</v>
      </c>
      <c r="F1558" s="7" t="s">
        <v>74</v>
      </c>
      <c r="G1558" s="8">
        <v>2000</v>
      </c>
      <c r="H1558" s="9"/>
      <c r="I1558" s="9"/>
      <c r="J1558" s="9"/>
      <c r="K1558" s="9"/>
      <c r="L1558" s="8">
        <v>2300</v>
      </c>
      <c r="M1558" s="8">
        <v>1</v>
      </c>
      <c r="N1558" s="7" t="s">
        <v>60</v>
      </c>
      <c r="O1558" s="8">
        <v>14</v>
      </c>
      <c r="P1558" s="8">
        <v>10</v>
      </c>
      <c r="Q1558" s="7" t="s">
        <v>60</v>
      </c>
      <c r="R1558" s="7" t="s">
        <v>539</v>
      </c>
    </row>
    <row r="1559" spans="1:18" x14ac:dyDescent="0.25">
      <c r="A1559" s="7" t="s">
        <v>3403</v>
      </c>
      <c r="B1559" s="7" t="s">
        <v>1489</v>
      </c>
      <c r="C1559" s="7" t="s">
        <v>53</v>
      </c>
      <c r="D1559" s="7" t="s">
        <v>1458</v>
      </c>
      <c r="E1559" s="7" t="s">
        <v>3404</v>
      </c>
      <c r="F1559" s="7" t="s">
        <v>97</v>
      </c>
      <c r="G1559" s="8">
        <v>1980</v>
      </c>
      <c r="H1559" s="9"/>
      <c r="I1559" s="9"/>
      <c r="J1559" s="9"/>
      <c r="K1559" s="9"/>
      <c r="L1559" s="8">
        <v>1200</v>
      </c>
      <c r="M1559" s="8">
        <v>1</v>
      </c>
      <c r="N1559" s="7" t="s">
        <v>60</v>
      </c>
      <c r="O1559" s="8">
        <v>12</v>
      </c>
      <c r="P1559" s="8">
        <v>12</v>
      </c>
      <c r="Q1559" s="7" t="s">
        <v>60</v>
      </c>
      <c r="R1559" s="7" t="s">
        <v>1462</v>
      </c>
    </row>
    <row r="1560" spans="1:18" x14ac:dyDescent="0.25">
      <c r="A1560" s="7" t="s">
        <v>3405</v>
      </c>
      <c r="B1560" s="7" t="s">
        <v>1457</v>
      </c>
      <c r="C1560" s="7" t="s">
        <v>53</v>
      </c>
      <c r="D1560" s="7" t="s">
        <v>1464</v>
      </c>
      <c r="E1560" s="7" t="s">
        <v>3406</v>
      </c>
      <c r="F1560" s="7" t="s">
        <v>74</v>
      </c>
      <c r="G1560" s="8">
        <v>1939</v>
      </c>
      <c r="H1560" s="9"/>
      <c r="I1560" s="9"/>
      <c r="J1560" s="9"/>
      <c r="K1560" s="9"/>
      <c r="L1560" s="8">
        <v>2000</v>
      </c>
      <c r="M1560" s="8">
        <v>1</v>
      </c>
      <c r="N1560" s="7" t="s">
        <v>60</v>
      </c>
      <c r="O1560" s="8">
        <v>15</v>
      </c>
      <c r="P1560" s="8">
        <v>10</v>
      </c>
      <c r="Q1560" s="7" t="s">
        <v>60</v>
      </c>
      <c r="R1560" s="7" t="s">
        <v>86</v>
      </c>
    </row>
    <row r="1561" spans="1:18" x14ac:dyDescent="0.25">
      <c r="A1561" s="7" t="s">
        <v>3407</v>
      </c>
      <c r="B1561" s="7" t="s">
        <v>1457</v>
      </c>
      <c r="C1561" s="7" t="s">
        <v>53</v>
      </c>
      <c r="D1561" s="7" t="s">
        <v>1458</v>
      </c>
      <c r="E1561" s="7" t="s">
        <v>3408</v>
      </c>
      <c r="F1561" s="7" t="s">
        <v>97</v>
      </c>
      <c r="G1561" s="8">
        <v>1968</v>
      </c>
      <c r="H1561" s="9"/>
      <c r="I1561" s="9"/>
      <c r="J1561" s="9"/>
      <c r="K1561" s="9"/>
      <c r="L1561" s="8">
        <v>112000</v>
      </c>
      <c r="M1561" s="8">
        <v>2</v>
      </c>
      <c r="N1561" s="7" t="s">
        <v>60</v>
      </c>
      <c r="O1561" s="8">
        <v>28</v>
      </c>
      <c r="P1561" s="8">
        <v>26</v>
      </c>
      <c r="Q1561" s="7" t="s">
        <v>60</v>
      </c>
      <c r="R1561" s="7" t="s">
        <v>60</v>
      </c>
    </row>
    <row r="1562" spans="1:18" x14ac:dyDescent="0.25">
      <c r="A1562" s="7" t="s">
        <v>3409</v>
      </c>
      <c r="B1562" s="7" t="s">
        <v>1489</v>
      </c>
      <c r="C1562" s="7" t="s">
        <v>53</v>
      </c>
      <c r="D1562" s="7" t="s">
        <v>1458</v>
      </c>
      <c r="E1562" s="7" t="s">
        <v>3410</v>
      </c>
      <c r="F1562" s="7" t="s">
        <v>97</v>
      </c>
      <c r="G1562" s="8">
        <v>1951</v>
      </c>
      <c r="H1562" s="9"/>
      <c r="I1562" s="9"/>
      <c r="J1562" s="9"/>
      <c r="K1562" s="9"/>
      <c r="L1562" s="8">
        <v>1300</v>
      </c>
      <c r="M1562" s="8">
        <v>1</v>
      </c>
      <c r="N1562" s="7" t="s">
        <v>60</v>
      </c>
      <c r="O1562" s="8">
        <v>10</v>
      </c>
      <c r="P1562" s="8">
        <v>8</v>
      </c>
      <c r="Q1562" s="7" t="s">
        <v>60</v>
      </c>
      <c r="R1562" s="7" t="s">
        <v>1462</v>
      </c>
    </row>
    <row r="1563" spans="1:18" x14ac:dyDescent="0.25">
      <c r="A1563" s="7" t="s">
        <v>465</v>
      </c>
      <c r="B1563" s="7" t="s">
        <v>198</v>
      </c>
      <c r="C1563" s="7" t="s">
        <v>53</v>
      </c>
      <c r="D1563" s="7" t="s">
        <v>1458</v>
      </c>
      <c r="E1563" s="7" t="s">
        <v>3411</v>
      </c>
      <c r="F1563" s="7" t="s">
        <v>74</v>
      </c>
      <c r="G1563" s="8">
        <v>2011</v>
      </c>
      <c r="H1563" s="9"/>
      <c r="I1563" s="9"/>
      <c r="J1563" s="9"/>
      <c r="K1563" s="9"/>
      <c r="L1563" s="8">
        <v>28000</v>
      </c>
      <c r="M1563" s="8">
        <v>1</v>
      </c>
      <c r="N1563" s="7" t="s">
        <v>60</v>
      </c>
      <c r="O1563" s="8">
        <v>15</v>
      </c>
      <c r="P1563" s="8">
        <v>15</v>
      </c>
      <c r="Q1563" s="7" t="s">
        <v>60</v>
      </c>
      <c r="R1563" s="7" t="s">
        <v>86</v>
      </c>
    </row>
    <row r="1564" spans="1:18" x14ac:dyDescent="0.25">
      <c r="A1564" s="7" t="s">
        <v>3412</v>
      </c>
      <c r="B1564" s="7" t="s">
        <v>1489</v>
      </c>
      <c r="C1564" s="7" t="s">
        <v>53</v>
      </c>
      <c r="D1564" s="7" t="s">
        <v>1458</v>
      </c>
      <c r="E1564" s="7" t="s">
        <v>3413</v>
      </c>
      <c r="F1564" s="7" t="s">
        <v>74</v>
      </c>
      <c r="G1564" s="8">
        <v>1939</v>
      </c>
      <c r="H1564" s="9"/>
      <c r="I1564" s="9"/>
      <c r="J1564" s="9"/>
      <c r="K1564" s="9"/>
      <c r="L1564" s="8">
        <v>700</v>
      </c>
      <c r="M1564" s="8">
        <v>1</v>
      </c>
      <c r="N1564" s="7" t="s">
        <v>60</v>
      </c>
      <c r="O1564" s="8">
        <v>12</v>
      </c>
      <c r="P1564" s="8">
        <v>9</v>
      </c>
      <c r="Q1564" s="7" t="s">
        <v>60</v>
      </c>
      <c r="R1564" s="7" t="s">
        <v>1462</v>
      </c>
    </row>
    <row r="1565" spans="1:18" x14ac:dyDescent="0.25">
      <c r="A1565" s="7" t="s">
        <v>3414</v>
      </c>
      <c r="B1565" s="7" t="s">
        <v>1457</v>
      </c>
      <c r="C1565" s="7" t="s">
        <v>53</v>
      </c>
      <c r="D1565" s="7" t="s">
        <v>1458</v>
      </c>
      <c r="E1565" s="7" t="s">
        <v>3415</v>
      </c>
      <c r="F1565" s="7" t="s">
        <v>97</v>
      </c>
      <c r="G1565" s="8">
        <v>1955</v>
      </c>
      <c r="H1565" s="9"/>
      <c r="I1565" s="9"/>
      <c r="J1565" s="9"/>
      <c r="K1565" s="9"/>
      <c r="L1565" s="8">
        <v>3000</v>
      </c>
      <c r="M1565" s="8">
        <v>1</v>
      </c>
      <c r="N1565" s="7" t="s">
        <v>60</v>
      </c>
      <c r="O1565" s="8">
        <v>14</v>
      </c>
      <c r="P1565" s="8">
        <v>12</v>
      </c>
      <c r="Q1565" s="7" t="s">
        <v>60</v>
      </c>
      <c r="R1565" s="7" t="s">
        <v>1462</v>
      </c>
    </row>
    <row r="1566" spans="1:18" x14ac:dyDescent="0.25">
      <c r="A1566" s="7" t="s">
        <v>3416</v>
      </c>
      <c r="B1566" s="7" t="s">
        <v>1489</v>
      </c>
      <c r="C1566" s="7" t="s">
        <v>53</v>
      </c>
      <c r="D1566" s="7" t="s">
        <v>1458</v>
      </c>
      <c r="E1566" s="7" t="s">
        <v>3417</v>
      </c>
      <c r="F1566" s="7" t="s">
        <v>97</v>
      </c>
      <c r="G1566" s="8">
        <v>1983</v>
      </c>
      <c r="H1566" s="9"/>
      <c r="I1566" s="9"/>
      <c r="J1566" s="9"/>
      <c r="K1566" s="9"/>
      <c r="L1566" s="8">
        <v>41915</v>
      </c>
      <c r="M1566" s="8">
        <v>3</v>
      </c>
      <c r="N1566" s="7" t="s">
        <v>60</v>
      </c>
      <c r="O1566" s="8">
        <v>12</v>
      </c>
      <c r="P1566" s="8">
        <v>9</v>
      </c>
      <c r="Q1566" s="7" t="s">
        <v>60</v>
      </c>
      <c r="R1566" s="7" t="s">
        <v>1462</v>
      </c>
    </row>
    <row r="1567" spans="1:18" x14ac:dyDescent="0.25">
      <c r="A1567" s="7" t="s">
        <v>3418</v>
      </c>
      <c r="B1567" s="7" t="s">
        <v>1489</v>
      </c>
      <c r="C1567" s="7" t="s">
        <v>53</v>
      </c>
      <c r="D1567" s="7" t="s">
        <v>1470</v>
      </c>
      <c r="E1567" s="7" t="s">
        <v>3419</v>
      </c>
      <c r="F1567" s="7" t="s">
        <v>97</v>
      </c>
      <c r="G1567" s="8">
        <v>1959</v>
      </c>
      <c r="H1567" s="9"/>
      <c r="I1567" s="9"/>
      <c r="J1567" s="9"/>
      <c r="K1567" s="9"/>
      <c r="L1567" s="8">
        <v>26400</v>
      </c>
      <c r="M1567" s="8">
        <v>3</v>
      </c>
      <c r="N1567" s="7" t="s">
        <v>60</v>
      </c>
      <c r="O1567" s="8">
        <v>22</v>
      </c>
      <c r="P1567" s="8">
        <v>20</v>
      </c>
      <c r="Q1567" s="7" t="s">
        <v>60</v>
      </c>
      <c r="R1567" s="7" t="s">
        <v>539</v>
      </c>
    </row>
    <row r="1568" spans="1:18" x14ac:dyDescent="0.25">
      <c r="A1568" s="7" t="s">
        <v>3418</v>
      </c>
      <c r="B1568" s="7" t="s">
        <v>1489</v>
      </c>
      <c r="C1568" s="7" t="s">
        <v>97</v>
      </c>
      <c r="D1568" s="7" t="s">
        <v>1470</v>
      </c>
      <c r="E1568" s="7" t="s">
        <v>3420</v>
      </c>
      <c r="F1568" s="7" t="s">
        <v>97</v>
      </c>
      <c r="G1568" s="8">
        <v>1975</v>
      </c>
      <c r="H1568" s="9"/>
      <c r="I1568" s="9"/>
      <c r="J1568" s="9"/>
      <c r="K1568" s="9"/>
      <c r="L1568" s="8">
        <v>14100</v>
      </c>
      <c r="M1568" s="8">
        <v>2</v>
      </c>
      <c r="N1568" s="7" t="s">
        <v>60</v>
      </c>
      <c r="O1568" s="8">
        <v>24</v>
      </c>
      <c r="P1568" s="8">
        <v>22</v>
      </c>
      <c r="Q1568" s="7" t="s">
        <v>60</v>
      </c>
      <c r="R1568" s="7" t="s">
        <v>60</v>
      </c>
    </row>
    <row r="1569" spans="1:18" x14ac:dyDescent="0.25">
      <c r="A1569" s="7" t="s">
        <v>3418</v>
      </c>
      <c r="B1569" s="7" t="s">
        <v>1489</v>
      </c>
      <c r="C1569" s="7" t="s">
        <v>59</v>
      </c>
      <c r="D1569" s="7" t="s">
        <v>1608</v>
      </c>
      <c r="E1569" s="7" t="s">
        <v>3421</v>
      </c>
      <c r="F1569" s="7" t="s">
        <v>97</v>
      </c>
      <c r="G1569" s="8">
        <v>1959</v>
      </c>
      <c r="H1569" s="9"/>
      <c r="I1569" s="9"/>
      <c r="J1569" s="9"/>
      <c r="K1569" s="9"/>
      <c r="L1569" s="8">
        <v>8250</v>
      </c>
      <c r="M1569" s="8">
        <v>1</v>
      </c>
      <c r="N1569" s="7" t="s">
        <v>60</v>
      </c>
      <c r="O1569" s="8">
        <v>26</v>
      </c>
      <c r="P1569" s="8">
        <v>25</v>
      </c>
      <c r="Q1569" s="7" t="s">
        <v>60</v>
      </c>
      <c r="R1569" s="7" t="s">
        <v>539</v>
      </c>
    </row>
    <row r="1570" spans="1:18" x14ac:dyDescent="0.25">
      <c r="A1570" s="7" t="s">
        <v>3418</v>
      </c>
      <c r="B1570" s="7" t="s">
        <v>1489</v>
      </c>
      <c r="C1570" s="7" t="s">
        <v>304</v>
      </c>
      <c r="D1570" s="7" t="s">
        <v>1474</v>
      </c>
      <c r="E1570" s="7" t="s">
        <v>3422</v>
      </c>
      <c r="F1570" s="7" t="s">
        <v>97</v>
      </c>
      <c r="G1570" s="8">
        <v>1959</v>
      </c>
      <c r="H1570" s="9"/>
      <c r="I1570" s="9"/>
      <c r="J1570" s="9"/>
      <c r="K1570" s="9"/>
      <c r="L1570" s="8">
        <v>14900</v>
      </c>
      <c r="M1570" s="8">
        <v>1</v>
      </c>
      <c r="N1570" s="7" t="s">
        <v>60</v>
      </c>
      <c r="O1570" s="8">
        <v>12</v>
      </c>
      <c r="P1570" s="8">
        <v>9</v>
      </c>
      <c r="Q1570" s="7" t="s">
        <v>60</v>
      </c>
      <c r="R1570" s="7" t="s">
        <v>539</v>
      </c>
    </row>
    <row r="1571" spans="1:18" x14ac:dyDescent="0.25">
      <c r="A1571" s="7" t="s">
        <v>3423</v>
      </c>
      <c r="B1571" s="7" t="s">
        <v>1457</v>
      </c>
      <c r="C1571" s="7" t="s">
        <v>53</v>
      </c>
      <c r="D1571" s="7" t="s">
        <v>1458</v>
      </c>
      <c r="E1571" s="7" t="s">
        <v>3424</v>
      </c>
      <c r="F1571" s="7" t="s">
        <v>97</v>
      </c>
      <c r="G1571" s="8">
        <v>1987</v>
      </c>
      <c r="H1571" s="9"/>
      <c r="I1571" s="9"/>
      <c r="J1571" s="9"/>
      <c r="K1571" s="9"/>
      <c r="L1571" s="8">
        <v>4000</v>
      </c>
      <c r="M1571" s="8">
        <v>1</v>
      </c>
      <c r="N1571" s="7" t="s">
        <v>60</v>
      </c>
      <c r="O1571" s="8">
        <v>12</v>
      </c>
      <c r="P1571" s="8">
        <v>9</v>
      </c>
      <c r="Q1571" s="7" t="s">
        <v>60</v>
      </c>
      <c r="R1571" s="7" t="s">
        <v>1462</v>
      </c>
    </row>
    <row r="1572" spans="1:18" x14ac:dyDescent="0.25">
      <c r="A1572" s="7" t="s">
        <v>3425</v>
      </c>
      <c r="B1572" s="7" t="s">
        <v>1489</v>
      </c>
      <c r="C1572" s="7" t="s">
        <v>53</v>
      </c>
      <c r="D1572" s="7" t="s">
        <v>1458</v>
      </c>
      <c r="E1572" s="7" t="s">
        <v>2455</v>
      </c>
      <c r="F1572" s="7" t="s">
        <v>97</v>
      </c>
      <c r="G1572" s="8">
        <v>1970</v>
      </c>
      <c r="H1572" s="9"/>
      <c r="I1572" s="9"/>
      <c r="J1572" s="9"/>
      <c r="K1572" s="9"/>
      <c r="L1572" s="8">
        <v>5000</v>
      </c>
      <c r="M1572" s="8">
        <v>1</v>
      </c>
      <c r="N1572" s="7" t="s">
        <v>60</v>
      </c>
      <c r="O1572" s="8">
        <v>12</v>
      </c>
      <c r="P1572" s="8">
        <v>9</v>
      </c>
      <c r="Q1572" s="7" t="s">
        <v>60</v>
      </c>
      <c r="R1572" s="7" t="s">
        <v>1462</v>
      </c>
    </row>
    <row r="1573" spans="1:18" x14ac:dyDescent="0.25">
      <c r="A1573" s="7" t="s">
        <v>3426</v>
      </c>
      <c r="B1573" s="7" t="s">
        <v>1489</v>
      </c>
      <c r="C1573" s="7" t="s">
        <v>53</v>
      </c>
      <c r="D1573" s="7" t="s">
        <v>1464</v>
      </c>
      <c r="E1573" s="7" t="s">
        <v>3427</v>
      </c>
      <c r="F1573" s="7" t="s">
        <v>74</v>
      </c>
      <c r="G1573" s="8">
        <v>1966</v>
      </c>
      <c r="H1573" s="9"/>
      <c r="I1573" s="9"/>
      <c r="J1573" s="9"/>
      <c r="K1573" s="9"/>
      <c r="L1573" s="8">
        <v>2000</v>
      </c>
      <c r="M1573" s="8">
        <v>1</v>
      </c>
      <c r="N1573" s="7" t="s">
        <v>60</v>
      </c>
      <c r="O1573" s="8">
        <v>9</v>
      </c>
      <c r="P1573" s="8">
        <v>8</v>
      </c>
      <c r="Q1573" s="7" t="s">
        <v>60</v>
      </c>
      <c r="R1573" s="7" t="s">
        <v>60</v>
      </c>
    </row>
    <row r="1574" spans="1:18" x14ac:dyDescent="0.25">
      <c r="A1574" s="7" t="s">
        <v>3428</v>
      </c>
      <c r="B1574" s="7" t="s">
        <v>49</v>
      </c>
      <c r="C1574" s="7" t="s">
        <v>53</v>
      </c>
      <c r="D1574" s="7" t="s">
        <v>1464</v>
      </c>
      <c r="E1574" s="7" t="s">
        <v>3429</v>
      </c>
      <c r="F1574" s="7" t="s">
        <v>74</v>
      </c>
      <c r="G1574" s="8">
        <v>1969</v>
      </c>
      <c r="H1574" s="9"/>
      <c r="I1574" s="9"/>
      <c r="J1574" s="9"/>
      <c r="K1574" s="9"/>
      <c r="L1574" s="8">
        <v>14000</v>
      </c>
      <c r="M1574" s="8">
        <v>1</v>
      </c>
      <c r="N1574" s="7" t="s">
        <v>60</v>
      </c>
      <c r="O1574" s="8">
        <v>16</v>
      </c>
      <c r="P1574" s="8">
        <v>15</v>
      </c>
      <c r="Q1574" s="7" t="s">
        <v>60</v>
      </c>
      <c r="R1574" s="7" t="s">
        <v>539</v>
      </c>
    </row>
    <row r="1575" spans="1:18" x14ac:dyDescent="0.25">
      <c r="A1575" s="7" t="s">
        <v>473</v>
      </c>
      <c r="B1575" s="7" t="s">
        <v>49</v>
      </c>
      <c r="C1575" s="7" t="s">
        <v>53</v>
      </c>
      <c r="D1575" s="7" t="s">
        <v>1458</v>
      </c>
      <c r="E1575" s="7" t="s">
        <v>3430</v>
      </c>
      <c r="F1575" s="7" t="s">
        <v>97</v>
      </c>
      <c r="G1575" s="8">
        <v>1957</v>
      </c>
      <c r="H1575" s="9"/>
      <c r="I1575" s="9"/>
      <c r="J1575" s="9"/>
      <c r="K1575" s="9"/>
      <c r="L1575" s="8">
        <v>67000</v>
      </c>
      <c r="M1575" s="8">
        <v>1</v>
      </c>
      <c r="N1575" s="7" t="s">
        <v>60</v>
      </c>
      <c r="O1575" s="8">
        <v>15</v>
      </c>
      <c r="P1575" s="8">
        <v>13</v>
      </c>
      <c r="Q1575" s="7" t="s">
        <v>60</v>
      </c>
      <c r="R1575" s="7" t="s">
        <v>86</v>
      </c>
    </row>
    <row r="1576" spans="1:18" x14ac:dyDescent="0.25">
      <c r="A1576" s="7" t="s">
        <v>3431</v>
      </c>
      <c r="B1576" s="7" t="s">
        <v>49</v>
      </c>
      <c r="C1576" s="7" t="s">
        <v>53</v>
      </c>
      <c r="D1576" s="7" t="s">
        <v>1904</v>
      </c>
      <c r="E1576" s="7" t="s">
        <v>3432</v>
      </c>
      <c r="F1576" s="7" t="s">
        <v>97</v>
      </c>
      <c r="G1576" s="8">
        <v>2007</v>
      </c>
      <c r="H1576" s="9"/>
      <c r="I1576" s="9"/>
      <c r="J1576" s="9"/>
      <c r="K1576" s="9"/>
      <c r="L1576" s="8">
        <v>42000</v>
      </c>
      <c r="M1576" s="8">
        <v>1</v>
      </c>
      <c r="N1576" s="7" t="s">
        <v>60</v>
      </c>
      <c r="O1576" s="8">
        <v>18</v>
      </c>
      <c r="P1576" s="8">
        <v>16</v>
      </c>
      <c r="Q1576" s="7" t="s">
        <v>60</v>
      </c>
      <c r="R1576" s="7" t="s">
        <v>1601</v>
      </c>
    </row>
    <row r="1577" spans="1:18" x14ac:dyDescent="0.25">
      <c r="A1577" s="7" t="s">
        <v>3433</v>
      </c>
      <c r="B1577" s="7" t="s">
        <v>49</v>
      </c>
      <c r="C1577" s="7" t="s">
        <v>53</v>
      </c>
      <c r="D1577" s="7" t="s">
        <v>1464</v>
      </c>
      <c r="E1577" s="7" t="s">
        <v>3434</v>
      </c>
      <c r="F1577" s="7" t="s">
        <v>97</v>
      </c>
      <c r="G1577" s="8">
        <v>1915</v>
      </c>
      <c r="H1577" s="9"/>
      <c r="I1577" s="9"/>
      <c r="J1577" s="9"/>
      <c r="K1577" s="9"/>
      <c r="L1577" s="8">
        <v>5500</v>
      </c>
      <c r="M1577" s="8">
        <v>1</v>
      </c>
      <c r="N1577" s="7" t="s">
        <v>60</v>
      </c>
      <c r="O1577" s="8">
        <v>15</v>
      </c>
      <c r="P1577" s="8">
        <v>12</v>
      </c>
      <c r="Q1577" s="7" t="s">
        <v>60</v>
      </c>
      <c r="R1577" s="7" t="s">
        <v>60</v>
      </c>
    </row>
    <row r="1578" spans="1:18" x14ac:dyDescent="0.25">
      <c r="A1578" s="7" t="s">
        <v>483</v>
      </c>
      <c r="B1578" s="7" t="s">
        <v>1489</v>
      </c>
      <c r="C1578" s="7" t="s">
        <v>53</v>
      </c>
      <c r="D1578" s="7" t="s">
        <v>1458</v>
      </c>
      <c r="E1578" s="7" t="s">
        <v>3435</v>
      </c>
      <c r="F1578" s="7" t="s">
        <v>97</v>
      </c>
      <c r="G1578" s="8">
        <v>2009</v>
      </c>
      <c r="H1578" s="9"/>
      <c r="I1578" s="9"/>
      <c r="J1578" s="9"/>
      <c r="K1578" s="9"/>
      <c r="L1578" s="8">
        <v>24000</v>
      </c>
      <c r="M1578" s="8">
        <v>2</v>
      </c>
      <c r="N1578" s="7" t="s">
        <v>60</v>
      </c>
      <c r="O1578" s="8">
        <v>26</v>
      </c>
      <c r="P1578" s="8">
        <v>15</v>
      </c>
      <c r="Q1578" s="7" t="s">
        <v>60</v>
      </c>
      <c r="R1578" s="7" t="s">
        <v>86</v>
      </c>
    </row>
    <row r="1579" spans="1:18" x14ac:dyDescent="0.25">
      <c r="A1579" s="7" t="s">
        <v>1141</v>
      </c>
      <c r="B1579" s="7" t="s">
        <v>49</v>
      </c>
      <c r="C1579" s="7" t="s">
        <v>53</v>
      </c>
      <c r="D1579" s="7" t="s">
        <v>1458</v>
      </c>
      <c r="E1579" s="7" t="s">
        <v>3436</v>
      </c>
      <c r="F1579" s="7" t="s">
        <v>97</v>
      </c>
      <c r="G1579" s="8">
        <v>1929</v>
      </c>
      <c r="H1579" s="9"/>
      <c r="I1579" s="9"/>
      <c r="J1579" s="9"/>
      <c r="K1579" s="9"/>
      <c r="L1579" s="8">
        <v>3500</v>
      </c>
      <c r="M1579" s="8">
        <v>1</v>
      </c>
      <c r="N1579" s="7" t="s">
        <v>60</v>
      </c>
      <c r="O1579" s="8">
        <v>20</v>
      </c>
      <c r="P1579" s="8">
        <v>20</v>
      </c>
      <c r="Q1579" s="7" t="s">
        <v>60</v>
      </c>
      <c r="R1579" s="7" t="s">
        <v>539</v>
      </c>
    </row>
    <row r="1580" spans="1:18" x14ac:dyDescent="0.25">
      <c r="A1580" s="7" t="s">
        <v>1142</v>
      </c>
      <c r="B1580" s="7" t="s">
        <v>49</v>
      </c>
      <c r="C1580" s="7" t="s">
        <v>53</v>
      </c>
      <c r="D1580" s="7" t="s">
        <v>1605</v>
      </c>
      <c r="E1580" s="7" t="s">
        <v>3437</v>
      </c>
      <c r="F1580" s="7" t="s">
        <v>97</v>
      </c>
      <c r="G1580" s="8">
        <v>1965</v>
      </c>
      <c r="H1580" s="9"/>
      <c r="I1580" s="9"/>
      <c r="J1580" s="9"/>
      <c r="K1580" s="9"/>
      <c r="L1580" s="8">
        <v>3900</v>
      </c>
      <c r="M1580" s="8">
        <v>1</v>
      </c>
      <c r="N1580" s="7" t="s">
        <v>60</v>
      </c>
      <c r="O1580" s="8">
        <v>12</v>
      </c>
      <c r="P1580" s="8">
        <v>9</v>
      </c>
      <c r="Q1580" s="7" t="s">
        <v>60</v>
      </c>
      <c r="R1580" s="7" t="s">
        <v>539</v>
      </c>
    </row>
    <row r="1581" spans="1:18" x14ac:dyDescent="0.25">
      <c r="A1581" s="7" t="s">
        <v>1142</v>
      </c>
      <c r="B1581" s="7" t="s">
        <v>49</v>
      </c>
      <c r="C1581" s="7" t="s">
        <v>97</v>
      </c>
      <c r="D1581" s="7" t="s">
        <v>1467</v>
      </c>
      <c r="E1581" s="7" t="s">
        <v>3438</v>
      </c>
      <c r="F1581" s="7" t="s">
        <v>1469</v>
      </c>
      <c r="G1581" s="8">
        <v>1965</v>
      </c>
      <c r="H1581" s="8">
        <v>4275</v>
      </c>
      <c r="I1581" s="9"/>
      <c r="J1581" s="8">
        <v>90</v>
      </c>
      <c r="K1581" s="8">
        <v>4</v>
      </c>
      <c r="L1581" s="8">
        <v>17100</v>
      </c>
      <c r="M1581" s="8">
        <v>2</v>
      </c>
      <c r="N1581" s="7" t="s">
        <v>60</v>
      </c>
      <c r="O1581" s="8">
        <v>12</v>
      </c>
      <c r="P1581" s="8">
        <v>9</v>
      </c>
      <c r="Q1581" s="7" t="s">
        <v>60</v>
      </c>
      <c r="R1581" s="7" t="s">
        <v>1504</v>
      </c>
    </row>
    <row r="1582" spans="1:18" x14ac:dyDescent="0.25">
      <c r="A1582" s="7" t="s">
        <v>1142</v>
      </c>
      <c r="B1582" s="7" t="s">
        <v>49</v>
      </c>
      <c r="C1582" s="7" t="s">
        <v>59</v>
      </c>
      <c r="D1582" s="7" t="s">
        <v>1474</v>
      </c>
      <c r="E1582" s="7" t="s">
        <v>3439</v>
      </c>
      <c r="F1582" s="7" t="s">
        <v>97</v>
      </c>
      <c r="G1582" s="8">
        <v>1965</v>
      </c>
      <c r="H1582" s="9"/>
      <c r="I1582" s="9"/>
      <c r="J1582" s="9"/>
      <c r="K1582" s="9"/>
      <c r="L1582" s="8">
        <v>1000</v>
      </c>
      <c r="M1582" s="8">
        <v>1</v>
      </c>
      <c r="N1582" s="7" t="s">
        <v>60</v>
      </c>
      <c r="O1582" s="8">
        <v>18</v>
      </c>
      <c r="P1582" s="8">
        <v>9</v>
      </c>
      <c r="Q1582" s="7" t="s">
        <v>60</v>
      </c>
      <c r="R1582" s="7" t="s">
        <v>539</v>
      </c>
    </row>
    <row r="1583" spans="1:18" x14ac:dyDescent="0.25">
      <c r="A1583" s="7" t="s">
        <v>1142</v>
      </c>
      <c r="B1583" s="7" t="s">
        <v>49</v>
      </c>
      <c r="C1583" s="7" t="s">
        <v>304</v>
      </c>
      <c r="D1583" s="7" t="s">
        <v>3190</v>
      </c>
      <c r="E1583" s="7" t="s">
        <v>3440</v>
      </c>
      <c r="F1583" s="7" t="s">
        <v>97</v>
      </c>
      <c r="G1583" s="8">
        <v>1965</v>
      </c>
      <c r="H1583" s="9"/>
      <c r="I1583" s="9"/>
      <c r="J1583" s="9"/>
      <c r="K1583" s="9"/>
      <c r="L1583" s="8">
        <v>800</v>
      </c>
      <c r="M1583" s="8">
        <v>2</v>
      </c>
      <c r="N1583" s="7" t="s">
        <v>60</v>
      </c>
      <c r="O1583" s="8">
        <v>16</v>
      </c>
      <c r="P1583" s="8">
        <v>8</v>
      </c>
      <c r="Q1583" s="7" t="s">
        <v>60</v>
      </c>
      <c r="R1583" s="7" t="s">
        <v>60</v>
      </c>
    </row>
    <row r="1584" spans="1:18" x14ac:dyDescent="0.25">
      <c r="A1584" s="7" t="s">
        <v>3441</v>
      </c>
      <c r="B1584" s="7" t="s">
        <v>1457</v>
      </c>
      <c r="C1584" s="7" t="s">
        <v>53</v>
      </c>
      <c r="D1584" s="7" t="s">
        <v>1477</v>
      </c>
      <c r="E1584" s="7" t="s">
        <v>3442</v>
      </c>
      <c r="F1584" s="7" t="s">
        <v>74</v>
      </c>
      <c r="G1584" s="9"/>
      <c r="H1584" s="9"/>
      <c r="I1584" s="9"/>
      <c r="J1584" s="9"/>
      <c r="K1584" s="9"/>
      <c r="L1584" s="8">
        <v>1100</v>
      </c>
      <c r="M1584" s="8">
        <v>1</v>
      </c>
      <c r="N1584" s="7" t="s">
        <v>60</v>
      </c>
      <c r="O1584" s="8">
        <v>12</v>
      </c>
      <c r="P1584" s="8">
        <v>9</v>
      </c>
      <c r="Q1584" s="7" t="s">
        <v>60</v>
      </c>
      <c r="R1584" s="7" t="s">
        <v>1462</v>
      </c>
    </row>
    <row r="1585" spans="1:18" x14ac:dyDescent="0.25">
      <c r="A1585" s="7" t="s">
        <v>3443</v>
      </c>
      <c r="B1585" s="7" t="s">
        <v>49</v>
      </c>
      <c r="C1585" s="7" t="s">
        <v>53</v>
      </c>
      <c r="D1585" s="7" t="s">
        <v>1464</v>
      </c>
      <c r="E1585" s="7" t="s">
        <v>3444</v>
      </c>
      <c r="F1585" s="7" t="s">
        <v>74</v>
      </c>
      <c r="G1585" s="8">
        <v>1960</v>
      </c>
      <c r="H1585" s="9"/>
      <c r="I1585" s="9"/>
      <c r="J1585" s="9"/>
      <c r="K1585" s="9"/>
      <c r="L1585" s="8">
        <v>4000</v>
      </c>
      <c r="M1585" s="8">
        <v>1</v>
      </c>
      <c r="N1585" s="7" t="s">
        <v>60</v>
      </c>
      <c r="O1585" s="8">
        <v>12</v>
      </c>
      <c r="P1585" s="8">
        <v>12</v>
      </c>
      <c r="Q1585" s="7" t="s">
        <v>60</v>
      </c>
      <c r="R1585" s="7" t="s">
        <v>60</v>
      </c>
    </row>
    <row r="1586" spans="1:18" x14ac:dyDescent="0.25">
      <c r="A1586" s="7" t="s">
        <v>3445</v>
      </c>
      <c r="B1586" s="7" t="s">
        <v>49</v>
      </c>
      <c r="C1586" s="7" t="s">
        <v>53</v>
      </c>
      <c r="D1586" s="7" t="s">
        <v>1467</v>
      </c>
      <c r="E1586" s="7" t="s">
        <v>3446</v>
      </c>
      <c r="F1586" s="7" t="s">
        <v>97</v>
      </c>
      <c r="G1586" s="8">
        <v>1960</v>
      </c>
      <c r="H1586" s="9"/>
      <c r="I1586" s="9"/>
      <c r="J1586" s="9"/>
      <c r="K1586" s="9"/>
      <c r="L1586" s="8">
        <v>3291</v>
      </c>
      <c r="M1586" s="8">
        <v>1</v>
      </c>
      <c r="N1586" s="7" t="s">
        <v>60</v>
      </c>
      <c r="O1586" s="8">
        <v>10</v>
      </c>
      <c r="P1586" s="8">
        <v>9</v>
      </c>
      <c r="Q1586" s="7" t="s">
        <v>60</v>
      </c>
      <c r="R1586" s="7" t="s">
        <v>86</v>
      </c>
    </row>
    <row r="1587" spans="1:18" x14ac:dyDescent="0.25">
      <c r="A1587" s="7" t="s">
        <v>3445</v>
      </c>
      <c r="B1587" s="7" t="s">
        <v>49</v>
      </c>
      <c r="C1587" s="7" t="s">
        <v>97</v>
      </c>
      <c r="D1587" s="7" t="s">
        <v>1467</v>
      </c>
      <c r="E1587" s="7" t="s">
        <v>3447</v>
      </c>
      <c r="F1587" s="7" t="s">
        <v>97</v>
      </c>
      <c r="G1587" s="8">
        <v>1960</v>
      </c>
      <c r="H1587" s="9"/>
      <c r="I1587" s="9"/>
      <c r="J1587" s="9"/>
      <c r="K1587" s="9"/>
      <c r="L1587" s="8">
        <v>5820</v>
      </c>
      <c r="M1587" s="8">
        <v>1</v>
      </c>
      <c r="N1587" s="7" t="s">
        <v>60</v>
      </c>
      <c r="O1587" s="8">
        <v>10</v>
      </c>
      <c r="P1587" s="8">
        <v>9</v>
      </c>
      <c r="Q1587" s="7" t="s">
        <v>60</v>
      </c>
      <c r="R1587" s="7" t="s">
        <v>86</v>
      </c>
    </row>
    <row r="1588" spans="1:18" x14ac:dyDescent="0.25">
      <c r="A1588" s="7" t="s">
        <v>3445</v>
      </c>
      <c r="B1588" s="7" t="s">
        <v>49</v>
      </c>
      <c r="C1588" s="7" t="s">
        <v>59</v>
      </c>
      <c r="D1588" s="7" t="s">
        <v>1472</v>
      </c>
      <c r="E1588" s="7" t="s">
        <v>3448</v>
      </c>
      <c r="F1588" s="7" t="s">
        <v>97</v>
      </c>
      <c r="G1588" s="8">
        <v>1960</v>
      </c>
      <c r="H1588" s="9"/>
      <c r="I1588" s="9"/>
      <c r="J1588" s="9"/>
      <c r="K1588" s="9"/>
      <c r="L1588" s="8">
        <v>5466</v>
      </c>
      <c r="M1588" s="8">
        <v>1</v>
      </c>
      <c r="N1588" s="7" t="s">
        <v>60</v>
      </c>
      <c r="O1588" s="8">
        <v>12</v>
      </c>
      <c r="P1588" s="8">
        <v>9</v>
      </c>
      <c r="Q1588" s="7" t="s">
        <v>60</v>
      </c>
      <c r="R1588" s="7" t="s">
        <v>86</v>
      </c>
    </row>
    <row r="1589" spans="1:18" x14ac:dyDescent="0.25">
      <c r="A1589" s="7" t="s">
        <v>3445</v>
      </c>
      <c r="B1589" s="7" t="s">
        <v>49</v>
      </c>
      <c r="C1589" s="7" t="s">
        <v>304</v>
      </c>
      <c r="D1589" s="7" t="s">
        <v>1467</v>
      </c>
      <c r="E1589" s="7" t="s">
        <v>3449</v>
      </c>
      <c r="F1589" s="7" t="s">
        <v>97</v>
      </c>
      <c r="G1589" s="8">
        <v>1960</v>
      </c>
      <c r="H1589" s="9"/>
      <c r="I1589" s="9"/>
      <c r="J1589" s="9"/>
      <c r="K1589" s="9"/>
      <c r="L1589" s="8">
        <v>6164</v>
      </c>
      <c r="M1589" s="8">
        <v>1</v>
      </c>
      <c r="N1589" s="7" t="s">
        <v>60</v>
      </c>
      <c r="O1589" s="8">
        <v>10</v>
      </c>
      <c r="P1589" s="8">
        <v>9</v>
      </c>
      <c r="Q1589" s="7" t="s">
        <v>60</v>
      </c>
      <c r="R1589" s="7" t="s">
        <v>539</v>
      </c>
    </row>
    <row r="1590" spans="1:18" x14ac:dyDescent="0.25">
      <c r="A1590" s="7" t="s">
        <v>490</v>
      </c>
      <c r="B1590" s="7" t="s">
        <v>49</v>
      </c>
      <c r="C1590" s="7" t="s">
        <v>53</v>
      </c>
      <c r="D1590" s="7" t="s">
        <v>1458</v>
      </c>
      <c r="E1590" s="7" t="s">
        <v>3450</v>
      </c>
      <c r="F1590" s="7" t="s">
        <v>97</v>
      </c>
      <c r="G1590" s="8">
        <v>1972</v>
      </c>
      <c r="H1590" s="9"/>
      <c r="I1590" s="9"/>
      <c r="J1590" s="9"/>
      <c r="K1590" s="9"/>
      <c r="L1590" s="8">
        <v>29400</v>
      </c>
      <c r="M1590" s="8">
        <v>2</v>
      </c>
      <c r="N1590" s="7" t="s">
        <v>60</v>
      </c>
      <c r="O1590" s="8">
        <v>10</v>
      </c>
      <c r="P1590" s="8">
        <v>8</v>
      </c>
      <c r="Q1590" s="7" t="s">
        <v>60</v>
      </c>
      <c r="R1590" s="7" t="s">
        <v>60</v>
      </c>
    </row>
    <row r="1591" spans="1:18" x14ac:dyDescent="0.25">
      <c r="A1591" s="7" t="s">
        <v>3451</v>
      </c>
      <c r="B1591" s="7" t="s">
        <v>49</v>
      </c>
      <c r="C1591" s="7" t="s">
        <v>53</v>
      </c>
      <c r="D1591" s="7" t="s">
        <v>1458</v>
      </c>
      <c r="E1591" s="7" t="s">
        <v>3452</v>
      </c>
      <c r="F1591" s="7" t="s">
        <v>97</v>
      </c>
      <c r="G1591" s="8">
        <v>1962</v>
      </c>
      <c r="H1591" s="9"/>
      <c r="I1591" s="9"/>
      <c r="J1591" s="9"/>
      <c r="K1591" s="9"/>
      <c r="L1591" s="8">
        <v>4000</v>
      </c>
      <c r="M1591" s="8">
        <v>1</v>
      </c>
      <c r="N1591" s="7" t="s">
        <v>60</v>
      </c>
      <c r="O1591" s="8">
        <v>15</v>
      </c>
      <c r="P1591" s="8">
        <v>15</v>
      </c>
      <c r="Q1591" s="7" t="s">
        <v>60</v>
      </c>
      <c r="R1591" s="7" t="s">
        <v>1601</v>
      </c>
    </row>
    <row r="1592" spans="1:18" x14ac:dyDescent="0.25">
      <c r="A1592" s="7" t="s">
        <v>1152</v>
      </c>
      <c r="B1592" s="7" t="s">
        <v>1489</v>
      </c>
      <c r="C1592" s="7" t="s">
        <v>53</v>
      </c>
      <c r="D1592" s="7" t="s">
        <v>1722</v>
      </c>
      <c r="E1592" s="7" t="s">
        <v>3453</v>
      </c>
      <c r="F1592" s="7" t="s">
        <v>97</v>
      </c>
      <c r="G1592" s="8">
        <v>1987</v>
      </c>
      <c r="H1592" s="9"/>
      <c r="I1592" s="9"/>
      <c r="J1592" s="9"/>
      <c r="K1592" s="9"/>
      <c r="L1592" s="8">
        <v>13000</v>
      </c>
      <c r="M1592" s="8">
        <v>1</v>
      </c>
      <c r="N1592" s="7" t="s">
        <v>60</v>
      </c>
      <c r="O1592" s="8">
        <v>12</v>
      </c>
      <c r="P1592" s="8">
        <v>9</v>
      </c>
      <c r="Q1592" s="7" t="s">
        <v>60</v>
      </c>
      <c r="R1592" s="7" t="s">
        <v>60</v>
      </c>
    </row>
    <row r="1593" spans="1:18" x14ac:dyDescent="0.25">
      <c r="A1593" s="7" t="s">
        <v>1152</v>
      </c>
      <c r="B1593" s="7" t="s">
        <v>1489</v>
      </c>
      <c r="C1593" s="7" t="s">
        <v>97</v>
      </c>
      <c r="D1593" s="7" t="s">
        <v>1467</v>
      </c>
      <c r="E1593" s="7" t="s">
        <v>3454</v>
      </c>
      <c r="F1593" s="7" t="s">
        <v>97</v>
      </c>
      <c r="G1593" s="8">
        <v>1987</v>
      </c>
      <c r="H1593" s="9"/>
      <c r="I1593" s="9"/>
      <c r="J1593" s="9"/>
      <c r="K1593" s="9"/>
      <c r="L1593" s="8">
        <v>20000</v>
      </c>
      <c r="M1593" s="8">
        <v>1</v>
      </c>
      <c r="N1593" s="7" t="s">
        <v>60</v>
      </c>
      <c r="O1593" s="8">
        <v>12</v>
      </c>
      <c r="P1593" s="8">
        <v>9</v>
      </c>
      <c r="Q1593" s="7" t="s">
        <v>60</v>
      </c>
      <c r="R1593" s="7" t="s">
        <v>86</v>
      </c>
    </row>
    <row r="1594" spans="1:18" x14ac:dyDescent="0.25">
      <c r="A1594" s="7" t="s">
        <v>1152</v>
      </c>
      <c r="B1594" s="7" t="s">
        <v>1489</v>
      </c>
      <c r="C1594" s="7" t="s">
        <v>59</v>
      </c>
      <c r="D1594" s="7" t="s">
        <v>1467</v>
      </c>
      <c r="E1594" s="7" t="s">
        <v>3455</v>
      </c>
      <c r="F1594" s="7" t="s">
        <v>97</v>
      </c>
      <c r="G1594" s="8">
        <v>1987</v>
      </c>
      <c r="H1594" s="9"/>
      <c r="I1594" s="9"/>
      <c r="J1594" s="9"/>
      <c r="K1594" s="9"/>
      <c r="L1594" s="8">
        <v>21000</v>
      </c>
      <c r="M1594" s="8">
        <v>1</v>
      </c>
      <c r="N1594" s="7" t="s">
        <v>60</v>
      </c>
      <c r="O1594" s="8">
        <v>12</v>
      </c>
      <c r="P1594" s="8">
        <v>9</v>
      </c>
      <c r="Q1594" s="7" t="s">
        <v>60</v>
      </c>
      <c r="R1594" s="7" t="s">
        <v>539</v>
      </c>
    </row>
    <row r="1595" spans="1:18" x14ac:dyDescent="0.25">
      <c r="A1595" s="7" t="s">
        <v>1152</v>
      </c>
      <c r="B1595" s="7" t="s">
        <v>1489</v>
      </c>
      <c r="C1595" s="7" t="s">
        <v>304</v>
      </c>
      <c r="D1595" s="7" t="s">
        <v>1622</v>
      </c>
      <c r="E1595" s="7" t="s">
        <v>3456</v>
      </c>
      <c r="F1595" s="7" t="s">
        <v>97</v>
      </c>
      <c r="G1595" s="8">
        <v>1987</v>
      </c>
      <c r="H1595" s="9"/>
      <c r="I1595" s="9"/>
      <c r="J1595" s="9"/>
      <c r="K1595" s="9"/>
      <c r="L1595" s="8">
        <v>42000</v>
      </c>
      <c r="M1595" s="8">
        <v>2</v>
      </c>
      <c r="N1595" s="7" t="s">
        <v>60</v>
      </c>
      <c r="O1595" s="8">
        <v>11</v>
      </c>
      <c r="P1595" s="8">
        <v>9</v>
      </c>
      <c r="Q1595" s="7" t="s">
        <v>60</v>
      </c>
      <c r="R1595" s="7" t="s">
        <v>539</v>
      </c>
    </row>
    <row r="1596" spans="1:18" x14ac:dyDescent="0.25">
      <c r="A1596" s="7" t="s">
        <v>1152</v>
      </c>
      <c r="B1596" s="7" t="s">
        <v>1489</v>
      </c>
      <c r="C1596" s="7" t="s">
        <v>86</v>
      </c>
      <c r="D1596" s="7" t="s">
        <v>1470</v>
      </c>
      <c r="E1596" s="7" t="s">
        <v>3457</v>
      </c>
      <c r="F1596" s="7" t="s">
        <v>1469</v>
      </c>
      <c r="G1596" s="8">
        <v>1987</v>
      </c>
      <c r="H1596" s="8">
        <v>1100</v>
      </c>
      <c r="I1596" s="9"/>
      <c r="J1596" s="8">
        <v>100</v>
      </c>
      <c r="K1596" s="8">
        <v>4</v>
      </c>
      <c r="L1596" s="8">
        <v>4400</v>
      </c>
      <c r="M1596" s="8">
        <v>1</v>
      </c>
      <c r="N1596" s="7" t="s">
        <v>60</v>
      </c>
      <c r="O1596" s="8">
        <v>11</v>
      </c>
      <c r="P1596" s="8">
        <v>9</v>
      </c>
      <c r="Q1596" s="7" t="s">
        <v>60</v>
      </c>
      <c r="R1596" s="7" t="s">
        <v>60</v>
      </c>
    </row>
    <row r="1597" spans="1:18" x14ac:dyDescent="0.25">
      <c r="A1597" s="7" t="s">
        <v>3458</v>
      </c>
      <c r="B1597" s="7" t="s">
        <v>1489</v>
      </c>
      <c r="C1597" s="7" t="s">
        <v>53</v>
      </c>
      <c r="D1597" s="7" t="s">
        <v>1474</v>
      </c>
      <c r="E1597" s="7" t="s">
        <v>3459</v>
      </c>
      <c r="F1597" s="7" t="s">
        <v>97</v>
      </c>
      <c r="G1597" s="8">
        <v>1962</v>
      </c>
      <c r="H1597" s="9"/>
      <c r="I1597" s="9"/>
      <c r="J1597" s="9"/>
      <c r="K1597" s="9"/>
      <c r="L1597" s="8">
        <v>3128</v>
      </c>
      <c r="M1597" s="8">
        <v>1</v>
      </c>
      <c r="N1597" s="7" t="s">
        <v>60</v>
      </c>
      <c r="O1597" s="8">
        <v>14</v>
      </c>
      <c r="P1597" s="8">
        <v>9</v>
      </c>
      <c r="Q1597" s="7" t="s">
        <v>60</v>
      </c>
      <c r="R1597" s="7" t="s">
        <v>86</v>
      </c>
    </row>
    <row r="1598" spans="1:18" x14ac:dyDescent="0.25">
      <c r="A1598" s="7" t="s">
        <v>3458</v>
      </c>
      <c r="B1598" s="7" t="s">
        <v>1489</v>
      </c>
      <c r="C1598" s="7" t="s">
        <v>97</v>
      </c>
      <c r="D1598" s="7" t="s">
        <v>1467</v>
      </c>
      <c r="E1598" s="7" t="s">
        <v>3460</v>
      </c>
      <c r="F1598" s="7" t="s">
        <v>97</v>
      </c>
      <c r="G1598" s="8">
        <v>1962</v>
      </c>
      <c r="H1598" s="9"/>
      <c r="I1598" s="9"/>
      <c r="J1598" s="9"/>
      <c r="K1598" s="9"/>
      <c r="L1598" s="8">
        <v>21016</v>
      </c>
      <c r="M1598" s="8">
        <v>1</v>
      </c>
      <c r="N1598" s="7" t="s">
        <v>60</v>
      </c>
      <c r="O1598" s="8">
        <v>14</v>
      </c>
      <c r="P1598" s="8">
        <v>9</v>
      </c>
      <c r="Q1598" s="7" t="s">
        <v>60</v>
      </c>
      <c r="R1598" s="7" t="s">
        <v>86</v>
      </c>
    </row>
    <row r="1599" spans="1:18" x14ac:dyDescent="0.25">
      <c r="A1599" s="7" t="s">
        <v>3458</v>
      </c>
      <c r="B1599" s="7" t="s">
        <v>1489</v>
      </c>
      <c r="C1599" s="7" t="s">
        <v>59</v>
      </c>
      <c r="D1599" s="7" t="s">
        <v>1497</v>
      </c>
      <c r="E1599" s="7" t="s">
        <v>3461</v>
      </c>
      <c r="F1599" s="7" t="s">
        <v>97</v>
      </c>
      <c r="G1599" s="8">
        <v>1962</v>
      </c>
      <c r="H1599" s="9"/>
      <c r="I1599" s="9"/>
      <c r="J1599" s="9"/>
      <c r="K1599" s="9"/>
      <c r="L1599" s="8">
        <v>8448</v>
      </c>
      <c r="M1599" s="8">
        <v>1</v>
      </c>
      <c r="N1599" s="7" t="s">
        <v>60</v>
      </c>
      <c r="O1599" s="8">
        <v>14</v>
      </c>
      <c r="P1599" s="8">
        <v>14</v>
      </c>
      <c r="Q1599" s="7" t="s">
        <v>60</v>
      </c>
      <c r="R1599" s="7" t="s">
        <v>1643</v>
      </c>
    </row>
    <row r="1600" spans="1:18" x14ac:dyDescent="0.25">
      <c r="A1600" s="7" t="s">
        <v>3458</v>
      </c>
      <c r="B1600" s="7" t="s">
        <v>1489</v>
      </c>
      <c r="C1600" s="7" t="s">
        <v>304</v>
      </c>
      <c r="D1600" s="7" t="s">
        <v>1470</v>
      </c>
      <c r="E1600" s="7" t="s">
        <v>1664</v>
      </c>
      <c r="F1600" s="7" t="s">
        <v>1469</v>
      </c>
      <c r="G1600" s="8">
        <v>1962</v>
      </c>
      <c r="H1600" s="8">
        <v>920</v>
      </c>
      <c r="I1600" s="9"/>
      <c r="J1600" s="8">
        <v>100</v>
      </c>
      <c r="K1600" s="8">
        <v>14</v>
      </c>
      <c r="L1600" s="8">
        <v>12880</v>
      </c>
      <c r="M1600" s="8">
        <v>1</v>
      </c>
      <c r="N1600" s="7" t="s">
        <v>60</v>
      </c>
      <c r="O1600" s="8">
        <v>12</v>
      </c>
      <c r="P1600" s="8">
        <v>9</v>
      </c>
      <c r="Q1600" s="7" t="s">
        <v>60</v>
      </c>
      <c r="R1600" s="7" t="s">
        <v>86</v>
      </c>
    </row>
    <row r="1601" spans="1:18" x14ac:dyDescent="0.25">
      <c r="A1601" s="7" t="s">
        <v>3458</v>
      </c>
      <c r="B1601" s="7" t="s">
        <v>1489</v>
      </c>
      <c r="C1601" s="7" t="s">
        <v>86</v>
      </c>
      <c r="D1601" s="7" t="s">
        <v>1585</v>
      </c>
      <c r="E1601" s="7" t="s">
        <v>3462</v>
      </c>
      <c r="F1601" s="7" t="s">
        <v>97</v>
      </c>
      <c r="G1601" s="8">
        <v>1962</v>
      </c>
      <c r="H1601" s="9"/>
      <c r="I1601" s="9"/>
      <c r="J1601" s="9"/>
      <c r="K1601" s="9"/>
      <c r="L1601" s="8">
        <v>780</v>
      </c>
      <c r="M1601" s="8">
        <v>1</v>
      </c>
      <c r="N1601" s="7" t="s">
        <v>60</v>
      </c>
      <c r="O1601" s="8">
        <v>10</v>
      </c>
      <c r="P1601" s="8">
        <v>9</v>
      </c>
      <c r="Q1601" s="7" t="s">
        <v>60</v>
      </c>
      <c r="R1601" s="7" t="s">
        <v>539</v>
      </c>
    </row>
    <row r="1602" spans="1:18" x14ac:dyDescent="0.25">
      <c r="A1602" s="7" t="s">
        <v>3458</v>
      </c>
      <c r="B1602" s="7" t="s">
        <v>1489</v>
      </c>
      <c r="C1602" s="7" t="s">
        <v>66</v>
      </c>
      <c r="D1602" s="7" t="s">
        <v>1495</v>
      </c>
      <c r="E1602" s="7" t="s">
        <v>1496</v>
      </c>
      <c r="F1602" s="7" t="s">
        <v>97</v>
      </c>
      <c r="G1602" s="8">
        <v>1962</v>
      </c>
      <c r="H1602" s="9"/>
      <c r="I1602" s="9"/>
      <c r="J1602" s="9"/>
      <c r="K1602" s="9"/>
      <c r="L1602" s="8">
        <v>1575</v>
      </c>
      <c r="M1602" s="8">
        <v>1</v>
      </c>
      <c r="N1602" s="7" t="s">
        <v>60</v>
      </c>
      <c r="O1602" s="8">
        <v>12</v>
      </c>
      <c r="P1602" s="8">
        <v>9</v>
      </c>
      <c r="Q1602" s="7" t="s">
        <v>60</v>
      </c>
      <c r="R1602" s="7" t="s">
        <v>86</v>
      </c>
    </row>
    <row r="1603" spans="1:18" x14ac:dyDescent="0.25">
      <c r="A1603" s="7" t="s">
        <v>3458</v>
      </c>
      <c r="B1603" s="7" t="s">
        <v>1489</v>
      </c>
      <c r="C1603" s="7" t="s">
        <v>57</v>
      </c>
      <c r="D1603" s="7" t="s">
        <v>1470</v>
      </c>
      <c r="E1603" s="7" t="s">
        <v>3463</v>
      </c>
      <c r="F1603" s="7" t="s">
        <v>97</v>
      </c>
      <c r="G1603" s="8">
        <v>1962</v>
      </c>
      <c r="H1603" s="9"/>
      <c r="I1603" s="9"/>
      <c r="J1603" s="9"/>
      <c r="K1603" s="9"/>
      <c r="L1603" s="8">
        <v>2580</v>
      </c>
      <c r="M1603" s="8">
        <v>1</v>
      </c>
      <c r="N1603" s="7" t="s">
        <v>60</v>
      </c>
      <c r="O1603" s="8">
        <v>12</v>
      </c>
      <c r="P1603" s="8">
        <v>9</v>
      </c>
      <c r="Q1603" s="7" t="s">
        <v>60</v>
      </c>
      <c r="R1603" s="7" t="s">
        <v>60</v>
      </c>
    </row>
    <row r="1604" spans="1:18" x14ac:dyDescent="0.25">
      <c r="A1604" s="7" t="s">
        <v>3458</v>
      </c>
      <c r="B1604" s="7" t="s">
        <v>1489</v>
      </c>
      <c r="C1604" s="7" t="s">
        <v>173</v>
      </c>
      <c r="D1604" s="7" t="s">
        <v>1472</v>
      </c>
      <c r="E1604" s="7" t="s">
        <v>3464</v>
      </c>
      <c r="F1604" s="7" t="s">
        <v>97</v>
      </c>
      <c r="G1604" s="8">
        <v>1962</v>
      </c>
      <c r="H1604" s="9"/>
      <c r="I1604" s="9"/>
      <c r="J1604" s="9"/>
      <c r="K1604" s="9"/>
      <c r="L1604" s="8">
        <v>1575</v>
      </c>
      <c r="M1604" s="8">
        <v>1</v>
      </c>
      <c r="N1604" s="7" t="s">
        <v>60</v>
      </c>
      <c r="O1604" s="8">
        <v>12</v>
      </c>
      <c r="P1604" s="8">
        <v>9</v>
      </c>
      <c r="Q1604" s="7" t="s">
        <v>60</v>
      </c>
      <c r="R1604" s="7" t="s">
        <v>86</v>
      </c>
    </row>
    <row r="1605" spans="1:18" x14ac:dyDescent="0.25">
      <c r="A1605" s="7" t="s">
        <v>3458</v>
      </c>
      <c r="B1605" s="7" t="s">
        <v>1489</v>
      </c>
      <c r="C1605" s="7" t="s">
        <v>139</v>
      </c>
      <c r="D1605" s="7" t="s">
        <v>1470</v>
      </c>
      <c r="E1605" s="7" t="s">
        <v>3465</v>
      </c>
      <c r="F1605" s="7" t="s">
        <v>97</v>
      </c>
      <c r="G1605" s="8">
        <v>1962</v>
      </c>
      <c r="H1605" s="9"/>
      <c r="I1605" s="9"/>
      <c r="J1605" s="9"/>
      <c r="K1605" s="9"/>
      <c r="L1605" s="8">
        <v>1575</v>
      </c>
      <c r="M1605" s="8">
        <v>1</v>
      </c>
      <c r="N1605" s="7" t="s">
        <v>60</v>
      </c>
      <c r="O1605" s="8">
        <v>12</v>
      </c>
      <c r="P1605" s="8">
        <v>9</v>
      </c>
      <c r="Q1605" s="7" t="s">
        <v>60</v>
      </c>
      <c r="R1605" s="7" t="s">
        <v>60</v>
      </c>
    </row>
    <row r="1606" spans="1:18" x14ac:dyDescent="0.25">
      <c r="A1606" s="7" t="s">
        <v>3466</v>
      </c>
      <c r="B1606" s="7" t="s">
        <v>49</v>
      </c>
      <c r="C1606" s="7" t="s">
        <v>53</v>
      </c>
      <c r="D1606" s="7" t="s">
        <v>1458</v>
      </c>
      <c r="E1606" s="7" t="s">
        <v>3467</v>
      </c>
      <c r="F1606" s="7" t="s">
        <v>97</v>
      </c>
      <c r="G1606" s="8">
        <v>1988</v>
      </c>
      <c r="H1606" s="9"/>
      <c r="I1606" s="9"/>
      <c r="J1606" s="9"/>
      <c r="K1606" s="9"/>
      <c r="L1606" s="8">
        <v>11000</v>
      </c>
      <c r="M1606" s="8">
        <v>2</v>
      </c>
      <c r="N1606" s="7" t="s">
        <v>60</v>
      </c>
      <c r="O1606" s="8">
        <v>20</v>
      </c>
      <c r="P1606" s="8">
        <v>10</v>
      </c>
      <c r="Q1606" s="7" t="s">
        <v>60</v>
      </c>
      <c r="R1606" s="7" t="s">
        <v>539</v>
      </c>
    </row>
    <row r="1607" spans="1:18" x14ac:dyDescent="0.25">
      <c r="A1607" s="7" t="s">
        <v>499</v>
      </c>
      <c r="B1607" s="7" t="s">
        <v>198</v>
      </c>
      <c r="C1607" s="7" t="s">
        <v>53</v>
      </c>
      <c r="D1607" s="7" t="s">
        <v>1458</v>
      </c>
      <c r="E1607" s="7" t="s">
        <v>3468</v>
      </c>
      <c r="F1607" s="7" t="s">
        <v>97</v>
      </c>
      <c r="G1607" s="8">
        <v>2008</v>
      </c>
      <c r="H1607" s="9"/>
      <c r="I1607" s="9"/>
      <c r="J1607" s="9"/>
      <c r="K1607" s="9"/>
      <c r="L1607" s="8">
        <v>120230</v>
      </c>
      <c r="M1607" s="8">
        <v>1</v>
      </c>
      <c r="N1607" s="7" t="s">
        <v>60</v>
      </c>
      <c r="O1607" s="8">
        <v>30</v>
      </c>
      <c r="P1607" s="8">
        <v>30</v>
      </c>
      <c r="Q1607" s="7" t="s">
        <v>60</v>
      </c>
      <c r="R1607" s="7" t="s">
        <v>1656</v>
      </c>
    </row>
    <row r="1608" spans="1:18" x14ac:dyDescent="0.25">
      <c r="A1608" s="7" t="s">
        <v>3469</v>
      </c>
      <c r="B1608" s="7" t="s">
        <v>49</v>
      </c>
      <c r="C1608" s="7" t="s">
        <v>53</v>
      </c>
      <c r="D1608" s="7" t="s">
        <v>1458</v>
      </c>
      <c r="E1608" s="7" t="s">
        <v>3470</v>
      </c>
      <c r="F1608" s="7" t="s">
        <v>97</v>
      </c>
      <c r="G1608" s="8">
        <v>1999</v>
      </c>
      <c r="H1608" s="9"/>
      <c r="I1608" s="9"/>
      <c r="J1608" s="9"/>
      <c r="K1608" s="9"/>
      <c r="L1608" s="8">
        <v>13226</v>
      </c>
      <c r="M1608" s="8">
        <v>2</v>
      </c>
      <c r="N1608" s="7" t="s">
        <v>60</v>
      </c>
      <c r="O1608" s="8">
        <v>10</v>
      </c>
      <c r="P1608" s="8">
        <v>9</v>
      </c>
      <c r="Q1608" s="7" t="s">
        <v>60</v>
      </c>
      <c r="R1608" s="7" t="s">
        <v>60</v>
      </c>
    </row>
    <row r="1609" spans="1:18" x14ac:dyDescent="0.25">
      <c r="A1609" s="7" t="s">
        <v>514</v>
      </c>
      <c r="B1609" s="7" t="s">
        <v>1457</v>
      </c>
      <c r="C1609" s="7" t="s">
        <v>53</v>
      </c>
      <c r="D1609" s="7" t="s">
        <v>1458</v>
      </c>
      <c r="E1609" s="7" t="s">
        <v>3471</v>
      </c>
      <c r="F1609" s="7" t="s">
        <v>97</v>
      </c>
      <c r="G1609" s="8">
        <v>1990</v>
      </c>
      <c r="H1609" s="9"/>
      <c r="I1609" s="9"/>
      <c r="J1609" s="9"/>
      <c r="K1609" s="9"/>
      <c r="L1609" s="8">
        <v>69000</v>
      </c>
      <c r="M1609" s="8">
        <v>2</v>
      </c>
      <c r="N1609" s="7" t="s">
        <v>60</v>
      </c>
      <c r="O1609" s="8">
        <v>12</v>
      </c>
      <c r="P1609" s="8">
        <v>8</v>
      </c>
      <c r="Q1609" s="7" t="s">
        <v>60</v>
      </c>
      <c r="R1609" s="7" t="s">
        <v>1462</v>
      </c>
    </row>
    <row r="1610" spans="1:18" x14ac:dyDescent="0.25">
      <c r="A1610" s="7" t="s">
        <v>536</v>
      </c>
      <c r="B1610" s="7" t="s">
        <v>49</v>
      </c>
      <c r="C1610" s="7" t="s">
        <v>53</v>
      </c>
      <c r="D1610" s="7" t="s">
        <v>1464</v>
      </c>
      <c r="E1610" s="7" t="s">
        <v>3472</v>
      </c>
      <c r="F1610" s="7" t="s">
        <v>97</v>
      </c>
      <c r="G1610" s="8">
        <v>1980</v>
      </c>
      <c r="H1610" s="9"/>
      <c r="I1610" s="9"/>
      <c r="J1610" s="9"/>
      <c r="K1610" s="9"/>
      <c r="L1610" s="8">
        <v>125000</v>
      </c>
      <c r="M1610" s="8">
        <v>2</v>
      </c>
      <c r="N1610" s="7" t="s">
        <v>60</v>
      </c>
      <c r="O1610" s="8">
        <v>12</v>
      </c>
      <c r="P1610" s="8">
        <v>9</v>
      </c>
      <c r="Q1610" s="7" t="s">
        <v>60</v>
      </c>
      <c r="R1610" s="7" t="s">
        <v>1462</v>
      </c>
    </row>
    <row r="1611" spans="1:18" x14ac:dyDescent="0.25">
      <c r="A1611" s="7" t="s">
        <v>3473</v>
      </c>
      <c r="B1611" s="7" t="s">
        <v>49</v>
      </c>
      <c r="C1611" s="7" t="s">
        <v>53</v>
      </c>
      <c r="D1611" s="7" t="s">
        <v>1477</v>
      </c>
      <c r="E1611" s="7" t="s">
        <v>3474</v>
      </c>
      <c r="F1611" s="7" t="s">
        <v>74</v>
      </c>
      <c r="G1611" s="8">
        <v>2001</v>
      </c>
      <c r="H1611" s="9"/>
      <c r="I1611" s="9"/>
      <c r="J1611" s="9"/>
      <c r="K1611" s="9"/>
      <c r="L1611" s="8">
        <v>2700</v>
      </c>
      <c r="M1611" s="8">
        <v>1</v>
      </c>
      <c r="N1611" s="7" t="s">
        <v>60</v>
      </c>
      <c r="O1611" s="8">
        <v>18</v>
      </c>
      <c r="P1611" s="8">
        <v>15</v>
      </c>
      <c r="Q1611" s="7" t="s">
        <v>60</v>
      </c>
      <c r="R1611" s="7" t="s">
        <v>60</v>
      </c>
    </row>
    <row r="1612" spans="1:18" x14ac:dyDescent="0.25">
      <c r="A1612" s="7" t="s">
        <v>3475</v>
      </c>
      <c r="B1612" s="7" t="s">
        <v>49</v>
      </c>
      <c r="C1612" s="7" t="s">
        <v>53</v>
      </c>
      <c r="D1612" s="7" t="s">
        <v>1458</v>
      </c>
      <c r="E1612" s="7" t="s">
        <v>3476</v>
      </c>
      <c r="F1612" s="7" t="s">
        <v>97</v>
      </c>
      <c r="G1612" s="8">
        <v>2006</v>
      </c>
      <c r="H1612" s="9"/>
      <c r="I1612" s="9"/>
      <c r="J1612" s="9"/>
      <c r="K1612" s="9"/>
      <c r="L1612" s="8">
        <v>217000</v>
      </c>
      <c r="M1612" s="8">
        <v>2</v>
      </c>
      <c r="N1612" s="7" t="s">
        <v>60</v>
      </c>
      <c r="O1612" s="8">
        <v>10</v>
      </c>
      <c r="P1612" s="8">
        <v>9</v>
      </c>
      <c r="Q1612" s="7" t="s">
        <v>60</v>
      </c>
      <c r="R1612" s="7" t="s">
        <v>60</v>
      </c>
    </row>
    <row r="1613" spans="1:18" x14ac:dyDescent="0.25">
      <c r="A1613" s="7" t="s">
        <v>3477</v>
      </c>
      <c r="B1613" s="7" t="s">
        <v>49</v>
      </c>
      <c r="C1613" s="7" t="s">
        <v>53</v>
      </c>
      <c r="D1613" s="7" t="s">
        <v>1474</v>
      </c>
      <c r="E1613" s="7" t="s">
        <v>1745</v>
      </c>
      <c r="F1613" s="7" t="s">
        <v>97</v>
      </c>
      <c r="G1613" s="8">
        <v>1938</v>
      </c>
      <c r="H1613" s="9"/>
      <c r="I1613" s="9"/>
      <c r="J1613" s="9"/>
      <c r="K1613" s="9"/>
      <c r="L1613" s="8">
        <v>1500</v>
      </c>
      <c r="M1613" s="8">
        <v>1</v>
      </c>
      <c r="N1613" s="7" t="s">
        <v>60</v>
      </c>
      <c r="O1613" s="8">
        <v>9</v>
      </c>
      <c r="P1613" s="8">
        <v>9</v>
      </c>
      <c r="Q1613" s="7" t="s">
        <v>60</v>
      </c>
      <c r="R1613" s="7" t="s">
        <v>539</v>
      </c>
    </row>
    <row r="1614" spans="1:18" x14ac:dyDescent="0.25">
      <c r="A1614" s="7" t="s">
        <v>3477</v>
      </c>
      <c r="B1614" s="7" t="s">
        <v>49</v>
      </c>
      <c r="C1614" s="7" t="s">
        <v>97</v>
      </c>
      <c r="D1614" s="7" t="s">
        <v>1605</v>
      </c>
      <c r="E1614" s="7" t="s">
        <v>3478</v>
      </c>
      <c r="F1614" s="7" t="s">
        <v>97</v>
      </c>
      <c r="G1614" s="8">
        <v>1938</v>
      </c>
      <c r="H1614" s="9"/>
      <c r="I1614" s="9"/>
      <c r="J1614" s="9"/>
      <c r="K1614" s="9"/>
      <c r="L1614" s="8">
        <v>11000</v>
      </c>
      <c r="M1614" s="8">
        <v>2</v>
      </c>
      <c r="N1614" s="7" t="s">
        <v>60</v>
      </c>
      <c r="O1614" s="8">
        <v>12</v>
      </c>
      <c r="P1614" s="8">
        <v>9</v>
      </c>
      <c r="Q1614" s="7" t="s">
        <v>60</v>
      </c>
      <c r="R1614" s="7" t="s">
        <v>60</v>
      </c>
    </row>
    <row r="1615" spans="1:18" x14ac:dyDescent="0.25">
      <c r="A1615" s="7" t="s">
        <v>1163</v>
      </c>
      <c r="B1615" s="7" t="s">
        <v>1457</v>
      </c>
      <c r="C1615" s="7" t="s">
        <v>53</v>
      </c>
      <c r="D1615" s="7" t="s">
        <v>1464</v>
      </c>
      <c r="E1615" s="7" t="s">
        <v>3479</v>
      </c>
      <c r="F1615" s="7" t="s">
        <v>74</v>
      </c>
      <c r="G1615" s="8">
        <v>1970</v>
      </c>
      <c r="H1615" s="9"/>
      <c r="I1615" s="9"/>
      <c r="J1615" s="9"/>
      <c r="K1615" s="9"/>
      <c r="L1615" s="8">
        <v>700</v>
      </c>
      <c r="M1615" s="8">
        <v>2</v>
      </c>
      <c r="N1615" s="7" t="s">
        <v>60</v>
      </c>
      <c r="O1615" s="8">
        <v>20</v>
      </c>
      <c r="P1615" s="8">
        <v>8</v>
      </c>
      <c r="Q1615" s="7" t="s">
        <v>60</v>
      </c>
      <c r="R1615" s="7" t="s">
        <v>86</v>
      </c>
    </row>
    <row r="1616" spans="1:18" x14ac:dyDescent="0.25">
      <c r="A1616" s="7" t="s">
        <v>3480</v>
      </c>
      <c r="B1616" s="7" t="s">
        <v>1457</v>
      </c>
      <c r="C1616" s="7" t="s">
        <v>53</v>
      </c>
      <c r="D1616" s="7" t="s">
        <v>1458</v>
      </c>
      <c r="E1616" s="7" t="s">
        <v>3481</v>
      </c>
      <c r="F1616" s="7" t="s">
        <v>97</v>
      </c>
      <c r="G1616" s="8">
        <v>1960</v>
      </c>
      <c r="H1616" s="9"/>
      <c r="I1616" s="9"/>
      <c r="J1616" s="9"/>
      <c r="K1616" s="9"/>
      <c r="L1616" s="8">
        <v>5000</v>
      </c>
      <c r="M1616" s="8">
        <v>1</v>
      </c>
      <c r="N1616" s="7" t="s">
        <v>60</v>
      </c>
      <c r="O1616" s="8">
        <v>12</v>
      </c>
      <c r="P1616" s="8">
        <v>10</v>
      </c>
      <c r="Q1616" s="7" t="s">
        <v>60</v>
      </c>
      <c r="R1616" s="7" t="s">
        <v>60</v>
      </c>
    </row>
    <row r="1617" spans="1:18" x14ac:dyDescent="0.25">
      <c r="A1617" s="7" t="s">
        <v>3482</v>
      </c>
      <c r="B1617" s="7" t="s">
        <v>1457</v>
      </c>
      <c r="C1617" s="7" t="s">
        <v>53</v>
      </c>
      <c r="D1617" s="7" t="s">
        <v>1464</v>
      </c>
      <c r="E1617" s="7" t="s">
        <v>3483</v>
      </c>
      <c r="F1617" s="7" t="s">
        <v>74</v>
      </c>
      <c r="G1617" s="8">
        <v>1984</v>
      </c>
      <c r="H1617" s="9"/>
      <c r="I1617" s="9"/>
      <c r="J1617" s="9"/>
      <c r="K1617" s="9"/>
      <c r="L1617" s="8">
        <v>2246</v>
      </c>
      <c r="M1617" s="8">
        <v>2</v>
      </c>
      <c r="N1617" s="7" t="s">
        <v>60</v>
      </c>
      <c r="O1617" s="8">
        <v>20</v>
      </c>
      <c r="P1617" s="8">
        <v>9</v>
      </c>
      <c r="Q1617" s="7" t="s">
        <v>60</v>
      </c>
      <c r="R1617" s="7" t="s">
        <v>1462</v>
      </c>
    </row>
    <row r="1618" spans="1:18" x14ac:dyDescent="0.25">
      <c r="A1618" s="7" t="s">
        <v>3484</v>
      </c>
      <c r="B1618" s="7" t="s">
        <v>49</v>
      </c>
      <c r="C1618" s="7" t="s">
        <v>53</v>
      </c>
      <c r="D1618" s="7" t="s">
        <v>1477</v>
      </c>
      <c r="E1618" s="7" t="s">
        <v>3485</v>
      </c>
      <c r="F1618" s="7" t="s">
        <v>74</v>
      </c>
      <c r="G1618" s="8">
        <v>2005</v>
      </c>
      <c r="H1618" s="9"/>
      <c r="I1618" s="9"/>
      <c r="J1618" s="9"/>
      <c r="K1618" s="9"/>
      <c r="L1618" s="8">
        <v>4932</v>
      </c>
      <c r="M1618" s="8">
        <v>2</v>
      </c>
      <c r="N1618" s="7" t="s">
        <v>60</v>
      </c>
      <c r="O1618" s="8">
        <v>19</v>
      </c>
      <c r="P1618" s="8">
        <v>9</v>
      </c>
      <c r="Q1618" s="7" t="s">
        <v>60</v>
      </c>
      <c r="R1618" s="7" t="s">
        <v>3486</v>
      </c>
    </row>
    <row r="1619" spans="1:18" x14ac:dyDescent="0.25">
      <c r="A1619" s="7" t="s">
        <v>3487</v>
      </c>
      <c r="B1619" s="7" t="s">
        <v>49</v>
      </c>
      <c r="C1619" s="7" t="s">
        <v>53</v>
      </c>
      <c r="D1619" s="7" t="s">
        <v>1464</v>
      </c>
      <c r="E1619" s="7" t="s">
        <v>3488</v>
      </c>
      <c r="F1619" s="7" t="s">
        <v>97</v>
      </c>
      <c r="G1619" s="8">
        <v>1970</v>
      </c>
      <c r="H1619" s="9"/>
      <c r="I1619" s="9"/>
      <c r="J1619" s="9"/>
      <c r="K1619" s="9"/>
      <c r="L1619" s="8">
        <v>70000</v>
      </c>
      <c r="M1619" s="8">
        <v>2</v>
      </c>
      <c r="N1619" s="7" t="s">
        <v>60</v>
      </c>
      <c r="O1619" s="8">
        <v>9</v>
      </c>
      <c r="P1619" s="8">
        <v>9</v>
      </c>
      <c r="Q1619" s="7" t="s">
        <v>54</v>
      </c>
      <c r="R1619" s="7" t="s">
        <v>1595</v>
      </c>
    </row>
    <row r="1620" spans="1:18" x14ac:dyDescent="0.25">
      <c r="A1620" s="7" t="s">
        <v>3489</v>
      </c>
      <c r="B1620" s="7" t="s">
        <v>49</v>
      </c>
      <c r="C1620" s="7" t="s">
        <v>53</v>
      </c>
      <c r="D1620" s="7" t="s">
        <v>1458</v>
      </c>
      <c r="E1620" s="7" t="s">
        <v>3490</v>
      </c>
      <c r="F1620" s="7" t="s">
        <v>97</v>
      </c>
      <c r="G1620" s="8">
        <v>1991</v>
      </c>
      <c r="H1620" s="9"/>
      <c r="I1620" s="9"/>
      <c r="J1620" s="9"/>
      <c r="K1620" s="9"/>
      <c r="L1620" s="8">
        <v>3650</v>
      </c>
      <c r="M1620" s="8">
        <v>1</v>
      </c>
      <c r="N1620" s="7" t="s">
        <v>60</v>
      </c>
      <c r="O1620" s="8">
        <v>13</v>
      </c>
      <c r="P1620" s="8">
        <v>12</v>
      </c>
      <c r="Q1620" s="7" t="s">
        <v>60</v>
      </c>
      <c r="R1620" s="7" t="s">
        <v>539</v>
      </c>
    </row>
    <row r="1621" spans="1:18" x14ac:dyDescent="0.25">
      <c r="A1621" s="7" t="s">
        <v>3491</v>
      </c>
      <c r="B1621" s="7" t="s">
        <v>1489</v>
      </c>
      <c r="C1621" s="7" t="s">
        <v>53</v>
      </c>
      <c r="D1621" s="7" t="s">
        <v>3492</v>
      </c>
      <c r="E1621" s="7" t="s">
        <v>3493</v>
      </c>
      <c r="F1621" s="7" t="s">
        <v>97</v>
      </c>
      <c r="G1621" s="8">
        <v>1975</v>
      </c>
      <c r="H1621" s="9"/>
      <c r="I1621" s="9"/>
      <c r="J1621" s="9"/>
      <c r="K1621" s="9"/>
      <c r="L1621" s="8">
        <v>222164</v>
      </c>
      <c r="M1621" s="8">
        <v>3</v>
      </c>
      <c r="N1621" s="7" t="s">
        <v>60</v>
      </c>
      <c r="O1621" s="8">
        <v>12</v>
      </c>
      <c r="P1621" s="8">
        <v>10</v>
      </c>
      <c r="Q1621" s="7" t="s">
        <v>60</v>
      </c>
      <c r="R1621" s="7" t="s">
        <v>1595</v>
      </c>
    </row>
    <row r="1622" spans="1:18" x14ac:dyDescent="0.25">
      <c r="A1622" s="7" t="s">
        <v>1165</v>
      </c>
      <c r="B1622" s="7" t="s">
        <v>49</v>
      </c>
      <c r="C1622" s="7" t="s">
        <v>53</v>
      </c>
      <c r="D1622" s="7" t="s">
        <v>1477</v>
      </c>
      <c r="E1622" s="7" t="s">
        <v>3494</v>
      </c>
      <c r="F1622" s="7" t="s">
        <v>74</v>
      </c>
      <c r="G1622" s="9"/>
      <c r="H1622" s="9"/>
      <c r="I1622" s="9"/>
      <c r="J1622" s="9"/>
      <c r="K1622" s="9"/>
      <c r="L1622" s="8">
        <v>2000</v>
      </c>
      <c r="M1622" s="8">
        <v>1</v>
      </c>
      <c r="N1622" s="7" t="s">
        <v>60</v>
      </c>
      <c r="O1622" s="8">
        <v>12</v>
      </c>
      <c r="P1622" s="8">
        <v>10</v>
      </c>
      <c r="Q1622" s="7" t="s">
        <v>60</v>
      </c>
      <c r="R1622" s="7" t="s">
        <v>86</v>
      </c>
    </row>
    <row r="1623" spans="1:18" x14ac:dyDescent="0.25">
      <c r="A1623" s="7" t="s">
        <v>3495</v>
      </c>
      <c r="B1623" s="7" t="s">
        <v>1457</v>
      </c>
      <c r="C1623" s="7" t="s">
        <v>53</v>
      </c>
      <c r="D1623" s="7" t="s">
        <v>1467</v>
      </c>
      <c r="E1623" s="7" t="s">
        <v>3496</v>
      </c>
      <c r="F1623" s="7" t="s">
        <v>1469</v>
      </c>
      <c r="G1623" s="8">
        <v>1922</v>
      </c>
      <c r="H1623" s="8">
        <v>4908</v>
      </c>
      <c r="I1623" s="9"/>
      <c r="J1623" s="8">
        <v>90</v>
      </c>
      <c r="K1623" s="8">
        <v>5</v>
      </c>
      <c r="L1623" s="8">
        <v>24540</v>
      </c>
      <c r="M1623" s="8">
        <v>1</v>
      </c>
      <c r="N1623" s="7" t="s">
        <v>60</v>
      </c>
      <c r="O1623" s="8">
        <v>14</v>
      </c>
      <c r="P1623" s="8">
        <v>9</v>
      </c>
      <c r="Q1623" s="7" t="s">
        <v>60</v>
      </c>
      <c r="R1623" s="7" t="s">
        <v>1462</v>
      </c>
    </row>
    <row r="1624" spans="1:18" x14ac:dyDescent="0.25">
      <c r="A1624" s="7" t="s">
        <v>3495</v>
      </c>
      <c r="B1624" s="7" t="s">
        <v>1457</v>
      </c>
      <c r="C1624" s="7" t="s">
        <v>97</v>
      </c>
      <c r="D1624" s="7" t="s">
        <v>1474</v>
      </c>
      <c r="E1624" s="7" t="s">
        <v>3497</v>
      </c>
      <c r="F1624" s="7" t="s">
        <v>97</v>
      </c>
      <c r="G1624" s="8">
        <v>1922</v>
      </c>
      <c r="H1624" s="9"/>
      <c r="I1624" s="9"/>
      <c r="J1624" s="9"/>
      <c r="K1624" s="9"/>
      <c r="L1624" s="8">
        <v>1914</v>
      </c>
      <c r="M1624" s="8">
        <v>1</v>
      </c>
      <c r="N1624" s="7" t="s">
        <v>60</v>
      </c>
      <c r="O1624" s="8">
        <v>14</v>
      </c>
      <c r="P1624" s="8">
        <v>9</v>
      </c>
      <c r="Q1624" s="7" t="s">
        <v>60</v>
      </c>
      <c r="R1624" s="7" t="s">
        <v>86</v>
      </c>
    </row>
    <row r="1625" spans="1:18" x14ac:dyDescent="0.25">
      <c r="A1625" s="7" t="s">
        <v>3495</v>
      </c>
      <c r="B1625" s="7" t="s">
        <v>1457</v>
      </c>
      <c r="C1625" s="7" t="s">
        <v>59</v>
      </c>
      <c r="D1625" s="7" t="s">
        <v>1605</v>
      </c>
      <c r="E1625" s="7" t="s">
        <v>3498</v>
      </c>
      <c r="F1625" s="7" t="s">
        <v>97</v>
      </c>
      <c r="G1625" s="8">
        <v>1922</v>
      </c>
      <c r="H1625" s="9"/>
      <c r="I1625" s="9"/>
      <c r="J1625" s="9"/>
      <c r="K1625" s="9"/>
      <c r="L1625" s="8">
        <v>3710</v>
      </c>
      <c r="M1625" s="8">
        <v>1</v>
      </c>
      <c r="N1625" s="7" t="s">
        <v>60</v>
      </c>
      <c r="O1625" s="8">
        <v>18</v>
      </c>
      <c r="P1625" s="8">
        <v>18</v>
      </c>
      <c r="Q1625" s="7" t="s">
        <v>60</v>
      </c>
      <c r="R1625" s="7" t="s">
        <v>60</v>
      </c>
    </row>
    <row r="1626" spans="1:18" x14ac:dyDescent="0.25">
      <c r="A1626" s="7" t="s">
        <v>3495</v>
      </c>
      <c r="B1626" s="7" t="s">
        <v>1457</v>
      </c>
      <c r="C1626" s="7" t="s">
        <v>304</v>
      </c>
      <c r="D1626" s="7" t="s">
        <v>1470</v>
      </c>
      <c r="E1626" s="7" t="s">
        <v>1471</v>
      </c>
      <c r="F1626" s="7" t="s">
        <v>1469</v>
      </c>
      <c r="G1626" s="8">
        <v>1922</v>
      </c>
      <c r="H1626" s="8">
        <v>945</v>
      </c>
      <c r="I1626" s="9"/>
      <c r="J1626" s="8">
        <v>100</v>
      </c>
      <c r="K1626" s="8">
        <v>12</v>
      </c>
      <c r="L1626" s="8">
        <v>11340</v>
      </c>
      <c r="M1626" s="8">
        <v>1</v>
      </c>
      <c r="N1626" s="7" t="s">
        <v>60</v>
      </c>
      <c r="O1626" s="8">
        <v>12</v>
      </c>
      <c r="P1626" s="8">
        <v>9</v>
      </c>
      <c r="Q1626" s="7" t="s">
        <v>60</v>
      </c>
      <c r="R1626" s="7" t="s">
        <v>86</v>
      </c>
    </row>
    <row r="1627" spans="1:18" x14ac:dyDescent="0.25">
      <c r="A1627" s="7" t="s">
        <v>3495</v>
      </c>
      <c r="B1627" s="7" t="s">
        <v>1457</v>
      </c>
      <c r="C1627" s="7" t="s">
        <v>86</v>
      </c>
      <c r="D1627" s="7" t="s">
        <v>1470</v>
      </c>
      <c r="E1627" s="7" t="s">
        <v>3499</v>
      </c>
      <c r="F1627" s="7" t="s">
        <v>1469</v>
      </c>
      <c r="G1627" s="8">
        <v>1922</v>
      </c>
      <c r="H1627" s="8">
        <v>1400</v>
      </c>
      <c r="I1627" s="9"/>
      <c r="J1627" s="8">
        <v>100</v>
      </c>
      <c r="K1627" s="8">
        <v>4</v>
      </c>
      <c r="L1627" s="8">
        <v>5600</v>
      </c>
      <c r="M1627" s="8">
        <v>1</v>
      </c>
      <c r="N1627" s="7" t="s">
        <v>60</v>
      </c>
      <c r="O1627" s="8">
        <v>12</v>
      </c>
      <c r="P1627" s="8">
        <v>9</v>
      </c>
      <c r="Q1627" s="7" t="s">
        <v>60</v>
      </c>
      <c r="R1627" s="7" t="s">
        <v>86</v>
      </c>
    </row>
    <row r="1628" spans="1:18" x14ac:dyDescent="0.25">
      <c r="A1628" s="7" t="s">
        <v>3500</v>
      </c>
      <c r="B1628" s="7" t="s">
        <v>1457</v>
      </c>
      <c r="C1628" s="7" t="s">
        <v>53</v>
      </c>
      <c r="D1628" s="7" t="s">
        <v>1474</v>
      </c>
      <c r="E1628" s="7" t="s">
        <v>3501</v>
      </c>
      <c r="F1628" s="7" t="s">
        <v>97</v>
      </c>
      <c r="G1628" s="8">
        <v>1978</v>
      </c>
      <c r="H1628" s="9"/>
      <c r="I1628" s="9"/>
      <c r="J1628" s="9"/>
      <c r="K1628" s="9"/>
      <c r="L1628" s="8">
        <v>3390</v>
      </c>
      <c r="M1628" s="8">
        <v>1</v>
      </c>
      <c r="N1628" s="7" t="s">
        <v>60</v>
      </c>
      <c r="O1628" s="8">
        <v>14</v>
      </c>
      <c r="P1628" s="8">
        <v>9</v>
      </c>
      <c r="Q1628" s="7" t="s">
        <v>60</v>
      </c>
      <c r="R1628" s="7" t="s">
        <v>1595</v>
      </c>
    </row>
    <row r="1629" spans="1:18" x14ac:dyDescent="0.25">
      <c r="A1629" s="7" t="s">
        <v>3500</v>
      </c>
      <c r="B1629" s="7" t="s">
        <v>1457</v>
      </c>
      <c r="C1629" s="7" t="s">
        <v>97</v>
      </c>
      <c r="D1629" s="7" t="s">
        <v>1467</v>
      </c>
      <c r="E1629" s="7" t="s">
        <v>3502</v>
      </c>
      <c r="F1629" s="7" t="s">
        <v>1469</v>
      </c>
      <c r="G1629" s="8">
        <v>1978</v>
      </c>
      <c r="H1629" s="8">
        <v>20030</v>
      </c>
      <c r="I1629" s="9"/>
      <c r="J1629" s="8">
        <v>100</v>
      </c>
      <c r="K1629" s="8">
        <v>2</v>
      </c>
      <c r="L1629" s="8">
        <v>40061</v>
      </c>
      <c r="M1629" s="8">
        <v>1</v>
      </c>
      <c r="N1629" s="7" t="s">
        <v>60</v>
      </c>
      <c r="O1629" s="8">
        <v>14</v>
      </c>
      <c r="P1629" s="8">
        <v>9</v>
      </c>
      <c r="Q1629" s="7" t="s">
        <v>60</v>
      </c>
      <c r="R1629" s="7" t="s">
        <v>1462</v>
      </c>
    </row>
    <row r="1630" spans="1:18" x14ac:dyDescent="0.25">
      <c r="A1630" s="7" t="s">
        <v>3500</v>
      </c>
      <c r="B1630" s="7" t="s">
        <v>1457</v>
      </c>
      <c r="C1630" s="7" t="s">
        <v>59</v>
      </c>
      <c r="D1630" s="7" t="s">
        <v>1470</v>
      </c>
      <c r="E1630" s="7" t="s">
        <v>3503</v>
      </c>
      <c r="F1630" s="7" t="s">
        <v>1469</v>
      </c>
      <c r="G1630" s="8">
        <v>1978</v>
      </c>
      <c r="H1630" s="8">
        <v>1080</v>
      </c>
      <c r="I1630" s="9"/>
      <c r="J1630" s="8">
        <v>100</v>
      </c>
      <c r="K1630" s="8">
        <v>10</v>
      </c>
      <c r="L1630" s="8">
        <v>10800</v>
      </c>
      <c r="M1630" s="8">
        <v>1</v>
      </c>
      <c r="N1630" s="7" t="s">
        <v>60</v>
      </c>
      <c r="O1630" s="8">
        <v>12</v>
      </c>
      <c r="P1630" s="8">
        <v>9</v>
      </c>
      <c r="Q1630" s="7" t="s">
        <v>60</v>
      </c>
      <c r="R1630" s="7" t="s">
        <v>539</v>
      </c>
    </row>
    <row r="1631" spans="1:18" x14ac:dyDescent="0.25">
      <c r="A1631" s="7" t="s">
        <v>3500</v>
      </c>
      <c r="B1631" s="7" t="s">
        <v>1457</v>
      </c>
      <c r="C1631" s="7" t="s">
        <v>304</v>
      </c>
      <c r="D1631" s="7" t="s">
        <v>1605</v>
      </c>
      <c r="E1631" s="7" t="s">
        <v>3504</v>
      </c>
      <c r="F1631" s="7" t="s">
        <v>97</v>
      </c>
      <c r="G1631" s="8">
        <v>1978</v>
      </c>
      <c r="H1631" s="9"/>
      <c r="I1631" s="9"/>
      <c r="J1631" s="9"/>
      <c r="K1631" s="9"/>
      <c r="L1631" s="8">
        <v>5682</v>
      </c>
      <c r="M1631" s="8">
        <v>1</v>
      </c>
      <c r="N1631" s="7" t="s">
        <v>60</v>
      </c>
      <c r="O1631" s="8">
        <v>20</v>
      </c>
      <c r="P1631" s="8">
        <v>20</v>
      </c>
      <c r="Q1631" s="7" t="s">
        <v>60</v>
      </c>
      <c r="R1631" s="7" t="s">
        <v>86</v>
      </c>
    </row>
    <row r="1632" spans="1:18" x14ac:dyDescent="0.25">
      <c r="A1632" s="7" t="s">
        <v>3505</v>
      </c>
      <c r="B1632" s="7" t="s">
        <v>1489</v>
      </c>
      <c r="C1632" s="7" t="s">
        <v>53</v>
      </c>
      <c r="D1632" s="7" t="s">
        <v>686</v>
      </c>
      <c r="E1632" s="7" t="s">
        <v>3506</v>
      </c>
      <c r="F1632" s="7" t="s">
        <v>97</v>
      </c>
      <c r="G1632" s="8">
        <v>1967</v>
      </c>
      <c r="H1632" s="9"/>
      <c r="I1632" s="9"/>
      <c r="J1632" s="9"/>
      <c r="K1632" s="9"/>
      <c r="L1632" s="8">
        <v>27463</v>
      </c>
      <c r="M1632" s="8">
        <v>1</v>
      </c>
      <c r="N1632" s="7" t="s">
        <v>60</v>
      </c>
      <c r="O1632" s="8">
        <v>25</v>
      </c>
      <c r="P1632" s="8">
        <v>25</v>
      </c>
      <c r="Q1632" s="7" t="s">
        <v>60</v>
      </c>
      <c r="R1632" s="7" t="s">
        <v>539</v>
      </c>
    </row>
    <row r="1633" spans="1:18" x14ac:dyDescent="0.25">
      <c r="A1633" s="7" t="s">
        <v>3505</v>
      </c>
      <c r="B1633" s="7" t="s">
        <v>1489</v>
      </c>
      <c r="C1633" s="7" t="s">
        <v>97</v>
      </c>
      <c r="D1633" s="7" t="s">
        <v>686</v>
      </c>
      <c r="E1633" s="7" t="s">
        <v>3507</v>
      </c>
      <c r="F1633" s="7" t="s">
        <v>97</v>
      </c>
      <c r="G1633" s="8">
        <v>1976</v>
      </c>
      <c r="H1633" s="9"/>
      <c r="I1633" s="9"/>
      <c r="J1633" s="9"/>
      <c r="K1633" s="9"/>
      <c r="L1633" s="8">
        <v>25630</v>
      </c>
      <c r="M1633" s="8">
        <v>1</v>
      </c>
      <c r="N1633" s="7" t="s">
        <v>60</v>
      </c>
      <c r="O1633" s="8">
        <v>15</v>
      </c>
      <c r="P1633" s="8">
        <v>14</v>
      </c>
      <c r="Q1633" s="7" t="s">
        <v>60</v>
      </c>
      <c r="R1633" s="7" t="s">
        <v>86</v>
      </c>
    </row>
    <row r="1634" spans="1:18" x14ac:dyDescent="0.25">
      <c r="A1634" s="7" t="s">
        <v>3505</v>
      </c>
      <c r="B1634" s="7" t="s">
        <v>1489</v>
      </c>
      <c r="C1634" s="7" t="s">
        <v>59</v>
      </c>
      <c r="D1634" s="7" t="s">
        <v>1602</v>
      </c>
      <c r="E1634" s="7" t="s">
        <v>3508</v>
      </c>
      <c r="F1634" s="7" t="s">
        <v>1469</v>
      </c>
      <c r="G1634" s="8">
        <v>1996</v>
      </c>
      <c r="H1634" s="8">
        <v>14000</v>
      </c>
      <c r="I1634" s="9"/>
      <c r="J1634" s="8">
        <v>0</v>
      </c>
      <c r="K1634" s="8">
        <v>9</v>
      </c>
      <c r="L1634" s="8">
        <v>126000</v>
      </c>
      <c r="M1634" s="8">
        <v>1</v>
      </c>
      <c r="N1634" s="7" t="s">
        <v>60</v>
      </c>
      <c r="O1634" s="8">
        <v>14</v>
      </c>
      <c r="P1634" s="8">
        <v>14</v>
      </c>
      <c r="Q1634" s="7" t="s">
        <v>60</v>
      </c>
      <c r="R1634" s="7" t="s">
        <v>60</v>
      </c>
    </row>
    <row r="1635" spans="1:18" x14ac:dyDescent="0.25">
      <c r="A1635" s="7" t="s">
        <v>3505</v>
      </c>
      <c r="B1635" s="7" t="s">
        <v>1489</v>
      </c>
      <c r="C1635" s="7" t="s">
        <v>304</v>
      </c>
      <c r="D1635" s="7" t="s">
        <v>1622</v>
      </c>
      <c r="E1635" s="7" t="s">
        <v>3509</v>
      </c>
      <c r="F1635" s="7" t="s">
        <v>97</v>
      </c>
      <c r="G1635" s="8">
        <v>1976</v>
      </c>
      <c r="H1635" s="9"/>
      <c r="I1635" s="9"/>
      <c r="J1635" s="9"/>
      <c r="K1635" s="9"/>
      <c r="L1635" s="8">
        <v>6600</v>
      </c>
      <c r="M1635" s="8">
        <v>1</v>
      </c>
      <c r="N1635" s="7" t="s">
        <v>60</v>
      </c>
      <c r="O1635" s="8">
        <v>20</v>
      </c>
      <c r="P1635" s="8">
        <v>20</v>
      </c>
      <c r="Q1635" s="7" t="s">
        <v>60</v>
      </c>
      <c r="R1635" s="7" t="s">
        <v>1462</v>
      </c>
    </row>
    <row r="1636" spans="1:18" x14ac:dyDescent="0.25">
      <c r="A1636" s="7" t="s">
        <v>3510</v>
      </c>
      <c r="B1636" s="7" t="s">
        <v>49</v>
      </c>
      <c r="C1636" s="7" t="s">
        <v>53</v>
      </c>
      <c r="D1636" s="7" t="s">
        <v>1605</v>
      </c>
      <c r="E1636" s="7" t="s">
        <v>3511</v>
      </c>
      <c r="F1636" s="7" t="s">
        <v>97</v>
      </c>
      <c r="G1636" s="8">
        <v>1985</v>
      </c>
      <c r="H1636" s="9"/>
      <c r="I1636" s="9"/>
      <c r="J1636" s="9"/>
      <c r="K1636" s="9"/>
      <c r="L1636" s="8">
        <v>45200</v>
      </c>
      <c r="M1636" s="8">
        <v>2</v>
      </c>
      <c r="N1636" s="7" t="s">
        <v>60</v>
      </c>
      <c r="O1636" s="8">
        <v>12</v>
      </c>
      <c r="P1636" s="8">
        <v>10</v>
      </c>
      <c r="Q1636" s="7" t="s">
        <v>60</v>
      </c>
      <c r="R1636" s="7" t="s">
        <v>1656</v>
      </c>
    </row>
    <row r="1637" spans="1:18" x14ac:dyDescent="0.25">
      <c r="A1637" s="7" t="s">
        <v>3510</v>
      </c>
      <c r="B1637" s="7" t="s">
        <v>49</v>
      </c>
      <c r="C1637" s="7" t="s">
        <v>97</v>
      </c>
      <c r="D1637" s="7" t="s">
        <v>1835</v>
      </c>
      <c r="E1637" s="7" t="s">
        <v>3512</v>
      </c>
      <c r="F1637" s="7" t="s">
        <v>97</v>
      </c>
      <c r="G1637" s="8">
        <v>1985</v>
      </c>
      <c r="H1637" s="9"/>
      <c r="I1637" s="9"/>
      <c r="J1637" s="9"/>
      <c r="K1637" s="9"/>
      <c r="L1637" s="8">
        <v>2600</v>
      </c>
      <c r="M1637" s="8">
        <v>1</v>
      </c>
      <c r="N1637" s="7" t="s">
        <v>60</v>
      </c>
      <c r="O1637" s="8">
        <v>12</v>
      </c>
      <c r="P1637" s="8">
        <v>10</v>
      </c>
      <c r="Q1637" s="7" t="s">
        <v>60</v>
      </c>
      <c r="R1637" s="7" t="s">
        <v>1643</v>
      </c>
    </row>
    <row r="1638" spans="1:18" x14ac:dyDescent="0.25">
      <c r="A1638" s="7" t="s">
        <v>3510</v>
      </c>
      <c r="B1638" s="7" t="s">
        <v>49</v>
      </c>
      <c r="C1638" s="7" t="s">
        <v>59</v>
      </c>
      <c r="D1638" s="7" t="s">
        <v>1467</v>
      </c>
      <c r="E1638" s="7" t="s">
        <v>3513</v>
      </c>
      <c r="F1638" s="7" t="s">
        <v>97</v>
      </c>
      <c r="G1638" s="8">
        <v>1985</v>
      </c>
      <c r="H1638" s="9"/>
      <c r="I1638" s="9"/>
      <c r="J1638" s="9"/>
      <c r="K1638" s="9"/>
      <c r="L1638" s="8">
        <v>2486</v>
      </c>
      <c r="M1638" s="8">
        <v>1</v>
      </c>
      <c r="N1638" s="7" t="s">
        <v>60</v>
      </c>
      <c r="O1638" s="8">
        <v>10</v>
      </c>
      <c r="P1638" s="8">
        <v>8</v>
      </c>
      <c r="Q1638" s="7" t="s">
        <v>60</v>
      </c>
      <c r="R1638" s="7" t="s">
        <v>1656</v>
      </c>
    </row>
    <row r="1639" spans="1:18" x14ac:dyDescent="0.25">
      <c r="A1639" s="7" t="s">
        <v>3510</v>
      </c>
      <c r="B1639" s="7" t="s">
        <v>49</v>
      </c>
      <c r="C1639" s="7" t="s">
        <v>304</v>
      </c>
      <c r="D1639" s="7" t="s">
        <v>1470</v>
      </c>
      <c r="E1639" s="7" t="s">
        <v>3514</v>
      </c>
      <c r="F1639" s="7" t="s">
        <v>1469</v>
      </c>
      <c r="G1639" s="8">
        <v>1985</v>
      </c>
      <c r="H1639" s="8">
        <v>875</v>
      </c>
      <c r="I1639" s="9"/>
      <c r="J1639" s="8">
        <v>100</v>
      </c>
      <c r="K1639" s="8">
        <v>6</v>
      </c>
      <c r="L1639" s="8">
        <v>5250</v>
      </c>
      <c r="M1639" s="8">
        <v>1</v>
      </c>
      <c r="N1639" s="7" t="s">
        <v>60</v>
      </c>
      <c r="O1639" s="8">
        <v>9</v>
      </c>
      <c r="P1639" s="8">
        <v>8</v>
      </c>
      <c r="Q1639" s="7" t="s">
        <v>60</v>
      </c>
      <c r="R1639" s="7" t="s">
        <v>1656</v>
      </c>
    </row>
    <row r="1640" spans="1:18" x14ac:dyDescent="0.25">
      <c r="A1640" s="7" t="s">
        <v>3510</v>
      </c>
      <c r="B1640" s="7" t="s">
        <v>49</v>
      </c>
      <c r="C1640" s="7" t="s">
        <v>86</v>
      </c>
      <c r="D1640" s="7" t="s">
        <v>1470</v>
      </c>
      <c r="E1640" s="7" t="s">
        <v>3515</v>
      </c>
      <c r="F1640" s="7" t="s">
        <v>1469</v>
      </c>
      <c r="G1640" s="8">
        <v>1985</v>
      </c>
      <c r="H1640" s="8">
        <v>697</v>
      </c>
      <c r="I1640" s="9"/>
      <c r="J1640" s="8">
        <v>100</v>
      </c>
      <c r="K1640" s="8">
        <v>7</v>
      </c>
      <c r="L1640" s="8">
        <v>4879</v>
      </c>
      <c r="M1640" s="8">
        <v>1</v>
      </c>
      <c r="N1640" s="7" t="s">
        <v>60</v>
      </c>
      <c r="O1640" s="8">
        <v>9</v>
      </c>
      <c r="P1640" s="8">
        <v>8</v>
      </c>
      <c r="Q1640" s="7" t="s">
        <v>60</v>
      </c>
      <c r="R1640" s="7" t="s">
        <v>1643</v>
      </c>
    </row>
    <row r="1641" spans="1:18" x14ac:dyDescent="0.25">
      <c r="A1641" s="7" t="s">
        <v>3510</v>
      </c>
      <c r="B1641" s="7" t="s">
        <v>49</v>
      </c>
      <c r="C1641" s="7" t="s">
        <v>66</v>
      </c>
      <c r="D1641" s="7" t="s">
        <v>1467</v>
      </c>
      <c r="E1641" s="7" t="s">
        <v>3516</v>
      </c>
      <c r="F1641" s="7" t="s">
        <v>97</v>
      </c>
      <c r="G1641" s="8">
        <v>1985</v>
      </c>
      <c r="H1641" s="9"/>
      <c r="I1641" s="9"/>
      <c r="J1641" s="9"/>
      <c r="K1641" s="9"/>
      <c r="L1641" s="8">
        <v>3760</v>
      </c>
      <c r="M1641" s="8">
        <v>1</v>
      </c>
      <c r="N1641" s="7" t="s">
        <v>60</v>
      </c>
      <c r="O1641" s="8">
        <v>9</v>
      </c>
      <c r="P1641" s="8">
        <v>8</v>
      </c>
      <c r="Q1641" s="7" t="s">
        <v>60</v>
      </c>
      <c r="R1641" s="7" t="s">
        <v>1656</v>
      </c>
    </row>
    <row r="1642" spans="1:18" x14ac:dyDescent="0.25">
      <c r="A1642" s="7" t="s">
        <v>3510</v>
      </c>
      <c r="B1642" s="7" t="s">
        <v>49</v>
      </c>
      <c r="C1642" s="7" t="s">
        <v>57</v>
      </c>
      <c r="D1642" s="7" t="s">
        <v>1585</v>
      </c>
      <c r="E1642" s="7" t="s">
        <v>3517</v>
      </c>
      <c r="F1642" s="7" t="s">
        <v>97</v>
      </c>
      <c r="G1642" s="8">
        <v>1985</v>
      </c>
      <c r="H1642" s="9"/>
      <c r="I1642" s="9"/>
      <c r="J1642" s="9"/>
      <c r="K1642" s="9"/>
      <c r="L1642" s="8">
        <v>225</v>
      </c>
      <c r="M1642" s="8">
        <v>1</v>
      </c>
      <c r="N1642" s="7" t="s">
        <v>60</v>
      </c>
      <c r="O1642" s="8">
        <v>9</v>
      </c>
      <c r="P1642" s="8">
        <v>8</v>
      </c>
      <c r="Q1642" s="7" t="s">
        <v>60</v>
      </c>
      <c r="R1642" s="7" t="s">
        <v>1656</v>
      </c>
    </row>
    <row r="1643" spans="1:18" x14ac:dyDescent="0.25">
      <c r="A1643" s="7" t="s">
        <v>3518</v>
      </c>
      <c r="B1643" s="7" t="s">
        <v>49</v>
      </c>
      <c r="C1643" s="7" t="s">
        <v>53</v>
      </c>
      <c r="D1643" s="7" t="s">
        <v>1458</v>
      </c>
      <c r="E1643" s="7" t="s">
        <v>3519</v>
      </c>
      <c r="F1643" s="7" t="s">
        <v>97</v>
      </c>
      <c r="G1643" s="8">
        <v>1979</v>
      </c>
      <c r="H1643" s="9"/>
      <c r="I1643" s="9"/>
      <c r="J1643" s="9"/>
      <c r="K1643" s="9"/>
      <c r="L1643" s="8">
        <v>4110</v>
      </c>
      <c r="M1643" s="8">
        <v>1</v>
      </c>
      <c r="N1643" s="7" t="s">
        <v>60</v>
      </c>
      <c r="O1643" s="8">
        <v>12</v>
      </c>
      <c r="P1643" s="8">
        <v>9</v>
      </c>
      <c r="Q1643" s="7" t="s">
        <v>50</v>
      </c>
      <c r="R1643" s="7" t="s">
        <v>1595</v>
      </c>
    </row>
    <row r="1644" spans="1:18" x14ac:dyDescent="0.25">
      <c r="A1644" s="7" t="s">
        <v>3520</v>
      </c>
      <c r="B1644" s="7" t="s">
        <v>49</v>
      </c>
      <c r="C1644" s="7" t="s">
        <v>53</v>
      </c>
      <c r="D1644" s="7" t="s">
        <v>1467</v>
      </c>
      <c r="E1644" s="7" t="s">
        <v>3521</v>
      </c>
      <c r="F1644" s="7" t="s">
        <v>1469</v>
      </c>
      <c r="G1644" s="9"/>
      <c r="H1644" s="9"/>
      <c r="I1644" s="9"/>
      <c r="J1644" s="9"/>
      <c r="K1644" s="9"/>
      <c r="L1644" s="8">
        <v>49195</v>
      </c>
      <c r="M1644" s="8">
        <v>1</v>
      </c>
      <c r="N1644" s="7" t="s">
        <v>60</v>
      </c>
      <c r="O1644" s="8">
        <v>11</v>
      </c>
      <c r="P1644" s="8">
        <v>8</v>
      </c>
      <c r="Q1644" s="7" t="s">
        <v>60</v>
      </c>
      <c r="R1644" s="7" t="s">
        <v>86</v>
      </c>
    </row>
    <row r="1645" spans="1:18" x14ac:dyDescent="0.25">
      <c r="A1645" s="7" t="s">
        <v>3520</v>
      </c>
      <c r="B1645" s="7" t="s">
        <v>49</v>
      </c>
      <c r="C1645" s="7" t="s">
        <v>97</v>
      </c>
      <c r="D1645" s="7" t="s">
        <v>1467</v>
      </c>
      <c r="E1645" s="7" t="s">
        <v>3522</v>
      </c>
      <c r="F1645" s="7" t="s">
        <v>1469</v>
      </c>
      <c r="G1645" s="9"/>
      <c r="H1645" s="9"/>
      <c r="I1645" s="9"/>
      <c r="J1645" s="9"/>
      <c r="K1645" s="9"/>
      <c r="L1645" s="8">
        <v>17400</v>
      </c>
      <c r="M1645" s="8">
        <v>1</v>
      </c>
      <c r="N1645" s="7" t="s">
        <v>60</v>
      </c>
      <c r="O1645" s="8">
        <v>11</v>
      </c>
      <c r="P1645" s="8">
        <v>8</v>
      </c>
      <c r="Q1645" s="7" t="s">
        <v>60</v>
      </c>
      <c r="R1645" s="7" t="s">
        <v>539</v>
      </c>
    </row>
    <row r="1646" spans="1:18" x14ac:dyDescent="0.25">
      <c r="A1646" s="7" t="s">
        <v>3520</v>
      </c>
      <c r="B1646" s="7" t="s">
        <v>49</v>
      </c>
      <c r="C1646" s="7" t="s">
        <v>59</v>
      </c>
      <c r="D1646" s="7" t="s">
        <v>1467</v>
      </c>
      <c r="E1646" s="7" t="s">
        <v>3523</v>
      </c>
      <c r="F1646" s="7" t="s">
        <v>97</v>
      </c>
      <c r="G1646" s="8">
        <v>2012</v>
      </c>
      <c r="H1646" s="9"/>
      <c r="I1646" s="9"/>
      <c r="J1646" s="9"/>
      <c r="K1646" s="9"/>
      <c r="L1646" s="8">
        <v>15000</v>
      </c>
      <c r="M1646" s="8">
        <v>1</v>
      </c>
      <c r="N1646" s="7" t="s">
        <v>60</v>
      </c>
      <c r="O1646" s="8">
        <v>16</v>
      </c>
      <c r="P1646" s="8">
        <v>14</v>
      </c>
      <c r="Q1646" s="7" t="s">
        <v>60</v>
      </c>
      <c r="R1646" s="7" t="s">
        <v>1462</v>
      </c>
    </row>
    <row r="1647" spans="1:18" x14ac:dyDescent="0.25">
      <c r="A1647" s="7" t="s">
        <v>3524</v>
      </c>
      <c r="B1647" s="7" t="s">
        <v>49</v>
      </c>
      <c r="C1647" s="7" t="s">
        <v>53</v>
      </c>
      <c r="D1647" s="7" t="s">
        <v>1458</v>
      </c>
      <c r="E1647" s="7" t="s">
        <v>3525</v>
      </c>
      <c r="F1647" s="7" t="s">
        <v>97</v>
      </c>
      <c r="G1647" s="8">
        <v>1930</v>
      </c>
      <c r="H1647" s="9"/>
      <c r="I1647" s="9"/>
      <c r="J1647" s="9"/>
      <c r="K1647" s="9"/>
      <c r="L1647" s="8">
        <v>15000</v>
      </c>
      <c r="M1647" s="8">
        <v>1</v>
      </c>
      <c r="N1647" s="7" t="s">
        <v>60</v>
      </c>
      <c r="O1647" s="8">
        <v>20</v>
      </c>
      <c r="P1647" s="8">
        <v>20</v>
      </c>
      <c r="Q1647" s="7" t="s">
        <v>60</v>
      </c>
      <c r="R1647" s="7" t="s">
        <v>86</v>
      </c>
    </row>
    <row r="1648" spans="1:18" x14ac:dyDescent="0.25">
      <c r="A1648" s="7" t="s">
        <v>3526</v>
      </c>
      <c r="B1648" s="7" t="s">
        <v>49</v>
      </c>
      <c r="C1648" s="7" t="s">
        <v>53</v>
      </c>
      <c r="D1648" s="7" t="s">
        <v>1458</v>
      </c>
      <c r="E1648" s="7" t="s">
        <v>3527</v>
      </c>
      <c r="F1648" s="7" t="s">
        <v>97</v>
      </c>
      <c r="G1648" s="8">
        <v>1982</v>
      </c>
      <c r="H1648" s="9"/>
      <c r="I1648" s="9"/>
      <c r="J1648" s="9"/>
      <c r="K1648" s="9"/>
      <c r="L1648" s="8">
        <v>2000</v>
      </c>
      <c r="M1648" s="8">
        <v>1</v>
      </c>
      <c r="N1648" s="7" t="s">
        <v>60</v>
      </c>
      <c r="O1648" s="8">
        <v>12</v>
      </c>
      <c r="P1648" s="8">
        <v>8</v>
      </c>
      <c r="Q1648" s="7" t="s">
        <v>60</v>
      </c>
      <c r="R1648" s="7" t="s">
        <v>86</v>
      </c>
    </row>
    <row r="1649" spans="1:18" x14ac:dyDescent="0.25">
      <c r="A1649" s="7" t="s">
        <v>3528</v>
      </c>
      <c r="B1649" s="7" t="s">
        <v>49</v>
      </c>
      <c r="C1649" s="7" t="s">
        <v>53</v>
      </c>
      <c r="D1649" s="7" t="s">
        <v>1458</v>
      </c>
      <c r="E1649" s="7" t="s">
        <v>3529</v>
      </c>
      <c r="F1649" s="7" t="s">
        <v>97</v>
      </c>
      <c r="G1649" s="8">
        <v>1983</v>
      </c>
      <c r="H1649" s="9"/>
      <c r="I1649" s="9"/>
      <c r="J1649" s="9"/>
      <c r="K1649" s="9"/>
      <c r="L1649" s="8">
        <v>20000</v>
      </c>
      <c r="M1649" s="8">
        <v>1</v>
      </c>
      <c r="N1649" s="7" t="s">
        <v>60</v>
      </c>
      <c r="O1649" s="8">
        <v>20</v>
      </c>
      <c r="P1649" s="8">
        <v>20</v>
      </c>
      <c r="Q1649" s="7" t="s">
        <v>60</v>
      </c>
      <c r="R1649" s="7" t="s">
        <v>539</v>
      </c>
    </row>
    <row r="1650" spans="1:18" x14ac:dyDescent="0.25">
      <c r="A1650" s="7" t="s">
        <v>3530</v>
      </c>
      <c r="B1650" s="7" t="s">
        <v>49</v>
      </c>
      <c r="C1650" s="7" t="s">
        <v>53</v>
      </c>
      <c r="D1650" s="7" t="s">
        <v>1458</v>
      </c>
      <c r="E1650" s="7" t="s">
        <v>3531</v>
      </c>
      <c r="F1650" s="7" t="s">
        <v>97</v>
      </c>
      <c r="G1650" s="8">
        <v>1950</v>
      </c>
      <c r="H1650" s="9"/>
      <c r="I1650" s="9"/>
      <c r="J1650" s="9"/>
      <c r="K1650" s="9"/>
      <c r="L1650" s="8">
        <v>24588</v>
      </c>
      <c r="M1650" s="8">
        <v>2</v>
      </c>
      <c r="N1650" s="7" t="s">
        <v>60</v>
      </c>
      <c r="O1650" s="8">
        <v>16</v>
      </c>
      <c r="P1650" s="8">
        <v>14</v>
      </c>
      <c r="Q1650" s="7" t="s">
        <v>60</v>
      </c>
      <c r="R1650" s="7" t="s">
        <v>1462</v>
      </c>
    </row>
    <row r="1651" spans="1:18" x14ac:dyDescent="0.25">
      <c r="A1651" s="7" t="s">
        <v>540</v>
      </c>
      <c r="B1651" s="7" t="s">
        <v>1489</v>
      </c>
      <c r="C1651" s="7" t="s">
        <v>53</v>
      </c>
      <c r="D1651" s="7" t="s">
        <v>1474</v>
      </c>
      <c r="E1651" s="7" t="s">
        <v>3532</v>
      </c>
      <c r="F1651" s="7" t="s">
        <v>97</v>
      </c>
      <c r="G1651" s="8">
        <v>1990</v>
      </c>
      <c r="H1651" s="9"/>
      <c r="I1651" s="9"/>
      <c r="J1651" s="9"/>
      <c r="K1651" s="9"/>
      <c r="L1651" s="8">
        <v>12136</v>
      </c>
      <c r="M1651" s="8">
        <v>1</v>
      </c>
      <c r="N1651" s="7" t="s">
        <v>60</v>
      </c>
      <c r="O1651" s="8">
        <v>20</v>
      </c>
      <c r="P1651" s="8">
        <v>10</v>
      </c>
      <c r="Q1651" s="7" t="s">
        <v>60</v>
      </c>
      <c r="R1651" s="7" t="s">
        <v>539</v>
      </c>
    </row>
    <row r="1652" spans="1:18" x14ac:dyDescent="0.25">
      <c r="A1652" s="7" t="s">
        <v>540</v>
      </c>
      <c r="B1652" s="7" t="s">
        <v>1489</v>
      </c>
      <c r="C1652" s="7" t="s">
        <v>97</v>
      </c>
      <c r="D1652" s="7" t="s">
        <v>1467</v>
      </c>
      <c r="E1652" s="7" t="s">
        <v>3533</v>
      </c>
      <c r="F1652" s="7" t="s">
        <v>1469</v>
      </c>
      <c r="G1652" s="8">
        <v>1990</v>
      </c>
      <c r="H1652" s="8">
        <v>16221</v>
      </c>
      <c r="I1652" s="9"/>
      <c r="J1652" s="8">
        <v>100</v>
      </c>
      <c r="K1652" s="8">
        <v>3</v>
      </c>
      <c r="L1652" s="8">
        <v>48664</v>
      </c>
      <c r="M1652" s="8">
        <v>1</v>
      </c>
      <c r="N1652" s="7" t="s">
        <v>60</v>
      </c>
      <c r="O1652" s="8">
        <v>15</v>
      </c>
      <c r="P1652" s="8">
        <v>10</v>
      </c>
      <c r="Q1652" s="7" t="s">
        <v>60</v>
      </c>
      <c r="R1652" s="7" t="s">
        <v>86</v>
      </c>
    </row>
    <row r="1653" spans="1:18" x14ac:dyDescent="0.25">
      <c r="A1653" s="7" t="s">
        <v>540</v>
      </c>
      <c r="B1653" s="7" t="s">
        <v>1489</v>
      </c>
      <c r="C1653" s="7" t="s">
        <v>59</v>
      </c>
      <c r="D1653" s="7" t="s">
        <v>1605</v>
      </c>
      <c r="E1653" s="7" t="s">
        <v>3534</v>
      </c>
      <c r="F1653" s="7" t="s">
        <v>97</v>
      </c>
      <c r="G1653" s="8">
        <v>1990</v>
      </c>
      <c r="H1653" s="9"/>
      <c r="I1653" s="9"/>
      <c r="J1653" s="9"/>
      <c r="K1653" s="9"/>
      <c r="L1653" s="8">
        <v>27760</v>
      </c>
      <c r="M1653" s="8">
        <v>1</v>
      </c>
      <c r="N1653" s="7" t="s">
        <v>60</v>
      </c>
      <c r="O1653" s="8">
        <v>20</v>
      </c>
      <c r="P1653" s="8">
        <v>20</v>
      </c>
      <c r="Q1653" s="7" t="s">
        <v>60</v>
      </c>
      <c r="R1653" s="7" t="s">
        <v>1462</v>
      </c>
    </row>
    <row r="1654" spans="1:18" x14ac:dyDescent="0.25">
      <c r="A1654" s="7" t="s">
        <v>540</v>
      </c>
      <c r="B1654" s="7" t="s">
        <v>1489</v>
      </c>
      <c r="C1654" s="7" t="s">
        <v>304</v>
      </c>
      <c r="D1654" s="7" t="s">
        <v>1467</v>
      </c>
      <c r="E1654" s="7" t="s">
        <v>3535</v>
      </c>
      <c r="F1654" s="7" t="s">
        <v>97</v>
      </c>
      <c r="G1654" s="8">
        <v>1990</v>
      </c>
      <c r="H1654" s="9"/>
      <c r="I1654" s="9"/>
      <c r="J1654" s="9"/>
      <c r="K1654" s="9"/>
      <c r="L1654" s="8">
        <v>20892</v>
      </c>
      <c r="M1654" s="8">
        <v>1</v>
      </c>
      <c r="N1654" s="7" t="s">
        <v>60</v>
      </c>
      <c r="O1654" s="8">
        <v>20</v>
      </c>
      <c r="P1654" s="8">
        <v>10</v>
      </c>
      <c r="Q1654" s="7" t="s">
        <v>60</v>
      </c>
      <c r="R1654" s="7" t="s">
        <v>539</v>
      </c>
    </row>
    <row r="1655" spans="1:18" x14ac:dyDescent="0.25">
      <c r="A1655" s="7" t="s">
        <v>540</v>
      </c>
      <c r="B1655" s="7" t="s">
        <v>1489</v>
      </c>
      <c r="C1655" s="7" t="s">
        <v>86</v>
      </c>
      <c r="D1655" s="7" t="s">
        <v>1495</v>
      </c>
      <c r="E1655" s="7" t="s">
        <v>3536</v>
      </c>
      <c r="F1655" s="7" t="s">
        <v>97</v>
      </c>
      <c r="G1655" s="8">
        <v>1990</v>
      </c>
      <c r="H1655" s="9"/>
      <c r="I1655" s="9"/>
      <c r="J1655" s="9"/>
      <c r="K1655" s="9"/>
      <c r="L1655" s="8">
        <v>12544</v>
      </c>
      <c r="M1655" s="8">
        <v>1</v>
      </c>
      <c r="N1655" s="7" t="s">
        <v>60</v>
      </c>
      <c r="O1655" s="8">
        <v>20</v>
      </c>
      <c r="P1655" s="8">
        <v>15</v>
      </c>
      <c r="Q1655" s="7" t="s">
        <v>60</v>
      </c>
      <c r="R1655" s="7" t="s">
        <v>539</v>
      </c>
    </row>
    <row r="1656" spans="1:18" x14ac:dyDescent="0.25">
      <c r="A1656" s="7" t="s">
        <v>540</v>
      </c>
      <c r="B1656" s="7" t="s">
        <v>1489</v>
      </c>
      <c r="C1656" s="7" t="s">
        <v>66</v>
      </c>
      <c r="D1656" s="7" t="s">
        <v>1501</v>
      </c>
      <c r="E1656" s="7" t="s">
        <v>3537</v>
      </c>
      <c r="F1656" s="7" t="s">
        <v>97</v>
      </c>
      <c r="G1656" s="8">
        <v>1990</v>
      </c>
      <c r="H1656" s="9"/>
      <c r="I1656" s="9"/>
      <c r="J1656" s="9"/>
      <c r="K1656" s="9"/>
      <c r="L1656" s="8">
        <v>38557</v>
      </c>
      <c r="M1656" s="8">
        <v>1</v>
      </c>
      <c r="N1656" s="7" t="s">
        <v>60</v>
      </c>
      <c r="O1656" s="8">
        <v>25</v>
      </c>
      <c r="P1656" s="8">
        <v>15</v>
      </c>
      <c r="Q1656" s="7" t="s">
        <v>60</v>
      </c>
      <c r="R1656" s="7" t="s">
        <v>60</v>
      </c>
    </row>
    <row r="1657" spans="1:18" x14ac:dyDescent="0.25">
      <c r="A1657" s="7" t="s">
        <v>540</v>
      </c>
      <c r="B1657" s="7" t="s">
        <v>1489</v>
      </c>
      <c r="C1657" s="7" t="s">
        <v>57</v>
      </c>
      <c r="D1657" s="7" t="s">
        <v>1470</v>
      </c>
      <c r="E1657" s="7" t="s">
        <v>3538</v>
      </c>
      <c r="F1657" s="7" t="s">
        <v>1469</v>
      </c>
      <c r="G1657" s="8">
        <v>1990</v>
      </c>
      <c r="H1657" s="8">
        <v>1081</v>
      </c>
      <c r="I1657" s="9"/>
      <c r="J1657" s="8">
        <v>100</v>
      </c>
      <c r="K1657" s="8">
        <v>42</v>
      </c>
      <c r="L1657" s="8">
        <v>45402</v>
      </c>
      <c r="M1657" s="8">
        <v>1</v>
      </c>
      <c r="N1657" s="7" t="s">
        <v>60</v>
      </c>
      <c r="O1657" s="8">
        <v>14</v>
      </c>
      <c r="P1657" s="8">
        <v>9</v>
      </c>
      <c r="Q1657" s="7" t="s">
        <v>60</v>
      </c>
      <c r="R1657" s="7" t="s">
        <v>60</v>
      </c>
    </row>
    <row r="1658" spans="1:18" x14ac:dyDescent="0.25">
      <c r="A1658" s="7" t="s">
        <v>540</v>
      </c>
      <c r="B1658" s="7" t="s">
        <v>1489</v>
      </c>
      <c r="C1658" s="7" t="s">
        <v>173</v>
      </c>
      <c r="D1658" s="7" t="s">
        <v>1470</v>
      </c>
      <c r="E1658" s="7" t="s">
        <v>3538</v>
      </c>
      <c r="F1658" s="7" t="s">
        <v>1469</v>
      </c>
      <c r="G1658" s="8">
        <v>1990</v>
      </c>
      <c r="H1658" s="8">
        <v>2498</v>
      </c>
      <c r="I1658" s="9"/>
      <c r="J1658" s="8">
        <v>100</v>
      </c>
      <c r="K1658" s="8">
        <v>4</v>
      </c>
      <c r="L1658" s="8">
        <v>9992</v>
      </c>
      <c r="M1658" s="8">
        <v>1</v>
      </c>
      <c r="N1658" s="7" t="s">
        <v>60</v>
      </c>
      <c r="O1658" s="8">
        <v>14</v>
      </c>
      <c r="P1658" s="8">
        <v>9</v>
      </c>
      <c r="Q1658" s="7" t="s">
        <v>60</v>
      </c>
      <c r="R1658" s="7" t="s">
        <v>60</v>
      </c>
    </row>
    <row r="1659" spans="1:18" x14ac:dyDescent="0.25">
      <c r="A1659" s="7" t="s">
        <v>540</v>
      </c>
      <c r="B1659" s="7" t="s">
        <v>1489</v>
      </c>
      <c r="C1659" s="7" t="s">
        <v>139</v>
      </c>
      <c r="D1659" s="7" t="s">
        <v>1605</v>
      </c>
      <c r="E1659" s="7" t="s">
        <v>3539</v>
      </c>
      <c r="F1659" s="7" t="s">
        <v>1469</v>
      </c>
      <c r="G1659" s="8">
        <v>1990</v>
      </c>
      <c r="H1659" s="8">
        <v>1134</v>
      </c>
      <c r="I1659" s="9"/>
      <c r="J1659" s="8">
        <v>0</v>
      </c>
      <c r="K1659" s="8">
        <v>2</v>
      </c>
      <c r="L1659" s="8">
        <v>2268</v>
      </c>
      <c r="M1659" s="8">
        <v>1</v>
      </c>
      <c r="N1659" s="7" t="s">
        <v>60</v>
      </c>
      <c r="O1659" s="8">
        <v>12</v>
      </c>
      <c r="P1659" s="8">
        <v>9</v>
      </c>
      <c r="Q1659" s="7" t="s">
        <v>60</v>
      </c>
      <c r="R1659" s="7" t="s">
        <v>539</v>
      </c>
    </row>
    <row r="1660" spans="1:18" x14ac:dyDescent="0.25">
      <c r="A1660" s="7" t="s">
        <v>3540</v>
      </c>
      <c r="B1660" s="7" t="s">
        <v>1489</v>
      </c>
      <c r="C1660" s="7" t="s">
        <v>53</v>
      </c>
      <c r="D1660" s="7" t="s">
        <v>1458</v>
      </c>
      <c r="E1660" s="7" t="s">
        <v>3541</v>
      </c>
      <c r="F1660" s="7" t="s">
        <v>97</v>
      </c>
      <c r="G1660" s="9"/>
      <c r="H1660" s="9"/>
      <c r="I1660" s="9"/>
      <c r="J1660" s="9"/>
      <c r="K1660" s="9"/>
      <c r="L1660" s="8">
        <v>6120</v>
      </c>
      <c r="M1660" s="8">
        <v>1</v>
      </c>
      <c r="N1660" s="7" t="s">
        <v>60</v>
      </c>
      <c r="O1660" s="8">
        <v>12</v>
      </c>
      <c r="P1660" s="8">
        <v>8</v>
      </c>
      <c r="Q1660" s="7" t="s">
        <v>60</v>
      </c>
      <c r="R1660" s="7" t="s">
        <v>60</v>
      </c>
    </row>
    <row r="1661" spans="1:18" x14ac:dyDescent="0.25">
      <c r="A1661" s="7" t="s">
        <v>3542</v>
      </c>
      <c r="B1661" s="7" t="s">
        <v>49</v>
      </c>
      <c r="C1661" s="7" t="s">
        <v>53</v>
      </c>
      <c r="D1661" s="7" t="s">
        <v>1458</v>
      </c>
      <c r="E1661" s="7" t="s">
        <v>3543</v>
      </c>
      <c r="F1661" s="7" t="s">
        <v>97</v>
      </c>
      <c r="G1661" s="9"/>
      <c r="H1661" s="9"/>
      <c r="I1661" s="9"/>
      <c r="J1661" s="9"/>
      <c r="K1661" s="9"/>
      <c r="L1661" s="8">
        <v>1500</v>
      </c>
      <c r="M1661" s="8">
        <v>1</v>
      </c>
      <c r="N1661" s="7" t="s">
        <v>60</v>
      </c>
      <c r="O1661" s="8">
        <v>12</v>
      </c>
      <c r="P1661" s="8">
        <v>9</v>
      </c>
      <c r="Q1661" s="7" t="s">
        <v>60</v>
      </c>
      <c r="R1661" s="7" t="s">
        <v>60</v>
      </c>
    </row>
    <row r="1662" spans="1:18" x14ac:dyDescent="0.25">
      <c r="A1662" s="7" t="s">
        <v>3544</v>
      </c>
      <c r="B1662" s="7" t="s">
        <v>49</v>
      </c>
      <c r="C1662" s="7" t="s">
        <v>53</v>
      </c>
      <c r="D1662" s="7" t="s">
        <v>1477</v>
      </c>
      <c r="E1662" s="7" t="s">
        <v>3545</v>
      </c>
      <c r="F1662" s="7" t="s">
        <v>74</v>
      </c>
      <c r="G1662" s="8">
        <v>1972</v>
      </c>
      <c r="H1662" s="9"/>
      <c r="I1662" s="9"/>
      <c r="J1662" s="9"/>
      <c r="K1662" s="9"/>
      <c r="L1662" s="8">
        <v>2600</v>
      </c>
      <c r="M1662" s="8">
        <v>1</v>
      </c>
      <c r="N1662" s="7" t="s">
        <v>60</v>
      </c>
      <c r="O1662" s="8">
        <v>15</v>
      </c>
      <c r="P1662" s="8">
        <v>10</v>
      </c>
      <c r="Q1662" s="7" t="s">
        <v>60</v>
      </c>
      <c r="R1662" s="7" t="s">
        <v>60</v>
      </c>
    </row>
    <row r="1663" spans="1:18" x14ac:dyDescent="0.25">
      <c r="A1663" s="7" t="s">
        <v>544</v>
      </c>
      <c r="B1663" s="7" t="s">
        <v>49</v>
      </c>
      <c r="C1663" s="7" t="s">
        <v>53</v>
      </c>
      <c r="D1663" s="7" t="s">
        <v>1458</v>
      </c>
      <c r="E1663" s="7" t="s">
        <v>3546</v>
      </c>
      <c r="F1663" s="7" t="s">
        <v>97</v>
      </c>
      <c r="G1663" s="9"/>
      <c r="H1663" s="9"/>
      <c r="I1663" s="9"/>
      <c r="J1663" s="9"/>
      <c r="K1663" s="9"/>
      <c r="L1663" s="8">
        <v>2800</v>
      </c>
      <c r="M1663" s="8">
        <v>2</v>
      </c>
      <c r="N1663" s="7" t="s">
        <v>60</v>
      </c>
      <c r="O1663" s="8">
        <v>20</v>
      </c>
      <c r="P1663" s="8">
        <v>10</v>
      </c>
      <c r="Q1663" s="7" t="s">
        <v>60</v>
      </c>
      <c r="R1663" s="7" t="s">
        <v>60</v>
      </c>
    </row>
    <row r="1664" spans="1:18" x14ac:dyDescent="0.25">
      <c r="A1664" s="7" t="s">
        <v>3547</v>
      </c>
      <c r="B1664" s="7" t="s">
        <v>1489</v>
      </c>
      <c r="C1664" s="7" t="s">
        <v>53</v>
      </c>
      <c r="D1664" s="7" t="s">
        <v>1458</v>
      </c>
      <c r="E1664" s="7" t="s">
        <v>3548</v>
      </c>
      <c r="F1664" s="7" t="s">
        <v>97</v>
      </c>
      <c r="G1664" s="8">
        <v>1960</v>
      </c>
      <c r="H1664" s="9"/>
      <c r="I1664" s="9"/>
      <c r="J1664" s="9"/>
      <c r="K1664" s="9"/>
      <c r="L1664" s="8">
        <v>1800</v>
      </c>
      <c r="M1664" s="8">
        <v>1</v>
      </c>
      <c r="N1664" s="7" t="s">
        <v>60</v>
      </c>
      <c r="O1664" s="8">
        <v>15</v>
      </c>
      <c r="P1664" s="8">
        <v>10</v>
      </c>
      <c r="Q1664" s="7" t="s">
        <v>60</v>
      </c>
      <c r="R1664" s="7" t="s">
        <v>539</v>
      </c>
    </row>
    <row r="1665" spans="1:18" x14ac:dyDescent="0.25">
      <c r="A1665" s="7" t="s">
        <v>3547</v>
      </c>
      <c r="B1665" s="7" t="s">
        <v>1489</v>
      </c>
      <c r="C1665" s="7" t="s">
        <v>97</v>
      </c>
      <c r="D1665" s="7" t="s">
        <v>1458</v>
      </c>
      <c r="E1665" s="7" t="s">
        <v>3549</v>
      </c>
      <c r="F1665" s="7" t="s">
        <v>97</v>
      </c>
      <c r="G1665" s="8">
        <v>1960</v>
      </c>
      <c r="H1665" s="9"/>
      <c r="I1665" s="9"/>
      <c r="J1665" s="9"/>
      <c r="K1665" s="9"/>
      <c r="L1665" s="8">
        <v>1000</v>
      </c>
      <c r="M1665" s="8">
        <v>1</v>
      </c>
      <c r="N1665" s="7" t="s">
        <v>60</v>
      </c>
      <c r="O1665" s="8">
        <v>15</v>
      </c>
      <c r="P1665" s="8">
        <v>12</v>
      </c>
      <c r="Q1665" s="7" t="s">
        <v>60</v>
      </c>
      <c r="R1665" s="7" t="s">
        <v>1462</v>
      </c>
    </row>
    <row r="1666" spans="1:18" x14ac:dyDescent="0.25">
      <c r="A1666" s="7" t="s">
        <v>3547</v>
      </c>
      <c r="B1666" s="7" t="s">
        <v>1489</v>
      </c>
      <c r="C1666" s="7" t="s">
        <v>59</v>
      </c>
      <c r="D1666" s="7" t="s">
        <v>1458</v>
      </c>
      <c r="E1666" s="7" t="s">
        <v>3550</v>
      </c>
      <c r="F1666" s="7" t="s">
        <v>97</v>
      </c>
      <c r="G1666" s="8">
        <v>1960</v>
      </c>
      <c r="H1666" s="9"/>
      <c r="I1666" s="9"/>
      <c r="J1666" s="9"/>
      <c r="K1666" s="9"/>
      <c r="L1666" s="8">
        <v>3200</v>
      </c>
      <c r="M1666" s="8">
        <v>2</v>
      </c>
      <c r="N1666" s="7" t="s">
        <v>60</v>
      </c>
      <c r="O1666" s="8">
        <v>30</v>
      </c>
      <c r="P1666" s="8">
        <v>12</v>
      </c>
      <c r="Q1666" s="7" t="s">
        <v>60</v>
      </c>
      <c r="R1666" s="7" t="s">
        <v>1462</v>
      </c>
    </row>
    <row r="1667" spans="1:18" x14ac:dyDescent="0.25">
      <c r="A1667" s="7" t="s">
        <v>3547</v>
      </c>
      <c r="B1667" s="7" t="s">
        <v>1489</v>
      </c>
      <c r="C1667" s="7" t="s">
        <v>304</v>
      </c>
      <c r="D1667" s="7" t="s">
        <v>1458</v>
      </c>
      <c r="E1667" s="7" t="s">
        <v>3551</v>
      </c>
      <c r="F1667" s="7" t="s">
        <v>97</v>
      </c>
      <c r="G1667" s="8">
        <v>1960</v>
      </c>
      <c r="H1667" s="9"/>
      <c r="I1667" s="9"/>
      <c r="J1667" s="9"/>
      <c r="K1667" s="9"/>
      <c r="L1667" s="8">
        <v>400</v>
      </c>
      <c r="M1667" s="8">
        <v>1</v>
      </c>
      <c r="N1667" s="7" t="s">
        <v>60</v>
      </c>
      <c r="O1667" s="8">
        <v>12</v>
      </c>
      <c r="P1667" s="8">
        <v>8</v>
      </c>
      <c r="Q1667" s="7" t="s">
        <v>60</v>
      </c>
      <c r="R1667" s="7" t="s">
        <v>86</v>
      </c>
    </row>
    <row r="1668" spans="1:18" x14ac:dyDescent="0.25">
      <c r="A1668" s="7" t="s">
        <v>3547</v>
      </c>
      <c r="B1668" s="7" t="s">
        <v>1489</v>
      </c>
      <c r="C1668" s="7" t="s">
        <v>86</v>
      </c>
      <c r="D1668" s="7" t="s">
        <v>1458</v>
      </c>
      <c r="E1668" s="7" t="s">
        <v>3552</v>
      </c>
      <c r="F1668" s="7" t="s">
        <v>97</v>
      </c>
      <c r="G1668" s="8">
        <v>1960</v>
      </c>
      <c r="H1668" s="9"/>
      <c r="I1668" s="9"/>
      <c r="J1668" s="9"/>
      <c r="K1668" s="9"/>
      <c r="L1668" s="8">
        <v>1880</v>
      </c>
      <c r="M1668" s="8">
        <v>2</v>
      </c>
      <c r="N1668" s="7" t="s">
        <v>60</v>
      </c>
      <c r="O1668" s="8">
        <v>20</v>
      </c>
      <c r="P1668" s="8">
        <v>10</v>
      </c>
      <c r="Q1668" s="7" t="s">
        <v>60</v>
      </c>
      <c r="R1668" s="7" t="s">
        <v>86</v>
      </c>
    </row>
    <row r="1669" spans="1:18" x14ac:dyDescent="0.25">
      <c r="A1669" s="7" t="s">
        <v>3547</v>
      </c>
      <c r="B1669" s="7" t="s">
        <v>1489</v>
      </c>
      <c r="C1669" s="7" t="s">
        <v>66</v>
      </c>
      <c r="D1669" s="7" t="s">
        <v>1458</v>
      </c>
      <c r="E1669" s="7" t="s">
        <v>3553</v>
      </c>
      <c r="F1669" s="7" t="s">
        <v>1469</v>
      </c>
      <c r="G1669" s="8">
        <v>1960</v>
      </c>
      <c r="H1669" s="8">
        <v>5600</v>
      </c>
      <c r="I1669" s="9"/>
      <c r="J1669" s="8">
        <v>90</v>
      </c>
      <c r="K1669" s="8">
        <v>2</v>
      </c>
      <c r="L1669" s="8">
        <v>11200</v>
      </c>
      <c r="M1669" s="8">
        <v>1</v>
      </c>
      <c r="N1669" s="7" t="s">
        <v>60</v>
      </c>
      <c r="O1669" s="8">
        <v>18</v>
      </c>
      <c r="P1669" s="8">
        <v>15</v>
      </c>
      <c r="Q1669" s="7" t="s">
        <v>60</v>
      </c>
      <c r="R1669" s="7" t="s">
        <v>539</v>
      </c>
    </row>
    <row r="1670" spans="1:18" x14ac:dyDescent="0.25">
      <c r="A1670" s="7" t="s">
        <v>3554</v>
      </c>
      <c r="B1670" s="7" t="s">
        <v>49</v>
      </c>
      <c r="C1670" s="7" t="s">
        <v>53</v>
      </c>
      <c r="D1670" s="7" t="s">
        <v>1458</v>
      </c>
      <c r="E1670" s="7" t="s">
        <v>3555</v>
      </c>
      <c r="F1670" s="7" t="s">
        <v>97</v>
      </c>
      <c r="G1670" s="8">
        <v>1963</v>
      </c>
      <c r="H1670" s="9"/>
      <c r="I1670" s="9"/>
      <c r="J1670" s="9"/>
      <c r="K1670" s="9"/>
      <c r="L1670" s="8">
        <v>16034</v>
      </c>
      <c r="M1670" s="8">
        <v>1</v>
      </c>
      <c r="N1670" s="7" t="s">
        <v>60</v>
      </c>
      <c r="O1670" s="8">
        <v>14</v>
      </c>
      <c r="P1670" s="8">
        <v>12</v>
      </c>
      <c r="Q1670" s="7" t="s">
        <v>54</v>
      </c>
      <c r="R1670" s="7" t="s">
        <v>60</v>
      </c>
    </row>
    <row r="1671" spans="1:18" x14ac:dyDescent="0.25">
      <c r="A1671" s="7" t="s">
        <v>3556</v>
      </c>
      <c r="B1671" s="7" t="s">
        <v>1489</v>
      </c>
      <c r="C1671" s="7" t="s">
        <v>53</v>
      </c>
      <c r="D1671" s="7" t="s">
        <v>1458</v>
      </c>
      <c r="E1671" s="7" t="s">
        <v>3557</v>
      </c>
      <c r="F1671" s="7" t="s">
        <v>97</v>
      </c>
      <c r="G1671" s="8">
        <v>1965</v>
      </c>
      <c r="H1671" s="9"/>
      <c r="I1671" s="9"/>
      <c r="J1671" s="9"/>
      <c r="K1671" s="9"/>
      <c r="L1671" s="8">
        <v>35000</v>
      </c>
      <c r="M1671" s="8">
        <v>1</v>
      </c>
      <c r="N1671" s="7" t="s">
        <v>60</v>
      </c>
      <c r="O1671" s="8">
        <v>24</v>
      </c>
      <c r="P1671" s="8">
        <v>12</v>
      </c>
      <c r="Q1671" s="7" t="s">
        <v>60</v>
      </c>
      <c r="R1671" s="7" t="s">
        <v>539</v>
      </c>
    </row>
    <row r="1672" spans="1:18" x14ac:dyDescent="0.25">
      <c r="A1672" s="7" t="s">
        <v>3558</v>
      </c>
      <c r="B1672" s="7" t="s">
        <v>1489</v>
      </c>
      <c r="C1672" s="7" t="s">
        <v>53</v>
      </c>
      <c r="D1672" s="7" t="s">
        <v>1458</v>
      </c>
      <c r="E1672" s="7" t="s">
        <v>3559</v>
      </c>
      <c r="F1672" s="7" t="s">
        <v>97</v>
      </c>
      <c r="G1672" s="8">
        <v>1945</v>
      </c>
      <c r="H1672" s="9"/>
      <c r="I1672" s="9"/>
      <c r="J1672" s="9"/>
      <c r="K1672" s="9"/>
      <c r="L1672" s="8">
        <v>4830</v>
      </c>
      <c r="M1672" s="8">
        <v>1</v>
      </c>
      <c r="N1672" s="7" t="s">
        <v>60</v>
      </c>
      <c r="O1672" s="8">
        <v>14</v>
      </c>
      <c r="P1672" s="8">
        <v>9</v>
      </c>
      <c r="Q1672" s="7" t="s">
        <v>60</v>
      </c>
      <c r="R1672" s="7" t="s">
        <v>539</v>
      </c>
    </row>
    <row r="1673" spans="1:18" x14ac:dyDescent="0.25">
      <c r="A1673" s="7" t="s">
        <v>3560</v>
      </c>
      <c r="B1673" s="7" t="s">
        <v>49</v>
      </c>
      <c r="C1673" s="7" t="s">
        <v>53</v>
      </c>
      <c r="D1673" s="7" t="s">
        <v>1477</v>
      </c>
      <c r="E1673" s="7" t="s">
        <v>3561</v>
      </c>
      <c r="F1673" s="7" t="s">
        <v>74</v>
      </c>
      <c r="G1673" s="8">
        <v>1946</v>
      </c>
      <c r="H1673" s="9"/>
      <c r="I1673" s="9"/>
      <c r="J1673" s="9"/>
      <c r="K1673" s="9"/>
      <c r="L1673" s="8">
        <v>1600</v>
      </c>
      <c r="M1673" s="8">
        <v>2</v>
      </c>
      <c r="N1673" s="7" t="s">
        <v>60</v>
      </c>
      <c r="O1673" s="8">
        <v>12</v>
      </c>
      <c r="P1673" s="8">
        <v>10</v>
      </c>
      <c r="Q1673" s="7" t="s">
        <v>60</v>
      </c>
      <c r="R1673" s="7" t="s">
        <v>539</v>
      </c>
    </row>
    <row r="1674" spans="1:18" x14ac:dyDescent="0.25">
      <c r="A1674" s="7" t="s">
        <v>1169</v>
      </c>
      <c r="B1674" s="7" t="s">
        <v>1489</v>
      </c>
      <c r="C1674" s="7" t="s">
        <v>53</v>
      </c>
      <c r="D1674" s="7" t="s">
        <v>1458</v>
      </c>
      <c r="E1674" s="7" t="s">
        <v>3562</v>
      </c>
      <c r="F1674" s="7" t="s">
        <v>97</v>
      </c>
      <c r="G1674" s="8">
        <v>1963</v>
      </c>
      <c r="H1674" s="9"/>
      <c r="I1674" s="9"/>
      <c r="J1674" s="9"/>
      <c r="K1674" s="9"/>
      <c r="L1674" s="8">
        <v>2500</v>
      </c>
      <c r="M1674" s="8">
        <v>1</v>
      </c>
      <c r="N1674" s="7" t="s">
        <v>60</v>
      </c>
      <c r="O1674" s="8">
        <v>12</v>
      </c>
      <c r="P1674" s="8">
        <v>9</v>
      </c>
      <c r="Q1674" s="7" t="s">
        <v>60</v>
      </c>
      <c r="R1674" s="7" t="s">
        <v>1462</v>
      </c>
    </row>
    <row r="1675" spans="1:18" x14ac:dyDescent="0.25">
      <c r="A1675" s="7" t="s">
        <v>3563</v>
      </c>
      <c r="B1675" s="7" t="s">
        <v>1457</v>
      </c>
      <c r="C1675" s="7" t="s">
        <v>53</v>
      </c>
      <c r="D1675" s="7" t="s">
        <v>1458</v>
      </c>
      <c r="E1675" s="7" t="s">
        <v>3564</v>
      </c>
      <c r="F1675" s="7" t="s">
        <v>97</v>
      </c>
      <c r="G1675" s="8">
        <v>1962</v>
      </c>
      <c r="H1675" s="9"/>
      <c r="I1675" s="9"/>
      <c r="J1675" s="9"/>
      <c r="K1675" s="9"/>
      <c r="L1675" s="8">
        <v>13444</v>
      </c>
      <c r="M1675" s="8">
        <v>2</v>
      </c>
      <c r="N1675" s="7" t="s">
        <v>60</v>
      </c>
      <c r="O1675" s="8">
        <v>10</v>
      </c>
      <c r="P1675" s="8">
        <v>7</v>
      </c>
      <c r="Q1675" s="7" t="s">
        <v>60</v>
      </c>
      <c r="R1675" s="7" t="s">
        <v>86</v>
      </c>
    </row>
    <row r="1676" spans="1:18" x14ac:dyDescent="0.25">
      <c r="A1676" s="7" t="s">
        <v>3565</v>
      </c>
      <c r="B1676" s="7" t="s">
        <v>49</v>
      </c>
      <c r="C1676" s="7" t="s">
        <v>53</v>
      </c>
      <c r="D1676" s="7" t="s">
        <v>1458</v>
      </c>
      <c r="E1676" s="7" t="s">
        <v>3566</v>
      </c>
      <c r="F1676" s="7" t="s">
        <v>97</v>
      </c>
      <c r="G1676" s="8">
        <v>1963</v>
      </c>
      <c r="H1676" s="9"/>
      <c r="I1676" s="9"/>
      <c r="J1676" s="9"/>
      <c r="K1676" s="9"/>
      <c r="L1676" s="8">
        <v>23601</v>
      </c>
      <c r="M1676" s="8">
        <v>1</v>
      </c>
      <c r="N1676" s="7" t="s">
        <v>60</v>
      </c>
      <c r="O1676" s="8">
        <v>12</v>
      </c>
      <c r="P1676" s="8">
        <v>8</v>
      </c>
      <c r="Q1676" s="7" t="s">
        <v>60</v>
      </c>
      <c r="R1676" s="7" t="s">
        <v>86</v>
      </c>
    </row>
    <row r="1677" spans="1:18" x14ac:dyDescent="0.25">
      <c r="A1677" s="7" t="s">
        <v>3565</v>
      </c>
      <c r="B1677" s="7" t="s">
        <v>49</v>
      </c>
      <c r="C1677" s="7" t="s">
        <v>97</v>
      </c>
      <c r="D1677" s="7" t="s">
        <v>1458</v>
      </c>
      <c r="E1677" s="7" t="s">
        <v>3567</v>
      </c>
      <c r="F1677" s="7" t="s">
        <v>97</v>
      </c>
      <c r="G1677" s="9"/>
      <c r="H1677" s="9"/>
      <c r="I1677" s="9"/>
      <c r="J1677" s="9"/>
      <c r="K1677" s="9"/>
      <c r="L1677" s="8">
        <v>1753</v>
      </c>
      <c r="M1677" s="8">
        <v>1</v>
      </c>
      <c r="N1677" s="7" t="s">
        <v>60</v>
      </c>
      <c r="O1677" s="8">
        <v>12</v>
      </c>
      <c r="P1677" s="8">
        <v>8</v>
      </c>
      <c r="Q1677" s="7" t="s">
        <v>60</v>
      </c>
      <c r="R1677" s="7" t="s">
        <v>86</v>
      </c>
    </row>
    <row r="1678" spans="1:18" x14ac:dyDescent="0.25">
      <c r="A1678" s="7" t="s">
        <v>3568</v>
      </c>
      <c r="B1678" s="7" t="s">
        <v>1489</v>
      </c>
      <c r="C1678" s="7" t="s">
        <v>53</v>
      </c>
      <c r="D1678" s="7" t="s">
        <v>1602</v>
      </c>
      <c r="E1678" s="7" t="s">
        <v>3569</v>
      </c>
      <c r="F1678" s="7" t="s">
        <v>97</v>
      </c>
      <c r="G1678" s="8">
        <v>1957</v>
      </c>
      <c r="H1678" s="9"/>
      <c r="I1678" s="9"/>
      <c r="J1678" s="9"/>
      <c r="K1678" s="9"/>
      <c r="L1678" s="8">
        <v>14850</v>
      </c>
      <c r="M1678" s="8">
        <v>1</v>
      </c>
      <c r="N1678" s="7" t="s">
        <v>60</v>
      </c>
      <c r="O1678" s="8">
        <v>23</v>
      </c>
      <c r="P1678" s="8">
        <v>22</v>
      </c>
      <c r="Q1678" s="7" t="s">
        <v>60</v>
      </c>
      <c r="R1678" s="7" t="s">
        <v>60</v>
      </c>
    </row>
    <row r="1679" spans="1:18" x14ac:dyDescent="0.25">
      <c r="A1679" s="7" t="s">
        <v>3568</v>
      </c>
      <c r="B1679" s="7" t="s">
        <v>1489</v>
      </c>
      <c r="C1679" s="7" t="s">
        <v>97</v>
      </c>
      <c r="D1679" s="7" t="s">
        <v>1842</v>
      </c>
      <c r="E1679" s="7" t="s">
        <v>3570</v>
      </c>
      <c r="F1679" s="7" t="s">
        <v>97</v>
      </c>
      <c r="G1679" s="8">
        <v>1957</v>
      </c>
      <c r="H1679" s="9"/>
      <c r="I1679" s="9"/>
      <c r="J1679" s="9"/>
      <c r="K1679" s="9"/>
      <c r="L1679" s="8">
        <v>21750</v>
      </c>
      <c r="M1679" s="8">
        <v>1</v>
      </c>
      <c r="N1679" s="7" t="s">
        <v>60</v>
      </c>
      <c r="O1679" s="8">
        <v>11</v>
      </c>
      <c r="P1679" s="8">
        <v>8</v>
      </c>
      <c r="Q1679" s="7" t="s">
        <v>60</v>
      </c>
      <c r="R1679" s="7" t="s">
        <v>1462</v>
      </c>
    </row>
    <row r="1680" spans="1:18" x14ac:dyDescent="0.25">
      <c r="A1680" s="7" t="s">
        <v>3568</v>
      </c>
      <c r="B1680" s="7" t="s">
        <v>1489</v>
      </c>
      <c r="C1680" s="7" t="s">
        <v>59</v>
      </c>
      <c r="D1680" s="7" t="s">
        <v>1842</v>
      </c>
      <c r="E1680" s="7" t="s">
        <v>3571</v>
      </c>
      <c r="F1680" s="7" t="s">
        <v>97</v>
      </c>
      <c r="G1680" s="8">
        <v>1957</v>
      </c>
      <c r="H1680" s="9"/>
      <c r="I1680" s="9"/>
      <c r="J1680" s="9"/>
      <c r="K1680" s="9"/>
      <c r="L1680" s="8">
        <v>9900</v>
      </c>
      <c r="M1680" s="8">
        <v>1</v>
      </c>
      <c r="N1680" s="7" t="s">
        <v>60</v>
      </c>
      <c r="O1680" s="8">
        <v>11</v>
      </c>
      <c r="P1680" s="8">
        <v>8</v>
      </c>
      <c r="Q1680" s="7" t="s">
        <v>60</v>
      </c>
      <c r="R1680" s="7" t="s">
        <v>60</v>
      </c>
    </row>
    <row r="1681" spans="1:18" x14ac:dyDescent="0.25">
      <c r="A1681" s="7" t="s">
        <v>3568</v>
      </c>
      <c r="B1681" s="7" t="s">
        <v>1489</v>
      </c>
      <c r="C1681" s="7" t="s">
        <v>304</v>
      </c>
      <c r="D1681" s="7" t="s">
        <v>1474</v>
      </c>
      <c r="E1681" s="7" t="s">
        <v>3572</v>
      </c>
      <c r="F1681" s="7" t="s">
        <v>97</v>
      </c>
      <c r="G1681" s="8">
        <v>1957</v>
      </c>
      <c r="H1681" s="9"/>
      <c r="I1681" s="9"/>
      <c r="J1681" s="9"/>
      <c r="K1681" s="9"/>
      <c r="L1681" s="8">
        <v>4441</v>
      </c>
      <c r="M1681" s="8">
        <v>1</v>
      </c>
      <c r="N1681" s="7" t="s">
        <v>60</v>
      </c>
      <c r="O1681" s="8">
        <v>11</v>
      </c>
      <c r="P1681" s="8">
        <v>8</v>
      </c>
      <c r="Q1681" s="7" t="s">
        <v>60</v>
      </c>
      <c r="R1681" s="7" t="s">
        <v>60</v>
      </c>
    </row>
    <row r="1682" spans="1:18" x14ac:dyDescent="0.25">
      <c r="A1682" s="7" t="s">
        <v>3568</v>
      </c>
      <c r="B1682" s="7" t="s">
        <v>1489</v>
      </c>
      <c r="C1682" s="7" t="s">
        <v>86</v>
      </c>
      <c r="D1682" s="7" t="s">
        <v>1474</v>
      </c>
      <c r="E1682" s="7" t="s">
        <v>3573</v>
      </c>
      <c r="F1682" s="7" t="s">
        <v>97</v>
      </c>
      <c r="G1682" s="9"/>
      <c r="H1682" s="9"/>
      <c r="I1682" s="9"/>
      <c r="J1682" s="9"/>
      <c r="K1682" s="9"/>
      <c r="L1682" s="8">
        <v>11200</v>
      </c>
      <c r="M1682" s="8">
        <v>1</v>
      </c>
      <c r="N1682" s="7" t="s">
        <v>60</v>
      </c>
      <c r="O1682" s="8">
        <v>11</v>
      </c>
      <c r="P1682" s="8">
        <v>8</v>
      </c>
      <c r="Q1682" s="7" t="s">
        <v>60</v>
      </c>
      <c r="R1682" s="7" t="s">
        <v>3574</v>
      </c>
    </row>
    <row r="1683" spans="1:18" x14ac:dyDescent="0.25">
      <c r="A1683" s="7" t="s">
        <v>3568</v>
      </c>
      <c r="B1683" s="7" t="s">
        <v>1489</v>
      </c>
      <c r="C1683" s="7" t="s">
        <v>66</v>
      </c>
      <c r="D1683" s="7" t="s">
        <v>1474</v>
      </c>
      <c r="E1683" s="7" t="s">
        <v>3575</v>
      </c>
      <c r="F1683" s="7" t="s">
        <v>97</v>
      </c>
      <c r="G1683" s="8">
        <v>1957</v>
      </c>
      <c r="H1683" s="9"/>
      <c r="I1683" s="9"/>
      <c r="J1683" s="9"/>
      <c r="K1683" s="9"/>
      <c r="L1683" s="8">
        <v>11078</v>
      </c>
      <c r="M1683" s="8">
        <v>1</v>
      </c>
      <c r="N1683" s="7" t="s">
        <v>60</v>
      </c>
      <c r="O1683" s="8">
        <v>11</v>
      </c>
      <c r="P1683" s="8">
        <v>8</v>
      </c>
      <c r="Q1683" s="7" t="s">
        <v>60</v>
      </c>
      <c r="R1683" s="7" t="s">
        <v>1462</v>
      </c>
    </row>
    <row r="1684" spans="1:18" x14ac:dyDescent="0.25">
      <c r="A1684" s="7" t="s">
        <v>3568</v>
      </c>
      <c r="B1684" s="7" t="s">
        <v>1489</v>
      </c>
      <c r="C1684" s="7" t="s">
        <v>57</v>
      </c>
      <c r="D1684" s="7" t="s">
        <v>1474</v>
      </c>
      <c r="E1684" s="7" t="s">
        <v>3576</v>
      </c>
      <c r="F1684" s="7" t="s">
        <v>97</v>
      </c>
      <c r="G1684" s="8">
        <v>1957</v>
      </c>
      <c r="H1684" s="9"/>
      <c r="I1684" s="9"/>
      <c r="J1684" s="9"/>
      <c r="K1684" s="9"/>
      <c r="L1684" s="8">
        <v>3800</v>
      </c>
      <c r="M1684" s="8">
        <v>1</v>
      </c>
      <c r="N1684" s="7" t="s">
        <v>60</v>
      </c>
      <c r="O1684" s="8">
        <v>11</v>
      </c>
      <c r="P1684" s="8">
        <v>8</v>
      </c>
      <c r="Q1684" s="7" t="s">
        <v>60</v>
      </c>
      <c r="R1684" s="7" t="s">
        <v>1462</v>
      </c>
    </row>
    <row r="1685" spans="1:18" x14ac:dyDescent="0.25">
      <c r="A1685" s="7" t="s">
        <v>3577</v>
      </c>
      <c r="B1685" s="7" t="s">
        <v>1489</v>
      </c>
      <c r="C1685" s="7" t="s">
        <v>53</v>
      </c>
      <c r="D1685" s="7" t="s">
        <v>1458</v>
      </c>
      <c r="E1685" s="7" t="s">
        <v>3578</v>
      </c>
      <c r="F1685" s="7" t="s">
        <v>97</v>
      </c>
      <c r="G1685" s="8">
        <v>1988</v>
      </c>
      <c r="H1685" s="9"/>
      <c r="I1685" s="9"/>
      <c r="J1685" s="9"/>
      <c r="K1685" s="9"/>
      <c r="L1685" s="8">
        <v>37000</v>
      </c>
      <c r="M1685" s="8">
        <v>2</v>
      </c>
      <c r="N1685" s="7" t="s">
        <v>60</v>
      </c>
      <c r="O1685" s="8">
        <v>14</v>
      </c>
      <c r="P1685" s="8">
        <v>10</v>
      </c>
      <c r="Q1685" s="7" t="s">
        <v>60</v>
      </c>
      <c r="R1685" s="7" t="s">
        <v>60</v>
      </c>
    </row>
    <row r="1686" spans="1:18" x14ac:dyDescent="0.25">
      <c r="A1686" s="7" t="s">
        <v>3579</v>
      </c>
      <c r="B1686" s="7" t="s">
        <v>1489</v>
      </c>
      <c r="C1686" s="7" t="s">
        <v>53</v>
      </c>
      <c r="D1686" s="7" t="s">
        <v>1585</v>
      </c>
      <c r="E1686" s="7" t="s">
        <v>3580</v>
      </c>
      <c r="F1686" s="7" t="s">
        <v>97</v>
      </c>
      <c r="G1686" s="8">
        <v>1962</v>
      </c>
      <c r="H1686" s="9"/>
      <c r="I1686" s="9"/>
      <c r="J1686" s="9"/>
      <c r="K1686" s="9"/>
      <c r="L1686" s="8">
        <v>20000</v>
      </c>
      <c r="M1686" s="8">
        <v>1</v>
      </c>
      <c r="N1686" s="7" t="s">
        <v>60</v>
      </c>
      <c r="O1686" s="8">
        <v>15</v>
      </c>
      <c r="P1686" s="8">
        <v>10</v>
      </c>
      <c r="Q1686" s="7" t="s">
        <v>60</v>
      </c>
      <c r="R1686" s="7" t="s">
        <v>1462</v>
      </c>
    </row>
    <row r="1687" spans="1:18" x14ac:dyDescent="0.25">
      <c r="A1687" s="7" t="s">
        <v>3579</v>
      </c>
      <c r="B1687" s="7" t="s">
        <v>1489</v>
      </c>
      <c r="C1687" s="7" t="s">
        <v>97</v>
      </c>
      <c r="D1687" s="7" t="s">
        <v>1602</v>
      </c>
      <c r="E1687" s="7" t="s">
        <v>3581</v>
      </c>
      <c r="F1687" s="7" t="s">
        <v>97</v>
      </c>
      <c r="G1687" s="8">
        <v>1962</v>
      </c>
      <c r="H1687" s="9"/>
      <c r="I1687" s="9"/>
      <c r="J1687" s="9"/>
      <c r="K1687" s="9"/>
      <c r="L1687" s="8">
        <v>5000</v>
      </c>
      <c r="M1687" s="8">
        <v>1</v>
      </c>
      <c r="N1687" s="7" t="s">
        <v>60</v>
      </c>
      <c r="O1687" s="8">
        <v>12</v>
      </c>
      <c r="P1687" s="8">
        <v>10</v>
      </c>
      <c r="Q1687" s="7" t="s">
        <v>60</v>
      </c>
      <c r="R1687" s="7" t="s">
        <v>1462</v>
      </c>
    </row>
    <row r="1688" spans="1:18" x14ac:dyDescent="0.25">
      <c r="A1688" s="7" t="s">
        <v>545</v>
      </c>
      <c r="B1688" s="7" t="s">
        <v>49</v>
      </c>
      <c r="C1688" s="7" t="s">
        <v>53</v>
      </c>
      <c r="D1688" s="7" t="s">
        <v>1722</v>
      </c>
      <c r="E1688" s="7" t="s">
        <v>3582</v>
      </c>
      <c r="F1688" s="7" t="s">
        <v>97</v>
      </c>
      <c r="G1688" s="8">
        <v>1960</v>
      </c>
      <c r="H1688" s="9"/>
      <c r="I1688" s="9"/>
      <c r="J1688" s="9"/>
      <c r="K1688" s="9"/>
      <c r="L1688" s="8">
        <v>24000</v>
      </c>
      <c r="M1688" s="8">
        <v>1</v>
      </c>
      <c r="N1688" s="7" t="s">
        <v>60</v>
      </c>
      <c r="O1688" s="8">
        <v>18</v>
      </c>
      <c r="P1688" s="8">
        <v>9</v>
      </c>
      <c r="Q1688" s="7" t="s">
        <v>60</v>
      </c>
      <c r="R1688" s="7" t="s">
        <v>1462</v>
      </c>
    </row>
    <row r="1689" spans="1:18" x14ac:dyDescent="0.25">
      <c r="A1689" s="7" t="s">
        <v>545</v>
      </c>
      <c r="B1689" s="7" t="s">
        <v>49</v>
      </c>
      <c r="C1689" s="7" t="s">
        <v>97</v>
      </c>
      <c r="D1689" s="7" t="s">
        <v>1722</v>
      </c>
      <c r="E1689" s="7" t="s">
        <v>3583</v>
      </c>
      <c r="F1689" s="7" t="s">
        <v>97</v>
      </c>
      <c r="G1689" s="8">
        <v>1960</v>
      </c>
      <c r="H1689" s="9"/>
      <c r="I1689" s="9"/>
      <c r="J1689" s="9"/>
      <c r="K1689" s="9"/>
      <c r="L1689" s="8">
        <v>24000</v>
      </c>
      <c r="M1689" s="8">
        <v>1</v>
      </c>
      <c r="N1689" s="7" t="s">
        <v>60</v>
      </c>
      <c r="O1689" s="8">
        <v>18</v>
      </c>
      <c r="P1689" s="8">
        <v>9</v>
      </c>
      <c r="Q1689" s="7" t="s">
        <v>60</v>
      </c>
      <c r="R1689" s="7" t="s">
        <v>1462</v>
      </c>
    </row>
    <row r="1690" spans="1:18" x14ac:dyDescent="0.25">
      <c r="A1690" s="7" t="s">
        <v>545</v>
      </c>
      <c r="B1690" s="7" t="s">
        <v>49</v>
      </c>
      <c r="C1690" s="7" t="s">
        <v>59</v>
      </c>
      <c r="D1690" s="7" t="s">
        <v>1627</v>
      </c>
      <c r="E1690" s="7" t="s">
        <v>3584</v>
      </c>
      <c r="F1690" s="7" t="s">
        <v>97</v>
      </c>
      <c r="G1690" s="8">
        <v>1960</v>
      </c>
      <c r="H1690" s="9"/>
      <c r="I1690" s="9"/>
      <c r="J1690" s="9"/>
      <c r="K1690" s="9"/>
      <c r="L1690" s="8">
        <v>41000</v>
      </c>
      <c r="M1690" s="8">
        <v>1</v>
      </c>
      <c r="N1690" s="7" t="s">
        <v>60</v>
      </c>
      <c r="O1690" s="8">
        <v>18</v>
      </c>
      <c r="P1690" s="8">
        <v>9</v>
      </c>
      <c r="Q1690" s="7" t="s">
        <v>60</v>
      </c>
      <c r="R1690" s="7" t="s">
        <v>1462</v>
      </c>
    </row>
    <row r="1691" spans="1:18" x14ac:dyDescent="0.25">
      <c r="A1691" s="7" t="s">
        <v>3585</v>
      </c>
      <c r="B1691" s="7" t="s">
        <v>1489</v>
      </c>
      <c r="C1691" s="7" t="s">
        <v>53</v>
      </c>
      <c r="D1691" s="7" t="s">
        <v>1458</v>
      </c>
      <c r="E1691" s="7" t="s">
        <v>3586</v>
      </c>
      <c r="F1691" s="7" t="s">
        <v>97</v>
      </c>
      <c r="G1691" s="8">
        <v>1972</v>
      </c>
      <c r="H1691" s="9"/>
      <c r="I1691" s="9"/>
      <c r="J1691" s="9"/>
      <c r="K1691" s="9"/>
      <c r="L1691" s="8">
        <v>125000</v>
      </c>
      <c r="M1691" s="8">
        <v>4</v>
      </c>
      <c r="N1691" s="7" t="s">
        <v>60</v>
      </c>
      <c r="O1691" s="8">
        <v>12</v>
      </c>
      <c r="P1691" s="8">
        <v>9</v>
      </c>
      <c r="Q1691" s="7" t="s">
        <v>60</v>
      </c>
      <c r="R1691" s="7" t="s">
        <v>86</v>
      </c>
    </row>
    <row r="1692" spans="1:18" x14ac:dyDescent="0.25">
      <c r="A1692" s="7" t="s">
        <v>550</v>
      </c>
      <c r="B1692" s="7" t="s">
        <v>49</v>
      </c>
      <c r="C1692" s="7" t="s">
        <v>53</v>
      </c>
      <c r="D1692" s="7" t="s">
        <v>1458</v>
      </c>
      <c r="E1692" s="7" t="s">
        <v>2569</v>
      </c>
      <c r="F1692" s="7" t="s">
        <v>97</v>
      </c>
      <c r="G1692" s="8">
        <v>1994</v>
      </c>
      <c r="H1692" s="9"/>
      <c r="I1692" s="9"/>
      <c r="J1692" s="9"/>
      <c r="K1692" s="9"/>
      <c r="L1692" s="8">
        <v>5800</v>
      </c>
      <c r="M1692" s="8">
        <v>2</v>
      </c>
      <c r="N1692" s="7" t="s">
        <v>60</v>
      </c>
      <c r="O1692" s="8">
        <v>25</v>
      </c>
      <c r="P1692" s="8">
        <v>10</v>
      </c>
      <c r="Q1692" s="7" t="s">
        <v>60</v>
      </c>
      <c r="R1692" s="7" t="s">
        <v>539</v>
      </c>
    </row>
    <row r="1693" spans="1:18" x14ac:dyDescent="0.25">
      <c r="A1693" s="7" t="s">
        <v>3587</v>
      </c>
      <c r="B1693" s="7" t="s">
        <v>49</v>
      </c>
      <c r="C1693" s="7" t="s">
        <v>53</v>
      </c>
      <c r="D1693" s="7" t="s">
        <v>1474</v>
      </c>
      <c r="E1693" s="7" t="s">
        <v>3588</v>
      </c>
      <c r="F1693" s="7" t="s">
        <v>97</v>
      </c>
      <c r="G1693" s="8">
        <v>1968</v>
      </c>
      <c r="H1693" s="9"/>
      <c r="I1693" s="9"/>
      <c r="J1693" s="9"/>
      <c r="K1693" s="9"/>
      <c r="L1693" s="8">
        <v>71000</v>
      </c>
      <c r="M1693" s="8">
        <v>3</v>
      </c>
      <c r="N1693" s="7" t="s">
        <v>60</v>
      </c>
      <c r="O1693" s="8">
        <v>12</v>
      </c>
      <c r="P1693" s="8">
        <v>9</v>
      </c>
      <c r="Q1693" s="7" t="s">
        <v>60</v>
      </c>
      <c r="R1693" s="7" t="s">
        <v>1462</v>
      </c>
    </row>
    <row r="1694" spans="1:18" x14ac:dyDescent="0.25">
      <c r="A1694" s="7" t="s">
        <v>3587</v>
      </c>
      <c r="B1694" s="7" t="s">
        <v>49</v>
      </c>
      <c r="C1694" s="7" t="s">
        <v>97</v>
      </c>
      <c r="D1694" s="7" t="s">
        <v>2161</v>
      </c>
      <c r="E1694" s="7" t="s">
        <v>3589</v>
      </c>
      <c r="F1694" s="7" t="s">
        <v>97</v>
      </c>
      <c r="G1694" s="8">
        <v>1968</v>
      </c>
      <c r="H1694" s="9"/>
      <c r="I1694" s="9"/>
      <c r="J1694" s="9"/>
      <c r="K1694" s="9"/>
      <c r="L1694" s="8">
        <v>50000</v>
      </c>
      <c r="M1694" s="8">
        <v>2</v>
      </c>
      <c r="N1694" s="7" t="s">
        <v>60</v>
      </c>
      <c r="O1694" s="8">
        <v>12</v>
      </c>
      <c r="P1694" s="8">
        <v>9</v>
      </c>
      <c r="Q1694" s="7" t="s">
        <v>60</v>
      </c>
      <c r="R1694" s="7" t="s">
        <v>86</v>
      </c>
    </row>
    <row r="1695" spans="1:18" x14ac:dyDescent="0.25">
      <c r="A1695" s="7" t="s">
        <v>3587</v>
      </c>
      <c r="B1695" s="7" t="s">
        <v>49</v>
      </c>
      <c r="C1695" s="7" t="s">
        <v>59</v>
      </c>
      <c r="D1695" s="7" t="s">
        <v>3590</v>
      </c>
      <c r="E1695" s="7" t="s">
        <v>3591</v>
      </c>
      <c r="F1695" s="7" t="s">
        <v>97</v>
      </c>
      <c r="G1695" s="8">
        <v>1968</v>
      </c>
      <c r="H1695" s="9"/>
      <c r="I1695" s="9"/>
      <c r="J1695" s="9"/>
      <c r="K1695" s="9"/>
      <c r="L1695" s="8">
        <v>16800</v>
      </c>
      <c r="M1695" s="8">
        <v>1</v>
      </c>
      <c r="N1695" s="7" t="s">
        <v>60</v>
      </c>
      <c r="O1695" s="8">
        <v>12</v>
      </c>
      <c r="P1695" s="8">
        <v>9</v>
      </c>
      <c r="Q1695" s="7" t="s">
        <v>60</v>
      </c>
      <c r="R1695" s="7" t="s">
        <v>86</v>
      </c>
    </row>
    <row r="1696" spans="1:18" x14ac:dyDescent="0.25">
      <c r="A1696" s="7" t="s">
        <v>3592</v>
      </c>
      <c r="B1696" s="7" t="s">
        <v>49</v>
      </c>
      <c r="C1696" s="7" t="s">
        <v>53</v>
      </c>
      <c r="D1696" s="7" t="s">
        <v>1477</v>
      </c>
      <c r="E1696" s="7" t="s">
        <v>3593</v>
      </c>
      <c r="F1696" s="7" t="s">
        <v>97</v>
      </c>
      <c r="G1696" s="8">
        <v>1950</v>
      </c>
      <c r="H1696" s="9"/>
      <c r="I1696" s="9"/>
      <c r="J1696" s="9"/>
      <c r="K1696" s="9"/>
      <c r="L1696" s="8">
        <v>1000</v>
      </c>
      <c r="M1696" s="8">
        <v>1</v>
      </c>
      <c r="N1696" s="7" t="s">
        <v>60</v>
      </c>
      <c r="O1696" s="8">
        <v>14</v>
      </c>
      <c r="P1696" s="8">
        <v>12</v>
      </c>
      <c r="Q1696" s="7" t="s">
        <v>60</v>
      </c>
      <c r="R1696" s="7" t="s">
        <v>539</v>
      </c>
    </row>
    <row r="1697" spans="1:18" x14ac:dyDescent="0.25">
      <c r="A1697" s="7" t="s">
        <v>3594</v>
      </c>
      <c r="B1697" s="7" t="s">
        <v>49</v>
      </c>
      <c r="C1697" s="7" t="s">
        <v>53</v>
      </c>
      <c r="D1697" s="7" t="s">
        <v>1458</v>
      </c>
      <c r="E1697" s="7" t="s">
        <v>3595</v>
      </c>
      <c r="F1697" s="7" t="s">
        <v>97</v>
      </c>
      <c r="G1697" s="9"/>
      <c r="H1697" s="9"/>
      <c r="I1697" s="9"/>
      <c r="J1697" s="9"/>
      <c r="K1697" s="9"/>
      <c r="L1697" s="8">
        <v>156750</v>
      </c>
      <c r="M1697" s="8">
        <v>5</v>
      </c>
      <c r="N1697" s="7" t="s">
        <v>60</v>
      </c>
      <c r="O1697" s="8">
        <v>59</v>
      </c>
      <c r="P1697" s="8">
        <v>55</v>
      </c>
      <c r="Q1697" s="7" t="s">
        <v>60</v>
      </c>
      <c r="R1697" s="7" t="s">
        <v>1462</v>
      </c>
    </row>
    <row r="1698" spans="1:18" x14ac:dyDescent="0.25">
      <c r="A1698" s="7" t="s">
        <v>3596</v>
      </c>
      <c r="B1698" s="7" t="s">
        <v>49</v>
      </c>
      <c r="C1698" s="7" t="s">
        <v>53</v>
      </c>
      <c r="D1698" s="7" t="s">
        <v>1458</v>
      </c>
      <c r="E1698" s="7" t="s">
        <v>3597</v>
      </c>
      <c r="F1698" s="7" t="s">
        <v>97</v>
      </c>
      <c r="G1698" s="8">
        <v>1994</v>
      </c>
      <c r="H1698" s="9"/>
      <c r="I1698" s="9"/>
      <c r="J1698" s="9"/>
      <c r="K1698" s="9"/>
      <c r="L1698" s="8">
        <v>823000</v>
      </c>
      <c r="M1698" s="8">
        <v>1</v>
      </c>
      <c r="N1698" s="7" t="s">
        <v>60</v>
      </c>
      <c r="O1698" s="8">
        <v>20</v>
      </c>
      <c r="P1698" s="8">
        <v>18</v>
      </c>
      <c r="Q1698" s="7" t="s">
        <v>60</v>
      </c>
      <c r="R1698" s="7" t="s">
        <v>86</v>
      </c>
    </row>
    <row r="1699" spans="1:18" x14ac:dyDescent="0.25">
      <c r="A1699" s="7" t="s">
        <v>3598</v>
      </c>
      <c r="B1699" s="7" t="s">
        <v>49</v>
      </c>
      <c r="C1699" s="7" t="s">
        <v>53</v>
      </c>
      <c r="D1699" s="7" t="s">
        <v>1458</v>
      </c>
      <c r="E1699" s="7" t="s">
        <v>3599</v>
      </c>
      <c r="F1699" s="7" t="s">
        <v>97</v>
      </c>
      <c r="G1699" s="8">
        <v>1960</v>
      </c>
      <c r="H1699" s="9"/>
      <c r="I1699" s="9"/>
      <c r="J1699" s="9"/>
      <c r="K1699" s="9"/>
      <c r="L1699" s="8">
        <v>5200</v>
      </c>
      <c r="M1699" s="8">
        <v>1</v>
      </c>
      <c r="N1699" s="7" t="s">
        <v>60</v>
      </c>
      <c r="O1699" s="8">
        <v>14</v>
      </c>
      <c r="P1699" s="8">
        <v>9</v>
      </c>
      <c r="Q1699" s="7" t="s">
        <v>60</v>
      </c>
      <c r="R1699" s="7" t="s">
        <v>86</v>
      </c>
    </row>
    <row r="1700" spans="1:18" x14ac:dyDescent="0.25">
      <c r="A1700" s="7" t="s">
        <v>551</v>
      </c>
      <c r="B1700" s="7" t="s">
        <v>1489</v>
      </c>
      <c r="C1700" s="7" t="s">
        <v>53</v>
      </c>
      <c r="D1700" s="7" t="s">
        <v>1467</v>
      </c>
      <c r="E1700" s="7" t="s">
        <v>3600</v>
      </c>
      <c r="F1700" s="7" t="s">
        <v>97</v>
      </c>
      <c r="G1700" s="8">
        <v>1980</v>
      </c>
      <c r="H1700" s="9"/>
      <c r="I1700" s="9"/>
      <c r="J1700" s="9"/>
      <c r="K1700" s="9"/>
      <c r="L1700" s="8">
        <v>5100</v>
      </c>
      <c r="M1700" s="8">
        <v>2</v>
      </c>
      <c r="N1700" s="7" t="s">
        <v>60</v>
      </c>
      <c r="O1700" s="8">
        <v>12</v>
      </c>
      <c r="P1700" s="8">
        <v>8</v>
      </c>
      <c r="Q1700" s="7" t="s">
        <v>60</v>
      </c>
      <c r="R1700" s="7" t="s">
        <v>1643</v>
      </c>
    </row>
    <row r="1701" spans="1:18" x14ac:dyDescent="0.25">
      <c r="A1701" s="7" t="s">
        <v>551</v>
      </c>
      <c r="B1701" s="7" t="s">
        <v>1489</v>
      </c>
      <c r="C1701" s="7" t="s">
        <v>97</v>
      </c>
      <c r="D1701" s="7" t="s">
        <v>1534</v>
      </c>
      <c r="E1701" s="7" t="s">
        <v>3601</v>
      </c>
      <c r="F1701" s="7" t="s">
        <v>97</v>
      </c>
      <c r="G1701" s="9"/>
      <c r="H1701" s="9"/>
      <c r="I1701" s="9"/>
      <c r="J1701" s="9"/>
      <c r="K1701" s="9"/>
      <c r="L1701" s="8">
        <v>900</v>
      </c>
      <c r="M1701" s="8">
        <v>1</v>
      </c>
      <c r="N1701" s="7" t="s">
        <v>60</v>
      </c>
      <c r="O1701" s="9"/>
      <c r="P1701" s="9"/>
      <c r="Q1701" s="7" t="s">
        <v>60</v>
      </c>
      <c r="R1701" s="7" t="s">
        <v>1462</v>
      </c>
    </row>
    <row r="1702" spans="1:18" x14ac:dyDescent="0.25">
      <c r="A1702" s="7" t="s">
        <v>3602</v>
      </c>
      <c r="B1702" s="7" t="s">
        <v>49</v>
      </c>
      <c r="C1702" s="7" t="s">
        <v>53</v>
      </c>
      <c r="D1702" s="7" t="s">
        <v>1458</v>
      </c>
      <c r="E1702" s="7" t="s">
        <v>3603</v>
      </c>
      <c r="F1702" s="7" t="s">
        <v>97</v>
      </c>
      <c r="G1702" s="8">
        <v>1950</v>
      </c>
      <c r="H1702" s="9"/>
      <c r="I1702" s="9"/>
      <c r="J1702" s="9"/>
      <c r="K1702" s="9"/>
      <c r="L1702" s="8">
        <v>2000</v>
      </c>
      <c r="M1702" s="8">
        <v>1</v>
      </c>
      <c r="N1702" s="7" t="s">
        <v>60</v>
      </c>
      <c r="O1702" s="8">
        <v>14</v>
      </c>
      <c r="P1702" s="8">
        <v>10</v>
      </c>
      <c r="Q1702" s="7" t="s">
        <v>60</v>
      </c>
      <c r="R1702" s="7" t="s">
        <v>1462</v>
      </c>
    </row>
    <row r="1703" spans="1:18" x14ac:dyDescent="0.25">
      <c r="A1703" s="7" t="s">
        <v>553</v>
      </c>
      <c r="B1703" s="7" t="s">
        <v>49</v>
      </c>
      <c r="C1703" s="7" t="s">
        <v>53</v>
      </c>
      <c r="D1703" s="7" t="s">
        <v>1602</v>
      </c>
      <c r="E1703" s="7" t="s">
        <v>3604</v>
      </c>
      <c r="F1703" s="7" t="s">
        <v>97</v>
      </c>
      <c r="G1703" s="8">
        <v>1975</v>
      </c>
      <c r="H1703" s="9"/>
      <c r="I1703" s="9"/>
      <c r="J1703" s="9"/>
      <c r="K1703" s="9"/>
      <c r="L1703" s="8">
        <v>20000</v>
      </c>
      <c r="M1703" s="8">
        <v>1</v>
      </c>
      <c r="N1703" s="7" t="s">
        <v>60</v>
      </c>
      <c r="O1703" s="8">
        <v>22</v>
      </c>
      <c r="P1703" s="8">
        <v>10</v>
      </c>
      <c r="Q1703" s="7" t="s">
        <v>60</v>
      </c>
      <c r="R1703" s="7" t="s">
        <v>86</v>
      </c>
    </row>
    <row r="1704" spans="1:18" x14ac:dyDescent="0.25">
      <c r="A1704" s="7" t="s">
        <v>553</v>
      </c>
      <c r="B1704" s="7" t="s">
        <v>49</v>
      </c>
      <c r="C1704" s="7" t="s">
        <v>97</v>
      </c>
      <c r="D1704" s="7" t="s">
        <v>1602</v>
      </c>
      <c r="E1704" s="7" t="s">
        <v>3605</v>
      </c>
      <c r="F1704" s="7" t="s">
        <v>1469</v>
      </c>
      <c r="G1704" s="8">
        <v>1975</v>
      </c>
      <c r="H1704" s="8">
        <v>1600</v>
      </c>
      <c r="I1704" s="9"/>
      <c r="J1704" s="9"/>
      <c r="K1704" s="8">
        <v>2</v>
      </c>
      <c r="L1704" s="8">
        <v>3200</v>
      </c>
      <c r="M1704" s="8">
        <v>1</v>
      </c>
      <c r="N1704" s="7" t="s">
        <v>60</v>
      </c>
      <c r="O1704" s="8">
        <v>12</v>
      </c>
      <c r="P1704" s="8">
        <v>12</v>
      </c>
      <c r="Q1704" s="7" t="s">
        <v>60</v>
      </c>
      <c r="R1704" s="7" t="s">
        <v>60</v>
      </c>
    </row>
    <row r="1705" spans="1:18" x14ac:dyDescent="0.25">
      <c r="A1705" s="7" t="s">
        <v>3606</v>
      </c>
      <c r="B1705" s="7" t="s">
        <v>49</v>
      </c>
      <c r="C1705" s="7" t="s">
        <v>53</v>
      </c>
      <c r="D1705" s="7" t="s">
        <v>1458</v>
      </c>
      <c r="E1705" s="7" t="s">
        <v>3607</v>
      </c>
      <c r="F1705" s="7" t="s">
        <v>97</v>
      </c>
      <c r="G1705" s="8">
        <v>1950</v>
      </c>
      <c r="H1705" s="9"/>
      <c r="I1705" s="9"/>
      <c r="J1705" s="9"/>
      <c r="K1705" s="9"/>
      <c r="L1705" s="8">
        <v>1080</v>
      </c>
      <c r="M1705" s="8">
        <v>1</v>
      </c>
      <c r="N1705" s="7" t="s">
        <v>60</v>
      </c>
      <c r="O1705" s="8">
        <v>16</v>
      </c>
      <c r="P1705" s="8">
        <v>9</v>
      </c>
      <c r="Q1705" s="7" t="s">
        <v>60</v>
      </c>
      <c r="R1705" s="7" t="s">
        <v>60</v>
      </c>
    </row>
    <row r="1706" spans="1:18" x14ac:dyDescent="0.25">
      <c r="A1706" s="7" t="s">
        <v>554</v>
      </c>
      <c r="B1706" s="7" t="s">
        <v>49</v>
      </c>
      <c r="C1706" s="7" t="s">
        <v>53</v>
      </c>
      <c r="D1706" s="7" t="s">
        <v>1458</v>
      </c>
      <c r="E1706" s="7" t="s">
        <v>1559</v>
      </c>
      <c r="F1706" s="7" t="s">
        <v>97</v>
      </c>
      <c r="G1706" s="8">
        <v>1998</v>
      </c>
      <c r="H1706" s="9"/>
      <c r="I1706" s="9"/>
      <c r="J1706" s="9"/>
      <c r="K1706" s="9"/>
      <c r="L1706" s="8">
        <v>321120</v>
      </c>
      <c r="M1706" s="8">
        <v>1</v>
      </c>
      <c r="N1706" s="7" t="s">
        <v>60</v>
      </c>
      <c r="O1706" s="8">
        <v>40</v>
      </c>
      <c r="P1706" s="8">
        <v>39</v>
      </c>
      <c r="Q1706" s="7" t="s">
        <v>60</v>
      </c>
      <c r="R1706" s="7" t="s">
        <v>539</v>
      </c>
    </row>
    <row r="1707" spans="1:18" x14ac:dyDescent="0.25">
      <c r="A1707" s="7" t="s">
        <v>558</v>
      </c>
      <c r="B1707" s="7" t="s">
        <v>1489</v>
      </c>
      <c r="C1707" s="7" t="s">
        <v>53</v>
      </c>
      <c r="D1707" s="7" t="s">
        <v>1458</v>
      </c>
      <c r="E1707" s="7" t="s">
        <v>3608</v>
      </c>
      <c r="F1707" s="7" t="s">
        <v>97</v>
      </c>
      <c r="G1707" s="8">
        <v>1966</v>
      </c>
      <c r="H1707" s="9"/>
      <c r="I1707" s="9"/>
      <c r="J1707" s="9"/>
      <c r="K1707" s="9"/>
      <c r="L1707" s="8">
        <v>26119</v>
      </c>
      <c r="M1707" s="8">
        <v>2</v>
      </c>
      <c r="N1707" s="7" t="s">
        <v>60</v>
      </c>
      <c r="O1707" s="8">
        <v>11</v>
      </c>
      <c r="P1707" s="8">
        <v>9</v>
      </c>
      <c r="Q1707" s="7" t="s">
        <v>60</v>
      </c>
      <c r="R1707" s="7" t="s">
        <v>60</v>
      </c>
    </row>
    <row r="1708" spans="1:18" x14ac:dyDescent="0.25">
      <c r="A1708" s="7" t="s">
        <v>3609</v>
      </c>
      <c r="B1708" s="7" t="s">
        <v>1489</v>
      </c>
      <c r="C1708" s="7" t="s">
        <v>53</v>
      </c>
      <c r="D1708" s="7" t="s">
        <v>1458</v>
      </c>
      <c r="E1708" s="7" t="s">
        <v>3610</v>
      </c>
      <c r="F1708" s="7" t="s">
        <v>97</v>
      </c>
      <c r="G1708" s="8">
        <v>1970</v>
      </c>
      <c r="H1708" s="9"/>
      <c r="I1708" s="9"/>
      <c r="J1708" s="9"/>
      <c r="K1708" s="9"/>
      <c r="L1708" s="8">
        <v>9100</v>
      </c>
      <c r="M1708" s="8">
        <v>1</v>
      </c>
      <c r="N1708" s="7" t="s">
        <v>60</v>
      </c>
      <c r="O1708" s="8">
        <v>22</v>
      </c>
      <c r="P1708" s="8">
        <v>20</v>
      </c>
      <c r="Q1708" s="7" t="s">
        <v>60</v>
      </c>
      <c r="R1708" s="7" t="s">
        <v>539</v>
      </c>
    </row>
    <row r="1709" spans="1:18" x14ac:dyDescent="0.25">
      <c r="A1709" s="7" t="s">
        <v>3611</v>
      </c>
      <c r="B1709" s="7" t="s">
        <v>49</v>
      </c>
      <c r="C1709" s="7" t="s">
        <v>53</v>
      </c>
      <c r="D1709" s="7" t="s">
        <v>1477</v>
      </c>
      <c r="E1709" s="7" t="s">
        <v>3612</v>
      </c>
      <c r="F1709" s="7" t="s">
        <v>74</v>
      </c>
      <c r="G1709" s="8">
        <v>1956</v>
      </c>
      <c r="H1709" s="9"/>
      <c r="I1709" s="9"/>
      <c r="J1709" s="9"/>
      <c r="K1709" s="9"/>
      <c r="L1709" s="8">
        <v>850</v>
      </c>
      <c r="M1709" s="8">
        <v>1</v>
      </c>
      <c r="N1709" s="7" t="s">
        <v>60</v>
      </c>
      <c r="O1709" s="8">
        <v>10</v>
      </c>
      <c r="P1709" s="8">
        <v>8</v>
      </c>
      <c r="Q1709" s="7" t="s">
        <v>60</v>
      </c>
      <c r="R1709" s="7" t="s">
        <v>86</v>
      </c>
    </row>
    <row r="1710" spans="1:18" x14ac:dyDescent="0.25">
      <c r="A1710" s="7" t="s">
        <v>563</v>
      </c>
      <c r="B1710" s="7" t="s">
        <v>1489</v>
      </c>
      <c r="C1710" s="7" t="s">
        <v>53</v>
      </c>
      <c r="D1710" s="7" t="s">
        <v>1474</v>
      </c>
      <c r="E1710" s="7" t="s">
        <v>3613</v>
      </c>
      <c r="F1710" s="7" t="s">
        <v>97</v>
      </c>
      <c r="G1710" s="8">
        <v>1967</v>
      </c>
      <c r="H1710" s="9"/>
      <c r="I1710" s="9"/>
      <c r="J1710" s="9"/>
      <c r="K1710" s="9"/>
      <c r="L1710" s="8">
        <v>53750</v>
      </c>
      <c r="M1710" s="8">
        <v>1</v>
      </c>
      <c r="N1710" s="7" t="s">
        <v>60</v>
      </c>
      <c r="O1710" s="8">
        <v>9</v>
      </c>
      <c r="P1710" s="8">
        <v>8</v>
      </c>
      <c r="Q1710" s="7" t="s">
        <v>60</v>
      </c>
      <c r="R1710" s="7" t="s">
        <v>86</v>
      </c>
    </row>
    <row r="1711" spans="1:18" x14ac:dyDescent="0.25">
      <c r="A1711" s="7" t="s">
        <v>563</v>
      </c>
      <c r="B1711" s="7" t="s">
        <v>1489</v>
      </c>
      <c r="C1711" s="7" t="s">
        <v>97</v>
      </c>
      <c r="D1711" s="7" t="s">
        <v>1495</v>
      </c>
      <c r="E1711" s="7" t="s">
        <v>3614</v>
      </c>
      <c r="F1711" s="7" t="s">
        <v>97</v>
      </c>
      <c r="G1711" s="8">
        <v>1967</v>
      </c>
      <c r="H1711" s="9"/>
      <c r="I1711" s="9"/>
      <c r="J1711" s="9"/>
      <c r="K1711" s="9"/>
      <c r="L1711" s="8">
        <v>28000</v>
      </c>
      <c r="M1711" s="8">
        <v>1</v>
      </c>
      <c r="N1711" s="7" t="s">
        <v>60</v>
      </c>
      <c r="O1711" s="8">
        <v>9</v>
      </c>
      <c r="P1711" s="8">
        <v>8</v>
      </c>
      <c r="Q1711" s="7" t="s">
        <v>60</v>
      </c>
      <c r="R1711" s="7" t="s">
        <v>86</v>
      </c>
    </row>
    <row r="1712" spans="1:18" x14ac:dyDescent="0.25">
      <c r="A1712" s="7" t="s">
        <v>563</v>
      </c>
      <c r="B1712" s="7" t="s">
        <v>1489</v>
      </c>
      <c r="C1712" s="7" t="s">
        <v>59</v>
      </c>
      <c r="D1712" s="7" t="s">
        <v>1470</v>
      </c>
      <c r="E1712" s="7" t="s">
        <v>1664</v>
      </c>
      <c r="F1712" s="7" t="s">
        <v>1469</v>
      </c>
      <c r="G1712" s="9"/>
      <c r="H1712" s="8">
        <v>7200</v>
      </c>
      <c r="I1712" s="9"/>
      <c r="J1712" s="8">
        <v>100</v>
      </c>
      <c r="K1712" s="8">
        <v>4</v>
      </c>
      <c r="L1712" s="8">
        <v>28800</v>
      </c>
      <c r="M1712" s="8">
        <v>1</v>
      </c>
      <c r="N1712" s="7" t="s">
        <v>60</v>
      </c>
      <c r="O1712" s="8">
        <v>9</v>
      </c>
      <c r="P1712" s="8">
        <v>8</v>
      </c>
      <c r="Q1712" s="7" t="s">
        <v>60</v>
      </c>
      <c r="R1712" s="7" t="s">
        <v>86</v>
      </c>
    </row>
    <row r="1713" spans="1:18" x14ac:dyDescent="0.25">
      <c r="A1713" s="7" t="s">
        <v>563</v>
      </c>
      <c r="B1713" s="7" t="s">
        <v>1489</v>
      </c>
      <c r="C1713" s="7" t="s">
        <v>304</v>
      </c>
      <c r="D1713" s="7" t="s">
        <v>1467</v>
      </c>
      <c r="E1713" s="7" t="s">
        <v>3615</v>
      </c>
      <c r="F1713" s="7" t="s">
        <v>97</v>
      </c>
      <c r="G1713" s="8">
        <v>1967</v>
      </c>
      <c r="H1713" s="9"/>
      <c r="I1713" s="9"/>
      <c r="J1713" s="9"/>
      <c r="K1713" s="9"/>
      <c r="L1713" s="8">
        <v>33250</v>
      </c>
      <c r="M1713" s="8">
        <v>1</v>
      </c>
      <c r="N1713" s="7" t="s">
        <v>60</v>
      </c>
      <c r="O1713" s="8">
        <v>9</v>
      </c>
      <c r="P1713" s="8">
        <v>8</v>
      </c>
      <c r="Q1713" s="7" t="s">
        <v>60</v>
      </c>
      <c r="R1713" s="7" t="s">
        <v>86</v>
      </c>
    </row>
    <row r="1714" spans="1:18" x14ac:dyDescent="0.25">
      <c r="A1714" s="7" t="s">
        <v>563</v>
      </c>
      <c r="B1714" s="7" t="s">
        <v>1489</v>
      </c>
      <c r="C1714" s="7" t="s">
        <v>86</v>
      </c>
      <c r="D1714" s="7" t="s">
        <v>1472</v>
      </c>
      <c r="E1714" s="7" t="s">
        <v>3616</v>
      </c>
      <c r="F1714" s="7" t="s">
        <v>97</v>
      </c>
      <c r="G1714" s="8">
        <v>1967</v>
      </c>
      <c r="H1714" s="9"/>
      <c r="I1714" s="9"/>
      <c r="J1714" s="9"/>
      <c r="K1714" s="9"/>
      <c r="L1714" s="8">
        <v>19800</v>
      </c>
      <c r="M1714" s="8">
        <v>1</v>
      </c>
      <c r="N1714" s="7" t="s">
        <v>60</v>
      </c>
      <c r="O1714" s="8">
        <v>9</v>
      </c>
      <c r="P1714" s="8">
        <v>8</v>
      </c>
      <c r="Q1714" s="7" t="s">
        <v>60</v>
      </c>
      <c r="R1714" s="7" t="s">
        <v>60</v>
      </c>
    </row>
    <row r="1715" spans="1:18" x14ac:dyDescent="0.25">
      <c r="A1715" s="7" t="s">
        <v>563</v>
      </c>
      <c r="B1715" s="7" t="s">
        <v>1489</v>
      </c>
      <c r="C1715" s="7" t="s">
        <v>66</v>
      </c>
      <c r="D1715" s="7" t="s">
        <v>3617</v>
      </c>
      <c r="E1715" s="7" t="s">
        <v>3618</v>
      </c>
      <c r="F1715" s="7" t="s">
        <v>97</v>
      </c>
      <c r="G1715" s="8">
        <v>1967</v>
      </c>
      <c r="H1715" s="9"/>
      <c r="I1715" s="9"/>
      <c r="J1715" s="9"/>
      <c r="K1715" s="9"/>
      <c r="L1715" s="8">
        <v>900</v>
      </c>
      <c r="M1715" s="8">
        <v>1</v>
      </c>
      <c r="N1715" s="7" t="s">
        <v>60</v>
      </c>
      <c r="O1715" s="8">
        <v>7.5</v>
      </c>
      <c r="P1715" s="8">
        <v>7</v>
      </c>
      <c r="Q1715" s="7" t="s">
        <v>60</v>
      </c>
      <c r="R1715" s="7" t="s">
        <v>1462</v>
      </c>
    </row>
    <row r="1716" spans="1:18" x14ac:dyDescent="0.25">
      <c r="A1716" s="7" t="s">
        <v>563</v>
      </c>
      <c r="B1716" s="7" t="s">
        <v>1489</v>
      </c>
      <c r="C1716" s="7" t="s">
        <v>57</v>
      </c>
      <c r="D1716" s="7" t="s">
        <v>1501</v>
      </c>
      <c r="E1716" s="7" t="s">
        <v>3619</v>
      </c>
      <c r="F1716" s="7" t="s">
        <v>74</v>
      </c>
      <c r="G1716" s="8">
        <v>1967</v>
      </c>
      <c r="H1716" s="9"/>
      <c r="I1716" s="9"/>
      <c r="J1716" s="9"/>
      <c r="K1716" s="9"/>
      <c r="L1716" s="8">
        <v>37500</v>
      </c>
      <c r="M1716" s="8">
        <v>1</v>
      </c>
      <c r="N1716" s="7" t="s">
        <v>60</v>
      </c>
      <c r="O1716" s="8">
        <v>25</v>
      </c>
      <c r="P1716" s="8">
        <v>24</v>
      </c>
      <c r="Q1716" s="7" t="s">
        <v>60</v>
      </c>
      <c r="R1716" s="7" t="s">
        <v>539</v>
      </c>
    </row>
    <row r="1717" spans="1:18" x14ac:dyDescent="0.25">
      <c r="A1717" s="7" t="s">
        <v>563</v>
      </c>
      <c r="B1717" s="7" t="s">
        <v>1489</v>
      </c>
      <c r="C1717" s="7" t="s">
        <v>173</v>
      </c>
      <c r="D1717" s="7" t="s">
        <v>1620</v>
      </c>
      <c r="E1717" s="7" t="s">
        <v>3620</v>
      </c>
      <c r="F1717" s="7" t="s">
        <v>97</v>
      </c>
      <c r="G1717" s="8">
        <v>1967</v>
      </c>
      <c r="H1717" s="9"/>
      <c r="I1717" s="9"/>
      <c r="J1717" s="9"/>
      <c r="K1717" s="9"/>
      <c r="L1717" s="8">
        <v>16000</v>
      </c>
      <c r="M1717" s="8">
        <v>1</v>
      </c>
      <c r="N1717" s="7" t="s">
        <v>60</v>
      </c>
      <c r="O1717" s="8">
        <v>12</v>
      </c>
      <c r="P1717" s="8">
        <v>11</v>
      </c>
      <c r="Q1717" s="7" t="s">
        <v>60</v>
      </c>
      <c r="R1717" s="7" t="s">
        <v>539</v>
      </c>
    </row>
    <row r="1718" spans="1:18" x14ac:dyDescent="0.25">
      <c r="A1718" s="7" t="s">
        <v>563</v>
      </c>
      <c r="B1718" s="7" t="s">
        <v>1489</v>
      </c>
      <c r="C1718" s="7" t="s">
        <v>139</v>
      </c>
      <c r="D1718" s="7" t="s">
        <v>1662</v>
      </c>
      <c r="E1718" s="7" t="s">
        <v>3621</v>
      </c>
      <c r="F1718" s="7" t="s">
        <v>97</v>
      </c>
      <c r="G1718" s="8">
        <v>1967</v>
      </c>
      <c r="H1718" s="9"/>
      <c r="I1718" s="9"/>
      <c r="J1718" s="9"/>
      <c r="K1718" s="9"/>
      <c r="L1718" s="8">
        <v>2000</v>
      </c>
      <c r="M1718" s="8">
        <v>1</v>
      </c>
      <c r="N1718" s="7" t="s">
        <v>60</v>
      </c>
      <c r="O1718" s="8">
        <v>10</v>
      </c>
      <c r="P1718" s="8">
        <v>9</v>
      </c>
      <c r="Q1718" s="7" t="s">
        <v>60</v>
      </c>
      <c r="R1718" s="7" t="s">
        <v>60</v>
      </c>
    </row>
    <row r="1719" spans="1:18" x14ac:dyDescent="0.25">
      <c r="A1719" s="7" t="s">
        <v>563</v>
      </c>
      <c r="B1719" s="7" t="s">
        <v>1489</v>
      </c>
      <c r="C1719" s="7" t="s">
        <v>996</v>
      </c>
      <c r="D1719" s="7" t="s">
        <v>1497</v>
      </c>
      <c r="E1719" s="7" t="s">
        <v>3622</v>
      </c>
      <c r="F1719" s="7" t="s">
        <v>74</v>
      </c>
      <c r="G1719" s="8">
        <v>1967</v>
      </c>
      <c r="H1719" s="9"/>
      <c r="I1719" s="9"/>
      <c r="J1719" s="9"/>
      <c r="K1719" s="9"/>
      <c r="L1719" s="8">
        <v>29600</v>
      </c>
      <c r="M1719" s="8">
        <v>1</v>
      </c>
      <c r="N1719" s="7" t="s">
        <v>60</v>
      </c>
      <c r="O1719" s="8">
        <v>26</v>
      </c>
      <c r="P1719" s="8">
        <v>22</v>
      </c>
      <c r="Q1719" s="7" t="s">
        <v>60</v>
      </c>
      <c r="R1719" s="7" t="s">
        <v>539</v>
      </c>
    </row>
    <row r="1720" spans="1:18" x14ac:dyDescent="0.25">
      <c r="A1720" s="7" t="s">
        <v>3623</v>
      </c>
      <c r="B1720" s="7" t="s">
        <v>49</v>
      </c>
      <c r="C1720" s="7" t="s">
        <v>53</v>
      </c>
      <c r="D1720" s="7" t="s">
        <v>1458</v>
      </c>
      <c r="E1720" s="7" t="s">
        <v>3624</v>
      </c>
      <c r="F1720" s="7" t="s">
        <v>97</v>
      </c>
      <c r="G1720" s="8">
        <v>1999</v>
      </c>
      <c r="H1720" s="9"/>
      <c r="I1720" s="9"/>
      <c r="J1720" s="9"/>
      <c r="K1720" s="9"/>
      <c r="L1720" s="8">
        <v>120000</v>
      </c>
      <c r="M1720" s="8">
        <v>7</v>
      </c>
      <c r="N1720" s="7" t="s">
        <v>60</v>
      </c>
      <c r="O1720" s="8">
        <v>92</v>
      </c>
      <c r="P1720" s="8">
        <v>86</v>
      </c>
      <c r="Q1720" s="7" t="s">
        <v>60</v>
      </c>
      <c r="R1720" s="7" t="s">
        <v>86</v>
      </c>
    </row>
    <row r="1721" spans="1:18" x14ac:dyDescent="0.25">
      <c r="A1721" s="7" t="s">
        <v>3625</v>
      </c>
      <c r="B1721" s="7" t="s">
        <v>198</v>
      </c>
      <c r="C1721" s="7" t="s">
        <v>53</v>
      </c>
      <c r="D1721" s="7" t="s">
        <v>1458</v>
      </c>
      <c r="E1721" s="7" t="s">
        <v>3626</v>
      </c>
      <c r="F1721" s="7" t="s">
        <v>97</v>
      </c>
      <c r="G1721" s="8">
        <v>2001</v>
      </c>
      <c r="H1721" s="9"/>
      <c r="I1721" s="9"/>
      <c r="J1721" s="9"/>
      <c r="K1721" s="9"/>
      <c r="L1721" s="8">
        <v>115928</v>
      </c>
      <c r="M1721" s="8">
        <v>1</v>
      </c>
      <c r="N1721" s="7" t="s">
        <v>60</v>
      </c>
      <c r="O1721" s="8">
        <v>30</v>
      </c>
      <c r="P1721" s="8">
        <v>29</v>
      </c>
      <c r="Q1721" s="7" t="s">
        <v>60</v>
      </c>
      <c r="R1721" s="7" t="s">
        <v>60</v>
      </c>
    </row>
    <row r="1722" spans="1:18" x14ac:dyDescent="0.25">
      <c r="A1722" s="7" t="s">
        <v>566</v>
      </c>
      <c r="B1722" s="7" t="s">
        <v>1457</v>
      </c>
      <c r="C1722" s="7" t="s">
        <v>53</v>
      </c>
      <c r="D1722" s="7" t="s">
        <v>1458</v>
      </c>
      <c r="E1722" s="7" t="s">
        <v>3627</v>
      </c>
      <c r="F1722" s="7" t="s">
        <v>97</v>
      </c>
      <c r="G1722" s="8">
        <v>1986</v>
      </c>
      <c r="H1722" s="9"/>
      <c r="I1722" s="9"/>
      <c r="J1722" s="9"/>
      <c r="K1722" s="9"/>
      <c r="L1722" s="8">
        <v>4000</v>
      </c>
      <c r="M1722" s="8">
        <v>1</v>
      </c>
      <c r="N1722" s="7" t="s">
        <v>60</v>
      </c>
      <c r="O1722" s="8">
        <v>15</v>
      </c>
      <c r="P1722" s="8">
        <v>10</v>
      </c>
      <c r="Q1722" s="7" t="s">
        <v>60</v>
      </c>
      <c r="R1722" s="7" t="s">
        <v>60</v>
      </c>
    </row>
    <row r="1723" spans="1:18" x14ac:dyDescent="0.25">
      <c r="A1723" s="7" t="s">
        <v>3628</v>
      </c>
      <c r="B1723" s="7" t="s">
        <v>1489</v>
      </c>
      <c r="C1723" s="7" t="s">
        <v>53</v>
      </c>
      <c r="D1723" s="7" t="s">
        <v>1477</v>
      </c>
      <c r="E1723" s="7" t="s">
        <v>3629</v>
      </c>
      <c r="F1723" s="7" t="s">
        <v>74</v>
      </c>
      <c r="G1723" s="8">
        <v>1948</v>
      </c>
      <c r="H1723" s="9"/>
      <c r="I1723" s="9"/>
      <c r="J1723" s="9"/>
      <c r="K1723" s="9"/>
      <c r="L1723" s="8">
        <v>2500</v>
      </c>
      <c r="M1723" s="8">
        <v>1</v>
      </c>
      <c r="N1723" s="7" t="s">
        <v>60</v>
      </c>
      <c r="O1723" s="8">
        <v>20</v>
      </c>
      <c r="P1723" s="8">
        <v>10</v>
      </c>
      <c r="Q1723" s="7" t="s">
        <v>60</v>
      </c>
      <c r="R1723" s="7" t="s">
        <v>60</v>
      </c>
    </row>
    <row r="1724" spans="1:18" x14ac:dyDescent="0.25">
      <c r="A1724" s="7" t="s">
        <v>3630</v>
      </c>
      <c r="B1724" s="7" t="s">
        <v>49</v>
      </c>
      <c r="C1724" s="7" t="s">
        <v>53</v>
      </c>
      <c r="D1724" s="7" t="s">
        <v>1458</v>
      </c>
      <c r="E1724" s="7" t="s">
        <v>3631</v>
      </c>
      <c r="F1724" s="7" t="s">
        <v>97</v>
      </c>
      <c r="G1724" s="8">
        <v>1991</v>
      </c>
      <c r="H1724" s="9"/>
      <c r="I1724" s="9"/>
      <c r="J1724" s="9"/>
      <c r="K1724" s="9"/>
      <c r="L1724" s="8">
        <v>650000</v>
      </c>
      <c r="M1724" s="8">
        <v>1</v>
      </c>
      <c r="N1724" s="7" t="s">
        <v>60</v>
      </c>
      <c r="O1724" s="8">
        <v>20</v>
      </c>
      <c r="P1724" s="8">
        <v>18</v>
      </c>
      <c r="Q1724" s="7" t="s">
        <v>60</v>
      </c>
      <c r="R1724" s="7" t="s">
        <v>86</v>
      </c>
    </row>
    <row r="1725" spans="1:18" x14ac:dyDescent="0.25">
      <c r="A1725" s="7" t="s">
        <v>3632</v>
      </c>
      <c r="B1725" s="7" t="s">
        <v>49</v>
      </c>
      <c r="C1725" s="7" t="s">
        <v>53</v>
      </c>
      <c r="D1725" s="7" t="s">
        <v>1474</v>
      </c>
      <c r="E1725" s="7" t="s">
        <v>3633</v>
      </c>
      <c r="F1725" s="7" t="s">
        <v>97</v>
      </c>
      <c r="G1725" s="8">
        <v>1989</v>
      </c>
      <c r="H1725" s="9"/>
      <c r="I1725" s="9"/>
      <c r="J1725" s="9"/>
      <c r="K1725" s="9"/>
      <c r="L1725" s="8">
        <v>60800</v>
      </c>
      <c r="M1725" s="8">
        <v>1</v>
      </c>
      <c r="N1725" s="7" t="s">
        <v>60</v>
      </c>
      <c r="O1725" s="8">
        <v>9.5</v>
      </c>
      <c r="P1725" s="8">
        <v>8</v>
      </c>
      <c r="Q1725" s="7" t="s">
        <v>60</v>
      </c>
      <c r="R1725" s="7" t="s">
        <v>539</v>
      </c>
    </row>
    <row r="1726" spans="1:18" x14ac:dyDescent="0.25">
      <c r="A1726" s="7" t="s">
        <v>3632</v>
      </c>
      <c r="B1726" s="7" t="s">
        <v>49</v>
      </c>
      <c r="C1726" s="7" t="s">
        <v>97</v>
      </c>
      <c r="D1726" s="7" t="s">
        <v>1501</v>
      </c>
      <c r="E1726" s="7" t="s">
        <v>3634</v>
      </c>
      <c r="F1726" s="7" t="s">
        <v>97</v>
      </c>
      <c r="G1726" s="8">
        <v>1989</v>
      </c>
      <c r="H1726" s="9"/>
      <c r="I1726" s="9"/>
      <c r="J1726" s="9"/>
      <c r="K1726" s="9"/>
      <c r="L1726" s="8">
        <v>56000</v>
      </c>
      <c r="M1726" s="8">
        <v>1</v>
      </c>
      <c r="N1726" s="7" t="s">
        <v>60</v>
      </c>
      <c r="O1726" s="8">
        <v>22</v>
      </c>
      <c r="P1726" s="8">
        <v>19</v>
      </c>
      <c r="Q1726" s="7" t="s">
        <v>60</v>
      </c>
      <c r="R1726" s="7" t="s">
        <v>1462</v>
      </c>
    </row>
    <row r="1727" spans="1:18" x14ac:dyDescent="0.25">
      <c r="A1727" s="7" t="s">
        <v>3632</v>
      </c>
      <c r="B1727" s="7" t="s">
        <v>49</v>
      </c>
      <c r="C1727" s="7" t="s">
        <v>59</v>
      </c>
      <c r="D1727" s="7" t="s">
        <v>1467</v>
      </c>
      <c r="E1727" s="7" t="s">
        <v>3635</v>
      </c>
      <c r="F1727" s="7" t="s">
        <v>97</v>
      </c>
      <c r="G1727" s="8">
        <v>1989</v>
      </c>
      <c r="H1727" s="9"/>
      <c r="I1727" s="9"/>
      <c r="J1727" s="9"/>
      <c r="K1727" s="9"/>
      <c r="L1727" s="8">
        <v>20400</v>
      </c>
      <c r="M1727" s="8">
        <v>1</v>
      </c>
      <c r="N1727" s="7" t="s">
        <v>60</v>
      </c>
      <c r="O1727" s="8">
        <v>9.8000000000000007</v>
      </c>
      <c r="P1727" s="8">
        <v>8</v>
      </c>
      <c r="Q1727" s="7" t="s">
        <v>60</v>
      </c>
      <c r="R1727" s="7" t="s">
        <v>86</v>
      </c>
    </row>
    <row r="1728" spans="1:18" x14ac:dyDescent="0.25">
      <c r="A1728" s="7" t="s">
        <v>3632</v>
      </c>
      <c r="B1728" s="7" t="s">
        <v>49</v>
      </c>
      <c r="C1728" s="7" t="s">
        <v>304</v>
      </c>
      <c r="D1728" s="7" t="s">
        <v>1467</v>
      </c>
      <c r="E1728" s="7" t="s">
        <v>3636</v>
      </c>
      <c r="F1728" s="7" t="s">
        <v>97</v>
      </c>
      <c r="G1728" s="8">
        <v>1989</v>
      </c>
      <c r="H1728" s="9"/>
      <c r="I1728" s="9"/>
      <c r="J1728" s="9"/>
      <c r="K1728" s="9"/>
      <c r="L1728" s="8">
        <v>30650</v>
      </c>
      <c r="M1728" s="8">
        <v>1</v>
      </c>
      <c r="N1728" s="7" t="s">
        <v>60</v>
      </c>
      <c r="O1728" s="8">
        <v>9.5</v>
      </c>
      <c r="P1728" s="8">
        <v>8</v>
      </c>
      <c r="Q1728" s="7" t="s">
        <v>60</v>
      </c>
      <c r="R1728" s="7" t="s">
        <v>86</v>
      </c>
    </row>
    <row r="1729" spans="1:18" x14ac:dyDescent="0.25">
      <c r="A1729" s="7" t="s">
        <v>3632</v>
      </c>
      <c r="B1729" s="7" t="s">
        <v>49</v>
      </c>
      <c r="C1729" s="7" t="s">
        <v>86</v>
      </c>
      <c r="D1729" s="7" t="s">
        <v>1470</v>
      </c>
      <c r="E1729" s="7" t="s">
        <v>3637</v>
      </c>
      <c r="F1729" s="7" t="s">
        <v>1469</v>
      </c>
      <c r="G1729" s="8">
        <v>1994</v>
      </c>
      <c r="H1729" s="8">
        <v>1120</v>
      </c>
      <c r="I1729" s="9"/>
      <c r="J1729" s="8">
        <v>100</v>
      </c>
      <c r="K1729" s="8">
        <v>19</v>
      </c>
      <c r="L1729" s="8">
        <v>21280</v>
      </c>
      <c r="M1729" s="8">
        <v>1</v>
      </c>
      <c r="N1729" s="7" t="s">
        <v>60</v>
      </c>
      <c r="O1729" s="8">
        <v>9.5</v>
      </c>
      <c r="P1729" s="8">
        <v>8</v>
      </c>
      <c r="Q1729" s="7" t="s">
        <v>60</v>
      </c>
      <c r="R1729" s="7" t="s">
        <v>1462</v>
      </c>
    </row>
    <row r="1730" spans="1:18" x14ac:dyDescent="0.25">
      <c r="A1730" s="7" t="s">
        <v>3632</v>
      </c>
      <c r="B1730" s="7" t="s">
        <v>49</v>
      </c>
      <c r="C1730" s="7" t="s">
        <v>66</v>
      </c>
      <c r="D1730" s="7" t="s">
        <v>3617</v>
      </c>
      <c r="E1730" s="7" t="s">
        <v>3638</v>
      </c>
      <c r="F1730" s="7" t="s">
        <v>1469</v>
      </c>
      <c r="G1730" s="8">
        <v>1989</v>
      </c>
      <c r="H1730" s="8">
        <v>580</v>
      </c>
      <c r="I1730" s="9"/>
      <c r="J1730" s="8">
        <v>0</v>
      </c>
      <c r="K1730" s="8">
        <v>2</v>
      </c>
      <c r="L1730" s="8">
        <v>1160</v>
      </c>
      <c r="M1730" s="8">
        <v>1</v>
      </c>
      <c r="N1730" s="7" t="s">
        <v>60</v>
      </c>
      <c r="O1730" s="8">
        <v>8.5</v>
      </c>
      <c r="P1730" s="8">
        <v>8</v>
      </c>
      <c r="Q1730" s="7" t="s">
        <v>60</v>
      </c>
      <c r="R1730" s="7" t="s">
        <v>1462</v>
      </c>
    </row>
    <row r="1731" spans="1:18" x14ac:dyDescent="0.25">
      <c r="A1731" s="7" t="s">
        <v>3632</v>
      </c>
      <c r="B1731" s="7" t="s">
        <v>49</v>
      </c>
      <c r="C1731" s="7" t="s">
        <v>57</v>
      </c>
      <c r="D1731" s="7" t="s">
        <v>1835</v>
      </c>
      <c r="E1731" s="7" t="s">
        <v>3639</v>
      </c>
      <c r="F1731" s="7" t="s">
        <v>97</v>
      </c>
      <c r="G1731" s="8">
        <v>1989</v>
      </c>
      <c r="H1731" s="9"/>
      <c r="I1731" s="9"/>
      <c r="J1731" s="9"/>
      <c r="K1731" s="9"/>
      <c r="L1731" s="8">
        <v>5700</v>
      </c>
      <c r="M1731" s="8">
        <v>1</v>
      </c>
      <c r="N1731" s="7" t="s">
        <v>60</v>
      </c>
      <c r="O1731" s="8">
        <v>14</v>
      </c>
      <c r="P1731" s="8">
        <v>13</v>
      </c>
      <c r="Q1731" s="7" t="s">
        <v>60</v>
      </c>
      <c r="R1731" s="7" t="s">
        <v>1462</v>
      </c>
    </row>
    <row r="1732" spans="1:18" x14ac:dyDescent="0.25">
      <c r="A1732" s="7" t="s">
        <v>3640</v>
      </c>
      <c r="B1732" s="7" t="s">
        <v>49</v>
      </c>
      <c r="C1732" s="7" t="s">
        <v>53</v>
      </c>
      <c r="D1732" s="7" t="s">
        <v>1458</v>
      </c>
      <c r="E1732" s="7" t="s">
        <v>3641</v>
      </c>
      <c r="F1732" s="7" t="s">
        <v>74</v>
      </c>
      <c r="G1732" s="8">
        <v>2001</v>
      </c>
      <c r="H1732" s="9"/>
      <c r="I1732" s="9"/>
      <c r="J1732" s="9"/>
      <c r="K1732" s="9"/>
      <c r="L1732" s="8">
        <v>5000</v>
      </c>
      <c r="M1732" s="8">
        <v>1</v>
      </c>
      <c r="N1732" s="7" t="s">
        <v>60</v>
      </c>
      <c r="O1732" s="8">
        <v>30</v>
      </c>
      <c r="P1732" s="8">
        <v>28</v>
      </c>
      <c r="Q1732" s="7" t="s">
        <v>60</v>
      </c>
      <c r="R1732" s="7" t="s">
        <v>539</v>
      </c>
    </row>
    <row r="1733" spans="1:18" x14ac:dyDescent="0.25">
      <c r="A1733" s="7" t="s">
        <v>568</v>
      </c>
      <c r="B1733" s="7" t="s">
        <v>1457</v>
      </c>
      <c r="C1733" s="7" t="s">
        <v>53</v>
      </c>
      <c r="D1733" s="7" t="s">
        <v>1602</v>
      </c>
      <c r="E1733" s="7" t="s">
        <v>3642</v>
      </c>
      <c r="F1733" s="7" t="s">
        <v>97</v>
      </c>
      <c r="G1733" s="8">
        <v>1972</v>
      </c>
      <c r="H1733" s="9"/>
      <c r="I1733" s="9"/>
      <c r="J1733" s="9"/>
      <c r="K1733" s="9"/>
      <c r="L1733" s="8">
        <v>200000</v>
      </c>
      <c r="M1733" s="8">
        <v>1</v>
      </c>
      <c r="N1733" s="7" t="s">
        <v>60</v>
      </c>
      <c r="O1733" s="8">
        <v>28</v>
      </c>
      <c r="P1733" s="8">
        <v>9</v>
      </c>
      <c r="Q1733" s="7" t="s">
        <v>60</v>
      </c>
      <c r="R1733" s="7" t="s">
        <v>1601</v>
      </c>
    </row>
    <row r="1734" spans="1:18" x14ac:dyDescent="0.25">
      <c r="A1734" s="7" t="s">
        <v>568</v>
      </c>
      <c r="B1734" s="7" t="s">
        <v>1457</v>
      </c>
      <c r="C1734" s="7" t="s">
        <v>97</v>
      </c>
      <c r="D1734" s="7" t="s">
        <v>1602</v>
      </c>
      <c r="E1734" s="7" t="s">
        <v>3643</v>
      </c>
      <c r="F1734" s="7" t="s">
        <v>97</v>
      </c>
      <c r="G1734" s="8">
        <v>1972</v>
      </c>
      <c r="H1734" s="9"/>
      <c r="I1734" s="9"/>
      <c r="J1734" s="9"/>
      <c r="K1734" s="9"/>
      <c r="L1734" s="8">
        <v>66000</v>
      </c>
      <c r="M1734" s="8">
        <v>1</v>
      </c>
      <c r="N1734" s="7" t="s">
        <v>60</v>
      </c>
      <c r="O1734" s="8">
        <v>28</v>
      </c>
      <c r="P1734" s="8">
        <v>26</v>
      </c>
      <c r="Q1734" s="7" t="s">
        <v>60</v>
      </c>
      <c r="R1734" s="7" t="s">
        <v>1601</v>
      </c>
    </row>
    <row r="1735" spans="1:18" x14ac:dyDescent="0.25">
      <c r="A1735" s="7" t="s">
        <v>568</v>
      </c>
      <c r="B1735" s="7" t="s">
        <v>1457</v>
      </c>
      <c r="C1735" s="7" t="s">
        <v>59</v>
      </c>
      <c r="D1735" s="7" t="s">
        <v>1602</v>
      </c>
      <c r="E1735" s="7" t="s">
        <v>3644</v>
      </c>
      <c r="F1735" s="7" t="s">
        <v>97</v>
      </c>
      <c r="G1735" s="8">
        <v>1972</v>
      </c>
      <c r="H1735" s="9"/>
      <c r="I1735" s="9"/>
      <c r="J1735" s="9"/>
      <c r="K1735" s="9"/>
      <c r="L1735" s="8">
        <v>115000</v>
      </c>
      <c r="M1735" s="8">
        <v>1</v>
      </c>
      <c r="N1735" s="7" t="s">
        <v>60</v>
      </c>
      <c r="O1735" s="8">
        <v>28</v>
      </c>
      <c r="P1735" s="8">
        <v>26</v>
      </c>
      <c r="Q1735" s="7" t="s">
        <v>60</v>
      </c>
      <c r="R1735" s="7" t="s">
        <v>1643</v>
      </c>
    </row>
    <row r="1736" spans="1:18" x14ac:dyDescent="0.25">
      <c r="A1736" s="7" t="s">
        <v>3645</v>
      </c>
      <c r="B1736" s="7" t="s">
        <v>49</v>
      </c>
      <c r="C1736" s="7" t="s">
        <v>53</v>
      </c>
      <c r="D1736" s="7" t="s">
        <v>1458</v>
      </c>
      <c r="E1736" s="7" t="s">
        <v>3646</v>
      </c>
      <c r="F1736" s="7" t="s">
        <v>97</v>
      </c>
      <c r="G1736" s="8">
        <v>1953</v>
      </c>
      <c r="H1736" s="9"/>
      <c r="I1736" s="9"/>
      <c r="J1736" s="9"/>
      <c r="K1736" s="9"/>
      <c r="L1736" s="8">
        <v>63075</v>
      </c>
      <c r="M1736" s="8">
        <v>1</v>
      </c>
      <c r="N1736" s="7" t="s">
        <v>60</v>
      </c>
      <c r="O1736" s="8">
        <v>20</v>
      </c>
      <c r="P1736" s="8">
        <v>20</v>
      </c>
      <c r="Q1736" s="7" t="s">
        <v>60</v>
      </c>
      <c r="R1736" s="7" t="s">
        <v>539</v>
      </c>
    </row>
    <row r="1737" spans="1:18" x14ac:dyDescent="0.25">
      <c r="A1737" s="7" t="s">
        <v>3647</v>
      </c>
      <c r="B1737" s="7" t="s">
        <v>1489</v>
      </c>
      <c r="C1737" s="7" t="s">
        <v>53</v>
      </c>
      <c r="D1737" s="7" t="s">
        <v>1458</v>
      </c>
      <c r="E1737" s="7" t="s">
        <v>3648</v>
      </c>
      <c r="F1737" s="7" t="s">
        <v>97</v>
      </c>
      <c r="G1737" s="8">
        <v>2003</v>
      </c>
      <c r="H1737" s="9"/>
      <c r="I1737" s="9"/>
      <c r="J1737" s="9"/>
      <c r="K1737" s="9"/>
      <c r="L1737" s="8">
        <v>138000</v>
      </c>
      <c r="M1737" s="8">
        <v>1</v>
      </c>
      <c r="N1737" s="7" t="s">
        <v>60</v>
      </c>
      <c r="O1737" s="8">
        <v>30</v>
      </c>
      <c r="P1737" s="8">
        <v>29</v>
      </c>
      <c r="Q1737" s="7" t="s">
        <v>60</v>
      </c>
      <c r="R1737" s="7" t="s">
        <v>60</v>
      </c>
    </row>
    <row r="1738" spans="1:18" x14ac:dyDescent="0.25">
      <c r="A1738" s="7" t="s">
        <v>1173</v>
      </c>
      <c r="B1738" s="7" t="s">
        <v>1457</v>
      </c>
      <c r="C1738" s="7" t="s">
        <v>53</v>
      </c>
      <c r="D1738" s="7" t="s">
        <v>1458</v>
      </c>
      <c r="E1738" s="7" t="s">
        <v>3649</v>
      </c>
      <c r="F1738" s="7" t="s">
        <v>97</v>
      </c>
      <c r="G1738" s="8">
        <v>2002</v>
      </c>
      <c r="H1738" s="9"/>
      <c r="I1738" s="9"/>
      <c r="J1738" s="9"/>
      <c r="K1738" s="9"/>
      <c r="L1738" s="8">
        <v>360000</v>
      </c>
      <c r="M1738" s="8">
        <v>2</v>
      </c>
      <c r="N1738" s="7" t="s">
        <v>54</v>
      </c>
      <c r="O1738" s="8">
        <v>34</v>
      </c>
      <c r="P1738" s="8">
        <v>30</v>
      </c>
      <c r="Q1738" s="7" t="s">
        <v>54</v>
      </c>
      <c r="R1738" s="7" t="s">
        <v>539</v>
      </c>
    </row>
    <row r="1739" spans="1:18" x14ac:dyDescent="0.25">
      <c r="A1739" s="7" t="s">
        <v>3650</v>
      </c>
      <c r="B1739" s="7" t="s">
        <v>1489</v>
      </c>
      <c r="C1739" s="7" t="s">
        <v>53</v>
      </c>
      <c r="D1739" s="7" t="s">
        <v>1458</v>
      </c>
      <c r="E1739" s="7" t="s">
        <v>3651</v>
      </c>
      <c r="F1739" s="7" t="s">
        <v>97</v>
      </c>
      <c r="G1739" s="8">
        <v>1980</v>
      </c>
      <c r="H1739" s="9"/>
      <c r="I1739" s="9"/>
      <c r="J1739" s="9"/>
      <c r="K1739" s="9"/>
      <c r="L1739" s="8">
        <v>6000</v>
      </c>
      <c r="M1739" s="8">
        <v>1</v>
      </c>
      <c r="N1739" s="7" t="s">
        <v>60</v>
      </c>
      <c r="O1739" s="8">
        <v>23</v>
      </c>
      <c r="P1739" s="8">
        <v>18</v>
      </c>
      <c r="Q1739" s="7" t="s">
        <v>60</v>
      </c>
      <c r="R1739" s="7" t="s">
        <v>1656</v>
      </c>
    </row>
    <row r="1740" spans="1:18" x14ac:dyDescent="0.25">
      <c r="A1740" s="7" t="s">
        <v>573</v>
      </c>
      <c r="B1740" s="7" t="s">
        <v>49</v>
      </c>
      <c r="C1740" s="7" t="s">
        <v>53</v>
      </c>
      <c r="D1740" s="7" t="s">
        <v>1458</v>
      </c>
      <c r="E1740" s="7" t="s">
        <v>3652</v>
      </c>
      <c r="F1740" s="7" t="s">
        <v>97</v>
      </c>
      <c r="G1740" s="8">
        <v>1990</v>
      </c>
      <c r="H1740" s="9"/>
      <c r="I1740" s="9"/>
      <c r="J1740" s="9"/>
      <c r="K1740" s="9"/>
      <c r="L1740" s="8">
        <v>2000</v>
      </c>
      <c r="M1740" s="8">
        <v>1</v>
      </c>
      <c r="N1740" s="7" t="s">
        <v>60</v>
      </c>
      <c r="O1740" s="8">
        <v>18</v>
      </c>
      <c r="P1740" s="8">
        <v>9</v>
      </c>
      <c r="Q1740" s="7" t="s">
        <v>60</v>
      </c>
      <c r="R1740" s="7" t="s">
        <v>1462</v>
      </c>
    </row>
    <row r="1741" spans="1:18" x14ac:dyDescent="0.25">
      <c r="A1741" s="7" t="s">
        <v>3653</v>
      </c>
      <c r="B1741" s="7" t="s">
        <v>49</v>
      </c>
      <c r="C1741" s="7" t="s">
        <v>53</v>
      </c>
      <c r="D1741" s="7" t="s">
        <v>1470</v>
      </c>
      <c r="E1741" s="7" t="s">
        <v>3654</v>
      </c>
      <c r="F1741" s="7" t="s">
        <v>1469</v>
      </c>
      <c r="G1741" s="8">
        <v>2004</v>
      </c>
      <c r="H1741" s="8">
        <v>5634</v>
      </c>
      <c r="I1741" s="9"/>
      <c r="J1741" s="8">
        <v>95</v>
      </c>
      <c r="K1741" s="8">
        <v>2</v>
      </c>
      <c r="L1741" s="8">
        <v>11268</v>
      </c>
      <c r="M1741" s="8">
        <v>1</v>
      </c>
      <c r="N1741" s="7" t="s">
        <v>60</v>
      </c>
      <c r="O1741" s="8">
        <v>12</v>
      </c>
      <c r="P1741" s="8">
        <v>10</v>
      </c>
      <c r="Q1741" s="7" t="s">
        <v>60</v>
      </c>
      <c r="R1741" s="7" t="s">
        <v>1462</v>
      </c>
    </row>
    <row r="1742" spans="1:18" x14ac:dyDescent="0.25">
      <c r="A1742" s="7" t="s">
        <v>3653</v>
      </c>
      <c r="B1742" s="7" t="s">
        <v>49</v>
      </c>
      <c r="C1742" s="7" t="s">
        <v>97</v>
      </c>
      <c r="D1742" s="7" t="s">
        <v>1470</v>
      </c>
      <c r="E1742" s="7" t="s">
        <v>3655</v>
      </c>
      <c r="F1742" s="7" t="s">
        <v>1469</v>
      </c>
      <c r="G1742" s="8">
        <v>1997</v>
      </c>
      <c r="H1742" s="8">
        <v>6700</v>
      </c>
      <c r="I1742" s="9"/>
      <c r="J1742" s="8">
        <v>97</v>
      </c>
      <c r="K1742" s="8">
        <v>3</v>
      </c>
      <c r="L1742" s="8">
        <v>20100</v>
      </c>
      <c r="M1742" s="8">
        <v>1</v>
      </c>
      <c r="N1742" s="7" t="s">
        <v>60</v>
      </c>
      <c r="O1742" s="8">
        <v>12</v>
      </c>
      <c r="P1742" s="8">
        <v>10</v>
      </c>
      <c r="Q1742" s="7" t="s">
        <v>60</v>
      </c>
      <c r="R1742" s="7" t="s">
        <v>1595</v>
      </c>
    </row>
    <row r="1743" spans="1:18" x14ac:dyDescent="0.25">
      <c r="A1743" s="7" t="s">
        <v>3653</v>
      </c>
      <c r="B1743" s="7" t="s">
        <v>49</v>
      </c>
      <c r="C1743" s="7" t="s">
        <v>59</v>
      </c>
      <c r="D1743" s="7" t="s">
        <v>1458</v>
      </c>
      <c r="E1743" s="7" t="s">
        <v>3656</v>
      </c>
      <c r="F1743" s="7" t="s">
        <v>97</v>
      </c>
      <c r="G1743" s="8">
        <v>1962</v>
      </c>
      <c r="H1743" s="9"/>
      <c r="I1743" s="9"/>
      <c r="J1743" s="9"/>
      <c r="K1743" s="9"/>
      <c r="L1743" s="8">
        <v>5500</v>
      </c>
      <c r="M1743" s="8">
        <v>1</v>
      </c>
      <c r="N1743" s="7" t="s">
        <v>60</v>
      </c>
      <c r="O1743" s="8">
        <v>10</v>
      </c>
      <c r="P1743" s="8">
        <v>12</v>
      </c>
      <c r="Q1743" s="7" t="s">
        <v>60</v>
      </c>
      <c r="R1743" s="7" t="s">
        <v>1643</v>
      </c>
    </row>
    <row r="1744" spans="1:18" x14ac:dyDescent="0.25">
      <c r="A1744" s="7" t="s">
        <v>3653</v>
      </c>
      <c r="B1744" s="7" t="s">
        <v>49</v>
      </c>
      <c r="C1744" s="7" t="s">
        <v>304</v>
      </c>
      <c r="D1744" s="7" t="s">
        <v>1458</v>
      </c>
      <c r="E1744" s="7" t="s">
        <v>3657</v>
      </c>
      <c r="F1744" s="7" t="s">
        <v>97</v>
      </c>
      <c r="G1744" s="8">
        <v>1962</v>
      </c>
      <c r="H1744" s="9"/>
      <c r="I1744" s="9"/>
      <c r="J1744" s="9"/>
      <c r="K1744" s="9"/>
      <c r="L1744" s="8">
        <v>6000</v>
      </c>
      <c r="M1744" s="8">
        <v>1</v>
      </c>
      <c r="N1744" s="7" t="s">
        <v>60</v>
      </c>
      <c r="O1744" s="8">
        <v>12</v>
      </c>
      <c r="P1744" s="8">
        <v>10</v>
      </c>
      <c r="Q1744" s="7" t="s">
        <v>60</v>
      </c>
      <c r="R1744" s="7" t="s">
        <v>1595</v>
      </c>
    </row>
    <row r="1745" spans="1:18" x14ac:dyDescent="0.25">
      <c r="A1745" s="7" t="s">
        <v>3653</v>
      </c>
      <c r="B1745" s="7" t="s">
        <v>49</v>
      </c>
      <c r="C1745" s="7" t="s">
        <v>86</v>
      </c>
      <c r="D1745" s="7" t="s">
        <v>1467</v>
      </c>
      <c r="E1745" s="7" t="s">
        <v>3658</v>
      </c>
      <c r="F1745" s="7" t="s">
        <v>1469</v>
      </c>
      <c r="G1745" s="8">
        <v>1962</v>
      </c>
      <c r="H1745" s="8">
        <v>10600</v>
      </c>
      <c r="I1745" s="9"/>
      <c r="J1745" s="8">
        <v>100</v>
      </c>
      <c r="K1745" s="8">
        <v>2</v>
      </c>
      <c r="L1745" s="8">
        <v>21200</v>
      </c>
      <c r="M1745" s="8">
        <v>1</v>
      </c>
      <c r="N1745" s="7" t="s">
        <v>60</v>
      </c>
      <c r="O1745" s="8">
        <v>12</v>
      </c>
      <c r="P1745" s="8">
        <v>10</v>
      </c>
      <c r="Q1745" s="7" t="s">
        <v>60</v>
      </c>
      <c r="R1745" s="7" t="s">
        <v>86</v>
      </c>
    </row>
    <row r="1746" spans="1:18" x14ac:dyDescent="0.25">
      <c r="A1746" s="7" t="s">
        <v>3653</v>
      </c>
      <c r="B1746" s="7" t="s">
        <v>49</v>
      </c>
      <c r="C1746" s="7" t="s">
        <v>66</v>
      </c>
      <c r="D1746" s="7" t="s">
        <v>1458</v>
      </c>
      <c r="E1746" s="7" t="s">
        <v>3659</v>
      </c>
      <c r="F1746" s="7" t="s">
        <v>97</v>
      </c>
      <c r="G1746" s="8">
        <v>2009</v>
      </c>
      <c r="H1746" s="9"/>
      <c r="I1746" s="9"/>
      <c r="J1746" s="9"/>
      <c r="K1746" s="9"/>
      <c r="L1746" s="8">
        <v>1600</v>
      </c>
      <c r="M1746" s="8">
        <v>1</v>
      </c>
      <c r="N1746" s="7" t="s">
        <v>60</v>
      </c>
      <c r="O1746" s="8">
        <v>12</v>
      </c>
      <c r="P1746" s="8">
        <v>10</v>
      </c>
      <c r="Q1746" s="7" t="s">
        <v>60</v>
      </c>
      <c r="R1746" s="7" t="s">
        <v>1462</v>
      </c>
    </row>
    <row r="1747" spans="1:18" x14ac:dyDescent="0.25">
      <c r="A1747" s="7" t="s">
        <v>3653</v>
      </c>
      <c r="B1747" s="7" t="s">
        <v>49</v>
      </c>
      <c r="C1747" s="7" t="s">
        <v>57</v>
      </c>
      <c r="D1747" s="7" t="s">
        <v>1458</v>
      </c>
      <c r="E1747" s="7" t="s">
        <v>3660</v>
      </c>
      <c r="F1747" s="7" t="s">
        <v>97</v>
      </c>
      <c r="G1747" s="8">
        <v>2009</v>
      </c>
      <c r="H1747" s="9"/>
      <c r="I1747" s="9"/>
      <c r="J1747" s="9"/>
      <c r="K1747" s="9"/>
      <c r="L1747" s="8">
        <v>8000</v>
      </c>
      <c r="M1747" s="8">
        <v>1</v>
      </c>
      <c r="N1747" s="7" t="s">
        <v>60</v>
      </c>
      <c r="O1747" s="8">
        <v>22</v>
      </c>
      <c r="P1747" s="8">
        <v>16</v>
      </c>
      <c r="Q1747" s="7" t="s">
        <v>60</v>
      </c>
      <c r="R1747" s="7" t="s">
        <v>1462</v>
      </c>
    </row>
    <row r="1748" spans="1:18" x14ac:dyDescent="0.25">
      <c r="A1748" s="7" t="s">
        <v>3653</v>
      </c>
      <c r="B1748" s="7" t="s">
        <v>49</v>
      </c>
      <c r="C1748" s="7" t="s">
        <v>173</v>
      </c>
      <c r="D1748" s="7" t="s">
        <v>1458</v>
      </c>
      <c r="E1748" s="7" t="s">
        <v>3661</v>
      </c>
      <c r="F1748" s="7" t="s">
        <v>97</v>
      </c>
      <c r="G1748" s="8">
        <v>1962</v>
      </c>
      <c r="H1748" s="9"/>
      <c r="I1748" s="9"/>
      <c r="J1748" s="9"/>
      <c r="K1748" s="9"/>
      <c r="L1748" s="8">
        <v>8240</v>
      </c>
      <c r="M1748" s="8">
        <v>1</v>
      </c>
      <c r="N1748" s="7" t="s">
        <v>60</v>
      </c>
      <c r="O1748" s="8">
        <v>14</v>
      </c>
      <c r="P1748" s="8">
        <v>12</v>
      </c>
      <c r="Q1748" s="7" t="s">
        <v>60</v>
      </c>
      <c r="R1748" s="7" t="s">
        <v>1643</v>
      </c>
    </row>
    <row r="1749" spans="1:18" x14ac:dyDescent="0.25">
      <c r="A1749" s="7" t="s">
        <v>3662</v>
      </c>
      <c r="B1749" s="7" t="s">
        <v>49</v>
      </c>
      <c r="C1749" s="7" t="s">
        <v>53</v>
      </c>
      <c r="D1749" s="7" t="s">
        <v>1464</v>
      </c>
      <c r="E1749" s="7" t="s">
        <v>3663</v>
      </c>
      <c r="F1749" s="7" t="s">
        <v>97</v>
      </c>
      <c r="G1749" s="8">
        <v>1998</v>
      </c>
      <c r="H1749" s="9"/>
      <c r="I1749" s="9"/>
      <c r="J1749" s="9"/>
      <c r="K1749" s="9"/>
      <c r="L1749" s="8">
        <v>32000</v>
      </c>
      <c r="M1749" s="9"/>
      <c r="N1749" s="7" t="s">
        <v>60</v>
      </c>
      <c r="O1749" s="8">
        <v>30</v>
      </c>
      <c r="P1749" s="8">
        <v>28</v>
      </c>
      <c r="Q1749" s="7" t="s">
        <v>60</v>
      </c>
      <c r="R1749" s="7" t="s">
        <v>86</v>
      </c>
    </row>
    <row r="1750" spans="1:18" x14ac:dyDescent="0.25">
      <c r="A1750" s="7" t="s">
        <v>3664</v>
      </c>
      <c r="B1750" s="7" t="s">
        <v>49</v>
      </c>
      <c r="C1750" s="7" t="s">
        <v>53</v>
      </c>
      <c r="D1750" s="7" t="s">
        <v>1458</v>
      </c>
      <c r="E1750" s="7" t="s">
        <v>3665</v>
      </c>
      <c r="F1750" s="7" t="s">
        <v>97</v>
      </c>
      <c r="G1750" s="8">
        <v>14</v>
      </c>
      <c r="H1750" s="9"/>
      <c r="I1750" s="9"/>
      <c r="J1750" s="9"/>
      <c r="K1750" s="9"/>
      <c r="L1750" s="8">
        <v>6014</v>
      </c>
      <c r="M1750" s="8">
        <v>1</v>
      </c>
      <c r="N1750" s="7" t="s">
        <v>60</v>
      </c>
      <c r="O1750" s="8">
        <v>10</v>
      </c>
      <c r="P1750" s="8">
        <v>9</v>
      </c>
      <c r="Q1750" s="7" t="s">
        <v>60</v>
      </c>
      <c r="R1750" s="7" t="s">
        <v>539</v>
      </c>
    </row>
    <row r="1751" spans="1:18" x14ac:dyDescent="0.25">
      <c r="A1751" s="7" t="s">
        <v>1175</v>
      </c>
      <c r="B1751" s="7" t="s">
        <v>1489</v>
      </c>
      <c r="C1751" s="7" t="s">
        <v>53</v>
      </c>
      <c r="D1751" s="7" t="s">
        <v>1458</v>
      </c>
      <c r="E1751" s="7" t="s">
        <v>3666</v>
      </c>
      <c r="F1751" s="7" t="s">
        <v>97</v>
      </c>
      <c r="G1751" s="8">
        <v>1974</v>
      </c>
      <c r="H1751" s="9"/>
      <c r="I1751" s="9"/>
      <c r="J1751" s="9"/>
      <c r="K1751" s="9"/>
      <c r="L1751" s="8">
        <v>11515</v>
      </c>
      <c r="M1751" s="8">
        <v>2</v>
      </c>
      <c r="N1751" s="7" t="s">
        <v>60</v>
      </c>
      <c r="O1751" s="8">
        <v>20</v>
      </c>
      <c r="P1751" s="8">
        <v>9</v>
      </c>
      <c r="Q1751" s="7" t="s">
        <v>60</v>
      </c>
      <c r="R1751" s="7" t="s">
        <v>539</v>
      </c>
    </row>
    <row r="1752" spans="1:18" x14ac:dyDescent="0.25">
      <c r="A1752" s="7" t="s">
        <v>3667</v>
      </c>
      <c r="B1752" s="7" t="s">
        <v>1457</v>
      </c>
      <c r="C1752" s="7" t="s">
        <v>53</v>
      </c>
      <c r="D1752" s="7" t="s">
        <v>1477</v>
      </c>
      <c r="E1752" s="7" t="s">
        <v>3668</v>
      </c>
      <c r="F1752" s="7" t="s">
        <v>74</v>
      </c>
      <c r="G1752" s="8">
        <v>1960</v>
      </c>
      <c r="H1752" s="9"/>
      <c r="I1752" s="9"/>
      <c r="J1752" s="9"/>
      <c r="K1752" s="9"/>
      <c r="L1752" s="8">
        <v>760</v>
      </c>
      <c r="M1752" s="8">
        <v>1</v>
      </c>
      <c r="N1752" s="7" t="s">
        <v>60</v>
      </c>
      <c r="O1752" s="8">
        <v>25</v>
      </c>
      <c r="P1752" s="8">
        <v>8</v>
      </c>
      <c r="Q1752" s="7" t="s">
        <v>60</v>
      </c>
      <c r="R1752" s="7" t="s">
        <v>1462</v>
      </c>
    </row>
    <row r="1753" spans="1:18" x14ac:dyDescent="0.25">
      <c r="A1753" s="7" t="s">
        <v>3669</v>
      </c>
      <c r="B1753" s="7" t="s">
        <v>49</v>
      </c>
      <c r="C1753" s="7" t="s">
        <v>53</v>
      </c>
      <c r="D1753" s="7" t="s">
        <v>1458</v>
      </c>
      <c r="E1753" s="7" t="s">
        <v>3670</v>
      </c>
      <c r="F1753" s="7" t="s">
        <v>97</v>
      </c>
      <c r="G1753" s="8">
        <v>2000</v>
      </c>
      <c r="H1753" s="9"/>
      <c r="I1753" s="9"/>
      <c r="J1753" s="9"/>
      <c r="K1753" s="9"/>
      <c r="L1753" s="8">
        <v>4500</v>
      </c>
      <c r="M1753" s="8">
        <v>1</v>
      </c>
      <c r="N1753" s="7" t="s">
        <v>60</v>
      </c>
      <c r="O1753" s="8">
        <v>15</v>
      </c>
      <c r="P1753" s="8">
        <v>10</v>
      </c>
      <c r="Q1753" s="7" t="s">
        <v>60</v>
      </c>
      <c r="R1753" s="7" t="s">
        <v>60</v>
      </c>
    </row>
    <row r="1754" spans="1:18" x14ac:dyDescent="0.25">
      <c r="A1754" s="7" t="s">
        <v>3671</v>
      </c>
      <c r="B1754" s="7" t="s">
        <v>49</v>
      </c>
      <c r="C1754" s="7" t="s">
        <v>53</v>
      </c>
      <c r="D1754" s="7" t="s">
        <v>1458</v>
      </c>
      <c r="E1754" s="7" t="s">
        <v>3672</v>
      </c>
      <c r="F1754" s="7" t="s">
        <v>97</v>
      </c>
      <c r="G1754" s="9"/>
      <c r="H1754" s="9"/>
      <c r="I1754" s="9"/>
      <c r="J1754" s="9"/>
      <c r="K1754" s="9"/>
      <c r="L1754" s="8">
        <v>1800</v>
      </c>
      <c r="M1754" s="8">
        <v>1</v>
      </c>
      <c r="N1754" s="7" t="s">
        <v>60</v>
      </c>
      <c r="O1754" s="8">
        <v>12</v>
      </c>
      <c r="P1754" s="8">
        <v>12</v>
      </c>
      <c r="Q1754" s="7" t="s">
        <v>60</v>
      </c>
      <c r="R1754" s="7" t="s">
        <v>86</v>
      </c>
    </row>
    <row r="1755" spans="1:18" x14ac:dyDescent="0.25">
      <c r="A1755" s="7" t="s">
        <v>3673</v>
      </c>
      <c r="B1755" s="7" t="s">
        <v>49</v>
      </c>
      <c r="C1755" s="7" t="s">
        <v>53</v>
      </c>
      <c r="D1755" s="7" t="s">
        <v>1464</v>
      </c>
      <c r="E1755" s="7" t="s">
        <v>3674</v>
      </c>
      <c r="F1755" s="7" t="s">
        <v>74</v>
      </c>
      <c r="G1755" s="8">
        <v>2005</v>
      </c>
      <c r="H1755" s="9"/>
      <c r="I1755" s="9"/>
      <c r="J1755" s="9"/>
      <c r="K1755" s="9"/>
      <c r="L1755" s="8">
        <v>26000</v>
      </c>
      <c r="M1755" s="8">
        <v>1</v>
      </c>
      <c r="N1755" s="7" t="s">
        <v>60</v>
      </c>
      <c r="O1755" s="8">
        <v>29</v>
      </c>
      <c r="P1755" s="8">
        <v>28</v>
      </c>
      <c r="Q1755" s="7" t="s">
        <v>60</v>
      </c>
      <c r="R1755" s="7" t="s">
        <v>60</v>
      </c>
    </row>
    <row r="1756" spans="1:18" x14ac:dyDescent="0.25">
      <c r="A1756" s="7" t="s">
        <v>3673</v>
      </c>
      <c r="B1756" s="7" t="s">
        <v>49</v>
      </c>
      <c r="C1756" s="7" t="s">
        <v>97</v>
      </c>
      <c r="D1756" s="7" t="s">
        <v>1464</v>
      </c>
      <c r="E1756" s="7" t="s">
        <v>3675</v>
      </c>
      <c r="F1756" s="7" t="s">
        <v>74</v>
      </c>
      <c r="G1756" s="8">
        <v>2005</v>
      </c>
      <c r="H1756" s="9"/>
      <c r="I1756" s="9"/>
      <c r="J1756" s="9"/>
      <c r="K1756" s="9"/>
      <c r="L1756" s="8">
        <v>26415</v>
      </c>
      <c r="M1756" s="8">
        <v>1</v>
      </c>
      <c r="N1756" s="7" t="s">
        <v>60</v>
      </c>
      <c r="O1756" s="8">
        <v>29</v>
      </c>
      <c r="P1756" s="8">
        <v>28</v>
      </c>
      <c r="Q1756" s="7" t="s">
        <v>60</v>
      </c>
      <c r="R1756" s="7" t="s">
        <v>60</v>
      </c>
    </row>
    <row r="1757" spans="1:18" x14ac:dyDescent="0.25">
      <c r="A1757" s="7" t="s">
        <v>3676</v>
      </c>
      <c r="B1757" s="7" t="s">
        <v>1489</v>
      </c>
      <c r="C1757" s="7" t="s">
        <v>53</v>
      </c>
      <c r="D1757" s="7" t="s">
        <v>1477</v>
      </c>
      <c r="E1757" s="7" t="s">
        <v>3677</v>
      </c>
      <c r="F1757" s="7" t="s">
        <v>74</v>
      </c>
      <c r="G1757" s="8">
        <v>1990</v>
      </c>
      <c r="H1757" s="9"/>
      <c r="I1757" s="9"/>
      <c r="J1757" s="9"/>
      <c r="K1757" s="9"/>
      <c r="L1757" s="8">
        <v>1100</v>
      </c>
      <c r="M1757" s="8">
        <v>1</v>
      </c>
      <c r="N1757" s="7" t="s">
        <v>60</v>
      </c>
      <c r="O1757" s="8">
        <v>16</v>
      </c>
      <c r="P1757" s="8">
        <v>12</v>
      </c>
      <c r="Q1757" s="7" t="s">
        <v>60</v>
      </c>
      <c r="R1757" s="7" t="s">
        <v>1643</v>
      </c>
    </row>
    <row r="1758" spans="1:18" x14ac:dyDescent="0.25">
      <c r="A1758" s="7" t="s">
        <v>3678</v>
      </c>
      <c r="B1758" s="7" t="s">
        <v>49</v>
      </c>
      <c r="C1758" s="7" t="s">
        <v>53</v>
      </c>
      <c r="D1758" s="7" t="s">
        <v>1458</v>
      </c>
      <c r="E1758" s="7" t="s">
        <v>3679</v>
      </c>
      <c r="F1758" s="7" t="s">
        <v>97</v>
      </c>
      <c r="G1758" s="8">
        <v>2000</v>
      </c>
      <c r="H1758" s="9"/>
      <c r="I1758" s="9"/>
      <c r="J1758" s="9"/>
      <c r="K1758" s="9"/>
      <c r="L1758" s="8">
        <v>28000</v>
      </c>
      <c r="M1758" s="8">
        <v>2</v>
      </c>
      <c r="N1758" s="7" t="s">
        <v>60</v>
      </c>
      <c r="O1758" s="8">
        <v>22.5</v>
      </c>
      <c r="P1758" s="8">
        <v>22</v>
      </c>
      <c r="Q1758" s="7" t="s">
        <v>60</v>
      </c>
      <c r="R1758" s="7" t="s">
        <v>60</v>
      </c>
    </row>
    <row r="1759" spans="1:18" x14ac:dyDescent="0.25">
      <c r="A1759" s="7" t="s">
        <v>1176</v>
      </c>
      <c r="B1759" s="7" t="s">
        <v>1489</v>
      </c>
      <c r="C1759" s="7" t="s">
        <v>53</v>
      </c>
      <c r="D1759" s="7" t="s">
        <v>1464</v>
      </c>
      <c r="E1759" s="7" t="s">
        <v>3680</v>
      </c>
      <c r="F1759" s="7" t="s">
        <v>74</v>
      </c>
      <c r="G1759" s="8">
        <v>1993</v>
      </c>
      <c r="H1759" s="9"/>
      <c r="I1759" s="9"/>
      <c r="J1759" s="9"/>
      <c r="K1759" s="9"/>
      <c r="L1759" s="8">
        <v>4740</v>
      </c>
      <c r="M1759" s="8">
        <v>2</v>
      </c>
      <c r="N1759" s="7" t="s">
        <v>60</v>
      </c>
      <c r="O1759" s="8">
        <v>19</v>
      </c>
      <c r="P1759" s="8">
        <v>16</v>
      </c>
      <c r="Q1759" s="7" t="s">
        <v>60</v>
      </c>
      <c r="R1759" s="7" t="s">
        <v>1601</v>
      </c>
    </row>
    <row r="1760" spans="1:18" x14ac:dyDescent="0.25">
      <c r="A1760" s="7" t="s">
        <v>577</v>
      </c>
      <c r="B1760" s="7" t="s">
        <v>49</v>
      </c>
      <c r="C1760" s="7" t="s">
        <v>53</v>
      </c>
      <c r="D1760" s="7" t="s">
        <v>1458</v>
      </c>
      <c r="E1760" s="7" t="s">
        <v>3681</v>
      </c>
      <c r="F1760" s="7" t="s">
        <v>97</v>
      </c>
      <c r="G1760" s="8">
        <v>1972</v>
      </c>
      <c r="H1760" s="9"/>
      <c r="I1760" s="9"/>
      <c r="J1760" s="9"/>
      <c r="K1760" s="9"/>
      <c r="L1760" s="8">
        <v>20000</v>
      </c>
      <c r="M1760" s="8">
        <v>2</v>
      </c>
      <c r="N1760" s="7" t="s">
        <v>60</v>
      </c>
      <c r="O1760" s="8">
        <v>11</v>
      </c>
      <c r="P1760" s="8">
        <v>10</v>
      </c>
      <c r="Q1760" s="7" t="s">
        <v>60</v>
      </c>
      <c r="R1760" s="7" t="s">
        <v>1643</v>
      </c>
    </row>
    <row r="1761" spans="1:18" x14ac:dyDescent="0.25">
      <c r="A1761" s="7" t="s">
        <v>1179</v>
      </c>
      <c r="B1761" s="7" t="s">
        <v>1489</v>
      </c>
      <c r="C1761" s="7" t="s">
        <v>53</v>
      </c>
      <c r="D1761" s="7" t="s">
        <v>1458</v>
      </c>
      <c r="E1761" s="7" t="s">
        <v>3682</v>
      </c>
      <c r="F1761" s="7" t="s">
        <v>97</v>
      </c>
      <c r="G1761" s="8">
        <v>2007</v>
      </c>
      <c r="H1761" s="9"/>
      <c r="I1761" s="9"/>
      <c r="J1761" s="9"/>
      <c r="K1761" s="9"/>
      <c r="L1761" s="8">
        <v>21900</v>
      </c>
      <c r="M1761" s="8">
        <v>1</v>
      </c>
      <c r="N1761" s="7" t="s">
        <v>60</v>
      </c>
      <c r="O1761" s="8">
        <v>20</v>
      </c>
      <c r="P1761" s="8">
        <v>18</v>
      </c>
      <c r="Q1761" s="7" t="s">
        <v>60</v>
      </c>
      <c r="R1761" s="7" t="s">
        <v>1462</v>
      </c>
    </row>
    <row r="1762" spans="1:18" x14ac:dyDescent="0.25">
      <c r="A1762" s="7" t="s">
        <v>1179</v>
      </c>
      <c r="B1762" s="7" t="s">
        <v>1489</v>
      </c>
      <c r="C1762" s="7" t="s">
        <v>97</v>
      </c>
      <c r="D1762" s="7" t="s">
        <v>1458</v>
      </c>
      <c r="E1762" s="7" t="s">
        <v>3683</v>
      </c>
      <c r="F1762" s="7" t="s">
        <v>97</v>
      </c>
      <c r="G1762" s="8">
        <v>2007</v>
      </c>
      <c r="H1762" s="9"/>
      <c r="I1762" s="9"/>
      <c r="J1762" s="9"/>
      <c r="K1762" s="9"/>
      <c r="L1762" s="8">
        <v>8100</v>
      </c>
      <c r="M1762" s="8">
        <v>1</v>
      </c>
      <c r="N1762" s="7" t="s">
        <v>60</v>
      </c>
      <c r="O1762" s="8">
        <v>20</v>
      </c>
      <c r="P1762" s="8">
        <v>18</v>
      </c>
      <c r="Q1762" s="7" t="s">
        <v>60</v>
      </c>
      <c r="R1762" s="7" t="s">
        <v>86</v>
      </c>
    </row>
    <row r="1763" spans="1:18" x14ac:dyDescent="0.25">
      <c r="A1763" s="7" t="s">
        <v>3684</v>
      </c>
      <c r="B1763" s="7" t="s">
        <v>1457</v>
      </c>
      <c r="C1763" s="7" t="s">
        <v>53</v>
      </c>
      <c r="D1763" s="7" t="s">
        <v>1458</v>
      </c>
      <c r="E1763" s="7" t="s">
        <v>3685</v>
      </c>
      <c r="F1763" s="7" t="s">
        <v>97</v>
      </c>
      <c r="G1763" s="8">
        <v>1950</v>
      </c>
      <c r="H1763" s="9"/>
      <c r="I1763" s="9"/>
      <c r="J1763" s="9"/>
      <c r="K1763" s="9"/>
      <c r="L1763" s="8">
        <v>2000</v>
      </c>
      <c r="M1763" s="8">
        <v>1</v>
      </c>
      <c r="N1763" s="7" t="s">
        <v>60</v>
      </c>
      <c r="O1763" s="8">
        <v>13</v>
      </c>
      <c r="P1763" s="8">
        <v>9</v>
      </c>
      <c r="Q1763" s="7" t="s">
        <v>60</v>
      </c>
      <c r="R1763" s="7" t="s">
        <v>539</v>
      </c>
    </row>
    <row r="1764" spans="1:18" x14ac:dyDescent="0.25">
      <c r="A1764" s="7" t="s">
        <v>587</v>
      </c>
      <c r="B1764" s="7" t="s">
        <v>49</v>
      </c>
      <c r="C1764" s="7" t="s">
        <v>53</v>
      </c>
      <c r="D1764" s="7" t="s">
        <v>1458</v>
      </c>
      <c r="E1764" s="7" t="s">
        <v>3686</v>
      </c>
      <c r="F1764" s="7" t="s">
        <v>97</v>
      </c>
      <c r="G1764" s="8">
        <v>1980</v>
      </c>
      <c r="H1764" s="9"/>
      <c r="I1764" s="9"/>
      <c r="J1764" s="9"/>
      <c r="K1764" s="9"/>
      <c r="L1764" s="8">
        <v>8961</v>
      </c>
      <c r="M1764" s="8">
        <v>1</v>
      </c>
      <c r="N1764" s="7" t="s">
        <v>60</v>
      </c>
      <c r="O1764" s="8">
        <v>23</v>
      </c>
      <c r="P1764" s="8">
        <v>22</v>
      </c>
      <c r="Q1764" s="7" t="s">
        <v>60</v>
      </c>
      <c r="R1764" s="7" t="s">
        <v>1462</v>
      </c>
    </row>
    <row r="1765" spans="1:18" x14ac:dyDescent="0.25">
      <c r="A1765" s="7" t="s">
        <v>3687</v>
      </c>
      <c r="B1765" s="7" t="s">
        <v>1457</v>
      </c>
      <c r="C1765" s="7" t="s">
        <v>53</v>
      </c>
      <c r="D1765" s="7" t="s">
        <v>1458</v>
      </c>
      <c r="E1765" s="7" t="s">
        <v>3688</v>
      </c>
      <c r="F1765" s="7" t="s">
        <v>97</v>
      </c>
      <c r="G1765" s="8">
        <v>1997</v>
      </c>
      <c r="H1765" s="9"/>
      <c r="I1765" s="9"/>
      <c r="J1765" s="9"/>
      <c r="K1765" s="9"/>
      <c r="L1765" s="8">
        <v>1400</v>
      </c>
      <c r="M1765" s="8">
        <v>1</v>
      </c>
      <c r="N1765" s="7" t="s">
        <v>60</v>
      </c>
      <c r="O1765" s="8">
        <v>14</v>
      </c>
      <c r="P1765" s="8">
        <v>9</v>
      </c>
      <c r="Q1765" s="7" t="s">
        <v>60</v>
      </c>
      <c r="R1765" s="7" t="s">
        <v>60</v>
      </c>
    </row>
    <row r="1766" spans="1:18" x14ac:dyDescent="0.25">
      <c r="A1766" s="7" t="s">
        <v>590</v>
      </c>
      <c r="B1766" s="7" t="s">
        <v>49</v>
      </c>
      <c r="C1766" s="7" t="s">
        <v>53</v>
      </c>
      <c r="D1766" s="7" t="s">
        <v>1458</v>
      </c>
      <c r="E1766" s="7" t="s">
        <v>3689</v>
      </c>
      <c r="F1766" s="7" t="s">
        <v>97</v>
      </c>
      <c r="G1766" s="8">
        <v>1979</v>
      </c>
      <c r="H1766" s="9"/>
      <c r="I1766" s="9"/>
      <c r="J1766" s="9"/>
      <c r="K1766" s="9"/>
      <c r="L1766" s="8">
        <v>350000</v>
      </c>
      <c r="M1766" s="8">
        <v>1</v>
      </c>
      <c r="N1766" s="7" t="s">
        <v>60</v>
      </c>
      <c r="O1766" s="8">
        <v>36</v>
      </c>
      <c r="P1766" s="8">
        <v>34</v>
      </c>
      <c r="Q1766" s="7" t="s">
        <v>60</v>
      </c>
      <c r="R1766" s="7" t="s">
        <v>1601</v>
      </c>
    </row>
    <row r="1767" spans="1:18" x14ac:dyDescent="0.25">
      <c r="A1767" s="7" t="s">
        <v>1181</v>
      </c>
      <c r="B1767" s="7" t="s">
        <v>1489</v>
      </c>
      <c r="C1767" s="7" t="s">
        <v>53</v>
      </c>
      <c r="D1767" s="7" t="s">
        <v>1602</v>
      </c>
      <c r="E1767" s="7" t="s">
        <v>3690</v>
      </c>
      <c r="F1767" s="7" t="s">
        <v>74</v>
      </c>
      <c r="G1767" s="8">
        <v>1999</v>
      </c>
      <c r="H1767" s="9"/>
      <c r="I1767" s="9"/>
      <c r="J1767" s="9"/>
      <c r="K1767" s="9"/>
      <c r="L1767" s="8">
        <v>71979</v>
      </c>
      <c r="M1767" s="8">
        <v>1</v>
      </c>
      <c r="N1767" s="7" t="s">
        <v>60</v>
      </c>
      <c r="O1767" s="8">
        <v>20</v>
      </c>
      <c r="P1767" s="8">
        <v>20</v>
      </c>
      <c r="Q1767" s="7" t="s">
        <v>60</v>
      </c>
      <c r="R1767" s="7" t="s">
        <v>539</v>
      </c>
    </row>
    <row r="1768" spans="1:18" x14ac:dyDescent="0.25">
      <c r="A1768" s="7" t="s">
        <v>3691</v>
      </c>
      <c r="B1768" s="7" t="s">
        <v>1489</v>
      </c>
      <c r="C1768" s="7" t="s">
        <v>53</v>
      </c>
      <c r="D1768" s="7" t="s">
        <v>1458</v>
      </c>
      <c r="E1768" s="7" t="s">
        <v>2481</v>
      </c>
      <c r="F1768" s="7" t="s">
        <v>97</v>
      </c>
      <c r="G1768" s="8">
        <v>1926</v>
      </c>
      <c r="H1768" s="9"/>
      <c r="I1768" s="9"/>
      <c r="J1768" s="9"/>
      <c r="K1768" s="9"/>
      <c r="L1768" s="8">
        <v>1500</v>
      </c>
      <c r="M1768" s="8">
        <v>1</v>
      </c>
      <c r="N1768" s="7" t="s">
        <v>60</v>
      </c>
      <c r="O1768" s="8">
        <v>15</v>
      </c>
      <c r="P1768" s="8">
        <v>12</v>
      </c>
      <c r="Q1768" s="7" t="s">
        <v>60</v>
      </c>
      <c r="R1768" s="7" t="s">
        <v>539</v>
      </c>
    </row>
    <row r="1769" spans="1:18" x14ac:dyDescent="0.25">
      <c r="A1769" s="7" t="s">
        <v>1183</v>
      </c>
      <c r="B1769" s="7" t="s">
        <v>49</v>
      </c>
      <c r="C1769" s="7" t="s">
        <v>53</v>
      </c>
      <c r="D1769" s="7" t="s">
        <v>1458</v>
      </c>
      <c r="E1769" s="7" t="s">
        <v>3692</v>
      </c>
      <c r="F1769" s="7" t="s">
        <v>97</v>
      </c>
      <c r="G1769" s="8">
        <v>1980</v>
      </c>
      <c r="H1769" s="9"/>
      <c r="I1769" s="9"/>
      <c r="J1769" s="9"/>
      <c r="K1769" s="9"/>
      <c r="L1769" s="8">
        <v>19456</v>
      </c>
      <c r="M1769" s="8">
        <v>2</v>
      </c>
      <c r="N1769" s="7" t="s">
        <v>60</v>
      </c>
      <c r="O1769" s="8">
        <v>12</v>
      </c>
      <c r="P1769" s="8">
        <v>8</v>
      </c>
      <c r="Q1769" s="7" t="s">
        <v>60</v>
      </c>
      <c r="R1769" s="7" t="s">
        <v>1462</v>
      </c>
    </row>
    <row r="1770" spans="1:18" x14ac:dyDescent="0.25">
      <c r="A1770" s="7" t="s">
        <v>3693</v>
      </c>
      <c r="B1770" s="7" t="s">
        <v>49</v>
      </c>
      <c r="C1770" s="7" t="s">
        <v>53</v>
      </c>
      <c r="D1770" s="7" t="s">
        <v>1464</v>
      </c>
      <c r="E1770" s="7" t="s">
        <v>3694</v>
      </c>
      <c r="F1770" s="7" t="s">
        <v>74</v>
      </c>
      <c r="G1770" s="8">
        <v>2004</v>
      </c>
      <c r="H1770" s="9"/>
      <c r="I1770" s="9"/>
      <c r="J1770" s="9"/>
      <c r="K1770" s="9"/>
      <c r="L1770" s="8">
        <v>2000</v>
      </c>
      <c r="M1770" s="8">
        <v>2</v>
      </c>
      <c r="N1770" s="7" t="s">
        <v>60</v>
      </c>
      <c r="O1770" s="8">
        <v>22</v>
      </c>
      <c r="P1770" s="8">
        <v>9</v>
      </c>
      <c r="Q1770" s="7" t="s">
        <v>60</v>
      </c>
      <c r="R1770" s="7" t="s">
        <v>539</v>
      </c>
    </row>
    <row r="1771" spans="1:18" x14ac:dyDescent="0.25">
      <c r="A1771" s="7" t="s">
        <v>3695</v>
      </c>
      <c r="B1771" s="7" t="s">
        <v>1489</v>
      </c>
      <c r="C1771" s="7" t="s">
        <v>53</v>
      </c>
      <c r="D1771" s="7" t="s">
        <v>1464</v>
      </c>
      <c r="E1771" s="7" t="s">
        <v>3696</v>
      </c>
      <c r="F1771" s="7" t="s">
        <v>97</v>
      </c>
      <c r="G1771" s="8">
        <v>2009</v>
      </c>
      <c r="H1771" s="9"/>
      <c r="I1771" s="9"/>
      <c r="J1771" s="9"/>
      <c r="K1771" s="9"/>
      <c r="L1771" s="8">
        <v>14000</v>
      </c>
      <c r="M1771" s="8">
        <v>1</v>
      </c>
      <c r="N1771" s="7" t="s">
        <v>60</v>
      </c>
      <c r="O1771" s="8">
        <v>13</v>
      </c>
      <c r="P1771" s="8">
        <v>9</v>
      </c>
      <c r="Q1771" s="7" t="s">
        <v>60</v>
      </c>
      <c r="R1771" s="7" t="s">
        <v>86</v>
      </c>
    </row>
    <row r="1772" spans="1:18" x14ac:dyDescent="0.25">
      <c r="A1772" s="7" t="s">
        <v>3697</v>
      </c>
      <c r="B1772" s="7" t="s">
        <v>49</v>
      </c>
      <c r="C1772" s="7" t="s">
        <v>53</v>
      </c>
      <c r="D1772" s="7" t="s">
        <v>1458</v>
      </c>
      <c r="E1772" s="7" t="s">
        <v>3698</v>
      </c>
      <c r="F1772" s="7" t="s">
        <v>97</v>
      </c>
      <c r="G1772" s="8">
        <v>2008</v>
      </c>
      <c r="H1772" s="9"/>
      <c r="I1772" s="9"/>
      <c r="J1772" s="9"/>
      <c r="K1772" s="9"/>
      <c r="L1772" s="8">
        <v>18000</v>
      </c>
      <c r="M1772" s="8">
        <v>2</v>
      </c>
      <c r="N1772" s="7" t="s">
        <v>60</v>
      </c>
      <c r="O1772" s="8">
        <v>20</v>
      </c>
      <c r="P1772" s="8">
        <v>20</v>
      </c>
      <c r="Q1772" s="7" t="s">
        <v>60</v>
      </c>
      <c r="R1772" s="7" t="s">
        <v>1462</v>
      </c>
    </row>
    <row r="1773" spans="1:18" x14ac:dyDescent="0.25">
      <c r="A1773" s="7" t="s">
        <v>3699</v>
      </c>
      <c r="B1773" s="7" t="s">
        <v>1457</v>
      </c>
      <c r="C1773" s="7" t="s">
        <v>53</v>
      </c>
      <c r="D1773" s="7" t="s">
        <v>1622</v>
      </c>
      <c r="E1773" s="7" t="s">
        <v>3700</v>
      </c>
      <c r="F1773" s="7" t="s">
        <v>97</v>
      </c>
      <c r="G1773" s="8">
        <v>2000</v>
      </c>
      <c r="H1773" s="9"/>
      <c r="I1773" s="9"/>
      <c r="J1773" s="9"/>
      <c r="K1773" s="9"/>
      <c r="L1773" s="8">
        <v>10000</v>
      </c>
      <c r="M1773" s="8">
        <v>1</v>
      </c>
      <c r="N1773" s="7" t="s">
        <v>60</v>
      </c>
      <c r="O1773" s="8">
        <v>25</v>
      </c>
      <c r="P1773" s="8">
        <v>23</v>
      </c>
      <c r="Q1773" s="7" t="s">
        <v>60</v>
      </c>
      <c r="R1773" s="7" t="s">
        <v>1462</v>
      </c>
    </row>
    <row r="1774" spans="1:18" x14ac:dyDescent="0.25">
      <c r="A1774" s="7" t="s">
        <v>3701</v>
      </c>
      <c r="B1774" s="7" t="s">
        <v>1489</v>
      </c>
      <c r="C1774" s="7" t="s">
        <v>53</v>
      </c>
      <c r="D1774" s="7" t="s">
        <v>1458</v>
      </c>
      <c r="E1774" s="7" t="s">
        <v>3702</v>
      </c>
      <c r="F1774" s="7" t="s">
        <v>97</v>
      </c>
      <c r="G1774" s="8">
        <v>1962</v>
      </c>
      <c r="H1774" s="9"/>
      <c r="I1774" s="9"/>
      <c r="J1774" s="9"/>
      <c r="K1774" s="9"/>
      <c r="L1774" s="8">
        <v>5200</v>
      </c>
      <c r="M1774" s="8">
        <v>1</v>
      </c>
      <c r="N1774" s="7" t="s">
        <v>60</v>
      </c>
      <c r="O1774" s="8">
        <v>25</v>
      </c>
      <c r="P1774" s="8">
        <v>25</v>
      </c>
      <c r="Q1774" s="7" t="s">
        <v>60</v>
      </c>
      <c r="R1774" s="7" t="s">
        <v>539</v>
      </c>
    </row>
    <row r="1775" spans="1:18" x14ac:dyDescent="0.25">
      <c r="A1775" s="7" t="s">
        <v>3703</v>
      </c>
      <c r="B1775" s="7" t="s">
        <v>49</v>
      </c>
      <c r="C1775" s="7" t="s">
        <v>53</v>
      </c>
      <c r="D1775" s="7" t="s">
        <v>1464</v>
      </c>
      <c r="E1775" s="7" t="s">
        <v>3704</v>
      </c>
      <c r="F1775" s="7" t="s">
        <v>74</v>
      </c>
      <c r="G1775" s="8">
        <v>2008</v>
      </c>
      <c r="H1775" s="9"/>
      <c r="I1775" s="9"/>
      <c r="J1775" s="9"/>
      <c r="K1775" s="9"/>
      <c r="L1775" s="8">
        <v>1100</v>
      </c>
      <c r="M1775" s="8">
        <v>1</v>
      </c>
      <c r="N1775" s="7" t="s">
        <v>60</v>
      </c>
      <c r="O1775" s="8">
        <v>12</v>
      </c>
      <c r="P1775" s="8">
        <v>10</v>
      </c>
      <c r="Q1775" s="7" t="s">
        <v>60</v>
      </c>
      <c r="R1775" s="7" t="s">
        <v>1462</v>
      </c>
    </row>
    <row r="1776" spans="1:18" x14ac:dyDescent="0.25">
      <c r="A1776" s="7" t="s">
        <v>3705</v>
      </c>
      <c r="B1776" s="7" t="s">
        <v>49</v>
      </c>
      <c r="C1776" s="7" t="s">
        <v>53</v>
      </c>
      <c r="D1776" s="7" t="s">
        <v>1458</v>
      </c>
      <c r="E1776" s="7" t="s">
        <v>3706</v>
      </c>
      <c r="F1776" s="7" t="s">
        <v>97</v>
      </c>
      <c r="G1776" s="8">
        <v>1956</v>
      </c>
      <c r="H1776" s="9"/>
      <c r="I1776" s="9"/>
      <c r="J1776" s="9"/>
      <c r="K1776" s="9"/>
      <c r="L1776" s="8">
        <v>510</v>
      </c>
      <c r="M1776" s="8">
        <v>1</v>
      </c>
      <c r="N1776" s="7" t="s">
        <v>60</v>
      </c>
      <c r="O1776" s="8">
        <v>14</v>
      </c>
      <c r="P1776" s="8">
        <v>9</v>
      </c>
      <c r="Q1776" s="7" t="s">
        <v>60</v>
      </c>
      <c r="R1776" s="7" t="s">
        <v>539</v>
      </c>
    </row>
    <row r="1777" spans="1:18" x14ac:dyDescent="0.25">
      <c r="A1777" s="7" t="s">
        <v>3707</v>
      </c>
      <c r="B1777" s="7" t="s">
        <v>49</v>
      </c>
      <c r="C1777" s="7" t="s">
        <v>53</v>
      </c>
      <c r="D1777" s="7" t="s">
        <v>1464</v>
      </c>
      <c r="E1777" s="7" t="s">
        <v>3708</v>
      </c>
      <c r="F1777" s="7" t="s">
        <v>74</v>
      </c>
      <c r="G1777" s="8">
        <v>1974</v>
      </c>
      <c r="H1777" s="9"/>
      <c r="I1777" s="9"/>
      <c r="J1777" s="9"/>
      <c r="K1777" s="9"/>
      <c r="L1777" s="8">
        <v>1375</v>
      </c>
      <c r="M1777" s="8">
        <v>1</v>
      </c>
      <c r="N1777" s="7" t="s">
        <v>60</v>
      </c>
      <c r="O1777" s="8">
        <v>11.5</v>
      </c>
      <c r="P1777" s="8">
        <v>11</v>
      </c>
      <c r="Q1777" s="7" t="s">
        <v>60</v>
      </c>
      <c r="R1777" s="7" t="s">
        <v>86</v>
      </c>
    </row>
    <row r="1778" spans="1:18" x14ac:dyDescent="0.25">
      <c r="A1778" s="7" t="s">
        <v>3709</v>
      </c>
      <c r="B1778" s="7" t="s">
        <v>49</v>
      </c>
      <c r="C1778" s="7" t="s">
        <v>53</v>
      </c>
      <c r="D1778" s="7" t="s">
        <v>1464</v>
      </c>
      <c r="E1778" s="7" t="s">
        <v>3710</v>
      </c>
      <c r="F1778" s="7" t="s">
        <v>74</v>
      </c>
      <c r="G1778" s="8">
        <v>1950</v>
      </c>
      <c r="H1778" s="9"/>
      <c r="I1778" s="9"/>
      <c r="J1778" s="9"/>
      <c r="K1778" s="9"/>
      <c r="L1778" s="8">
        <v>1200</v>
      </c>
      <c r="M1778" s="8">
        <v>1</v>
      </c>
      <c r="N1778" s="7" t="s">
        <v>60</v>
      </c>
      <c r="O1778" s="8">
        <v>16</v>
      </c>
      <c r="P1778" s="8">
        <v>10</v>
      </c>
      <c r="Q1778" s="7" t="s">
        <v>60</v>
      </c>
      <c r="R1778" s="7" t="s">
        <v>539</v>
      </c>
    </row>
    <row r="1779" spans="1:18" x14ac:dyDescent="0.25">
      <c r="A1779" s="7" t="s">
        <v>3711</v>
      </c>
      <c r="B1779" s="7" t="s">
        <v>49</v>
      </c>
      <c r="C1779" s="7" t="s">
        <v>53</v>
      </c>
      <c r="D1779" s="7" t="s">
        <v>1458</v>
      </c>
      <c r="E1779" s="7" t="s">
        <v>3712</v>
      </c>
      <c r="F1779" s="7" t="s">
        <v>97</v>
      </c>
      <c r="G1779" s="8">
        <v>2003</v>
      </c>
      <c r="H1779" s="9"/>
      <c r="I1779" s="9"/>
      <c r="J1779" s="9"/>
      <c r="K1779" s="9"/>
      <c r="L1779" s="8">
        <v>41580</v>
      </c>
      <c r="M1779" s="8">
        <v>2</v>
      </c>
      <c r="N1779" s="7" t="s">
        <v>60</v>
      </c>
      <c r="O1779" s="8">
        <v>20</v>
      </c>
      <c r="P1779" s="8">
        <v>8</v>
      </c>
      <c r="Q1779" s="7" t="s">
        <v>60</v>
      </c>
      <c r="R1779" s="7" t="s">
        <v>1462</v>
      </c>
    </row>
    <row r="1780" spans="1:18" x14ac:dyDescent="0.25">
      <c r="A1780" s="7" t="s">
        <v>3713</v>
      </c>
      <c r="B1780" s="7" t="s">
        <v>49</v>
      </c>
      <c r="C1780" s="7" t="s">
        <v>53</v>
      </c>
      <c r="D1780" s="7" t="s">
        <v>1464</v>
      </c>
      <c r="E1780" s="7" t="s">
        <v>3714</v>
      </c>
      <c r="F1780" s="7" t="s">
        <v>74</v>
      </c>
      <c r="G1780" s="8">
        <v>2004</v>
      </c>
      <c r="H1780" s="9"/>
      <c r="I1780" s="9"/>
      <c r="J1780" s="9"/>
      <c r="K1780" s="9"/>
      <c r="L1780" s="8">
        <v>8000</v>
      </c>
      <c r="M1780" s="8">
        <v>1</v>
      </c>
      <c r="N1780" s="7" t="s">
        <v>60</v>
      </c>
      <c r="O1780" s="8">
        <v>20</v>
      </c>
      <c r="P1780" s="8">
        <v>20</v>
      </c>
      <c r="Q1780" s="7" t="s">
        <v>60</v>
      </c>
      <c r="R1780" s="7" t="s">
        <v>86</v>
      </c>
    </row>
    <row r="1781" spans="1:18" x14ac:dyDescent="0.25">
      <c r="A1781" s="7" t="s">
        <v>3715</v>
      </c>
      <c r="B1781" s="7" t="s">
        <v>49</v>
      </c>
      <c r="C1781" s="7" t="s">
        <v>53</v>
      </c>
      <c r="D1781" s="7" t="s">
        <v>1458</v>
      </c>
      <c r="E1781" s="7" t="s">
        <v>3716</v>
      </c>
      <c r="F1781" s="7" t="s">
        <v>97</v>
      </c>
      <c r="G1781" s="8">
        <v>1994</v>
      </c>
      <c r="H1781" s="9"/>
      <c r="I1781" s="9"/>
      <c r="J1781" s="9"/>
      <c r="K1781" s="9"/>
      <c r="L1781" s="8">
        <v>29000</v>
      </c>
      <c r="M1781" s="8">
        <v>3</v>
      </c>
      <c r="N1781" s="7" t="s">
        <v>60</v>
      </c>
      <c r="O1781" s="8">
        <v>35</v>
      </c>
      <c r="P1781" s="8">
        <v>15</v>
      </c>
      <c r="Q1781" s="7" t="s">
        <v>60</v>
      </c>
      <c r="R1781" s="7" t="s">
        <v>60</v>
      </c>
    </row>
    <row r="1782" spans="1:18" x14ac:dyDescent="0.25">
      <c r="A1782" s="7" t="s">
        <v>3717</v>
      </c>
      <c r="B1782" s="7" t="s">
        <v>49</v>
      </c>
      <c r="C1782" s="7" t="s">
        <v>53</v>
      </c>
      <c r="D1782" s="7" t="s">
        <v>1464</v>
      </c>
      <c r="E1782" s="7" t="s">
        <v>3718</v>
      </c>
      <c r="F1782" s="7" t="s">
        <v>74</v>
      </c>
      <c r="G1782" s="8">
        <v>1950</v>
      </c>
      <c r="H1782" s="9"/>
      <c r="I1782" s="9"/>
      <c r="J1782" s="9"/>
      <c r="K1782" s="9"/>
      <c r="L1782" s="8">
        <v>6000</v>
      </c>
      <c r="M1782" s="8">
        <v>1</v>
      </c>
      <c r="N1782" s="7" t="s">
        <v>60</v>
      </c>
      <c r="O1782" s="8">
        <v>13</v>
      </c>
      <c r="P1782" s="8">
        <v>8</v>
      </c>
      <c r="Q1782" s="7" t="s">
        <v>60</v>
      </c>
      <c r="R1782" s="7" t="s">
        <v>86</v>
      </c>
    </row>
    <row r="1783" spans="1:18" x14ac:dyDescent="0.25">
      <c r="A1783" s="7" t="s">
        <v>3719</v>
      </c>
      <c r="B1783" s="7" t="s">
        <v>2317</v>
      </c>
      <c r="C1783" s="7" t="s">
        <v>53</v>
      </c>
      <c r="D1783" s="7" t="s">
        <v>1477</v>
      </c>
      <c r="E1783" s="7" t="s">
        <v>3720</v>
      </c>
      <c r="F1783" s="7" t="s">
        <v>74</v>
      </c>
      <c r="G1783" s="9"/>
      <c r="H1783" s="9"/>
      <c r="I1783" s="9"/>
      <c r="J1783" s="9"/>
      <c r="K1783" s="9"/>
      <c r="L1783" s="8">
        <v>1200</v>
      </c>
      <c r="M1783" s="8">
        <v>1</v>
      </c>
      <c r="N1783" s="7" t="s">
        <v>60</v>
      </c>
      <c r="O1783" s="8">
        <v>14</v>
      </c>
      <c r="P1783" s="8">
        <v>12</v>
      </c>
      <c r="Q1783" s="7" t="s">
        <v>60</v>
      </c>
      <c r="R1783" s="7" t="s">
        <v>1656</v>
      </c>
    </row>
    <row r="1784" spans="1:18" x14ac:dyDescent="0.25">
      <c r="A1784" s="7" t="s">
        <v>1184</v>
      </c>
      <c r="B1784" s="7" t="s">
        <v>1489</v>
      </c>
      <c r="C1784" s="7" t="s">
        <v>53</v>
      </c>
      <c r="D1784" s="7" t="s">
        <v>1464</v>
      </c>
      <c r="E1784" s="7" t="s">
        <v>2498</v>
      </c>
      <c r="F1784" s="7" t="s">
        <v>74</v>
      </c>
      <c r="G1784" s="8">
        <v>1990</v>
      </c>
      <c r="H1784" s="9"/>
      <c r="I1784" s="9"/>
      <c r="J1784" s="9"/>
      <c r="K1784" s="9"/>
      <c r="L1784" s="8">
        <v>9000</v>
      </c>
      <c r="M1784" s="8">
        <v>1</v>
      </c>
      <c r="N1784" s="7" t="s">
        <v>60</v>
      </c>
      <c r="O1784" s="8">
        <v>15</v>
      </c>
      <c r="P1784" s="8">
        <v>15</v>
      </c>
      <c r="Q1784" s="7" t="s">
        <v>60</v>
      </c>
      <c r="R1784" s="7" t="s">
        <v>1462</v>
      </c>
    </row>
    <row r="1785" spans="1:18" x14ac:dyDescent="0.25">
      <c r="A1785" s="7" t="s">
        <v>3721</v>
      </c>
      <c r="B1785" s="7" t="s">
        <v>49</v>
      </c>
      <c r="C1785" s="7" t="s">
        <v>53</v>
      </c>
      <c r="D1785" s="7" t="s">
        <v>1458</v>
      </c>
      <c r="E1785" s="7" t="s">
        <v>3722</v>
      </c>
      <c r="F1785" s="7" t="s">
        <v>97</v>
      </c>
      <c r="G1785" s="8">
        <v>1999</v>
      </c>
      <c r="H1785" s="9"/>
      <c r="I1785" s="9"/>
      <c r="J1785" s="9"/>
      <c r="K1785" s="9"/>
      <c r="L1785" s="8">
        <v>22452</v>
      </c>
      <c r="M1785" s="8">
        <v>2</v>
      </c>
      <c r="N1785" s="7" t="s">
        <v>60</v>
      </c>
      <c r="O1785" s="8">
        <v>22</v>
      </c>
      <c r="P1785" s="8">
        <v>20</v>
      </c>
      <c r="Q1785" s="7" t="s">
        <v>60</v>
      </c>
      <c r="R1785" s="7" t="s">
        <v>60</v>
      </c>
    </row>
    <row r="1786" spans="1:18" x14ac:dyDescent="0.25">
      <c r="A1786" s="7" t="s">
        <v>593</v>
      </c>
      <c r="B1786" s="7" t="s">
        <v>1457</v>
      </c>
      <c r="C1786" s="7" t="s">
        <v>53</v>
      </c>
      <c r="D1786" s="7" t="s">
        <v>1477</v>
      </c>
      <c r="E1786" s="7" t="s">
        <v>3723</v>
      </c>
      <c r="F1786" s="7" t="s">
        <v>74</v>
      </c>
      <c r="G1786" s="8">
        <v>1990</v>
      </c>
      <c r="H1786" s="9"/>
      <c r="I1786" s="9"/>
      <c r="J1786" s="9"/>
      <c r="K1786" s="9"/>
      <c r="L1786" s="8">
        <v>4970</v>
      </c>
      <c r="M1786" s="8">
        <v>1</v>
      </c>
      <c r="N1786" s="7" t="s">
        <v>60</v>
      </c>
      <c r="O1786" s="8">
        <v>15</v>
      </c>
      <c r="P1786" s="8">
        <v>9</v>
      </c>
      <c r="Q1786" s="7" t="s">
        <v>60</v>
      </c>
      <c r="R1786" s="7" t="s">
        <v>1462</v>
      </c>
    </row>
    <row r="1787" spans="1:18" x14ac:dyDescent="0.25">
      <c r="A1787" s="7" t="s">
        <v>3724</v>
      </c>
      <c r="B1787" s="7" t="s">
        <v>1489</v>
      </c>
      <c r="C1787" s="7" t="s">
        <v>53</v>
      </c>
      <c r="D1787" s="7" t="s">
        <v>1458</v>
      </c>
      <c r="E1787" s="7" t="s">
        <v>3725</v>
      </c>
      <c r="F1787" s="7" t="s">
        <v>97</v>
      </c>
      <c r="G1787" s="8">
        <v>1990</v>
      </c>
      <c r="H1787" s="9"/>
      <c r="I1787" s="9"/>
      <c r="J1787" s="9"/>
      <c r="K1787" s="9"/>
      <c r="L1787" s="8">
        <v>16500</v>
      </c>
      <c r="M1787" s="8">
        <v>1</v>
      </c>
      <c r="N1787" s="7" t="s">
        <v>60</v>
      </c>
      <c r="O1787" s="8">
        <v>28</v>
      </c>
      <c r="P1787" s="8">
        <v>27</v>
      </c>
      <c r="Q1787" s="7" t="s">
        <v>60</v>
      </c>
      <c r="R1787" s="7" t="s">
        <v>1462</v>
      </c>
    </row>
    <row r="1788" spans="1:18" x14ac:dyDescent="0.25">
      <c r="A1788" s="7" t="s">
        <v>3726</v>
      </c>
      <c r="B1788" s="7" t="s">
        <v>1457</v>
      </c>
      <c r="C1788" s="7" t="s">
        <v>53</v>
      </c>
      <c r="D1788" s="7" t="s">
        <v>1464</v>
      </c>
      <c r="E1788" s="7" t="s">
        <v>3727</v>
      </c>
      <c r="F1788" s="7" t="s">
        <v>74</v>
      </c>
      <c r="G1788" s="8">
        <v>1981</v>
      </c>
      <c r="H1788" s="9"/>
      <c r="I1788" s="9"/>
      <c r="J1788" s="9"/>
      <c r="K1788" s="9"/>
      <c r="L1788" s="8">
        <v>3000</v>
      </c>
      <c r="M1788" s="8">
        <v>1</v>
      </c>
      <c r="N1788" s="7" t="s">
        <v>60</v>
      </c>
      <c r="O1788" s="8">
        <v>20</v>
      </c>
      <c r="P1788" s="8">
        <v>20</v>
      </c>
      <c r="Q1788" s="7" t="s">
        <v>60</v>
      </c>
      <c r="R1788" s="7" t="s">
        <v>1462</v>
      </c>
    </row>
    <row r="1789" spans="1:18" x14ac:dyDescent="0.25">
      <c r="A1789" s="7" t="s">
        <v>3728</v>
      </c>
      <c r="B1789" s="7" t="s">
        <v>49</v>
      </c>
      <c r="C1789" s="7" t="s">
        <v>53</v>
      </c>
      <c r="D1789" s="7" t="s">
        <v>1464</v>
      </c>
      <c r="E1789" s="7" t="s">
        <v>3729</v>
      </c>
      <c r="F1789" s="7" t="s">
        <v>74</v>
      </c>
      <c r="G1789" s="8">
        <v>1961</v>
      </c>
      <c r="H1789" s="9"/>
      <c r="I1789" s="9"/>
      <c r="J1789" s="9"/>
      <c r="K1789" s="9"/>
      <c r="L1789" s="8">
        <v>10800</v>
      </c>
      <c r="M1789" s="8">
        <v>1</v>
      </c>
      <c r="N1789" s="7" t="s">
        <v>60</v>
      </c>
      <c r="O1789" s="8">
        <v>25</v>
      </c>
      <c r="P1789" s="8">
        <v>25</v>
      </c>
      <c r="Q1789" s="7" t="s">
        <v>60</v>
      </c>
      <c r="R1789" s="7" t="s">
        <v>1462</v>
      </c>
    </row>
    <row r="1790" spans="1:18" x14ac:dyDescent="0.25">
      <c r="A1790" s="7" t="s">
        <v>3730</v>
      </c>
      <c r="B1790" s="7" t="s">
        <v>49</v>
      </c>
      <c r="C1790" s="7" t="s">
        <v>53</v>
      </c>
      <c r="D1790" s="7" t="s">
        <v>1464</v>
      </c>
      <c r="E1790" s="7" t="s">
        <v>1727</v>
      </c>
      <c r="F1790" s="7" t="s">
        <v>74</v>
      </c>
      <c r="G1790" s="8">
        <v>1980</v>
      </c>
      <c r="H1790" s="9"/>
      <c r="I1790" s="9"/>
      <c r="J1790" s="9"/>
      <c r="K1790" s="9"/>
      <c r="L1790" s="8">
        <v>13500</v>
      </c>
      <c r="M1790" s="8">
        <v>1</v>
      </c>
      <c r="N1790" s="7" t="s">
        <v>60</v>
      </c>
      <c r="O1790" s="8">
        <v>20</v>
      </c>
      <c r="P1790" s="8">
        <v>20</v>
      </c>
      <c r="Q1790" s="7" t="s">
        <v>60</v>
      </c>
      <c r="R1790" s="7" t="s">
        <v>539</v>
      </c>
    </row>
    <row r="1791" spans="1:18" x14ac:dyDescent="0.25">
      <c r="A1791" s="7" t="s">
        <v>3731</v>
      </c>
      <c r="B1791" s="7" t="s">
        <v>198</v>
      </c>
      <c r="C1791" s="7" t="s">
        <v>53</v>
      </c>
      <c r="D1791" s="7" t="s">
        <v>1458</v>
      </c>
      <c r="E1791" s="7" t="s">
        <v>3732</v>
      </c>
      <c r="F1791" s="7" t="s">
        <v>97</v>
      </c>
      <c r="G1791" s="8">
        <v>1953</v>
      </c>
      <c r="H1791" s="9"/>
      <c r="I1791" s="9"/>
      <c r="J1791" s="9"/>
      <c r="K1791" s="9"/>
      <c r="L1791" s="8">
        <v>33000</v>
      </c>
      <c r="M1791" s="8">
        <v>1</v>
      </c>
      <c r="N1791" s="7" t="s">
        <v>60</v>
      </c>
      <c r="O1791" s="8">
        <v>20</v>
      </c>
      <c r="P1791" s="8">
        <v>18</v>
      </c>
      <c r="Q1791" s="7" t="s">
        <v>60</v>
      </c>
      <c r="R1791" s="7" t="s">
        <v>539</v>
      </c>
    </row>
    <row r="1792" spans="1:18" x14ac:dyDescent="0.25">
      <c r="A1792" s="7" t="s">
        <v>3733</v>
      </c>
      <c r="B1792" s="7" t="s">
        <v>49</v>
      </c>
      <c r="C1792" s="7" t="s">
        <v>53</v>
      </c>
      <c r="D1792" s="7" t="s">
        <v>2092</v>
      </c>
      <c r="E1792" s="7" t="s">
        <v>3734</v>
      </c>
      <c r="F1792" s="7" t="s">
        <v>74</v>
      </c>
      <c r="G1792" s="8">
        <v>1985</v>
      </c>
      <c r="H1792" s="9"/>
      <c r="I1792" s="9"/>
      <c r="J1792" s="9"/>
      <c r="K1792" s="9"/>
      <c r="L1792" s="8">
        <v>2700</v>
      </c>
      <c r="M1792" s="8">
        <v>1</v>
      </c>
      <c r="N1792" s="7" t="s">
        <v>60</v>
      </c>
      <c r="O1792" s="8">
        <v>15</v>
      </c>
      <c r="P1792" s="8">
        <v>8</v>
      </c>
      <c r="Q1792" s="7" t="s">
        <v>60</v>
      </c>
      <c r="R1792" s="7" t="s">
        <v>86</v>
      </c>
    </row>
    <row r="1793" spans="1:18" x14ac:dyDescent="0.25">
      <c r="A1793" s="7" t="s">
        <v>3735</v>
      </c>
      <c r="B1793" s="7" t="s">
        <v>1457</v>
      </c>
      <c r="C1793" s="7" t="s">
        <v>53</v>
      </c>
      <c r="D1793" s="7" t="s">
        <v>1464</v>
      </c>
      <c r="E1793" s="7" t="s">
        <v>3736</v>
      </c>
      <c r="F1793" s="7" t="s">
        <v>74</v>
      </c>
      <c r="G1793" s="8">
        <v>1988</v>
      </c>
      <c r="H1793" s="9"/>
      <c r="I1793" s="9"/>
      <c r="J1793" s="9"/>
      <c r="K1793" s="9"/>
      <c r="L1793" s="8">
        <v>50000</v>
      </c>
      <c r="M1793" s="8">
        <v>1</v>
      </c>
      <c r="N1793" s="7" t="s">
        <v>60</v>
      </c>
      <c r="O1793" s="8">
        <v>25</v>
      </c>
      <c r="P1793" s="8">
        <v>24.5</v>
      </c>
      <c r="Q1793" s="7" t="s">
        <v>60</v>
      </c>
      <c r="R1793" s="7" t="s">
        <v>539</v>
      </c>
    </row>
    <row r="1794" spans="1:18" x14ac:dyDescent="0.25">
      <c r="A1794" s="7" t="s">
        <v>3737</v>
      </c>
      <c r="B1794" s="7" t="s">
        <v>49</v>
      </c>
      <c r="C1794" s="7" t="s">
        <v>53</v>
      </c>
      <c r="D1794" s="7" t="s">
        <v>1474</v>
      </c>
      <c r="E1794" s="7" t="s">
        <v>3738</v>
      </c>
      <c r="F1794" s="7" t="s">
        <v>1469</v>
      </c>
      <c r="G1794" s="8">
        <v>1932</v>
      </c>
      <c r="H1794" s="8">
        <v>8590</v>
      </c>
      <c r="I1794" s="9"/>
      <c r="J1794" s="8">
        <v>100</v>
      </c>
      <c r="K1794" s="8">
        <v>2</v>
      </c>
      <c r="L1794" s="8">
        <v>17180</v>
      </c>
      <c r="M1794" s="8">
        <v>2</v>
      </c>
      <c r="N1794" s="7" t="s">
        <v>60</v>
      </c>
      <c r="O1794" s="8">
        <v>13</v>
      </c>
      <c r="P1794" s="8">
        <v>9</v>
      </c>
      <c r="Q1794" s="7" t="s">
        <v>60</v>
      </c>
      <c r="R1794" s="7" t="s">
        <v>1462</v>
      </c>
    </row>
    <row r="1795" spans="1:18" x14ac:dyDescent="0.25">
      <c r="A1795" s="7" t="s">
        <v>3737</v>
      </c>
      <c r="B1795" s="7" t="s">
        <v>49</v>
      </c>
      <c r="C1795" s="7" t="s">
        <v>97</v>
      </c>
      <c r="D1795" s="7" t="s">
        <v>1474</v>
      </c>
      <c r="E1795" s="7" t="s">
        <v>3739</v>
      </c>
      <c r="F1795" s="7" t="s">
        <v>1469</v>
      </c>
      <c r="G1795" s="8">
        <v>1932</v>
      </c>
      <c r="H1795" s="8">
        <v>6186</v>
      </c>
      <c r="I1795" s="9"/>
      <c r="J1795" s="8">
        <v>100</v>
      </c>
      <c r="K1795" s="8">
        <v>3</v>
      </c>
      <c r="L1795" s="8">
        <v>18568</v>
      </c>
      <c r="M1795" s="8">
        <v>1</v>
      </c>
      <c r="N1795" s="7" t="s">
        <v>60</v>
      </c>
      <c r="O1795" s="8">
        <v>12</v>
      </c>
      <c r="P1795" s="8">
        <v>9</v>
      </c>
      <c r="Q1795" s="7" t="s">
        <v>60</v>
      </c>
      <c r="R1795" s="7" t="s">
        <v>1462</v>
      </c>
    </row>
    <row r="1796" spans="1:18" x14ac:dyDescent="0.25">
      <c r="A1796" s="7" t="s">
        <v>3737</v>
      </c>
      <c r="B1796" s="7" t="s">
        <v>49</v>
      </c>
      <c r="C1796" s="7" t="s">
        <v>59</v>
      </c>
      <c r="D1796" s="7" t="s">
        <v>1470</v>
      </c>
      <c r="E1796" s="7" t="s">
        <v>1468</v>
      </c>
      <c r="F1796" s="7" t="s">
        <v>1469</v>
      </c>
      <c r="G1796" s="8">
        <v>1932</v>
      </c>
      <c r="H1796" s="8">
        <v>3074</v>
      </c>
      <c r="I1796" s="9"/>
      <c r="J1796" s="8">
        <v>100</v>
      </c>
      <c r="K1796" s="8">
        <v>4</v>
      </c>
      <c r="L1796" s="8">
        <v>12296</v>
      </c>
      <c r="M1796" s="8">
        <v>1</v>
      </c>
      <c r="N1796" s="7" t="s">
        <v>60</v>
      </c>
      <c r="O1796" s="8">
        <v>12</v>
      </c>
      <c r="P1796" s="8">
        <v>9</v>
      </c>
      <c r="Q1796" s="7" t="s">
        <v>60</v>
      </c>
      <c r="R1796" s="7" t="s">
        <v>539</v>
      </c>
    </row>
    <row r="1797" spans="1:18" x14ac:dyDescent="0.25">
      <c r="A1797" s="7" t="s">
        <v>3737</v>
      </c>
      <c r="B1797" s="7" t="s">
        <v>49</v>
      </c>
      <c r="C1797" s="7" t="s">
        <v>304</v>
      </c>
      <c r="D1797" s="7" t="s">
        <v>1602</v>
      </c>
      <c r="E1797" s="7" t="s">
        <v>3740</v>
      </c>
      <c r="F1797" s="7" t="s">
        <v>97</v>
      </c>
      <c r="G1797" s="8">
        <v>1932</v>
      </c>
      <c r="H1797" s="9"/>
      <c r="I1797" s="9"/>
      <c r="J1797" s="9"/>
      <c r="K1797" s="9"/>
      <c r="L1797" s="8">
        <v>12793</v>
      </c>
      <c r="M1797" s="8">
        <v>1</v>
      </c>
      <c r="N1797" s="7" t="s">
        <v>60</v>
      </c>
      <c r="O1797" s="8">
        <v>15</v>
      </c>
      <c r="P1797" s="8">
        <v>15</v>
      </c>
      <c r="Q1797" s="7" t="s">
        <v>60</v>
      </c>
      <c r="R1797" s="7" t="s">
        <v>86</v>
      </c>
    </row>
    <row r="1798" spans="1:18" x14ac:dyDescent="0.25">
      <c r="A1798" s="7" t="s">
        <v>3737</v>
      </c>
      <c r="B1798" s="7" t="s">
        <v>49</v>
      </c>
      <c r="C1798" s="7" t="s">
        <v>86</v>
      </c>
      <c r="D1798" s="7" t="s">
        <v>1474</v>
      </c>
      <c r="E1798" s="7" t="s">
        <v>3741</v>
      </c>
      <c r="F1798" s="7" t="s">
        <v>97</v>
      </c>
      <c r="G1798" s="8">
        <v>1932</v>
      </c>
      <c r="H1798" s="9"/>
      <c r="I1798" s="9"/>
      <c r="J1798" s="9"/>
      <c r="K1798" s="9"/>
      <c r="L1798" s="8">
        <v>8440</v>
      </c>
      <c r="M1798" s="8">
        <v>1</v>
      </c>
      <c r="N1798" s="7" t="s">
        <v>60</v>
      </c>
      <c r="O1798" s="8">
        <v>15</v>
      </c>
      <c r="P1798" s="8">
        <v>9</v>
      </c>
      <c r="Q1798" s="7" t="s">
        <v>60</v>
      </c>
      <c r="R1798" s="7" t="s">
        <v>1462</v>
      </c>
    </row>
    <row r="1799" spans="1:18" x14ac:dyDescent="0.25">
      <c r="A1799" s="7" t="s">
        <v>3737</v>
      </c>
      <c r="B1799" s="7" t="s">
        <v>49</v>
      </c>
      <c r="C1799" s="7" t="s">
        <v>66</v>
      </c>
      <c r="D1799" s="7" t="s">
        <v>1627</v>
      </c>
      <c r="E1799" s="7" t="s">
        <v>3742</v>
      </c>
      <c r="F1799" s="7" t="s">
        <v>1469</v>
      </c>
      <c r="G1799" s="8">
        <v>1932</v>
      </c>
      <c r="H1799" s="9"/>
      <c r="I1799" s="9"/>
      <c r="J1799" s="9"/>
      <c r="K1799" s="9"/>
      <c r="L1799" s="8">
        <v>18757</v>
      </c>
      <c r="M1799" s="8">
        <v>1</v>
      </c>
      <c r="N1799" s="7" t="s">
        <v>60</v>
      </c>
      <c r="O1799" s="8">
        <v>15</v>
      </c>
      <c r="P1799" s="8">
        <v>15</v>
      </c>
      <c r="Q1799" s="7" t="s">
        <v>60</v>
      </c>
      <c r="R1799" s="7" t="s">
        <v>86</v>
      </c>
    </row>
    <row r="1800" spans="1:18" x14ac:dyDescent="0.25">
      <c r="A1800" s="7" t="s">
        <v>3737</v>
      </c>
      <c r="B1800" s="7" t="s">
        <v>49</v>
      </c>
      <c r="C1800" s="7" t="s">
        <v>57</v>
      </c>
      <c r="D1800" s="7" t="s">
        <v>1627</v>
      </c>
      <c r="E1800" s="7" t="s">
        <v>3743</v>
      </c>
      <c r="F1800" s="7" t="s">
        <v>97</v>
      </c>
      <c r="G1800" s="8">
        <v>1932</v>
      </c>
      <c r="H1800" s="9"/>
      <c r="I1800" s="9"/>
      <c r="J1800" s="9"/>
      <c r="K1800" s="9"/>
      <c r="L1800" s="8">
        <v>3648</v>
      </c>
      <c r="M1800" s="8">
        <v>1</v>
      </c>
      <c r="N1800" s="7" t="s">
        <v>60</v>
      </c>
      <c r="O1800" s="8">
        <v>12</v>
      </c>
      <c r="P1800" s="8">
        <v>9</v>
      </c>
      <c r="Q1800" s="7" t="s">
        <v>60</v>
      </c>
      <c r="R1800" s="7" t="s">
        <v>1462</v>
      </c>
    </row>
    <row r="1801" spans="1:18" x14ac:dyDescent="0.25">
      <c r="A1801" s="7" t="s">
        <v>3744</v>
      </c>
      <c r="B1801" s="7" t="s">
        <v>1489</v>
      </c>
      <c r="C1801" s="7" t="s">
        <v>53</v>
      </c>
      <c r="D1801" s="7" t="s">
        <v>1477</v>
      </c>
      <c r="E1801" s="7" t="s">
        <v>3745</v>
      </c>
      <c r="F1801" s="7" t="s">
        <v>74</v>
      </c>
      <c r="G1801" s="8">
        <v>1950</v>
      </c>
      <c r="H1801" s="9"/>
      <c r="I1801" s="9"/>
      <c r="J1801" s="9"/>
      <c r="K1801" s="9"/>
      <c r="L1801" s="8">
        <v>620</v>
      </c>
      <c r="M1801" s="8">
        <v>1</v>
      </c>
      <c r="N1801" s="7" t="s">
        <v>60</v>
      </c>
      <c r="O1801" s="8">
        <v>9</v>
      </c>
      <c r="P1801" s="8">
        <v>9</v>
      </c>
      <c r="Q1801" s="7" t="s">
        <v>60</v>
      </c>
      <c r="R1801" s="7" t="s">
        <v>539</v>
      </c>
    </row>
    <row r="1802" spans="1:18" x14ac:dyDescent="0.25">
      <c r="A1802" s="7" t="s">
        <v>3746</v>
      </c>
      <c r="B1802" s="7" t="s">
        <v>49</v>
      </c>
      <c r="C1802" s="7" t="s">
        <v>53</v>
      </c>
      <c r="D1802" s="7" t="s">
        <v>1479</v>
      </c>
      <c r="E1802" s="7" t="s">
        <v>3747</v>
      </c>
      <c r="F1802" s="7" t="s">
        <v>97</v>
      </c>
      <c r="G1802" s="8">
        <v>2000</v>
      </c>
      <c r="H1802" s="9"/>
      <c r="I1802" s="9"/>
      <c r="J1802" s="9"/>
      <c r="K1802" s="9"/>
      <c r="L1802" s="8">
        <v>30000</v>
      </c>
      <c r="M1802" s="8">
        <v>2</v>
      </c>
      <c r="N1802" s="7" t="s">
        <v>60</v>
      </c>
      <c r="O1802" s="8">
        <v>22</v>
      </c>
      <c r="P1802" s="8">
        <v>20</v>
      </c>
      <c r="Q1802" s="7" t="s">
        <v>60</v>
      </c>
      <c r="R1802" s="7" t="s">
        <v>60</v>
      </c>
    </row>
    <row r="1803" spans="1:18" x14ac:dyDescent="0.25">
      <c r="A1803" s="7" t="s">
        <v>3748</v>
      </c>
      <c r="B1803" s="7" t="s">
        <v>1489</v>
      </c>
      <c r="C1803" s="7" t="s">
        <v>53</v>
      </c>
      <c r="D1803" s="7" t="s">
        <v>1577</v>
      </c>
      <c r="E1803" s="7" t="s">
        <v>3749</v>
      </c>
      <c r="F1803" s="7" t="s">
        <v>74</v>
      </c>
      <c r="G1803" s="8">
        <v>1902</v>
      </c>
      <c r="H1803" s="9"/>
      <c r="I1803" s="9"/>
      <c r="J1803" s="9"/>
      <c r="K1803" s="9"/>
      <c r="L1803" s="8">
        <v>2500</v>
      </c>
      <c r="M1803" s="8">
        <v>1</v>
      </c>
      <c r="N1803" s="7" t="s">
        <v>60</v>
      </c>
      <c r="O1803" s="8">
        <v>15</v>
      </c>
      <c r="P1803" s="8">
        <v>9</v>
      </c>
      <c r="Q1803" s="7" t="s">
        <v>60</v>
      </c>
      <c r="R1803" s="7" t="s">
        <v>60</v>
      </c>
    </row>
    <row r="1804" spans="1:18" x14ac:dyDescent="0.25">
      <c r="A1804" s="7" t="s">
        <v>3748</v>
      </c>
      <c r="B1804" s="7" t="s">
        <v>1489</v>
      </c>
      <c r="C1804" s="7" t="s">
        <v>97</v>
      </c>
      <c r="D1804" s="7" t="s">
        <v>1577</v>
      </c>
      <c r="E1804" s="7" t="s">
        <v>3750</v>
      </c>
      <c r="F1804" s="7" t="s">
        <v>74</v>
      </c>
      <c r="G1804" s="8">
        <v>1902</v>
      </c>
      <c r="H1804" s="9"/>
      <c r="I1804" s="9"/>
      <c r="J1804" s="9"/>
      <c r="K1804" s="9"/>
      <c r="L1804" s="8">
        <v>1200</v>
      </c>
      <c r="M1804" s="8">
        <v>1</v>
      </c>
      <c r="N1804" s="7" t="s">
        <v>60</v>
      </c>
      <c r="O1804" s="8">
        <v>15</v>
      </c>
      <c r="P1804" s="8">
        <v>8</v>
      </c>
      <c r="Q1804" s="7" t="s">
        <v>60</v>
      </c>
      <c r="R1804" s="7" t="s">
        <v>60</v>
      </c>
    </row>
    <row r="1805" spans="1:18" x14ac:dyDescent="0.25">
      <c r="A1805" s="7" t="s">
        <v>3748</v>
      </c>
      <c r="B1805" s="7" t="s">
        <v>1489</v>
      </c>
      <c r="C1805" s="7" t="s">
        <v>59</v>
      </c>
      <c r="D1805" s="7" t="s">
        <v>1585</v>
      </c>
      <c r="E1805" s="7" t="s">
        <v>3751</v>
      </c>
      <c r="F1805" s="7" t="s">
        <v>74</v>
      </c>
      <c r="G1805" s="8">
        <v>1902</v>
      </c>
      <c r="H1805" s="9"/>
      <c r="I1805" s="9"/>
      <c r="J1805" s="9"/>
      <c r="K1805" s="9"/>
      <c r="L1805" s="8">
        <v>2500</v>
      </c>
      <c r="M1805" s="8">
        <v>1</v>
      </c>
      <c r="N1805" s="7" t="s">
        <v>60</v>
      </c>
      <c r="O1805" s="8">
        <v>14</v>
      </c>
      <c r="P1805" s="8">
        <v>10</v>
      </c>
      <c r="Q1805" s="7" t="s">
        <v>60</v>
      </c>
      <c r="R1805" s="7" t="s">
        <v>60</v>
      </c>
    </row>
    <row r="1806" spans="1:18" x14ac:dyDescent="0.25">
      <c r="A1806" s="7" t="s">
        <v>3748</v>
      </c>
      <c r="B1806" s="7" t="s">
        <v>1489</v>
      </c>
      <c r="C1806" s="7" t="s">
        <v>304</v>
      </c>
      <c r="D1806" s="7" t="s">
        <v>1616</v>
      </c>
      <c r="E1806" s="7" t="s">
        <v>3752</v>
      </c>
      <c r="F1806" s="7" t="s">
        <v>74</v>
      </c>
      <c r="G1806" s="8">
        <v>1902</v>
      </c>
      <c r="H1806" s="9"/>
      <c r="I1806" s="9"/>
      <c r="J1806" s="9"/>
      <c r="K1806" s="9"/>
      <c r="L1806" s="8">
        <v>6500</v>
      </c>
      <c r="M1806" s="8">
        <v>1</v>
      </c>
      <c r="N1806" s="7" t="s">
        <v>60</v>
      </c>
      <c r="O1806" s="8">
        <v>22</v>
      </c>
      <c r="P1806" s="8">
        <v>12</v>
      </c>
      <c r="Q1806" s="7" t="s">
        <v>60</v>
      </c>
      <c r="R1806" s="7" t="s">
        <v>60</v>
      </c>
    </row>
    <row r="1807" spans="1:18" x14ac:dyDescent="0.25">
      <c r="A1807" s="7" t="s">
        <v>3748</v>
      </c>
      <c r="B1807" s="7" t="s">
        <v>1489</v>
      </c>
      <c r="C1807" s="7" t="s">
        <v>86</v>
      </c>
      <c r="D1807" s="7" t="s">
        <v>1577</v>
      </c>
      <c r="E1807" s="7" t="s">
        <v>3753</v>
      </c>
      <c r="F1807" s="7" t="s">
        <v>74</v>
      </c>
      <c r="G1807" s="8">
        <v>1902</v>
      </c>
      <c r="H1807" s="9"/>
      <c r="I1807" s="9"/>
      <c r="J1807" s="9"/>
      <c r="K1807" s="9"/>
      <c r="L1807" s="8">
        <v>2180</v>
      </c>
      <c r="M1807" s="8">
        <v>1</v>
      </c>
      <c r="N1807" s="7" t="s">
        <v>60</v>
      </c>
      <c r="O1807" s="8">
        <v>15</v>
      </c>
      <c r="P1807" s="8">
        <v>9</v>
      </c>
      <c r="Q1807" s="7" t="s">
        <v>60</v>
      </c>
      <c r="R1807" s="7" t="s">
        <v>60</v>
      </c>
    </row>
    <row r="1808" spans="1:18" x14ac:dyDescent="0.25">
      <c r="A1808" s="7" t="s">
        <v>3754</v>
      </c>
      <c r="B1808" s="7" t="s">
        <v>49</v>
      </c>
      <c r="C1808" s="7" t="s">
        <v>53</v>
      </c>
      <c r="D1808" s="7" t="s">
        <v>1477</v>
      </c>
      <c r="E1808" s="7" t="s">
        <v>3755</v>
      </c>
      <c r="F1808" s="7" t="s">
        <v>97</v>
      </c>
      <c r="G1808" s="8">
        <v>1920</v>
      </c>
      <c r="H1808" s="9"/>
      <c r="I1808" s="9"/>
      <c r="J1808" s="9"/>
      <c r="K1808" s="9"/>
      <c r="L1808" s="8">
        <v>1500</v>
      </c>
      <c r="M1808" s="8">
        <v>1</v>
      </c>
      <c r="N1808" s="7" t="s">
        <v>60</v>
      </c>
      <c r="O1808" s="8">
        <v>15</v>
      </c>
      <c r="P1808" s="8">
        <v>10</v>
      </c>
      <c r="Q1808" s="7" t="s">
        <v>60</v>
      </c>
      <c r="R1808" s="7" t="s">
        <v>1462</v>
      </c>
    </row>
    <row r="1809" spans="1:18" x14ac:dyDescent="0.25">
      <c r="A1809" s="7" t="s">
        <v>3756</v>
      </c>
      <c r="B1809" s="7" t="s">
        <v>198</v>
      </c>
      <c r="C1809" s="7" t="s">
        <v>53</v>
      </c>
      <c r="D1809" s="7" t="s">
        <v>1477</v>
      </c>
      <c r="E1809" s="7" t="s">
        <v>3757</v>
      </c>
      <c r="F1809" s="7" t="s">
        <v>97</v>
      </c>
      <c r="G1809" s="9"/>
      <c r="H1809" s="9"/>
      <c r="I1809" s="9"/>
      <c r="J1809" s="9"/>
      <c r="K1809" s="9"/>
      <c r="L1809" s="8">
        <v>42000</v>
      </c>
      <c r="M1809" s="8">
        <v>1</v>
      </c>
      <c r="N1809" s="7" t="s">
        <v>60</v>
      </c>
      <c r="O1809" s="8">
        <v>18</v>
      </c>
      <c r="P1809" s="8">
        <v>15</v>
      </c>
      <c r="Q1809" s="7" t="s">
        <v>60</v>
      </c>
      <c r="R1809" s="7" t="s">
        <v>1462</v>
      </c>
    </row>
    <row r="1810" spans="1:18" x14ac:dyDescent="0.25">
      <c r="A1810" s="7" t="s">
        <v>597</v>
      </c>
      <c r="B1810" s="7" t="s">
        <v>1457</v>
      </c>
      <c r="C1810" s="7" t="s">
        <v>53</v>
      </c>
      <c r="D1810" s="7" t="s">
        <v>1458</v>
      </c>
      <c r="E1810" s="7" t="s">
        <v>3758</v>
      </c>
      <c r="F1810" s="7" t="s">
        <v>97</v>
      </c>
      <c r="G1810" s="8">
        <v>1922</v>
      </c>
      <c r="H1810" s="9"/>
      <c r="I1810" s="9"/>
      <c r="J1810" s="9"/>
      <c r="K1810" s="9"/>
      <c r="L1810" s="8">
        <v>5288</v>
      </c>
      <c r="M1810" s="8">
        <v>1</v>
      </c>
      <c r="N1810" s="7" t="s">
        <v>60</v>
      </c>
      <c r="O1810" s="8">
        <v>15</v>
      </c>
      <c r="P1810" s="8">
        <v>9</v>
      </c>
      <c r="Q1810" s="7" t="s">
        <v>60</v>
      </c>
      <c r="R1810" s="7" t="s">
        <v>60</v>
      </c>
    </row>
    <row r="1811" spans="1:18" x14ac:dyDescent="0.25">
      <c r="A1811" s="7" t="s">
        <v>3759</v>
      </c>
      <c r="B1811" s="7" t="s">
        <v>1457</v>
      </c>
      <c r="C1811" s="7" t="s">
        <v>53</v>
      </c>
      <c r="D1811" s="7" t="s">
        <v>2624</v>
      </c>
      <c r="E1811" s="7" t="s">
        <v>3760</v>
      </c>
      <c r="F1811" s="7" t="s">
        <v>1469</v>
      </c>
      <c r="G1811" s="8">
        <v>1988</v>
      </c>
      <c r="H1811" s="9"/>
      <c r="I1811" s="9"/>
      <c r="J1811" s="9"/>
      <c r="K1811" s="9"/>
      <c r="L1811" s="8">
        <v>10000</v>
      </c>
      <c r="M1811" s="8">
        <v>1</v>
      </c>
      <c r="N1811" s="7" t="s">
        <v>60</v>
      </c>
      <c r="O1811" s="8">
        <v>23</v>
      </c>
      <c r="P1811" s="8">
        <v>23</v>
      </c>
      <c r="Q1811" s="7" t="s">
        <v>60</v>
      </c>
      <c r="R1811" s="7" t="s">
        <v>60</v>
      </c>
    </row>
    <row r="1812" spans="1:18" x14ac:dyDescent="0.25">
      <c r="A1812" s="7" t="s">
        <v>3759</v>
      </c>
      <c r="B1812" s="7" t="s">
        <v>1457</v>
      </c>
      <c r="C1812" s="7" t="s">
        <v>97</v>
      </c>
      <c r="D1812" s="7" t="s">
        <v>1622</v>
      </c>
      <c r="E1812" s="7" t="s">
        <v>3761</v>
      </c>
      <c r="F1812" s="7" t="s">
        <v>1469</v>
      </c>
      <c r="G1812" s="8">
        <v>1988</v>
      </c>
      <c r="H1812" s="9"/>
      <c r="I1812" s="9"/>
      <c r="J1812" s="9"/>
      <c r="K1812" s="9"/>
      <c r="L1812" s="8">
        <v>7000</v>
      </c>
      <c r="M1812" s="8">
        <v>1</v>
      </c>
      <c r="N1812" s="7" t="s">
        <v>60</v>
      </c>
      <c r="O1812" s="8">
        <v>23</v>
      </c>
      <c r="P1812" s="8">
        <v>23</v>
      </c>
      <c r="Q1812" s="7" t="s">
        <v>60</v>
      </c>
      <c r="R1812" s="7" t="s">
        <v>60</v>
      </c>
    </row>
    <row r="1813" spans="1:18" x14ac:dyDescent="0.25">
      <c r="A1813" s="7" t="s">
        <v>3762</v>
      </c>
      <c r="B1813" s="7" t="s">
        <v>49</v>
      </c>
      <c r="C1813" s="7" t="s">
        <v>53</v>
      </c>
      <c r="D1813" s="7" t="s">
        <v>1477</v>
      </c>
      <c r="E1813" s="7" t="s">
        <v>3763</v>
      </c>
      <c r="F1813" s="7" t="s">
        <v>74</v>
      </c>
      <c r="G1813" s="8">
        <v>1980</v>
      </c>
      <c r="H1813" s="9"/>
      <c r="I1813" s="9"/>
      <c r="J1813" s="9"/>
      <c r="K1813" s="9"/>
      <c r="L1813" s="8">
        <v>1800</v>
      </c>
      <c r="M1813" s="8">
        <v>1</v>
      </c>
      <c r="N1813" s="7" t="s">
        <v>60</v>
      </c>
      <c r="O1813" s="8">
        <v>14</v>
      </c>
      <c r="P1813" s="8">
        <v>9</v>
      </c>
      <c r="Q1813" s="7" t="s">
        <v>60</v>
      </c>
      <c r="R1813" s="7" t="s">
        <v>60</v>
      </c>
    </row>
    <row r="1814" spans="1:18" x14ac:dyDescent="0.25">
      <c r="A1814" s="7" t="s">
        <v>3764</v>
      </c>
      <c r="B1814" s="7" t="s">
        <v>49</v>
      </c>
      <c r="C1814" s="7" t="s">
        <v>53</v>
      </c>
      <c r="D1814" s="7" t="s">
        <v>1477</v>
      </c>
      <c r="E1814" s="7" t="s">
        <v>3765</v>
      </c>
      <c r="F1814" s="7" t="s">
        <v>74</v>
      </c>
      <c r="G1814" s="9"/>
      <c r="H1814" s="9"/>
      <c r="I1814" s="9"/>
      <c r="J1814" s="9"/>
      <c r="K1814" s="9"/>
      <c r="L1814" s="8">
        <v>2000</v>
      </c>
      <c r="M1814" s="8">
        <v>1</v>
      </c>
      <c r="N1814" s="7" t="s">
        <v>60</v>
      </c>
      <c r="O1814" s="8">
        <v>12</v>
      </c>
      <c r="P1814" s="8">
        <v>10</v>
      </c>
      <c r="Q1814" s="7" t="s">
        <v>60</v>
      </c>
      <c r="R1814" s="7" t="s">
        <v>1595</v>
      </c>
    </row>
    <row r="1815" spans="1:18" x14ac:dyDescent="0.25">
      <c r="A1815" s="7" t="s">
        <v>1185</v>
      </c>
      <c r="B1815" s="7" t="s">
        <v>49</v>
      </c>
      <c r="C1815" s="7" t="s">
        <v>53</v>
      </c>
      <c r="D1815" s="7" t="s">
        <v>1458</v>
      </c>
      <c r="E1815" s="7" t="s">
        <v>3766</v>
      </c>
      <c r="F1815" s="7" t="s">
        <v>97</v>
      </c>
      <c r="G1815" s="8">
        <v>1998</v>
      </c>
      <c r="H1815" s="9"/>
      <c r="I1815" s="9"/>
      <c r="J1815" s="9"/>
      <c r="K1815" s="9"/>
      <c r="L1815" s="8">
        <v>42615</v>
      </c>
      <c r="M1815" s="8">
        <v>1</v>
      </c>
      <c r="N1815" s="7" t="s">
        <v>60</v>
      </c>
      <c r="O1815" s="8">
        <v>16</v>
      </c>
      <c r="P1815" s="8">
        <v>12</v>
      </c>
      <c r="Q1815" s="7" t="s">
        <v>60</v>
      </c>
      <c r="R1815" s="7" t="s">
        <v>60</v>
      </c>
    </row>
    <row r="1816" spans="1:18" x14ac:dyDescent="0.25">
      <c r="A1816" s="7" t="s">
        <v>1185</v>
      </c>
      <c r="B1816" s="7" t="s">
        <v>49</v>
      </c>
      <c r="C1816" s="7" t="s">
        <v>97</v>
      </c>
      <c r="D1816" s="7" t="s">
        <v>1470</v>
      </c>
      <c r="E1816" s="7" t="s">
        <v>3767</v>
      </c>
      <c r="F1816" s="7" t="s">
        <v>1469</v>
      </c>
      <c r="G1816" s="8">
        <v>1998</v>
      </c>
      <c r="H1816" s="8">
        <v>1080</v>
      </c>
      <c r="I1816" s="9"/>
      <c r="J1816" s="8">
        <v>100</v>
      </c>
      <c r="K1816" s="8">
        <v>12</v>
      </c>
      <c r="L1816" s="8">
        <v>12960</v>
      </c>
      <c r="M1816" s="8">
        <v>1</v>
      </c>
      <c r="N1816" s="7" t="s">
        <v>60</v>
      </c>
      <c r="O1816" s="8">
        <v>10</v>
      </c>
      <c r="P1816" s="8">
        <v>10</v>
      </c>
      <c r="Q1816" s="7" t="s">
        <v>60</v>
      </c>
      <c r="R1816" s="7" t="s">
        <v>60</v>
      </c>
    </row>
    <row r="1817" spans="1:18" x14ac:dyDescent="0.25">
      <c r="A1817" s="7" t="s">
        <v>3768</v>
      </c>
      <c r="B1817" s="7" t="s">
        <v>1489</v>
      </c>
      <c r="C1817" s="7" t="s">
        <v>53</v>
      </c>
      <c r="D1817" s="7" t="s">
        <v>1458</v>
      </c>
      <c r="E1817" s="7" t="s">
        <v>3769</v>
      </c>
      <c r="F1817" s="7" t="s">
        <v>97</v>
      </c>
      <c r="G1817" s="8">
        <v>1961</v>
      </c>
      <c r="H1817" s="9"/>
      <c r="I1817" s="9"/>
      <c r="J1817" s="9"/>
      <c r="K1817" s="9"/>
      <c r="L1817" s="8">
        <v>32000</v>
      </c>
      <c r="M1817" s="8">
        <v>3</v>
      </c>
      <c r="N1817" s="7" t="s">
        <v>60</v>
      </c>
      <c r="O1817" s="8">
        <v>12</v>
      </c>
      <c r="P1817" s="8">
        <v>10</v>
      </c>
      <c r="Q1817" s="7" t="s">
        <v>60</v>
      </c>
      <c r="R1817" s="7" t="s">
        <v>1601</v>
      </c>
    </row>
    <row r="1818" spans="1:18" x14ac:dyDescent="0.25">
      <c r="A1818" s="7" t="s">
        <v>3768</v>
      </c>
      <c r="B1818" s="7" t="s">
        <v>1489</v>
      </c>
      <c r="C1818" s="7" t="s">
        <v>97</v>
      </c>
      <c r="D1818" s="7" t="s">
        <v>1458</v>
      </c>
      <c r="E1818" s="7" t="s">
        <v>3770</v>
      </c>
      <c r="F1818" s="7" t="s">
        <v>97</v>
      </c>
      <c r="G1818" s="8">
        <v>1961</v>
      </c>
      <c r="H1818" s="9"/>
      <c r="I1818" s="9"/>
      <c r="J1818" s="9"/>
      <c r="K1818" s="9"/>
      <c r="L1818" s="8">
        <v>35000</v>
      </c>
      <c r="M1818" s="8">
        <v>4</v>
      </c>
      <c r="N1818" s="7" t="s">
        <v>60</v>
      </c>
      <c r="O1818" s="8">
        <v>12</v>
      </c>
      <c r="P1818" s="8">
        <v>10</v>
      </c>
      <c r="Q1818" s="7" t="s">
        <v>60</v>
      </c>
      <c r="R1818" s="7" t="s">
        <v>1601</v>
      </c>
    </row>
    <row r="1819" spans="1:18" x14ac:dyDescent="0.25">
      <c r="A1819" s="7" t="s">
        <v>3768</v>
      </c>
      <c r="B1819" s="7" t="s">
        <v>1489</v>
      </c>
      <c r="C1819" s="7" t="s">
        <v>59</v>
      </c>
      <c r="D1819" s="7" t="s">
        <v>1458</v>
      </c>
      <c r="E1819" s="7" t="s">
        <v>3771</v>
      </c>
      <c r="F1819" s="7" t="s">
        <v>97</v>
      </c>
      <c r="G1819" s="9"/>
      <c r="H1819" s="9"/>
      <c r="I1819" s="9"/>
      <c r="J1819" s="9"/>
      <c r="K1819" s="9"/>
      <c r="L1819" s="8">
        <v>1500</v>
      </c>
      <c r="M1819" s="8">
        <v>1</v>
      </c>
      <c r="N1819" s="7" t="s">
        <v>60</v>
      </c>
      <c r="O1819" s="8">
        <v>10</v>
      </c>
      <c r="P1819" s="8">
        <v>9</v>
      </c>
      <c r="Q1819" s="7" t="s">
        <v>60</v>
      </c>
      <c r="R1819" s="7" t="s">
        <v>1595</v>
      </c>
    </row>
    <row r="1820" spans="1:18" x14ac:dyDescent="0.25">
      <c r="A1820" s="7" t="s">
        <v>3768</v>
      </c>
      <c r="B1820" s="7" t="s">
        <v>1489</v>
      </c>
      <c r="C1820" s="7" t="s">
        <v>304</v>
      </c>
      <c r="D1820" s="7" t="s">
        <v>1458</v>
      </c>
      <c r="E1820" s="7" t="s">
        <v>3772</v>
      </c>
      <c r="F1820" s="7" t="s">
        <v>97</v>
      </c>
      <c r="G1820" s="9"/>
      <c r="H1820" s="9"/>
      <c r="I1820" s="9"/>
      <c r="J1820" s="9"/>
      <c r="K1820" s="9"/>
      <c r="L1820" s="8">
        <v>800</v>
      </c>
      <c r="M1820" s="8">
        <v>1</v>
      </c>
      <c r="N1820" s="7" t="s">
        <v>60</v>
      </c>
      <c r="O1820" s="8">
        <v>10</v>
      </c>
      <c r="P1820" s="8">
        <v>9</v>
      </c>
      <c r="Q1820" s="7" t="s">
        <v>60</v>
      </c>
      <c r="R1820" s="7" t="s">
        <v>1595</v>
      </c>
    </row>
    <row r="1821" spans="1:18" x14ac:dyDescent="0.25">
      <c r="A1821" s="7" t="s">
        <v>3773</v>
      </c>
      <c r="B1821" s="7" t="s">
        <v>1457</v>
      </c>
      <c r="C1821" s="7" t="s">
        <v>53</v>
      </c>
      <c r="D1821" s="7" t="s">
        <v>1477</v>
      </c>
      <c r="E1821" s="7" t="s">
        <v>3774</v>
      </c>
      <c r="F1821" s="7" t="s">
        <v>74</v>
      </c>
      <c r="G1821" s="9"/>
      <c r="H1821" s="9"/>
      <c r="I1821" s="9"/>
      <c r="J1821" s="9"/>
      <c r="K1821" s="9"/>
      <c r="L1821" s="8">
        <v>2300</v>
      </c>
      <c r="M1821" s="8">
        <v>1</v>
      </c>
      <c r="N1821" s="7" t="s">
        <v>60</v>
      </c>
      <c r="O1821" s="8">
        <v>12</v>
      </c>
      <c r="P1821" s="8">
        <v>12</v>
      </c>
      <c r="Q1821" s="7" t="s">
        <v>60</v>
      </c>
      <c r="R1821" s="7" t="s">
        <v>86</v>
      </c>
    </row>
    <row r="1822" spans="1:18" x14ac:dyDescent="0.25">
      <c r="A1822" s="7" t="s">
        <v>3775</v>
      </c>
      <c r="B1822" s="7" t="s">
        <v>49</v>
      </c>
      <c r="C1822" s="7" t="s">
        <v>53</v>
      </c>
      <c r="D1822" s="7" t="s">
        <v>1477</v>
      </c>
      <c r="E1822" s="7" t="s">
        <v>3776</v>
      </c>
      <c r="F1822" s="7" t="s">
        <v>74</v>
      </c>
      <c r="G1822" s="8">
        <v>1974</v>
      </c>
      <c r="H1822" s="9"/>
      <c r="I1822" s="9"/>
      <c r="J1822" s="9"/>
      <c r="K1822" s="9"/>
      <c r="L1822" s="8">
        <v>23000</v>
      </c>
      <c r="M1822" s="8">
        <v>1</v>
      </c>
      <c r="N1822" s="7" t="s">
        <v>60</v>
      </c>
      <c r="O1822" s="8">
        <v>24</v>
      </c>
      <c r="P1822" s="8">
        <v>23</v>
      </c>
      <c r="Q1822" s="7" t="s">
        <v>60</v>
      </c>
      <c r="R1822" s="7" t="s">
        <v>86</v>
      </c>
    </row>
    <row r="1823" spans="1:18" x14ac:dyDescent="0.25">
      <c r="A1823" s="7" t="s">
        <v>3777</v>
      </c>
      <c r="B1823" s="7" t="s">
        <v>49</v>
      </c>
      <c r="C1823" s="7" t="s">
        <v>53</v>
      </c>
      <c r="D1823" s="7" t="s">
        <v>1458</v>
      </c>
      <c r="E1823" s="7" t="s">
        <v>2065</v>
      </c>
      <c r="F1823" s="7" t="s">
        <v>97</v>
      </c>
      <c r="G1823" s="8">
        <v>1989</v>
      </c>
      <c r="H1823" s="9"/>
      <c r="I1823" s="9"/>
      <c r="J1823" s="9"/>
      <c r="K1823" s="9"/>
      <c r="L1823" s="8">
        <v>21000</v>
      </c>
      <c r="M1823" s="8">
        <v>1</v>
      </c>
      <c r="N1823" s="7" t="s">
        <v>60</v>
      </c>
      <c r="O1823" s="8">
        <v>24</v>
      </c>
      <c r="P1823" s="8">
        <v>22</v>
      </c>
      <c r="Q1823" s="7" t="s">
        <v>60</v>
      </c>
      <c r="R1823" s="7" t="s">
        <v>1643</v>
      </c>
    </row>
    <row r="1824" spans="1:18" x14ac:dyDescent="0.25">
      <c r="A1824" s="7" t="s">
        <v>3778</v>
      </c>
      <c r="B1824" s="7" t="s">
        <v>49</v>
      </c>
      <c r="C1824" s="7" t="s">
        <v>53</v>
      </c>
      <c r="D1824" s="7" t="s">
        <v>1458</v>
      </c>
      <c r="E1824" s="7" t="s">
        <v>3779</v>
      </c>
      <c r="F1824" s="7" t="s">
        <v>97</v>
      </c>
      <c r="G1824" s="8">
        <v>1952</v>
      </c>
      <c r="H1824" s="9"/>
      <c r="I1824" s="9"/>
      <c r="J1824" s="9"/>
      <c r="K1824" s="9"/>
      <c r="L1824" s="8">
        <v>45000</v>
      </c>
      <c r="M1824" s="8">
        <v>1</v>
      </c>
      <c r="N1824" s="7" t="s">
        <v>60</v>
      </c>
      <c r="O1824" s="8">
        <v>14</v>
      </c>
      <c r="P1824" s="8">
        <v>9</v>
      </c>
      <c r="Q1824" s="7" t="s">
        <v>60</v>
      </c>
      <c r="R1824" s="7" t="s">
        <v>1462</v>
      </c>
    </row>
    <row r="1825" spans="1:18" x14ac:dyDescent="0.25">
      <c r="A1825" s="7" t="s">
        <v>3780</v>
      </c>
      <c r="B1825" s="7" t="s">
        <v>49</v>
      </c>
      <c r="C1825" s="7" t="s">
        <v>53</v>
      </c>
      <c r="D1825" s="7" t="s">
        <v>1458</v>
      </c>
      <c r="E1825" s="7" t="s">
        <v>3781</v>
      </c>
      <c r="F1825" s="7" t="s">
        <v>97</v>
      </c>
      <c r="G1825" s="8">
        <v>2001</v>
      </c>
      <c r="H1825" s="9"/>
      <c r="I1825" s="9"/>
      <c r="J1825" s="9"/>
      <c r="K1825" s="9"/>
      <c r="L1825" s="8">
        <v>27000</v>
      </c>
      <c r="M1825" s="8">
        <v>1</v>
      </c>
      <c r="N1825" s="7" t="s">
        <v>60</v>
      </c>
      <c r="O1825" s="8">
        <v>18</v>
      </c>
      <c r="P1825" s="8">
        <v>12</v>
      </c>
      <c r="Q1825" s="7" t="s">
        <v>60</v>
      </c>
      <c r="R1825" s="7" t="s">
        <v>60</v>
      </c>
    </row>
    <row r="1826" spans="1:18" x14ac:dyDescent="0.25">
      <c r="A1826" s="7" t="s">
        <v>3780</v>
      </c>
      <c r="B1826" s="7" t="s">
        <v>49</v>
      </c>
      <c r="C1826" s="7" t="s">
        <v>97</v>
      </c>
      <c r="D1826" s="7" t="s">
        <v>1458</v>
      </c>
      <c r="E1826" s="7" t="s">
        <v>3782</v>
      </c>
      <c r="F1826" s="7" t="s">
        <v>97</v>
      </c>
      <c r="G1826" s="8">
        <v>2001</v>
      </c>
      <c r="H1826" s="9"/>
      <c r="I1826" s="9"/>
      <c r="J1826" s="9"/>
      <c r="K1826" s="9"/>
      <c r="L1826" s="8">
        <v>35000</v>
      </c>
      <c r="M1826" s="8">
        <v>1</v>
      </c>
      <c r="N1826" s="7" t="s">
        <v>60</v>
      </c>
      <c r="O1826" s="8">
        <v>18</v>
      </c>
      <c r="P1826" s="8">
        <v>12</v>
      </c>
      <c r="Q1826" s="7" t="s">
        <v>60</v>
      </c>
      <c r="R1826" s="7" t="s">
        <v>60</v>
      </c>
    </row>
    <row r="1827" spans="1:18" x14ac:dyDescent="0.25">
      <c r="A1827" s="7" t="s">
        <v>3783</v>
      </c>
      <c r="B1827" s="7" t="s">
        <v>1457</v>
      </c>
      <c r="C1827" s="7" t="s">
        <v>53</v>
      </c>
      <c r="D1827" s="7" t="s">
        <v>1458</v>
      </c>
      <c r="E1827" s="7" t="s">
        <v>3784</v>
      </c>
      <c r="F1827" s="7" t="s">
        <v>97</v>
      </c>
      <c r="G1827" s="8">
        <v>1982</v>
      </c>
      <c r="H1827" s="9"/>
      <c r="I1827" s="9"/>
      <c r="J1827" s="9"/>
      <c r="K1827" s="9"/>
      <c r="L1827" s="8">
        <v>3000</v>
      </c>
      <c r="M1827" s="8">
        <v>1</v>
      </c>
      <c r="N1827" s="7" t="s">
        <v>60</v>
      </c>
      <c r="O1827" s="8">
        <v>10</v>
      </c>
      <c r="P1827" s="8">
        <v>8</v>
      </c>
      <c r="Q1827" s="7" t="s">
        <v>60</v>
      </c>
      <c r="R1827" s="7" t="s">
        <v>1462</v>
      </c>
    </row>
    <row r="1828" spans="1:18" x14ac:dyDescent="0.25">
      <c r="A1828" s="7" t="s">
        <v>1187</v>
      </c>
      <c r="B1828" s="7" t="s">
        <v>1457</v>
      </c>
      <c r="C1828" s="7" t="s">
        <v>53</v>
      </c>
      <c r="D1828" s="7" t="s">
        <v>1477</v>
      </c>
      <c r="E1828" s="7" t="s">
        <v>3785</v>
      </c>
      <c r="F1828" s="7" t="s">
        <v>74</v>
      </c>
      <c r="G1828" s="8">
        <v>1970</v>
      </c>
      <c r="H1828" s="9"/>
      <c r="I1828" s="9"/>
      <c r="J1828" s="9"/>
      <c r="K1828" s="9"/>
      <c r="L1828" s="8">
        <v>3000</v>
      </c>
      <c r="M1828" s="8">
        <v>2</v>
      </c>
      <c r="N1828" s="7" t="s">
        <v>60</v>
      </c>
      <c r="O1828" s="8">
        <v>18</v>
      </c>
      <c r="P1828" s="8">
        <v>9</v>
      </c>
      <c r="Q1828" s="7" t="s">
        <v>60</v>
      </c>
      <c r="R1828" s="7" t="s">
        <v>60</v>
      </c>
    </row>
    <row r="1829" spans="1:18" x14ac:dyDescent="0.25">
      <c r="A1829" s="7" t="s">
        <v>3786</v>
      </c>
      <c r="B1829" s="7" t="s">
        <v>1489</v>
      </c>
      <c r="C1829" s="7" t="s">
        <v>53</v>
      </c>
      <c r="D1829" s="7" t="s">
        <v>1467</v>
      </c>
      <c r="E1829" s="7" t="s">
        <v>3787</v>
      </c>
      <c r="F1829" s="7" t="s">
        <v>97</v>
      </c>
      <c r="G1829" s="8">
        <v>1960</v>
      </c>
      <c r="H1829" s="9"/>
      <c r="I1829" s="9"/>
      <c r="J1829" s="9"/>
      <c r="K1829" s="9"/>
      <c r="L1829" s="8">
        <v>39675</v>
      </c>
      <c r="M1829" s="8">
        <v>1</v>
      </c>
      <c r="N1829" s="7" t="s">
        <v>60</v>
      </c>
      <c r="O1829" s="8">
        <v>10</v>
      </c>
      <c r="P1829" s="8">
        <v>8</v>
      </c>
      <c r="Q1829" s="7" t="s">
        <v>60</v>
      </c>
      <c r="R1829" s="7" t="s">
        <v>60</v>
      </c>
    </row>
    <row r="1830" spans="1:18" x14ac:dyDescent="0.25">
      <c r="A1830" s="7" t="s">
        <v>3786</v>
      </c>
      <c r="B1830" s="7" t="s">
        <v>1489</v>
      </c>
      <c r="C1830" s="7" t="s">
        <v>97</v>
      </c>
      <c r="D1830" s="7" t="s">
        <v>1467</v>
      </c>
      <c r="E1830" s="7" t="s">
        <v>3788</v>
      </c>
      <c r="F1830" s="7" t="s">
        <v>97</v>
      </c>
      <c r="G1830" s="8">
        <v>1960</v>
      </c>
      <c r="H1830" s="9"/>
      <c r="I1830" s="9"/>
      <c r="J1830" s="9"/>
      <c r="K1830" s="9"/>
      <c r="L1830" s="8">
        <v>4096</v>
      </c>
      <c r="M1830" s="8">
        <v>1</v>
      </c>
      <c r="N1830" s="7" t="s">
        <v>60</v>
      </c>
      <c r="O1830" s="8">
        <v>10</v>
      </c>
      <c r="P1830" s="8">
        <v>8</v>
      </c>
      <c r="Q1830" s="7" t="s">
        <v>60</v>
      </c>
      <c r="R1830" s="7" t="s">
        <v>60</v>
      </c>
    </row>
    <row r="1831" spans="1:18" x14ac:dyDescent="0.25">
      <c r="A1831" s="7" t="s">
        <v>3786</v>
      </c>
      <c r="B1831" s="7" t="s">
        <v>1489</v>
      </c>
      <c r="C1831" s="7" t="s">
        <v>59</v>
      </c>
      <c r="D1831" s="7" t="s">
        <v>1495</v>
      </c>
      <c r="E1831" s="7" t="s">
        <v>3789</v>
      </c>
      <c r="F1831" s="7" t="s">
        <v>97</v>
      </c>
      <c r="G1831" s="8">
        <v>1960</v>
      </c>
      <c r="H1831" s="9"/>
      <c r="I1831" s="9"/>
      <c r="J1831" s="9"/>
      <c r="K1831" s="9"/>
      <c r="L1831" s="8">
        <v>8560</v>
      </c>
      <c r="M1831" s="8">
        <v>1</v>
      </c>
      <c r="N1831" s="7" t="s">
        <v>60</v>
      </c>
      <c r="O1831" s="8">
        <v>15</v>
      </c>
      <c r="P1831" s="8">
        <v>14</v>
      </c>
      <c r="Q1831" s="7" t="s">
        <v>60</v>
      </c>
      <c r="R1831" s="7" t="s">
        <v>60</v>
      </c>
    </row>
    <row r="1832" spans="1:18" x14ac:dyDescent="0.25">
      <c r="A1832" s="7" t="s">
        <v>3786</v>
      </c>
      <c r="B1832" s="7" t="s">
        <v>1489</v>
      </c>
      <c r="C1832" s="7" t="s">
        <v>304</v>
      </c>
      <c r="D1832" s="7" t="s">
        <v>1467</v>
      </c>
      <c r="E1832" s="7" t="s">
        <v>3790</v>
      </c>
      <c r="F1832" s="7" t="s">
        <v>97</v>
      </c>
      <c r="G1832" s="8">
        <v>1960</v>
      </c>
      <c r="H1832" s="9"/>
      <c r="I1832" s="9"/>
      <c r="J1832" s="9"/>
      <c r="K1832" s="9"/>
      <c r="L1832" s="8">
        <v>14640</v>
      </c>
      <c r="M1832" s="8">
        <v>1</v>
      </c>
      <c r="N1832" s="7" t="s">
        <v>60</v>
      </c>
      <c r="O1832" s="8">
        <v>12</v>
      </c>
      <c r="P1832" s="8">
        <v>10</v>
      </c>
      <c r="Q1832" s="7" t="s">
        <v>60</v>
      </c>
      <c r="R1832" s="7" t="s">
        <v>60</v>
      </c>
    </row>
    <row r="1833" spans="1:18" x14ac:dyDescent="0.25">
      <c r="A1833" s="7" t="s">
        <v>3786</v>
      </c>
      <c r="B1833" s="7" t="s">
        <v>1489</v>
      </c>
      <c r="C1833" s="7" t="s">
        <v>86</v>
      </c>
      <c r="D1833" s="7" t="s">
        <v>1472</v>
      </c>
      <c r="E1833" s="7" t="s">
        <v>3791</v>
      </c>
      <c r="F1833" s="7" t="s">
        <v>97</v>
      </c>
      <c r="G1833" s="8">
        <v>1960</v>
      </c>
      <c r="H1833" s="9"/>
      <c r="I1833" s="9"/>
      <c r="J1833" s="9"/>
      <c r="K1833" s="9"/>
      <c r="L1833" s="8">
        <v>7503</v>
      </c>
      <c r="M1833" s="8">
        <v>1</v>
      </c>
      <c r="N1833" s="7" t="s">
        <v>60</v>
      </c>
      <c r="O1833" s="8">
        <v>16</v>
      </c>
      <c r="P1833" s="8">
        <v>12</v>
      </c>
      <c r="Q1833" s="7" t="s">
        <v>60</v>
      </c>
      <c r="R1833" s="7" t="s">
        <v>60</v>
      </c>
    </row>
    <row r="1834" spans="1:18" x14ac:dyDescent="0.25">
      <c r="A1834" s="7" t="s">
        <v>3786</v>
      </c>
      <c r="B1834" s="7" t="s">
        <v>1489</v>
      </c>
      <c r="C1834" s="7" t="s">
        <v>66</v>
      </c>
      <c r="D1834" s="7" t="s">
        <v>1602</v>
      </c>
      <c r="E1834" s="7" t="s">
        <v>3792</v>
      </c>
      <c r="F1834" s="7" t="s">
        <v>97</v>
      </c>
      <c r="G1834" s="8">
        <v>1960</v>
      </c>
      <c r="H1834" s="9"/>
      <c r="I1834" s="9"/>
      <c r="J1834" s="9"/>
      <c r="K1834" s="9"/>
      <c r="L1834" s="8">
        <v>2975</v>
      </c>
      <c r="M1834" s="8">
        <v>1</v>
      </c>
      <c r="N1834" s="7" t="s">
        <v>60</v>
      </c>
      <c r="O1834" s="8">
        <v>8</v>
      </c>
      <c r="P1834" s="8">
        <v>8</v>
      </c>
      <c r="Q1834" s="7" t="s">
        <v>60</v>
      </c>
      <c r="R1834" s="7" t="s">
        <v>60</v>
      </c>
    </row>
    <row r="1835" spans="1:18" x14ac:dyDescent="0.25">
      <c r="A1835" s="7" t="s">
        <v>1189</v>
      </c>
      <c r="B1835" s="7" t="s">
        <v>1489</v>
      </c>
      <c r="C1835" s="7" t="s">
        <v>53</v>
      </c>
      <c r="D1835" s="7" t="s">
        <v>1458</v>
      </c>
      <c r="E1835" s="7" t="s">
        <v>3793</v>
      </c>
      <c r="F1835" s="7" t="s">
        <v>97</v>
      </c>
      <c r="G1835" s="8">
        <v>1999</v>
      </c>
      <c r="H1835" s="9"/>
      <c r="I1835" s="9"/>
      <c r="J1835" s="9"/>
      <c r="K1835" s="9"/>
      <c r="L1835" s="8">
        <v>70000</v>
      </c>
      <c r="M1835" s="8">
        <v>2</v>
      </c>
      <c r="N1835" s="7" t="s">
        <v>60</v>
      </c>
      <c r="O1835" s="8">
        <v>15</v>
      </c>
      <c r="P1835" s="8">
        <v>10</v>
      </c>
      <c r="Q1835" s="7" t="s">
        <v>60</v>
      </c>
      <c r="R1835" s="7" t="s">
        <v>86</v>
      </c>
    </row>
    <row r="1836" spans="1:18" x14ac:dyDescent="0.25">
      <c r="A1836" s="7" t="s">
        <v>3794</v>
      </c>
      <c r="B1836" s="7" t="s">
        <v>49</v>
      </c>
      <c r="C1836" s="7" t="s">
        <v>53</v>
      </c>
      <c r="D1836" s="7" t="s">
        <v>1458</v>
      </c>
      <c r="E1836" s="7" t="s">
        <v>3795</v>
      </c>
      <c r="F1836" s="7" t="s">
        <v>97</v>
      </c>
      <c r="G1836" s="8">
        <v>1986</v>
      </c>
      <c r="H1836" s="9"/>
      <c r="I1836" s="9"/>
      <c r="J1836" s="9"/>
      <c r="K1836" s="9"/>
      <c r="L1836" s="8">
        <v>319650</v>
      </c>
      <c r="M1836" s="8">
        <v>5</v>
      </c>
      <c r="N1836" s="7" t="s">
        <v>60</v>
      </c>
      <c r="O1836" s="8">
        <v>12</v>
      </c>
      <c r="P1836" s="8">
        <v>9</v>
      </c>
      <c r="Q1836" s="7" t="s">
        <v>60</v>
      </c>
      <c r="R1836" s="7" t="s">
        <v>1462</v>
      </c>
    </row>
    <row r="1837" spans="1:18" x14ac:dyDescent="0.25">
      <c r="A1837" s="7" t="s">
        <v>3794</v>
      </c>
      <c r="B1837" s="7" t="s">
        <v>49</v>
      </c>
      <c r="C1837" s="7" t="s">
        <v>97</v>
      </c>
      <c r="D1837" s="7" t="s">
        <v>1458</v>
      </c>
      <c r="E1837" s="7" t="s">
        <v>3796</v>
      </c>
      <c r="F1837" s="7" t="s">
        <v>97</v>
      </c>
      <c r="G1837" s="8">
        <v>1986</v>
      </c>
      <c r="H1837" s="9"/>
      <c r="I1837" s="9"/>
      <c r="J1837" s="9"/>
      <c r="K1837" s="9"/>
      <c r="L1837" s="8">
        <v>1000</v>
      </c>
      <c r="M1837" s="8">
        <v>1</v>
      </c>
      <c r="N1837" s="7" t="s">
        <v>60</v>
      </c>
      <c r="O1837" s="8">
        <v>12</v>
      </c>
      <c r="P1837" s="8">
        <v>9</v>
      </c>
      <c r="Q1837" s="7" t="s">
        <v>60</v>
      </c>
      <c r="R1837" s="7" t="s">
        <v>1462</v>
      </c>
    </row>
    <row r="1838" spans="1:18" x14ac:dyDescent="0.25">
      <c r="A1838" s="7" t="s">
        <v>1192</v>
      </c>
      <c r="B1838" s="7" t="s">
        <v>49</v>
      </c>
      <c r="C1838" s="7" t="s">
        <v>53</v>
      </c>
      <c r="D1838" s="7" t="s">
        <v>1464</v>
      </c>
      <c r="E1838" s="7" t="s">
        <v>3797</v>
      </c>
      <c r="F1838" s="7" t="s">
        <v>74</v>
      </c>
      <c r="G1838" s="8">
        <v>2004</v>
      </c>
      <c r="H1838" s="9"/>
      <c r="I1838" s="9"/>
      <c r="J1838" s="9"/>
      <c r="K1838" s="9"/>
      <c r="L1838" s="8">
        <v>7055</v>
      </c>
      <c r="M1838" s="8">
        <v>2</v>
      </c>
      <c r="N1838" s="7" t="s">
        <v>60</v>
      </c>
      <c r="O1838" s="8">
        <v>12</v>
      </c>
      <c r="P1838" s="8">
        <v>9</v>
      </c>
      <c r="Q1838" s="7" t="s">
        <v>60</v>
      </c>
      <c r="R1838" s="7" t="s">
        <v>86</v>
      </c>
    </row>
    <row r="1839" spans="1:18" x14ac:dyDescent="0.25">
      <c r="A1839" s="7" t="s">
        <v>3798</v>
      </c>
      <c r="B1839" s="7" t="s">
        <v>49</v>
      </c>
      <c r="C1839" s="7" t="s">
        <v>53</v>
      </c>
      <c r="D1839" s="7" t="s">
        <v>1464</v>
      </c>
      <c r="E1839" s="7" t="s">
        <v>3799</v>
      </c>
      <c r="F1839" s="7" t="s">
        <v>74</v>
      </c>
      <c r="G1839" s="8">
        <v>2004</v>
      </c>
      <c r="H1839" s="9"/>
      <c r="I1839" s="9"/>
      <c r="J1839" s="9"/>
      <c r="K1839" s="9"/>
      <c r="L1839" s="8">
        <v>4200</v>
      </c>
      <c r="M1839" s="8">
        <v>2</v>
      </c>
      <c r="N1839" s="7" t="s">
        <v>60</v>
      </c>
      <c r="O1839" s="8">
        <v>12</v>
      </c>
      <c r="P1839" s="8">
        <v>10</v>
      </c>
      <c r="Q1839" s="7" t="s">
        <v>60</v>
      </c>
      <c r="R1839" s="7" t="s">
        <v>1595</v>
      </c>
    </row>
    <row r="1840" spans="1:18" x14ac:dyDescent="0.25">
      <c r="A1840" s="7" t="s">
        <v>3800</v>
      </c>
      <c r="B1840" s="7" t="s">
        <v>49</v>
      </c>
      <c r="C1840" s="7" t="s">
        <v>53</v>
      </c>
      <c r="D1840" s="7" t="s">
        <v>1458</v>
      </c>
      <c r="E1840" s="7" t="s">
        <v>2065</v>
      </c>
      <c r="F1840" s="7" t="s">
        <v>97</v>
      </c>
      <c r="G1840" s="8">
        <v>1980</v>
      </c>
      <c r="H1840" s="9"/>
      <c r="I1840" s="9"/>
      <c r="J1840" s="9"/>
      <c r="K1840" s="9"/>
      <c r="L1840" s="8">
        <v>5000</v>
      </c>
      <c r="M1840" s="8">
        <v>1</v>
      </c>
      <c r="N1840" s="7" t="s">
        <v>60</v>
      </c>
      <c r="O1840" s="8">
        <v>15</v>
      </c>
      <c r="P1840" s="8">
        <v>10</v>
      </c>
      <c r="Q1840" s="7" t="s">
        <v>60</v>
      </c>
      <c r="R1840" s="7" t="s">
        <v>1462</v>
      </c>
    </row>
    <row r="1841" spans="1:18" x14ac:dyDescent="0.25">
      <c r="A1841" s="7" t="s">
        <v>3801</v>
      </c>
      <c r="B1841" s="7" t="s">
        <v>1457</v>
      </c>
      <c r="C1841" s="7" t="s">
        <v>53</v>
      </c>
      <c r="D1841" s="7" t="s">
        <v>1458</v>
      </c>
      <c r="E1841" s="7" t="s">
        <v>3802</v>
      </c>
      <c r="F1841" s="7" t="s">
        <v>97</v>
      </c>
      <c r="G1841" s="8">
        <v>1950</v>
      </c>
      <c r="H1841" s="9"/>
      <c r="I1841" s="9"/>
      <c r="J1841" s="9"/>
      <c r="K1841" s="9"/>
      <c r="L1841" s="8">
        <v>1280</v>
      </c>
      <c r="M1841" s="8">
        <v>1</v>
      </c>
      <c r="N1841" s="7" t="s">
        <v>60</v>
      </c>
      <c r="O1841" s="8">
        <v>12</v>
      </c>
      <c r="P1841" s="8">
        <v>9</v>
      </c>
      <c r="Q1841" s="7" t="s">
        <v>60</v>
      </c>
      <c r="R1841" s="7" t="s">
        <v>1462</v>
      </c>
    </row>
    <row r="1842" spans="1:18" x14ac:dyDescent="0.25">
      <c r="A1842" s="7" t="s">
        <v>3803</v>
      </c>
      <c r="B1842" s="7" t="s">
        <v>49</v>
      </c>
      <c r="C1842" s="7" t="s">
        <v>53</v>
      </c>
      <c r="D1842" s="7" t="s">
        <v>1477</v>
      </c>
      <c r="E1842" s="7" t="s">
        <v>3804</v>
      </c>
      <c r="F1842" s="7" t="s">
        <v>74</v>
      </c>
      <c r="G1842" s="8">
        <v>1975</v>
      </c>
      <c r="H1842" s="9"/>
      <c r="I1842" s="9"/>
      <c r="J1842" s="9"/>
      <c r="K1842" s="9"/>
      <c r="L1842" s="8">
        <v>1460</v>
      </c>
      <c r="M1842" s="8">
        <v>1</v>
      </c>
      <c r="N1842" s="7" t="s">
        <v>60</v>
      </c>
      <c r="O1842" s="8">
        <v>12</v>
      </c>
      <c r="P1842" s="8">
        <v>9</v>
      </c>
      <c r="Q1842" s="7" t="s">
        <v>60</v>
      </c>
      <c r="R1842" s="7" t="s">
        <v>60</v>
      </c>
    </row>
    <row r="1843" spans="1:18" x14ac:dyDescent="0.25">
      <c r="A1843" s="7" t="s">
        <v>598</v>
      </c>
      <c r="B1843" s="7" t="s">
        <v>1489</v>
      </c>
      <c r="C1843" s="7" t="s">
        <v>53</v>
      </c>
      <c r="D1843" s="7" t="s">
        <v>1464</v>
      </c>
      <c r="E1843" s="7" t="s">
        <v>3805</v>
      </c>
      <c r="F1843" s="7" t="s">
        <v>74</v>
      </c>
      <c r="G1843" s="8">
        <v>1982</v>
      </c>
      <c r="H1843" s="9"/>
      <c r="I1843" s="9"/>
      <c r="J1843" s="9"/>
      <c r="K1843" s="9"/>
      <c r="L1843" s="8">
        <v>14000</v>
      </c>
      <c r="M1843" s="8">
        <v>2</v>
      </c>
      <c r="N1843" s="7" t="s">
        <v>60</v>
      </c>
      <c r="O1843" s="8">
        <v>13</v>
      </c>
      <c r="P1843" s="8">
        <v>10</v>
      </c>
      <c r="Q1843" s="7" t="s">
        <v>60</v>
      </c>
      <c r="R1843" s="7" t="s">
        <v>1656</v>
      </c>
    </row>
    <row r="1844" spans="1:18" x14ac:dyDescent="0.25">
      <c r="A1844" s="7" t="s">
        <v>602</v>
      </c>
      <c r="B1844" s="7" t="s">
        <v>49</v>
      </c>
      <c r="C1844" s="7" t="s">
        <v>53</v>
      </c>
      <c r="D1844" s="7" t="s">
        <v>1458</v>
      </c>
      <c r="E1844" s="7" t="s">
        <v>3806</v>
      </c>
      <c r="F1844" s="7" t="s">
        <v>97</v>
      </c>
      <c r="G1844" s="8">
        <v>1970</v>
      </c>
      <c r="H1844" s="9"/>
      <c r="I1844" s="9"/>
      <c r="J1844" s="9"/>
      <c r="K1844" s="9"/>
      <c r="L1844" s="8">
        <v>900</v>
      </c>
      <c r="M1844" s="8">
        <v>1</v>
      </c>
      <c r="N1844" s="7" t="s">
        <v>60</v>
      </c>
      <c r="O1844" s="8">
        <v>16</v>
      </c>
      <c r="P1844" s="8">
        <v>10</v>
      </c>
      <c r="Q1844" s="7" t="s">
        <v>60</v>
      </c>
      <c r="R1844" s="7" t="s">
        <v>539</v>
      </c>
    </row>
    <row r="1845" spans="1:18" x14ac:dyDescent="0.25">
      <c r="A1845" s="7" t="s">
        <v>3807</v>
      </c>
      <c r="B1845" s="7" t="s">
        <v>49</v>
      </c>
      <c r="C1845" s="7" t="s">
        <v>53</v>
      </c>
      <c r="D1845" s="7" t="s">
        <v>1458</v>
      </c>
      <c r="E1845" s="7" t="s">
        <v>3808</v>
      </c>
      <c r="F1845" s="7" t="s">
        <v>97</v>
      </c>
      <c r="G1845" s="8">
        <v>1961</v>
      </c>
      <c r="H1845" s="9"/>
      <c r="I1845" s="9"/>
      <c r="J1845" s="9"/>
      <c r="K1845" s="9"/>
      <c r="L1845" s="8">
        <v>1674</v>
      </c>
      <c r="M1845" s="8">
        <v>1</v>
      </c>
      <c r="N1845" s="7" t="s">
        <v>60</v>
      </c>
      <c r="O1845" s="8">
        <v>14</v>
      </c>
      <c r="P1845" s="8">
        <v>8</v>
      </c>
      <c r="Q1845" s="7" t="s">
        <v>60</v>
      </c>
      <c r="R1845" s="7" t="s">
        <v>539</v>
      </c>
    </row>
    <row r="1846" spans="1:18" x14ac:dyDescent="0.25">
      <c r="A1846" s="7" t="s">
        <v>1194</v>
      </c>
      <c r="B1846" s="7" t="s">
        <v>49</v>
      </c>
      <c r="C1846" s="7" t="s">
        <v>53</v>
      </c>
      <c r="D1846" s="7" t="s">
        <v>1458</v>
      </c>
      <c r="E1846" s="7" t="s">
        <v>3809</v>
      </c>
      <c r="F1846" s="7" t="s">
        <v>97</v>
      </c>
      <c r="G1846" s="8">
        <v>1975</v>
      </c>
      <c r="H1846" s="9"/>
      <c r="I1846" s="9"/>
      <c r="J1846" s="9"/>
      <c r="K1846" s="9"/>
      <c r="L1846" s="8">
        <v>1080</v>
      </c>
      <c r="M1846" s="8">
        <v>1</v>
      </c>
      <c r="N1846" s="7" t="s">
        <v>60</v>
      </c>
      <c r="O1846" s="8">
        <v>15</v>
      </c>
      <c r="P1846" s="8">
        <v>8</v>
      </c>
      <c r="Q1846" s="7" t="s">
        <v>60</v>
      </c>
      <c r="R1846" s="7" t="s">
        <v>1462</v>
      </c>
    </row>
    <row r="1847" spans="1:18" x14ac:dyDescent="0.25">
      <c r="A1847" s="7" t="s">
        <v>3810</v>
      </c>
      <c r="B1847" s="7" t="s">
        <v>1489</v>
      </c>
      <c r="C1847" s="7" t="s">
        <v>53</v>
      </c>
      <c r="D1847" s="7" t="s">
        <v>1474</v>
      </c>
      <c r="E1847" s="7" t="s">
        <v>3811</v>
      </c>
      <c r="F1847" s="7" t="s">
        <v>97</v>
      </c>
      <c r="G1847" s="8">
        <v>1987</v>
      </c>
      <c r="H1847" s="9"/>
      <c r="I1847" s="9"/>
      <c r="J1847" s="9"/>
      <c r="K1847" s="9"/>
      <c r="L1847" s="8">
        <v>16016</v>
      </c>
      <c r="M1847" s="8">
        <v>1</v>
      </c>
      <c r="N1847" s="7" t="s">
        <v>60</v>
      </c>
      <c r="O1847" s="8">
        <v>15</v>
      </c>
      <c r="P1847" s="8">
        <v>10</v>
      </c>
      <c r="Q1847" s="7" t="s">
        <v>60</v>
      </c>
      <c r="R1847" s="7" t="s">
        <v>60</v>
      </c>
    </row>
    <row r="1848" spans="1:18" x14ac:dyDescent="0.25">
      <c r="A1848" s="7" t="s">
        <v>3810</v>
      </c>
      <c r="B1848" s="7" t="s">
        <v>1489</v>
      </c>
      <c r="C1848" s="7" t="s">
        <v>97</v>
      </c>
      <c r="D1848" s="7" t="s">
        <v>1467</v>
      </c>
      <c r="E1848" s="7" t="s">
        <v>1500</v>
      </c>
      <c r="F1848" s="7" t="s">
        <v>1469</v>
      </c>
      <c r="G1848" s="8">
        <v>1987</v>
      </c>
      <c r="H1848" s="8">
        <v>12236</v>
      </c>
      <c r="I1848" s="9"/>
      <c r="J1848" s="8">
        <v>95</v>
      </c>
      <c r="K1848" s="8">
        <v>2</v>
      </c>
      <c r="L1848" s="8">
        <v>24472</v>
      </c>
      <c r="M1848" s="8">
        <v>1</v>
      </c>
      <c r="N1848" s="7" t="s">
        <v>60</v>
      </c>
      <c r="O1848" s="8">
        <v>12</v>
      </c>
      <c r="P1848" s="8">
        <v>10</v>
      </c>
      <c r="Q1848" s="7" t="s">
        <v>60</v>
      </c>
      <c r="R1848" s="7" t="s">
        <v>60</v>
      </c>
    </row>
    <row r="1849" spans="1:18" x14ac:dyDescent="0.25">
      <c r="A1849" s="7" t="s">
        <v>3810</v>
      </c>
      <c r="B1849" s="7" t="s">
        <v>1489</v>
      </c>
      <c r="C1849" s="7" t="s">
        <v>59</v>
      </c>
      <c r="D1849" s="7" t="s">
        <v>1467</v>
      </c>
      <c r="E1849" s="7" t="s">
        <v>1500</v>
      </c>
      <c r="F1849" s="7" t="s">
        <v>97</v>
      </c>
      <c r="G1849" s="8">
        <v>1987</v>
      </c>
      <c r="H1849" s="9"/>
      <c r="I1849" s="9"/>
      <c r="J1849" s="9"/>
      <c r="K1849" s="9"/>
      <c r="L1849" s="8">
        <v>4230</v>
      </c>
      <c r="M1849" s="8">
        <v>1</v>
      </c>
      <c r="N1849" s="7" t="s">
        <v>60</v>
      </c>
      <c r="O1849" s="8">
        <v>12</v>
      </c>
      <c r="P1849" s="8">
        <v>10</v>
      </c>
      <c r="Q1849" s="7" t="s">
        <v>60</v>
      </c>
      <c r="R1849" s="7" t="s">
        <v>60</v>
      </c>
    </row>
    <row r="1850" spans="1:18" x14ac:dyDescent="0.25">
      <c r="A1850" s="7" t="s">
        <v>3810</v>
      </c>
      <c r="B1850" s="7" t="s">
        <v>1489</v>
      </c>
      <c r="C1850" s="7" t="s">
        <v>304</v>
      </c>
      <c r="D1850" s="7" t="s">
        <v>1467</v>
      </c>
      <c r="E1850" s="7" t="s">
        <v>1500</v>
      </c>
      <c r="F1850" s="7" t="s">
        <v>97</v>
      </c>
      <c r="G1850" s="8">
        <v>1987</v>
      </c>
      <c r="H1850" s="9"/>
      <c r="I1850" s="9"/>
      <c r="J1850" s="9"/>
      <c r="K1850" s="9"/>
      <c r="L1850" s="8">
        <v>2304</v>
      </c>
      <c r="M1850" s="8">
        <v>1</v>
      </c>
      <c r="N1850" s="7" t="s">
        <v>60</v>
      </c>
      <c r="O1850" s="8">
        <v>12</v>
      </c>
      <c r="P1850" s="8">
        <v>10</v>
      </c>
      <c r="Q1850" s="7" t="s">
        <v>60</v>
      </c>
      <c r="R1850" s="7" t="s">
        <v>60</v>
      </c>
    </row>
    <row r="1851" spans="1:18" x14ac:dyDescent="0.25">
      <c r="A1851" s="7" t="s">
        <v>3810</v>
      </c>
      <c r="B1851" s="7" t="s">
        <v>1489</v>
      </c>
      <c r="C1851" s="7" t="s">
        <v>86</v>
      </c>
      <c r="D1851" s="7" t="s">
        <v>1470</v>
      </c>
      <c r="E1851" s="7" t="s">
        <v>3812</v>
      </c>
      <c r="F1851" s="7" t="s">
        <v>1469</v>
      </c>
      <c r="G1851" s="8">
        <v>1987</v>
      </c>
      <c r="H1851" s="8">
        <v>1152</v>
      </c>
      <c r="I1851" s="9"/>
      <c r="J1851" s="8">
        <v>100</v>
      </c>
      <c r="K1851" s="8">
        <v>28</v>
      </c>
      <c r="L1851" s="8">
        <v>32256</v>
      </c>
      <c r="M1851" s="8">
        <v>1</v>
      </c>
      <c r="N1851" s="7" t="s">
        <v>60</v>
      </c>
      <c r="O1851" s="8">
        <v>11</v>
      </c>
      <c r="P1851" s="8">
        <v>10</v>
      </c>
      <c r="Q1851" s="7" t="s">
        <v>60</v>
      </c>
      <c r="R1851" s="7" t="s">
        <v>60</v>
      </c>
    </row>
    <row r="1852" spans="1:18" x14ac:dyDescent="0.25">
      <c r="A1852" s="7" t="s">
        <v>3813</v>
      </c>
      <c r="B1852" s="7" t="s">
        <v>49</v>
      </c>
      <c r="C1852" s="7" t="s">
        <v>53</v>
      </c>
      <c r="D1852" s="7" t="s">
        <v>1464</v>
      </c>
      <c r="E1852" s="7" t="s">
        <v>3814</v>
      </c>
      <c r="F1852" s="7" t="s">
        <v>74</v>
      </c>
      <c r="G1852" s="8">
        <v>1954</v>
      </c>
      <c r="H1852" s="9"/>
      <c r="I1852" s="9"/>
      <c r="J1852" s="9"/>
      <c r="K1852" s="9"/>
      <c r="L1852" s="8">
        <v>25000</v>
      </c>
      <c r="M1852" s="8">
        <v>2</v>
      </c>
      <c r="N1852" s="7" t="s">
        <v>60</v>
      </c>
      <c r="O1852" s="8">
        <v>20</v>
      </c>
      <c r="P1852" s="8">
        <v>18</v>
      </c>
      <c r="Q1852" s="7" t="s">
        <v>60</v>
      </c>
      <c r="R1852" s="7" t="s">
        <v>60</v>
      </c>
    </row>
    <row r="1853" spans="1:18" x14ac:dyDescent="0.25">
      <c r="A1853" s="7" t="s">
        <v>3815</v>
      </c>
      <c r="B1853" s="7" t="s">
        <v>49</v>
      </c>
      <c r="C1853" s="7" t="s">
        <v>53</v>
      </c>
      <c r="D1853" s="7" t="s">
        <v>1458</v>
      </c>
      <c r="E1853" s="7" t="s">
        <v>3816</v>
      </c>
      <c r="F1853" s="7" t="s">
        <v>97</v>
      </c>
      <c r="G1853" s="8">
        <v>1991</v>
      </c>
      <c r="H1853" s="9"/>
      <c r="I1853" s="9"/>
      <c r="J1853" s="9"/>
      <c r="K1853" s="9"/>
      <c r="L1853" s="8">
        <v>27038</v>
      </c>
      <c r="M1853" s="8">
        <v>1</v>
      </c>
      <c r="N1853" s="7" t="s">
        <v>60</v>
      </c>
      <c r="O1853" s="8">
        <v>12</v>
      </c>
      <c r="P1853" s="8">
        <v>10</v>
      </c>
      <c r="Q1853" s="7" t="s">
        <v>60</v>
      </c>
      <c r="R1853" s="7" t="s">
        <v>1462</v>
      </c>
    </row>
    <row r="1854" spans="1:18" x14ac:dyDescent="0.25">
      <c r="A1854" s="7" t="s">
        <v>3815</v>
      </c>
      <c r="B1854" s="7" t="s">
        <v>49</v>
      </c>
      <c r="C1854" s="7" t="s">
        <v>97</v>
      </c>
      <c r="D1854" s="7" t="s">
        <v>1470</v>
      </c>
      <c r="E1854" s="7" t="s">
        <v>3817</v>
      </c>
      <c r="F1854" s="7" t="s">
        <v>1469</v>
      </c>
      <c r="G1854" s="8">
        <v>1991</v>
      </c>
      <c r="H1854" s="8">
        <v>925</v>
      </c>
      <c r="I1854" s="9"/>
      <c r="J1854" s="8">
        <v>100</v>
      </c>
      <c r="K1854" s="8">
        <v>7</v>
      </c>
      <c r="L1854" s="8">
        <v>6475</v>
      </c>
      <c r="M1854" s="8">
        <v>1</v>
      </c>
      <c r="N1854" s="7" t="s">
        <v>60</v>
      </c>
      <c r="O1854" s="8">
        <v>11</v>
      </c>
      <c r="P1854" s="8">
        <v>10</v>
      </c>
      <c r="Q1854" s="7" t="s">
        <v>60</v>
      </c>
      <c r="R1854" s="7" t="s">
        <v>1462</v>
      </c>
    </row>
    <row r="1855" spans="1:18" x14ac:dyDescent="0.25">
      <c r="A1855" s="7" t="s">
        <v>3818</v>
      </c>
      <c r="B1855" s="7" t="s">
        <v>49</v>
      </c>
      <c r="C1855" s="7" t="s">
        <v>53</v>
      </c>
      <c r="D1855" s="7" t="s">
        <v>1474</v>
      </c>
      <c r="E1855" s="7" t="s">
        <v>3819</v>
      </c>
      <c r="F1855" s="7" t="s">
        <v>97</v>
      </c>
      <c r="G1855" s="8">
        <v>1890</v>
      </c>
      <c r="H1855" s="9"/>
      <c r="I1855" s="9"/>
      <c r="J1855" s="9"/>
      <c r="K1855" s="9"/>
      <c r="L1855" s="8">
        <v>18960</v>
      </c>
      <c r="M1855" s="8">
        <v>1</v>
      </c>
      <c r="N1855" s="7" t="s">
        <v>60</v>
      </c>
      <c r="O1855" s="8">
        <v>12</v>
      </c>
      <c r="P1855" s="8">
        <v>8</v>
      </c>
      <c r="Q1855" s="7" t="s">
        <v>60</v>
      </c>
      <c r="R1855" s="7" t="s">
        <v>1462</v>
      </c>
    </row>
    <row r="1856" spans="1:18" x14ac:dyDescent="0.25">
      <c r="A1856" s="7" t="s">
        <v>3818</v>
      </c>
      <c r="B1856" s="7" t="s">
        <v>49</v>
      </c>
      <c r="C1856" s="7" t="s">
        <v>97</v>
      </c>
      <c r="D1856" s="7" t="s">
        <v>1467</v>
      </c>
      <c r="E1856" s="7" t="s">
        <v>1548</v>
      </c>
      <c r="F1856" s="7" t="s">
        <v>97</v>
      </c>
      <c r="G1856" s="8">
        <v>1890</v>
      </c>
      <c r="H1856" s="9"/>
      <c r="I1856" s="9"/>
      <c r="J1856" s="9"/>
      <c r="K1856" s="9"/>
      <c r="L1856" s="8">
        <v>16635</v>
      </c>
      <c r="M1856" s="8">
        <v>1</v>
      </c>
      <c r="N1856" s="7" t="s">
        <v>60</v>
      </c>
      <c r="O1856" s="8">
        <v>12</v>
      </c>
      <c r="P1856" s="8">
        <v>8</v>
      </c>
      <c r="Q1856" s="7" t="s">
        <v>60</v>
      </c>
      <c r="R1856" s="7" t="s">
        <v>60</v>
      </c>
    </row>
    <row r="1857" spans="1:18" x14ac:dyDescent="0.25">
      <c r="A1857" s="7" t="s">
        <v>3818</v>
      </c>
      <c r="B1857" s="7" t="s">
        <v>49</v>
      </c>
      <c r="C1857" s="7" t="s">
        <v>59</v>
      </c>
      <c r="D1857" s="7" t="s">
        <v>1622</v>
      </c>
      <c r="E1857" s="7" t="s">
        <v>3820</v>
      </c>
      <c r="F1857" s="7" t="s">
        <v>97</v>
      </c>
      <c r="G1857" s="8">
        <v>1890</v>
      </c>
      <c r="H1857" s="9"/>
      <c r="I1857" s="9"/>
      <c r="J1857" s="9"/>
      <c r="K1857" s="9"/>
      <c r="L1857" s="8">
        <v>3960</v>
      </c>
      <c r="M1857" s="8">
        <v>1</v>
      </c>
      <c r="N1857" s="7" t="s">
        <v>60</v>
      </c>
      <c r="O1857" s="8">
        <v>18</v>
      </c>
      <c r="P1857" s="8">
        <v>17</v>
      </c>
      <c r="Q1857" s="7" t="s">
        <v>60</v>
      </c>
      <c r="R1857" s="7" t="s">
        <v>86</v>
      </c>
    </row>
    <row r="1858" spans="1:18" x14ac:dyDescent="0.25">
      <c r="A1858" s="7" t="s">
        <v>3818</v>
      </c>
      <c r="B1858" s="7" t="s">
        <v>49</v>
      </c>
      <c r="C1858" s="7" t="s">
        <v>304</v>
      </c>
      <c r="D1858" s="7" t="s">
        <v>1622</v>
      </c>
      <c r="E1858" s="7" t="s">
        <v>3821</v>
      </c>
      <c r="F1858" s="7" t="s">
        <v>97</v>
      </c>
      <c r="G1858" s="8">
        <v>1970</v>
      </c>
      <c r="H1858" s="9"/>
      <c r="I1858" s="9"/>
      <c r="J1858" s="9"/>
      <c r="K1858" s="9"/>
      <c r="L1858" s="8">
        <v>1152</v>
      </c>
      <c r="M1858" s="8">
        <v>1</v>
      </c>
      <c r="N1858" s="7" t="s">
        <v>60</v>
      </c>
      <c r="O1858" s="8">
        <v>12</v>
      </c>
      <c r="P1858" s="8">
        <v>10</v>
      </c>
      <c r="Q1858" s="7" t="s">
        <v>60</v>
      </c>
      <c r="R1858" s="7" t="s">
        <v>86</v>
      </c>
    </row>
    <row r="1859" spans="1:18" x14ac:dyDescent="0.25">
      <c r="A1859" s="7" t="s">
        <v>3818</v>
      </c>
      <c r="B1859" s="7" t="s">
        <v>49</v>
      </c>
      <c r="C1859" s="7" t="s">
        <v>86</v>
      </c>
      <c r="D1859" s="7" t="s">
        <v>1470</v>
      </c>
      <c r="E1859" s="7" t="s">
        <v>1550</v>
      </c>
      <c r="F1859" s="7" t="s">
        <v>1469</v>
      </c>
      <c r="G1859" s="8">
        <v>1980</v>
      </c>
      <c r="H1859" s="8">
        <v>1152</v>
      </c>
      <c r="I1859" s="9"/>
      <c r="J1859" s="8">
        <v>100</v>
      </c>
      <c r="K1859" s="8">
        <v>54</v>
      </c>
      <c r="L1859" s="8">
        <v>62208</v>
      </c>
      <c r="M1859" s="8">
        <v>1</v>
      </c>
      <c r="N1859" s="7" t="s">
        <v>60</v>
      </c>
      <c r="O1859" s="8">
        <v>10</v>
      </c>
      <c r="P1859" s="8">
        <v>9</v>
      </c>
      <c r="Q1859" s="7" t="s">
        <v>60</v>
      </c>
      <c r="R1859" s="7" t="s">
        <v>50</v>
      </c>
    </row>
    <row r="1860" spans="1:18" x14ac:dyDescent="0.25">
      <c r="A1860" s="7" t="s">
        <v>3818</v>
      </c>
      <c r="B1860" s="7" t="s">
        <v>49</v>
      </c>
      <c r="C1860" s="7" t="s">
        <v>66</v>
      </c>
      <c r="D1860" s="7" t="s">
        <v>1467</v>
      </c>
      <c r="E1860" s="7" t="s">
        <v>1548</v>
      </c>
      <c r="F1860" s="7" t="s">
        <v>1469</v>
      </c>
      <c r="G1860" s="8">
        <v>1970</v>
      </c>
      <c r="H1860" s="8">
        <v>11.025</v>
      </c>
      <c r="I1860" s="9"/>
      <c r="J1860" s="8">
        <v>90</v>
      </c>
      <c r="K1860" s="8">
        <v>2</v>
      </c>
      <c r="L1860" s="8">
        <v>22050</v>
      </c>
      <c r="M1860" s="8">
        <v>1</v>
      </c>
      <c r="N1860" s="7" t="s">
        <v>60</v>
      </c>
      <c r="O1860" s="8">
        <v>10</v>
      </c>
      <c r="P1860" s="8">
        <v>8</v>
      </c>
      <c r="Q1860" s="7" t="s">
        <v>60</v>
      </c>
      <c r="R1860" s="7" t="s">
        <v>86</v>
      </c>
    </row>
    <row r="1861" spans="1:18" x14ac:dyDescent="0.25">
      <c r="A1861" s="7" t="s">
        <v>3818</v>
      </c>
      <c r="B1861" s="7" t="s">
        <v>49</v>
      </c>
      <c r="C1861" s="7" t="s">
        <v>57</v>
      </c>
      <c r="D1861" s="7" t="s">
        <v>1620</v>
      </c>
      <c r="E1861" s="7" t="s">
        <v>3822</v>
      </c>
      <c r="F1861" s="7" t="s">
        <v>97</v>
      </c>
      <c r="G1861" s="8">
        <v>1970</v>
      </c>
      <c r="H1861" s="9"/>
      <c r="I1861" s="9"/>
      <c r="J1861" s="9"/>
      <c r="K1861" s="9"/>
      <c r="L1861" s="8">
        <v>7976</v>
      </c>
      <c r="M1861" s="8">
        <v>1</v>
      </c>
      <c r="N1861" s="7" t="s">
        <v>60</v>
      </c>
      <c r="O1861" s="8">
        <v>12</v>
      </c>
      <c r="P1861" s="8">
        <v>10</v>
      </c>
      <c r="Q1861" s="7" t="s">
        <v>60</v>
      </c>
      <c r="R1861" s="7" t="s">
        <v>86</v>
      </c>
    </row>
    <row r="1862" spans="1:18" x14ac:dyDescent="0.25">
      <c r="A1862" s="7" t="s">
        <v>3818</v>
      </c>
      <c r="B1862" s="7" t="s">
        <v>49</v>
      </c>
      <c r="C1862" s="7" t="s">
        <v>173</v>
      </c>
      <c r="D1862" s="7" t="s">
        <v>1472</v>
      </c>
      <c r="E1862" s="7" t="s">
        <v>2301</v>
      </c>
      <c r="F1862" s="7" t="s">
        <v>97</v>
      </c>
      <c r="G1862" s="8">
        <v>1970</v>
      </c>
      <c r="H1862" s="9"/>
      <c r="I1862" s="9"/>
      <c r="J1862" s="9"/>
      <c r="K1862" s="9"/>
      <c r="L1862" s="8">
        <v>14000</v>
      </c>
      <c r="M1862" s="8">
        <v>1</v>
      </c>
      <c r="N1862" s="7" t="s">
        <v>60</v>
      </c>
      <c r="O1862" s="8">
        <v>25</v>
      </c>
      <c r="P1862" s="8">
        <v>24</v>
      </c>
      <c r="Q1862" s="7" t="s">
        <v>60</v>
      </c>
      <c r="R1862" s="7" t="s">
        <v>86</v>
      </c>
    </row>
    <row r="1863" spans="1:18" x14ac:dyDescent="0.25">
      <c r="A1863" s="7" t="s">
        <v>3818</v>
      </c>
      <c r="B1863" s="7" t="s">
        <v>49</v>
      </c>
      <c r="C1863" s="7" t="s">
        <v>139</v>
      </c>
      <c r="D1863" s="7" t="s">
        <v>3617</v>
      </c>
      <c r="E1863" s="7" t="s">
        <v>3823</v>
      </c>
      <c r="F1863" s="7" t="s">
        <v>97</v>
      </c>
      <c r="G1863" s="8">
        <v>1970</v>
      </c>
      <c r="H1863" s="9"/>
      <c r="I1863" s="9"/>
      <c r="J1863" s="9"/>
      <c r="K1863" s="9"/>
      <c r="L1863" s="8">
        <v>2700</v>
      </c>
      <c r="M1863" s="8">
        <v>1</v>
      </c>
      <c r="N1863" s="7" t="s">
        <v>60</v>
      </c>
      <c r="O1863" s="8">
        <v>12</v>
      </c>
      <c r="P1863" s="8">
        <v>10</v>
      </c>
      <c r="Q1863" s="7" t="s">
        <v>60</v>
      </c>
      <c r="R1863" s="7" t="s">
        <v>1462</v>
      </c>
    </row>
    <row r="1864" spans="1:18" x14ac:dyDescent="0.25">
      <c r="A1864" s="7" t="s">
        <v>3818</v>
      </c>
      <c r="B1864" s="7" t="s">
        <v>49</v>
      </c>
      <c r="C1864" s="7" t="s">
        <v>996</v>
      </c>
      <c r="D1864" s="7" t="s">
        <v>1467</v>
      </c>
      <c r="E1864" s="7" t="s">
        <v>1548</v>
      </c>
      <c r="F1864" s="7" t="s">
        <v>1469</v>
      </c>
      <c r="G1864" s="8">
        <v>1970</v>
      </c>
      <c r="H1864" s="8">
        <v>18870</v>
      </c>
      <c r="I1864" s="9"/>
      <c r="J1864" s="8">
        <v>90</v>
      </c>
      <c r="K1864" s="8">
        <v>2</v>
      </c>
      <c r="L1864" s="8">
        <v>37740</v>
      </c>
      <c r="M1864" s="8">
        <v>1</v>
      </c>
      <c r="N1864" s="7" t="s">
        <v>60</v>
      </c>
      <c r="O1864" s="8">
        <v>15</v>
      </c>
      <c r="P1864" s="8">
        <v>10</v>
      </c>
      <c r="Q1864" s="7" t="s">
        <v>60</v>
      </c>
      <c r="R1864" s="7" t="s">
        <v>86</v>
      </c>
    </row>
    <row r="1865" spans="1:18" x14ac:dyDescent="0.25">
      <c r="A1865" s="7" t="s">
        <v>3818</v>
      </c>
      <c r="B1865" s="7" t="s">
        <v>49</v>
      </c>
      <c r="C1865" s="7" t="s">
        <v>971</v>
      </c>
      <c r="D1865" s="7" t="s">
        <v>1501</v>
      </c>
      <c r="E1865" s="7" t="s">
        <v>2006</v>
      </c>
      <c r="F1865" s="7" t="s">
        <v>97</v>
      </c>
      <c r="G1865" s="8">
        <v>1970</v>
      </c>
      <c r="H1865" s="9"/>
      <c r="I1865" s="9"/>
      <c r="J1865" s="9"/>
      <c r="K1865" s="9"/>
      <c r="L1865" s="8">
        <v>42888</v>
      </c>
      <c r="M1865" s="8">
        <v>1</v>
      </c>
      <c r="N1865" s="7" t="s">
        <v>60</v>
      </c>
      <c r="O1865" s="8">
        <v>25</v>
      </c>
      <c r="P1865" s="8">
        <v>24</v>
      </c>
      <c r="Q1865" s="7" t="s">
        <v>60</v>
      </c>
      <c r="R1865" s="7" t="s">
        <v>86</v>
      </c>
    </row>
    <row r="1866" spans="1:18" x14ac:dyDescent="0.25">
      <c r="A1866" s="7" t="s">
        <v>3818</v>
      </c>
      <c r="B1866" s="7" t="s">
        <v>49</v>
      </c>
      <c r="C1866" s="7" t="s">
        <v>204</v>
      </c>
      <c r="D1866" s="7" t="s">
        <v>1497</v>
      </c>
      <c r="E1866" s="7" t="s">
        <v>1557</v>
      </c>
      <c r="F1866" s="7" t="s">
        <v>97</v>
      </c>
      <c r="G1866" s="8">
        <v>1890</v>
      </c>
      <c r="H1866" s="9"/>
      <c r="I1866" s="9"/>
      <c r="J1866" s="9"/>
      <c r="K1866" s="9"/>
      <c r="L1866" s="8">
        <v>17952</v>
      </c>
      <c r="M1866" s="8">
        <v>1</v>
      </c>
      <c r="N1866" s="7" t="s">
        <v>60</v>
      </c>
      <c r="O1866" s="8">
        <v>20</v>
      </c>
      <c r="P1866" s="8">
        <v>18</v>
      </c>
      <c r="Q1866" s="7" t="s">
        <v>60</v>
      </c>
      <c r="R1866" s="7" t="s">
        <v>86</v>
      </c>
    </row>
    <row r="1867" spans="1:18" x14ac:dyDescent="0.25">
      <c r="A1867" s="7" t="s">
        <v>3818</v>
      </c>
      <c r="B1867" s="7" t="s">
        <v>49</v>
      </c>
      <c r="C1867" s="7" t="s">
        <v>58</v>
      </c>
      <c r="D1867" s="7" t="s">
        <v>1497</v>
      </c>
      <c r="E1867" s="7" t="s">
        <v>1557</v>
      </c>
      <c r="F1867" s="7" t="s">
        <v>97</v>
      </c>
      <c r="G1867" s="8">
        <v>1970</v>
      </c>
      <c r="H1867" s="9"/>
      <c r="I1867" s="9"/>
      <c r="J1867" s="9"/>
      <c r="K1867" s="9"/>
      <c r="L1867" s="8">
        <v>32000</v>
      </c>
      <c r="M1867" s="8">
        <v>1</v>
      </c>
      <c r="N1867" s="7" t="s">
        <v>60</v>
      </c>
      <c r="O1867" s="8">
        <v>12</v>
      </c>
      <c r="P1867" s="8">
        <v>10</v>
      </c>
      <c r="Q1867" s="7" t="s">
        <v>60</v>
      </c>
      <c r="R1867" s="7" t="s">
        <v>86</v>
      </c>
    </row>
    <row r="1868" spans="1:18" x14ac:dyDescent="0.25">
      <c r="A1868" s="7" t="s">
        <v>3818</v>
      </c>
      <c r="B1868" s="7" t="s">
        <v>49</v>
      </c>
      <c r="C1868" s="7" t="s">
        <v>60</v>
      </c>
      <c r="D1868" s="7" t="s">
        <v>1495</v>
      </c>
      <c r="E1868" s="7" t="s">
        <v>2186</v>
      </c>
      <c r="F1868" s="7" t="s">
        <v>97</v>
      </c>
      <c r="G1868" s="8">
        <v>1970</v>
      </c>
      <c r="H1868" s="9"/>
      <c r="I1868" s="9"/>
      <c r="J1868" s="9"/>
      <c r="K1868" s="9"/>
      <c r="L1868" s="8">
        <v>49300</v>
      </c>
      <c r="M1868" s="8">
        <v>2</v>
      </c>
      <c r="N1868" s="7" t="s">
        <v>60</v>
      </c>
      <c r="O1868" s="8">
        <v>25</v>
      </c>
      <c r="P1868" s="8">
        <v>10</v>
      </c>
      <c r="Q1868" s="7" t="s">
        <v>60</v>
      </c>
      <c r="R1868" s="7" t="s">
        <v>86</v>
      </c>
    </row>
    <row r="1869" spans="1:18" x14ac:dyDescent="0.25">
      <c r="A1869" s="7" t="s">
        <v>3818</v>
      </c>
      <c r="B1869" s="7" t="s">
        <v>49</v>
      </c>
      <c r="C1869" s="7" t="s">
        <v>168</v>
      </c>
      <c r="D1869" s="7" t="s">
        <v>1467</v>
      </c>
      <c r="E1869" s="7" t="s">
        <v>1548</v>
      </c>
      <c r="F1869" s="7" t="s">
        <v>1469</v>
      </c>
      <c r="G1869" s="8">
        <v>1970</v>
      </c>
      <c r="H1869" s="8">
        <v>15520</v>
      </c>
      <c r="I1869" s="9"/>
      <c r="J1869" s="8">
        <v>90</v>
      </c>
      <c r="K1869" s="8">
        <v>2</v>
      </c>
      <c r="L1869" s="8">
        <v>31040</v>
      </c>
      <c r="M1869" s="8">
        <v>1</v>
      </c>
      <c r="N1869" s="7" t="s">
        <v>60</v>
      </c>
      <c r="O1869" s="8">
        <v>12</v>
      </c>
      <c r="P1869" s="8">
        <v>10</v>
      </c>
      <c r="Q1869" s="7" t="s">
        <v>60</v>
      </c>
      <c r="R1869" s="7" t="s">
        <v>86</v>
      </c>
    </row>
    <row r="1870" spans="1:18" x14ac:dyDescent="0.25">
      <c r="A1870" s="7" t="s">
        <v>3818</v>
      </c>
      <c r="B1870" s="7" t="s">
        <v>49</v>
      </c>
      <c r="C1870" s="7" t="s">
        <v>74</v>
      </c>
      <c r="D1870" s="7" t="s">
        <v>1835</v>
      </c>
      <c r="E1870" s="7" t="s">
        <v>3824</v>
      </c>
      <c r="F1870" s="7" t="s">
        <v>97</v>
      </c>
      <c r="G1870" s="8">
        <v>1970</v>
      </c>
      <c r="H1870" s="9"/>
      <c r="I1870" s="9"/>
      <c r="J1870" s="9"/>
      <c r="K1870" s="9"/>
      <c r="L1870" s="8">
        <v>50000</v>
      </c>
      <c r="M1870" s="8">
        <v>2</v>
      </c>
      <c r="N1870" s="7" t="s">
        <v>60</v>
      </c>
      <c r="O1870" s="8">
        <v>25</v>
      </c>
      <c r="P1870" s="8">
        <v>10</v>
      </c>
      <c r="Q1870" s="7" t="s">
        <v>60</v>
      </c>
      <c r="R1870" s="7" t="s">
        <v>86</v>
      </c>
    </row>
    <row r="1871" spans="1:18" x14ac:dyDescent="0.25">
      <c r="A1871" s="7" t="s">
        <v>3818</v>
      </c>
      <c r="B1871" s="7" t="s">
        <v>49</v>
      </c>
      <c r="C1871" s="7" t="s">
        <v>1590</v>
      </c>
      <c r="D1871" s="7" t="s">
        <v>1467</v>
      </c>
      <c r="E1871" s="7" t="s">
        <v>1548</v>
      </c>
      <c r="F1871" s="7" t="s">
        <v>97</v>
      </c>
      <c r="G1871" s="8">
        <v>1970</v>
      </c>
      <c r="H1871" s="9"/>
      <c r="I1871" s="9"/>
      <c r="J1871" s="9"/>
      <c r="K1871" s="9"/>
      <c r="L1871" s="8">
        <v>22950</v>
      </c>
      <c r="M1871" s="8">
        <v>1</v>
      </c>
      <c r="N1871" s="7" t="s">
        <v>60</v>
      </c>
      <c r="O1871" s="8">
        <v>12</v>
      </c>
      <c r="P1871" s="8">
        <v>10</v>
      </c>
      <c r="Q1871" s="7" t="s">
        <v>60</v>
      </c>
      <c r="R1871" s="7" t="s">
        <v>86</v>
      </c>
    </row>
    <row r="1872" spans="1:18" x14ac:dyDescent="0.25">
      <c r="A1872" s="7" t="s">
        <v>3818</v>
      </c>
      <c r="B1872" s="7" t="s">
        <v>49</v>
      </c>
      <c r="C1872" s="7" t="s">
        <v>1702</v>
      </c>
      <c r="D1872" s="7" t="s">
        <v>1467</v>
      </c>
      <c r="E1872" s="7" t="s">
        <v>1548</v>
      </c>
      <c r="F1872" s="7" t="s">
        <v>97</v>
      </c>
      <c r="G1872" s="8">
        <v>1970</v>
      </c>
      <c r="H1872" s="9"/>
      <c r="I1872" s="9"/>
      <c r="J1872" s="9"/>
      <c r="K1872" s="9"/>
      <c r="L1872" s="8">
        <v>15030</v>
      </c>
      <c r="M1872" s="8">
        <v>1</v>
      </c>
      <c r="N1872" s="7" t="s">
        <v>60</v>
      </c>
      <c r="O1872" s="8">
        <v>12</v>
      </c>
      <c r="P1872" s="8">
        <v>10</v>
      </c>
      <c r="Q1872" s="7" t="s">
        <v>60</v>
      </c>
      <c r="R1872" s="7" t="s">
        <v>86</v>
      </c>
    </row>
    <row r="1873" spans="1:18" x14ac:dyDescent="0.25">
      <c r="A1873" s="7" t="s">
        <v>3818</v>
      </c>
      <c r="B1873" s="7" t="s">
        <v>49</v>
      </c>
      <c r="C1873" s="7" t="s">
        <v>1462</v>
      </c>
      <c r="D1873" s="7" t="s">
        <v>1467</v>
      </c>
      <c r="E1873" s="7" t="s">
        <v>3825</v>
      </c>
      <c r="F1873" s="7" t="s">
        <v>97</v>
      </c>
      <c r="G1873" s="8">
        <v>1970</v>
      </c>
      <c r="H1873" s="9"/>
      <c r="I1873" s="9"/>
      <c r="J1873" s="9"/>
      <c r="K1873" s="9"/>
      <c r="L1873" s="8">
        <v>7839</v>
      </c>
      <c r="M1873" s="8">
        <v>1</v>
      </c>
      <c r="N1873" s="7" t="s">
        <v>60</v>
      </c>
      <c r="O1873" s="8">
        <v>15</v>
      </c>
      <c r="P1873" s="8">
        <v>12</v>
      </c>
      <c r="Q1873" s="7" t="s">
        <v>60</v>
      </c>
      <c r="R1873" s="7" t="s">
        <v>86</v>
      </c>
    </row>
    <row r="1874" spans="1:18" x14ac:dyDescent="0.25">
      <c r="A1874" s="7" t="s">
        <v>3826</v>
      </c>
      <c r="B1874" s="7" t="s">
        <v>49</v>
      </c>
      <c r="C1874" s="7" t="s">
        <v>53</v>
      </c>
      <c r="D1874" s="7" t="s">
        <v>1458</v>
      </c>
      <c r="E1874" s="7" t="s">
        <v>3371</v>
      </c>
      <c r="F1874" s="7" t="s">
        <v>97</v>
      </c>
      <c r="G1874" s="8">
        <v>1973</v>
      </c>
      <c r="H1874" s="9"/>
      <c r="I1874" s="9"/>
      <c r="J1874" s="9"/>
      <c r="K1874" s="9"/>
      <c r="L1874" s="8">
        <v>16200</v>
      </c>
      <c r="M1874" s="8">
        <v>1</v>
      </c>
      <c r="N1874" s="7" t="s">
        <v>60</v>
      </c>
      <c r="O1874" s="8">
        <v>12</v>
      </c>
      <c r="P1874" s="8">
        <v>10</v>
      </c>
      <c r="Q1874" s="7" t="s">
        <v>60</v>
      </c>
      <c r="R1874" s="7" t="s">
        <v>60</v>
      </c>
    </row>
    <row r="1875" spans="1:18" x14ac:dyDescent="0.25">
      <c r="A1875" s="7" t="s">
        <v>3827</v>
      </c>
      <c r="B1875" s="7" t="s">
        <v>49</v>
      </c>
      <c r="C1875" s="7" t="s">
        <v>53</v>
      </c>
      <c r="D1875" s="7" t="s">
        <v>1458</v>
      </c>
      <c r="E1875" s="7" t="s">
        <v>3828</v>
      </c>
      <c r="F1875" s="7" t="s">
        <v>97</v>
      </c>
      <c r="G1875" s="9"/>
      <c r="H1875" s="9"/>
      <c r="I1875" s="9"/>
      <c r="J1875" s="9"/>
      <c r="K1875" s="9"/>
      <c r="L1875" s="8">
        <v>3000</v>
      </c>
      <c r="M1875" s="8">
        <v>1</v>
      </c>
      <c r="N1875" s="7" t="s">
        <v>60</v>
      </c>
      <c r="O1875" s="8">
        <v>16</v>
      </c>
      <c r="P1875" s="8">
        <v>14</v>
      </c>
      <c r="Q1875" s="7" t="s">
        <v>60</v>
      </c>
      <c r="R1875" s="7" t="s">
        <v>60</v>
      </c>
    </row>
    <row r="1876" spans="1:18" x14ac:dyDescent="0.25">
      <c r="A1876" s="7" t="s">
        <v>3829</v>
      </c>
      <c r="B1876" s="7" t="s">
        <v>1489</v>
      </c>
      <c r="C1876" s="7" t="s">
        <v>53</v>
      </c>
      <c r="D1876" s="7" t="s">
        <v>1464</v>
      </c>
      <c r="E1876" s="7" t="s">
        <v>3830</v>
      </c>
      <c r="F1876" s="7" t="s">
        <v>97</v>
      </c>
      <c r="G1876" s="8">
        <v>1958</v>
      </c>
      <c r="H1876" s="9"/>
      <c r="I1876" s="9"/>
      <c r="J1876" s="9"/>
      <c r="K1876" s="9"/>
      <c r="L1876" s="8">
        <v>1400</v>
      </c>
      <c r="M1876" s="8">
        <v>1</v>
      </c>
      <c r="N1876" s="7" t="s">
        <v>60</v>
      </c>
      <c r="O1876" s="8">
        <v>15</v>
      </c>
      <c r="P1876" s="8">
        <v>8</v>
      </c>
      <c r="Q1876" s="7" t="s">
        <v>60</v>
      </c>
      <c r="R1876" s="7" t="s">
        <v>539</v>
      </c>
    </row>
    <row r="1877" spans="1:18" x14ac:dyDescent="0.25">
      <c r="A1877" s="7" t="s">
        <v>3831</v>
      </c>
      <c r="B1877" s="7" t="s">
        <v>1489</v>
      </c>
      <c r="C1877" s="7" t="s">
        <v>53</v>
      </c>
      <c r="D1877" s="7" t="s">
        <v>1458</v>
      </c>
      <c r="E1877" s="7" t="s">
        <v>3832</v>
      </c>
      <c r="F1877" s="7" t="s">
        <v>97</v>
      </c>
      <c r="G1877" s="8">
        <v>1980</v>
      </c>
      <c r="H1877" s="9"/>
      <c r="I1877" s="9"/>
      <c r="J1877" s="9"/>
      <c r="K1877" s="9"/>
      <c r="L1877" s="8">
        <v>2880</v>
      </c>
      <c r="M1877" s="8">
        <v>1</v>
      </c>
      <c r="N1877" s="7" t="s">
        <v>60</v>
      </c>
      <c r="O1877" s="8">
        <v>20</v>
      </c>
      <c r="P1877" s="8">
        <v>16</v>
      </c>
      <c r="Q1877" s="7" t="s">
        <v>60</v>
      </c>
      <c r="R1877" s="7" t="s">
        <v>86</v>
      </c>
    </row>
    <row r="1878" spans="1:18" x14ac:dyDescent="0.25">
      <c r="A1878" s="7" t="s">
        <v>3833</v>
      </c>
      <c r="B1878" s="7" t="s">
        <v>1457</v>
      </c>
      <c r="C1878" s="7" t="s">
        <v>53</v>
      </c>
      <c r="D1878" s="7" t="s">
        <v>1464</v>
      </c>
      <c r="E1878" s="7" t="s">
        <v>3834</v>
      </c>
      <c r="F1878" s="7" t="s">
        <v>74</v>
      </c>
      <c r="G1878" s="8">
        <v>1988</v>
      </c>
      <c r="H1878" s="9"/>
      <c r="I1878" s="9"/>
      <c r="J1878" s="9"/>
      <c r="K1878" s="9"/>
      <c r="L1878" s="8">
        <v>1750</v>
      </c>
      <c r="M1878" s="8">
        <v>1</v>
      </c>
      <c r="N1878" s="7" t="s">
        <v>60</v>
      </c>
      <c r="O1878" s="8">
        <v>20</v>
      </c>
      <c r="P1878" s="8">
        <v>10</v>
      </c>
      <c r="Q1878" s="7" t="s">
        <v>60</v>
      </c>
      <c r="R1878" s="7" t="s">
        <v>86</v>
      </c>
    </row>
    <row r="1879" spans="1:18" x14ac:dyDescent="0.25">
      <c r="A1879" s="7" t="s">
        <v>3835</v>
      </c>
      <c r="B1879" s="7" t="s">
        <v>49</v>
      </c>
      <c r="C1879" s="7" t="s">
        <v>53</v>
      </c>
      <c r="D1879" s="7" t="s">
        <v>1467</v>
      </c>
      <c r="E1879" s="7" t="s">
        <v>3836</v>
      </c>
      <c r="F1879" s="7" t="s">
        <v>97</v>
      </c>
      <c r="G1879" s="8">
        <v>1991</v>
      </c>
      <c r="H1879" s="9"/>
      <c r="I1879" s="9"/>
      <c r="J1879" s="9"/>
      <c r="K1879" s="9"/>
      <c r="L1879" s="8">
        <v>153885</v>
      </c>
      <c r="M1879" s="8">
        <v>1</v>
      </c>
      <c r="N1879" s="7" t="s">
        <v>60</v>
      </c>
      <c r="O1879" s="8">
        <v>10</v>
      </c>
      <c r="P1879" s="8">
        <v>8</v>
      </c>
      <c r="Q1879" s="7" t="s">
        <v>54</v>
      </c>
      <c r="R1879" s="7" t="s">
        <v>60</v>
      </c>
    </row>
    <row r="1880" spans="1:18" x14ac:dyDescent="0.25">
      <c r="A1880" s="7" t="s">
        <v>3835</v>
      </c>
      <c r="B1880" s="7" t="s">
        <v>49</v>
      </c>
      <c r="C1880" s="7" t="s">
        <v>97</v>
      </c>
      <c r="D1880" s="7" t="s">
        <v>1474</v>
      </c>
      <c r="E1880" s="7" t="s">
        <v>3837</v>
      </c>
      <c r="F1880" s="7" t="s">
        <v>97</v>
      </c>
      <c r="G1880" s="8">
        <v>1991</v>
      </c>
      <c r="H1880" s="9"/>
      <c r="I1880" s="9"/>
      <c r="J1880" s="9"/>
      <c r="K1880" s="9"/>
      <c r="L1880" s="8">
        <v>9550</v>
      </c>
      <c r="M1880" s="8">
        <v>2</v>
      </c>
      <c r="N1880" s="7" t="s">
        <v>60</v>
      </c>
      <c r="O1880" s="8">
        <v>18</v>
      </c>
      <c r="P1880" s="8">
        <v>16</v>
      </c>
      <c r="Q1880" s="7" t="s">
        <v>60</v>
      </c>
      <c r="R1880" s="7" t="s">
        <v>539</v>
      </c>
    </row>
    <row r="1881" spans="1:18" x14ac:dyDescent="0.25">
      <c r="A1881" s="7" t="s">
        <v>3835</v>
      </c>
      <c r="B1881" s="7" t="s">
        <v>49</v>
      </c>
      <c r="C1881" s="7" t="s">
        <v>59</v>
      </c>
      <c r="D1881" s="7" t="s">
        <v>1501</v>
      </c>
      <c r="E1881" s="7" t="s">
        <v>3838</v>
      </c>
      <c r="F1881" s="7" t="s">
        <v>97</v>
      </c>
      <c r="G1881" s="8">
        <v>1991</v>
      </c>
      <c r="H1881" s="9"/>
      <c r="I1881" s="9"/>
      <c r="J1881" s="9"/>
      <c r="K1881" s="9"/>
      <c r="L1881" s="8">
        <v>64900</v>
      </c>
      <c r="M1881" s="8">
        <v>1</v>
      </c>
      <c r="N1881" s="7" t="s">
        <v>60</v>
      </c>
      <c r="O1881" s="8">
        <v>24</v>
      </c>
      <c r="P1881" s="8">
        <v>22</v>
      </c>
      <c r="Q1881" s="7" t="s">
        <v>60</v>
      </c>
      <c r="R1881" s="7" t="s">
        <v>1462</v>
      </c>
    </row>
    <row r="1882" spans="1:18" x14ac:dyDescent="0.25">
      <c r="A1882" s="7" t="s">
        <v>3835</v>
      </c>
      <c r="B1882" s="7" t="s">
        <v>49</v>
      </c>
      <c r="C1882" s="7" t="s">
        <v>304</v>
      </c>
      <c r="D1882" s="7" t="s">
        <v>1497</v>
      </c>
      <c r="E1882" s="7" t="s">
        <v>3839</v>
      </c>
      <c r="F1882" s="7" t="s">
        <v>97</v>
      </c>
      <c r="G1882" s="8">
        <v>1991</v>
      </c>
      <c r="H1882" s="9"/>
      <c r="I1882" s="9"/>
      <c r="J1882" s="9"/>
      <c r="K1882" s="9"/>
      <c r="L1882" s="8">
        <v>25200</v>
      </c>
      <c r="M1882" s="8">
        <v>1</v>
      </c>
      <c r="N1882" s="7" t="s">
        <v>60</v>
      </c>
      <c r="O1882" s="8">
        <v>20</v>
      </c>
      <c r="P1882" s="8">
        <v>18</v>
      </c>
      <c r="Q1882" s="7" t="s">
        <v>60</v>
      </c>
      <c r="R1882" s="7" t="s">
        <v>86</v>
      </c>
    </row>
    <row r="1883" spans="1:18" x14ac:dyDescent="0.25">
      <c r="A1883" s="7" t="s">
        <v>3835</v>
      </c>
      <c r="B1883" s="7" t="s">
        <v>49</v>
      </c>
      <c r="C1883" s="7" t="s">
        <v>86</v>
      </c>
      <c r="D1883" s="7" t="s">
        <v>1472</v>
      </c>
      <c r="E1883" s="7" t="s">
        <v>3840</v>
      </c>
      <c r="F1883" s="7" t="s">
        <v>74</v>
      </c>
      <c r="G1883" s="8">
        <v>1991</v>
      </c>
      <c r="H1883" s="9"/>
      <c r="I1883" s="9"/>
      <c r="J1883" s="9"/>
      <c r="K1883" s="9"/>
      <c r="L1883" s="8">
        <v>20600</v>
      </c>
      <c r="M1883" s="8">
        <v>1</v>
      </c>
      <c r="N1883" s="7" t="s">
        <v>60</v>
      </c>
      <c r="O1883" s="8">
        <v>22</v>
      </c>
      <c r="P1883" s="8">
        <v>20</v>
      </c>
      <c r="Q1883" s="7" t="s">
        <v>60</v>
      </c>
      <c r="R1883" s="7" t="s">
        <v>86</v>
      </c>
    </row>
    <row r="1884" spans="1:18" x14ac:dyDescent="0.25">
      <c r="A1884" s="7" t="s">
        <v>3835</v>
      </c>
      <c r="B1884" s="7" t="s">
        <v>49</v>
      </c>
      <c r="C1884" s="7" t="s">
        <v>66</v>
      </c>
      <c r="D1884" s="7" t="s">
        <v>1477</v>
      </c>
      <c r="E1884" s="7" t="s">
        <v>3841</v>
      </c>
      <c r="F1884" s="7" t="s">
        <v>97</v>
      </c>
      <c r="G1884" s="8">
        <v>1991</v>
      </c>
      <c r="H1884" s="9"/>
      <c r="I1884" s="9"/>
      <c r="J1884" s="9"/>
      <c r="K1884" s="9"/>
      <c r="L1884" s="8">
        <v>11800</v>
      </c>
      <c r="M1884" s="8">
        <v>1</v>
      </c>
      <c r="N1884" s="7" t="s">
        <v>60</v>
      </c>
      <c r="O1884" s="8">
        <v>16</v>
      </c>
      <c r="P1884" s="8">
        <v>14</v>
      </c>
      <c r="Q1884" s="7" t="s">
        <v>60</v>
      </c>
      <c r="R1884" s="7" t="s">
        <v>539</v>
      </c>
    </row>
    <row r="1885" spans="1:18" x14ac:dyDescent="0.25">
      <c r="A1885" s="7" t="s">
        <v>3835</v>
      </c>
      <c r="B1885" s="7" t="s">
        <v>49</v>
      </c>
      <c r="C1885" s="7" t="s">
        <v>57</v>
      </c>
      <c r="D1885" s="7" t="s">
        <v>1467</v>
      </c>
      <c r="E1885" s="7" t="s">
        <v>3842</v>
      </c>
      <c r="F1885" s="7" t="s">
        <v>97</v>
      </c>
      <c r="G1885" s="8">
        <v>2006</v>
      </c>
      <c r="H1885" s="9"/>
      <c r="I1885" s="9"/>
      <c r="J1885" s="9"/>
      <c r="K1885" s="9"/>
      <c r="L1885" s="8">
        <v>36600</v>
      </c>
      <c r="M1885" s="8">
        <v>2</v>
      </c>
      <c r="N1885" s="7" t="s">
        <v>60</v>
      </c>
      <c r="O1885" s="8">
        <v>19</v>
      </c>
      <c r="P1885" s="8">
        <v>16</v>
      </c>
      <c r="Q1885" s="7" t="s">
        <v>54</v>
      </c>
      <c r="R1885" s="7" t="s">
        <v>539</v>
      </c>
    </row>
    <row r="1886" spans="1:18" x14ac:dyDescent="0.25">
      <c r="A1886" s="7" t="s">
        <v>3835</v>
      </c>
      <c r="B1886" s="7" t="s">
        <v>49</v>
      </c>
      <c r="C1886" s="7" t="s">
        <v>173</v>
      </c>
      <c r="D1886" s="7" t="s">
        <v>1470</v>
      </c>
      <c r="E1886" s="7" t="s">
        <v>3843</v>
      </c>
      <c r="F1886" s="7" t="s">
        <v>1469</v>
      </c>
      <c r="G1886" s="8">
        <v>2000</v>
      </c>
      <c r="H1886" s="8">
        <v>1070</v>
      </c>
      <c r="I1886" s="9"/>
      <c r="J1886" s="8">
        <v>100</v>
      </c>
      <c r="K1886" s="8">
        <v>23</v>
      </c>
      <c r="L1886" s="8">
        <v>24610</v>
      </c>
      <c r="M1886" s="8">
        <v>1</v>
      </c>
      <c r="N1886" s="7" t="s">
        <v>60</v>
      </c>
      <c r="O1886" s="8">
        <v>9.5</v>
      </c>
      <c r="P1886" s="8">
        <v>8</v>
      </c>
      <c r="Q1886" s="7" t="s">
        <v>60</v>
      </c>
      <c r="R1886" s="7" t="s">
        <v>86</v>
      </c>
    </row>
    <row r="1887" spans="1:18" x14ac:dyDescent="0.25">
      <c r="A1887" s="7" t="s">
        <v>3844</v>
      </c>
      <c r="B1887" s="7" t="s">
        <v>49</v>
      </c>
      <c r="C1887" s="7" t="s">
        <v>53</v>
      </c>
      <c r="D1887" s="7" t="s">
        <v>1458</v>
      </c>
      <c r="E1887" s="7" t="s">
        <v>3845</v>
      </c>
      <c r="F1887" s="7" t="s">
        <v>97</v>
      </c>
      <c r="G1887" s="8">
        <v>1974</v>
      </c>
      <c r="H1887" s="9"/>
      <c r="I1887" s="9"/>
      <c r="J1887" s="9"/>
      <c r="K1887" s="9"/>
      <c r="L1887" s="8">
        <v>4900</v>
      </c>
      <c r="M1887" s="8">
        <v>1</v>
      </c>
      <c r="N1887" s="7" t="s">
        <v>60</v>
      </c>
      <c r="O1887" s="8">
        <v>18</v>
      </c>
      <c r="P1887" s="8">
        <v>16</v>
      </c>
      <c r="Q1887" s="7" t="s">
        <v>60</v>
      </c>
      <c r="R1887" s="7" t="s">
        <v>1462</v>
      </c>
    </row>
    <row r="1888" spans="1:18" x14ac:dyDescent="0.25">
      <c r="A1888" s="7" t="s">
        <v>3846</v>
      </c>
      <c r="B1888" s="7" t="s">
        <v>1489</v>
      </c>
      <c r="C1888" s="7" t="s">
        <v>53</v>
      </c>
      <c r="D1888" s="7" t="s">
        <v>1458</v>
      </c>
      <c r="E1888" s="7" t="s">
        <v>3847</v>
      </c>
      <c r="F1888" s="7" t="s">
        <v>97</v>
      </c>
      <c r="G1888" s="8">
        <v>1999</v>
      </c>
      <c r="H1888" s="9"/>
      <c r="I1888" s="9"/>
      <c r="J1888" s="9"/>
      <c r="K1888" s="9"/>
      <c r="L1888" s="8">
        <v>17334</v>
      </c>
      <c r="M1888" s="8">
        <v>2</v>
      </c>
      <c r="N1888" s="7" t="s">
        <v>60</v>
      </c>
      <c r="O1888" s="8">
        <v>25</v>
      </c>
      <c r="P1888" s="8">
        <v>10</v>
      </c>
      <c r="Q1888" s="7" t="s">
        <v>60</v>
      </c>
      <c r="R1888" s="7" t="s">
        <v>539</v>
      </c>
    </row>
    <row r="1889" spans="1:18" x14ac:dyDescent="0.25">
      <c r="A1889" s="7" t="s">
        <v>3846</v>
      </c>
      <c r="B1889" s="7" t="s">
        <v>1489</v>
      </c>
      <c r="C1889" s="7" t="s">
        <v>97</v>
      </c>
      <c r="D1889" s="7" t="s">
        <v>1458</v>
      </c>
      <c r="E1889" s="7" t="s">
        <v>3848</v>
      </c>
      <c r="F1889" s="7" t="s">
        <v>97</v>
      </c>
      <c r="G1889" s="8">
        <v>1999</v>
      </c>
      <c r="H1889" s="9"/>
      <c r="I1889" s="9"/>
      <c r="J1889" s="9"/>
      <c r="K1889" s="9"/>
      <c r="L1889" s="8">
        <v>1824</v>
      </c>
      <c r="M1889" s="8">
        <v>1</v>
      </c>
      <c r="N1889" s="7" t="s">
        <v>60</v>
      </c>
      <c r="O1889" s="8">
        <v>15</v>
      </c>
      <c r="P1889" s="8">
        <v>10</v>
      </c>
      <c r="Q1889" s="7" t="s">
        <v>60</v>
      </c>
      <c r="R1889" s="7" t="s">
        <v>60</v>
      </c>
    </row>
    <row r="1890" spans="1:18" x14ac:dyDescent="0.25">
      <c r="A1890" s="7" t="s">
        <v>3846</v>
      </c>
      <c r="B1890" s="7" t="s">
        <v>1489</v>
      </c>
      <c r="C1890" s="7" t="s">
        <v>59</v>
      </c>
      <c r="D1890" s="7" t="s">
        <v>1458</v>
      </c>
      <c r="E1890" s="7" t="s">
        <v>2348</v>
      </c>
      <c r="F1890" s="7" t="s">
        <v>97</v>
      </c>
      <c r="G1890" s="8">
        <v>1999</v>
      </c>
      <c r="H1890" s="9"/>
      <c r="I1890" s="9"/>
      <c r="J1890" s="9"/>
      <c r="K1890" s="9"/>
      <c r="L1890" s="8">
        <v>3750</v>
      </c>
      <c r="M1890" s="8">
        <v>2</v>
      </c>
      <c r="N1890" s="7" t="s">
        <v>60</v>
      </c>
      <c r="O1890" s="8">
        <v>20</v>
      </c>
      <c r="P1890" s="8">
        <v>10</v>
      </c>
      <c r="Q1890" s="7" t="s">
        <v>60</v>
      </c>
      <c r="R1890" s="7" t="s">
        <v>86</v>
      </c>
    </row>
    <row r="1891" spans="1:18" x14ac:dyDescent="0.25">
      <c r="A1891" s="7" t="s">
        <v>3849</v>
      </c>
      <c r="B1891" s="7" t="s">
        <v>49</v>
      </c>
      <c r="C1891" s="7" t="s">
        <v>53</v>
      </c>
      <c r="D1891" s="7" t="s">
        <v>1458</v>
      </c>
      <c r="E1891" s="7" t="s">
        <v>3850</v>
      </c>
      <c r="F1891" s="7" t="s">
        <v>97</v>
      </c>
      <c r="G1891" s="8">
        <v>1996</v>
      </c>
      <c r="H1891" s="9"/>
      <c r="I1891" s="9"/>
      <c r="J1891" s="9"/>
      <c r="K1891" s="9"/>
      <c r="L1891" s="8">
        <v>43671</v>
      </c>
      <c r="M1891" s="8">
        <v>1</v>
      </c>
      <c r="N1891" s="7" t="s">
        <v>60</v>
      </c>
      <c r="O1891" s="8">
        <v>15</v>
      </c>
      <c r="P1891" s="8">
        <v>10</v>
      </c>
      <c r="Q1891" s="7" t="s">
        <v>60</v>
      </c>
      <c r="R1891" s="7" t="s">
        <v>60</v>
      </c>
    </row>
    <row r="1892" spans="1:18" x14ac:dyDescent="0.25">
      <c r="A1892" s="7" t="s">
        <v>3849</v>
      </c>
      <c r="B1892" s="7" t="s">
        <v>49</v>
      </c>
      <c r="C1892" s="7" t="s">
        <v>97</v>
      </c>
      <c r="D1892" s="7" t="s">
        <v>1470</v>
      </c>
      <c r="E1892" s="7" t="s">
        <v>3851</v>
      </c>
      <c r="F1892" s="7" t="s">
        <v>1469</v>
      </c>
      <c r="G1892" s="8">
        <v>1996</v>
      </c>
      <c r="H1892" s="8">
        <v>1080</v>
      </c>
      <c r="I1892" s="9"/>
      <c r="J1892" s="8">
        <v>100</v>
      </c>
      <c r="K1892" s="8">
        <v>12</v>
      </c>
      <c r="L1892" s="8">
        <v>12960</v>
      </c>
      <c r="M1892" s="8">
        <v>1</v>
      </c>
      <c r="N1892" s="7" t="s">
        <v>60</v>
      </c>
      <c r="O1892" s="8">
        <v>12</v>
      </c>
      <c r="P1892" s="8">
        <v>10</v>
      </c>
      <c r="Q1892" s="7" t="s">
        <v>60</v>
      </c>
      <c r="R1892" s="7" t="s">
        <v>60</v>
      </c>
    </row>
    <row r="1893" spans="1:18" x14ac:dyDescent="0.25">
      <c r="A1893" s="7" t="s">
        <v>3852</v>
      </c>
      <c r="B1893" s="7" t="s">
        <v>198</v>
      </c>
      <c r="C1893" s="7" t="s">
        <v>53</v>
      </c>
      <c r="D1893" s="7" t="s">
        <v>1577</v>
      </c>
      <c r="E1893" s="7" t="s">
        <v>3853</v>
      </c>
      <c r="F1893" s="7" t="s">
        <v>97</v>
      </c>
      <c r="G1893" s="8">
        <v>2003</v>
      </c>
      <c r="H1893" s="9"/>
      <c r="I1893" s="9"/>
      <c r="J1893" s="9"/>
      <c r="K1893" s="9"/>
      <c r="L1893" s="8">
        <v>136159</v>
      </c>
      <c r="M1893" s="8">
        <v>1</v>
      </c>
      <c r="N1893" s="7" t="s">
        <v>60</v>
      </c>
      <c r="O1893" s="8">
        <v>35</v>
      </c>
      <c r="P1893" s="8">
        <v>35</v>
      </c>
      <c r="Q1893" s="7" t="s">
        <v>60</v>
      </c>
      <c r="R1893" s="7" t="s">
        <v>60</v>
      </c>
    </row>
    <row r="1894" spans="1:18" x14ac:dyDescent="0.25">
      <c r="A1894" s="7" t="s">
        <v>3854</v>
      </c>
      <c r="B1894" s="7" t="s">
        <v>49</v>
      </c>
      <c r="C1894" s="7" t="s">
        <v>53</v>
      </c>
      <c r="D1894" s="7" t="s">
        <v>1458</v>
      </c>
      <c r="E1894" s="7" t="s">
        <v>3855</v>
      </c>
      <c r="F1894" s="7" t="s">
        <v>97</v>
      </c>
      <c r="G1894" s="8">
        <v>1988</v>
      </c>
      <c r="H1894" s="9"/>
      <c r="I1894" s="9"/>
      <c r="J1894" s="9"/>
      <c r="K1894" s="9"/>
      <c r="L1894" s="8">
        <v>86000</v>
      </c>
      <c r="M1894" s="8">
        <v>2</v>
      </c>
      <c r="N1894" s="7" t="s">
        <v>60</v>
      </c>
      <c r="O1894" s="8">
        <v>20</v>
      </c>
      <c r="P1894" s="8">
        <v>20</v>
      </c>
      <c r="Q1894" s="7" t="s">
        <v>60</v>
      </c>
      <c r="R1894" s="7" t="s">
        <v>1595</v>
      </c>
    </row>
    <row r="1895" spans="1:18" x14ac:dyDescent="0.25">
      <c r="A1895" s="7" t="s">
        <v>3856</v>
      </c>
      <c r="B1895" s="7" t="s">
        <v>49</v>
      </c>
      <c r="C1895" s="7" t="s">
        <v>53</v>
      </c>
      <c r="D1895" s="7" t="s">
        <v>1458</v>
      </c>
      <c r="E1895" s="7" t="s">
        <v>3857</v>
      </c>
      <c r="F1895" s="7" t="s">
        <v>74</v>
      </c>
      <c r="G1895" s="8">
        <v>2003</v>
      </c>
      <c r="H1895" s="9"/>
      <c r="I1895" s="9"/>
      <c r="J1895" s="9"/>
      <c r="K1895" s="9"/>
      <c r="L1895" s="8">
        <v>56000</v>
      </c>
      <c r="M1895" s="8">
        <v>1</v>
      </c>
      <c r="N1895" s="7" t="s">
        <v>60</v>
      </c>
      <c r="O1895" s="8">
        <v>22</v>
      </c>
      <c r="P1895" s="8">
        <v>21.5</v>
      </c>
      <c r="Q1895" s="7" t="s">
        <v>60</v>
      </c>
      <c r="R1895" s="7" t="s">
        <v>60</v>
      </c>
    </row>
    <row r="1896" spans="1:18" x14ac:dyDescent="0.25">
      <c r="A1896" s="7" t="s">
        <v>3858</v>
      </c>
      <c r="B1896" s="7" t="s">
        <v>198</v>
      </c>
      <c r="C1896" s="7" t="s">
        <v>53</v>
      </c>
      <c r="D1896" s="7" t="s">
        <v>1458</v>
      </c>
      <c r="E1896" s="7" t="s">
        <v>3626</v>
      </c>
      <c r="F1896" s="7" t="s">
        <v>97</v>
      </c>
      <c r="G1896" s="8">
        <v>2003</v>
      </c>
      <c r="H1896" s="9"/>
      <c r="I1896" s="9"/>
      <c r="J1896" s="9"/>
      <c r="K1896" s="9"/>
      <c r="L1896" s="8">
        <v>120000</v>
      </c>
      <c r="M1896" s="8">
        <v>1</v>
      </c>
      <c r="N1896" s="7" t="s">
        <v>60</v>
      </c>
      <c r="O1896" s="8">
        <v>30</v>
      </c>
      <c r="P1896" s="8">
        <v>29</v>
      </c>
      <c r="Q1896" s="7" t="s">
        <v>60</v>
      </c>
      <c r="R1896" s="7" t="s">
        <v>60</v>
      </c>
    </row>
    <row r="1897" spans="1:18" x14ac:dyDescent="0.25">
      <c r="A1897" s="7" t="s">
        <v>1196</v>
      </c>
      <c r="B1897" s="7" t="s">
        <v>1489</v>
      </c>
      <c r="C1897" s="7" t="s">
        <v>53</v>
      </c>
      <c r="D1897" s="7" t="s">
        <v>1458</v>
      </c>
      <c r="E1897" s="7" t="s">
        <v>3859</v>
      </c>
      <c r="F1897" s="7" t="s">
        <v>97</v>
      </c>
      <c r="G1897" s="8">
        <v>2004</v>
      </c>
      <c r="H1897" s="9"/>
      <c r="I1897" s="9"/>
      <c r="J1897" s="9"/>
      <c r="K1897" s="9"/>
      <c r="L1897" s="8">
        <v>40320</v>
      </c>
      <c r="M1897" s="8">
        <v>2</v>
      </c>
      <c r="N1897" s="7" t="s">
        <v>60</v>
      </c>
      <c r="O1897" s="8">
        <v>12</v>
      </c>
      <c r="P1897" s="8">
        <v>9</v>
      </c>
      <c r="Q1897" s="7" t="s">
        <v>60</v>
      </c>
      <c r="R1897" s="7" t="s">
        <v>1643</v>
      </c>
    </row>
    <row r="1898" spans="1:18" x14ac:dyDescent="0.25">
      <c r="A1898" s="7" t="s">
        <v>3860</v>
      </c>
      <c r="B1898" s="7" t="s">
        <v>49</v>
      </c>
      <c r="C1898" s="7" t="s">
        <v>53</v>
      </c>
      <c r="D1898" s="7" t="s">
        <v>1458</v>
      </c>
      <c r="E1898" s="7" t="s">
        <v>3861</v>
      </c>
      <c r="F1898" s="7" t="s">
        <v>97</v>
      </c>
      <c r="G1898" s="8">
        <v>2004</v>
      </c>
      <c r="H1898" s="9"/>
      <c r="I1898" s="9"/>
      <c r="J1898" s="9"/>
      <c r="K1898" s="9"/>
      <c r="L1898" s="8">
        <v>555078</v>
      </c>
      <c r="M1898" s="8">
        <v>1</v>
      </c>
      <c r="N1898" s="7" t="s">
        <v>60</v>
      </c>
      <c r="O1898" s="8">
        <v>20</v>
      </c>
      <c r="P1898" s="8">
        <v>18</v>
      </c>
      <c r="Q1898" s="7" t="s">
        <v>60</v>
      </c>
      <c r="R1898" s="7" t="s">
        <v>86</v>
      </c>
    </row>
    <row r="1899" spans="1:18" x14ac:dyDescent="0.25">
      <c r="A1899" s="7" t="s">
        <v>603</v>
      </c>
      <c r="B1899" s="7" t="s">
        <v>49</v>
      </c>
      <c r="C1899" s="7" t="s">
        <v>53</v>
      </c>
      <c r="D1899" s="7" t="s">
        <v>1477</v>
      </c>
      <c r="E1899" s="7" t="s">
        <v>3862</v>
      </c>
      <c r="F1899" s="7" t="s">
        <v>74</v>
      </c>
      <c r="G1899" s="8">
        <v>1987</v>
      </c>
      <c r="H1899" s="9"/>
      <c r="I1899" s="9"/>
      <c r="J1899" s="9"/>
      <c r="K1899" s="9"/>
      <c r="L1899" s="8">
        <v>800</v>
      </c>
      <c r="M1899" s="8">
        <v>1</v>
      </c>
      <c r="N1899" s="7" t="s">
        <v>60</v>
      </c>
      <c r="O1899" s="8">
        <v>18</v>
      </c>
      <c r="P1899" s="8">
        <v>8</v>
      </c>
      <c r="Q1899" s="7" t="s">
        <v>60</v>
      </c>
      <c r="R1899" s="7" t="s">
        <v>86</v>
      </c>
    </row>
    <row r="1900" spans="1:18" x14ac:dyDescent="0.25">
      <c r="A1900" s="7" t="s">
        <v>3863</v>
      </c>
      <c r="B1900" s="7" t="s">
        <v>49</v>
      </c>
      <c r="C1900" s="7" t="s">
        <v>53</v>
      </c>
      <c r="D1900" s="7" t="s">
        <v>1474</v>
      </c>
      <c r="E1900" s="7" t="s">
        <v>3864</v>
      </c>
      <c r="F1900" s="7" t="s">
        <v>97</v>
      </c>
      <c r="G1900" s="8">
        <v>2005</v>
      </c>
      <c r="H1900" s="9"/>
      <c r="I1900" s="9"/>
      <c r="J1900" s="9"/>
      <c r="K1900" s="9"/>
      <c r="L1900" s="8">
        <v>4160</v>
      </c>
      <c r="M1900" s="8">
        <v>1</v>
      </c>
      <c r="N1900" s="7" t="s">
        <v>60</v>
      </c>
      <c r="O1900" s="8">
        <v>15</v>
      </c>
      <c r="P1900" s="8">
        <v>10</v>
      </c>
      <c r="Q1900" s="7" t="s">
        <v>60</v>
      </c>
      <c r="R1900" s="7" t="s">
        <v>86</v>
      </c>
    </row>
    <row r="1901" spans="1:18" x14ac:dyDescent="0.25">
      <c r="A1901" s="7" t="s">
        <v>3863</v>
      </c>
      <c r="B1901" s="7" t="s">
        <v>49</v>
      </c>
      <c r="C1901" s="7" t="s">
        <v>97</v>
      </c>
      <c r="D1901" s="7" t="s">
        <v>1467</v>
      </c>
      <c r="E1901" s="7" t="s">
        <v>1548</v>
      </c>
      <c r="F1901" s="7" t="s">
        <v>97</v>
      </c>
      <c r="G1901" s="8">
        <v>2005</v>
      </c>
      <c r="H1901" s="9"/>
      <c r="I1901" s="9"/>
      <c r="J1901" s="9"/>
      <c r="K1901" s="9"/>
      <c r="L1901" s="8">
        <v>6080</v>
      </c>
      <c r="M1901" s="8">
        <v>1</v>
      </c>
      <c r="N1901" s="7" t="s">
        <v>60</v>
      </c>
      <c r="O1901" s="8">
        <v>15</v>
      </c>
      <c r="P1901" s="8">
        <v>10</v>
      </c>
      <c r="Q1901" s="7" t="s">
        <v>60</v>
      </c>
      <c r="R1901" s="7" t="s">
        <v>86</v>
      </c>
    </row>
    <row r="1902" spans="1:18" x14ac:dyDescent="0.25">
      <c r="A1902" s="7" t="s">
        <v>3863</v>
      </c>
      <c r="B1902" s="7" t="s">
        <v>49</v>
      </c>
      <c r="C1902" s="7" t="s">
        <v>59</v>
      </c>
      <c r="D1902" s="7" t="s">
        <v>1605</v>
      </c>
      <c r="E1902" s="7" t="s">
        <v>3865</v>
      </c>
      <c r="F1902" s="7" t="s">
        <v>97</v>
      </c>
      <c r="G1902" s="8">
        <v>2005</v>
      </c>
      <c r="H1902" s="9"/>
      <c r="I1902" s="9"/>
      <c r="J1902" s="9"/>
      <c r="K1902" s="9"/>
      <c r="L1902" s="8">
        <v>9220</v>
      </c>
      <c r="M1902" s="8">
        <v>1</v>
      </c>
      <c r="N1902" s="7" t="s">
        <v>60</v>
      </c>
      <c r="O1902" s="8">
        <v>15</v>
      </c>
      <c r="P1902" s="8">
        <v>10</v>
      </c>
      <c r="Q1902" s="7" t="s">
        <v>60</v>
      </c>
      <c r="R1902" s="7" t="s">
        <v>86</v>
      </c>
    </row>
    <row r="1903" spans="1:18" x14ac:dyDescent="0.25">
      <c r="A1903" s="7" t="s">
        <v>3863</v>
      </c>
      <c r="B1903" s="7" t="s">
        <v>49</v>
      </c>
      <c r="C1903" s="7" t="s">
        <v>304</v>
      </c>
      <c r="D1903" s="7" t="s">
        <v>1467</v>
      </c>
      <c r="E1903" s="7" t="s">
        <v>1548</v>
      </c>
      <c r="F1903" s="7" t="s">
        <v>97</v>
      </c>
      <c r="G1903" s="8">
        <v>2005</v>
      </c>
      <c r="H1903" s="9"/>
      <c r="I1903" s="9"/>
      <c r="J1903" s="9"/>
      <c r="K1903" s="9"/>
      <c r="L1903" s="8">
        <v>3652</v>
      </c>
      <c r="M1903" s="8">
        <v>1</v>
      </c>
      <c r="N1903" s="7" t="s">
        <v>60</v>
      </c>
      <c r="O1903" s="8">
        <v>15</v>
      </c>
      <c r="P1903" s="8">
        <v>10</v>
      </c>
      <c r="Q1903" s="7" t="s">
        <v>60</v>
      </c>
      <c r="R1903" s="7" t="s">
        <v>86</v>
      </c>
    </row>
    <row r="1904" spans="1:18" x14ac:dyDescent="0.25">
      <c r="A1904" s="7" t="s">
        <v>3863</v>
      </c>
      <c r="B1904" s="7" t="s">
        <v>49</v>
      </c>
      <c r="C1904" s="7" t="s">
        <v>86</v>
      </c>
      <c r="D1904" s="7" t="s">
        <v>1467</v>
      </c>
      <c r="E1904" s="7" t="s">
        <v>1548</v>
      </c>
      <c r="F1904" s="7" t="s">
        <v>1469</v>
      </c>
      <c r="G1904" s="8">
        <v>2005</v>
      </c>
      <c r="H1904" s="8">
        <v>1440</v>
      </c>
      <c r="I1904" s="9"/>
      <c r="J1904" s="8">
        <v>100</v>
      </c>
      <c r="K1904" s="8">
        <v>20</v>
      </c>
      <c r="L1904" s="8">
        <v>28800</v>
      </c>
      <c r="M1904" s="8">
        <v>1</v>
      </c>
      <c r="N1904" s="7" t="s">
        <v>60</v>
      </c>
      <c r="O1904" s="8">
        <v>10</v>
      </c>
      <c r="P1904" s="8">
        <v>10</v>
      </c>
      <c r="Q1904" s="7" t="s">
        <v>60</v>
      </c>
      <c r="R1904" s="7" t="s">
        <v>86</v>
      </c>
    </row>
    <row r="1905" spans="1:18" x14ac:dyDescent="0.25">
      <c r="A1905" s="7" t="s">
        <v>3863</v>
      </c>
      <c r="B1905" s="7" t="s">
        <v>49</v>
      </c>
      <c r="C1905" s="7" t="s">
        <v>66</v>
      </c>
      <c r="D1905" s="7" t="s">
        <v>1467</v>
      </c>
      <c r="E1905" s="7" t="s">
        <v>1548</v>
      </c>
      <c r="F1905" s="7" t="s">
        <v>1469</v>
      </c>
      <c r="G1905" s="8">
        <v>2005</v>
      </c>
      <c r="H1905" s="8">
        <v>5376</v>
      </c>
      <c r="I1905" s="9"/>
      <c r="J1905" s="8">
        <v>80</v>
      </c>
      <c r="K1905" s="8">
        <v>2</v>
      </c>
      <c r="L1905" s="8">
        <v>10752</v>
      </c>
      <c r="M1905" s="8">
        <v>1</v>
      </c>
      <c r="N1905" s="7" t="s">
        <v>60</v>
      </c>
      <c r="O1905" s="8">
        <v>15</v>
      </c>
      <c r="P1905" s="8">
        <v>10</v>
      </c>
      <c r="Q1905" s="7" t="s">
        <v>60</v>
      </c>
      <c r="R1905" s="7" t="s">
        <v>86</v>
      </c>
    </row>
    <row r="1906" spans="1:18" x14ac:dyDescent="0.25">
      <c r="A1906" s="7" t="s">
        <v>1197</v>
      </c>
      <c r="B1906" s="7" t="s">
        <v>49</v>
      </c>
      <c r="C1906" s="7" t="s">
        <v>53</v>
      </c>
      <c r="D1906" s="7" t="s">
        <v>1458</v>
      </c>
      <c r="E1906" s="7" t="s">
        <v>3866</v>
      </c>
      <c r="F1906" s="7" t="s">
        <v>97</v>
      </c>
      <c r="G1906" s="8">
        <v>1996</v>
      </c>
      <c r="H1906" s="9"/>
      <c r="I1906" s="9"/>
      <c r="J1906" s="9"/>
      <c r="K1906" s="9"/>
      <c r="L1906" s="8">
        <v>8000</v>
      </c>
      <c r="M1906" s="8">
        <v>2</v>
      </c>
      <c r="N1906" s="7" t="s">
        <v>60</v>
      </c>
      <c r="O1906" s="8">
        <v>20</v>
      </c>
      <c r="P1906" s="8">
        <v>10</v>
      </c>
      <c r="Q1906" s="7" t="s">
        <v>60</v>
      </c>
      <c r="R1906" s="7" t="s">
        <v>86</v>
      </c>
    </row>
    <row r="1907" spans="1:18" x14ac:dyDescent="0.25">
      <c r="A1907" s="7" t="s">
        <v>3867</v>
      </c>
      <c r="B1907" s="7" t="s">
        <v>49</v>
      </c>
      <c r="C1907" s="7" t="s">
        <v>53</v>
      </c>
      <c r="D1907" s="7" t="s">
        <v>1458</v>
      </c>
      <c r="E1907" s="7" t="s">
        <v>3868</v>
      </c>
      <c r="F1907" s="7" t="s">
        <v>97</v>
      </c>
      <c r="G1907" s="8">
        <v>2002</v>
      </c>
      <c r="H1907" s="9"/>
      <c r="I1907" s="9"/>
      <c r="J1907" s="9"/>
      <c r="K1907" s="9"/>
      <c r="L1907" s="8">
        <v>2800</v>
      </c>
      <c r="M1907" s="8">
        <v>1</v>
      </c>
      <c r="N1907" s="7" t="s">
        <v>60</v>
      </c>
      <c r="O1907" s="8">
        <v>15</v>
      </c>
      <c r="P1907" s="8">
        <v>10</v>
      </c>
      <c r="Q1907" s="7" t="s">
        <v>60</v>
      </c>
      <c r="R1907" s="7" t="s">
        <v>86</v>
      </c>
    </row>
    <row r="1908" spans="1:18" x14ac:dyDescent="0.25">
      <c r="A1908" s="7" t="s">
        <v>3869</v>
      </c>
      <c r="B1908" s="7" t="s">
        <v>49</v>
      </c>
      <c r="C1908" s="7" t="s">
        <v>53</v>
      </c>
      <c r="D1908" s="7" t="s">
        <v>1458</v>
      </c>
      <c r="E1908" s="7" t="s">
        <v>3870</v>
      </c>
      <c r="F1908" s="7" t="s">
        <v>97</v>
      </c>
      <c r="G1908" s="8">
        <v>1980</v>
      </c>
      <c r="H1908" s="9"/>
      <c r="I1908" s="9"/>
      <c r="J1908" s="9"/>
      <c r="K1908" s="9"/>
      <c r="L1908" s="8">
        <v>47044</v>
      </c>
      <c r="M1908" s="8">
        <v>1</v>
      </c>
      <c r="N1908" s="7" t="s">
        <v>60</v>
      </c>
      <c r="O1908" s="8">
        <v>12</v>
      </c>
      <c r="P1908" s="8">
        <v>10</v>
      </c>
      <c r="Q1908" s="7" t="s">
        <v>60</v>
      </c>
      <c r="R1908" s="7" t="s">
        <v>1462</v>
      </c>
    </row>
    <row r="1909" spans="1:18" x14ac:dyDescent="0.25">
      <c r="A1909" s="7" t="s">
        <v>3871</v>
      </c>
      <c r="B1909" s="7" t="s">
        <v>1457</v>
      </c>
      <c r="C1909" s="7" t="s">
        <v>53</v>
      </c>
      <c r="D1909" s="7" t="s">
        <v>1464</v>
      </c>
      <c r="E1909" s="7" t="s">
        <v>3872</v>
      </c>
      <c r="F1909" s="7" t="s">
        <v>74</v>
      </c>
      <c r="G1909" s="8">
        <v>1980</v>
      </c>
      <c r="H1909" s="9"/>
      <c r="I1909" s="9"/>
      <c r="J1909" s="9"/>
      <c r="K1909" s="9"/>
      <c r="L1909" s="8">
        <v>400</v>
      </c>
      <c r="M1909" s="8">
        <v>1</v>
      </c>
      <c r="N1909" s="7" t="s">
        <v>60</v>
      </c>
      <c r="O1909" s="8">
        <v>14</v>
      </c>
      <c r="P1909" s="8">
        <v>8</v>
      </c>
      <c r="Q1909" s="7" t="s">
        <v>60</v>
      </c>
      <c r="R1909" s="7" t="s">
        <v>60</v>
      </c>
    </row>
    <row r="1910" spans="1:18" x14ac:dyDescent="0.25">
      <c r="A1910" s="7" t="s">
        <v>1198</v>
      </c>
      <c r="B1910" s="7" t="s">
        <v>49</v>
      </c>
      <c r="C1910" s="7" t="s">
        <v>53</v>
      </c>
      <c r="D1910" s="7" t="s">
        <v>1458</v>
      </c>
      <c r="E1910" s="7" t="s">
        <v>3873</v>
      </c>
      <c r="F1910" s="7" t="s">
        <v>97</v>
      </c>
      <c r="G1910" s="8">
        <v>1904</v>
      </c>
      <c r="H1910" s="9"/>
      <c r="I1910" s="9"/>
      <c r="J1910" s="9"/>
      <c r="K1910" s="9"/>
      <c r="L1910" s="8">
        <v>8000</v>
      </c>
      <c r="M1910" s="8">
        <v>2</v>
      </c>
      <c r="N1910" s="7" t="s">
        <v>60</v>
      </c>
      <c r="O1910" s="8">
        <v>25</v>
      </c>
      <c r="P1910" s="8">
        <v>8</v>
      </c>
      <c r="Q1910" s="7" t="s">
        <v>60</v>
      </c>
      <c r="R1910" s="7" t="s">
        <v>1462</v>
      </c>
    </row>
    <row r="1911" spans="1:18" x14ac:dyDescent="0.25">
      <c r="A1911" s="7" t="s">
        <v>3874</v>
      </c>
      <c r="B1911" s="7" t="s">
        <v>49</v>
      </c>
      <c r="C1911" s="7" t="s">
        <v>53</v>
      </c>
      <c r="D1911" s="7" t="s">
        <v>1464</v>
      </c>
      <c r="E1911" s="7" t="s">
        <v>3875</v>
      </c>
      <c r="F1911" s="7" t="s">
        <v>74</v>
      </c>
      <c r="G1911" s="8">
        <v>1980</v>
      </c>
      <c r="H1911" s="9"/>
      <c r="I1911" s="9"/>
      <c r="J1911" s="9"/>
      <c r="K1911" s="9"/>
      <c r="L1911" s="8">
        <v>2400</v>
      </c>
      <c r="M1911" s="8">
        <v>1</v>
      </c>
      <c r="N1911" s="7" t="s">
        <v>60</v>
      </c>
      <c r="O1911" s="8">
        <v>18</v>
      </c>
      <c r="P1911" s="8">
        <v>17</v>
      </c>
      <c r="Q1911" s="7" t="s">
        <v>60</v>
      </c>
      <c r="R1911" s="7" t="s">
        <v>539</v>
      </c>
    </row>
    <row r="1912" spans="1:18" x14ac:dyDescent="0.25">
      <c r="A1912" s="7" t="s">
        <v>3876</v>
      </c>
      <c r="B1912" s="7" t="s">
        <v>49</v>
      </c>
      <c r="C1912" s="7" t="s">
        <v>53</v>
      </c>
      <c r="D1912" s="7" t="s">
        <v>1477</v>
      </c>
      <c r="E1912" s="7" t="s">
        <v>3877</v>
      </c>
      <c r="F1912" s="7" t="s">
        <v>74</v>
      </c>
      <c r="G1912" s="9"/>
      <c r="H1912" s="9"/>
      <c r="I1912" s="9"/>
      <c r="J1912" s="9"/>
      <c r="K1912" s="9"/>
      <c r="L1912" s="8">
        <v>1400</v>
      </c>
      <c r="M1912" s="8">
        <v>1</v>
      </c>
      <c r="N1912" s="7" t="s">
        <v>60</v>
      </c>
      <c r="O1912" s="8">
        <v>12</v>
      </c>
      <c r="P1912" s="8">
        <v>9</v>
      </c>
      <c r="Q1912" s="7" t="s">
        <v>60</v>
      </c>
      <c r="R1912" s="7" t="s">
        <v>539</v>
      </c>
    </row>
    <row r="1913" spans="1:18" x14ac:dyDescent="0.25">
      <c r="A1913" s="7" t="s">
        <v>3878</v>
      </c>
      <c r="B1913" s="7" t="s">
        <v>49</v>
      </c>
      <c r="C1913" s="7" t="s">
        <v>53</v>
      </c>
      <c r="D1913" s="7" t="s">
        <v>1458</v>
      </c>
      <c r="E1913" s="7" t="s">
        <v>3879</v>
      </c>
      <c r="F1913" s="7" t="s">
        <v>97</v>
      </c>
      <c r="G1913" s="8">
        <v>2005</v>
      </c>
      <c r="H1913" s="9"/>
      <c r="I1913" s="9"/>
      <c r="J1913" s="9"/>
      <c r="K1913" s="9"/>
      <c r="L1913" s="8">
        <v>1600</v>
      </c>
      <c r="M1913" s="8">
        <v>1</v>
      </c>
      <c r="N1913" s="7" t="s">
        <v>60</v>
      </c>
      <c r="O1913" s="8">
        <v>15</v>
      </c>
      <c r="P1913" s="8">
        <v>10</v>
      </c>
      <c r="Q1913" s="7" t="s">
        <v>60</v>
      </c>
      <c r="R1913" s="7" t="s">
        <v>1462</v>
      </c>
    </row>
    <row r="1914" spans="1:18" x14ac:dyDescent="0.25">
      <c r="A1914" s="7" t="s">
        <v>3880</v>
      </c>
      <c r="B1914" s="7" t="s">
        <v>1457</v>
      </c>
      <c r="C1914" s="7" t="s">
        <v>53</v>
      </c>
      <c r="D1914" s="7" t="s">
        <v>1894</v>
      </c>
      <c r="E1914" s="7" t="s">
        <v>3881</v>
      </c>
      <c r="F1914" s="7" t="s">
        <v>74</v>
      </c>
      <c r="G1914" s="8">
        <v>1986</v>
      </c>
      <c r="H1914" s="9"/>
      <c r="I1914" s="9"/>
      <c r="J1914" s="9"/>
      <c r="K1914" s="9"/>
      <c r="L1914" s="8">
        <v>1500</v>
      </c>
      <c r="M1914" s="8">
        <v>1</v>
      </c>
      <c r="N1914" s="7" t="s">
        <v>60</v>
      </c>
      <c r="O1914" s="8">
        <v>40</v>
      </c>
      <c r="P1914" s="8">
        <v>9</v>
      </c>
      <c r="Q1914" s="7" t="s">
        <v>60</v>
      </c>
      <c r="R1914" s="7" t="s">
        <v>60</v>
      </c>
    </row>
    <row r="1915" spans="1:18" x14ac:dyDescent="0.25">
      <c r="A1915" s="7" t="s">
        <v>3882</v>
      </c>
      <c r="B1915" s="7" t="s">
        <v>1489</v>
      </c>
      <c r="C1915" s="7" t="s">
        <v>53</v>
      </c>
      <c r="D1915" s="7" t="s">
        <v>1458</v>
      </c>
      <c r="E1915" s="7" t="s">
        <v>3883</v>
      </c>
      <c r="F1915" s="7" t="s">
        <v>97</v>
      </c>
      <c r="G1915" s="8">
        <v>2008</v>
      </c>
      <c r="H1915" s="9"/>
      <c r="I1915" s="9"/>
      <c r="J1915" s="9"/>
      <c r="K1915" s="9"/>
      <c r="L1915" s="8">
        <v>4000</v>
      </c>
      <c r="M1915" s="8">
        <v>1</v>
      </c>
      <c r="N1915" s="7" t="s">
        <v>60</v>
      </c>
      <c r="O1915" s="8">
        <v>16</v>
      </c>
      <c r="P1915" s="8">
        <v>10</v>
      </c>
      <c r="Q1915" s="7" t="s">
        <v>60</v>
      </c>
      <c r="R1915" s="7" t="s">
        <v>539</v>
      </c>
    </row>
    <row r="1916" spans="1:18" x14ac:dyDescent="0.25">
      <c r="A1916" s="7" t="s">
        <v>3884</v>
      </c>
      <c r="B1916" s="7" t="s">
        <v>1457</v>
      </c>
      <c r="C1916" s="7" t="s">
        <v>53</v>
      </c>
      <c r="D1916" s="7" t="s">
        <v>1477</v>
      </c>
      <c r="E1916" s="7" t="s">
        <v>3885</v>
      </c>
      <c r="F1916" s="7" t="s">
        <v>74</v>
      </c>
      <c r="G1916" s="8">
        <v>2008</v>
      </c>
      <c r="H1916" s="9"/>
      <c r="I1916" s="9"/>
      <c r="J1916" s="9"/>
      <c r="K1916" s="9"/>
      <c r="L1916" s="8">
        <v>10000</v>
      </c>
      <c r="M1916" s="8">
        <v>1</v>
      </c>
      <c r="N1916" s="7" t="s">
        <v>60</v>
      </c>
      <c r="O1916" s="8">
        <v>25</v>
      </c>
      <c r="P1916" s="8">
        <v>14</v>
      </c>
      <c r="Q1916" s="7" t="s">
        <v>60</v>
      </c>
      <c r="R1916" s="7" t="s">
        <v>60</v>
      </c>
    </row>
    <row r="1917" spans="1:18" x14ac:dyDescent="0.25">
      <c r="A1917" s="7" t="s">
        <v>3886</v>
      </c>
      <c r="B1917" s="7" t="s">
        <v>49</v>
      </c>
      <c r="C1917" s="7" t="s">
        <v>53</v>
      </c>
      <c r="D1917" s="7" t="s">
        <v>1474</v>
      </c>
      <c r="E1917" s="7" t="s">
        <v>1745</v>
      </c>
      <c r="F1917" s="7" t="s">
        <v>97</v>
      </c>
      <c r="G1917" s="8">
        <v>2008</v>
      </c>
      <c r="H1917" s="9"/>
      <c r="I1917" s="9"/>
      <c r="J1917" s="9"/>
      <c r="K1917" s="9"/>
      <c r="L1917" s="8">
        <v>7869</v>
      </c>
      <c r="M1917" s="8">
        <v>1</v>
      </c>
      <c r="N1917" s="7" t="s">
        <v>60</v>
      </c>
      <c r="O1917" s="8">
        <v>12</v>
      </c>
      <c r="P1917" s="8">
        <v>10</v>
      </c>
      <c r="Q1917" s="7" t="s">
        <v>60</v>
      </c>
      <c r="R1917" s="7" t="s">
        <v>60</v>
      </c>
    </row>
    <row r="1918" spans="1:18" x14ac:dyDescent="0.25">
      <c r="A1918" s="7" t="s">
        <v>3886</v>
      </c>
      <c r="B1918" s="7" t="s">
        <v>49</v>
      </c>
      <c r="C1918" s="7" t="s">
        <v>97</v>
      </c>
      <c r="D1918" s="7" t="s">
        <v>1467</v>
      </c>
      <c r="E1918" s="7" t="s">
        <v>3887</v>
      </c>
      <c r="F1918" s="7" t="s">
        <v>1469</v>
      </c>
      <c r="G1918" s="8">
        <v>2008</v>
      </c>
      <c r="H1918" s="8">
        <v>3051</v>
      </c>
      <c r="I1918" s="9"/>
      <c r="J1918" s="8">
        <v>90</v>
      </c>
      <c r="K1918" s="8">
        <v>2</v>
      </c>
      <c r="L1918" s="8">
        <v>6102</v>
      </c>
      <c r="M1918" s="8">
        <v>1</v>
      </c>
      <c r="N1918" s="7" t="s">
        <v>60</v>
      </c>
      <c r="O1918" s="8">
        <v>12</v>
      </c>
      <c r="P1918" s="8">
        <v>10</v>
      </c>
      <c r="Q1918" s="7" t="s">
        <v>60</v>
      </c>
      <c r="R1918" s="7" t="s">
        <v>86</v>
      </c>
    </row>
    <row r="1919" spans="1:18" x14ac:dyDescent="0.25">
      <c r="A1919" s="7" t="s">
        <v>3886</v>
      </c>
      <c r="B1919" s="7" t="s">
        <v>49</v>
      </c>
      <c r="C1919" s="7" t="s">
        <v>59</v>
      </c>
      <c r="D1919" s="7" t="s">
        <v>1467</v>
      </c>
      <c r="E1919" s="7" t="s">
        <v>3887</v>
      </c>
      <c r="F1919" s="7" t="s">
        <v>1469</v>
      </c>
      <c r="G1919" s="8">
        <v>2008</v>
      </c>
      <c r="H1919" s="8">
        <v>7869</v>
      </c>
      <c r="I1919" s="9"/>
      <c r="J1919" s="8">
        <v>90</v>
      </c>
      <c r="K1919" s="8">
        <v>4</v>
      </c>
      <c r="L1919" s="8">
        <v>31476</v>
      </c>
      <c r="M1919" s="8">
        <v>1</v>
      </c>
      <c r="N1919" s="7" t="s">
        <v>60</v>
      </c>
      <c r="O1919" s="8">
        <v>12</v>
      </c>
      <c r="P1919" s="8">
        <v>10</v>
      </c>
      <c r="Q1919" s="7" t="s">
        <v>60</v>
      </c>
      <c r="R1919" s="7" t="s">
        <v>86</v>
      </c>
    </row>
    <row r="1920" spans="1:18" x14ac:dyDescent="0.25">
      <c r="A1920" s="7" t="s">
        <v>3886</v>
      </c>
      <c r="B1920" s="7" t="s">
        <v>49</v>
      </c>
      <c r="C1920" s="7" t="s">
        <v>66</v>
      </c>
      <c r="D1920" s="7" t="s">
        <v>1605</v>
      </c>
      <c r="E1920" s="7" t="s">
        <v>3888</v>
      </c>
      <c r="F1920" s="7" t="s">
        <v>97</v>
      </c>
      <c r="G1920" s="8">
        <v>2008</v>
      </c>
      <c r="H1920" s="9"/>
      <c r="I1920" s="9"/>
      <c r="J1920" s="9"/>
      <c r="K1920" s="9"/>
      <c r="L1920" s="8">
        <v>9150</v>
      </c>
      <c r="M1920" s="8">
        <v>1</v>
      </c>
      <c r="N1920" s="7" t="s">
        <v>60</v>
      </c>
      <c r="O1920" s="8">
        <v>20</v>
      </c>
      <c r="P1920" s="8">
        <v>18</v>
      </c>
      <c r="Q1920" s="7" t="s">
        <v>60</v>
      </c>
      <c r="R1920" s="7" t="s">
        <v>86</v>
      </c>
    </row>
    <row r="1921" spans="1:18" x14ac:dyDescent="0.25">
      <c r="A1921" s="7" t="s">
        <v>3886</v>
      </c>
      <c r="B1921" s="7" t="s">
        <v>49</v>
      </c>
      <c r="C1921" s="7" t="s">
        <v>57</v>
      </c>
      <c r="D1921" s="7" t="s">
        <v>3889</v>
      </c>
      <c r="E1921" s="7" t="s">
        <v>3890</v>
      </c>
      <c r="F1921" s="7" t="s">
        <v>97</v>
      </c>
      <c r="G1921" s="8">
        <v>2008</v>
      </c>
      <c r="H1921" s="9"/>
      <c r="I1921" s="9"/>
      <c r="J1921" s="9"/>
      <c r="K1921" s="9"/>
      <c r="L1921" s="8">
        <v>10220</v>
      </c>
      <c r="M1921" s="8">
        <v>1</v>
      </c>
      <c r="N1921" s="7" t="s">
        <v>60</v>
      </c>
      <c r="O1921" s="8">
        <v>12</v>
      </c>
      <c r="P1921" s="8">
        <v>10</v>
      </c>
      <c r="Q1921" s="7" t="s">
        <v>60</v>
      </c>
      <c r="R1921" s="7" t="s">
        <v>86</v>
      </c>
    </row>
    <row r="1922" spans="1:18" x14ac:dyDescent="0.25">
      <c r="A1922" s="7" t="s">
        <v>606</v>
      </c>
      <c r="B1922" s="7" t="s">
        <v>1489</v>
      </c>
      <c r="C1922" s="7" t="s">
        <v>53</v>
      </c>
      <c r="D1922" s="7" t="s">
        <v>1477</v>
      </c>
      <c r="E1922" s="7" t="s">
        <v>3891</v>
      </c>
      <c r="F1922" s="7" t="s">
        <v>97</v>
      </c>
      <c r="G1922" s="8">
        <v>1992</v>
      </c>
      <c r="H1922" s="9"/>
      <c r="I1922" s="9"/>
      <c r="J1922" s="9"/>
      <c r="K1922" s="9"/>
      <c r="L1922" s="8">
        <v>1200</v>
      </c>
      <c r="M1922" s="8">
        <v>1</v>
      </c>
      <c r="N1922" s="7" t="s">
        <v>60</v>
      </c>
      <c r="O1922" s="8">
        <v>15</v>
      </c>
      <c r="P1922" s="8">
        <v>10</v>
      </c>
      <c r="Q1922" s="7" t="s">
        <v>60</v>
      </c>
      <c r="R1922" s="7" t="s">
        <v>1462</v>
      </c>
    </row>
    <row r="1923" spans="1:18" x14ac:dyDescent="0.25">
      <c r="A1923" s="7" t="s">
        <v>3892</v>
      </c>
      <c r="B1923" s="7" t="s">
        <v>49</v>
      </c>
      <c r="C1923" s="7" t="s">
        <v>53</v>
      </c>
      <c r="D1923" s="7" t="s">
        <v>1458</v>
      </c>
      <c r="E1923" s="7" t="s">
        <v>3893</v>
      </c>
      <c r="F1923" s="7" t="s">
        <v>97</v>
      </c>
      <c r="G1923" s="8">
        <v>1970</v>
      </c>
      <c r="H1923" s="9"/>
      <c r="I1923" s="9"/>
      <c r="J1923" s="9"/>
      <c r="K1923" s="9"/>
      <c r="L1923" s="8">
        <v>3000</v>
      </c>
      <c r="M1923" s="8">
        <v>2</v>
      </c>
      <c r="N1923" s="7" t="s">
        <v>60</v>
      </c>
      <c r="O1923" s="8">
        <v>25</v>
      </c>
      <c r="P1923" s="8">
        <v>10</v>
      </c>
      <c r="Q1923" s="7" t="s">
        <v>60</v>
      </c>
      <c r="R1923" s="7" t="s">
        <v>60</v>
      </c>
    </row>
    <row r="1924" spans="1:18" x14ac:dyDescent="0.25">
      <c r="A1924" s="7" t="s">
        <v>3894</v>
      </c>
      <c r="B1924" s="7" t="s">
        <v>49</v>
      </c>
      <c r="C1924" s="7" t="s">
        <v>53</v>
      </c>
      <c r="D1924" s="7" t="s">
        <v>1458</v>
      </c>
      <c r="E1924" s="7" t="s">
        <v>3895</v>
      </c>
      <c r="F1924" s="7" t="s">
        <v>97</v>
      </c>
      <c r="G1924" s="8">
        <v>2008</v>
      </c>
      <c r="H1924" s="9"/>
      <c r="I1924" s="9"/>
      <c r="J1924" s="9"/>
      <c r="K1924" s="9"/>
      <c r="L1924" s="8">
        <v>4576</v>
      </c>
      <c r="M1924" s="8">
        <v>1</v>
      </c>
      <c r="N1924" s="7" t="s">
        <v>60</v>
      </c>
      <c r="O1924" s="8">
        <v>15</v>
      </c>
      <c r="P1924" s="8">
        <v>9</v>
      </c>
      <c r="Q1924" s="7" t="s">
        <v>60</v>
      </c>
      <c r="R1924" s="7" t="s">
        <v>539</v>
      </c>
    </row>
    <row r="1925" spans="1:18" x14ac:dyDescent="0.25">
      <c r="A1925" s="7" t="s">
        <v>610</v>
      </c>
      <c r="B1925" s="7" t="s">
        <v>49</v>
      </c>
      <c r="C1925" s="7" t="s">
        <v>53</v>
      </c>
      <c r="D1925" s="7" t="s">
        <v>1458</v>
      </c>
      <c r="E1925" s="7" t="s">
        <v>3850</v>
      </c>
      <c r="F1925" s="7" t="s">
        <v>97</v>
      </c>
      <c r="G1925" s="8">
        <v>2009</v>
      </c>
      <c r="H1925" s="9"/>
      <c r="I1925" s="9"/>
      <c r="J1925" s="9"/>
      <c r="K1925" s="9"/>
      <c r="L1925" s="8">
        <v>65468</v>
      </c>
      <c r="M1925" s="8">
        <v>1</v>
      </c>
      <c r="N1925" s="7" t="s">
        <v>60</v>
      </c>
      <c r="O1925" s="8">
        <v>14</v>
      </c>
      <c r="P1925" s="8">
        <v>10</v>
      </c>
      <c r="Q1925" s="7" t="s">
        <v>60</v>
      </c>
      <c r="R1925" s="7" t="s">
        <v>1462</v>
      </c>
    </row>
    <row r="1926" spans="1:18" x14ac:dyDescent="0.25">
      <c r="A1926" s="7" t="s">
        <v>3896</v>
      </c>
      <c r="B1926" s="7" t="s">
        <v>49</v>
      </c>
      <c r="C1926" s="7" t="s">
        <v>53</v>
      </c>
      <c r="D1926" s="7" t="s">
        <v>1458</v>
      </c>
      <c r="E1926" s="7" t="s">
        <v>3421</v>
      </c>
      <c r="F1926" s="7" t="s">
        <v>97</v>
      </c>
      <c r="G1926" s="8">
        <v>2010</v>
      </c>
      <c r="H1926" s="9"/>
      <c r="I1926" s="9"/>
      <c r="J1926" s="9"/>
      <c r="K1926" s="9"/>
      <c r="L1926" s="8">
        <v>22000</v>
      </c>
      <c r="M1926" s="8">
        <v>1</v>
      </c>
      <c r="N1926" s="7" t="s">
        <v>60</v>
      </c>
      <c r="O1926" s="8">
        <v>20</v>
      </c>
      <c r="P1926" s="8">
        <v>10</v>
      </c>
      <c r="Q1926" s="7" t="s">
        <v>60</v>
      </c>
      <c r="R1926" s="7" t="s">
        <v>86</v>
      </c>
    </row>
    <row r="1927" spans="1:18" x14ac:dyDescent="0.25">
      <c r="A1927" s="7" t="s">
        <v>3897</v>
      </c>
      <c r="B1927" s="7" t="s">
        <v>1489</v>
      </c>
      <c r="C1927" s="7" t="s">
        <v>53</v>
      </c>
      <c r="D1927" s="7" t="s">
        <v>1477</v>
      </c>
      <c r="E1927" s="7" t="s">
        <v>3898</v>
      </c>
      <c r="F1927" s="7" t="s">
        <v>74</v>
      </c>
      <c r="G1927" s="8">
        <v>2008</v>
      </c>
      <c r="H1927" s="9"/>
      <c r="I1927" s="9"/>
      <c r="J1927" s="9"/>
      <c r="K1927" s="9"/>
      <c r="L1927" s="8">
        <v>3600</v>
      </c>
      <c r="M1927" s="8">
        <v>1</v>
      </c>
      <c r="N1927" s="7" t="s">
        <v>60</v>
      </c>
      <c r="O1927" s="8">
        <v>25</v>
      </c>
      <c r="P1927" s="8">
        <v>10</v>
      </c>
      <c r="Q1927" s="7" t="s">
        <v>60</v>
      </c>
      <c r="R1927" s="7" t="s">
        <v>86</v>
      </c>
    </row>
    <row r="1928" spans="1:18" x14ac:dyDescent="0.25">
      <c r="A1928" s="7" t="s">
        <v>3899</v>
      </c>
      <c r="B1928" s="7" t="s">
        <v>49</v>
      </c>
      <c r="C1928" s="7" t="s">
        <v>53</v>
      </c>
      <c r="D1928" s="7" t="s">
        <v>1458</v>
      </c>
      <c r="E1928" s="7" t="s">
        <v>3900</v>
      </c>
      <c r="F1928" s="7" t="s">
        <v>97</v>
      </c>
      <c r="G1928" s="8">
        <v>2007</v>
      </c>
      <c r="H1928" s="9"/>
      <c r="I1928" s="9"/>
      <c r="J1928" s="9"/>
      <c r="K1928" s="9"/>
      <c r="L1928" s="8">
        <v>217236</v>
      </c>
      <c r="M1928" s="8">
        <v>1</v>
      </c>
      <c r="N1928" s="7" t="s">
        <v>60</v>
      </c>
      <c r="O1928" s="8">
        <v>40</v>
      </c>
      <c r="P1928" s="8">
        <v>8</v>
      </c>
      <c r="Q1928" s="7" t="s">
        <v>60</v>
      </c>
      <c r="R1928" s="7" t="s">
        <v>1462</v>
      </c>
    </row>
    <row r="1929" spans="1:18" x14ac:dyDescent="0.25">
      <c r="A1929" s="7" t="s">
        <v>3901</v>
      </c>
      <c r="B1929" s="7" t="s">
        <v>49</v>
      </c>
      <c r="C1929" s="7" t="s">
        <v>53</v>
      </c>
      <c r="D1929" s="7" t="s">
        <v>1599</v>
      </c>
      <c r="E1929" s="7" t="s">
        <v>3902</v>
      </c>
      <c r="F1929" s="7" t="s">
        <v>97</v>
      </c>
      <c r="G1929" s="8">
        <v>1990</v>
      </c>
      <c r="H1929" s="9"/>
      <c r="I1929" s="9"/>
      <c r="J1929" s="9"/>
      <c r="K1929" s="9"/>
      <c r="L1929" s="8">
        <v>2892</v>
      </c>
      <c r="M1929" s="8">
        <v>1</v>
      </c>
      <c r="N1929" s="7" t="s">
        <v>60</v>
      </c>
      <c r="O1929" s="8">
        <v>10</v>
      </c>
      <c r="P1929" s="8">
        <v>9</v>
      </c>
      <c r="Q1929" s="7" t="s">
        <v>60</v>
      </c>
      <c r="R1929" s="7" t="s">
        <v>60</v>
      </c>
    </row>
    <row r="1930" spans="1:18" x14ac:dyDescent="0.25">
      <c r="A1930" s="7" t="s">
        <v>3903</v>
      </c>
      <c r="B1930" s="7" t="s">
        <v>49</v>
      </c>
      <c r="C1930" s="7" t="s">
        <v>53</v>
      </c>
      <c r="D1930" s="7" t="s">
        <v>1458</v>
      </c>
      <c r="E1930" s="7" t="s">
        <v>3904</v>
      </c>
      <c r="F1930" s="7" t="s">
        <v>97</v>
      </c>
      <c r="G1930" s="8">
        <v>1971</v>
      </c>
      <c r="H1930" s="9"/>
      <c r="I1930" s="9"/>
      <c r="J1930" s="9"/>
      <c r="K1930" s="9"/>
      <c r="L1930" s="8">
        <v>30000</v>
      </c>
      <c r="M1930" s="8">
        <v>2</v>
      </c>
      <c r="N1930" s="7" t="s">
        <v>60</v>
      </c>
      <c r="O1930" s="8">
        <v>20</v>
      </c>
      <c r="P1930" s="8">
        <v>10</v>
      </c>
      <c r="Q1930" s="7" t="s">
        <v>60</v>
      </c>
      <c r="R1930" s="7" t="s">
        <v>539</v>
      </c>
    </row>
    <row r="1931" spans="1:18" x14ac:dyDescent="0.25">
      <c r="A1931" s="7" t="s">
        <v>3905</v>
      </c>
      <c r="B1931" s="7" t="s">
        <v>49</v>
      </c>
      <c r="C1931" s="7" t="s">
        <v>53</v>
      </c>
      <c r="D1931" s="7" t="s">
        <v>1464</v>
      </c>
      <c r="E1931" s="7" t="s">
        <v>3906</v>
      </c>
      <c r="F1931" s="7" t="s">
        <v>97</v>
      </c>
      <c r="G1931" s="8">
        <v>1950</v>
      </c>
      <c r="H1931" s="9"/>
      <c r="I1931" s="9"/>
      <c r="J1931" s="9"/>
      <c r="K1931" s="9"/>
      <c r="L1931" s="8">
        <v>1000</v>
      </c>
      <c r="M1931" s="8">
        <v>1</v>
      </c>
      <c r="N1931" s="7" t="s">
        <v>60</v>
      </c>
      <c r="O1931" s="8">
        <v>15</v>
      </c>
      <c r="P1931" s="8">
        <v>10</v>
      </c>
      <c r="Q1931" s="7" t="s">
        <v>60</v>
      </c>
      <c r="R1931" s="7" t="s">
        <v>1462</v>
      </c>
    </row>
    <row r="1932" spans="1:18" x14ac:dyDescent="0.25">
      <c r="A1932" s="7" t="s">
        <v>3907</v>
      </c>
      <c r="B1932" s="7" t="s">
        <v>49</v>
      </c>
      <c r="C1932" s="7" t="s">
        <v>53</v>
      </c>
      <c r="D1932" s="7" t="s">
        <v>1477</v>
      </c>
      <c r="E1932" s="7" t="s">
        <v>3908</v>
      </c>
      <c r="F1932" s="7" t="s">
        <v>74</v>
      </c>
      <c r="G1932" s="9"/>
      <c r="H1932" s="9"/>
      <c r="I1932" s="9"/>
      <c r="J1932" s="9"/>
      <c r="K1932" s="9"/>
      <c r="L1932" s="8">
        <v>1200</v>
      </c>
      <c r="M1932" s="8">
        <v>1</v>
      </c>
      <c r="N1932" s="7" t="s">
        <v>60</v>
      </c>
      <c r="O1932" s="8">
        <v>20</v>
      </c>
      <c r="P1932" s="8">
        <v>10</v>
      </c>
      <c r="Q1932" s="7" t="s">
        <v>60</v>
      </c>
      <c r="R1932" s="7" t="s">
        <v>1462</v>
      </c>
    </row>
    <row r="1933" spans="1:18" x14ac:dyDescent="0.25">
      <c r="A1933" s="7" t="s">
        <v>612</v>
      </c>
      <c r="B1933" s="7" t="s">
        <v>49</v>
      </c>
      <c r="C1933" s="7" t="s">
        <v>53</v>
      </c>
      <c r="D1933" s="7" t="s">
        <v>1458</v>
      </c>
      <c r="E1933" s="7" t="s">
        <v>3909</v>
      </c>
      <c r="F1933" s="7" t="s">
        <v>97</v>
      </c>
      <c r="G1933" s="8">
        <v>2009</v>
      </c>
      <c r="H1933" s="9"/>
      <c r="I1933" s="9"/>
      <c r="J1933" s="9"/>
      <c r="K1933" s="9"/>
      <c r="L1933" s="8">
        <v>6000</v>
      </c>
      <c r="M1933" s="8">
        <v>2</v>
      </c>
      <c r="N1933" s="7" t="s">
        <v>60</v>
      </c>
      <c r="O1933" s="8">
        <v>25</v>
      </c>
      <c r="P1933" s="8">
        <v>10</v>
      </c>
      <c r="Q1933" s="7" t="s">
        <v>60</v>
      </c>
      <c r="R1933" s="7" t="s">
        <v>1462</v>
      </c>
    </row>
    <row r="1934" spans="1:18" x14ac:dyDescent="0.25">
      <c r="A1934" s="7" t="s">
        <v>615</v>
      </c>
      <c r="B1934" s="7" t="s">
        <v>49</v>
      </c>
      <c r="C1934" s="7" t="s">
        <v>53</v>
      </c>
      <c r="D1934" s="7" t="s">
        <v>1458</v>
      </c>
      <c r="E1934" s="7" t="s">
        <v>3910</v>
      </c>
      <c r="F1934" s="7" t="s">
        <v>97</v>
      </c>
      <c r="G1934" s="9"/>
      <c r="H1934" s="9"/>
      <c r="I1934" s="9"/>
      <c r="J1934" s="9"/>
      <c r="K1934" s="9"/>
      <c r="L1934" s="8">
        <v>130000</v>
      </c>
      <c r="M1934" s="8">
        <v>1</v>
      </c>
      <c r="N1934" s="7" t="s">
        <v>60</v>
      </c>
      <c r="O1934" s="8">
        <v>24</v>
      </c>
      <c r="P1934" s="8">
        <v>10</v>
      </c>
      <c r="Q1934" s="7" t="s">
        <v>60</v>
      </c>
      <c r="R1934" s="7" t="s">
        <v>86</v>
      </c>
    </row>
    <row r="1935" spans="1:18" x14ac:dyDescent="0.25">
      <c r="A1935" s="7" t="s">
        <v>3911</v>
      </c>
      <c r="B1935" s="7" t="s">
        <v>1489</v>
      </c>
      <c r="C1935" s="7" t="s">
        <v>53</v>
      </c>
      <c r="D1935" s="7" t="s">
        <v>1477</v>
      </c>
      <c r="E1935" s="7" t="s">
        <v>3912</v>
      </c>
      <c r="F1935" s="7" t="s">
        <v>97</v>
      </c>
      <c r="G1935" s="8">
        <v>1985</v>
      </c>
      <c r="H1935" s="9"/>
      <c r="I1935" s="9"/>
      <c r="J1935" s="9"/>
      <c r="K1935" s="9"/>
      <c r="L1935" s="8">
        <v>1580</v>
      </c>
      <c r="M1935" s="8">
        <v>1</v>
      </c>
      <c r="N1935" s="7" t="s">
        <v>60</v>
      </c>
      <c r="O1935" s="8">
        <v>15</v>
      </c>
      <c r="P1935" s="8">
        <v>9</v>
      </c>
      <c r="Q1935" s="7" t="s">
        <v>60</v>
      </c>
      <c r="R1935" s="7" t="s">
        <v>1462</v>
      </c>
    </row>
    <row r="1936" spans="1:18" x14ac:dyDescent="0.25">
      <c r="A1936" s="7" t="s">
        <v>620</v>
      </c>
      <c r="B1936" s="7" t="s">
        <v>49</v>
      </c>
      <c r="C1936" s="7" t="s">
        <v>53</v>
      </c>
      <c r="D1936" s="7" t="s">
        <v>1458</v>
      </c>
      <c r="E1936" s="7" t="s">
        <v>3913</v>
      </c>
      <c r="F1936" s="7" t="s">
        <v>85</v>
      </c>
      <c r="G1936" s="8">
        <v>2011</v>
      </c>
      <c r="H1936" s="9"/>
      <c r="I1936" s="9"/>
      <c r="J1936" s="9"/>
      <c r="K1936" s="9"/>
      <c r="L1936" s="8">
        <v>1570</v>
      </c>
      <c r="M1936" s="8">
        <v>1</v>
      </c>
      <c r="N1936" s="7" t="s">
        <v>60</v>
      </c>
      <c r="O1936" s="8">
        <v>18</v>
      </c>
      <c r="P1936" s="8">
        <v>10</v>
      </c>
      <c r="Q1936" s="7" t="s">
        <v>60</v>
      </c>
      <c r="R1936" s="7" t="s">
        <v>539</v>
      </c>
    </row>
    <row r="1937" spans="1:18" x14ac:dyDescent="0.25">
      <c r="A1937" s="7" t="s">
        <v>3914</v>
      </c>
      <c r="B1937" s="7" t="s">
        <v>49</v>
      </c>
      <c r="C1937" s="7" t="s">
        <v>53</v>
      </c>
      <c r="D1937" s="7" t="s">
        <v>1458</v>
      </c>
      <c r="E1937" s="7" t="s">
        <v>3915</v>
      </c>
      <c r="F1937" s="7" t="s">
        <v>97</v>
      </c>
      <c r="G1937" s="8">
        <v>1980</v>
      </c>
      <c r="H1937" s="9"/>
      <c r="I1937" s="9"/>
      <c r="J1937" s="9"/>
      <c r="K1937" s="9"/>
      <c r="L1937" s="8">
        <v>62500</v>
      </c>
      <c r="M1937" s="8">
        <v>1</v>
      </c>
      <c r="N1937" s="7" t="s">
        <v>60</v>
      </c>
      <c r="O1937" s="8">
        <v>18</v>
      </c>
      <c r="P1937" s="8">
        <v>12</v>
      </c>
      <c r="Q1937" s="7" t="s">
        <v>54</v>
      </c>
      <c r="R1937" s="7" t="s">
        <v>60</v>
      </c>
    </row>
    <row r="1938" spans="1:18" x14ac:dyDescent="0.25">
      <c r="A1938" s="7" t="s">
        <v>623</v>
      </c>
      <c r="B1938" s="7" t="s">
        <v>49</v>
      </c>
      <c r="C1938" s="7" t="s">
        <v>53</v>
      </c>
      <c r="D1938" s="7" t="s">
        <v>1999</v>
      </c>
      <c r="E1938" s="7" t="s">
        <v>3916</v>
      </c>
      <c r="F1938" s="7" t="s">
        <v>1469</v>
      </c>
      <c r="G1938" s="8">
        <v>1953</v>
      </c>
      <c r="H1938" s="9"/>
      <c r="I1938" s="9"/>
      <c r="J1938" s="9"/>
      <c r="K1938" s="9"/>
      <c r="L1938" s="8">
        <v>15288</v>
      </c>
      <c r="M1938" s="8">
        <v>2</v>
      </c>
      <c r="N1938" s="7" t="s">
        <v>60</v>
      </c>
      <c r="O1938" s="8">
        <v>25</v>
      </c>
      <c r="P1938" s="8">
        <v>10</v>
      </c>
      <c r="Q1938" s="7" t="s">
        <v>60</v>
      </c>
      <c r="R1938" s="7" t="s">
        <v>539</v>
      </c>
    </row>
    <row r="1939" spans="1:18" x14ac:dyDescent="0.25">
      <c r="A1939" s="7" t="s">
        <v>623</v>
      </c>
      <c r="B1939" s="7" t="s">
        <v>49</v>
      </c>
      <c r="C1939" s="7" t="s">
        <v>97</v>
      </c>
      <c r="D1939" s="7" t="s">
        <v>1999</v>
      </c>
      <c r="E1939" s="7" t="s">
        <v>3916</v>
      </c>
      <c r="F1939" s="7" t="s">
        <v>1469</v>
      </c>
      <c r="G1939" s="8">
        <v>1953</v>
      </c>
      <c r="H1939" s="9"/>
      <c r="I1939" s="9"/>
      <c r="J1939" s="9"/>
      <c r="K1939" s="9"/>
      <c r="L1939" s="8">
        <v>15288</v>
      </c>
      <c r="M1939" s="8">
        <v>2</v>
      </c>
      <c r="N1939" s="7" t="s">
        <v>60</v>
      </c>
      <c r="O1939" s="8">
        <v>25</v>
      </c>
      <c r="P1939" s="8">
        <v>10</v>
      </c>
      <c r="Q1939" s="7" t="s">
        <v>60</v>
      </c>
      <c r="R1939" s="7" t="s">
        <v>539</v>
      </c>
    </row>
    <row r="1940" spans="1:18" x14ac:dyDescent="0.25">
      <c r="A1940" s="7" t="s">
        <v>3917</v>
      </c>
      <c r="B1940" s="7" t="s">
        <v>1489</v>
      </c>
      <c r="C1940" s="7" t="s">
        <v>53</v>
      </c>
      <c r="D1940" s="7" t="s">
        <v>1458</v>
      </c>
      <c r="E1940" s="7" t="s">
        <v>3918</v>
      </c>
      <c r="F1940" s="7" t="s">
        <v>97</v>
      </c>
      <c r="G1940" s="8">
        <v>1963</v>
      </c>
      <c r="H1940" s="9"/>
      <c r="I1940" s="9"/>
      <c r="J1940" s="9"/>
      <c r="K1940" s="9"/>
      <c r="L1940" s="8">
        <v>2000</v>
      </c>
      <c r="M1940" s="8">
        <v>1</v>
      </c>
      <c r="N1940" s="7" t="s">
        <v>60</v>
      </c>
      <c r="O1940" s="8">
        <v>20</v>
      </c>
      <c r="P1940" s="8">
        <v>18</v>
      </c>
      <c r="Q1940" s="7" t="s">
        <v>60</v>
      </c>
      <c r="R1940" s="7" t="s">
        <v>60</v>
      </c>
    </row>
    <row r="1941" spans="1:18" x14ac:dyDescent="0.25">
      <c r="A1941" s="7" t="s">
        <v>3919</v>
      </c>
      <c r="B1941" s="7" t="s">
        <v>1489</v>
      </c>
      <c r="C1941" s="7" t="s">
        <v>53</v>
      </c>
      <c r="D1941" s="7" t="s">
        <v>1458</v>
      </c>
      <c r="E1941" s="7" t="s">
        <v>3920</v>
      </c>
      <c r="F1941" s="7" t="s">
        <v>97</v>
      </c>
      <c r="G1941" s="8">
        <v>1965</v>
      </c>
      <c r="H1941" s="9"/>
      <c r="I1941" s="9"/>
      <c r="J1941" s="9"/>
      <c r="K1941" s="9"/>
      <c r="L1941" s="8">
        <v>4700</v>
      </c>
      <c r="M1941" s="8">
        <v>1</v>
      </c>
      <c r="N1941" s="7" t="s">
        <v>60</v>
      </c>
      <c r="O1941" s="8">
        <v>15</v>
      </c>
      <c r="P1941" s="8">
        <v>10</v>
      </c>
      <c r="Q1941" s="7" t="s">
        <v>60</v>
      </c>
      <c r="R1941" s="7" t="s">
        <v>1462</v>
      </c>
    </row>
    <row r="1942" spans="1:18" x14ac:dyDescent="0.25">
      <c r="A1942" s="7" t="s">
        <v>3921</v>
      </c>
      <c r="B1942" s="7" t="s">
        <v>1457</v>
      </c>
      <c r="C1942" s="7" t="s">
        <v>53</v>
      </c>
      <c r="D1942" s="7" t="s">
        <v>1458</v>
      </c>
      <c r="E1942" s="7" t="s">
        <v>3922</v>
      </c>
      <c r="F1942" s="7" t="s">
        <v>97</v>
      </c>
      <c r="G1942" s="8">
        <v>1986</v>
      </c>
      <c r="H1942" s="9"/>
      <c r="I1942" s="9"/>
      <c r="J1942" s="9"/>
      <c r="K1942" s="9"/>
      <c r="L1942" s="8">
        <v>43719</v>
      </c>
      <c r="M1942" s="8">
        <v>3</v>
      </c>
      <c r="N1942" s="7" t="s">
        <v>60</v>
      </c>
      <c r="O1942" s="8">
        <v>40</v>
      </c>
      <c r="P1942" s="8">
        <v>10</v>
      </c>
      <c r="Q1942" s="7" t="s">
        <v>60</v>
      </c>
      <c r="R1942" s="7" t="s">
        <v>86</v>
      </c>
    </row>
    <row r="1943" spans="1:18" x14ac:dyDescent="0.25">
      <c r="A1943" s="7" t="s">
        <v>626</v>
      </c>
      <c r="B1943" s="7" t="s">
        <v>49</v>
      </c>
      <c r="C1943" s="7" t="s">
        <v>53</v>
      </c>
      <c r="D1943" s="7" t="s">
        <v>1458</v>
      </c>
      <c r="E1943" s="7" t="s">
        <v>3923</v>
      </c>
      <c r="F1943" s="7" t="s">
        <v>97</v>
      </c>
      <c r="G1943" s="8">
        <v>1990</v>
      </c>
      <c r="H1943" s="9"/>
      <c r="I1943" s="9"/>
      <c r="J1943" s="9"/>
      <c r="K1943" s="9"/>
      <c r="L1943" s="8">
        <v>8556</v>
      </c>
      <c r="M1943" s="8">
        <v>1</v>
      </c>
      <c r="N1943" s="7" t="s">
        <v>60</v>
      </c>
      <c r="O1943" s="8">
        <v>14</v>
      </c>
      <c r="P1943" s="8">
        <v>10</v>
      </c>
      <c r="Q1943" s="7" t="s">
        <v>60</v>
      </c>
      <c r="R1943" s="7" t="s">
        <v>60</v>
      </c>
    </row>
    <row r="1944" spans="1:18" x14ac:dyDescent="0.25">
      <c r="A1944" s="7" t="s">
        <v>3924</v>
      </c>
      <c r="B1944" s="7" t="s">
        <v>49</v>
      </c>
      <c r="C1944" s="7" t="s">
        <v>53</v>
      </c>
      <c r="D1944" s="7" t="s">
        <v>1458</v>
      </c>
      <c r="E1944" s="7" t="s">
        <v>3925</v>
      </c>
      <c r="F1944" s="7" t="s">
        <v>97</v>
      </c>
      <c r="G1944" s="8">
        <v>1997</v>
      </c>
      <c r="H1944" s="9"/>
      <c r="I1944" s="9"/>
      <c r="J1944" s="9"/>
      <c r="K1944" s="9"/>
      <c r="L1944" s="8">
        <v>2000</v>
      </c>
      <c r="M1944" s="8">
        <v>1</v>
      </c>
      <c r="N1944" s="7" t="s">
        <v>60</v>
      </c>
      <c r="O1944" s="8">
        <v>12</v>
      </c>
      <c r="P1944" s="8">
        <v>10</v>
      </c>
      <c r="Q1944" s="7" t="s">
        <v>60</v>
      </c>
      <c r="R1944" s="7" t="s">
        <v>86</v>
      </c>
    </row>
    <row r="1945" spans="1:18" x14ac:dyDescent="0.25">
      <c r="A1945" s="7" t="s">
        <v>1200</v>
      </c>
      <c r="B1945" s="7" t="s">
        <v>1457</v>
      </c>
      <c r="C1945" s="7" t="s">
        <v>53</v>
      </c>
      <c r="D1945" s="7" t="s">
        <v>1474</v>
      </c>
      <c r="E1945" s="7" t="s">
        <v>3926</v>
      </c>
      <c r="F1945" s="7" t="s">
        <v>97</v>
      </c>
      <c r="G1945" s="8">
        <v>2007</v>
      </c>
      <c r="H1945" s="9"/>
      <c r="I1945" s="9"/>
      <c r="J1945" s="9"/>
      <c r="K1945" s="9"/>
      <c r="L1945" s="8">
        <v>24000</v>
      </c>
      <c r="M1945" s="8">
        <v>2</v>
      </c>
      <c r="N1945" s="7" t="s">
        <v>60</v>
      </c>
      <c r="O1945" s="8">
        <v>14</v>
      </c>
      <c r="P1945" s="8">
        <v>12</v>
      </c>
      <c r="Q1945" s="7" t="s">
        <v>60</v>
      </c>
      <c r="R1945" s="7" t="s">
        <v>60</v>
      </c>
    </row>
    <row r="1946" spans="1:18" x14ac:dyDescent="0.25">
      <c r="A1946" s="7" t="s">
        <v>1200</v>
      </c>
      <c r="B1946" s="7" t="s">
        <v>1457</v>
      </c>
      <c r="C1946" s="7" t="s">
        <v>97</v>
      </c>
      <c r="D1946" s="7" t="s">
        <v>1602</v>
      </c>
      <c r="E1946" s="7" t="s">
        <v>3927</v>
      </c>
      <c r="F1946" s="7" t="s">
        <v>97</v>
      </c>
      <c r="G1946" s="8">
        <v>2007</v>
      </c>
      <c r="H1946" s="9"/>
      <c r="I1946" s="9"/>
      <c r="J1946" s="9"/>
      <c r="K1946" s="9"/>
      <c r="L1946" s="8">
        <v>75000</v>
      </c>
      <c r="M1946" s="8">
        <v>1</v>
      </c>
      <c r="N1946" s="7" t="s">
        <v>60</v>
      </c>
      <c r="O1946" s="8">
        <v>35</v>
      </c>
      <c r="P1946" s="8">
        <v>35</v>
      </c>
      <c r="Q1946" s="7" t="s">
        <v>60</v>
      </c>
      <c r="R1946" s="7" t="s">
        <v>86</v>
      </c>
    </row>
    <row r="1947" spans="1:18" x14ac:dyDescent="0.25">
      <c r="A1947" s="7" t="s">
        <v>3928</v>
      </c>
      <c r="B1947" s="7" t="s">
        <v>49</v>
      </c>
      <c r="C1947" s="7" t="s">
        <v>53</v>
      </c>
      <c r="D1947" s="7" t="s">
        <v>1458</v>
      </c>
      <c r="E1947" s="7" t="s">
        <v>3929</v>
      </c>
      <c r="F1947" s="7" t="s">
        <v>97</v>
      </c>
      <c r="G1947" s="8">
        <v>1980</v>
      </c>
      <c r="H1947" s="9"/>
      <c r="I1947" s="9"/>
      <c r="J1947" s="9"/>
      <c r="K1947" s="9"/>
      <c r="L1947" s="8">
        <v>900</v>
      </c>
      <c r="M1947" s="8">
        <v>1</v>
      </c>
      <c r="N1947" s="7" t="s">
        <v>60</v>
      </c>
      <c r="O1947" s="8">
        <v>15</v>
      </c>
      <c r="P1947" s="8">
        <v>10</v>
      </c>
      <c r="Q1947" s="7" t="s">
        <v>60</v>
      </c>
      <c r="R1947" s="7" t="s">
        <v>539</v>
      </c>
    </row>
    <row r="1948" spans="1:18" x14ac:dyDescent="0.25">
      <c r="A1948" s="7" t="s">
        <v>629</v>
      </c>
      <c r="B1948" s="7" t="s">
        <v>1489</v>
      </c>
      <c r="C1948" s="7" t="s">
        <v>53</v>
      </c>
      <c r="D1948" s="7" t="s">
        <v>1458</v>
      </c>
      <c r="E1948" s="7" t="s">
        <v>3930</v>
      </c>
      <c r="F1948" s="7" t="s">
        <v>97</v>
      </c>
      <c r="G1948" s="8">
        <v>1970</v>
      </c>
      <c r="H1948" s="9"/>
      <c r="I1948" s="9"/>
      <c r="J1948" s="9"/>
      <c r="K1948" s="9"/>
      <c r="L1948" s="8">
        <v>1700</v>
      </c>
      <c r="M1948" s="8">
        <v>1</v>
      </c>
      <c r="N1948" s="7" t="s">
        <v>60</v>
      </c>
      <c r="O1948" s="8">
        <v>18</v>
      </c>
      <c r="P1948" s="8">
        <v>10</v>
      </c>
      <c r="Q1948" s="7" t="s">
        <v>60</v>
      </c>
      <c r="R1948" s="7" t="s">
        <v>60</v>
      </c>
    </row>
    <row r="1949" spans="1:18" x14ac:dyDescent="0.25">
      <c r="A1949" s="7" t="s">
        <v>631</v>
      </c>
      <c r="B1949" s="7" t="s">
        <v>49</v>
      </c>
      <c r="C1949" s="7" t="s">
        <v>53</v>
      </c>
      <c r="D1949" s="7" t="s">
        <v>1458</v>
      </c>
      <c r="E1949" s="7" t="s">
        <v>3931</v>
      </c>
      <c r="F1949" s="7" t="s">
        <v>97</v>
      </c>
      <c r="G1949" s="8">
        <v>2009</v>
      </c>
      <c r="H1949" s="9"/>
      <c r="I1949" s="9"/>
      <c r="J1949" s="9"/>
      <c r="K1949" s="9"/>
      <c r="L1949" s="8">
        <v>41000</v>
      </c>
      <c r="M1949" s="8">
        <v>2</v>
      </c>
      <c r="N1949" s="7" t="s">
        <v>60</v>
      </c>
      <c r="O1949" s="8">
        <v>30</v>
      </c>
      <c r="P1949" s="8">
        <v>8</v>
      </c>
      <c r="Q1949" s="7" t="s">
        <v>60</v>
      </c>
      <c r="R1949" s="7" t="s">
        <v>1462</v>
      </c>
    </row>
    <row r="1950" spans="1:18" x14ac:dyDescent="0.25">
      <c r="A1950" s="7" t="s">
        <v>3932</v>
      </c>
      <c r="B1950" s="7" t="s">
        <v>1457</v>
      </c>
      <c r="C1950" s="7" t="s">
        <v>53</v>
      </c>
      <c r="D1950" s="7" t="s">
        <v>1458</v>
      </c>
      <c r="E1950" s="7" t="s">
        <v>3933</v>
      </c>
      <c r="F1950" s="7" t="s">
        <v>97</v>
      </c>
      <c r="G1950" s="8">
        <v>1972</v>
      </c>
      <c r="H1950" s="9"/>
      <c r="I1950" s="9"/>
      <c r="J1950" s="9"/>
      <c r="K1950" s="9"/>
      <c r="L1950" s="8">
        <v>2000</v>
      </c>
      <c r="M1950" s="8">
        <v>1</v>
      </c>
      <c r="N1950" s="7" t="s">
        <v>60</v>
      </c>
      <c r="O1950" s="8">
        <v>12</v>
      </c>
      <c r="P1950" s="8">
        <v>10</v>
      </c>
      <c r="Q1950" s="7" t="s">
        <v>60</v>
      </c>
      <c r="R1950" s="7" t="s">
        <v>1595</v>
      </c>
    </row>
    <row r="1951" spans="1:18" x14ac:dyDescent="0.25">
      <c r="A1951" s="7" t="s">
        <v>3934</v>
      </c>
      <c r="B1951" s="7" t="s">
        <v>49</v>
      </c>
      <c r="C1951" s="7" t="s">
        <v>53</v>
      </c>
      <c r="D1951" s="7" t="s">
        <v>1474</v>
      </c>
      <c r="E1951" s="7" t="s">
        <v>3935</v>
      </c>
      <c r="F1951" s="7" t="s">
        <v>97</v>
      </c>
      <c r="G1951" s="8">
        <v>1965</v>
      </c>
      <c r="H1951" s="9"/>
      <c r="I1951" s="9"/>
      <c r="J1951" s="9"/>
      <c r="K1951" s="9"/>
      <c r="L1951" s="8">
        <v>4200</v>
      </c>
      <c r="M1951" s="8">
        <v>1</v>
      </c>
      <c r="N1951" s="7" t="s">
        <v>60</v>
      </c>
      <c r="O1951" s="8">
        <v>12</v>
      </c>
      <c r="P1951" s="8">
        <v>9</v>
      </c>
      <c r="Q1951" s="7" t="s">
        <v>60</v>
      </c>
      <c r="R1951" s="7" t="s">
        <v>86</v>
      </c>
    </row>
    <row r="1952" spans="1:18" x14ac:dyDescent="0.25">
      <c r="A1952" s="7" t="s">
        <v>3934</v>
      </c>
      <c r="B1952" s="7" t="s">
        <v>49</v>
      </c>
      <c r="C1952" s="7" t="s">
        <v>97</v>
      </c>
      <c r="D1952" s="7" t="s">
        <v>1472</v>
      </c>
      <c r="E1952" s="7" t="s">
        <v>3936</v>
      </c>
      <c r="F1952" s="7" t="s">
        <v>97</v>
      </c>
      <c r="G1952" s="8">
        <v>1965</v>
      </c>
      <c r="H1952" s="9"/>
      <c r="I1952" s="9"/>
      <c r="J1952" s="9"/>
      <c r="K1952" s="9"/>
      <c r="L1952" s="8">
        <v>7000</v>
      </c>
      <c r="M1952" s="8">
        <v>1</v>
      </c>
      <c r="N1952" s="7" t="s">
        <v>60</v>
      </c>
      <c r="O1952" s="8">
        <v>18</v>
      </c>
      <c r="P1952" s="8">
        <v>15</v>
      </c>
      <c r="Q1952" s="7" t="s">
        <v>60</v>
      </c>
      <c r="R1952" s="7" t="s">
        <v>86</v>
      </c>
    </row>
    <row r="1953" spans="1:18" x14ac:dyDescent="0.25">
      <c r="A1953" s="7" t="s">
        <v>3934</v>
      </c>
      <c r="B1953" s="7" t="s">
        <v>49</v>
      </c>
      <c r="C1953" s="7" t="s">
        <v>59</v>
      </c>
      <c r="D1953" s="7" t="s">
        <v>1467</v>
      </c>
      <c r="E1953" s="7" t="s">
        <v>3937</v>
      </c>
      <c r="F1953" s="7" t="s">
        <v>97</v>
      </c>
      <c r="G1953" s="8">
        <v>1965</v>
      </c>
      <c r="H1953" s="9"/>
      <c r="I1953" s="9"/>
      <c r="J1953" s="9"/>
      <c r="K1953" s="9"/>
      <c r="L1953" s="8">
        <v>10000</v>
      </c>
      <c r="M1953" s="8">
        <v>1</v>
      </c>
      <c r="N1953" s="7" t="s">
        <v>60</v>
      </c>
      <c r="O1953" s="8">
        <v>12</v>
      </c>
      <c r="P1953" s="8">
        <v>9</v>
      </c>
      <c r="Q1953" s="7" t="s">
        <v>60</v>
      </c>
      <c r="R1953" s="7" t="s">
        <v>1462</v>
      </c>
    </row>
    <row r="1954" spans="1:18" x14ac:dyDescent="0.25">
      <c r="A1954" s="7" t="s">
        <v>3934</v>
      </c>
      <c r="B1954" s="7" t="s">
        <v>49</v>
      </c>
      <c r="C1954" s="7" t="s">
        <v>304</v>
      </c>
      <c r="D1954" s="7" t="s">
        <v>1467</v>
      </c>
      <c r="E1954" s="7" t="s">
        <v>3938</v>
      </c>
      <c r="F1954" s="7" t="s">
        <v>1469</v>
      </c>
      <c r="G1954" s="8">
        <v>1965</v>
      </c>
      <c r="H1954" s="8">
        <v>5800</v>
      </c>
      <c r="I1954" s="9"/>
      <c r="J1954" s="8">
        <v>100</v>
      </c>
      <c r="K1954" s="8">
        <v>3</v>
      </c>
      <c r="L1954" s="8">
        <v>17400</v>
      </c>
      <c r="M1954" s="8">
        <v>1</v>
      </c>
      <c r="N1954" s="7" t="s">
        <v>60</v>
      </c>
      <c r="O1954" s="8">
        <v>12</v>
      </c>
      <c r="P1954" s="8">
        <v>9</v>
      </c>
      <c r="Q1954" s="7" t="s">
        <v>60</v>
      </c>
      <c r="R1954" s="7" t="s">
        <v>539</v>
      </c>
    </row>
    <row r="1955" spans="1:18" x14ac:dyDescent="0.25">
      <c r="A1955" s="7" t="s">
        <v>3934</v>
      </c>
      <c r="B1955" s="7" t="s">
        <v>49</v>
      </c>
      <c r="C1955" s="7" t="s">
        <v>86</v>
      </c>
      <c r="D1955" s="7" t="s">
        <v>1470</v>
      </c>
      <c r="E1955" s="7" t="s">
        <v>3939</v>
      </c>
      <c r="F1955" s="7" t="s">
        <v>1469</v>
      </c>
      <c r="G1955" s="8">
        <v>1997</v>
      </c>
      <c r="H1955" s="8">
        <v>1000</v>
      </c>
      <c r="I1955" s="9"/>
      <c r="J1955" s="8">
        <v>100</v>
      </c>
      <c r="K1955" s="8">
        <v>25</v>
      </c>
      <c r="L1955" s="8">
        <v>25000</v>
      </c>
      <c r="M1955" s="8">
        <v>1</v>
      </c>
      <c r="N1955" s="7" t="s">
        <v>60</v>
      </c>
      <c r="O1955" s="8">
        <v>9</v>
      </c>
      <c r="P1955" s="8">
        <v>9</v>
      </c>
      <c r="Q1955" s="7" t="s">
        <v>60</v>
      </c>
      <c r="R1955" s="7" t="s">
        <v>539</v>
      </c>
    </row>
    <row r="1956" spans="1:18" x14ac:dyDescent="0.25">
      <c r="A1956" s="7" t="s">
        <v>3940</v>
      </c>
      <c r="B1956" s="7" t="s">
        <v>49</v>
      </c>
      <c r="C1956" s="7" t="s">
        <v>53</v>
      </c>
      <c r="D1956" s="7" t="s">
        <v>1458</v>
      </c>
      <c r="E1956" s="7" t="s">
        <v>3941</v>
      </c>
      <c r="F1956" s="7" t="s">
        <v>1469</v>
      </c>
      <c r="G1956" s="9"/>
      <c r="H1956" s="9"/>
      <c r="I1956" s="9"/>
      <c r="J1956" s="9"/>
      <c r="K1956" s="9"/>
      <c r="L1956" s="8">
        <v>12800</v>
      </c>
      <c r="M1956" s="8">
        <v>1</v>
      </c>
      <c r="N1956" s="7" t="s">
        <v>60</v>
      </c>
      <c r="O1956" s="8">
        <v>15</v>
      </c>
      <c r="P1956" s="8">
        <v>12</v>
      </c>
      <c r="Q1956" s="7" t="s">
        <v>60</v>
      </c>
      <c r="R1956" s="7" t="s">
        <v>539</v>
      </c>
    </row>
    <row r="1957" spans="1:18" x14ac:dyDescent="0.25">
      <c r="A1957" s="7" t="s">
        <v>3940</v>
      </c>
      <c r="B1957" s="7" t="s">
        <v>49</v>
      </c>
      <c r="C1957" s="7" t="s">
        <v>97</v>
      </c>
      <c r="D1957" s="7" t="s">
        <v>1458</v>
      </c>
      <c r="E1957" s="7" t="s">
        <v>1500</v>
      </c>
      <c r="F1957" s="7" t="s">
        <v>97</v>
      </c>
      <c r="G1957" s="9"/>
      <c r="H1957" s="9"/>
      <c r="I1957" s="9"/>
      <c r="J1957" s="9"/>
      <c r="K1957" s="9"/>
      <c r="L1957" s="8">
        <v>3795</v>
      </c>
      <c r="M1957" s="8">
        <v>1</v>
      </c>
      <c r="N1957" s="7" t="s">
        <v>60</v>
      </c>
      <c r="O1957" s="8">
        <v>12</v>
      </c>
      <c r="P1957" s="8">
        <v>9</v>
      </c>
      <c r="Q1957" s="7" t="s">
        <v>60</v>
      </c>
      <c r="R1957" s="7" t="s">
        <v>539</v>
      </c>
    </row>
    <row r="1958" spans="1:18" x14ac:dyDescent="0.25">
      <c r="A1958" s="7" t="s">
        <v>3940</v>
      </c>
      <c r="B1958" s="7" t="s">
        <v>49</v>
      </c>
      <c r="C1958" s="7" t="s">
        <v>59</v>
      </c>
      <c r="D1958" s="7" t="s">
        <v>1467</v>
      </c>
      <c r="E1958" s="7" t="s">
        <v>1500</v>
      </c>
      <c r="F1958" s="7" t="s">
        <v>1469</v>
      </c>
      <c r="G1958" s="9"/>
      <c r="H1958" s="8">
        <v>11135</v>
      </c>
      <c r="I1958" s="9"/>
      <c r="J1958" s="8">
        <v>100</v>
      </c>
      <c r="K1958" s="8">
        <v>2</v>
      </c>
      <c r="L1958" s="8">
        <v>22270</v>
      </c>
      <c r="M1958" s="8">
        <v>1</v>
      </c>
      <c r="N1958" s="7" t="s">
        <v>60</v>
      </c>
      <c r="O1958" s="8">
        <v>12</v>
      </c>
      <c r="P1958" s="8">
        <v>9</v>
      </c>
      <c r="Q1958" s="7" t="s">
        <v>60</v>
      </c>
      <c r="R1958" s="7" t="s">
        <v>86</v>
      </c>
    </row>
    <row r="1959" spans="1:18" x14ac:dyDescent="0.25">
      <c r="A1959" s="7" t="s">
        <v>3940</v>
      </c>
      <c r="B1959" s="7" t="s">
        <v>49</v>
      </c>
      <c r="C1959" s="7" t="s">
        <v>304</v>
      </c>
      <c r="D1959" s="7" t="s">
        <v>1458</v>
      </c>
      <c r="E1959" s="7" t="s">
        <v>3942</v>
      </c>
      <c r="F1959" s="7" t="s">
        <v>97</v>
      </c>
      <c r="G1959" s="9"/>
      <c r="H1959" s="9"/>
      <c r="I1959" s="9"/>
      <c r="J1959" s="9"/>
      <c r="K1959" s="9"/>
      <c r="L1959" s="8">
        <v>800</v>
      </c>
      <c r="M1959" s="8">
        <v>1</v>
      </c>
      <c r="N1959" s="7" t="s">
        <v>60</v>
      </c>
      <c r="O1959" s="8">
        <v>8</v>
      </c>
      <c r="P1959" s="8">
        <v>8</v>
      </c>
      <c r="Q1959" s="7" t="s">
        <v>60</v>
      </c>
      <c r="R1959" s="7" t="s">
        <v>60</v>
      </c>
    </row>
    <row r="1960" spans="1:18" x14ac:dyDescent="0.25">
      <c r="A1960" s="7" t="s">
        <v>3940</v>
      </c>
      <c r="B1960" s="7" t="s">
        <v>49</v>
      </c>
      <c r="C1960" s="7" t="s">
        <v>86</v>
      </c>
      <c r="D1960" s="7" t="s">
        <v>1458</v>
      </c>
      <c r="E1960" s="7" t="s">
        <v>1500</v>
      </c>
      <c r="F1960" s="7" t="s">
        <v>97</v>
      </c>
      <c r="G1960" s="9"/>
      <c r="H1960" s="9"/>
      <c r="I1960" s="9"/>
      <c r="J1960" s="9"/>
      <c r="K1960" s="9"/>
      <c r="L1960" s="8">
        <v>5000</v>
      </c>
      <c r="M1960" s="8">
        <v>1</v>
      </c>
      <c r="N1960" s="7" t="s">
        <v>60</v>
      </c>
      <c r="O1960" s="8">
        <v>12</v>
      </c>
      <c r="P1960" s="8">
        <v>9</v>
      </c>
      <c r="Q1960" s="7" t="s">
        <v>60</v>
      </c>
      <c r="R1960" s="7" t="s">
        <v>60</v>
      </c>
    </row>
    <row r="1961" spans="1:18" x14ac:dyDescent="0.25">
      <c r="A1961" s="7" t="s">
        <v>3940</v>
      </c>
      <c r="B1961" s="7" t="s">
        <v>49</v>
      </c>
      <c r="C1961" s="7" t="s">
        <v>66</v>
      </c>
      <c r="D1961" s="7" t="s">
        <v>1470</v>
      </c>
      <c r="E1961" s="7" t="s">
        <v>3943</v>
      </c>
      <c r="F1961" s="7" t="s">
        <v>1469</v>
      </c>
      <c r="G1961" s="9"/>
      <c r="H1961" s="8">
        <v>928</v>
      </c>
      <c r="I1961" s="9"/>
      <c r="J1961" s="8">
        <v>100</v>
      </c>
      <c r="K1961" s="8">
        <v>18</v>
      </c>
      <c r="L1961" s="8">
        <v>16704</v>
      </c>
      <c r="M1961" s="8">
        <v>1</v>
      </c>
      <c r="N1961" s="7" t="s">
        <v>60</v>
      </c>
      <c r="O1961" s="8">
        <v>9</v>
      </c>
      <c r="P1961" s="8">
        <v>9</v>
      </c>
      <c r="Q1961" s="7" t="s">
        <v>60</v>
      </c>
      <c r="R1961" s="7" t="s">
        <v>1462</v>
      </c>
    </row>
    <row r="1962" spans="1:18" x14ac:dyDescent="0.25">
      <c r="A1962" s="7" t="s">
        <v>3944</v>
      </c>
      <c r="B1962" s="7" t="s">
        <v>49</v>
      </c>
      <c r="C1962" s="7" t="s">
        <v>53</v>
      </c>
      <c r="D1962" s="7" t="s">
        <v>1605</v>
      </c>
      <c r="E1962" s="7" t="s">
        <v>3945</v>
      </c>
      <c r="F1962" s="7" t="s">
        <v>97</v>
      </c>
      <c r="G1962" s="8">
        <v>1991</v>
      </c>
      <c r="H1962" s="9"/>
      <c r="I1962" s="9"/>
      <c r="J1962" s="9"/>
      <c r="K1962" s="9"/>
      <c r="L1962" s="8">
        <v>28446</v>
      </c>
      <c r="M1962" s="8">
        <v>1</v>
      </c>
      <c r="N1962" s="7" t="s">
        <v>60</v>
      </c>
      <c r="O1962" s="8">
        <v>15</v>
      </c>
      <c r="P1962" s="8">
        <v>10</v>
      </c>
      <c r="Q1962" s="7" t="s">
        <v>60</v>
      </c>
      <c r="R1962" s="7" t="s">
        <v>539</v>
      </c>
    </row>
    <row r="1963" spans="1:18" x14ac:dyDescent="0.25">
      <c r="A1963" s="7" t="s">
        <v>3944</v>
      </c>
      <c r="B1963" s="7" t="s">
        <v>49</v>
      </c>
      <c r="C1963" s="7" t="s">
        <v>97</v>
      </c>
      <c r="D1963" s="7" t="s">
        <v>1470</v>
      </c>
      <c r="E1963" s="7" t="s">
        <v>1550</v>
      </c>
      <c r="F1963" s="7" t="s">
        <v>1469</v>
      </c>
      <c r="G1963" s="8">
        <v>1991</v>
      </c>
      <c r="H1963" s="8">
        <v>1200</v>
      </c>
      <c r="I1963" s="9"/>
      <c r="J1963" s="8">
        <v>100</v>
      </c>
      <c r="K1963" s="8">
        <v>14</v>
      </c>
      <c r="L1963" s="8">
        <v>16800</v>
      </c>
      <c r="M1963" s="8">
        <v>1</v>
      </c>
      <c r="N1963" s="7" t="s">
        <v>60</v>
      </c>
      <c r="O1963" s="8">
        <v>10</v>
      </c>
      <c r="P1963" s="8">
        <v>10</v>
      </c>
      <c r="Q1963" s="7" t="s">
        <v>60</v>
      </c>
      <c r="R1963" s="7" t="s">
        <v>539</v>
      </c>
    </row>
    <row r="1964" spans="1:18" x14ac:dyDescent="0.25">
      <c r="A1964" s="7" t="s">
        <v>3946</v>
      </c>
      <c r="B1964" s="7" t="s">
        <v>49</v>
      </c>
      <c r="C1964" s="7" t="s">
        <v>53</v>
      </c>
      <c r="D1964" s="7" t="s">
        <v>1477</v>
      </c>
      <c r="E1964" s="7" t="s">
        <v>3947</v>
      </c>
      <c r="F1964" s="7" t="s">
        <v>74</v>
      </c>
      <c r="G1964" s="8">
        <v>1982</v>
      </c>
      <c r="H1964" s="9"/>
      <c r="I1964" s="9"/>
      <c r="J1964" s="9"/>
      <c r="K1964" s="9"/>
      <c r="L1964" s="8">
        <v>1200</v>
      </c>
      <c r="M1964" s="8">
        <v>1</v>
      </c>
      <c r="N1964" s="7" t="s">
        <v>60</v>
      </c>
      <c r="O1964" s="8">
        <v>18</v>
      </c>
      <c r="P1964" s="8">
        <v>10</v>
      </c>
      <c r="Q1964" s="7" t="s">
        <v>60</v>
      </c>
      <c r="R1964" s="7" t="s">
        <v>539</v>
      </c>
    </row>
    <row r="1965" spans="1:18" x14ac:dyDescent="0.25">
      <c r="A1965" s="7" t="s">
        <v>3948</v>
      </c>
      <c r="B1965" s="7" t="s">
        <v>49</v>
      </c>
      <c r="C1965" s="7" t="s">
        <v>53</v>
      </c>
      <c r="D1965" s="7" t="s">
        <v>1605</v>
      </c>
      <c r="E1965" s="7" t="s">
        <v>2394</v>
      </c>
      <c r="F1965" s="7" t="s">
        <v>97</v>
      </c>
      <c r="G1965" s="8">
        <v>1958</v>
      </c>
      <c r="H1965" s="9"/>
      <c r="I1965" s="9"/>
      <c r="J1965" s="9"/>
      <c r="K1965" s="9"/>
      <c r="L1965" s="8">
        <v>3998</v>
      </c>
      <c r="M1965" s="8">
        <v>1</v>
      </c>
      <c r="N1965" s="7" t="s">
        <v>60</v>
      </c>
      <c r="O1965" s="8">
        <v>15</v>
      </c>
      <c r="P1965" s="8">
        <v>10</v>
      </c>
      <c r="Q1965" s="7" t="s">
        <v>60</v>
      </c>
      <c r="R1965" s="7" t="s">
        <v>539</v>
      </c>
    </row>
    <row r="1966" spans="1:18" x14ac:dyDescent="0.25">
      <c r="A1966" s="7" t="s">
        <v>3948</v>
      </c>
      <c r="B1966" s="7" t="s">
        <v>49</v>
      </c>
      <c r="C1966" s="7" t="s">
        <v>97</v>
      </c>
      <c r="D1966" s="7" t="s">
        <v>1474</v>
      </c>
      <c r="E1966" s="7" t="s">
        <v>3949</v>
      </c>
      <c r="F1966" s="7" t="s">
        <v>97</v>
      </c>
      <c r="G1966" s="8">
        <v>1958</v>
      </c>
      <c r="H1966" s="9"/>
      <c r="I1966" s="9"/>
      <c r="J1966" s="9"/>
      <c r="K1966" s="9"/>
      <c r="L1966" s="8">
        <v>2700</v>
      </c>
      <c r="M1966" s="8">
        <v>1</v>
      </c>
      <c r="N1966" s="7" t="s">
        <v>60</v>
      </c>
      <c r="O1966" s="8">
        <v>15</v>
      </c>
      <c r="P1966" s="8">
        <v>10</v>
      </c>
      <c r="Q1966" s="7" t="s">
        <v>60</v>
      </c>
      <c r="R1966" s="7" t="s">
        <v>539</v>
      </c>
    </row>
    <row r="1967" spans="1:18" x14ac:dyDescent="0.25">
      <c r="A1967" s="7" t="s">
        <v>3948</v>
      </c>
      <c r="B1967" s="7" t="s">
        <v>49</v>
      </c>
      <c r="C1967" s="7" t="s">
        <v>59</v>
      </c>
      <c r="D1967" s="7" t="s">
        <v>1470</v>
      </c>
      <c r="E1967" s="7" t="s">
        <v>3950</v>
      </c>
      <c r="F1967" s="7" t="s">
        <v>1469</v>
      </c>
      <c r="G1967" s="8">
        <v>1958</v>
      </c>
      <c r="H1967" s="8">
        <v>1200</v>
      </c>
      <c r="I1967" s="9"/>
      <c r="J1967" s="8">
        <v>100</v>
      </c>
      <c r="K1967" s="8">
        <v>14</v>
      </c>
      <c r="L1967" s="8">
        <v>16800</v>
      </c>
      <c r="M1967" s="8">
        <v>1</v>
      </c>
      <c r="N1967" s="7" t="s">
        <v>60</v>
      </c>
      <c r="O1967" s="8">
        <v>10</v>
      </c>
      <c r="P1967" s="8">
        <v>10</v>
      </c>
      <c r="Q1967" s="7" t="s">
        <v>60</v>
      </c>
      <c r="R1967" s="7" t="s">
        <v>539</v>
      </c>
    </row>
    <row r="1968" spans="1:18" x14ac:dyDescent="0.25">
      <c r="A1968" s="7" t="s">
        <v>3948</v>
      </c>
      <c r="B1968" s="7" t="s">
        <v>49</v>
      </c>
      <c r="C1968" s="7" t="s">
        <v>304</v>
      </c>
      <c r="D1968" s="7" t="s">
        <v>1467</v>
      </c>
      <c r="E1968" s="7" t="s">
        <v>1548</v>
      </c>
      <c r="F1968" s="7" t="s">
        <v>1469</v>
      </c>
      <c r="G1968" s="8">
        <v>1958</v>
      </c>
      <c r="H1968" s="8">
        <v>6600</v>
      </c>
      <c r="I1968" s="9"/>
      <c r="J1968" s="8">
        <v>100</v>
      </c>
      <c r="K1968" s="8">
        <v>2</v>
      </c>
      <c r="L1968" s="8">
        <v>13200</v>
      </c>
      <c r="M1968" s="8">
        <v>1</v>
      </c>
      <c r="N1968" s="7" t="s">
        <v>60</v>
      </c>
      <c r="O1968" s="8">
        <v>15</v>
      </c>
      <c r="P1968" s="8">
        <v>10</v>
      </c>
      <c r="Q1968" s="7" t="s">
        <v>60</v>
      </c>
      <c r="R1968" s="7" t="s">
        <v>539</v>
      </c>
    </row>
    <row r="1969" spans="1:18" x14ac:dyDescent="0.25">
      <c r="A1969" s="7" t="s">
        <v>3948</v>
      </c>
      <c r="B1969" s="7" t="s">
        <v>49</v>
      </c>
      <c r="C1969" s="7" t="s">
        <v>86</v>
      </c>
      <c r="D1969" s="7" t="s">
        <v>1467</v>
      </c>
      <c r="E1969" s="7" t="s">
        <v>1548</v>
      </c>
      <c r="F1969" s="7" t="s">
        <v>97</v>
      </c>
      <c r="G1969" s="8">
        <v>1958</v>
      </c>
      <c r="H1969" s="9"/>
      <c r="I1969" s="9"/>
      <c r="J1969" s="9"/>
      <c r="K1969" s="9"/>
      <c r="L1969" s="8">
        <v>3784</v>
      </c>
      <c r="M1969" s="8">
        <v>1</v>
      </c>
      <c r="N1969" s="7" t="s">
        <v>60</v>
      </c>
      <c r="O1969" s="8">
        <v>15</v>
      </c>
      <c r="P1969" s="8">
        <v>10</v>
      </c>
      <c r="Q1969" s="7" t="s">
        <v>60</v>
      </c>
      <c r="R1969" s="7" t="s">
        <v>539</v>
      </c>
    </row>
    <row r="1970" spans="1:18" x14ac:dyDescent="0.25">
      <c r="A1970" s="7" t="s">
        <v>3948</v>
      </c>
      <c r="B1970" s="7" t="s">
        <v>49</v>
      </c>
      <c r="C1970" s="7" t="s">
        <v>66</v>
      </c>
      <c r="D1970" s="7" t="s">
        <v>1467</v>
      </c>
      <c r="E1970" s="7" t="s">
        <v>1548</v>
      </c>
      <c r="F1970" s="7" t="s">
        <v>97</v>
      </c>
      <c r="G1970" s="8">
        <v>1958</v>
      </c>
      <c r="H1970" s="9"/>
      <c r="I1970" s="9"/>
      <c r="J1970" s="9"/>
      <c r="K1970" s="9"/>
      <c r="L1970" s="8">
        <v>9178</v>
      </c>
      <c r="M1970" s="8">
        <v>1</v>
      </c>
      <c r="N1970" s="7" t="s">
        <v>60</v>
      </c>
      <c r="O1970" s="8">
        <v>15</v>
      </c>
      <c r="P1970" s="8">
        <v>10</v>
      </c>
      <c r="Q1970" s="7" t="s">
        <v>60</v>
      </c>
      <c r="R1970" s="7" t="s">
        <v>539</v>
      </c>
    </row>
    <row r="1971" spans="1:18" x14ac:dyDescent="0.25">
      <c r="A1971" s="7" t="s">
        <v>3948</v>
      </c>
      <c r="B1971" s="7" t="s">
        <v>49</v>
      </c>
      <c r="C1971" s="7" t="s">
        <v>57</v>
      </c>
      <c r="D1971" s="7" t="s">
        <v>1467</v>
      </c>
      <c r="E1971" s="7" t="s">
        <v>1548</v>
      </c>
      <c r="F1971" s="7" t="s">
        <v>97</v>
      </c>
      <c r="G1971" s="8">
        <v>1958</v>
      </c>
      <c r="H1971" s="9"/>
      <c r="I1971" s="9"/>
      <c r="J1971" s="9"/>
      <c r="K1971" s="9"/>
      <c r="L1971" s="8">
        <v>2745</v>
      </c>
      <c r="M1971" s="8">
        <v>1</v>
      </c>
      <c r="N1971" s="7" t="s">
        <v>60</v>
      </c>
      <c r="O1971" s="8">
        <v>15</v>
      </c>
      <c r="P1971" s="8">
        <v>10</v>
      </c>
      <c r="Q1971" s="7" t="s">
        <v>60</v>
      </c>
      <c r="R1971" s="7" t="s">
        <v>539</v>
      </c>
    </row>
    <row r="1972" spans="1:18" x14ac:dyDescent="0.25">
      <c r="A1972" s="7" t="s">
        <v>3951</v>
      </c>
      <c r="B1972" s="7" t="s">
        <v>49</v>
      </c>
      <c r="C1972" s="7" t="s">
        <v>53</v>
      </c>
      <c r="D1972" s="7" t="s">
        <v>1477</v>
      </c>
      <c r="E1972" s="7" t="s">
        <v>3952</v>
      </c>
      <c r="F1972" s="7" t="s">
        <v>74</v>
      </c>
      <c r="G1972" s="8">
        <v>1973</v>
      </c>
      <c r="H1972" s="9"/>
      <c r="I1972" s="9"/>
      <c r="J1972" s="9"/>
      <c r="K1972" s="9"/>
      <c r="L1972" s="8">
        <v>2500</v>
      </c>
      <c r="M1972" s="8">
        <v>1</v>
      </c>
      <c r="N1972" s="7" t="s">
        <v>60</v>
      </c>
      <c r="O1972" s="8">
        <v>13</v>
      </c>
      <c r="P1972" s="8">
        <v>10</v>
      </c>
      <c r="Q1972" s="7" t="s">
        <v>60</v>
      </c>
      <c r="R1972" s="7" t="s">
        <v>60</v>
      </c>
    </row>
    <row r="1973" spans="1:18" x14ac:dyDescent="0.25">
      <c r="A1973" s="7" t="s">
        <v>3953</v>
      </c>
      <c r="B1973" s="7" t="s">
        <v>49</v>
      </c>
      <c r="C1973" s="7" t="s">
        <v>53</v>
      </c>
      <c r="D1973" s="7" t="s">
        <v>1458</v>
      </c>
      <c r="E1973" s="7" t="s">
        <v>3954</v>
      </c>
      <c r="F1973" s="7" t="s">
        <v>97</v>
      </c>
      <c r="G1973" s="8">
        <v>1996</v>
      </c>
      <c r="H1973" s="9"/>
      <c r="I1973" s="9"/>
      <c r="J1973" s="9"/>
      <c r="K1973" s="9"/>
      <c r="L1973" s="8">
        <v>9200</v>
      </c>
      <c r="M1973" s="8">
        <v>1</v>
      </c>
      <c r="N1973" s="7" t="s">
        <v>60</v>
      </c>
      <c r="O1973" s="8">
        <v>30</v>
      </c>
      <c r="P1973" s="8">
        <v>30</v>
      </c>
      <c r="Q1973" s="7" t="s">
        <v>60</v>
      </c>
      <c r="R1973" s="7" t="s">
        <v>1643</v>
      </c>
    </row>
    <row r="1974" spans="1:18" x14ac:dyDescent="0.25">
      <c r="A1974" s="7" t="s">
        <v>3955</v>
      </c>
      <c r="B1974" s="7" t="s">
        <v>1457</v>
      </c>
      <c r="C1974" s="7" t="s">
        <v>53</v>
      </c>
      <c r="D1974" s="7" t="s">
        <v>1477</v>
      </c>
      <c r="E1974" s="7" t="s">
        <v>3956</v>
      </c>
      <c r="F1974" s="7" t="s">
        <v>74</v>
      </c>
      <c r="G1974" s="8">
        <v>1960</v>
      </c>
      <c r="H1974" s="9"/>
      <c r="I1974" s="9"/>
      <c r="J1974" s="9"/>
      <c r="K1974" s="9"/>
      <c r="L1974" s="8">
        <v>1800</v>
      </c>
      <c r="M1974" s="8">
        <v>1</v>
      </c>
      <c r="N1974" s="7" t="s">
        <v>60</v>
      </c>
      <c r="O1974" s="8">
        <v>12</v>
      </c>
      <c r="P1974" s="8">
        <v>9</v>
      </c>
      <c r="Q1974" s="7" t="s">
        <v>60</v>
      </c>
      <c r="R1974" s="7" t="s">
        <v>1595</v>
      </c>
    </row>
    <row r="1975" spans="1:18" x14ac:dyDescent="0.25">
      <c r="A1975" s="7" t="s">
        <v>3957</v>
      </c>
      <c r="B1975" s="7" t="s">
        <v>198</v>
      </c>
      <c r="C1975" s="7" t="s">
        <v>53</v>
      </c>
      <c r="D1975" s="7" t="s">
        <v>1602</v>
      </c>
      <c r="E1975" s="7" t="s">
        <v>3958</v>
      </c>
      <c r="F1975" s="7" t="s">
        <v>97</v>
      </c>
      <c r="G1975" s="8">
        <v>1997</v>
      </c>
      <c r="H1975" s="9"/>
      <c r="I1975" s="9"/>
      <c r="J1975" s="9"/>
      <c r="K1975" s="9"/>
      <c r="L1975" s="8">
        <v>1000000</v>
      </c>
      <c r="M1975" s="8">
        <v>1</v>
      </c>
      <c r="N1975" s="7" t="s">
        <v>60</v>
      </c>
      <c r="O1975" s="8">
        <v>20</v>
      </c>
      <c r="P1975" s="8">
        <v>20</v>
      </c>
      <c r="Q1975" s="7" t="s">
        <v>54</v>
      </c>
      <c r="R1975" s="7" t="s">
        <v>60</v>
      </c>
    </row>
    <row r="1976" spans="1:18" x14ac:dyDescent="0.25">
      <c r="A1976" s="7" t="s">
        <v>3957</v>
      </c>
      <c r="B1976" s="7" t="s">
        <v>198</v>
      </c>
      <c r="C1976" s="7" t="s">
        <v>97</v>
      </c>
      <c r="D1976" s="7" t="s">
        <v>1602</v>
      </c>
      <c r="E1976" s="7" t="s">
        <v>3959</v>
      </c>
      <c r="F1976" s="7" t="s">
        <v>97</v>
      </c>
      <c r="G1976" s="8">
        <v>1997</v>
      </c>
      <c r="H1976" s="9"/>
      <c r="I1976" s="9"/>
      <c r="J1976" s="9"/>
      <c r="K1976" s="9"/>
      <c r="L1976" s="8">
        <v>400000</v>
      </c>
      <c r="M1976" s="8">
        <v>1</v>
      </c>
      <c r="N1976" s="7" t="s">
        <v>60</v>
      </c>
      <c r="O1976" s="8">
        <v>20</v>
      </c>
      <c r="P1976" s="8">
        <v>20</v>
      </c>
      <c r="Q1976" s="7" t="s">
        <v>54</v>
      </c>
      <c r="R1976" s="7" t="s">
        <v>60</v>
      </c>
    </row>
    <row r="1977" spans="1:18" x14ac:dyDescent="0.25">
      <c r="A1977" s="7" t="s">
        <v>3957</v>
      </c>
      <c r="B1977" s="7" t="s">
        <v>198</v>
      </c>
      <c r="C1977" s="7" t="s">
        <v>59</v>
      </c>
      <c r="D1977" s="7" t="s">
        <v>1474</v>
      </c>
      <c r="E1977" s="7" t="s">
        <v>3960</v>
      </c>
      <c r="F1977" s="7" t="s">
        <v>97</v>
      </c>
      <c r="G1977" s="8">
        <v>1997</v>
      </c>
      <c r="H1977" s="9"/>
      <c r="I1977" s="9"/>
      <c r="J1977" s="9"/>
      <c r="K1977" s="9"/>
      <c r="L1977" s="8">
        <v>1300</v>
      </c>
      <c r="M1977" s="8">
        <v>1</v>
      </c>
      <c r="N1977" s="7" t="s">
        <v>60</v>
      </c>
      <c r="O1977" s="8">
        <v>15</v>
      </c>
      <c r="P1977" s="8">
        <v>12</v>
      </c>
      <c r="Q1977" s="7" t="s">
        <v>60</v>
      </c>
      <c r="R1977" s="7" t="s">
        <v>60</v>
      </c>
    </row>
    <row r="1978" spans="1:18" x14ac:dyDescent="0.25">
      <c r="A1978" s="7" t="s">
        <v>3961</v>
      </c>
      <c r="B1978" s="7" t="s">
        <v>49</v>
      </c>
      <c r="C1978" s="7" t="s">
        <v>53</v>
      </c>
      <c r="D1978" s="7" t="s">
        <v>3962</v>
      </c>
      <c r="E1978" s="7" t="s">
        <v>3963</v>
      </c>
      <c r="F1978" s="7" t="s">
        <v>97</v>
      </c>
      <c r="G1978" s="8">
        <v>1968</v>
      </c>
      <c r="H1978" s="9"/>
      <c r="I1978" s="9"/>
      <c r="J1978" s="9"/>
      <c r="K1978" s="9"/>
      <c r="L1978" s="8">
        <v>4500</v>
      </c>
      <c r="M1978" s="8">
        <v>1</v>
      </c>
      <c r="N1978" s="7" t="s">
        <v>60</v>
      </c>
      <c r="O1978" s="8">
        <v>12</v>
      </c>
      <c r="P1978" s="8">
        <v>9</v>
      </c>
      <c r="Q1978" s="7" t="s">
        <v>60</v>
      </c>
      <c r="R1978" s="7" t="s">
        <v>1601</v>
      </c>
    </row>
    <row r="1979" spans="1:18" x14ac:dyDescent="0.25">
      <c r="A1979" s="7" t="s">
        <v>3961</v>
      </c>
      <c r="B1979" s="7" t="s">
        <v>49</v>
      </c>
      <c r="C1979" s="7" t="s">
        <v>97</v>
      </c>
      <c r="D1979" s="7" t="s">
        <v>3962</v>
      </c>
      <c r="E1979" s="7" t="s">
        <v>3964</v>
      </c>
      <c r="F1979" s="7" t="s">
        <v>97</v>
      </c>
      <c r="G1979" s="8">
        <v>1968</v>
      </c>
      <c r="H1979" s="9"/>
      <c r="I1979" s="9"/>
      <c r="J1979" s="9"/>
      <c r="K1979" s="9"/>
      <c r="L1979" s="8">
        <v>3300</v>
      </c>
      <c r="M1979" s="8">
        <v>1</v>
      </c>
      <c r="N1979" s="7" t="s">
        <v>60</v>
      </c>
      <c r="O1979" s="8">
        <v>18</v>
      </c>
      <c r="P1979" s="8">
        <v>9</v>
      </c>
      <c r="Q1979" s="7" t="s">
        <v>60</v>
      </c>
      <c r="R1979" s="7" t="s">
        <v>1656</v>
      </c>
    </row>
    <row r="1980" spans="1:18" x14ac:dyDescent="0.25">
      <c r="A1980" s="7" t="s">
        <v>3965</v>
      </c>
      <c r="B1980" s="7" t="s">
        <v>49</v>
      </c>
      <c r="C1980" s="7" t="s">
        <v>53</v>
      </c>
      <c r="D1980" s="7" t="s">
        <v>1458</v>
      </c>
      <c r="E1980" s="7" t="s">
        <v>3966</v>
      </c>
      <c r="F1980" s="7" t="s">
        <v>97</v>
      </c>
      <c r="G1980" s="8">
        <v>1997</v>
      </c>
      <c r="H1980" s="9"/>
      <c r="I1980" s="9"/>
      <c r="J1980" s="9"/>
      <c r="K1980" s="9"/>
      <c r="L1980" s="8">
        <v>12000</v>
      </c>
      <c r="M1980" s="8">
        <v>2</v>
      </c>
      <c r="N1980" s="7" t="s">
        <v>60</v>
      </c>
      <c r="O1980" s="8">
        <v>12</v>
      </c>
      <c r="P1980" s="8">
        <v>9</v>
      </c>
      <c r="Q1980" s="7" t="s">
        <v>60</v>
      </c>
      <c r="R1980" s="7" t="s">
        <v>539</v>
      </c>
    </row>
    <row r="1981" spans="1:18" x14ac:dyDescent="0.25">
      <c r="A1981" s="7" t="s">
        <v>3967</v>
      </c>
      <c r="B1981" s="7" t="s">
        <v>49</v>
      </c>
      <c r="C1981" s="7" t="s">
        <v>53</v>
      </c>
      <c r="D1981" s="7" t="s">
        <v>1470</v>
      </c>
      <c r="E1981" s="7" t="s">
        <v>3968</v>
      </c>
      <c r="F1981" s="7" t="s">
        <v>1469</v>
      </c>
      <c r="G1981" s="8">
        <v>2002</v>
      </c>
      <c r="H1981" s="8">
        <v>4280</v>
      </c>
      <c r="I1981" s="9"/>
      <c r="J1981" s="8">
        <v>98</v>
      </c>
      <c r="K1981" s="8">
        <v>2</v>
      </c>
      <c r="L1981" s="8">
        <v>8560</v>
      </c>
      <c r="M1981" s="8">
        <v>1</v>
      </c>
      <c r="N1981" s="7" t="s">
        <v>60</v>
      </c>
      <c r="O1981" s="8">
        <v>10</v>
      </c>
      <c r="P1981" s="8">
        <v>9</v>
      </c>
      <c r="Q1981" s="7" t="s">
        <v>60</v>
      </c>
      <c r="R1981" s="7" t="s">
        <v>539</v>
      </c>
    </row>
    <row r="1982" spans="1:18" x14ac:dyDescent="0.25">
      <c r="A1982" s="7" t="s">
        <v>3967</v>
      </c>
      <c r="B1982" s="7" t="s">
        <v>49</v>
      </c>
      <c r="C1982" s="7" t="s">
        <v>97</v>
      </c>
      <c r="D1982" s="7" t="s">
        <v>1467</v>
      </c>
      <c r="E1982" s="7" t="s">
        <v>1548</v>
      </c>
      <c r="F1982" s="7" t="s">
        <v>1469</v>
      </c>
      <c r="G1982" s="8">
        <v>2002</v>
      </c>
      <c r="H1982" s="8">
        <v>5100</v>
      </c>
      <c r="I1982" s="9"/>
      <c r="J1982" s="8">
        <v>94</v>
      </c>
      <c r="K1982" s="8">
        <v>2</v>
      </c>
      <c r="L1982" s="8">
        <v>10200</v>
      </c>
      <c r="M1982" s="8">
        <v>1</v>
      </c>
      <c r="N1982" s="7" t="s">
        <v>60</v>
      </c>
      <c r="O1982" s="8">
        <v>10</v>
      </c>
      <c r="P1982" s="8">
        <v>9</v>
      </c>
      <c r="Q1982" s="7" t="s">
        <v>60</v>
      </c>
      <c r="R1982" s="7" t="s">
        <v>539</v>
      </c>
    </row>
    <row r="1983" spans="1:18" x14ac:dyDescent="0.25">
      <c r="A1983" s="7" t="s">
        <v>3967</v>
      </c>
      <c r="B1983" s="7" t="s">
        <v>49</v>
      </c>
      <c r="C1983" s="7" t="s">
        <v>59</v>
      </c>
      <c r="D1983" s="7" t="s">
        <v>1458</v>
      </c>
      <c r="E1983" s="7" t="s">
        <v>3969</v>
      </c>
      <c r="F1983" s="7" t="s">
        <v>97</v>
      </c>
      <c r="G1983" s="8">
        <v>2004</v>
      </c>
      <c r="H1983" s="9"/>
      <c r="I1983" s="9"/>
      <c r="J1983" s="9"/>
      <c r="K1983" s="9"/>
      <c r="L1983" s="8">
        <v>3525</v>
      </c>
      <c r="M1983" s="8">
        <v>1</v>
      </c>
      <c r="N1983" s="7" t="s">
        <v>60</v>
      </c>
      <c r="O1983" s="8">
        <v>10</v>
      </c>
      <c r="P1983" s="8">
        <v>9</v>
      </c>
      <c r="Q1983" s="7" t="s">
        <v>60</v>
      </c>
      <c r="R1983" s="7" t="s">
        <v>539</v>
      </c>
    </row>
    <row r="1984" spans="1:18" x14ac:dyDescent="0.25">
      <c r="A1984" s="7" t="s">
        <v>3967</v>
      </c>
      <c r="B1984" s="7" t="s">
        <v>49</v>
      </c>
      <c r="C1984" s="7" t="s">
        <v>304</v>
      </c>
      <c r="D1984" s="7" t="s">
        <v>1458</v>
      </c>
      <c r="E1984" s="7" t="s">
        <v>3970</v>
      </c>
      <c r="F1984" s="7" t="s">
        <v>97</v>
      </c>
      <c r="G1984" s="8">
        <v>2002</v>
      </c>
      <c r="H1984" s="9"/>
      <c r="I1984" s="9"/>
      <c r="J1984" s="9"/>
      <c r="K1984" s="9"/>
      <c r="L1984" s="8">
        <v>4586</v>
      </c>
      <c r="M1984" s="8">
        <v>1</v>
      </c>
      <c r="N1984" s="7" t="s">
        <v>60</v>
      </c>
      <c r="O1984" s="8">
        <v>10</v>
      </c>
      <c r="P1984" s="8">
        <v>9</v>
      </c>
      <c r="Q1984" s="7" t="s">
        <v>60</v>
      </c>
      <c r="R1984" s="7" t="s">
        <v>539</v>
      </c>
    </row>
    <row r="1985" spans="1:18" x14ac:dyDescent="0.25">
      <c r="A1985" s="7" t="s">
        <v>3967</v>
      </c>
      <c r="B1985" s="7" t="s">
        <v>49</v>
      </c>
      <c r="C1985" s="7" t="s">
        <v>86</v>
      </c>
      <c r="D1985" s="7" t="s">
        <v>1458</v>
      </c>
      <c r="E1985" s="7" t="s">
        <v>3971</v>
      </c>
      <c r="F1985" s="7" t="s">
        <v>97</v>
      </c>
      <c r="G1985" s="8">
        <v>2002</v>
      </c>
      <c r="H1985" s="9"/>
      <c r="I1985" s="9"/>
      <c r="J1985" s="9"/>
      <c r="K1985" s="9"/>
      <c r="L1985" s="8">
        <v>7408</v>
      </c>
      <c r="M1985" s="8">
        <v>1</v>
      </c>
      <c r="N1985" s="7" t="s">
        <v>60</v>
      </c>
      <c r="O1985" s="8">
        <v>10</v>
      </c>
      <c r="P1985" s="8">
        <v>10</v>
      </c>
      <c r="Q1985" s="7" t="s">
        <v>60</v>
      </c>
      <c r="R1985" s="7" t="s">
        <v>539</v>
      </c>
    </row>
    <row r="1986" spans="1:18" x14ac:dyDescent="0.25">
      <c r="A1986" s="7" t="s">
        <v>3967</v>
      </c>
      <c r="B1986" s="7" t="s">
        <v>49</v>
      </c>
      <c r="C1986" s="7" t="s">
        <v>66</v>
      </c>
      <c r="D1986" s="7" t="s">
        <v>1458</v>
      </c>
      <c r="E1986" s="7" t="s">
        <v>3972</v>
      </c>
      <c r="F1986" s="7" t="s">
        <v>97</v>
      </c>
      <c r="G1986" s="8">
        <v>2002</v>
      </c>
      <c r="H1986" s="9"/>
      <c r="I1986" s="9"/>
      <c r="J1986" s="9"/>
      <c r="K1986" s="9"/>
      <c r="L1986" s="8">
        <v>1532</v>
      </c>
      <c r="M1986" s="8">
        <v>1</v>
      </c>
      <c r="N1986" s="7" t="s">
        <v>60</v>
      </c>
      <c r="O1986" s="8">
        <v>10</v>
      </c>
      <c r="P1986" s="8">
        <v>9</v>
      </c>
      <c r="Q1986" s="7" t="s">
        <v>60</v>
      </c>
      <c r="R1986" s="7" t="s">
        <v>539</v>
      </c>
    </row>
    <row r="1987" spans="1:18" x14ac:dyDescent="0.25">
      <c r="A1987" s="7" t="s">
        <v>3967</v>
      </c>
      <c r="B1987" s="7" t="s">
        <v>49</v>
      </c>
      <c r="C1987" s="7" t="s">
        <v>57</v>
      </c>
      <c r="D1987" s="7" t="s">
        <v>1458</v>
      </c>
      <c r="E1987" s="7" t="s">
        <v>3551</v>
      </c>
      <c r="F1987" s="7" t="s">
        <v>97</v>
      </c>
      <c r="G1987" s="8">
        <v>2002</v>
      </c>
      <c r="H1987" s="9"/>
      <c r="I1987" s="9"/>
      <c r="J1987" s="9"/>
      <c r="K1987" s="9"/>
      <c r="L1987" s="8">
        <v>3240</v>
      </c>
      <c r="M1987" s="8">
        <v>1</v>
      </c>
      <c r="N1987" s="7" t="s">
        <v>60</v>
      </c>
      <c r="O1987" s="8">
        <v>10</v>
      </c>
      <c r="P1987" s="8">
        <v>10</v>
      </c>
      <c r="Q1987" s="7" t="s">
        <v>60</v>
      </c>
      <c r="R1987" s="7" t="s">
        <v>539</v>
      </c>
    </row>
    <row r="1988" spans="1:18" x14ac:dyDescent="0.25">
      <c r="A1988" s="7" t="s">
        <v>3973</v>
      </c>
      <c r="B1988" s="7" t="s">
        <v>1489</v>
      </c>
      <c r="C1988" s="7" t="s">
        <v>53</v>
      </c>
      <c r="D1988" s="7" t="s">
        <v>1477</v>
      </c>
      <c r="E1988" s="7" t="s">
        <v>3974</v>
      </c>
      <c r="F1988" s="7" t="s">
        <v>74</v>
      </c>
      <c r="G1988" s="8">
        <v>1003</v>
      </c>
      <c r="H1988" s="9"/>
      <c r="I1988" s="9"/>
      <c r="J1988" s="9"/>
      <c r="K1988" s="9"/>
      <c r="L1988" s="8">
        <v>1200</v>
      </c>
      <c r="M1988" s="8">
        <v>1</v>
      </c>
      <c r="N1988" s="7" t="s">
        <v>60</v>
      </c>
      <c r="O1988" s="8">
        <v>12</v>
      </c>
      <c r="P1988" s="8">
        <v>10</v>
      </c>
      <c r="Q1988" s="7" t="s">
        <v>60</v>
      </c>
      <c r="R1988" s="7" t="s">
        <v>86</v>
      </c>
    </row>
    <row r="1989" spans="1:18" x14ac:dyDescent="0.25">
      <c r="A1989" s="7" t="s">
        <v>3975</v>
      </c>
      <c r="B1989" s="7" t="s">
        <v>1457</v>
      </c>
      <c r="C1989" s="7" t="s">
        <v>53</v>
      </c>
      <c r="D1989" s="7" t="s">
        <v>1534</v>
      </c>
      <c r="E1989" s="7" t="s">
        <v>3976</v>
      </c>
      <c r="F1989" s="7" t="s">
        <v>74</v>
      </c>
      <c r="G1989" s="8">
        <v>2002</v>
      </c>
      <c r="H1989" s="9"/>
      <c r="I1989" s="9"/>
      <c r="J1989" s="9"/>
      <c r="K1989" s="9"/>
      <c r="L1989" s="8">
        <v>7200</v>
      </c>
      <c r="M1989" s="8">
        <v>2</v>
      </c>
      <c r="N1989" s="7" t="s">
        <v>60</v>
      </c>
      <c r="O1989" s="8">
        <v>11</v>
      </c>
      <c r="P1989" s="8">
        <v>9</v>
      </c>
      <c r="Q1989" s="7" t="s">
        <v>60</v>
      </c>
      <c r="R1989" s="7" t="s">
        <v>60</v>
      </c>
    </row>
    <row r="1990" spans="1:18" x14ac:dyDescent="0.25">
      <c r="A1990" s="7" t="s">
        <v>3975</v>
      </c>
      <c r="B1990" s="7" t="s">
        <v>1457</v>
      </c>
      <c r="C1990" s="7" t="s">
        <v>97</v>
      </c>
      <c r="D1990" s="7" t="s">
        <v>1602</v>
      </c>
      <c r="E1990" s="7" t="s">
        <v>3977</v>
      </c>
      <c r="F1990" s="7" t="s">
        <v>74</v>
      </c>
      <c r="G1990" s="8">
        <v>2002</v>
      </c>
      <c r="H1990" s="9"/>
      <c r="I1990" s="9"/>
      <c r="J1990" s="9"/>
      <c r="K1990" s="9"/>
      <c r="L1990" s="8">
        <v>8000</v>
      </c>
      <c r="M1990" s="8">
        <v>1</v>
      </c>
      <c r="N1990" s="7" t="s">
        <v>60</v>
      </c>
      <c r="O1990" s="8">
        <v>10</v>
      </c>
      <c r="P1990" s="8">
        <v>9</v>
      </c>
      <c r="Q1990" s="7" t="s">
        <v>60</v>
      </c>
      <c r="R1990" s="7" t="s">
        <v>1462</v>
      </c>
    </row>
    <row r="1991" spans="1:18" x14ac:dyDescent="0.25">
      <c r="A1991" s="7" t="s">
        <v>3975</v>
      </c>
      <c r="B1991" s="7" t="s">
        <v>1457</v>
      </c>
      <c r="C1991" s="7" t="s">
        <v>59</v>
      </c>
      <c r="D1991" s="7" t="s">
        <v>1602</v>
      </c>
      <c r="E1991" s="7" t="s">
        <v>3978</v>
      </c>
      <c r="F1991" s="7" t="s">
        <v>74</v>
      </c>
      <c r="G1991" s="8">
        <v>2002</v>
      </c>
      <c r="H1991" s="9"/>
      <c r="I1991" s="9"/>
      <c r="J1991" s="9"/>
      <c r="K1991" s="9"/>
      <c r="L1991" s="8">
        <v>32000</v>
      </c>
      <c r="M1991" s="8">
        <v>1</v>
      </c>
      <c r="N1991" s="7" t="s">
        <v>60</v>
      </c>
      <c r="O1991" s="8">
        <v>10</v>
      </c>
      <c r="P1991" s="8">
        <v>9</v>
      </c>
      <c r="Q1991" s="7" t="s">
        <v>60</v>
      </c>
      <c r="R1991" s="7" t="s">
        <v>60</v>
      </c>
    </row>
    <row r="1992" spans="1:18" x14ac:dyDescent="0.25">
      <c r="A1992" s="7" t="s">
        <v>3975</v>
      </c>
      <c r="B1992" s="7" t="s">
        <v>1457</v>
      </c>
      <c r="C1992" s="7" t="s">
        <v>304</v>
      </c>
      <c r="D1992" s="7" t="s">
        <v>1602</v>
      </c>
      <c r="E1992" s="7" t="s">
        <v>3979</v>
      </c>
      <c r="F1992" s="7" t="s">
        <v>97</v>
      </c>
      <c r="G1992" s="8">
        <v>2002</v>
      </c>
      <c r="H1992" s="9"/>
      <c r="I1992" s="9"/>
      <c r="J1992" s="9"/>
      <c r="K1992" s="9"/>
      <c r="L1992" s="8">
        <v>17000</v>
      </c>
      <c r="M1992" s="8">
        <v>1</v>
      </c>
      <c r="N1992" s="7" t="s">
        <v>60</v>
      </c>
      <c r="O1992" s="8">
        <v>12</v>
      </c>
      <c r="P1992" s="8">
        <v>11</v>
      </c>
      <c r="Q1992" s="7" t="s">
        <v>60</v>
      </c>
      <c r="R1992" s="7" t="s">
        <v>60</v>
      </c>
    </row>
    <row r="1993" spans="1:18" x14ac:dyDescent="0.25">
      <c r="A1993" s="7" t="s">
        <v>3975</v>
      </c>
      <c r="B1993" s="7" t="s">
        <v>1457</v>
      </c>
      <c r="C1993" s="7" t="s">
        <v>86</v>
      </c>
      <c r="D1993" s="7" t="s">
        <v>1602</v>
      </c>
      <c r="E1993" s="7" t="s">
        <v>3980</v>
      </c>
      <c r="F1993" s="7" t="s">
        <v>97</v>
      </c>
      <c r="G1993" s="9"/>
      <c r="H1993" s="9"/>
      <c r="I1993" s="9"/>
      <c r="J1993" s="9"/>
      <c r="K1993" s="9"/>
      <c r="L1993" s="8">
        <v>32000</v>
      </c>
      <c r="M1993" s="8">
        <v>1</v>
      </c>
      <c r="N1993" s="7" t="s">
        <v>60</v>
      </c>
      <c r="O1993" s="8">
        <v>12</v>
      </c>
      <c r="P1993" s="8">
        <v>11</v>
      </c>
      <c r="Q1993" s="7" t="s">
        <v>60</v>
      </c>
      <c r="R1993" s="7" t="s">
        <v>60</v>
      </c>
    </row>
    <row r="1994" spans="1:18" x14ac:dyDescent="0.25">
      <c r="A1994" s="7" t="s">
        <v>3981</v>
      </c>
      <c r="B1994" s="7" t="s">
        <v>1489</v>
      </c>
      <c r="C1994" s="7" t="s">
        <v>53</v>
      </c>
      <c r="D1994" s="7" t="s">
        <v>1477</v>
      </c>
      <c r="E1994" s="7" t="s">
        <v>3982</v>
      </c>
      <c r="F1994" s="7" t="s">
        <v>74</v>
      </c>
      <c r="G1994" s="8">
        <v>2004</v>
      </c>
      <c r="H1994" s="9"/>
      <c r="I1994" s="9"/>
      <c r="J1994" s="9"/>
      <c r="K1994" s="9"/>
      <c r="L1994" s="8">
        <v>1915</v>
      </c>
      <c r="M1994" s="8">
        <v>1</v>
      </c>
      <c r="N1994" s="7" t="s">
        <v>60</v>
      </c>
      <c r="O1994" s="8">
        <v>12</v>
      </c>
      <c r="P1994" s="8">
        <v>10</v>
      </c>
      <c r="Q1994" s="7" t="s">
        <v>60</v>
      </c>
      <c r="R1994" s="7" t="s">
        <v>1643</v>
      </c>
    </row>
    <row r="1995" spans="1:18" x14ac:dyDescent="0.25">
      <c r="A1995" s="7" t="s">
        <v>3983</v>
      </c>
      <c r="B1995" s="7" t="s">
        <v>1489</v>
      </c>
      <c r="C1995" s="7" t="s">
        <v>53</v>
      </c>
      <c r="D1995" s="7" t="s">
        <v>1477</v>
      </c>
      <c r="E1995" s="7" t="s">
        <v>3984</v>
      </c>
      <c r="F1995" s="7" t="s">
        <v>74</v>
      </c>
      <c r="G1995" s="8">
        <v>1980</v>
      </c>
      <c r="H1995" s="9"/>
      <c r="I1995" s="9"/>
      <c r="J1995" s="9"/>
      <c r="K1995" s="9"/>
      <c r="L1995" s="8">
        <v>3000</v>
      </c>
      <c r="M1995" s="8">
        <v>1</v>
      </c>
      <c r="N1995" s="7" t="s">
        <v>60</v>
      </c>
      <c r="O1995" s="8">
        <v>14</v>
      </c>
      <c r="P1995" s="8">
        <v>11</v>
      </c>
      <c r="Q1995" s="7" t="s">
        <v>60</v>
      </c>
      <c r="R1995" s="7" t="s">
        <v>1462</v>
      </c>
    </row>
    <row r="1996" spans="1:18" x14ac:dyDescent="0.25">
      <c r="A1996" s="7" t="s">
        <v>3985</v>
      </c>
      <c r="B1996" s="7" t="s">
        <v>49</v>
      </c>
      <c r="C1996" s="7" t="s">
        <v>53</v>
      </c>
      <c r="D1996" s="7" t="s">
        <v>1474</v>
      </c>
      <c r="E1996" s="7" t="s">
        <v>1745</v>
      </c>
      <c r="F1996" s="7" t="s">
        <v>97</v>
      </c>
      <c r="G1996" s="8">
        <v>2005</v>
      </c>
      <c r="H1996" s="9"/>
      <c r="I1996" s="9"/>
      <c r="J1996" s="9"/>
      <c r="K1996" s="9"/>
      <c r="L1996" s="8">
        <v>2160</v>
      </c>
      <c r="M1996" s="8">
        <v>1</v>
      </c>
      <c r="N1996" s="7" t="s">
        <v>60</v>
      </c>
      <c r="O1996" s="8">
        <v>9</v>
      </c>
      <c r="P1996" s="8">
        <v>8</v>
      </c>
      <c r="Q1996" s="7" t="s">
        <v>60</v>
      </c>
      <c r="R1996" s="7" t="s">
        <v>1462</v>
      </c>
    </row>
    <row r="1997" spans="1:18" x14ac:dyDescent="0.25">
      <c r="A1997" s="7" t="s">
        <v>3985</v>
      </c>
      <c r="B1997" s="7" t="s">
        <v>49</v>
      </c>
      <c r="C1997" s="7" t="s">
        <v>97</v>
      </c>
      <c r="D1997" s="7" t="s">
        <v>1474</v>
      </c>
      <c r="E1997" s="7" t="s">
        <v>1745</v>
      </c>
      <c r="F1997" s="7" t="s">
        <v>97</v>
      </c>
      <c r="G1997" s="8">
        <v>2005</v>
      </c>
      <c r="H1997" s="9"/>
      <c r="I1997" s="9"/>
      <c r="J1997" s="9"/>
      <c r="K1997" s="9"/>
      <c r="L1997" s="8">
        <v>468</v>
      </c>
      <c r="M1997" s="8">
        <v>1</v>
      </c>
      <c r="N1997" s="7" t="s">
        <v>60</v>
      </c>
      <c r="O1997" s="8">
        <v>9</v>
      </c>
      <c r="P1997" s="8">
        <v>8</v>
      </c>
      <c r="Q1997" s="7" t="s">
        <v>60</v>
      </c>
      <c r="R1997" s="7" t="s">
        <v>60</v>
      </c>
    </row>
    <row r="1998" spans="1:18" x14ac:dyDescent="0.25">
      <c r="A1998" s="7" t="s">
        <v>3985</v>
      </c>
      <c r="B1998" s="7" t="s">
        <v>49</v>
      </c>
      <c r="C1998" s="7" t="s">
        <v>59</v>
      </c>
      <c r="D1998" s="7" t="s">
        <v>1472</v>
      </c>
      <c r="E1998" s="7" t="s">
        <v>3986</v>
      </c>
      <c r="F1998" s="7" t="s">
        <v>97</v>
      </c>
      <c r="G1998" s="8">
        <v>2005</v>
      </c>
      <c r="H1998" s="9"/>
      <c r="I1998" s="9"/>
      <c r="J1998" s="9"/>
      <c r="K1998" s="9"/>
      <c r="L1998" s="8">
        <v>468</v>
      </c>
      <c r="M1998" s="8">
        <v>1</v>
      </c>
      <c r="N1998" s="7" t="s">
        <v>60</v>
      </c>
      <c r="O1998" s="8">
        <v>9</v>
      </c>
      <c r="P1998" s="8">
        <v>8</v>
      </c>
      <c r="Q1998" s="7" t="s">
        <v>60</v>
      </c>
      <c r="R1998" s="7" t="s">
        <v>86</v>
      </c>
    </row>
    <row r="1999" spans="1:18" x14ac:dyDescent="0.25">
      <c r="A1999" s="7" t="s">
        <v>3987</v>
      </c>
      <c r="B1999" s="7" t="s">
        <v>49</v>
      </c>
      <c r="C1999" s="7" t="s">
        <v>53</v>
      </c>
      <c r="D1999" s="7" t="s">
        <v>1477</v>
      </c>
      <c r="E1999" s="7" t="s">
        <v>3988</v>
      </c>
      <c r="F1999" s="7" t="s">
        <v>74</v>
      </c>
      <c r="G1999" s="8">
        <v>2000</v>
      </c>
      <c r="H1999" s="9"/>
      <c r="I1999" s="9"/>
      <c r="J1999" s="9"/>
      <c r="K1999" s="9"/>
      <c r="L1999" s="8">
        <v>1200</v>
      </c>
      <c r="M1999" s="8">
        <v>1</v>
      </c>
      <c r="N1999" s="7" t="s">
        <v>60</v>
      </c>
      <c r="O1999" s="8">
        <v>12</v>
      </c>
      <c r="P1999" s="8">
        <v>10</v>
      </c>
      <c r="Q1999" s="7" t="s">
        <v>60</v>
      </c>
      <c r="R1999" s="7" t="s">
        <v>86</v>
      </c>
    </row>
    <row r="2000" spans="1:18" x14ac:dyDescent="0.25">
      <c r="A2000" s="7" t="s">
        <v>3989</v>
      </c>
      <c r="B2000" s="7" t="s">
        <v>1489</v>
      </c>
      <c r="C2000" s="7" t="s">
        <v>53</v>
      </c>
      <c r="D2000" s="7" t="s">
        <v>1474</v>
      </c>
      <c r="E2000" s="7" t="s">
        <v>3990</v>
      </c>
      <c r="F2000" s="7" t="s">
        <v>97</v>
      </c>
      <c r="G2000" s="8">
        <v>1960</v>
      </c>
      <c r="H2000" s="9"/>
      <c r="I2000" s="9"/>
      <c r="J2000" s="9"/>
      <c r="K2000" s="9"/>
      <c r="L2000" s="8">
        <v>28800</v>
      </c>
      <c r="M2000" s="8">
        <v>1</v>
      </c>
      <c r="N2000" s="7" t="s">
        <v>60</v>
      </c>
      <c r="O2000" s="8">
        <v>12</v>
      </c>
      <c r="P2000" s="8">
        <v>9</v>
      </c>
      <c r="Q2000" s="7" t="s">
        <v>60</v>
      </c>
      <c r="R2000" s="7" t="s">
        <v>539</v>
      </c>
    </row>
    <row r="2001" spans="1:18" x14ac:dyDescent="0.25">
      <c r="A2001" s="7" t="s">
        <v>3989</v>
      </c>
      <c r="B2001" s="7" t="s">
        <v>1489</v>
      </c>
      <c r="C2001" s="7" t="s">
        <v>97</v>
      </c>
      <c r="D2001" s="7" t="s">
        <v>1474</v>
      </c>
      <c r="E2001" s="7" t="s">
        <v>3991</v>
      </c>
      <c r="F2001" s="7" t="s">
        <v>1469</v>
      </c>
      <c r="G2001" s="8">
        <v>1995</v>
      </c>
      <c r="H2001" s="8">
        <v>2713</v>
      </c>
      <c r="I2001" s="9"/>
      <c r="J2001" s="8">
        <v>100</v>
      </c>
      <c r="K2001" s="8">
        <v>2</v>
      </c>
      <c r="L2001" s="8">
        <v>5426</v>
      </c>
      <c r="M2001" s="8">
        <v>1</v>
      </c>
      <c r="N2001" s="7" t="s">
        <v>60</v>
      </c>
      <c r="O2001" s="8">
        <v>9</v>
      </c>
      <c r="P2001" s="8">
        <v>9</v>
      </c>
      <c r="Q2001" s="7" t="s">
        <v>60</v>
      </c>
      <c r="R2001" s="7" t="s">
        <v>60</v>
      </c>
    </row>
    <row r="2002" spans="1:18" x14ac:dyDescent="0.25">
      <c r="A2002" s="7" t="s">
        <v>3989</v>
      </c>
      <c r="B2002" s="7" t="s">
        <v>1489</v>
      </c>
      <c r="C2002" s="7" t="s">
        <v>59</v>
      </c>
      <c r="D2002" s="7" t="s">
        <v>1474</v>
      </c>
      <c r="E2002" s="7" t="s">
        <v>3992</v>
      </c>
      <c r="F2002" s="7" t="s">
        <v>97</v>
      </c>
      <c r="G2002" s="8">
        <v>1995</v>
      </c>
      <c r="H2002" s="9"/>
      <c r="I2002" s="9"/>
      <c r="J2002" s="9"/>
      <c r="K2002" s="9"/>
      <c r="L2002" s="8">
        <v>774</v>
      </c>
      <c r="M2002" s="8">
        <v>1</v>
      </c>
      <c r="N2002" s="7" t="s">
        <v>60</v>
      </c>
      <c r="O2002" s="8">
        <v>9</v>
      </c>
      <c r="P2002" s="8">
        <v>9</v>
      </c>
      <c r="Q2002" s="7" t="s">
        <v>60</v>
      </c>
      <c r="R2002" s="7" t="s">
        <v>60</v>
      </c>
    </row>
    <row r="2003" spans="1:18" x14ac:dyDescent="0.25">
      <c r="A2003" s="7" t="s">
        <v>3993</v>
      </c>
      <c r="B2003" s="7" t="s">
        <v>1489</v>
      </c>
      <c r="C2003" s="7" t="s">
        <v>53</v>
      </c>
      <c r="D2003" s="7" t="s">
        <v>1477</v>
      </c>
      <c r="E2003" s="7" t="s">
        <v>3994</v>
      </c>
      <c r="F2003" s="7" t="s">
        <v>74</v>
      </c>
      <c r="G2003" s="8">
        <v>1960</v>
      </c>
      <c r="H2003" s="9"/>
      <c r="I2003" s="9"/>
      <c r="J2003" s="9"/>
      <c r="K2003" s="9"/>
      <c r="L2003" s="8">
        <v>3200</v>
      </c>
      <c r="M2003" s="8">
        <v>1</v>
      </c>
      <c r="N2003" s="7" t="s">
        <v>60</v>
      </c>
      <c r="O2003" s="8">
        <v>13</v>
      </c>
      <c r="P2003" s="8">
        <v>9</v>
      </c>
      <c r="Q2003" s="7" t="s">
        <v>60</v>
      </c>
      <c r="R2003" s="7" t="s">
        <v>1462</v>
      </c>
    </row>
    <row r="2004" spans="1:18" x14ac:dyDescent="0.25">
      <c r="A2004" s="7" t="s">
        <v>1201</v>
      </c>
      <c r="B2004" s="7" t="s">
        <v>1489</v>
      </c>
      <c r="C2004" s="7" t="s">
        <v>53</v>
      </c>
      <c r="D2004" s="7" t="s">
        <v>1458</v>
      </c>
      <c r="E2004" s="7" t="s">
        <v>3995</v>
      </c>
      <c r="F2004" s="7" t="s">
        <v>97</v>
      </c>
      <c r="G2004" s="9"/>
      <c r="H2004" s="9"/>
      <c r="I2004" s="9"/>
      <c r="J2004" s="9"/>
      <c r="K2004" s="9"/>
      <c r="L2004" s="8">
        <v>3000</v>
      </c>
      <c r="M2004" s="8">
        <v>1</v>
      </c>
      <c r="N2004" s="7" t="s">
        <v>60</v>
      </c>
      <c r="O2004" s="8">
        <v>12</v>
      </c>
      <c r="P2004" s="8">
        <v>10</v>
      </c>
      <c r="Q2004" s="7" t="s">
        <v>60</v>
      </c>
      <c r="R2004" s="7" t="s">
        <v>1462</v>
      </c>
    </row>
    <row r="2005" spans="1:18" x14ac:dyDescent="0.25">
      <c r="A2005" s="7" t="s">
        <v>3996</v>
      </c>
      <c r="B2005" s="7" t="s">
        <v>1489</v>
      </c>
      <c r="C2005" s="7" t="s">
        <v>53</v>
      </c>
      <c r="D2005" s="7" t="s">
        <v>1458</v>
      </c>
      <c r="E2005" s="7" t="s">
        <v>3997</v>
      </c>
      <c r="F2005" s="7" t="s">
        <v>97</v>
      </c>
      <c r="G2005" s="8">
        <v>1970</v>
      </c>
      <c r="H2005" s="9"/>
      <c r="I2005" s="9"/>
      <c r="J2005" s="9"/>
      <c r="K2005" s="9"/>
      <c r="L2005" s="8">
        <v>35000</v>
      </c>
      <c r="M2005" s="8">
        <v>1</v>
      </c>
      <c r="N2005" s="7" t="s">
        <v>60</v>
      </c>
      <c r="O2005" s="8">
        <v>25</v>
      </c>
      <c r="P2005" s="8">
        <v>22</v>
      </c>
      <c r="Q2005" s="7" t="s">
        <v>60</v>
      </c>
      <c r="R2005" s="7" t="s">
        <v>1601</v>
      </c>
    </row>
    <row r="2006" spans="1:18" x14ac:dyDescent="0.25">
      <c r="A2006" s="7" t="s">
        <v>3998</v>
      </c>
      <c r="B2006" s="7" t="s">
        <v>49</v>
      </c>
      <c r="C2006" s="7" t="s">
        <v>53</v>
      </c>
      <c r="D2006" s="7" t="s">
        <v>1458</v>
      </c>
      <c r="E2006" s="7" t="s">
        <v>3999</v>
      </c>
      <c r="F2006" s="7" t="s">
        <v>97</v>
      </c>
      <c r="G2006" s="8">
        <v>2006</v>
      </c>
      <c r="H2006" s="9"/>
      <c r="I2006" s="9"/>
      <c r="J2006" s="9"/>
      <c r="K2006" s="9"/>
      <c r="L2006" s="8">
        <v>18500</v>
      </c>
      <c r="M2006" s="8">
        <v>1</v>
      </c>
      <c r="N2006" s="7" t="s">
        <v>60</v>
      </c>
      <c r="O2006" s="8">
        <v>33</v>
      </c>
      <c r="P2006" s="8">
        <v>30</v>
      </c>
      <c r="Q2006" s="7" t="s">
        <v>60</v>
      </c>
      <c r="R2006" s="7" t="s">
        <v>539</v>
      </c>
    </row>
    <row r="2007" spans="1:18" x14ac:dyDescent="0.25">
      <c r="A2007" s="7" t="s">
        <v>4000</v>
      </c>
      <c r="B2007" s="7" t="s">
        <v>1489</v>
      </c>
      <c r="C2007" s="7" t="s">
        <v>53</v>
      </c>
      <c r="D2007" s="7" t="s">
        <v>1477</v>
      </c>
      <c r="E2007" s="7" t="s">
        <v>4001</v>
      </c>
      <c r="F2007" s="7" t="s">
        <v>74</v>
      </c>
      <c r="G2007" s="8">
        <v>1946</v>
      </c>
      <c r="H2007" s="9"/>
      <c r="I2007" s="9"/>
      <c r="J2007" s="9"/>
      <c r="K2007" s="9"/>
      <c r="L2007" s="8">
        <v>450</v>
      </c>
      <c r="M2007" s="8">
        <v>1</v>
      </c>
      <c r="N2007" s="7" t="s">
        <v>60</v>
      </c>
      <c r="O2007" s="8">
        <v>10</v>
      </c>
      <c r="P2007" s="8">
        <v>9</v>
      </c>
      <c r="Q2007" s="7" t="s">
        <v>60</v>
      </c>
      <c r="R2007" s="7" t="s">
        <v>1601</v>
      </c>
    </row>
    <row r="2008" spans="1:18" x14ac:dyDescent="0.25">
      <c r="A2008" s="7" t="s">
        <v>4002</v>
      </c>
      <c r="B2008" s="7" t="s">
        <v>1489</v>
      </c>
      <c r="C2008" s="7" t="s">
        <v>53</v>
      </c>
      <c r="D2008" s="7" t="s">
        <v>1477</v>
      </c>
      <c r="E2008" s="7" t="s">
        <v>4003</v>
      </c>
      <c r="F2008" s="7" t="s">
        <v>74</v>
      </c>
      <c r="G2008" s="8">
        <v>1984</v>
      </c>
      <c r="H2008" s="9"/>
      <c r="I2008" s="9"/>
      <c r="J2008" s="9"/>
      <c r="K2008" s="9"/>
      <c r="L2008" s="8">
        <v>1100</v>
      </c>
      <c r="M2008" s="8">
        <v>1</v>
      </c>
      <c r="N2008" s="7" t="s">
        <v>60</v>
      </c>
      <c r="O2008" s="8">
        <v>15</v>
      </c>
      <c r="P2008" s="8">
        <v>14</v>
      </c>
      <c r="Q2008" s="7" t="s">
        <v>60</v>
      </c>
      <c r="R2008" s="7" t="s">
        <v>1656</v>
      </c>
    </row>
    <row r="2009" spans="1:18" x14ac:dyDescent="0.25">
      <c r="A2009" s="7" t="s">
        <v>4004</v>
      </c>
      <c r="B2009" s="7" t="s">
        <v>1489</v>
      </c>
      <c r="C2009" s="7" t="s">
        <v>53</v>
      </c>
      <c r="D2009" s="7" t="s">
        <v>1477</v>
      </c>
      <c r="E2009" s="7" t="s">
        <v>4005</v>
      </c>
      <c r="F2009" s="7" t="s">
        <v>74</v>
      </c>
      <c r="G2009" s="9"/>
      <c r="H2009" s="9"/>
      <c r="I2009" s="9"/>
      <c r="J2009" s="9"/>
      <c r="K2009" s="9"/>
      <c r="L2009" s="8">
        <v>2000</v>
      </c>
      <c r="M2009" s="8">
        <v>1</v>
      </c>
      <c r="N2009" s="7" t="s">
        <v>60</v>
      </c>
      <c r="O2009" s="8">
        <v>12</v>
      </c>
      <c r="P2009" s="8">
        <v>10</v>
      </c>
      <c r="Q2009" s="7" t="s">
        <v>60</v>
      </c>
      <c r="R2009" s="7" t="s">
        <v>86</v>
      </c>
    </row>
    <row r="2010" spans="1:18" x14ac:dyDescent="0.25">
      <c r="A2010" s="7" t="s">
        <v>4006</v>
      </c>
      <c r="B2010" s="7" t="s">
        <v>49</v>
      </c>
      <c r="C2010" s="7" t="s">
        <v>53</v>
      </c>
      <c r="D2010" s="7" t="s">
        <v>1477</v>
      </c>
      <c r="E2010" s="7" t="s">
        <v>4007</v>
      </c>
      <c r="F2010" s="7" t="s">
        <v>74</v>
      </c>
      <c r="G2010" s="8">
        <v>2007</v>
      </c>
      <c r="H2010" s="9"/>
      <c r="I2010" s="9"/>
      <c r="J2010" s="9"/>
      <c r="K2010" s="9"/>
      <c r="L2010" s="8">
        <v>2250</v>
      </c>
      <c r="M2010" s="8">
        <v>1</v>
      </c>
      <c r="N2010" s="7" t="s">
        <v>60</v>
      </c>
      <c r="O2010" s="8">
        <v>15</v>
      </c>
      <c r="P2010" s="8">
        <v>10</v>
      </c>
      <c r="Q2010" s="7" t="s">
        <v>60</v>
      </c>
      <c r="R2010" s="7" t="s">
        <v>60</v>
      </c>
    </row>
    <row r="2011" spans="1:18" x14ac:dyDescent="0.25">
      <c r="A2011" s="7" t="s">
        <v>4008</v>
      </c>
      <c r="B2011" s="7" t="s">
        <v>49</v>
      </c>
      <c r="C2011" s="7" t="s">
        <v>53</v>
      </c>
      <c r="D2011" s="7" t="s">
        <v>1477</v>
      </c>
      <c r="E2011" s="7" t="s">
        <v>4009</v>
      </c>
      <c r="F2011" s="7" t="s">
        <v>74</v>
      </c>
      <c r="G2011" s="8">
        <v>2009</v>
      </c>
      <c r="H2011" s="9"/>
      <c r="I2011" s="9"/>
      <c r="J2011" s="9"/>
      <c r="K2011" s="9"/>
      <c r="L2011" s="8">
        <v>2000</v>
      </c>
      <c r="M2011" s="8">
        <v>1</v>
      </c>
      <c r="N2011" s="7" t="s">
        <v>60</v>
      </c>
      <c r="O2011" s="8">
        <v>15</v>
      </c>
      <c r="P2011" s="8">
        <v>10</v>
      </c>
      <c r="Q2011" s="7" t="s">
        <v>60</v>
      </c>
      <c r="R2011" s="7" t="s">
        <v>539</v>
      </c>
    </row>
    <row r="2012" spans="1:18" x14ac:dyDescent="0.25">
      <c r="A2012" s="7" t="s">
        <v>4010</v>
      </c>
      <c r="B2012" s="7" t="s">
        <v>198</v>
      </c>
      <c r="C2012" s="7" t="s">
        <v>53</v>
      </c>
      <c r="D2012" s="7" t="s">
        <v>1458</v>
      </c>
      <c r="E2012" s="7" t="s">
        <v>4011</v>
      </c>
      <c r="F2012" s="7" t="s">
        <v>97</v>
      </c>
      <c r="G2012" s="8">
        <v>1989</v>
      </c>
      <c r="H2012" s="9"/>
      <c r="I2012" s="9"/>
      <c r="J2012" s="9"/>
      <c r="K2012" s="9"/>
      <c r="L2012" s="8">
        <v>18500</v>
      </c>
      <c r="M2012" s="8">
        <v>1</v>
      </c>
      <c r="N2012" s="7" t="s">
        <v>60</v>
      </c>
      <c r="O2012" s="8">
        <v>20</v>
      </c>
      <c r="P2012" s="8">
        <v>18</v>
      </c>
      <c r="Q2012" s="7" t="s">
        <v>60</v>
      </c>
      <c r="R2012" s="7" t="s">
        <v>60</v>
      </c>
    </row>
    <row r="2013" spans="1:18" x14ac:dyDescent="0.25">
      <c r="A2013" s="7" t="s">
        <v>4012</v>
      </c>
      <c r="B2013" s="7" t="s">
        <v>49</v>
      </c>
      <c r="C2013" s="7" t="s">
        <v>53</v>
      </c>
      <c r="D2013" s="7" t="s">
        <v>1458</v>
      </c>
      <c r="E2013" s="7" t="s">
        <v>4013</v>
      </c>
      <c r="F2013" s="7" t="s">
        <v>97</v>
      </c>
      <c r="G2013" s="8">
        <v>1987</v>
      </c>
      <c r="H2013" s="9"/>
      <c r="I2013" s="9"/>
      <c r="J2013" s="9"/>
      <c r="K2013" s="9"/>
      <c r="L2013" s="8">
        <v>7000</v>
      </c>
      <c r="M2013" s="8">
        <v>3</v>
      </c>
      <c r="N2013" s="7" t="s">
        <v>60</v>
      </c>
      <c r="O2013" s="8">
        <v>12</v>
      </c>
      <c r="P2013" s="8">
        <v>8</v>
      </c>
      <c r="Q2013" s="7" t="s">
        <v>60</v>
      </c>
      <c r="R2013" s="7" t="s">
        <v>539</v>
      </c>
    </row>
    <row r="2014" spans="1:18" x14ac:dyDescent="0.25">
      <c r="A2014" s="7" t="s">
        <v>4012</v>
      </c>
      <c r="B2014" s="7" t="s">
        <v>49</v>
      </c>
      <c r="C2014" s="7" t="s">
        <v>97</v>
      </c>
      <c r="D2014" s="7" t="s">
        <v>1458</v>
      </c>
      <c r="E2014" s="7" t="s">
        <v>4014</v>
      </c>
      <c r="F2014" s="7" t="s">
        <v>97</v>
      </c>
      <c r="G2014" s="8">
        <v>1989</v>
      </c>
      <c r="H2014" s="9"/>
      <c r="I2014" s="9"/>
      <c r="J2014" s="9"/>
      <c r="K2014" s="9"/>
      <c r="L2014" s="8">
        <v>18000</v>
      </c>
      <c r="M2014" s="8">
        <v>3</v>
      </c>
      <c r="N2014" s="7" t="s">
        <v>60</v>
      </c>
      <c r="O2014" s="8">
        <v>12</v>
      </c>
      <c r="P2014" s="8">
        <v>8</v>
      </c>
      <c r="Q2014" s="7" t="s">
        <v>60</v>
      </c>
      <c r="R2014" s="7" t="s">
        <v>1462</v>
      </c>
    </row>
    <row r="2015" spans="1:18" x14ac:dyDescent="0.25">
      <c r="A2015" s="7" t="s">
        <v>635</v>
      </c>
      <c r="B2015" s="7" t="s">
        <v>49</v>
      </c>
      <c r="C2015" s="7" t="s">
        <v>53</v>
      </c>
      <c r="D2015" s="7" t="s">
        <v>1458</v>
      </c>
      <c r="E2015" s="7" t="s">
        <v>4015</v>
      </c>
      <c r="F2015" s="7" t="s">
        <v>97</v>
      </c>
      <c r="G2015" s="8">
        <v>1950</v>
      </c>
      <c r="H2015" s="9"/>
      <c r="I2015" s="9"/>
      <c r="J2015" s="9"/>
      <c r="K2015" s="9"/>
      <c r="L2015" s="8">
        <v>3600</v>
      </c>
      <c r="M2015" s="8">
        <v>3</v>
      </c>
      <c r="N2015" s="7" t="s">
        <v>60</v>
      </c>
      <c r="O2015" s="8">
        <v>12</v>
      </c>
      <c r="P2015" s="8">
        <v>9</v>
      </c>
      <c r="Q2015" s="7" t="s">
        <v>60</v>
      </c>
      <c r="R2015" s="7" t="s">
        <v>60</v>
      </c>
    </row>
    <row r="2016" spans="1:18" x14ac:dyDescent="0.25">
      <c r="A2016" s="7" t="s">
        <v>4016</v>
      </c>
      <c r="B2016" s="7" t="s">
        <v>49</v>
      </c>
      <c r="C2016" s="7" t="s">
        <v>53</v>
      </c>
      <c r="D2016" s="7" t="s">
        <v>1467</v>
      </c>
      <c r="E2016" s="7" t="s">
        <v>1548</v>
      </c>
      <c r="F2016" s="7" t="s">
        <v>1469</v>
      </c>
      <c r="G2016" s="9"/>
      <c r="H2016" s="8">
        <v>7850</v>
      </c>
      <c r="I2016" s="9"/>
      <c r="J2016" s="8">
        <v>100</v>
      </c>
      <c r="K2016" s="8">
        <v>5</v>
      </c>
      <c r="L2016" s="8">
        <v>39250</v>
      </c>
      <c r="M2016" s="8">
        <v>1</v>
      </c>
      <c r="N2016" s="7" t="s">
        <v>60</v>
      </c>
      <c r="O2016" s="8">
        <v>12</v>
      </c>
      <c r="P2016" s="8">
        <v>8</v>
      </c>
      <c r="Q2016" s="7" t="s">
        <v>60</v>
      </c>
      <c r="R2016" s="7" t="s">
        <v>1462</v>
      </c>
    </row>
    <row r="2017" spans="1:18" x14ac:dyDescent="0.25">
      <c r="A2017" s="7" t="s">
        <v>4016</v>
      </c>
      <c r="B2017" s="7" t="s">
        <v>49</v>
      </c>
      <c r="C2017" s="7" t="s">
        <v>97</v>
      </c>
      <c r="D2017" s="7" t="s">
        <v>1616</v>
      </c>
      <c r="E2017" s="7" t="s">
        <v>3888</v>
      </c>
      <c r="F2017" s="7" t="s">
        <v>97</v>
      </c>
      <c r="G2017" s="9"/>
      <c r="H2017" s="9"/>
      <c r="I2017" s="9"/>
      <c r="J2017" s="9"/>
      <c r="K2017" s="9"/>
      <c r="L2017" s="8">
        <v>7200</v>
      </c>
      <c r="M2017" s="8">
        <v>1</v>
      </c>
      <c r="N2017" s="7" t="s">
        <v>60</v>
      </c>
      <c r="O2017" s="8">
        <v>16</v>
      </c>
      <c r="P2017" s="8">
        <v>16</v>
      </c>
      <c r="Q2017" s="7" t="s">
        <v>60</v>
      </c>
      <c r="R2017" s="7" t="s">
        <v>1462</v>
      </c>
    </row>
    <row r="2018" spans="1:18" x14ac:dyDescent="0.25">
      <c r="A2018" s="7" t="s">
        <v>4016</v>
      </c>
      <c r="B2018" s="7" t="s">
        <v>49</v>
      </c>
      <c r="C2018" s="7" t="s">
        <v>59</v>
      </c>
      <c r="D2018" s="7" t="s">
        <v>1585</v>
      </c>
      <c r="E2018" s="7" t="s">
        <v>1525</v>
      </c>
      <c r="F2018" s="7" t="s">
        <v>1469</v>
      </c>
      <c r="G2018" s="9"/>
      <c r="H2018" s="8">
        <v>1400</v>
      </c>
      <c r="I2018" s="9"/>
      <c r="J2018" s="8">
        <v>0</v>
      </c>
      <c r="K2018" s="8">
        <v>2</v>
      </c>
      <c r="L2018" s="8">
        <v>2800</v>
      </c>
      <c r="M2018" s="8">
        <v>1</v>
      </c>
      <c r="N2018" s="7" t="s">
        <v>60</v>
      </c>
      <c r="O2018" s="8">
        <v>9</v>
      </c>
      <c r="P2018" s="8">
        <v>9</v>
      </c>
      <c r="Q2018" s="7" t="s">
        <v>60</v>
      </c>
      <c r="R2018" s="7" t="s">
        <v>60</v>
      </c>
    </row>
    <row r="2019" spans="1:18" x14ac:dyDescent="0.25">
      <c r="A2019" s="7" t="s">
        <v>4016</v>
      </c>
      <c r="B2019" s="7" t="s">
        <v>49</v>
      </c>
      <c r="C2019" s="7" t="s">
        <v>304</v>
      </c>
      <c r="D2019" s="7" t="s">
        <v>1495</v>
      </c>
      <c r="E2019" s="7" t="s">
        <v>4017</v>
      </c>
      <c r="F2019" s="7" t="s">
        <v>97</v>
      </c>
      <c r="G2019" s="9"/>
      <c r="H2019" s="9"/>
      <c r="I2019" s="9"/>
      <c r="J2019" s="9"/>
      <c r="K2019" s="9"/>
      <c r="L2019" s="8">
        <v>1920</v>
      </c>
      <c r="M2019" s="8">
        <v>1</v>
      </c>
      <c r="N2019" s="7" t="s">
        <v>60</v>
      </c>
      <c r="O2019" s="8">
        <v>12</v>
      </c>
      <c r="P2019" s="8">
        <v>8</v>
      </c>
      <c r="Q2019" s="7" t="s">
        <v>60</v>
      </c>
      <c r="R2019" s="7" t="s">
        <v>60</v>
      </c>
    </row>
    <row r="2020" spans="1:18" x14ac:dyDescent="0.25">
      <c r="A2020" s="7" t="s">
        <v>4016</v>
      </c>
      <c r="B2020" s="7" t="s">
        <v>49</v>
      </c>
      <c r="C2020" s="7" t="s">
        <v>86</v>
      </c>
      <c r="D2020" s="7" t="s">
        <v>1474</v>
      </c>
      <c r="E2020" s="7" t="s">
        <v>4018</v>
      </c>
      <c r="F2020" s="7" t="s">
        <v>97</v>
      </c>
      <c r="G2020" s="9"/>
      <c r="H2020" s="9"/>
      <c r="I2020" s="9"/>
      <c r="J2020" s="9"/>
      <c r="K2020" s="9"/>
      <c r="L2020" s="8">
        <v>3036</v>
      </c>
      <c r="M2020" s="8">
        <v>1</v>
      </c>
      <c r="N2020" s="7" t="s">
        <v>60</v>
      </c>
      <c r="O2020" s="8">
        <v>12</v>
      </c>
      <c r="P2020" s="8">
        <v>8</v>
      </c>
      <c r="Q2020" s="7" t="s">
        <v>60</v>
      </c>
      <c r="R2020" s="7" t="s">
        <v>86</v>
      </c>
    </row>
    <row r="2021" spans="1:18" x14ac:dyDescent="0.25">
      <c r="A2021" s="7" t="s">
        <v>4016</v>
      </c>
      <c r="B2021" s="7" t="s">
        <v>49</v>
      </c>
      <c r="C2021" s="7" t="s">
        <v>66</v>
      </c>
      <c r="D2021" s="7" t="s">
        <v>1470</v>
      </c>
      <c r="E2021" s="7" t="s">
        <v>1471</v>
      </c>
      <c r="F2021" s="7" t="s">
        <v>1469</v>
      </c>
      <c r="G2021" s="9"/>
      <c r="H2021" s="8">
        <v>960</v>
      </c>
      <c r="I2021" s="9"/>
      <c r="J2021" s="8">
        <v>100</v>
      </c>
      <c r="K2021" s="8">
        <v>3</v>
      </c>
      <c r="L2021" s="8">
        <v>2880</v>
      </c>
      <c r="M2021" s="8">
        <v>1</v>
      </c>
      <c r="N2021" s="7" t="s">
        <v>60</v>
      </c>
      <c r="O2021" s="8">
        <v>12</v>
      </c>
      <c r="P2021" s="8">
        <v>8</v>
      </c>
      <c r="Q2021" s="7" t="s">
        <v>60</v>
      </c>
      <c r="R2021" s="7" t="s">
        <v>86</v>
      </c>
    </row>
    <row r="2022" spans="1:18" x14ac:dyDescent="0.25">
      <c r="A2022" s="7" t="s">
        <v>637</v>
      </c>
      <c r="B2022" s="7" t="s">
        <v>49</v>
      </c>
      <c r="C2022" s="7" t="s">
        <v>53</v>
      </c>
      <c r="D2022" s="7" t="s">
        <v>1467</v>
      </c>
      <c r="E2022" s="7" t="s">
        <v>1548</v>
      </c>
      <c r="F2022" s="7" t="s">
        <v>97</v>
      </c>
      <c r="G2022" s="9"/>
      <c r="H2022" s="9"/>
      <c r="I2022" s="9"/>
      <c r="J2022" s="9"/>
      <c r="K2022" s="9"/>
      <c r="L2022" s="8">
        <v>61000</v>
      </c>
      <c r="M2022" s="8">
        <v>1</v>
      </c>
      <c r="N2022" s="7" t="s">
        <v>60</v>
      </c>
      <c r="O2022" s="8">
        <v>12</v>
      </c>
      <c r="P2022" s="8">
        <v>9</v>
      </c>
      <c r="Q2022" s="7" t="s">
        <v>60</v>
      </c>
      <c r="R2022" s="7" t="s">
        <v>1462</v>
      </c>
    </row>
    <row r="2023" spans="1:18" x14ac:dyDescent="0.25">
      <c r="A2023" s="7" t="s">
        <v>637</v>
      </c>
      <c r="B2023" s="7" t="s">
        <v>49</v>
      </c>
      <c r="C2023" s="7" t="s">
        <v>97</v>
      </c>
      <c r="D2023" s="7" t="s">
        <v>1467</v>
      </c>
      <c r="E2023" s="7" t="s">
        <v>1548</v>
      </c>
      <c r="F2023" s="7" t="s">
        <v>97</v>
      </c>
      <c r="G2023" s="9"/>
      <c r="H2023" s="9"/>
      <c r="I2023" s="9"/>
      <c r="J2023" s="9"/>
      <c r="K2023" s="9"/>
      <c r="L2023" s="8">
        <v>64000</v>
      </c>
      <c r="M2023" s="8">
        <v>1</v>
      </c>
      <c r="N2023" s="7" t="s">
        <v>60</v>
      </c>
      <c r="O2023" s="8">
        <v>12</v>
      </c>
      <c r="P2023" s="8">
        <v>9</v>
      </c>
      <c r="Q2023" s="7" t="s">
        <v>60</v>
      </c>
      <c r="R2023" s="7" t="s">
        <v>86</v>
      </c>
    </row>
    <row r="2024" spans="1:18" x14ac:dyDescent="0.25">
      <c r="A2024" s="7" t="s">
        <v>637</v>
      </c>
      <c r="B2024" s="7" t="s">
        <v>49</v>
      </c>
      <c r="C2024" s="7" t="s">
        <v>59</v>
      </c>
      <c r="D2024" s="7" t="s">
        <v>1497</v>
      </c>
      <c r="E2024" s="7" t="s">
        <v>1475</v>
      </c>
      <c r="F2024" s="7" t="s">
        <v>97</v>
      </c>
      <c r="G2024" s="9"/>
      <c r="H2024" s="9"/>
      <c r="I2024" s="9"/>
      <c r="J2024" s="9"/>
      <c r="K2024" s="9"/>
      <c r="L2024" s="8">
        <v>11750</v>
      </c>
      <c r="M2024" s="8">
        <v>1</v>
      </c>
      <c r="N2024" s="7" t="s">
        <v>60</v>
      </c>
      <c r="O2024" s="8">
        <v>12</v>
      </c>
      <c r="P2024" s="8">
        <v>9</v>
      </c>
      <c r="Q2024" s="7" t="s">
        <v>60</v>
      </c>
      <c r="R2024" s="7" t="s">
        <v>86</v>
      </c>
    </row>
    <row r="2025" spans="1:18" x14ac:dyDescent="0.25">
      <c r="A2025" s="7" t="s">
        <v>637</v>
      </c>
      <c r="B2025" s="7" t="s">
        <v>49</v>
      </c>
      <c r="C2025" s="7" t="s">
        <v>304</v>
      </c>
      <c r="D2025" s="7" t="s">
        <v>1472</v>
      </c>
      <c r="E2025" s="7" t="s">
        <v>4019</v>
      </c>
      <c r="F2025" s="7" t="s">
        <v>97</v>
      </c>
      <c r="G2025" s="9"/>
      <c r="H2025" s="9"/>
      <c r="I2025" s="9"/>
      <c r="J2025" s="9"/>
      <c r="K2025" s="9"/>
      <c r="L2025" s="8">
        <v>62274</v>
      </c>
      <c r="M2025" s="8">
        <v>1</v>
      </c>
      <c r="N2025" s="7" t="s">
        <v>60</v>
      </c>
      <c r="O2025" s="8">
        <v>12</v>
      </c>
      <c r="P2025" s="8">
        <v>9</v>
      </c>
      <c r="Q2025" s="7" t="s">
        <v>60</v>
      </c>
      <c r="R2025" s="7" t="s">
        <v>60</v>
      </c>
    </row>
    <row r="2026" spans="1:18" x14ac:dyDescent="0.25">
      <c r="A2026" s="7" t="s">
        <v>637</v>
      </c>
      <c r="B2026" s="7" t="s">
        <v>49</v>
      </c>
      <c r="C2026" s="7" t="s">
        <v>86</v>
      </c>
      <c r="D2026" s="7" t="s">
        <v>1501</v>
      </c>
      <c r="E2026" s="7" t="s">
        <v>2006</v>
      </c>
      <c r="F2026" s="7" t="s">
        <v>1469</v>
      </c>
      <c r="G2026" s="9"/>
      <c r="H2026" s="9"/>
      <c r="I2026" s="9"/>
      <c r="J2026" s="9"/>
      <c r="K2026" s="9"/>
      <c r="L2026" s="8">
        <v>40264</v>
      </c>
      <c r="M2026" s="8">
        <v>1</v>
      </c>
      <c r="N2026" s="7" t="s">
        <v>60</v>
      </c>
      <c r="O2026" s="8">
        <v>25</v>
      </c>
      <c r="P2026" s="8">
        <v>25</v>
      </c>
      <c r="Q2026" s="7" t="s">
        <v>60</v>
      </c>
      <c r="R2026" s="7" t="s">
        <v>86</v>
      </c>
    </row>
    <row r="2027" spans="1:18" x14ac:dyDescent="0.25">
      <c r="A2027" s="7" t="s">
        <v>637</v>
      </c>
      <c r="B2027" s="7" t="s">
        <v>49</v>
      </c>
      <c r="C2027" s="7" t="s">
        <v>66</v>
      </c>
      <c r="D2027" s="7" t="s">
        <v>1467</v>
      </c>
      <c r="E2027" s="7" t="s">
        <v>1548</v>
      </c>
      <c r="F2027" s="7" t="s">
        <v>97</v>
      </c>
      <c r="G2027" s="9"/>
      <c r="H2027" s="9"/>
      <c r="I2027" s="9"/>
      <c r="J2027" s="9"/>
      <c r="K2027" s="9"/>
      <c r="L2027" s="8">
        <v>5000</v>
      </c>
      <c r="M2027" s="8">
        <v>1</v>
      </c>
      <c r="N2027" s="7" t="s">
        <v>60</v>
      </c>
      <c r="O2027" s="8">
        <v>9</v>
      </c>
      <c r="P2027" s="8">
        <v>9</v>
      </c>
      <c r="Q2027" s="7" t="s">
        <v>60</v>
      </c>
      <c r="R2027" s="7" t="s">
        <v>60</v>
      </c>
    </row>
    <row r="2028" spans="1:18" x14ac:dyDescent="0.25">
      <c r="A2028" s="7" t="s">
        <v>637</v>
      </c>
      <c r="B2028" s="7" t="s">
        <v>49</v>
      </c>
      <c r="C2028" s="7" t="s">
        <v>57</v>
      </c>
      <c r="D2028" s="7" t="s">
        <v>1501</v>
      </c>
      <c r="E2028" s="7" t="s">
        <v>2006</v>
      </c>
      <c r="F2028" s="7" t="s">
        <v>97</v>
      </c>
      <c r="G2028" s="9"/>
      <c r="H2028" s="9"/>
      <c r="I2028" s="9"/>
      <c r="J2028" s="9"/>
      <c r="K2028" s="9"/>
      <c r="L2028" s="8">
        <v>4900</v>
      </c>
      <c r="M2028" s="8">
        <v>1</v>
      </c>
      <c r="N2028" s="7" t="s">
        <v>60</v>
      </c>
      <c r="O2028" s="8">
        <v>12</v>
      </c>
      <c r="P2028" s="8">
        <v>9</v>
      </c>
      <c r="Q2028" s="7" t="s">
        <v>60</v>
      </c>
      <c r="R2028" s="7" t="s">
        <v>60</v>
      </c>
    </row>
    <row r="2029" spans="1:18" x14ac:dyDescent="0.25">
      <c r="A2029" s="7" t="s">
        <v>637</v>
      </c>
      <c r="B2029" s="7" t="s">
        <v>49</v>
      </c>
      <c r="C2029" s="7" t="s">
        <v>173</v>
      </c>
      <c r="D2029" s="7" t="s">
        <v>1470</v>
      </c>
      <c r="E2029" s="7" t="s">
        <v>1471</v>
      </c>
      <c r="F2029" s="7" t="s">
        <v>1469</v>
      </c>
      <c r="G2029" s="9"/>
      <c r="H2029" s="8">
        <v>1238</v>
      </c>
      <c r="I2029" s="9"/>
      <c r="J2029" s="8">
        <v>100</v>
      </c>
      <c r="K2029" s="8">
        <v>14</v>
      </c>
      <c r="L2029" s="8">
        <v>17332</v>
      </c>
      <c r="M2029" s="8">
        <v>1</v>
      </c>
      <c r="N2029" s="7" t="s">
        <v>60</v>
      </c>
      <c r="O2029" s="8">
        <v>9</v>
      </c>
      <c r="P2029" s="8">
        <v>9</v>
      </c>
      <c r="Q2029" s="7" t="s">
        <v>60</v>
      </c>
      <c r="R2029" s="7" t="s">
        <v>86</v>
      </c>
    </row>
    <row r="2030" spans="1:18" x14ac:dyDescent="0.25">
      <c r="A2030" s="7" t="s">
        <v>4020</v>
      </c>
      <c r="B2030" s="7" t="s">
        <v>1489</v>
      </c>
      <c r="C2030" s="7" t="s">
        <v>53</v>
      </c>
      <c r="D2030" s="7" t="s">
        <v>1467</v>
      </c>
      <c r="E2030" s="7" t="s">
        <v>4021</v>
      </c>
      <c r="F2030" s="7" t="s">
        <v>97</v>
      </c>
      <c r="G2030" s="8">
        <v>1964</v>
      </c>
      <c r="H2030" s="9"/>
      <c r="I2030" s="9"/>
      <c r="J2030" s="9"/>
      <c r="K2030" s="9"/>
      <c r="L2030" s="8">
        <v>17123</v>
      </c>
      <c r="M2030" s="8">
        <v>1</v>
      </c>
      <c r="N2030" s="7" t="s">
        <v>60</v>
      </c>
      <c r="O2030" s="8">
        <v>14</v>
      </c>
      <c r="P2030" s="8">
        <v>10</v>
      </c>
      <c r="Q2030" s="7" t="s">
        <v>60</v>
      </c>
      <c r="R2030" s="7" t="s">
        <v>60</v>
      </c>
    </row>
    <row r="2031" spans="1:18" x14ac:dyDescent="0.25">
      <c r="A2031" s="7" t="s">
        <v>4020</v>
      </c>
      <c r="B2031" s="7" t="s">
        <v>1489</v>
      </c>
      <c r="C2031" s="7" t="s">
        <v>97</v>
      </c>
      <c r="D2031" s="7" t="s">
        <v>1467</v>
      </c>
      <c r="E2031" s="7" t="s">
        <v>4021</v>
      </c>
      <c r="F2031" s="7" t="s">
        <v>97</v>
      </c>
      <c r="G2031" s="8">
        <v>1964</v>
      </c>
      <c r="H2031" s="9"/>
      <c r="I2031" s="9"/>
      <c r="J2031" s="9"/>
      <c r="K2031" s="9"/>
      <c r="L2031" s="8">
        <v>7705</v>
      </c>
      <c r="M2031" s="8">
        <v>1</v>
      </c>
      <c r="N2031" s="7" t="s">
        <v>60</v>
      </c>
      <c r="O2031" s="8">
        <v>14</v>
      </c>
      <c r="P2031" s="8">
        <v>10</v>
      </c>
      <c r="Q2031" s="7" t="s">
        <v>60</v>
      </c>
      <c r="R2031" s="7" t="s">
        <v>60</v>
      </c>
    </row>
    <row r="2032" spans="1:18" x14ac:dyDescent="0.25">
      <c r="A2032" s="7" t="s">
        <v>4020</v>
      </c>
      <c r="B2032" s="7" t="s">
        <v>1489</v>
      </c>
      <c r="C2032" s="7" t="s">
        <v>59</v>
      </c>
      <c r="D2032" s="7" t="s">
        <v>1467</v>
      </c>
      <c r="E2032" s="7" t="s">
        <v>4022</v>
      </c>
      <c r="F2032" s="7" t="s">
        <v>97</v>
      </c>
      <c r="G2032" s="8">
        <v>1964</v>
      </c>
      <c r="H2032" s="9"/>
      <c r="I2032" s="9"/>
      <c r="J2032" s="9"/>
      <c r="K2032" s="9"/>
      <c r="L2032" s="8">
        <v>6164</v>
      </c>
      <c r="M2032" s="8">
        <v>1</v>
      </c>
      <c r="N2032" s="7" t="s">
        <v>60</v>
      </c>
      <c r="O2032" s="8">
        <v>14</v>
      </c>
      <c r="P2032" s="8">
        <v>10</v>
      </c>
      <c r="Q2032" s="7" t="s">
        <v>60</v>
      </c>
      <c r="R2032" s="7" t="s">
        <v>86</v>
      </c>
    </row>
    <row r="2033" spans="1:18" x14ac:dyDescent="0.25">
      <c r="A2033" s="7" t="s">
        <v>4020</v>
      </c>
      <c r="B2033" s="7" t="s">
        <v>1489</v>
      </c>
      <c r="C2033" s="7" t="s">
        <v>304</v>
      </c>
      <c r="D2033" s="7" t="s">
        <v>1495</v>
      </c>
      <c r="E2033" s="7" t="s">
        <v>4023</v>
      </c>
      <c r="F2033" s="7" t="s">
        <v>97</v>
      </c>
      <c r="G2033" s="8">
        <v>1964</v>
      </c>
      <c r="H2033" s="9"/>
      <c r="I2033" s="9"/>
      <c r="J2033" s="9"/>
      <c r="K2033" s="9"/>
      <c r="L2033" s="8">
        <v>8560</v>
      </c>
      <c r="M2033" s="8">
        <v>1</v>
      </c>
      <c r="N2033" s="7" t="s">
        <v>60</v>
      </c>
      <c r="O2033" s="8">
        <v>14</v>
      </c>
      <c r="P2033" s="8">
        <v>12</v>
      </c>
      <c r="Q2033" s="7" t="s">
        <v>60</v>
      </c>
      <c r="R2033" s="7" t="s">
        <v>60</v>
      </c>
    </row>
    <row r="2034" spans="1:18" x14ac:dyDescent="0.25">
      <c r="A2034" s="7" t="s">
        <v>4020</v>
      </c>
      <c r="B2034" s="7" t="s">
        <v>1489</v>
      </c>
      <c r="C2034" s="7" t="s">
        <v>86</v>
      </c>
      <c r="D2034" s="7" t="s">
        <v>1467</v>
      </c>
      <c r="E2034" s="7" t="s">
        <v>4024</v>
      </c>
      <c r="F2034" s="7" t="s">
        <v>97</v>
      </c>
      <c r="G2034" s="8">
        <v>1964</v>
      </c>
      <c r="H2034" s="9"/>
      <c r="I2034" s="9"/>
      <c r="J2034" s="9"/>
      <c r="K2034" s="9"/>
      <c r="L2034" s="8">
        <v>10273</v>
      </c>
      <c r="M2034" s="8">
        <v>1</v>
      </c>
      <c r="N2034" s="7" t="s">
        <v>60</v>
      </c>
      <c r="O2034" s="8">
        <v>14</v>
      </c>
      <c r="P2034" s="8">
        <v>10</v>
      </c>
      <c r="Q2034" s="7" t="s">
        <v>60</v>
      </c>
      <c r="R2034" s="7" t="s">
        <v>60</v>
      </c>
    </row>
    <row r="2035" spans="1:18" x14ac:dyDescent="0.25">
      <c r="A2035" s="7" t="s">
        <v>4020</v>
      </c>
      <c r="B2035" s="7" t="s">
        <v>1489</v>
      </c>
      <c r="C2035" s="7" t="s">
        <v>66</v>
      </c>
      <c r="D2035" s="7" t="s">
        <v>1501</v>
      </c>
      <c r="E2035" s="7" t="s">
        <v>3537</v>
      </c>
      <c r="F2035" s="7" t="s">
        <v>97</v>
      </c>
      <c r="G2035" s="8">
        <v>2010</v>
      </c>
      <c r="H2035" s="9"/>
      <c r="I2035" s="9"/>
      <c r="J2035" s="9"/>
      <c r="K2035" s="9"/>
      <c r="L2035" s="8">
        <v>11986</v>
      </c>
      <c r="M2035" s="8">
        <v>1</v>
      </c>
      <c r="N2035" s="7" t="s">
        <v>60</v>
      </c>
      <c r="O2035" s="8">
        <v>20</v>
      </c>
      <c r="P2035" s="8">
        <v>19</v>
      </c>
      <c r="Q2035" s="7" t="s">
        <v>60</v>
      </c>
      <c r="R2035" s="7" t="s">
        <v>539</v>
      </c>
    </row>
    <row r="2036" spans="1:18" x14ac:dyDescent="0.25">
      <c r="A2036" s="7" t="s">
        <v>4020</v>
      </c>
      <c r="B2036" s="7" t="s">
        <v>1489</v>
      </c>
      <c r="C2036" s="7" t="s">
        <v>57</v>
      </c>
      <c r="D2036" s="7" t="s">
        <v>1605</v>
      </c>
      <c r="E2036" s="7" t="s">
        <v>4025</v>
      </c>
      <c r="F2036" s="7" t="s">
        <v>97</v>
      </c>
      <c r="G2036" s="8">
        <v>1964</v>
      </c>
      <c r="H2036" s="9"/>
      <c r="I2036" s="9"/>
      <c r="J2036" s="9"/>
      <c r="K2036" s="9"/>
      <c r="L2036" s="8">
        <v>15410</v>
      </c>
      <c r="M2036" s="8">
        <v>1</v>
      </c>
      <c r="N2036" s="7" t="s">
        <v>60</v>
      </c>
      <c r="O2036" s="8">
        <v>14</v>
      </c>
      <c r="P2036" s="8">
        <v>10</v>
      </c>
      <c r="Q2036" s="7" t="s">
        <v>60</v>
      </c>
      <c r="R2036" s="7" t="s">
        <v>539</v>
      </c>
    </row>
    <row r="2037" spans="1:18" x14ac:dyDescent="0.25">
      <c r="A2037" s="7" t="s">
        <v>4020</v>
      </c>
      <c r="B2037" s="7" t="s">
        <v>1489</v>
      </c>
      <c r="C2037" s="7" t="s">
        <v>173</v>
      </c>
      <c r="D2037" s="7" t="s">
        <v>1470</v>
      </c>
      <c r="E2037" s="7" t="s">
        <v>4026</v>
      </c>
      <c r="F2037" s="7" t="s">
        <v>1469</v>
      </c>
      <c r="G2037" s="8">
        <v>1964</v>
      </c>
      <c r="H2037" s="8">
        <v>2055</v>
      </c>
      <c r="I2037" s="9"/>
      <c r="J2037" s="8">
        <v>100</v>
      </c>
      <c r="K2037" s="8">
        <v>2</v>
      </c>
      <c r="L2037" s="8">
        <v>4110</v>
      </c>
      <c r="M2037" s="8">
        <v>1</v>
      </c>
      <c r="N2037" s="7" t="s">
        <v>60</v>
      </c>
      <c r="O2037" s="8">
        <v>12</v>
      </c>
      <c r="P2037" s="8">
        <v>10</v>
      </c>
      <c r="Q2037" s="7" t="s">
        <v>60</v>
      </c>
      <c r="R2037" s="7" t="s">
        <v>60</v>
      </c>
    </row>
    <row r="2038" spans="1:18" x14ac:dyDescent="0.25">
      <c r="A2038" s="7" t="s">
        <v>1204</v>
      </c>
      <c r="B2038" s="7" t="s">
        <v>49</v>
      </c>
      <c r="C2038" s="7" t="s">
        <v>53</v>
      </c>
      <c r="D2038" s="7" t="s">
        <v>1458</v>
      </c>
      <c r="E2038" s="7" t="s">
        <v>4027</v>
      </c>
      <c r="F2038" s="7" t="s">
        <v>97</v>
      </c>
      <c r="G2038" s="8">
        <v>1985</v>
      </c>
      <c r="H2038" s="9"/>
      <c r="I2038" s="9"/>
      <c r="J2038" s="9"/>
      <c r="K2038" s="9"/>
      <c r="L2038" s="8">
        <v>60000</v>
      </c>
      <c r="M2038" s="8">
        <v>2</v>
      </c>
      <c r="N2038" s="7" t="s">
        <v>60</v>
      </c>
      <c r="O2038" s="8">
        <v>15</v>
      </c>
      <c r="P2038" s="8">
        <v>9</v>
      </c>
      <c r="Q2038" s="7" t="s">
        <v>60</v>
      </c>
      <c r="R2038" s="7" t="s">
        <v>539</v>
      </c>
    </row>
    <row r="2039" spans="1:18" x14ac:dyDescent="0.25">
      <c r="A2039" s="7" t="s">
        <v>1207</v>
      </c>
      <c r="B2039" s="7" t="s">
        <v>1457</v>
      </c>
      <c r="C2039" s="7" t="s">
        <v>53</v>
      </c>
      <c r="D2039" s="7" t="s">
        <v>1477</v>
      </c>
      <c r="E2039" s="7" t="s">
        <v>4028</v>
      </c>
      <c r="F2039" s="7" t="s">
        <v>74</v>
      </c>
      <c r="G2039" s="8">
        <v>1970</v>
      </c>
      <c r="H2039" s="9"/>
      <c r="I2039" s="9"/>
      <c r="J2039" s="9"/>
      <c r="K2039" s="9"/>
      <c r="L2039" s="8">
        <v>1400</v>
      </c>
      <c r="M2039" s="8">
        <v>1</v>
      </c>
      <c r="N2039" s="7" t="s">
        <v>60</v>
      </c>
      <c r="O2039" s="8">
        <v>14</v>
      </c>
      <c r="P2039" s="8">
        <v>10</v>
      </c>
      <c r="Q2039" s="7" t="s">
        <v>60</v>
      </c>
      <c r="R2039" s="7" t="s">
        <v>86</v>
      </c>
    </row>
    <row r="2040" spans="1:18" x14ac:dyDescent="0.25">
      <c r="A2040" s="7" t="s">
        <v>4029</v>
      </c>
      <c r="B2040" s="7" t="s">
        <v>49</v>
      </c>
      <c r="C2040" s="7" t="s">
        <v>53</v>
      </c>
      <c r="D2040" s="7" t="s">
        <v>1458</v>
      </c>
      <c r="E2040" s="7" t="s">
        <v>4030</v>
      </c>
      <c r="F2040" s="7" t="s">
        <v>97</v>
      </c>
      <c r="G2040" s="8">
        <v>1982</v>
      </c>
      <c r="H2040" s="9"/>
      <c r="I2040" s="9"/>
      <c r="J2040" s="9"/>
      <c r="K2040" s="9"/>
      <c r="L2040" s="8">
        <v>10800</v>
      </c>
      <c r="M2040" s="8">
        <v>2</v>
      </c>
      <c r="N2040" s="7" t="s">
        <v>60</v>
      </c>
      <c r="O2040" s="8">
        <v>12</v>
      </c>
      <c r="P2040" s="8">
        <v>9</v>
      </c>
      <c r="Q2040" s="7" t="s">
        <v>60</v>
      </c>
      <c r="R2040" s="7" t="s">
        <v>86</v>
      </c>
    </row>
    <row r="2041" spans="1:18" x14ac:dyDescent="0.25">
      <c r="A2041" s="7" t="s">
        <v>4031</v>
      </c>
      <c r="B2041" s="7" t="s">
        <v>1457</v>
      </c>
      <c r="C2041" s="7" t="s">
        <v>53</v>
      </c>
      <c r="D2041" s="7" t="s">
        <v>1464</v>
      </c>
      <c r="E2041" s="7" t="s">
        <v>4032</v>
      </c>
      <c r="F2041" s="7" t="s">
        <v>74</v>
      </c>
      <c r="G2041" s="9"/>
      <c r="H2041" s="9"/>
      <c r="I2041" s="9"/>
      <c r="J2041" s="9"/>
      <c r="K2041" s="9"/>
      <c r="L2041" s="8">
        <v>900</v>
      </c>
      <c r="M2041" s="8">
        <v>1</v>
      </c>
      <c r="N2041" s="7" t="s">
        <v>60</v>
      </c>
      <c r="O2041" s="8">
        <v>20</v>
      </c>
      <c r="P2041" s="8">
        <v>9</v>
      </c>
      <c r="Q2041" s="7" t="s">
        <v>60</v>
      </c>
      <c r="R2041" s="7" t="s">
        <v>539</v>
      </c>
    </row>
    <row r="2042" spans="1:18" x14ac:dyDescent="0.25">
      <c r="A2042" s="7" t="s">
        <v>638</v>
      </c>
      <c r="B2042" s="7" t="s">
        <v>49</v>
      </c>
      <c r="C2042" s="7" t="s">
        <v>53</v>
      </c>
      <c r="D2042" s="7" t="s">
        <v>1477</v>
      </c>
      <c r="E2042" s="7" t="s">
        <v>4033</v>
      </c>
      <c r="F2042" s="7" t="s">
        <v>74</v>
      </c>
      <c r="G2042" s="8">
        <v>1975</v>
      </c>
      <c r="H2042" s="9"/>
      <c r="I2042" s="9"/>
      <c r="J2042" s="9"/>
      <c r="K2042" s="9"/>
      <c r="L2042" s="8">
        <v>1500</v>
      </c>
      <c r="M2042" s="8">
        <v>1</v>
      </c>
      <c r="N2042" s="7" t="s">
        <v>60</v>
      </c>
      <c r="O2042" s="8">
        <v>15</v>
      </c>
      <c r="P2042" s="8">
        <v>12</v>
      </c>
      <c r="Q2042" s="7" t="s">
        <v>60</v>
      </c>
      <c r="R2042" s="7" t="s">
        <v>60</v>
      </c>
    </row>
    <row r="2043" spans="1:18" x14ac:dyDescent="0.25">
      <c r="A2043" s="7" t="s">
        <v>1211</v>
      </c>
      <c r="B2043" s="7" t="s">
        <v>1457</v>
      </c>
      <c r="C2043" s="7" t="s">
        <v>53</v>
      </c>
      <c r="D2043" s="7" t="s">
        <v>1458</v>
      </c>
      <c r="E2043" s="7" t="s">
        <v>4034</v>
      </c>
      <c r="F2043" s="7" t="s">
        <v>97</v>
      </c>
      <c r="G2043" s="8">
        <v>1989</v>
      </c>
      <c r="H2043" s="9"/>
      <c r="I2043" s="9"/>
      <c r="J2043" s="9"/>
      <c r="K2043" s="9"/>
      <c r="L2043" s="8">
        <v>52500</v>
      </c>
      <c r="M2043" s="8">
        <v>2</v>
      </c>
      <c r="N2043" s="7" t="s">
        <v>60</v>
      </c>
      <c r="O2043" s="8">
        <v>30</v>
      </c>
      <c r="P2043" s="8">
        <v>12</v>
      </c>
      <c r="Q2043" s="7" t="s">
        <v>60</v>
      </c>
      <c r="R2043" s="7" t="s">
        <v>1656</v>
      </c>
    </row>
    <row r="2044" spans="1:18" x14ac:dyDescent="0.25">
      <c r="A2044" s="7" t="s">
        <v>4035</v>
      </c>
      <c r="B2044" s="7" t="s">
        <v>4036</v>
      </c>
      <c r="C2044" s="7" t="s">
        <v>53</v>
      </c>
      <c r="D2044" s="7" t="s">
        <v>1467</v>
      </c>
      <c r="E2044" s="7" t="s">
        <v>4037</v>
      </c>
      <c r="F2044" s="7" t="s">
        <v>97</v>
      </c>
      <c r="G2044" s="8">
        <v>1993</v>
      </c>
      <c r="H2044" s="9"/>
      <c r="I2044" s="9"/>
      <c r="J2044" s="9"/>
      <c r="K2044" s="9"/>
      <c r="L2044" s="8">
        <v>150000</v>
      </c>
      <c r="M2044" s="8">
        <v>1</v>
      </c>
      <c r="N2044" s="7" t="s">
        <v>60</v>
      </c>
      <c r="O2044" s="8">
        <v>12</v>
      </c>
      <c r="P2044" s="8">
        <v>9</v>
      </c>
      <c r="Q2044" s="7" t="s">
        <v>60</v>
      </c>
      <c r="R2044" s="7" t="s">
        <v>539</v>
      </c>
    </row>
    <row r="2045" spans="1:18" x14ac:dyDescent="0.25">
      <c r="A2045" s="7" t="s">
        <v>4035</v>
      </c>
      <c r="B2045" s="7" t="s">
        <v>4036</v>
      </c>
      <c r="C2045" s="7" t="s">
        <v>97</v>
      </c>
      <c r="D2045" s="7" t="s">
        <v>1501</v>
      </c>
      <c r="E2045" s="7" t="s">
        <v>4038</v>
      </c>
      <c r="F2045" s="7" t="s">
        <v>97</v>
      </c>
      <c r="G2045" s="8">
        <v>1993</v>
      </c>
      <c r="H2045" s="9"/>
      <c r="I2045" s="9"/>
      <c r="J2045" s="9"/>
      <c r="K2045" s="9"/>
      <c r="L2045" s="8">
        <v>50000</v>
      </c>
      <c r="M2045" s="8">
        <v>1</v>
      </c>
      <c r="N2045" s="7" t="s">
        <v>60</v>
      </c>
      <c r="O2045" s="8">
        <v>12</v>
      </c>
      <c r="P2045" s="8">
        <v>9</v>
      </c>
      <c r="Q2045" s="7" t="s">
        <v>60</v>
      </c>
      <c r="R2045" s="7" t="s">
        <v>539</v>
      </c>
    </row>
    <row r="2046" spans="1:18" x14ac:dyDescent="0.25">
      <c r="A2046" s="7" t="s">
        <v>4035</v>
      </c>
      <c r="B2046" s="7" t="s">
        <v>4036</v>
      </c>
      <c r="C2046" s="7" t="s">
        <v>59</v>
      </c>
      <c r="D2046" s="7" t="s">
        <v>1470</v>
      </c>
      <c r="E2046" s="7" t="s">
        <v>4039</v>
      </c>
      <c r="F2046" s="7" t="s">
        <v>1469</v>
      </c>
      <c r="G2046" s="8">
        <v>1997</v>
      </c>
      <c r="H2046" s="8">
        <v>846</v>
      </c>
      <c r="I2046" s="9"/>
      <c r="J2046" s="8">
        <v>100</v>
      </c>
      <c r="K2046" s="8">
        <v>26</v>
      </c>
      <c r="L2046" s="8">
        <v>22000</v>
      </c>
      <c r="M2046" s="8">
        <v>1</v>
      </c>
      <c r="N2046" s="7" t="s">
        <v>60</v>
      </c>
      <c r="O2046" s="8">
        <v>10</v>
      </c>
      <c r="P2046" s="8">
        <v>9</v>
      </c>
      <c r="Q2046" s="7" t="s">
        <v>60</v>
      </c>
      <c r="R2046" s="7" t="s">
        <v>1504</v>
      </c>
    </row>
    <row r="2047" spans="1:18" x14ac:dyDescent="0.25">
      <c r="A2047" s="7" t="s">
        <v>4040</v>
      </c>
      <c r="B2047" s="7" t="s">
        <v>49</v>
      </c>
      <c r="C2047" s="7" t="s">
        <v>53</v>
      </c>
      <c r="D2047" s="7" t="s">
        <v>1474</v>
      </c>
      <c r="E2047" s="7" t="s">
        <v>4041</v>
      </c>
      <c r="F2047" s="7" t="s">
        <v>97</v>
      </c>
      <c r="G2047" s="8">
        <v>1970</v>
      </c>
      <c r="H2047" s="9"/>
      <c r="I2047" s="9"/>
      <c r="J2047" s="9"/>
      <c r="K2047" s="9"/>
      <c r="L2047" s="8">
        <v>32000</v>
      </c>
      <c r="M2047" s="8">
        <v>2</v>
      </c>
      <c r="N2047" s="7" t="s">
        <v>60</v>
      </c>
      <c r="O2047" s="8">
        <v>12</v>
      </c>
      <c r="P2047" s="8">
        <v>9</v>
      </c>
      <c r="Q2047" s="7" t="s">
        <v>60</v>
      </c>
      <c r="R2047" s="7" t="s">
        <v>1462</v>
      </c>
    </row>
    <row r="2048" spans="1:18" x14ac:dyDescent="0.25">
      <c r="A2048" s="7" t="s">
        <v>4040</v>
      </c>
      <c r="B2048" s="7" t="s">
        <v>49</v>
      </c>
      <c r="C2048" s="7" t="s">
        <v>97</v>
      </c>
      <c r="D2048" s="7" t="s">
        <v>1474</v>
      </c>
      <c r="E2048" s="7" t="s">
        <v>4042</v>
      </c>
      <c r="F2048" s="7" t="s">
        <v>97</v>
      </c>
      <c r="G2048" s="8">
        <v>1970</v>
      </c>
      <c r="H2048" s="9"/>
      <c r="I2048" s="9"/>
      <c r="J2048" s="9"/>
      <c r="K2048" s="9"/>
      <c r="L2048" s="8">
        <v>24000</v>
      </c>
      <c r="M2048" s="8">
        <v>2</v>
      </c>
      <c r="N2048" s="7" t="s">
        <v>60</v>
      </c>
      <c r="O2048" s="8">
        <v>12</v>
      </c>
      <c r="P2048" s="8">
        <v>9</v>
      </c>
      <c r="Q2048" s="7" t="s">
        <v>60</v>
      </c>
      <c r="R2048" s="7" t="s">
        <v>539</v>
      </c>
    </row>
    <row r="2049" spans="1:18" x14ac:dyDescent="0.25">
      <c r="A2049" s="7" t="s">
        <v>4040</v>
      </c>
      <c r="B2049" s="7" t="s">
        <v>49</v>
      </c>
      <c r="C2049" s="7" t="s">
        <v>59</v>
      </c>
      <c r="D2049" s="7" t="s">
        <v>1474</v>
      </c>
      <c r="E2049" s="7" t="s">
        <v>4043</v>
      </c>
      <c r="F2049" s="7" t="s">
        <v>97</v>
      </c>
      <c r="G2049" s="8">
        <v>1970</v>
      </c>
      <c r="H2049" s="9"/>
      <c r="I2049" s="9"/>
      <c r="J2049" s="9"/>
      <c r="K2049" s="9"/>
      <c r="L2049" s="8">
        <v>29900</v>
      </c>
      <c r="M2049" s="8">
        <v>2</v>
      </c>
      <c r="N2049" s="7" t="s">
        <v>60</v>
      </c>
      <c r="O2049" s="8">
        <v>12</v>
      </c>
      <c r="P2049" s="8">
        <v>9</v>
      </c>
      <c r="Q2049" s="7" t="s">
        <v>60</v>
      </c>
      <c r="R2049" s="7" t="s">
        <v>1462</v>
      </c>
    </row>
    <row r="2050" spans="1:18" x14ac:dyDescent="0.25">
      <c r="A2050" s="7" t="s">
        <v>4040</v>
      </c>
      <c r="B2050" s="7" t="s">
        <v>49</v>
      </c>
      <c r="C2050" s="7" t="s">
        <v>304</v>
      </c>
      <c r="D2050" s="7" t="s">
        <v>1474</v>
      </c>
      <c r="E2050" s="7" t="s">
        <v>4044</v>
      </c>
      <c r="F2050" s="7" t="s">
        <v>97</v>
      </c>
      <c r="G2050" s="8">
        <v>1970</v>
      </c>
      <c r="H2050" s="9"/>
      <c r="I2050" s="9"/>
      <c r="J2050" s="9"/>
      <c r="K2050" s="9"/>
      <c r="L2050" s="8">
        <v>11200</v>
      </c>
      <c r="M2050" s="8">
        <v>1</v>
      </c>
      <c r="N2050" s="7" t="s">
        <v>60</v>
      </c>
      <c r="O2050" s="8">
        <v>15</v>
      </c>
      <c r="P2050" s="8">
        <v>10</v>
      </c>
      <c r="Q2050" s="7" t="s">
        <v>60</v>
      </c>
      <c r="R2050" s="7" t="s">
        <v>539</v>
      </c>
    </row>
    <row r="2051" spans="1:18" x14ac:dyDescent="0.25">
      <c r="A2051" s="7" t="s">
        <v>4045</v>
      </c>
      <c r="B2051" s="7" t="s">
        <v>1457</v>
      </c>
      <c r="C2051" s="7" t="s">
        <v>53</v>
      </c>
      <c r="D2051" s="7" t="s">
        <v>1474</v>
      </c>
      <c r="E2051" s="7" t="s">
        <v>50</v>
      </c>
      <c r="F2051" s="7" t="s">
        <v>97</v>
      </c>
      <c r="G2051" s="9"/>
      <c r="H2051" s="9"/>
      <c r="I2051" s="9"/>
      <c r="J2051" s="9"/>
      <c r="K2051" s="9"/>
      <c r="L2051" s="8">
        <v>35000</v>
      </c>
      <c r="M2051" s="8">
        <v>4</v>
      </c>
      <c r="N2051" s="7" t="s">
        <v>50</v>
      </c>
      <c r="O2051" s="9"/>
      <c r="P2051" s="9"/>
      <c r="Q2051" s="7" t="s">
        <v>50</v>
      </c>
      <c r="R2051" s="7" t="s">
        <v>50</v>
      </c>
    </row>
    <row r="2052" spans="1:18" x14ac:dyDescent="0.25">
      <c r="A2052" s="7" t="s">
        <v>4045</v>
      </c>
      <c r="B2052" s="7" t="s">
        <v>1457</v>
      </c>
      <c r="C2052" s="7" t="s">
        <v>97</v>
      </c>
      <c r="D2052" s="7" t="s">
        <v>1474</v>
      </c>
      <c r="E2052" s="7" t="s">
        <v>50</v>
      </c>
      <c r="F2052" s="7" t="s">
        <v>97</v>
      </c>
      <c r="G2052" s="9"/>
      <c r="H2052" s="9"/>
      <c r="I2052" s="9"/>
      <c r="J2052" s="9"/>
      <c r="K2052" s="9"/>
      <c r="L2052" s="8">
        <v>37631</v>
      </c>
      <c r="M2052" s="8">
        <v>4</v>
      </c>
      <c r="N2052" s="7" t="s">
        <v>50</v>
      </c>
      <c r="O2052" s="9"/>
      <c r="P2052" s="9"/>
      <c r="Q2052" s="7" t="s">
        <v>50</v>
      </c>
      <c r="R2052" s="7" t="s">
        <v>50</v>
      </c>
    </row>
    <row r="2053" spans="1:18" x14ac:dyDescent="0.25">
      <c r="A2053" s="7" t="s">
        <v>4046</v>
      </c>
      <c r="B2053" s="7" t="s">
        <v>49</v>
      </c>
      <c r="C2053" s="7" t="s">
        <v>53</v>
      </c>
      <c r="D2053" s="7" t="s">
        <v>1458</v>
      </c>
      <c r="E2053" s="7" t="s">
        <v>4047</v>
      </c>
      <c r="F2053" s="7" t="s">
        <v>97</v>
      </c>
      <c r="G2053" s="8">
        <v>1992</v>
      </c>
      <c r="H2053" s="9"/>
      <c r="I2053" s="9"/>
      <c r="J2053" s="9"/>
      <c r="K2053" s="9"/>
      <c r="L2053" s="8">
        <v>14500</v>
      </c>
      <c r="M2053" s="8">
        <v>1</v>
      </c>
      <c r="N2053" s="7" t="s">
        <v>60</v>
      </c>
      <c r="O2053" s="8">
        <v>20</v>
      </c>
      <c r="P2053" s="8">
        <v>18</v>
      </c>
      <c r="Q2053" s="7" t="s">
        <v>60</v>
      </c>
      <c r="R2053" s="7" t="s">
        <v>539</v>
      </c>
    </row>
    <row r="2054" spans="1:18" x14ac:dyDescent="0.25">
      <c r="A2054" s="7" t="s">
        <v>4048</v>
      </c>
      <c r="B2054" s="7" t="s">
        <v>49</v>
      </c>
      <c r="C2054" s="7" t="s">
        <v>53</v>
      </c>
      <c r="D2054" s="7" t="s">
        <v>1458</v>
      </c>
      <c r="E2054" s="7" t="s">
        <v>4049</v>
      </c>
      <c r="F2054" s="7" t="s">
        <v>97</v>
      </c>
      <c r="G2054" s="8">
        <v>1967</v>
      </c>
      <c r="H2054" s="9"/>
      <c r="I2054" s="9"/>
      <c r="J2054" s="9"/>
      <c r="K2054" s="9"/>
      <c r="L2054" s="8">
        <v>18000</v>
      </c>
      <c r="M2054" s="8">
        <v>2</v>
      </c>
      <c r="N2054" s="7" t="s">
        <v>60</v>
      </c>
      <c r="O2054" s="8">
        <v>20</v>
      </c>
      <c r="P2054" s="8">
        <v>18</v>
      </c>
      <c r="Q2054" s="7" t="s">
        <v>60</v>
      </c>
      <c r="R2054" s="7" t="s">
        <v>86</v>
      </c>
    </row>
    <row r="2055" spans="1:18" x14ac:dyDescent="0.25">
      <c r="A2055" s="7" t="s">
        <v>4050</v>
      </c>
      <c r="B2055" s="7" t="s">
        <v>1457</v>
      </c>
      <c r="C2055" s="7" t="s">
        <v>53</v>
      </c>
      <c r="D2055" s="7" t="s">
        <v>1464</v>
      </c>
      <c r="E2055" s="7" t="s">
        <v>4051</v>
      </c>
      <c r="F2055" s="7" t="s">
        <v>74</v>
      </c>
      <c r="G2055" s="8">
        <v>1973</v>
      </c>
      <c r="H2055" s="9"/>
      <c r="I2055" s="9"/>
      <c r="J2055" s="9"/>
      <c r="K2055" s="9"/>
      <c r="L2055" s="8">
        <v>6000</v>
      </c>
      <c r="M2055" s="8">
        <v>1</v>
      </c>
      <c r="N2055" s="7" t="s">
        <v>60</v>
      </c>
      <c r="O2055" s="8">
        <v>21</v>
      </c>
      <c r="P2055" s="8">
        <v>20</v>
      </c>
      <c r="Q2055" s="7" t="s">
        <v>60</v>
      </c>
      <c r="R2055" s="7" t="s">
        <v>60</v>
      </c>
    </row>
    <row r="2056" spans="1:18" x14ac:dyDescent="0.25">
      <c r="A2056" s="7" t="s">
        <v>4052</v>
      </c>
      <c r="B2056" s="7" t="s">
        <v>49</v>
      </c>
      <c r="C2056" s="7" t="s">
        <v>53</v>
      </c>
      <c r="D2056" s="7" t="s">
        <v>1477</v>
      </c>
      <c r="E2056" s="7" t="s">
        <v>4053</v>
      </c>
      <c r="F2056" s="7" t="s">
        <v>74</v>
      </c>
      <c r="G2056" s="8">
        <v>1965</v>
      </c>
      <c r="H2056" s="9"/>
      <c r="I2056" s="9"/>
      <c r="J2056" s="9"/>
      <c r="K2056" s="9"/>
      <c r="L2056" s="8">
        <v>3600</v>
      </c>
      <c r="M2056" s="8">
        <v>1</v>
      </c>
      <c r="N2056" s="7" t="s">
        <v>60</v>
      </c>
      <c r="O2056" s="8">
        <v>14</v>
      </c>
      <c r="P2056" s="8">
        <v>9</v>
      </c>
      <c r="Q2056" s="7" t="s">
        <v>60</v>
      </c>
      <c r="R2056" s="7" t="s">
        <v>86</v>
      </c>
    </row>
    <row r="2057" spans="1:18" x14ac:dyDescent="0.25">
      <c r="A2057" s="7" t="s">
        <v>4054</v>
      </c>
      <c r="B2057" s="7" t="s">
        <v>1457</v>
      </c>
      <c r="C2057" s="7" t="s">
        <v>53</v>
      </c>
      <c r="D2057" s="7" t="s">
        <v>1477</v>
      </c>
      <c r="E2057" s="7" t="s">
        <v>4055</v>
      </c>
      <c r="F2057" s="7" t="s">
        <v>74</v>
      </c>
      <c r="G2057" s="8">
        <v>1975</v>
      </c>
      <c r="H2057" s="9"/>
      <c r="I2057" s="9"/>
      <c r="J2057" s="9"/>
      <c r="K2057" s="9"/>
      <c r="L2057" s="8">
        <v>960</v>
      </c>
      <c r="M2057" s="8">
        <v>1</v>
      </c>
      <c r="N2057" s="7" t="s">
        <v>60</v>
      </c>
      <c r="O2057" s="8">
        <v>12</v>
      </c>
      <c r="P2057" s="8">
        <v>9</v>
      </c>
      <c r="Q2057" s="7" t="s">
        <v>60</v>
      </c>
      <c r="R2057" s="7" t="s">
        <v>60</v>
      </c>
    </row>
    <row r="2058" spans="1:18" x14ac:dyDescent="0.25">
      <c r="A2058" s="7" t="s">
        <v>4056</v>
      </c>
      <c r="B2058" s="7" t="s">
        <v>1489</v>
      </c>
      <c r="C2058" s="7" t="s">
        <v>53</v>
      </c>
      <c r="D2058" s="7" t="s">
        <v>1464</v>
      </c>
      <c r="E2058" s="7" t="s">
        <v>4057</v>
      </c>
      <c r="F2058" s="7" t="s">
        <v>74</v>
      </c>
      <c r="G2058" s="8">
        <v>1990</v>
      </c>
      <c r="H2058" s="9"/>
      <c r="I2058" s="9"/>
      <c r="J2058" s="9"/>
      <c r="K2058" s="9"/>
      <c r="L2058" s="8">
        <v>1100</v>
      </c>
      <c r="M2058" s="8">
        <v>1</v>
      </c>
      <c r="N2058" s="7" t="s">
        <v>60</v>
      </c>
      <c r="O2058" s="8">
        <v>14</v>
      </c>
      <c r="P2058" s="8">
        <v>14</v>
      </c>
      <c r="Q2058" s="7" t="s">
        <v>60</v>
      </c>
      <c r="R2058" s="7" t="s">
        <v>1462</v>
      </c>
    </row>
    <row r="2059" spans="1:18" x14ac:dyDescent="0.25">
      <c r="A2059" s="7" t="s">
        <v>639</v>
      </c>
      <c r="B2059" s="7" t="s">
        <v>1489</v>
      </c>
      <c r="C2059" s="7" t="s">
        <v>53</v>
      </c>
      <c r="D2059" s="7" t="s">
        <v>1458</v>
      </c>
      <c r="E2059" s="7" t="s">
        <v>4058</v>
      </c>
      <c r="F2059" s="7" t="s">
        <v>97</v>
      </c>
      <c r="G2059" s="8">
        <v>1998</v>
      </c>
      <c r="H2059" s="9"/>
      <c r="I2059" s="9"/>
      <c r="J2059" s="9"/>
      <c r="K2059" s="9"/>
      <c r="L2059" s="8">
        <v>10300</v>
      </c>
      <c r="M2059" s="8">
        <v>1</v>
      </c>
      <c r="N2059" s="7" t="s">
        <v>60</v>
      </c>
      <c r="O2059" s="8">
        <v>20</v>
      </c>
      <c r="P2059" s="8">
        <v>15</v>
      </c>
      <c r="Q2059" s="7" t="s">
        <v>60</v>
      </c>
      <c r="R2059" s="7" t="s">
        <v>60</v>
      </c>
    </row>
    <row r="2060" spans="1:18" x14ac:dyDescent="0.25">
      <c r="A2060" s="7" t="s">
        <v>1216</v>
      </c>
      <c r="B2060" s="7" t="s">
        <v>49</v>
      </c>
      <c r="C2060" s="7" t="s">
        <v>53</v>
      </c>
      <c r="D2060" s="7" t="s">
        <v>1605</v>
      </c>
      <c r="E2060" s="7" t="s">
        <v>4059</v>
      </c>
      <c r="F2060" s="7" t="s">
        <v>97</v>
      </c>
      <c r="G2060" s="8">
        <v>1966</v>
      </c>
      <c r="H2060" s="9"/>
      <c r="I2060" s="9"/>
      <c r="J2060" s="9"/>
      <c r="K2060" s="9"/>
      <c r="L2060" s="8">
        <v>26250</v>
      </c>
      <c r="M2060" s="8">
        <v>1</v>
      </c>
      <c r="N2060" s="7" t="s">
        <v>60</v>
      </c>
      <c r="O2060" s="8">
        <v>10</v>
      </c>
      <c r="P2060" s="8">
        <v>9</v>
      </c>
      <c r="Q2060" s="7" t="s">
        <v>60</v>
      </c>
      <c r="R2060" s="7" t="s">
        <v>60</v>
      </c>
    </row>
    <row r="2061" spans="1:18" x14ac:dyDescent="0.25">
      <c r="A2061" s="7" t="s">
        <v>1216</v>
      </c>
      <c r="B2061" s="7" t="s">
        <v>49</v>
      </c>
      <c r="C2061" s="7" t="s">
        <v>97</v>
      </c>
      <c r="D2061" s="7" t="s">
        <v>1605</v>
      </c>
      <c r="E2061" s="7" t="s">
        <v>4060</v>
      </c>
      <c r="F2061" s="7" t="s">
        <v>97</v>
      </c>
      <c r="G2061" s="8">
        <v>1966</v>
      </c>
      <c r="H2061" s="9"/>
      <c r="I2061" s="9"/>
      <c r="J2061" s="9"/>
      <c r="K2061" s="9"/>
      <c r="L2061" s="8">
        <v>11475</v>
      </c>
      <c r="M2061" s="8">
        <v>1</v>
      </c>
      <c r="N2061" s="7" t="s">
        <v>60</v>
      </c>
      <c r="O2061" s="8">
        <v>20</v>
      </c>
      <c r="P2061" s="8">
        <v>20</v>
      </c>
      <c r="Q2061" s="7" t="s">
        <v>60</v>
      </c>
      <c r="R2061" s="7" t="s">
        <v>86</v>
      </c>
    </row>
    <row r="2062" spans="1:18" x14ac:dyDescent="0.25">
      <c r="A2062" s="7" t="s">
        <v>1216</v>
      </c>
      <c r="B2062" s="7" t="s">
        <v>49</v>
      </c>
      <c r="C2062" s="7" t="s">
        <v>59</v>
      </c>
      <c r="D2062" s="7" t="s">
        <v>1605</v>
      </c>
      <c r="E2062" s="7" t="s">
        <v>4061</v>
      </c>
      <c r="F2062" s="7" t="s">
        <v>97</v>
      </c>
      <c r="G2062" s="8">
        <v>1977</v>
      </c>
      <c r="H2062" s="9"/>
      <c r="I2062" s="9"/>
      <c r="J2062" s="9"/>
      <c r="K2062" s="9"/>
      <c r="L2062" s="8">
        <v>4200</v>
      </c>
      <c r="M2062" s="8">
        <v>1</v>
      </c>
      <c r="N2062" s="7" t="s">
        <v>60</v>
      </c>
      <c r="O2062" s="8">
        <v>12</v>
      </c>
      <c r="P2062" s="8">
        <v>10</v>
      </c>
      <c r="Q2062" s="7" t="s">
        <v>60</v>
      </c>
      <c r="R2062" s="7" t="s">
        <v>60</v>
      </c>
    </row>
    <row r="2063" spans="1:18" x14ac:dyDescent="0.25">
      <c r="A2063" s="7" t="s">
        <v>1216</v>
      </c>
      <c r="B2063" s="7" t="s">
        <v>49</v>
      </c>
      <c r="C2063" s="7" t="s">
        <v>304</v>
      </c>
      <c r="D2063" s="7" t="s">
        <v>1470</v>
      </c>
      <c r="E2063" s="7" t="s">
        <v>1545</v>
      </c>
      <c r="F2063" s="7" t="s">
        <v>97</v>
      </c>
      <c r="G2063" s="8">
        <v>1987</v>
      </c>
      <c r="H2063" s="9"/>
      <c r="I2063" s="9"/>
      <c r="J2063" s="9"/>
      <c r="K2063" s="9"/>
      <c r="L2063" s="8">
        <v>2100</v>
      </c>
      <c r="M2063" s="8">
        <v>1</v>
      </c>
      <c r="N2063" s="7" t="s">
        <v>60</v>
      </c>
      <c r="O2063" s="8">
        <v>9</v>
      </c>
      <c r="P2063" s="8">
        <v>8</v>
      </c>
      <c r="Q2063" s="7" t="s">
        <v>60</v>
      </c>
      <c r="R2063" s="7" t="s">
        <v>60</v>
      </c>
    </row>
    <row r="2064" spans="1:18" x14ac:dyDescent="0.25">
      <c r="A2064" s="7" t="s">
        <v>644</v>
      </c>
      <c r="B2064" s="7" t="s">
        <v>1457</v>
      </c>
      <c r="C2064" s="7" t="s">
        <v>53</v>
      </c>
      <c r="D2064" s="7" t="s">
        <v>1458</v>
      </c>
      <c r="E2064" s="7" t="s">
        <v>4062</v>
      </c>
      <c r="F2064" s="7" t="s">
        <v>97</v>
      </c>
      <c r="G2064" s="8">
        <v>2000</v>
      </c>
      <c r="H2064" s="9"/>
      <c r="I2064" s="9"/>
      <c r="J2064" s="9"/>
      <c r="K2064" s="9"/>
      <c r="L2064" s="8">
        <v>17045</v>
      </c>
      <c r="M2064" s="8">
        <v>2</v>
      </c>
      <c r="N2064" s="7" t="s">
        <v>60</v>
      </c>
      <c r="O2064" s="8">
        <v>12</v>
      </c>
      <c r="P2064" s="8">
        <v>9</v>
      </c>
      <c r="Q2064" s="7" t="s">
        <v>60</v>
      </c>
      <c r="R2064" s="7" t="s">
        <v>539</v>
      </c>
    </row>
    <row r="2065" spans="1:18" x14ac:dyDescent="0.25">
      <c r="A2065" s="7" t="s">
        <v>4063</v>
      </c>
      <c r="B2065" s="7" t="s">
        <v>2317</v>
      </c>
      <c r="C2065" s="7" t="s">
        <v>53</v>
      </c>
      <c r="D2065" s="7" t="s">
        <v>1458</v>
      </c>
      <c r="E2065" s="7" t="s">
        <v>4064</v>
      </c>
      <c r="F2065" s="7" t="s">
        <v>97</v>
      </c>
      <c r="G2065" s="8">
        <v>1996</v>
      </c>
      <c r="H2065" s="9"/>
      <c r="I2065" s="9"/>
      <c r="J2065" s="9"/>
      <c r="K2065" s="9"/>
      <c r="L2065" s="8">
        <v>18000</v>
      </c>
      <c r="M2065" s="8">
        <v>1</v>
      </c>
      <c r="N2065" s="7" t="s">
        <v>60</v>
      </c>
      <c r="O2065" s="8">
        <v>16</v>
      </c>
      <c r="P2065" s="8">
        <v>16</v>
      </c>
      <c r="Q2065" s="7" t="s">
        <v>60</v>
      </c>
      <c r="R2065" s="7" t="s">
        <v>60</v>
      </c>
    </row>
    <row r="2066" spans="1:18" x14ac:dyDescent="0.25">
      <c r="A2066" s="7" t="s">
        <v>647</v>
      </c>
      <c r="B2066" s="7" t="s">
        <v>1457</v>
      </c>
      <c r="C2066" s="7" t="s">
        <v>53</v>
      </c>
      <c r="D2066" s="7" t="s">
        <v>1477</v>
      </c>
      <c r="E2066" s="7" t="s">
        <v>4065</v>
      </c>
      <c r="F2066" s="7" t="s">
        <v>74</v>
      </c>
      <c r="G2066" s="8">
        <v>1970</v>
      </c>
      <c r="H2066" s="9"/>
      <c r="I2066" s="9"/>
      <c r="J2066" s="9"/>
      <c r="K2066" s="9"/>
      <c r="L2066" s="8">
        <v>4580</v>
      </c>
      <c r="M2066" s="8">
        <v>1</v>
      </c>
      <c r="N2066" s="7" t="s">
        <v>60</v>
      </c>
      <c r="O2066" s="8">
        <v>14</v>
      </c>
      <c r="P2066" s="8">
        <v>14</v>
      </c>
      <c r="Q2066" s="7" t="s">
        <v>60</v>
      </c>
      <c r="R2066" s="7" t="s">
        <v>60</v>
      </c>
    </row>
    <row r="2067" spans="1:18" x14ac:dyDescent="0.25">
      <c r="A2067" s="7" t="s">
        <v>4066</v>
      </c>
      <c r="B2067" s="7" t="s">
        <v>49</v>
      </c>
      <c r="C2067" s="7" t="s">
        <v>53</v>
      </c>
      <c r="D2067" s="7" t="s">
        <v>1458</v>
      </c>
      <c r="E2067" s="7" t="s">
        <v>4067</v>
      </c>
      <c r="F2067" s="7" t="s">
        <v>97</v>
      </c>
      <c r="G2067" s="8">
        <v>2002</v>
      </c>
      <c r="H2067" s="9"/>
      <c r="I2067" s="9"/>
      <c r="J2067" s="9"/>
      <c r="K2067" s="9"/>
      <c r="L2067" s="8">
        <v>24803</v>
      </c>
      <c r="M2067" s="8">
        <v>1</v>
      </c>
      <c r="N2067" s="7" t="s">
        <v>60</v>
      </c>
      <c r="O2067" s="8">
        <v>24</v>
      </c>
      <c r="P2067" s="8">
        <v>24</v>
      </c>
      <c r="Q2067" s="7" t="s">
        <v>60</v>
      </c>
      <c r="R2067" s="7" t="s">
        <v>1656</v>
      </c>
    </row>
    <row r="2068" spans="1:18" x14ac:dyDescent="0.25">
      <c r="A2068" s="7" t="s">
        <v>4068</v>
      </c>
      <c r="B2068" s="7" t="s">
        <v>198</v>
      </c>
      <c r="C2068" s="7" t="s">
        <v>53</v>
      </c>
      <c r="D2068" s="7" t="s">
        <v>1464</v>
      </c>
      <c r="E2068" s="7" t="s">
        <v>4069</v>
      </c>
      <c r="F2068" s="7" t="s">
        <v>74</v>
      </c>
      <c r="G2068" s="8">
        <v>2007</v>
      </c>
      <c r="H2068" s="9"/>
      <c r="I2068" s="9"/>
      <c r="J2068" s="9"/>
      <c r="K2068" s="9"/>
      <c r="L2068" s="8">
        <v>239000</v>
      </c>
      <c r="M2068" s="8">
        <v>3</v>
      </c>
      <c r="N2068" s="7" t="s">
        <v>60</v>
      </c>
      <c r="O2068" s="8">
        <v>15</v>
      </c>
      <c r="P2068" s="8">
        <v>11</v>
      </c>
      <c r="Q2068" s="7" t="s">
        <v>60</v>
      </c>
      <c r="R2068" s="7" t="s">
        <v>539</v>
      </c>
    </row>
    <row r="2069" spans="1:18" x14ac:dyDescent="0.25">
      <c r="A2069" s="7" t="s">
        <v>4070</v>
      </c>
      <c r="B2069" s="7" t="s">
        <v>49</v>
      </c>
      <c r="C2069" s="7" t="s">
        <v>53</v>
      </c>
      <c r="D2069" s="7" t="s">
        <v>1458</v>
      </c>
      <c r="E2069" s="7" t="s">
        <v>4071</v>
      </c>
      <c r="F2069" s="7" t="s">
        <v>97</v>
      </c>
      <c r="G2069" s="8">
        <v>1917</v>
      </c>
      <c r="H2069" s="9"/>
      <c r="I2069" s="9"/>
      <c r="J2069" s="9"/>
      <c r="K2069" s="9"/>
      <c r="L2069" s="8">
        <v>2400</v>
      </c>
      <c r="M2069" s="8">
        <v>1</v>
      </c>
      <c r="N2069" s="7" t="s">
        <v>60</v>
      </c>
      <c r="O2069" s="8">
        <v>12</v>
      </c>
      <c r="P2069" s="8">
        <v>9</v>
      </c>
      <c r="Q2069" s="7" t="s">
        <v>60</v>
      </c>
      <c r="R2069" s="7" t="s">
        <v>1462</v>
      </c>
    </row>
    <row r="2070" spans="1:18" x14ac:dyDescent="0.25">
      <c r="A2070" s="7" t="s">
        <v>4072</v>
      </c>
      <c r="B2070" s="7" t="s">
        <v>49</v>
      </c>
      <c r="C2070" s="7" t="s">
        <v>53</v>
      </c>
      <c r="D2070" s="7" t="s">
        <v>1458</v>
      </c>
      <c r="E2070" s="7" t="s">
        <v>4073</v>
      </c>
      <c r="F2070" s="7" t="s">
        <v>74</v>
      </c>
      <c r="G2070" s="8">
        <v>1992</v>
      </c>
      <c r="H2070" s="9"/>
      <c r="I2070" s="9"/>
      <c r="J2070" s="9"/>
      <c r="K2070" s="9"/>
      <c r="L2070" s="8">
        <v>150800</v>
      </c>
      <c r="M2070" s="8">
        <v>12</v>
      </c>
      <c r="N2070" s="7" t="s">
        <v>60</v>
      </c>
      <c r="O2070" s="8">
        <v>8.5</v>
      </c>
      <c r="P2070" s="8">
        <v>20</v>
      </c>
      <c r="Q2070" s="7" t="s">
        <v>60</v>
      </c>
      <c r="R2070" s="7" t="s">
        <v>60</v>
      </c>
    </row>
    <row r="2071" spans="1:18" x14ac:dyDescent="0.25">
      <c r="A2071" s="7" t="s">
        <v>4072</v>
      </c>
      <c r="B2071" s="7" t="s">
        <v>49</v>
      </c>
      <c r="C2071" s="7" t="s">
        <v>97</v>
      </c>
      <c r="D2071" s="7" t="s">
        <v>1458</v>
      </c>
      <c r="E2071" s="7" t="s">
        <v>4074</v>
      </c>
      <c r="F2071" s="7" t="s">
        <v>97</v>
      </c>
      <c r="G2071" s="8">
        <v>1993</v>
      </c>
      <c r="H2071" s="9"/>
      <c r="I2071" s="9"/>
      <c r="J2071" s="9"/>
      <c r="K2071" s="9"/>
      <c r="L2071" s="8">
        <v>104000</v>
      </c>
      <c r="M2071" s="8">
        <v>2</v>
      </c>
      <c r="N2071" s="7" t="s">
        <v>60</v>
      </c>
      <c r="O2071" s="8">
        <v>8.5</v>
      </c>
      <c r="P2071" s="8">
        <v>21</v>
      </c>
      <c r="Q2071" s="7" t="s">
        <v>60</v>
      </c>
      <c r="R2071" s="7" t="s">
        <v>60</v>
      </c>
    </row>
    <row r="2072" spans="1:18" x14ac:dyDescent="0.25">
      <c r="A2072" s="7" t="s">
        <v>4072</v>
      </c>
      <c r="B2072" s="7" t="s">
        <v>49</v>
      </c>
      <c r="C2072" s="7" t="s">
        <v>59</v>
      </c>
      <c r="D2072" s="7" t="s">
        <v>1458</v>
      </c>
      <c r="E2072" s="7" t="s">
        <v>4075</v>
      </c>
      <c r="F2072" s="7" t="s">
        <v>97</v>
      </c>
      <c r="G2072" s="8">
        <v>1993</v>
      </c>
      <c r="H2072" s="9"/>
      <c r="I2072" s="9"/>
      <c r="J2072" s="9"/>
      <c r="K2072" s="9"/>
      <c r="L2072" s="8">
        <v>3200</v>
      </c>
      <c r="M2072" s="8">
        <v>1</v>
      </c>
      <c r="N2072" s="7" t="s">
        <v>60</v>
      </c>
      <c r="O2072" s="8">
        <v>10</v>
      </c>
      <c r="P2072" s="8">
        <v>13</v>
      </c>
      <c r="Q2072" s="7" t="s">
        <v>60</v>
      </c>
      <c r="R2072" s="7" t="s">
        <v>60</v>
      </c>
    </row>
    <row r="2073" spans="1:18" x14ac:dyDescent="0.25">
      <c r="A2073" s="7" t="s">
        <v>648</v>
      </c>
      <c r="B2073" s="7" t="s">
        <v>49</v>
      </c>
      <c r="C2073" s="7" t="s">
        <v>53</v>
      </c>
      <c r="D2073" s="7" t="s">
        <v>1458</v>
      </c>
      <c r="E2073" s="7" t="s">
        <v>4076</v>
      </c>
      <c r="F2073" s="7" t="s">
        <v>97</v>
      </c>
      <c r="G2073" s="8">
        <v>1985</v>
      </c>
      <c r="H2073" s="9"/>
      <c r="I2073" s="9"/>
      <c r="J2073" s="9"/>
      <c r="K2073" s="9"/>
      <c r="L2073" s="8">
        <v>18500</v>
      </c>
      <c r="M2073" s="8">
        <v>3</v>
      </c>
      <c r="N2073" s="7" t="s">
        <v>60</v>
      </c>
      <c r="O2073" s="8">
        <v>12</v>
      </c>
      <c r="P2073" s="8">
        <v>9</v>
      </c>
      <c r="Q2073" s="7" t="s">
        <v>60</v>
      </c>
      <c r="R2073" s="7" t="s">
        <v>60</v>
      </c>
    </row>
    <row r="2074" spans="1:18" x14ac:dyDescent="0.25">
      <c r="A2074" s="7" t="s">
        <v>1217</v>
      </c>
      <c r="B2074" s="7" t="s">
        <v>1489</v>
      </c>
      <c r="C2074" s="7" t="s">
        <v>53</v>
      </c>
      <c r="D2074" s="7" t="s">
        <v>1458</v>
      </c>
      <c r="E2074" s="7" t="s">
        <v>4077</v>
      </c>
      <c r="F2074" s="7" t="s">
        <v>97</v>
      </c>
      <c r="G2074" s="8">
        <v>2000</v>
      </c>
      <c r="H2074" s="9"/>
      <c r="I2074" s="9"/>
      <c r="J2074" s="9"/>
      <c r="K2074" s="9"/>
      <c r="L2074" s="8">
        <v>16500</v>
      </c>
      <c r="M2074" s="8">
        <v>2</v>
      </c>
      <c r="N2074" s="7" t="s">
        <v>60</v>
      </c>
      <c r="O2074" s="8">
        <v>24</v>
      </c>
      <c r="P2074" s="8">
        <v>9</v>
      </c>
      <c r="Q2074" s="7" t="s">
        <v>60</v>
      </c>
      <c r="R2074" s="7" t="s">
        <v>539</v>
      </c>
    </row>
    <row r="2075" spans="1:18" x14ac:dyDescent="0.25">
      <c r="A2075" s="7" t="s">
        <v>4078</v>
      </c>
      <c r="B2075" s="7" t="s">
        <v>1489</v>
      </c>
      <c r="C2075" s="7" t="s">
        <v>53</v>
      </c>
      <c r="D2075" s="7" t="s">
        <v>1464</v>
      </c>
      <c r="E2075" s="7" t="s">
        <v>4079</v>
      </c>
      <c r="F2075" s="7" t="s">
        <v>74</v>
      </c>
      <c r="G2075" s="8">
        <v>2004</v>
      </c>
      <c r="H2075" s="9"/>
      <c r="I2075" s="9"/>
      <c r="J2075" s="9"/>
      <c r="K2075" s="9"/>
      <c r="L2075" s="8">
        <v>4375</v>
      </c>
      <c r="M2075" s="8">
        <v>2</v>
      </c>
      <c r="N2075" s="7" t="s">
        <v>60</v>
      </c>
      <c r="O2075" s="8">
        <v>14</v>
      </c>
      <c r="P2075" s="8">
        <v>10</v>
      </c>
      <c r="Q2075" s="7" t="s">
        <v>60</v>
      </c>
      <c r="R2075" s="7" t="s">
        <v>1643</v>
      </c>
    </row>
    <row r="2076" spans="1:18" x14ac:dyDescent="0.25">
      <c r="A2076" s="7" t="s">
        <v>4080</v>
      </c>
      <c r="B2076" s="7" t="s">
        <v>1489</v>
      </c>
      <c r="C2076" s="7" t="s">
        <v>53</v>
      </c>
      <c r="D2076" s="7" t="s">
        <v>1477</v>
      </c>
      <c r="E2076" s="7" t="s">
        <v>4081</v>
      </c>
      <c r="F2076" s="7" t="s">
        <v>74</v>
      </c>
      <c r="G2076" s="9"/>
      <c r="H2076" s="9"/>
      <c r="I2076" s="9"/>
      <c r="J2076" s="9"/>
      <c r="K2076" s="9"/>
      <c r="L2076" s="8">
        <v>1000</v>
      </c>
      <c r="M2076" s="8">
        <v>1</v>
      </c>
      <c r="N2076" s="7" t="s">
        <v>60</v>
      </c>
      <c r="O2076" s="8">
        <v>16</v>
      </c>
      <c r="P2076" s="8">
        <v>8</v>
      </c>
      <c r="Q2076" s="7" t="s">
        <v>60</v>
      </c>
      <c r="R2076" s="7" t="s">
        <v>1601</v>
      </c>
    </row>
    <row r="2077" spans="1:18" x14ac:dyDescent="0.25">
      <c r="A2077" s="7" t="s">
        <v>4082</v>
      </c>
      <c r="B2077" s="7" t="s">
        <v>49</v>
      </c>
      <c r="C2077" s="7" t="s">
        <v>53</v>
      </c>
      <c r="D2077" s="7" t="s">
        <v>1458</v>
      </c>
      <c r="E2077" s="7" t="s">
        <v>4083</v>
      </c>
      <c r="F2077" s="7" t="s">
        <v>97</v>
      </c>
      <c r="G2077" s="8">
        <v>2007</v>
      </c>
      <c r="H2077" s="9"/>
      <c r="I2077" s="9"/>
      <c r="J2077" s="9"/>
      <c r="K2077" s="9"/>
      <c r="L2077" s="8">
        <v>54000</v>
      </c>
      <c r="M2077" s="8">
        <v>2</v>
      </c>
      <c r="N2077" s="7" t="s">
        <v>60</v>
      </c>
      <c r="O2077" s="8">
        <v>34</v>
      </c>
      <c r="P2077" s="8">
        <v>15</v>
      </c>
      <c r="Q2077" s="7" t="s">
        <v>60</v>
      </c>
      <c r="R2077" s="7" t="s">
        <v>60</v>
      </c>
    </row>
    <row r="2078" spans="1:18" x14ac:dyDescent="0.25">
      <c r="A2078" s="7" t="s">
        <v>1220</v>
      </c>
      <c r="B2078" s="7" t="s">
        <v>1489</v>
      </c>
      <c r="C2078" s="7" t="s">
        <v>53</v>
      </c>
      <c r="D2078" s="7" t="s">
        <v>1458</v>
      </c>
      <c r="E2078" s="7" t="s">
        <v>4084</v>
      </c>
      <c r="F2078" s="7" t="s">
        <v>97</v>
      </c>
      <c r="G2078" s="8">
        <v>1957</v>
      </c>
      <c r="H2078" s="9"/>
      <c r="I2078" s="9"/>
      <c r="J2078" s="9"/>
      <c r="K2078" s="9"/>
      <c r="L2078" s="8">
        <v>985</v>
      </c>
      <c r="M2078" s="8">
        <v>1</v>
      </c>
      <c r="N2078" s="7" t="s">
        <v>60</v>
      </c>
      <c r="O2078" s="8">
        <v>12</v>
      </c>
      <c r="P2078" s="8">
        <v>9</v>
      </c>
      <c r="Q2078" s="7" t="s">
        <v>60</v>
      </c>
      <c r="R2078" s="7" t="s">
        <v>1462</v>
      </c>
    </row>
    <row r="2079" spans="1:18" x14ac:dyDescent="0.25">
      <c r="A2079" s="7" t="s">
        <v>4085</v>
      </c>
      <c r="B2079" s="7" t="s">
        <v>1457</v>
      </c>
      <c r="C2079" s="7" t="s">
        <v>53</v>
      </c>
      <c r="D2079" s="7" t="s">
        <v>1477</v>
      </c>
      <c r="E2079" s="7" t="s">
        <v>4086</v>
      </c>
      <c r="F2079" s="7" t="s">
        <v>74</v>
      </c>
      <c r="G2079" s="8">
        <v>1991</v>
      </c>
      <c r="H2079" s="9"/>
      <c r="I2079" s="9"/>
      <c r="J2079" s="9"/>
      <c r="K2079" s="9"/>
      <c r="L2079" s="8">
        <v>3600</v>
      </c>
      <c r="M2079" s="8">
        <v>1</v>
      </c>
      <c r="N2079" s="7" t="s">
        <v>60</v>
      </c>
      <c r="O2079" s="8">
        <v>18</v>
      </c>
      <c r="P2079" s="8">
        <v>16</v>
      </c>
      <c r="Q2079" s="7" t="s">
        <v>60</v>
      </c>
      <c r="R2079" s="7" t="s">
        <v>60</v>
      </c>
    </row>
    <row r="2080" spans="1:18" x14ac:dyDescent="0.25">
      <c r="A2080" s="7" t="s">
        <v>4087</v>
      </c>
      <c r="B2080" s="7" t="s">
        <v>1489</v>
      </c>
      <c r="C2080" s="7" t="s">
        <v>53</v>
      </c>
      <c r="D2080" s="7" t="s">
        <v>1458</v>
      </c>
      <c r="E2080" s="7" t="s">
        <v>4088</v>
      </c>
      <c r="F2080" s="7" t="s">
        <v>97</v>
      </c>
      <c r="G2080" s="8">
        <v>1984</v>
      </c>
      <c r="H2080" s="9"/>
      <c r="I2080" s="9"/>
      <c r="J2080" s="9"/>
      <c r="K2080" s="9"/>
      <c r="L2080" s="8">
        <v>23500</v>
      </c>
      <c r="M2080" s="8">
        <v>2</v>
      </c>
      <c r="N2080" s="7" t="s">
        <v>60</v>
      </c>
      <c r="O2080" s="8">
        <v>14</v>
      </c>
      <c r="P2080" s="8">
        <v>9</v>
      </c>
      <c r="Q2080" s="7" t="s">
        <v>60</v>
      </c>
      <c r="R2080" s="7" t="s">
        <v>1462</v>
      </c>
    </row>
    <row r="2081" spans="1:18" x14ac:dyDescent="0.25">
      <c r="A2081" s="7" t="s">
        <v>4089</v>
      </c>
      <c r="B2081" s="7" t="s">
        <v>49</v>
      </c>
      <c r="C2081" s="7" t="s">
        <v>53</v>
      </c>
      <c r="D2081" s="7" t="s">
        <v>1458</v>
      </c>
      <c r="E2081" s="7" t="s">
        <v>4090</v>
      </c>
      <c r="F2081" s="7" t="s">
        <v>97</v>
      </c>
      <c r="G2081" s="8">
        <v>1981</v>
      </c>
      <c r="H2081" s="9"/>
      <c r="I2081" s="9"/>
      <c r="J2081" s="9"/>
      <c r="K2081" s="9"/>
      <c r="L2081" s="8">
        <v>6124</v>
      </c>
      <c r="M2081" s="8">
        <v>1</v>
      </c>
      <c r="N2081" s="7" t="s">
        <v>60</v>
      </c>
      <c r="O2081" s="8">
        <v>20</v>
      </c>
      <c r="P2081" s="8">
        <v>19</v>
      </c>
      <c r="Q2081" s="7" t="s">
        <v>60</v>
      </c>
      <c r="R2081" s="7" t="s">
        <v>86</v>
      </c>
    </row>
    <row r="2082" spans="1:18" x14ac:dyDescent="0.25">
      <c r="A2082" s="7" t="s">
        <v>4091</v>
      </c>
      <c r="B2082" s="7" t="s">
        <v>1489</v>
      </c>
      <c r="C2082" s="7" t="s">
        <v>53</v>
      </c>
      <c r="D2082" s="7" t="s">
        <v>1477</v>
      </c>
      <c r="E2082" s="7" t="s">
        <v>4092</v>
      </c>
      <c r="F2082" s="7" t="s">
        <v>74</v>
      </c>
      <c r="G2082" s="8">
        <v>2008</v>
      </c>
      <c r="H2082" s="9"/>
      <c r="I2082" s="9"/>
      <c r="J2082" s="9"/>
      <c r="K2082" s="9"/>
      <c r="L2082" s="8">
        <v>1620</v>
      </c>
      <c r="M2082" s="8">
        <v>1</v>
      </c>
      <c r="N2082" s="7" t="s">
        <v>60</v>
      </c>
      <c r="O2082" s="8">
        <v>12</v>
      </c>
      <c r="P2082" s="8">
        <v>9</v>
      </c>
      <c r="Q2082" s="7" t="s">
        <v>60</v>
      </c>
      <c r="R2082" s="7" t="s">
        <v>86</v>
      </c>
    </row>
    <row r="2083" spans="1:18" x14ac:dyDescent="0.25">
      <c r="A2083" s="7" t="s">
        <v>650</v>
      </c>
      <c r="B2083" s="7" t="s">
        <v>1457</v>
      </c>
      <c r="C2083" s="7" t="s">
        <v>53</v>
      </c>
      <c r="D2083" s="7" t="s">
        <v>1464</v>
      </c>
      <c r="E2083" s="7" t="s">
        <v>4093</v>
      </c>
      <c r="F2083" s="7" t="s">
        <v>74</v>
      </c>
      <c r="G2083" s="8">
        <v>1989</v>
      </c>
      <c r="H2083" s="9"/>
      <c r="I2083" s="9"/>
      <c r="J2083" s="9"/>
      <c r="K2083" s="9"/>
      <c r="L2083" s="8">
        <v>235000</v>
      </c>
      <c r="M2083" s="8">
        <v>2</v>
      </c>
      <c r="N2083" s="7" t="s">
        <v>60</v>
      </c>
      <c r="O2083" s="8">
        <v>10</v>
      </c>
      <c r="P2083" s="8">
        <v>22</v>
      </c>
      <c r="Q2083" s="7" t="s">
        <v>60</v>
      </c>
      <c r="R2083" s="7" t="s">
        <v>1656</v>
      </c>
    </row>
    <row r="2084" spans="1:18" x14ac:dyDescent="0.25">
      <c r="A2084" s="7" t="s">
        <v>661</v>
      </c>
      <c r="B2084" s="7" t="s">
        <v>1489</v>
      </c>
      <c r="C2084" s="7" t="s">
        <v>53</v>
      </c>
      <c r="D2084" s="7" t="s">
        <v>1458</v>
      </c>
      <c r="E2084" s="7" t="s">
        <v>4094</v>
      </c>
      <c r="F2084" s="7" t="s">
        <v>74</v>
      </c>
      <c r="G2084" s="8">
        <v>1978</v>
      </c>
      <c r="H2084" s="9"/>
      <c r="I2084" s="9"/>
      <c r="J2084" s="9"/>
      <c r="K2084" s="9"/>
      <c r="L2084" s="8">
        <v>6000</v>
      </c>
      <c r="M2084" s="8">
        <v>1</v>
      </c>
      <c r="N2084" s="7" t="s">
        <v>60</v>
      </c>
      <c r="O2084" s="8">
        <v>12</v>
      </c>
      <c r="P2084" s="8">
        <v>10</v>
      </c>
      <c r="Q2084" s="7" t="s">
        <v>60</v>
      </c>
      <c r="R2084" s="7" t="s">
        <v>1462</v>
      </c>
    </row>
    <row r="2085" spans="1:18" x14ac:dyDescent="0.25">
      <c r="A2085" s="7" t="s">
        <v>664</v>
      </c>
      <c r="B2085" s="7" t="s">
        <v>2317</v>
      </c>
      <c r="C2085" s="7" t="s">
        <v>53</v>
      </c>
      <c r="D2085" s="7" t="s">
        <v>1477</v>
      </c>
      <c r="E2085" s="7" t="s">
        <v>4095</v>
      </c>
      <c r="F2085" s="7" t="s">
        <v>74</v>
      </c>
      <c r="G2085" s="8">
        <v>1970</v>
      </c>
      <c r="H2085" s="9"/>
      <c r="I2085" s="9"/>
      <c r="J2085" s="9"/>
      <c r="K2085" s="9"/>
      <c r="L2085" s="8">
        <v>10000</v>
      </c>
      <c r="M2085" s="8">
        <v>2</v>
      </c>
      <c r="N2085" s="7" t="s">
        <v>60</v>
      </c>
      <c r="O2085" s="8">
        <v>20</v>
      </c>
      <c r="P2085" s="8">
        <v>15</v>
      </c>
      <c r="Q2085" s="7" t="s">
        <v>60</v>
      </c>
      <c r="R2085" s="7" t="s">
        <v>539</v>
      </c>
    </row>
    <row r="2086" spans="1:18" x14ac:dyDescent="0.25">
      <c r="A2086" s="7" t="s">
        <v>4096</v>
      </c>
      <c r="B2086" s="7" t="s">
        <v>1489</v>
      </c>
      <c r="C2086" s="7" t="s">
        <v>53</v>
      </c>
      <c r="D2086" s="7" t="s">
        <v>1458</v>
      </c>
      <c r="E2086" s="7" t="s">
        <v>4097</v>
      </c>
      <c r="F2086" s="7" t="s">
        <v>97</v>
      </c>
      <c r="G2086" s="8">
        <v>1994</v>
      </c>
      <c r="H2086" s="9"/>
      <c r="I2086" s="9"/>
      <c r="J2086" s="9"/>
      <c r="K2086" s="9"/>
      <c r="L2086" s="8">
        <v>7300</v>
      </c>
      <c r="M2086" s="8">
        <v>1</v>
      </c>
      <c r="N2086" s="7" t="s">
        <v>60</v>
      </c>
      <c r="O2086" s="8">
        <v>14</v>
      </c>
      <c r="P2086" s="8">
        <v>12</v>
      </c>
      <c r="Q2086" s="7" t="s">
        <v>60</v>
      </c>
      <c r="R2086" s="7" t="s">
        <v>539</v>
      </c>
    </row>
    <row r="2087" spans="1:18" x14ac:dyDescent="0.25">
      <c r="A2087" s="7" t="s">
        <v>4098</v>
      </c>
      <c r="B2087" s="7" t="s">
        <v>49</v>
      </c>
      <c r="C2087" s="7" t="s">
        <v>53</v>
      </c>
      <c r="D2087" s="7" t="s">
        <v>1474</v>
      </c>
      <c r="E2087" s="7" t="s">
        <v>4099</v>
      </c>
      <c r="F2087" s="7" t="s">
        <v>74</v>
      </c>
      <c r="G2087" s="8">
        <v>1981</v>
      </c>
      <c r="H2087" s="9"/>
      <c r="I2087" s="9"/>
      <c r="J2087" s="9"/>
      <c r="K2087" s="9"/>
      <c r="L2087" s="8">
        <v>8000</v>
      </c>
      <c r="M2087" s="8">
        <v>1</v>
      </c>
      <c r="N2087" s="7" t="s">
        <v>60</v>
      </c>
      <c r="O2087" s="8">
        <v>14</v>
      </c>
      <c r="P2087" s="8">
        <v>10</v>
      </c>
      <c r="Q2087" s="7" t="s">
        <v>60</v>
      </c>
      <c r="R2087" s="7" t="s">
        <v>1643</v>
      </c>
    </row>
    <row r="2088" spans="1:18" x14ac:dyDescent="0.25">
      <c r="A2088" s="7" t="s">
        <v>4100</v>
      </c>
      <c r="B2088" s="7" t="s">
        <v>49</v>
      </c>
      <c r="C2088" s="7" t="s">
        <v>53</v>
      </c>
      <c r="D2088" s="7" t="s">
        <v>1477</v>
      </c>
      <c r="E2088" s="7" t="s">
        <v>4101</v>
      </c>
      <c r="F2088" s="7" t="s">
        <v>74</v>
      </c>
      <c r="G2088" s="8">
        <v>2007</v>
      </c>
      <c r="H2088" s="9"/>
      <c r="I2088" s="9"/>
      <c r="J2088" s="9"/>
      <c r="K2088" s="9"/>
      <c r="L2088" s="8">
        <v>1400</v>
      </c>
      <c r="M2088" s="8">
        <v>1</v>
      </c>
      <c r="N2088" s="7" t="s">
        <v>60</v>
      </c>
      <c r="O2088" s="8">
        <v>22</v>
      </c>
      <c r="P2088" s="8">
        <v>10</v>
      </c>
      <c r="Q2088" s="7" t="s">
        <v>60</v>
      </c>
      <c r="R2088" s="7" t="s">
        <v>1656</v>
      </c>
    </row>
    <row r="2089" spans="1:18" x14ac:dyDescent="0.25">
      <c r="A2089" s="7" t="s">
        <v>4102</v>
      </c>
      <c r="B2089" s="7" t="s">
        <v>49</v>
      </c>
      <c r="C2089" s="7" t="s">
        <v>53</v>
      </c>
      <c r="D2089" s="7" t="s">
        <v>1464</v>
      </c>
      <c r="E2089" s="7" t="s">
        <v>4103</v>
      </c>
      <c r="F2089" s="7" t="s">
        <v>74</v>
      </c>
      <c r="G2089" s="9"/>
      <c r="H2089" s="9"/>
      <c r="I2089" s="9"/>
      <c r="J2089" s="9"/>
      <c r="K2089" s="9"/>
      <c r="L2089" s="8">
        <v>1100</v>
      </c>
      <c r="M2089" s="8">
        <v>2</v>
      </c>
      <c r="N2089" s="7" t="s">
        <v>60</v>
      </c>
      <c r="O2089" s="8">
        <v>12</v>
      </c>
      <c r="P2089" s="8">
        <v>9</v>
      </c>
      <c r="Q2089" s="7" t="s">
        <v>60</v>
      </c>
      <c r="R2089" s="7" t="s">
        <v>539</v>
      </c>
    </row>
    <row r="2090" spans="1:18" x14ac:dyDescent="0.25">
      <c r="A2090" s="7" t="s">
        <v>4104</v>
      </c>
      <c r="B2090" s="7" t="s">
        <v>1489</v>
      </c>
      <c r="C2090" s="7" t="s">
        <v>53</v>
      </c>
      <c r="D2090" s="7" t="s">
        <v>1464</v>
      </c>
      <c r="E2090" s="7" t="s">
        <v>4105</v>
      </c>
      <c r="F2090" s="7" t="s">
        <v>74</v>
      </c>
      <c r="G2090" s="8">
        <v>1982</v>
      </c>
      <c r="H2090" s="9"/>
      <c r="I2090" s="9"/>
      <c r="J2090" s="9"/>
      <c r="K2090" s="9"/>
      <c r="L2090" s="8">
        <v>1200</v>
      </c>
      <c r="M2090" s="8">
        <v>3</v>
      </c>
      <c r="N2090" s="7" t="s">
        <v>54</v>
      </c>
      <c r="O2090" s="8">
        <v>10</v>
      </c>
      <c r="P2090" s="8">
        <v>8</v>
      </c>
      <c r="Q2090" s="7" t="s">
        <v>60</v>
      </c>
      <c r="R2090" s="7" t="s">
        <v>86</v>
      </c>
    </row>
    <row r="2091" spans="1:18" x14ac:dyDescent="0.25">
      <c r="A2091" s="7" t="s">
        <v>1232</v>
      </c>
      <c r="B2091" s="7" t="s">
        <v>49</v>
      </c>
      <c r="C2091" s="7" t="s">
        <v>53</v>
      </c>
      <c r="D2091" s="7" t="s">
        <v>1477</v>
      </c>
      <c r="E2091" s="7" t="s">
        <v>4106</v>
      </c>
      <c r="F2091" s="7" t="s">
        <v>74</v>
      </c>
      <c r="G2091" s="8">
        <v>1995</v>
      </c>
      <c r="H2091" s="9"/>
      <c r="I2091" s="9"/>
      <c r="J2091" s="9"/>
      <c r="K2091" s="9"/>
      <c r="L2091" s="8">
        <v>1300</v>
      </c>
      <c r="M2091" s="8">
        <v>2</v>
      </c>
      <c r="N2091" s="7" t="s">
        <v>60</v>
      </c>
      <c r="O2091" s="8">
        <v>14</v>
      </c>
      <c r="P2091" s="8">
        <v>11</v>
      </c>
      <c r="Q2091" s="7" t="s">
        <v>60</v>
      </c>
      <c r="R2091" s="7" t="s">
        <v>86</v>
      </c>
    </row>
    <row r="2092" spans="1:18" x14ac:dyDescent="0.25">
      <c r="A2092" s="7" t="s">
        <v>4107</v>
      </c>
      <c r="B2092" s="7" t="s">
        <v>1489</v>
      </c>
      <c r="C2092" s="7" t="s">
        <v>53</v>
      </c>
      <c r="D2092" s="7" t="s">
        <v>1464</v>
      </c>
      <c r="E2092" s="7" t="s">
        <v>4108</v>
      </c>
      <c r="F2092" s="7" t="s">
        <v>74</v>
      </c>
      <c r="G2092" s="8">
        <v>1997</v>
      </c>
      <c r="H2092" s="9"/>
      <c r="I2092" s="9"/>
      <c r="J2092" s="9"/>
      <c r="K2092" s="9"/>
      <c r="L2092" s="8">
        <v>4400</v>
      </c>
      <c r="M2092" s="8">
        <v>1</v>
      </c>
      <c r="N2092" s="7" t="s">
        <v>60</v>
      </c>
      <c r="O2092" s="8">
        <v>25</v>
      </c>
      <c r="P2092" s="8">
        <v>10</v>
      </c>
      <c r="Q2092" s="7" t="s">
        <v>60</v>
      </c>
      <c r="R2092" s="7" t="s">
        <v>1462</v>
      </c>
    </row>
    <row r="2093" spans="1:18" x14ac:dyDescent="0.25">
      <c r="A2093" s="7" t="s">
        <v>666</v>
      </c>
      <c r="B2093" s="7" t="s">
        <v>49</v>
      </c>
      <c r="C2093" s="7" t="s">
        <v>53</v>
      </c>
      <c r="D2093" s="7" t="s">
        <v>1458</v>
      </c>
      <c r="E2093" s="7" t="s">
        <v>4109</v>
      </c>
      <c r="F2093" s="7" t="s">
        <v>97</v>
      </c>
      <c r="G2093" s="8">
        <v>1960</v>
      </c>
      <c r="H2093" s="9"/>
      <c r="I2093" s="9"/>
      <c r="J2093" s="9"/>
      <c r="K2093" s="9"/>
      <c r="L2093" s="8">
        <v>14000</v>
      </c>
      <c r="M2093" s="8">
        <v>2</v>
      </c>
      <c r="N2093" s="7" t="s">
        <v>60</v>
      </c>
      <c r="O2093" s="8">
        <v>14</v>
      </c>
      <c r="P2093" s="8">
        <v>10</v>
      </c>
      <c r="Q2093" s="7" t="s">
        <v>60</v>
      </c>
      <c r="R2093" s="7" t="s">
        <v>1595</v>
      </c>
    </row>
    <row r="2094" spans="1:18" x14ac:dyDescent="0.25">
      <c r="A2094" s="7" t="s">
        <v>4110</v>
      </c>
      <c r="B2094" s="7" t="s">
        <v>1489</v>
      </c>
      <c r="C2094" s="7" t="s">
        <v>53</v>
      </c>
      <c r="D2094" s="7" t="s">
        <v>1458</v>
      </c>
      <c r="E2094" s="7" t="s">
        <v>4111</v>
      </c>
      <c r="F2094" s="7" t="s">
        <v>97</v>
      </c>
      <c r="G2094" s="8">
        <v>1990</v>
      </c>
      <c r="H2094" s="9"/>
      <c r="I2094" s="9"/>
      <c r="J2094" s="9"/>
      <c r="K2094" s="9"/>
      <c r="L2094" s="8">
        <v>40000</v>
      </c>
      <c r="M2094" s="8">
        <v>1</v>
      </c>
      <c r="N2094" s="7" t="s">
        <v>60</v>
      </c>
      <c r="O2094" s="8">
        <v>25</v>
      </c>
      <c r="P2094" s="8">
        <v>25</v>
      </c>
      <c r="Q2094" s="7" t="s">
        <v>60</v>
      </c>
      <c r="R2094" s="7" t="s">
        <v>86</v>
      </c>
    </row>
    <row r="2095" spans="1:18" x14ac:dyDescent="0.25">
      <c r="A2095" s="7" t="s">
        <v>1236</v>
      </c>
      <c r="B2095" s="7" t="s">
        <v>49</v>
      </c>
      <c r="C2095" s="7" t="s">
        <v>53</v>
      </c>
      <c r="D2095" s="7" t="s">
        <v>1477</v>
      </c>
      <c r="E2095" s="7" t="s">
        <v>4112</v>
      </c>
      <c r="F2095" s="7" t="s">
        <v>74</v>
      </c>
      <c r="G2095" s="8">
        <v>1965</v>
      </c>
      <c r="H2095" s="9"/>
      <c r="I2095" s="9"/>
      <c r="J2095" s="9"/>
      <c r="K2095" s="9"/>
      <c r="L2095" s="8">
        <v>1400</v>
      </c>
      <c r="M2095" s="8">
        <v>1</v>
      </c>
      <c r="N2095" s="7" t="s">
        <v>60</v>
      </c>
      <c r="O2095" s="8">
        <v>12</v>
      </c>
      <c r="P2095" s="8">
        <v>9</v>
      </c>
      <c r="Q2095" s="7" t="s">
        <v>60</v>
      </c>
      <c r="R2095" s="7" t="s">
        <v>60</v>
      </c>
    </row>
    <row r="2096" spans="1:18" x14ac:dyDescent="0.25">
      <c r="A2096" s="7" t="s">
        <v>1239</v>
      </c>
      <c r="B2096" s="7" t="s">
        <v>49</v>
      </c>
      <c r="C2096" s="7" t="s">
        <v>53</v>
      </c>
      <c r="D2096" s="7" t="s">
        <v>1477</v>
      </c>
      <c r="E2096" s="7" t="s">
        <v>4113</v>
      </c>
      <c r="F2096" s="7" t="s">
        <v>74</v>
      </c>
      <c r="G2096" s="8">
        <v>2009</v>
      </c>
      <c r="H2096" s="9"/>
      <c r="I2096" s="9"/>
      <c r="J2096" s="9"/>
      <c r="K2096" s="9"/>
      <c r="L2096" s="8">
        <v>1600</v>
      </c>
      <c r="M2096" s="8">
        <v>1</v>
      </c>
      <c r="N2096" s="7" t="s">
        <v>60</v>
      </c>
      <c r="O2096" s="8">
        <v>12</v>
      </c>
      <c r="P2096" s="8">
        <v>10</v>
      </c>
      <c r="Q2096" s="7" t="s">
        <v>60</v>
      </c>
      <c r="R2096" s="7" t="s">
        <v>60</v>
      </c>
    </row>
    <row r="2097" spans="1:18" x14ac:dyDescent="0.25">
      <c r="A2097" s="7" t="s">
        <v>4114</v>
      </c>
      <c r="B2097" s="7" t="s">
        <v>49</v>
      </c>
      <c r="C2097" s="7" t="s">
        <v>53</v>
      </c>
      <c r="D2097" s="7" t="s">
        <v>1458</v>
      </c>
      <c r="E2097" s="7" t="s">
        <v>4115</v>
      </c>
      <c r="F2097" s="7" t="s">
        <v>97</v>
      </c>
      <c r="G2097" s="8">
        <v>1952</v>
      </c>
      <c r="H2097" s="9"/>
      <c r="I2097" s="9"/>
      <c r="J2097" s="9"/>
      <c r="K2097" s="9"/>
      <c r="L2097" s="8">
        <v>800</v>
      </c>
      <c r="M2097" s="8">
        <v>1</v>
      </c>
      <c r="N2097" s="7" t="s">
        <v>60</v>
      </c>
      <c r="O2097" s="8">
        <v>15</v>
      </c>
      <c r="P2097" s="8">
        <v>14</v>
      </c>
      <c r="Q2097" s="7" t="s">
        <v>60</v>
      </c>
      <c r="R2097" s="7" t="s">
        <v>1595</v>
      </c>
    </row>
    <row r="2098" spans="1:18" x14ac:dyDescent="0.25">
      <c r="A2098" s="7" t="s">
        <v>4116</v>
      </c>
      <c r="B2098" s="7" t="s">
        <v>198</v>
      </c>
      <c r="C2098" s="7" t="s">
        <v>53</v>
      </c>
      <c r="D2098" s="7" t="s">
        <v>1477</v>
      </c>
      <c r="E2098" s="7" t="s">
        <v>4117</v>
      </c>
      <c r="F2098" s="7" t="s">
        <v>74</v>
      </c>
      <c r="G2098" s="8">
        <v>1965</v>
      </c>
      <c r="H2098" s="9"/>
      <c r="I2098" s="9"/>
      <c r="J2098" s="9"/>
      <c r="K2098" s="9"/>
      <c r="L2098" s="8">
        <v>36700</v>
      </c>
      <c r="M2098" s="8">
        <v>2</v>
      </c>
      <c r="N2098" s="7" t="s">
        <v>60</v>
      </c>
      <c r="O2098" s="8">
        <v>15</v>
      </c>
      <c r="P2098" s="8">
        <v>15</v>
      </c>
      <c r="Q2098" s="7" t="s">
        <v>60</v>
      </c>
      <c r="R2098" s="7" t="s">
        <v>1656</v>
      </c>
    </row>
    <row r="2099" spans="1:18" x14ac:dyDescent="0.25">
      <c r="A2099" s="7" t="s">
        <v>1242</v>
      </c>
      <c r="B2099" s="7" t="s">
        <v>49</v>
      </c>
      <c r="C2099" s="7" t="s">
        <v>53</v>
      </c>
      <c r="D2099" s="7" t="s">
        <v>1467</v>
      </c>
      <c r="E2099" s="7" t="s">
        <v>4118</v>
      </c>
      <c r="F2099" s="7" t="s">
        <v>97</v>
      </c>
      <c r="G2099" s="8">
        <v>1973</v>
      </c>
      <c r="H2099" s="9"/>
      <c r="I2099" s="9"/>
      <c r="J2099" s="9"/>
      <c r="K2099" s="9"/>
      <c r="L2099" s="8">
        <v>42800</v>
      </c>
      <c r="M2099" s="8">
        <v>2</v>
      </c>
      <c r="N2099" s="7" t="s">
        <v>60</v>
      </c>
      <c r="O2099" s="8">
        <v>24</v>
      </c>
      <c r="P2099" s="8">
        <v>9</v>
      </c>
      <c r="Q2099" s="7" t="s">
        <v>60</v>
      </c>
      <c r="R2099" s="7" t="s">
        <v>86</v>
      </c>
    </row>
    <row r="2100" spans="1:18" x14ac:dyDescent="0.25">
      <c r="A2100" s="7" t="s">
        <v>1242</v>
      </c>
      <c r="B2100" s="7" t="s">
        <v>49</v>
      </c>
      <c r="C2100" s="7" t="s">
        <v>97</v>
      </c>
      <c r="D2100" s="7" t="s">
        <v>1467</v>
      </c>
      <c r="E2100" s="7" t="s">
        <v>4119</v>
      </c>
      <c r="F2100" s="7" t="s">
        <v>97</v>
      </c>
      <c r="G2100" s="8">
        <v>2008</v>
      </c>
      <c r="H2100" s="9"/>
      <c r="I2100" s="9"/>
      <c r="J2100" s="9"/>
      <c r="K2100" s="9"/>
      <c r="L2100" s="8">
        <v>17600</v>
      </c>
      <c r="M2100" s="8">
        <v>2</v>
      </c>
      <c r="N2100" s="7" t="s">
        <v>60</v>
      </c>
      <c r="O2100" s="8">
        <v>24</v>
      </c>
      <c r="P2100" s="8">
        <v>9</v>
      </c>
      <c r="Q2100" s="7" t="s">
        <v>60</v>
      </c>
      <c r="R2100" s="7" t="s">
        <v>86</v>
      </c>
    </row>
    <row r="2101" spans="1:18" x14ac:dyDescent="0.25">
      <c r="A2101" s="7" t="s">
        <v>672</v>
      </c>
      <c r="B2101" s="7" t="s">
        <v>49</v>
      </c>
      <c r="C2101" s="7" t="s">
        <v>97</v>
      </c>
      <c r="D2101" s="7" t="s">
        <v>1458</v>
      </c>
      <c r="E2101" s="7" t="s">
        <v>4120</v>
      </c>
      <c r="F2101" s="7" t="s">
        <v>97</v>
      </c>
      <c r="G2101" s="8">
        <v>1969</v>
      </c>
      <c r="H2101" s="9"/>
      <c r="I2101" s="9"/>
      <c r="J2101" s="9"/>
      <c r="K2101" s="9"/>
      <c r="L2101" s="8">
        <v>686</v>
      </c>
      <c r="M2101" s="8">
        <v>2</v>
      </c>
      <c r="N2101" s="7" t="s">
        <v>60</v>
      </c>
      <c r="O2101" s="8">
        <v>10</v>
      </c>
      <c r="P2101" s="8">
        <v>9</v>
      </c>
      <c r="Q2101" s="7" t="s">
        <v>60</v>
      </c>
      <c r="R2101" s="7" t="s">
        <v>1462</v>
      </c>
    </row>
    <row r="2102" spans="1:18" x14ac:dyDescent="0.25">
      <c r="A2102" s="7" t="s">
        <v>672</v>
      </c>
      <c r="B2102" s="7" t="s">
        <v>49</v>
      </c>
      <c r="C2102" s="7" t="s">
        <v>304</v>
      </c>
      <c r="D2102" s="7" t="s">
        <v>1458</v>
      </c>
      <c r="E2102" s="7" t="s">
        <v>4121</v>
      </c>
      <c r="F2102" s="7" t="s">
        <v>97</v>
      </c>
      <c r="G2102" s="8">
        <v>1969</v>
      </c>
      <c r="H2102" s="9"/>
      <c r="I2102" s="9"/>
      <c r="J2102" s="9"/>
      <c r="K2102" s="9"/>
      <c r="L2102" s="8">
        <v>200</v>
      </c>
      <c r="M2102" s="8">
        <v>1</v>
      </c>
      <c r="N2102" s="7" t="s">
        <v>60</v>
      </c>
      <c r="O2102" s="8">
        <v>9</v>
      </c>
      <c r="P2102" s="8">
        <v>8</v>
      </c>
      <c r="Q2102" s="7" t="s">
        <v>60</v>
      </c>
      <c r="R2102" s="7" t="s">
        <v>1462</v>
      </c>
    </row>
    <row r="2103" spans="1:18" x14ac:dyDescent="0.25">
      <c r="A2103" s="7" t="s">
        <v>672</v>
      </c>
      <c r="B2103" s="7" t="s">
        <v>49</v>
      </c>
      <c r="C2103" s="7" t="s">
        <v>86</v>
      </c>
      <c r="D2103" s="7" t="s">
        <v>1458</v>
      </c>
      <c r="E2103" s="7" t="s">
        <v>4121</v>
      </c>
      <c r="F2103" s="7" t="s">
        <v>97</v>
      </c>
      <c r="G2103" s="8">
        <v>1969</v>
      </c>
      <c r="H2103" s="9"/>
      <c r="I2103" s="9"/>
      <c r="J2103" s="9"/>
      <c r="K2103" s="9"/>
      <c r="L2103" s="8">
        <v>200</v>
      </c>
      <c r="M2103" s="8">
        <v>1</v>
      </c>
      <c r="N2103" s="7" t="s">
        <v>60</v>
      </c>
      <c r="O2103" s="8">
        <v>9</v>
      </c>
      <c r="P2103" s="8">
        <v>8</v>
      </c>
      <c r="Q2103" s="7" t="s">
        <v>60</v>
      </c>
      <c r="R2103" s="7" t="s">
        <v>86</v>
      </c>
    </row>
    <row r="2104" spans="1:18" x14ac:dyDescent="0.25">
      <c r="A2104" s="7" t="s">
        <v>672</v>
      </c>
      <c r="B2104" s="7" t="s">
        <v>49</v>
      </c>
      <c r="C2104" s="7" t="s">
        <v>66</v>
      </c>
      <c r="D2104" s="7" t="s">
        <v>1458</v>
      </c>
      <c r="E2104" s="7" t="s">
        <v>4122</v>
      </c>
      <c r="F2104" s="7" t="s">
        <v>97</v>
      </c>
      <c r="G2104" s="8">
        <v>1969</v>
      </c>
      <c r="H2104" s="9"/>
      <c r="I2104" s="9"/>
      <c r="J2104" s="9"/>
      <c r="K2104" s="9"/>
      <c r="L2104" s="8">
        <v>400</v>
      </c>
      <c r="M2104" s="8">
        <v>1</v>
      </c>
      <c r="N2104" s="7" t="s">
        <v>60</v>
      </c>
      <c r="O2104" s="8">
        <v>9</v>
      </c>
      <c r="P2104" s="8">
        <v>8</v>
      </c>
      <c r="Q2104" s="7" t="s">
        <v>60</v>
      </c>
      <c r="R2104" s="7" t="s">
        <v>60</v>
      </c>
    </row>
    <row r="2105" spans="1:18" x14ac:dyDescent="0.25">
      <c r="A2105" s="7" t="s">
        <v>1244</v>
      </c>
      <c r="B2105" s="7" t="s">
        <v>49</v>
      </c>
      <c r="C2105" s="7" t="s">
        <v>53</v>
      </c>
      <c r="D2105" s="7" t="s">
        <v>1474</v>
      </c>
      <c r="E2105" s="7" t="s">
        <v>4123</v>
      </c>
      <c r="F2105" s="7" t="s">
        <v>97</v>
      </c>
      <c r="G2105" s="8">
        <v>1994</v>
      </c>
      <c r="H2105" s="9"/>
      <c r="I2105" s="9"/>
      <c r="J2105" s="9"/>
      <c r="K2105" s="9"/>
      <c r="L2105" s="8">
        <v>4000</v>
      </c>
      <c r="M2105" s="8">
        <v>1</v>
      </c>
      <c r="N2105" s="7" t="s">
        <v>60</v>
      </c>
      <c r="O2105" s="8">
        <v>12</v>
      </c>
      <c r="P2105" s="8">
        <v>9</v>
      </c>
      <c r="Q2105" s="7" t="s">
        <v>60</v>
      </c>
      <c r="R2105" s="7" t="s">
        <v>60</v>
      </c>
    </row>
    <row r="2106" spans="1:18" x14ac:dyDescent="0.25">
      <c r="A2106" s="7" t="s">
        <v>1244</v>
      </c>
      <c r="B2106" s="7" t="s">
        <v>49</v>
      </c>
      <c r="C2106" s="7" t="s">
        <v>97</v>
      </c>
      <c r="D2106" s="7" t="s">
        <v>1835</v>
      </c>
      <c r="E2106" s="7" t="s">
        <v>4124</v>
      </c>
      <c r="F2106" s="7" t="s">
        <v>97</v>
      </c>
      <c r="G2106" s="8">
        <v>1994</v>
      </c>
      <c r="H2106" s="9"/>
      <c r="I2106" s="9"/>
      <c r="J2106" s="9"/>
      <c r="K2106" s="9"/>
      <c r="L2106" s="8">
        <v>5200</v>
      </c>
      <c r="M2106" s="8">
        <v>1</v>
      </c>
      <c r="N2106" s="7" t="s">
        <v>60</v>
      </c>
      <c r="O2106" s="8">
        <v>12</v>
      </c>
      <c r="P2106" s="8">
        <v>9</v>
      </c>
      <c r="Q2106" s="7" t="s">
        <v>60</v>
      </c>
      <c r="R2106" s="7" t="s">
        <v>60</v>
      </c>
    </row>
    <row r="2107" spans="1:18" x14ac:dyDescent="0.25">
      <c r="A2107" s="7" t="s">
        <v>1244</v>
      </c>
      <c r="B2107" s="7" t="s">
        <v>49</v>
      </c>
      <c r="C2107" s="7" t="s">
        <v>59</v>
      </c>
      <c r="D2107" s="7" t="s">
        <v>1581</v>
      </c>
      <c r="E2107" s="7" t="s">
        <v>4125</v>
      </c>
      <c r="F2107" s="7" t="s">
        <v>1469</v>
      </c>
      <c r="G2107" s="8">
        <v>1994</v>
      </c>
      <c r="H2107" s="8">
        <v>4000</v>
      </c>
      <c r="I2107" s="9"/>
      <c r="J2107" s="8">
        <v>100</v>
      </c>
      <c r="K2107" s="8">
        <v>2</v>
      </c>
      <c r="L2107" s="8">
        <v>8000</v>
      </c>
      <c r="M2107" s="8">
        <v>1</v>
      </c>
      <c r="N2107" s="7" t="s">
        <v>60</v>
      </c>
      <c r="O2107" s="8">
        <v>12</v>
      </c>
      <c r="P2107" s="8">
        <v>9</v>
      </c>
      <c r="Q2107" s="7" t="s">
        <v>60</v>
      </c>
      <c r="R2107" s="7" t="s">
        <v>539</v>
      </c>
    </row>
    <row r="2108" spans="1:18" x14ac:dyDescent="0.25">
      <c r="A2108" s="7" t="s">
        <v>1244</v>
      </c>
      <c r="B2108" s="7" t="s">
        <v>49</v>
      </c>
      <c r="C2108" s="7" t="s">
        <v>304</v>
      </c>
      <c r="D2108" s="7" t="s">
        <v>1470</v>
      </c>
      <c r="E2108" s="7" t="s">
        <v>3204</v>
      </c>
      <c r="F2108" s="7" t="s">
        <v>1469</v>
      </c>
      <c r="G2108" s="8">
        <v>2003</v>
      </c>
      <c r="H2108" s="8">
        <v>800</v>
      </c>
      <c r="I2108" s="9"/>
      <c r="J2108" s="8">
        <v>100</v>
      </c>
      <c r="K2108" s="8">
        <v>7</v>
      </c>
      <c r="L2108" s="8">
        <v>5600</v>
      </c>
      <c r="M2108" s="8">
        <v>1</v>
      </c>
      <c r="N2108" s="7" t="s">
        <v>60</v>
      </c>
      <c r="O2108" s="8">
        <v>11</v>
      </c>
      <c r="P2108" s="8">
        <v>8</v>
      </c>
      <c r="Q2108" s="7" t="s">
        <v>60</v>
      </c>
      <c r="R2108" s="7" t="s">
        <v>539</v>
      </c>
    </row>
    <row r="2109" spans="1:18" x14ac:dyDescent="0.25">
      <c r="A2109" s="7" t="s">
        <v>1244</v>
      </c>
      <c r="B2109" s="7" t="s">
        <v>49</v>
      </c>
      <c r="C2109" s="7" t="s">
        <v>86</v>
      </c>
      <c r="D2109" s="7" t="s">
        <v>2790</v>
      </c>
      <c r="E2109" s="7" t="s">
        <v>4126</v>
      </c>
      <c r="F2109" s="7" t="s">
        <v>97</v>
      </c>
      <c r="G2109" s="8">
        <v>1994</v>
      </c>
      <c r="H2109" s="9"/>
      <c r="I2109" s="9"/>
      <c r="J2109" s="9"/>
      <c r="K2109" s="9"/>
      <c r="L2109" s="8">
        <v>5200</v>
      </c>
      <c r="M2109" s="8">
        <v>1</v>
      </c>
      <c r="N2109" s="7" t="s">
        <v>60</v>
      </c>
      <c r="O2109" s="8">
        <v>12</v>
      </c>
      <c r="P2109" s="8">
        <v>9</v>
      </c>
      <c r="Q2109" s="7" t="s">
        <v>60</v>
      </c>
      <c r="R2109" s="7" t="s">
        <v>60</v>
      </c>
    </row>
    <row r="2110" spans="1:18" x14ac:dyDescent="0.25">
      <c r="A2110" s="7" t="s">
        <v>1244</v>
      </c>
      <c r="B2110" s="7" t="s">
        <v>49</v>
      </c>
      <c r="C2110" s="7" t="s">
        <v>66</v>
      </c>
      <c r="D2110" s="7" t="s">
        <v>1620</v>
      </c>
      <c r="E2110" s="7" t="s">
        <v>4127</v>
      </c>
      <c r="F2110" s="7" t="s">
        <v>97</v>
      </c>
      <c r="G2110" s="8">
        <v>1994</v>
      </c>
      <c r="H2110" s="9"/>
      <c r="I2110" s="9"/>
      <c r="J2110" s="9"/>
      <c r="K2110" s="9"/>
      <c r="L2110" s="8">
        <v>4300</v>
      </c>
      <c r="M2110" s="8">
        <v>1</v>
      </c>
      <c r="N2110" s="7" t="s">
        <v>60</v>
      </c>
      <c r="O2110" s="8">
        <v>12</v>
      </c>
      <c r="P2110" s="8">
        <v>11</v>
      </c>
      <c r="Q2110" s="7" t="s">
        <v>60</v>
      </c>
      <c r="R2110" s="7" t="s">
        <v>1462</v>
      </c>
    </row>
    <row r="2111" spans="1:18" x14ac:dyDescent="0.25">
      <c r="A2111" s="7" t="s">
        <v>1244</v>
      </c>
      <c r="B2111" s="7" t="s">
        <v>49</v>
      </c>
      <c r="C2111" s="7" t="s">
        <v>57</v>
      </c>
      <c r="D2111" s="7" t="s">
        <v>1467</v>
      </c>
      <c r="E2111" s="7" t="s">
        <v>4128</v>
      </c>
      <c r="F2111" s="7" t="s">
        <v>1469</v>
      </c>
      <c r="G2111" s="8">
        <v>1994</v>
      </c>
      <c r="H2111" s="8">
        <v>4800</v>
      </c>
      <c r="I2111" s="9"/>
      <c r="J2111" s="8">
        <v>100</v>
      </c>
      <c r="K2111" s="8">
        <v>3</v>
      </c>
      <c r="L2111" s="8">
        <v>14400</v>
      </c>
      <c r="M2111" s="8">
        <v>1</v>
      </c>
      <c r="N2111" s="7" t="s">
        <v>60</v>
      </c>
      <c r="O2111" s="8">
        <v>12</v>
      </c>
      <c r="P2111" s="8">
        <v>9</v>
      </c>
      <c r="Q2111" s="7" t="s">
        <v>60</v>
      </c>
      <c r="R2111" s="7" t="s">
        <v>1462</v>
      </c>
    </row>
    <row r="2112" spans="1:18" x14ac:dyDescent="0.25">
      <c r="A2112" s="7" t="s">
        <v>1244</v>
      </c>
      <c r="B2112" s="7" t="s">
        <v>49</v>
      </c>
      <c r="C2112" s="7" t="s">
        <v>173</v>
      </c>
      <c r="D2112" s="7" t="s">
        <v>2790</v>
      </c>
      <c r="E2112" s="7" t="s">
        <v>4129</v>
      </c>
      <c r="F2112" s="7" t="s">
        <v>97</v>
      </c>
      <c r="G2112" s="8">
        <v>1994</v>
      </c>
      <c r="H2112" s="9"/>
      <c r="I2112" s="9"/>
      <c r="J2112" s="9"/>
      <c r="K2112" s="9"/>
      <c r="L2112" s="8">
        <v>3200</v>
      </c>
      <c r="M2112" s="8">
        <v>1</v>
      </c>
      <c r="N2112" s="7" t="s">
        <v>60</v>
      </c>
      <c r="O2112" s="8">
        <v>12</v>
      </c>
      <c r="P2112" s="8">
        <v>9</v>
      </c>
      <c r="Q2112" s="7" t="s">
        <v>60</v>
      </c>
      <c r="R2112" s="7" t="s">
        <v>86</v>
      </c>
    </row>
    <row r="2113" spans="1:18" x14ac:dyDescent="0.25">
      <c r="A2113" s="7" t="s">
        <v>1244</v>
      </c>
      <c r="B2113" s="7" t="s">
        <v>49</v>
      </c>
      <c r="C2113" s="7" t="s">
        <v>139</v>
      </c>
      <c r="D2113" s="7" t="s">
        <v>1495</v>
      </c>
      <c r="E2113" s="7" t="s">
        <v>4130</v>
      </c>
      <c r="F2113" s="7" t="s">
        <v>97</v>
      </c>
      <c r="G2113" s="8">
        <v>1994</v>
      </c>
      <c r="H2113" s="9"/>
      <c r="I2113" s="9"/>
      <c r="J2113" s="9"/>
      <c r="K2113" s="9"/>
      <c r="L2113" s="8">
        <v>3200</v>
      </c>
      <c r="M2113" s="8">
        <v>1</v>
      </c>
      <c r="N2113" s="7" t="s">
        <v>60</v>
      </c>
      <c r="O2113" s="8">
        <v>12</v>
      </c>
      <c r="P2113" s="8">
        <v>9</v>
      </c>
      <c r="Q2113" s="7" t="s">
        <v>60</v>
      </c>
      <c r="R2113" s="7" t="s">
        <v>539</v>
      </c>
    </row>
    <row r="2114" spans="1:18" x14ac:dyDescent="0.25">
      <c r="A2114" s="7" t="s">
        <v>1244</v>
      </c>
      <c r="B2114" s="7" t="s">
        <v>49</v>
      </c>
      <c r="C2114" s="7" t="s">
        <v>996</v>
      </c>
      <c r="D2114" s="7" t="s">
        <v>1472</v>
      </c>
      <c r="E2114" s="7" t="s">
        <v>4131</v>
      </c>
      <c r="F2114" s="7" t="s">
        <v>97</v>
      </c>
      <c r="G2114" s="8">
        <v>1994</v>
      </c>
      <c r="H2114" s="9"/>
      <c r="I2114" s="9"/>
      <c r="J2114" s="9"/>
      <c r="K2114" s="9"/>
      <c r="L2114" s="8">
        <v>5750</v>
      </c>
      <c r="M2114" s="8">
        <v>1</v>
      </c>
      <c r="N2114" s="7" t="s">
        <v>60</v>
      </c>
      <c r="O2114" s="8">
        <v>10</v>
      </c>
      <c r="P2114" s="8">
        <v>16</v>
      </c>
      <c r="Q2114" s="7" t="s">
        <v>60</v>
      </c>
      <c r="R2114" s="7" t="s">
        <v>1462</v>
      </c>
    </row>
    <row r="2115" spans="1:18" x14ac:dyDescent="0.25">
      <c r="A2115" s="7" t="s">
        <v>1244</v>
      </c>
      <c r="B2115" s="7" t="s">
        <v>49</v>
      </c>
      <c r="C2115" s="7" t="s">
        <v>971</v>
      </c>
      <c r="D2115" s="7" t="s">
        <v>1585</v>
      </c>
      <c r="E2115" s="7" t="s">
        <v>4132</v>
      </c>
      <c r="F2115" s="7" t="s">
        <v>1469</v>
      </c>
      <c r="G2115" s="8">
        <v>1994</v>
      </c>
      <c r="H2115" s="8">
        <v>800</v>
      </c>
      <c r="I2115" s="9"/>
      <c r="J2115" s="8">
        <v>100</v>
      </c>
      <c r="K2115" s="8">
        <v>2</v>
      </c>
      <c r="L2115" s="8">
        <v>1600</v>
      </c>
      <c r="M2115" s="8">
        <v>1</v>
      </c>
      <c r="N2115" s="7" t="s">
        <v>60</v>
      </c>
      <c r="O2115" s="8">
        <v>12</v>
      </c>
      <c r="P2115" s="8">
        <v>9</v>
      </c>
      <c r="Q2115" s="7" t="s">
        <v>60</v>
      </c>
      <c r="R2115" s="7" t="s">
        <v>86</v>
      </c>
    </row>
    <row r="2116" spans="1:18" x14ac:dyDescent="0.25">
      <c r="A2116" s="7" t="s">
        <v>1244</v>
      </c>
      <c r="B2116" s="7" t="s">
        <v>49</v>
      </c>
      <c r="C2116" s="7" t="s">
        <v>204</v>
      </c>
      <c r="D2116" s="7" t="s">
        <v>1501</v>
      </c>
      <c r="E2116" s="7" t="s">
        <v>2006</v>
      </c>
      <c r="F2116" s="7" t="s">
        <v>97</v>
      </c>
      <c r="G2116" s="8">
        <v>2012</v>
      </c>
      <c r="H2116" s="9"/>
      <c r="I2116" s="9"/>
      <c r="J2116" s="9"/>
      <c r="K2116" s="9"/>
      <c r="L2116" s="8">
        <v>17000</v>
      </c>
      <c r="M2116" s="8">
        <v>1</v>
      </c>
      <c r="N2116" s="7" t="s">
        <v>60</v>
      </c>
      <c r="O2116" s="8">
        <v>25</v>
      </c>
      <c r="P2116" s="8">
        <v>23</v>
      </c>
      <c r="Q2116" s="7" t="s">
        <v>60</v>
      </c>
      <c r="R2116" s="7" t="s">
        <v>1462</v>
      </c>
    </row>
    <row r="2117" spans="1:18" x14ac:dyDescent="0.25">
      <c r="A2117" s="7" t="s">
        <v>1247</v>
      </c>
      <c r="B2117" s="7" t="s">
        <v>49</v>
      </c>
      <c r="C2117" s="7" t="s">
        <v>53</v>
      </c>
      <c r="D2117" s="7" t="s">
        <v>1474</v>
      </c>
      <c r="E2117" s="7" t="s">
        <v>4133</v>
      </c>
      <c r="F2117" s="7" t="s">
        <v>97</v>
      </c>
      <c r="G2117" s="8">
        <v>1965</v>
      </c>
      <c r="H2117" s="9"/>
      <c r="I2117" s="9"/>
      <c r="J2117" s="9"/>
      <c r="K2117" s="9"/>
      <c r="L2117" s="8">
        <v>1575</v>
      </c>
      <c r="M2117" s="8">
        <v>1</v>
      </c>
      <c r="N2117" s="7" t="s">
        <v>60</v>
      </c>
      <c r="O2117" s="8">
        <v>12</v>
      </c>
      <c r="P2117" s="8">
        <v>9</v>
      </c>
      <c r="Q2117" s="7" t="s">
        <v>60</v>
      </c>
      <c r="R2117" s="7" t="s">
        <v>1462</v>
      </c>
    </row>
    <row r="2118" spans="1:18" x14ac:dyDescent="0.25">
      <c r="A2118" s="7" t="s">
        <v>1247</v>
      </c>
      <c r="B2118" s="7" t="s">
        <v>49</v>
      </c>
      <c r="C2118" s="7" t="s">
        <v>97</v>
      </c>
      <c r="D2118" s="7" t="s">
        <v>1467</v>
      </c>
      <c r="E2118" s="7" t="s">
        <v>4134</v>
      </c>
      <c r="F2118" s="7" t="s">
        <v>1469</v>
      </c>
      <c r="G2118" s="8">
        <v>1965</v>
      </c>
      <c r="H2118" s="8">
        <v>3233</v>
      </c>
      <c r="I2118" s="9"/>
      <c r="J2118" s="8">
        <v>100</v>
      </c>
      <c r="K2118" s="8">
        <v>4</v>
      </c>
      <c r="L2118" s="8">
        <v>12932</v>
      </c>
      <c r="M2118" s="8">
        <v>1</v>
      </c>
      <c r="N2118" s="7" t="s">
        <v>60</v>
      </c>
      <c r="O2118" s="8">
        <v>12</v>
      </c>
      <c r="P2118" s="8">
        <v>9</v>
      </c>
      <c r="Q2118" s="7" t="s">
        <v>60</v>
      </c>
      <c r="R2118" s="7" t="s">
        <v>1504</v>
      </c>
    </row>
    <row r="2119" spans="1:18" x14ac:dyDescent="0.25">
      <c r="A2119" s="7" t="s">
        <v>1247</v>
      </c>
      <c r="B2119" s="7" t="s">
        <v>49</v>
      </c>
      <c r="C2119" s="7" t="s">
        <v>59</v>
      </c>
      <c r="D2119" s="7" t="s">
        <v>1470</v>
      </c>
      <c r="E2119" s="7" t="s">
        <v>4135</v>
      </c>
      <c r="F2119" s="7" t="s">
        <v>1469</v>
      </c>
      <c r="G2119" s="8">
        <v>1965</v>
      </c>
      <c r="H2119" s="8">
        <v>800</v>
      </c>
      <c r="I2119" s="9"/>
      <c r="J2119" s="8">
        <v>100</v>
      </c>
      <c r="K2119" s="8">
        <v>12</v>
      </c>
      <c r="L2119" s="8">
        <v>9600</v>
      </c>
      <c r="M2119" s="8">
        <v>1</v>
      </c>
      <c r="N2119" s="7" t="s">
        <v>60</v>
      </c>
      <c r="O2119" s="8">
        <v>12</v>
      </c>
      <c r="P2119" s="8">
        <v>9</v>
      </c>
      <c r="Q2119" s="7" t="s">
        <v>60</v>
      </c>
      <c r="R2119" s="7" t="s">
        <v>1504</v>
      </c>
    </row>
    <row r="2120" spans="1:18" x14ac:dyDescent="0.25">
      <c r="A2120" s="7" t="s">
        <v>1247</v>
      </c>
      <c r="B2120" s="7" t="s">
        <v>49</v>
      </c>
      <c r="C2120" s="7" t="s">
        <v>304</v>
      </c>
      <c r="D2120" s="7" t="s">
        <v>1501</v>
      </c>
      <c r="E2120" s="7" t="s">
        <v>2006</v>
      </c>
      <c r="F2120" s="7" t="s">
        <v>97</v>
      </c>
      <c r="G2120" s="8">
        <v>1965</v>
      </c>
      <c r="H2120" s="9"/>
      <c r="I2120" s="9"/>
      <c r="J2120" s="9"/>
      <c r="K2120" s="9"/>
      <c r="L2120" s="8">
        <v>4550</v>
      </c>
      <c r="M2120" s="8">
        <v>1</v>
      </c>
      <c r="N2120" s="7" t="s">
        <v>60</v>
      </c>
      <c r="O2120" s="8">
        <v>12</v>
      </c>
      <c r="P2120" s="8">
        <v>9</v>
      </c>
      <c r="Q2120" s="7" t="s">
        <v>60</v>
      </c>
      <c r="R2120" s="7" t="s">
        <v>86</v>
      </c>
    </row>
    <row r="2121" spans="1:18" x14ac:dyDescent="0.25">
      <c r="A2121" s="7" t="s">
        <v>4136</v>
      </c>
      <c r="B2121" s="7" t="s">
        <v>1457</v>
      </c>
      <c r="C2121" s="7" t="s">
        <v>53</v>
      </c>
      <c r="D2121" s="7" t="s">
        <v>1458</v>
      </c>
      <c r="E2121" s="7" t="s">
        <v>2971</v>
      </c>
      <c r="F2121" s="7" t="s">
        <v>97</v>
      </c>
      <c r="G2121" s="8">
        <v>1982</v>
      </c>
      <c r="H2121" s="9"/>
      <c r="I2121" s="9"/>
      <c r="J2121" s="9"/>
      <c r="K2121" s="9"/>
      <c r="L2121" s="8">
        <v>2400</v>
      </c>
      <c r="M2121" s="8">
        <v>1</v>
      </c>
      <c r="N2121" s="7" t="s">
        <v>60</v>
      </c>
      <c r="O2121" s="8">
        <v>10</v>
      </c>
      <c r="P2121" s="8">
        <v>9</v>
      </c>
      <c r="Q2121" s="7" t="s">
        <v>60</v>
      </c>
      <c r="R2121" s="7" t="s">
        <v>539</v>
      </c>
    </row>
    <row r="2122" spans="1:18" x14ac:dyDescent="0.25">
      <c r="A2122" s="7" t="s">
        <v>4137</v>
      </c>
      <c r="B2122" s="7" t="s">
        <v>1457</v>
      </c>
      <c r="C2122" s="7" t="s">
        <v>53</v>
      </c>
      <c r="D2122" s="7" t="s">
        <v>1477</v>
      </c>
      <c r="E2122" s="7" t="s">
        <v>4138</v>
      </c>
      <c r="F2122" s="7" t="s">
        <v>74</v>
      </c>
      <c r="G2122" s="8">
        <v>1890</v>
      </c>
      <c r="H2122" s="9"/>
      <c r="I2122" s="9"/>
      <c r="J2122" s="9"/>
      <c r="K2122" s="9"/>
      <c r="L2122" s="8">
        <v>5000</v>
      </c>
      <c r="M2122" s="8">
        <v>3</v>
      </c>
      <c r="N2122" s="7" t="s">
        <v>60</v>
      </c>
      <c r="O2122" s="8">
        <v>10</v>
      </c>
      <c r="P2122" s="8">
        <v>8</v>
      </c>
      <c r="Q2122" s="7" t="s">
        <v>60</v>
      </c>
      <c r="R2122" s="7" t="s">
        <v>60</v>
      </c>
    </row>
    <row r="2123" spans="1:18" x14ac:dyDescent="0.25">
      <c r="A2123" s="7" t="s">
        <v>4139</v>
      </c>
      <c r="B2123" s="7" t="s">
        <v>49</v>
      </c>
      <c r="C2123" s="7" t="s">
        <v>53</v>
      </c>
      <c r="D2123" s="7" t="s">
        <v>1458</v>
      </c>
      <c r="E2123" s="7" t="s">
        <v>4140</v>
      </c>
      <c r="F2123" s="7" t="s">
        <v>97</v>
      </c>
      <c r="G2123" s="8">
        <v>1928</v>
      </c>
      <c r="H2123" s="9"/>
      <c r="I2123" s="9"/>
      <c r="J2123" s="9"/>
      <c r="K2123" s="9"/>
      <c r="L2123" s="8">
        <v>5000</v>
      </c>
      <c r="M2123" s="8">
        <v>3</v>
      </c>
      <c r="N2123" s="7" t="s">
        <v>60</v>
      </c>
      <c r="O2123" s="8">
        <v>25</v>
      </c>
      <c r="P2123" s="8">
        <v>14</v>
      </c>
      <c r="Q2123" s="7" t="s">
        <v>60</v>
      </c>
      <c r="R2123" s="7" t="s">
        <v>539</v>
      </c>
    </row>
    <row r="2124" spans="1:18" x14ac:dyDescent="0.25">
      <c r="A2124" s="7" t="s">
        <v>4141</v>
      </c>
      <c r="B2124" s="7" t="s">
        <v>49</v>
      </c>
      <c r="C2124" s="7" t="s">
        <v>53</v>
      </c>
      <c r="D2124" s="7" t="s">
        <v>1458</v>
      </c>
      <c r="E2124" s="7" t="s">
        <v>4142</v>
      </c>
      <c r="F2124" s="7" t="s">
        <v>97</v>
      </c>
      <c r="G2124" s="8">
        <v>1972</v>
      </c>
      <c r="H2124" s="9"/>
      <c r="I2124" s="9"/>
      <c r="J2124" s="9"/>
      <c r="K2124" s="9"/>
      <c r="L2124" s="8">
        <v>10000</v>
      </c>
      <c r="M2124" s="8">
        <v>1</v>
      </c>
      <c r="N2124" s="7" t="s">
        <v>60</v>
      </c>
      <c r="O2124" s="8">
        <v>16</v>
      </c>
      <c r="P2124" s="8">
        <v>9</v>
      </c>
      <c r="Q2124" s="7" t="s">
        <v>60</v>
      </c>
      <c r="R2124" s="7" t="s">
        <v>86</v>
      </c>
    </row>
    <row r="2125" spans="1:18" x14ac:dyDescent="0.25">
      <c r="A2125" s="7" t="s">
        <v>4143</v>
      </c>
      <c r="B2125" s="7" t="s">
        <v>49</v>
      </c>
      <c r="C2125" s="7" t="s">
        <v>53</v>
      </c>
      <c r="D2125" s="7" t="s">
        <v>1464</v>
      </c>
      <c r="E2125" s="7" t="s">
        <v>4144</v>
      </c>
      <c r="F2125" s="7" t="s">
        <v>74</v>
      </c>
      <c r="G2125" s="8">
        <v>1960</v>
      </c>
      <c r="H2125" s="9"/>
      <c r="I2125" s="9"/>
      <c r="J2125" s="9"/>
      <c r="K2125" s="9"/>
      <c r="L2125" s="8">
        <v>3200</v>
      </c>
      <c r="M2125" s="8">
        <v>1</v>
      </c>
      <c r="N2125" s="7" t="s">
        <v>60</v>
      </c>
      <c r="O2125" s="8">
        <v>20</v>
      </c>
      <c r="P2125" s="8">
        <v>18</v>
      </c>
      <c r="Q2125" s="7" t="s">
        <v>60</v>
      </c>
      <c r="R2125" s="7" t="s">
        <v>60</v>
      </c>
    </row>
    <row r="2126" spans="1:18" x14ac:dyDescent="0.25">
      <c r="A2126" s="7" t="s">
        <v>1249</v>
      </c>
      <c r="B2126" s="7" t="s">
        <v>49</v>
      </c>
      <c r="C2126" s="7" t="s">
        <v>53</v>
      </c>
      <c r="D2126" s="7" t="s">
        <v>1458</v>
      </c>
      <c r="E2126" s="7" t="s">
        <v>4145</v>
      </c>
      <c r="F2126" s="7" t="s">
        <v>97</v>
      </c>
      <c r="G2126" s="8">
        <v>1989</v>
      </c>
      <c r="H2126" s="9"/>
      <c r="I2126" s="9"/>
      <c r="J2126" s="9"/>
      <c r="K2126" s="9"/>
      <c r="L2126" s="8">
        <v>15700</v>
      </c>
      <c r="M2126" s="8">
        <v>1</v>
      </c>
      <c r="N2126" s="7" t="s">
        <v>60</v>
      </c>
      <c r="O2126" s="8">
        <v>20</v>
      </c>
      <c r="P2126" s="8">
        <v>9</v>
      </c>
      <c r="Q2126" s="7" t="s">
        <v>60</v>
      </c>
      <c r="R2126" s="7" t="s">
        <v>86</v>
      </c>
    </row>
    <row r="2127" spans="1:18" x14ac:dyDescent="0.25">
      <c r="A2127" s="7" t="s">
        <v>673</v>
      </c>
      <c r="B2127" s="7" t="s">
        <v>49</v>
      </c>
      <c r="C2127" s="7" t="s">
        <v>53</v>
      </c>
      <c r="D2127" s="7" t="s">
        <v>1477</v>
      </c>
      <c r="E2127" s="7" t="s">
        <v>4146</v>
      </c>
      <c r="F2127" s="7" t="s">
        <v>74</v>
      </c>
      <c r="G2127" s="8">
        <v>1999</v>
      </c>
      <c r="H2127" s="9"/>
      <c r="I2127" s="9"/>
      <c r="J2127" s="9"/>
      <c r="K2127" s="9"/>
      <c r="L2127" s="8">
        <v>6900</v>
      </c>
      <c r="M2127" s="8">
        <v>2</v>
      </c>
      <c r="N2127" s="7" t="s">
        <v>60</v>
      </c>
      <c r="O2127" s="8">
        <v>25</v>
      </c>
      <c r="P2127" s="8">
        <v>12</v>
      </c>
      <c r="Q2127" s="7" t="s">
        <v>60</v>
      </c>
      <c r="R2127" s="7" t="s">
        <v>1462</v>
      </c>
    </row>
    <row r="2128" spans="1:18" x14ac:dyDescent="0.25">
      <c r="A2128" s="7" t="s">
        <v>676</v>
      </c>
      <c r="B2128" s="7" t="s">
        <v>49</v>
      </c>
      <c r="C2128" s="7" t="s">
        <v>53</v>
      </c>
      <c r="D2128" s="7" t="s">
        <v>1474</v>
      </c>
      <c r="E2128" s="7" t="s">
        <v>4147</v>
      </c>
      <c r="F2128" s="7" t="s">
        <v>97</v>
      </c>
      <c r="G2128" s="8">
        <v>1920</v>
      </c>
      <c r="H2128" s="9"/>
      <c r="I2128" s="9"/>
      <c r="J2128" s="9"/>
      <c r="K2128" s="9"/>
      <c r="L2128" s="8">
        <v>3300</v>
      </c>
      <c r="M2128" s="8">
        <v>2</v>
      </c>
      <c r="N2128" s="7" t="s">
        <v>60</v>
      </c>
      <c r="O2128" s="8">
        <v>15</v>
      </c>
      <c r="P2128" s="8">
        <v>9</v>
      </c>
      <c r="Q2128" s="7" t="s">
        <v>60</v>
      </c>
      <c r="R2128" s="7" t="s">
        <v>539</v>
      </c>
    </row>
    <row r="2129" spans="1:18" x14ac:dyDescent="0.25">
      <c r="A2129" s="7" t="s">
        <v>676</v>
      </c>
      <c r="B2129" s="7" t="s">
        <v>49</v>
      </c>
      <c r="C2129" s="7" t="s">
        <v>97</v>
      </c>
      <c r="D2129" s="7" t="s">
        <v>1474</v>
      </c>
      <c r="E2129" s="7" t="s">
        <v>4147</v>
      </c>
      <c r="F2129" s="7" t="s">
        <v>97</v>
      </c>
      <c r="G2129" s="8">
        <v>1920</v>
      </c>
      <c r="H2129" s="9"/>
      <c r="I2129" s="9"/>
      <c r="J2129" s="9"/>
      <c r="K2129" s="9"/>
      <c r="L2129" s="8">
        <v>1900</v>
      </c>
      <c r="M2129" s="8">
        <v>1</v>
      </c>
      <c r="N2129" s="7" t="s">
        <v>60</v>
      </c>
      <c r="O2129" s="8">
        <v>12</v>
      </c>
      <c r="P2129" s="8">
        <v>9</v>
      </c>
      <c r="Q2129" s="7" t="s">
        <v>60</v>
      </c>
      <c r="R2129" s="7" t="s">
        <v>539</v>
      </c>
    </row>
    <row r="2130" spans="1:18" x14ac:dyDescent="0.25">
      <c r="A2130" s="7" t="s">
        <v>4148</v>
      </c>
      <c r="B2130" s="7" t="s">
        <v>49</v>
      </c>
      <c r="C2130" s="7" t="s">
        <v>53</v>
      </c>
      <c r="D2130" s="7" t="s">
        <v>1458</v>
      </c>
      <c r="E2130" s="7" t="s">
        <v>4149</v>
      </c>
      <c r="F2130" s="7" t="s">
        <v>97</v>
      </c>
      <c r="G2130" s="8">
        <v>1985</v>
      </c>
      <c r="H2130" s="9"/>
      <c r="I2130" s="9"/>
      <c r="J2130" s="9"/>
      <c r="K2130" s="9"/>
      <c r="L2130" s="8">
        <v>6000</v>
      </c>
      <c r="M2130" s="8">
        <v>1</v>
      </c>
      <c r="N2130" s="7" t="s">
        <v>60</v>
      </c>
      <c r="O2130" s="8">
        <v>18</v>
      </c>
      <c r="P2130" s="8">
        <v>16</v>
      </c>
      <c r="Q2130" s="7" t="s">
        <v>60</v>
      </c>
      <c r="R2130" s="7" t="s">
        <v>86</v>
      </c>
    </row>
    <row r="2131" spans="1:18" x14ac:dyDescent="0.25">
      <c r="A2131" s="7" t="s">
        <v>4150</v>
      </c>
      <c r="B2131" s="7" t="s">
        <v>198</v>
      </c>
      <c r="C2131" s="7" t="s">
        <v>53</v>
      </c>
      <c r="D2131" s="7" t="s">
        <v>1458</v>
      </c>
      <c r="E2131" s="7" t="s">
        <v>4151</v>
      </c>
      <c r="F2131" s="7" t="s">
        <v>97</v>
      </c>
      <c r="G2131" s="8">
        <v>2003</v>
      </c>
      <c r="H2131" s="9"/>
      <c r="I2131" s="9"/>
      <c r="J2131" s="9"/>
      <c r="K2131" s="9"/>
      <c r="L2131" s="8">
        <v>2400</v>
      </c>
      <c r="M2131" s="8">
        <v>1</v>
      </c>
      <c r="N2131" s="7" t="s">
        <v>60</v>
      </c>
      <c r="O2131" s="8">
        <v>14</v>
      </c>
      <c r="P2131" s="8">
        <v>12</v>
      </c>
      <c r="Q2131" s="7" t="s">
        <v>60</v>
      </c>
      <c r="R2131" s="7" t="s">
        <v>1601</v>
      </c>
    </row>
    <row r="2132" spans="1:18" x14ac:dyDescent="0.25">
      <c r="A2132" s="7" t="s">
        <v>677</v>
      </c>
      <c r="B2132" s="7" t="s">
        <v>49</v>
      </c>
      <c r="C2132" s="7" t="s">
        <v>53</v>
      </c>
      <c r="D2132" s="7" t="s">
        <v>1458</v>
      </c>
      <c r="E2132" s="7" t="s">
        <v>4152</v>
      </c>
      <c r="F2132" s="7" t="s">
        <v>97</v>
      </c>
      <c r="G2132" s="8">
        <v>1972</v>
      </c>
      <c r="H2132" s="9"/>
      <c r="I2132" s="9"/>
      <c r="J2132" s="9"/>
      <c r="K2132" s="9"/>
      <c r="L2132" s="8">
        <v>12000</v>
      </c>
      <c r="M2132" s="8">
        <v>1</v>
      </c>
      <c r="N2132" s="7" t="s">
        <v>60</v>
      </c>
      <c r="O2132" s="8">
        <v>15</v>
      </c>
      <c r="P2132" s="8">
        <v>9</v>
      </c>
      <c r="Q2132" s="7" t="s">
        <v>60</v>
      </c>
      <c r="R2132" s="7" t="s">
        <v>86</v>
      </c>
    </row>
    <row r="2133" spans="1:18" x14ac:dyDescent="0.25">
      <c r="A2133" s="7" t="s">
        <v>1252</v>
      </c>
      <c r="B2133" s="7" t="s">
        <v>49</v>
      </c>
      <c r="C2133" s="7" t="s">
        <v>53</v>
      </c>
      <c r="D2133" s="7" t="s">
        <v>1477</v>
      </c>
      <c r="E2133" s="7" t="s">
        <v>4153</v>
      </c>
      <c r="F2133" s="7" t="s">
        <v>74</v>
      </c>
      <c r="G2133" s="8">
        <v>1991</v>
      </c>
      <c r="H2133" s="9"/>
      <c r="I2133" s="9"/>
      <c r="J2133" s="9"/>
      <c r="K2133" s="9"/>
      <c r="L2133" s="8">
        <v>6000</v>
      </c>
      <c r="M2133" s="8">
        <v>1</v>
      </c>
      <c r="N2133" s="7" t="s">
        <v>60</v>
      </c>
      <c r="O2133" s="8">
        <v>20</v>
      </c>
      <c r="P2133" s="8">
        <v>9</v>
      </c>
      <c r="Q2133" s="7" t="s">
        <v>60</v>
      </c>
      <c r="R2133" s="7" t="s">
        <v>1462</v>
      </c>
    </row>
    <row r="2134" spans="1:18" x14ac:dyDescent="0.25">
      <c r="A2134" s="7" t="s">
        <v>4154</v>
      </c>
      <c r="B2134" s="7" t="s">
        <v>49</v>
      </c>
      <c r="C2134" s="7" t="s">
        <v>53</v>
      </c>
      <c r="D2134" s="7" t="s">
        <v>1477</v>
      </c>
      <c r="E2134" s="7" t="s">
        <v>4155</v>
      </c>
      <c r="F2134" s="7" t="s">
        <v>74</v>
      </c>
      <c r="G2134" s="8">
        <v>19</v>
      </c>
      <c r="H2134" s="9"/>
      <c r="I2134" s="9"/>
      <c r="J2134" s="9"/>
      <c r="K2134" s="9"/>
      <c r="L2134" s="8">
        <v>840</v>
      </c>
      <c r="M2134" s="8">
        <v>1</v>
      </c>
      <c r="N2134" s="7" t="s">
        <v>60</v>
      </c>
      <c r="O2134" s="8">
        <v>14</v>
      </c>
      <c r="P2134" s="8">
        <v>9</v>
      </c>
      <c r="Q2134" s="7" t="s">
        <v>60</v>
      </c>
      <c r="R2134" s="7" t="s">
        <v>1462</v>
      </c>
    </row>
    <row r="2135" spans="1:18" x14ac:dyDescent="0.25">
      <c r="A2135" s="7" t="s">
        <v>4156</v>
      </c>
      <c r="B2135" s="7" t="s">
        <v>49</v>
      </c>
      <c r="C2135" s="7" t="s">
        <v>53</v>
      </c>
      <c r="D2135" s="7" t="s">
        <v>1477</v>
      </c>
      <c r="E2135" s="7" t="s">
        <v>4157</v>
      </c>
      <c r="F2135" s="7" t="s">
        <v>74</v>
      </c>
      <c r="G2135" s="8">
        <v>1985</v>
      </c>
      <c r="H2135" s="9"/>
      <c r="I2135" s="9"/>
      <c r="J2135" s="9"/>
      <c r="K2135" s="9"/>
      <c r="L2135" s="8">
        <v>800</v>
      </c>
      <c r="M2135" s="8">
        <v>1</v>
      </c>
      <c r="N2135" s="7" t="s">
        <v>60</v>
      </c>
      <c r="O2135" s="8">
        <v>12</v>
      </c>
      <c r="P2135" s="8">
        <v>11</v>
      </c>
      <c r="Q2135" s="7" t="s">
        <v>60</v>
      </c>
      <c r="R2135" s="7" t="s">
        <v>539</v>
      </c>
    </row>
    <row r="2136" spans="1:18" x14ac:dyDescent="0.25">
      <c r="A2136" s="7" t="s">
        <v>4158</v>
      </c>
      <c r="B2136" s="7" t="s">
        <v>198</v>
      </c>
      <c r="C2136" s="7" t="s">
        <v>53</v>
      </c>
      <c r="D2136" s="7" t="s">
        <v>1458</v>
      </c>
      <c r="E2136" s="7" t="s">
        <v>4159</v>
      </c>
      <c r="F2136" s="7" t="s">
        <v>97</v>
      </c>
      <c r="G2136" s="8">
        <v>1983</v>
      </c>
      <c r="H2136" s="9"/>
      <c r="I2136" s="9"/>
      <c r="J2136" s="9"/>
      <c r="K2136" s="9"/>
      <c r="L2136" s="8">
        <v>152000</v>
      </c>
      <c r="M2136" s="8">
        <v>1</v>
      </c>
      <c r="N2136" s="7" t="s">
        <v>60</v>
      </c>
      <c r="O2136" s="8">
        <v>18</v>
      </c>
      <c r="P2136" s="8">
        <v>15</v>
      </c>
      <c r="Q2136" s="7" t="s">
        <v>60</v>
      </c>
      <c r="R2136" s="7" t="s">
        <v>539</v>
      </c>
    </row>
    <row r="2137" spans="1:18" x14ac:dyDescent="0.25">
      <c r="A2137" s="7" t="s">
        <v>678</v>
      </c>
      <c r="B2137" s="7" t="s">
        <v>49</v>
      </c>
      <c r="C2137" s="7" t="s">
        <v>53</v>
      </c>
      <c r="D2137" s="7" t="s">
        <v>1477</v>
      </c>
      <c r="E2137" s="7" t="s">
        <v>4160</v>
      </c>
      <c r="F2137" s="7" t="s">
        <v>74</v>
      </c>
      <c r="G2137" s="8">
        <v>1982</v>
      </c>
      <c r="H2137" s="9"/>
      <c r="I2137" s="9"/>
      <c r="J2137" s="9"/>
      <c r="K2137" s="9"/>
      <c r="L2137" s="8">
        <v>3500</v>
      </c>
      <c r="M2137" s="8">
        <v>1</v>
      </c>
      <c r="N2137" s="7" t="s">
        <v>60</v>
      </c>
      <c r="O2137" s="8">
        <v>16</v>
      </c>
      <c r="P2137" s="8">
        <v>9</v>
      </c>
      <c r="Q2137" s="7" t="s">
        <v>60</v>
      </c>
      <c r="R2137" s="7" t="s">
        <v>86</v>
      </c>
    </row>
    <row r="2138" spans="1:18" x14ac:dyDescent="0.25">
      <c r="A2138" s="7" t="s">
        <v>4161</v>
      </c>
      <c r="B2138" s="7" t="s">
        <v>49</v>
      </c>
      <c r="C2138" s="7" t="s">
        <v>53</v>
      </c>
      <c r="D2138" s="7" t="s">
        <v>1458</v>
      </c>
      <c r="E2138" s="7" t="s">
        <v>4162</v>
      </c>
      <c r="F2138" s="7" t="s">
        <v>97</v>
      </c>
      <c r="G2138" s="8">
        <v>2007</v>
      </c>
      <c r="H2138" s="9"/>
      <c r="I2138" s="9"/>
      <c r="J2138" s="9"/>
      <c r="K2138" s="9"/>
      <c r="L2138" s="8">
        <v>46500</v>
      </c>
      <c r="M2138" s="8">
        <v>2</v>
      </c>
      <c r="N2138" s="7" t="s">
        <v>54</v>
      </c>
      <c r="O2138" s="8">
        <v>12</v>
      </c>
      <c r="P2138" s="8">
        <v>10</v>
      </c>
      <c r="Q2138" s="7" t="s">
        <v>60</v>
      </c>
      <c r="R2138" s="7" t="s">
        <v>86</v>
      </c>
    </row>
    <row r="2139" spans="1:18" x14ac:dyDescent="0.25">
      <c r="A2139" s="7" t="s">
        <v>1255</v>
      </c>
      <c r="B2139" s="7" t="s">
        <v>1489</v>
      </c>
      <c r="C2139" s="7" t="s">
        <v>53</v>
      </c>
      <c r="D2139" s="7" t="s">
        <v>1458</v>
      </c>
      <c r="E2139" s="7" t="s">
        <v>4163</v>
      </c>
      <c r="F2139" s="7" t="s">
        <v>97</v>
      </c>
      <c r="G2139" s="8">
        <v>1970</v>
      </c>
      <c r="H2139" s="9"/>
      <c r="I2139" s="9"/>
      <c r="J2139" s="9"/>
      <c r="K2139" s="9"/>
      <c r="L2139" s="8">
        <v>110000</v>
      </c>
      <c r="M2139" s="8">
        <v>11</v>
      </c>
      <c r="N2139" s="7" t="s">
        <v>60</v>
      </c>
      <c r="O2139" s="8">
        <v>12</v>
      </c>
      <c r="P2139" s="8">
        <v>9</v>
      </c>
      <c r="Q2139" s="7" t="s">
        <v>60</v>
      </c>
      <c r="R2139" s="7" t="s">
        <v>86</v>
      </c>
    </row>
    <row r="2140" spans="1:18" x14ac:dyDescent="0.25">
      <c r="A2140" s="7" t="s">
        <v>680</v>
      </c>
      <c r="B2140" s="7" t="s">
        <v>49</v>
      </c>
      <c r="C2140" s="7" t="s">
        <v>53</v>
      </c>
      <c r="D2140" s="7" t="s">
        <v>1458</v>
      </c>
      <c r="E2140" s="7" t="s">
        <v>4164</v>
      </c>
      <c r="F2140" s="7" t="s">
        <v>97</v>
      </c>
      <c r="G2140" s="8">
        <v>1965</v>
      </c>
      <c r="H2140" s="9"/>
      <c r="I2140" s="9"/>
      <c r="J2140" s="9"/>
      <c r="K2140" s="9"/>
      <c r="L2140" s="8">
        <v>23446</v>
      </c>
      <c r="M2140" s="8">
        <v>2</v>
      </c>
      <c r="N2140" s="7" t="s">
        <v>60</v>
      </c>
      <c r="O2140" s="8">
        <v>25</v>
      </c>
      <c r="P2140" s="8">
        <v>9</v>
      </c>
      <c r="Q2140" s="7" t="s">
        <v>60</v>
      </c>
      <c r="R2140" s="7" t="s">
        <v>1462</v>
      </c>
    </row>
    <row r="2141" spans="1:18" x14ac:dyDescent="0.25">
      <c r="A2141" s="7" t="s">
        <v>4165</v>
      </c>
      <c r="B2141" s="7" t="s">
        <v>49</v>
      </c>
      <c r="C2141" s="7" t="s">
        <v>53</v>
      </c>
      <c r="D2141" s="7" t="s">
        <v>1620</v>
      </c>
      <c r="E2141" s="7" t="s">
        <v>4166</v>
      </c>
      <c r="F2141" s="7" t="s">
        <v>97</v>
      </c>
      <c r="G2141" s="8">
        <v>1963</v>
      </c>
      <c r="H2141" s="9"/>
      <c r="I2141" s="9"/>
      <c r="J2141" s="9"/>
      <c r="K2141" s="9"/>
      <c r="L2141" s="8">
        <v>200</v>
      </c>
      <c r="M2141" s="8">
        <v>1</v>
      </c>
      <c r="N2141" s="7" t="s">
        <v>60</v>
      </c>
      <c r="O2141" s="8">
        <v>12</v>
      </c>
      <c r="P2141" s="8">
        <v>8</v>
      </c>
      <c r="Q2141" s="7" t="s">
        <v>60</v>
      </c>
      <c r="R2141" s="7" t="s">
        <v>1462</v>
      </c>
    </row>
    <row r="2142" spans="1:18" x14ac:dyDescent="0.25">
      <c r="A2142" s="7" t="s">
        <v>4165</v>
      </c>
      <c r="B2142" s="7" t="s">
        <v>49</v>
      </c>
      <c r="C2142" s="7" t="s">
        <v>97</v>
      </c>
      <c r="D2142" s="7" t="s">
        <v>1602</v>
      </c>
      <c r="E2142" s="7" t="s">
        <v>4167</v>
      </c>
      <c r="F2142" s="7" t="s">
        <v>97</v>
      </c>
      <c r="G2142" s="8">
        <v>1963</v>
      </c>
      <c r="H2142" s="9"/>
      <c r="I2142" s="9"/>
      <c r="J2142" s="9"/>
      <c r="K2142" s="9"/>
      <c r="L2142" s="8">
        <v>350</v>
      </c>
      <c r="M2142" s="8">
        <v>1</v>
      </c>
      <c r="N2142" s="7" t="s">
        <v>60</v>
      </c>
      <c r="O2142" s="8">
        <v>12</v>
      </c>
      <c r="P2142" s="8">
        <v>8</v>
      </c>
      <c r="Q2142" s="7" t="s">
        <v>60</v>
      </c>
      <c r="R2142" s="7" t="s">
        <v>60</v>
      </c>
    </row>
    <row r="2143" spans="1:18" x14ac:dyDescent="0.25">
      <c r="A2143" s="7" t="s">
        <v>682</v>
      </c>
      <c r="B2143" s="7" t="s">
        <v>49</v>
      </c>
      <c r="C2143" s="7" t="s">
        <v>53</v>
      </c>
      <c r="D2143" s="7" t="s">
        <v>1458</v>
      </c>
      <c r="E2143" s="7" t="s">
        <v>4168</v>
      </c>
      <c r="F2143" s="7" t="s">
        <v>97</v>
      </c>
      <c r="G2143" s="8">
        <v>2007</v>
      </c>
      <c r="H2143" s="9"/>
      <c r="I2143" s="9"/>
      <c r="J2143" s="9"/>
      <c r="K2143" s="9"/>
      <c r="L2143" s="8">
        <v>9175</v>
      </c>
      <c r="M2143" s="8">
        <v>1</v>
      </c>
      <c r="N2143" s="7" t="s">
        <v>60</v>
      </c>
      <c r="O2143" s="8">
        <v>15</v>
      </c>
      <c r="P2143" s="8">
        <v>11</v>
      </c>
      <c r="Q2143" s="7" t="s">
        <v>60</v>
      </c>
      <c r="R2143" s="7" t="s">
        <v>1462</v>
      </c>
    </row>
    <row r="2144" spans="1:18" x14ac:dyDescent="0.25">
      <c r="A2144" s="7" t="s">
        <v>4169</v>
      </c>
      <c r="B2144" s="7" t="s">
        <v>198</v>
      </c>
      <c r="C2144" s="7" t="s">
        <v>53</v>
      </c>
      <c r="D2144" s="7" t="s">
        <v>1458</v>
      </c>
      <c r="E2144" s="7" t="s">
        <v>4170</v>
      </c>
      <c r="F2144" s="7" t="s">
        <v>97</v>
      </c>
      <c r="G2144" s="8">
        <v>2007</v>
      </c>
      <c r="H2144" s="9"/>
      <c r="I2144" s="9"/>
      <c r="J2144" s="9"/>
      <c r="K2144" s="9"/>
      <c r="L2144" s="8">
        <v>160000</v>
      </c>
      <c r="M2144" s="8">
        <v>1</v>
      </c>
      <c r="N2144" s="7" t="s">
        <v>60</v>
      </c>
      <c r="O2144" s="8">
        <v>18</v>
      </c>
      <c r="P2144" s="8">
        <v>18</v>
      </c>
      <c r="Q2144" s="7" t="s">
        <v>54</v>
      </c>
      <c r="R2144" s="7" t="s">
        <v>1462</v>
      </c>
    </row>
    <row r="2145" spans="1:18" x14ac:dyDescent="0.25">
      <c r="A2145" s="7" t="s">
        <v>4171</v>
      </c>
      <c r="B2145" s="7" t="s">
        <v>49</v>
      </c>
      <c r="C2145" s="7" t="s">
        <v>53</v>
      </c>
      <c r="D2145" s="7" t="s">
        <v>1458</v>
      </c>
      <c r="E2145" s="7" t="s">
        <v>4172</v>
      </c>
      <c r="F2145" s="7" t="s">
        <v>97</v>
      </c>
      <c r="G2145" s="8">
        <v>1971</v>
      </c>
      <c r="H2145" s="9"/>
      <c r="I2145" s="9"/>
      <c r="J2145" s="9"/>
      <c r="K2145" s="9"/>
      <c r="L2145" s="8">
        <v>47250</v>
      </c>
      <c r="M2145" s="8">
        <v>1</v>
      </c>
      <c r="N2145" s="7" t="s">
        <v>60</v>
      </c>
      <c r="O2145" s="8">
        <v>22</v>
      </c>
      <c r="P2145" s="8">
        <v>21</v>
      </c>
      <c r="Q2145" s="7" t="s">
        <v>54</v>
      </c>
      <c r="R2145" s="7" t="s">
        <v>1601</v>
      </c>
    </row>
    <row r="2146" spans="1:18" x14ac:dyDescent="0.25">
      <c r="A2146" s="7" t="s">
        <v>4173</v>
      </c>
      <c r="B2146" s="7" t="s">
        <v>1489</v>
      </c>
      <c r="C2146" s="7" t="s">
        <v>53</v>
      </c>
      <c r="D2146" s="7" t="s">
        <v>1477</v>
      </c>
      <c r="E2146" s="7" t="s">
        <v>4174</v>
      </c>
      <c r="F2146" s="7" t="s">
        <v>74</v>
      </c>
      <c r="G2146" s="8">
        <v>2008</v>
      </c>
      <c r="H2146" s="9"/>
      <c r="I2146" s="9"/>
      <c r="J2146" s="9"/>
      <c r="K2146" s="9"/>
      <c r="L2146" s="8">
        <v>8000</v>
      </c>
      <c r="M2146" s="8">
        <v>1</v>
      </c>
      <c r="N2146" s="7" t="s">
        <v>60</v>
      </c>
      <c r="O2146" s="8">
        <v>24</v>
      </c>
      <c r="P2146" s="8">
        <v>13</v>
      </c>
      <c r="Q2146" s="7" t="s">
        <v>60</v>
      </c>
      <c r="R2146" s="7" t="s">
        <v>1643</v>
      </c>
    </row>
    <row r="2147" spans="1:18" x14ac:dyDescent="0.25">
      <c r="A2147" s="7" t="s">
        <v>685</v>
      </c>
      <c r="B2147" s="7" t="s">
        <v>1489</v>
      </c>
      <c r="C2147" s="7" t="s">
        <v>53</v>
      </c>
      <c r="D2147" s="7" t="s">
        <v>1458</v>
      </c>
      <c r="E2147" s="7" t="s">
        <v>4175</v>
      </c>
      <c r="F2147" s="7" t="s">
        <v>97</v>
      </c>
      <c r="G2147" s="8">
        <v>1972</v>
      </c>
      <c r="H2147" s="9"/>
      <c r="I2147" s="9"/>
      <c r="J2147" s="9"/>
      <c r="K2147" s="9"/>
      <c r="L2147" s="8">
        <v>12000</v>
      </c>
      <c r="M2147" s="8">
        <v>2</v>
      </c>
      <c r="N2147" s="7" t="s">
        <v>60</v>
      </c>
      <c r="O2147" s="8">
        <v>11</v>
      </c>
      <c r="P2147" s="8">
        <v>9</v>
      </c>
      <c r="Q2147" s="7" t="s">
        <v>60</v>
      </c>
      <c r="R2147" s="7" t="s">
        <v>1462</v>
      </c>
    </row>
    <row r="2148" spans="1:18" x14ac:dyDescent="0.25">
      <c r="A2148" s="7" t="s">
        <v>4176</v>
      </c>
      <c r="B2148" s="7" t="s">
        <v>49</v>
      </c>
      <c r="C2148" s="7" t="s">
        <v>53</v>
      </c>
      <c r="D2148" s="7" t="s">
        <v>1477</v>
      </c>
      <c r="E2148" s="7" t="s">
        <v>4177</v>
      </c>
      <c r="F2148" s="7" t="s">
        <v>74</v>
      </c>
      <c r="G2148" s="8">
        <v>1985</v>
      </c>
      <c r="H2148" s="9"/>
      <c r="I2148" s="9"/>
      <c r="J2148" s="9"/>
      <c r="K2148" s="9"/>
      <c r="L2148" s="8">
        <v>3500</v>
      </c>
      <c r="M2148" s="8">
        <v>1</v>
      </c>
      <c r="N2148" s="7" t="s">
        <v>60</v>
      </c>
      <c r="O2148" s="8">
        <v>15</v>
      </c>
      <c r="P2148" s="8">
        <v>12</v>
      </c>
      <c r="Q2148" s="7" t="s">
        <v>60</v>
      </c>
      <c r="R2148" s="7" t="s">
        <v>1462</v>
      </c>
    </row>
    <row r="2149" spans="1:18" x14ac:dyDescent="0.25">
      <c r="A2149" s="7" t="s">
        <v>4178</v>
      </c>
      <c r="B2149" s="7" t="s">
        <v>1489</v>
      </c>
      <c r="C2149" s="7" t="s">
        <v>53</v>
      </c>
      <c r="D2149" s="7" t="s">
        <v>1458</v>
      </c>
      <c r="E2149" s="7" t="s">
        <v>4179</v>
      </c>
      <c r="F2149" s="7" t="s">
        <v>97</v>
      </c>
      <c r="G2149" s="8">
        <v>2004</v>
      </c>
      <c r="H2149" s="9"/>
      <c r="I2149" s="9"/>
      <c r="J2149" s="9"/>
      <c r="K2149" s="9"/>
      <c r="L2149" s="8">
        <v>1700</v>
      </c>
      <c r="M2149" s="8">
        <v>1</v>
      </c>
      <c r="N2149" s="7" t="s">
        <v>60</v>
      </c>
      <c r="O2149" s="8">
        <v>18</v>
      </c>
      <c r="P2149" s="8">
        <v>12</v>
      </c>
      <c r="Q2149" s="7" t="s">
        <v>60</v>
      </c>
      <c r="R2149" s="7" t="s">
        <v>86</v>
      </c>
    </row>
    <row r="2150" spans="1:18" x14ac:dyDescent="0.25">
      <c r="A2150" s="7" t="s">
        <v>1263</v>
      </c>
      <c r="B2150" s="7" t="s">
        <v>1457</v>
      </c>
      <c r="C2150" s="7" t="s">
        <v>53</v>
      </c>
      <c r="D2150" s="7" t="s">
        <v>1458</v>
      </c>
      <c r="E2150" s="7" t="s">
        <v>4180</v>
      </c>
      <c r="F2150" s="7" t="s">
        <v>97</v>
      </c>
      <c r="G2150" s="8">
        <v>1988</v>
      </c>
      <c r="H2150" s="9"/>
      <c r="I2150" s="9"/>
      <c r="J2150" s="9"/>
      <c r="K2150" s="9"/>
      <c r="L2150" s="8">
        <v>50000</v>
      </c>
      <c r="M2150" s="8">
        <v>4</v>
      </c>
      <c r="N2150" s="7" t="s">
        <v>54</v>
      </c>
      <c r="O2150" s="8">
        <v>12</v>
      </c>
      <c r="P2150" s="8">
        <v>9</v>
      </c>
      <c r="Q2150" s="7" t="s">
        <v>60</v>
      </c>
      <c r="R2150" s="7" t="s">
        <v>86</v>
      </c>
    </row>
    <row r="2151" spans="1:18" x14ac:dyDescent="0.25">
      <c r="A2151" s="7" t="s">
        <v>4181</v>
      </c>
      <c r="B2151" s="7" t="s">
        <v>1457</v>
      </c>
      <c r="C2151" s="7" t="s">
        <v>53</v>
      </c>
      <c r="D2151" s="7" t="s">
        <v>1477</v>
      </c>
      <c r="E2151" s="7" t="s">
        <v>4182</v>
      </c>
      <c r="F2151" s="7" t="s">
        <v>74</v>
      </c>
      <c r="G2151" s="9"/>
      <c r="H2151" s="9"/>
      <c r="I2151" s="9"/>
      <c r="J2151" s="9"/>
      <c r="K2151" s="9"/>
      <c r="L2151" s="8">
        <v>2000</v>
      </c>
      <c r="M2151" s="8">
        <v>1</v>
      </c>
      <c r="N2151" s="7" t="s">
        <v>60</v>
      </c>
      <c r="O2151" s="8">
        <v>12</v>
      </c>
      <c r="P2151" s="8">
        <v>10</v>
      </c>
      <c r="Q2151" s="7" t="s">
        <v>60</v>
      </c>
      <c r="R2151" s="7" t="s">
        <v>1462</v>
      </c>
    </row>
    <row r="2152" spans="1:18" x14ac:dyDescent="0.25">
      <c r="A2152" s="7" t="s">
        <v>4183</v>
      </c>
      <c r="B2152" s="7" t="s">
        <v>49</v>
      </c>
      <c r="C2152" s="7" t="s">
        <v>53</v>
      </c>
      <c r="D2152" s="7" t="s">
        <v>1458</v>
      </c>
      <c r="E2152" s="7" t="s">
        <v>4184</v>
      </c>
      <c r="F2152" s="7" t="s">
        <v>97</v>
      </c>
      <c r="G2152" s="8">
        <v>1970</v>
      </c>
      <c r="H2152" s="9"/>
      <c r="I2152" s="9"/>
      <c r="J2152" s="9"/>
      <c r="K2152" s="9"/>
      <c r="L2152" s="8">
        <v>46000</v>
      </c>
      <c r="M2152" s="8">
        <v>1</v>
      </c>
      <c r="N2152" s="7" t="s">
        <v>60</v>
      </c>
      <c r="O2152" s="8">
        <v>25</v>
      </c>
      <c r="P2152" s="8">
        <v>23</v>
      </c>
      <c r="Q2152" s="7" t="s">
        <v>60</v>
      </c>
      <c r="R2152" s="7" t="s">
        <v>60</v>
      </c>
    </row>
    <row r="2153" spans="1:18" x14ac:dyDescent="0.25">
      <c r="A2153" s="7" t="s">
        <v>4185</v>
      </c>
      <c r="B2153" s="7" t="s">
        <v>49</v>
      </c>
      <c r="C2153" s="7" t="s">
        <v>53</v>
      </c>
      <c r="D2153" s="7" t="s">
        <v>1477</v>
      </c>
      <c r="E2153" s="7" t="s">
        <v>4186</v>
      </c>
      <c r="F2153" s="7" t="s">
        <v>74</v>
      </c>
      <c r="G2153" s="8">
        <v>1970</v>
      </c>
      <c r="H2153" s="9"/>
      <c r="I2153" s="9"/>
      <c r="J2153" s="9"/>
      <c r="K2153" s="9"/>
      <c r="L2153" s="8">
        <v>1094</v>
      </c>
      <c r="M2153" s="8">
        <v>1</v>
      </c>
      <c r="N2153" s="7" t="s">
        <v>60</v>
      </c>
      <c r="O2153" s="8">
        <v>14</v>
      </c>
      <c r="P2153" s="8">
        <v>10</v>
      </c>
      <c r="Q2153" s="7" t="s">
        <v>60</v>
      </c>
      <c r="R2153" s="7" t="s">
        <v>1462</v>
      </c>
    </row>
    <row r="2154" spans="1:18" x14ac:dyDescent="0.25">
      <c r="A2154" s="7" t="s">
        <v>687</v>
      </c>
      <c r="B2154" s="7" t="s">
        <v>1489</v>
      </c>
      <c r="C2154" s="7" t="s">
        <v>53</v>
      </c>
      <c r="D2154" s="7" t="s">
        <v>1458</v>
      </c>
      <c r="E2154" s="7" t="s">
        <v>4187</v>
      </c>
      <c r="F2154" s="7" t="s">
        <v>97</v>
      </c>
      <c r="G2154" s="8">
        <v>1979</v>
      </c>
      <c r="H2154" s="9"/>
      <c r="I2154" s="9"/>
      <c r="J2154" s="9"/>
      <c r="K2154" s="9"/>
      <c r="L2154" s="8">
        <v>13250</v>
      </c>
      <c r="M2154" s="8">
        <v>1</v>
      </c>
      <c r="N2154" s="7" t="s">
        <v>60</v>
      </c>
      <c r="O2154" s="8">
        <v>15</v>
      </c>
      <c r="P2154" s="8">
        <v>9</v>
      </c>
      <c r="Q2154" s="7" t="s">
        <v>60</v>
      </c>
      <c r="R2154" s="7" t="s">
        <v>86</v>
      </c>
    </row>
    <row r="2155" spans="1:18" x14ac:dyDescent="0.25">
      <c r="A2155" s="7" t="s">
        <v>687</v>
      </c>
      <c r="B2155" s="7" t="s">
        <v>1489</v>
      </c>
      <c r="C2155" s="7" t="s">
        <v>97</v>
      </c>
      <c r="D2155" s="7" t="s">
        <v>1458</v>
      </c>
      <c r="E2155" s="7" t="s">
        <v>4188</v>
      </c>
      <c r="F2155" s="7" t="s">
        <v>97</v>
      </c>
      <c r="G2155" s="8">
        <v>1979</v>
      </c>
      <c r="H2155" s="9"/>
      <c r="I2155" s="9"/>
      <c r="J2155" s="9"/>
      <c r="K2155" s="9"/>
      <c r="L2155" s="8">
        <v>13250</v>
      </c>
      <c r="M2155" s="8">
        <v>1</v>
      </c>
      <c r="N2155" s="7" t="s">
        <v>60</v>
      </c>
      <c r="O2155" s="8">
        <v>35</v>
      </c>
      <c r="P2155" s="8">
        <v>32</v>
      </c>
      <c r="Q2155" s="7" t="s">
        <v>60</v>
      </c>
      <c r="R2155" s="7" t="s">
        <v>539</v>
      </c>
    </row>
    <row r="2156" spans="1:18" x14ac:dyDescent="0.25">
      <c r="A2156" s="7" t="s">
        <v>4189</v>
      </c>
      <c r="B2156" s="7" t="s">
        <v>49</v>
      </c>
      <c r="C2156" s="7" t="s">
        <v>53</v>
      </c>
      <c r="D2156" s="7" t="s">
        <v>1458</v>
      </c>
      <c r="E2156" s="7" t="s">
        <v>4190</v>
      </c>
      <c r="F2156" s="7" t="s">
        <v>97</v>
      </c>
      <c r="G2156" s="8">
        <v>1977</v>
      </c>
      <c r="H2156" s="9"/>
      <c r="I2156" s="9"/>
      <c r="J2156" s="9"/>
      <c r="K2156" s="9"/>
      <c r="L2156" s="8">
        <v>33000</v>
      </c>
      <c r="M2156" s="8">
        <v>4</v>
      </c>
      <c r="N2156" s="7" t="s">
        <v>60</v>
      </c>
      <c r="O2156" s="8">
        <v>30</v>
      </c>
      <c r="P2156" s="8">
        <v>8</v>
      </c>
      <c r="Q2156" s="7" t="s">
        <v>60</v>
      </c>
      <c r="R2156" s="7" t="s">
        <v>1462</v>
      </c>
    </row>
    <row r="2157" spans="1:18" x14ac:dyDescent="0.25">
      <c r="A2157" s="7" t="s">
        <v>4191</v>
      </c>
      <c r="B2157" s="7" t="s">
        <v>1489</v>
      </c>
      <c r="C2157" s="7" t="s">
        <v>53</v>
      </c>
      <c r="D2157" s="7" t="s">
        <v>1458</v>
      </c>
      <c r="E2157" s="7" t="s">
        <v>4192</v>
      </c>
      <c r="F2157" s="7" t="s">
        <v>97</v>
      </c>
      <c r="G2157" s="8">
        <v>1960</v>
      </c>
      <c r="H2157" s="9"/>
      <c r="I2157" s="9"/>
      <c r="J2157" s="9"/>
      <c r="K2157" s="9"/>
      <c r="L2157" s="8">
        <v>4400</v>
      </c>
      <c r="M2157" s="8">
        <v>1</v>
      </c>
      <c r="N2157" s="7" t="s">
        <v>60</v>
      </c>
      <c r="O2157" s="8">
        <v>10</v>
      </c>
      <c r="P2157" s="8">
        <v>9</v>
      </c>
      <c r="Q2157" s="7" t="s">
        <v>60</v>
      </c>
      <c r="R2157" s="7" t="s">
        <v>60</v>
      </c>
    </row>
    <row r="2158" spans="1:18" x14ac:dyDescent="0.25">
      <c r="A2158" s="7" t="s">
        <v>4191</v>
      </c>
      <c r="B2158" s="7" t="s">
        <v>1489</v>
      </c>
      <c r="C2158" s="7" t="s">
        <v>97</v>
      </c>
      <c r="D2158" s="7" t="s">
        <v>1458</v>
      </c>
      <c r="E2158" s="7" t="s">
        <v>4193</v>
      </c>
      <c r="F2158" s="7" t="s">
        <v>97</v>
      </c>
      <c r="G2158" s="8">
        <v>1960</v>
      </c>
      <c r="H2158" s="9"/>
      <c r="I2158" s="9"/>
      <c r="J2158" s="9"/>
      <c r="K2158" s="9"/>
      <c r="L2158" s="8">
        <v>1870</v>
      </c>
      <c r="M2158" s="8">
        <v>1</v>
      </c>
      <c r="N2158" s="7" t="s">
        <v>60</v>
      </c>
      <c r="O2158" s="8">
        <v>10</v>
      </c>
      <c r="P2158" s="8">
        <v>9</v>
      </c>
      <c r="Q2158" s="7" t="s">
        <v>60</v>
      </c>
      <c r="R2158" s="7" t="s">
        <v>60</v>
      </c>
    </row>
    <row r="2159" spans="1:18" x14ac:dyDescent="0.25">
      <c r="A2159" s="7" t="s">
        <v>4191</v>
      </c>
      <c r="B2159" s="7" t="s">
        <v>1489</v>
      </c>
      <c r="C2159" s="7" t="s">
        <v>59</v>
      </c>
      <c r="D2159" s="7" t="s">
        <v>1458</v>
      </c>
      <c r="E2159" s="7" t="s">
        <v>4194</v>
      </c>
      <c r="F2159" s="7" t="s">
        <v>97</v>
      </c>
      <c r="G2159" s="8">
        <v>1960</v>
      </c>
      <c r="H2159" s="9"/>
      <c r="I2159" s="9"/>
      <c r="J2159" s="9"/>
      <c r="K2159" s="9"/>
      <c r="L2159" s="8">
        <v>6150</v>
      </c>
      <c r="M2159" s="8">
        <v>1</v>
      </c>
      <c r="N2159" s="7" t="s">
        <v>60</v>
      </c>
      <c r="O2159" s="8">
        <v>10</v>
      </c>
      <c r="P2159" s="8">
        <v>9</v>
      </c>
      <c r="Q2159" s="7" t="s">
        <v>60</v>
      </c>
      <c r="R2159" s="7" t="s">
        <v>60</v>
      </c>
    </row>
    <row r="2160" spans="1:18" x14ac:dyDescent="0.25">
      <c r="A2160" s="7" t="s">
        <v>4191</v>
      </c>
      <c r="B2160" s="7" t="s">
        <v>1489</v>
      </c>
      <c r="C2160" s="7" t="s">
        <v>304</v>
      </c>
      <c r="D2160" s="7" t="s">
        <v>1458</v>
      </c>
      <c r="E2160" s="7" t="s">
        <v>4195</v>
      </c>
      <c r="F2160" s="7" t="s">
        <v>97</v>
      </c>
      <c r="G2160" s="8">
        <v>1960</v>
      </c>
      <c r="H2160" s="9"/>
      <c r="I2160" s="9"/>
      <c r="J2160" s="9"/>
      <c r="K2160" s="9"/>
      <c r="L2160" s="8">
        <v>3475</v>
      </c>
      <c r="M2160" s="8">
        <v>1</v>
      </c>
      <c r="N2160" s="7" t="s">
        <v>60</v>
      </c>
      <c r="O2160" s="8">
        <v>10</v>
      </c>
      <c r="P2160" s="8">
        <v>9</v>
      </c>
      <c r="Q2160" s="7" t="s">
        <v>60</v>
      </c>
      <c r="R2160" s="7" t="s">
        <v>60</v>
      </c>
    </row>
    <row r="2161" spans="1:18" x14ac:dyDescent="0.25">
      <c r="A2161" s="7" t="s">
        <v>4191</v>
      </c>
      <c r="B2161" s="7" t="s">
        <v>1489</v>
      </c>
      <c r="C2161" s="7" t="s">
        <v>86</v>
      </c>
      <c r="D2161" s="7" t="s">
        <v>1458</v>
      </c>
      <c r="E2161" s="7" t="s">
        <v>4196</v>
      </c>
      <c r="F2161" s="7" t="s">
        <v>97</v>
      </c>
      <c r="G2161" s="8">
        <v>1960</v>
      </c>
      <c r="H2161" s="9"/>
      <c r="I2161" s="9"/>
      <c r="J2161" s="9"/>
      <c r="K2161" s="9"/>
      <c r="L2161" s="8">
        <v>3900</v>
      </c>
      <c r="M2161" s="8">
        <v>1</v>
      </c>
      <c r="N2161" s="7" t="s">
        <v>60</v>
      </c>
      <c r="O2161" s="8">
        <v>10</v>
      </c>
      <c r="P2161" s="8">
        <v>9</v>
      </c>
      <c r="Q2161" s="7" t="s">
        <v>60</v>
      </c>
      <c r="R2161" s="7" t="s">
        <v>60</v>
      </c>
    </row>
    <row r="2162" spans="1:18" x14ac:dyDescent="0.25">
      <c r="A2162" s="7" t="s">
        <v>4191</v>
      </c>
      <c r="B2162" s="7" t="s">
        <v>1489</v>
      </c>
      <c r="C2162" s="7" t="s">
        <v>66</v>
      </c>
      <c r="D2162" s="7" t="s">
        <v>1467</v>
      </c>
      <c r="E2162" s="7" t="s">
        <v>3790</v>
      </c>
      <c r="F2162" s="7" t="s">
        <v>1469</v>
      </c>
      <c r="G2162" s="8">
        <v>1960</v>
      </c>
      <c r="H2162" s="8">
        <v>1747</v>
      </c>
      <c r="I2162" s="9"/>
      <c r="J2162" s="8">
        <v>99</v>
      </c>
      <c r="K2162" s="8">
        <v>6</v>
      </c>
      <c r="L2162" s="8">
        <v>10480</v>
      </c>
      <c r="M2162" s="8">
        <v>1</v>
      </c>
      <c r="N2162" s="7" t="s">
        <v>60</v>
      </c>
      <c r="O2162" s="8">
        <v>10</v>
      </c>
      <c r="P2162" s="8">
        <v>9</v>
      </c>
      <c r="Q2162" s="7" t="s">
        <v>60</v>
      </c>
      <c r="R2162" s="7" t="s">
        <v>60</v>
      </c>
    </row>
    <row r="2163" spans="1:18" x14ac:dyDescent="0.25">
      <c r="A2163" s="7" t="s">
        <v>4191</v>
      </c>
      <c r="B2163" s="7" t="s">
        <v>1489</v>
      </c>
      <c r="C2163" s="7" t="s">
        <v>57</v>
      </c>
      <c r="D2163" s="7" t="s">
        <v>1467</v>
      </c>
      <c r="E2163" s="7" t="s">
        <v>3447</v>
      </c>
      <c r="F2163" s="7" t="s">
        <v>1469</v>
      </c>
      <c r="G2163" s="8">
        <v>1960</v>
      </c>
      <c r="H2163" s="8">
        <v>1877</v>
      </c>
      <c r="I2163" s="9"/>
      <c r="J2163" s="8">
        <v>99</v>
      </c>
      <c r="K2163" s="8">
        <v>7</v>
      </c>
      <c r="L2163" s="8">
        <v>13279</v>
      </c>
      <c r="M2163" s="8">
        <v>1</v>
      </c>
      <c r="N2163" s="7" t="s">
        <v>60</v>
      </c>
      <c r="O2163" s="8">
        <v>10</v>
      </c>
      <c r="P2163" s="8">
        <v>9</v>
      </c>
      <c r="Q2163" s="7" t="s">
        <v>60</v>
      </c>
      <c r="R2163" s="7" t="s">
        <v>60</v>
      </c>
    </row>
    <row r="2164" spans="1:18" x14ac:dyDescent="0.25">
      <c r="A2164" s="7" t="s">
        <v>4191</v>
      </c>
      <c r="B2164" s="7" t="s">
        <v>1489</v>
      </c>
      <c r="C2164" s="7" t="s">
        <v>173</v>
      </c>
      <c r="D2164" s="7" t="s">
        <v>1458</v>
      </c>
      <c r="E2164" s="7" t="s">
        <v>1500</v>
      </c>
      <c r="F2164" s="7" t="s">
        <v>97</v>
      </c>
      <c r="G2164" s="8">
        <v>1960</v>
      </c>
      <c r="H2164" s="9"/>
      <c r="I2164" s="9"/>
      <c r="J2164" s="9"/>
      <c r="K2164" s="9"/>
      <c r="L2164" s="8">
        <v>1200</v>
      </c>
      <c r="M2164" s="8">
        <v>1</v>
      </c>
      <c r="N2164" s="7" t="s">
        <v>60</v>
      </c>
      <c r="O2164" s="8">
        <v>10</v>
      </c>
      <c r="P2164" s="8">
        <v>9</v>
      </c>
      <c r="Q2164" s="7" t="s">
        <v>60</v>
      </c>
      <c r="R2164" s="7" t="s">
        <v>60</v>
      </c>
    </row>
    <row r="2165" spans="1:18" x14ac:dyDescent="0.25">
      <c r="A2165" s="7" t="s">
        <v>4197</v>
      </c>
      <c r="B2165" s="7" t="s">
        <v>49</v>
      </c>
      <c r="C2165" s="7" t="s">
        <v>53</v>
      </c>
      <c r="D2165" s="7" t="s">
        <v>1458</v>
      </c>
      <c r="E2165" s="7" t="s">
        <v>4198</v>
      </c>
      <c r="F2165" s="7" t="s">
        <v>97</v>
      </c>
      <c r="G2165" s="8">
        <v>1973</v>
      </c>
      <c r="H2165" s="9"/>
      <c r="I2165" s="9"/>
      <c r="J2165" s="9"/>
      <c r="K2165" s="9"/>
      <c r="L2165" s="8">
        <v>21800</v>
      </c>
      <c r="M2165" s="8">
        <v>1</v>
      </c>
      <c r="N2165" s="7" t="s">
        <v>60</v>
      </c>
      <c r="O2165" s="8">
        <v>20</v>
      </c>
      <c r="P2165" s="8">
        <v>18</v>
      </c>
      <c r="Q2165" s="7" t="s">
        <v>60</v>
      </c>
      <c r="R2165" s="7" t="s">
        <v>1462</v>
      </c>
    </row>
    <row r="2166" spans="1:18" x14ac:dyDescent="0.25">
      <c r="A2166" s="7" t="s">
        <v>4199</v>
      </c>
      <c r="B2166" s="7" t="s">
        <v>49</v>
      </c>
      <c r="C2166" s="7" t="s">
        <v>53</v>
      </c>
      <c r="D2166" s="7" t="s">
        <v>1464</v>
      </c>
      <c r="E2166" s="7" t="s">
        <v>4200</v>
      </c>
      <c r="F2166" s="7" t="s">
        <v>74</v>
      </c>
      <c r="G2166" s="8">
        <v>1989</v>
      </c>
      <c r="H2166" s="9"/>
      <c r="I2166" s="9"/>
      <c r="J2166" s="9"/>
      <c r="K2166" s="9"/>
      <c r="L2166" s="8">
        <v>26000</v>
      </c>
      <c r="M2166" s="8">
        <v>1</v>
      </c>
      <c r="N2166" s="7" t="s">
        <v>60</v>
      </c>
      <c r="O2166" s="8">
        <v>18</v>
      </c>
      <c r="P2166" s="8">
        <v>17.5</v>
      </c>
      <c r="Q2166" s="7" t="s">
        <v>60</v>
      </c>
      <c r="R2166" s="7" t="s">
        <v>86</v>
      </c>
    </row>
    <row r="2167" spans="1:18" x14ac:dyDescent="0.25">
      <c r="A2167" s="7" t="s">
        <v>691</v>
      </c>
      <c r="B2167" s="7" t="s">
        <v>49</v>
      </c>
      <c r="C2167" s="7" t="s">
        <v>53</v>
      </c>
      <c r="D2167" s="7" t="s">
        <v>1467</v>
      </c>
      <c r="E2167" s="7" t="s">
        <v>4201</v>
      </c>
      <c r="F2167" s="7" t="s">
        <v>97</v>
      </c>
      <c r="G2167" s="8">
        <v>1989</v>
      </c>
      <c r="H2167" s="9"/>
      <c r="I2167" s="9"/>
      <c r="J2167" s="9"/>
      <c r="K2167" s="9"/>
      <c r="L2167" s="8">
        <v>291700</v>
      </c>
      <c r="M2167" s="8">
        <v>2</v>
      </c>
      <c r="N2167" s="7" t="s">
        <v>60</v>
      </c>
      <c r="O2167" s="8">
        <v>12</v>
      </c>
      <c r="P2167" s="8">
        <v>10</v>
      </c>
      <c r="Q2167" s="7" t="s">
        <v>60</v>
      </c>
      <c r="R2167" s="7" t="s">
        <v>1462</v>
      </c>
    </row>
    <row r="2168" spans="1:18" x14ac:dyDescent="0.25">
      <c r="A2168" s="7" t="s">
        <v>691</v>
      </c>
      <c r="B2168" s="7" t="s">
        <v>49</v>
      </c>
      <c r="C2168" s="7" t="s">
        <v>97</v>
      </c>
      <c r="D2168" s="7" t="s">
        <v>1467</v>
      </c>
      <c r="E2168" s="7" t="s">
        <v>4202</v>
      </c>
      <c r="F2168" s="7" t="s">
        <v>97</v>
      </c>
      <c r="G2168" s="8">
        <v>1989</v>
      </c>
      <c r="H2168" s="9"/>
      <c r="I2168" s="9"/>
      <c r="J2168" s="9"/>
      <c r="K2168" s="9"/>
      <c r="L2168" s="8">
        <v>38700</v>
      </c>
      <c r="M2168" s="8">
        <v>2</v>
      </c>
      <c r="N2168" s="7" t="s">
        <v>60</v>
      </c>
      <c r="O2168" s="8">
        <v>12</v>
      </c>
      <c r="P2168" s="8">
        <v>10</v>
      </c>
      <c r="Q2168" s="7" t="s">
        <v>60</v>
      </c>
      <c r="R2168" s="7" t="s">
        <v>86</v>
      </c>
    </row>
    <row r="2169" spans="1:18" x14ac:dyDescent="0.25">
      <c r="A2169" s="7" t="s">
        <v>691</v>
      </c>
      <c r="B2169" s="7" t="s">
        <v>49</v>
      </c>
      <c r="C2169" s="7" t="s">
        <v>59</v>
      </c>
      <c r="D2169" s="7" t="s">
        <v>1616</v>
      </c>
      <c r="E2169" s="7" t="s">
        <v>4203</v>
      </c>
      <c r="F2169" s="7" t="s">
        <v>97</v>
      </c>
      <c r="G2169" s="8">
        <v>1989</v>
      </c>
      <c r="H2169" s="9"/>
      <c r="I2169" s="9"/>
      <c r="J2169" s="9"/>
      <c r="K2169" s="9"/>
      <c r="L2169" s="8">
        <v>24700</v>
      </c>
      <c r="M2169" s="8">
        <v>1</v>
      </c>
      <c r="N2169" s="7" t="s">
        <v>60</v>
      </c>
      <c r="O2169" s="8">
        <v>20</v>
      </c>
      <c r="P2169" s="8">
        <v>20</v>
      </c>
      <c r="Q2169" s="7" t="s">
        <v>60</v>
      </c>
      <c r="R2169" s="7" t="s">
        <v>86</v>
      </c>
    </row>
    <row r="2170" spans="1:18" x14ac:dyDescent="0.25">
      <c r="A2170" s="7" t="s">
        <v>691</v>
      </c>
      <c r="B2170" s="7" t="s">
        <v>49</v>
      </c>
      <c r="C2170" s="7" t="s">
        <v>304</v>
      </c>
      <c r="D2170" s="7" t="s">
        <v>1472</v>
      </c>
      <c r="E2170" s="7" t="s">
        <v>4204</v>
      </c>
      <c r="F2170" s="7" t="s">
        <v>97</v>
      </c>
      <c r="G2170" s="8">
        <v>1989</v>
      </c>
      <c r="H2170" s="9"/>
      <c r="I2170" s="9"/>
      <c r="J2170" s="9"/>
      <c r="K2170" s="9"/>
      <c r="L2170" s="8">
        <v>12650</v>
      </c>
      <c r="M2170" s="8">
        <v>1</v>
      </c>
      <c r="N2170" s="7" t="s">
        <v>60</v>
      </c>
      <c r="O2170" s="8">
        <v>15</v>
      </c>
      <c r="P2170" s="8">
        <v>12</v>
      </c>
      <c r="Q2170" s="7" t="s">
        <v>60</v>
      </c>
      <c r="R2170" s="7" t="s">
        <v>1462</v>
      </c>
    </row>
    <row r="2171" spans="1:18" x14ac:dyDescent="0.25">
      <c r="A2171" s="7" t="s">
        <v>691</v>
      </c>
      <c r="B2171" s="7" t="s">
        <v>49</v>
      </c>
      <c r="C2171" s="7" t="s">
        <v>86</v>
      </c>
      <c r="D2171" s="7" t="s">
        <v>1620</v>
      </c>
      <c r="E2171" s="7" t="s">
        <v>4205</v>
      </c>
      <c r="F2171" s="7" t="s">
        <v>97</v>
      </c>
      <c r="G2171" s="8">
        <v>1989</v>
      </c>
      <c r="H2171" s="9"/>
      <c r="I2171" s="9"/>
      <c r="J2171" s="9"/>
      <c r="K2171" s="9"/>
      <c r="L2171" s="8">
        <v>51200</v>
      </c>
      <c r="M2171" s="8">
        <v>2</v>
      </c>
      <c r="N2171" s="7" t="s">
        <v>60</v>
      </c>
      <c r="O2171" s="8">
        <v>10</v>
      </c>
      <c r="P2171" s="8">
        <v>8</v>
      </c>
      <c r="Q2171" s="7" t="s">
        <v>60</v>
      </c>
      <c r="R2171" s="7" t="s">
        <v>539</v>
      </c>
    </row>
    <row r="2172" spans="1:18" x14ac:dyDescent="0.25">
      <c r="A2172" s="7" t="s">
        <v>691</v>
      </c>
      <c r="B2172" s="7" t="s">
        <v>49</v>
      </c>
      <c r="C2172" s="7" t="s">
        <v>66</v>
      </c>
      <c r="D2172" s="7" t="s">
        <v>1501</v>
      </c>
      <c r="E2172" s="7" t="s">
        <v>4206</v>
      </c>
      <c r="F2172" s="7" t="s">
        <v>97</v>
      </c>
      <c r="G2172" s="8">
        <v>1989</v>
      </c>
      <c r="H2172" s="9"/>
      <c r="I2172" s="9"/>
      <c r="J2172" s="9"/>
      <c r="K2172" s="9"/>
      <c r="L2172" s="8">
        <v>25380</v>
      </c>
      <c r="M2172" s="8">
        <v>1</v>
      </c>
      <c r="N2172" s="7" t="s">
        <v>60</v>
      </c>
      <c r="O2172" s="8">
        <v>30</v>
      </c>
      <c r="P2172" s="8">
        <v>30</v>
      </c>
      <c r="Q2172" s="7" t="s">
        <v>60</v>
      </c>
      <c r="R2172" s="7" t="s">
        <v>539</v>
      </c>
    </row>
    <row r="2173" spans="1:18" x14ac:dyDescent="0.25">
      <c r="A2173" s="7" t="s">
        <v>691</v>
      </c>
      <c r="B2173" s="7" t="s">
        <v>49</v>
      </c>
      <c r="C2173" s="7" t="s">
        <v>57</v>
      </c>
      <c r="D2173" s="7" t="s">
        <v>2616</v>
      </c>
      <c r="E2173" s="7" t="s">
        <v>4207</v>
      </c>
      <c r="F2173" s="7" t="s">
        <v>97</v>
      </c>
      <c r="G2173" s="8">
        <v>1989</v>
      </c>
      <c r="H2173" s="9"/>
      <c r="I2173" s="9"/>
      <c r="J2173" s="9"/>
      <c r="K2173" s="9"/>
      <c r="L2173" s="8">
        <v>1200</v>
      </c>
      <c r="M2173" s="8">
        <v>1</v>
      </c>
      <c r="N2173" s="7" t="s">
        <v>60</v>
      </c>
      <c r="O2173" s="8">
        <v>9</v>
      </c>
      <c r="P2173" s="8">
        <v>7</v>
      </c>
      <c r="Q2173" s="7" t="s">
        <v>60</v>
      </c>
      <c r="R2173" s="7" t="s">
        <v>60</v>
      </c>
    </row>
    <row r="2174" spans="1:18" x14ac:dyDescent="0.25">
      <c r="A2174" s="7" t="s">
        <v>691</v>
      </c>
      <c r="B2174" s="7" t="s">
        <v>49</v>
      </c>
      <c r="C2174" s="7" t="s">
        <v>173</v>
      </c>
      <c r="D2174" s="7" t="s">
        <v>1620</v>
      </c>
      <c r="E2174" s="7" t="s">
        <v>4208</v>
      </c>
      <c r="F2174" s="7" t="s">
        <v>97</v>
      </c>
      <c r="G2174" s="8">
        <v>1989</v>
      </c>
      <c r="H2174" s="9"/>
      <c r="I2174" s="9"/>
      <c r="J2174" s="9"/>
      <c r="K2174" s="9"/>
      <c r="L2174" s="8">
        <v>1200</v>
      </c>
      <c r="M2174" s="8">
        <v>1</v>
      </c>
      <c r="N2174" s="7" t="s">
        <v>60</v>
      </c>
      <c r="O2174" s="8">
        <v>9</v>
      </c>
      <c r="P2174" s="8">
        <v>7</v>
      </c>
      <c r="Q2174" s="7" t="s">
        <v>60</v>
      </c>
      <c r="R2174" s="7" t="s">
        <v>60</v>
      </c>
    </row>
    <row r="2175" spans="1:18" x14ac:dyDescent="0.25">
      <c r="A2175" s="7" t="s">
        <v>1267</v>
      </c>
      <c r="B2175" s="7" t="s">
        <v>1489</v>
      </c>
      <c r="C2175" s="7" t="s">
        <v>53</v>
      </c>
      <c r="D2175" s="7" t="s">
        <v>1477</v>
      </c>
      <c r="E2175" s="7" t="s">
        <v>4209</v>
      </c>
      <c r="F2175" s="7" t="s">
        <v>74</v>
      </c>
      <c r="G2175" s="8">
        <v>1961</v>
      </c>
      <c r="H2175" s="9"/>
      <c r="I2175" s="9"/>
      <c r="J2175" s="9"/>
      <c r="K2175" s="9"/>
      <c r="L2175" s="8">
        <v>6230</v>
      </c>
      <c r="M2175" s="8">
        <v>2</v>
      </c>
      <c r="N2175" s="7" t="s">
        <v>60</v>
      </c>
      <c r="O2175" s="8">
        <v>16</v>
      </c>
      <c r="P2175" s="8">
        <v>9</v>
      </c>
      <c r="Q2175" s="7" t="s">
        <v>60</v>
      </c>
      <c r="R2175" s="7" t="s">
        <v>86</v>
      </c>
    </row>
    <row r="2176" spans="1:18" x14ac:dyDescent="0.25">
      <c r="A2176" s="7" t="s">
        <v>4210</v>
      </c>
      <c r="B2176" s="7" t="s">
        <v>1489</v>
      </c>
      <c r="C2176" s="7" t="s">
        <v>53</v>
      </c>
      <c r="D2176" s="7" t="s">
        <v>1458</v>
      </c>
      <c r="E2176" s="7" t="s">
        <v>4211</v>
      </c>
      <c r="F2176" s="7" t="s">
        <v>97</v>
      </c>
      <c r="G2176" s="8">
        <v>1930</v>
      </c>
      <c r="H2176" s="9"/>
      <c r="I2176" s="9"/>
      <c r="J2176" s="9"/>
      <c r="K2176" s="9"/>
      <c r="L2176" s="8">
        <v>5000</v>
      </c>
      <c r="M2176" s="8">
        <v>1</v>
      </c>
      <c r="N2176" s="7" t="s">
        <v>60</v>
      </c>
      <c r="O2176" s="8">
        <v>10</v>
      </c>
      <c r="P2176" s="8">
        <v>8</v>
      </c>
      <c r="Q2176" s="7" t="s">
        <v>60</v>
      </c>
      <c r="R2176" s="7" t="s">
        <v>86</v>
      </c>
    </row>
    <row r="2177" spans="1:18" x14ac:dyDescent="0.25">
      <c r="A2177" s="7" t="s">
        <v>693</v>
      </c>
      <c r="B2177" s="7" t="s">
        <v>49</v>
      </c>
      <c r="C2177" s="7" t="s">
        <v>53</v>
      </c>
      <c r="D2177" s="7" t="s">
        <v>1602</v>
      </c>
      <c r="E2177" s="7" t="s">
        <v>4212</v>
      </c>
      <c r="F2177" s="7" t="s">
        <v>97</v>
      </c>
      <c r="G2177" s="8">
        <v>1973</v>
      </c>
      <c r="H2177" s="9"/>
      <c r="I2177" s="9"/>
      <c r="J2177" s="9"/>
      <c r="K2177" s="9"/>
      <c r="L2177" s="8">
        <v>10120</v>
      </c>
      <c r="M2177" s="8">
        <v>1</v>
      </c>
      <c r="N2177" s="7" t="s">
        <v>60</v>
      </c>
      <c r="O2177" s="8">
        <v>12</v>
      </c>
      <c r="P2177" s="8">
        <v>10</v>
      </c>
      <c r="Q2177" s="7" t="s">
        <v>60</v>
      </c>
      <c r="R2177" s="7" t="s">
        <v>86</v>
      </c>
    </row>
    <row r="2178" spans="1:18" x14ac:dyDescent="0.25">
      <c r="A2178" s="7" t="s">
        <v>693</v>
      </c>
      <c r="B2178" s="7" t="s">
        <v>49</v>
      </c>
      <c r="C2178" s="7" t="s">
        <v>97</v>
      </c>
      <c r="D2178" s="7" t="s">
        <v>1602</v>
      </c>
      <c r="E2178" s="7" t="s">
        <v>4212</v>
      </c>
      <c r="F2178" s="7" t="s">
        <v>97</v>
      </c>
      <c r="G2178" s="8">
        <v>1973</v>
      </c>
      <c r="H2178" s="9"/>
      <c r="I2178" s="9"/>
      <c r="J2178" s="9"/>
      <c r="K2178" s="9"/>
      <c r="L2178" s="8">
        <v>17560</v>
      </c>
      <c r="M2178" s="8">
        <v>1</v>
      </c>
      <c r="N2178" s="7" t="s">
        <v>60</v>
      </c>
      <c r="O2178" s="8">
        <v>12</v>
      </c>
      <c r="P2178" s="8">
        <v>10</v>
      </c>
      <c r="Q2178" s="7" t="s">
        <v>60</v>
      </c>
      <c r="R2178" s="7" t="s">
        <v>86</v>
      </c>
    </row>
    <row r="2179" spans="1:18" x14ac:dyDescent="0.25">
      <c r="A2179" s="7" t="s">
        <v>693</v>
      </c>
      <c r="B2179" s="7" t="s">
        <v>49</v>
      </c>
      <c r="C2179" s="7" t="s">
        <v>59</v>
      </c>
      <c r="D2179" s="7" t="s">
        <v>1602</v>
      </c>
      <c r="E2179" s="7" t="s">
        <v>4213</v>
      </c>
      <c r="F2179" s="7" t="s">
        <v>97</v>
      </c>
      <c r="G2179" s="8">
        <v>1973</v>
      </c>
      <c r="H2179" s="9"/>
      <c r="I2179" s="9"/>
      <c r="J2179" s="9"/>
      <c r="K2179" s="9"/>
      <c r="L2179" s="8">
        <v>16200</v>
      </c>
      <c r="M2179" s="8">
        <v>1</v>
      </c>
      <c r="N2179" s="7" t="s">
        <v>60</v>
      </c>
      <c r="O2179" s="8">
        <v>12</v>
      </c>
      <c r="P2179" s="8">
        <v>10</v>
      </c>
      <c r="Q2179" s="7" t="s">
        <v>60</v>
      </c>
      <c r="R2179" s="7" t="s">
        <v>86</v>
      </c>
    </row>
    <row r="2180" spans="1:18" x14ac:dyDescent="0.25">
      <c r="A2180" s="7" t="s">
        <v>693</v>
      </c>
      <c r="B2180" s="7" t="s">
        <v>49</v>
      </c>
      <c r="C2180" s="7" t="s">
        <v>304</v>
      </c>
      <c r="D2180" s="7" t="s">
        <v>1602</v>
      </c>
      <c r="E2180" s="7" t="s">
        <v>4212</v>
      </c>
      <c r="F2180" s="7" t="s">
        <v>97</v>
      </c>
      <c r="G2180" s="8">
        <v>1973</v>
      </c>
      <c r="H2180" s="9"/>
      <c r="I2180" s="9"/>
      <c r="J2180" s="9"/>
      <c r="K2180" s="9"/>
      <c r="L2180" s="8">
        <v>17050</v>
      </c>
      <c r="M2180" s="8">
        <v>1</v>
      </c>
      <c r="N2180" s="7" t="s">
        <v>60</v>
      </c>
      <c r="O2180" s="8">
        <v>12</v>
      </c>
      <c r="P2180" s="8">
        <v>10</v>
      </c>
      <c r="Q2180" s="7" t="s">
        <v>60</v>
      </c>
      <c r="R2180" s="7" t="s">
        <v>86</v>
      </c>
    </row>
    <row r="2181" spans="1:18" x14ac:dyDescent="0.25">
      <c r="A2181" s="7" t="s">
        <v>4214</v>
      </c>
      <c r="B2181" s="7" t="s">
        <v>49</v>
      </c>
      <c r="C2181" s="7" t="s">
        <v>53</v>
      </c>
      <c r="D2181" s="7" t="s">
        <v>1477</v>
      </c>
      <c r="E2181" s="7" t="s">
        <v>4215</v>
      </c>
      <c r="F2181" s="7" t="s">
        <v>74</v>
      </c>
      <c r="G2181" s="8">
        <v>1989</v>
      </c>
      <c r="H2181" s="9"/>
      <c r="I2181" s="9"/>
      <c r="J2181" s="9"/>
      <c r="K2181" s="9"/>
      <c r="L2181" s="8">
        <v>1500</v>
      </c>
      <c r="M2181" s="8">
        <v>1</v>
      </c>
      <c r="N2181" s="7" t="s">
        <v>60</v>
      </c>
      <c r="O2181" s="8">
        <v>12</v>
      </c>
      <c r="P2181" s="8">
        <v>8</v>
      </c>
      <c r="Q2181" s="7" t="s">
        <v>60</v>
      </c>
      <c r="R2181" s="7" t="s">
        <v>1462</v>
      </c>
    </row>
    <row r="2182" spans="1:18" x14ac:dyDescent="0.25">
      <c r="A2182" s="7" t="s">
        <v>4216</v>
      </c>
      <c r="B2182" s="7" t="s">
        <v>1489</v>
      </c>
      <c r="C2182" s="7" t="s">
        <v>53</v>
      </c>
      <c r="D2182" s="7" t="s">
        <v>1458</v>
      </c>
      <c r="E2182" s="7" t="s">
        <v>4217</v>
      </c>
      <c r="F2182" s="7" t="s">
        <v>97</v>
      </c>
      <c r="G2182" s="8">
        <v>1989</v>
      </c>
      <c r="H2182" s="9"/>
      <c r="I2182" s="9"/>
      <c r="J2182" s="9"/>
      <c r="K2182" s="9"/>
      <c r="L2182" s="8">
        <v>21000</v>
      </c>
      <c r="M2182" s="8">
        <v>1</v>
      </c>
      <c r="N2182" s="7" t="s">
        <v>60</v>
      </c>
      <c r="O2182" s="8">
        <v>20</v>
      </c>
      <c r="P2182" s="8">
        <v>20</v>
      </c>
      <c r="Q2182" s="7" t="s">
        <v>60</v>
      </c>
      <c r="R2182" s="7" t="s">
        <v>60</v>
      </c>
    </row>
    <row r="2183" spans="1:18" x14ac:dyDescent="0.25">
      <c r="A2183" s="7" t="s">
        <v>4218</v>
      </c>
      <c r="B2183" s="7" t="s">
        <v>1489</v>
      </c>
      <c r="C2183" s="7" t="s">
        <v>53</v>
      </c>
      <c r="D2183" s="7" t="s">
        <v>1477</v>
      </c>
      <c r="E2183" s="7" t="s">
        <v>4219</v>
      </c>
      <c r="F2183" s="7" t="s">
        <v>74</v>
      </c>
      <c r="G2183" s="8">
        <v>1983</v>
      </c>
      <c r="H2183" s="9"/>
      <c r="I2183" s="9"/>
      <c r="J2183" s="9"/>
      <c r="K2183" s="9"/>
      <c r="L2183" s="8">
        <v>850</v>
      </c>
      <c r="M2183" s="8">
        <v>1</v>
      </c>
      <c r="N2183" s="7" t="s">
        <v>60</v>
      </c>
      <c r="O2183" s="8">
        <v>12</v>
      </c>
      <c r="P2183" s="8">
        <v>10</v>
      </c>
      <c r="Q2183" s="7" t="s">
        <v>60</v>
      </c>
      <c r="R2183" s="7" t="s">
        <v>539</v>
      </c>
    </row>
    <row r="2184" spans="1:18" x14ac:dyDescent="0.25">
      <c r="A2184" s="7" t="s">
        <v>4220</v>
      </c>
      <c r="B2184" s="7" t="s">
        <v>1457</v>
      </c>
      <c r="C2184" s="7" t="s">
        <v>53</v>
      </c>
      <c r="D2184" s="7" t="s">
        <v>1464</v>
      </c>
      <c r="E2184" s="7" t="s">
        <v>4221</v>
      </c>
      <c r="F2184" s="7" t="s">
        <v>74</v>
      </c>
      <c r="G2184" s="8">
        <v>1986</v>
      </c>
      <c r="H2184" s="9"/>
      <c r="I2184" s="9"/>
      <c r="J2184" s="9"/>
      <c r="K2184" s="9"/>
      <c r="L2184" s="8">
        <v>1400</v>
      </c>
      <c r="M2184" s="8">
        <v>1</v>
      </c>
      <c r="N2184" s="7" t="s">
        <v>60</v>
      </c>
      <c r="O2184" s="8">
        <v>10</v>
      </c>
      <c r="P2184" s="8">
        <v>8</v>
      </c>
      <c r="Q2184" s="7" t="s">
        <v>60</v>
      </c>
      <c r="R2184" s="7" t="s">
        <v>86</v>
      </c>
    </row>
    <row r="2185" spans="1:18" x14ac:dyDescent="0.25">
      <c r="A2185" s="7" t="s">
        <v>1269</v>
      </c>
      <c r="B2185" s="7" t="s">
        <v>1489</v>
      </c>
      <c r="C2185" s="7" t="s">
        <v>53</v>
      </c>
      <c r="D2185" s="7" t="s">
        <v>1477</v>
      </c>
      <c r="E2185" s="7" t="s">
        <v>4222</v>
      </c>
      <c r="F2185" s="7" t="s">
        <v>74</v>
      </c>
      <c r="G2185" s="8">
        <v>1965</v>
      </c>
      <c r="H2185" s="9"/>
      <c r="I2185" s="9"/>
      <c r="J2185" s="9"/>
      <c r="K2185" s="9"/>
      <c r="L2185" s="8">
        <v>7200</v>
      </c>
      <c r="M2185" s="8">
        <v>1</v>
      </c>
      <c r="N2185" s="7" t="s">
        <v>60</v>
      </c>
      <c r="O2185" s="8">
        <v>13</v>
      </c>
      <c r="P2185" s="8">
        <v>9</v>
      </c>
      <c r="Q2185" s="7" t="s">
        <v>60</v>
      </c>
      <c r="R2185" s="7" t="s">
        <v>86</v>
      </c>
    </row>
    <row r="2186" spans="1:18" x14ac:dyDescent="0.25">
      <c r="A2186" s="7" t="s">
        <v>1273</v>
      </c>
      <c r="B2186" s="7" t="s">
        <v>49</v>
      </c>
      <c r="C2186" s="7" t="s">
        <v>53</v>
      </c>
      <c r="D2186" s="7" t="s">
        <v>1458</v>
      </c>
      <c r="E2186" s="7" t="s">
        <v>4223</v>
      </c>
      <c r="F2186" s="7" t="s">
        <v>97</v>
      </c>
      <c r="G2186" s="8">
        <v>1965</v>
      </c>
      <c r="H2186" s="9"/>
      <c r="I2186" s="9"/>
      <c r="J2186" s="9"/>
      <c r="K2186" s="9"/>
      <c r="L2186" s="8">
        <v>10500</v>
      </c>
      <c r="M2186" s="8">
        <v>1</v>
      </c>
      <c r="N2186" s="7" t="s">
        <v>60</v>
      </c>
      <c r="O2186" s="8">
        <v>22</v>
      </c>
      <c r="P2186" s="8">
        <v>20</v>
      </c>
      <c r="Q2186" s="7" t="s">
        <v>60</v>
      </c>
      <c r="R2186" s="7" t="s">
        <v>1462</v>
      </c>
    </row>
    <row r="2187" spans="1:18" x14ac:dyDescent="0.25">
      <c r="A2187" s="7" t="s">
        <v>4224</v>
      </c>
      <c r="B2187" s="7" t="s">
        <v>49</v>
      </c>
      <c r="C2187" s="7" t="s">
        <v>53</v>
      </c>
      <c r="D2187" s="7" t="s">
        <v>1464</v>
      </c>
      <c r="E2187" s="7" t="s">
        <v>4225</v>
      </c>
      <c r="F2187" s="7" t="s">
        <v>74</v>
      </c>
      <c r="G2187" s="8">
        <v>1991</v>
      </c>
      <c r="H2187" s="9"/>
      <c r="I2187" s="9"/>
      <c r="J2187" s="9"/>
      <c r="K2187" s="9"/>
      <c r="L2187" s="8">
        <v>2500</v>
      </c>
      <c r="M2187" s="8">
        <v>1</v>
      </c>
      <c r="N2187" s="7" t="s">
        <v>60</v>
      </c>
      <c r="O2187" s="8">
        <v>20</v>
      </c>
      <c r="P2187" s="8">
        <v>8</v>
      </c>
      <c r="Q2187" s="7" t="s">
        <v>60</v>
      </c>
      <c r="R2187" s="7" t="s">
        <v>60</v>
      </c>
    </row>
    <row r="2188" spans="1:18" x14ac:dyDescent="0.25">
      <c r="A2188" s="7" t="s">
        <v>4226</v>
      </c>
      <c r="B2188" s="7" t="s">
        <v>49</v>
      </c>
      <c r="C2188" s="7" t="s">
        <v>53</v>
      </c>
      <c r="D2188" s="7" t="s">
        <v>1477</v>
      </c>
      <c r="E2188" s="7" t="s">
        <v>4227</v>
      </c>
      <c r="F2188" s="7" t="s">
        <v>74</v>
      </c>
      <c r="G2188" s="8">
        <v>1995</v>
      </c>
      <c r="H2188" s="9"/>
      <c r="I2188" s="9"/>
      <c r="J2188" s="9"/>
      <c r="K2188" s="9"/>
      <c r="L2188" s="8">
        <v>2800</v>
      </c>
      <c r="M2188" s="8">
        <v>1</v>
      </c>
      <c r="N2188" s="7" t="s">
        <v>60</v>
      </c>
      <c r="O2188" s="8">
        <v>18</v>
      </c>
      <c r="P2188" s="8">
        <v>13</v>
      </c>
      <c r="Q2188" s="7" t="s">
        <v>60</v>
      </c>
      <c r="R2188" s="7" t="s">
        <v>1462</v>
      </c>
    </row>
    <row r="2189" spans="1:18" x14ac:dyDescent="0.25">
      <c r="A2189" s="7" t="s">
        <v>4228</v>
      </c>
      <c r="B2189" s="7" t="s">
        <v>1457</v>
      </c>
      <c r="C2189" s="7" t="s">
        <v>53</v>
      </c>
      <c r="D2189" s="7" t="s">
        <v>1464</v>
      </c>
      <c r="E2189" s="7" t="s">
        <v>4229</v>
      </c>
      <c r="F2189" s="7" t="s">
        <v>74</v>
      </c>
      <c r="G2189" s="9"/>
      <c r="H2189" s="9"/>
      <c r="I2189" s="9"/>
      <c r="J2189" s="9"/>
      <c r="K2189" s="9"/>
      <c r="L2189" s="8">
        <v>1000</v>
      </c>
      <c r="M2189" s="8">
        <v>1</v>
      </c>
      <c r="N2189" s="7" t="s">
        <v>60</v>
      </c>
      <c r="O2189" s="8">
        <v>20</v>
      </c>
      <c r="P2189" s="8">
        <v>18</v>
      </c>
      <c r="Q2189" s="7" t="s">
        <v>60</v>
      </c>
      <c r="R2189" s="7" t="s">
        <v>1462</v>
      </c>
    </row>
    <row r="2190" spans="1:18" x14ac:dyDescent="0.25">
      <c r="A2190" s="7" t="s">
        <v>4230</v>
      </c>
      <c r="B2190" s="7" t="s">
        <v>1489</v>
      </c>
      <c r="C2190" s="7" t="s">
        <v>53</v>
      </c>
      <c r="D2190" s="7" t="s">
        <v>1458</v>
      </c>
      <c r="E2190" s="7" t="s">
        <v>3790</v>
      </c>
      <c r="F2190" s="7" t="s">
        <v>97</v>
      </c>
      <c r="G2190" s="8">
        <v>2004</v>
      </c>
      <c r="H2190" s="9"/>
      <c r="I2190" s="9"/>
      <c r="J2190" s="9"/>
      <c r="K2190" s="9"/>
      <c r="L2190" s="8">
        <v>4225</v>
      </c>
      <c r="M2190" s="8">
        <v>1</v>
      </c>
      <c r="N2190" s="7" t="s">
        <v>60</v>
      </c>
      <c r="O2190" s="8">
        <v>10</v>
      </c>
      <c r="P2190" s="8">
        <v>9</v>
      </c>
      <c r="Q2190" s="7" t="s">
        <v>60</v>
      </c>
      <c r="R2190" s="7" t="s">
        <v>1462</v>
      </c>
    </row>
    <row r="2191" spans="1:18" x14ac:dyDescent="0.25">
      <c r="A2191" s="7" t="s">
        <v>4230</v>
      </c>
      <c r="B2191" s="7" t="s">
        <v>1489</v>
      </c>
      <c r="C2191" s="7" t="s">
        <v>97</v>
      </c>
      <c r="D2191" s="7" t="s">
        <v>1458</v>
      </c>
      <c r="E2191" s="7" t="s">
        <v>4231</v>
      </c>
      <c r="F2191" s="7" t="s">
        <v>97</v>
      </c>
      <c r="G2191" s="8">
        <v>2004</v>
      </c>
      <c r="H2191" s="9"/>
      <c r="I2191" s="9"/>
      <c r="J2191" s="9"/>
      <c r="K2191" s="9"/>
      <c r="L2191" s="8">
        <v>3318</v>
      </c>
      <c r="M2191" s="8">
        <v>1</v>
      </c>
      <c r="N2191" s="7" t="s">
        <v>60</v>
      </c>
      <c r="O2191" s="8">
        <v>10</v>
      </c>
      <c r="P2191" s="8">
        <v>9</v>
      </c>
      <c r="Q2191" s="7" t="s">
        <v>60</v>
      </c>
      <c r="R2191" s="7" t="s">
        <v>1462</v>
      </c>
    </row>
    <row r="2192" spans="1:18" x14ac:dyDescent="0.25">
      <c r="A2192" s="7" t="s">
        <v>4230</v>
      </c>
      <c r="B2192" s="7" t="s">
        <v>1489</v>
      </c>
      <c r="C2192" s="7" t="s">
        <v>59</v>
      </c>
      <c r="D2192" s="7" t="s">
        <v>1458</v>
      </c>
      <c r="E2192" s="7" t="s">
        <v>4232</v>
      </c>
      <c r="F2192" s="7" t="s">
        <v>97</v>
      </c>
      <c r="G2192" s="8">
        <v>2004</v>
      </c>
      <c r="H2192" s="9"/>
      <c r="I2192" s="9"/>
      <c r="J2192" s="9"/>
      <c r="K2192" s="9"/>
      <c r="L2192" s="8">
        <v>5434</v>
      </c>
      <c r="M2192" s="8">
        <v>1</v>
      </c>
      <c r="N2192" s="7" t="s">
        <v>60</v>
      </c>
      <c r="O2192" s="8">
        <v>10</v>
      </c>
      <c r="P2192" s="8">
        <v>10</v>
      </c>
      <c r="Q2192" s="7" t="s">
        <v>60</v>
      </c>
      <c r="R2192" s="7" t="s">
        <v>1462</v>
      </c>
    </row>
    <row r="2193" spans="1:18" x14ac:dyDescent="0.25">
      <c r="A2193" s="7" t="s">
        <v>4230</v>
      </c>
      <c r="B2193" s="7" t="s">
        <v>1489</v>
      </c>
      <c r="C2193" s="7" t="s">
        <v>304</v>
      </c>
      <c r="D2193" s="7" t="s">
        <v>1458</v>
      </c>
      <c r="E2193" s="7" t="s">
        <v>4233</v>
      </c>
      <c r="F2193" s="7" t="s">
        <v>97</v>
      </c>
      <c r="G2193" s="8">
        <v>2004</v>
      </c>
      <c r="H2193" s="9"/>
      <c r="I2193" s="9"/>
      <c r="J2193" s="9"/>
      <c r="K2193" s="9"/>
      <c r="L2193" s="8">
        <v>6353</v>
      </c>
      <c r="M2193" s="8">
        <v>1</v>
      </c>
      <c r="N2193" s="7" t="s">
        <v>60</v>
      </c>
      <c r="O2193" s="8">
        <v>10</v>
      </c>
      <c r="P2193" s="8">
        <v>10</v>
      </c>
      <c r="Q2193" s="7" t="s">
        <v>60</v>
      </c>
      <c r="R2193" s="7" t="s">
        <v>1462</v>
      </c>
    </row>
    <row r="2194" spans="1:18" x14ac:dyDescent="0.25">
      <c r="A2194" s="7" t="s">
        <v>4230</v>
      </c>
      <c r="B2194" s="7" t="s">
        <v>1489</v>
      </c>
      <c r="C2194" s="7" t="s">
        <v>86</v>
      </c>
      <c r="D2194" s="7" t="s">
        <v>1458</v>
      </c>
      <c r="E2194" s="7" t="s">
        <v>3790</v>
      </c>
      <c r="F2194" s="7" t="s">
        <v>97</v>
      </c>
      <c r="G2194" s="8">
        <v>2004</v>
      </c>
      <c r="H2194" s="9"/>
      <c r="I2194" s="9"/>
      <c r="J2194" s="9"/>
      <c r="K2194" s="9"/>
      <c r="L2194" s="8">
        <v>33820</v>
      </c>
      <c r="M2194" s="8">
        <v>2</v>
      </c>
      <c r="N2194" s="7" t="s">
        <v>60</v>
      </c>
      <c r="O2194" s="8">
        <v>10</v>
      </c>
      <c r="P2194" s="8">
        <v>9</v>
      </c>
      <c r="Q2194" s="7" t="s">
        <v>60</v>
      </c>
      <c r="R2194" s="7" t="s">
        <v>1462</v>
      </c>
    </row>
    <row r="2195" spans="1:18" x14ac:dyDescent="0.25">
      <c r="A2195" s="7" t="s">
        <v>4230</v>
      </c>
      <c r="B2195" s="7" t="s">
        <v>1489</v>
      </c>
      <c r="C2195" s="7" t="s">
        <v>66</v>
      </c>
      <c r="D2195" s="7" t="s">
        <v>1470</v>
      </c>
      <c r="E2195" s="7" t="s">
        <v>1545</v>
      </c>
      <c r="F2195" s="7" t="s">
        <v>1469</v>
      </c>
      <c r="G2195" s="8">
        <v>2004</v>
      </c>
      <c r="H2195" s="8">
        <v>3400</v>
      </c>
      <c r="I2195" s="9"/>
      <c r="J2195" s="8">
        <v>100</v>
      </c>
      <c r="K2195" s="8">
        <v>2</v>
      </c>
      <c r="L2195" s="8">
        <v>6800</v>
      </c>
      <c r="M2195" s="8">
        <v>1</v>
      </c>
      <c r="N2195" s="7" t="s">
        <v>60</v>
      </c>
      <c r="O2195" s="8">
        <v>10</v>
      </c>
      <c r="P2195" s="8">
        <v>9</v>
      </c>
      <c r="Q2195" s="7" t="s">
        <v>60</v>
      </c>
      <c r="R2195" s="7" t="s">
        <v>1462</v>
      </c>
    </row>
    <row r="2196" spans="1:18" x14ac:dyDescent="0.25">
      <c r="A2196" s="7" t="s">
        <v>4234</v>
      </c>
      <c r="B2196" s="7" t="s">
        <v>1489</v>
      </c>
      <c r="C2196" s="7" t="s">
        <v>53</v>
      </c>
      <c r="D2196" s="7" t="s">
        <v>1458</v>
      </c>
      <c r="E2196" s="7" t="s">
        <v>4235</v>
      </c>
      <c r="F2196" s="7" t="s">
        <v>97</v>
      </c>
      <c r="G2196" s="8">
        <v>2004</v>
      </c>
      <c r="H2196" s="9"/>
      <c r="I2196" s="9"/>
      <c r="J2196" s="9"/>
      <c r="K2196" s="9"/>
      <c r="L2196" s="8">
        <v>4000</v>
      </c>
      <c r="M2196" s="9"/>
      <c r="N2196" s="7" t="s">
        <v>60</v>
      </c>
      <c r="O2196" s="8">
        <v>14</v>
      </c>
      <c r="P2196" s="8">
        <v>11</v>
      </c>
      <c r="Q2196" s="7" t="s">
        <v>60</v>
      </c>
      <c r="R2196" s="7" t="s">
        <v>86</v>
      </c>
    </row>
    <row r="2197" spans="1:18" x14ac:dyDescent="0.25">
      <c r="A2197" s="7" t="s">
        <v>4236</v>
      </c>
      <c r="B2197" s="7" t="s">
        <v>49</v>
      </c>
      <c r="C2197" s="7" t="s">
        <v>53</v>
      </c>
      <c r="D2197" s="7" t="s">
        <v>1477</v>
      </c>
      <c r="E2197" s="7" t="s">
        <v>4237</v>
      </c>
      <c r="F2197" s="7" t="s">
        <v>74</v>
      </c>
      <c r="G2197" s="8">
        <v>1980</v>
      </c>
      <c r="H2197" s="9"/>
      <c r="I2197" s="9"/>
      <c r="J2197" s="9"/>
      <c r="K2197" s="9"/>
      <c r="L2197" s="8">
        <v>2150</v>
      </c>
      <c r="M2197" s="8">
        <v>1</v>
      </c>
      <c r="N2197" s="7" t="s">
        <v>60</v>
      </c>
      <c r="O2197" s="8">
        <v>12</v>
      </c>
      <c r="P2197" s="8">
        <v>10</v>
      </c>
      <c r="Q2197" s="7" t="s">
        <v>60</v>
      </c>
      <c r="R2197" s="7" t="s">
        <v>60</v>
      </c>
    </row>
    <row r="2198" spans="1:18" x14ac:dyDescent="0.25">
      <c r="A2198" s="7" t="s">
        <v>1275</v>
      </c>
      <c r="B2198" s="7" t="s">
        <v>1457</v>
      </c>
      <c r="C2198" s="7" t="s">
        <v>53</v>
      </c>
      <c r="D2198" s="7" t="s">
        <v>1605</v>
      </c>
      <c r="E2198" s="7" t="s">
        <v>4238</v>
      </c>
      <c r="F2198" s="7" t="s">
        <v>97</v>
      </c>
      <c r="G2198" s="8">
        <v>2005</v>
      </c>
      <c r="H2198" s="9"/>
      <c r="I2198" s="9"/>
      <c r="J2198" s="9"/>
      <c r="K2198" s="9"/>
      <c r="L2198" s="8">
        <v>13800</v>
      </c>
      <c r="M2198" s="8">
        <v>3</v>
      </c>
      <c r="N2198" s="7" t="s">
        <v>60</v>
      </c>
      <c r="O2198" s="8">
        <v>12</v>
      </c>
      <c r="P2198" s="8">
        <v>9</v>
      </c>
      <c r="Q2198" s="7" t="s">
        <v>60</v>
      </c>
      <c r="R2198" s="7" t="s">
        <v>86</v>
      </c>
    </row>
    <row r="2199" spans="1:18" x14ac:dyDescent="0.25">
      <c r="A2199" s="7" t="s">
        <v>1275</v>
      </c>
      <c r="B2199" s="7" t="s">
        <v>1457</v>
      </c>
      <c r="C2199" s="7" t="s">
        <v>97</v>
      </c>
      <c r="D2199" s="7" t="s">
        <v>1608</v>
      </c>
      <c r="E2199" s="7" t="s">
        <v>4239</v>
      </c>
      <c r="F2199" s="7" t="s">
        <v>97</v>
      </c>
      <c r="G2199" s="8">
        <v>1950</v>
      </c>
      <c r="H2199" s="9"/>
      <c r="I2199" s="9"/>
      <c r="J2199" s="9"/>
      <c r="K2199" s="9"/>
      <c r="L2199" s="8">
        <v>6955</v>
      </c>
      <c r="M2199" s="8">
        <v>2</v>
      </c>
      <c r="N2199" s="7" t="s">
        <v>60</v>
      </c>
      <c r="O2199" s="8">
        <v>10</v>
      </c>
      <c r="P2199" s="8">
        <v>9</v>
      </c>
      <c r="Q2199" s="7" t="s">
        <v>60</v>
      </c>
      <c r="R2199" s="7" t="s">
        <v>86</v>
      </c>
    </row>
    <row r="2200" spans="1:18" x14ac:dyDescent="0.25">
      <c r="A2200" s="7" t="s">
        <v>699</v>
      </c>
      <c r="B2200" s="7" t="s">
        <v>1489</v>
      </c>
      <c r="C2200" s="7" t="s">
        <v>53</v>
      </c>
      <c r="D2200" s="7" t="s">
        <v>1467</v>
      </c>
      <c r="E2200" s="7" t="s">
        <v>4240</v>
      </c>
      <c r="F2200" s="7" t="s">
        <v>97</v>
      </c>
      <c r="G2200" s="8">
        <v>1945</v>
      </c>
      <c r="H2200" s="9"/>
      <c r="I2200" s="9"/>
      <c r="J2200" s="9"/>
      <c r="K2200" s="9"/>
      <c r="L2200" s="8">
        <v>1764</v>
      </c>
      <c r="M2200" s="8">
        <v>1</v>
      </c>
      <c r="N2200" s="7" t="s">
        <v>60</v>
      </c>
      <c r="O2200" s="8">
        <v>12</v>
      </c>
      <c r="P2200" s="8">
        <v>8</v>
      </c>
      <c r="Q2200" s="7" t="s">
        <v>60</v>
      </c>
      <c r="R2200" s="7" t="s">
        <v>86</v>
      </c>
    </row>
    <row r="2201" spans="1:18" x14ac:dyDescent="0.25">
      <c r="A2201" s="7" t="s">
        <v>699</v>
      </c>
      <c r="B2201" s="7" t="s">
        <v>1489</v>
      </c>
      <c r="C2201" s="7" t="s">
        <v>97</v>
      </c>
      <c r="D2201" s="7" t="s">
        <v>1467</v>
      </c>
      <c r="E2201" s="7" t="s">
        <v>4241</v>
      </c>
      <c r="F2201" s="7" t="s">
        <v>97</v>
      </c>
      <c r="G2201" s="8">
        <v>1945</v>
      </c>
      <c r="H2201" s="9"/>
      <c r="I2201" s="9"/>
      <c r="J2201" s="9"/>
      <c r="K2201" s="9"/>
      <c r="L2201" s="8">
        <v>875</v>
      </c>
      <c r="M2201" s="8">
        <v>1</v>
      </c>
      <c r="N2201" s="7" t="s">
        <v>60</v>
      </c>
      <c r="O2201" s="8">
        <v>12</v>
      </c>
      <c r="P2201" s="8">
        <v>8</v>
      </c>
      <c r="Q2201" s="7" t="s">
        <v>60</v>
      </c>
      <c r="R2201" s="7" t="s">
        <v>86</v>
      </c>
    </row>
    <row r="2202" spans="1:18" x14ac:dyDescent="0.25">
      <c r="A2202" s="7" t="s">
        <v>699</v>
      </c>
      <c r="B2202" s="7" t="s">
        <v>1489</v>
      </c>
      <c r="C2202" s="7" t="s">
        <v>59</v>
      </c>
      <c r="D2202" s="7" t="s">
        <v>1467</v>
      </c>
      <c r="E2202" s="7" t="s">
        <v>4242</v>
      </c>
      <c r="F2202" s="7" t="s">
        <v>97</v>
      </c>
      <c r="G2202" s="8">
        <v>1989</v>
      </c>
      <c r="H2202" s="9"/>
      <c r="I2202" s="9"/>
      <c r="J2202" s="9"/>
      <c r="K2202" s="9"/>
      <c r="L2202" s="8">
        <v>2340</v>
      </c>
      <c r="M2202" s="8">
        <v>2</v>
      </c>
      <c r="N2202" s="7" t="s">
        <v>60</v>
      </c>
      <c r="O2202" s="8">
        <v>10</v>
      </c>
      <c r="P2202" s="8">
        <v>8</v>
      </c>
      <c r="Q2202" s="7" t="s">
        <v>60</v>
      </c>
      <c r="R2202" s="7" t="s">
        <v>60</v>
      </c>
    </row>
    <row r="2203" spans="1:18" x14ac:dyDescent="0.25">
      <c r="A2203" s="7" t="s">
        <v>699</v>
      </c>
      <c r="B2203" s="7" t="s">
        <v>1489</v>
      </c>
      <c r="C2203" s="7" t="s">
        <v>304</v>
      </c>
      <c r="D2203" s="7" t="s">
        <v>1467</v>
      </c>
      <c r="E2203" s="7" t="s">
        <v>4243</v>
      </c>
      <c r="F2203" s="7" t="s">
        <v>97</v>
      </c>
      <c r="G2203" s="8">
        <v>1945</v>
      </c>
      <c r="H2203" s="9"/>
      <c r="I2203" s="9"/>
      <c r="J2203" s="9"/>
      <c r="K2203" s="9"/>
      <c r="L2203" s="8">
        <v>625</v>
      </c>
      <c r="M2203" s="8">
        <v>1</v>
      </c>
      <c r="N2203" s="7" t="s">
        <v>60</v>
      </c>
      <c r="O2203" s="8">
        <v>12</v>
      </c>
      <c r="P2203" s="8">
        <v>8</v>
      </c>
      <c r="Q2203" s="7" t="s">
        <v>60</v>
      </c>
      <c r="R2203" s="7" t="s">
        <v>86</v>
      </c>
    </row>
    <row r="2204" spans="1:18" x14ac:dyDescent="0.25">
      <c r="A2204" s="7" t="s">
        <v>699</v>
      </c>
      <c r="B2204" s="7" t="s">
        <v>1489</v>
      </c>
      <c r="C2204" s="7" t="s">
        <v>86</v>
      </c>
      <c r="D2204" s="7" t="s">
        <v>1467</v>
      </c>
      <c r="E2204" s="7" t="s">
        <v>4243</v>
      </c>
      <c r="F2204" s="7" t="s">
        <v>97</v>
      </c>
      <c r="G2204" s="8">
        <v>1945</v>
      </c>
      <c r="H2204" s="9"/>
      <c r="I2204" s="9"/>
      <c r="J2204" s="9"/>
      <c r="K2204" s="9"/>
      <c r="L2204" s="8">
        <v>420</v>
      </c>
      <c r="M2204" s="8">
        <v>1</v>
      </c>
      <c r="N2204" s="7" t="s">
        <v>60</v>
      </c>
      <c r="O2204" s="8">
        <v>12</v>
      </c>
      <c r="P2204" s="8">
        <v>8</v>
      </c>
      <c r="Q2204" s="7" t="s">
        <v>60</v>
      </c>
      <c r="R2204" s="7" t="s">
        <v>1462</v>
      </c>
    </row>
    <row r="2205" spans="1:18" x14ac:dyDescent="0.25">
      <c r="A2205" s="7" t="s">
        <v>1281</v>
      </c>
      <c r="B2205" s="7" t="s">
        <v>1457</v>
      </c>
      <c r="C2205" s="7" t="s">
        <v>53</v>
      </c>
      <c r="D2205" s="7" t="s">
        <v>1464</v>
      </c>
      <c r="E2205" s="7" t="s">
        <v>4244</v>
      </c>
      <c r="F2205" s="7" t="s">
        <v>74</v>
      </c>
      <c r="G2205" s="8">
        <v>1982</v>
      </c>
      <c r="H2205" s="9"/>
      <c r="I2205" s="9"/>
      <c r="J2205" s="9"/>
      <c r="K2205" s="9"/>
      <c r="L2205" s="8">
        <v>900</v>
      </c>
      <c r="M2205" s="8">
        <v>2</v>
      </c>
      <c r="N2205" s="7" t="s">
        <v>60</v>
      </c>
      <c r="O2205" s="8">
        <v>12</v>
      </c>
      <c r="P2205" s="8">
        <v>9</v>
      </c>
      <c r="Q2205" s="7" t="s">
        <v>60</v>
      </c>
      <c r="R2205" s="7" t="s">
        <v>60</v>
      </c>
    </row>
    <row r="2206" spans="1:18" x14ac:dyDescent="0.25">
      <c r="A2206" s="7" t="s">
        <v>1283</v>
      </c>
      <c r="B2206" s="7" t="s">
        <v>1489</v>
      </c>
      <c r="C2206" s="7" t="s">
        <v>53</v>
      </c>
      <c r="D2206" s="7" t="s">
        <v>1458</v>
      </c>
      <c r="E2206" s="7" t="s">
        <v>4245</v>
      </c>
      <c r="F2206" s="7" t="s">
        <v>97</v>
      </c>
      <c r="G2206" s="8">
        <v>1970</v>
      </c>
      <c r="H2206" s="9"/>
      <c r="I2206" s="9"/>
      <c r="J2206" s="9"/>
      <c r="K2206" s="9"/>
      <c r="L2206" s="8">
        <v>6800</v>
      </c>
      <c r="M2206" s="8">
        <v>1</v>
      </c>
      <c r="N2206" s="7" t="s">
        <v>60</v>
      </c>
      <c r="O2206" s="8">
        <v>15</v>
      </c>
      <c r="P2206" s="8">
        <v>13</v>
      </c>
      <c r="Q2206" s="7" t="s">
        <v>60</v>
      </c>
      <c r="R2206" s="7" t="s">
        <v>1462</v>
      </c>
    </row>
    <row r="2207" spans="1:18" x14ac:dyDescent="0.25">
      <c r="A2207" s="7" t="s">
        <v>4246</v>
      </c>
      <c r="B2207" s="7" t="s">
        <v>1489</v>
      </c>
      <c r="C2207" s="7" t="s">
        <v>53</v>
      </c>
      <c r="D2207" s="7" t="s">
        <v>1474</v>
      </c>
      <c r="E2207" s="7" t="s">
        <v>1739</v>
      </c>
      <c r="F2207" s="7" t="s">
        <v>97</v>
      </c>
      <c r="G2207" s="8">
        <v>1980</v>
      </c>
      <c r="H2207" s="9"/>
      <c r="I2207" s="9"/>
      <c r="J2207" s="9"/>
      <c r="K2207" s="9"/>
      <c r="L2207" s="8">
        <v>2400</v>
      </c>
      <c r="M2207" s="8">
        <v>1</v>
      </c>
      <c r="N2207" s="7" t="s">
        <v>60</v>
      </c>
      <c r="O2207" s="8">
        <v>11</v>
      </c>
      <c r="P2207" s="8">
        <v>8</v>
      </c>
      <c r="Q2207" s="7" t="s">
        <v>60</v>
      </c>
      <c r="R2207" s="7" t="s">
        <v>539</v>
      </c>
    </row>
    <row r="2208" spans="1:18" x14ac:dyDescent="0.25">
      <c r="A2208" s="7" t="s">
        <v>4246</v>
      </c>
      <c r="B2208" s="7" t="s">
        <v>1489</v>
      </c>
      <c r="C2208" s="7" t="s">
        <v>97</v>
      </c>
      <c r="D2208" s="7" t="s">
        <v>1627</v>
      </c>
      <c r="E2208" s="7" t="s">
        <v>4247</v>
      </c>
      <c r="F2208" s="7" t="s">
        <v>97</v>
      </c>
      <c r="G2208" s="8">
        <v>1980</v>
      </c>
      <c r="H2208" s="9"/>
      <c r="I2208" s="9"/>
      <c r="J2208" s="9"/>
      <c r="K2208" s="9"/>
      <c r="L2208" s="8">
        <v>2750</v>
      </c>
      <c r="M2208" s="8">
        <v>1</v>
      </c>
      <c r="N2208" s="7" t="s">
        <v>60</v>
      </c>
      <c r="O2208" s="8">
        <v>20</v>
      </c>
      <c r="P2208" s="8">
        <v>20</v>
      </c>
      <c r="Q2208" s="7" t="s">
        <v>60</v>
      </c>
      <c r="R2208" s="7" t="s">
        <v>539</v>
      </c>
    </row>
    <row r="2209" spans="1:18" x14ac:dyDescent="0.25">
      <c r="A2209" s="7" t="s">
        <v>700</v>
      </c>
      <c r="B2209" s="7" t="s">
        <v>49</v>
      </c>
      <c r="C2209" s="7" t="s">
        <v>53</v>
      </c>
      <c r="D2209" s="7" t="s">
        <v>1458</v>
      </c>
      <c r="E2209" s="7" t="s">
        <v>4248</v>
      </c>
      <c r="F2209" s="7" t="s">
        <v>97</v>
      </c>
      <c r="G2209" s="8">
        <v>1990</v>
      </c>
      <c r="H2209" s="9"/>
      <c r="I2209" s="9"/>
      <c r="J2209" s="9"/>
      <c r="K2209" s="9"/>
      <c r="L2209" s="8">
        <v>230000</v>
      </c>
      <c r="M2209" s="8">
        <v>1</v>
      </c>
      <c r="N2209" s="7" t="s">
        <v>60</v>
      </c>
      <c r="O2209" s="8">
        <v>26</v>
      </c>
      <c r="P2209" s="8">
        <v>10</v>
      </c>
      <c r="Q2209" s="7" t="s">
        <v>60</v>
      </c>
      <c r="R2209" s="7" t="s">
        <v>60</v>
      </c>
    </row>
    <row r="2210" spans="1:18" x14ac:dyDescent="0.25">
      <c r="A2210" s="7" t="s">
        <v>4249</v>
      </c>
      <c r="B2210" s="7" t="s">
        <v>49</v>
      </c>
      <c r="C2210" s="7" t="s">
        <v>53</v>
      </c>
      <c r="D2210" s="7" t="s">
        <v>1464</v>
      </c>
      <c r="E2210" s="7" t="s">
        <v>4250</v>
      </c>
      <c r="F2210" s="7" t="s">
        <v>74</v>
      </c>
      <c r="G2210" s="8">
        <v>2007</v>
      </c>
      <c r="H2210" s="9"/>
      <c r="I2210" s="9"/>
      <c r="J2210" s="9"/>
      <c r="K2210" s="9"/>
      <c r="L2210" s="8">
        <v>5000</v>
      </c>
      <c r="M2210" s="8">
        <v>1</v>
      </c>
      <c r="N2210" s="7" t="s">
        <v>60</v>
      </c>
      <c r="O2210" s="8">
        <v>25</v>
      </c>
      <c r="P2210" s="8">
        <v>25</v>
      </c>
      <c r="Q2210" s="7" t="s">
        <v>60</v>
      </c>
      <c r="R2210" s="7" t="s">
        <v>539</v>
      </c>
    </row>
    <row r="2211" spans="1:18" x14ac:dyDescent="0.25">
      <c r="A2211" s="7" t="s">
        <v>4251</v>
      </c>
      <c r="B2211" s="7" t="s">
        <v>1489</v>
      </c>
      <c r="C2211" s="7" t="s">
        <v>53</v>
      </c>
      <c r="D2211" s="7" t="s">
        <v>1458</v>
      </c>
      <c r="E2211" s="7" t="s">
        <v>4252</v>
      </c>
      <c r="F2211" s="7" t="s">
        <v>97</v>
      </c>
      <c r="G2211" s="8">
        <v>1980</v>
      </c>
      <c r="H2211" s="9"/>
      <c r="I2211" s="9"/>
      <c r="J2211" s="9"/>
      <c r="K2211" s="9"/>
      <c r="L2211" s="8">
        <v>29000</v>
      </c>
      <c r="M2211" s="8">
        <v>1</v>
      </c>
      <c r="N2211" s="7" t="s">
        <v>60</v>
      </c>
      <c r="O2211" s="8">
        <v>25</v>
      </c>
      <c r="P2211" s="8">
        <v>25</v>
      </c>
      <c r="Q2211" s="7" t="s">
        <v>60</v>
      </c>
      <c r="R2211" s="7" t="s">
        <v>1462</v>
      </c>
    </row>
    <row r="2212" spans="1:18" x14ac:dyDescent="0.25">
      <c r="A2212" s="7" t="s">
        <v>4253</v>
      </c>
      <c r="B2212" s="7" t="s">
        <v>49</v>
      </c>
      <c r="C2212" s="7" t="s">
        <v>53</v>
      </c>
      <c r="D2212" s="7" t="s">
        <v>1458</v>
      </c>
      <c r="E2212" s="7" t="s">
        <v>4254</v>
      </c>
      <c r="F2212" s="7" t="s">
        <v>97</v>
      </c>
      <c r="G2212" s="8">
        <v>1957</v>
      </c>
      <c r="H2212" s="9"/>
      <c r="I2212" s="9"/>
      <c r="J2212" s="9"/>
      <c r="K2212" s="9"/>
      <c r="L2212" s="8">
        <v>18900</v>
      </c>
      <c r="M2212" s="8">
        <v>1</v>
      </c>
      <c r="N2212" s="7" t="s">
        <v>60</v>
      </c>
      <c r="O2212" s="8">
        <v>16</v>
      </c>
      <c r="P2212" s="8">
        <v>12</v>
      </c>
      <c r="Q2212" s="7" t="s">
        <v>60</v>
      </c>
      <c r="R2212" s="7" t="s">
        <v>60</v>
      </c>
    </row>
    <row r="2213" spans="1:18" x14ac:dyDescent="0.25">
      <c r="A2213" s="7" t="s">
        <v>4253</v>
      </c>
      <c r="B2213" s="7" t="s">
        <v>49</v>
      </c>
      <c r="C2213" s="7" t="s">
        <v>97</v>
      </c>
      <c r="D2213" s="7" t="s">
        <v>1458</v>
      </c>
      <c r="E2213" s="7" t="s">
        <v>4255</v>
      </c>
      <c r="F2213" s="7" t="s">
        <v>97</v>
      </c>
      <c r="G2213" s="8">
        <v>1957</v>
      </c>
      <c r="H2213" s="9"/>
      <c r="I2213" s="9"/>
      <c r="J2213" s="9"/>
      <c r="K2213" s="9"/>
      <c r="L2213" s="8">
        <v>6460</v>
      </c>
      <c r="M2213" s="8">
        <v>1</v>
      </c>
      <c r="N2213" s="7" t="s">
        <v>60</v>
      </c>
      <c r="O2213" s="8">
        <v>20</v>
      </c>
      <c r="P2213" s="8">
        <v>20</v>
      </c>
      <c r="Q2213" s="7" t="s">
        <v>60</v>
      </c>
      <c r="R2213" s="7" t="s">
        <v>60</v>
      </c>
    </row>
    <row r="2214" spans="1:18" x14ac:dyDescent="0.25">
      <c r="A2214" s="7" t="s">
        <v>1284</v>
      </c>
      <c r="B2214" s="7" t="s">
        <v>1489</v>
      </c>
      <c r="C2214" s="7" t="s">
        <v>53</v>
      </c>
      <c r="D2214" s="7" t="s">
        <v>1477</v>
      </c>
      <c r="E2214" s="7" t="s">
        <v>4256</v>
      </c>
      <c r="F2214" s="7" t="s">
        <v>74</v>
      </c>
      <c r="G2214" s="8">
        <v>1975</v>
      </c>
      <c r="H2214" s="9"/>
      <c r="I2214" s="9"/>
      <c r="J2214" s="9"/>
      <c r="K2214" s="9"/>
      <c r="L2214" s="8">
        <v>1200</v>
      </c>
      <c r="M2214" s="8">
        <v>2</v>
      </c>
      <c r="N2214" s="7" t="s">
        <v>60</v>
      </c>
      <c r="O2214" s="8">
        <v>20</v>
      </c>
      <c r="P2214" s="8">
        <v>9</v>
      </c>
      <c r="Q2214" s="7" t="s">
        <v>60</v>
      </c>
      <c r="R2214" s="7" t="s">
        <v>60</v>
      </c>
    </row>
    <row r="2215" spans="1:18" x14ac:dyDescent="0.25">
      <c r="A2215" s="7" t="s">
        <v>4257</v>
      </c>
      <c r="B2215" s="7" t="s">
        <v>49</v>
      </c>
      <c r="C2215" s="7" t="s">
        <v>53</v>
      </c>
      <c r="D2215" s="7" t="s">
        <v>1458</v>
      </c>
      <c r="E2215" s="7" t="s">
        <v>4258</v>
      </c>
      <c r="F2215" s="7" t="s">
        <v>97</v>
      </c>
      <c r="G2215" s="8">
        <v>1990</v>
      </c>
      <c r="H2215" s="9"/>
      <c r="I2215" s="9"/>
      <c r="J2215" s="9"/>
      <c r="K2215" s="9"/>
      <c r="L2215" s="8">
        <v>6280</v>
      </c>
      <c r="M2215" s="8">
        <v>1</v>
      </c>
      <c r="N2215" s="7" t="s">
        <v>60</v>
      </c>
      <c r="O2215" s="8">
        <v>10</v>
      </c>
      <c r="P2215" s="8">
        <v>10</v>
      </c>
      <c r="Q2215" s="7" t="s">
        <v>60</v>
      </c>
      <c r="R2215" s="7" t="s">
        <v>60</v>
      </c>
    </row>
    <row r="2216" spans="1:18" x14ac:dyDescent="0.25">
      <c r="A2216" s="7" t="s">
        <v>4257</v>
      </c>
      <c r="B2216" s="7" t="s">
        <v>49</v>
      </c>
      <c r="C2216" s="7" t="s">
        <v>97</v>
      </c>
      <c r="D2216" s="7" t="s">
        <v>1458</v>
      </c>
      <c r="E2216" s="7" t="s">
        <v>4259</v>
      </c>
      <c r="F2216" s="7" t="s">
        <v>97</v>
      </c>
      <c r="G2216" s="8">
        <v>1990</v>
      </c>
      <c r="H2216" s="9"/>
      <c r="I2216" s="9"/>
      <c r="J2216" s="9"/>
      <c r="K2216" s="9"/>
      <c r="L2216" s="8">
        <v>16868</v>
      </c>
      <c r="M2216" s="8">
        <v>1</v>
      </c>
      <c r="N2216" s="7" t="s">
        <v>60</v>
      </c>
      <c r="O2216" s="8">
        <v>10</v>
      </c>
      <c r="P2216" s="8">
        <v>10</v>
      </c>
      <c r="Q2216" s="7" t="s">
        <v>60</v>
      </c>
      <c r="R2216" s="7" t="s">
        <v>60</v>
      </c>
    </row>
    <row r="2217" spans="1:18" x14ac:dyDescent="0.25">
      <c r="A2217" s="7" t="s">
        <v>4257</v>
      </c>
      <c r="B2217" s="7" t="s">
        <v>49</v>
      </c>
      <c r="C2217" s="7" t="s">
        <v>59</v>
      </c>
      <c r="D2217" s="7" t="s">
        <v>1458</v>
      </c>
      <c r="E2217" s="7" t="s">
        <v>3790</v>
      </c>
      <c r="F2217" s="7" t="s">
        <v>97</v>
      </c>
      <c r="G2217" s="8">
        <v>1990</v>
      </c>
      <c r="H2217" s="9"/>
      <c r="I2217" s="9"/>
      <c r="J2217" s="9"/>
      <c r="K2217" s="9"/>
      <c r="L2217" s="8">
        <v>19400</v>
      </c>
      <c r="M2217" s="8">
        <v>1</v>
      </c>
      <c r="N2217" s="7" t="s">
        <v>60</v>
      </c>
      <c r="O2217" s="8">
        <v>10</v>
      </c>
      <c r="P2217" s="8">
        <v>9</v>
      </c>
      <c r="Q2217" s="7" t="s">
        <v>60</v>
      </c>
      <c r="R2217" s="7" t="s">
        <v>60</v>
      </c>
    </row>
    <row r="2218" spans="1:18" x14ac:dyDescent="0.25">
      <c r="A2218" s="7" t="s">
        <v>4257</v>
      </c>
      <c r="B2218" s="7" t="s">
        <v>49</v>
      </c>
      <c r="C2218" s="7" t="s">
        <v>304</v>
      </c>
      <c r="D2218" s="7" t="s">
        <v>1458</v>
      </c>
      <c r="E2218" s="7" t="s">
        <v>4260</v>
      </c>
      <c r="F2218" s="7" t="s">
        <v>97</v>
      </c>
      <c r="G2218" s="8">
        <v>1990</v>
      </c>
      <c r="H2218" s="9"/>
      <c r="I2218" s="9"/>
      <c r="J2218" s="9"/>
      <c r="K2218" s="9"/>
      <c r="L2218" s="8">
        <v>10136</v>
      </c>
      <c r="M2218" s="8">
        <v>1</v>
      </c>
      <c r="N2218" s="7" t="s">
        <v>60</v>
      </c>
      <c r="O2218" s="8">
        <v>10</v>
      </c>
      <c r="P2218" s="8">
        <v>9</v>
      </c>
      <c r="Q2218" s="7" t="s">
        <v>60</v>
      </c>
      <c r="R2218" s="7" t="s">
        <v>60</v>
      </c>
    </row>
    <row r="2219" spans="1:18" x14ac:dyDescent="0.25">
      <c r="A2219" s="7" t="s">
        <v>4257</v>
      </c>
      <c r="B2219" s="7" t="s">
        <v>49</v>
      </c>
      <c r="C2219" s="7" t="s">
        <v>86</v>
      </c>
      <c r="D2219" s="7" t="s">
        <v>1458</v>
      </c>
      <c r="E2219" s="7" t="s">
        <v>4261</v>
      </c>
      <c r="F2219" s="7" t="s">
        <v>97</v>
      </c>
      <c r="G2219" s="8">
        <v>1990</v>
      </c>
      <c r="H2219" s="9"/>
      <c r="I2219" s="9"/>
      <c r="J2219" s="9"/>
      <c r="K2219" s="9"/>
      <c r="L2219" s="8">
        <v>15117</v>
      </c>
      <c r="M2219" s="8">
        <v>1</v>
      </c>
      <c r="N2219" s="7" t="s">
        <v>60</v>
      </c>
      <c r="O2219" s="8">
        <v>10</v>
      </c>
      <c r="P2219" s="8">
        <v>9</v>
      </c>
      <c r="Q2219" s="7" t="s">
        <v>60</v>
      </c>
      <c r="R2219" s="7" t="s">
        <v>60</v>
      </c>
    </row>
    <row r="2220" spans="1:18" x14ac:dyDescent="0.25">
      <c r="A2220" s="7" t="s">
        <v>4257</v>
      </c>
      <c r="B2220" s="7" t="s">
        <v>49</v>
      </c>
      <c r="C2220" s="7" t="s">
        <v>66</v>
      </c>
      <c r="D2220" s="7" t="s">
        <v>1458</v>
      </c>
      <c r="E2220" s="7" t="s">
        <v>2987</v>
      </c>
      <c r="F2220" s="7" t="s">
        <v>97</v>
      </c>
      <c r="G2220" s="8">
        <v>1990</v>
      </c>
      <c r="H2220" s="9"/>
      <c r="I2220" s="9"/>
      <c r="J2220" s="9"/>
      <c r="K2220" s="9"/>
      <c r="L2220" s="8">
        <v>18330</v>
      </c>
      <c r="M2220" s="8">
        <v>1</v>
      </c>
      <c r="N2220" s="7" t="s">
        <v>60</v>
      </c>
      <c r="O2220" s="8">
        <v>10</v>
      </c>
      <c r="P2220" s="8">
        <v>9</v>
      </c>
      <c r="Q2220" s="7" t="s">
        <v>60</v>
      </c>
      <c r="R2220" s="7" t="s">
        <v>60</v>
      </c>
    </row>
    <row r="2221" spans="1:18" x14ac:dyDescent="0.25">
      <c r="A2221" s="7" t="s">
        <v>4257</v>
      </c>
      <c r="B2221" s="7" t="s">
        <v>49</v>
      </c>
      <c r="C2221" s="7" t="s">
        <v>57</v>
      </c>
      <c r="D2221" s="7" t="s">
        <v>1458</v>
      </c>
      <c r="E2221" s="7" t="s">
        <v>4262</v>
      </c>
      <c r="F2221" s="7" t="s">
        <v>97</v>
      </c>
      <c r="G2221" s="8">
        <v>1990</v>
      </c>
      <c r="H2221" s="9"/>
      <c r="I2221" s="9"/>
      <c r="J2221" s="9"/>
      <c r="K2221" s="9"/>
      <c r="L2221" s="8">
        <v>33280</v>
      </c>
      <c r="M2221" s="8">
        <v>2</v>
      </c>
      <c r="N2221" s="7" t="s">
        <v>60</v>
      </c>
      <c r="O2221" s="8">
        <v>10</v>
      </c>
      <c r="P2221" s="8">
        <v>9</v>
      </c>
      <c r="Q2221" s="7" t="s">
        <v>60</v>
      </c>
      <c r="R2221" s="7" t="s">
        <v>60</v>
      </c>
    </row>
    <row r="2222" spans="1:18" x14ac:dyDescent="0.25">
      <c r="A2222" s="7" t="s">
        <v>4257</v>
      </c>
      <c r="B2222" s="7" t="s">
        <v>49</v>
      </c>
      <c r="C2222" s="7" t="s">
        <v>173</v>
      </c>
      <c r="D2222" s="7" t="s">
        <v>1458</v>
      </c>
      <c r="E2222" s="7" t="s">
        <v>4263</v>
      </c>
      <c r="F2222" s="7" t="s">
        <v>97</v>
      </c>
      <c r="G2222" s="8">
        <v>1990</v>
      </c>
      <c r="H2222" s="9"/>
      <c r="I2222" s="9"/>
      <c r="J2222" s="9"/>
      <c r="K2222" s="9"/>
      <c r="L2222" s="8">
        <v>5103</v>
      </c>
      <c r="M2222" s="8">
        <v>1</v>
      </c>
      <c r="N2222" s="7" t="s">
        <v>60</v>
      </c>
      <c r="O2222" s="8">
        <v>10</v>
      </c>
      <c r="P2222" s="8">
        <v>9</v>
      </c>
      <c r="Q2222" s="7" t="s">
        <v>60</v>
      </c>
      <c r="R2222" s="7" t="s">
        <v>60</v>
      </c>
    </row>
    <row r="2223" spans="1:18" x14ac:dyDescent="0.25">
      <c r="A2223" s="7" t="s">
        <v>4257</v>
      </c>
      <c r="B2223" s="7" t="s">
        <v>49</v>
      </c>
      <c r="C2223" s="7" t="s">
        <v>139</v>
      </c>
      <c r="D2223" s="7" t="s">
        <v>1470</v>
      </c>
      <c r="E2223" s="7" t="s">
        <v>3790</v>
      </c>
      <c r="F2223" s="7" t="s">
        <v>1469</v>
      </c>
      <c r="G2223" s="8">
        <v>1990</v>
      </c>
      <c r="H2223" s="8">
        <v>1666</v>
      </c>
      <c r="I2223" s="9"/>
      <c r="J2223" s="8">
        <v>99</v>
      </c>
      <c r="K2223" s="8">
        <v>3</v>
      </c>
      <c r="L2223" s="8">
        <v>4998</v>
      </c>
      <c r="M2223" s="8">
        <v>1</v>
      </c>
      <c r="N2223" s="7" t="s">
        <v>60</v>
      </c>
      <c r="O2223" s="8">
        <v>10</v>
      </c>
      <c r="P2223" s="8">
        <v>9</v>
      </c>
      <c r="Q2223" s="7" t="s">
        <v>60</v>
      </c>
      <c r="R2223" s="7" t="s">
        <v>60</v>
      </c>
    </row>
    <row r="2224" spans="1:18" x14ac:dyDescent="0.25">
      <c r="A2224" s="7" t="s">
        <v>4257</v>
      </c>
      <c r="B2224" s="7" t="s">
        <v>49</v>
      </c>
      <c r="C2224" s="7" t="s">
        <v>996</v>
      </c>
      <c r="D2224" s="7" t="s">
        <v>1470</v>
      </c>
      <c r="E2224" s="7" t="s">
        <v>1500</v>
      </c>
      <c r="F2224" s="7" t="s">
        <v>1469</v>
      </c>
      <c r="G2224" s="8">
        <v>1990</v>
      </c>
      <c r="H2224" s="8">
        <v>2800</v>
      </c>
      <c r="I2224" s="9"/>
      <c r="J2224" s="8">
        <v>100</v>
      </c>
      <c r="K2224" s="8">
        <v>3</v>
      </c>
      <c r="L2224" s="8">
        <v>8400</v>
      </c>
      <c r="M2224" s="8">
        <v>1</v>
      </c>
      <c r="N2224" s="7" t="s">
        <v>60</v>
      </c>
      <c r="O2224" s="8">
        <v>10</v>
      </c>
      <c r="P2224" s="8">
        <v>9</v>
      </c>
      <c r="Q2224" s="7" t="s">
        <v>60</v>
      </c>
      <c r="R2224" s="7" t="s">
        <v>60</v>
      </c>
    </row>
    <row r="2225" spans="1:18" x14ac:dyDescent="0.25">
      <c r="A2225" s="7" t="s">
        <v>4257</v>
      </c>
      <c r="B2225" s="7" t="s">
        <v>49</v>
      </c>
      <c r="C2225" s="7" t="s">
        <v>971</v>
      </c>
      <c r="D2225" s="7" t="s">
        <v>1458</v>
      </c>
      <c r="E2225" s="7" t="s">
        <v>1500</v>
      </c>
      <c r="F2225" s="7" t="s">
        <v>97</v>
      </c>
      <c r="G2225" s="8">
        <v>1990</v>
      </c>
      <c r="H2225" s="9"/>
      <c r="I2225" s="9"/>
      <c r="J2225" s="9"/>
      <c r="K2225" s="9"/>
      <c r="L2225" s="8">
        <v>7170</v>
      </c>
      <c r="M2225" s="8">
        <v>1</v>
      </c>
      <c r="N2225" s="7" t="s">
        <v>60</v>
      </c>
      <c r="O2225" s="8">
        <v>10</v>
      </c>
      <c r="P2225" s="8">
        <v>9</v>
      </c>
      <c r="Q2225" s="7" t="s">
        <v>60</v>
      </c>
      <c r="R2225" s="7" t="s">
        <v>60</v>
      </c>
    </row>
    <row r="2226" spans="1:18" x14ac:dyDescent="0.25">
      <c r="A2226" s="7" t="s">
        <v>1288</v>
      </c>
      <c r="B2226" s="7" t="s">
        <v>49</v>
      </c>
      <c r="C2226" s="7" t="s">
        <v>53</v>
      </c>
      <c r="D2226" s="7" t="s">
        <v>1458</v>
      </c>
      <c r="E2226" s="7" t="s">
        <v>4264</v>
      </c>
      <c r="F2226" s="7" t="s">
        <v>97</v>
      </c>
      <c r="G2226" s="8">
        <v>1980</v>
      </c>
      <c r="H2226" s="9"/>
      <c r="I2226" s="9"/>
      <c r="J2226" s="9"/>
      <c r="K2226" s="9"/>
      <c r="L2226" s="8">
        <v>15000</v>
      </c>
      <c r="M2226" s="8">
        <v>1</v>
      </c>
      <c r="N2226" s="7" t="s">
        <v>60</v>
      </c>
      <c r="O2226" s="8">
        <v>26</v>
      </c>
      <c r="P2226" s="8">
        <v>24</v>
      </c>
      <c r="Q2226" s="7" t="s">
        <v>60</v>
      </c>
      <c r="R2226" s="7" t="s">
        <v>86</v>
      </c>
    </row>
    <row r="2227" spans="1:18" x14ac:dyDescent="0.25">
      <c r="A2227" s="7" t="s">
        <v>704</v>
      </c>
      <c r="B2227" s="7" t="s">
        <v>1457</v>
      </c>
      <c r="C2227" s="7" t="s">
        <v>53</v>
      </c>
      <c r="D2227" s="7" t="s">
        <v>1458</v>
      </c>
      <c r="E2227" s="7" t="s">
        <v>4265</v>
      </c>
      <c r="F2227" s="7" t="s">
        <v>97</v>
      </c>
      <c r="G2227" s="8">
        <v>1985</v>
      </c>
      <c r="H2227" s="9"/>
      <c r="I2227" s="9"/>
      <c r="J2227" s="9"/>
      <c r="K2227" s="9"/>
      <c r="L2227" s="8">
        <v>90000</v>
      </c>
      <c r="M2227" s="8">
        <v>3</v>
      </c>
      <c r="N2227" s="7" t="s">
        <v>60</v>
      </c>
      <c r="O2227" s="8">
        <v>12</v>
      </c>
      <c r="P2227" s="8">
        <v>9</v>
      </c>
      <c r="Q2227" s="7" t="s">
        <v>60</v>
      </c>
      <c r="R2227" s="7" t="s">
        <v>1462</v>
      </c>
    </row>
    <row r="2228" spans="1:18" x14ac:dyDescent="0.25">
      <c r="A2228" s="7" t="s">
        <v>708</v>
      </c>
      <c r="B2228" s="7" t="s">
        <v>49</v>
      </c>
      <c r="C2228" s="7" t="s">
        <v>53</v>
      </c>
      <c r="D2228" s="7" t="s">
        <v>1605</v>
      </c>
      <c r="E2228" s="7" t="s">
        <v>4266</v>
      </c>
      <c r="F2228" s="7" t="s">
        <v>97</v>
      </c>
      <c r="G2228" s="8">
        <v>1980</v>
      </c>
      <c r="H2228" s="9"/>
      <c r="I2228" s="9"/>
      <c r="J2228" s="9"/>
      <c r="K2228" s="9"/>
      <c r="L2228" s="8">
        <v>9200</v>
      </c>
      <c r="M2228" s="8">
        <v>1</v>
      </c>
      <c r="N2228" s="7" t="s">
        <v>60</v>
      </c>
      <c r="O2228" s="8">
        <v>20</v>
      </c>
      <c r="P2228" s="8">
        <v>10</v>
      </c>
      <c r="Q2228" s="7" t="s">
        <v>60</v>
      </c>
      <c r="R2228" s="7" t="s">
        <v>60</v>
      </c>
    </row>
    <row r="2229" spans="1:18" x14ac:dyDescent="0.25">
      <c r="A2229" s="7" t="s">
        <v>708</v>
      </c>
      <c r="B2229" s="7" t="s">
        <v>49</v>
      </c>
      <c r="C2229" s="7" t="s">
        <v>97</v>
      </c>
      <c r="D2229" s="7" t="s">
        <v>1467</v>
      </c>
      <c r="E2229" s="7" t="s">
        <v>4267</v>
      </c>
      <c r="F2229" s="7" t="s">
        <v>97</v>
      </c>
      <c r="G2229" s="8">
        <v>1980</v>
      </c>
      <c r="H2229" s="9"/>
      <c r="I2229" s="9"/>
      <c r="J2229" s="9"/>
      <c r="K2229" s="9"/>
      <c r="L2229" s="8">
        <v>10289</v>
      </c>
      <c r="M2229" s="8">
        <v>1</v>
      </c>
      <c r="N2229" s="7" t="s">
        <v>60</v>
      </c>
      <c r="O2229" s="8">
        <v>20</v>
      </c>
      <c r="P2229" s="8">
        <v>18</v>
      </c>
      <c r="Q2229" s="7" t="s">
        <v>60</v>
      </c>
      <c r="R2229" s="7" t="s">
        <v>86</v>
      </c>
    </row>
    <row r="2230" spans="1:18" x14ac:dyDescent="0.25">
      <c r="A2230" s="7" t="s">
        <v>708</v>
      </c>
      <c r="B2230" s="7" t="s">
        <v>49</v>
      </c>
      <c r="C2230" s="7" t="s">
        <v>59</v>
      </c>
      <c r="D2230" s="7" t="s">
        <v>1616</v>
      </c>
      <c r="E2230" s="7" t="s">
        <v>4268</v>
      </c>
      <c r="F2230" s="7" t="s">
        <v>97</v>
      </c>
      <c r="G2230" s="8">
        <v>1980</v>
      </c>
      <c r="H2230" s="9"/>
      <c r="I2230" s="9"/>
      <c r="J2230" s="9"/>
      <c r="K2230" s="9"/>
      <c r="L2230" s="8">
        <v>7350</v>
      </c>
      <c r="M2230" s="8">
        <v>1</v>
      </c>
      <c r="N2230" s="7" t="s">
        <v>60</v>
      </c>
      <c r="O2230" s="8">
        <v>20</v>
      </c>
      <c r="P2230" s="8">
        <v>18</v>
      </c>
      <c r="Q2230" s="7" t="s">
        <v>60</v>
      </c>
      <c r="R2230" s="7" t="s">
        <v>60</v>
      </c>
    </row>
    <row r="2231" spans="1:18" x14ac:dyDescent="0.25">
      <c r="A2231" s="7" t="s">
        <v>4269</v>
      </c>
      <c r="B2231" s="7" t="s">
        <v>198</v>
      </c>
      <c r="C2231" s="7" t="s">
        <v>53</v>
      </c>
      <c r="D2231" s="7" t="s">
        <v>1477</v>
      </c>
      <c r="E2231" s="7" t="s">
        <v>4270</v>
      </c>
      <c r="F2231" s="7" t="s">
        <v>97</v>
      </c>
      <c r="G2231" s="9"/>
      <c r="H2231" s="9"/>
      <c r="I2231" s="9"/>
      <c r="J2231" s="9"/>
      <c r="K2231" s="9"/>
      <c r="L2231" s="8">
        <v>50000</v>
      </c>
      <c r="M2231" s="8">
        <v>2</v>
      </c>
      <c r="N2231" s="7" t="s">
        <v>60</v>
      </c>
      <c r="O2231" s="8">
        <v>20</v>
      </c>
      <c r="P2231" s="8">
        <v>18</v>
      </c>
      <c r="Q2231" s="7" t="s">
        <v>60</v>
      </c>
      <c r="R2231" s="7" t="s">
        <v>60</v>
      </c>
    </row>
    <row r="2232" spans="1:18" x14ac:dyDescent="0.25">
      <c r="A2232" s="7" t="s">
        <v>716</v>
      </c>
      <c r="B2232" s="7" t="s">
        <v>49</v>
      </c>
      <c r="C2232" s="7" t="s">
        <v>53</v>
      </c>
      <c r="D2232" s="7" t="s">
        <v>1458</v>
      </c>
      <c r="E2232" s="7" t="s">
        <v>4271</v>
      </c>
      <c r="F2232" s="7" t="s">
        <v>97</v>
      </c>
      <c r="G2232" s="8">
        <v>1975</v>
      </c>
      <c r="H2232" s="9"/>
      <c r="I2232" s="9"/>
      <c r="J2232" s="9"/>
      <c r="K2232" s="9"/>
      <c r="L2232" s="8">
        <v>55000</v>
      </c>
      <c r="M2232" s="8">
        <v>1</v>
      </c>
      <c r="N2232" s="7" t="s">
        <v>60</v>
      </c>
      <c r="O2232" s="8">
        <v>20</v>
      </c>
      <c r="P2232" s="8">
        <v>8</v>
      </c>
      <c r="Q2232" s="7" t="s">
        <v>54</v>
      </c>
      <c r="R2232" s="7" t="s">
        <v>86</v>
      </c>
    </row>
    <row r="2233" spans="1:18" x14ac:dyDescent="0.25">
      <c r="A2233" s="7" t="s">
        <v>4272</v>
      </c>
      <c r="B2233" s="7" t="s">
        <v>49</v>
      </c>
      <c r="C2233" s="7" t="s">
        <v>53</v>
      </c>
      <c r="D2233" s="7" t="s">
        <v>1464</v>
      </c>
      <c r="E2233" s="7" t="s">
        <v>4273</v>
      </c>
      <c r="F2233" s="7" t="s">
        <v>74</v>
      </c>
      <c r="G2233" s="8">
        <v>1974</v>
      </c>
      <c r="H2233" s="9"/>
      <c r="I2233" s="9"/>
      <c r="J2233" s="9"/>
      <c r="K2233" s="9"/>
      <c r="L2233" s="8">
        <v>6000</v>
      </c>
      <c r="M2233" s="8">
        <v>1</v>
      </c>
      <c r="N2233" s="7" t="s">
        <v>60</v>
      </c>
      <c r="O2233" s="8">
        <v>16</v>
      </c>
      <c r="P2233" s="8">
        <v>9</v>
      </c>
      <c r="Q2233" s="7" t="s">
        <v>60</v>
      </c>
      <c r="R2233" s="7" t="s">
        <v>86</v>
      </c>
    </row>
    <row r="2234" spans="1:18" x14ac:dyDescent="0.25">
      <c r="A2234" s="7" t="s">
        <v>1291</v>
      </c>
      <c r="B2234" s="7" t="s">
        <v>49</v>
      </c>
      <c r="C2234" s="7" t="s">
        <v>53</v>
      </c>
      <c r="D2234" s="7" t="s">
        <v>1458</v>
      </c>
      <c r="E2234" s="7" t="s">
        <v>4274</v>
      </c>
      <c r="F2234" s="7" t="s">
        <v>97</v>
      </c>
      <c r="G2234" s="8">
        <v>2004</v>
      </c>
      <c r="H2234" s="9"/>
      <c r="I2234" s="9"/>
      <c r="J2234" s="9"/>
      <c r="K2234" s="9"/>
      <c r="L2234" s="8">
        <v>9170</v>
      </c>
      <c r="M2234" s="8">
        <v>3</v>
      </c>
      <c r="N2234" s="7" t="s">
        <v>60</v>
      </c>
      <c r="O2234" s="8">
        <v>12</v>
      </c>
      <c r="P2234" s="8">
        <v>10</v>
      </c>
      <c r="Q2234" s="7" t="s">
        <v>60</v>
      </c>
      <c r="R2234" s="7" t="s">
        <v>1462</v>
      </c>
    </row>
    <row r="2235" spans="1:18" x14ac:dyDescent="0.25">
      <c r="A2235" s="7" t="s">
        <v>4275</v>
      </c>
      <c r="B2235" s="7" t="s">
        <v>1489</v>
      </c>
      <c r="C2235" s="7" t="s">
        <v>53</v>
      </c>
      <c r="D2235" s="7" t="s">
        <v>1458</v>
      </c>
      <c r="E2235" s="7" t="s">
        <v>4276</v>
      </c>
      <c r="F2235" s="7" t="s">
        <v>97</v>
      </c>
      <c r="G2235" s="9"/>
      <c r="H2235" s="9"/>
      <c r="I2235" s="9"/>
      <c r="J2235" s="9"/>
      <c r="K2235" s="9"/>
      <c r="L2235" s="8">
        <v>1000</v>
      </c>
      <c r="M2235" s="8">
        <v>1</v>
      </c>
      <c r="N2235" s="7" t="s">
        <v>60</v>
      </c>
      <c r="O2235" s="8">
        <v>12</v>
      </c>
      <c r="P2235" s="8">
        <v>8</v>
      </c>
      <c r="Q2235" s="7" t="s">
        <v>60</v>
      </c>
      <c r="R2235" s="7" t="s">
        <v>1462</v>
      </c>
    </row>
    <row r="2236" spans="1:18" x14ac:dyDescent="0.25">
      <c r="A2236" s="7" t="s">
        <v>4277</v>
      </c>
      <c r="B2236" s="7" t="s">
        <v>1489</v>
      </c>
      <c r="C2236" s="7" t="s">
        <v>53</v>
      </c>
      <c r="D2236" s="7" t="s">
        <v>1464</v>
      </c>
      <c r="E2236" s="7" t="s">
        <v>4278</v>
      </c>
      <c r="F2236" s="7" t="s">
        <v>74</v>
      </c>
      <c r="G2236" s="8">
        <v>1970</v>
      </c>
      <c r="H2236" s="9"/>
      <c r="I2236" s="9"/>
      <c r="J2236" s="9"/>
      <c r="K2236" s="9"/>
      <c r="L2236" s="8">
        <v>1200</v>
      </c>
      <c r="M2236" s="8">
        <v>1</v>
      </c>
      <c r="N2236" s="7" t="s">
        <v>60</v>
      </c>
      <c r="O2236" s="8">
        <v>13</v>
      </c>
      <c r="P2236" s="8">
        <v>8</v>
      </c>
      <c r="Q2236" s="7" t="s">
        <v>60</v>
      </c>
      <c r="R2236" s="7" t="s">
        <v>60</v>
      </c>
    </row>
    <row r="2237" spans="1:18" x14ac:dyDescent="0.25">
      <c r="A2237" s="7" t="s">
        <v>4279</v>
      </c>
      <c r="B2237" s="7" t="s">
        <v>49</v>
      </c>
      <c r="C2237" s="7" t="s">
        <v>53</v>
      </c>
      <c r="D2237" s="7" t="s">
        <v>1467</v>
      </c>
      <c r="E2237" s="7" t="s">
        <v>4280</v>
      </c>
      <c r="F2237" s="7" t="s">
        <v>1469</v>
      </c>
      <c r="G2237" s="9"/>
      <c r="H2237" s="8">
        <v>13000</v>
      </c>
      <c r="I2237" s="9"/>
      <c r="J2237" s="8">
        <v>100</v>
      </c>
      <c r="K2237" s="8">
        <v>3</v>
      </c>
      <c r="L2237" s="8">
        <v>39000</v>
      </c>
      <c r="M2237" s="8">
        <v>1</v>
      </c>
      <c r="N2237" s="7" t="s">
        <v>60</v>
      </c>
      <c r="O2237" s="8">
        <v>12</v>
      </c>
      <c r="P2237" s="8">
        <v>9</v>
      </c>
      <c r="Q2237" s="7" t="s">
        <v>60</v>
      </c>
      <c r="R2237" s="7" t="s">
        <v>86</v>
      </c>
    </row>
    <row r="2238" spans="1:18" x14ac:dyDescent="0.25">
      <c r="A2238" s="7" t="s">
        <v>4279</v>
      </c>
      <c r="B2238" s="7" t="s">
        <v>49</v>
      </c>
      <c r="C2238" s="7" t="s">
        <v>97</v>
      </c>
      <c r="D2238" s="7" t="s">
        <v>1467</v>
      </c>
      <c r="E2238" s="7" t="s">
        <v>1548</v>
      </c>
      <c r="F2238" s="7" t="s">
        <v>97</v>
      </c>
      <c r="G2238" s="9"/>
      <c r="H2238" s="9"/>
      <c r="I2238" s="9"/>
      <c r="J2238" s="9"/>
      <c r="K2238" s="9"/>
      <c r="L2238" s="8">
        <v>13800</v>
      </c>
      <c r="M2238" s="8">
        <v>1</v>
      </c>
      <c r="N2238" s="7" t="s">
        <v>60</v>
      </c>
      <c r="O2238" s="8">
        <v>12</v>
      </c>
      <c r="P2238" s="8">
        <v>9</v>
      </c>
      <c r="Q2238" s="7" t="s">
        <v>60</v>
      </c>
      <c r="R2238" s="7" t="s">
        <v>86</v>
      </c>
    </row>
    <row r="2239" spans="1:18" x14ac:dyDescent="0.25">
      <c r="A2239" s="7" t="s">
        <v>4279</v>
      </c>
      <c r="B2239" s="7" t="s">
        <v>49</v>
      </c>
      <c r="C2239" s="7" t="s">
        <v>59</v>
      </c>
      <c r="D2239" s="7" t="s">
        <v>1470</v>
      </c>
      <c r="E2239" s="7" t="s">
        <v>4281</v>
      </c>
      <c r="F2239" s="7" t="s">
        <v>1469</v>
      </c>
      <c r="G2239" s="9"/>
      <c r="H2239" s="8">
        <v>1200</v>
      </c>
      <c r="I2239" s="9"/>
      <c r="J2239" s="8">
        <v>100</v>
      </c>
      <c r="K2239" s="8">
        <v>9</v>
      </c>
      <c r="L2239" s="8">
        <v>10800</v>
      </c>
      <c r="M2239" s="8">
        <v>1</v>
      </c>
      <c r="N2239" s="7" t="s">
        <v>60</v>
      </c>
      <c r="O2239" s="8">
        <v>9</v>
      </c>
      <c r="P2239" s="8">
        <v>9</v>
      </c>
      <c r="Q2239" s="7" t="s">
        <v>60</v>
      </c>
      <c r="R2239" s="7" t="s">
        <v>1462</v>
      </c>
    </row>
    <row r="2240" spans="1:18" x14ac:dyDescent="0.25">
      <c r="A2240" s="7" t="s">
        <v>4279</v>
      </c>
      <c r="B2240" s="7" t="s">
        <v>49</v>
      </c>
      <c r="C2240" s="7" t="s">
        <v>304</v>
      </c>
      <c r="D2240" s="7" t="s">
        <v>1605</v>
      </c>
      <c r="E2240" s="7" t="s">
        <v>4282</v>
      </c>
      <c r="F2240" s="7" t="s">
        <v>97</v>
      </c>
      <c r="G2240" s="9"/>
      <c r="H2240" s="9"/>
      <c r="I2240" s="9"/>
      <c r="J2240" s="9"/>
      <c r="K2240" s="9"/>
      <c r="L2240" s="8">
        <v>44500</v>
      </c>
      <c r="M2240" s="8">
        <v>1</v>
      </c>
      <c r="N2240" s="7" t="s">
        <v>60</v>
      </c>
      <c r="O2240" s="8">
        <v>12</v>
      </c>
      <c r="P2240" s="8">
        <v>9</v>
      </c>
      <c r="Q2240" s="7" t="s">
        <v>60</v>
      </c>
      <c r="R2240" s="7" t="s">
        <v>86</v>
      </c>
    </row>
    <row r="2241" spans="1:18" x14ac:dyDescent="0.25">
      <c r="A2241" s="7" t="s">
        <v>4283</v>
      </c>
      <c r="B2241" s="7" t="s">
        <v>49</v>
      </c>
      <c r="C2241" s="7" t="s">
        <v>53</v>
      </c>
      <c r="D2241" s="7" t="s">
        <v>1004</v>
      </c>
      <c r="E2241" s="7" t="s">
        <v>4284</v>
      </c>
      <c r="F2241" s="7" t="s">
        <v>97</v>
      </c>
      <c r="G2241" s="8">
        <v>1970</v>
      </c>
      <c r="H2241" s="9"/>
      <c r="I2241" s="9"/>
      <c r="J2241" s="9"/>
      <c r="K2241" s="9"/>
      <c r="L2241" s="8">
        <v>14700</v>
      </c>
      <c r="M2241" s="8">
        <v>1</v>
      </c>
      <c r="N2241" s="7" t="s">
        <v>60</v>
      </c>
      <c r="O2241" s="8">
        <v>14</v>
      </c>
      <c r="P2241" s="8">
        <v>10</v>
      </c>
      <c r="Q2241" s="7" t="s">
        <v>60</v>
      </c>
      <c r="R2241" s="7" t="s">
        <v>539</v>
      </c>
    </row>
    <row r="2242" spans="1:18" x14ac:dyDescent="0.25">
      <c r="A2242" s="7" t="s">
        <v>4283</v>
      </c>
      <c r="B2242" s="7" t="s">
        <v>49</v>
      </c>
      <c r="C2242" s="7" t="s">
        <v>97</v>
      </c>
      <c r="D2242" s="7" t="s">
        <v>1474</v>
      </c>
      <c r="E2242" s="7" t="s">
        <v>4285</v>
      </c>
      <c r="F2242" s="7" t="s">
        <v>97</v>
      </c>
      <c r="G2242" s="8">
        <v>2003</v>
      </c>
      <c r="H2242" s="9"/>
      <c r="I2242" s="9"/>
      <c r="J2242" s="9"/>
      <c r="K2242" s="9"/>
      <c r="L2242" s="8">
        <v>3900</v>
      </c>
      <c r="M2242" s="8">
        <v>1</v>
      </c>
      <c r="N2242" s="7" t="s">
        <v>60</v>
      </c>
      <c r="O2242" s="8">
        <v>14</v>
      </c>
      <c r="P2242" s="8">
        <v>9</v>
      </c>
      <c r="Q2242" s="7" t="s">
        <v>60</v>
      </c>
      <c r="R2242" s="7" t="s">
        <v>86</v>
      </c>
    </row>
    <row r="2243" spans="1:18" x14ac:dyDescent="0.25">
      <c r="A2243" s="7" t="s">
        <v>721</v>
      </c>
      <c r="B2243" s="7" t="s">
        <v>49</v>
      </c>
      <c r="C2243" s="7" t="s">
        <v>53</v>
      </c>
      <c r="D2243" s="7" t="s">
        <v>2161</v>
      </c>
      <c r="E2243" s="7" t="s">
        <v>4286</v>
      </c>
      <c r="F2243" s="7" t="s">
        <v>97</v>
      </c>
      <c r="G2243" s="8">
        <v>1972</v>
      </c>
      <c r="H2243" s="9"/>
      <c r="I2243" s="9"/>
      <c r="J2243" s="9"/>
      <c r="K2243" s="9"/>
      <c r="L2243" s="8">
        <v>20000</v>
      </c>
      <c r="M2243" s="8">
        <v>1</v>
      </c>
      <c r="N2243" s="7" t="s">
        <v>60</v>
      </c>
      <c r="O2243" s="8">
        <v>12</v>
      </c>
      <c r="P2243" s="8">
        <v>8</v>
      </c>
      <c r="Q2243" s="7" t="s">
        <v>60</v>
      </c>
      <c r="R2243" s="7" t="s">
        <v>539</v>
      </c>
    </row>
    <row r="2244" spans="1:18" x14ac:dyDescent="0.25">
      <c r="A2244" s="7" t="s">
        <v>721</v>
      </c>
      <c r="B2244" s="7" t="s">
        <v>49</v>
      </c>
      <c r="C2244" s="7" t="s">
        <v>97</v>
      </c>
      <c r="D2244" s="7" t="s">
        <v>1474</v>
      </c>
      <c r="E2244" s="7" t="s">
        <v>4287</v>
      </c>
      <c r="F2244" s="7" t="s">
        <v>97</v>
      </c>
      <c r="G2244" s="8">
        <v>1972</v>
      </c>
      <c r="H2244" s="9"/>
      <c r="I2244" s="9"/>
      <c r="J2244" s="9"/>
      <c r="K2244" s="9"/>
      <c r="L2244" s="8">
        <v>2400</v>
      </c>
      <c r="M2244" s="8">
        <v>1</v>
      </c>
      <c r="N2244" s="7" t="s">
        <v>60</v>
      </c>
      <c r="O2244" s="8">
        <v>10</v>
      </c>
      <c r="P2244" s="8">
        <v>8</v>
      </c>
      <c r="Q2244" s="7" t="s">
        <v>60</v>
      </c>
      <c r="R2244" s="7" t="s">
        <v>539</v>
      </c>
    </row>
    <row r="2245" spans="1:18" x14ac:dyDescent="0.25">
      <c r="A2245" s="7" t="s">
        <v>4288</v>
      </c>
      <c r="B2245" s="7" t="s">
        <v>49</v>
      </c>
      <c r="C2245" s="7" t="s">
        <v>53</v>
      </c>
      <c r="D2245" s="7" t="s">
        <v>1458</v>
      </c>
      <c r="E2245" s="7" t="s">
        <v>4289</v>
      </c>
      <c r="F2245" s="7" t="s">
        <v>97</v>
      </c>
      <c r="G2245" s="8">
        <v>1984</v>
      </c>
      <c r="H2245" s="9"/>
      <c r="I2245" s="9"/>
      <c r="J2245" s="9"/>
      <c r="K2245" s="9"/>
      <c r="L2245" s="8">
        <v>79248</v>
      </c>
      <c r="M2245" s="8">
        <v>2</v>
      </c>
      <c r="N2245" s="7" t="s">
        <v>60</v>
      </c>
      <c r="O2245" s="8">
        <v>12</v>
      </c>
      <c r="P2245" s="8">
        <v>9</v>
      </c>
      <c r="Q2245" s="7" t="s">
        <v>60</v>
      </c>
      <c r="R2245" s="7" t="s">
        <v>1595</v>
      </c>
    </row>
    <row r="2246" spans="1:18" x14ac:dyDescent="0.25">
      <c r="A2246" s="7" t="s">
        <v>4290</v>
      </c>
      <c r="B2246" s="7" t="s">
        <v>49</v>
      </c>
      <c r="C2246" s="7" t="s">
        <v>53</v>
      </c>
      <c r="D2246" s="7" t="s">
        <v>1467</v>
      </c>
      <c r="E2246" s="7" t="s">
        <v>4291</v>
      </c>
      <c r="F2246" s="7" t="s">
        <v>1469</v>
      </c>
      <c r="G2246" s="8">
        <v>1969</v>
      </c>
      <c r="H2246" s="8">
        <v>13000</v>
      </c>
      <c r="I2246" s="9"/>
      <c r="J2246" s="8">
        <v>100</v>
      </c>
      <c r="K2246" s="8">
        <v>2</v>
      </c>
      <c r="L2246" s="8">
        <v>26000</v>
      </c>
      <c r="M2246" s="8">
        <v>1</v>
      </c>
      <c r="N2246" s="7" t="s">
        <v>60</v>
      </c>
      <c r="O2246" s="8">
        <v>12</v>
      </c>
      <c r="P2246" s="8">
        <v>9</v>
      </c>
      <c r="Q2246" s="7" t="s">
        <v>60</v>
      </c>
      <c r="R2246" s="7" t="s">
        <v>1504</v>
      </c>
    </row>
    <row r="2247" spans="1:18" x14ac:dyDescent="0.25">
      <c r="A2247" s="7" t="s">
        <v>4290</v>
      </c>
      <c r="B2247" s="7" t="s">
        <v>49</v>
      </c>
      <c r="C2247" s="7" t="s">
        <v>97</v>
      </c>
      <c r="D2247" s="7" t="s">
        <v>1470</v>
      </c>
      <c r="E2247" s="7" t="s">
        <v>1471</v>
      </c>
      <c r="F2247" s="7" t="s">
        <v>1469</v>
      </c>
      <c r="G2247" s="9"/>
      <c r="H2247" s="8">
        <v>1000</v>
      </c>
      <c r="I2247" s="9"/>
      <c r="J2247" s="8">
        <v>100</v>
      </c>
      <c r="K2247" s="8">
        <v>7</v>
      </c>
      <c r="L2247" s="8">
        <v>7000</v>
      </c>
      <c r="M2247" s="8">
        <v>1</v>
      </c>
      <c r="N2247" s="7" t="s">
        <v>60</v>
      </c>
      <c r="O2247" s="8">
        <v>9</v>
      </c>
      <c r="P2247" s="8">
        <v>9</v>
      </c>
      <c r="Q2247" s="7" t="s">
        <v>60</v>
      </c>
      <c r="R2247" s="7" t="s">
        <v>1504</v>
      </c>
    </row>
    <row r="2248" spans="1:18" x14ac:dyDescent="0.25">
      <c r="A2248" s="7" t="s">
        <v>4290</v>
      </c>
      <c r="B2248" s="7" t="s">
        <v>49</v>
      </c>
      <c r="C2248" s="7" t="s">
        <v>59</v>
      </c>
      <c r="D2248" s="7" t="s">
        <v>1605</v>
      </c>
      <c r="E2248" s="7" t="s">
        <v>3865</v>
      </c>
      <c r="F2248" s="7" t="s">
        <v>97</v>
      </c>
      <c r="G2248" s="8">
        <v>1969</v>
      </c>
      <c r="H2248" s="9"/>
      <c r="I2248" s="9"/>
      <c r="J2248" s="9"/>
      <c r="K2248" s="9"/>
      <c r="L2248" s="8">
        <v>2000</v>
      </c>
      <c r="M2248" s="8">
        <v>1</v>
      </c>
      <c r="N2248" s="7" t="s">
        <v>60</v>
      </c>
      <c r="O2248" s="8">
        <v>9</v>
      </c>
      <c r="P2248" s="8">
        <v>9</v>
      </c>
      <c r="Q2248" s="7" t="s">
        <v>60</v>
      </c>
      <c r="R2248" s="7" t="s">
        <v>60</v>
      </c>
    </row>
    <row r="2249" spans="1:18" x14ac:dyDescent="0.25">
      <c r="A2249" s="7" t="s">
        <v>4290</v>
      </c>
      <c r="B2249" s="7" t="s">
        <v>49</v>
      </c>
      <c r="C2249" s="7" t="s">
        <v>304</v>
      </c>
      <c r="D2249" s="7" t="s">
        <v>1474</v>
      </c>
      <c r="E2249" s="7" t="s">
        <v>4292</v>
      </c>
      <c r="F2249" s="7" t="s">
        <v>97</v>
      </c>
      <c r="G2249" s="8">
        <v>1969</v>
      </c>
      <c r="H2249" s="9"/>
      <c r="I2249" s="9"/>
      <c r="J2249" s="9"/>
      <c r="K2249" s="9"/>
      <c r="L2249" s="8">
        <v>6000</v>
      </c>
      <c r="M2249" s="8">
        <v>1</v>
      </c>
      <c r="N2249" s="7" t="s">
        <v>60</v>
      </c>
      <c r="O2249" s="8">
        <v>9</v>
      </c>
      <c r="P2249" s="8">
        <v>9</v>
      </c>
      <c r="Q2249" s="7" t="s">
        <v>60</v>
      </c>
      <c r="R2249" s="7" t="s">
        <v>539</v>
      </c>
    </row>
    <row r="2250" spans="1:18" x14ac:dyDescent="0.25">
      <c r="A2250" s="7" t="s">
        <v>4290</v>
      </c>
      <c r="B2250" s="7" t="s">
        <v>49</v>
      </c>
      <c r="C2250" s="7" t="s">
        <v>86</v>
      </c>
      <c r="D2250" s="7" t="s">
        <v>1467</v>
      </c>
      <c r="E2250" s="7" t="s">
        <v>4293</v>
      </c>
      <c r="F2250" s="7" t="s">
        <v>1469</v>
      </c>
      <c r="G2250" s="8">
        <v>1969</v>
      </c>
      <c r="H2250" s="8">
        <v>2250</v>
      </c>
      <c r="I2250" s="9"/>
      <c r="J2250" s="8">
        <v>100</v>
      </c>
      <c r="K2250" s="8">
        <v>2</v>
      </c>
      <c r="L2250" s="8">
        <v>4500</v>
      </c>
      <c r="M2250" s="8">
        <v>1</v>
      </c>
      <c r="N2250" s="7" t="s">
        <v>60</v>
      </c>
      <c r="O2250" s="8">
        <v>12</v>
      </c>
      <c r="P2250" s="8">
        <v>9</v>
      </c>
      <c r="Q2250" s="7" t="s">
        <v>60</v>
      </c>
      <c r="R2250" s="7" t="s">
        <v>1504</v>
      </c>
    </row>
    <row r="2251" spans="1:18" x14ac:dyDescent="0.25">
      <c r="A2251" s="7" t="s">
        <v>4294</v>
      </c>
      <c r="B2251" s="7" t="s">
        <v>49</v>
      </c>
      <c r="C2251" s="7" t="s">
        <v>53</v>
      </c>
      <c r="D2251" s="7" t="s">
        <v>1467</v>
      </c>
      <c r="E2251" s="7" t="s">
        <v>4295</v>
      </c>
      <c r="F2251" s="7" t="s">
        <v>1469</v>
      </c>
      <c r="G2251" s="8">
        <v>1985</v>
      </c>
      <c r="H2251" s="8">
        <v>10000</v>
      </c>
      <c r="I2251" s="9"/>
      <c r="J2251" s="8">
        <v>100</v>
      </c>
      <c r="K2251" s="8">
        <v>3</v>
      </c>
      <c r="L2251" s="8">
        <v>30000</v>
      </c>
      <c r="M2251" s="8">
        <v>1</v>
      </c>
      <c r="N2251" s="7" t="s">
        <v>60</v>
      </c>
      <c r="O2251" s="8">
        <v>12</v>
      </c>
      <c r="P2251" s="8">
        <v>9</v>
      </c>
      <c r="Q2251" s="7" t="s">
        <v>60</v>
      </c>
      <c r="R2251" s="7" t="s">
        <v>1504</v>
      </c>
    </row>
    <row r="2252" spans="1:18" x14ac:dyDescent="0.25">
      <c r="A2252" s="7" t="s">
        <v>4294</v>
      </c>
      <c r="B2252" s="7" t="s">
        <v>49</v>
      </c>
      <c r="C2252" s="7" t="s">
        <v>97</v>
      </c>
      <c r="D2252" s="7" t="s">
        <v>1474</v>
      </c>
      <c r="E2252" s="7" t="s">
        <v>1475</v>
      </c>
      <c r="F2252" s="7" t="s">
        <v>97</v>
      </c>
      <c r="G2252" s="8">
        <v>1985</v>
      </c>
      <c r="H2252" s="9"/>
      <c r="I2252" s="9"/>
      <c r="J2252" s="9"/>
      <c r="K2252" s="9"/>
      <c r="L2252" s="8">
        <v>5000</v>
      </c>
      <c r="M2252" s="8">
        <v>1</v>
      </c>
      <c r="N2252" s="7" t="s">
        <v>60</v>
      </c>
      <c r="O2252" s="8">
        <v>12</v>
      </c>
      <c r="P2252" s="8">
        <v>9</v>
      </c>
      <c r="Q2252" s="7" t="s">
        <v>60</v>
      </c>
      <c r="R2252" s="7" t="s">
        <v>86</v>
      </c>
    </row>
    <row r="2253" spans="1:18" x14ac:dyDescent="0.25">
      <c r="A2253" s="7" t="s">
        <v>4294</v>
      </c>
      <c r="B2253" s="7" t="s">
        <v>49</v>
      </c>
      <c r="C2253" s="7" t="s">
        <v>59</v>
      </c>
      <c r="D2253" s="7" t="s">
        <v>1467</v>
      </c>
      <c r="E2253" s="7" t="s">
        <v>1548</v>
      </c>
      <c r="F2253" s="7" t="s">
        <v>97</v>
      </c>
      <c r="G2253" s="8">
        <v>1980</v>
      </c>
      <c r="H2253" s="9"/>
      <c r="I2253" s="9"/>
      <c r="J2253" s="9"/>
      <c r="K2253" s="9"/>
      <c r="L2253" s="8">
        <v>2000</v>
      </c>
      <c r="M2253" s="8">
        <v>1</v>
      </c>
      <c r="N2253" s="7" t="s">
        <v>60</v>
      </c>
      <c r="O2253" s="8">
        <v>12</v>
      </c>
      <c r="P2253" s="8">
        <v>9</v>
      </c>
      <c r="Q2253" s="7" t="s">
        <v>60</v>
      </c>
      <c r="R2253" s="7" t="s">
        <v>539</v>
      </c>
    </row>
    <row r="2254" spans="1:18" x14ac:dyDescent="0.25">
      <c r="A2254" s="7" t="s">
        <v>4294</v>
      </c>
      <c r="B2254" s="7" t="s">
        <v>49</v>
      </c>
      <c r="C2254" s="7" t="s">
        <v>304</v>
      </c>
      <c r="D2254" s="7" t="s">
        <v>1467</v>
      </c>
      <c r="E2254" s="7" t="s">
        <v>4296</v>
      </c>
      <c r="F2254" s="7" t="s">
        <v>97</v>
      </c>
      <c r="G2254" s="8">
        <v>1985</v>
      </c>
      <c r="H2254" s="9"/>
      <c r="I2254" s="9"/>
      <c r="J2254" s="9"/>
      <c r="K2254" s="9"/>
      <c r="L2254" s="8">
        <v>4000</v>
      </c>
      <c r="M2254" s="8">
        <v>1</v>
      </c>
      <c r="N2254" s="7" t="s">
        <v>60</v>
      </c>
      <c r="O2254" s="8">
        <v>12</v>
      </c>
      <c r="P2254" s="8">
        <v>9</v>
      </c>
      <c r="Q2254" s="7" t="s">
        <v>60</v>
      </c>
      <c r="R2254" s="7" t="s">
        <v>60</v>
      </c>
    </row>
    <row r="2255" spans="1:18" x14ac:dyDescent="0.25">
      <c r="A2255" s="7" t="s">
        <v>4297</v>
      </c>
      <c r="B2255" s="7" t="s">
        <v>49</v>
      </c>
      <c r="C2255" s="7" t="s">
        <v>53</v>
      </c>
      <c r="D2255" s="7" t="s">
        <v>1458</v>
      </c>
      <c r="E2255" s="7" t="s">
        <v>4298</v>
      </c>
      <c r="F2255" s="7" t="s">
        <v>97</v>
      </c>
      <c r="G2255" s="8">
        <v>1940</v>
      </c>
      <c r="H2255" s="9"/>
      <c r="I2255" s="9"/>
      <c r="J2255" s="9"/>
      <c r="K2255" s="9"/>
      <c r="L2255" s="8">
        <v>9800</v>
      </c>
      <c r="M2255" s="8">
        <v>1</v>
      </c>
      <c r="N2255" s="7" t="s">
        <v>60</v>
      </c>
      <c r="O2255" s="8">
        <v>9</v>
      </c>
      <c r="P2255" s="8">
        <v>9</v>
      </c>
      <c r="Q2255" s="7" t="s">
        <v>60</v>
      </c>
      <c r="R2255" s="7" t="s">
        <v>539</v>
      </c>
    </row>
    <row r="2256" spans="1:18" x14ac:dyDescent="0.25">
      <c r="A2256" s="7" t="s">
        <v>4299</v>
      </c>
      <c r="B2256" s="7" t="s">
        <v>1457</v>
      </c>
      <c r="C2256" s="7" t="s">
        <v>53</v>
      </c>
      <c r="D2256" s="7" t="s">
        <v>1458</v>
      </c>
      <c r="E2256" s="7" t="s">
        <v>4300</v>
      </c>
      <c r="F2256" s="7" t="s">
        <v>97</v>
      </c>
      <c r="G2256" s="8">
        <v>1969</v>
      </c>
      <c r="H2256" s="9"/>
      <c r="I2256" s="9"/>
      <c r="J2256" s="9"/>
      <c r="K2256" s="9"/>
      <c r="L2256" s="8">
        <v>17892</v>
      </c>
      <c r="M2256" s="8">
        <v>2</v>
      </c>
      <c r="N2256" s="7" t="s">
        <v>60</v>
      </c>
      <c r="O2256" s="8">
        <v>14</v>
      </c>
      <c r="P2256" s="8">
        <v>14</v>
      </c>
      <c r="Q2256" s="7" t="s">
        <v>60</v>
      </c>
      <c r="R2256" s="7" t="s">
        <v>86</v>
      </c>
    </row>
    <row r="2257" spans="1:18" x14ac:dyDescent="0.25">
      <c r="A2257" s="7" t="s">
        <v>4299</v>
      </c>
      <c r="B2257" s="7" t="s">
        <v>1457</v>
      </c>
      <c r="C2257" s="7" t="s">
        <v>97</v>
      </c>
      <c r="D2257" s="7" t="s">
        <v>1458</v>
      </c>
      <c r="E2257" s="7" t="s">
        <v>4301</v>
      </c>
      <c r="F2257" s="7" t="s">
        <v>97</v>
      </c>
      <c r="G2257" s="8">
        <v>1986</v>
      </c>
      <c r="H2257" s="9"/>
      <c r="I2257" s="9"/>
      <c r="J2257" s="9"/>
      <c r="K2257" s="9"/>
      <c r="L2257" s="8">
        <v>100</v>
      </c>
      <c r="M2257" s="8">
        <v>1</v>
      </c>
      <c r="N2257" s="7" t="s">
        <v>60</v>
      </c>
      <c r="O2257" s="8">
        <v>9</v>
      </c>
      <c r="P2257" s="8">
        <v>9</v>
      </c>
      <c r="Q2257" s="7" t="s">
        <v>60</v>
      </c>
      <c r="R2257" s="7" t="s">
        <v>60</v>
      </c>
    </row>
    <row r="2258" spans="1:18" x14ac:dyDescent="0.25">
      <c r="A2258" s="7" t="s">
        <v>4299</v>
      </c>
      <c r="B2258" s="7" t="s">
        <v>1457</v>
      </c>
      <c r="C2258" s="7" t="s">
        <v>59</v>
      </c>
      <c r="D2258" s="7" t="s">
        <v>1458</v>
      </c>
      <c r="E2258" s="7" t="s">
        <v>4302</v>
      </c>
      <c r="F2258" s="7" t="s">
        <v>97</v>
      </c>
      <c r="G2258" s="8">
        <v>1986</v>
      </c>
      <c r="H2258" s="9"/>
      <c r="I2258" s="9"/>
      <c r="J2258" s="9"/>
      <c r="K2258" s="9"/>
      <c r="L2258" s="8">
        <v>8</v>
      </c>
      <c r="M2258" s="8">
        <v>1</v>
      </c>
      <c r="N2258" s="7" t="s">
        <v>60</v>
      </c>
      <c r="O2258" s="8">
        <v>7</v>
      </c>
      <c r="P2258" s="8">
        <v>7</v>
      </c>
      <c r="Q2258" s="7" t="s">
        <v>60</v>
      </c>
      <c r="R2258" s="7" t="s">
        <v>60</v>
      </c>
    </row>
    <row r="2259" spans="1:18" x14ac:dyDescent="0.25">
      <c r="A2259" s="7" t="s">
        <v>1293</v>
      </c>
      <c r="B2259" s="7" t="s">
        <v>1489</v>
      </c>
      <c r="C2259" s="7" t="s">
        <v>53</v>
      </c>
      <c r="D2259" s="7" t="s">
        <v>1605</v>
      </c>
      <c r="E2259" s="7" t="s">
        <v>4303</v>
      </c>
      <c r="F2259" s="7" t="s">
        <v>97</v>
      </c>
      <c r="G2259" s="8">
        <v>1977</v>
      </c>
      <c r="H2259" s="9"/>
      <c r="I2259" s="9"/>
      <c r="J2259" s="9"/>
      <c r="K2259" s="9"/>
      <c r="L2259" s="8">
        <v>30000</v>
      </c>
      <c r="M2259" s="8">
        <v>2</v>
      </c>
      <c r="N2259" s="7" t="s">
        <v>60</v>
      </c>
      <c r="O2259" s="8">
        <v>25</v>
      </c>
      <c r="P2259" s="8">
        <v>9</v>
      </c>
      <c r="Q2259" s="7" t="s">
        <v>60</v>
      </c>
      <c r="R2259" s="7" t="s">
        <v>539</v>
      </c>
    </row>
    <row r="2260" spans="1:18" x14ac:dyDescent="0.25">
      <c r="A2260" s="7" t="s">
        <v>1293</v>
      </c>
      <c r="B2260" s="7" t="s">
        <v>1489</v>
      </c>
      <c r="C2260" s="7" t="s">
        <v>97</v>
      </c>
      <c r="D2260" s="7" t="s">
        <v>1638</v>
      </c>
      <c r="E2260" s="7" t="s">
        <v>4304</v>
      </c>
      <c r="F2260" s="7" t="s">
        <v>97</v>
      </c>
      <c r="G2260" s="8">
        <v>1977</v>
      </c>
      <c r="H2260" s="9"/>
      <c r="I2260" s="9"/>
      <c r="J2260" s="9"/>
      <c r="K2260" s="9"/>
      <c r="L2260" s="8">
        <v>1500</v>
      </c>
      <c r="M2260" s="8">
        <v>1</v>
      </c>
      <c r="N2260" s="7" t="s">
        <v>60</v>
      </c>
      <c r="O2260" s="8">
        <v>12</v>
      </c>
      <c r="P2260" s="8">
        <v>9</v>
      </c>
      <c r="Q2260" s="7" t="s">
        <v>60</v>
      </c>
      <c r="R2260" s="7" t="s">
        <v>1462</v>
      </c>
    </row>
    <row r="2261" spans="1:18" x14ac:dyDescent="0.25">
      <c r="A2261" s="7" t="s">
        <v>1293</v>
      </c>
      <c r="B2261" s="7" t="s">
        <v>1489</v>
      </c>
      <c r="C2261" s="7" t="s">
        <v>59</v>
      </c>
      <c r="D2261" s="7" t="s">
        <v>1638</v>
      </c>
      <c r="E2261" s="7" t="s">
        <v>4304</v>
      </c>
      <c r="F2261" s="7" t="s">
        <v>97</v>
      </c>
      <c r="G2261" s="8">
        <v>1977</v>
      </c>
      <c r="H2261" s="9"/>
      <c r="I2261" s="9"/>
      <c r="J2261" s="9"/>
      <c r="K2261" s="9"/>
      <c r="L2261" s="8">
        <v>2000</v>
      </c>
      <c r="M2261" s="8">
        <v>1</v>
      </c>
      <c r="N2261" s="7" t="s">
        <v>60</v>
      </c>
      <c r="O2261" s="8">
        <v>12</v>
      </c>
      <c r="P2261" s="8">
        <v>9</v>
      </c>
      <c r="Q2261" s="7" t="s">
        <v>60</v>
      </c>
      <c r="R2261" s="7" t="s">
        <v>86</v>
      </c>
    </row>
    <row r="2262" spans="1:18" x14ac:dyDescent="0.25">
      <c r="A2262" s="7" t="s">
        <v>1293</v>
      </c>
      <c r="B2262" s="7" t="s">
        <v>1489</v>
      </c>
      <c r="C2262" s="7" t="s">
        <v>304</v>
      </c>
      <c r="D2262" s="7" t="s">
        <v>1638</v>
      </c>
      <c r="E2262" s="7" t="s">
        <v>4304</v>
      </c>
      <c r="F2262" s="7" t="s">
        <v>97</v>
      </c>
      <c r="G2262" s="8">
        <v>1977</v>
      </c>
      <c r="H2262" s="9"/>
      <c r="I2262" s="9"/>
      <c r="J2262" s="9"/>
      <c r="K2262" s="9"/>
      <c r="L2262" s="8">
        <v>2000</v>
      </c>
      <c r="M2262" s="8">
        <v>1</v>
      </c>
      <c r="N2262" s="7" t="s">
        <v>60</v>
      </c>
      <c r="O2262" s="8">
        <v>12</v>
      </c>
      <c r="P2262" s="8">
        <v>9</v>
      </c>
      <c r="Q2262" s="7" t="s">
        <v>60</v>
      </c>
      <c r="R2262" s="7" t="s">
        <v>539</v>
      </c>
    </row>
    <row r="2263" spans="1:18" x14ac:dyDescent="0.25">
      <c r="A2263" s="7" t="s">
        <v>1293</v>
      </c>
      <c r="B2263" s="7" t="s">
        <v>1489</v>
      </c>
      <c r="C2263" s="7" t="s">
        <v>86</v>
      </c>
      <c r="D2263" s="7" t="s">
        <v>1638</v>
      </c>
      <c r="E2263" s="7" t="s">
        <v>4304</v>
      </c>
      <c r="F2263" s="7" t="s">
        <v>97</v>
      </c>
      <c r="G2263" s="8">
        <v>1977</v>
      </c>
      <c r="H2263" s="9"/>
      <c r="I2263" s="9"/>
      <c r="J2263" s="9"/>
      <c r="K2263" s="9"/>
      <c r="L2263" s="8">
        <v>2000</v>
      </c>
      <c r="M2263" s="8">
        <v>1</v>
      </c>
      <c r="N2263" s="7" t="s">
        <v>60</v>
      </c>
      <c r="O2263" s="8">
        <v>12</v>
      </c>
      <c r="P2263" s="8">
        <v>9</v>
      </c>
      <c r="Q2263" s="7" t="s">
        <v>60</v>
      </c>
      <c r="R2263" s="7" t="s">
        <v>86</v>
      </c>
    </row>
    <row r="2264" spans="1:18" x14ac:dyDescent="0.25">
      <c r="A2264" s="7" t="s">
        <v>1293</v>
      </c>
      <c r="B2264" s="7" t="s">
        <v>1489</v>
      </c>
      <c r="C2264" s="7" t="s">
        <v>66</v>
      </c>
      <c r="D2264" s="7" t="s">
        <v>1638</v>
      </c>
      <c r="E2264" s="7" t="s">
        <v>4304</v>
      </c>
      <c r="F2264" s="7" t="s">
        <v>97</v>
      </c>
      <c r="G2264" s="8">
        <v>1977</v>
      </c>
      <c r="H2264" s="9"/>
      <c r="I2264" s="9"/>
      <c r="J2264" s="9"/>
      <c r="K2264" s="9"/>
      <c r="L2264" s="8">
        <v>1500</v>
      </c>
      <c r="M2264" s="8">
        <v>1</v>
      </c>
      <c r="N2264" s="7" t="s">
        <v>60</v>
      </c>
      <c r="O2264" s="8">
        <v>12</v>
      </c>
      <c r="P2264" s="8">
        <v>9</v>
      </c>
      <c r="Q2264" s="7" t="s">
        <v>60</v>
      </c>
      <c r="R2264" s="7" t="s">
        <v>1462</v>
      </c>
    </row>
    <row r="2265" spans="1:18" x14ac:dyDescent="0.25">
      <c r="A2265" s="7" t="s">
        <v>1293</v>
      </c>
      <c r="B2265" s="7" t="s">
        <v>1489</v>
      </c>
      <c r="C2265" s="7" t="s">
        <v>57</v>
      </c>
      <c r="D2265" s="7" t="s">
        <v>1638</v>
      </c>
      <c r="E2265" s="7" t="s">
        <v>4304</v>
      </c>
      <c r="F2265" s="7" t="s">
        <v>97</v>
      </c>
      <c r="G2265" s="8">
        <v>1977</v>
      </c>
      <c r="H2265" s="9"/>
      <c r="I2265" s="9"/>
      <c r="J2265" s="9"/>
      <c r="K2265" s="9"/>
      <c r="L2265" s="8">
        <v>2000</v>
      </c>
      <c r="M2265" s="8">
        <v>1</v>
      </c>
      <c r="N2265" s="7" t="s">
        <v>60</v>
      </c>
      <c r="O2265" s="8">
        <v>12</v>
      </c>
      <c r="P2265" s="8">
        <v>9</v>
      </c>
      <c r="Q2265" s="7" t="s">
        <v>60</v>
      </c>
      <c r="R2265" s="7" t="s">
        <v>60</v>
      </c>
    </row>
    <row r="2266" spans="1:18" x14ac:dyDescent="0.25">
      <c r="A2266" s="7" t="s">
        <v>4305</v>
      </c>
      <c r="B2266" s="7" t="s">
        <v>1489</v>
      </c>
      <c r="C2266" s="7" t="s">
        <v>53</v>
      </c>
      <c r="D2266" s="7" t="s">
        <v>1458</v>
      </c>
      <c r="E2266" s="7" t="s">
        <v>3387</v>
      </c>
      <c r="F2266" s="7" t="s">
        <v>97</v>
      </c>
      <c r="G2266" s="8">
        <v>1927</v>
      </c>
      <c r="H2266" s="9"/>
      <c r="I2266" s="9"/>
      <c r="J2266" s="9"/>
      <c r="K2266" s="9"/>
      <c r="L2266" s="8">
        <v>1500</v>
      </c>
      <c r="M2266" s="8">
        <v>1</v>
      </c>
      <c r="N2266" s="7" t="s">
        <v>60</v>
      </c>
      <c r="O2266" s="8">
        <v>16</v>
      </c>
      <c r="P2266" s="8">
        <v>9</v>
      </c>
      <c r="Q2266" s="7" t="s">
        <v>60</v>
      </c>
      <c r="R2266" s="7" t="s">
        <v>539</v>
      </c>
    </row>
    <row r="2267" spans="1:18" x14ac:dyDescent="0.25">
      <c r="A2267" s="7" t="s">
        <v>4306</v>
      </c>
      <c r="B2267" s="7" t="s">
        <v>49</v>
      </c>
      <c r="C2267" s="7" t="s">
        <v>53</v>
      </c>
      <c r="D2267" s="7" t="s">
        <v>1474</v>
      </c>
      <c r="E2267" s="7" t="s">
        <v>4307</v>
      </c>
      <c r="F2267" s="7" t="s">
        <v>74</v>
      </c>
      <c r="G2267" s="8">
        <v>1974</v>
      </c>
      <c r="H2267" s="9"/>
      <c r="I2267" s="9"/>
      <c r="J2267" s="9"/>
      <c r="K2267" s="9"/>
      <c r="L2267" s="8">
        <v>510</v>
      </c>
      <c r="M2267" s="8">
        <v>1</v>
      </c>
      <c r="N2267" s="7" t="s">
        <v>60</v>
      </c>
      <c r="O2267" s="8">
        <v>8</v>
      </c>
      <c r="P2267" s="8">
        <v>8</v>
      </c>
      <c r="Q2267" s="7" t="s">
        <v>60</v>
      </c>
      <c r="R2267" s="7" t="s">
        <v>1462</v>
      </c>
    </row>
    <row r="2268" spans="1:18" x14ac:dyDescent="0.25">
      <c r="A2268" s="7" t="s">
        <v>4306</v>
      </c>
      <c r="B2268" s="7" t="s">
        <v>49</v>
      </c>
      <c r="C2268" s="7" t="s">
        <v>97</v>
      </c>
      <c r="D2268" s="7" t="s">
        <v>1605</v>
      </c>
      <c r="E2268" s="7" t="s">
        <v>4308</v>
      </c>
      <c r="F2268" s="7" t="s">
        <v>97</v>
      </c>
      <c r="G2268" s="8">
        <v>1972</v>
      </c>
      <c r="H2268" s="9"/>
      <c r="I2268" s="9"/>
      <c r="J2268" s="9"/>
      <c r="K2268" s="9"/>
      <c r="L2268" s="8">
        <v>875</v>
      </c>
      <c r="M2268" s="8">
        <v>1</v>
      </c>
      <c r="N2268" s="7" t="s">
        <v>60</v>
      </c>
      <c r="O2268" s="8">
        <v>8</v>
      </c>
      <c r="P2268" s="8">
        <v>8</v>
      </c>
      <c r="Q2268" s="7" t="s">
        <v>60</v>
      </c>
      <c r="R2268" s="7" t="s">
        <v>539</v>
      </c>
    </row>
    <row r="2269" spans="1:18" x14ac:dyDescent="0.25">
      <c r="A2269" s="7" t="s">
        <v>4309</v>
      </c>
      <c r="B2269" s="7" t="s">
        <v>49</v>
      </c>
      <c r="C2269" s="7" t="s">
        <v>53</v>
      </c>
      <c r="D2269" s="7" t="s">
        <v>1458</v>
      </c>
      <c r="E2269" s="7" t="s">
        <v>4310</v>
      </c>
      <c r="F2269" s="7" t="s">
        <v>97</v>
      </c>
      <c r="G2269" s="8">
        <v>1962</v>
      </c>
      <c r="H2269" s="9"/>
      <c r="I2269" s="9"/>
      <c r="J2269" s="9"/>
      <c r="K2269" s="9"/>
      <c r="L2269" s="8">
        <v>30000</v>
      </c>
      <c r="M2269" s="8">
        <v>2</v>
      </c>
      <c r="N2269" s="7" t="s">
        <v>60</v>
      </c>
      <c r="O2269" s="8">
        <v>10</v>
      </c>
      <c r="P2269" s="8">
        <v>8</v>
      </c>
      <c r="Q2269" s="7" t="s">
        <v>60</v>
      </c>
      <c r="R2269" s="7" t="s">
        <v>539</v>
      </c>
    </row>
    <row r="2270" spans="1:18" x14ac:dyDescent="0.25">
      <c r="A2270" s="7" t="s">
        <v>1296</v>
      </c>
      <c r="B2270" s="7" t="s">
        <v>49</v>
      </c>
      <c r="C2270" s="7" t="s">
        <v>53</v>
      </c>
      <c r="D2270" s="7" t="s">
        <v>1477</v>
      </c>
      <c r="E2270" s="7" t="s">
        <v>4311</v>
      </c>
      <c r="F2270" s="7" t="s">
        <v>74</v>
      </c>
      <c r="G2270" s="8">
        <v>1982</v>
      </c>
      <c r="H2270" s="9"/>
      <c r="I2270" s="9"/>
      <c r="J2270" s="9"/>
      <c r="K2270" s="9"/>
      <c r="L2270" s="8">
        <v>3375</v>
      </c>
      <c r="M2270" s="8">
        <v>1</v>
      </c>
      <c r="N2270" s="7" t="s">
        <v>60</v>
      </c>
      <c r="O2270" s="8">
        <v>10</v>
      </c>
      <c r="P2270" s="8">
        <v>9</v>
      </c>
      <c r="Q2270" s="7" t="s">
        <v>60</v>
      </c>
      <c r="R2270" s="7" t="s">
        <v>539</v>
      </c>
    </row>
    <row r="2271" spans="1:18" x14ac:dyDescent="0.25">
      <c r="A2271" s="7" t="s">
        <v>725</v>
      </c>
      <c r="B2271" s="7" t="s">
        <v>49</v>
      </c>
      <c r="C2271" s="7" t="s">
        <v>53</v>
      </c>
      <c r="D2271" s="7" t="s">
        <v>1458</v>
      </c>
      <c r="E2271" s="7" t="s">
        <v>4312</v>
      </c>
      <c r="F2271" s="7" t="s">
        <v>97</v>
      </c>
      <c r="G2271" s="8">
        <v>1987</v>
      </c>
      <c r="H2271" s="9"/>
      <c r="I2271" s="9"/>
      <c r="J2271" s="9"/>
      <c r="K2271" s="9"/>
      <c r="L2271" s="8">
        <v>52000</v>
      </c>
      <c r="M2271" s="8">
        <v>1</v>
      </c>
      <c r="N2271" s="7" t="s">
        <v>60</v>
      </c>
      <c r="O2271" s="8">
        <v>20</v>
      </c>
      <c r="P2271" s="8">
        <v>15</v>
      </c>
      <c r="Q2271" s="7" t="s">
        <v>60</v>
      </c>
      <c r="R2271" s="7" t="s">
        <v>1601</v>
      </c>
    </row>
    <row r="2272" spans="1:18" x14ac:dyDescent="0.25">
      <c r="A2272" s="7" t="s">
        <v>4313</v>
      </c>
      <c r="B2272" s="7" t="s">
        <v>1489</v>
      </c>
      <c r="C2272" s="7" t="s">
        <v>53</v>
      </c>
      <c r="D2272" s="7" t="s">
        <v>1458</v>
      </c>
      <c r="E2272" s="7" t="s">
        <v>4314</v>
      </c>
      <c r="F2272" s="7" t="s">
        <v>97</v>
      </c>
      <c r="G2272" s="8">
        <v>1990</v>
      </c>
      <c r="H2272" s="9"/>
      <c r="I2272" s="9"/>
      <c r="J2272" s="9"/>
      <c r="K2272" s="9"/>
      <c r="L2272" s="8">
        <v>25200</v>
      </c>
      <c r="M2272" s="8">
        <v>2</v>
      </c>
      <c r="N2272" s="7" t="s">
        <v>60</v>
      </c>
      <c r="O2272" s="8">
        <v>10</v>
      </c>
      <c r="P2272" s="8">
        <v>8</v>
      </c>
      <c r="Q2272" s="7" t="s">
        <v>60</v>
      </c>
      <c r="R2272" s="7" t="s">
        <v>60</v>
      </c>
    </row>
    <row r="2273" spans="1:18" x14ac:dyDescent="0.25">
      <c r="A2273" s="7" t="s">
        <v>4315</v>
      </c>
      <c r="B2273" s="7" t="s">
        <v>1457</v>
      </c>
      <c r="C2273" s="7" t="s">
        <v>53</v>
      </c>
      <c r="D2273" s="7" t="s">
        <v>1458</v>
      </c>
      <c r="E2273" s="7" t="s">
        <v>4316</v>
      </c>
      <c r="F2273" s="7" t="s">
        <v>97</v>
      </c>
      <c r="G2273" s="8">
        <v>1973</v>
      </c>
      <c r="H2273" s="9"/>
      <c r="I2273" s="9"/>
      <c r="J2273" s="9"/>
      <c r="K2273" s="9"/>
      <c r="L2273" s="8">
        <v>40000</v>
      </c>
      <c r="M2273" s="8">
        <v>2</v>
      </c>
      <c r="N2273" s="7" t="s">
        <v>60</v>
      </c>
      <c r="O2273" s="8">
        <v>12</v>
      </c>
      <c r="P2273" s="8">
        <v>9</v>
      </c>
      <c r="Q2273" s="7" t="s">
        <v>60</v>
      </c>
      <c r="R2273" s="7" t="s">
        <v>1643</v>
      </c>
    </row>
    <row r="2274" spans="1:18" x14ac:dyDescent="0.25">
      <c r="A2274" s="7" t="s">
        <v>4317</v>
      </c>
      <c r="B2274" s="7" t="s">
        <v>49</v>
      </c>
      <c r="C2274" s="7" t="s">
        <v>53</v>
      </c>
      <c r="D2274" s="7" t="s">
        <v>1477</v>
      </c>
      <c r="E2274" s="7" t="s">
        <v>4318</v>
      </c>
      <c r="F2274" s="7" t="s">
        <v>74</v>
      </c>
      <c r="G2274" s="8">
        <v>1986</v>
      </c>
      <c r="H2274" s="9"/>
      <c r="I2274" s="9"/>
      <c r="J2274" s="9"/>
      <c r="K2274" s="9"/>
      <c r="L2274" s="8">
        <v>24000</v>
      </c>
      <c r="M2274" s="8">
        <v>2</v>
      </c>
      <c r="N2274" s="7" t="s">
        <v>60</v>
      </c>
      <c r="O2274" s="8">
        <v>15</v>
      </c>
      <c r="P2274" s="8">
        <v>15</v>
      </c>
      <c r="Q2274" s="7" t="s">
        <v>60</v>
      </c>
      <c r="R2274" s="7" t="s">
        <v>1595</v>
      </c>
    </row>
    <row r="2275" spans="1:18" x14ac:dyDescent="0.25">
      <c r="A2275" s="7" t="s">
        <v>4319</v>
      </c>
      <c r="B2275" s="7" t="s">
        <v>1489</v>
      </c>
      <c r="C2275" s="7" t="s">
        <v>53</v>
      </c>
      <c r="D2275" s="7" t="s">
        <v>1477</v>
      </c>
      <c r="E2275" s="7" t="s">
        <v>4320</v>
      </c>
      <c r="F2275" s="7" t="s">
        <v>74</v>
      </c>
      <c r="G2275" s="8">
        <v>1985</v>
      </c>
      <c r="H2275" s="9"/>
      <c r="I2275" s="9"/>
      <c r="J2275" s="9"/>
      <c r="K2275" s="9"/>
      <c r="L2275" s="8">
        <v>3600</v>
      </c>
      <c r="M2275" s="8">
        <v>1</v>
      </c>
      <c r="N2275" s="7" t="s">
        <v>60</v>
      </c>
      <c r="O2275" s="8">
        <v>13</v>
      </c>
      <c r="P2275" s="8">
        <v>10</v>
      </c>
      <c r="Q2275" s="7" t="s">
        <v>50</v>
      </c>
      <c r="R2275" s="7" t="s">
        <v>86</v>
      </c>
    </row>
    <row r="2276" spans="1:18" x14ac:dyDescent="0.25">
      <c r="A2276" s="7" t="s">
        <v>732</v>
      </c>
      <c r="B2276" s="7" t="s">
        <v>1457</v>
      </c>
      <c r="C2276" s="7" t="s">
        <v>53</v>
      </c>
      <c r="D2276" s="7" t="s">
        <v>1608</v>
      </c>
      <c r="E2276" s="7" t="s">
        <v>4321</v>
      </c>
      <c r="F2276" s="7" t="s">
        <v>97</v>
      </c>
      <c r="G2276" s="8">
        <v>1995</v>
      </c>
      <c r="H2276" s="9"/>
      <c r="I2276" s="9"/>
      <c r="J2276" s="9"/>
      <c r="K2276" s="9"/>
      <c r="L2276" s="8">
        <v>20000</v>
      </c>
      <c r="M2276" s="8">
        <v>1</v>
      </c>
      <c r="N2276" s="7" t="s">
        <v>60</v>
      </c>
      <c r="O2276" s="8">
        <v>20</v>
      </c>
      <c r="P2276" s="8">
        <v>20</v>
      </c>
      <c r="Q2276" s="7" t="s">
        <v>60</v>
      </c>
      <c r="R2276" s="7" t="s">
        <v>1462</v>
      </c>
    </row>
    <row r="2277" spans="1:18" x14ac:dyDescent="0.25">
      <c r="A2277" s="7" t="s">
        <v>732</v>
      </c>
      <c r="B2277" s="7" t="s">
        <v>1457</v>
      </c>
      <c r="C2277" s="7" t="s">
        <v>97</v>
      </c>
      <c r="D2277" s="7" t="s">
        <v>1467</v>
      </c>
      <c r="E2277" s="7" t="s">
        <v>4322</v>
      </c>
      <c r="F2277" s="7" t="s">
        <v>97</v>
      </c>
      <c r="G2277" s="8">
        <v>1995</v>
      </c>
      <c r="H2277" s="9"/>
      <c r="I2277" s="9"/>
      <c r="J2277" s="9"/>
      <c r="K2277" s="9"/>
      <c r="L2277" s="8">
        <v>2400</v>
      </c>
      <c r="M2277" s="8">
        <v>1</v>
      </c>
      <c r="N2277" s="7" t="s">
        <v>60</v>
      </c>
      <c r="O2277" s="8">
        <v>14</v>
      </c>
      <c r="P2277" s="8">
        <v>10</v>
      </c>
      <c r="Q2277" s="7" t="s">
        <v>60</v>
      </c>
      <c r="R2277" s="7" t="s">
        <v>539</v>
      </c>
    </row>
    <row r="2278" spans="1:18" x14ac:dyDescent="0.25">
      <c r="A2278" s="7" t="s">
        <v>732</v>
      </c>
      <c r="B2278" s="7" t="s">
        <v>1457</v>
      </c>
      <c r="C2278" s="7" t="s">
        <v>59</v>
      </c>
      <c r="D2278" s="7" t="s">
        <v>1474</v>
      </c>
      <c r="E2278" s="7" t="s">
        <v>4323</v>
      </c>
      <c r="F2278" s="7" t="s">
        <v>97</v>
      </c>
      <c r="G2278" s="8">
        <v>1995</v>
      </c>
      <c r="H2278" s="9"/>
      <c r="I2278" s="9"/>
      <c r="J2278" s="9"/>
      <c r="K2278" s="9"/>
      <c r="L2278" s="8">
        <v>5000</v>
      </c>
      <c r="M2278" s="8">
        <v>1</v>
      </c>
      <c r="N2278" s="7" t="s">
        <v>60</v>
      </c>
      <c r="O2278" s="8">
        <v>12</v>
      </c>
      <c r="P2278" s="8">
        <v>9</v>
      </c>
      <c r="Q2278" s="7" t="s">
        <v>60</v>
      </c>
      <c r="R2278" s="7" t="s">
        <v>539</v>
      </c>
    </row>
    <row r="2279" spans="1:18" x14ac:dyDescent="0.25">
      <c r="A2279" s="7" t="s">
        <v>732</v>
      </c>
      <c r="B2279" s="7" t="s">
        <v>1457</v>
      </c>
      <c r="C2279" s="7" t="s">
        <v>304</v>
      </c>
      <c r="D2279" s="7" t="s">
        <v>1497</v>
      </c>
      <c r="E2279" s="7" t="s">
        <v>4324</v>
      </c>
      <c r="F2279" s="7" t="s">
        <v>97</v>
      </c>
      <c r="G2279" s="8">
        <v>2007</v>
      </c>
      <c r="H2279" s="9"/>
      <c r="I2279" s="9"/>
      <c r="J2279" s="9"/>
      <c r="K2279" s="9"/>
      <c r="L2279" s="8">
        <v>15000</v>
      </c>
      <c r="M2279" s="8">
        <v>1</v>
      </c>
      <c r="N2279" s="7" t="s">
        <v>60</v>
      </c>
      <c r="O2279" s="8">
        <v>20</v>
      </c>
      <c r="P2279" s="8">
        <v>20</v>
      </c>
      <c r="Q2279" s="7" t="s">
        <v>60</v>
      </c>
      <c r="R2279" s="7" t="s">
        <v>1462</v>
      </c>
    </row>
    <row r="2280" spans="1:18" x14ac:dyDescent="0.25">
      <c r="A2280" s="7" t="s">
        <v>4325</v>
      </c>
      <c r="B2280" s="7" t="s">
        <v>49</v>
      </c>
      <c r="C2280" s="7" t="s">
        <v>53</v>
      </c>
      <c r="D2280" s="7" t="s">
        <v>1458</v>
      </c>
      <c r="E2280" s="7" t="s">
        <v>4326</v>
      </c>
      <c r="F2280" s="7" t="s">
        <v>97</v>
      </c>
      <c r="G2280" s="8">
        <v>1982</v>
      </c>
      <c r="H2280" s="9"/>
      <c r="I2280" s="9"/>
      <c r="J2280" s="9"/>
      <c r="K2280" s="9"/>
      <c r="L2280" s="8">
        <v>18125</v>
      </c>
      <c r="M2280" s="8">
        <v>1</v>
      </c>
      <c r="N2280" s="7" t="s">
        <v>60</v>
      </c>
      <c r="O2280" s="8">
        <v>12</v>
      </c>
      <c r="P2280" s="8">
        <v>9</v>
      </c>
      <c r="Q2280" s="7" t="s">
        <v>60</v>
      </c>
      <c r="R2280" s="7" t="s">
        <v>60</v>
      </c>
    </row>
    <row r="2281" spans="1:18" x14ac:dyDescent="0.25">
      <c r="A2281" s="7" t="s">
        <v>4327</v>
      </c>
      <c r="B2281" s="7" t="s">
        <v>49</v>
      </c>
      <c r="C2281" s="7" t="s">
        <v>53</v>
      </c>
      <c r="D2281" s="7" t="s">
        <v>1458</v>
      </c>
      <c r="E2281" s="7" t="s">
        <v>4328</v>
      </c>
      <c r="F2281" s="7" t="s">
        <v>97</v>
      </c>
      <c r="G2281" s="9"/>
      <c r="H2281" s="9"/>
      <c r="I2281" s="9"/>
      <c r="J2281" s="9"/>
      <c r="K2281" s="9"/>
      <c r="L2281" s="8">
        <v>2700</v>
      </c>
      <c r="M2281" s="8">
        <v>1</v>
      </c>
      <c r="N2281" s="7" t="s">
        <v>60</v>
      </c>
      <c r="O2281" s="8">
        <v>14</v>
      </c>
      <c r="P2281" s="8">
        <v>12</v>
      </c>
      <c r="Q2281" s="7" t="s">
        <v>60</v>
      </c>
      <c r="R2281" s="7" t="s">
        <v>1462</v>
      </c>
    </row>
    <row r="2282" spans="1:18" x14ac:dyDescent="0.25">
      <c r="A2282" s="7" t="s">
        <v>737</v>
      </c>
      <c r="B2282" s="7" t="s">
        <v>1489</v>
      </c>
      <c r="C2282" s="7" t="s">
        <v>53</v>
      </c>
      <c r="D2282" s="7" t="s">
        <v>1458</v>
      </c>
      <c r="E2282" s="7" t="s">
        <v>4329</v>
      </c>
      <c r="F2282" s="7" t="s">
        <v>97</v>
      </c>
      <c r="G2282" s="8">
        <v>2000</v>
      </c>
      <c r="H2282" s="9"/>
      <c r="I2282" s="9"/>
      <c r="J2282" s="9"/>
      <c r="K2282" s="9"/>
      <c r="L2282" s="8">
        <v>8000</v>
      </c>
      <c r="M2282" s="8">
        <v>1</v>
      </c>
      <c r="N2282" s="7" t="s">
        <v>60</v>
      </c>
      <c r="O2282" s="8">
        <v>15</v>
      </c>
      <c r="P2282" s="8">
        <v>12</v>
      </c>
      <c r="Q2282" s="7" t="s">
        <v>60</v>
      </c>
      <c r="R2282" s="7" t="s">
        <v>86</v>
      </c>
    </row>
    <row r="2283" spans="1:18" x14ac:dyDescent="0.25">
      <c r="A2283" s="7" t="s">
        <v>4330</v>
      </c>
      <c r="B2283" s="7" t="s">
        <v>1457</v>
      </c>
      <c r="C2283" s="7" t="s">
        <v>53</v>
      </c>
      <c r="D2283" s="7" t="s">
        <v>1458</v>
      </c>
      <c r="E2283" s="7" t="s">
        <v>4331</v>
      </c>
      <c r="F2283" s="7" t="s">
        <v>74</v>
      </c>
      <c r="G2283" s="8">
        <v>1990</v>
      </c>
      <c r="H2283" s="9"/>
      <c r="I2283" s="9"/>
      <c r="J2283" s="9"/>
      <c r="K2283" s="9"/>
      <c r="L2283" s="8">
        <v>525</v>
      </c>
      <c r="M2283" s="8">
        <v>1</v>
      </c>
      <c r="N2283" s="7" t="s">
        <v>60</v>
      </c>
      <c r="O2283" s="8">
        <v>10</v>
      </c>
      <c r="P2283" s="8">
        <v>8</v>
      </c>
      <c r="Q2283" s="7" t="s">
        <v>60</v>
      </c>
      <c r="R2283" s="7" t="s">
        <v>1643</v>
      </c>
    </row>
    <row r="2284" spans="1:18" x14ac:dyDescent="0.25">
      <c r="A2284" s="7" t="s">
        <v>4332</v>
      </c>
      <c r="B2284" s="7" t="s">
        <v>1457</v>
      </c>
      <c r="C2284" s="7" t="s">
        <v>53</v>
      </c>
      <c r="D2284" s="7" t="s">
        <v>1464</v>
      </c>
      <c r="E2284" s="7" t="s">
        <v>4333</v>
      </c>
      <c r="F2284" s="7" t="s">
        <v>74</v>
      </c>
      <c r="G2284" s="8">
        <v>1977</v>
      </c>
      <c r="H2284" s="9"/>
      <c r="I2284" s="9"/>
      <c r="J2284" s="9"/>
      <c r="K2284" s="9"/>
      <c r="L2284" s="8">
        <v>900</v>
      </c>
      <c r="M2284" s="8">
        <v>2</v>
      </c>
      <c r="N2284" s="7" t="s">
        <v>60</v>
      </c>
      <c r="O2284" s="8">
        <v>20</v>
      </c>
      <c r="P2284" s="8">
        <v>8</v>
      </c>
      <c r="Q2284" s="7" t="s">
        <v>60</v>
      </c>
      <c r="R2284" s="7" t="s">
        <v>86</v>
      </c>
    </row>
    <row r="2285" spans="1:18" x14ac:dyDescent="0.25">
      <c r="A2285" s="7" t="s">
        <v>1302</v>
      </c>
      <c r="B2285" s="7" t="s">
        <v>1489</v>
      </c>
      <c r="C2285" s="7" t="s">
        <v>53</v>
      </c>
      <c r="D2285" s="7" t="s">
        <v>1458</v>
      </c>
      <c r="E2285" s="7" t="s">
        <v>4334</v>
      </c>
      <c r="F2285" s="7" t="s">
        <v>97</v>
      </c>
      <c r="G2285" s="8">
        <v>2001</v>
      </c>
      <c r="H2285" s="9"/>
      <c r="I2285" s="9"/>
      <c r="J2285" s="9"/>
      <c r="K2285" s="9"/>
      <c r="L2285" s="8">
        <v>22981</v>
      </c>
      <c r="M2285" s="8">
        <v>2</v>
      </c>
      <c r="N2285" s="7" t="s">
        <v>60</v>
      </c>
      <c r="O2285" s="8">
        <v>9</v>
      </c>
      <c r="P2285" s="8">
        <v>8</v>
      </c>
      <c r="Q2285" s="7" t="s">
        <v>60</v>
      </c>
      <c r="R2285" s="7" t="s">
        <v>539</v>
      </c>
    </row>
    <row r="2286" spans="1:18" x14ac:dyDescent="0.25">
      <c r="A2286" s="7" t="s">
        <v>4335</v>
      </c>
      <c r="B2286" s="7" t="s">
        <v>1457</v>
      </c>
      <c r="C2286" s="7" t="s">
        <v>53</v>
      </c>
      <c r="D2286" s="7" t="s">
        <v>1458</v>
      </c>
      <c r="E2286" s="7" t="s">
        <v>4336</v>
      </c>
      <c r="F2286" s="7" t="s">
        <v>97</v>
      </c>
      <c r="G2286" s="8">
        <v>1950</v>
      </c>
      <c r="H2286" s="9"/>
      <c r="I2286" s="9"/>
      <c r="J2286" s="9"/>
      <c r="K2286" s="9"/>
      <c r="L2286" s="8">
        <v>1200</v>
      </c>
      <c r="M2286" s="8">
        <v>1</v>
      </c>
      <c r="N2286" s="7" t="s">
        <v>60</v>
      </c>
      <c r="O2286" s="8">
        <v>12</v>
      </c>
      <c r="P2286" s="8">
        <v>9</v>
      </c>
      <c r="Q2286" s="7" t="s">
        <v>60</v>
      </c>
      <c r="R2286" s="7" t="s">
        <v>60</v>
      </c>
    </row>
    <row r="2287" spans="1:18" x14ac:dyDescent="0.25">
      <c r="A2287" s="7" t="s">
        <v>4337</v>
      </c>
      <c r="B2287" s="7" t="s">
        <v>49</v>
      </c>
      <c r="C2287" s="7" t="s">
        <v>53</v>
      </c>
      <c r="D2287" s="7" t="s">
        <v>1458</v>
      </c>
      <c r="E2287" s="7" t="s">
        <v>4338</v>
      </c>
      <c r="F2287" s="7" t="s">
        <v>97</v>
      </c>
      <c r="G2287" s="8">
        <v>2005</v>
      </c>
      <c r="H2287" s="9"/>
      <c r="I2287" s="9"/>
      <c r="J2287" s="9"/>
      <c r="K2287" s="9"/>
      <c r="L2287" s="8">
        <v>22000</v>
      </c>
      <c r="M2287" s="8">
        <v>2</v>
      </c>
      <c r="N2287" s="7" t="s">
        <v>60</v>
      </c>
      <c r="O2287" s="8">
        <v>12</v>
      </c>
      <c r="P2287" s="8">
        <v>9</v>
      </c>
      <c r="Q2287" s="7" t="s">
        <v>60</v>
      </c>
      <c r="R2287" s="7" t="s">
        <v>1595</v>
      </c>
    </row>
    <row r="2288" spans="1:18" x14ac:dyDescent="0.25">
      <c r="A2288" s="7" t="s">
        <v>1305</v>
      </c>
      <c r="B2288" s="7" t="s">
        <v>1489</v>
      </c>
      <c r="C2288" s="7" t="s">
        <v>53</v>
      </c>
      <c r="D2288" s="7" t="s">
        <v>1458</v>
      </c>
      <c r="E2288" s="7" t="s">
        <v>4339</v>
      </c>
      <c r="F2288" s="7" t="s">
        <v>97</v>
      </c>
      <c r="G2288" s="8">
        <v>1980</v>
      </c>
      <c r="H2288" s="9"/>
      <c r="I2288" s="9"/>
      <c r="J2288" s="9"/>
      <c r="K2288" s="9"/>
      <c r="L2288" s="8">
        <v>29250</v>
      </c>
      <c r="M2288" s="8">
        <v>1</v>
      </c>
      <c r="N2288" s="7" t="s">
        <v>60</v>
      </c>
      <c r="O2288" s="8">
        <v>15</v>
      </c>
      <c r="P2288" s="8">
        <v>8</v>
      </c>
      <c r="Q2288" s="7" t="s">
        <v>60</v>
      </c>
      <c r="R2288" s="7" t="s">
        <v>1462</v>
      </c>
    </row>
    <row r="2289" spans="1:18" x14ac:dyDescent="0.25">
      <c r="A2289" s="7" t="s">
        <v>740</v>
      </c>
      <c r="B2289" s="7" t="s">
        <v>49</v>
      </c>
      <c r="C2289" s="7" t="s">
        <v>53</v>
      </c>
      <c r="D2289" s="7" t="s">
        <v>1458</v>
      </c>
      <c r="E2289" s="7" t="s">
        <v>4340</v>
      </c>
      <c r="F2289" s="7" t="s">
        <v>97</v>
      </c>
      <c r="G2289" s="8">
        <v>2005</v>
      </c>
      <c r="H2289" s="9"/>
      <c r="I2289" s="9"/>
      <c r="J2289" s="9"/>
      <c r="K2289" s="9"/>
      <c r="L2289" s="8">
        <v>144900</v>
      </c>
      <c r="M2289" s="8">
        <v>2</v>
      </c>
      <c r="N2289" s="7" t="s">
        <v>60</v>
      </c>
      <c r="O2289" s="8">
        <v>15</v>
      </c>
      <c r="P2289" s="8">
        <v>12</v>
      </c>
      <c r="Q2289" s="7" t="s">
        <v>60</v>
      </c>
      <c r="R2289" s="7" t="s">
        <v>1462</v>
      </c>
    </row>
    <row r="2290" spans="1:18" x14ac:dyDescent="0.25">
      <c r="A2290" s="7" t="s">
        <v>4341</v>
      </c>
      <c r="B2290" s="7" t="s">
        <v>49</v>
      </c>
      <c r="C2290" s="7" t="s">
        <v>53</v>
      </c>
      <c r="D2290" s="7" t="s">
        <v>1458</v>
      </c>
      <c r="E2290" s="7" t="s">
        <v>4342</v>
      </c>
      <c r="F2290" s="7" t="s">
        <v>97</v>
      </c>
      <c r="G2290" s="8">
        <v>2006</v>
      </c>
      <c r="H2290" s="9"/>
      <c r="I2290" s="9"/>
      <c r="J2290" s="9"/>
      <c r="K2290" s="9"/>
      <c r="L2290" s="8">
        <v>60000</v>
      </c>
      <c r="M2290" s="8">
        <v>3</v>
      </c>
      <c r="N2290" s="7" t="s">
        <v>60</v>
      </c>
      <c r="O2290" s="8">
        <v>12</v>
      </c>
      <c r="P2290" s="8">
        <v>9</v>
      </c>
      <c r="Q2290" s="7" t="s">
        <v>60</v>
      </c>
      <c r="R2290" s="7" t="s">
        <v>1601</v>
      </c>
    </row>
    <row r="2291" spans="1:18" x14ac:dyDescent="0.25">
      <c r="A2291" s="7" t="s">
        <v>4343</v>
      </c>
      <c r="B2291" s="7" t="s">
        <v>49</v>
      </c>
      <c r="C2291" s="7" t="s">
        <v>53</v>
      </c>
      <c r="D2291" s="7" t="s">
        <v>1464</v>
      </c>
      <c r="E2291" s="7" t="s">
        <v>4344</v>
      </c>
      <c r="F2291" s="7" t="s">
        <v>97</v>
      </c>
      <c r="G2291" s="8">
        <v>1950</v>
      </c>
      <c r="H2291" s="9"/>
      <c r="I2291" s="9"/>
      <c r="J2291" s="9"/>
      <c r="K2291" s="9"/>
      <c r="L2291" s="8">
        <v>2000</v>
      </c>
      <c r="M2291" s="8">
        <v>1</v>
      </c>
      <c r="N2291" s="7" t="s">
        <v>60</v>
      </c>
      <c r="O2291" s="8">
        <v>13</v>
      </c>
      <c r="P2291" s="8">
        <v>11</v>
      </c>
      <c r="Q2291" s="7" t="s">
        <v>60</v>
      </c>
      <c r="R2291" s="7" t="s">
        <v>1643</v>
      </c>
    </row>
    <row r="2292" spans="1:18" x14ac:dyDescent="0.25">
      <c r="A2292" s="7" t="s">
        <v>1307</v>
      </c>
      <c r="B2292" s="7" t="s">
        <v>49</v>
      </c>
      <c r="C2292" s="7" t="s">
        <v>53</v>
      </c>
      <c r="D2292" s="7" t="s">
        <v>1464</v>
      </c>
      <c r="E2292" s="7" t="s">
        <v>4345</v>
      </c>
      <c r="F2292" s="7" t="s">
        <v>74</v>
      </c>
      <c r="G2292" s="8">
        <v>1999</v>
      </c>
      <c r="H2292" s="9"/>
      <c r="I2292" s="9"/>
      <c r="J2292" s="9"/>
      <c r="K2292" s="9"/>
      <c r="L2292" s="8">
        <v>80000</v>
      </c>
      <c r="M2292" s="8">
        <v>2</v>
      </c>
      <c r="N2292" s="7" t="s">
        <v>60</v>
      </c>
      <c r="O2292" s="8">
        <v>25</v>
      </c>
      <c r="P2292" s="8">
        <v>10</v>
      </c>
      <c r="Q2292" s="7" t="s">
        <v>60</v>
      </c>
      <c r="R2292" s="7" t="s">
        <v>60</v>
      </c>
    </row>
    <row r="2293" spans="1:18" x14ac:dyDescent="0.25">
      <c r="A2293" s="7" t="s">
        <v>4346</v>
      </c>
      <c r="B2293" s="7" t="s">
        <v>198</v>
      </c>
      <c r="C2293" s="7" t="s">
        <v>53</v>
      </c>
      <c r="D2293" s="7" t="s">
        <v>1477</v>
      </c>
      <c r="E2293" s="7" t="s">
        <v>4347</v>
      </c>
      <c r="F2293" s="7" t="s">
        <v>74</v>
      </c>
      <c r="G2293" s="8">
        <v>1978</v>
      </c>
      <c r="H2293" s="9"/>
      <c r="I2293" s="9"/>
      <c r="J2293" s="9"/>
      <c r="K2293" s="9"/>
      <c r="L2293" s="8">
        <v>42320</v>
      </c>
      <c r="M2293" s="8">
        <v>1</v>
      </c>
      <c r="N2293" s="7" t="s">
        <v>60</v>
      </c>
      <c r="O2293" s="8">
        <v>20</v>
      </c>
      <c r="P2293" s="8">
        <v>17</v>
      </c>
      <c r="Q2293" s="7" t="s">
        <v>60</v>
      </c>
      <c r="R2293" s="7" t="s">
        <v>539</v>
      </c>
    </row>
    <row r="2294" spans="1:18" x14ac:dyDescent="0.25">
      <c r="A2294" s="7" t="s">
        <v>4348</v>
      </c>
      <c r="B2294" s="7" t="s">
        <v>1489</v>
      </c>
      <c r="C2294" s="7" t="s">
        <v>53</v>
      </c>
      <c r="D2294" s="7" t="s">
        <v>1464</v>
      </c>
      <c r="E2294" s="7" t="s">
        <v>4349</v>
      </c>
      <c r="F2294" s="7" t="s">
        <v>97</v>
      </c>
      <c r="G2294" s="8">
        <v>2000</v>
      </c>
      <c r="H2294" s="9"/>
      <c r="I2294" s="9"/>
      <c r="J2294" s="9"/>
      <c r="K2294" s="9"/>
      <c r="L2294" s="8">
        <v>12650</v>
      </c>
      <c r="M2294" s="8">
        <v>1</v>
      </c>
      <c r="N2294" s="7" t="s">
        <v>60</v>
      </c>
      <c r="O2294" s="8">
        <v>12</v>
      </c>
      <c r="P2294" s="8">
        <v>8</v>
      </c>
      <c r="Q2294" s="7" t="s">
        <v>60</v>
      </c>
      <c r="R2294" s="7" t="s">
        <v>60</v>
      </c>
    </row>
    <row r="2295" spans="1:18" x14ac:dyDescent="0.25">
      <c r="A2295" s="7" t="s">
        <v>4350</v>
      </c>
      <c r="B2295" s="7" t="s">
        <v>49</v>
      </c>
      <c r="C2295" s="7" t="s">
        <v>53</v>
      </c>
      <c r="D2295" s="7" t="s">
        <v>1458</v>
      </c>
      <c r="E2295" s="7" t="s">
        <v>4351</v>
      </c>
      <c r="F2295" s="7" t="s">
        <v>97</v>
      </c>
      <c r="G2295" s="8">
        <v>2006</v>
      </c>
      <c r="H2295" s="9"/>
      <c r="I2295" s="9"/>
      <c r="J2295" s="9"/>
      <c r="K2295" s="9"/>
      <c r="L2295" s="8">
        <v>20000</v>
      </c>
      <c r="M2295" s="8">
        <v>2</v>
      </c>
      <c r="N2295" s="7" t="s">
        <v>60</v>
      </c>
      <c r="O2295" s="8">
        <v>10</v>
      </c>
      <c r="P2295" s="8">
        <v>8</v>
      </c>
      <c r="Q2295" s="7" t="s">
        <v>60</v>
      </c>
      <c r="R2295" s="7" t="s">
        <v>539</v>
      </c>
    </row>
    <row r="2296" spans="1:18" x14ac:dyDescent="0.25">
      <c r="A2296" s="7" t="s">
        <v>4352</v>
      </c>
      <c r="B2296" s="7" t="s">
        <v>49</v>
      </c>
      <c r="C2296" s="7" t="s">
        <v>53</v>
      </c>
      <c r="D2296" s="7" t="s">
        <v>1464</v>
      </c>
      <c r="E2296" s="7" t="s">
        <v>4353</v>
      </c>
      <c r="F2296" s="7" t="s">
        <v>74</v>
      </c>
      <c r="G2296" s="8">
        <v>2003</v>
      </c>
      <c r="H2296" s="9"/>
      <c r="I2296" s="9"/>
      <c r="J2296" s="9"/>
      <c r="K2296" s="9"/>
      <c r="L2296" s="8">
        <v>6700</v>
      </c>
      <c r="M2296" s="8">
        <v>1</v>
      </c>
      <c r="N2296" s="7" t="s">
        <v>60</v>
      </c>
      <c r="O2296" s="8">
        <v>16</v>
      </c>
      <c r="P2296" s="8">
        <v>12</v>
      </c>
      <c r="Q2296" s="7" t="s">
        <v>60</v>
      </c>
      <c r="R2296" s="7" t="s">
        <v>60</v>
      </c>
    </row>
    <row r="2297" spans="1:18" x14ac:dyDescent="0.25">
      <c r="A2297" s="7" t="s">
        <v>742</v>
      </c>
      <c r="B2297" s="7" t="s">
        <v>49</v>
      </c>
      <c r="C2297" s="7" t="s">
        <v>53</v>
      </c>
      <c r="D2297" s="7" t="s">
        <v>1458</v>
      </c>
      <c r="E2297" s="7" t="s">
        <v>4354</v>
      </c>
      <c r="F2297" s="7" t="s">
        <v>97</v>
      </c>
      <c r="G2297" s="8">
        <v>1989</v>
      </c>
      <c r="H2297" s="9"/>
      <c r="I2297" s="9"/>
      <c r="J2297" s="9"/>
      <c r="K2297" s="9"/>
      <c r="L2297" s="8">
        <v>22000</v>
      </c>
      <c r="M2297" s="8">
        <v>2</v>
      </c>
      <c r="N2297" s="7" t="s">
        <v>60</v>
      </c>
      <c r="O2297" s="8">
        <v>12</v>
      </c>
      <c r="P2297" s="8">
        <v>10</v>
      </c>
      <c r="Q2297" s="7" t="s">
        <v>60</v>
      </c>
      <c r="R2297" s="7" t="s">
        <v>539</v>
      </c>
    </row>
    <row r="2298" spans="1:18" x14ac:dyDescent="0.25">
      <c r="A2298" s="7" t="s">
        <v>4355</v>
      </c>
      <c r="B2298" s="7" t="s">
        <v>1457</v>
      </c>
      <c r="C2298" s="7" t="s">
        <v>53</v>
      </c>
      <c r="D2298" s="7" t="s">
        <v>1458</v>
      </c>
      <c r="E2298" s="7" t="s">
        <v>4356</v>
      </c>
      <c r="F2298" s="7" t="s">
        <v>97</v>
      </c>
      <c r="G2298" s="8">
        <v>1927</v>
      </c>
      <c r="H2298" s="9"/>
      <c r="I2298" s="9"/>
      <c r="J2298" s="9"/>
      <c r="K2298" s="9"/>
      <c r="L2298" s="8">
        <v>10500</v>
      </c>
      <c r="M2298" s="8">
        <v>2</v>
      </c>
      <c r="N2298" s="7" t="s">
        <v>60</v>
      </c>
      <c r="O2298" s="8">
        <v>20</v>
      </c>
      <c r="P2298" s="8">
        <v>9</v>
      </c>
      <c r="Q2298" s="7" t="s">
        <v>60</v>
      </c>
      <c r="R2298" s="7" t="s">
        <v>86</v>
      </c>
    </row>
    <row r="2299" spans="1:18" x14ac:dyDescent="0.25">
      <c r="A2299" s="7" t="s">
        <v>746</v>
      </c>
      <c r="B2299" s="7" t="s">
        <v>49</v>
      </c>
      <c r="C2299" s="7" t="s">
        <v>53</v>
      </c>
      <c r="D2299" s="7" t="s">
        <v>1458</v>
      </c>
      <c r="E2299" s="7" t="s">
        <v>4357</v>
      </c>
      <c r="F2299" s="7" t="s">
        <v>97</v>
      </c>
      <c r="G2299" s="8">
        <v>2010</v>
      </c>
      <c r="H2299" s="9"/>
      <c r="I2299" s="9"/>
      <c r="J2299" s="9"/>
      <c r="K2299" s="9"/>
      <c r="L2299" s="8">
        <v>21000</v>
      </c>
      <c r="M2299" s="8">
        <v>1</v>
      </c>
      <c r="N2299" s="7" t="s">
        <v>60</v>
      </c>
      <c r="O2299" s="8">
        <v>20</v>
      </c>
      <c r="P2299" s="8">
        <v>12</v>
      </c>
      <c r="Q2299" s="7" t="s">
        <v>60</v>
      </c>
      <c r="R2299" s="7" t="s">
        <v>60</v>
      </c>
    </row>
    <row r="2300" spans="1:18" x14ac:dyDescent="0.25">
      <c r="A2300" s="7" t="s">
        <v>1311</v>
      </c>
      <c r="B2300" s="7" t="s">
        <v>1489</v>
      </c>
      <c r="C2300" s="7" t="s">
        <v>53</v>
      </c>
      <c r="D2300" s="7" t="s">
        <v>1477</v>
      </c>
      <c r="E2300" s="7" t="s">
        <v>4358</v>
      </c>
      <c r="F2300" s="7" t="s">
        <v>74</v>
      </c>
      <c r="G2300" s="8">
        <v>1989</v>
      </c>
      <c r="H2300" s="9"/>
      <c r="I2300" s="9"/>
      <c r="J2300" s="9"/>
      <c r="K2300" s="9"/>
      <c r="L2300" s="8">
        <v>1600</v>
      </c>
      <c r="M2300" s="8">
        <v>2</v>
      </c>
      <c r="N2300" s="7" t="s">
        <v>60</v>
      </c>
      <c r="O2300" s="8">
        <v>20</v>
      </c>
      <c r="P2300" s="8">
        <v>10</v>
      </c>
      <c r="Q2300" s="7" t="s">
        <v>60</v>
      </c>
      <c r="R2300" s="7" t="s">
        <v>86</v>
      </c>
    </row>
    <row r="2301" spans="1:18" x14ac:dyDescent="0.25">
      <c r="A2301" s="7" t="s">
        <v>4359</v>
      </c>
      <c r="B2301" s="7" t="s">
        <v>1457</v>
      </c>
      <c r="C2301" s="7" t="s">
        <v>53</v>
      </c>
      <c r="D2301" s="7" t="s">
        <v>1477</v>
      </c>
      <c r="E2301" s="7" t="s">
        <v>4360</v>
      </c>
      <c r="F2301" s="7" t="s">
        <v>74</v>
      </c>
      <c r="G2301" s="9"/>
      <c r="H2301" s="9"/>
      <c r="I2301" s="9"/>
      <c r="J2301" s="9"/>
      <c r="K2301" s="9"/>
      <c r="L2301" s="8">
        <v>4000</v>
      </c>
      <c r="M2301" s="8">
        <v>1</v>
      </c>
      <c r="N2301" s="7" t="s">
        <v>60</v>
      </c>
      <c r="O2301" s="8">
        <v>9</v>
      </c>
      <c r="P2301" s="8">
        <v>9</v>
      </c>
      <c r="Q2301" s="7" t="s">
        <v>60</v>
      </c>
      <c r="R2301" s="7" t="s">
        <v>1656</v>
      </c>
    </row>
    <row r="2302" spans="1:18" x14ac:dyDescent="0.25">
      <c r="A2302" s="7" t="s">
        <v>4361</v>
      </c>
      <c r="B2302" s="7" t="s">
        <v>49</v>
      </c>
      <c r="C2302" s="7" t="s">
        <v>53</v>
      </c>
      <c r="D2302" s="7" t="s">
        <v>1477</v>
      </c>
      <c r="E2302" s="7" t="s">
        <v>4362</v>
      </c>
      <c r="F2302" s="7" t="s">
        <v>74</v>
      </c>
      <c r="G2302" s="8">
        <v>1936</v>
      </c>
      <c r="H2302" s="9"/>
      <c r="I2302" s="9"/>
      <c r="J2302" s="9"/>
      <c r="K2302" s="9"/>
      <c r="L2302" s="8">
        <v>15000</v>
      </c>
      <c r="M2302" s="8">
        <v>1</v>
      </c>
      <c r="N2302" s="7" t="s">
        <v>60</v>
      </c>
      <c r="O2302" s="8">
        <v>15</v>
      </c>
      <c r="P2302" s="8">
        <v>15</v>
      </c>
      <c r="Q2302" s="7" t="s">
        <v>60</v>
      </c>
      <c r="R2302" s="7" t="s">
        <v>539</v>
      </c>
    </row>
    <row r="2303" spans="1:18" x14ac:dyDescent="0.25">
      <c r="A2303" s="7" t="s">
        <v>4363</v>
      </c>
      <c r="B2303" s="7" t="s">
        <v>49</v>
      </c>
      <c r="C2303" s="7" t="s">
        <v>53</v>
      </c>
      <c r="D2303" s="7" t="s">
        <v>1577</v>
      </c>
      <c r="E2303" s="7" t="s">
        <v>4364</v>
      </c>
      <c r="F2303" s="7" t="s">
        <v>97</v>
      </c>
      <c r="G2303" s="8">
        <v>1968</v>
      </c>
      <c r="H2303" s="9"/>
      <c r="I2303" s="9"/>
      <c r="J2303" s="9"/>
      <c r="K2303" s="9"/>
      <c r="L2303" s="8">
        <v>5625</v>
      </c>
      <c r="M2303" s="8">
        <v>2</v>
      </c>
      <c r="N2303" s="7" t="s">
        <v>60</v>
      </c>
      <c r="O2303" s="8">
        <v>12</v>
      </c>
      <c r="P2303" s="8">
        <v>10</v>
      </c>
      <c r="Q2303" s="7" t="s">
        <v>60</v>
      </c>
      <c r="R2303" s="7" t="s">
        <v>86</v>
      </c>
    </row>
    <row r="2304" spans="1:18" x14ac:dyDescent="0.25">
      <c r="A2304" s="7" t="s">
        <v>4363</v>
      </c>
      <c r="B2304" s="7" t="s">
        <v>49</v>
      </c>
      <c r="C2304" s="7" t="s">
        <v>97</v>
      </c>
      <c r="D2304" s="7" t="s">
        <v>1602</v>
      </c>
      <c r="E2304" s="7" t="s">
        <v>4365</v>
      </c>
      <c r="F2304" s="7" t="s">
        <v>97</v>
      </c>
      <c r="G2304" s="8">
        <v>1968</v>
      </c>
      <c r="H2304" s="9"/>
      <c r="I2304" s="9"/>
      <c r="J2304" s="9"/>
      <c r="K2304" s="9"/>
      <c r="L2304" s="8">
        <v>1850</v>
      </c>
      <c r="M2304" s="8">
        <v>1</v>
      </c>
      <c r="N2304" s="7" t="s">
        <v>60</v>
      </c>
      <c r="O2304" s="8">
        <v>12</v>
      </c>
      <c r="P2304" s="8">
        <v>9</v>
      </c>
      <c r="Q2304" s="7" t="s">
        <v>60</v>
      </c>
      <c r="R2304" s="7" t="s">
        <v>60</v>
      </c>
    </row>
    <row r="2305" spans="1:18" x14ac:dyDescent="0.25">
      <c r="A2305" s="7" t="s">
        <v>4363</v>
      </c>
      <c r="B2305" s="7" t="s">
        <v>49</v>
      </c>
      <c r="C2305" s="7" t="s">
        <v>59</v>
      </c>
      <c r="D2305" s="7" t="s">
        <v>1842</v>
      </c>
      <c r="E2305" s="7" t="s">
        <v>4366</v>
      </c>
      <c r="F2305" s="7" t="s">
        <v>97</v>
      </c>
      <c r="G2305" s="8">
        <v>1968</v>
      </c>
      <c r="H2305" s="9"/>
      <c r="I2305" s="9"/>
      <c r="J2305" s="9"/>
      <c r="K2305" s="9"/>
      <c r="L2305" s="8">
        <v>3700</v>
      </c>
      <c r="M2305" s="8">
        <v>2</v>
      </c>
      <c r="N2305" s="7" t="s">
        <v>60</v>
      </c>
      <c r="O2305" s="8">
        <v>12</v>
      </c>
      <c r="P2305" s="8">
        <v>10</v>
      </c>
      <c r="Q2305" s="7" t="s">
        <v>60</v>
      </c>
      <c r="R2305" s="7" t="s">
        <v>86</v>
      </c>
    </row>
    <row r="2306" spans="1:18" x14ac:dyDescent="0.25">
      <c r="A2306" s="7" t="s">
        <v>751</v>
      </c>
      <c r="B2306" s="7" t="s">
        <v>1457</v>
      </c>
      <c r="C2306" s="7" t="s">
        <v>53</v>
      </c>
      <c r="D2306" s="7" t="s">
        <v>1458</v>
      </c>
      <c r="E2306" s="7" t="s">
        <v>4367</v>
      </c>
      <c r="F2306" s="7" t="s">
        <v>97</v>
      </c>
      <c r="G2306" s="8">
        <v>1940</v>
      </c>
      <c r="H2306" s="9"/>
      <c r="I2306" s="9"/>
      <c r="J2306" s="9"/>
      <c r="K2306" s="9"/>
      <c r="L2306" s="8">
        <v>10500</v>
      </c>
      <c r="M2306" s="8">
        <v>2</v>
      </c>
      <c r="N2306" s="7" t="s">
        <v>60</v>
      </c>
      <c r="O2306" s="8">
        <v>30</v>
      </c>
      <c r="P2306" s="8">
        <v>10</v>
      </c>
      <c r="Q2306" s="7" t="s">
        <v>60</v>
      </c>
      <c r="R2306" s="7" t="s">
        <v>86</v>
      </c>
    </row>
    <row r="2307" spans="1:18" x14ac:dyDescent="0.25">
      <c r="A2307" s="7" t="s">
        <v>4368</v>
      </c>
      <c r="B2307" s="7" t="s">
        <v>1457</v>
      </c>
      <c r="C2307" s="7" t="s">
        <v>53</v>
      </c>
      <c r="D2307" s="7" t="s">
        <v>1458</v>
      </c>
      <c r="E2307" s="7" t="s">
        <v>4369</v>
      </c>
      <c r="F2307" s="7" t="s">
        <v>97</v>
      </c>
      <c r="G2307" s="8">
        <v>1890</v>
      </c>
      <c r="H2307" s="9"/>
      <c r="I2307" s="9"/>
      <c r="J2307" s="9"/>
      <c r="K2307" s="9"/>
      <c r="L2307" s="8">
        <v>9600</v>
      </c>
      <c r="M2307" s="8">
        <v>2</v>
      </c>
      <c r="N2307" s="7" t="s">
        <v>60</v>
      </c>
      <c r="O2307" s="8">
        <v>10</v>
      </c>
      <c r="P2307" s="8">
        <v>8</v>
      </c>
      <c r="Q2307" s="7" t="s">
        <v>60</v>
      </c>
      <c r="R2307" s="7" t="s">
        <v>1656</v>
      </c>
    </row>
    <row r="2308" spans="1:18" x14ac:dyDescent="0.25">
      <c r="A2308" s="7" t="s">
        <v>4370</v>
      </c>
      <c r="B2308" s="7" t="s">
        <v>49</v>
      </c>
      <c r="C2308" s="7" t="s">
        <v>53</v>
      </c>
      <c r="D2308" s="7" t="s">
        <v>1464</v>
      </c>
      <c r="E2308" s="7" t="s">
        <v>4371</v>
      </c>
      <c r="F2308" s="7" t="s">
        <v>74</v>
      </c>
      <c r="G2308" s="9"/>
      <c r="H2308" s="9"/>
      <c r="I2308" s="9"/>
      <c r="J2308" s="9"/>
      <c r="K2308" s="9"/>
      <c r="L2308" s="8">
        <v>1200</v>
      </c>
      <c r="M2308" s="8">
        <v>1</v>
      </c>
      <c r="N2308" s="7" t="s">
        <v>60</v>
      </c>
      <c r="O2308" s="8">
        <v>15</v>
      </c>
      <c r="P2308" s="8">
        <v>12</v>
      </c>
      <c r="Q2308" s="7" t="s">
        <v>60</v>
      </c>
      <c r="R2308" s="7" t="s">
        <v>1601</v>
      </c>
    </row>
    <row r="2309" spans="1:18" x14ac:dyDescent="0.25">
      <c r="A2309" s="7" t="s">
        <v>4372</v>
      </c>
      <c r="B2309" s="7" t="s">
        <v>49</v>
      </c>
      <c r="C2309" s="7" t="s">
        <v>53</v>
      </c>
      <c r="D2309" s="7" t="s">
        <v>1458</v>
      </c>
      <c r="E2309" s="7" t="s">
        <v>4373</v>
      </c>
      <c r="F2309" s="7" t="s">
        <v>97</v>
      </c>
      <c r="G2309" s="8">
        <v>1970</v>
      </c>
      <c r="H2309" s="9"/>
      <c r="I2309" s="9"/>
      <c r="J2309" s="9"/>
      <c r="K2309" s="9"/>
      <c r="L2309" s="8">
        <v>200</v>
      </c>
      <c r="M2309" s="8">
        <v>1</v>
      </c>
      <c r="N2309" s="7" t="s">
        <v>60</v>
      </c>
      <c r="O2309" s="8">
        <v>12</v>
      </c>
      <c r="P2309" s="8">
        <v>9</v>
      </c>
      <c r="Q2309" s="7" t="s">
        <v>60</v>
      </c>
      <c r="R2309" s="7" t="s">
        <v>1601</v>
      </c>
    </row>
    <row r="2310" spans="1:18" x14ac:dyDescent="0.25">
      <c r="A2310" s="7" t="s">
        <v>753</v>
      </c>
      <c r="B2310" s="7" t="s">
        <v>49</v>
      </c>
      <c r="C2310" s="7" t="s">
        <v>53</v>
      </c>
      <c r="D2310" s="7" t="s">
        <v>1458</v>
      </c>
      <c r="E2310" s="7" t="s">
        <v>4374</v>
      </c>
      <c r="F2310" s="7" t="s">
        <v>97</v>
      </c>
      <c r="G2310" s="8">
        <v>1989</v>
      </c>
      <c r="H2310" s="9"/>
      <c r="I2310" s="9"/>
      <c r="J2310" s="9"/>
      <c r="K2310" s="9"/>
      <c r="L2310" s="8">
        <v>65240</v>
      </c>
      <c r="M2310" s="8">
        <v>2</v>
      </c>
      <c r="N2310" s="7" t="s">
        <v>54</v>
      </c>
      <c r="O2310" s="8">
        <v>12</v>
      </c>
      <c r="P2310" s="8">
        <v>10</v>
      </c>
      <c r="Q2310" s="7" t="s">
        <v>60</v>
      </c>
      <c r="R2310" s="7" t="s">
        <v>1643</v>
      </c>
    </row>
    <row r="2311" spans="1:18" x14ac:dyDescent="0.25">
      <c r="A2311" s="7" t="s">
        <v>4375</v>
      </c>
      <c r="B2311" s="7" t="s">
        <v>1457</v>
      </c>
      <c r="C2311" s="7" t="s">
        <v>53</v>
      </c>
      <c r="D2311" s="7" t="s">
        <v>1458</v>
      </c>
      <c r="E2311" s="7" t="s">
        <v>4376</v>
      </c>
      <c r="F2311" s="7" t="s">
        <v>97</v>
      </c>
      <c r="G2311" s="8">
        <v>1972</v>
      </c>
      <c r="H2311" s="9"/>
      <c r="I2311" s="9"/>
      <c r="J2311" s="9"/>
      <c r="K2311" s="9"/>
      <c r="L2311" s="8">
        <v>80</v>
      </c>
      <c r="M2311" s="8">
        <v>2</v>
      </c>
      <c r="N2311" s="7" t="s">
        <v>60</v>
      </c>
      <c r="O2311" s="8">
        <v>20</v>
      </c>
      <c r="P2311" s="8">
        <v>8</v>
      </c>
      <c r="Q2311" s="7" t="s">
        <v>60</v>
      </c>
      <c r="R2311" s="7" t="s">
        <v>539</v>
      </c>
    </row>
    <row r="2312" spans="1:18" x14ac:dyDescent="0.25">
      <c r="A2312" s="7" t="s">
        <v>1313</v>
      </c>
      <c r="B2312" s="7" t="s">
        <v>1457</v>
      </c>
      <c r="C2312" s="7" t="s">
        <v>53</v>
      </c>
      <c r="D2312" s="7" t="s">
        <v>1464</v>
      </c>
      <c r="E2312" s="7" t="s">
        <v>4377</v>
      </c>
      <c r="F2312" s="7" t="s">
        <v>74</v>
      </c>
      <c r="G2312" s="8">
        <v>1982</v>
      </c>
      <c r="H2312" s="9"/>
      <c r="I2312" s="9"/>
      <c r="J2312" s="9"/>
      <c r="K2312" s="9"/>
      <c r="L2312" s="8">
        <v>1364</v>
      </c>
      <c r="M2312" s="8">
        <v>2</v>
      </c>
      <c r="N2312" s="7" t="s">
        <v>60</v>
      </c>
      <c r="O2312" s="8">
        <v>11</v>
      </c>
      <c r="P2312" s="8">
        <v>9</v>
      </c>
      <c r="Q2312" s="7" t="s">
        <v>60</v>
      </c>
      <c r="R2312" s="7" t="s">
        <v>539</v>
      </c>
    </row>
    <row r="2313" spans="1:18" x14ac:dyDescent="0.25">
      <c r="A2313" s="7" t="s">
        <v>756</v>
      </c>
      <c r="B2313" s="7" t="s">
        <v>49</v>
      </c>
      <c r="C2313" s="7" t="s">
        <v>53</v>
      </c>
      <c r="D2313" s="7" t="s">
        <v>1464</v>
      </c>
      <c r="E2313" s="7" t="s">
        <v>4378</v>
      </c>
      <c r="F2313" s="7" t="s">
        <v>97</v>
      </c>
      <c r="G2313" s="8">
        <v>1998</v>
      </c>
      <c r="H2313" s="9"/>
      <c r="I2313" s="9"/>
      <c r="J2313" s="9"/>
      <c r="K2313" s="9"/>
      <c r="L2313" s="8">
        <v>26575</v>
      </c>
      <c r="M2313" s="8">
        <v>2</v>
      </c>
      <c r="N2313" s="7" t="s">
        <v>60</v>
      </c>
      <c r="O2313" s="8">
        <v>12</v>
      </c>
      <c r="P2313" s="8">
        <v>8</v>
      </c>
      <c r="Q2313" s="7" t="s">
        <v>60</v>
      </c>
      <c r="R2313" s="7" t="s">
        <v>60</v>
      </c>
    </row>
    <row r="2314" spans="1:18" x14ac:dyDescent="0.25">
      <c r="A2314" s="7" t="s">
        <v>759</v>
      </c>
      <c r="B2314" s="7" t="s">
        <v>49</v>
      </c>
      <c r="C2314" s="7" t="s">
        <v>53</v>
      </c>
      <c r="D2314" s="7" t="s">
        <v>1477</v>
      </c>
      <c r="E2314" s="7" t="s">
        <v>4379</v>
      </c>
      <c r="F2314" s="7" t="s">
        <v>74</v>
      </c>
      <c r="G2314" s="8">
        <v>1965</v>
      </c>
      <c r="H2314" s="9"/>
      <c r="I2314" s="9"/>
      <c r="J2314" s="9"/>
      <c r="K2314" s="9"/>
      <c r="L2314" s="8">
        <v>750</v>
      </c>
      <c r="M2314" s="8">
        <v>1</v>
      </c>
      <c r="N2314" s="7" t="s">
        <v>60</v>
      </c>
      <c r="O2314" s="8">
        <v>12</v>
      </c>
      <c r="P2314" s="8">
        <v>9</v>
      </c>
      <c r="Q2314" s="7" t="s">
        <v>60</v>
      </c>
      <c r="R2314" s="7" t="s">
        <v>1656</v>
      </c>
    </row>
    <row r="2315" spans="1:18" x14ac:dyDescent="0.25">
      <c r="A2315" s="7" t="s">
        <v>4380</v>
      </c>
      <c r="B2315" s="7" t="s">
        <v>49</v>
      </c>
      <c r="C2315" s="7" t="s">
        <v>53</v>
      </c>
      <c r="D2315" s="7" t="s">
        <v>1458</v>
      </c>
      <c r="E2315" s="7" t="s">
        <v>3906</v>
      </c>
      <c r="F2315" s="7" t="s">
        <v>97</v>
      </c>
      <c r="G2315" s="8">
        <v>1962</v>
      </c>
      <c r="H2315" s="9"/>
      <c r="I2315" s="9"/>
      <c r="J2315" s="9"/>
      <c r="K2315" s="9"/>
      <c r="L2315" s="8">
        <v>4000</v>
      </c>
      <c r="M2315" s="8">
        <v>1</v>
      </c>
      <c r="N2315" s="7" t="s">
        <v>60</v>
      </c>
      <c r="O2315" s="8">
        <v>20</v>
      </c>
      <c r="P2315" s="8">
        <v>20</v>
      </c>
      <c r="Q2315" s="7" t="s">
        <v>60</v>
      </c>
      <c r="R2315" s="7" t="s">
        <v>1595</v>
      </c>
    </row>
    <row r="2316" spans="1:18" x14ac:dyDescent="0.25">
      <c r="A2316" s="7" t="s">
        <v>4381</v>
      </c>
      <c r="B2316" s="7" t="s">
        <v>49</v>
      </c>
      <c r="C2316" s="7" t="s">
        <v>53</v>
      </c>
      <c r="D2316" s="7" t="s">
        <v>1477</v>
      </c>
      <c r="E2316" s="7" t="s">
        <v>4382</v>
      </c>
      <c r="F2316" s="7" t="s">
        <v>74</v>
      </c>
      <c r="G2316" s="9"/>
      <c r="H2316" s="9"/>
      <c r="I2316" s="9"/>
      <c r="J2316" s="9"/>
      <c r="K2316" s="9"/>
      <c r="L2316" s="8">
        <v>1200</v>
      </c>
      <c r="M2316" s="8">
        <v>1</v>
      </c>
      <c r="N2316" s="7" t="s">
        <v>60</v>
      </c>
      <c r="O2316" s="8">
        <v>14</v>
      </c>
      <c r="P2316" s="8">
        <v>10</v>
      </c>
      <c r="Q2316" s="7" t="s">
        <v>60</v>
      </c>
      <c r="R2316" s="7" t="s">
        <v>1601</v>
      </c>
    </row>
    <row r="2317" spans="1:18" x14ac:dyDescent="0.25">
      <c r="A2317" s="7" t="s">
        <v>4383</v>
      </c>
      <c r="B2317" s="7" t="s">
        <v>1489</v>
      </c>
      <c r="C2317" s="7" t="s">
        <v>53</v>
      </c>
      <c r="D2317" s="7" t="s">
        <v>1464</v>
      </c>
      <c r="E2317" s="7" t="s">
        <v>4384</v>
      </c>
      <c r="F2317" s="7" t="s">
        <v>74</v>
      </c>
      <c r="G2317" s="8">
        <v>1970</v>
      </c>
      <c r="H2317" s="9"/>
      <c r="I2317" s="9"/>
      <c r="J2317" s="9"/>
      <c r="K2317" s="9"/>
      <c r="L2317" s="8">
        <v>1500</v>
      </c>
      <c r="M2317" s="8">
        <v>1</v>
      </c>
      <c r="N2317" s="7" t="s">
        <v>60</v>
      </c>
      <c r="O2317" s="8">
        <v>12</v>
      </c>
      <c r="P2317" s="8">
        <v>10</v>
      </c>
      <c r="Q2317" s="7" t="s">
        <v>60</v>
      </c>
      <c r="R2317" s="7" t="s">
        <v>539</v>
      </c>
    </row>
    <row r="2318" spans="1:18" x14ac:dyDescent="0.25">
      <c r="A2318" s="7" t="s">
        <v>4385</v>
      </c>
      <c r="B2318" s="7" t="s">
        <v>49</v>
      </c>
      <c r="C2318" s="7" t="s">
        <v>53</v>
      </c>
      <c r="D2318" s="7" t="s">
        <v>1474</v>
      </c>
      <c r="E2318" s="7" t="s">
        <v>4386</v>
      </c>
      <c r="F2318" s="7" t="s">
        <v>74</v>
      </c>
      <c r="G2318" s="8">
        <v>1950</v>
      </c>
      <c r="H2318" s="9"/>
      <c r="I2318" s="9"/>
      <c r="J2318" s="9"/>
      <c r="K2318" s="9"/>
      <c r="L2318" s="8">
        <v>1650</v>
      </c>
      <c r="M2318" s="8">
        <v>1</v>
      </c>
      <c r="N2318" s="7" t="s">
        <v>60</v>
      </c>
      <c r="O2318" s="8">
        <v>12</v>
      </c>
      <c r="P2318" s="8">
        <v>9</v>
      </c>
      <c r="Q2318" s="7" t="s">
        <v>60</v>
      </c>
      <c r="R2318" s="7" t="s">
        <v>1462</v>
      </c>
    </row>
    <row r="2319" spans="1:18" x14ac:dyDescent="0.25">
      <c r="A2319" s="7" t="s">
        <v>4385</v>
      </c>
      <c r="B2319" s="7" t="s">
        <v>49</v>
      </c>
      <c r="C2319" s="7" t="s">
        <v>97</v>
      </c>
      <c r="D2319" s="7" t="s">
        <v>2790</v>
      </c>
      <c r="E2319" s="7" t="s">
        <v>4387</v>
      </c>
      <c r="F2319" s="7" t="s">
        <v>74</v>
      </c>
      <c r="G2319" s="8">
        <v>1950</v>
      </c>
      <c r="H2319" s="9"/>
      <c r="I2319" s="9"/>
      <c r="J2319" s="9"/>
      <c r="K2319" s="9"/>
      <c r="L2319" s="8">
        <v>3000</v>
      </c>
      <c r="M2319" s="8">
        <v>1</v>
      </c>
      <c r="N2319" s="7" t="s">
        <v>60</v>
      </c>
      <c r="O2319" s="8">
        <v>12</v>
      </c>
      <c r="P2319" s="8">
        <v>9</v>
      </c>
      <c r="Q2319" s="7" t="s">
        <v>60</v>
      </c>
      <c r="R2319" s="7" t="s">
        <v>1462</v>
      </c>
    </row>
    <row r="2320" spans="1:18" x14ac:dyDescent="0.25">
      <c r="A2320" s="7" t="s">
        <v>4388</v>
      </c>
      <c r="B2320" s="7" t="s">
        <v>49</v>
      </c>
      <c r="C2320" s="7" t="s">
        <v>53</v>
      </c>
      <c r="D2320" s="7" t="s">
        <v>1638</v>
      </c>
      <c r="E2320" s="7" t="s">
        <v>4389</v>
      </c>
      <c r="F2320" s="7" t="s">
        <v>97</v>
      </c>
      <c r="G2320" s="8">
        <v>2000</v>
      </c>
      <c r="H2320" s="9"/>
      <c r="I2320" s="9"/>
      <c r="J2320" s="9"/>
      <c r="K2320" s="9"/>
      <c r="L2320" s="8">
        <v>159300</v>
      </c>
      <c r="M2320" s="8">
        <v>1</v>
      </c>
      <c r="N2320" s="7" t="s">
        <v>60</v>
      </c>
      <c r="O2320" s="8">
        <v>10</v>
      </c>
      <c r="P2320" s="8">
        <v>8</v>
      </c>
      <c r="Q2320" s="7" t="s">
        <v>60</v>
      </c>
      <c r="R2320" s="7" t="s">
        <v>539</v>
      </c>
    </row>
    <row r="2321" spans="1:18" x14ac:dyDescent="0.25">
      <c r="A2321" s="7" t="s">
        <v>4390</v>
      </c>
      <c r="B2321" s="7" t="s">
        <v>198</v>
      </c>
      <c r="C2321" s="7" t="s">
        <v>53</v>
      </c>
      <c r="D2321" s="7" t="s">
        <v>1464</v>
      </c>
      <c r="E2321" s="7" t="s">
        <v>1727</v>
      </c>
      <c r="F2321" s="7" t="s">
        <v>74</v>
      </c>
      <c r="G2321" s="8">
        <v>1986</v>
      </c>
      <c r="H2321" s="9"/>
      <c r="I2321" s="9"/>
      <c r="J2321" s="9"/>
      <c r="K2321" s="9"/>
      <c r="L2321" s="8">
        <v>27000</v>
      </c>
      <c r="M2321" s="8">
        <v>1</v>
      </c>
      <c r="N2321" s="7" t="s">
        <v>60</v>
      </c>
      <c r="O2321" s="8">
        <v>20</v>
      </c>
      <c r="P2321" s="8">
        <v>20</v>
      </c>
      <c r="Q2321" s="7" t="s">
        <v>60</v>
      </c>
      <c r="R2321" s="7" t="s">
        <v>539</v>
      </c>
    </row>
    <row r="2322" spans="1:18" x14ac:dyDescent="0.25">
      <c r="A2322" s="7" t="s">
        <v>4391</v>
      </c>
      <c r="B2322" s="7" t="s">
        <v>49</v>
      </c>
      <c r="C2322" s="7" t="s">
        <v>53</v>
      </c>
      <c r="D2322" s="7" t="s">
        <v>1464</v>
      </c>
      <c r="E2322" s="7" t="s">
        <v>4392</v>
      </c>
      <c r="F2322" s="7" t="s">
        <v>97</v>
      </c>
      <c r="G2322" s="8">
        <v>1996</v>
      </c>
      <c r="H2322" s="9"/>
      <c r="I2322" s="9"/>
      <c r="J2322" s="9"/>
      <c r="K2322" s="9"/>
      <c r="L2322" s="8">
        <v>4000</v>
      </c>
      <c r="M2322" s="8">
        <v>1</v>
      </c>
      <c r="N2322" s="7" t="s">
        <v>60</v>
      </c>
      <c r="O2322" s="8">
        <v>12</v>
      </c>
      <c r="P2322" s="8">
        <v>9</v>
      </c>
      <c r="Q2322" s="7" t="s">
        <v>60</v>
      </c>
      <c r="R2322" s="7" t="s">
        <v>86</v>
      </c>
    </row>
    <row r="2323" spans="1:18" x14ac:dyDescent="0.25">
      <c r="A2323" s="7" t="s">
        <v>4393</v>
      </c>
      <c r="B2323" s="7" t="s">
        <v>1489</v>
      </c>
      <c r="C2323" s="7" t="s">
        <v>53</v>
      </c>
      <c r="D2323" s="7" t="s">
        <v>1458</v>
      </c>
      <c r="E2323" s="7" t="s">
        <v>4394</v>
      </c>
      <c r="F2323" s="7" t="s">
        <v>97</v>
      </c>
      <c r="G2323" s="8">
        <v>1972</v>
      </c>
      <c r="H2323" s="9"/>
      <c r="I2323" s="9"/>
      <c r="J2323" s="9"/>
      <c r="K2323" s="9"/>
      <c r="L2323" s="8">
        <v>99000</v>
      </c>
      <c r="M2323" s="8">
        <v>4</v>
      </c>
      <c r="N2323" s="7" t="s">
        <v>60</v>
      </c>
      <c r="O2323" s="8">
        <v>30</v>
      </c>
      <c r="P2323" s="8">
        <v>8</v>
      </c>
      <c r="Q2323" s="7" t="s">
        <v>60</v>
      </c>
      <c r="R2323" s="7" t="s">
        <v>539</v>
      </c>
    </row>
    <row r="2324" spans="1:18" x14ac:dyDescent="0.25">
      <c r="A2324" s="7" t="s">
        <v>4395</v>
      </c>
      <c r="B2324" s="7" t="s">
        <v>1489</v>
      </c>
      <c r="C2324" s="7" t="s">
        <v>53</v>
      </c>
      <c r="D2324" s="7" t="s">
        <v>1458</v>
      </c>
      <c r="E2324" s="7" t="s">
        <v>1487</v>
      </c>
      <c r="F2324" s="7" t="s">
        <v>97</v>
      </c>
      <c r="G2324" s="8">
        <v>1980</v>
      </c>
      <c r="H2324" s="9"/>
      <c r="I2324" s="9"/>
      <c r="J2324" s="9"/>
      <c r="K2324" s="9"/>
      <c r="L2324" s="8">
        <v>50000</v>
      </c>
      <c r="M2324" s="8">
        <v>1</v>
      </c>
      <c r="N2324" s="7" t="s">
        <v>60</v>
      </c>
      <c r="O2324" s="8">
        <v>16</v>
      </c>
      <c r="P2324" s="8">
        <v>16</v>
      </c>
      <c r="Q2324" s="7" t="s">
        <v>60</v>
      </c>
      <c r="R2324" s="7" t="s">
        <v>539</v>
      </c>
    </row>
    <row r="2325" spans="1:18" x14ac:dyDescent="0.25">
      <c r="A2325" s="7" t="s">
        <v>4396</v>
      </c>
      <c r="B2325" s="7" t="s">
        <v>49</v>
      </c>
      <c r="C2325" s="7" t="s">
        <v>53</v>
      </c>
      <c r="D2325" s="7" t="s">
        <v>1474</v>
      </c>
      <c r="E2325" s="7" t="s">
        <v>4397</v>
      </c>
      <c r="F2325" s="7" t="s">
        <v>97</v>
      </c>
      <c r="G2325" s="8">
        <v>1995</v>
      </c>
      <c r="H2325" s="9"/>
      <c r="I2325" s="9"/>
      <c r="J2325" s="9"/>
      <c r="K2325" s="9"/>
      <c r="L2325" s="8">
        <v>17834</v>
      </c>
      <c r="M2325" s="8">
        <v>1</v>
      </c>
      <c r="N2325" s="7" t="s">
        <v>60</v>
      </c>
      <c r="O2325" s="8">
        <v>17</v>
      </c>
      <c r="P2325" s="8">
        <v>10</v>
      </c>
      <c r="Q2325" s="7" t="s">
        <v>60</v>
      </c>
      <c r="R2325" s="7" t="s">
        <v>539</v>
      </c>
    </row>
    <row r="2326" spans="1:18" x14ac:dyDescent="0.25">
      <c r="A2326" s="7" t="s">
        <v>4396</v>
      </c>
      <c r="B2326" s="7" t="s">
        <v>49</v>
      </c>
      <c r="C2326" s="7" t="s">
        <v>97</v>
      </c>
      <c r="D2326" s="7" t="s">
        <v>3590</v>
      </c>
      <c r="E2326" s="7" t="s">
        <v>4398</v>
      </c>
      <c r="F2326" s="7" t="s">
        <v>97</v>
      </c>
      <c r="G2326" s="8">
        <v>2005</v>
      </c>
      <c r="H2326" s="9"/>
      <c r="I2326" s="9"/>
      <c r="J2326" s="9"/>
      <c r="K2326" s="9"/>
      <c r="L2326" s="8">
        <v>1104</v>
      </c>
      <c r="M2326" s="8">
        <v>1</v>
      </c>
      <c r="N2326" s="7" t="s">
        <v>60</v>
      </c>
      <c r="O2326" s="8">
        <v>10</v>
      </c>
      <c r="P2326" s="8">
        <v>8</v>
      </c>
      <c r="Q2326" s="7" t="s">
        <v>60</v>
      </c>
      <c r="R2326" s="7" t="s">
        <v>60</v>
      </c>
    </row>
    <row r="2327" spans="1:18" x14ac:dyDescent="0.25">
      <c r="A2327" s="7" t="s">
        <v>4396</v>
      </c>
      <c r="B2327" s="7" t="s">
        <v>49</v>
      </c>
      <c r="C2327" s="7" t="s">
        <v>59</v>
      </c>
      <c r="D2327" s="7" t="s">
        <v>1622</v>
      </c>
      <c r="E2327" s="7" t="s">
        <v>4399</v>
      </c>
      <c r="F2327" s="7" t="s">
        <v>97</v>
      </c>
      <c r="G2327" s="8">
        <v>1995</v>
      </c>
      <c r="H2327" s="9"/>
      <c r="I2327" s="9"/>
      <c r="J2327" s="9"/>
      <c r="K2327" s="9"/>
      <c r="L2327" s="8">
        <v>6677</v>
      </c>
      <c r="M2327" s="8">
        <v>1</v>
      </c>
      <c r="N2327" s="7" t="s">
        <v>60</v>
      </c>
      <c r="O2327" s="8">
        <v>12</v>
      </c>
      <c r="P2327" s="8">
        <v>12</v>
      </c>
      <c r="Q2327" s="7" t="s">
        <v>60</v>
      </c>
      <c r="R2327" s="7" t="s">
        <v>1462</v>
      </c>
    </row>
    <row r="2328" spans="1:18" x14ac:dyDescent="0.25">
      <c r="A2328" s="7" t="s">
        <v>4396</v>
      </c>
      <c r="B2328" s="7" t="s">
        <v>49</v>
      </c>
      <c r="C2328" s="7" t="s">
        <v>304</v>
      </c>
      <c r="D2328" s="7" t="s">
        <v>1585</v>
      </c>
      <c r="E2328" s="7" t="s">
        <v>4400</v>
      </c>
      <c r="F2328" s="7" t="s">
        <v>97</v>
      </c>
      <c r="G2328" s="8">
        <v>1995</v>
      </c>
      <c r="H2328" s="9"/>
      <c r="I2328" s="9"/>
      <c r="J2328" s="9"/>
      <c r="K2328" s="9"/>
      <c r="L2328" s="8">
        <v>4054</v>
      </c>
      <c r="M2328" s="8">
        <v>1</v>
      </c>
      <c r="N2328" s="7" t="s">
        <v>60</v>
      </c>
      <c r="O2328" s="8">
        <v>15</v>
      </c>
      <c r="P2328" s="8">
        <v>15</v>
      </c>
      <c r="Q2328" s="7" t="s">
        <v>60</v>
      </c>
      <c r="R2328" s="7" t="s">
        <v>539</v>
      </c>
    </row>
    <row r="2329" spans="1:18" x14ac:dyDescent="0.25">
      <c r="A2329" s="7" t="s">
        <v>4396</v>
      </c>
      <c r="B2329" s="7" t="s">
        <v>49</v>
      </c>
      <c r="C2329" s="7" t="s">
        <v>86</v>
      </c>
      <c r="D2329" s="7" t="s">
        <v>1627</v>
      </c>
      <c r="E2329" s="7" t="s">
        <v>4401</v>
      </c>
      <c r="F2329" s="7" t="s">
        <v>97</v>
      </c>
      <c r="G2329" s="8">
        <v>1995</v>
      </c>
      <c r="H2329" s="9"/>
      <c r="I2329" s="9"/>
      <c r="J2329" s="9"/>
      <c r="K2329" s="9"/>
      <c r="L2329" s="8">
        <v>15465</v>
      </c>
      <c r="M2329" s="8">
        <v>1</v>
      </c>
      <c r="N2329" s="7" t="s">
        <v>60</v>
      </c>
      <c r="O2329" s="8">
        <v>25</v>
      </c>
      <c r="P2329" s="8">
        <v>24</v>
      </c>
      <c r="Q2329" s="7" t="s">
        <v>60</v>
      </c>
      <c r="R2329" s="7" t="s">
        <v>539</v>
      </c>
    </row>
    <row r="2330" spans="1:18" x14ac:dyDescent="0.25">
      <c r="A2330" s="7" t="s">
        <v>4396</v>
      </c>
      <c r="B2330" s="7" t="s">
        <v>49</v>
      </c>
      <c r="C2330" s="7" t="s">
        <v>66</v>
      </c>
      <c r="D2330" s="7" t="s">
        <v>1842</v>
      </c>
      <c r="E2330" s="7" t="s">
        <v>4402</v>
      </c>
      <c r="F2330" s="7" t="s">
        <v>97</v>
      </c>
      <c r="G2330" s="8">
        <v>1975</v>
      </c>
      <c r="H2330" s="9"/>
      <c r="I2330" s="9"/>
      <c r="J2330" s="9"/>
      <c r="K2330" s="9"/>
      <c r="L2330" s="8">
        <v>4462</v>
      </c>
      <c r="M2330" s="8">
        <v>1</v>
      </c>
      <c r="N2330" s="7" t="s">
        <v>60</v>
      </c>
      <c r="O2330" s="8">
        <v>12</v>
      </c>
      <c r="P2330" s="8">
        <v>10</v>
      </c>
      <c r="Q2330" s="7" t="s">
        <v>60</v>
      </c>
      <c r="R2330" s="7" t="s">
        <v>539</v>
      </c>
    </row>
    <row r="2331" spans="1:18" x14ac:dyDescent="0.25">
      <c r="A2331" s="7" t="s">
        <v>4396</v>
      </c>
      <c r="B2331" s="7" t="s">
        <v>49</v>
      </c>
      <c r="C2331" s="7" t="s">
        <v>57</v>
      </c>
      <c r="D2331" s="7" t="s">
        <v>1602</v>
      </c>
      <c r="E2331" s="7" t="s">
        <v>4403</v>
      </c>
      <c r="F2331" s="7" t="s">
        <v>97</v>
      </c>
      <c r="G2331" s="8">
        <v>1995</v>
      </c>
      <c r="H2331" s="9"/>
      <c r="I2331" s="9"/>
      <c r="J2331" s="9"/>
      <c r="K2331" s="9"/>
      <c r="L2331" s="8">
        <v>2179</v>
      </c>
      <c r="M2331" s="8">
        <v>1</v>
      </c>
      <c r="N2331" s="7" t="s">
        <v>60</v>
      </c>
      <c r="O2331" s="8">
        <v>10</v>
      </c>
      <c r="P2331" s="8">
        <v>8</v>
      </c>
      <c r="Q2331" s="7" t="s">
        <v>60</v>
      </c>
      <c r="R2331" s="7" t="s">
        <v>60</v>
      </c>
    </row>
    <row r="2332" spans="1:18" x14ac:dyDescent="0.25">
      <c r="A2332" s="7" t="s">
        <v>760</v>
      </c>
      <c r="B2332" s="7" t="s">
        <v>1457</v>
      </c>
      <c r="C2332" s="7" t="s">
        <v>53</v>
      </c>
      <c r="D2332" s="7" t="s">
        <v>1467</v>
      </c>
      <c r="E2332" s="7" t="s">
        <v>4404</v>
      </c>
      <c r="F2332" s="7" t="s">
        <v>97</v>
      </c>
      <c r="G2332" s="8">
        <v>1949</v>
      </c>
      <c r="H2332" s="9"/>
      <c r="I2332" s="9"/>
      <c r="J2332" s="9"/>
      <c r="K2332" s="9"/>
      <c r="L2332" s="8">
        <v>4000</v>
      </c>
      <c r="M2332" s="8">
        <v>1</v>
      </c>
      <c r="N2332" s="7" t="s">
        <v>60</v>
      </c>
      <c r="O2332" s="8">
        <v>12</v>
      </c>
      <c r="P2332" s="8">
        <v>9</v>
      </c>
      <c r="Q2332" s="7" t="s">
        <v>60</v>
      </c>
      <c r="R2332" s="7" t="s">
        <v>60</v>
      </c>
    </row>
    <row r="2333" spans="1:18" x14ac:dyDescent="0.25">
      <c r="A2333" s="7" t="s">
        <v>760</v>
      </c>
      <c r="B2333" s="7" t="s">
        <v>1457</v>
      </c>
      <c r="C2333" s="7" t="s">
        <v>97</v>
      </c>
      <c r="D2333" s="7" t="s">
        <v>1467</v>
      </c>
      <c r="E2333" s="7" t="s">
        <v>4405</v>
      </c>
      <c r="F2333" s="7" t="s">
        <v>97</v>
      </c>
      <c r="G2333" s="8">
        <v>1949</v>
      </c>
      <c r="H2333" s="9"/>
      <c r="I2333" s="9"/>
      <c r="J2333" s="9"/>
      <c r="K2333" s="9"/>
      <c r="L2333" s="8">
        <v>4000</v>
      </c>
      <c r="M2333" s="8">
        <v>1</v>
      </c>
      <c r="N2333" s="7" t="s">
        <v>60</v>
      </c>
      <c r="O2333" s="8">
        <v>12</v>
      </c>
      <c r="P2333" s="8">
        <v>9</v>
      </c>
      <c r="Q2333" s="7" t="s">
        <v>60</v>
      </c>
      <c r="R2333" s="7" t="s">
        <v>60</v>
      </c>
    </row>
    <row r="2334" spans="1:18" x14ac:dyDescent="0.25">
      <c r="A2334" s="7" t="s">
        <v>760</v>
      </c>
      <c r="B2334" s="7" t="s">
        <v>1457</v>
      </c>
      <c r="C2334" s="7" t="s">
        <v>59</v>
      </c>
      <c r="D2334" s="7" t="s">
        <v>1467</v>
      </c>
      <c r="E2334" s="7" t="s">
        <v>4406</v>
      </c>
      <c r="F2334" s="7" t="s">
        <v>97</v>
      </c>
      <c r="G2334" s="8">
        <v>1949</v>
      </c>
      <c r="H2334" s="9"/>
      <c r="I2334" s="9"/>
      <c r="J2334" s="9"/>
      <c r="K2334" s="9"/>
      <c r="L2334" s="8">
        <v>4000</v>
      </c>
      <c r="M2334" s="8">
        <v>1</v>
      </c>
      <c r="N2334" s="7" t="s">
        <v>60</v>
      </c>
      <c r="O2334" s="8">
        <v>12</v>
      </c>
      <c r="P2334" s="8">
        <v>9</v>
      </c>
      <c r="Q2334" s="7" t="s">
        <v>60</v>
      </c>
      <c r="R2334" s="7" t="s">
        <v>60</v>
      </c>
    </row>
    <row r="2335" spans="1:18" x14ac:dyDescent="0.25">
      <c r="A2335" s="7" t="s">
        <v>760</v>
      </c>
      <c r="B2335" s="7" t="s">
        <v>1457</v>
      </c>
      <c r="C2335" s="7" t="s">
        <v>304</v>
      </c>
      <c r="D2335" s="7" t="s">
        <v>1467</v>
      </c>
      <c r="E2335" s="7" t="s">
        <v>4405</v>
      </c>
      <c r="F2335" s="7" t="s">
        <v>97</v>
      </c>
      <c r="G2335" s="8">
        <v>1949</v>
      </c>
      <c r="H2335" s="9"/>
      <c r="I2335" s="9"/>
      <c r="J2335" s="9"/>
      <c r="K2335" s="9"/>
      <c r="L2335" s="8">
        <v>4000</v>
      </c>
      <c r="M2335" s="8">
        <v>1</v>
      </c>
      <c r="N2335" s="7" t="s">
        <v>60</v>
      </c>
      <c r="O2335" s="8">
        <v>12</v>
      </c>
      <c r="P2335" s="8">
        <v>9</v>
      </c>
      <c r="Q2335" s="7" t="s">
        <v>60</v>
      </c>
      <c r="R2335" s="7" t="s">
        <v>60</v>
      </c>
    </row>
    <row r="2336" spans="1:18" x14ac:dyDescent="0.25">
      <c r="A2336" s="7" t="s">
        <v>760</v>
      </c>
      <c r="B2336" s="7" t="s">
        <v>1457</v>
      </c>
      <c r="C2336" s="7" t="s">
        <v>86</v>
      </c>
      <c r="D2336" s="7" t="s">
        <v>1467</v>
      </c>
      <c r="E2336" s="7" t="s">
        <v>4407</v>
      </c>
      <c r="F2336" s="7" t="s">
        <v>97</v>
      </c>
      <c r="G2336" s="8">
        <v>1949</v>
      </c>
      <c r="H2336" s="9"/>
      <c r="I2336" s="9"/>
      <c r="J2336" s="9"/>
      <c r="K2336" s="9"/>
      <c r="L2336" s="8">
        <v>4000</v>
      </c>
      <c r="M2336" s="8">
        <v>1</v>
      </c>
      <c r="N2336" s="7" t="s">
        <v>60</v>
      </c>
      <c r="O2336" s="8">
        <v>12</v>
      </c>
      <c r="P2336" s="8">
        <v>9</v>
      </c>
      <c r="Q2336" s="7" t="s">
        <v>60</v>
      </c>
      <c r="R2336" s="7" t="s">
        <v>60</v>
      </c>
    </row>
    <row r="2337" spans="1:18" x14ac:dyDescent="0.25">
      <c r="A2337" s="7" t="s">
        <v>760</v>
      </c>
      <c r="B2337" s="7" t="s">
        <v>1457</v>
      </c>
      <c r="C2337" s="7" t="s">
        <v>66</v>
      </c>
      <c r="D2337" s="7" t="s">
        <v>1501</v>
      </c>
      <c r="E2337" s="7" t="s">
        <v>4408</v>
      </c>
      <c r="F2337" s="7" t="s">
        <v>97</v>
      </c>
      <c r="G2337" s="8">
        <v>1949</v>
      </c>
      <c r="H2337" s="9"/>
      <c r="I2337" s="9"/>
      <c r="J2337" s="9"/>
      <c r="K2337" s="9"/>
      <c r="L2337" s="8">
        <v>4000</v>
      </c>
      <c r="M2337" s="8">
        <v>1</v>
      </c>
      <c r="N2337" s="7" t="s">
        <v>60</v>
      </c>
      <c r="O2337" s="8">
        <v>20</v>
      </c>
      <c r="P2337" s="8">
        <v>15</v>
      </c>
      <c r="Q2337" s="7" t="s">
        <v>60</v>
      </c>
      <c r="R2337" s="7" t="s">
        <v>60</v>
      </c>
    </row>
    <row r="2338" spans="1:18" x14ac:dyDescent="0.25">
      <c r="A2338" s="7" t="s">
        <v>760</v>
      </c>
      <c r="B2338" s="7" t="s">
        <v>1457</v>
      </c>
      <c r="C2338" s="7" t="s">
        <v>57</v>
      </c>
      <c r="D2338" s="7" t="s">
        <v>1470</v>
      </c>
      <c r="E2338" s="7" t="s">
        <v>4409</v>
      </c>
      <c r="F2338" s="7" t="s">
        <v>97</v>
      </c>
      <c r="G2338" s="8">
        <v>1949</v>
      </c>
      <c r="H2338" s="9"/>
      <c r="I2338" s="9"/>
      <c r="J2338" s="9"/>
      <c r="K2338" s="9"/>
      <c r="L2338" s="8">
        <v>4000</v>
      </c>
      <c r="M2338" s="8">
        <v>1</v>
      </c>
      <c r="N2338" s="7" t="s">
        <v>60</v>
      </c>
      <c r="O2338" s="8">
        <v>10</v>
      </c>
      <c r="P2338" s="8">
        <v>8</v>
      </c>
      <c r="Q2338" s="7" t="s">
        <v>60</v>
      </c>
      <c r="R2338" s="7" t="s">
        <v>60</v>
      </c>
    </row>
    <row r="2339" spans="1:18" x14ac:dyDescent="0.25">
      <c r="A2339" s="7" t="s">
        <v>760</v>
      </c>
      <c r="B2339" s="7" t="s">
        <v>1457</v>
      </c>
      <c r="C2339" s="7" t="s">
        <v>173</v>
      </c>
      <c r="D2339" s="7" t="s">
        <v>1472</v>
      </c>
      <c r="E2339" s="7" t="s">
        <v>4410</v>
      </c>
      <c r="F2339" s="7" t="s">
        <v>97</v>
      </c>
      <c r="G2339" s="8">
        <v>1949</v>
      </c>
      <c r="H2339" s="9"/>
      <c r="I2339" s="9"/>
      <c r="J2339" s="9"/>
      <c r="K2339" s="9"/>
      <c r="L2339" s="8">
        <v>4000</v>
      </c>
      <c r="M2339" s="8">
        <v>1</v>
      </c>
      <c r="N2339" s="7" t="s">
        <v>60</v>
      </c>
      <c r="O2339" s="8">
        <v>15</v>
      </c>
      <c r="P2339" s="8">
        <v>10</v>
      </c>
      <c r="Q2339" s="7" t="s">
        <v>60</v>
      </c>
      <c r="R2339" s="7" t="s">
        <v>60</v>
      </c>
    </row>
    <row r="2340" spans="1:18" x14ac:dyDescent="0.25">
      <c r="A2340" s="7" t="s">
        <v>760</v>
      </c>
      <c r="B2340" s="7" t="s">
        <v>1457</v>
      </c>
      <c r="C2340" s="7" t="s">
        <v>139</v>
      </c>
      <c r="D2340" s="7" t="s">
        <v>1495</v>
      </c>
      <c r="E2340" s="7" t="s">
        <v>4411</v>
      </c>
      <c r="F2340" s="7" t="s">
        <v>97</v>
      </c>
      <c r="G2340" s="8">
        <v>1949</v>
      </c>
      <c r="H2340" s="9"/>
      <c r="I2340" s="9"/>
      <c r="J2340" s="9"/>
      <c r="K2340" s="9"/>
      <c r="L2340" s="8">
        <v>4000</v>
      </c>
      <c r="M2340" s="8">
        <v>1</v>
      </c>
      <c r="N2340" s="7" t="s">
        <v>60</v>
      </c>
      <c r="O2340" s="8">
        <v>12</v>
      </c>
      <c r="P2340" s="8">
        <v>9</v>
      </c>
      <c r="Q2340" s="7" t="s">
        <v>60</v>
      </c>
      <c r="R2340" s="7" t="s">
        <v>60</v>
      </c>
    </row>
    <row r="2341" spans="1:18" x14ac:dyDescent="0.25">
      <c r="A2341" s="7" t="s">
        <v>760</v>
      </c>
      <c r="B2341" s="7" t="s">
        <v>1457</v>
      </c>
      <c r="C2341" s="7" t="s">
        <v>996</v>
      </c>
      <c r="D2341" s="7" t="s">
        <v>1470</v>
      </c>
      <c r="E2341" s="7" t="s">
        <v>4412</v>
      </c>
      <c r="F2341" s="7" t="s">
        <v>97</v>
      </c>
      <c r="G2341" s="8">
        <v>1949</v>
      </c>
      <c r="H2341" s="9"/>
      <c r="I2341" s="9"/>
      <c r="J2341" s="9"/>
      <c r="K2341" s="9"/>
      <c r="L2341" s="8">
        <v>4000</v>
      </c>
      <c r="M2341" s="8">
        <v>1</v>
      </c>
      <c r="N2341" s="7" t="s">
        <v>60</v>
      </c>
      <c r="O2341" s="8">
        <v>10</v>
      </c>
      <c r="P2341" s="8">
        <v>8</v>
      </c>
      <c r="Q2341" s="7" t="s">
        <v>60</v>
      </c>
      <c r="R2341" s="7" t="s">
        <v>60</v>
      </c>
    </row>
    <row r="2342" spans="1:18" x14ac:dyDescent="0.25">
      <c r="A2342" s="7" t="s">
        <v>764</v>
      </c>
      <c r="B2342" s="7" t="s">
        <v>1489</v>
      </c>
      <c r="C2342" s="7" t="s">
        <v>53</v>
      </c>
      <c r="D2342" s="7" t="s">
        <v>1458</v>
      </c>
      <c r="E2342" s="7" t="s">
        <v>4413</v>
      </c>
      <c r="F2342" s="7" t="s">
        <v>97</v>
      </c>
      <c r="G2342" s="8">
        <v>1943</v>
      </c>
      <c r="H2342" s="9"/>
      <c r="I2342" s="9"/>
      <c r="J2342" s="9"/>
      <c r="K2342" s="9"/>
      <c r="L2342" s="8">
        <v>18000</v>
      </c>
      <c r="M2342" s="8">
        <v>2</v>
      </c>
      <c r="N2342" s="7" t="s">
        <v>60</v>
      </c>
      <c r="O2342" s="8">
        <v>15</v>
      </c>
      <c r="P2342" s="8">
        <v>9</v>
      </c>
      <c r="Q2342" s="7" t="s">
        <v>60</v>
      </c>
      <c r="R2342" s="7" t="s">
        <v>86</v>
      </c>
    </row>
    <row r="2343" spans="1:18" x14ac:dyDescent="0.25">
      <c r="A2343" s="7" t="s">
        <v>4414</v>
      </c>
      <c r="B2343" s="7" t="s">
        <v>49</v>
      </c>
      <c r="C2343" s="7" t="s">
        <v>53</v>
      </c>
      <c r="D2343" s="7" t="s">
        <v>1464</v>
      </c>
      <c r="E2343" s="7" t="s">
        <v>4415</v>
      </c>
      <c r="F2343" s="7" t="s">
        <v>74</v>
      </c>
      <c r="G2343" s="8">
        <v>1980</v>
      </c>
      <c r="H2343" s="9"/>
      <c r="I2343" s="9"/>
      <c r="J2343" s="9"/>
      <c r="K2343" s="9"/>
      <c r="L2343" s="8">
        <v>4374</v>
      </c>
      <c r="M2343" s="8">
        <v>1</v>
      </c>
      <c r="N2343" s="7" t="s">
        <v>60</v>
      </c>
      <c r="O2343" s="8">
        <v>20</v>
      </c>
      <c r="P2343" s="8">
        <v>10</v>
      </c>
      <c r="Q2343" s="7" t="s">
        <v>60</v>
      </c>
      <c r="R2343" s="7" t="s">
        <v>1462</v>
      </c>
    </row>
    <row r="2344" spans="1:18" x14ac:dyDescent="0.25">
      <c r="A2344" s="7" t="s">
        <v>4416</v>
      </c>
      <c r="B2344" s="7" t="s">
        <v>1457</v>
      </c>
      <c r="C2344" s="7" t="s">
        <v>53</v>
      </c>
      <c r="D2344" s="7" t="s">
        <v>1458</v>
      </c>
      <c r="E2344" s="7" t="s">
        <v>4417</v>
      </c>
      <c r="F2344" s="7" t="s">
        <v>97</v>
      </c>
      <c r="G2344" s="8">
        <v>1941</v>
      </c>
      <c r="H2344" s="9"/>
      <c r="I2344" s="9"/>
      <c r="J2344" s="9"/>
      <c r="K2344" s="9"/>
      <c r="L2344" s="8">
        <v>1600</v>
      </c>
      <c r="M2344" s="8">
        <v>1</v>
      </c>
      <c r="N2344" s="7" t="s">
        <v>60</v>
      </c>
      <c r="O2344" s="8">
        <v>12</v>
      </c>
      <c r="P2344" s="8">
        <v>9</v>
      </c>
      <c r="Q2344" s="7" t="s">
        <v>60</v>
      </c>
      <c r="R2344" s="7" t="s">
        <v>60</v>
      </c>
    </row>
    <row r="2345" spans="1:18" x14ac:dyDescent="0.25">
      <c r="A2345" s="7" t="s">
        <v>4416</v>
      </c>
      <c r="B2345" s="7" t="s">
        <v>1457</v>
      </c>
      <c r="C2345" s="7" t="s">
        <v>97</v>
      </c>
      <c r="D2345" s="7" t="s">
        <v>1458</v>
      </c>
      <c r="E2345" s="7" t="s">
        <v>4418</v>
      </c>
      <c r="F2345" s="7" t="s">
        <v>97</v>
      </c>
      <c r="G2345" s="8">
        <v>1941</v>
      </c>
      <c r="H2345" s="9"/>
      <c r="I2345" s="9"/>
      <c r="J2345" s="9"/>
      <c r="K2345" s="9"/>
      <c r="L2345" s="8">
        <v>800</v>
      </c>
      <c r="M2345" s="8">
        <v>1</v>
      </c>
      <c r="N2345" s="7" t="s">
        <v>60</v>
      </c>
      <c r="O2345" s="8">
        <v>12</v>
      </c>
      <c r="P2345" s="8">
        <v>9</v>
      </c>
      <c r="Q2345" s="7" t="s">
        <v>60</v>
      </c>
      <c r="R2345" s="7" t="s">
        <v>60</v>
      </c>
    </row>
    <row r="2346" spans="1:18" x14ac:dyDescent="0.25">
      <c r="A2346" s="7" t="s">
        <v>4416</v>
      </c>
      <c r="B2346" s="7" t="s">
        <v>1457</v>
      </c>
      <c r="C2346" s="7" t="s">
        <v>59</v>
      </c>
      <c r="D2346" s="7" t="s">
        <v>1458</v>
      </c>
      <c r="E2346" s="7" t="s">
        <v>4419</v>
      </c>
      <c r="F2346" s="7" t="s">
        <v>97</v>
      </c>
      <c r="G2346" s="8">
        <v>1941</v>
      </c>
      <c r="H2346" s="9"/>
      <c r="I2346" s="9"/>
      <c r="J2346" s="9"/>
      <c r="K2346" s="9"/>
      <c r="L2346" s="8">
        <v>2000</v>
      </c>
      <c r="M2346" s="8">
        <v>1</v>
      </c>
      <c r="N2346" s="7" t="s">
        <v>60</v>
      </c>
      <c r="O2346" s="8">
        <v>12</v>
      </c>
      <c r="P2346" s="8">
        <v>9</v>
      </c>
      <c r="Q2346" s="7" t="s">
        <v>60</v>
      </c>
      <c r="R2346" s="7" t="s">
        <v>60</v>
      </c>
    </row>
    <row r="2347" spans="1:18" x14ac:dyDescent="0.25">
      <c r="A2347" s="7" t="s">
        <v>4416</v>
      </c>
      <c r="B2347" s="7" t="s">
        <v>1457</v>
      </c>
      <c r="C2347" s="7" t="s">
        <v>304</v>
      </c>
      <c r="D2347" s="7" t="s">
        <v>1458</v>
      </c>
      <c r="E2347" s="7" t="s">
        <v>4420</v>
      </c>
      <c r="F2347" s="7" t="s">
        <v>97</v>
      </c>
      <c r="G2347" s="8">
        <v>1941</v>
      </c>
      <c r="H2347" s="9"/>
      <c r="I2347" s="9"/>
      <c r="J2347" s="9"/>
      <c r="K2347" s="9"/>
      <c r="L2347" s="8">
        <v>2000</v>
      </c>
      <c r="M2347" s="8">
        <v>1</v>
      </c>
      <c r="N2347" s="7" t="s">
        <v>60</v>
      </c>
      <c r="O2347" s="8">
        <v>12</v>
      </c>
      <c r="P2347" s="8">
        <v>9</v>
      </c>
      <c r="Q2347" s="7" t="s">
        <v>60</v>
      </c>
      <c r="R2347" s="7" t="s">
        <v>60</v>
      </c>
    </row>
    <row r="2348" spans="1:18" x14ac:dyDescent="0.25">
      <c r="A2348" s="7" t="s">
        <v>4416</v>
      </c>
      <c r="B2348" s="7" t="s">
        <v>1457</v>
      </c>
      <c r="C2348" s="7" t="s">
        <v>86</v>
      </c>
      <c r="D2348" s="7" t="s">
        <v>1458</v>
      </c>
      <c r="E2348" s="7" t="s">
        <v>4421</v>
      </c>
      <c r="F2348" s="7" t="s">
        <v>97</v>
      </c>
      <c r="G2348" s="8">
        <v>1941</v>
      </c>
      <c r="H2348" s="9"/>
      <c r="I2348" s="9"/>
      <c r="J2348" s="9"/>
      <c r="K2348" s="9"/>
      <c r="L2348" s="8">
        <v>2000</v>
      </c>
      <c r="M2348" s="8">
        <v>1</v>
      </c>
      <c r="N2348" s="7" t="s">
        <v>60</v>
      </c>
      <c r="O2348" s="8">
        <v>12</v>
      </c>
      <c r="P2348" s="8">
        <v>9</v>
      </c>
      <c r="Q2348" s="7" t="s">
        <v>60</v>
      </c>
      <c r="R2348" s="7" t="s">
        <v>60</v>
      </c>
    </row>
    <row r="2349" spans="1:18" x14ac:dyDescent="0.25">
      <c r="A2349" s="7" t="s">
        <v>4416</v>
      </c>
      <c r="B2349" s="7" t="s">
        <v>1457</v>
      </c>
      <c r="C2349" s="7" t="s">
        <v>66</v>
      </c>
      <c r="D2349" s="7" t="s">
        <v>1458</v>
      </c>
      <c r="E2349" s="7" t="s">
        <v>4422</v>
      </c>
      <c r="F2349" s="7" t="s">
        <v>97</v>
      </c>
      <c r="G2349" s="8">
        <v>1941</v>
      </c>
      <c r="H2349" s="9"/>
      <c r="I2349" s="9"/>
      <c r="J2349" s="9"/>
      <c r="K2349" s="9"/>
      <c r="L2349" s="8">
        <v>2000</v>
      </c>
      <c r="M2349" s="8">
        <v>1</v>
      </c>
      <c r="N2349" s="7" t="s">
        <v>60</v>
      </c>
      <c r="O2349" s="8">
        <v>12</v>
      </c>
      <c r="P2349" s="8">
        <v>9</v>
      </c>
      <c r="Q2349" s="7" t="s">
        <v>60</v>
      </c>
      <c r="R2349" s="7" t="s">
        <v>60</v>
      </c>
    </row>
    <row r="2350" spans="1:18" x14ac:dyDescent="0.25">
      <c r="A2350" s="7" t="s">
        <v>4416</v>
      </c>
      <c r="B2350" s="7" t="s">
        <v>1457</v>
      </c>
      <c r="C2350" s="7" t="s">
        <v>57</v>
      </c>
      <c r="D2350" s="7" t="s">
        <v>1458</v>
      </c>
      <c r="E2350" s="7" t="s">
        <v>4423</v>
      </c>
      <c r="F2350" s="7" t="s">
        <v>97</v>
      </c>
      <c r="G2350" s="8">
        <v>1941</v>
      </c>
      <c r="H2350" s="9"/>
      <c r="I2350" s="9"/>
      <c r="J2350" s="9"/>
      <c r="K2350" s="9"/>
      <c r="L2350" s="8">
        <v>2000</v>
      </c>
      <c r="M2350" s="8">
        <v>1</v>
      </c>
      <c r="N2350" s="7" t="s">
        <v>60</v>
      </c>
      <c r="O2350" s="8">
        <v>12</v>
      </c>
      <c r="P2350" s="8">
        <v>9</v>
      </c>
      <c r="Q2350" s="7" t="s">
        <v>60</v>
      </c>
      <c r="R2350" s="7" t="s">
        <v>60</v>
      </c>
    </row>
    <row r="2351" spans="1:18" x14ac:dyDescent="0.25">
      <c r="A2351" s="7" t="s">
        <v>4416</v>
      </c>
      <c r="B2351" s="7" t="s">
        <v>1457</v>
      </c>
      <c r="C2351" s="7" t="s">
        <v>173</v>
      </c>
      <c r="D2351" s="7" t="s">
        <v>1458</v>
      </c>
      <c r="E2351" s="7" t="s">
        <v>4424</v>
      </c>
      <c r="F2351" s="7" t="s">
        <v>97</v>
      </c>
      <c r="G2351" s="8">
        <v>1941</v>
      </c>
      <c r="H2351" s="9"/>
      <c r="I2351" s="9"/>
      <c r="J2351" s="9"/>
      <c r="K2351" s="9"/>
      <c r="L2351" s="8">
        <v>8000</v>
      </c>
      <c r="M2351" s="8">
        <v>1</v>
      </c>
      <c r="N2351" s="7" t="s">
        <v>60</v>
      </c>
      <c r="O2351" s="8">
        <v>12</v>
      </c>
      <c r="P2351" s="8">
        <v>9</v>
      </c>
      <c r="Q2351" s="7" t="s">
        <v>60</v>
      </c>
      <c r="R2351" s="7" t="s">
        <v>86</v>
      </c>
    </row>
    <row r="2352" spans="1:18" x14ac:dyDescent="0.25">
      <c r="A2352" s="7" t="s">
        <v>4416</v>
      </c>
      <c r="B2352" s="7" t="s">
        <v>1457</v>
      </c>
      <c r="C2352" s="7" t="s">
        <v>139</v>
      </c>
      <c r="D2352" s="7" t="s">
        <v>1479</v>
      </c>
      <c r="E2352" s="7" t="s">
        <v>4425</v>
      </c>
      <c r="F2352" s="7" t="s">
        <v>97</v>
      </c>
      <c r="G2352" s="8">
        <v>1941</v>
      </c>
      <c r="H2352" s="9"/>
      <c r="I2352" s="9"/>
      <c r="J2352" s="9"/>
      <c r="K2352" s="9"/>
      <c r="L2352" s="8">
        <v>3000</v>
      </c>
      <c r="M2352" s="8">
        <v>1</v>
      </c>
      <c r="N2352" s="7" t="s">
        <v>60</v>
      </c>
      <c r="O2352" s="8">
        <v>12</v>
      </c>
      <c r="P2352" s="8">
        <v>9</v>
      </c>
      <c r="Q2352" s="7" t="s">
        <v>60</v>
      </c>
      <c r="R2352" s="7" t="s">
        <v>86</v>
      </c>
    </row>
    <row r="2353" spans="1:18" x14ac:dyDescent="0.25">
      <c r="A2353" s="7" t="s">
        <v>4416</v>
      </c>
      <c r="B2353" s="7" t="s">
        <v>1457</v>
      </c>
      <c r="C2353" s="7" t="s">
        <v>996</v>
      </c>
      <c r="D2353" s="7" t="s">
        <v>1458</v>
      </c>
      <c r="E2353" s="7" t="s">
        <v>4426</v>
      </c>
      <c r="F2353" s="7" t="s">
        <v>97</v>
      </c>
      <c r="G2353" s="8">
        <v>1941</v>
      </c>
      <c r="H2353" s="9"/>
      <c r="I2353" s="9"/>
      <c r="J2353" s="9"/>
      <c r="K2353" s="9"/>
      <c r="L2353" s="8">
        <v>2000</v>
      </c>
      <c r="M2353" s="8">
        <v>1</v>
      </c>
      <c r="N2353" s="7" t="s">
        <v>60</v>
      </c>
      <c r="O2353" s="8">
        <v>20</v>
      </c>
      <c r="P2353" s="8">
        <v>10</v>
      </c>
      <c r="Q2353" s="7" t="s">
        <v>60</v>
      </c>
      <c r="R2353" s="7" t="s">
        <v>86</v>
      </c>
    </row>
    <row r="2354" spans="1:18" x14ac:dyDescent="0.25">
      <c r="A2354" s="7" t="s">
        <v>4416</v>
      </c>
      <c r="B2354" s="7" t="s">
        <v>1457</v>
      </c>
      <c r="C2354" s="7" t="s">
        <v>971</v>
      </c>
      <c r="D2354" s="7" t="s">
        <v>1479</v>
      </c>
      <c r="E2354" s="7" t="s">
        <v>4427</v>
      </c>
      <c r="F2354" s="7" t="s">
        <v>97</v>
      </c>
      <c r="G2354" s="8">
        <v>1941</v>
      </c>
      <c r="H2354" s="9"/>
      <c r="I2354" s="9"/>
      <c r="J2354" s="9"/>
      <c r="K2354" s="9"/>
      <c r="L2354" s="8">
        <v>2000</v>
      </c>
      <c r="M2354" s="8">
        <v>1</v>
      </c>
      <c r="N2354" s="7" t="s">
        <v>60</v>
      </c>
      <c r="O2354" s="8">
        <v>12</v>
      </c>
      <c r="P2354" s="8">
        <v>9</v>
      </c>
      <c r="Q2354" s="7" t="s">
        <v>60</v>
      </c>
      <c r="R2354" s="7" t="s">
        <v>86</v>
      </c>
    </row>
    <row r="2355" spans="1:18" x14ac:dyDescent="0.25">
      <c r="A2355" s="7" t="s">
        <v>4416</v>
      </c>
      <c r="B2355" s="7" t="s">
        <v>1457</v>
      </c>
      <c r="C2355" s="7" t="s">
        <v>204</v>
      </c>
      <c r="D2355" s="7" t="s">
        <v>1479</v>
      </c>
      <c r="E2355" s="7" t="s">
        <v>4428</v>
      </c>
      <c r="F2355" s="7" t="s">
        <v>97</v>
      </c>
      <c r="G2355" s="8">
        <v>1941</v>
      </c>
      <c r="H2355" s="9"/>
      <c r="I2355" s="9"/>
      <c r="J2355" s="9"/>
      <c r="K2355" s="9"/>
      <c r="L2355" s="8">
        <v>4000</v>
      </c>
      <c r="M2355" s="8">
        <v>1</v>
      </c>
      <c r="N2355" s="7" t="s">
        <v>60</v>
      </c>
      <c r="O2355" s="8">
        <v>12</v>
      </c>
      <c r="P2355" s="8">
        <v>9</v>
      </c>
      <c r="Q2355" s="7" t="s">
        <v>60</v>
      </c>
      <c r="R2355" s="7" t="s">
        <v>86</v>
      </c>
    </row>
    <row r="2356" spans="1:18" x14ac:dyDescent="0.25">
      <c r="A2356" s="7" t="s">
        <v>4429</v>
      </c>
      <c r="B2356" s="7" t="s">
        <v>1457</v>
      </c>
      <c r="C2356" s="7" t="s">
        <v>53</v>
      </c>
      <c r="D2356" s="7" t="s">
        <v>1458</v>
      </c>
      <c r="E2356" s="7" t="s">
        <v>4430</v>
      </c>
      <c r="F2356" s="7" t="s">
        <v>97</v>
      </c>
      <c r="G2356" s="8">
        <v>1989</v>
      </c>
      <c r="H2356" s="9"/>
      <c r="I2356" s="9"/>
      <c r="J2356" s="9"/>
      <c r="K2356" s="9"/>
      <c r="L2356" s="8">
        <v>3000</v>
      </c>
      <c r="M2356" s="8">
        <v>1</v>
      </c>
      <c r="N2356" s="7" t="s">
        <v>60</v>
      </c>
      <c r="O2356" s="8">
        <v>15</v>
      </c>
      <c r="P2356" s="8">
        <v>9</v>
      </c>
      <c r="Q2356" s="7" t="s">
        <v>60</v>
      </c>
      <c r="R2356" s="7" t="s">
        <v>539</v>
      </c>
    </row>
    <row r="2357" spans="1:18" x14ac:dyDescent="0.25">
      <c r="A2357" s="7" t="s">
        <v>4431</v>
      </c>
      <c r="B2357" s="7" t="s">
        <v>1489</v>
      </c>
      <c r="C2357" s="7" t="s">
        <v>53</v>
      </c>
      <c r="D2357" s="7" t="s">
        <v>1477</v>
      </c>
      <c r="E2357" s="7" t="s">
        <v>4432</v>
      </c>
      <c r="F2357" s="7" t="s">
        <v>74</v>
      </c>
      <c r="G2357" s="8">
        <v>1977</v>
      </c>
      <c r="H2357" s="9"/>
      <c r="I2357" s="9"/>
      <c r="J2357" s="9"/>
      <c r="K2357" s="9"/>
      <c r="L2357" s="8">
        <v>450</v>
      </c>
      <c r="M2357" s="8">
        <v>1</v>
      </c>
      <c r="N2357" s="7" t="s">
        <v>60</v>
      </c>
      <c r="O2357" s="8">
        <v>15</v>
      </c>
      <c r="P2357" s="8">
        <v>9</v>
      </c>
      <c r="Q2357" s="7" t="s">
        <v>60</v>
      </c>
      <c r="R2357" s="7" t="s">
        <v>60</v>
      </c>
    </row>
    <row r="2358" spans="1:18" x14ac:dyDescent="0.25">
      <c r="A2358" s="7" t="s">
        <v>4433</v>
      </c>
      <c r="B2358" s="7" t="s">
        <v>49</v>
      </c>
      <c r="C2358" s="7" t="s">
        <v>53</v>
      </c>
      <c r="D2358" s="7" t="s">
        <v>1458</v>
      </c>
      <c r="E2358" s="7" t="s">
        <v>4434</v>
      </c>
      <c r="F2358" s="7" t="s">
        <v>97</v>
      </c>
      <c r="G2358" s="8">
        <v>1960</v>
      </c>
      <c r="H2358" s="9"/>
      <c r="I2358" s="9"/>
      <c r="J2358" s="9"/>
      <c r="K2358" s="9"/>
      <c r="L2358" s="8">
        <v>26920</v>
      </c>
      <c r="M2358" s="8">
        <v>1</v>
      </c>
      <c r="N2358" s="7" t="s">
        <v>60</v>
      </c>
      <c r="O2358" s="8">
        <v>12</v>
      </c>
      <c r="P2358" s="8">
        <v>10</v>
      </c>
      <c r="Q2358" s="7" t="s">
        <v>60</v>
      </c>
      <c r="R2358" s="7" t="s">
        <v>60</v>
      </c>
    </row>
    <row r="2359" spans="1:18" x14ac:dyDescent="0.25">
      <c r="A2359" s="7" t="s">
        <v>4433</v>
      </c>
      <c r="B2359" s="7" t="s">
        <v>49</v>
      </c>
      <c r="C2359" s="7" t="s">
        <v>97</v>
      </c>
      <c r="D2359" s="7" t="s">
        <v>1458</v>
      </c>
      <c r="E2359" s="7" t="s">
        <v>4435</v>
      </c>
      <c r="F2359" s="7" t="s">
        <v>97</v>
      </c>
      <c r="G2359" s="8">
        <v>1999</v>
      </c>
      <c r="H2359" s="9"/>
      <c r="I2359" s="9"/>
      <c r="J2359" s="9"/>
      <c r="K2359" s="9"/>
      <c r="L2359" s="8">
        <v>480</v>
      </c>
      <c r="M2359" s="8">
        <v>1</v>
      </c>
      <c r="N2359" s="7" t="s">
        <v>60</v>
      </c>
      <c r="O2359" s="8">
        <v>10</v>
      </c>
      <c r="P2359" s="8">
        <v>9.5</v>
      </c>
      <c r="Q2359" s="7" t="s">
        <v>60</v>
      </c>
      <c r="R2359" s="7" t="s">
        <v>539</v>
      </c>
    </row>
    <row r="2360" spans="1:18" x14ac:dyDescent="0.25">
      <c r="A2360" s="7" t="s">
        <v>4436</v>
      </c>
      <c r="B2360" s="7" t="s">
        <v>1489</v>
      </c>
      <c r="C2360" s="7" t="s">
        <v>53</v>
      </c>
      <c r="D2360" s="7" t="s">
        <v>1458</v>
      </c>
      <c r="E2360" s="7" t="s">
        <v>4437</v>
      </c>
      <c r="F2360" s="7" t="s">
        <v>97</v>
      </c>
      <c r="G2360" s="8">
        <v>1980</v>
      </c>
      <c r="H2360" s="9"/>
      <c r="I2360" s="9"/>
      <c r="J2360" s="9"/>
      <c r="K2360" s="9"/>
      <c r="L2360" s="8">
        <v>4500</v>
      </c>
      <c r="M2360" s="8">
        <v>1</v>
      </c>
      <c r="N2360" s="7" t="s">
        <v>60</v>
      </c>
      <c r="O2360" s="8">
        <v>19</v>
      </c>
      <c r="P2360" s="8">
        <v>12</v>
      </c>
      <c r="Q2360" s="7" t="s">
        <v>60</v>
      </c>
      <c r="R2360" s="7" t="s">
        <v>86</v>
      </c>
    </row>
    <row r="2361" spans="1:18" x14ac:dyDescent="0.25">
      <c r="A2361" s="7" t="s">
        <v>4438</v>
      </c>
      <c r="B2361" s="7" t="s">
        <v>49</v>
      </c>
      <c r="C2361" s="7" t="s">
        <v>53</v>
      </c>
      <c r="D2361" s="7" t="s">
        <v>1458</v>
      </c>
      <c r="E2361" s="7" t="s">
        <v>4439</v>
      </c>
      <c r="F2361" s="7" t="s">
        <v>97</v>
      </c>
      <c r="G2361" s="8">
        <v>1959</v>
      </c>
      <c r="H2361" s="9"/>
      <c r="I2361" s="9"/>
      <c r="J2361" s="9"/>
      <c r="K2361" s="9"/>
      <c r="L2361" s="8">
        <v>15454</v>
      </c>
      <c r="M2361" s="8">
        <v>1</v>
      </c>
      <c r="N2361" s="7" t="s">
        <v>60</v>
      </c>
      <c r="O2361" s="8">
        <v>20</v>
      </c>
      <c r="P2361" s="8">
        <v>12</v>
      </c>
      <c r="Q2361" s="7" t="s">
        <v>60</v>
      </c>
      <c r="R2361" s="7" t="s">
        <v>86</v>
      </c>
    </row>
    <row r="2362" spans="1:18" x14ac:dyDescent="0.25">
      <c r="A2362" s="7" t="s">
        <v>4440</v>
      </c>
      <c r="B2362" s="7" t="s">
        <v>49</v>
      </c>
      <c r="C2362" s="7" t="s">
        <v>53</v>
      </c>
      <c r="D2362" s="7" t="s">
        <v>1458</v>
      </c>
      <c r="E2362" s="7" t="s">
        <v>3716</v>
      </c>
      <c r="F2362" s="7" t="s">
        <v>97</v>
      </c>
      <c r="G2362" s="8">
        <v>1950</v>
      </c>
      <c r="H2362" s="9"/>
      <c r="I2362" s="9"/>
      <c r="J2362" s="9"/>
      <c r="K2362" s="9"/>
      <c r="L2362" s="8">
        <v>4208</v>
      </c>
      <c r="M2362" s="8">
        <v>1</v>
      </c>
      <c r="N2362" s="7" t="s">
        <v>60</v>
      </c>
      <c r="O2362" s="8">
        <v>15</v>
      </c>
      <c r="P2362" s="8">
        <v>10</v>
      </c>
      <c r="Q2362" s="7" t="s">
        <v>60</v>
      </c>
      <c r="R2362" s="7" t="s">
        <v>86</v>
      </c>
    </row>
    <row r="2363" spans="1:18" x14ac:dyDescent="0.25">
      <c r="A2363" s="7" t="s">
        <v>4441</v>
      </c>
      <c r="B2363" s="7" t="s">
        <v>49</v>
      </c>
      <c r="C2363" s="7" t="s">
        <v>53</v>
      </c>
      <c r="D2363" s="7" t="s">
        <v>1464</v>
      </c>
      <c r="E2363" s="7" t="s">
        <v>4442</v>
      </c>
      <c r="F2363" s="7" t="s">
        <v>74</v>
      </c>
      <c r="G2363" s="8">
        <v>1930</v>
      </c>
      <c r="H2363" s="9"/>
      <c r="I2363" s="9"/>
      <c r="J2363" s="9"/>
      <c r="K2363" s="9"/>
      <c r="L2363" s="8">
        <v>1100</v>
      </c>
      <c r="M2363" s="8">
        <v>2</v>
      </c>
      <c r="N2363" s="7" t="s">
        <v>60</v>
      </c>
      <c r="O2363" s="8">
        <v>14</v>
      </c>
      <c r="P2363" s="8">
        <v>11</v>
      </c>
      <c r="Q2363" s="7" t="s">
        <v>60</v>
      </c>
      <c r="R2363" s="7" t="s">
        <v>60</v>
      </c>
    </row>
    <row r="2364" spans="1:18" x14ac:dyDescent="0.25">
      <c r="A2364" s="7" t="s">
        <v>4443</v>
      </c>
      <c r="B2364" s="7" t="s">
        <v>49</v>
      </c>
      <c r="C2364" s="7" t="s">
        <v>53</v>
      </c>
      <c r="D2364" s="7" t="s">
        <v>1467</v>
      </c>
      <c r="E2364" s="7" t="s">
        <v>1468</v>
      </c>
      <c r="F2364" s="7" t="s">
        <v>1469</v>
      </c>
      <c r="G2364" s="8">
        <v>1950</v>
      </c>
      <c r="H2364" s="8">
        <v>2878</v>
      </c>
      <c r="I2364" s="9"/>
      <c r="J2364" s="8">
        <v>100</v>
      </c>
      <c r="K2364" s="8">
        <v>3</v>
      </c>
      <c r="L2364" s="8">
        <v>8634</v>
      </c>
      <c r="M2364" s="8">
        <v>1</v>
      </c>
      <c r="N2364" s="7" t="s">
        <v>60</v>
      </c>
      <c r="O2364" s="8">
        <v>112</v>
      </c>
      <c r="P2364" s="8">
        <v>8</v>
      </c>
      <c r="Q2364" s="7" t="s">
        <v>60</v>
      </c>
      <c r="R2364" s="7" t="s">
        <v>1462</v>
      </c>
    </row>
    <row r="2365" spans="1:18" x14ac:dyDescent="0.25">
      <c r="A2365" s="7" t="s">
        <v>4443</v>
      </c>
      <c r="B2365" s="7" t="s">
        <v>49</v>
      </c>
      <c r="C2365" s="7" t="s">
        <v>97</v>
      </c>
      <c r="D2365" s="7" t="s">
        <v>1467</v>
      </c>
      <c r="E2365" s="7" t="s">
        <v>1468</v>
      </c>
      <c r="F2365" s="7" t="s">
        <v>1469</v>
      </c>
      <c r="G2365" s="8">
        <v>1950</v>
      </c>
      <c r="H2365" s="8">
        <v>7249</v>
      </c>
      <c r="I2365" s="9"/>
      <c r="J2365" s="8">
        <v>100</v>
      </c>
      <c r="K2365" s="8">
        <v>4</v>
      </c>
      <c r="L2365" s="8">
        <v>28996</v>
      </c>
      <c r="M2365" s="8">
        <v>1</v>
      </c>
      <c r="N2365" s="7" t="s">
        <v>60</v>
      </c>
      <c r="O2365" s="8">
        <v>12</v>
      </c>
      <c r="P2365" s="8">
        <v>8</v>
      </c>
      <c r="Q2365" s="7" t="s">
        <v>60</v>
      </c>
      <c r="R2365" s="7" t="s">
        <v>60</v>
      </c>
    </row>
    <row r="2366" spans="1:18" x14ac:dyDescent="0.25">
      <c r="A2366" s="7" t="s">
        <v>4443</v>
      </c>
      <c r="B2366" s="7" t="s">
        <v>49</v>
      </c>
      <c r="C2366" s="7" t="s">
        <v>59</v>
      </c>
      <c r="D2366" s="7" t="s">
        <v>1474</v>
      </c>
      <c r="E2366" s="7" t="s">
        <v>4444</v>
      </c>
      <c r="F2366" s="7" t="s">
        <v>97</v>
      </c>
      <c r="G2366" s="8">
        <v>1950</v>
      </c>
      <c r="H2366" s="9"/>
      <c r="I2366" s="9"/>
      <c r="J2366" s="9"/>
      <c r="K2366" s="9"/>
      <c r="L2366" s="8">
        <v>4523</v>
      </c>
      <c r="M2366" s="8">
        <v>1</v>
      </c>
      <c r="N2366" s="7" t="s">
        <v>60</v>
      </c>
      <c r="O2366" s="8">
        <v>12</v>
      </c>
      <c r="P2366" s="8">
        <v>8</v>
      </c>
      <c r="Q2366" s="7" t="s">
        <v>60</v>
      </c>
      <c r="R2366" s="7" t="s">
        <v>60</v>
      </c>
    </row>
    <row r="2367" spans="1:18" x14ac:dyDescent="0.25">
      <c r="A2367" s="7" t="s">
        <v>4443</v>
      </c>
      <c r="B2367" s="7" t="s">
        <v>49</v>
      </c>
      <c r="C2367" s="7" t="s">
        <v>304</v>
      </c>
      <c r="D2367" s="7" t="s">
        <v>1467</v>
      </c>
      <c r="E2367" s="7" t="s">
        <v>1548</v>
      </c>
      <c r="F2367" s="7" t="s">
        <v>97</v>
      </c>
      <c r="G2367" s="8">
        <v>2005</v>
      </c>
      <c r="H2367" s="9"/>
      <c r="I2367" s="9"/>
      <c r="J2367" s="9"/>
      <c r="K2367" s="9"/>
      <c r="L2367" s="8">
        <v>7500</v>
      </c>
      <c r="M2367" s="8">
        <v>1</v>
      </c>
      <c r="N2367" s="7" t="s">
        <v>60</v>
      </c>
      <c r="O2367" s="8">
        <v>12</v>
      </c>
      <c r="P2367" s="8">
        <v>8</v>
      </c>
      <c r="Q2367" s="7" t="s">
        <v>60</v>
      </c>
      <c r="R2367" s="7" t="s">
        <v>1462</v>
      </c>
    </row>
    <row r="2368" spans="1:18" x14ac:dyDescent="0.25">
      <c r="A2368" s="7" t="s">
        <v>4443</v>
      </c>
      <c r="B2368" s="7" t="s">
        <v>49</v>
      </c>
      <c r="C2368" s="7" t="s">
        <v>86</v>
      </c>
      <c r="D2368" s="7" t="s">
        <v>1467</v>
      </c>
      <c r="E2368" s="7" t="s">
        <v>1468</v>
      </c>
      <c r="F2368" s="7" t="s">
        <v>97</v>
      </c>
      <c r="G2368" s="8">
        <v>2005</v>
      </c>
      <c r="H2368" s="9"/>
      <c r="I2368" s="9"/>
      <c r="J2368" s="9"/>
      <c r="K2368" s="9"/>
      <c r="L2368" s="8">
        <v>6000</v>
      </c>
      <c r="M2368" s="8">
        <v>1</v>
      </c>
      <c r="N2368" s="7" t="s">
        <v>60</v>
      </c>
      <c r="O2368" s="8">
        <v>12</v>
      </c>
      <c r="P2368" s="8">
        <v>8</v>
      </c>
      <c r="Q2368" s="7" t="s">
        <v>60</v>
      </c>
      <c r="R2368" s="7" t="s">
        <v>539</v>
      </c>
    </row>
    <row r="2369" spans="1:18" x14ac:dyDescent="0.25">
      <c r="A2369" s="7" t="s">
        <v>4443</v>
      </c>
      <c r="B2369" s="7" t="s">
        <v>49</v>
      </c>
      <c r="C2369" s="7" t="s">
        <v>66</v>
      </c>
      <c r="D2369" s="7" t="s">
        <v>1622</v>
      </c>
      <c r="E2369" s="7" t="s">
        <v>4445</v>
      </c>
      <c r="F2369" s="7" t="s">
        <v>97</v>
      </c>
      <c r="G2369" s="8">
        <v>1990</v>
      </c>
      <c r="H2369" s="9"/>
      <c r="I2369" s="9"/>
      <c r="J2369" s="9"/>
      <c r="K2369" s="9"/>
      <c r="L2369" s="8">
        <v>10556</v>
      </c>
      <c r="M2369" s="8">
        <v>1</v>
      </c>
      <c r="N2369" s="7" t="s">
        <v>60</v>
      </c>
      <c r="O2369" s="8">
        <v>17</v>
      </c>
      <c r="P2369" s="8">
        <v>16</v>
      </c>
      <c r="Q2369" s="7" t="s">
        <v>60</v>
      </c>
      <c r="R2369" s="7" t="s">
        <v>539</v>
      </c>
    </row>
    <row r="2370" spans="1:18" x14ac:dyDescent="0.25">
      <c r="A2370" s="7" t="s">
        <v>4443</v>
      </c>
      <c r="B2370" s="7" t="s">
        <v>49</v>
      </c>
      <c r="C2370" s="7" t="s">
        <v>57</v>
      </c>
      <c r="D2370" s="7" t="s">
        <v>1472</v>
      </c>
      <c r="E2370" s="7" t="s">
        <v>1732</v>
      </c>
      <c r="F2370" s="7" t="s">
        <v>97</v>
      </c>
      <c r="G2370" s="8">
        <v>1950</v>
      </c>
      <c r="H2370" s="9"/>
      <c r="I2370" s="9"/>
      <c r="J2370" s="9"/>
      <c r="K2370" s="9"/>
      <c r="L2370" s="8">
        <v>8419</v>
      </c>
      <c r="M2370" s="8">
        <v>1</v>
      </c>
      <c r="N2370" s="7" t="s">
        <v>60</v>
      </c>
      <c r="O2370" s="8">
        <v>13</v>
      </c>
      <c r="P2370" s="8">
        <v>11</v>
      </c>
      <c r="Q2370" s="7" t="s">
        <v>60</v>
      </c>
      <c r="R2370" s="7" t="s">
        <v>1462</v>
      </c>
    </row>
    <row r="2371" spans="1:18" x14ac:dyDescent="0.25">
      <c r="A2371" s="7" t="s">
        <v>4443</v>
      </c>
      <c r="B2371" s="7" t="s">
        <v>49</v>
      </c>
      <c r="C2371" s="7" t="s">
        <v>173</v>
      </c>
      <c r="D2371" s="7" t="s">
        <v>1467</v>
      </c>
      <c r="E2371" s="7" t="s">
        <v>4446</v>
      </c>
      <c r="F2371" s="7" t="s">
        <v>1469</v>
      </c>
      <c r="G2371" s="8">
        <v>1950</v>
      </c>
      <c r="H2371" s="9"/>
      <c r="I2371" s="9"/>
      <c r="J2371" s="9"/>
      <c r="K2371" s="9"/>
      <c r="L2371" s="8">
        <v>2564</v>
      </c>
      <c r="M2371" s="8">
        <v>1</v>
      </c>
      <c r="N2371" s="7" t="s">
        <v>60</v>
      </c>
      <c r="O2371" s="8">
        <v>12</v>
      </c>
      <c r="P2371" s="8">
        <v>8</v>
      </c>
      <c r="Q2371" s="7" t="s">
        <v>60</v>
      </c>
      <c r="R2371" s="7" t="s">
        <v>1462</v>
      </c>
    </row>
    <row r="2372" spans="1:18" x14ac:dyDescent="0.25">
      <c r="A2372" s="7" t="s">
        <v>4443</v>
      </c>
      <c r="B2372" s="7" t="s">
        <v>49</v>
      </c>
      <c r="C2372" s="7" t="s">
        <v>139</v>
      </c>
      <c r="D2372" s="7" t="s">
        <v>1470</v>
      </c>
      <c r="E2372" s="7" t="s">
        <v>1471</v>
      </c>
      <c r="F2372" s="7" t="s">
        <v>1469</v>
      </c>
      <c r="G2372" s="8">
        <v>2000</v>
      </c>
      <c r="H2372" s="8">
        <v>1150</v>
      </c>
      <c r="I2372" s="9"/>
      <c r="J2372" s="8">
        <v>100</v>
      </c>
      <c r="K2372" s="8">
        <v>11</v>
      </c>
      <c r="L2372" s="8">
        <v>12650</v>
      </c>
      <c r="M2372" s="8">
        <v>1</v>
      </c>
      <c r="N2372" s="7" t="s">
        <v>60</v>
      </c>
      <c r="O2372" s="8">
        <v>10</v>
      </c>
      <c r="P2372" s="8">
        <v>8</v>
      </c>
      <c r="Q2372" s="7" t="s">
        <v>60</v>
      </c>
      <c r="R2372" s="7" t="s">
        <v>539</v>
      </c>
    </row>
    <row r="2373" spans="1:18" x14ac:dyDescent="0.25">
      <c r="A2373" s="7" t="s">
        <v>4443</v>
      </c>
      <c r="B2373" s="7" t="s">
        <v>49</v>
      </c>
      <c r="C2373" s="7" t="s">
        <v>996</v>
      </c>
      <c r="D2373" s="7" t="s">
        <v>1474</v>
      </c>
      <c r="E2373" s="7" t="s">
        <v>4447</v>
      </c>
      <c r="F2373" s="7" t="s">
        <v>97</v>
      </c>
      <c r="G2373" s="8">
        <v>1990</v>
      </c>
      <c r="H2373" s="9"/>
      <c r="I2373" s="9"/>
      <c r="J2373" s="9"/>
      <c r="K2373" s="9"/>
      <c r="L2373" s="8">
        <v>6402</v>
      </c>
      <c r="M2373" s="8">
        <v>1</v>
      </c>
      <c r="N2373" s="7" t="s">
        <v>60</v>
      </c>
      <c r="O2373" s="8">
        <v>15</v>
      </c>
      <c r="P2373" s="8">
        <v>9</v>
      </c>
      <c r="Q2373" s="7" t="s">
        <v>60</v>
      </c>
      <c r="R2373" s="7" t="s">
        <v>86</v>
      </c>
    </row>
    <row r="2374" spans="1:18" x14ac:dyDescent="0.25">
      <c r="A2374" s="7" t="s">
        <v>4443</v>
      </c>
      <c r="B2374" s="7" t="s">
        <v>49</v>
      </c>
      <c r="C2374" s="7" t="s">
        <v>971</v>
      </c>
      <c r="D2374" s="7" t="s">
        <v>1501</v>
      </c>
      <c r="E2374" s="7" t="s">
        <v>1591</v>
      </c>
      <c r="F2374" s="7" t="s">
        <v>97</v>
      </c>
      <c r="G2374" s="8">
        <v>2000</v>
      </c>
      <c r="H2374" s="9"/>
      <c r="I2374" s="9"/>
      <c r="J2374" s="9"/>
      <c r="K2374" s="9"/>
      <c r="L2374" s="8">
        <v>12320</v>
      </c>
      <c r="M2374" s="8">
        <v>1</v>
      </c>
      <c r="N2374" s="7" t="s">
        <v>60</v>
      </c>
      <c r="O2374" s="8">
        <v>25</v>
      </c>
      <c r="P2374" s="8">
        <v>23</v>
      </c>
      <c r="Q2374" s="7" t="s">
        <v>60</v>
      </c>
      <c r="R2374" s="7" t="s">
        <v>1462</v>
      </c>
    </row>
    <row r="2375" spans="1:18" x14ac:dyDescent="0.25">
      <c r="A2375" s="7" t="s">
        <v>4443</v>
      </c>
      <c r="B2375" s="7" t="s">
        <v>49</v>
      </c>
      <c r="C2375" s="7" t="s">
        <v>204</v>
      </c>
      <c r="D2375" s="7" t="s">
        <v>1602</v>
      </c>
      <c r="E2375" s="7" t="s">
        <v>4448</v>
      </c>
      <c r="F2375" s="7" t="s">
        <v>1469</v>
      </c>
      <c r="G2375" s="8">
        <v>1995</v>
      </c>
      <c r="H2375" s="8">
        <v>789</v>
      </c>
      <c r="I2375" s="9"/>
      <c r="J2375" s="8">
        <v>0</v>
      </c>
      <c r="K2375" s="8">
        <v>2</v>
      </c>
      <c r="L2375" s="8">
        <v>1578</v>
      </c>
      <c r="M2375" s="8">
        <v>1</v>
      </c>
      <c r="N2375" s="7" t="s">
        <v>60</v>
      </c>
      <c r="O2375" s="8">
        <v>10</v>
      </c>
      <c r="P2375" s="8">
        <v>8</v>
      </c>
      <c r="Q2375" s="7" t="s">
        <v>60</v>
      </c>
      <c r="R2375" s="7" t="s">
        <v>539</v>
      </c>
    </row>
    <row r="2376" spans="1:18" x14ac:dyDescent="0.25">
      <c r="A2376" s="7" t="s">
        <v>4449</v>
      </c>
      <c r="B2376" s="7" t="s">
        <v>49</v>
      </c>
      <c r="C2376" s="7" t="s">
        <v>53</v>
      </c>
      <c r="D2376" s="7" t="s">
        <v>1458</v>
      </c>
      <c r="E2376" s="7" t="s">
        <v>4450</v>
      </c>
      <c r="F2376" s="7" t="s">
        <v>97</v>
      </c>
      <c r="G2376" s="8">
        <v>1938</v>
      </c>
      <c r="H2376" s="9"/>
      <c r="I2376" s="9"/>
      <c r="J2376" s="9"/>
      <c r="K2376" s="9"/>
      <c r="L2376" s="8">
        <v>3500</v>
      </c>
      <c r="M2376" s="8">
        <v>1</v>
      </c>
      <c r="N2376" s="7" t="s">
        <v>60</v>
      </c>
      <c r="O2376" s="8">
        <v>12</v>
      </c>
      <c r="P2376" s="8">
        <v>9</v>
      </c>
      <c r="Q2376" s="7" t="s">
        <v>60</v>
      </c>
      <c r="R2376" s="7" t="s">
        <v>1462</v>
      </c>
    </row>
    <row r="2377" spans="1:18" x14ac:dyDescent="0.25">
      <c r="A2377" s="7" t="s">
        <v>4451</v>
      </c>
      <c r="B2377" s="7" t="s">
        <v>49</v>
      </c>
      <c r="C2377" s="7" t="s">
        <v>53</v>
      </c>
      <c r="D2377" s="7" t="s">
        <v>1458</v>
      </c>
      <c r="E2377" s="7" t="s">
        <v>4452</v>
      </c>
      <c r="F2377" s="7" t="s">
        <v>97</v>
      </c>
      <c r="G2377" s="8">
        <v>1992</v>
      </c>
      <c r="H2377" s="9"/>
      <c r="I2377" s="9"/>
      <c r="J2377" s="9"/>
      <c r="K2377" s="9"/>
      <c r="L2377" s="8">
        <v>55000</v>
      </c>
      <c r="M2377" s="8">
        <v>1</v>
      </c>
      <c r="N2377" s="7" t="s">
        <v>60</v>
      </c>
      <c r="O2377" s="8">
        <v>30</v>
      </c>
      <c r="P2377" s="8">
        <v>30</v>
      </c>
      <c r="Q2377" s="7" t="s">
        <v>60</v>
      </c>
      <c r="R2377" s="7" t="s">
        <v>60</v>
      </c>
    </row>
    <row r="2378" spans="1:18" x14ac:dyDescent="0.25">
      <c r="A2378" s="7" t="s">
        <v>767</v>
      </c>
      <c r="B2378" s="7" t="s">
        <v>49</v>
      </c>
      <c r="C2378" s="7" t="s">
        <v>53</v>
      </c>
      <c r="D2378" s="7" t="s">
        <v>1470</v>
      </c>
      <c r="E2378" s="7" t="s">
        <v>4453</v>
      </c>
      <c r="F2378" s="7" t="s">
        <v>97</v>
      </c>
      <c r="G2378" s="8">
        <v>2000</v>
      </c>
      <c r="H2378" s="9"/>
      <c r="I2378" s="9"/>
      <c r="J2378" s="9"/>
      <c r="K2378" s="9"/>
      <c r="L2378" s="8">
        <v>952</v>
      </c>
      <c r="M2378" s="8">
        <v>1</v>
      </c>
      <c r="N2378" s="7" t="s">
        <v>60</v>
      </c>
      <c r="O2378" s="8">
        <v>10</v>
      </c>
      <c r="P2378" s="8">
        <v>8</v>
      </c>
      <c r="Q2378" s="7" t="s">
        <v>60</v>
      </c>
      <c r="R2378" s="7" t="s">
        <v>539</v>
      </c>
    </row>
    <row r="2379" spans="1:18" x14ac:dyDescent="0.25">
      <c r="A2379" s="7" t="s">
        <v>767</v>
      </c>
      <c r="B2379" s="7" t="s">
        <v>49</v>
      </c>
      <c r="C2379" s="7" t="s">
        <v>97</v>
      </c>
      <c r="D2379" s="7" t="s">
        <v>1602</v>
      </c>
      <c r="E2379" s="7" t="s">
        <v>4454</v>
      </c>
      <c r="F2379" s="7" t="s">
        <v>97</v>
      </c>
      <c r="G2379" s="8">
        <v>2000</v>
      </c>
      <c r="H2379" s="9"/>
      <c r="I2379" s="9"/>
      <c r="J2379" s="9"/>
      <c r="K2379" s="9"/>
      <c r="L2379" s="8">
        <v>230</v>
      </c>
      <c r="M2379" s="8">
        <v>1</v>
      </c>
      <c r="N2379" s="7" t="s">
        <v>60</v>
      </c>
      <c r="O2379" s="8">
        <v>10</v>
      </c>
      <c r="P2379" s="8">
        <v>8</v>
      </c>
      <c r="Q2379" s="7" t="s">
        <v>60</v>
      </c>
      <c r="R2379" s="7" t="s">
        <v>539</v>
      </c>
    </row>
    <row r="2380" spans="1:18" x14ac:dyDescent="0.25">
      <c r="A2380" s="7" t="s">
        <v>767</v>
      </c>
      <c r="B2380" s="7" t="s">
        <v>49</v>
      </c>
      <c r="C2380" s="7" t="s">
        <v>59</v>
      </c>
      <c r="D2380" s="7" t="s">
        <v>1470</v>
      </c>
      <c r="E2380" s="7" t="s">
        <v>1550</v>
      </c>
      <c r="F2380" s="7" t="s">
        <v>97</v>
      </c>
      <c r="G2380" s="8">
        <v>2000</v>
      </c>
      <c r="H2380" s="9"/>
      <c r="I2380" s="9"/>
      <c r="J2380" s="9"/>
      <c r="K2380" s="9"/>
      <c r="L2380" s="8">
        <v>952</v>
      </c>
      <c r="M2380" s="8">
        <v>1</v>
      </c>
      <c r="N2380" s="7" t="s">
        <v>60</v>
      </c>
      <c r="O2380" s="8">
        <v>10</v>
      </c>
      <c r="P2380" s="8">
        <v>8</v>
      </c>
      <c r="Q2380" s="7" t="s">
        <v>60</v>
      </c>
      <c r="R2380" s="7" t="s">
        <v>539</v>
      </c>
    </row>
    <row r="2381" spans="1:18" x14ac:dyDescent="0.25">
      <c r="A2381" s="7" t="s">
        <v>767</v>
      </c>
      <c r="B2381" s="7" t="s">
        <v>49</v>
      </c>
      <c r="C2381" s="7" t="s">
        <v>304</v>
      </c>
      <c r="D2381" s="7" t="s">
        <v>1497</v>
      </c>
      <c r="E2381" s="7" t="s">
        <v>4455</v>
      </c>
      <c r="F2381" s="7" t="s">
        <v>97</v>
      </c>
      <c r="G2381" s="8">
        <v>1950</v>
      </c>
      <c r="H2381" s="9"/>
      <c r="I2381" s="9"/>
      <c r="J2381" s="9"/>
      <c r="K2381" s="9"/>
      <c r="L2381" s="8">
        <v>6390</v>
      </c>
      <c r="M2381" s="8">
        <v>1</v>
      </c>
      <c r="N2381" s="7" t="s">
        <v>60</v>
      </c>
      <c r="O2381" s="8">
        <v>25</v>
      </c>
      <c r="P2381" s="8">
        <v>20</v>
      </c>
      <c r="Q2381" s="7" t="s">
        <v>60</v>
      </c>
      <c r="R2381" s="7" t="s">
        <v>60</v>
      </c>
    </row>
    <row r="2382" spans="1:18" x14ac:dyDescent="0.25">
      <c r="A2382" s="7" t="s">
        <v>767</v>
      </c>
      <c r="B2382" s="7" t="s">
        <v>49</v>
      </c>
      <c r="C2382" s="7" t="s">
        <v>86</v>
      </c>
      <c r="D2382" s="7" t="s">
        <v>1467</v>
      </c>
      <c r="E2382" s="7" t="s">
        <v>1468</v>
      </c>
      <c r="F2382" s="7" t="s">
        <v>97</v>
      </c>
      <c r="G2382" s="8">
        <v>1950</v>
      </c>
      <c r="H2382" s="9"/>
      <c r="I2382" s="9"/>
      <c r="J2382" s="9"/>
      <c r="K2382" s="9"/>
      <c r="L2382" s="8">
        <v>5800</v>
      </c>
      <c r="M2382" s="8">
        <v>1</v>
      </c>
      <c r="N2382" s="7" t="s">
        <v>60</v>
      </c>
      <c r="O2382" s="8">
        <v>17</v>
      </c>
      <c r="P2382" s="8">
        <v>15</v>
      </c>
      <c r="Q2382" s="7" t="s">
        <v>60</v>
      </c>
      <c r="R2382" s="7" t="s">
        <v>60</v>
      </c>
    </row>
    <row r="2383" spans="1:18" x14ac:dyDescent="0.25">
      <c r="A2383" s="7" t="s">
        <v>767</v>
      </c>
      <c r="B2383" s="7" t="s">
        <v>49</v>
      </c>
      <c r="C2383" s="7" t="s">
        <v>66</v>
      </c>
      <c r="D2383" s="7" t="s">
        <v>1474</v>
      </c>
      <c r="E2383" s="7" t="s">
        <v>4456</v>
      </c>
      <c r="F2383" s="7" t="s">
        <v>97</v>
      </c>
      <c r="G2383" s="8">
        <v>1950</v>
      </c>
      <c r="H2383" s="9"/>
      <c r="I2383" s="9"/>
      <c r="J2383" s="9"/>
      <c r="K2383" s="9"/>
      <c r="L2383" s="8">
        <v>2300</v>
      </c>
      <c r="M2383" s="8">
        <v>1</v>
      </c>
      <c r="N2383" s="7" t="s">
        <v>60</v>
      </c>
      <c r="O2383" s="8">
        <v>12</v>
      </c>
      <c r="P2383" s="8">
        <v>10</v>
      </c>
      <c r="Q2383" s="7" t="s">
        <v>60</v>
      </c>
      <c r="R2383" s="7" t="s">
        <v>539</v>
      </c>
    </row>
    <row r="2384" spans="1:18" x14ac:dyDescent="0.25">
      <c r="A2384" s="7" t="s">
        <v>767</v>
      </c>
      <c r="B2384" s="7" t="s">
        <v>49</v>
      </c>
      <c r="C2384" s="7" t="s">
        <v>57</v>
      </c>
      <c r="D2384" s="7" t="s">
        <v>1467</v>
      </c>
      <c r="E2384" s="7" t="s">
        <v>4457</v>
      </c>
      <c r="F2384" s="7" t="s">
        <v>97</v>
      </c>
      <c r="G2384" s="8">
        <v>1950</v>
      </c>
      <c r="H2384" s="9"/>
      <c r="I2384" s="9"/>
      <c r="J2384" s="9"/>
      <c r="K2384" s="9"/>
      <c r="L2384" s="8">
        <v>5800</v>
      </c>
      <c r="M2384" s="8">
        <v>1</v>
      </c>
      <c r="N2384" s="7" t="s">
        <v>60</v>
      </c>
      <c r="O2384" s="8">
        <v>17</v>
      </c>
      <c r="P2384" s="8">
        <v>15</v>
      </c>
      <c r="Q2384" s="7" t="s">
        <v>60</v>
      </c>
      <c r="R2384" s="7" t="s">
        <v>1462</v>
      </c>
    </row>
    <row r="2385" spans="1:18" x14ac:dyDescent="0.25">
      <c r="A2385" s="7" t="s">
        <v>767</v>
      </c>
      <c r="B2385" s="7" t="s">
        <v>49</v>
      </c>
      <c r="C2385" s="7" t="s">
        <v>173</v>
      </c>
      <c r="D2385" s="7" t="s">
        <v>1467</v>
      </c>
      <c r="E2385" s="7" t="s">
        <v>4458</v>
      </c>
      <c r="F2385" s="7" t="s">
        <v>97</v>
      </c>
      <c r="G2385" s="8">
        <v>1950</v>
      </c>
      <c r="H2385" s="9"/>
      <c r="I2385" s="9"/>
      <c r="J2385" s="9"/>
      <c r="K2385" s="9"/>
      <c r="L2385" s="8">
        <v>1584</v>
      </c>
      <c r="M2385" s="8">
        <v>1</v>
      </c>
      <c r="N2385" s="7" t="s">
        <v>60</v>
      </c>
      <c r="O2385" s="8">
        <v>12</v>
      </c>
      <c r="P2385" s="8">
        <v>10</v>
      </c>
      <c r="Q2385" s="7" t="s">
        <v>60</v>
      </c>
      <c r="R2385" s="7" t="s">
        <v>1462</v>
      </c>
    </row>
    <row r="2386" spans="1:18" x14ac:dyDescent="0.25">
      <c r="A2386" s="7" t="s">
        <v>767</v>
      </c>
      <c r="B2386" s="7" t="s">
        <v>49</v>
      </c>
      <c r="C2386" s="7" t="s">
        <v>139</v>
      </c>
      <c r="D2386" s="7" t="s">
        <v>1467</v>
      </c>
      <c r="E2386" s="7" t="s">
        <v>1468</v>
      </c>
      <c r="F2386" s="7" t="s">
        <v>97</v>
      </c>
      <c r="G2386" s="8">
        <v>1950</v>
      </c>
      <c r="H2386" s="9"/>
      <c r="I2386" s="9"/>
      <c r="J2386" s="9"/>
      <c r="K2386" s="9"/>
      <c r="L2386" s="8">
        <v>3808</v>
      </c>
      <c r="M2386" s="8">
        <v>1</v>
      </c>
      <c r="N2386" s="7" t="s">
        <v>60</v>
      </c>
      <c r="O2386" s="8">
        <v>17</v>
      </c>
      <c r="P2386" s="8">
        <v>15</v>
      </c>
      <c r="Q2386" s="7" t="s">
        <v>60</v>
      </c>
      <c r="R2386" s="7" t="s">
        <v>1462</v>
      </c>
    </row>
    <row r="2387" spans="1:18" x14ac:dyDescent="0.25">
      <c r="A2387" s="7" t="s">
        <v>767</v>
      </c>
      <c r="B2387" s="7" t="s">
        <v>49</v>
      </c>
      <c r="C2387" s="7" t="s">
        <v>996</v>
      </c>
      <c r="D2387" s="7" t="s">
        <v>1470</v>
      </c>
      <c r="E2387" s="7" t="s">
        <v>4459</v>
      </c>
      <c r="F2387" s="7" t="s">
        <v>1469</v>
      </c>
      <c r="G2387" s="8">
        <v>2008</v>
      </c>
      <c r="H2387" s="8">
        <v>880</v>
      </c>
      <c r="I2387" s="9"/>
      <c r="J2387" s="8">
        <v>100</v>
      </c>
      <c r="K2387" s="8">
        <v>10</v>
      </c>
      <c r="L2387" s="8">
        <v>8800</v>
      </c>
      <c r="M2387" s="8">
        <v>1</v>
      </c>
      <c r="N2387" s="7" t="s">
        <v>60</v>
      </c>
      <c r="O2387" s="8">
        <v>10</v>
      </c>
      <c r="P2387" s="8">
        <v>8</v>
      </c>
      <c r="Q2387" s="7" t="s">
        <v>60</v>
      </c>
      <c r="R2387" s="7" t="s">
        <v>1462</v>
      </c>
    </row>
    <row r="2388" spans="1:18" x14ac:dyDescent="0.25">
      <c r="A2388" s="7" t="s">
        <v>767</v>
      </c>
      <c r="B2388" s="7" t="s">
        <v>49</v>
      </c>
      <c r="C2388" s="7" t="s">
        <v>971</v>
      </c>
      <c r="D2388" s="7" t="s">
        <v>1495</v>
      </c>
      <c r="E2388" s="7" t="s">
        <v>4460</v>
      </c>
      <c r="F2388" s="7" t="s">
        <v>97</v>
      </c>
      <c r="G2388" s="8">
        <v>1950</v>
      </c>
      <c r="H2388" s="9"/>
      <c r="I2388" s="9"/>
      <c r="J2388" s="9"/>
      <c r="K2388" s="9"/>
      <c r="L2388" s="8">
        <v>1904</v>
      </c>
      <c r="M2388" s="8">
        <v>1</v>
      </c>
      <c r="N2388" s="7" t="s">
        <v>60</v>
      </c>
      <c r="O2388" s="8">
        <v>12</v>
      </c>
      <c r="P2388" s="8">
        <v>10</v>
      </c>
      <c r="Q2388" s="7" t="s">
        <v>60</v>
      </c>
      <c r="R2388" s="7" t="s">
        <v>1462</v>
      </c>
    </row>
    <row r="2389" spans="1:18" x14ac:dyDescent="0.25">
      <c r="A2389" s="7" t="s">
        <v>767</v>
      </c>
      <c r="B2389" s="7" t="s">
        <v>49</v>
      </c>
      <c r="C2389" s="7" t="s">
        <v>204</v>
      </c>
      <c r="D2389" s="7" t="s">
        <v>1605</v>
      </c>
      <c r="E2389" s="7" t="s">
        <v>4461</v>
      </c>
      <c r="F2389" s="7" t="s">
        <v>97</v>
      </c>
      <c r="G2389" s="8">
        <v>1950</v>
      </c>
      <c r="H2389" s="9"/>
      <c r="I2389" s="9"/>
      <c r="J2389" s="9"/>
      <c r="K2389" s="9"/>
      <c r="L2389" s="8">
        <v>1920</v>
      </c>
      <c r="M2389" s="8">
        <v>1</v>
      </c>
      <c r="N2389" s="7" t="s">
        <v>60</v>
      </c>
      <c r="O2389" s="8">
        <v>12</v>
      </c>
      <c r="P2389" s="8">
        <v>10</v>
      </c>
      <c r="Q2389" s="7" t="s">
        <v>60</v>
      </c>
      <c r="R2389" s="7" t="s">
        <v>1462</v>
      </c>
    </row>
    <row r="2390" spans="1:18" x14ac:dyDescent="0.25">
      <c r="A2390" s="7" t="s">
        <v>767</v>
      </c>
      <c r="B2390" s="7" t="s">
        <v>49</v>
      </c>
      <c r="C2390" s="7" t="s">
        <v>58</v>
      </c>
      <c r="D2390" s="7" t="s">
        <v>1622</v>
      </c>
      <c r="E2390" s="7" t="s">
        <v>4399</v>
      </c>
      <c r="F2390" s="7" t="s">
        <v>97</v>
      </c>
      <c r="G2390" s="8">
        <v>1950</v>
      </c>
      <c r="H2390" s="9"/>
      <c r="I2390" s="9"/>
      <c r="J2390" s="9"/>
      <c r="K2390" s="9"/>
      <c r="L2390" s="8">
        <v>3800</v>
      </c>
      <c r="M2390" s="8">
        <v>1</v>
      </c>
      <c r="N2390" s="7" t="s">
        <v>60</v>
      </c>
      <c r="O2390" s="8">
        <v>20</v>
      </c>
      <c r="P2390" s="8">
        <v>20</v>
      </c>
      <c r="Q2390" s="7" t="s">
        <v>60</v>
      </c>
      <c r="R2390" s="7" t="s">
        <v>1462</v>
      </c>
    </row>
    <row r="2391" spans="1:18" x14ac:dyDescent="0.25">
      <c r="A2391" s="7" t="s">
        <v>4462</v>
      </c>
      <c r="B2391" s="7" t="s">
        <v>49</v>
      </c>
      <c r="C2391" s="7" t="s">
        <v>53</v>
      </c>
      <c r="D2391" s="7" t="s">
        <v>1464</v>
      </c>
      <c r="E2391" s="7" t="s">
        <v>4463</v>
      </c>
      <c r="F2391" s="7" t="s">
        <v>97</v>
      </c>
      <c r="G2391" s="8">
        <v>1988</v>
      </c>
      <c r="H2391" s="9"/>
      <c r="I2391" s="9"/>
      <c r="J2391" s="9"/>
      <c r="K2391" s="9"/>
      <c r="L2391" s="8">
        <v>12420</v>
      </c>
      <c r="M2391" s="8">
        <v>2</v>
      </c>
      <c r="N2391" s="7" t="s">
        <v>60</v>
      </c>
      <c r="O2391" s="8">
        <v>14</v>
      </c>
      <c r="P2391" s="8">
        <v>10</v>
      </c>
      <c r="Q2391" s="7" t="s">
        <v>60</v>
      </c>
      <c r="R2391" s="7" t="s">
        <v>1462</v>
      </c>
    </row>
    <row r="2392" spans="1:18" x14ac:dyDescent="0.25">
      <c r="A2392" s="7" t="s">
        <v>772</v>
      </c>
      <c r="B2392" s="7" t="s">
        <v>49</v>
      </c>
      <c r="C2392" s="7" t="s">
        <v>53</v>
      </c>
      <c r="D2392" s="7" t="s">
        <v>1458</v>
      </c>
      <c r="E2392" s="7" t="s">
        <v>4464</v>
      </c>
      <c r="F2392" s="7" t="s">
        <v>97</v>
      </c>
      <c r="G2392" s="8">
        <v>1991</v>
      </c>
      <c r="H2392" s="9"/>
      <c r="I2392" s="9"/>
      <c r="J2392" s="9"/>
      <c r="K2392" s="9"/>
      <c r="L2392" s="8">
        <v>2000</v>
      </c>
      <c r="M2392" s="8">
        <v>1</v>
      </c>
      <c r="N2392" s="7" t="s">
        <v>60</v>
      </c>
      <c r="O2392" s="8">
        <v>15</v>
      </c>
      <c r="P2392" s="8">
        <v>12</v>
      </c>
      <c r="Q2392" s="7" t="s">
        <v>60</v>
      </c>
      <c r="R2392" s="7" t="s">
        <v>86</v>
      </c>
    </row>
    <row r="2393" spans="1:18" x14ac:dyDescent="0.25">
      <c r="A2393" s="7" t="s">
        <v>4465</v>
      </c>
      <c r="B2393" s="7" t="s">
        <v>1489</v>
      </c>
      <c r="C2393" s="7" t="s">
        <v>53</v>
      </c>
      <c r="D2393" s="7" t="s">
        <v>1458</v>
      </c>
      <c r="E2393" s="7" t="s">
        <v>4466</v>
      </c>
      <c r="F2393" s="7" t="s">
        <v>97</v>
      </c>
      <c r="G2393" s="8">
        <v>1965</v>
      </c>
      <c r="H2393" s="9"/>
      <c r="I2393" s="9"/>
      <c r="J2393" s="9"/>
      <c r="K2393" s="9"/>
      <c r="L2393" s="8">
        <v>1650</v>
      </c>
      <c r="M2393" s="8">
        <v>1</v>
      </c>
      <c r="N2393" s="7" t="s">
        <v>60</v>
      </c>
      <c r="O2393" s="8">
        <v>12</v>
      </c>
      <c r="P2393" s="8">
        <v>10</v>
      </c>
      <c r="Q2393" s="7" t="s">
        <v>60</v>
      </c>
      <c r="R2393" s="7" t="s">
        <v>86</v>
      </c>
    </row>
    <row r="2394" spans="1:18" x14ac:dyDescent="0.25">
      <c r="A2394" s="7" t="s">
        <v>4467</v>
      </c>
      <c r="B2394" s="7" t="s">
        <v>49</v>
      </c>
      <c r="C2394" s="7" t="s">
        <v>53</v>
      </c>
      <c r="D2394" s="7" t="s">
        <v>1474</v>
      </c>
      <c r="E2394" s="7" t="s">
        <v>4468</v>
      </c>
      <c r="F2394" s="7" t="s">
        <v>97</v>
      </c>
      <c r="G2394" s="8">
        <v>1970</v>
      </c>
      <c r="H2394" s="9"/>
      <c r="I2394" s="9"/>
      <c r="J2394" s="9"/>
      <c r="K2394" s="9"/>
      <c r="L2394" s="8">
        <v>21837</v>
      </c>
      <c r="M2394" s="8">
        <v>1</v>
      </c>
      <c r="N2394" s="7" t="s">
        <v>60</v>
      </c>
      <c r="O2394" s="8">
        <v>20</v>
      </c>
      <c r="P2394" s="8">
        <v>19</v>
      </c>
      <c r="Q2394" s="7" t="s">
        <v>60</v>
      </c>
      <c r="R2394" s="7" t="s">
        <v>86</v>
      </c>
    </row>
    <row r="2395" spans="1:18" x14ac:dyDescent="0.25">
      <c r="A2395" s="7" t="s">
        <v>4467</v>
      </c>
      <c r="B2395" s="7" t="s">
        <v>49</v>
      </c>
      <c r="C2395" s="7" t="s">
        <v>97</v>
      </c>
      <c r="D2395" s="7" t="s">
        <v>1474</v>
      </c>
      <c r="E2395" s="7" t="s">
        <v>4468</v>
      </c>
      <c r="F2395" s="7" t="s">
        <v>1469</v>
      </c>
      <c r="G2395" s="8">
        <v>1983</v>
      </c>
      <c r="H2395" s="8">
        <v>3192</v>
      </c>
      <c r="I2395" s="9"/>
      <c r="J2395" s="8">
        <v>100</v>
      </c>
      <c r="K2395" s="8">
        <v>2</v>
      </c>
      <c r="L2395" s="8">
        <v>6384</v>
      </c>
      <c r="M2395" s="8">
        <v>1</v>
      </c>
      <c r="N2395" s="7" t="s">
        <v>60</v>
      </c>
      <c r="O2395" s="8">
        <v>10</v>
      </c>
      <c r="P2395" s="8">
        <v>8</v>
      </c>
      <c r="Q2395" s="7" t="s">
        <v>60</v>
      </c>
      <c r="R2395" s="7" t="s">
        <v>86</v>
      </c>
    </row>
    <row r="2396" spans="1:18" x14ac:dyDescent="0.25">
      <c r="A2396" s="7" t="s">
        <v>4467</v>
      </c>
      <c r="B2396" s="7" t="s">
        <v>49</v>
      </c>
      <c r="C2396" s="7" t="s">
        <v>59</v>
      </c>
      <c r="D2396" s="7" t="s">
        <v>1474</v>
      </c>
      <c r="E2396" s="7" t="s">
        <v>4468</v>
      </c>
      <c r="F2396" s="7" t="s">
        <v>1469</v>
      </c>
      <c r="G2396" s="8">
        <v>1983</v>
      </c>
      <c r="H2396" s="8">
        <v>6791</v>
      </c>
      <c r="I2396" s="9"/>
      <c r="J2396" s="8">
        <v>100</v>
      </c>
      <c r="K2396" s="8">
        <v>2</v>
      </c>
      <c r="L2396" s="8">
        <v>13582</v>
      </c>
      <c r="M2396" s="8">
        <v>1</v>
      </c>
      <c r="N2396" s="7" t="s">
        <v>60</v>
      </c>
      <c r="O2396" s="8">
        <v>10</v>
      </c>
      <c r="P2396" s="8">
        <v>8</v>
      </c>
      <c r="Q2396" s="7" t="s">
        <v>60</v>
      </c>
      <c r="R2396" s="7" t="s">
        <v>539</v>
      </c>
    </row>
    <row r="2397" spans="1:18" x14ac:dyDescent="0.25">
      <c r="A2397" s="7" t="s">
        <v>4467</v>
      </c>
      <c r="B2397" s="7" t="s">
        <v>49</v>
      </c>
      <c r="C2397" s="7" t="s">
        <v>304</v>
      </c>
      <c r="D2397" s="7" t="s">
        <v>1474</v>
      </c>
      <c r="E2397" s="7" t="s">
        <v>4468</v>
      </c>
      <c r="F2397" s="7" t="s">
        <v>97</v>
      </c>
      <c r="G2397" s="8">
        <v>1983</v>
      </c>
      <c r="H2397" s="9"/>
      <c r="I2397" s="9"/>
      <c r="J2397" s="9"/>
      <c r="K2397" s="9"/>
      <c r="L2397" s="8">
        <v>4065</v>
      </c>
      <c r="M2397" s="8">
        <v>1</v>
      </c>
      <c r="N2397" s="7" t="s">
        <v>60</v>
      </c>
      <c r="O2397" s="8">
        <v>10</v>
      </c>
      <c r="P2397" s="8">
        <v>8</v>
      </c>
      <c r="Q2397" s="7" t="s">
        <v>60</v>
      </c>
      <c r="R2397" s="7" t="s">
        <v>86</v>
      </c>
    </row>
    <row r="2398" spans="1:18" x14ac:dyDescent="0.25">
      <c r="A2398" s="7" t="s">
        <v>4467</v>
      </c>
      <c r="B2398" s="7" t="s">
        <v>49</v>
      </c>
      <c r="C2398" s="7" t="s">
        <v>86</v>
      </c>
      <c r="D2398" s="7" t="s">
        <v>1474</v>
      </c>
      <c r="E2398" s="7" t="s">
        <v>4468</v>
      </c>
      <c r="F2398" s="7" t="s">
        <v>1469</v>
      </c>
      <c r="G2398" s="8">
        <v>1983</v>
      </c>
      <c r="H2398" s="8">
        <v>4297</v>
      </c>
      <c r="I2398" s="9"/>
      <c r="J2398" s="8">
        <v>100</v>
      </c>
      <c r="K2398" s="8">
        <v>2</v>
      </c>
      <c r="L2398" s="8">
        <v>8594</v>
      </c>
      <c r="M2398" s="8">
        <v>1</v>
      </c>
      <c r="N2398" s="7" t="s">
        <v>60</v>
      </c>
      <c r="O2398" s="8">
        <v>10</v>
      </c>
      <c r="P2398" s="8">
        <v>8</v>
      </c>
      <c r="Q2398" s="7" t="s">
        <v>60</v>
      </c>
      <c r="R2398" s="7" t="s">
        <v>539</v>
      </c>
    </row>
    <row r="2399" spans="1:18" x14ac:dyDescent="0.25">
      <c r="A2399" s="7" t="s">
        <v>4467</v>
      </c>
      <c r="B2399" s="7" t="s">
        <v>49</v>
      </c>
      <c r="C2399" s="7" t="s">
        <v>66</v>
      </c>
      <c r="D2399" s="7" t="s">
        <v>1474</v>
      </c>
      <c r="E2399" s="7" t="s">
        <v>4468</v>
      </c>
      <c r="F2399" s="7" t="s">
        <v>97</v>
      </c>
      <c r="G2399" s="8">
        <v>1983</v>
      </c>
      <c r="H2399" s="9"/>
      <c r="I2399" s="9"/>
      <c r="J2399" s="9"/>
      <c r="K2399" s="9"/>
      <c r="L2399" s="8">
        <v>765</v>
      </c>
      <c r="M2399" s="8">
        <v>1</v>
      </c>
      <c r="N2399" s="7" t="s">
        <v>60</v>
      </c>
      <c r="O2399" s="8">
        <v>10</v>
      </c>
      <c r="P2399" s="8">
        <v>8</v>
      </c>
      <c r="Q2399" s="7" t="s">
        <v>60</v>
      </c>
      <c r="R2399" s="7" t="s">
        <v>1462</v>
      </c>
    </row>
    <row r="2400" spans="1:18" x14ac:dyDescent="0.25">
      <c r="A2400" s="7" t="s">
        <v>4467</v>
      </c>
      <c r="B2400" s="7" t="s">
        <v>49</v>
      </c>
      <c r="C2400" s="7" t="s">
        <v>57</v>
      </c>
      <c r="D2400" s="7" t="s">
        <v>1474</v>
      </c>
      <c r="E2400" s="7" t="s">
        <v>4468</v>
      </c>
      <c r="F2400" s="7" t="s">
        <v>97</v>
      </c>
      <c r="G2400" s="8">
        <v>1983</v>
      </c>
      <c r="H2400" s="9"/>
      <c r="I2400" s="9"/>
      <c r="J2400" s="9"/>
      <c r="K2400" s="9"/>
      <c r="L2400" s="8">
        <v>5198</v>
      </c>
      <c r="M2400" s="8">
        <v>1</v>
      </c>
      <c r="N2400" s="7" t="s">
        <v>60</v>
      </c>
      <c r="O2400" s="8">
        <v>10</v>
      </c>
      <c r="P2400" s="8">
        <v>8</v>
      </c>
      <c r="Q2400" s="7" t="s">
        <v>60</v>
      </c>
      <c r="R2400" s="7" t="s">
        <v>539</v>
      </c>
    </row>
    <row r="2401" spans="1:18" x14ac:dyDescent="0.25">
      <c r="A2401" s="7" t="s">
        <v>774</v>
      </c>
      <c r="B2401" s="7" t="s">
        <v>1489</v>
      </c>
      <c r="C2401" s="7" t="s">
        <v>53</v>
      </c>
      <c r="D2401" s="7" t="s">
        <v>1458</v>
      </c>
      <c r="E2401" s="7" t="s">
        <v>4469</v>
      </c>
      <c r="F2401" s="7" t="s">
        <v>97</v>
      </c>
      <c r="G2401" s="8">
        <v>1985</v>
      </c>
      <c r="H2401" s="9"/>
      <c r="I2401" s="9"/>
      <c r="J2401" s="9"/>
      <c r="K2401" s="9"/>
      <c r="L2401" s="8">
        <v>5400</v>
      </c>
      <c r="M2401" s="8">
        <v>1</v>
      </c>
      <c r="N2401" s="7" t="s">
        <v>60</v>
      </c>
      <c r="O2401" s="8">
        <v>18</v>
      </c>
      <c r="P2401" s="8">
        <v>9</v>
      </c>
      <c r="Q2401" s="7" t="s">
        <v>60</v>
      </c>
      <c r="R2401" s="7" t="s">
        <v>60</v>
      </c>
    </row>
    <row r="2402" spans="1:18" x14ac:dyDescent="0.25">
      <c r="A2402" s="7" t="s">
        <v>1315</v>
      </c>
      <c r="B2402" s="7" t="s">
        <v>49</v>
      </c>
      <c r="C2402" s="7" t="s">
        <v>53</v>
      </c>
      <c r="D2402" s="7" t="s">
        <v>1458</v>
      </c>
      <c r="E2402" s="7" t="s">
        <v>4470</v>
      </c>
      <c r="F2402" s="7" t="s">
        <v>97</v>
      </c>
      <c r="G2402" s="8">
        <v>1997</v>
      </c>
      <c r="H2402" s="9"/>
      <c r="I2402" s="9"/>
      <c r="J2402" s="9"/>
      <c r="K2402" s="9"/>
      <c r="L2402" s="8">
        <v>8800</v>
      </c>
      <c r="M2402" s="8">
        <v>1</v>
      </c>
      <c r="N2402" s="7" t="s">
        <v>60</v>
      </c>
      <c r="O2402" s="8">
        <v>15</v>
      </c>
      <c r="P2402" s="8">
        <v>9</v>
      </c>
      <c r="Q2402" s="7" t="s">
        <v>60</v>
      </c>
      <c r="R2402" s="7" t="s">
        <v>539</v>
      </c>
    </row>
    <row r="2403" spans="1:18" x14ac:dyDescent="0.25">
      <c r="A2403" s="7" t="s">
        <v>4471</v>
      </c>
      <c r="B2403" s="7" t="s">
        <v>49</v>
      </c>
      <c r="C2403" s="7" t="s">
        <v>53</v>
      </c>
      <c r="D2403" s="7" t="s">
        <v>1474</v>
      </c>
      <c r="E2403" s="7" t="s">
        <v>4472</v>
      </c>
      <c r="F2403" s="7" t="s">
        <v>97</v>
      </c>
      <c r="G2403" s="8">
        <v>1950</v>
      </c>
      <c r="H2403" s="9"/>
      <c r="I2403" s="9"/>
      <c r="J2403" s="9"/>
      <c r="K2403" s="9"/>
      <c r="L2403" s="8">
        <v>4336</v>
      </c>
      <c r="M2403" s="8">
        <v>1</v>
      </c>
      <c r="N2403" s="7" t="s">
        <v>60</v>
      </c>
      <c r="O2403" s="8">
        <v>10</v>
      </c>
      <c r="P2403" s="8">
        <v>8</v>
      </c>
      <c r="Q2403" s="7" t="s">
        <v>60</v>
      </c>
      <c r="R2403" s="7" t="s">
        <v>86</v>
      </c>
    </row>
    <row r="2404" spans="1:18" x14ac:dyDescent="0.25">
      <c r="A2404" s="7" t="s">
        <v>4471</v>
      </c>
      <c r="B2404" s="7" t="s">
        <v>49</v>
      </c>
      <c r="C2404" s="7" t="s">
        <v>97</v>
      </c>
      <c r="D2404" s="7" t="s">
        <v>1622</v>
      </c>
      <c r="E2404" s="7" t="s">
        <v>4473</v>
      </c>
      <c r="F2404" s="7" t="s">
        <v>97</v>
      </c>
      <c r="G2404" s="8">
        <v>1950</v>
      </c>
      <c r="H2404" s="9"/>
      <c r="I2404" s="9"/>
      <c r="J2404" s="9"/>
      <c r="K2404" s="9"/>
      <c r="L2404" s="8">
        <v>4521</v>
      </c>
      <c r="M2404" s="8">
        <v>1</v>
      </c>
      <c r="N2404" s="7" t="s">
        <v>60</v>
      </c>
      <c r="O2404" s="8">
        <v>12</v>
      </c>
      <c r="P2404" s="8">
        <v>11</v>
      </c>
      <c r="Q2404" s="7" t="s">
        <v>60</v>
      </c>
      <c r="R2404" s="7" t="s">
        <v>86</v>
      </c>
    </row>
    <row r="2405" spans="1:18" x14ac:dyDescent="0.25">
      <c r="A2405" s="7" t="s">
        <v>4471</v>
      </c>
      <c r="B2405" s="7" t="s">
        <v>49</v>
      </c>
      <c r="C2405" s="7" t="s">
        <v>59</v>
      </c>
      <c r="D2405" s="7" t="s">
        <v>1622</v>
      </c>
      <c r="E2405" s="7" t="s">
        <v>4474</v>
      </c>
      <c r="F2405" s="7" t="s">
        <v>97</v>
      </c>
      <c r="G2405" s="8">
        <v>1950</v>
      </c>
      <c r="H2405" s="9"/>
      <c r="I2405" s="9"/>
      <c r="J2405" s="9"/>
      <c r="K2405" s="9"/>
      <c r="L2405" s="8">
        <v>4435</v>
      </c>
      <c r="M2405" s="8">
        <v>1</v>
      </c>
      <c r="N2405" s="7" t="s">
        <v>60</v>
      </c>
      <c r="O2405" s="8">
        <v>12</v>
      </c>
      <c r="P2405" s="8">
        <v>11</v>
      </c>
      <c r="Q2405" s="7" t="s">
        <v>60</v>
      </c>
      <c r="R2405" s="7" t="s">
        <v>86</v>
      </c>
    </row>
    <row r="2406" spans="1:18" x14ac:dyDescent="0.25">
      <c r="A2406" s="7" t="s">
        <v>4471</v>
      </c>
      <c r="B2406" s="7" t="s">
        <v>49</v>
      </c>
      <c r="C2406" s="7" t="s">
        <v>304</v>
      </c>
      <c r="D2406" s="7" t="s">
        <v>686</v>
      </c>
      <c r="E2406" s="7" t="s">
        <v>4475</v>
      </c>
      <c r="F2406" s="7" t="s">
        <v>97</v>
      </c>
      <c r="G2406" s="8">
        <v>1980</v>
      </c>
      <c r="H2406" s="9"/>
      <c r="I2406" s="9"/>
      <c r="J2406" s="9"/>
      <c r="K2406" s="9"/>
      <c r="L2406" s="8">
        <v>4691</v>
      </c>
      <c r="M2406" s="8">
        <v>1</v>
      </c>
      <c r="N2406" s="7" t="s">
        <v>60</v>
      </c>
      <c r="O2406" s="8">
        <v>10</v>
      </c>
      <c r="P2406" s="8">
        <v>8</v>
      </c>
      <c r="Q2406" s="7" t="s">
        <v>60</v>
      </c>
      <c r="R2406" s="7" t="s">
        <v>60</v>
      </c>
    </row>
    <row r="2407" spans="1:18" x14ac:dyDescent="0.25">
      <c r="A2407" s="7" t="s">
        <v>4471</v>
      </c>
      <c r="B2407" s="7" t="s">
        <v>49</v>
      </c>
      <c r="C2407" s="7" t="s">
        <v>86</v>
      </c>
      <c r="D2407" s="7" t="s">
        <v>2790</v>
      </c>
      <c r="E2407" s="7" t="s">
        <v>4476</v>
      </c>
      <c r="F2407" s="7" t="s">
        <v>97</v>
      </c>
      <c r="G2407" s="8">
        <v>2012</v>
      </c>
      <c r="H2407" s="9"/>
      <c r="I2407" s="9"/>
      <c r="J2407" s="9"/>
      <c r="K2407" s="9"/>
      <c r="L2407" s="8">
        <v>6971</v>
      </c>
      <c r="M2407" s="8">
        <v>1</v>
      </c>
      <c r="N2407" s="7" t="s">
        <v>60</v>
      </c>
      <c r="O2407" s="8">
        <v>15</v>
      </c>
      <c r="P2407" s="8">
        <v>12</v>
      </c>
      <c r="Q2407" s="7" t="s">
        <v>60</v>
      </c>
      <c r="R2407" s="7" t="s">
        <v>539</v>
      </c>
    </row>
    <row r="2408" spans="1:18" x14ac:dyDescent="0.25">
      <c r="A2408" s="7" t="s">
        <v>776</v>
      </c>
      <c r="B2408" s="7" t="s">
        <v>1489</v>
      </c>
      <c r="C2408" s="7" t="s">
        <v>53</v>
      </c>
      <c r="D2408" s="7" t="s">
        <v>1458</v>
      </c>
      <c r="E2408" s="7" t="s">
        <v>4477</v>
      </c>
      <c r="F2408" s="7" t="s">
        <v>97</v>
      </c>
      <c r="G2408" s="8">
        <v>1950</v>
      </c>
      <c r="H2408" s="9"/>
      <c r="I2408" s="9"/>
      <c r="J2408" s="9"/>
      <c r="K2408" s="9"/>
      <c r="L2408" s="8">
        <v>17000</v>
      </c>
      <c r="M2408" s="8">
        <v>1</v>
      </c>
      <c r="N2408" s="7" t="s">
        <v>60</v>
      </c>
      <c r="O2408" s="8">
        <v>18</v>
      </c>
      <c r="P2408" s="8">
        <v>10</v>
      </c>
      <c r="Q2408" s="7" t="s">
        <v>60</v>
      </c>
      <c r="R2408" s="7" t="s">
        <v>86</v>
      </c>
    </row>
    <row r="2409" spans="1:18" x14ac:dyDescent="0.25">
      <c r="A2409" s="7" t="s">
        <v>4478</v>
      </c>
      <c r="B2409" s="7" t="s">
        <v>1489</v>
      </c>
      <c r="C2409" s="7" t="s">
        <v>53</v>
      </c>
      <c r="D2409" s="7" t="s">
        <v>1497</v>
      </c>
      <c r="E2409" s="7" t="s">
        <v>4479</v>
      </c>
      <c r="F2409" s="7" t="s">
        <v>1469</v>
      </c>
      <c r="G2409" s="8">
        <v>1956</v>
      </c>
      <c r="H2409" s="9"/>
      <c r="I2409" s="9"/>
      <c r="J2409" s="9"/>
      <c r="K2409" s="9"/>
      <c r="L2409" s="8">
        <v>5292</v>
      </c>
      <c r="M2409" s="8">
        <v>1</v>
      </c>
      <c r="N2409" s="7" t="s">
        <v>60</v>
      </c>
      <c r="O2409" s="8">
        <v>14</v>
      </c>
      <c r="P2409" s="8">
        <v>14</v>
      </c>
      <c r="Q2409" s="7" t="s">
        <v>60</v>
      </c>
      <c r="R2409" s="7" t="s">
        <v>60</v>
      </c>
    </row>
    <row r="2410" spans="1:18" x14ac:dyDescent="0.25">
      <c r="A2410" s="7" t="s">
        <v>4478</v>
      </c>
      <c r="B2410" s="7" t="s">
        <v>1489</v>
      </c>
      <c r="C2410" s="7" t="s">
        <v>97</v>
      </c>
      <c r="D2410" s="7" t="s">
        <v>1467</v>
      </c>
      <c r="E2410" s="7" t="s">
        <v>1546</v>
      </c>
      <c r="F2410" s="7" t="s">
        <v>1469</v>
      </c>
      <c r="G2410" s="8">
        <v>1956</v>
      </c>
      <c r="H2410" s="9"/>
      <c r="I2410" s="9"/>
      <c r="J2410" s="9"/>
      <c r="K2410" s="9"/>
      <c r="L2410" s="8">
        <v>2752</v>
      </c>
      <c r="M2410" s="8">
        <v>1</v>
      </c>
      <c r="N2410" s="7" t="s">
        <v>60</v>
      </c>
      <c r="O2410" s="8">
        <v>10</v>
      </c>
      <c r="P2410" s="8">
        <v>9</v>
      </c>
      <c r="Q2410" s="7" t="s">
        <v>60</v>
      </c>
      <c r="R2410" s="7" t="s">
        <v>60</v>
      </c>
    </row>
    <row r="2411" spans="1:18" x14ac:dyDescent="0.25">
      <c r="A2411" s="7" t="s">
        <v>4478</v>
      </c>
      <c r="B2411" s="7" t="s">
        <v>1489</v>
      </c>
      <c r="C2411" s="7" t="s">
        <v>59</v>
      </c>
      <c r="D2411" s="7" t="s">
        <v>1605</v>
      </c>
      <c r="E2411" s="7" t="s">
        <v>4480</v>
      </c>
      <c r="F2411" s="7" t="s">
        <v>1469</v>
      </c>
      <c r="G2411" s="8">
        <v>1956</v>
      </c>
      <c r="H2411" s="9"/>
      <c r="I2411" s="9"/>
      <c r="J2411" s="9"/>
      <c r="K2411" s="9"/>
      <c r="L2411" s="8">
        <v>3680</v>
      </c>
      <c r="M2411" s="8">
        <v>1</v>
      </c>
      <c r="N2411" s="7" t="s">
        <v>60</v>
      </c>
      <c r="O2411" s="8">
        <v>10</v>
      </c>
      <c r="P2411" s="8">
        <v>9</v>
      </c>
      <c r="Q2411" s="7" t="s">
        <v>60</v>
      </c>
      <c r="R2411" s="7" t="s">
        <v>60</v>
      </c>
    </row>
    <row r="2412" spans="1:18" x14ac:dyDescent="0.25">
      <c r="A2412" s="7" t="s">
        <v>4478</v>
      </c>
      <c r="B2412" s="7" t="s">
        <v>1489</v>
      </c>
      <c r="C2412" s="7" t="s">
        <v>304</v>
      </c>
      <c r="D2412" s="7" t="s">
        <v>1470</v>
      </c>
      <c r="E2412" s="7" t="s">
        <v>1546</v>
      </c>
      <c r="F2412" s="7" t="s">
        <v>1469</v>
      </c>
      <c r="G2412" s="8">
        <v>1956</v>
      </c>
      <c r="H2412" s="9"/>
      <c r="I2412" s="9"/>
      <c r="J2412" s="9"/>
      <c r="K2412" s="9"/>
      <c r="L2412" s="8">
        <v>2400</v>
      </c>
      <c r="M2412" s="8">
        <v>1</v>
      </c>
      <c r="N2412" s="7" t="s">
        <v>60</v>
      </c>
      <c r="O2412" s="8">
        <v>10</v>
      </c>
      <c r="P2412" s="8">
        <v>9</v>
      </c>
      <c r="Q2412" s="7" t="s">
        <v>60</v>
      </c>
      <c r="R2412" s="7" t="s">
        <v>60</v>
      </c>
    </row>
    <row r="2413" spans="1:18" x14ac:dyDescent="0.25">
      <c r="A2413" s="7" t="s">
        <v>4478</v>
      </c>
      <c r="B2413" s="7" t="s">
        <v>1489</v>
      </c>
      <c r="C2413" s="7" t="s">
        <v>86</v>
      </c>
      <c r="D2413" s="7" t="s">
        <v>1467</v>
      </c>
      <c r="E2413" s="7" t="s">
        <v>3790</v>
      </c>
      <c r="F2413" s="7" t="s">
        <v>1469</v>
      </c>
      <c r="G2413" s="8">
        <v>1956</v>
      </c>
      <c r="H2413" s="9"/>
      <c r="I2413" s="9"/>
      <c r="J2413" s="9"/>
      <c r="K2413" s="9"/>
      <c r="L2413" s="8">
        <v>2432</v>
      </c>
      <c r="M2413" s="8">
        <v>1</v>
      </c>
      <c r="N2413" s="7" t="s">
        <v>60</v>
      </c>
      <c r="O2413" s="8">
        <v>10</v>
      </c>
      <c r="P2413" s="8">
        <v>9</v>
      </c>
      <c r="Q2413" s="7" t="s">
        <v>60</v>
      </c>
      <c r="R2413" s="7" t="s">
        <v>60</v>
      </c>
    </row>
    <row r="2414" spans="1:18" x14ac:dyDescent="0.25">
      <c r="A2414" s="7" t="s">
        <v>4478</v>
      </c>
      <c r="B2414" s="7" t="s">
        <v>1489</v>
      </c>
      <c r="C2414" s="7" t="s">
        <v>66</v>
      </c>
      <c r="D2414" s="7" t="s">
        <v>1467</v>
      </c>
      <c r="E2414" s="7" t="s">
        <v>4481</v>
      </c>
      <c r="F2414" s="7" t="s">
        <v>1469</v>
      </c>
      <c r="G2414" s="8">
        <v>1956</v>
      </c>
      <c r="H2414" s="9"/>
      <c r="I2414" s="9"/>
      <c r="J2414" s="9"/>
      <c r="K2414" s="9"/>
      <c r="L2414" s="8">
        <v>4448</v>
      </c>
      <c r="M2414" s="8">
        <v>1</v>
      </c>
      <c r="N2414" s="7" t="s">
        <v>60</v>
      </c>
      <c r="O2414" s="8">
        <v>10</v>
      </c>
      <c r="P2414" s="8">
        <v>9</v>
      </c>
      <c r="Q2414" s="7" t="s">
        <v>60</v>
      </c>
      <c r="R2414" s="7" t="s">
        <v>60</v>
      </c>
    </row>
    <row r="2415" spans="1:18" x14ac:dyDescent="0.25">
      <c r="A2415" s="7" t="s">
        <v>4478</v>
      </c>
      <c r="B2415" s="7" t="s">
        <v>1489</v>
      </c>
      <c r="C2415" s="7" t="s">
        <v>57</v>
      </c>
      <c r="D2415" s="7" t="s">
        <v>1467</v>
      </c>
      <c r="E2415" s="7" t="s">
        <v>1546</v>
      </c>
      <c r="F2415" s="7" t="s">
        <v>1469</v>
      </c>
      <c r="G2415" s="8">
        <v>1956</v>
      </c>
      <c r="H2415" s="9"/>
      <c r="I2415" s="9"/>
      <c r="J2415" s="9"/>
      <c r="K2415" s="9"/>
      <c r="L2415" s="8">
        <v>2048</v>
      </c>
      <c r="M2415" s="8">
        <v>1</v>
      </c>
      <c r="N2415" s="7" t="s">
        <v>60</v>
      </c>
      <c r="O2415" s="8">
        <v>10</v>
      </c>
      <c r="P2415" s="8">
        <v>9</v>
      </c>
      <c r="Q2415" s="7" t="s">
        <v>60</v>
      </c>
      <c r="R2415" s="7" t="s">
        <v>60</v>
      </c>
    </row>
    <row r="2416" spans="1:18" x14ac:dyDescent="0.25">
      <c r="A2416" s="7" t="s">
        <v>4478</v>
      </c>
      <c r="B2416" s="7" t="s">
        <v>1489</v>
      </c>
      <c r="C2416" s="7" t="s">
        <v>173</v>
      </c>
      <c r="D2416" s="7" t="s">
        <v>1467</v>
      </c>
      <c r="E2416" s="7" t="s">
        <v>2355</v>
      </c>
      <c r="F2416" s="7" t="s">
        <v>1469</v>
      </c>
      <c r="G2416" s="8">
        <v>1956</v>
      </c>
      <c r="H2416" s="9"/>
      <c r="I2416" s="9"/>
      <c r="J2416" s="9"/>
      <c r="K2416" s="9"/>
      <c r="L2416" s="8">
        <v>4500</v>
      </c>
      <c r="M2416" s="8">
        <v>1</v>
      </c>
      <c r="N2416" s="7" t="s">
        <v>60</v>
      </c>
      <c r="O2416" s="8">
        <v>10</v>
      </c>
      <c r="P2416" s="8">
        <v>9</v>
      </c>
      <c r="Q2416" s="7" t="s">
        <v>60</v>
      </c>
      <c r="R2416" s="7" t="s">
        <v>60</v>
      </c>
    </row>
    <row r="2417" spans="1:18" x14ac:dyDescent="0.25">
      <c r="A2417" s="7" t="s">
        <v>4478</v>
      </c>
      <c r="B2417" s="7" t="s">
        <v>1489</v>
      </c>
      <c r="C2417" s="7" t="s">
        <v>139</v>
      </c>
      <c r="D2417" s="7" t="s">
        <v>1467</v>
      </c>
      <c r="E2417" s="7" t="s">
        <v>1500</v>
      </c>
      <c r="F2417" s="7" t="s">
        <v>1469</v>
      </c>
      <c r="G2417" s="8">
        <v>1956</v>
      </c>
      <c r="H2417" s="9"/>
      <c r="I2417" s="9"/>
      <c r="J2417" s="9"/>
      <c r="K2417" s="9"/>
      <c r="L2417" s="8">
        <v>8192</v>
      </c>
      <c r="M2417" s="8">
        <v>1</v>
      </c>
      <c r="N2417" s="7" t="s">
        <v>60</v>
      </c>
      <c r="O2417" s="8">
        <v>10</v>
      </c>
      <c r="P2417" s="8">
        <v>9</v>
      </c>
      <c r="Q2417" s="7" t="s">
        <v>60</v>
      </c>
      <c r="R2417" s="7" t="s">
        <v>60</v>
      </c>
    </row>
    <row r="2418" spans="1:18" x14ac:dyDescent="0.25">
      <c r="A2418" s="7" t="s">
        <v>4478</v>
      </c>
      <c r="B2418" s="7" t="s">
        <v>1489</v>
      </c>
      <c r="C2418" s="7" t="s">
        <v>996</v>
      </c>
      <c r="D2418" s="7" t="s">
        <v>1470</v>
      </c>
      <c r="E2418" s="7" t="s">
        <v>1545</v>
      </c>
      <c r="F2418" s="7" t="s">
        <v>1469</v>
      </c>
      <c r="G2418" s="8">
        <v>1956</v>
      </c>
      <c r="H2418" s="9"/>
      <c r="I2418" s="9"/>
      <c r="J2418" s="9"/>
      <c r="K2418" s="9"/>
      <c r="L2418" s="8">
        <v>5600</v>
      </c>
      <c r="M2418" s="8">
        <v>1</v>
      </c>
      <c r="N2418" s="7" t="s">
        <v>60</v>
      </c>
      <c r="O2418" s="8">
        <v>10</v>
      </c>
      <c r="P2418" s="8">
        <v>9</v>
      </c>
      <c r="Q2418" s="7" t="s">
        <v>60</v>
      </c>
      <c r="R2418" s="7" t="s">
        <v>539</v>
      </c>
    </row>
    <row r="2419" spans="1:18" x14ac:dyDescent="0.25">
      <c r="A2419" s="7" t="s">
        <v>4478</v>
      </c>
      <c r="B2419" s="7" t="s">
        <v>1489</v>
      </c>
      <c r="C2419" s="7" t="s">
        <v>971</v>
      </c>
      <c r="D2419" s="7" t="s">
        <v>1622</v>
      </c>
      <c r="E2419" s="7" t="s">
        <v>4482</v>
      </c>
      <c r="F2419" s="7" t="s">
        <v>1469</v>
      </c>
      <c r="G2419" s="8">
        <v>1956</v>
      </c>
      <c r="H2419" s="9"/>
      <c r="I2419" s="9"/>
      <c r="J2419" s="9"/>
      <c r="K2419" s="9"/>
      <c r="L2419" s="8">
        <v>3200</v>
      </c>
      <c r="M2419" s="8">
        <v>1</v>
      </c>
      <c r="N2419" s="7" t="s">
        <v>60</v>
      </c>
      <c r="O2419" s="8">
        <v>15</v>
      </c>
      <c r="P2419" s="8">
        <v>15</v>
      </c>
      <c r="Q2419" s="7" t="s">
        <v>60</v>
      </c>
      <c r="R2419" s="7" t="s">
        <v>60</v>
      </c>
    </row>
    <row r="2420" spans="1:18" x14ac:dyDescent="0.25">
      <c r="A2420" s="7" t="s">
        <v>4478</v>
      </c>
      <c r="B2420" s="7" t="s">
        <v>1489</v>
      </c>
      <c r="C2420" s="7" t="s">
        <v>204</v>
      </c>
      <c r="D2420" s="7" t="s">
        <v>1534</v>
      </c>
      <c r="E2420" s="7" t="s">
        <v>4483</v>
      </c>
      <c r="F2420" s="7" t="s">
        <v>1469</v>
      </c>
      <c r="G2420" s="8">
        <v>19560</v>
      </c>
      <c r="H2420" s="9"/>
      <c r="I2420" s="9"/>
      <c r="J2420" s="9"/>
      <c r="K2420" s="9"/>
      <c r="L2420" s="8">
        <v>2324</v>
      </c>
      <c r="M2420" s="8">
        <v>1</v>
      </c>
      <c r="N2420" s="7" t="s">
        <v>60</v>
      </c>
      <c r="O2420" s="8">
        <v>15</v>
      </c>
      <c r="P2420" s="8">
        <v>15</v>
      </c>
      <c r="Q2420" s="7" t="s">
        <v>60</v>
      </c>
      <c r="R2420" s="7" t="s">
        <v>86</v>
      </c>
    </row>
    <row r="2421" spans="1:18" x14ac:dyDescent="0.25">
      <c r="A2421" s="7" t="s">
        <v>778</v>
      </c>
      <c r="B2421" s="7" t="s">
        <v>49</v>
      </c>
      <c r="C2421" s="7" t="s">
        <v>53</v>
      </c>
      <c r="D2421" s="7" t="s">
        <v>1458</v>
      </c>
      <c r="E2421" s="7" t="s">
        <v>4484</v>
      </c>
      <c r="F2421" s="7" t="s">
        <v>97</v>
      </c>
      <c r="G2421" s="8">
        <v>1997</v>
      </c>
      <c r="H2421" s="9"/>
      <c r="I2421" s="9"/>
      <c r="J2421" s="9"/>
      <c r="K2421" s="9"/>
      <c r="L2421" s="8">
        <v>1150</v>
      </c>
      <c r="M2421" s="8">
        <v>1</v>
      </c>
      <c r="N2421" s="7" t="s">
        <v>60</v>
      </c>
      <c r="O2421" s="8">
        <v>12</v>
      </c>
      <c r="P2421" s="8">
        <v>9</v>
      </c>
      <c r="Q2421" s="7" t="s">
        <v>60</v>
      </c>
      <c r="R2421" s="7" t="s">
        <v>86</v>
      </c>
    </row>
    <row r="2422" spans="1:18" x14ac:dyDescent="0.25">
      <c r="A2422" s="7" t="s">
        <v>780</v>
      </c>
      <c r="B2422" s="7" t="s">
        <v>1457</v>
      </c>
      <c r="C2422" s="7" t="s">
        <v>53</v>
      </c>
      <c r="D2422" s="7" t="s">
        <v>1622</v>
      </c>
      <c r="E2422" s="7" t="s">
        <v>4485</v>
      </c>
      <c r="F2422" s="7" t="s">
        <v>97</v>
      </c>
      <c r="G2422" s="8">
        <v>1958</v>
      </c>
      <c r="H2422" s="9"/>
      <c r="I2422" s="9"/>
      <c r="J2422" s="9"/>
      <c r="K2422" s="9"/>
      <c r="L2422" s="8">
        <v>4200</v>
      </c>
      <c r="M2422" s="8">
        <v>1</v>
      </c>
      <c r="N2422" s="7" t="s">
        <v>60</v>
      </c>
      <c r="O2422" s="8">
        <v>25</v>
      </c>
      <c r="P2422" s="8">
        <v>20</v>
      </c>
      <c r="Q2422" s="7" t="s">
        <v>60</v>
      </c>
      <c r="R2422" s="7" t="s">
        <v>60</v>
      </c>
    </row>
    <row r="2423" spans="1:18" x14ac:dyDescent="0.25">
      <c r="A2423" s="7" t="s">
        <v>780</v>
      </c>
      <c r="B2423" s="7" t="s">
        <v>1457</v>
      </c>
      <c r="C2423" s="7" t="s">
        <v>97</v>
      </c>
      <c r="D2423" s="7" t="s">
        <v>1602</v>
      </c>
      <c r="E2423" s="7" t="s">
        <v>4486</v>
      </c>
      <c r="F2423" s="7" t="s">
        <v>97</v>
      </c>
      <c r="G2423" s="8">
        <v>1958</v>
      </c>
      <c r="H2423" s="9"/>
      <c r="I2423" s="9"/>
      <c r="J2423" s="9"/>
      <c r="K2423" s="9"/>
      <c r="L2423" s="8">
        <v>800</v>
      </c>
      <c r="M2423" s="8">
        <v>1</v>
      </c>
      <c r="N2423" s="7" t="s">
        <v>60</v>
      </c>
      <c r="O2423" s="8">
        <v>12</v>
      </c>
      <c r="P2423" s="8">
        <v>10</v>
      </c>
      <c r="Q2423" s="7" t="s">
        <v>60</v>
      </c>
      <c r="R2423" s="7" t="s">
        <v>539</v>
      </c>
    </row>
    <row r="2424" spans="1:18" x14ac:dyDescent="0.25">
      <c r="A2424" s="7" t="s">
        <v>1318</v>
      </c>
      <c r="B2424" s="7" t="s">
        <v>1489</v>
      </c>
      <c r="C2424" s="7" t="s">
        <v>53</v>
      </c>
      <c r="D2424" s="7" t="s">
        <v>1458</v>
      </c>
      <c r="E2424" s="7" t="s">
        <v>4487</v>
      </c>
      <c r="F2424" s="7" t="s">
        <v>97</v>
      </c>
      <c r="G2424" s="8">
        <v>1949</v>
      </c>
      <c r="H2424" s="9"/>
      <c r="I2424" s="9"/>
      <c r="J2424" s="9"/>
      <c r="K2424" s="9"/>
      <c r="L2424" s="8">
        <v>5500</v>
      </c>
      <c r="M2424" s="8">
        <v>1</v>
      </c>
      <c r="N2424" s="7" t="s">
        <v>60</v>
      </c>
      <c r="O2424" s="8">
        <v>15</v>
      </c>
      <c r="P2424" s="8">
        <v>10</v>
      </c>
      <c r="Q2424" s="7" t="s">
        <v>60</v>
      </c>
      <c r="R2424" s="7" t="s">
        <v>60</v>
      </c>
    </row>
    <row r="2425" spans="1:18" x14ac:dyDescent="0.25">
      <c r="A2425" s="7" t="s">
        <v>4488</v>
      </c>
      <c r="B2425" s="7" t="s">
        <v>49</v>
      </c>
      <c r="C2425" s="7" t="s">
        <v>53</v>
      </c>
      <c r="D2425" s="7" t="s">
        <v>1458</v>
      </c>
      <c r="E2425" s="7" t="s">
        <v>4489</v>
      </c>
      <c r="F2425" s="7" t="s">
        <v>97</v>
      </c>
      <c r="G2425" s="8">
        <v>1960</v>
      </c>
      <c r="H2425" s="9"/>
      <c r="I2425" s="9"/>
      <c r="J2425" s="9"/>
      <c r="K2425" s="9"/>
      <c r="L2425" s="8">
        <v>4500</v>
      </c>
      <c r="M2425" s="8">
        <v>1</v>
      </c>
      <c r="N2425" s="7" t="s">
        <v>60</v>
      </c>
      <c r="O2425" s="8">
        <v>12</v>
      </c>
      <c r="P2425" s="8">
        <v>8</v>
      </c>
      <c r="Q2425" s="7" t="s">
        <v>60</v>
      </c>
      <c r="R2425" s="7" t="s">
        <v>539</v>
      </c>
    </row>
    <row r="2426" spans="1:18" x14ac:dyDescent="0.25">
      <c r="A2426" s="7" t="s">
        <v>4490</v>
      </c>
      <c r="B2426" s="7" t="s">
        <v>49</v>
      </c>
      <c r="C2426" s="7" t="s">
        <v>53</v>
      </c>
      <c r="D2426" s="7" t="s">
        <v>1458</v>
      </c>
      <c r="E2426" s="7" t="s">
        <v>4491</v>
      </c>
      <c r="F2426" s="7" t="s">
        <v>97</v>
      </c>
      <c r="G2426" s="8">
        <v>2004</v>
      </c>
      <c r="H2426" s="9"/>
      <c r="I2426" s="9"/>
      <c r="J2426" s="9"/>
      <c r="K2426" s="9"/>
      <c r="L2426" s="8">
        <v>10263</v>
      </c>
      <c r="M2426" s="8">
        <v>1</v>
      </c>
      <c r="N2426" s="7" t="s">
        <v>60</v>
      </c>
      <c r="O2426" s="8">
        <v>15</v>
      </c>
      <c r="P2426" s="8">
        <v>10</v>
      </c>
      <c r="Q2426" s="7" t="s">
        <v>60</v>
      </c>
      <c r="R2426" s="7" t="s">
        <v>1462</v>
      </c>
    </row>
    <row r="2427" spans="1:18" x14ac:dyDescent="0.25">
      <c r="A2427" s="7" t="s">
        <v>4492</v>
      </c>
      <c r="B2427" s="7" t="s">
        <v>49</v>
      </c>
      <c r="C2427" s="7" t="s">
        <v>53</v>
      </c>
      <c r="D2427" s="7" t="s">
        <v>1458</v>
      </c>
      <c r="E2427" s="7" t="s">
        <v>4493</v>
      </c>
      <c r="F2427" s="7" t="s">
        <v>97</v>
      </c>
      <c r="G2427" s="8">
        <v>1975</v>
      </c>
      <c r="H2427" s="9"/>
      <c r="I2427" s="9"/>
      <c r="J2427" s="9"/>
      <c r="K2427" s="9"/>
      <c r="L2427" s="8">
        <v>10000</v>
      </c>
      <c r="M2427" s="8">
        <v>1</v>
      </c>
      <c r="N2427" s="7" t="s">
        <v>60</v>
      </c>
      <c r="O2427" s="8">
        <v>12</v>
      </c>
      <c r="P2427" s="8">
        <v>8</v>
      </c>
      <c r="Q2427" s="7" t="s">
        <v>60</v>
      </c>
      <c r="R2427" s="7" t="s">
        <v>1462</v>
      </c>
    </row>
    <row r="2428" spans="1:18" x14ac:dyDescent="0.25">
      <c r="A2428" s="7" t="s">
        <v>4494</v>
      </c>
      <c r="B2428" s="7" t="s">
        <v>1457</v>
      </c>
      <c r="C2428" s="7" t="s">
        <v>53</v>
      </c>
      <c r="D2428" s="7" t="s">
        <v>1458</v>
      </c>
      <c r="E2428" s="7" t="s">
        <v>4495</v>
      </c>
      <c r="F2428" s="7" t="s">
        <v>97</v>
      </c>
      <c r="G2428" s="8">
        <v>2007</v>
      </c>
      <c r="H2428" s="9"/>
      <c r="I2428" s="9"/>
      <c r="J2428" s="9"/>
      <c r="K2428" s="9"/>
      <c r="L2428" s="8">
        <v>2900</v>
      </c>
      <c r="M2428" s="8">
        <v>1</v>
      </c>
      <c r="N2428" s="7" t="s">
        <v>60</v>
      </c>
      <c r="O2428" s="8">
        <v>12</v>
      </c>
      <c r="P2428" s="8">
        <v>9</v>
      </c>
      <c r="Q2428" s="7" t="s">
        <v>60</v>
      </c>
      <c r="R2428" s="7" t="s">
        <v>539</v>
      </c>
    </row>
    <row r="2429" spans="1:18" x14ac:dyDescent="0.25">
      <c r="A2429" s="7" t="s">
        <v>1321</v>
      </c>
      <c r="B2429" s="7" t="s">
        <v>1489</v>
      </c>
      <c r="C2429" s="7" t="s">
        <v>53</v>
      </c>
      <c r="D2429" s="7" t="s">
        <v>1464</v>
      </c>
      <c r="E2429" s="7" t="s">
        <v>4496</v>
      </c>
      <c r="F2429" s="7" t="s">
        <v>74</v>
      </c>
      <c r="G2429" s="8">
        <v>1880</v>
      </c>
      <c r="H2429" s="9"/>
      <c r="I2429" s="9"/>
      <c r="J2429" s="9"/>
      <c r="K2429" s="9"/>
      <c r="L2429" s="8">
        <v>3600</v>
      </c>
      <c r="M2429" s="8">
        <v>3</v>
      </c>
      <c r="N2429" s="7" t="s">
        <v>60</v>
      </c>
      <c r="O2429" s="8">
        <v>40</v>
      </c>
      <c r="P2429" s="8">
        <v>15</v>
      </c>
      <c r="Q2429" s="7" t="s">
        <v>60</v>
      </c>
      <c r="R2429" s="7" t="s">
        <v>1462</v>
      </c>
    </row>
    <row r="2430" spans="1:18" x14ac:dyDescent="0.25">
      <c r="A2430" s="7" t="s">
        <v>782</v>
      </c>
      <c r="B2430" s="7" t="s">
        <v>1457</v>
      </c>
      <c r="C2430" s="7" t="s">
        <v>53</v>
      </c>
      <c r="D2430" s="7" t="s">
        <v>1474</v>
      </c>
      <c r="E2430" s="7" t="s">
        <v>4497</v>
      </c>
      <c r="F2430" s="7" t="s">
        <v>97</v>
      </c>
      <c r="G2430" s="8">
        <v>2008</v>
      </c>
      <c r="H2430" s="9"/>
      <c r="I2430" s="9"/>
      <c r="J2430" s="9"/>
      <c r="K2430" s="9"/>
      <c r="L2430" s="8">
        <v>2200</v>
      </c>
      <c r="M2430" s="8">
        <v>1</v>
      </c>
      <c r="N2430" s="7" t="s">
        <v>60</v>
      </c>
      <c r="O2430" s="8">
        <v>12</v>
      </c>
      <c r="P2430" s="8">
        <v>9</v>
      </c>
      <c r="Q2430" s="7" t="s">
        <v>50</v>
      </c>
      <c r="R2430" s="7" t="s">
        <v>60</v>
      </c>
    </row>
    <row r="2431" spans="1:18" x14ac:dyDescent="0.25">
      <c r="A2431" s="7" t="s">
        <v>782</v>
      </c>
      <c r="B2431" s="7" t="s">
        <v>1457</v>
      </c>
      <c r="C2431" s="7" t="s">
        <v>97</v>
      </c>
      <c r="D2431" s="7" t="s">
        <v>1534</v>
      </c>
      <c r="E2431" s="7" t="s">
        <v>4498</v>
      </c>
      <c r="F2431" s="7" t="s">
        <v>97</v>
      </c>
      <c r="G2431" s="8">
        <v>2008</v>
      </c>
      <c r="H2431" s="9"/>
      <c r="I2431" s="9"/>
      <c r="J2431" s="9"/>
      <c r="K2431" s="9"/>
      <c r="L2431" s="8">
        <v>2100</v>
      </c>
      <c r="M2431" s="8">
        <v>1</v>
      </c>
      <c r="N2431" s="7" t="s">
        <v>60</v>
      </c>
      <c r="O2431" s="8">
        <v>12</v>
      </c>
      <c r="P2431" s="8">
        <v>12</v>
      </c>
      <c r="Q2431" s="7" t="s">
        <v>60</v>
      </c>
      <c r="R2431" s="7" t="s">
        <v>60</v>
      </c>
    </row>
    <row r="2432" spans="1:18" x14ac:dyDescent="0.25">
      <c r="A2432" s="7" t="s">
        <v>782</v>
      </c>
      <c r="B2432" s="7" t="s">
        <v>1457</v>
      </c>
      <c r="C2432" s="7" t="s">
        <v>59</v>
      </c>
      <c r="D2432" s="7" t="s">
        <v>1534</v>
      </c>
      <c r="E2432" s="7" t="s">
        <v>4498</v>
      </c>
      <c r="F2432" s="7" t="s">
        <v>97</v>
      </c>
      <c r="G2432" s="8">
        <v>2008</v>
      </c>
      <c r="H2432" s="9"/>
      <c r="I2432" s="9"/>
      <c r="J2432" s="9"/>
      <c r="K2432" s="9"/>
      <c r="L2432" s="8">
        <v>2100</v>
      </c>
      <c r="M2432" s="8">
        <v>1</v>
      </c>
      <c r="N2432" s="7" t="s">
        <v>60</v>
      </c>
      <c r="O2432" s="8">
        <v>12</v>
      </c>
      <c r="P2432" s="8">
        <v>12</v>
      </c>
      <c r="Q2432" s="7" t="s">
        <v>50</v>
      </c>
      <c r="R2432" s="7" t="s">
        <v>60</v>
      </c>
    </row>
    <row r="2433" spans="1:18" x14ac:dyDescent="0.25">
      <c r="A2433" s="7" t="s">
        <v>782</v>
      </c>
      <c r="B2433" s="7" t="s">
        <v>1457</v>
      </c>
      <c r="C2433" s="7" t="s">
        <v>304</v>
      </c>
      <c r="D2433" s="7" t="s">
        <v>1602</v>
      </c>
      <c r="E2433" s="7" t="s">
        <v>4499</v>
      </c>
      <c r="F2433" s="7" t="s">
        <v>97</v>
      </c>
      <c r="G2433" s="8">
        <v>2008</v>
      </c>
      <c r="H2433" s="9"/>
      <c r="I2433" s="9"/>
      <c r="J2433" s="9"/>
      <c r="K2433" s="9"/>
      <c r="L2433" s="8">
        <v>1200</v>
      </c>
      <c r="M2433" s="8">
        <v>1</v>
      </c>
      <c r="N2433" s="7" t="s">
        <v>60</v>
      </c>
      <c r="O2433" s="8">
        <v>12</v>
      </c>
      <c r="P2433" s="8">
        <v>12</v>
      </c>
      <c r="Q2433" s="7" t="s">
        <v>60</v>
      </c>
      <c r="R2433" s="7" t="s">
        <v>60</v>
      </c>
    </row>
    <row r="2434" spans="1:18" x14ac:dyDescent="0.25">
      <c r="A2434" s="7" t="s">
        <v>782</v>
      </c>
      <c r="B2434" s="7" t="s">
        <v>1457</v>
      </c>
      <c r="C2434" s="7" t="s">
        <v>86</v>
      </c>
      <c r="D2434" s="7" t="s">
        <v>1602</v>
      </c>
      <c r="E2434" s="7" t="s">
        <v>4499</v>
      </c>
      <c r="F2434" s="7" t="s">
        <v>97</v>
      </c>
      <c r="G2434" s="8">
        <v>2008</v>
      </c>
      <c r="H2434" s="9"/>
      <c r="I2434" s="9"/>
      <c r="J2434" s="9"/>
      <c r="K2434" s="9"/>
      <c r="L2434" s="8">
        <v>1200</v>
      </c>
      <c r="M2434" s="8">
        <v>1</v>
      </c>
      <c r="N2434" s="7" t="s">
        <v>60</v>
      </c>
      <c r="O2434" s="8">
        <v>12</v>
      </c>
      <c r="P2434" s="8">
        <v>12</v>
      </c>
      <c r="Q2434" s="7" t="s">
        <v>60</v>
      </c>
      <c r="R2434" s="7" t="s">
        <v>60</v>
      </c>
    </row>
    <row r="2435" spans="1:18" x14ac:dyDescent="0.25">
      <c r="A2435" s="7" t="s">
        <v>782</v>
      </c>
      <c r="B2435" s="7" t="s">
        <v>1457</v>
      </c>
      <c r="C2435" s="7" t="s">
        <v>66</v>
      </c>
      <c r="D2435" s="7" t="s">
        <v>1602</v>
      </c>
      <c r="E2435" s="7" t="s">
        <v>4500</v>
      </c>
      <c r="F2435" s="7" t="s">
        <v>97</v>
      </c>
      <c r="G2435" s="8">
        <v>2008</v>
      </c>
      <c r="H2435" s="9"/>
      <c r="I2435" s="9"/>
      <c r="J2435" s="9"/>
      <c r="K2435" s="9"/>
      <c r="L2435" s="8">
        <v>1200</v>
      </c>
      <c r="M2435" s="8">
        <v>1</v>
      </c>
      <c r="N2435" s="7" t="s">
        <v>60</v>
      </c>
      <c r="O2435" s="8">
        <v>12</v>
      </c>
      <c r="P2435" s="8">
        <v>12</v>
      </c>
      <c r="Q2435" s="7" t="s">
        <v>60</v>
      </c>
      <c r="R2435" s="7" t="s">
        <v>60</v>
      </c>
    </row>
    <row r="2436" spans="1:18" x14ac:dyDescent="0.25">
      <c r="A2436" s="7" t="s">
        <v>4501</v>
      </c>
      <c r="B2436" s="7" t="s">
        <v>1457</v>
      </c>
      <c r="C2436" s="7" t="s">
        <v>53</v>
      </c>
      <c r="D2436" s="7" t="s">
        <v>1477</v>
      </c>
      <c r="E2436" s="7" t="s">
        <v>4502</v>
      </c>
      <c r="F2436" s="7" t="s">
        <v>74</v>
      </c>
      <c r="G2436" s="8">
        <v>2001</v>
      </c>
      <c r="H2436" s="9"/>
      <c r="I2436" s="9"/>
      <c r="J2436" s="9"/>
      <c r="K2436" s="9"/>
      <c r="L2436" s="8">
        <v>1100</v>
      </c>
      <c r="M2436" s="8">
        <v>1</v>
      </c>
      <c r="N2436" s="7" t="s">
        <v>60</v>
      </c>
      <c r="O2436" s="8">
        <v>15</v>
      </c>
      <c r="P2436" s="8">
        <v>10</v>
      </c>
      <c r="Q2436" s="7" t="s">
        <v>50</v>
      </c>
      <c r="R2436" s="7" t="s">
        <v>1462</v>
      </c>
    </row>
    <row r="2437" spans="1:18" x14ac:dyDescent="0.25">
      <c r="A2437" s="7" t="s">
        <v>783</v>
      </c>
      <c r="B2437" s="7" t="s">
        <v>1457</v>
      </c>
      <c r="C2437" s="7" t="s">
        <v>53</v>
      </c>
      <c r="D2437" s="7" t="s">
        <v>1477</v>
      </c>
      <c r="E2437" s="7" t="s">
        <v>4503</v>
      </c>
      <c r="F2437" s="7" t="s">
        <v>74</v>
      </c>
      <c r="G2437" s="8">
        <v>1956</v>
      </c>
      <c r="H2437" s="9"/>
      <c r="I2437" s="9"/>
      <c r="J2437" s="9"/>
      <c r="K2437" s="9"/>
      <c r="L2437" s="8">
        <v>600</v>
      </c>
      <c r="M2437" s="8">
        <v>1</v>
      </c>
      <c r="N2437" s="7" t="s">
        <v>60</v>
      </c>
      <c r="O2437" s="8">
        <v>12</v>
      </c>
      <c r="P2437" s="8">
        <v>9</v>
      </c>
      <c r="Q2437" s="7" t="s">
        <v>50</v>
      </c>
      <c r="R2437" s="7" t="s">
        <v>1462</v>
      </c>
    </row>
    <row r="2438" spans="1:18" x14ac:dyDescent="0.25">
      <c r="A2438" s="7" t="s">
        <v>4504</v>
      </c>
      <c r="B2438" s="7" t="s">
        <v>1489</v>
      </c>
      <c r="C2438" s="7" t="s">
        <v>53</v>
      </c>
      <c r="D2438" s="7" t="s">
        <v>1458</v>
      </c>
      <c r="E2438" s="7" t="s">
        <v>4505</v>
      </c>
      <c r="F2438" s="7" t="s">
        <v>97</v>
      </c>
      <c r="G2438" s="8">
        <v>1960</v>
      </c>
      <c r="H2438" s="9"/>
      <c r="I2438" s="9"/>
      <c r="J2438" s="9"/>
      <c r="K2438" s="9"/>
      <c r="L2438" s="8">
        <v>2000</v>
      </c>
      <c r="M2438" s="8">
        <v>1</v>
      </c>
      <c r="N2438" s="7" t="s">
        <v>60</v>
      </c>
      <c r="O2438" s="8">
        <v>12</v>
      </c>
      <c r="P2438" s="8">
        <v>10</v>
      </c>
      <c r="Q2438" s="7" t="s">
        <v>60</v>
      </c>
      <c r="R2438" s="7" t="s">
        <v>1462</v>
      </c>
    </row>
    <row r="2439" spans="1:18" x14ac:dyDescent="0.25">
      <c r="A2439" s="7" t="s">
        <v>4506</v>
      </c>
      <c r="B2439" s="7" t="s">
        <v>1489</v>
      </c>
      <c r="C2439" s="7" t="s">
        <v>53</v>
      </c>
      <c r="D2439" s="7" t="s">
        <v>1477</v>
      </c>
      <c r="E2439" s="7" t="s">
        <v>4507</v>
      </c>
      <c r="F2439" s="7" t="s">
        <v>74</v>
      </c>
      <c r="G2439" s="8">
        <v>1965</v>
      </c>
      <c r="H2439" s="9"/>
      <c r="I2439" s="9"/>
      <c r="J2439" s="9"/>
      <c r="K2439" s="9"/>
      <c r="L2439" s="8">
        <v>1125</v>
      </c>
      <c r="M2439" s="8">
        <v>1</v>
      </c>
      <c r="N2439" s="7" t="s">
        <v>60</v>
      </c>
      <c r="O2439" s="8">
        <v>20</v>
      </c>
      <c r="P2439" s="8">
        <v>10</v>
      </c>
      <c r="Q2439" s="7" t="s">
        <v>60</v>
      </c>
      <c r="R2439" s="7" t="s">
        <v>2605</v>
      </c>
    </row>
    <row r="2440" spans="1:18" x14ac:dyDescent="0.25">
      <c r="A2440" s="7" t="s">
        <v>4508</v>
      </c>
      <c r="B2440" s="7" t="s">
        <v>1489</v>
      </c>
      <c r="C2440" s="7" t="s">
        <v>53</v>
      </c>
      <c r="D2440" s="7" t="s">
        <v>1477</v>
      </c>
      <c r="E2440" s="7" t="s">
        <v>4509</v>
      </c>
      <c r="F2440" s="7" t="s">
        <v>74</v>
      </c>
      <c r="G2440" s="8">
        <v>1910</v>
      </c>
      <c r="H2440" s="9"/>
      <c r="I2440" s="9"/>
      <c r="J2440" s="9"/>
      <c r="K2440" s="9"/>
      <c r="L2440" s="8">
        <v>1800</v>
      </c>
      <c r="M2440" s="8">
        <v>1</v>
      </c>
      <c r="N2440" s="7" t="s">
        <v>60</v>
      </c>
      <c r="O2440" s="8">
        <v>12</v>
      </c>
      <c r="P2440" s="8">
        <v>12</v>
      </c>
      <c r="Q2440" s="7" t="s">
        <v>60</v>
      </c>
      <c r="R2440" s="7" t="s">
        <v>1462</v>
      </c>
    </row>
    <row r="2441" spans="1:18" x14ac:dyDescent="0.25">
      <c r="A2441" s="7" t="s">
        <v>4510</v>
      </c>
      <c r="B2441" s="7" t="s">
        <v>49</v>
      </c>
      <c r="C2441" s="7" t="s">
        <v>53</v>
      </c>
      <c r="D2441" s="7" t="s">
        <v>1458</v>
      </c>
      <c r="E2441" s="7" t="s">
        <v>3847</v>
      </c>
      <c r="F2441" s="7" t="s">
        <v>97</v>
      </c>
      <c r="G2441" s="8">
        <v>1960</v>
      </c>
      <c r="H2441" s="9"/>
      <c r="I2441" s="9"/>
      <c r="J2441" s="9"/>
      <c r="K2441" s="9"/>
      <c r="L2441" s="8">
        <v>2000</v>
      </c>
      <c r="M2441" s="8">
        <v>1</v>
      </c>
      <c r="N2441" s="7" t="s">
        <v>60</v>
      </c>
      <c r="O2441" s="8">
        <v>12</v>
      </c>
      <c r="P2441" s="8">
        <v>9</v>
      </c>
      <c r="Q2441" s="7" t="s">
        <v>60</v>
      </c>
      <c r="R2441" s="7" t="s">
        <v>539</v>
      </c>
    </row>
    <row r="2442" spans="1:18" x14ac:dyDescent="0.25">
      <c r="A2442" s="7" t="s">
        <v>4511</v>
      </c>
      <c r="B2442" s="7" t="s">
        <v>1457</v>
      </c>
      <c r="C2442" s="7" t="s">
        <v>53</v>
      </c>
      <c r="D2442" s="7" t="s">
        <v>1458</v>
      </c>
      <c r="E2442" s="7" t="s">
        <v>4512</v>
      </c>
      <c r="F2442" s="7" t="s">
        <v>97</v>
      </c>
      <c r="G2442" s="8">
        <v>2009</v>
      </c>
      <c r="H2442" s="9"/>
      <c r="I2442" s="9"/>
      <c r="J2442" s="9"/>
      <c r="K2442" s="9"/>
      <c r="L2442" s="8">
        <v>4000</v>
      </c>
      <c r="M2442" s="8">
        <v>1</v>
      </c>
      <c r="N2442" s="7" t="s">
        <v>60</v>
      </c>
      <c r="O2442" s="8">
        <v>15</v>
      </c>
      <c r="P2442" s="8">
        <v>9</v>
      </c>
      <c r="Q2442" s="7" t="s">
        <v>60</v>
      </c>
      <c r="R2442" s="7" t="s">
        <v>86</v>
      </c>
    </row>
    <row r="2443" spans="1:18" x14ac:dyDescent="0.25">
      <c r="A2443" s="7" t="s">
        <v>4513</v>
      </c>
      <c r="B2443" s="7" t="s">
        <v>49</v>
      </c>
      <c r="C2443" s="7" t="s">
        <v>53</v>
      </c>
      <c r="D2443" s="7" t="s">
        <v>1464</v>
      </c>
      <c r="E2443" s="7" t="s">
        <v>4514</v>
      </c>
      <c r="F2443" s="7" t="s">
        <v>74</v>
      </c>
      <c r="G2443" s="8">
        <v>1992</v>
      </c>
      <c r="H2443" s="9"/>
      <c r="I2443" s="9"/>
      <c r="J2443" s="9"/>
      <c r="K2443" s="9"/>
      <c r="L2443" s="8">
        <v>1626</v>
      </c>
      <c r="M2443" s="8">
        <v>1</v>
      </c>
      <c r="N2443" s="7" t="s">
        <v>60</v>
      </c>
      <c r="O2443" s="8">
        <v>10</v>
      </c>
      <c r="P2443" s="8">
        <v>8</v>
      </c>
      <c r="Q2443" s="7" t="s">
        <v>60</v>
      </c>
      <c r="R2443" s="7" t="s">
        <v>1462</v>
      </c>
    </row>
    <row r="2444" spans="1:18" x14ac:dyDescent="0.25">
      <c r="A2444" s="7" t="s">
        <v>4515</v>
      </c>
      <c r="B2444" s="7" t="s">
        <v>49</v>
      </c>
      <c r="C2444" s="7" t="s">
        <v>53</v>
      </c>
      <c r="D2444" s="7" t="s">
        <v>1458</v>
      </c>
      <c r="E2444" s="7" t="s">
        <v>4516</v>
      </c>
      <c r="F2444" s="7" t="s">
        <v>97</v>
      </c>
      <c r="G2444" s="8">
        <v>2005</v>
      </c>
      <c r="H2444" s="9"/>
      <c r="I2444" s="9"/>
      <c r="J2444" s="9"/>
      <c r="K2444" s="9"/>
      <c r="L2444" s="8">
        <v>12000</v>
      </c>
      <c r="M2444" s="8">
        <v>1</v>
      </c>
      <c r="N2444" s="7" t="s">
        <v>60</v>
      </c>
      <c r="O2444" s="8">
        <v>16</v>
      </c>
      <c r="P2444" s="8">
        <v>9</v>
      </c>
      <c r="Q2444" s="7" t="s">
        <v>60</v>
      </c>
      <c r="R2444" s="7" t="s">
        <v>86</v>
      </c>
    </row>
    <row r="2445" spans="1:18" x14ac:dyDescent="0.25">
      <c r="A2445" s="7" t="s">
        <v>4517</v>
      </c>
      <c r="B2445" s="7" t="s">
        <v>49</v>
      </c>
      <c r="C2445" s="7" t="s">
        <v>53</v>
      </c>
      <c r="D2445" s="7" t="s">
        <v>1458</v>
      </c>
      <c r="E2445" s="7" t="s">
        <v>4518</v>
      </c>
      <c r="F2445" s="7" t="s">
        <v>97</v>
      </c>
      <c r="G2445" s="8">
        <v>1991</v>
      </c>
      <c r="H2445" s="9"/>
      <c r="I2445" s="9"/>
      <c r="J2445" s="9"/>
      <c r="K2445" s="9"/>
      <c r="L2445" s="8">
        <v>20000</v>
      </c>
      <c r="M2445" s="8">
        <v>2</v>
      </c>
      <c r="N2445" s="7" t="s">
        <v>60</v>
      </c>
      <c r="O2445" s="8">
        <v>20</v>
      </c>
      <c r="P2445" s="8">
        <v>20</v>
      </c>
      <c r="Q2445" s="7" t="s">
        <v>60</v>
      </c>
      <c r="R2445" s="7" t="s">
        <v>60</v>
      </c>
    </row>
    <row r="2446" spans="1:18" x14ac:dyDescent="0.25">
      <c r="A2446" s="7" t="s">
        <v>1324</v>
      </c>
      <c r="B2446" s="7" t="s">
        <v>49</v>
      </c>
      <c r="C2446" s="7" t="s">
        <v>53</v>
      </c>
      <c r="D2446" s="7" t="s">
        <v>4519</v>
      </c>
      <c r="E2446" s="7" t="s">
        <v>4520</v>
      </c>
      <c r="F2446" s="7" t="s">
        <v>97</v>
      </c>
      <c r="G2446" s="8">
        <v>1989</v>
      </c>
      <c r="H2446" s="9"/>
      <c r="I2446" s="9"/>
      <c r="J2446" s="9"/>
      <c r="K2446" s="9"/>
      <c r="L2446" s="8">
        <v>47500</v>
      </c>
      <c r="M2446" s="8">
        <v>1</v>
      </c>
      <c r="N2446" s="7" t="s">
        <v>60</v>
      </c>
      <c r="O2446" s="8">
        <v>15</v>
      </c>
      <c r="P2446" s="8">
        <v>10</v>
      </c>
      <c r="Q2446" s="7" t="s">
        <v>60</v>
      </c>
      <c r="R2446" s="7" t="s">
        <v>60</v>
      </c>
    </row>
    <row r="2447" spans="1:18" x14ac:dyDescent="0.25">
      <c r="A2447" s="7" t="s">
        <v>1324</v>
      </c>
      <c r="B2447" s="7" t="s">
        <v>49</v>
      </c>
      <c r="C2447" s="7" t="s">
        <v>97</v>
      </c>
      <c r="D2447" s="7" t="s">
        <v>1470</v>
      </c>
      <c r="E2447" s="7" t="s">
        <v>1664</v>
      </c>
      <c r="F2447" s="7" t="s">
        <v>97</v>
      </c>
      <c r="G2447" s="8">
        <v>1989</v>
      </c>
      <c r="H2447" s="9"/>
      <c r="I2447" s="9"/>
      <c r="J2447" s="9"/>
      <c r="K2447" s="9"/>
      <c r="L2447" s="8">
        <v>2500</v>
      </c>
      <c r="M2447" s="8">
        <v>1</v>
      </c>
      <c r="N2447" s="7" t="s">
        <v>60</v>
      </c>
      <c r="O2447" s="8">
        <v>12</v>
      </c>
      <c r="P2447" s="8">
        <v>9</v>
      </c>
      <c r="Q2447" s="7" t="s">
        <v>60</v>
      </c>
      <c r="R2447" s="7" t="s">
        <v>60</v>
      </c>
    </row>
    <row r="2448" spans="1:18" x14ac:dyDescent="0.25">
      <c r="A2448" s="7" t="s">
        <v>4521</v>
      </c>
      <c r="B2448" s="7" t="s">
        <v>49</v>
      </c>
      <c r="C2448" s="7" t="s">
        <v>53</v>
      </c>
      <c r="D2448" s="7" t="s">
        <v>4522</v>
      </c>
      <c r="E2448" s="7" t="s">
        <v>4523</v>
      </c>
      <c r="F2448" s="7" t="s">
        <v>97</v>
      </c>
      <c r="G2448" s="8">
        <v>1970</v>
      </c>
      <c r="H2448" s="9"/>
      <c r="I2448" s="9"/>
      <c r="J2448" s="9"/>
      <c r="K2448" s="9"/>
      <c r="L2448" s="8">
        <v>22150</v>
      </c>
      <c r="M2448" s="8">
        <v>1</v>
      </c>
      <c r="N2448" s="7" t="s">
        <v>60</v>
      </c>
      <c r="O2448" s="8">
        <v>15</v>
      </c>
      <c r="P2448" s="8">
        <v>9</v>
      </c>
      <c r="Q2448" s="7" t="s">
        <v>60</v>
      </c>
      <c r="R2448" s="7" t="s">
        <v>1643</v>
      </c>
    </row>
    <row r="2449" spans="1:18" x14ac:dyDescent="0.25">
      <c r="A2449" s="7" t="s">
        <v>4521</v>
      </c>
      <c r="B2449" s="7" t="s">
        <v>49</v>
      </c>
      <c r="C2449" s="7" t="s">
        <v>97</v>
      </c>
      <c r="D2449" s="7" t="s">
        <v>1474</v>
      </c>
      <c r="E2449" s="7" t="s">
        <v>4524</v>
      </c>
      <c r="F2449" s="7" t="s">
        <v>97</v>
      </c>
      <c r="G2449" s="8">
        <v>1970</v>
      </c>
      <c r="H2449" s="9"/>
      <c r="I2449" s="9"/>
      <c r="J2449" s="9"/>
      <c r="K2449" s="9"/>
      <c r="L2449" s="8">
        <v>1440</v>
      </c>
      <c r="M2449" s="8">
        <v>1</v>
      </c>
      <c r="N2449" s="7" t="s">
        <v>60</v>
      </c>
      <c r="O2449" s="8">
        <v>14</v>
      </c>
      <c r="P2449" s="8">
        <v>9</v>
      </c>
      <c r="Q2449" s="7" t="s">
        <v>60</v>
      </c>
      <c r="R2449" s="7" t="s">
        <v>1643</v>
      </c>
    </row>
    <row r="2450" spans="1:18" x14ac:dyDescent="0.25">
      <c r="A2450" s="7" t="s">
        <v>785</v>
      </c>
      <c r="B2450" s="7" t="s">
        <v>49</v>
      </c>
      <c r="C2450" s="7" t="s">
        <v>53</v>
      </c>
      <c r="D2450" s="7" t="s">
        <v>1458</v>
      </c>
      <c r="E2450" s="7" t="s">
        <v>4525</v>
      </c>
      <c r="F2450" s="7" t="s">
        <v>97</v>
      </c>
      <c r="G2450" s="8">
        <v>1970</v>
      </c>
      <c r="H2450" s="9"/>
      <c r="I2450" s="9"/>
      <c r="J2450" s="9"/>
      <c r="K2450" s="9"/>
      <c r="L2450" s="8">
        <v>26000</v>
      </c>
      <c r="M2450" s="8">
        <v>1</v>
      </c>
      <c r="N2450" s="7" t="s">
        <v>60</v>
      </c>
      <c r="O2450" s="8">
        <v>15</v>
      </c>
      <c r="P2450" s="8">
        <v>10</v>
      </c>
      <c r="Q2450" s="7" t="s">
        <v>60</v>
      </c>
      <c r="R2450" s="7" t="s">
        <v>86</v>
      </c>
    </row>
    <row r="2451" spans="1:18" x14ac:dyDescent="0.25">
      <c r="A2451" s="7" t="s">
        <v>4526</v>
      </c>
      <c r="B2451" s="7" t="s">
        <v>49</v>
      </c>
      <c r="C2451" s="7" t="s">
        <v>53</v>
      </c>
      <c r="D2451" s="7" t="s">
        <v>1458</v>
      </c>
      <c r="E2451" s="7" t="s">
        <v>4527</v>
      </c>
      <c r="F2451" s="7" t="s">
        <v>97</v>
      </c>
      <c r="G2451" s="8">
        <v>1960</v>
      </c>
      <c r="H2451" s="9"/>
      <c r="I2451" s="9"/>
      <c r="J2451" s="9"/>
      <c r="K2451" s="9"/>
      <c r="L2451" s="8">
        <v>8960</v>
      </c>
      <c r="M2451" s="8">
        <v>1</v>
      </c>
      <c r="N2451" s="7" t="s">
        <v>60</v>
      </c>
      <c r="O2451" s="8">
        <v>10</v>
      </c>
      <c r="P2451" s="8">
        <v>9</v>
      </c>
      <c r="Q2451" s="7" t="s">
        <v>60</v>
      </c>
      <c r="R2451" s="7" t="s">
        <v>1462</v>
      </c>
    </row>
    <row r="2452" spans="1:18" x14ac:dyDescent="0.25">
      <c r="A2452" s="7" t="s">
        <v>4526</v>
      </c>
      <c r="B2452" s="7" t="s">
        <v>49</v>
      </c>
      <c r="C2452" s="7" t="s">
        <v>97</v>
      </c>
      <c r="D2452" s="7" t="s">
        <v>1458</v>
      </c>
      <c r="E2452" s="7" t="s">
        <v>4528</v>
      </c>
      <c r="F2452" s="7" t="s">
        <v>97</v>
      </c>
      <c r="G2452" s="8">
        <v>1960</v>
      </c>
      <c r="H2452" s="9"/>
      <c r="I2452" s="9"/>
      <c r="J2452" s="9"/>
      <c r="K2452" s="9"/>
      <c r="L2452" s="8">
        <v>5886</v>
      </c>
      <c r="M2452" s="8">
        <v>1</v>
      </c>
      <c r="N2452" s="7" t="s">
        <v>60</v>
      </c>
      <c r="O2452" s="8">
        <v>10</v>
      </c>
      <c r="P2452" s="8">
        <v>9</v>
      </c>
      <c r="Q2452" s="7" t="s">
        <v>60</v>
      </c>
      <c r="R2452" s="7" t="s">
        <v>1462</v>
      </c>
    </row>
    <row r="2453" spans="1:18" x14ac:dyDescent="0.25">
      <c r="A2453" s="7" t="s">
        <v>4526</v>
      </c>
      <c r="B2453" s="7" t="s">
        <v>49</v>
      </c>
      <c r="C2453" s="7" t="s">
        <v>59</v>
      </c>
      <c r="D2453" s="7" t="s">
        <v>1458</v>
      </c>
      <c r="E2453" s="7" t="s">
        <v>4529</v>
      </c>
      <c r="F2453" s="7" t="s">
        <v>97</v>
      </c>
      <c r="G2453" s="8">
        <v>1960</v>
      </c>
      <c r="H2453" s="9"/>
      <c r="I2453" s="9"/>
      <c r="J2453" s="9"/>
      <c r="K2453" s="9"/>
      <c r="L2453" s="8">
        <v>252</v>
      </c>
      <c r="M2453" s="8">
        <v>1</v>
      </c>
      <c r="N2453" s="7" t="s">
        <v>60</v>
      </c>
      <c r="O2453" s="8">
        <v>10</v>
      </c>
      <c r="P2453" s="8">
        <v>9</v>
      </c>
      <c r="Q2453" s="7" t="s">
        <v>60</v>
      </c>
      <c r="R2453" s="7" t="s">
        <v>60</v>
      </c>
    </row>
    <row r="2454" spans="1:18" x14ac:dyDescent="0.25">
      <c r="A2454" s="7" t="s">
        <v>4526</v>
      </c>
      <c r="B2454" s="7" t="s">
        <v>49</v>
      </c>
      <c r="C2454" s="7" t="s">
        <v>304</v>
      </c>
      <c r="D2454" s="7" t="s">
        <v>1458</v>
      </c>
      <c r="E2454" s="7" t="s">
        <v>4530</v>
      </c>
      <c r="F2454" s="7" t="s">
        <v>97</v>
      </c>
      <c r="G2454" s="8">
        <v>1960</v>
      </c>
      <c r="H2454" s="9"/>
      <c r="I2454" s="9"/>
      <c r="J2454" s="9"/>
      <c r="K2454" s="9"/>
      <c r="L2454" s="8">
        <v>1000</v>
      </c>
      <c r="M2454" s="8">
        <v>1</v>
      </c>
      <c r="N2454" s="7" t="s">
        <v>60</v>
      </c>
      <c r="O2454" s="8">
        <v>9</v>
      </c>
      <c r="P2454" s="8">
        <v>9</v>
      </c>
      <c r="Q2454" s="7" t="s">
        <v>60</v>
      </c>
      <c r="R2454" s="7" t="s">
        <v>60</v>
      </c>
    </row>
    <row r="2455" spans="1:18" x14ac:dyDescent="0.25">
      <c r="A2455" s="7" t="s">
        <v>4526</v>
      </c>
      <c r="B2455" s="7" t="s">
        <v>49</v>
      </c>
      <c r="C2455" s="7" t="s">
        <v>86</v>
      </c>
      <c r="D2455" s="7" t="s">
        <v>1458</v>
      </c>
      <c r="E2455" s="7" t="s">
        <v>4531</v>
      </c>
      <c r="F2455" s="7" t="s">
        <v>97</v>
      </c>
      <c r="G2455" s="8">
        <v>1960</v>
      </c>
      <c r="H2455" s="9"/>
      <c r="I2455" s="9"/>
      <c r="J2455" s="9"/>
      <c r="K2455" s="9"/>
      <c r="L2455" s="8">
        <v>10408</v>
      </c>
      <c r="M2455" s="8">
        <v>1</v>
      </c>
      <c r="N2455" s="7" t="s">
        <v>60</v>
      </c>
      <c r="O2455" s="8">
        <v>10</v>
      </c>
      <c r="P2455" s="8">
        <v>9</v>
      </c>
      <c r="Q2455" s="7" t="s">
        <v>60</v>
      </c>
      <c r="R2455" s="7" t="s">
        <v>1462</v>
      </c>
    </row>
    <row r="2456" spans="1:18" x14ac:dyDescent="0.25">
      <c r="A2456" s="7" t="s">
        <v>4526</v>
      </c>
      <c r="B2456" s="7" t="s">
        <v>49</v>
      </c>
      <c r="C2456" s="7" t="s">
        <v>66</v>
      </c>
      <c r="D2456" s="7" t="s">
        <v>1458</v>
      </c>
      <c r="E2456" s="7" t="s">
        <v>4532</v>
      </c>
      <c r="F2456" s="7" t="s">
        <v>97</v>
      </c>
      <c r="G2456" s="8">
        <v>1960</v>
      </c>
      <c r="H2456" s="9"/>
      <c r="I2456" s="9"/>
      <c r="J2456" s="9"/>
      <c r="K2456" s="9"/>
      <c r="L2456" s="8">
        <v>3600</v>
      </c>
      <c r="M2456" s="8">
        <v>1</v>
      </c>
      <c r="N2456" s="7" t="s">
        <v>60</v>
      </c>
      <c r="O2456" s="8">
        <v>10</v>
      </c>
      <c r="P2456" s="8">
        <v>9</v>
      </c>
      <c r="Q2456" s="7" t="s">
        <v>60</v>
      </c>
      <c r="R2456" s="7" t="s">
        <v>1462</v>
      </c>
    </row>
    <row r="2457" spans="1:18" x14ac:dyDescent="0.25">
      <c r="A2457" s="7" t="s">
        <v>4526</v>
      </c>
      <c r="B2457" s="7" t="s">
        <v>49</v>
      </c>
      <c r="C2457" s="7" t="s">
        <v>57</v>
      </c>
      <c r="D2457" s="7" t="s">
        <v>1458</v>
      </c>
      <c r="E2457" s="7" t="s">
        <v>4533</v>
      </c>
      <c r="F2457" s="7" t="s">
        <v>97</v>
      </c>
      <c r="G2457" s="8">
        <v>1960</v>
      </c>
      <c r="H2457" s="9"/>
      <c r="I2457" s="9"/>
      <c r="J2457" s="9"/>
      <c r="K2457" s="9"/>
      <c r="L2457" s="8">
        <v>11556</v>
      </c>
      <c r="M2457" s="8">
        <v>1</v>
      </c>
      <c r="N2457" s="7" t="s">
        <v>60</v>
      </c>
      <c r="O2457" s="8">
        <v>10</v>
      </c>
      <c r="P2457" s="8">
        <v>9</v>
      </c>
      <c r="Q2457" s="7" t="s">
        <v>60</v>
      </c>
      <c r="R2457" s="7" t="s">
        <v>60</v>
      </c>
    </row>
    <row r="2458" spans="1:18" x14ac:dyDescent="0.25">
      <c r="A2458" s="7" t="s">
        <v>4526</v>
      </c>
      <c r="B2458" s="7" t="s">
        <v>49</v>
      </c>
      <c r="C2458" s="7" t="s">
        <v>173</v>
      </c>
      <c r="D2458" s="7" t="s">
        <v>1458</v>
      </c>
      <c r="E2458" s="7" t="s">
        <v>4534</v>
      </c>
      <c r="F2458" s="7" t="s">
        <v>97</v>
      </c>
      <c r="G2458" s="8">
        <v>1960</v>
      </c>
      <c r="H2458" s="9"/>
      <c r="I2458" s="9"/>
      <c r="J2458" s="9"/>
      <c r="K2458" s="9"/>
      <c r="L2458" s="8">
        <v>7860</v>
      </c>
      <c r="M2458" s="8">
        <v>1</v>
      </c>
      <c r="N2458" s="7" t="s">
        <v>60</v>
      </c>
      <c r="O2458" s="8">
        <v>10</v>
      </c>
      <c r="P2458" s="8">
        <v>9</v>
      </c>
      <c r="Q2458" s="7" t="s">
        <v>60</v>
      </c>
      <c r="R2458" s="7" t="s">
        <v>60</v>
      </c>
    </row>
    <row r="2459" spans="1:18" x14ac:dyDescent="0.25">
      <c r="A2459" s="7" t="s">
        <v>1325</v>
      </c>
      <c r="B2459" s="7" t="s">
        <v>49</v>
      </c>
      <c r="C2459" s="7" t="s">
        <v>53</v>
      </c>
      <c r="D2459" s="7" t="s">
        <v>1467</v>
      </c>
      <c r="E2459" s="7" t="s">
        <v>4535</v>
      </c>
      <c r="F2459" s="7" t="s">
        <v>97</v>
      </c>
      <c r="G2459" s="8">
        <v>1960</v>
      </c>
      <c r="H2459" s="9"/>
      <c r="I2459" s="9"/>
      <c r="J2459" s="9"/>
      <c r="K2459" s="9"/>
      <c r="L2459" s="8">
        <v>18000</v>
      </c>
      <c r="M2459" s="8">
        <v>1</v>
      </c>
      <c r="N2459" s="7" t="s">
        <v>60</v>
      </c>
      <c r="O2459" s="8">
        <v>14</v>
      </c>
      <c r="P2459" s="8">
        <v>9</v>
      </c>
      <c r="Q2459" s="7" t="s">
        <v>60</v>
      </c>
      <c r="R2459" s="7" t="s">
        <v>60</v>
      </c>
    </row>
    <row r="2460" spans="1:18" x14ac:dyDescent="0.25">
      <c r="A2460" s="7" t="s">
        <v>1325</v>
      </c>
      <c r="B2460" s="7" t="s">
        <v>49</v>
      </c>
      <c r="C2460" s="7" t="s">
        <v>97</v>
      </c>
      <c r="D2460" s="7" t="s">
        <v>1581</v>
      </c>
      <c r="E2460" s="7" t="s">
        <v>4536</v>
      </c>
      <c r="F2460" s="7" t="s">
        <v>97</v>
      </c>
      <c r="G2460" s="8">
        <v>1960</v>
      </c>
      <c r="H2460" s="9"/>
      <c r="I2460" s="9"/>
      <c r="J2460" s="9"/>
      <c r="K2460" s="9"/>
      <c r="L2460" s="8">
        <v>1000</v>
      </c>
      <c r="M2460" s="8">
        <v>1</v>
      </c>
      <c r="N2460" s="7" t="s">
        <v>60</v>
      </c>
      <c r="O2460" s="8">
        <v>14</v>
      </c>
      <c r="P2460" s="8">
        <v>9</v>
      </c>
      <c r="Q2460" s="7" t="s">
        <v>60</v>
      </c>
      <c r="R2460" s="7" t="s">
        <v>86</v>
      </c>
    </row>
    <row r="2461" spans="1:18" x14ac:dyDescent="0.25">
      <c r="A2461" s="7" t="s">
        <v>1325</v>
      </c>
      <c r="B2461" s="7" t="s">
        <v>49</v>
      </c>
      <c r="C2461" s="7" t="s">
        <v>59</v>
      </c>
      <c r="D2461" s="7" t="s">
        <v>1467</v>
      </c>
      <c r="E2461" s="7" t="s">
        <v>4537</v>
      </c>
      <c r="F2461" s="7" t="s">
        <v>97</v>
      </c>
      <c r="G2461" s="8">
        <v>1960</v>
      </c>
      <c r="H2461" s="9"/>
      <c r="I2461" s="9"/>
      <c r="J2461" s="9"/>
      <c r="K2461" s="9"/>
      <c r="L2461" s="8">
        <v>1000</v>
      </c>
      <c r="M2461" s="8">
        <v>1</v>
      </c>
      <c r="N2461" s="7" t="s">
        <v>60</v>
      </c>
      <c r="O2461" s="8">
        <v>14</v>
      </c>
      <c r="P2461" s="8">
        <v>9</v>
      </c>
      <c r="Q2461" s="7" t="s">
        <v>60</v>
      </c>
      <c r="R2461" s="7" t="s">
        <v>60</v>
      </c>
    </row>
    <row r="2462" spans="1:18" x14ac:dyDescent="0.25">
      <c r="A2462" s="7" t="s">
        <v>1325</v>
      </c>
      <c r="B2462" s="7" t="s">
        <v>49</v>
      </c>
      <c r="C2462" s="7" t="s">
        <v>304</v>
      </c>
      <c r="D2462" s="7" t="s">
        <v>1534</v>
      </c>
      <c r="E2462" s="7" t="s">
        <v>4538</v>
      </c>
      <c r="F2462" s="7" t="s">
        <v>97</v>
      </c>
      <c r="G2462" s="8">
        <v>1960</v>
      </c>
      <c r="H2462" s="9"/>
      <c r="I2462" s="9"/>
      <c r="J2462" s="9"/>
      <c r="K2462" s="9"/>
      <c r="L2462" s="8">
        <v>330</v>
      </c>
      <c r="M2462" s="8">
        <v>1</v>
      </c>
      <c r="N2462" s="7" t="s">
        <v>60</v>
      </c>
      <c r="O2462" s="8">
        <v>12</v>
      </c>
      <c r="P2462" s="8">
        <v>9</v>
      </c>
      <c r="Q2462" s="7" t="s">
        <v>60</v>
      </c>
      <c r="R2462" s="7" t="s">
        <v>539</v>
      </c>
    </row>
    <row r="2463" spans="1:18" x14ac:dyDescent="0.25">
      <c r="A2463" s="7" t="s">
        <v>4539</v>
      </c>
      <c r="B2463" s="7" t="s">
        <v>1489</v>
      </c>
      <c r="C2463" s="7" t="s">
        <v>53</v>
      </c>
      <c r="D2463" s="7" t="s">
        <v>1577</v>
      </c>
      <c r="E2463" s="7" t="s">
        <v>4540</v>
      </c>
      <c r="F2463" s="7" t="s">
        <v>97</v>
      </c>
      <c r="G2463" s="8">
        <v>1929</v>
      </c>
      <c r="H2463" s="9"/>
      <c r="I2463" s="9"/>
      <c r="J2463" s="9"/>
      <c r="K2463" s="9"/>
      <c r="L2463" s="8">
        <v>11858</v>
      </c>
      <c r="M2463" s="8">
        <v>1</v>
      </c>
      <c r="N2463" s="7" t="s">
        <v>60</v>
      </c>
      <c r="O2463" s="8">
        <v>12</v>
      </c>
      <c r="P2463" s="8">
        <v>10</v>
      </c>
      <c r="Q2463" s="7" t="s">
        <v>60</v>
      </c>
      <c r="R2463" s="7" t="s">
        <v>1462</v>
      </c>
    </row>
    <row r="2464" spans="1:18" x14ac:dyDescent="0.25">
      <c r="A2464" s="7" t="s">
        <v>4539</v>
      </c>
      <c r="B2464" s="7" t="s">
        <v>1489</v>
      </c>
      <c r="C2464" s="7" t="s">
        <v>97</v>
      </c>
      <c r="D2464" s="7" t="s">
        <v>1577</v>
      </c>
      <c r="E2464" s="7" t="s">
        <v>4541</v>
      </c>
      <c r="F2464" s="7" t="s">
        <v>97</v>
      </c>
      <c r="G2464" s="9"/>
      <c r="H2464" s="9"/>
      <c r="I2464" s="9"/>
      <c r="J2464" s="9"/>
      <c r="K2464" s="9"/>
      <c r="L2464" s="8">
        <v>625</v>
      </c>
      <c r="M2464" s="8">
        <v>1</v>
      </c>
      <c r="N2464" s="7" t="s">
        <v>60</v>
      </c>
      <c r="O2464" s="8">
        <v>12</v>
      </c>
      <c r="P2464" s="8">
        <v>10</v>
      </c>
      <c r="Q2464" s="7" t="s">
        <v>60</v>
      </c>
      <c r="R2464" s="7" t="s">
        <v>1462</v>
      </c>
    </row>
    <row r="2465" spans="1:18" x14ac:dyDescent="0.25">
      <c r="A2465" s="7" t="s">
        <v>4539</v>
      </c>
      <c r="B2465" s="7" t="s">
        <v>1489</v>
      </c>
      <c r="C2465" s="7" t="s">
        <v>59</v>
      </c>
      <c r="D2465" s="7" t="s">
        <v>1577</v>
      </c>
      <c r="E2465" s="7" t="s">
        <v>4541</v>
      </c>
      <c r="F2465" s="7" t="s">
        <v>97</v>
      </c>
      <c r="G2465" s="9"/>
      <c r="H2465" s="9"/>
      <c r="I2465" s="9"/>
      <c r="J2465" s="9"/>
      <c r="K2465" s="9"/>
      <c r="L2465" s="8">
        <v>625</v>
      </c>
      <c r="M2465" s="8">
        <v>1</v>
      </c>
      <c r="N2465" s="7" t="s">
        <v>60</v>
      </c>
      <c r="O2465" s="8">
        <v>12</v>
      </c>
      <c r="P2465" s="8">
        <v>10</v>
      </c>
      <c r="Q2465" s="7" t="s">
        <v>60</v>
      </c>
      <c r="R2465" s="7" t="s">
        <v>86</v>
      </c>
    </row>
    <row r="2466" spans="1:18" x14ac:dyDescent="0.25">
      <c r="A2466" s="7" t="s">
        <v>4539</v>
      </c>
      <c r="B2466" s="7" t="s">
        <v>1489</v>
      </c>
      <c r="C2466" s="7" t="s">
        <v>304</v>
      </c>
      <c r="D2466" s="7" t="s">
        <v>1534</v>
      </c>
      <c r="E2466" s="7" t="s">
        <v>4542</v>
      </c>
      <c r="F2466" s="7" t="s">
        <v>97</v>
      </c>
      <c r="G2466" s="9"/>
      <c r="H2466" s="9"/>
      <c r="I2466" s="9"/>
      <c r="J2466" s="9"/>
      <c r="K2466" s="9"/>
      <c r="L2466" s="8">
        <v>1000</v>
      </c>
      <c r="M2466" s="8">
        <v>1</v>
      </c>
      <c r="N2466" s="7" t="s">
        <v>60</v>
      </c>
      <c r="O2466" s="8">
        <v>12</v>
      </c>
      <c r="P2466" s="8">
        <v>10</v>
      </c>
      <c r="Q2466" s="7" t="s">
        <v>60</v>
      </c>
      <c r="R2466" s="7" t="s">
        <v>86</v>
      </c>
    </row>
    <row r="2467" spans="1:18" x14ac:dyDescent="0.25">
      <c r="A2467" s="7" t="s">
        <v>4539</v>
      </c>
      <c r="B2467" s="7" t="s">
        <v>1489</v>
      </c>
      <c r="C2467" s="7" t="s">
        <v>86</v>
      </c>
      <c r="D2467" s="7" t="s">
        <v>1602</v>
      </c>
      <c r="E2467" s="7" t="s">
        <v>2348</v>
      </c>
      <c r="F2467" s="7" t="s">
        <v>1469</v>
      </c>
      <c r="G2467" s="9"/>
      <c r="H2467" s="8">
        <v>144</v>
      </c>
      <c r="I2467" s="9"/>
      <c r="J2467" s="8">
        <v>0</v>
      </c>
      <c r="K2467" s="8">
        <v>4</v>
      </c>
      <c r="L2467" s="8">
        <v>576</v>
      </c>
      <c r="M2467" s="8">
        <v>1</v>
      </c>
      <c r="N2467" s="7" t="s">
        <v>60</v>
      </c>
      <c r="O2467" s="8">
        <v>12</v>
      </c>
      <c r="P2467" s="8">
        <v>8</v>
      </c>
      <c r="Q2467" s="7" t="s">
        <v>60</v>
      </c>
      <c r="R2467" s="7" t="s">
        <v>4543</v>
      </c>
    </row>
    <row r="2468" spans="1:18" x14ac:dyDescent="0.25">
      <c r="A2468" s="7" t="s">
        <v>4539</v>
      </c>
      <c r="B2468" s="7" t="s">
        <v>1489</v>
      </c>
      <c r="C2468" s="7" t="s">
        <v>66</v>
      </c>
      <c r="D2468" s="7" t="s">
        <v>1602</v>
      </c>
      <c r="E2468" s="7" t="s">
        <v>2348</v>
      </c>
      <c r="F2468" s="7" t="s">
        <v>97</v>
      </c>
      <c r="G2468" s="9"/>
      <c r="H2468" s="9"/>
      <c r="I2468" s="9"/>
      <c r="J2468" s="9"/>
      <c r="K2468" s="9"/>
      <c r="L2468" s="8">
        <v>256</v>
      </c>
      <c r="M2468" s="8">
        <v>1</v>
      </c>
      <c r="N2468" s="7" t="s">
        <v>60</v>
      </c>
      <c r="O2468" s="8">
        <v>20</v>
      </c>
      <c r="P2468" s="8">
        <v>20</v>
      </c>
      <c r="Q2468" s="7" t="s">
        <v>60</v>
      </c>
      <c r="R2468" s="7" t="s">
        <v>86</v>
      </c>
    </row>
    <row r="2469" spans="1:18" x14ac:dyDescent="0.25">
      <c r="A2469" s="7" t="s">
        <v>4544</v>
      </c>
      <c r="B2469" s="7" t="s">
        <v>1489</v>
      </c>
      <c r="C2469" s="7" t="s">
        <v>53</v>
      </c>
      <c r="D2469" s="7" t="s">
        <v>1605</v>
      </c>
      <c r="E2469" s="7" t="s">
        <v>4545</v>
      </c>
      <c r="F2469" s="7" t="s">
        <v>97</v>
      </c>
      <c r="G2469" s="8">
        <v>1955</v>
      </c>
      <c r="H2469" s="9"/>
      <c r="I2469" s="9"/>
      <c r="J2469" s="9"/>
      <c r="K2469" s="9"/>
      <c r="L2469" s="8">
        <v>10500</v>
      </c>
      <c r="M2469" s="8">
        <v>1</v>
      </c>
      <c r="N2469" s="7" t="s">
        <v>60</v>
      </c>
      <c r="O2469" s="8">
        <v>12</v>
      </c>
      <c r="P2469" s="8">
        <v>9</v>
      </c>
      <c r="Q2469" s="7" t="s">
        <v>60</v>
      </c>
      <c r="R2469" s="7" t="s">
        <v>1462</v>
      </c>
    </row>
    <row r="2470" spans="1:18" x14ac:dyDescent="0.25">
      <c r="A2470" s="7" t="s">
        <v>4544</v>
      </c>
      <c r="B2470" s="7" t="s">
        <v>1489</v>
      </c>
      <c r="C2470" s="7" t="s">
        <v>97</v>
      </c>
      <c r="D2470" s="7" t="s">
        <v>1577</v>
      </c>
      <c r="E2470" s="7" t="s">
        <v>4546</v>
      </c>
      <c r="F2470" s="7" t="s">
        <v>97</v>
      </c>
      <c r="G2470" s="8">
        <v>1955</v>
      </c>
      <c r="H2470" s="9"/>
      <c r="I2470" s="9"/>
      <c r="J2470" s="9"/>
      <c r="K2470" s="9"/>
      <c r="L2470" s="8">
        <v>4500</v>
      </c>
      <c r="M2470" s="8">
        <v>1</v>
      </c>
      <c r="N2470" s="7" t="s">
        <v>60</v>
      </c>
      <c r="O2470" s="8">
        <v>12</v>
      </c>
      <c r="P2470" s="8">
        <v>9</v>
      </c>
      <c r="Q2470" s="7" t="s">
        <v>60</v>
      </c>
      <c r="R2470" s="7" t="s">
        <v>1462</v>
      </c>
    </row>
    <row r="2471" spans="1:18" x14ac:dyDescent="0.25">
      <c r="A2471" s="7" t="s">
        <v>4544</v>
      </c>
      <c r="B2471" s="7" t="s">
        <v>1489</v>
      </c>
      <c r="C2471" s="7" t="s">
        <v>59</v>
      </c>
      <c r="D2471" s="7" t="s">
        <v>1602</v>
      </c>
      <c r="E2471" s="7" t="s">
        <v>4547</v>
      </c>
      <c r="F2471" s="7" t="s">
        <v>97</v>
      </c>
      <c r="G2471" s="8">
        <v>1955</v>
      </c>
      <c r="H2471" s="9"/>
      <c r="I2471" s="9"/>
      <c r="J2471" s="9"/>
      <c r="K2471" s="9"/>
      <c r="L2471" s="8">
        <v>600</v>
      </c>
      <c r="M2471" s="8">
        <v>1</v>
      </c>
      <c r="N2471" s="7" t="s">
        <v>60</v>
      </c>
      <c r="O2471" s="8">
        <v>10</v>
      </c>
      <c r="P2471" s="8">
        <v>10</v>
      </c>
      <c r="Q2471" s="7" t="s">
        <v>60</v>
      </c>
      <c r="R2471" s="7" t="s">
        <v>60</v>
      </c>
    </row>
    <row r="2472" spans="1:18" x14ac:dyDescent="0.25">
      <c r="A2472" s="7" t="s">
        <v>4544</v>
      </c>
      <c r="B2472" s="7" t="s">
        <v>1489</v>
      </c>
      <c r="C2472" s="7" t="s">
        <v>304</v>
      </c>
      <c r="D2472" s="7" t="s">
        <v>1622</v>
      </c>
      <c r="E2472" s="7" t="s">
        <v>4548</v>
      </c>
      <c r="F2472" s="7" t="s">
        <v>97</v>
      </c>
      <c r="G2472" s="8">
        <v>1955</v>
      </c>
      <c r="H2472" s="9"/>
      <c r="I2472" s="9"/>
      <c r="J2472" s="9"/>
      <c r="K2472" s="9"/>
      <c r="L2472" s="8">
        <v>2800</v>
      </c>
      <c r="M2472" s="8">
        <v>1</v>
      </c>
      <c r="N2472" s="7" t="s">
        <v>60</v>
      </c>
      <c r="O2472" s="8">
        <v>10</v>
      </c>
      <c r="P2472" s="8">
        <v>10</v>
      </c>
      <c r="Q2472" s="7" t="s">
        <v>60</v>
      </c>
      <c r="R2472" s="7" t="s">
        <v>60</v>
      </c>
    </row>
    <row r="2473" spans="1:18" x14ac:dyDescent="0.25">
      <c r="A2473" s="7" t="s">
        <v>4544</v>
      </c>
      <c r="B2473" s="7" t="s">
        <v>1489</v>
      </c>
      <c r="C2473" s="7" t="s">
        <v>86</v>
      </c>
      <c r="D2473" s="7" t="s">
        <v>1577</v>
      </c>
      <c r="E2473" s="7" t="s">
        <v>4549</v>
      </c>
      <c r="F2473" s="7" t="s">
        <v>97</v>
      </c>
      <c r="G2473" s="8">
        <v>1955</v>
      </c>
      <c r="H2473" s="9"/>
      <c r="I2473" s="9"/>
      <c r="J2473" s="9"/>
      <c r="K2473" s="9"/>
      <c r="L2473" s="8">
        <v>1000</v>
      </c>
      <c r="M2473" s="8">
        <v>1</v>
      </c>
      <c r="N2473" s="7" t="s">
        <v>60</v>
      </c>
      <c r="O2473" s="8">
        <v>12</v>
      </c>
      <c r="P2473" s="8">
        <v>9</v>
      </c>
      <c r="Q2473" s="7" t="s">
        <v>60</v>
      </c>
      <c r="R2473" s="7" t="s">
        <v>60</v>
      </c>
    </row>
    <row r="2474" spans="1:18" x14ac:dyDescent="0.25">
      <c r="A2474" s="7" t="s">
        <v>4544</v>
      </c>
      <c r="B2474" s="7" t="s">
        <v>1489</v>
      </c>
      <c r="C2474" s="7" t="s">
        <v>66</v>
      </c>
      <c r="D2474" s="7" t="s">
        <v>1602</v>
      </c>
      <c r="E2474" s="7" t="s">
        <v>4550</v>
      </c>
      <c r="F2474" s="7" t="s">
        <v>97</v>
      </c>
      <c r="G2474" s="8">
        <v>1955</v>
      </c>
      <c r="H2474" s="9"/>
      <c r="I2474" s="9"/>
      <c r="J2474" s="9"/>
      <c r="K2474" s="9"/>
      <c r="L2474" s="8">
        <v>1800</v>
      </c>
      <c r="M2474" s="8">
        <v>1</v>
      </c>
      <c r="N2474" s="7" t="s">
        <v>60</v>
      </c>
      <c r="O2474" s="8">
        <v>10</v>
      </c>
      <c r="P2474" s="8">
        <v>10</v>
      </c>
      <c r="Q2474" s="7" t="s">
        <v>60</v>
      </c>
      <c r="R2474" s="7" t="s">
        <v>1462</v>
      </c>
    </row>
    <row r="2475" spans="1:18" x14ac:dyDescent="0.25">
      <c r="A2475" s="7" t="s">
        <v>786</v>
      </c>
      <c r="B2475" s="7" t="s">
        <v>1489</v>
      </c>
      <c r="C2475" s="7" t="s">
        <v>53</v>
      </c>
      <c r="D2475" s="7" t="s">
        <v>1608</v>
      </c>
      <c r="E2475" s="7" t="s">
        <v>4551</v>
      </c>
      <c r="F2475" s="7" t="s">
        <v>97</v>
      </c>
      <c r="G2475" s="8">
        <v>1957</v>
      </c>
      <c r="H2475" s="9"/>
      <c r="I2475" s="9"/>
      <c r="J2475" s="9"/>
      <c r="K2475" s="9"/>
      <c r="L2475" s="8">
        <v>6224</v>
      </c>
      <c r="M2475" s="8">
        <v>1</v>
      </c>
      <c r="N2475" s="7" t="s">
        <v>60</v>
      </c>
      <c r="O2475" s="8">
        <v>14</v>
      </c>
      <c r="P2475" s="8">
        <v>9</v>
      </c>
      <c r="Q2475" s="7" t="s">
        <v>60</v>
      </c>
      <c r="R2475" s="7" t="s">
        <v>86</v>
      </c>
    </row>
    <row r="2476" spans="1:18" x14ac:dyDescent="0.25">
      <c r="A2476" s="7" t="s">
        <v>786</v>
      </c>
      <c r="B2476" s="7" t="s">
        <v>1489</v>
      </c>
      <c r="C2476" s="7" t="s">
        <v>97</v>
      </c>
      <c r="D2476" s="7" t="s">
        <v>1470</v>
      </c>
      <c r="E2476" s="7" t="s">
        <v>4552</v>
      </c>
      <c r="F2476" s="7" t="s">
        <v>97</v>
      </c>
      <c r="G2476" s="8">
        <v>1975</v>
      </c>
      <c r="H2476" s="9"/>
      <c r="I2476" s="9"/>
      <c r="J2476" s="9"/>
      <c r="K2476" s="9"/>
      <c r="L2476" s="8">
        <v>840</v>
      </c>
      <c r="M2476" s="8">
        <v>1</v>
      </c>
      <c r="N2476" s="7" t="s">
        <v>60</v>
      </c>
      <c r="O2476" s="8">
        <v>12</v>
      </c>
      <c r="P2476" s="8">
        <v>9</v>
      </c>
      <c r="Q2476" s="7" t="s">
        <v>60</v>
      </c>
      <c r="R2476" s="7" t="s">
        <v>86</v>
      </c>
    </row>
    <row r="2477" spans="1:18" x14ac:dyDescent="0.25">
      <c r="A2477" s="7" t="s">
        <v>786</v>
      </c>
      <c r="B2477" s="7" t="s">
        <v>1489</v>
      </c>
      <c r="C2477" s="7" t="s">
        <v>59</v>
      </c>
      <c r="D2477" s="7" t="s">
        <v>1470</v>
      </c>
      <c r="E2477" s="7" t="s">
        <v>4552</v>
      </c>
      <c r="F2477" s="7" t="s">
        <v>97</v>
      </c>
      <c r="G2477" s="8">
        <v>1957</v>
      </c>
      <c r="H2477" s="9"/>
      <c r="I2477" s="9"/>
      <c r="J2477" s="9"/>
      <c r="K2477" s="9"/>
      <c r="L2477" s="8">
        <v>1530</v>
      </c>
      <c r="M2477" s="8">
        <v>1</v>
      </c>
      <c r="N2477" s="7" t="s">
        <v>60</v>
      </c>
      <c r="O2477" s="8">
        <v>12</v>
      </c>
      <c r="P2477" s="8">
        <v>9</v>
      </c>
      <c r="Q2477" s="7" t="s">
        <v>60</v>
      </c>
      <c r="R2477" s="7" t="s">
        <v>60</v>
      </c>
    </row>
    <row r="2478" spans="1:18" x14ac:dyDescent="0.25">
      <c r="A2478" s="7" t="s">
        <v>4553</v>
      </c>
      <c r="B2478" s="7" t="s">
        <v>1489</v>
      </c>
      <c r="C2478" s="7" t="s">
        <v>53</v>
      </c>
      <c r="D2478" s="7" t="s">
        <v>1458</v>
      </c>
      <c r="E2478" s="7" t="s">
        <v>4554</v>
      </c>
      <c r="F2478" s="7" t="s">
        <v>97</v>
      </c>
      <c r="G2478" s="8">
        <v>1952</v>
      </c>
      <c r="H2478" s="9"/>
      <c r="I2478" s="9"/>
      <c r="J2478" s="9"/>
      <c r="K2478" s="9"/>
      <c r="L2478" s="8">
        <v>5000</v>
      </c>
      <c r="M2478" s="8">
        <v>2</v>
      </c>
      <c r="N2478" s="7" t="s">
        <v>60</v>
      </c>
      <c r="O2478" s="8">
        <v>15</v>
      </c>
      <c r="P2478" s="8">
        <v>9</v>
      </c>
      <c r="Q2478" s="7" t="s">
        <v>60</v>
      </c>
      <c r="R2478" s="7" t="s">
        <v>60</v>
      </c>
    </row>
    <row r="2479" spans="1:18" x14ac:dyDescent="0.25">
      <c r="A2479" s="7" t="s">
        <v>788</v>
      </c>
      <c r="B2479" s="7" t="s">
        <v>49</v>
      </c>
      <c r="C2479" s="7" t="s">
        <v>53</v>
      </c>
      <c r="D2479" s="7" t="s">
        <v>1458</v>
      </c>
      <c r="E2479" s="7" t="s">
        <v>4555</v>
      </c>
      <c r="F2479" s="7" t="s">
        <v>97</v>
      </c>
      <c r="G2479" s="8">
        <v>1975</v>
      </c>
      <c r="H2479" s="9"/>
      <c r="I2479" s="9"/>
      <c r="J2479" s="9"/>
      <c r="K2479" s="9"/>
      <c r="L2479" s="8">
        <v>16000</v>
      </c>
      <c r="M2479" s="8">
        <v>1</v>
      </c>
      <c r="N2479" s="7" t="s">
        <v>60</v>
      </c>
      <c r="O2479" s="8">
        <v>14</v>
      </c>
      <c r="P2479" s="8">
        <v>9</v>
      </c>
      <c r="Q2479" s="7" t="s">
        <v>60</v>
      </c>
      <c r="R2479" s="7" t="s">
        <v>1462</v>
      </c>
    </row>
    <row r="2480" spans="1:18" x14ac:dyDescent="0.25">
      <c r="A2480" s="7" t="s">
        <v>4556</v>
      </c>
      <c r="B2480" s="7" t="s">
        <v>49</v>
      </c>
      <c r="C2480" s="7" t="s">
        <v>53</v>
      </c>
      <c r="D2480" s="7" t="s">
        <v>1458</v>
      </c>
      <c r="E2480" s="7" t="s">
        <v>4557</v>
      </c>
      <c r="F2480" s="7" t="s">
        <v>97</v>
      </c>
      <c r="G2480" s="8">
        <v>2002</v>
      </c>
      <c r="H2480" s="9"/>
      <c r="I2480" s="9"/>
      <c r="J2480" s="9"/>
      <c r="K2480" s="9"/>
      <c r="L2480" s="8">
        <v>8000</v>
      </c>
      <c r="M2480" s="8">
        <v>1</v>
      </c>
      <c r="N2480" s="7" t="s">
        <v>60</v>
      </c>
      <c r="O2480" s="8">
        <v>20</v>
      </c>
      <c r="P2480" s="8">
        <v>10</v>
      </c>
      <c r="Q2480" s="7" t="s">
        <v>60</v>
      </c>
      <c r="R2480" s="7" t="s">
        <v>539</v>
      </c>
    </row>
    <row r="2481" spans="1:18" x14ac:dyDescent="0.25">
      <c r="A2481" s="7" t="s">
        <v>4558</v>
      </c>
      <c r="B2481" s="7" t="s">
        <v>49</v>
      </c>
      <c r="C2481" s="7" t="s">
        <v>53</v>
      </c>
      <c r="D2481" s="7" t="s">
        <v>1602</v>
      </c>
      <c r="E2481" s="7" t="s">
        <v>4559</v>
      </c>
      <c r="F2481" s="7" t="s">
        <v>97</v>
      </c>
      <c r="G2481" s="8">
        <v>1968</v>
      </c>
      <c r="H2481" s="9"/>
      <c r="I2481" s="9"/>
      <c r="J2481" s="9"/>
      <c r="K2481" s="9"/>
      <c r="L2481" s="8">
        <v>4700</v>
      </c>
      <c r="M2481" s="8">
        <v>1</v>
      </c>
      <c r="N2481" s="7" t="s">
        <v>60</v>
      </c>
      <c r="O2481" s="8">
        <v>9</v>
      </c>
      <c r="P2481" s="8">
        <v>9</v>
      </c>
      <c r="Q2481" s="7" t="s">
        <v>60</v>
      </c>
      <c r="R2481" s="7" t="s">
        <v>539</v>
      </c>
    </row>
    <row r="2482" spans="1:18" x14ac:dyDescent="0.25">
      <c r="A2482" s="7" t="s">
        <v>4558</v>
      </c>
      <c r="B2482" s="7" t="s">
        <v>49</v>
      </c>
      <c r="C2482" s="7" t="s">
        <v>97</v>
      </c>
      <c r="D2482" s="7" t="s">
        <v>1602</v>
      </c>
      <c r="E2482" s="7" t="s">
        <v>4560</v>
      </c>
      <c r="F2482" s="7" t="s">
        <v>1469</v>
      </c>
      <c r="G2482" s="8">
        <v>1968</v>
      </c>
      <c r="H2482" s="8">
        <v>4700</v>
      </c>
      <c r="I2482" s="9"/>
      <c r="J2482" s="8">
        <v>0</v>
      </c>
      <c r="K2482" s="8">
        <v>3</v>
      </c>
      <c r="L2482" s="8">
        <v>14100</v>
      </c>
      <c r="M2482" s="8">
        <v>1</v>
      </c>
      <c r="N2482" s="7" t="s">
        <v>60</v>
      </c>
      <c r="O2482" s="8">
        <v>9</v>
      </c>
      <c r="P2482" s="8">
        <v>9</v>
      </c>
      <c r="Q2482" s="7" t="s">
        <v>60</v>
      </c>
      <c r="R2482" s="7" t="s">
        <v>539</v>
      </c>
    </row>
    <row r="2483" spans="1:18" x14ac:dyDescent="0.25">
      <c r="A2483" s="7" t="s">
        <v>4558</v>
      </c>
      <c r="B2483" s="7" t="s">
        <v>49</v>
      </c>
      <c r="C2483" s="7" t="s">
        <v>59</v>
      </c>
      <c r="D2483" s="7" t="s">
        <v>1602</v>
      </c>
      <c r="E2483" s="7" t="s">
        <v>4561</v>
      </c>
      <c r="F2483" s="7" t="s">
        <v>1469</v>
      </c>
      <c r="G2483" s="8">
        <v>1968</v>
      </c>
      <c r="H2483" s="8">
        <v>10950</v>
      </c>
      <c r="I2483" s="9"/>
      <c r="J2483" s="8">
        <v>0</v>
      </c>
      <c r="K2483" s="8">
        <v>2</v>
      </c>
      <c r="L2483" s="8">
        <v>21900</v>
      </c>
      <c r="M2483" s="8">
        <v>1</v>
      </c>
      <c r="N2483" s="7" t="s">
        <v>60</v>
      </c>
      <c r="O2483" s="8">
        <v>9</v>
      </c>
      <c r="P2483" s="8">
        <v>9</v>
      </c>
      <c r="Q2483" s="7" t="s">
        <v>60</v>
      </c>
      <c r="R2483" s="7" t="s">
        <v>539</v>
      </c>
    </row>
    <row r="2484" spans="1:18" x14ac:dyDescent="0.25">
      <c r="A2484" s="7" t="s">
        <v>4558</v>
      </c>
      <c r="B2484" s="7" t="s">
        <v>49</v>
      </c>
      <c r="C2484" s="7" t="s">
        <v>304</v>
      </c>
      <c r="D2484" s="7" t="s">
        <v>1602</v>
      </c>
      <c r="E2484" s="7" t="s">
        <v>4562</v>
      </c>
      <c r="F2484" s="7" t="s">
        <v>97</v>
      </c>
      <c r="G2484" s="8">
        <v>1968</v>
      </c>
      <c r="H2484" s="9"/>
      <c r="I2484" s="9"/>
      <c r="J2484" s="9"/>
      <c r="K2484" s="9"/>
      <c r="L2484" s="8">
        <v>12400</v>
      </c>
      <c r="M2484" s="8">
        <v>1</v>
      </c>
      <c r="N2484" s="7" t="s">
        <v>60</v>
      </c>
      <c r="O2484" s="8">
        <v>9</v>
      </c>
      <c r="P2484" s="8">
        <v>9</v>
      </c>
      <c r="Q2484" s="7" t="s">
        <v>60</v>
      </c>
      <c r="R2484" s="7" t="s">
        <v>539</v>
      </c>
    </row>
    <row r="2485" spans="1:18" x14ac:dyDescent="0.25">
      <c r="A2485" s="7" t="s">
        <v>1326</v>
      </c>
      <c r="B2485" s="7" t="s">
        <v>1489</v>
      </c>
      <c r="C2485" s="7" t="s">
        <v>53</v>
      </c>
      <c r="D2485" s="7" t="s">
        <v>1458</v>
      </c>
      <c r="E2485" s="7" t="s">
        <v>4563</v>
      </c>
      <c r="F2485" s="7" t="s">
        <v>97</v>
      </c>
      <c r="G2485" s="8">
        <v>1980</v>
      </c>
      <c r="H2485" s="9"/>
      <c r="I2485" s="9"/>
      <c r="J2485" s="9"/>
      <c r="K2485" s="9"/>
      <c r="L2485" s="8">
        <v>1450</v>
      </c>
      <c r="M2485" s="8">
        <v>1</v>
      </c>
      <c r="N2485" s="7" t="s">
        <v>60</v>
      </c>
      <c r="O2485" s="8">
        <v>12</v>
      </c>
      <c r="P2485" s="8">
        <v>9</v>
      </c>
      <c r="Q2485" s="7" t="s">
        <v>60</v>
      </c>
      <c r="R2485" s="7" t="s">
        <v>1462</v>
      </c>
    </row>
    <row r="2486" spans="1:18" x14ac:dyDescent="0.25">
      <c r="A2486" s="7" t="s">
        <v>4564</v>
      </c>
      <c r="B2486" s="7" t="s">
        <v>1457</v>
      </c>
      <c r="C2486" s="7" t="s">
        <v>53</v>
      </c>
      <c r="D2486" s="7" t="s">
        <v>1458</v>
      </c>
      <c r="E2486" s="7" t="s">
        <v>4565</v>
      </c>
      <c r="F2486" s="7" t="s">
        <v>97</v>
      </c>
      <c r="G2486" s="8">
        <v>1987</v>
      </c>
      <c r="H2486" s="9"/>
      <c r="I2486" s="9"/>
      <c r="J2486" s="9"/>
      <c r="K2486" s="9"/>
      <c r="L2486" s="8">
        <v>8500</v>
      </c>
      <c r="M2486" s="8">
        <v>1</v>
      </c>
      <c r="N2486" s="7" t="s">
        <v>60</v>
      </c>
      <c r="O2486" s="8">
        <v>30</v>
      </c>
      <c r="P2486" s="8">
        <v>10</v>
      </c>
      <c r="Q2486" s="7" t="s">
        <v>60</v>
      </c>
      <c r="R2486" s="7" t="s">
        <v>86</v>
      </c>
    </row>
    <row r="2487" spans="1:18" x14ac:dyDescent="0.25">
      <c r="A2487" s="7" t="s">
        <v>1327</v>
      </c>
      <c r="B2487" s="7" t="s">
        <v>1457</v>
      </c>
      <c r="C2487" s="7" t="s">
        <v>53</v>
      </c>
      <c r="D2487" s="7" t="s">
        <v>1605</v>
      </c>
      <c r="E2487" s="7" t="s">
        <v>4566</v>
      </c>
      <c r="F2487" s="7" t="s">
        <v>97</v>
      </c>
      <c r="G2487" s="8">
        <v>1991</v>
      </c>
      <c r="H2487" s="9"/>
      <c r="I2487" s="9"/>
      <c r="J2487" s="9"/>
      <c r="K2487" s="9"/>
      <c r="L2487" s="8">
        <v>122531</v>
      </c>
      <c r="M2487" s="8">
        <v>2</v>
      </c>
      <c r="N2487" s="7" t="s">
        <v>60</v>
      </c>
      <c r="O2487" s="8">
        <v>24</v>
      </c>
      <c r="P2487" s="8">
        <v>10</v>
      </c>
      <c r="Q2487" s="7" t="s">
        <v>60</v>
      </c>
      <c r="R2487" s="7" t="s">
        <v>86</v>
      </c>
    </row>
    <row r="2488" spans="1:18" x14ac:dyDescent="0.25">
      <c r="A2488" s="7" t="s">
        <v>1327</v>
      </c>
      <c r="B2488" s="7" t="s">
        <v>1457</v>
      </c>
      <c r="C2488" s="7" t="s">
        <v>97</v>
      </c>
      <c r="D2488" s="7" t="s">
        <v>1472</v>
      </c>
      <c r="E2488" s="7" t="s">
        <v>4427</v>
      </c>
      <c r="F2488" s="7" t="s">
        <v>97</v>
      </c>
      <c r="G2488" s="8">
        <v>1991</v>
      </c>
      <c r="H2488" s="9"/>
      <c r="I2488" s="9"/>
      <c r="J2488" s="9"/>
      <c r="K2488" s="9"/>
      <c r="L2488" s="8">
        <v>26554</v>
      </c>
      <c r="M2488" s="8">
        <v>2</v>
      </c>
      <c r="N2488" s="7" t="s">
        <v>60</v>
      </c>
      <c r="O2488" s="8">
        <v>24</v>
      </c>
      <c r="P2488" s="8">
        <v>10</v>
      </c>
      <c r="Q2488" s="7" t="s">
        <v>60</v>
      </c>
      <c r="R2488" s="7" t="s">
        <v>60</v>
      </c>
    </row>
    <row r="2489" spans="1:18" x14ac:dyDescent="0.25">
      <c r="A2489" s="7" t="s">
        <v>1327</v>
      </c>
      <c r="B2489" s="7" t="s">
        <v>1457</v>
      </c>
      <c r="C2489" s="7" t="s">
        <v>59</v>
      </c>
      <c r="D2489" s="7" t="s">
        <v>1470</v>
      </c>
      <c r="E2489" s="7" t="s">
        <v>4567</v>
      </c>
      <c r="F2489" s="7" t="s">
        <v>1469</v>
      </c>
      <c r="G2489" s="8">
        <v>1991</v>
      </c>
      <c r="H2489" s="8">
        <v>1200</v>
      </c>
      <c r="I2489" s="9"/>
      <c r="J2489" s="8">
        <v>100</v>
      </c>
      <c r="K2489" s="8">
        <v>40</v>
      </c>
      <c r="L2489" s="8">
        <v>48000</v>
      </c>
      <c r="M2489" s="8">
        <v>1</v>
      </c>
      <c r="N2489" s="7" t="s">
        <v>60</v>
      </c>
      <c r="O2489" s="8">
        <v>10</v>
      </c>
      <c r="P2489" s="8">
        <v>10</v>
      </c>
      <c r="Q2489" s="7" t="s">
        <v>60</v>
      </c>
      <c r="R2489" s="7" t="s">
        <v>1504</v>
      </c>
    </row>
    <row r="2490" spans="1:18" x14ac:dyDescent="0.25">
      <c r="A2490" s="7" t="s">
        <v>4568</v>
      </c>
      <c r="B2490" s="7" t="s">
        <v>49</v>
      </c>
      <c r="C2490" s="7" t="s">
        <v>53</v>
      </c>
      <c r="D2490" s="7" t="s">
        <v>1474</v>
      </c>
      <c r="E2490" s="7" t="s">
        <v>4569</v>
      </c>
      <c r="F2490" s="7" t="s">
        <v>97</v>
      </c>
      <c r="G2490" s="8">
        <v>1959</v>
      </c>
      <c r="H2490" s="9"/>
      <c r="I2490" s="9"/>
      <c r="J2490" s="9"/>
      <c r="K2490" s="9"/>
      <c r="L2490" s="8">
        <v>10580</v>
      </c>
      <c r="M2490" s="8">
        <v>1</v>
      </c>
      <c r="N2490" s="7" t="s">
        <v>60</v>
      </c>
      <c r="O2490" s="8">
        <v>14</v>
      </c>
      <c r="P2490" s="8">
        <v>9</v>
      </c>
      <c r="Q2490" s="7" t="s">
        <v>60</v>
      </c>
      <c r="R2490" s="7" t="s">
        <v>60</v>
      </c>
    </row>
    <row r="2491" spans="1:18" x14ac:dyDescent="0.25">
      <c r="A2491" s="7" t="s">
        <v>4568</v>
      </c>
      <c r="B2491" s="7" t="s">
        <v>49</v>
      </c>
      <c r="C2491" s="7" t="s">
        <v>97</v>
      </c>
      <c r="D2491" s="7" t="s">
        <v>1495</v>
      </c>
      <c r="E2491" s="7" t="s">
        <v>1496</v>
      </c>
      <c r="F2491" s="7" t="s">
        <v>97</v>
      </c>
      <c r="G2491" s="8">
        <v>1959</v>
      </c>
      <c r="H2491" s="9"/>
      <c r="I2491" s="9"/>
      <c r="J2491" s="9"/>
      <c r="K2491" s="9"/>
      <c r="L2491" s="8">
        <v>1200</v>
      </c>
      <c r="M2491" s="8">
        <v>1</v>
      </c>
      <c r="N2491" s="7" t="s">
        <v>60</v>
      </c>
      <c r="O2491" s="8">
        <v>10</v>
      </c>
      <c r="P2491" s="8">
        <v>8</v>
      </c>
      <c r="Q2491" s="7" t="s">
        <v>60</v>
      </c>
      <c r="R2491" s="7" t="s">
        <v>60</v>
      </c>
    </row>
    <row r="2492" spans="1:18" x14ac:dyDescent="0.25">
      <c r="A2492" s="7" t="s">
        <v>4568</v>
      </c>
      <c r="B2492" s="7" t="s">
        <v>49</v>
      </c>
      <c r="C2492" s="7" t="s">
        <v>59</v>
      </c>
      <c r="D2492" s="7" t="s">
        <v>1467</v>
      </c>
      <c r="E2492" s="7" t="s">
        <v>1548</v>
      </c>
      <c r="F2492" s="7" t="s">
        <v>1469</v>
      </c>
      <c r="G2492" s="8">
        <v>1959</v>
      </c>
      <c r="H2492" s="8">
        <v>4400</v>
      </c>
      <c r="I2492" s="9"/>
      <c r="J2492" s="8">
        <v>100</v>
      </c>
      <c r="K2492" s="8">
        <v>5</v>
      </c>
      <c r="L2492" s="8">
        <v>22000</v>
      </c>
      <c r="M2492" s="8">
        <v>1</v>
      </c>
      <c r="N2492" s="7" t="s">
        <v>60</v>
      </c>
      <c r="O2492" s="8">
        <v>14</v>
      </c>
      <c r="P2492" s="8">
        <v>9</v>
      </c>
      <c r="Q2492" s="7" t="s">
        <v>60</v>
      </c>
      <c r="R2492" s="7" t="s">
        <v>1504</v>
      </c>
    </row>
    <row r="2493" spans="1:18" x14ac:dyDescent="0.25">
      <c r="A2493" s="7" t="s">
        <v>4568</v>
      </c>
      <c r="B2493" s="7" t="s">
        <v>49</v>
      </c>
      <c r="C2493" s="7" t="s">
        <v>304</v>
      </c>
      <c r="D2493" s="7" t="s">
        <v>1470</v>
      </c>
      <c r="E2493" s="7" t="s">
        <v>3812</v>
      </c>
      <c r="F2493" s="7" t="s">
        <v>1469</v>
      </c>
      <c r="G2493" s="8">
        <v>2000</v>
      </c>
      <c r="H2493" s="8">
        <v>1152</v>
      </c>
      <c r="I2493" s="9"/>
      <c r="J2493" s="8">
        <v>100</v>
      </c>
      <c r="K2493" s="8">
        <v>31</v>
      </c>
      <c r="L2493" s="8">
        <v>35712</v>
      </c>
      <c r="M2493" s="8">
        <v>1</v>
      </c>
      <c r="N2493" s="7" t="s">
        <v>60</v>
      </c>
      <c r="O2493" s="8">
        <v>10</v>
      </c>
      <c r="P2493" s="8">
        <v>8</v>
      </c>
      <c r="Q2493" s="7" t="s">
        <v>60</v>
      </c>
      <c r="R2493" s="7" t="s">
        <v>1504</v>
      </c>
    </row>
    <row r="2494" spans="1:18" x14ac:dyDescent="0.25">
      <c r="A2494" s="7" t="s">
        <v>4568</v>
      </c>
      <c r="B2494" s="7" t="s">
        <v>49</v>
      </c>
      <c r="C2494" s="7" t="s">
        <v>86</v>
      </c>
      <c r="D2494" s="7" t="s">
        <v>1585</v>
      </c>
      <c r="E2494" s="7" t="s">
        <v>4570</v>
      </c>
      <c r="F2494" s="7" t="s">
        <v>1469</v>
      </c>
      <c r="G2494" s="8">
        <v>1959</v>
      </c>
      <c r="H2494" s="8">
        <v>704</v>
      </c>
      <c r="I2494" s="9"/>
      <c r="J2494" s="8">
        <v>0</v>
      </c>
      <c r="K2494" s="8">
        <v>5</v>
      </c>
      <c r="L2494" s="8">
        <v>3520</v>
      </c>
      <c r="M2494" s="8">
        <v>1</v>
      </c>
      <c r="N2494" s="7" t="s">
        <v>60</v>
      </c>
      <c r="O2494" s="8">
        <v>10</v>
      </c>
      <c r="P2494" s="8">
        <v>10</v>
      </c>
      <c r="Q2494" s="7" t="s">
        <v>60</v>
      </c>
      <c r="R2494" s="7" t="s">
        <v>1504</v>
      </c>
    </row>
    <row r="2495" spans="1:18" x14ac:dyDescent="0.25">
      <c r="A2495" s="7" t="s">
        <v>4571</v>
      </c>
      <c r="B2495" s="7" t="s">
        <v>49</v>
      </c>
      <c r="C2495" s="7" t="s">
        <v>53</v>
      </c>
      <c r="D2495" s="7" t="s">
        <v>1467</v>
      </c>
      <c r="E2495" s="7" t="s">
        <v>4572</v>
      </c>
      <c r="F2495" s="7" t="s">
        <v>97</v>
      </c>
      <c r="G2495" s="8">
        <v>1983</v>
      </c>
      <c r="H2495" s="9"/>
      <c r="I2495" s="9"/>
      <c r="J2495" s="9"/>
      <c r="K2495" s="9"/>
      <c r="L2495" s="8">
        <v>57960</v>
      </c>
      <c r="M2495" s="8">
        <v>2</v>
      </c>
      <c r="N2495" s="7" t="s">
        <v>60</v>
      </c>
      <c r="O2495" s="8">
        <v>10</v>
      </c>
      <c r="P2495" s="8">
        <v>9</v>
      </c>
      <c r="Q2495" s="7" t="s">
        <v>60</v>
      </c>
      <c r="R2495" s="7" t="s">
        <v>86</v>
      </c>
    </row>
    <row r="2496" spans="1:18" x14ac:dyDescent="0.25">
      <c r="A2496" s="7" t="s">
        <v>4571</v>
      </c>
      <c r="B2496" s="7" t="s">
        <v>49</v>
      </c>
      <c r="C2496" s="7" t="s">
        <v>97</v>
      </c>
      <c r="D2496" s="7" t="s">
        <v>1616</v>
      </c>
      <c r="E2496" s="7" t="s">
        <v>4573</v>
      </c>
      <c r="F2496" s="7" t="s">
        <v>97</v>
      </c>
      <c r="G2496" s="8">
        <v>1983</v>
      </c>
      <c r="H2496" s="9"/>
      <c r="I2496" s="9"/>
      <c r="J2496" s="9"/>
      <c r="K2496" s="9"/>
      <c r="L2496" s="8">
        <v>11325</v>
      </c>
      <c r="M2496" s="8">
        <v>1</v>
      </c>
      <c r="N2496" s="7" t="s">
        <v>60</v>
      </c>
      <c r="O2496" s="8">
        <v>10</v>
      </c>
      <c r="P2496" s="8">
        <v>9</v>
      </c>
      <c r="Q2496" s="7" t="s">
        <v>60</v>
      </c>
      <c r="R2496" s="7" t="s">
        <v>1462</v>
      </c>
    </row>
    <row r="2497" spans="1:18" x14ac:dyDescent="0.25">
      <c r="A2497" s="7" t="s">
        <v>4571</v>
      </c>
      <c r="B2497" s="7" t="s">
        <v>49</v>
      </c>
      <c r="C2497" s="7" t="s">
        <v>59</v>
      </c>
      <c r="D2497" s="7" t="s">
        <v>1474</v>
      </c>
      <c r="E2497" s="7" t="s">
        <v>4574</v>
      </c>
      <c r="F2497" s="7" t="s">
        <v>97</v>
      </c>
      <c r="G2497" s="8">
        <v>1983</v>
      </c>
      <c r="H2497" s="9"/>
      <c r="I2497" s="9"/>
      <c r="J2497" s="9"/>
      <c r="K2497" s="9"/>
      <c r="L2497" s="8">
        <v>4205</v>
      </c>
      <c r="M2497" s="8">
        <v>1</v>
      </c>
      <c r="N2497" s="7" t="s">
        <v>60</v>
      </c>
      <c r="O2497" s="8">
        <v>10</v>
      </c>
      <c r="P2497" s="8">
        <v>9</v>
      </c>
      <c r="Q2497" s="7" t="s">
        <v>60</v>
      </c>
      <c r="R2497" s="7" t="s">
        <v>1462</v>
      </c>
    </row>
    <row r="2498" spans="1:18" x14ac:dyDescent="0.25">
      <c r="A2498" s="7" t="s">
        <v>4571</v>
      </c>
      <c r="B2498" s="7" t="s">
        <v>49</v>
      </c>
      <c r="C2498" s="7" t="s">
        <v>304</v>
      </c>
      <c r="D2498" s="7" t="s">
        <v>1472</v>
      </c>
      <c r="E2498" s="7" t="s">
        <v>4575</v>
      </c>
      <c r="F2498" s="7" t="s">
        <v>97</v>
      </c>
      <c r="G2498" s="8">
        <v>1983</v>
      </c>
      <c r="H2498" s="9"/>
      <c r="I2498" s="9"/>
      <c r="J2498" s="9"/>
      <c r="K2498" s="9"/>
      <c r="L2498" s="8">
        <v>9162</v>
      </c>
      <c r="M2498" s="8">
        <v>1</v>
      </c>
      <c r="N2498" s="7" t="s">
        <v>60</v>
      </c>
      <c r="O2498" s="8">
        <v>10</v>
      </c>
      <c r="P2498" s="8">
        <v>9</v>
      </c>
      <c r="Q2498" s="7" t="s">
        <v>60</v>
      </c>
      <c r="R2498" s="7" t="s">
        <v>1462</v>
      </c>
    </row>
    <row r="2499" spans="1:18" x14ac:dyDescent="0.25">
      <c r="A2499" s="7" t="s">
        <v>4571</v>
      </c>
      <c r="B2499" s="7" t="s">
        <v>49</v>
      </c>
      <c r="C2499" s="7" t="s">
        <v>86</v>
      </c>
      <c r="D2499" s="7" t="s">
        <v>1495</v>
      </c>
      <c r="E2499" s="7" t="s">
        <v>4576</v>
      </c>
      <c r="F2499" s="7" t="s">
        <v>97</v>
      </c>
      <c r="G2499" s="8">
        <v>1983</v>
      </c>
      <c r="H2499" s="9"/>
      <c r="I2499" s="9"/>
      <c r="J2499" s="9"/>
      <c r="K2499" s="9"/>
      <c r="L2499" s="8">
        <v>7425</v>
      </c>
      <c r="M2499" s="8">
        <v>1</v>
      </c>
      <c r="N2499" s="7" t="s">
        <v>60</v>
      </c>
      <c r="O2499" s="8">
        <v>10</v>
      </c>
      <c r="P2499" s="8">
        <v>9</v>
      </c>
      <c r="Q2499" s="7" t="s">
        <v>60</v>
      </c>
      <c r="R2499" s="7" t="s">
        <v>1462</v>
      </c>
    </row>
    <row r="2500" spans="1:18" x14ac:dyDescent="0.25">
      <c r="A2500" s="7" t="s">
        <v>4571</v>
      </c>
      <c r="B2500" s="7" t="s">
        <v>49</v>
      </c>
      <c r="C2500" s="7" t="s">
        <v>66</v>
      </c>
      <c r="D2500" s="7" t="s">
        <v>1467</v>
      </c>
      <c r="E2500" s="7" t="s">
        <v>4577</v>
      </c>
      <c r="F2500" s="7" t="s">
        <v>97</v>
      </c>
      <c r="G2500" s="8">
        <v>1983</v>
      </c>
      <c r="H2500" s="9"/>
      <c r="I2500" s="9"/>
      <c r="J2500" s="9"/>
      <c r="K2500" s="9"/>
      <c r="L2500" s="8">
        <v>7350</v>
      </c>
      <c r="M2500" s="8">
        <v>1</v>
      </c>
      <c r="N2500" s="7" t="s">
        <v>60</v>
      </c>
      <c r="O2500" s="8">
        <v>10</v>
      </c>
      <c r="P2500" s="8">
        <v>9</v>
      </c>
      <c r="Q2500" s="7" t="s">
        <v>60</v>
      </c>
      <c r="R2500" s="7" t="s">
        <v>1462</v>
      </c>
    </row>
    <row r="2501" spans="1:18" x14ac:dyDescent="0.25">
      <c r="A2501" s="7" t="s">
        <v>4571</v>
      </c>
      <c r="B2501" s="7" t="s">
        <v>49</v>
      </c>
      <c r="C2501" s="7" t="s">
        <v>57</v>
      </c>
      <c r="D2501" s="7" t="s">
        <v>1501</v>
      </c>
      <c r="E2501" s="7" t="s">
        <v>4578</v>
      </c>
      <c r="F2501" s="7" t="s">
        <v>97</v>
      </c>
      <c r="G2501" s="8">
        <v>1983</v>
      </c>
      <c r="H2501" s="9"/>
      <c r="I2501" s="9"/>
      <c r="J2501" s="9"/>
      <c r="K2501" s="9"/>
      <c r="L2501" s="8">
        <v>24294</v>
      </c>
      <c r="M2501" s="8">
        <v>1</v>
      </c>
      <c r="N2501" s="7" t="s">
        <v>60</v>
      </c>
      <c r="O2501" s="8">
        <v>10</v>
      </c>
      <c r="P2501" s="8">
        <v>10</v>
      </c>
      <c r="Q2501" s="7" t="s">
        <v>60</v>
      </c>
      <c r="R2501" s="7" t="s">
        <v>86</v>
      </c>
    </row>
    <row r="2502" spans="1:18" x14ac:dyDescent="0.25">
      <c r="A2502" s="7" t="s">
        <v>4579</v>
      </c>
      <c r="B2502" s="7" t="s">
        <v>1489</v>
      </c>
      <c r="C2502" s="7" t="s">
        <v>53</v>
      </c>
      <c r="D2502" s="7" t="s">
        <v>1458</v>
      </c>
      <c r="E2502" s="7" t="s">
        <v>4580</v>
      </c>
      <c r="F2502" s="7" t="s">
        <v>97</v>
      </c>
      <c r="G2502" s="8">
        <v>1975</v>
      </c>
      <c r="H2502" s="9"/>
      <c r="I2502" s="9"/>
      <c r="J2502" s="9"/>
      <c r="K2502" s="9"/>
      <c r="L2502" s="8">
        <v>650</v>
      </c>
      <c r="M2502" s="8">
        <v>1</v>
      </c>
      <c r="N2502" s="7" t="s">
        <v>60</v>
      </c>
      <c r="O2502" s="8">
        <v>10</v>
      </c>
      <c r="P2502" s="8">
        <v>9</v>
      </c>
      <c r="Q2502" s="7" t="s">
        <v>60</v>
      </c>
      <c r="R2502" s="7" t="s">
        <v>86</v>
      </c>
    </row>
    <row r="2503" spans="1:18" x14ac:dyDescent="0.25">
      <c r="A2503" s="7" t="s">
        <v>4581</v>
      </c>
      <c r="B2503" s="7" t="s">
        <v>49</v>
      </c>
      <c r="C2503" s="7" t="s">
        <v>53</v>
      </c>
      <c r="D2503" s="7" t="s">
        <v>1458</v>
      </c>
      <c r="E2503" s="7" t="s">
        <v>4582</v>
      </c>
      <c r="F2503" s="7" t="s">
        <v>97</v>
      </c>
      <c r="G2503" s="8">
        <v>1979</v>
      </c>
      <c r="H2503" s="9"/>
      <c r="I2503" s="9"/>
      <c r="J2503" s="9"/>
      <c r="K2503" s="9"/>
      <c r="L2503" s="8">
        <v>20000</v>
      </c>
      <c r="M2503" s="8">
        <v>1</v>
      </c>
      <c r="N2503" s="7" t="s">
        <v>60</v>
      </c>
      <c r="O2503" s="8">
        <v>20</v>
      </c>
      <c r="P2503" s="8">
        <v>15</v>
      </c>
      <c r="Q2503" s="7" t="s">
        <v>60</v>
      </c>
      <c r="R2503" s="7" t="s">
        <v>1462</v>
      </c>
    </row>
    <row r="2504" spans="1:18" x14ac:dyDescent="0.25">
      <c r="A2504" s="7" t="s">
        <v>4583</v>
      </c>
      <c r="B2504" s="7" t="s">
        <v>1489</v>
      </c>
      <c r="C2504" s="7" t="s">
        <v>53</v>
      </c>
      <c r="D2504" s="7" t="s">
        <v>1458</v>
      </c>
      <c r="E2504" s="7" t="s">
        <v>4584</v>
      </c>
      <c r="F2504" s="7" t="s">
        <v>74</v>
      </c>
      <c r="G2504" s="8">
        <v>1996</v>
      </c>
      <c r="H2504" s="9"/>
      <c r="I2504" s="9"/>
      <c r="J2504" s="9"/>
      <c r="K2504" s="9"/>
      <c r="L2504" s="8">
        <v>600</v>
      </c>
      <c r="M2504" s="8">
        <v>1</v>
      </c>
      <c r="N2504" s="7" t="s">
        <v>60</v>
      </c>
      <c r="O2504" s="8">
        <v>12</v>
      </c>
      <c r="P2504" s="8">
        <v>12</v>
      </c>
      <c r="Q2504" s="7" t="s">
        <v>60</v>
      </c>
      <c r="R2504" s="7" t="s">
        <v>60</v>
      </c>
    </row>
    <row r="2505" spans="1:18" x14ac:dyDescent="0.25">
      <c r="A2505" s="7" t="s">
        <v>4585</v>
      </c>
      <c r="B2505" s="7" t="s">
        <v>1489</v>
      </c>
      <c r="C2505" s="7" t="s">
        <v>53</v>
      </c>
      <c r="D2505" s="7" t="s">
        <v>1458</v>
      </c>
      <c r="E2505" s="7" t="s">
        <v>4586</v>
      </c>
      <c r="F2505" s="7" t="s">
        <v>97</v>
      </c>
      <c r="G2505" s="8">
        <v>2000</v>
      </c>
      <c r="H2505" s="9"/>
      <c r="I2505" s="9"/>
      <c r="J2505" s="9"/>
      <c r="K2505" s="9"/>
      <c r="L2505" s="8">
        <v>2500</v>
      </c>
      <c r="M2505" s="8">
        <v>2</v>
      </c>
      <c r="N2505" s="7" t="s">
        <v>60</v>
      </c>
      <c r="O2505" s="8">
        <v>18</v>
      </c>
      <c r="P2505" s="8">
        <v>8</v>
      </c>
      <c r="Q2505" s="7" t="s">
        <v>60</v>
      </c>
      <c r="R2505" s="7" t="s">
        <v>86</v>
      </c>
    </row>
    <row r="2506" spans="1:18" x14ac:dyDescent="0.25">
      <c r="A2506" s="7" t="s">
        <v>4585</v>
      </c>
      <c r="B2506" s="7" t="s">
        <v>1489</v>
      </c>
      <c r="C2506" s="7" t="s">
        <v>97</v>
      </c>
      <c r="D2506" s="7" t="s">
        <v>1458</v>
      </c>
      <c r="E2506" s="7" t="s">
        <v>3421</v>
      </c>
      <c r="F2506" s="7" t="s">
        <v>97</v>
      </c>
      <c r="G2506" s="8">
        <v>2000</v>
      </c>
      <c r="H2506" s="9"/>
      <c r="I2506" s="9"/>
      <c r="J2506" s="9"/>
      <c r="K2506" s="9"/>
      <c r="L2506" s="8">
        <v>8000</v>
      </c>
      <c r="M2506" s="8">
        <v>2</v>
      </c>
      <c r="N2506" s="7" t="s">
        <v>60</v>
      </c>
      <c r="O2506" s="8">
        <v>20</v>
      </c>
      <c r="P2506" s="8">
        <v>8</v>
      </c>
      <c r="Q2506" s="7" t="s">
        <v>60</v>
      </c>
      <c r="R2506" s="7" t="s">
        <v>86</v>
      </c>
    </row>
    <row r="2507" spans="1:18" x14ac:dyDescent="0.25">
      <c r="A2507" s="7" t="s">
        <v>4587</v>
      </c>
      <c r="B2507" s="7" t="s">
        <v>1457</v>
      </c>
      <c r="C2507" s="7" t="s">
        <v>53</v>
      </c>
      <c r="D2507" s="7" t="s">
        <v>1467</v>
      </c>
      <c r="E2507" s="7" t="s">
        <v>4588</v>
      </c>
      <c r="F2507" s="7" t="s">
        <v>97</v>
      </c>
      <c r="G2507" s="8">
        <v>1908</v>
      </c>
      <c r="H2507" s="9"/>
      <c r="I2507" s="9"/>
      <c r="J2507" s="9"/>
      <c r="K2507" s="9"/>
      <c r="L2507" s="8">
        <v>51000</v>
      </c>
      <c r="M2507" s="8">
        <v>1</v>
      </c>
      <c r="N2507" s="7" t="s">
        <v>60</v>
      </c>
      <c r="O2507" s="8">
        <v>12</v>
      </c>
      <c r="P2507" s="8">
        <v>9</v>
      </c>
      <c r="Q2507" s="7" t="s">
        <v>60</v>
      </c>
      <c r="R2507" s="7" t="s">
        <v>60</v>
      </c>
    </row>
    <row r="2508" spans="1:18" x14ac:dyDescent="0.25">
      <c r="A2508" s="7" t="s">
        <v>4587</v>
      </c>
      <c r="B2508" s="7" t="s">
        <v>1457</v>
      </c>
      <c r="C2508" s="7" t="s">
        <v>97</v>
      </c>
      <c r="D2508" s="7" t="s">
        <v>1470</v>
      </c>
      <c r="E2508" s="7" t="s">
        <v>4589</v>
      </c>
      <c r="F2508" s="7" t="s">
        <v>97</v>
      </c>
      <c r="G2508" s="8">
        <v>1908</v>
      </c>
      <c r="H2508" s="9"/>
      <c r="I2508" s="9"/>
      <c r="J2508" s="9"/>
      <c r="K2508" s="9"/>
      <c r="L2508" s="8">
        <v>4400</v>
      </c>
      <c r="M2508" s="8">
        <v>1</v>
      </c>
      <c r="N2508" s="7" t="s">
        <v>60</v>
      </c>
      <c r="O2508" s="8">
        <v>12</v>
      </c>
      <c r="P2508" s="8">
        <v>9</v>
      </c>
      <c r="Q2508" s="7" t="s">
        <v>60</v>
      </c>
      <c r="R2508" s="7" t="s">
        <v>60</v>
      </c>
    </row>
    <row r="2509" spans="1:18" x14ac:dyDescent="0.25">
      <c r="A2509" s="7" t="s">
        <v>4587</v>
      </c>
      <c r="B2509" s="7" t="s">
        <v>1457</v>
      </c>
      <c r="C2509" s="7" t="s">
        <v>59</v>
      </c>
      <c r="D2509" s="7" t="s">
        <v>1467</v>
      </c>
      <c r="E2509" s="7" t="s">
        <v>4590</v>
      </c>
      <c r="F2509" s="7" t="s">
        <v>97</v>
      </c>
      <c r="G2509" s="8">
        <v>1908</v>
      </c>
      <c r="H2509" s="9"/>
      <c r="I2509" s="9"/>
      <c r="J2509" s="9"/>
      <c r="K2509" s="9"/>
      <c r="L2509" s="8">
        <v>5339</v>
      </c>
      <c r="M2509" s="8">
        <v>1</v>
      </c>
      <c r="N2509" s="7" t="s">
        <v>60</v>
      </c>
      <c r="O2509" s="8">
        <v>12</v>
      </c>
      <c r="P2509" s="8">
        <v>9</v>
      </c>
      <c r="Q2509" s="7" t="s">
        <v>60</v>
      </c>
      <c r="R2509" s="7" t="s">
        <v>60</v>
      </c>
    </row>
    <row r="2510" spans="1:18" x14ac:dyDescent="0.25">
      <c r="A2510" s="7" t="s">
        <v>4587</v>
      </c>
      <c r="B2510" s="7" t="s">
        <v>1457</v>
      </c>
      <c r="C2510" s="7" t="s">
        <v>304</v>
      </c>
      <c r="D2510" s="7" t="s">
        <v>1470</v>
      </c>
      <c r="E2510" s="7" t="s">
        <v>4591</v>
      </c>
      <c r="F2510" s="7" t="s">
        <v>97</v>
      </c>
      <c r="G2510" s="8">
        <v>1908</v>
      </c>
      <c r="H2510" s="9"/>
      <c r="I2510" s="9"/>
      <c r="J2510" s="9"/>
      <c r="K2510" s="9"/>
      <c r="L2510" s="8">
        <v>20000</v>
      </c>
      <c r="M2510" s="8">
        <v>1</v>
      </c>
      <c r="N2510" s="7" t="s">
        <v>60</v>
      </c>
      <c r="O2510" s="8">
        <v>12</v>
      </c>
      <c r="P2510" s="8">
        <v>9</v>
      </c>
      <c r="Q2510" s="7" t="s">
        <v>60</v>
      </c>
      <c r="R2510" s="7" t="s">
        <v>60</v>
      </c>
    </row>
    <row r="2511" spans="1:18" x14ac:dyDescent="0.25">
      <c r="A2511" s="7" t="s">
        <v>4592</v>
      </c>
      <c r="B2511" s="7" t="s">
        <v>49</v>
      </c>
      <c r="C2511" s="7" t="s">
        <v>53</v>
      </c>
      <c r="D2511" s="7" t="s">
        <v>1458</v>
      </c>
      <c r="E2511" s="7" t="s">
        <v>4593</v>
      </c>
      <c r="F2511" s="7" t="s">
        <v>97</v>
      </c>
      <c r="G2511" s="8">
        <v>2007</v>
      </c>
      <c r="H2511" s="9"/>
      <c r="I2511" s="9"/>
      <c r="J2511" s="9"/>
      <c r="K2511" s="9"/>
      <c r="L2511" s="8">
        <v>9386</v>
      </c>
      <c r="M2511" s="8">
        <v>1</v>
      </c>
      <c r="N2511" s="7" t="s">
        <v>60</v>
      </c>
      <c r="O2511" s="8">
        <v>30</v>
      </c>
      <c r="P2511" s="8">
        <v>25</v>
      </c>
      <c r="Q2511" s="7" t="s">
        <v>60</v>
      </c>
      <c r="R2511" s="7" t="s">
        <v>86</v>
      </c>
    </row>
    <row r="2512" spans="1:18" x14ac:dyDescent="0.25">
      <c r="A2512" s="7" t="s">
        <v>4594</v>
      </c>
      <c r="B2512" s="7" t="s">
        <v>49</v>
      </c>
      <c r="C2512" s="7" t="s">
        <v>53</v>
      </c>
      <c r="D2512" s="7" t="s">
        <v>1458</v>
      </c>
      <c r="E2512" s="7" t="s">
        <v>4595</v>
      </c>
      <c r="F2512" s="7" t="s">
        <v>97</v>
      </c>
      <c r="G2512" s="8">
        <v>1988</v>
      </c>
      <c r="H2512" s="9"/>
      <c r="I2512" s="9"/>
      <c r="J2512" s="9"/>
      <c r="K2512" s="9"/>
      <c r="L2512" s="8">
        <v>7500</v>
      </c>
      <c r="M2512" s="8">
        <v>1</v>
      </c>
      <c r="N2512" s="7" t="s">
        <v>60</v>
      </c>
      <c r="O2512" s="8">
        <v>14</v>
      </c>
      <c r="P2512" s="8">
        <v>9</v>
      </c>
      <c r="Q2512" s="7" t="s">
        <v>60</v>
      </c>
      <c r="R2512" s="7" t="s">
        <v>1462</v>
      </c>
    </row>
    <row r="2513" spans="1:18" x14ac:dyDescent="0.25">
      <c r="A2513" s="7" t="s">
        <v>4596</v>
      </c>
      <c r="B2513" s="7" t="s">
        <v>49</v>
      </c>
      <c r="C2513" s="7" t="s">
        <v>53</v>
      </c>
      <c r="D2513" s="7" t="s">
        <v>1458</v>
      </c>
      <c r="E2513" s="7" t="s">
        <v>4597</v>
      </c>
      <c r="F2513" s="7" t="s">
        <v>97</v>
      </c>
      <c r="G2513" s="8">
        <v>2002</v>
      </c>
      <c r="H2513" s="9"/>
      <c r="I2513" s="9"/>
      <c r="J2513" s="9"/>
      <c r="K2513" s="9"/>
      <c r="L2513" s="8">
        <v>3200</v>
      </c>
      <c r="M2513" s="8">
        <v>1</v>
      </c>
      <c r="N2513" s="7" t="s">
        <v>60</v>
      </c>
      <c r="O2513" s="8">
        <v>14</v>
      </c>
      <c r="P2513" s="8">
        <v>9</v>
      </c>
      <c r="Q2513" s="7" t="s">
        <v>60</v>
      </c>
      <c r="R2513" s="7" t="s">
        <v>1462</v>
      </c>
    </row>
    <row r="2514" spans="1:18" x14ac:dyDescent="0.25">
      <c r="A2514" s="7" t="s">
        <v>4598</v>
      </c>
      <c r="B2514" s="7" t="s">
        <v>49</v>
      </c>
      <c r="C2514" s="7" t="s">
        <v>53</v>
      </c>
      <c r="D2514" s="7" t="s">
        <v>1477</v>
      </c>
      <c r="E2514" s="7" t="s">
        <v>4599</v>
      </c>
      <c r="F2514" s="7" t="s">
        <v>74</v>
      </c>
      <c r="G2514" s="8">
        <v>1980</v>
      </c>
      <c r="H2514" s="9"/>
      <c r="I2514" s="9"/>
      <c r="J2514" s="9"/>
      <c r="K2514" s="9"/>
      <c r="L2514" s="8">
        <v>1088</v>
      </c>
      <c r="M2514" s="8">
        <v>1</v>
      </c>
      <c r="N2514" s="7" t="s">
        <v>60</v>
      </c>
      <c r="O2514" s="8">
        <v>20</v>
      </c>
      <c r="P2514" s="8">
        <v>9</v>
      </c>
      <c r="Q2514" s="7" t="s">
        <v>60</v>
      </c>
      <c r="R2514" s="7" t="s">
        <v>1462</v>
      </c>
    </row>
    <row r="2515" spans="1:18" x14ac:dyDescent="0.25">
      <c r="A2515" s="7" t="s">
        <v>4598</v>
      </c>
      <c r="B2515" s="7" t="s">
        <v>49</v>
      </c>
      <c r="C2515" s="7" t="s">
        <v>97</v>
      </c>
      <c r="D2515" s="7" t="s">
        <v>1477</v>
      </c>
      <c r="E2515" s="7" t="s">
        <v>4599</v>
      </c>
      <c r="F2515" s="7" t="s">
        <v>74</v>
      </c>
      <c r="G2515" s="8">
        <v>1980</v>
      </c>
      <c r="H2515" s="9"/>
      <c r="I2515" s="9"/>
      <c r="J2515" s="9"/>
      <c r="K2515" s="9"/>
      <c r="L2515" s="8">
        <v>1088</v>
      </c>
      <c r="M2515" s="8">
        <v>1</v>
      </c>
      <c r="N2515" s="7" t="s">
        <v>60</v>
      </c>
      <c r="O2515" s="8">
        <v>20</v>
      </c>
      <c r="P2515" s="8">
        <v>9</v>
      </c>
      <c r="Q2515" s="7" t="s">
        <v>60</v>
      </c>
      <c r="R2515" s="7" t="s">
        <v>1462</v>
      </c>
    </row>
    <row r="2516" spans="1:18" x14ac:dyDescent="0.25">
      <c r="A2516" s="7" t="s">
        <v>4598</v>
      </c>
      <c r="B2516" s="7" t="s">
        <v>49</v>
      </c>
      <c r="C2516" s="7" t="s">
        <v>59</v>
      </c>
      <c r="D2516" s="7" t="s">
        <v>1477</v>
      </c>
      <c r="E2516" s="7" t="s">
        <v>4599</v>
      </c>
      <c r="F2516" s="7" t="s">
        <v>74</v>
      </c>
      <c r="G2516" s="8">
        <v>1980</v>
      </c>
      <c r="H2516" s="9"/>
      <c r="I2516" s="9"/>
      <c r="J2516" s="9"/>
      <c r="K2516" s="9"/>
      <c r="L2516" s="8">
        <v>1088</v>
      </c>
      <c r="M2516" s="8">
        <v>1</v>
      </c>
      <c r="N2516" s="7" t="s">
        <v>60</v>
      </c>
      <c r="O2516" s="8">
        <v>20</v>
      </c>
      <c r="P2516" s="8">
        <v>9</v>
      </c>
      <c r="Q2516" s="7" t="s">
        <v>60</v>
      </c>
      <c r="R2516" s="7" t="s">
        <v>1462</v>
      </c>
    </row>
    <row r="2517" spans="1:18" x14ac:dyDescent="0.25">
      <c r="A2517" s="7" t="s">
        <v>4600</v>
      </c>
      <c r="B2517" s="7" t="s">
        <v>1457</v>
      </c>
      <c r="C2517" s="7" t="s">
        <v>53</v>
      </c>
      <c r="D2517" s="7" t="s">
        <v>1458</v>
      </c>
      <c r="E2517" s="7" t="s">
        <v>4601</v>
      </c>
      <c r="F2517" s="7" t="s">
        <v>97</v>
      </c>
      <c r="G2517" s="8">
        <v>1958</v>
      </c>
      <c r="H2517" s="9"/>
      <c r="I2517" s="9"/>
      <c r="J2517" s="9"/>
      <c r="K2517" s="9"/>
      <c r="L2517" s="8">
        <v>3800</v>
      </c>
      <c r="M2517" s="8">
        <v>1</v>
      </c>
      <c r="N2517" s="7" t="s">
        <v>60</v>
      </c>
      <c r="O2517" s="8">
        <v>9</v>
      </c>
      <c r="P2517" s="8">
        <v>9</v>
      </c>
      <c r="Q2517" s="7" t="s">
        <v>60</v>
      </c>
      <c r="R2517" s="7" t="s">
        <v>60</v>
      </c>
    </row>
    <row r="2518" spans="1:18" x14ac:dyDescent="0.25">
      <c r="A2518" s="7" t="s">
        <v>1328</v>
      </c>
      <c r="B2518" s="7" t="s">
        <v>49</v>
      </c>
      <c r="C2518" s="7" t="s">
        <v>53</v>
      </c>
      <c r="D2518" s="7" t="s">
        <v>1458</v>
      </c>
      <c r="E2518" s="7" t="s">
        <v>4602</v>
      </c>
      <c r="F2518" s="7" t="s">
        <v>97</v>
      </c>
      <c r="G2518" s="8">
        <v>2006</v>
      </c>
      <c r="H2518" s="9"/>
      <c r="I2518" s="9"/>
      <c r="J2518" s="9"/>
      <c r="K2518" s="9"/>
      <c r="L2518" s="8">
        <v>70000</v>
      </c>
      <c r="M2518" s="8">
        <v>2</v>
      </c>
      <c r="N2518" s="7" t="s">
        <v>60</v>
      </c>
      <c r="O2518" s="8">
        <v>14</v>
      </c>
      <c r="P2518" s="8">
        <v>9</v>
      </c>
      <c r="Q2518" s="7" t="s">
        <v>60</v>
      </c>
      <c r="R2518" s="7" t="s">
        <v>60</v>
      </c>
    </row>
    <row r="2519" spans="1:18" x14ac:dyDescent="0.25">
      <c r="A2519" s="7" t="s">
        <v>4603</v>
      </c>
      <c r="B2519" s="7" t="s">
        <v>1457</v>
      </c>
      <c r="C2519" s="7" t="s">
        <v>53</v>
      </c>
      <c r="D2519" s="7" t="s">
        <v>1464</v>
      </c>
      <c r="E2519" s="7" t="s">
        <v>4604</v>
      </c>
      <c r="F2519" s="7" t="s">
        <v>74</v>
      </c>
      <c r="G2519" s="8">
        <v>1992</v>
      </c>
      <c r="H2519" s="9"/>
      <c r="I2519" s="9"/>
      <c r="J2519" s="9"/>
      <c r="K2519" s="9"/>
      <c r="L2519" s="8">
        <v>79600</v>
      </c>
      <c r="M2519" s="8">
        <v>1</v>
      </c>
      <c r="N2519" s="7" t="s">
        <v>60</v>
      </c>
      <c r="O2519" s="8">
        <v>18</v>
      </c>
      <c r="P2519" s="8">
        <v>18</v>
      </c>
      <c r="Q2519" s="7" t="s">
        <v>60</v>
      </c>
      <c r="R2519" s="7" t="s">
        <v>60</v>
      </c>
    </row>
    <row r="2520" spans="1:18" x14ac:dyDescent="0.25">
      <c r="A2520" s="7" t="s">
        <v>4605</v>
      </c>
      <c r="B2520" s="7" t="s">
        <v>49</v>
      </c>
      <c r="C2520" s="7" t="s">
        <v>53</v>
      </c>
      <c r="D2520" s="7" t="s">
        <v>1458</v>
      </c>
      <c r="E2520" s="7" t="s">
        <v>4606</v>
      </c>
      <c r="F2520" s="7" t="s">
        <v>97</v>
      </c>
      <c r="G2520" s="8">
        <v>2009</v>
      </c>
      <c r="H2520" s="9"/>
      <c r="I2520" s="9"/>
      <c r="J2520" s="9"/>
      <c r="K2520" s="9"/>
      <c r="L2520" s="8">
        <v>31472</v>
      </c>
      <c r="M2520" s="8">
        <v>1</v>
      </c>
      <c r="N2520" s="7" t="s">
        <v>60</v>
      </c>
      <c r="O2520" s="8">
        <v>12</v>
      </c>
      <c r="P2520" s="8">
        <v>9</v>
      </c>
      <c r="Q2520" s="7" t="s">
        <v>60</v>
      </c>
      <c r="R2520" s="7" t="s">
        <v>1462</v>
      </c>
    </row>
    <row r="2521" spans="1:18" x14ac:dyDescent="0.25">
      <c r="A2521" s="7" t="s">
        <v>4607</v>
      </c>
      <c r="B2521" s="7" t="s">
        <v>1489</v>
      </c>
      <c r="C2521" s="7" t="s">
        <v>53</v>
      </c>
      <c r="D2521" s="7" t="s">
        <v>1464</v>
      </c>
      <c r="E2521" s="7" t="s">
        <v>4608</v>
      </c>
      <c r="F2521" s="7" t="s">
        <v>74</v>
      </c>
      <c r="G2521" s="9"/>
      <c r="H2521" s="9"/>
      <c r="I2521" s="9"/>
      <c r="J2521" s="9"/>
      <c r="K2521" s="9"/>
      <c r="L2521" s="8">
        <v>900</v>
      </c>
      <c r="M2521" s="8">
        <v>1</v>
      </c>
      <c r="N2521" s="7" t="s">
        <v>60</v>
      </c>
      <c r="O2521" s="8">
        <v>10</v>
      </c>
      <c r="P2521" s="8">
        <v>8</v>
      </c>
      <c r="Q2521" s="7" t="s">
        <v>60</v>
      </c>
      <c r="R2521" s="7" t="s">
        <v>1462</v>
      </c>
    </row>
    <row r="2522" spans="1:18" x14ac:dyDescent="0.25">
      <c r="A2522" s="7" t="s">
        <v>4609</v>
      </c>
      <c r="B2522" s="7" t="s">
        <v>49</v>
      </c>
      <c r="C2522" s="7" t="s">
        <v>53</v>
      </c>
      <c r="D2522" s="7" t="s">
        <v>1458</v>
      </c>
      <c r="E2522" s="7" t="s">
        <v>4610</v>
      </c>
      <c r="F2522" s="7" t="s">
        <v>97</v>
      </c>
      <c r="G2522" s="8">
        <v>1960</v>
      </c>
      <c r="H2522" s="9"/>
      <c r="I2522" s="9"/>
      <c r="J2522" s="9"/>
      <c r="K2522" s="9"/>
      <c r="L2522" s="8">
        <v>2400</v>
      </c>
      <c r="M2522" s="8">
        <v>1</v>
      </c>
      <c r="N2522" s="7" t="s">
        <v>60</v>
      </c>
      <c r="O2522" s="8">
        <v>12</v>
      </c>
      <c r="P2522" s="8">
        <v>9</v>
      </c>
      <c r="Q2522" s="7" t="s">
        <v>60</v>
      </c>
      <c r="R2522" s="7" t="s">
        <v>539</v>
      </c>
    </row>
    <row r="2523" spans="1:18" x14ac:dyDescent="0.25">
      <c r="A2523" s="7" t="s">
        <v>4611</v>
      </c>
      <c r="B2523" s="7" t="s">
        <v>49</v>
      </c>
      <c r="C2523" s="7" t="s">
        <v>53</v>
      </c>
      <c r="D2523" s="7" t="s">
        <v>1501</v>
      </c>
      <c r="E2523" s="7" t="s">
        <v>4612</v>
      </c>
      <c r="F2523" s="7" t="s">
        <v>97</v>
      </c>
      <c r="G2523" s="8">
        <v>1930</v>
      </c>
      <c r="H2523" s="9"/>
      <c r="I2523" s="9"/>
      <c r="J2523" s="9"/>
      <c r="K2523" s="9"/>
      <c r="L2523" s="8">
        <v>14350</v>
      </c>
      <c r="M2523" s="8">
        <v>3</v>
      </c>
      <c r="N2523" s="7" t="s">
        <v>60</v>
      </c>
      <c r="O2523" s="8">
        <v>12</v>
      </c>
      <c r="P2523" s="8">
        <v>8</v>
      </c>
      <c r="Q2523" s="7" t="s">
        <v>60</v>
      </c>
      <c r="R2523" s="7" t="s">
        <v>1656</v>
      </c>
    </row>
    <row r="2524" spans="1:18" x14ac:dyDescent="0.25">
      <c r="A2524" s="7" t="s">
        <v>4611</v>
      </c>
      <c r="B2524" s="7" t="s">
        <v>49</v>
      </c>
      <c r="C2524" s="7" t="s">
        <v>97</v>
      </c>
      <c r="D2524" s="7" t="s">
        <v>1467</v>
      </c>
      <c r="E2524" s="7" t="s">
        <v>4613</v>
      </c>
      <c r="F2524" s="7" t="s">
        <v>97</v>
      </c>
      <c r="G2524" s="8">
        <v>1930</v>
      </c>
      <c r="H2524" s="9"/>
      <c r="I2524" s="9"/>
      <c r="J2524" s="9"/>
      <c r="K2524" s="9"/>
      <c r="L2524" s="8">
        <v>14387</v>
      </c>
      <c r="M2524" s="8">
        <v>3</v>
      </c>
      <c r="N2524" s="7" t="s">
        <v>60</v>
      </c>
      <c r="O2524" s="8">
        <v>12</v>
      </c>
      <c r="P2524" s="8">
        <v>8</v>
      </c>
      <c r="Q2524" s="7" t="s">
        <v>60</v>
      </c>
      <c r="R2524" s="7" t="s">
        <v>1595</v>
      </c>
    </row>
    <row r="2525" spans="1:18" x14ac:dyDescent="0.25">
      <c r="A2525" s="7" t="s">
        <v>4614</v>
      </c>
      <c r="B2525" s="7" t="s">
        <v>49</v>
      </c>
      <c r="C2525" s="7" t="s">
        <v>53</v>
      </c>
      <c r="D2525" s="7" t="s">
        <v>1458</v>
      </c>
      <c r="E2525" s="7" t="s">
        <v>4615</v>
      </c>
      <c r="F2525" s="7" t="s">
        <v>97</v>
      </c>
      <c r="G2525" s="8">
        <v>1945</v>
      </c>
      <c r="H2525" s="9"/>
      <c r="I2525" s="9"/>
      <c r="J2525" s="9"/>
      <c r="K2525" s="9"/>
      <c r="L2525" s="8">
        <v>12896</v>
      </c>
      <c r="M2525" s="8">
        <v>2</v>
      </c>
      <c r="N2525" s="7" t="s">
        <v>60</v>
      </c>
      <c r="O2525" s="8">
        <v>11</v>
      </c>
      <c r="P2525" s="8">
        <v>10</v>
      </c>
      <c r="Q2525" s="7" t="s">
        <v>60</v>
      </c>
      <c r="R2525" s="7" t="s">
        <v>1462</v>
      </c>
    </row>
    <row r="2526" spans="1:18" x14ac:dyDescent="0.25">
      <c r="A2526" s="7" t="s">
        <v>4614</v>
      </c>
      <c r="B2526" s="7" t="s">
        <v>49</v>
      </c>
      <c r="C2526" s="7" t="s">
        <v>97</v>
      </c>
      <c r="D2526" s="7" t="s">
        <v>1458</v>
      </c>
      <c r="E2526" s="7" t="s">
        <v>4616</v>
      </c>
      <c r="F2526" s="7" t="s">
        <v>97</v>
      </c>
      <c r="G2526" s="8">
        <v>1945</v>
      </c>
      <c r="H2526" s="9"/>
      <c r="I2526" s="9"/>
      <c r="J2526" s="9"/>
      <c r="K2526" s="9"/>
      <c r="L2526" s="8">
        <v>4191</v>
      </c>
      <c r="M2526" s="8">
        <v>2</v>
      </c>
      <c r="N2526" s="7" t="s">
        <v>60</v>
      </c>
      <c r="O2526" s="8">
        <v>11</v>
      </c>
      <c r="P2526" s="8">
        <v>10</v>
      </c>
      <c r="Q2526" s="7" t="s">
        <v>60</v>
      </c>
      <c r="R2526" s="7" t="s">
        <v>539</v>
      </c>
    </row>
    <row r="2527" spans="1:18" x14ac:dyDescent="0.25">
      <c r="A2527" s="7" t="s">
        <v>789</v>
      </c>
      <c r="B2527" s="7" t="s">
        <v>1489</v>
      </c>
      <c r="C2527" s="7" t="s">
        <v>53</v>
      </c>
      <c r="D2527" s="7" t="s">
        <v>1464</v>
      </c>
      <c r="E2527" s="7" t="s">
        <v>4617</v>
      </c>
      <c r="F2527" s="7" t="s">
        <v>74</v>
      </c>
      <c r="G2527" s="9"/>
      <c r="H2527" s="9"/>
      <c r="I2527" s="9"/>
      <c r="J2527" s="9"/>
      <c r="K2527" s="9"/>
      <c r="L2527" s="8">
        <v>3000</v>
      </c>
      <c r="M2527" s="8">
        <v>1</v>
      </c>
      <c r="N2527" s="7" t="s">
        <v>60</v>
      </c>
      <c r="O2527" s="8">
        <v>24</v>
      </c>
      <c r="P2527" s="8">
        <v>8</v>
      </c>
      <c r="Q2527" s="7" t="s">
        <v>60</v>
      </c>
      <c r="R2527" s="7" t="s">
        <v>60</v>
      </c>
    </row>
    <row r="2528" spans="1:18" x14ac:dyDescent="0.25">
      <c r="A2528" s="7" t="s">
        <v>4618</v>
      </c>
      <c r="B2528" s="7" t="s">
        <v>49</v>
      </c>
      <c r="C2528" s="7" t="s">
        <v>53</v>
      </c>
      <c r="D2528" s="7" t="s">
        <v>1477</v>
      </c>
      <c r="E2528" s="7" t="s">
        <v>4619</v>
      </c>
      <c r="F2528" s="7" t="s">
        <v>74</v>
      </c>
      <c r="G2528" s="9"/>
      <c r="H2528" s="9"/>
      <c r="I2528" s="9"/>
      <c r="J2528" s="9"/>
      <c r="K2528" s="9"/>
      <c r="L2528" s="8">
        <v>22000</v>
      </c>
      <c r="M2528" s="8">
        <v>1</v>
      </c>
      <c r="N2528" s="7" t="s">
        <v>60</v>
      </c>
      <c r="O2528" s="8">
        <v>35</v>
      </c>
      <c r="P2528" s="8">
        <v>26</v>
      </c>
      <c r="Q2528" s="7" t="s">
        <v>60</v>
      </c>
      <c r="R2528" s="7" t="s">
        <v>1595</v>
      </c>
    </row>
    <row r="2529" spans="1:18" x14ac:dyDescent="0.25">
      <c r="A2529" s="7" t="s">
        <v>4620</v>
      </c>
      <c r="B2529" s="7" t="s">
        <v>1457</v>
      </c>
      <c r="C2529" s="7" t="s">
        <v>53</v>
      </c>
      <c r="D2529" s="7" t="s">
        <v>1477</v>
      </c>
      <c r="E2529" s="7" t="s">
        <v>4621</v>
      </c>
      <c r="F2529" s="7" t="s">
        <v>74</v>
      </c>
      <c r="G2529" s="8">
        <v>1994</v>
      </c>
      <c r="H2529" s="9"/>
      <c r="I2529" s="9"/>
      <c r="J2529" s="9"/>
      <c r="K2529" s="9"/>
      <c r="L2529" s="8">
        <v>800</v>
      </c>
      <c r="M2529" s="8">
        <v>2</v>
      </c>
      <c r="N2529" s="7" t="s">
        <v>60</v>
      </c>
      <c r="O2529" s="8">
        <v>9</v>
      </c>
      <c r="P2529" s="8">
        <v>9</v>
      </c>
      <c r="Q2529" s="7" t="s">
        <v>60</v>
      </c>
      <c r="R2529" s="7" t="s">
        <v>539</v>
      </c>
    </row>
    <row r="2530" spans="1:18" x14ac:dyDescent="0.25">
      <c r="A2530" s="7" t="s">
        <v>4622</v>
      </c>
      <c r="B2530" s="7" t="s">
        <v>49</v>
      </c>
      <c r="C2530" s="7" t="s">
        <v>53</v>
      </c>
      <c r="D2530" s="7" t="s">
        <v>1605</v>
      </c>
      <c r="E2530" s="7" t="s">
        <v>4623</v>
      </c>
      <c r="F2530" s="7" t="s">
        <v>97</v>
      </c>
      <c r="G2530" s="8">
        <v>1969</v>
      </c>
      <c r="H2530" s="9"/>
      <c r="I2530" s="9"/>
      <c r="J2530" s="9"/>
      <c r="K2530" s="9"/>
      <c r="L2530" s="8">
        <v>10000</v>
      </c>
      <c r="M2530" s="8">
        <v>1</v>
      </c>
      <c r="N2530" s="7" t="s">
        <v>60</v>
      </c>
      <c r="O2530" s="8">
        <v>14</v>
      </c>
      <c r="P2530" s="8">
        <v>9</v>
      </c>
      <c r="Q2530" s="7" t="s">
        <v>60</v>
      </c>
      <c r="R2530" s="7" t="s">
        <v>4624</v>
      </c>
    </row>
    <row r="2531" spans="1:18" x14ac:dyDescent="0.25">
      <c r="A2531" s="7" t="s">
        <v>4622</v>
      </c>
      <c r="B2531" s="7" t="s">
        <v>49</v>
      </c>
      <c r="C2531" s="7" t="s">
        <v>97</v>
      </c>
      <c r="D2531" s="7" t="s">
        <v>1470</v>
      </c>
      <c r="E2531" s="7" t="s">
        <v>4625</v>
      </c>
      <c r="F2531" s="7" t="s">
        <v>97</v>
      </c>
      <c r="G2531" s="8">
        <v>1969</v>
      </c>
      <c r="H2531" s="9"/>
      <c r="I2531" s="9"/>
      <c r="J2531" s="9"/>
      <c r="K2531" s="9"/>
      <c r="L2531" s="8">
        <v>5000</v>
      </c>
      <c r="M2531" s="8">
        <v>1</v>
      </c>
      <c r="N2531" s="7" t="s">
        <v>60</v>
      </c>
      <c r="O2531" s="8">
        <v>12</v>
      </c>
      <c r="P2531" s="8">
        <v>8</v>
      </c>
      <c r="Q2531" s="7" t="s">
        <v>60</v>
      </c>
      <c r="R2531" s="7" t="s">
        <v>1595</v>
      </c>
    </row>
    <row r="2532" spans="1:18" x14ac:dyDescent="0.25">
      <c r="A2532" s="7" t="s">
        <v>4622</v>
      </c>
      <c r="B2532" s="7" t="s">
        <v>49</v>
      </c>
      <c r="C2532" s="7" t="s">
        <v>59</v>
      </c>
      <c r="D2532" s="7" t="s">
        <v>1467</v>
      </c>
      <c r="E2532" s="7" t="s">
        <v>4626</v>
      </c>
      <c r="F2532" s="7" t="s">
        <v>97</v>
      </c>
      <c r="G2532" s="8">
        <v>1969</v>
      </c>
      <c r="H2532" s="9"/>
      <c r="I2532" s="9"/>
      <c r="J2532" s="9"/>
      <c r="K2532" s="9"/>
      <c r="L2532" s="8">
        <v>25000</v>
      </c>
      <c r="M2532" s="8">
        <v>1</v>
      </c>
      <c r="N2532" s="7" t="s">
        <v>60</v>
      </c>
      <c r="O2532" s="8">
        <v>14</v>
      </c>
      <c r="P2532" s="8">
        <v>8</v>
      </c>
      <c r="Q2532" s="7" t="s">
        <v>60</v>
      </c>
      <c r="R2532" s="7" t="s">
        <v>1643</v>
      </c>
    </row>
    <row r="2533" spans="1:18" x14ac:dyDescent="0.25">
      <c r="A2533" s="7" t="s">
        <v>4622</v>
      </c>
      <c r="B2533" s="7" t="s">
        <v>49</v>
      </c>
      <c r="C2533" s="7" t="s">
        <v>304</v>
      </c>
      <c r="D2533" s="7" t="s">
        <v>1470</v>
      </c>
      <c r="E2533" s="7" t="s">
        <v>1471</v>
      </c>
      <c r="F2533" s="7" t="s">
        <v>97</v>
      </c>
      <c r="G2533" s="8">
        <v>1969</v>
      </c>
      <c r="H2533" s="9"/>
      <c r="I2533" s="9"/>
      <c r="J2533" s="9"/>
      <c r="K2533" s="9"/>
      <c r="L2533" s="8">
        <v>5000</v>
      </c>
      <c r="M2533" s="8">
        <v>1</v>
      </c>
      <c r="N2533" s="7" t="s">
        <v>60</v>
      </c>
      <c r="O2533" s="8">
        <v>10</v>
      </c>
      <c r="P2533" s="8">
        <v>8</v>
      </c>
      <c r="Q2533" s="7" t="s">
        <v>60</v>
      </c>
      <c r="R2533" s="7" t="s">
        <v>539</v>
      </c>
    </row>
    <row r="2534" spans="1:18" x14ac:dyDescent="0.25">
      <c r="A2534" s="7" t="s">
        <v>4627</v>
      </c>
      <c r="B2534" s="7" t="s">
        <v>49</v>
      </c>
      <c r="C2534" s="7" t="s">
        <v>53</v>
      </c>
      <c r="D2534" s="7" t="s">
        <v>1474</v>
      </c>
      <c r="E2534" s="7" t="s">
        <v>4628</v>
      </c>
      <c r="F2534" s="7" t="s">
        <v>97</v>
      </c>
      <c r="G2534" s="8">
        <v>1979</v>
      </c>
      <c r="H2534" s="9"/>
      <c r="I2534" s="9"/>
      <c r="J2534" s="9"/>
      <c r="K2534" s="9"/>
      <c r="L2534" s="8">
        <v>525</v>
      </c>
      <c r="M2534" s="8">
        <v>1</v>
      </c>
      <c r="N2534" s="7" t="s">
        <v>60</v>
      </c>
      <c r="O2534" s="8">
        <v>12</v>
      </c>
      <c r="P2534" s="8">
        <v>10</v>
      </c>
      <c r="Q2534" s="7" t="s">
        <v>60</v>
      </c>
      <c r="R2534" s="7" t="s">
        <v>86</v>
      </c>
    </row>
    <row r="2535" spans="1:18" x14ac:dyDescent="0.25">
      <c r="A2535" s="7" t="s">
        <v>4627</v>
      </c>
      <c r="B2535" s="7" t="s">
        <v>49</v>
      </c>
      <c r="C2535" s="7" t="s">
        <v>97</v>
      </c>
      <c r="D2535" s="7" t="s">
        <v>1602</v>
      </c>
      <c r="E2535" s="7" t="s">
        <v>4629</v>
      </c>
      <c r="F2535" s="7" t="s">
        <v>1469</v>
      </c>
      <c r="G2535" s="8">
        <v>1979</v>
      </c>
      <c r="H2535" s="8">
        <v>11775</v>
      </c>
      <c r="I2535" s="9"/>
      <c r="J2535" s="8">
        <v>0</v>
      </c>
      <c r="K2535" s="8">
        <v>4</v>
      </c>
      <c r="L2535" s="8">
        <v>47100</v>
      </c>
      <c r="M2535" s="8">
        <v>1</v>
      </c>
      <c r="N2535" s="7" t="s">
        <v>60</v>
      </c>
      <c r="O2535" s="8">
        <v>12</v>
      </c>
      <c r="P2535" s="8">
        <v>10</v>
      </c>
      <c r="Q2535" s="7" t="s">
        <v>60</v>
      </c>
      <c r="R2535" s="7" t="s">
        <v>60</v>
      </c>
    </row>
    <row r="2536" spans="1:18" x14ac:dyDescent="0.25">
      <c r="A2536" s="7" t="s">
        <v>1329</v>
      </c>
      <c r="B2536" s="7" t="s">
        <v>1489</v>
      </c>
      <c r="C2536" s="7" t="s">
        <v>53</v>
      </c>
      <c r="D2536" s="7" t="s">
        <v>1474</v>
      </c>
      <c r="E2536" s="7" t="s">
        <v>4630</v>
      </c>
      <c r="F2536" s="7" t="s">
        <v>97</v>
      </c>
      <c r="G2536" s="8">
        <v>1995</v>
      </c>
      <c r="H2536" s="9"/>
      <c r="I2536" s="9"/>
      <c r="J2536" s="9"/>
      <c r="K2536" s="9"/>
      <c r="L2536" s="8">
        <v>4500</v>
      </c>
      <c r="M2536" s="8">
        <v>1</v>
      </c>
      <c r="N2536" s="7" t="s">
        <v>60</v>
      </c>
      <c r="O2536" s="8">
        <v>20</v>
      </c>
      <c r="P2536" s="8">
        <v>9</v>
      </c>
      <c r="Q2536" s="7" t="s">
        <v>60</v>
      </c>
      <c r="R2536" s="7" t="s">
        <v>1643</v>
      </c>
    </row>
    <row r="2537" spans="1:18" x14ac:dyDescent="0.25">
      <c r="A2537" s="7" t="s">
        <v>1329</v>
      </c>
      <c r="B2537" s="7" t="s">
        <v>1489</v>
      </c>
      <c r="C2537" s="7" t="s">
        <v>97</v>
      </c>
      <c r="D2537" s="7" t="s">
        <v>1467</v>
      </c>
      <c r="E2537" s="7" t="s">
        <v>4631</v>
      </c>
      <c r="F2537" s="7" t="s">
        <v>97</v>
      </c>
      <c r="G2537" s="8">
        <v>1995</v>
      </c>
      <c r="H2537" s="9"/>
      <c r="I2537" s="9"/>
      <c r="J2537" s="9"/>
      <c r="K2537" s="9"/>
      <c r="L2537" s="8">
        <v>14500</v>
      </c>
      <c r="M2537" s="8">
        <v>1</v>
      </c>
      <c r="N2537" s="7" t="s">
        <v>60</v>
      </c>
      <c r="O2537" s="8">
        <v>15</v>
      </c>
      <c r="P2537" s="8">
        <v>9</v>
      </c>
      <c r="Q2537" s="7" t="s">
        <v>60</v>
      </c>
      <c r="R2537" s="7" t="s">
        <v>1656</v>
      </c>
    </row>
    <row r="2538" spans="1:18" x14ac:dyDescent="0.25">
      <c r="A2538" s="7" t="s">
        <v>1329</v>
      </c>
      <c r="B2538" s="7" t="s">
        <v>1489</v>
      </c>
      <c r="C2538" s="7" t="s">
        <v>59</v>
      </c>
      <c r="D2538" s="7" t="s">
        <v>1467</v>
      </c>
      <c r="E2538" s="7" t="s">
        <v>4632</v>
      </c>
      <c r="F2538" s="7" t="s">
        <v>97</v>
      </c>
      <c r="G2538" s="8">
        <v>1995</v>
      </c>
      <c r="H2538" s="9"/>
      <c r="I2538" s="9"/>
      <c r="J2538" s="9"/>
      <c r="K2538" s="9"/>
      <c r="L2538" s="8">
        <v>7500</v>
      </c>
      <c r="M2538" s="8">
        <v>1</v>
      </c>
      <c r="N2538" s="7" t="s">
        <v>60</v>
      </c>
      <c r="O2538" s="8">
        <v>15</v>
      </c>
      <c r="P2538" s="8">
        <v>9</v>
      </c>
      <c r="Q2538" s="7" t="s">
        <v>60</v>
      </c>
      <c r="R2538" s="7" t="s">
        <v>1595</v>
      </c>
    </row>
    <row r="2539" spans="1:18" x14ac:dyDescent="0.25">
      <c r="A2539" s="7" t="s">
        <v>1329</v>
      </c>
      <c r="B2539" s="7" t="s">
        <v>1489</v>
      </c>
      <c r="C2539" s="7" t="s">
        <v>304</v>
      </c>
      <c r="D2539" s="7" t="s">
        <v>1501</v>
      </c>
      <c r="E2539" s="7" t="s">
        <v>4633</v>
      </c>
      <c r="F2539" s="7" t="s">
        <v>97</v>
      </c>
      <c r="G2539" s="8">
        <v>1995</v>
      </c>
      <c r="H2539" s="9"/>
      <c r="I2539" s="9"/>
      <c r="J2539" s="9"/>
      <c r="K2539" s="9"/>
      <c r="L2539" s="8">
        <v>9200</v>
      </c>
      <c r="M2539" s="8">
        <v>1</v>
      </c>
      <c r="N2539" s="7" t="s">
        <v>60</v>
      </c>
      <c r="O2539" s="8">
        <v>40</v>
      </c>
      <c r="P2539" s="8">
        <v>30</v>
      </c>
      <c r="Q2539" s="7" t="s">
        <v>60</v>
      </c>
      <c r="R2539" s="7" t="s">
        <v>1595</v>
      </c>
    </row>
    <row r="2540" spans="1:18" x14ac:dyDescent="0.25">
      <c r="A2540" s="7" t="s">
        <v>1329</v>
      </c>
      <c r="B2540" s="7" t="s">
        <v>1489</v>
      </c>
      <c r="C2540" s="7" t="s">
        <v>86</v>
      </c>
      <c r="D2540" s="7" t="s">
        <v>1470</v>
      </c>
      <c r="E2540" s="7" t="s">
        <v>4634</v>
      </c>
      <c r="F2540" s="7" t="s">
        <v>1469</v>
      </c>
      <c r="G2540" s="8">
        <v>1995</v>
      </c>
      <c r="H2540" s="8">
        <v>1000</v>
      </c>
      <c r="I2540" s="9"/>
      <c r="J2540" s="8">
        <v>100</v>
      </c>
      <c r="K2540" s="8">
        <v>2</v>
      </c>
      <c r="L2540" s="8">
        <v>2000</v>
      </c>
      <c r="M2540" s="8">
        <v>1</v>
      </c>
      <c r="N2540" s="7" t="s">
        <v>60</v>
      </c>
      <c r="O2540" s="8">
        <v>15</v>
      </c>
      <c r="P2540" s="8">
        <v>9</v>
      </c>
      <c r="Q2540" s="7" t="s">
        <v>60</v>
      </c>
      <c r="R2540" s="7" t="s">
        <v>1601</v>
      </c>
    </row>
    <row r="2541" spans="1:18" x14ac:dyDescent="0.25">
      <c r="A2541" s="7" t="s">
        <v>4635</v>
      </c>
      <c r="B2541" s="7" t="s">
        <v>49</v>
      </c>
      <c r="C2541" s="7" t="s">
        <v>53</v>
      </c>
      <c r="D2541" s="7" t="s">
        <v>4522</v>
      </c>
      <c r="E2541" s="7" t="s">
        <v>4636</v>
      </c>
      <c r="F2541" s="7" t="s">
        <v>97</v>
      </c>
      <c r="G2541" s="8">
        <v>1982</v>
      </c>
      <c r="H2541" s="9"/>
      <c r="I2541" s="9"/>
      <c r="J2541" s="9"/>
      <c r="K2541" s="9"/>
      <c r="L2541" s="8">
        <v>275000</v>
      </c>
      <c r="M2541" s="8">
        <v>5</v>
      </c>
      <c r="N2541" s="7" t="s">
        <v>60</v>
      </c>
      <c r="O2541" s="8">
        <v>15</v>
      </c>
      <c r="P2541" s="8">
        <v>9</v>
      </c>
      <c r="Q2541" s="7" t="s">
        <v>60</v>
      </c>
      <c r="R2541" s="7" t="s">
        <v>86</v>
      </c>
    </row>
    <row r="2542" spans="1:18" x14ac:dyDescent="0.25">
      <c r="A2542" s="7" t="s">
        <v>4635</v>
      </c>
      <c r="B2542" s="7" t="s">
        <v>49</v>
      </c>
      <c r="C2542" s="7" t="s">
        <v>97</v>
      </c>
      <c r="D2542" s="7" t="s">
        <v>2616</v>
      </c>
      <c r="E2542" s="7" t="s">
        <v>4637</v>
      </c>
      <c r="F2542" s="7" t="s">
        <v>97</v>
      </c>
      <c r="G2542" s="8">
        <v>1982</v>
      </c>
      <c r="H2542" s="9"/>
      <c r="I2542" s="9"/>
      <c r="J2542" s="9"/>
      <c r="K2542" s="9"/>
      <c r="L2542" s="8">
        <v>15000</v>
      </c>
      <c r="M2542" s="8">
        <v>1</v>
      </c>
      <c r="N2542" s="7" t="s">
        <v>60</v>
      </c>
      <c r="O2542" s="8">
        <v>22</v>
      </c>
      <c r="P2542" s="8">
        <v>20</v>
      </c>
      <c r="Q2542" s="7" t="s">
        <v>60</v>
      </c>
      <c r="R2542" s="7" t="s">
        <v>86</v>
      </c>
    </row>
    <row r="2543" spans="1:18" x14ac:dyDescent="0.25">
      <c r="A2543" s="7" t="s">
        <v>4638</v>
      </c>
      <c r="B2543" s="7" t="s">
        <v>49</v>
      </c>
      <c r="C2543" s="7" t="s">
        <v>53</v>
      </c>
      <c r="D2543" s="7" t="s">
        <v>1464</v>
      </c>
      <c r="E2543" s="7" t="s">
        <v>4639</v>
      </c>
      <c r="F2543" s="7" t="s">
        <v>74</v>
      </c>
      <c r="G2543" s="9"/>
      <c r="H2543" s="9"/>
      <c r="I2543" s="9"/>
      <c r="J2543" s="9"/>
      <c r="K2543" s="9"/>
      <c r="L2543" s="8">
        <v>1500</v>
      </c>
      <c r="M2543" s="8">
        <v>1</v>
      </c>
      <c r="N2543" s="7" t="s">
        <v>60</v>
      </c>
      <c r="O2543" s="8">
        <v>12</v>
      </c>
      <c r="P2543" s="8">
        <v>9</v>
      </c>
      <c r="Q2543" s="7" t="s">
        <v>60</v>
      </c>
      <c r="R2543" s="7" t="s">
        <v>60</v>
      </c>
    </row>
    <row r="2544" spans="1:18" x14ac:dyDescent="0.25">
      <c r="A2544" s="7" t="s">
        <v>790</v>
      </c>
      <c r="B2544" s="7" t="s">
        <v>49</v>
      </c>
      <c r="C2544" s="7" t="s">
        <v>53</v>
      </c>
      <c r="D2544" s="7" t="s">
        <v>1458</v>
      </c>
      <c r="E2544" s="7" t="s">
        <v>4640</v>
      </c>
      <c r="F2544" s="7" t="s">
        <v>97</v>
      </c>
      <c r="G2544" s="8">
        <v>2008</v>
      </c>
      <c r="H2544" s="9"/>
      <c r="I2544" s="9"/>
      <c r="J2544" s="9"/>
      <c r="K2544" s="9"/>
      <c r="L2544" s="8">
        <v>3300</v>
      </c>
      <c r="M2544" s="8">
        <v>1</v>
      </c>
      <c r="N2544" s="7" t="s">
        <v>60</v>
      </c>
      <c r="O2544" s="8">
        <v>20</v>
      </c>
      <c r="P2544" s="8">
        <v>9</v>
      </c>
      <c r="Q2544" s="7" t="s">
        <v>60</v>
      </c>
      <c r="R2544" s="7" t="s">
        <v>86</v>
      </c>
    </row>
    <row r="2545" spans="1:18" x14ac:dyDescent="0.25">
      <c r="A2545" s="7" t="s">
        <v>4641</v>
      </c>
      <c r="B2545" s="7" t="s">
        <v>49</v>
      </c>
      <c r="C2545" s="7" t="s">
        <v>53</v>
      </c>
      <c r="D2545" s="7" t="s">
        <v>1464</v>
      </c>
      <c r="E2545" s="7" t="s">
        <v>4642</v>
      </c>
      <c r="F2545" s="7" t="s">
        <v>74</v>
      </c>
      <c r="G2545" s="8">
        <v>1970</v>
      </c>
      <c r="H2545" s="9"/>
      <c r="I2545" s="9"/>
      <c r="J2545" s="9"/>
      <c r="K2545" s="9"/>
      <c r="L2545" s="8">
        <v>1500</v>
      </c>
      <c r="M2545" s="8">
        <v>1</v>
      </c>
      <c r="N2545" s="7" t="s">
        <v>60</v>
      </c>
      <c r="O2545" s="8">
        <v>12</v>
      </c>
      <c r="P2545" s="8">
        <v>9</v>
      </c>
      <c r="Q2545" s="7" t="s">
        <v>60</v>
      </c>
      <c r="R2545" s="7" t="s">
        <v>1462</v>
      </c>
    </row>
    <row r="2546" spans="1:18" x14ac:dyDescent="0.25">
      <c r="A2546" s="7" t="s">
        <v>4643</v>
      </c>
      <c r="B2546" s="7" t="s">
        <v>1489</v>
      </c>
      <c r="C2546" s="7" t="s">
        <v>53</v>
      </c>
      <c r="D2546" s="7" t="s">
        <v>1464</v>
      </c>
      <c r="E2546" s="7" t="s">
        <v>4644</v>
      </c>
      <c r="F2546" s="7" t="s">
        <v>74</v>
      </c>
      <c r="G2546" s="8">
        <v>1962</v>
      </c>
      <c r="H2546" s="9"/>
      <c r="I2546" s="9"/>
      <c r="J2546" s="9"/>
      <c r="K2546" s="9"/>
      <c r="L2546" s="8">
        <v>1100</v>
      </c>
      <c r="M2546" s="8">
        <v>1</v>
      </c>
      <c r="N2546" s="7" t="s">
        <v>60</v>
      </c>
      <c r="O2546" s="8">
        <v>10</v>
      </c>
      <c r="P2546" s="8">
        <v>8</v>
      </c>
      <c r="Q2546" s="7" t="s">
        <v>60</v>
      </c>
      <c r="R2546" s="7" t="s">
        <v>1595</v>
      </c>
    </row>
    <row r="2547" spans="1:18" x14ac:dyDescent="0.25">
      <c r="A2547" s="7" t="s">
        <v>4645</v>
      </c>
      <c r="B2547" s="7" t="s">
        <v>49</v>
      </c>
      <c r="C2547" s="7" t="s">
        <v>53</v>
      </c>
      <c r="D2547" s="7" t="s">
        <v>1477</v>
      </c>
      <c r="E2547" s="7" t="s">
        <v>4646</v>
      </c>
      <c r="F2547" s="7" t="s">
        <v>74</v>
      </c>
      <c r="G2547" s="8">
        <v>1986</v>
      </c>
      <c r="H2547" s="9"/>
      <c r="I2547" s="9"/>
      <c r="J2547" s="9"/>
      <c r="K2547" s="9"/>
      <c r="L2547" s="8">
        <v>2600</v>
      </c>
      <c r="M2547" s="8">
        <v>1</v>
      </c>
      <c r="N2547" s="7" t="s">
        <v>60</v>
      </c>
      <c r="O2547" s="8">
        <v>13</v>
      </c>
      <c r="P2547" s="8">
        <v>9</v>
      </c>
      <c r="Q2547" s="7" t="s">
        <v>60</v>
      </c>
      <c r="R2547" s="7" t="s">
        <v>539</v>
      </c>
    </row>
    <row r="2548" spans="1:18" x14ac:dyDescent="0.25">
      <c r="A2548" s="7" t="s">
        <v>1330</v>
      </c>
      <c r="B2548" s="7" t="s">
        <v>1489</v>
      </c>
      <c r="C2548" s="7" t="s">
        <v>53</v>
      </c>
      <c r="D2548" s="7" t="s">
        <v>1458</v>
      </c>
      <c r="E2548" s="7" t="s">
        <v>4647</v>
      </c>
      <c r="F2548" s="7" t="s">
        <v>97</v>
      </c>
      <c r="G2548" s="8">
        <v>1980</v>
      </c>
      <c r="H2548" s="9"/>
      <c r="I2548" s="9"/>
      <c r="J2548" s="9"/>
      <c r="K2548" s="9"/>
      <c r="L2548" s="8">
        <v>2400</v>
      </c>
      <c r="M2548" s="8">
        <v>1</v>
      </c>
      <c r="N2548" s="7" t="s">
        <v>60</v>
      </c>
      <c r="O2548" s="8">
        <v>15</v>
      </c>
      <c r="P2548" s="8">
        <v>8</v>
      </c>
      <c r="Q2548" s="7" t="s">
        <v>60</v>
      </c>
      <c r="R2548" s="7" t="s">
        <v>539</v>
      </c>
    </row>
    <row r="2549" spans="1:18" x14ac:dyDescent="0.25">
      <c r="A2549" s="7" t="s">
        <v>4648</v>
      </c>
      <c r="B2549" s="7" t="s">
        <v>49</v>
      </c>
      <c r="C2549" s="7" t="s">
        <v>53</v>
      </c>
      <c r="D2549" s="7" t="s">
        <v>1464</v>
      </c>
      <c r="E2549" s="7" t="s">
        <v>4649</v>
      </c>
      <c r="F2549" s="7" t="s">
        <v>74</v>
      </c>
      <c r="G2549" s="9"/>
      <c r="H2549" s="9"/>
      <c r="I2549" s="9"/>
      <c r="J2549" s="9"/>
      <c r="K2549" s="9"/>
      <c r="L2549" s="8">
        <v>480</v>
      </c>
      <c r="M2549" s="8">
        <v>1</v>
      </c>
      <c r="N2549" s="7" t="s">
        <v>60</v>
      </c>
      <c r="O2549" s="8">
        <v>24</v>
      </c>
      <c r="P2549" s="8">
        <v>10</v>
      </c>
      <c r="Q2549" s="7" t="s">
        <v>60</v>
      </c>
      <c r="R2549" s="7" t="s">
        <v>86</v>
      </c>
    </row>
    <row r="2550" spans="1:18" x14ac:dyDescent="0.25">
      <c r="A2550" s="7" t="s">
        <v>4650</v>
      </c>
      <c r="B2550" s="7" t="s">
        <v>4036</v>
      </c>
      <c r="C2550" s="7" t="s">
        <v>53</v>
      </c>
      <c r="D2550" s="7" t="s">
        <v>2092</v>
      </c>
      <c r="E2550" s="7" t="s">
        <v>4651</v>
      </c>
      <c r="F2550" s="7" t="s">
        <v>97</v>
      </c>
      <c r="G2550" s="8">
        <v>1972</v>
      </c>
      <c r="H2550" s="9"/>
      <c r="I2550" s="9"/>
      <c r="J2550" s="9"/>
      <c r="K2550" s="9"/>
      <c r="L2550" s="8">
        <v>29432</v>
      </c>
      <c r="M2550" s="8">
        <v>2</v>
      </c>
      <c r="N2550" s="7" t="s">
        <v>60</v>
      </c>
      <c r="O2550" s="8">
        <v>12</v>
      </c>
      <c r="P2550" s="8">
        <v>9</v>
      </c>
      <c r="Q2550" s="7" t="s">
        <v>60</v>
      </c>
      <c r="R2550" s="7" t="s">
        <v>1656</v>
      </c>
    </row>
    <row r="2551" spans="1:18" x14ac:dyDescent="0.25">
      <c r="A2551" s="7" t="s">
        <v>4650</v>
      </c>
      <c r="B2551" s="7" t="s">
        <v>4036</v>
      </c>
      <c r="C2551" s="7" t="s">
        <v>97</v>
      </c>
      <c r="D2551" s="7" t="s">
        <v>2092</v>
      </c>
      <c r="E2551" s="7" t="s">
        <v>4652</v>
      </c>
      <c r="F2551" s="7" t="s">
        <v>97</v>
      </c>
      <c r="G2551" s="8">
        <v>1972</v>
      </c>
      <c r="H2551" s="9"/>
      <c r="I2551" s="9"/>
      <c r="J2551" s="9"/>
      <c r="K2551" s="9"/>
      <c r="L2551" s="8">
        <v>12921</v>
      </c>
      <c r="M2551" s="8">
        <v>1</v>
      </c>
      <c r="N2551" s="7" t="s">
        <v>60</v>
      </c>
      <c r="O2551" s="8">
        <v>15</v>
      </c>
      <c r="P2551" s="8">
        <v>9</v>
      </c>
      <c r="Q2551" s="7" t="s">
        <v>60</v>
      </c>
      <c r="R2551" s="7" t="s">
        <v>1601</v>
      </c>
    </row>
    <row r="2552" spans="1:18" x14ac:dyDescent="0.25">
      <c r="A2552" s="7" t="s">
        <v>4650</v>
      </c>
      <c r="B2552" s="7" t="s">
        <v>4036</v>
      </c>
      <c r="C2552" s="7" t="s">
        <v>59</v>
      </c>
      <c r="D2552" s="7" t="s">
        <v>2092</v>
      </c>
      <c r="E2552" s="7" t="s">
        <v>4653</v>
      </c>
      <c r="F2552" s="7" t="s">
        <v>97</v>
      </c>
      <c r="G2552" s="8">
        <v>1972</v>
      </c>
      <c r="H2552" s="9"/>
      <c r="I2552" s="9"/>
      <c r="J2552" s="9"/>
      <c r="K2552" s="9"/>
      <c r="L2552" s="8">
        <v>54144</v>
      </c>
      <c r="M2552" s="8">
        <v>5</v>
      </c>
      <c r="N2552" s="7" t="s">
        <v>60</v>
      </c>
      <c r="O2552" s="8">
        <v>12</v>
      </c>
      <c r="P2552" s="8">
        <v>9</v>
      </c>
      <c r="Q2552" s="7" t="s">
        <v>60</v>
      </c>
      <c r="R2552" s="7" t="s">
        <v>1601</v>
      </c>
    </row>
    <row r="2553" spans="1:18" x14ac:dyDescent="0.25">
      <c r="A2553" s="7" t="s">
        <v>1332</v>
      </c>
      <c r="B2553" s="7" t="s">
        <v>1457</v>
      </c>
      <c r="C2553" s="7" t="s">
        <v>53</v>
      </c>
      <c r="D2553" s="7" t="s">
        <v>1458</v>
      </c>
      <c r="E2553" s="7" t="s">
        <v>4654</v>
      </c>
      <c r="F2553" s="7" t="s">
        <v>97</v>
      </c>
      <c r="G2553" s="8">
        <v>1982</v>
      </c>
      <c r="H2553" s="9"/>
      <c r="I2553" s="9"/>
      <c r="J2553" s="9"/>
      <c r="K2553" s="9"/>
      <c r="L2553" s="8">
        <v>125000</v>
      </c>
      <c r="M2553" s="8">
        <v>7</v>
      </c>
      <c r="N2553" s="7" t="s">
        <v>54</v>
      </c>
      <c r="O2553" s="8">
        <v>12</v>
      </c>
      <c r="P2553" s="8">
        <v>9</v>
      </c>
      <c r="Q2553" s="7" t="s">
        <v>60</v>
      </c>
      <c r="R2553" s="7" t="s">
        <v>60</v>
      </c>
    </row>
    <row r="2554" spans="1:18" x14ac:dyDescent="0.25">
      <c r="A2554" s="7" t="s">
        <v>4655</v>
      </c>
      <c r="B2554" s="7" t="s">
        <v>49</v>
      </c>
      <c r="C2554" s="7" t="s">
        <v>53</v>
      </c>
      <c r="D2554" s="7" t="s">
        <v>1458</v>
      </c>
      <c r="E2554" s="7" t="s">
        <v>4656</v>
      </c>
      <c r="F2554" s="7" t="s">
        <v>97</v>
      </c>
      <c r="G2554" s="8">
        <v>1980</v>
      </c>
      <c r="H2554" s="9"/>
      <c r="I2554" s="9"/>
      <c r="J2554" s="9"/>
      <c r="K2554" s="9"/>
      <c r="L2554" s="8">
        <v>2148</v>
      </c>
      <c r="M2554" s="8">
        <v>1</v>
      </c>
      <c r="N2554" s="7" t="s">
        <v>60</v>
      </c>
      <c r="O2554" s="8">
        <v>10</v>
      </c>
      <c r="P2554" s="8">
        <v>8</v>
      </c>
      <c r="Q2554" s="7" t="s">
        <v>60</v>
      </c>
      <c r="R2554" s="7" t="s">
        <v>1595</v>
      </c>
    </row>
    <row r="2555" spans="1:18" x14ac:dyDescent="0.25">
      <c r="A2555" s="7" t="s">
        <v>4657</v>
      </c>
      <c r="B2555" s="7" t="s">
        <v>49</v>
      </c>
      <c r="C2555" s="7" t="s">
        <v>53</v>
      </c>
      <c r="D2555" s="7" t="s">
        <v>1477</v>
      </c>
      <c r="E2555" s="7" t="s">
        <v>4658</v>
      </c>
      <c r="F2555" s="7" t="s">
        <v>74</v>
      </c>
      <c r="G2555" s="9"/>
      <c r="H2555" s="9"/>
      <c r="I2555" s="9"/>
      <c r="J2555" s="9"/>
      <c r="K2555" s="9"/>
      <c r="L2555" s="8">
        <v>1450</v>
      </c>
      <c r="M2555" s="8">
        <v>1</v>
      </c>
      <c r="N2555" s="7" t="s">
        <v>60</v>
      </c>
      <c r="O2555" s="8">
        <v>12</v>
      </c>
      <c r="P2555" s="8">
        <v>9</v>
      </c>
      <c r="Q2555" s="7" t="s">
        <v>60</v>
      </c>
      <c r="R2555" s="7" t="s">
        <v>1601</v>
      </c>
    </row>
    <row r="2556" spans="1:18" x14ac:dyDescent="0.25">
      <c r="A2556" s="7" t="s">
        <v>4659</v>
      </c>
      <c r="B2556" s="7" t="s">
        <v>1457</v>
      </c>
      <c r="C2556" s="7" t="s">
        <v>53</v>
      </c>
      <c r="D2556" s="7" t="s">
        <v>1477</v>
      </c>
      <c r="E2556" s="7" t="s">
        <v>4660</v>
      </c>
      <c r="F2556" s="7" t="s">
        <v>97</v>
      </c>
      <c r="G2556" s="9"/>
      <c r="H2556" s="9"/>
      <c r="I2556" s="9"/>
      <c r="J2556" s="9"/>
      <c r="K2556" s="9"/>
      <c r="L2556" s="8">
        <v>1440</v>
      </c>
      <c r="M2556" s="8">
        <v>1</v>
      </c>
      <c r="N2556" s="7" t="s">
        <v>60</v>
      </c>
      <c r="O2556" s="8">
        <v>12</v>
      </c>
      <c r="P2556" s="8">
        <v>10</v>
      </c>
      <c r="Q2556" s="7" t="s">
        <v>60</v>
      </c>
      <c r="R2556" s="7" t="s">
        <v>60</v>
      </c>
    </row>
    <row r="2557" spans="1:18" x14ac:dyDescent="0.25">
      <c r="A2557" s="7" t="s">
        <v>4661</v>
      </c>
      <c r="B2557" s="7" t="s">
        <v>1489</v>
      </c>
      <c r="C2557" s="7" t="s">
        <v>53</v>
      </c>
      <c r="D2557" s="7" t="s">
        <v>1464</v>
      </c>
      <c r="E2557" s="7" t="s">
        <v>4662</v>
      </c>
      <c r="F2557" s="7" t="s">
        <v>74</v>
      </c>
      <c r="G2557" s="8">
        <v>2006</v>
      </c>
      <c r="H2557" s="9"/>
      <c r="I2557" s="9"/>
      <c r="J2557" s="9"/>
      <c r="K2557" s="9"/>
      <c r="L2557" s="8">
        <v>3600</v>
      </c>
      <c r="M2557" s="8">
        <v>1</v>
      </c>
      <c r="N2557" s="7" t="s">
        <v>60</v>
      </c>
      <c r="O2557" s="8">
        <v>15</v>
      </c>
      <c r="P2557" s="8">
        <v>9</v>
      </c>
      <c r="Q2557" s="7" t="s">
        <v>60</v>
      </c>
      <c r="R2557" s="7" t="s">
        <v>86</v>
      </c>
    </row>
    <row r="2558" spans="1:18" x14ac:dyDescent="0.25">
      <c r="A2558" s="7" t="s">
        <v>4663</v>
      </c>
      <c r="B2558" s="7" t="s">
        <v>49</v>
      </c>
      <c r="C2558" s="7" t="s">
        <v>53</v>
      </c>
      <c r="D2558" s="7" t="s">
        <v>1458</v>
      </c>
      <c r="E2558" s="7" t="s">
        <v>4664</v>
      </c>
      <c r="F2558" s="7" t="s">
        <v>97</v>
      </c>
      <c r="G2558" s="8">
        <v>1985</v>
      </c>
      <c r="H2558" s="9"/>
      <c r="I2558" s="9"/>
      <c r="J2558" s="9"/>
      <c r="K2558" s="9"/>
      <c r="L2558" s="8">
        <v>10200</v>
      </c>
      <c r="M2558" s="8">
        <v>1</v>
      </c>
      <c r="N2558" s="7" t="s">
        <v>60</v>
      </c>
      <c r="O2558" s="8">
        <v>14</v>
      </c>
      <c r="P2558" s="8">
        <v>9</v>
      </c>
      <c r="Q2558" s="7" t="s">
        <v>60</v>
      </c>
      <c r="R2558" s="7" t="s">
        <v>60</v>
      </c>
    </row>
    <row r="2559" spans="1:18" x14ac:dyDescent="0.25">
      <c r="A2559" s="7" t="s">
        <v>4665</v>
      </c>
      <c r="B2559" s="7" t="s">
        <v>1489</v>
      </c>
      <c r="C2559" s="7" t="s">
        <v>53</v>
      </c>
      <c r="D2559" s="7" t="s">
        <v>1464</v>
      </c>
      <c r="E2559" s="7" t="s">
        <v>4666</v>
      </c>
      <c r="F2559" s="7" t="s">
        <v>74</v>
      </c>
      <c r="G2559" s="9"/>
      <c r="H2559" s="9"/>
      <c r="I2559" s="9"/>
      <c r="J2559" s="9"/>
      <c r="K2559" s="9"/>
      <c r="L2559" s="8">
        <v>1862</v>
      </c>
      <c r="M2559" s="8">
        <v>1</v>
      </c>
      <c r="N2559" s="7" t="s">
        <v>60</v>
      </c>
      <c r="O2559" s="8">
        <v>12</v>
      </c>
      <c r="P2559" s="8">
        <v>9</v>
      </c>
      <c r="Q2559" s="7" t="s">
        <v>60</v>
      </c>
      <c r="R2559" s="7" t="s">
        <v>86</v>
      </c>
    </row>
    <row r="2560" spans="1:18" x14ac:dyDescent="0.25">
      <c r="A2560" s="7" t="s">
        <v>4667</v>
      </c>
      <c r="B2560" s="7" t="s">
        <v>49</v>
      </c>
      <c r="C2560" s="7" t="s">
        <v>53</v>
      </c>
      <c r="D2560" s="7" t="s">
        <v>4668</v>
      </c>
      <c r="E2560" s="7" t="s">
        <v>4669</v>
      </c>
      <c r="F2560" s="7" t="s">
        <v>97</v>
      </c>
      <c r="G2560" s="8">
        <v>1968</v>
      </c>
      <c r="H2560" s="9"/>
      <c r="I2560" s="9"/>
      <c r="J2560" s="9"/>
      <c r="K2560" s="9"/>
      <c r="L2560" s="8">
        <v>1400</v>
      </c>
      <c r="M2560" s="8">
        <v>3</v>
      </c>
      <c r="N2560" s="7" t="s">
        <v>60</v>
      </c>
      <c r="O2560" s="8">
        <v>12</v>
      </c>
      <c r="P2560" s="8">
        <v>9</v>
      </c>
      <c r="Q2560" s="7" t="s">
        <v>54</v>
      </c>
      <c r="R2560" s="7" t="s">
        <v>1462</v>
      </c>
    </row>
    <row r="2561" spans="1:18" x14ac:dyDescent="0.25">
      <c r="A2561" s="7" t="s">
        <v>4667</v>
      </c>
      <c r="B2561" s="7" t="s">
        <v>49</v>
      </c>
      <c r="C2561" s="7" t="s">
        <v>97</v>
      </c>
      <c r="D2561" s="7" t="s">
        <v>4668</v>
      </c>
      <c r="E2561" s="7" t="s">
        <v>4670</v>
      </c>
      <c r="F2561" s="7" t="s">
        <v>97</v>
      </c>
      <c r="G2561" s="8">
        <v>1968</v>
      </c>
      <c r="H2561" s="9"/>
      <c r="I2561" s="9"/>
      <c r="J2561" s="9"/>
      <c r="K2561" s="9"/>
      <c r="L2561" s="8">
        <v>0</v>
      </c>
      <c r="M2561" s="8">
        <v>3</v>
      </c>
      <c r="N2561" s="7" t="s">
        <v>60</v>
      </c>
      <c r="O2561" s="8">
        <v>12</v>
      </c>
      <c r="P2561" s="8">
        <v>9</v>
      </c>
      <c r="Q2561" s="7" t="s">
        <v>54</v>
      </c>
      <c r="R2561" s="7" t="s">
        <v>1462</v>
      </c>
    </row>
    <row r="2562" spans="1:18" x14ac:dyDescent="0.25">
      <c r="A2562" s="7" t="s">
        <v>4671</v>
      </c>
      <c r="B2562" s="7" t="s">
        <v>1457</v>
      </c>
      <c r="C2562" s="7" t="s">
        <v>53</v>
      </c>
      <c r="D2562" s="7" t="s">
        <v>1458</v>
      </c>
      <c r="E2562" s="7" t="s">
        <v>4672</v>
      </c>
      <c r="F2562" s="7" t="s">
        <v>97</v>
      </c>
      <c r="G2562" s="8">
        <v>1990</v>
      </c>
      <c r="H2562" s="9"/>
      <c r="I2562" s="9"/>
      <c r="J2562" s="9"/>
      <c r="K2562" s="9"/>
      <c r="L2562" s="8">
        <v>2017</v>
      </c>
      <c r="M2562" s="8">
        <v>1</v>
      </c>
      <c r="N2562" s="7" t="s">
        <v>60</v>
      </c>
      <c r="O2562" s="8">
        <v>15</v>
      </c>
      <c r="P2562" s="8">
        <v>8</v>
      </c>
      <c r="Q2562" s="7" t="s">
        <v>60</v>
      </c>
      <c r="R2562" s="7" t="s">
        <v>60</v>
      </c>
    </row>
    <row r="2563" spans="1:18" x14ac:dyDescent="0.25">
      <c r="A2563" s="7" t="s">
        <v>793</v>
      </c>
      <c r="B2563" s="7" t="s">
        <v>49</v>
      </c>
      <c r="C2563" s="7" t="s">
        <v>53</v>
      </c>
      <c r="D2563" s="7" t="s">
        <v>1622</v>
      </c>
      <c r="E2563" s="7" t="s">
        <v>4673</v>
      </c>
      <c r="F2563" s="7" t="s">
        <v>97</v>
      </c>
      <c r="G2563" s="8">
        <v>1960</v>
      </c>
      <c r="H2563" s="9"/>
      <c r="I2563" s="9"/>
      <c r="J2563" s="9"/>
      <c r="K2563" s="9"/>
      <c r="L2563" s="8">
        <v>9540</v>
      </c>
      <c r="M2563" s="8">
        <v>2</v>
      </c>
      <c r="N2563" s="7" t="s">
        <v>60</v>
      </c>
      <c r="O2563" s="8">
        <v>10</v>
      </c>
      <c r="P2563" s="8">
        <v>8</v>
      </c>
      <c r="Q2563" s="7" t="s">
        <v>60</v>
      </c>
      <c r="R2563" s="7" t="s">
        <v>1462</v>
      </c>
    </row>
    <row r="2564" spans="1:18" x14ac:dyDescent="0.25">
      <c r="A2564" s="7" t="s">
        <v>793</v>
      </c>
      <c r="B2564" s="7" t="s">
        <v>49</v>
      </c>
      <c r="C2564" s="7" t="s">
        <v>97</v>
      </c>
      <c r="D2564" s="7" t="s">
        <v>1622</v>
      </c>
      <c r="E2564" s="7" t="s">
        <v>4674</v>
      </c>
      <c r="F2564" s="7" t="s">
        <v>97</v>
      </c>
      <c r="G2564" s="8">
        <v>1960</v>
      </c>
      <c r="H2564" s="9"/>
      <c r="I2564" s="9"/>
      <c r="J2564" s="9"/>
      <c r="K2564" s="9"/>
      <c r="L2564" s="8">
        <v>4500</v>
      </c>
      <c r="M2564" s="8">
        <v>1</v>
      </c>
      <c r="N2564" s="7" t="s">
        <v>60</v>
      </c>
      <c r="O2564" s="8">
        <v>20</v>
      </c>
      <c r="P2564" s="8">
        <v>18</v>
      </c>
      <c r="Q2564" s="7" t="s">
        <v>60</v>
      </c>
      <c r="R2564" s="7" t="s">
        <v>60</v>
      </c>
    </row>
    <row r="2565" spans="1:18" x14ac:dyDescent="0.25">
      <c r="A2565" s="7" t="s">
        <v>4675</v>
      </c>
      <c r="B2565" s="7" t="s">
        <v>49</v>
      </c>
      <c r="C2565" s="7" t="s">
        <v>53</v>
      </c>
      <c r="D2565" s="7" t="s">
        <v>1458</v>
      </c>
      <c r="E2565" s="7" t="s">
        <v>4676</v>
      </c>
      <c r="F2565" s="7" t="s">
        <v>97</v>
      </c>
      <c r="G2565" s="8">
        <v>1972</v>
      </c>
      <c r="H2565" s="9"/>
      <c r="I2565" s="9"/>
      <c r="J2565" s="9"/>
      <c r="K2565" s="9"/>
      <c r="L2565" s="8">
        <v>70600</v>
      </c>
      <c r="M2565" s="8">
        <v>1</v>
      </c>
      <c r="N2565" s="7" t="s">
        <v>60</v>
      </c>
      <c r="O2565" s="8">
        <v>20</v>
      </c>
      <c r="P2565" s="8">
        <v>20</v>
      </c>
      <c r="Q2565" s="7" t="s">
        <v>60</v>
      </c>
      <c r="R2565" s="7" t="s">
        <v>86</v>
      </c>
    </row>
    <row r="2566" spans="1:18" x14ac:dyDescent="0.25">
      <c r="A2566" s="7" t="s">
        <v>1336</v>
      </c>
      <c r="B2566" s="7" t="s">
        <v>49</v>
      </c>
      <c r="C2566" s="7" t="s">
        <v>53</v>
      </c>
      <c r="D2566" s="7" t="s">
        <v>1458</v>
      </c>
      <c r="E2566" s="7" t="s">
        <v>4677</v>
      </c>
      <c r="F2566" s="7" t="s">
        <v>97</v>
      </c>
      <c r="G2566" s="9"/>
      <c r="H2566" s="9"/>
      <c r="I2566" s="9"/>
      <c r="J2566" s="9"/>
      <c r="K2566" s="9"/>
      <c r="L2566" s="8">
        <v>1240</v>
      </c>
      <c r="M2566" s="8">
        <v>1</v>
      </c>
      <c r="N2566" s="7" t="s">
        <v>60</v>
      </c>
      <c r="O2566" s="8">
        <v>8</v>
      </c>
      <c r="P2566" s="8">
        <v>7</v>
      </c>
      <c r="Q2566" s="7" t="s">
        <v>60</v>
      </c>
      <c r="R2566" s="7" t="s">
        <v>60</v>
      </c>
    </row>
    <row r="2567" spans="1:18" x14ac:dyDescent="0.25">
      <c r="A2567" s="7" t="s">
        <v>4678</v>
      </c>
      <c r="B2567" s="7" t="s">
        <v>49</v>
      </c>
      <c r="C2567" s="7" t="s">
        <v>53</v>
      </c>
      <c r="D2567" s="7" t="s">
        <v>1599</v>
      </c>
      <c r="E2567" s="7" t="s">
        <v>4679</v>
      </c>
      <c r="F2567" s="7" t="s">
        <v>97</v>
      </c>
      <c r="G2567" s="8">
        <v>1998</v>
      </c>
      <c r="H2567" s="9"/>
      <c r="I2567" s="9"/>
      <c r="J2567" s="9"/>
      <c r="K2567" s="9"/>
      <c r="L2567" s="8">
        <v>3132</v>
      </c>
      <c r="M2567" s="8">
        <v>1</v>
      </c>
      <c r="N2567" s="7" t="s">
        <v>60</v>
      </c>
      <c r="O2567" s="8">
        <v>15</v>
      </c>
      <c r="P2567" s="8">
        <v>14</v>
      </c>
      <c r="Q2567" s="7" t="s">
        <v>60</v>
      </c>
      <c r="R2567" s="7" t="s">
        <v>1595</v>
      </c>
    </row>
    <row r="2568" spans="1:18" x14ac:dyDescent="0.25">
      <c r="A2568" s="7" t="s">
        <v>4678</v>
      </c>
      <c r="B2568" s="7" t="s">
        <v>49</v>
      </c>
      <c r="C2568" s="7" t="s">
        <v>97</v>
      </c>
      <c r="D2568" s="7" t="s">
        <v>1585</v>
      </c>
      <c r="E2568" s="7" t="s">
        <v>4680</v>
      </c>
      <c r="F2568" s="7" t="s">
        <v>97</v>
      </c>
      <c r="G2568" s="8">
        <v>1998</v>
      </c>
      <c r="H2568" s="9"/>
      <c r="I2568" s="9"/>
      <c r="J2568" s="9"/>
      <c r="K2568" s="9"/>
      <c r="L2568" s="8">
        <v>1500</v>
      </c>
      <c r="M2568" s="8">
        <v>1</v>
      </c>
      <c r="N2568" s="7" t="s">
        <v>60</v>
      </c>
      <c r="O2568" s="8">
        <v>16</v>
      </c>
      <c r="P2568" s="8">
        <v>15</v>
      </c>
      <c r="Q2568" s="7" t="s">
        <v>60</v>
      </c>
      <c r="R2568" s="7" t="s">
        <v>50</v>
      </c>
    </row>
    <row r="2569" spans="1:18" x14ac:dyDescent="0.25">
      <c r="A2569" s="7" t="s">
        <v>798</v>
      </c>
      <c r="B2569" s="7" t="s">
        <v>49</v>
      </c>
      <c r="C2569" s="7" t="s">
        <v>53</v>
      </c>
      <c r="D2569" s="7" t="s">
        <v>2624</v>
      </c>
      <c r="E2569" s="7" t="s">
        <v>4681</v>
      </c>
      <c r="F2569" s="7" t="s">
        <v>97</v>
      </c>
      <c r="G2569" s="9"/>
      <c r="H2569" s="9"/>
      <c r="I2569" s="9"/>
      <c r="J2569" s="9"/>
      <c r="K2569" s="9"/>
      <c r="L2569" s="8">
        <v>8500</v>
      </c>
      <c r="M2569" s="8">
        <v>1</v>
      </c>
      <c r="N2569" s="7" t="s">
        <v>60</v>
      </c>
      <c r="O2569" s="8">
        <v>12</v>
      </c>
      <c r="P2569" s="8">
        <v>9</v>
      </c>
      <c r="Q2569" s="7" t="s">
        <v>60</v>
      </c>
      <c r="R2569" s="7" t="s">
        <v>86</v>
      </c>
    </row>
    <row r="2570" spans="1:18" x14ac:dyDescent="0.25">
      <c r="A2570" s="7" t="s">
        <v>798</v>
      </c>
      <c r="B2570" s="7" t="s">
        <v>49</v>
      </c>
      <c r="C2570" s="7" t="s">
        <v>97</v>
      </c>
      <c r="D2570" s="7" t="s">
        <v>1474</v>
      </c>
      <c r="E2570" s="7" t="s">
        <v>4682</v>
      </c>
      <c r="F2570" s="7" t="s">
        <v>97</v>
      </c>
      <c r="G2570" s="9"/>
      <c r="H2570" s="9"/>
      <c r="I2570" s="9"/>
      <c r="J2570" s="9"/>
      <c r="K2570" s="9"/>
      <c r="L2570" s="8">
        <v>200</v>
      </c>
      <c r="M2570" s="8">
        <v>1</v>
      </c>
      <c r="N2570" s="7" t="s">
        <v>60</v>
      </c>
      <c r="O2570" s="8">
        <v>12</v>
      </c>
      <c r="P2570" s="8">
        <v>9</v>
      </c>
      <c r="Q2570" s="7" t="s">
        <v>60</v>
      </c>
      <c r="R2570" s="7" t="s">
        <v>539</v>
      </c>
    </row>
    <row r="2571" spans="1:18" x14ac:dyDescent="0.25">
      <c r="A2571" s="7" t="s">
        <v>798</v>
      </c>
      <c r="B2571" s="7" t="s">
        <v>49</v>
      </c>
      <c r="C2571" s="7" t="s">
        <v>59</v>
      </c>
      <c r="D2571" s="7" t="s">
        <v>1602</v>
      </c>
      <c r="E2571" s="7" t="s">
        <v>4683</v>
      </c>
      <c r="F2571" s="7" t="s">
        <v>97</v>
      </c>
      <c r="G2571" s="9"/>
      <c r="H2571" s="9"/>
      <c r="I2571" s="9"/>
      <c r="J2571" s="9"/>
      <c r="K2571" s="9"/>
      <c r="L2571" s="8">
        <v>2800</v>
      </c>
      <c r="M2571" s="8">
        <v>2</v>
      </c>
      <c r="N2571" s="7" t="s">
        <v>60</v>
      </c>
      <c r="O2571" s="8">
        <v>12</v>
      </c>
      <c r="P2571" s="8">
        <v>9</v>
      </c>
      <c r="Q2571" s="7" t="s">
        <v>60</v>
      </c>
      <c r="R2571" s="7" t="s">
        <v>60</v>
      </c>
    </row>
    <row r="2572" spans="1:18" x14ac:dyDescent="0.25">
      <c r="A2572" s="7" t="s">
        <v>798</v>
      </c>
      <c r="B2572" s="7" t="s">
        <v>49</v>
      </c>
      <c r="C2572" s="7" t="s">
        <v>304</v>
      </c>
      <c r="D2572" s="7" t="s">
        <v>1622</v>
      </c>
      <c r="E2572" s="7" t="s">
        <v>4684</v>
      </c>
      <c r="F2572" s="7" t="s">
        <v>97</v>
      </c>
      <c r="G2572" s="9"/>
      <c r="H2572" s="9"/>
      <c r="I2572" s="9"/>
      <c r="J2572" s="9"/>
      <c r="K2572" s="9"/>
      <c r="L2572" s="8">
        <v>300</v>
      </c>
      <c r="M2572" s="8">
        <v>1</v>
      </c>
      <c r="N2572" s="7" t="s">
        <v>60</v>
      </c>
      <c r="O2572" s="8">
        <v>12</v>
      </c>
      <c r="P2572" s="8">
        <v>9</v>
      </c>
      <c r="Q2572" s="7" t="s">
        <v>60</v>
      </c>
      <c r="R2572" s="7" t="s">
        <v>86</v>
      </c>
    </row>
    <row r="2573" spans="1:18" x14ac:dyDescent="0.25">
      <c r="A2573" s="7" t="s">
        <v>4685</v>
      </c>
      <c r="B2573" s="7" t="s">
        <v>49</v>
      </c>
      <c r="C2573" s="7" t="s">
        <v>53</v>
      </c>
      <c r="D2573" s="7" t="s">
        <v>1477</v>
      </c>
      <c r="E2573" s="7" t="s">
        <v>4686</v>
      </c>
      <c r="F2573" s="7" t="s">
        <v>74</v>
      </c>
      <c r="G2573" s="8">
        <v>1987</v>
      </c>
      <c r="H2573" s="9"/>
      <c r="I2573" s="9"/>
      <c r="J2573" s="9"/>
      <c r="K2573" s="9"/>
      <c r="L2573" s="8">
        <v>1000</v>
      </c>
      <c r="M2573" s="8">
        <v>1</v>
      </c>
      <c r="N2573" s="7" t="s">
        <v>60</v>
      </c>
      <c r="O2573" s="8">
        <v>20</v>
      </c>
      <c r="P2573" s="8">
        <v>20</v>
      </c>
      <c r="Q2573" s="7" t="s">
        <v>60</v>
      </c>
      <c r="R2573" s="7" t="s">
        <v>60</v>
      </c>
    </row>
    <row r="2574" spans="1:18" x14ac:dyDescent="0.25">
      <c r="A2574" s="7" t="s">
        <v>4687</v>
      </c>
      <c r="B2574" s="7" t="s">
        <v>49</v>
      </c>
      <c r="C2574" s="7" t="s">
        <v>53</v>
      </c>
      <c r="D2574" s="7" t="s">
        <v>1605</v>
      </c>
      <c r="E2574" s="7" t="s">
        <v>4688</v>
      </c>
      <c r="F2574" s="7" t="s">
        <v>97</v>
      </c>
      <c r="G2574" s="8">
        <v>1998</v>
      </c>
      <c r="H2574" s="9"/>
      <c r="I2574" s="9"/>
      <c r="J2574" s="9"/>
      <c r="K2574" s="9"/>
      <c r="L2574" s="8">
        <v>5100</v>
      </c>
      <c r="M2574" s="8">
        <v>1</v>
      </c>
      <c r="N2574" s="7" t="s">
        <v>60</v>
      </c>
      <c r="O2574" s="8">
        <v>20</v>
      </c>
      <c r="P2574" s="8">
        <v>18</v>
      </c>
      <c r="Q2574" s="7" t="s">
        <v>60</v>
      </c>
      <c r="R2574" s="7" t="s">
        <v>1601</v>
      </c>
    </row>
    <row r="2575" spans="1:18" x14ac:dyDescent="0.25">
      <c r="A2575" s="7" t="s">
        <v>4687</v>
      </c>
      <c r="B2575" s="7" t="s">
        <v>49</v>
      </c>
      <c r="C2575" s="7" t="s">
        <v>97</v>
      </c>
      <c r="D2575" s="7" t="s">
        <v>1585</v>
      </c>
      <c r="E2575" s="7" t="s">
        <v>4689</v>
      </c>
      <c r="F2575" s="7" t="s">
        <v>1469</v>
      </c>
      <c r="G2575" s="8">
        <v>1998</v>
      </c>
      <c r="H2575" s="8">
        <v>400</v>
      </c>
      <c r="I2575" s="9"/>
      <c r="J2575" s="8">
        <v>100</v>
      </c>
      <c r="K2575" s="8">
        <v>2</v>
      </c>
      <c r="L2575" s="8">
        <v>800</v>
      </c>
      <c r="M2575" s="8">
        <v>1</v>
      </c>
      <c r="N2575" s="7" t="s">
        <v>60</v>
      </c>
      <c r="O2575" s="8">
        <v>11</v>
      </c>
      <c r="P2575" s="8">
        <v>8</v>
      </c>
      <c r="Q2575" s="7" t="s">
        <v>60</v>
      </c>
      <c r="R2575" s="7" t="s">
        <v>1643</v>
      </c>
    </row>
    <row r="2576" spans="1:18" x14ac:dyDescent="0.25">
      <c r="A2576" s="7" t="s">
        <v>4687</v>
      </c>
      <c r="B2576" s="7" t="s">
        <v>49</v>
      </c>
      <c r="C2576" s="7" t="s">
        <v>59</v>
      </c>
      <c r="D2576" s="7" t="s">
        <v>1501</v>
      </c>
      <c r="E2576" s="7" t="s">
        <v>4690</v>
      </c>
      <c r="F2576" s="7" t="s">
        <v>97</v>
      </c>
      <c r="G2576" s="8">
        <v>1998</v>
      </c>
      <c r="H2576" s="9"/>
      <c r="I2576" s="9"/>
      <c r="J2576" s="9"/>
      <c r="K2576" s="9"/>
      <c r="L2576" s="8">
        <v>600</v>
      </c>
      <c r="M2576" s="8">
        <v>1</v>
      </c>
      <c r="N2576" s="7" t="s">
        <v>60</v>
      </c>
      <c r="O2576" s="8">
        <v>15</v>
      </c>
      <c r="P2576" s="8">
        <v>10</v>
      </c>
      <c r="Q2576" s="7" t="s">
        <v>60</v>
      </c>
      <c r="R2576" s="7" t="s">
        <v>1595</v>
      </c>
    </row>
    <row r="2577" spans="1:18" x14ac:dyDescent="0.25">
      <c r="A2577" s="7" t="s">
        <v>4687</v>
      </c>
      <c r="B2577" s="7" t="s">
        <v>49</v>
      </c>
      <c r="C2577" s="7" t="s">
        <v>304</v>
      </c>
      <c r="D2577" s="7" t="s">
        <v>1501</v>
      </c>
      <c r="E2577" s="7" t="s">
        <v>4691</v>
      </c>
      <c r="F2577" s="7" t="s">
        <v>97</v>
      </c>
      <c r="G2577" s="8">
        <v>1998</v>
      </c>
      <c r="H2577" s="9"/>
      <c r="I2577" s="9"/>
      <c r="J2577" s="9"/>
      <c r="K2577" s="9"/>
      <c r="L2577" s="8">
        <v>400</v>
      </c>
      <c r="M2577" s="8">
        <v>1</v>
      </c>
      <c r="N2577" s="7" t="s">
        <v>60</v>
      </c>
      <c r="O2577" s="8">
        <v>15</v>
      </c>
      <c r="P2577" s="8">
        <v>10</v>
      </c>
      <c r="Q2577" s="7" t="s">
        <v>60</v>
      </c>
      <c r="R2577" s="7" t="s">
        <v>1595</v>
      </c>
    </row>
    <row r="2578" spans="1:18" x14ac:dyDescent="0.25">
      <c r="A2578" s="7" t="s">
        <v>4687</v>
      </c>
      <c r="B2578" s="7" t="s">
        <v>49</v>
      </c>
      <c r="C2578" s="7" t="s">
        <v>86</v>
      </c>
      <c r="D2578" s="7" t="s">
        <v>2633</v>
      </c>
      <c r="E2578" s="7" t="s">
        <v>4692</v>
      </c>
      <c r="F2578" s="7" t="s">
        <v>97</v>
      </c>
      <c r="G2578" s="8">
        <v>1998</v>
      </c>
      <c r="H2578" s="9"/>
      <c r="I2578" s="9"/>
      <c r="J2578" s="9"/>
      <c r="K2578" s="9"/>
      <c r="L2578" s="8">
        <v>600</v>
      </c>
      <c r="M2578" s="8">
        <v>1</v>
      </c>
      <c r="N2578" s="7" t="s">
        <v>60</v>
      </c>
      <c r="O2578" s="8">
        <v>10</v>
      </c>
      <c r="P2578" s="8">
        <v>8</v>
      </c>
      <c r="Q2578" s="7" t="s">
        <v>60</v>
      </c>
      <c r="R2578" s="7" t="s">
        <v>1643</v>
      </c>
    </row>
    <row r="2579" spans="1:18" x14ac:dyDescent="0.25">
      <c r="A2579" s="7" t="s">
        <v>4693</v>
      </c>
      <c r="B2579" s="7" t="s">
        <v>49</v>
      </c>
      <c r="C2579" s="7" t="s">
        <v>53</v>
      </c>
      <c r="D2579" s="7" t="s">
        <v>1627</v>
      </c>
      <c r="E2579" s="7" t="s">
        <v>4694</v>
      </c>
      <c r="F2579" s="7" t="s">
        <v>97</v>
      </c>
      <c r="G2579" s="8">
        <v>1975</v>
      </c>
      <c r="H2579" s="9"/>
      <c r="I2579" s="9"/>
      <c r="J2579" s="9"/>
      <c r="K2579" s="9"/>
      <c r="L2579" s="8">
        <v>4000</v>
      </c>
      <c r="M2579" s="8">
        <v>1</v>
      </c>
      <c r="N2579" s="7" t="s">
        <v>60</v>
      </c>
      <c r="O2579" s="8">
        <v>20</v>
      </c>
      <c r="P2579" s="8">
        <v>20</v>
      </c>
      <c r="Q2579" s="7" t="s">
        <v>60</v>
      </c>
      <c r="R2579" s="7" t="s">
        <v>1462</v>
      </c>
    </row>
    <row r="2580" spans="1:18" x14ac:dyDescent="0.25">
      <c r="A2580" s="7" t="s">
        <v>4693</v>
      </c>
      <c r="B2580" s="7" t="s">
        <v>49</v>
      </c>
      <c r="C2580" s="7" t="s">
        <v>97</v>
      </c>
      <c r="D2580" s="7" t="s">
        <v>1627</v>
      </c>
      <c r="E2580" s="7" t="s">
        <v>4695</v>
      </c>
      <c r="F2580" s="7" t="s">
        <v>97</v>
      </c>
      <c r="G2580" s="8">
        <v>1975</v>
      </c>
      <c r="H2580" s="9"/>
      <c r="I2580" s="9"/>
      <c r="J2580" s="9"/>
      <c r="K2580" s="9"/>
      <c r="L2580" s="8">
        <v>2500</v>
      </c>
      <c r="M2580" s="8">
        <v>1</v>
      </c>
      <c r="N2580" s="7" t="s">
        <v>60</v>
      </c>
      <c r="O2580" s="8">
        <v>20</v>
      </c>
      <c r="P2580" s="8">
        <v>20</v>
      </c>
      <c r="Q2580" s="7" t="s">
        <v>60</v>
      </c>
      <c r="R2580" s="7" t="s">
        <v>539</v>
      </c>
    </row>
    <row r="2581" spans="1:18" x14ac:dyDescent="0.25">
      <c r="A2581" s="7" t="s">
        <v>4696</v>
      </c>
      <c r="B2581" s="7" t="s">
        <v>1457</v>
      </c>
      <c r="C2581" s="7" t="s">
        <v>53</v>
      </c>
      <c r="D2581" s="7" t="s">
        <v>1458</v>
      </c>
      <c r="E2581" s="7" t="s">
        <v>4697</v>
      </c>
      <c r="F2581" s="7" t="s">
        <v>97</v>
      </c>
      <c r="G2581" s="8">
        <v>1970</v>
      </c>
      <c r="H2581" s="9"/>
      <c r="I2581" s="9"/>
      <c r="J2581" s="9"/>
      <c r="K2581" s="9"/>
      <c r="L2581" s="8">
        <v>10440</v>
      </c>
      <c r="M2581" s="8">
        <v>2</v>
      </c>
      <c r="N2581" s="7" t="s">
        <v>60</v>
      </c>
      <c r="O2581" s="8">
        <v>25</v>
      </c>
      <c r="P2581" s="8">
        <v>24</v>
      </c>
      <c r="Q2581" s="7" t="s">
        <v>60</v>
      </c>
      <c r="R2581" s="7" t="s">
        <v>539</v>
      </c>
    </row>
    <row r="2582" spans="1:18" x14ac:dyDescent="0.25">
      <c r="A2582" s="7" t="s">
        <v>4698</v>
      </c>
      <c r="B2582" s="7" t="s">
        <v>49</v>
      </c>
      <c r="C2582" s="7" t="s">
        <v>53</v>
      </c>
      <c r="D2582" s="7" t="s">
        <v>1477</v>
      </c>
      <c r="E2582" s="7" t="s">
        <v>4699</v>
      </c>
      <c r="F2582" s="7" t="s">
        <v>74</v>
      </c>
      <c r="G2582" s="8">
        <v>1977</v>
      </c>
      <c r="H2582" s="9"/>
      <c r="I2582" s="9"/>
      <c r="J2582" s="9"/>
      <c r="K2582" s="9"/>
      <c r="L2582" s="8">
        <v>965</v>
      </c>
      <c r="M2582" s="8">
        <v>1</v>
      </c>
      <c r="N2582" s="7" t="s">
        <v>60</v>
      </c>
      <c r="O2582" s="8">
        <v>13</v>
      </c>
      <c r="P2582" s="8">
        <v>8</v>
      </c>
      <c r="Q2582" s="7" t="s">
        <v>60</v>
      </c>
      <c r="R2582" s="7" t="s">
        <v>539</v>
      </c>
    </row>
    <row r="2583" spans="1:18" x14ac:dyDescent="0.25">
      <c r="A2583" s="7" t="s">
        <v>4700</v>
      </c>
      <c r="B2583" s="7" t="s">
        <v>49</v>
      </c>
      <c r="C2583" s="7" t="s">
        <v>53</v>
      </c>
      <c r="D2583" s="7" t="s">
        <v>1458</v>
      </c>
      <c r="E2583" s="7" t="s">
        <v>4701</v>
      </c>
      <c r="F2583" s="7" t="s">
        <v>97</v>
      </c>
      <c r="G2583" s="8">
        <v>2003</v>
      </c>
      <c r="H2583" s="9"/>
      <c r="I2583" s="9"/>
      <c r="J2583" s="9"/>
      <c r="K2583" s="9"/>
      <c r="L2583" s="8">
        <v>22250</v>
      </c>
      <c r="M2583" s="8">
        <v>1</v>
      </c>
      <c r="N2583" s="7" t="s">
        <v>60</v>
      </c>
      <c r="O2583" s="8">
        <v>15</v>
      </c>
      <c r="P2583" s="8">
        <v>12</v>
      </c>
      <c r="Q2583" s="7" t="s">
        <v>60</v>
      </c>
      <c r="R2583" s="7" t="s">
        <v>86</v>
      </c>
    </row>
    <row r="2584" spans="1:18" x14ac:dyDescent="0.25">
      <c r="A2584" s="7" t="s">
        <v>4702</v>
      </c>
      <c r="B2584" s="7" t="s">
        <v>49</v>
      </c>
      <c r="C2584" s="7" t="s">
        <v>53</v>
      </c>
      <c r="D2584" s="7" t="s">
        <v>1470</v>
      </c>
      <c r="E2584" s="7" t="s">
        <v>4703</v>
      </c>
      <c r="F2584" s="7" t="s">
        <v>97</v>
      </c>
      <c r="G2584" s="9"/>
      <c r="H2584" s="9"/>
      <c r="I2584" s="9"/>
      <c r="J2584" s="9"/>
      <c r="K2584" s="9"/>
      <c r="L2584" s="8">
        <v>960</v>
      </c>
      <c r="M2584" s="8">
        <v>1</v>
      </c>
      <c r="N2584" s="7" t="s">
        <v>60</v>
      </c>
      <c r="O2584" s="8">
        <v>10</v>
      </c>
      <c r="P2584" s="8">
        <v>9</v>
      </c>
      <c r="Q2584" s="7" t="s">
        <v>60</v>
      </c>
      <c r="R2584" s="7" t="s">
        <v>60</v>
      </c>
    </row>
    <row r="2585" spans="1:18" x14ac:dyDescent="0.25">
      <c r="A2585" s="7" t="s">
        <v>4702</v>
      </c>
      <c r="B2585" s="7" t="s">
        <v>49</v>
      </c>
      <c r="C2585" s="7" t="s">
        <v>97</v>
      </c>
      <c r="D2585" s="7" t="s">
        <v>1602</v>
      </c>
      <c r="E2585" s="7" t="s">
        <v>2064</v>
      </c>
      <c r="F2585" s="7" t="s">
        <v>97</v>
      </c>
      <c r="G2585" s="9"/>
      <c r="H2585" s="9"/>
      <c r="I2585" s="9"/>
      <c r="J2585" s="9"/>
      <c r="K2585" s="9"/>
      <c r="L2585" s="8">
        <v>480</v>
      </c>
      <c r="M2585" s="8">
        <v>1</v>
      </c>
      <c r="N2585" s="7" t="s">
        <v>60</v>
      </c>
      <c r="O2585" s="8">
        <v>10</v>
      </c>
      <c r="P2585" s="8">
        <v>9</v>
      </c>
      <c r="Q2585" s="7" t="s">
        <v>60</v>
      </c>
      <c r="R2585" s="7" t="s">
        <v>60</v>
      </c>
    </row>
    <row r="2586" spans="1:18" x14ac:dyDescent="0.25">
      <c r="A2586" s="7" t="s">
        <v>4702</v>
      </c>
      <c r="B2586" s="7" t="s">
        <v>49</v>
      </c>
      <c r="C2586" s="7" t="s">
        <v>59</v>
      </c>
      <c r="D2586" s="7" t="s">
        <v>1467</v>
      </c>
      <c r="E2586" s="7" t="s">
        <v>4704</v>
      </c>
      <c r="F2586" s="7" t="s">
        <v>97</v>
      </c>
      <c r="G2586" s="9"/>
      <c r="H2586" s="8">
        <v>9420</v>
      </c>
      <c r="I2586" s="9"/>
      <c r="J2586" s="8">
        <v>100</v>
      </c>
      <c r="K2586" s="8">
        <v>3</v>
      </c>
      <c r="L2586" s="8">
        <v>28260</v>
      </c>
      <c r="M2586" s="8">
        <v>1</v>
      </c>
      <c r="N2586" s="7" t="s">
        <v>60</v>
      </c>
      <c r="O2586" s="8">
        <v>12</v>
      </c>
      <c r="P2586" s="8">
        <v>9</v>
      </c>
      <c r="Q2586" s="7" t="s">
        <v>60</v>
      </c>
      <c r="R2586" s="7" t="s">
        <v>539</v>
      </c>
    </row>
    <row r="2587" spans="1:18" x14ac:dyDescent="0.25">
      <c r="A2587" s="7" t="s">
        <v>4702</v>
      </c>
      <c r="B2587" s="7" t="s">
        <v>49</v>
      </c>
      <c r="C2587" s="7" t="s">
        <v>304</v>
      </c>
      <c r="D2587" s="7" t="s">
        <v>1467</v>
      </c>
      <c r="E2587" s="7" t="s">
        <v>4705</v>
      </c>
      <c r="F2587" s="7" t="s">
        <v>97</v>
      </c>
      <c r="G2587" s="8">
        <v>1959</v>
      </c>
      <c r="H2587" s="9"/>
      <c r="I2587" s="9"/>
      <c r="J2587" s="9"/>
      <c r="K2587" s="9"/>
      <c r="L2587" s="8">
        <v>30000</v>
      </c>
      <c r="M2587" s="8">
        <v>2</v>
      </c>
      <c r="N2587" s="7" t="s">
        <v>60</v>
      </c>
      <c r="O2587" s="8">
        <v>12</v>
      </c>
      <c r="P2587" s="8">
        <v>9</v>
      </c>
      <c r="Q2587" s="7" t="s">
        <v>60</v>
      </c>
      <c r="R2587" s="7" t="s">
        <v>60</v>
      </c>
    </row>
    <row r="2588" spans="1:18" x14ac:dyDescent="0.25">
      <c r="A2588" s="7" t="s">
        <v>4702</v>
      </c>
      <c r="B2588" s="7" t="s">
        <v>49</v>
      </c>
      <c r="C2588" s="7" t="s">
        <v>86</v>
      </c>
      <c r="D2588" s="7" t="s">
        <v>1495</v>
      </c>
      <c r="E2588" s="7" t="s">
        <v>3306</v>
      </c>
      <c r="F2588" s="7" t="s">
        <v>97</v>
      </c>
      <c r="G2588" s="9"/>
      <c r="H2588" s="9"/>
      <c r="I2588" s="9"/>
      <c r="J2588" s="9"/>
      <c r="K2588" s="9"/>
      <c r="L2588" s="8">
        <v>11300</v>
      </c>
      <c r="M2588" s="8">
        <v>1</v>
      </c>
      <c r="N2588" s="7" t="s">
        <v>60</v>
      </c>
      <c r="O2588" s="8">
        <v>12</v>
      </c>
      <c r="P2588" s="8">
        <v>9</v>
      </c>
      <c r="Q2588" s="7" t="s">
        <v>50</v>
      </c>
      <c r="R2588" s="7" t="s">
        <v>539</v>
      </c>
    </row>
    <row r="2589" spans="1:18" x14ac:dyDescent="0.25">
      <c r="A2589" s="7" t="s">
        <v>4702</v>
      </c>
      <c r="B2589" s="7" t="s">
        <v>49</v>
      </c>
      <c r="C2589" s="7" t="s">
        <v>66</v>
      </c>
      <c r="D2589" s="7" t="s">
        <v>1474</v>
      </c>
      <c r="E2589" s="7" t="s">
        <v>4706</v>
      </c>
      <c r="F2589" s="7" t="s">
        <v>97</v>
      </c>
      <c r="G2589" s="9"/>
      <c r="H2589" s="9"/>
      <c r="I2589" s="9"/>
      <c r="J2589" s="9"/>
      <c r="K2589" s="9"/>
      <c r="L2589" s="8">
        <v>1500</v>
      </c>
      <c r="M2589" s="8">
        <v>1</v>
      </c>
      <c r="N2589" s="7" t="s">
        <v>60</v>
      </c>
      <c r="O2589" s="8">
        <v>14</v>
      </c>
      <c r="P2589" s="8">
        <v>9</v>
      </c>
      <c r="Q2589" s="7" t="s">
        <v>60</v>
      </c>
      <c r="R2589" s="7" t="s">
        <v>539</v>
      </c>
    </row>
    <row r="2590" spans="1:18" x14ac:dyDescent="0.25">
      <c r="A2590" s="7" t="s">
        <v>4702</v>
      </c>
      <c r="B2590" s="7" t="s">
        <v>49</v>
      </c>
      <c r="C2590" s="7" t="s">
        <v>57</v>
      </c>
      <c r="D2590" s="7" t="s">
        <v>1467</v>
      </c>
      <c r="E2590" s="7" t="s">
        <v>4296</v>
      </c>
      <c r="F2590" s="7" t="s">
        <v>97</v>
      </c>
      <c r="G2590" s="9"/>
      <c r="H2590" s="9"/>
      <c r="I2590" s="9"/>
      <c r="J2590" s="9"/>
      <c r="K2590" s="9"/>
      <c r="L2590" s="8">
        <v>1920</v>
      </c>
      <c r="M2590" s="8">
        <v>1</v>
      </c>
      <c r="N2590" s="7" t="s">
        <v>60</v>
      </c>
      <c r="O2590" s="8">
        <v>12</v>
      </c>
      <c r="P2590" s="8">
        <v>9</v>
      </c>
      <c r="Q2590" s="7" t="s">
        <v>60</v>
      </c>
      <c r="R2590" s="7" t="s">
        <v>539</v>
      </c>
    </row>
    <row r="2591" spans="1:18" x14ac:dyDescent="0.25">
      <c r="A2591" s="7" t="s">
        <v>4707</v>
      </c>
      <c r="B2591" s="7" t="s">
        <v>49</v>
      </c>
      <c r="C2591" s="7" t="s">
        <v>53</v>
      </c>
      <c r="D2591" s="7" t="s">
        <v>1477</v>
      </c>
      <c r="E2591" s="7" t="s">
        <v>4708</v>
      </c>
      <c r="F2591" s="7" t="s">
        <v>74</v>
      </c>
      <c r="G2591" s="9"/>
      <c r="H2591" s="9"/>
      <c r="I2591" s="9"/>
      <c r="J2591" s="9"/>
      <c r="K2591" s="9"/>
      <c r="L2591" s="8">
        <v>1500</v>
      </c>
      <c r="M2591" s="8">
        <v>1</v>
      </c>
      <c r="N2591" s="7" t="s">
        <v>60</v>
      </c>
      <c r="O2591" s="8">
        <v>15</v>
      </c>
      <c r="P2591" s="8">
        <v>10</v>
      </c>
      <c r="Q2591" s="7" t="s">
        <v>60</v>
      </c>
      <c r="R2591" s="7" t="s">
        <v>86</v>
      </c>
    </row>
    <row r="2592" spans="1:18" x14ac:dyDescent="0.25">
      <c r="A2592" s="7" t="s">
        <v>804</v>
      </c>
      <c r="B2592" s="7" t="s">
        <v>49</v>
      </c>
      <c r="C2592" s="7" t="s">
        <v>53</v>
      </c>
      <c r="D2592" s="7" t="s">
        <v>1467</v>
      </c>
      <c r="E2592" s="7" t="s">
        <v>4709</v>
      </c>
      <c r="F2592" s="7" t="s">
        <v>97</v>
      </c>
      <c r="G2592" s="8">
        <v>1975</v>
      </c>
      <c r="H2592" s="9"/>
      <c r="I2592" s="9"/>
      <c r="J2592" s="9"/>
      <c r="K2592" s="9"/>
      <c r="L2592" s="8">
        <v>35600</v>
      </c>
      <c r="M2592" s="8">
        <v>1</v>
      </c>
      <c r="N2592" s="7" t="s">
        <v>60</v>
      </c>
      <c r="O2592" s="8">
        <v>15</v>
      </c>
      <c r="P2592" s="8">
        <v>10</v>
      </c>
      <c r="Q2592" s="7" t="s">
        <v>60</v>
      </c>
      <c r="R2592" s="7" t="s">
        <v>1595</v>
      </c>
    </row>
    <row r="2593" spans="1:18" x14ac:dyDescent="0.25">
      <c r="A2593" s="7" t="s">
        <v>804</v>
      </c>
      <c r="B2593" s="7" t="s">
        <v>49</v>
      </c>
      <c r="C2593" s="7" t="s">
        <v>97</v>
      </c>
      <c r="D2593" s="7" t="s">
        <v>1467</v>
      </c>
      <c r="E2593" s="7" t="s">
        <v>4710</v>
      </c>
      <c r="F2593" s="7" t="s">
        <v>1469</v>
      </c>
      <c r="G2593" s="8">
        <v>1992</v>
      </c>
      <c r="H2593" s="8">
        <v>800</v>
      </c>
      <c r="I2593" s="9"/>
      <c r="J2593" s="8">
        <v>100</v>
      </c>
      <c r="K2593" s="8">
        <v>2</v>
      </c>
      <c r="L2593" s="8">
        <v>1600</v>
      </c>
      <c r="M2593" s="8">
        <v>1</v>
      </c>
      <c r="N2593" s="7" t="s">
        <v>60</v>
      </c>
      <c r="O2593" s="8">
        <v>10</v>
      </c>
      <c r="P2593" s="8">
        <v>9</v>
      </c>
      <c r="Q2593" s="7" t="s">
        <v>60</v>
      </c>
      <c r="R2593" s="7" t="s">
        <v>60</v>
      </c>
    </row>
    <row r="2594" spans="1:18" x14ac:dyDescent="0.25">
      <c r="A2594" s="7" t="s">
        <v>804</v>
      </c>
      <c r="B2594" s="7" t="s">
        <v>49</v>
      </c>
      <c r="C2594" s="7" t="s">
        <v>59</v>
      </c>
      <c r="D2594" s="7" t="s">
        <v>2092</v>
      </c>
      <c r="E2594" s="7" t="s">
        <v>4711</v>
      </c>
      <c r="F2594" s="7" t="s">
        <v>97</v>
      </c>
      <c r="G2594" s="8">
        <v>1992</v>
      </c>
      <c r="H2594" s="9"/>
      <c r="I2594" s="9"/>
      <c r="J2594" s="9"/>
      <c r="K2594" s="9"/>
      <c r="L2594" s="8">
        <v>800</v>
      </c>
      <c r="M2594" s="8">
        <v>1</v>
      </c>
      <c r="N2594" s="7" t="s">
        <v>60</v>
      </c>
      <c r="O2594" s="8">
        <v>10</v>
      </c>
      <c r="P2594" s="8">
        <v>9</v>
      </c>
      <c r="Q2594" s="7" t="s">
        <v>60</v>
      </c>
      <c r="R2594" s="7" t="s">
        <v>60</v>
      </c>
    </row>
    <row r="2595" spans="1:18" x14ac:dyDescent="0.25">
      <c r="A2595" s="7" t="s">
        <v>804</v>
      </c>
      <c r="B2595" s="7" t="s">
        <v>49</v>
      </c>
      <c r="C2595" s="7" t="s">
        <v>304</v>
      </c>
      <c r="D2595" s="7" t="s">
        <v>1470</v>
      </c>
      <c r="E2595" s="7" t="s">
        <v>4712</v>
      </c>
      <c r="F2595" s="7" t="s">
        <v>97</v>
      </c>
      <c r="G2595" s="8">
        <v>1992</v>
      </c>
      <c r="H2595" s="9"/>
      <c r="I2595" s="9"/>
      <c r="J2595" s="9"/>
      <c r="K2595" s="9"/>
      <c r="L2595" s="8">
        <v>4000</v>
      </c>
      <c r="M2595" s="8">
        <v>1</v>
      </c>
      <c r="N2595" s="7" t="s">
        <v>60</v>
      </c>
      <c r="O2595" s="8">
        <v>10</v>
      </c>
      <c r="P2595" s="8">
        <v>9</v>
      </c>
      <c r="Q2595" s="7" t="s">
        <v>60</v>
      </c>
      <c r="R2595" s="7" t="s">
        <v>1462</v>
      </c>
    </row>
    <row r="2596" spans="1:18" x14ac:dyDescent="0.25">
      <c r="A2596" s="7" t="s">
        <v>806</v>
      </c>
      <c r="B2596" s="7" t="s">
        <v>49</v>
      </c>
      <c r="C2596" s="7" t="s">
        <v>53</v>
      </c>
      <c r="D2596" s="7" t="s">
        <v>1605</v>
      </c>
      <c r="E2596" s="7" t="s">
        <v>4713</v>
      </c>
      <c r="F2596" s="7" t="s">
        <v>97</v>
      </c>
      <c r="G2596" s="8">
        <v>2007</v>
      </c>
      <c r="H2596" s="9"/>
      <c r="I2596" s="9"/>
      <c r="J2596" s="9"/>
      <c r="K2596" s="9"/>
      <c r="L2596" s="8">
        <v>15500</v>
      </c>
      <c r="M2596" s="8">
        <v>1</v>
      </c>
      <c r="N2596" s="7" t="s">
        <v>60</v>
      </c>
      <c r="O2596" s="8">
        <v>20</v>
      </c>
      <c r="P2596" s="8">
        <v>16</v>
      </c>
      <c r="Q2596" s="7" t="s">
        <v>60</v>
      </c>
      <c r="R2596" s="7" t="s">
        <v>1595</v>
      </c>
    </row>
    <row r="2597" spans="1:18" x14ac:dyDescent="0.25">
      <c r="A2597" s="7" t="s">
        <v>806</v>
      </c>
      <c r="B2597" s="7" t="s">
        <v>49</v>
      </c>
      <c r="C2597" s="7" t="s">
        <v>97</v>
      </c>
      <c r="D2597" s="7" t="s">
        <v>1474</v>
      </c>
      <c r="E2597" s="7" t="s">
        <v>4714</v>
      </c>
      <c r="F2597" s="7" t="s">
        <v>97</v>
      </c>
      <c r="G2597" s="8">
        <v>2007</v>
      </c>
      <c r="H2597" s="9"/>
      <c r="I2597" s="9"/>
      <c r="J2597" s="9"/>
      <c r="K2597" s="9"/>
      <c r="L2597" s="8">
        <v>7000</v>
      </c>
      <c r="M2597" s="8">
        <v>1</v>
      </c>
      <c r="N2597" s="7" t="s">
        <v>60</v>
      </c>
      <c r="O2597" s="8">
        <v>16</v>
      </c>
      <c r="P2597" s="8">
        <v>12</v>
      </c>
      <c r="Q2597" s="7" t="s">
        <v>60</v>
      </c>
      <c r="R2597" s="7" t="s">
        <v>1595</v>
      </c>
    </row>
    <row r="2598" spans="1:18" x14ac:dyDescent="0.25">
      <c r="A2598" s="7" t="s">
        <v>806</v>
      </c>
      <c r="B2598" s="7" t="s">
        <v>49</v>
      </c>
      <c r="C2598" s="7" t="s">
        <v>59</v>
      </c>
      <c r="D2598" s="7" t="s">
        <v>1467</v>
      </c>
      <c r="E2598" s="7" t="s">
        <v>4715</v>
      </c>
      <c r="F2598" s="7" t="s">
        <v>1469</v>
      </c>
      <c r="G2598" s="8">
        <v>2007</v>
      </c>
      <c r="H2598" s="8">
        <v>6625</v>
      </c>
      <c r="I2598" s="9"/>
      <c r="J2598" s="8">
        <v>100</v>
      </c>
      <c r="K2598" s="8">
        <v>4</v>
      </c>
      <c r="L2598" s="8">
        <v>26500</v>
      </c>
      <c r="M2598" s="8">
        <v>1</v>
      </c>
      <c r="N2598" s="7" t="s">
        <v>60</v>
      </c>
      <c r="O2598" s="8">
        <v>14</v>
      </c>
      <c r="P2598" s="8">
        <v>10</v>
      </c>
      <c r="Q2598" s="7" t="s">
        <v>60</v>
      </c>
      <c r="R2598" s="7" t="s">
        <v>1595</v>
      </c>
    </row>
    <row r="2599" spans="1:18" x14ac:dyDescent="0.25">
      <c r="A2599" s="7" t="s">
        <v>4716</v>
      </c>
      <c r="B2599" s="7" t="s">
        <v>49</v>
      </c>
      <c r="C2599" s="7" t="s">
        <v>53</v>
      </c>
      <c r="D2599" s="7" t="s">
        <v>1467</v>
      </c>
      <c r="E2599" s="7" t="s">
        <v>4717</v>
      </c>
      <c r="F2599" s="7" t="s">
        <v>97</v>
      </c>
      <c r="G2599" s="8">
        <v>1956</v>
      </c>
      <c r="H2599" s="9"/>
      <c r="I2599" s="9"/>
      <c r="J2599" s="9"/>
      <c r="K2599" s="9"/>
      <c r="L2599" s="8">
        <v>2170</v>
      </c>
      <c r="M2599" s="8">
        <v>1</v>
      </c>
      <c r="N2599" s="7" t="s">
        <v>60</v>
      </c>
      <c r="O2599" s="8">
        <v>12</v>
      </c>
      <c r="P2599" s="8">
        <v>10</v>
      </c>
      <c r="Q2599" s="7" t="s">
        <v>60</v>
      </c>
      <c r="R2599" s="7" t="s">
        <v>1595</v>
      </c>
    </row>
    <row r="2600" spans="1:18" x14ac:dyDescent="0.25">
      <c r="A2600" s="7" t="s">
        <v>4716</v>
      </c>
      <c r="B2600" s="7" t="s">
        <v>49</v>
      </c>
      <c r="C2600" s="7" t="s">
        <v>97</v>
      </c>
      <c r="D2600" s="7" t="s">
        <v>1470</v>
      </c>
      <c r="E2600" s="7" t="s">
        <v>4718</v>
      </c>
      <c r="F2600" s="7" t="s">
        <v>1469</v>
      </c>
      <c r="G2600" s="8">
        <v>1990</v>
      </c>
      <c r="H2600" s="8">
        <v>960</v>
      </c>
      <c r="I2600" s="9"/>
      <c r="J2600" s="8">
        <v>100</v>
      </c>
      <c r="K2600" s="8">
        <v>2</v>
      </c>
      <c r="L2600" s="8">
        <v>1920</v>
      </c>
      <c r="M2600" s="8">
        <v>1</v>
      </c>
      <c r="N2600" s="7" t="s">
        <v>60</v>
      </c>
      <c r="O2600" s="8">
        <v>12</v>
      </c>
      <c r="P2600" s="8">
        <v>10</v>
      </c>
      <c r="Q2600" s="7" t="s">
        <v>60</v>
      </c>
      <c r="R2600" s="7" t="s">
        <v>1601</v>
      </c>
    </row>
    <row r="2601" spans="1:18" x14ac:dyDescent="0.25">
      <c r="A2601" s="7" t="s">
        <v>4716</v>
      </c>
      <c r="B2601" s="7" t="s">
        <v>49</v>
      </c>
      <c r="C2601" s="7" t="s">
        <v>59</v>
      </c>
      <c r="D2601" s="7" t="s">
        <v>1467</v>
      </c>
      <c r="E2601" s="7" t="s">
        <v>4719</v>
      </c>
      <c r="F2601" s="7" t="s">
        <v>1469</v>
      </c>
      <c r="G2601" s="8">
        <v>1956</v>
      </c>
      <c r="H2601" s="8">
        <v>4250</v>
      </c>
      <c r="I2601" s="9"/>
      <c r="J2601" s="8">
        <v>100</v>
      </c>
      <c r="K2601" s="8">
        <v>3</v>
      </c>
      <c r="L2601" s="8">
        <v>12750</v>
      </c>
      <c r="M2601" s="8">
        <v>1</v>
      </c>
      <c r="N2601" s="7" t="s">
        <v>60</v>
      </c>
      <c r="O2601" s="8">
        <v>15</v>
      </c>
      <c r="P2601" s="8">
        <v>12</v>
      </c>
      <c r="Q2601" s="7" t="s">
        <v>60</v>
      </c>
      <c r="R2601" s="7" t="s">
        <v>1643</v>
      </c>
    </row>
    <row r="2602" spans="1:18" x14ac:dyDescent="0.25">
      <c r="A2602" s="7" t="s">
        <v>4716</v>
      </c>
      <c r="B2602" s="7" t="s">
        <v>49</v>
      </c>
      <c r="C2602" s="7" t="s">
        <v>304</v>
      </c>
      <c r="D2602" s="7" t="s">
        <v>1472</v>
      </c>
      <c r="E2602" s="7" t="s">
        <v>4720</v>
      </c>
      <c r="F2602" s="7" t="s">
        <v>97</v>
      </c>
      <c r="G2602" s="8">
        <v>1956</v>
      </c>
      <c r="H2602" s="9"/>
      <c r="I2602" s="9"/>
      <c r="J2602" s="9"/>
      <c r="K2602" s="9"/>
      <c r="L2602" s="8">
        <v>5600</v>
      </c>
      <c r="M2602" s="8">
        <v>1</v>
      </c>
      <c r="N2602" s="7" t="s">
        <v>60</v>
      </c>
      <c r="O2602" s="8">
        <v>15</v>
      </c>
      <c r="P2602" s="8">
        <v>14</v>
      </c>
      <c r="Q2602" s="7" t="s">
        <v>60</v>
      </c>
      <c r="R2602" s="7" t="s">
        <v>1656</v>
      </c>
    </row>
    <row r="2603" spans="1:18" x14ac:dyDescent="0.25">
      <c r="A2603" s="7" t="s">
        <v>4716</v>
      </c>
      <c r="B2603" s="7" t="s">
        <v>49</v>
      </c>
      <c r="C2603" s="7" t="s">
        <v>86</v>
      </c>
      <c r="D2603" s="7" t="s">
        <v>1474</v>
      </c>
      <c r="E2603" s="7" t="s">
        <v>4721</v>
      </c>
      <c r="F2603" s="7" t="s">
        <v>97</v>
      </c>
      <c r="G2603" s="8">
        <v>1956</v>
      </c>
      <c r="H2603" s="9"/>
      <c r="I2603" s="9"/>
      <c r="J2603" s="9"/>
      <c r="K2603" s="9"/>
      <c r="L2603" s="8">
        <v>4000</v>
      </c>
      <c r="M2603" s="8">
        <v>1</v>
      </c>
      <c r="N2603" s="7" t="s">
        <v>60</v>
      </c>
      <c r="O2603" s="8">
        <v>12</v>
      </c>
      <c r="P2603" s="8">
        <v>10</v>
      </c>
      <c r="Q2603" s="7" t="s">
        <v>60</v>
      </c>
      <c r="R2603" s="7" t="s">
        <v>1601</v>
      </c>
    </row>
    <row r="2604" spans="1:18" x14ac:dyDescent="0.25">
      <c r="A2604" s="7" t="s">
        <v>4716</v>
      </c>
      <c r="B2604" s="7" t="s">
        <v>49</v>
      </c>
      <c r="C2604" s="7" t="s">
        <v>66</v>
      </c>
      <c r="D2604" s="7" t="s">
        <v>1467</v>
      </c>
      <c r="E2604" s="7" t="s">
        <v>4722</v>
      </c>
      <c r="F2604" s="7" t="s">
        <v>1469</v>
      </c>
      <c r="G2604" s="8">
        <v>1956</v>
      </c>
      <c r="H2604" s="8">
        <v>4800</v>
      </c>
      <c r="I2604" s="9"/>
      <c r="J2604" s="8">
        <v>100</v>
      </c>
      <c r="K2604" s="8">
        <v>2</v>
      </c>
      <c r="L2604" s="8">
        <v>9600</v>
      </c>
      <c r="M2604" s="8">
        <v>1</v>
      </c>
      <c r="N2604" s="7" t="s">
        <v>60</v>
      </c>
      <c r="O2604" s="8">
        <v>15</v>
      </c>
      <c r="P2604" s="8">
        <v>12</v>
      </c>
      <c r="Q2604" s="7" t="s">
        <v>60</v>
      </c>
      <c r="R2604" s="7" t="s">
        <v>1643</v>
      </c>
    </row>
    <row r="2605" spans="1:18" x14ac:dyDescent="0.25">
      <c r="A2605" s="7" t="s">
        <v>4716</v>
      </c>
      <c r="B2605" s="7" t="s">
        <v>49</v>
      </c>
      <c r="C2605" s="7" t="s">
        <v>57</v>
      </c>
      <c r="D2605" s="7" t="s">
        <v>1470</v>
      </c>
      <c r="E2605" s="7" t="s">
        <v>4723</v>
      </c>
      <c r="F2605" s="7" t="s">
        <v>1469</v>
      </c>
      <c r="G2605" s="8">
        <v>1990</v>
      </c>
      <c r="H2605" s="8">
        <v>1600</v>
      </c>
      <c r="I2605" s="9"/>
      <c r="J2605" s="8">
        <v>100</v>
      </c>
      <c r="K2605" s="8">
        <v>2</v>
      </c>
      <c r="L2605" s="8">
        <v>3200</v>
      </c>
      <c r="M2605" s="8">
        <v>1</v>
      </c>
      <c r="N2605" s="7" t="s">
        <v>60</v>
      </c>
      <c r="O2605" s="8">
        <v>12</v>
      </c>
      <c r="P2605" s="8">
        <v>10</v>
      </c>
      <c r="Q2605" s="7" t="s">
        <v>60</v>
      </c>
      <c r="R2605" s="7" t="s">
        <v>1643</v>
      </c>
    </row>
    <row r="2606" spans="1:18" x14ac:dyDescent="0.25">
      <c r="A2606" s="7" t="s">
        <v>4716</v>
      </c>
      <c r="B2606" s="7" t="s">
        <v>49</v>
      </c>
      <c r="C2606" s="7" t="s">
        <v>173</v>
      </c>
      <c r="D2606" s="7" t="s">
        <v>1585</v>
      </c>
      <c r="E2606" s="7" t="s">
        <v>4724</v>
      </c>
      <c r="F2606" s="7" t="s">
        <v>97</v>
      </c>
      <c r="G2606" s="8">
        <v>1990</v>
      </c>
      <c r="H2606" s="9"/>
      <c r="I2606" s="9"/>
      <c r="J2606" s="9"/>
      <c r="K2606" s="9"/>
      <c r="L2606" s="8">
        <v>480</v>
      </c>
      <c r="M2606" s="8">
        <v>1</v>
      </c>
      <c r="N2606" s="7" t="s">
        <v>60</v>
      </c>
      <c r="O2606" s="8">
        <v>12</v>
      </c>
      <c r="P2606" s="8">
        <v>10</v>
      </c>
      <c r="Q2606" s="7" t="s">
        <v>60</v>
      </c>
      <c r="R2606" s="7" t="s">
        <v>1601</v>
      </c>
    </row>
    <row r="2607" spans="1:18" x14ac:dyDescent="0.25">
      <c r="A2607" s="7" t="s">
        <v>4716</v>
      </c>
      <c r="B2607" s="7" t="s">
        <v>49</v>
      </c>
      <c r="C2607" s="7" t="s">
        <v>139</v>
      </c>
      <c r="D2607" s="7" t="s">
        <v>1470</v>
      </c>
      <c r="E2607" s="7" t="s">
        <v>4725</v>
      </c>
      <c r="F2607" s="7" t="s">
        <v>1469</v>
      </c>
      <c r="G2607" s="8">
        <v>1990</v>
      </c>
      <c r="H2607" s="8">
        <v>960</v>
      </c>
      <c r="I2607" s="9"/>
      <c r="J2607" s="8">
        <v>100</v>
      </c>
      <c r="K2607" s="8">
        <v>23</v>
      </c>
      <c r="L2607" s="8">
        <v>22080</v>
      </c>
      <c r="M2607" s="8">
        <v>1</v>
      </c>
      <c r="N2607" s="7" t="s">
        <v>60</v>
      </c>
      <c r="O2607" s="8">
        <v>12</v>
      </c>
      <c r="P2607" s="8">
        <v>10</v>
      </c>
      <c r="Q2607" s="7" t="s">
        <v>60</v>
      </c>
      <c r="R2607" s="7" t="s">
        <v>1601</v>
      </c>
    </row>
    <row r="2608" spans="1:18" x14ac:dyDescent="0.25">
      <c r="A2608" s="7" t="s">
        <v>1340</v>
      </c>
      <c r="B2608" s="7" t="s">
        <v>49</v>
      </c>
      <c r="C2608" s="7" t="s">
        <v>53</v>
      </c>
      <c r="D2608" s="7" t="s">
        <v>1458</v>
      </c>
      <c r="E2608" s="7" t="s">
        <v>4726</v>
      </c>
      <c r="F2608" s="7" t="s">
        <v>97</v>
      </c>
      <c r="G2608" s="8">
        <v>1979</v>
      </c>
      <c r="H2608" s="9"/>
      <c r="I2608" s="9"/>
      <c r="J2608" s="9"/>
      <c r="K2608" s="9"/>
      <c r="L2608" s="8">
        <v>20000</v>
      </c>
      <c r="M2608" s="8">
        <v>5</v>
      </c>
      <c r="N2608" s="7" t="s">
        <v>54</v>
      </c>
      <c r="O2608" s="8">
        <v>12</v>
      </c>
      <c r="P2608" s="8">
        <v>9</v>
      </c>
      <c r="Q2608" s="7" t="s">
        <v>60</v>
      </c>
      <c r="R2608" s="7" t="s">
        <v>86</v>
      </c>
    </row>
    <row r="2609" spans="1:18" x14ac:dyDescent="0.25">
      <c r="A2609" s="7" t="s">
        <v>4727</v>
      </c>
      <c r="B2609" s="7" t="s">
        <v>49</v>
      </c>
      <c r="C2609" s="7" t="s">
        <v>53</v>
      </c>
      <c r="D2609" s="7" t="s">
        <v>1477</v>
      </c>
      <c r="E2609" s="7" t="s">
        <v>4728</v>
      </c>
      <c r="F2609" s="7" t="s">
        <v>74</v>
      </c>
      <c r="G2609" s="8">
        <v>1988</v>
      </c>
      <c r="H2609" s="9"/>
      <c r="I2609" s="9"/>
      <c r="J2609" s="9"/>
      <c r="K2609" s="9"/>
      <c r="L2609" s="8">
        <v>12000</v>
      </c>
      <c r="M2609" s="8">
        <v>1</v>
      </c>
      <c r="N2609" s="7" t="s">
        <v>60</v>
      </c>
      <c r="O2609" s="8">
        <v>18</v>
      </c>
      <c r="P2609" s="8">
        <v>12</v>
      </c>
      <c r="Q2609" s="7" t="s">
        <v>60</v>
      </c>
      <c r="R2609" s="7" t="s">
        <v>1462</v>
      </c>
    </row>
    <row r="2610" spans="1:18" x14ac:dyDescent="0.25">
      <c r="A2610" s="7" t="s">
        <v>4729</v>
      </c>
      <c r="B2610" s="7" t="s">
        <v>49</v>
      </c>
      <c r="C2610" s="7" t="s">
        <v>53</v>
      </c>
      <c r="D2610" s="7" t="s">
        <v>1464</v>
      </c>
      <c r="E2610" s="7" t="s">
        <v>4730</v>
      </c>
      <c r="F2610" s="7" t="s">
        <v>97</v>
      </c>
      <c r="G2610" s="8">
        <v>2003</v>
      </c>
      <c r="H2610" s="9"/>
      <c r="I2610" s="9"/>
      <c r="J2610" s="9"/>
      <c r="K2610" s="9"/>
      <c r="L2610" s="8">
        <v>4280</v>
      </c>
      <c r="M2610" s="8">
        <v>1</v>
      </c>
      <c r="N2610" s="7" t="s">
        <v>60</v>
      </c>
      <c r="O2610" s="8">
        <v>16</v>
      </c>
      <c r="P2610" s="8">
        <v>10</v>
      </c>
      <c r="Q2610" s="7" t="s">
        <v>60</v>
      </c>
      <c r="R2610" s="7" t="s">
        <v>1462</v>
      </c>
    </row>
    <row r="2611" spans="1:18" x14ac:dyDescent="0.25">
      <c r="A2611" s="7" t="s">
        <v>4731</v>
      </c>
      <c r="B2611" s="7" t="s">
        <v>1457</v>
      </c>
      <c r="C2611" s="7" t="s">
        <v>53</v>
      </c>
      <c r="D2611" s="7" t="s">
        <v>1479</v>
      </c>
      <c r="E2611" s="7" t="s">
        <v>4732</v>
      </c>
      <c r="F2611" s="7" t="s">
        <v>97</v>
      </c>
      <c r="G2611" s="9"/>
      <c r="H2611" s="9"/>
      <c r="I2611" s="9"/>
      <c r="J2611" s="9"/>
      <c r="K2611" s="9"/>
      <c r="L2611" s="8">
        <v>1800</v>
      </c>
      <c r="M2611" s="8">
        <v>1</v>
      </c>
      <c r="N2611" s="7" t="s">
        <v>60</v>
      </c>
      <c r="O2611" s="8">
        <v>15</v>
      </c>
      <c r="P2611" s="8">
        <v>9</v>
      </c>
      <c r="Q2611" s="7" t="s">
        <v>60</v>
      </c>
      <c r="R2611" s="7" t="s">
        <v>539</v>
      </c>
    </row>
    <row r="2612" spans="1:18" x14ac:dyDescent="0.25">
      <c r="A2612" s="7" t="s">
        <v>4731</v>
      </c>
      <c r="B2612" s="7" t="s">
        <v>1457</v>
      </c>
      <c r="C2612" s="7" t="s">
        <v>97</v>
      </c>
      <c r="D2612" s="7" t="s">
        <v>1458</v>
      </c>
      <c r="E2612" s="7" t="s">
        <v>4733</v>
      </c>
      <c r="F2612" s="7" t="s">
        <v>97</v>
      </c>
      <c r="G2612" s="8">
        <v>1950</v>
      </c>
      <c r="H2612" s="9"/>
      <c r="I2612" s="9"/>
      <c r="J2612" s="9"/>
      <c r="K2612" s="9"/>
      <c r="L2612" s="8">
        <v>20000</v>
      </c>
      <c r="M2612" s="8">
        <v>2</v>
      </c>
      <c r="N2612" s="7" t="s">
        <v>60</v>
      </c>
      <c r="O2612" s="8">
        <v>80</v>
      </c>
      <c r="P2612" s="8">
        <v>20</v>
      </c>
      <c r="Q2612" s="7" t="s">
        <v>60</v>
      </c>
      <c r="R2612" s="7" t="s">
        <v>60</v>
      </c>
    </row>
    <row r="2613" spans="1:18" x14ac:dyDescent="0.25">
      <c r="A2613" s="7" t="s">
        <v>4734</v>
      </c>
      <c r="B2613" s="7" t="s">
        <v>49</v>
      </c>
      <c r="C2613" s="7" t="s">
        <v>53</v>
      </c>
      <c r="D2613" s="7" t="s">
        <v>3962</v>
      </c>
      <c r="E2613" s="7" t="s">
        <v>4735</v>
      </c>
      <c r="F2613" s="7" t="s">
        <v>97</v>
      </c>
      <c r="G2613" s="8">
        <v>2000</v>
      </c>
      <c r="H2613" s="9"/>
      <c r="I2613" s="9"/>
      <c r="J2613" s="9"/>
      <c r="K2613" s="9"/>
      <c r="L2613" s="8">
        <v>3050</v>
      </c>
      <c r="M2613" s="8">
        <v>1</v>
      </c>
      <c r="N2613" s="7" t="s">
        <v>60</v>
      </c>
      <c r="O2613" s="8">
        <v>20</v>
      </c>
      <c r="P2613" s="8">
        <v>20</v>
      </c>
      <c r="Q2613" s="7" t="s">
        <v>60</v>
      </c>
      <c r="R2613" s="7" t="s">
        <v>539</v>
      </c>
    </row>
    <row r="2614" spans="1:18" x14ac:dyDescent="0.25">
      <c r="A2614" s="7" t="s">
        <v>4734</v>
      </c>
      <c r="B2614" s="7" t="s">
        <v>49</v>
      </c>
      <c r="C2614" s="7" t="s">
        <v>97</v>
      </c>
      <c r="D2614" s="7" t="s">
        <v>1620</v>
      </c>
      <c r="E2614" s="7" t="s">
        <v>4736</v>
      </c>
      <c r="F2614" s="7" t="s">
        <v>97</v>
      </c>
      <c r="G2614" s="8">
        <v>2000</v>
      </c>
      <c r="H2614" s="9"/>
      <c r="I2614" s="9"/>
      <c r="J2614" s="9"/>
      <c r="K2614" s="9"/>
      <c r="L2614" s="8">
        <v>400</v>
      </c>
      <c r="M2614" s="8">
        <v>1</v>
      </c>
      <c r="N2614" s="7" t="s">
        <v>60</v>
      </c>
      <c r="O2614" s="8">
        <v>12</v>
      </c>
      <c r="P2614" s="8">
        <v>10</v>
      </c>
      <c r="Q2614" s="7" t="s">
        <v>60</v>
      </c>
      <c r="R2614" s="7" t="s">
        <v>1462</v>
      </c>
    </row>
    <row r="2615" spans="1:18" x14ac:dyDescent="0.25">
      <c r="A2615" s="7" t="s">
        <v>4734</v>
      </c>
      <c r="B2615" s="7" t="s">
        <v>49</v>
      </c>
      <c r="C2615" s="7" t="s">
        <v>59</v>
      </c>
      <c r="D2615" s="7" t="s">
        <v>3617</v>
      </c>
      <c r="E2615" s="7" t="s">
        <v>4737</v>
      </c>
      <c r="F2615" s="7" t="s">
        <v>97</v>
      </c>
      <c r="G2615" s="8">
        <v>2000</v>
      </c>
      <c r="H2615" s="9"/>
      <c r="I2615" s="9"/>
      <c r="J2615" s="9"/>
      <c r="K2615" s="9"/>
      <c r="L2615" s="8">
        <v>150</v>
      </c>
      <c r="M2615" s="8">
        <v>1</v>
      </c>
      <c r="N2615" s="7" t="s">
        <v>60</v>
      </c>
      <c r="O2615" s="8">
        <v>10</v>
      </c>
      <c r="P2615" s="8">
        <v>10</v>
      </c>
      <c r="Q2615" s="7" t="s">
        <v>60</v>
      </c>
      <c r="R2615" s="7" t="s">
        <v>86</v>
      </c>
    </row>
    <row r="2616" spans="1:18" x14ac:dyDescent="0.25">
      <c r="A2616" s="7" t="s">
        <v>4738</v>
      </c>
      <c r="B2616" s="7" t="s">
        <v>1457</v>
      </c>
      <c r="C2616" s="7" t="s">
        <v>53</v>
      </c>
      <c r="D2616" s="7" t="s">
        <v>1458</v>
      </c>
      <c r="E2616" s="7" t="s">
        <v>4739</v>
      </c>
      <c r="F2616" s="7" t="s">
        <v>97</v>
      </c>
      <c r="G2616" s="8">
        <v>1973</v>
      </c>
      <c r="H2616" s="9"/>
      <c r="I2616" s="9"/>
      <c r="J2616" s="9"/>
      <c r="K2616" s="9"/>
      <c r="L2616" s="8">
        <v>3120</v>
      </c>
      <c r="M2616" s="8">
        <v>2</v>
      </c>
      <c r="N2616" s="7" t="s">
        <v>60</v>
      </c>
      <c r="O2616" s="8">
        <v>10</v>
      </c>
      <c r="P2616" s="8">
        <v>8</v>
      </c>
      <c r="Q2616" s="7" t="s">
        <v>60</v>
      </c>
      <c r="R2616" s="7" t="s">
        <v>1462</v>
      </c>
    </row>
    <row r="2617" spans="1:18" x14ac:dyDescent="0.25">
      <c r="A2617" s="7" t="s">
        <v>1341</v>
      </c>
      <c r="B2617" s="7" t="s">
        <v>49</v>
      </c>
      <c r="C2617" s="7" t="s">
        <v>53</v>
      </c>
      <c r="D2617" s="7" t="s">
        <v>2624</v>
      </c>
      <c r="E2617" s="7" t="s">
        <v>4740</v>
      </c>
      <c r="F2617" s="7" t="s">
        <v>97</v>
      </c>
      <c r="G2617" s="8">
        <v>2003</v>
      </c>
      <c r="H2617" s="9"/>
      <c r="I2617" s="9"/>
      <c r="J2617" s="9"/>
      <c r="K2617" s="9"/>
      <c r="L2617" s="8">
        <v>40000</v>
      </c>
      <c r="M2617" s="8">
        <v>2</v>
      </c>
      <c r="N2617" s="7" t="s">
        <v>60</v>
      </c>
      <c r="O2617" s="8">
        <v>28</v>
      </c>
      <c r="P2617" s="8">
        <v>25</v>
      </c>
      <c r="Q2617" s="7" t="s">
        <v>60</v>
      </c>
      <c r="R2617" s="7" t="s">
        <v>539</v>
      </c>
    </row>
    <row r="2618" spans="1:18" x14ac:dyDescent="0.25">
      <c r="A2618" s="7" t="s">
        <v>1341</v>
      </c>
      <c r="B2618" s="7" t="s">
        <v>49</v>
      </c>
      <c r="C2618" s="7" t="s">
        <v>97</v>
      </c>
      <c r="D2618" s="7" t="s">
        <v>2624</v>
      </c>
      <c r="E2618" s="7" t="s">
        <v>4740</v>
      </c>
      <c r="F2618" s="7" t="s">
        <v>97</v>
      </c>
      <c r="G2618" s="8">
        <v>2007</v>
      </c>
      <c r="H2618" s="9"/>
      <c r="I2618" s="9"/>
      <c r="J2618" s="9"/>
      <c r="K2618" s="9"/>
      <c r="L2618" s="8">
        <v>30000</v>
      </c>
      <c r="M2618" s="8">
        <v>1</v>
      </c>
      <c r="N2618" s="7" t="s">
        <v>60</v>
      </c>
      <c r="O2618" s="8">
        <v>28</v>
      </c>
      <c r="P2618" s="8">
        <v>25</v>
      </c>
      <c r="Q2618" s="7" t="s">
        <v>60</v>
      </c>
      <c r="R2618" s="7" t="s">
        <v>1462</v>
      </c>
    </row>
    <row r="2619" spans="1:18" x14ac:dyDescent="0.25">
      <c r="A2619" s="7" t="s">
        <v>1343</v>
      </c>
      <c r="B2619" s="7" t="s">
        <v>49</v>
      </c>
      <c r="C2619" s="7" t="s">
        <v>53</v>
      </c>
      <c r="D2619" s="7" t="s">
        <v>1458</v>
      </c>
      <c r="E2619" s="7" t="s">
        <v>4741</v>
      </c>
      <c r="F2619" s="7" t="s">
        <v>97</v>
      </c>
      <c r="G2619" s="8">
        <v>1955</v>
      </c>
      <c r="H2619" s="9"/>
      <c r="I2619" s="9"/>
      <c r="J2619" s="9"/>
      <c r="K2619" s="9"/>
      <c r="L2619" s="8">
        <v>2000</v>
      </c>
      <c r="M2619" s="8">
        <v>1</v>
      </c>
      <c r="N2619" s="7" t="s">
        <v>60</v>
      </c>
      <c r="O2619" s="8">
        <v>12</v>
      </c>
      <c r="P2619" s="8">
        <v>9</v>
      </c>
      <c r="Q2619" s="7" t="s">
        <v>60</v>
      </c>
      <c r="R2619" s="7" t="s">
        <v>60</v>
      </c>
    </row>
    <row r="2620" spans="1:18" x14ac:dyDescent="0.25">
      <c r="A2620" s="7" t="s">
        <v>4742</v>
      </c>
      <c r="B2620" s="7" t="s">
        <v>49</v>
      </c>
      <c r="C2620" s="7" t="s">
        <v>53</v>
      </c>
      <c r="D2620" s="7" t="s">
        <v>1458</v>
      </c>
      <c r="E2620" s="7" t="s">
        <v>4743</v>
      </c>
      <c r="F2620" s="7" t="s">
        <v>74</v>
      </c>
      <c r="G2620" s="9"/>
      <c r="H2620" s="9"/>
      <c r="I2620" s="9"/>
      <c r="J2620" s="9"/>
      <c r="K2620" s="9"/>
      <c r="L2620" s="8">
        <v>3200</v>
      </c>
      <c r="M2620" s="8">
        <v>1</v>
      </c>
      <c r="N2620" s="7" t="s">
        <v>60</v>
      </c>
      <c r="O2620" s="8">
        <v>30</v>
      </c>
      <c r="P2620" s="8">
        <v>30</v>
      </c>
      <c r="Q2620" s="7" t="s">
        <v>60</v>
      </c>
      <c r="R2620" s="7" t="s">
        <v>539</v>
      </c>
    </row>
    <row r="2621" spans="1:18" x14ac:dyDescent="0.25">
      <c r="A2621" s="7" t="s">
        <v>4744</v>
      </c>
      <c r="B2621" s="7" t="s">
        <v>1457</v>
      </c>
      <c r="C2621" s="7" t="s">
        <v>53</v>
      </c>
      <c r="D2621" s="7" t="s">
        <v>1458</v>
      </c>
      <c r="E2621" s="7" t="s">
        <v>4745</v>
      </c>
      <c r="F2621" s="7" t="s">
        <v>97</v>
      </c>
      <c r="G2621" s="9"/>
      <c r="H2621" s="9"/>
      <c r="I2621" s="9"/>
      <c r="J2621" s="9"/>
      <c r="K2621" s="9"/>
      <c r="L2621" s="8">
        <v>3600</v>
      </c>
      <c r="M2621" s="8">
        <v>1</v>
      </c>
      <c r="N2621" s="7" t="s">
        <v>60</v>
      </c>
      <c r="O2621" s="8">
        <v>18</v>
      </c>
      <c r="P2621" s="8">
        <v>16</v>
      </c>
      <c r="Q2621" s="7" t="s">
        <v>60</v>
      </c>
      <c r="R2621" s="7" t="s">
        <v>86</v>
      </c>
    </row>
    <row r="2622" spans="1:18" x14ac:dyDescent="0.25">
      <c r="A2622" s="7" t="s">
        <v>813</v>
      </c>
      <c r="B2622" s="7" t="s">
        <v>49</v>
      </c>
      <c r="C2622" s="7" t="s">
        <v>53</v>
      </c>
      <c r="D2622" s="7" t="s">
        <v>1458</v>
      </c>
      <c r="E2622" s="7" t="s">
        <v>4746</v>
      </c>
      <c r="F2622" s="7" t="s">
        <v>97</v>
      </c>
      <c r="G2622" s="8">
        <v>2004</v>
      </c>
      <c r="H2622" s="9"/>
      <c r="I2622" s="9"/>
      <c r="J2622" s="9"/>
      <c r="K2622" s="9"/>
      <c r="L2622" s="8">
        <v>126000</v>
      </c>
      <c r="M2622" s="8">
        <v>1</v>
      </c>
      <c r="N2622" s="7" t="s">
        <v>60</v>
      </c>
      <c r="O2622" s="8">
        <v>25</v>
      </c>
      <c r="P2622" s="8">
        <v>24</v>
      </c>
      <c r="Q2622" s="7" t="s">
        <v>54</v>
      </c>
      <c r="R2622" s="7" t="s">
        <v>1462</v>
      </c>
    </row>
    <row r="2623" spans="1:18" x14ac:dyDescent="0.25">
      <c r="A2623" s="7" t="s">
        <v>4747</v>
      </c>
      <c r="B2623" s="7" t="s">
        <v>1457</v>
      </c>
      <c r="C2623" s="7" t="s">
        <v>53</v>
      </c>
      <c r="D2623" s="7" t="s">
        <v>1458</v>
      </c>
      <c r="E2623" s="7" t="s">
        <v>4748</v>
      </c>
      <c r="F2623" s="7" t="s">
        <v>97</v>
      </c>
      <c r="G2623" s="8">
        <v>2007</v>
      </c>
      <c r="H2623" s="9"/>
      <c r="I2623" s="9"/>
      <c r="J2623" s="9"/>
      <c r="K2623" s="9"/>
      <c r="L2623" s="8">
        <v>36400</v>
      </c>
      <c r="M2623" s="8">
        <v>2</v>
      </c>
      <c r="N2623" s="7" t="s">
        <v>60</v>
      </c>
      <c r="O2623" s="8">
        <v>14</v>
      </c>
      <c r="P2623" s="8">
        <v>12</v>
      </c>
      <c r="Q2623" s="7" t="s">
        <v>60</v>
      </c>
      <c r="R2623" s="7" t="s">
        <v>1643</v>
      </c>
    </row>
    <row r="2624" spans="1:18" x14ac:dyDescent="0.25">
      <c r="A2624" s="7" t="s">
        <v>4749</v>
      </c>
      <c r="B2624" s="7" t="s">
        <v>1457</v>
      </c>
      <c r="C2624" s="7" t="s">
        <v>53</v>
      </c>
      <c r="D2624" s="7" t="s">
        <v>1458</v>
      </c>
      <c r="E2624" s="7" t="s">
        <v>4750</v>
      </c>
      <c r="F2624" s="7" t="s">
        <v>97</v>
      </c>
      <c r="G2624" s="8">
        <v>1969</v>
      </c>
      <c r="H2624" s="9"/>
      <c r="I2624" s="9"/>
      <c r="J2624" s="9"/>
      <c r="K2624" s="9"/>
      <c r="L2624" s="8">
        <v>154400</v>
      </c>
      <c r="M2624" s="8">
        <v>1</v>
      </c>
      <c r="N2624" s="7" t="s">
        <v>60</v>
      </c>
      <c r="O2624" s="8">
        <v>24</v>
      </c>
      <c r="P2624" s="8">
        <v>23</v>
      </c>
      <c r="Q2624" s="7" t="s">
        <v>60</v>
      </c>
      <c r="R2624" s="7" t="s">
        <v>539</v>
      </c>
    </row>
    <row r="2625" spans="1:18" x14ac:dyDescent="0.25">
      <c r="A2625" s="7" t="s">
        <v>817</v>
      </c>
      <c r="B2625" s="7" t="s">
        <v>49</v>
      </c>
      <c r="C2625" s="7" t="s">
        <v>53</v>
      </c>
      <c r="D2625" s="7" t="s">
        <v>1458</v>
      </c>
      <c r="E2625" s="7" t="s">
        <v>4751</v>
      </c>
      <c r="F2625" s="7" t="s">
        <v>97</v>
      </c>
      <c r="G2625" s="8">
        <v>1968</v>
      </c>
      <c r="H2625" s="9"/>
      <c r="I2625" s="9"/>
      <c r="J2625" s="9"/>
      <c r="K2625" s="9"/>
      <c r="L2625" s="8">
        <v>56000</v>
      </c>
      <c r="M2625" s="8">
        <v>5</v>
      </c>
      <c r="N2625" s="7" t="s">
        <v>54</v>
      </c>
      <c r="O2625" s="8">
        <v>12</v>
      </c>
      <c r="P2625" s="8">
        <v>10</v>
      </c>
      <c r="Q2625" s="7" t="s">
        <v>60</v>
      </c>
      <c r="R2625" s="7" t="s">
        <v>1601</v>
      </c>
    </row>
    <row r="2626" spans="1:18" x14ac:dyDescent="0.25">
      <c r="A2626" s="7" t="s">
        <v>4752</v>
      </c>
      <c r="B2626" s="7" t="s">
        <v>1457</v>
      </c>
      <c r="C2626" s="7" t="s">
        <v>53</v>
      </c>
      <c r="D2626" s="7" t="s">
        <v>1477</v>
      </c>
      <c r="E2626" s="7" t="s">
        <v>4753</v>
      </c>
      <c r="F2626" s="7" t="s">
        <v>74</v>
      </c>
      <c r="G2626" s="8">
        <v>1960</v>
      </c>
      <c r="H2626" s="9"/>
      <c r="I2626" s="9"/>
      <c r="J2626" s="9"/>
      <c r="K2626" s="9"/>
      <c r="L2626" s="8">
        <v>2300</v>
      </c>
      <c r="M2626" s="8">
        <v>1</v>
      </c>
      <c r="N2626" s="7" t="s">
        <v>60</v>
      </c>
      <c r="O2626" s="8">
        <v>14</v>
      </c>
      <c r="P2626" s="8">
        <v>9</v>
      </c>
      <c r="Q2626" s="7" t="s">
        <v>60</v>
      </c>
      <c r="R2626" s="7" t="s">
        <v>1595</v>
      </c>
    </row>
    <row r="2627" spans="1:18" x14ac:dyDescent="0.25">
      <c r="A2627" s="7" t="s">
        <v>4754</v>
      </c>
      <c r="B2627" s="7" t="s">
        <v>1457</v>
      </c>
      <c r="C2627" s="7" t="s">
        <v>53</v>
      </c>
      <c r="D2627" s="7" t="s">
        <v>1605</v>
      </c>
      <c r="E2627" s="7" t="s">
        <v>4755</v>
      </c>
      <c r="F2627" s="7" t="s">
        <v>97</v>
      </c>
      <c r="G2627" s="8">
        <v>1976</v>
      </c>
      <c r="H2627" s="9"/>
      <c r="I2627" s="9"/>
      <c r="J2627" s="9"/>
      <c r="K2627" s="9"/>
      <c r="L2627" s="8">
        <v>3750</v>
      </c>
      <c r="M2627" s="8">
        <v>1</v>
      </c>
      <c r="N2627" s="7" t="s">
        <v>60</v>
      </c>
      <c r="O2627" s="8">
        <v>8</v>
      </c>
      <c r="P2627" s="8">
        <v>8</v>
      </c>
      <c r="Q2627" s="7" t="s">
        <v>60</v>
      </c>
      <c r="R2627" s="7" t="s">
        <v>1643</v>
      </c>
    </row>
    <row r="2628" spans="1:18" x14ac:dyDescent="0.25">
      <c r="A2628" s="7" t="s">
        <v>4754</v>
      </c>
      <c r="B2628" s="7" t="s">
        <v>1457</v>
      </c>
      <c r="C2628" s="7" t="s">
        <v>97</v>
      </c>
      <c r="D2628" s="7" t="s">
        <v>1602</v>
      </c>
      <c r="E2628" s="7" t="s">
        <v>4756</v>
      </c>
      <c r="F2628" s="7" t="s">
        <v>1469</v>
      </c>
      <c r="G2628" s="8">
        <v>1976</v>
      </c>
      <c r="H2628" s="8">
        <v>2875</v>
      </c>
      <c r="I2628" s="9"/>
      <c r="J2628" s="8">
        <v>0</v>
      </c>
      <c r="K2628" s="8">
        <v>3</v>
      </c>
      <c r="L2628" s="8">
        <v>8625</v>
      </c>
      <c r="M2628" s="8">
        <v>1</v>
      </c>
      <c r="N2628" s="7" t="s">
        <v>60</v>
      </c>
      <c r="O2628" s="8">
        <v>8</v>
      </c>
      <c r="P2628" s="8">
        <v>9</v>
      </c>
      <c r="Q2628" s="7" t="s">
        <v>60</v>
      </c>
      <c r="R2628" s="7" t="s">
        <v>1462</v>
      </c>
    </row>
    <row r="2629" spans="1:18" x14ac:dyDescent="0.25">
      <c r="A2629" s="7" t="s">
        <v>4754</v>
      </c>
      <c r="B2629" s="7" t="s">
        <v>1457</v>
      </c>
      <c r="C2629" s="7" t="s">
        <v>59</v>
      </c>
      <c r="D2629" s="7" t="s">
        <v>1602</v>
      </c>
      <c r="E2629" s="7" t="s">
        <v>4757</v>
      </c>
      <c r="F2629" s="7" t="s">
        <v>97</v>
      </c>
      <c r="G2629" s="8">
        <v>1976</v>
      </c>
      <c r="H2629" s="9"/>
      <c r="I2629" s="9"/>
      <c r="J2629" s="9"/>
      <c r="K2629" s="9"/>
      <c r="L2629" s="8">
        <v>1500</v>
      </c>
      <c r="M2629" s="8">
        <v>2</v>
      </c>
      <c r="N2629" s="7" t="s">
        <v>60</v>
      </c>
      <c r="O2629" s="8">
        <v>8</v>
      </c>
      <c r="P2629" s="8">
        <v>10</v>
      </c>
      <c r="Q2629" s="7" t="s">
        <v>60</v>
      </c>
      <c r="R2629" s="7" t="s">
        <v>60</v>
      </c>
    </row>
    <row r="2630" spans="1:18" x14ac:dyDescent="0.25">
      <c r="A2630" s="7" t="s">
        <v>822</v>
      </c>
      <c r="B2630" s="7" t="s">
        <v>49</v>
      </c>
      <c r="C2630" s="7" t="s">
        <v>53</v>
      </c>
      <c r="D2630" s="7" t="s">
        <v>1458</v>
      </c>
      <c r="E2630" s="7" t="s">
        <v>4758</v>
      </c>
      <c r="F2630" s="7" t="s">
        <v>97</v>
      </c>
      <c r="G2630" s="8">
        <v>1970</v>
      </c>
      <c r="H2630" s="9"/>
      <c r="I2630" s="9"/>
      <c r="J2630" s="9"/>
      <c r="K2630" s="9"/>
      <c r="L2630" s="8">
        <v>4000</v>
      </c>
      <c r="M2630" s="8">
        <v>2</v>
      </c>
      <c r="N2630" s="7" t="s">
        <v>60</v>
      </c>
      <c r="O2630" s="8">
        <v>13</v>
      </c>
      <c r="P2630" s="8">
        <v>9</v>
      </c>
      <c r="Q2630" s="7" t="s">
        <v>60</v>
      </c>
      <c r="R2630" s="7" t="s">
        <v>1462</v>
      </c>
    </row>
    <row r="2631" spans="1:18" x14ac:dyDescent="0.25">
      <c r="A2631" s="7" t="s">
        <v>4759</v>
      </c>
      <c r="B2631" s="7" t="s">
        <v>1489</v>
      </c>
      <c r="C2631" s="7" t="s">
        <v>53</v>
      </c>
      <c r="D2631" s="7" t="s">
        <v>2624</v>
      </c>
      <c r="E2631" s="7" t="s">
        <v>4760</v>
      </c>
      <c r="F2631" s="7" t="s">
        <v>97</v>
      </c>
      <c r="G2631" s="8">
        <v>1978</v>
      </c>
      <c r="H2631" s="9"/>
      <c r="I2631" s="9"/>
      <c r="J2631" s="9"/>
      <c r="K2631" s="9"/>
      <c r="L2631" s="8">
        <v>9334</v>
      </c>
      <c r="M2631" s="8">
        <v>2</v>
      </c>
      <c r="N2631" s="7" t="s">
        <v>60</v>
      </c>
      <c r="O2631" s="8">
        <v>24</v>
      </c>
      <c r="P2631" s="8">
        <v>10</v>
      </c>
      <c r="Q2631" s="7" t="s">
        <v>60</v>
      </c>
      <c r="R2631" s="7" t="s">
        <v>539</v>
      </c>
    </row>
    <row r="2632" spans="1:18" x14ac:dyDescent="0.25">
      <c r="A2632" s="7" t="s">
        <v>4759</v>
      </c>
      <c r="B2632" s="7" t="s">
        <v>1489</v>
      </c>
      <c r="C2632" s="7" t="s">
        <v>97</v>
      </c>
      <c r="D2632" s="7" t="s">
        <v>1622</v>
      </c>
      <c r="E2632" s="7" t="s">
        <v>4761</v>
      </c>
      <c r="F2632" s="7" t="s">
        <v>97</v>
      </c>
      <c r="G2632" s="8">
        <v>1978</v>
      </c>
      <c r="H2632" s="9"/>
      <c r="I2632" s="9"/>
      <c r="J2632" s="9"/>
      <c r="K2632" s="9"/>
      <c r="L2632" s="8">
        <v>2668</v>
      </c>
      <c r="M2632" s="8">
        <v>1</v>
      </c>
      <c r="N2632" s="7" t="s">
        <v>60</v>
      </c>
      <c r="O2632" s="8">
        <v>24</v>
      </c>
      <c r="P2632" s="8">
        <v>10</v>
      </c>
      <c r="Q2632" s="7" t="s">
        <v>60</v>
      </c>
      <c r="R2632" s="7" t="s">
        <v>539</v>
      </c>
    </row>
    <row r="2633" spans="1:18" x14ac:dyDescent="0.25">
      <c r="A2633" s="7" t="s">
        <v>4759</v>
      </c>
      <c r="B2633" s="7" t="s">
        <v>1489</v>
      </c>
      <c r="C2633" s="7" t="s">
        <v>59</v>
      </c>
      <c r="D2633" s="7" t="s">
        <v>1622</v>
      </c>
      <c r="E2633" s="7" t="s">
        <v>4762</v>
      </c>
      <c r="F2633" s="7" t="s">
        <v>97</v>
      </c>
      <c r="G2633" s="8">
        <v>1978</v>
      </c>
      <c r="H2633" s="9"/>
      <c r="I2633" s="9"/>
      <c r="J2633" s="9"/>
      <c r="K2633" s="9"/>
      <c r="L2633" s="8">
        <v>784</v>
      </c>
      <c r="M2633" s="8">
        <v>1</v>
      </c>
      <c r="N2633" s="7" t="s">
        <v>60</v>
      </c>
      <c r="O2633" s="8">
        <v>24</v>
      </c>
      <c r="P2633" s="8">
        <v>20</v>
      </c>
      <c r="Q2633" s="7" t="s">
        <v>60</v>
      </c>
      <c r="R2633" s="7" t="s">
        <v>86</v>
      </c>
    </row>
    <row r="2634" spans="1:18" x14ac:dyDescent="0.25">
      <c r="A2634" s="7" t="s">
        <v>4759</v>
      </c>
      <c r="B2634" s="7" t="s">
        <v>1489</v>
      </c>
      <c r="C2634" s="7" t="s">
        <v>304</v>
      </c>
      <c r="D2634" s="7" t="s">
        <v>1622</v>
      </c>
      <c r="E2634" s="7" t="s">
        <v>4762</v>
      </c>
      <c r="F2634" s="7" t="s">
        <v>97</v>
      </c>
      <c r="G2634" s="8">
        <v>1978</v>
      </c>
      <c r="H2634" s="9"/>
      <c r="I2634" s="9"/>
      <c r="J2634" s="9"/>
      <c r="K2634" s="9"/>
      <c r="L2634" s="8">
        <v>1000</v>
      </c>
      <c r="M2634" s="8">
        <v>1</v>
      </c>
      <c r="N2634" s="7" t="s">
        <v>60</v>
      </c>
      <c r="O2634" s="8">
        <v>24</v>
      </c>
      <c r="P2634" s="8">
        <v>20</v>
      </c>
      <c r="Q2634" s="7" t="s">
        <v>60</v>
      </c>
      <c r="R2634" s="7" t="s">
        <v>60</v>
      </c>
    </row>
    <row r="2635" spans="1:18" x14ac:dyDescent="0.25">
      <c r="A2635" s="7" t="s">
        <v>4759</v>
      </c>
      <c r="B2635" s="7" t="s">
        <v>1489</v>
      </c>
      <c r="C2635" s="7" t="s">
        <v>86</v>
      </c>
      <c r="D2635" s="7" t="s">
        <v>1622</v>
      </c>
      <c r="E2635" s="7" t="s">
        <v>4762</v>
      </c>
      <c r="F2635" s="7" t="s">
        <v>97</v>
      </c>
      <c r="G2635" s="8">
        <v>1978</v>
      </c>
      <c r="H2635" s="9"/>
      <c r="I2635" s="9"/>
      <c r="J2635" s="9"/>
      <c r="K2635" s="9"/>
      <c r="L2635" s="8">
        <v>1250</v>
      </c>
      <c r="M2635" s="8">
        <v>1</v>
      </c>
      <c r="N2635" s="7" t="s">
        <v>60</v>
      </c>
      <c r="O2635" s="8">
        <v>24</v>
      </c>
      <c r="P2635" s="8">
        <v>20</v>
      </c>
      <c r="Q2635" s="7" t="s">
        <v>60</v>
      </c>
      <c r="R2635" s="7" t="s">
        <v>539</v>
      </c>
    </row>
    <row r="2636" spans="1:18" x14ac:dyDescent="0.25">
      <c r="A2636" s="7" t="s">
        <v>4759</v>
      </c>
      <c r="B2636" s="7" t="s">
        <v>1489</v>
      </c>
      <c r="C2636" s="7" t="s">
        <v>66</v>
      </c>
      <c r="D2636" s="7" t="s">
        <v>1622</v>
      </c>
      <c r="E2636" s="7" t="s">
        <v>4762</v>
      </c>
      <c r="F2636" s="7" t="s">
        <v>97</v>
      </c>
      <c r="G2636" s="8">
        <v>1978</v>
      </c>
      <c r="H2636" s="9"/>
      <c r="I2636" s="9"/>
      <c r="J2636" s="9"/>
      <c r="K2636" s="9"/>
      <c r="L2636" s="8">
        <v>1000</v>
      </c>
      <c r="M2636" s="8">
        <v>1</v>
      </c>
      <c r="N2636" s="7" t="s">
        <v>60</v>
      </c>
      <c r="O2636" s="8">
        <v>24</v>
      </c>
      <c r="P2636" s="8">
        <v>20</v>
      </c>
      <c r="Q2636" s="7" t="s">
        <v>60</v>
      </c>
      <c r="R2636" s="7" t="s">
        <v>1462</v>
      </c>
    </row>
    <row r="2637" spans="1:18" x14ac:dyDescent="0.25">
      <c r="A2637" s="7" t="s">
        <v>4763</v>
      </c>
      <c r="B2637" s="7" t="s">
        <v>1457</v>
      </c>
      <c r="C2637" s="7" t="s">
        <v>53</v>
      </c>
      <c r="D2637" s="7" t="s">
        <v>1458</v>
      </c>
      <c r="E2637" s="7" t="s">
        <v>2020</v>
      </c>
      <c r="F2637" s="7" t="s">
        <v>97</v>
      </c>
      <c r="G2637" s="8">
        <v>1976</v>
      </c>
      <c r="H2637" s="9"/>
      <c r="I2637" s="9"/>
      <c r="J2637" s="9"/>
      <c r="K2637" s="9"/>
      <c r="L2637" s="8">
        <v>5000</v>
      </c>
      <c r="M2637" s="8">
        <v>1</v>
      </c>
      <c r="N2637" s="7" t="s">
        <v>60</v>
      </c>
      <c r="O2637" s="8">
        <v>12</v>
      </c>
      <c r="P2637" s="8">
        <v>9</v>
      </c>
      <c r="Q2637" s="7" t="s">
        <v>60</v>
      </c>
      <c r="R2637" s="7" t="s">
        <v>86</v>
      </c>
    </row>
    <row r="2638" spans="1:18" x14ac:dyDescent="0.25">
      <c r="A2638" s="7" t="s">
        <v>4763</v>
      </c>
      <c r="B2638" s="7" t="s">
        <v>1457</v>
      </c>
      <c r="C2638" s="7" t="s">
        <v>97</v>
      </c>
      <c r="D2638" s="7" t="s">
        <v>1458</v>
      </c>
      <c r="E2638" s="7" t="s">
        <v>2020</v>
      </c>
      <c r="F2638" s="7" t="s">
        <v>97</v>
      </c>
      <c r="G2638" s="8">
        <v>1980</v>
      </c>
      <c r="H2638" s="9"/>
      <c r="I2638" s="9"/>
      <c r="J2638" s="9"/>
      <c r="K2638" s="9"/>
      <c r="L2638" s="8">
        <v>990</v>
      </c>
      <c r="M2638" s="8">
        <v>1</v>
      </c>
      <c r="N2638" s="7" t="s">
        <v>60</v>
      </c>
      <c r="O2638" s="8">
        <v>12</v>
      </c>
      <c r="P2638" s="8">
        <v>9</v>
      </c>
      <c r="Q2638" s="7" t="s">
        <v>60</v>
      </c>
      <c r="R2638" s="7" t="s">
        <v>86</v>
      </c>
    </row>
    <row r="2639" spans="1:18" x14ac:dyDescent="0.25">
      <c r="A2639" s="7" t="s">
        <v>4763</v>
      </c>
      <c r="B2639" s="7" t="s">
        <v>1457</v>
      </c>
      <c r="C2639" s="7" t="s">
        <v>59</v>
      </c>
      <c r="D2639" s="7" t="s">
        <v>1458</v>
      </c>
      <c r="E2639" s="7" t="s">
        <v>2020</v>
      </c>
      <c r="F2639" s="7" t="s">
        <v>97</v>
      </c>
      <c r="G2639" s="8">
        <v>1983</v>
      </c>
      <c r="H2639" s="9"/>
      <c r="I2639" s="9"/>
      <c r="J2639" s="9"/>
      <c r="K2639" s="9"/>
      <c r="L2639" s="8">
        <v>4000</v>
      </c>
      <c r="M2639" s="8">
        <v>1</v>
      </c>
      <c r="N2639" s="7" t="s">
        <v>60</v>
      </c>
      <c r="O2639" s="8">
        <v>12</v>
      </c>
      <c r="P2639" s="8">
        <v>9</v>
      </c>
      <c r="Q2639" s="7" t="s">
        <v>60</v>
      </c>
      <c r="R2639" s="7" t="s">
        <v>86</v>
      </c>
    </row>
    <row r="2640" spans="1:18" x14ac:dyDescent="0.25">
      <c r="A2640" s="7" t="s">
        <v>4764</v>
      </c>
      <c r="B2640" s="7" t="s">
        <v>1489</v>
      </c>
      <c r="C2640" s="7" t="s">
        <v>53</v>
      </c>
      <c r="D2640" s="7" t="s">
        <v>1458</v>
      </c>
      <c r="E2640" s="7" t="s">
        <v>4765</v>
      </c>
      <c r="F2640" s="7" t="s">
        <v>97</v>
      </c>
      <c r="G2640" s="8">
        <v>1974</v>
      </c>
      <c r="H2640" s="9"/>
      <c r="I2640" s="9"/>
      <c r="J2640" s="9"/>
      <c r="K2640" s="9"/>
      <c r="L2640" s="8">
        <v>10440</v>
      </c>
      <c r="M2640" s="8">
        <v>2</v>
      </c>
      <c r="N2640" s="7" t="s">
        <v>60</v>
      </c>
      <c r="O2640" s="8">
        <v>19</v>
      </c>
      <c r="P2640" s="8">
        <v>17.5</v>
      </c>
      <c r="Q2640" s="7" t="s">
        <v>60</v>
      </c>
      <c r="R2640" s="7" t="s">
        <v>1643</v>
      </c>
    </row>
    <row r="2641" spans="1:18" x14ac:dyDescent="0.25">
      <c r="A2641" s="7" t="s">
        <v>4764</v>
      </c>
      <c r="B2641" s="7" t="s">
        <v>1489</v>
      </c>
      <c r="C2641" s="7" t="s">
        <v>97</v>
      </c>
      <c r="D2641" s="7" t="s">
        <v>1458</v>
      </c>
      <c r="E2641" s="7" t="s">
        <v>4766</v>
      </c>
      <c r="F2641" s="7" t="s">
        <v>97</v>
      </c>
      <c r="G2641" s="8">
        <v>1974</v>
      </c>
      <c r="H2641" s="9"/>
      <c r="I2641" s="9"/>
      <c r="J2641" s="9"/>
      <c r="K2641" s="9"/>
      <c r="L2641" s="8">
        <v>5900</v>
      </c>
      <c r="M2641" s="8">
        <v>1</v>
      </c>
      <c r="N2641" s="7" t="s">
        <v>60</v>
      </c>
      <c r="O2641" s="8">
        <v>24</v>
      </c>
      <c r="P2641" s="8">
        <v>22</v>
      </c>
      <c r="Q2641" s="7" t="s">
        <v>60</v>
      </c>
      <c r="R2641" s="7" t="s">
        <v>539</v>
      </c>
    </row>
    <row r="2642" spans="1:18" x14ac:dyDescent="0.25">
      <c r="A2642" s="7" t="s">
        <v>4767</v>
      </c>
      <c r="B2642" s="7" t="s">
        <v>49</v>
      </c>
      <c r="C2642" s="7" t="s">
        <v>53</v>
      </c>
      <c r="D2642" s="7" t="s">
        <v>1458</v>
      </c>
      <c r="E2642" s="7" t="s">
        <v>4768</v>
      </c>
      <c r="F2642" s="7" t="s">
        <v>97</v>
      </c>
      <c r="G2642" s="9"/>
      <c r="H2642" s="9"/>
      <c r="I2642" s="9"/>
      <c r="J2642" s="9"/>
      <c r="K2642" s="9"/>
      <c r="L2642" s="8">
        <v>201000</v>
      </c>
      <c r="M2642" s="8">
        <v>5</v>
      </c>
      <c r="N2642" s="7" t="s">
        <v>60</v>
      </c>
      <c r="O2642" s="8">
        <v>12</v>
      </c>
      <c r="P2642" s="8">
        <v>10</v>
      </c>
      <c r="Q2642" s="7" t="s">
        <v>60</v>
      </c>
      <c r="R2642" s="7" t="s">
        <v>1462</v>
      </c>
    </row>
    <row r="2643" spans="1:18" x14ac:dyDescent="0.25">
      <c r="A2643" s="7" t="s">
        <v>4769</v>
      </c>
      <c r="B2643" s="7" t="s">
        <v>49</v>
      </c>
      <c r="C2643" s="7" t="s">
        <v>53</v>
      </c>
      <c r="D2643" s="7" t="s">
        <v>1458</v>
      </c>
      <c r="E2643" s="7" t="s">
        <v>4770</v>
      </c>
      <c r="F2643" s="7" t="s">
        <v>97</v>
      </c>
      <c r="G2643" s="8">
        <v>1975</v>
      </c>
      <c r="H2643" s="9"/>
      <c r="I2643" s="9"/>
      <c r="J2643" s="9"/>
      <c r="K2643" s="9"/>
      <c r="L2643" s="8">
        <v>70000</v>
      </c>
      <c r="M2643" s="8">
        <v>1</v>
      </c>
      <c r="N2643" s="7" t="s">
        <v>60</v>
      </c>
      <c r="O2643" s="8">
        <v>13</v>
      </c>
      <c r="P2643" s="8">
        <v>10</v>
      </c>
      <c r="Q2643" s="7" t="s">
        <v>60</v>
      </c>
      <c r="R2643" s="7" t="s">
        <v>539</v>
      </c>
    </row>
    <row r="2644" spans="1:18" x14ac:dyDescent="0.25">
      <c r="A2644" s="7" t="s">
        <v>4771</v>
      </c>
      <c r="B2644" s="7" t="s">
        <v>1457</v>
      </c>
      <c r="C2644" s="7" t="s">
        <v>53</v>
      </c>
      <c r="D2644" s="7" t="s">
        <v>1458</v>
      </c>
      <c r="E2644" s="7" t="s">
        <v>4772</v>
      </c>
      <c r="F2644" s="7" t="s">
        <v>97</v>
      </c>
      <c r="G2644" s="9"/>
      <c r="H2644" s="9"/>
      <c r="I2644" s="9"/>
      <c r="J2644" s="9"/>
      <c r="K2644" s="9"/>
      <c r="L2644" s="8">
        <v>200000</v>
      </c>
      <c r="M2644" s="8">
        <v>3</v>
      </c>
      <c r="N2644" s="7" t="s">
        <v>60</v>
      </c>
      <c r="O2644" s="8">
        <v>44</v>
      </c>
      <c r="P2644" s="8">
        <v>12</v>
      </c>
      <c r="Q2644" s="7" t="s">
        <v>54</v>
      </c>
      <c r="R2644" s="7" t="s">
        <v>60</v>
      </c>
    </row>
    <row r="2645" spans="1:18" x14ac:dyDescent="0.25">
      <c r="A2645" s="7" t="s">
        <v>825</v>
      </c>
      <c r="B2645" s="7" t="s">
        <v>1457</v>
      </c>
      <c r="C2645" s="7" t="s">
        <v>53</v>
      </c>
      <c r="D2645" s="7" t="s">
        <v>1467</v>
      </c>
      <c r="E2645" s="7" t="s">
        <v>4773</v>
      </c>
      <c r="F2645" s="7" t="s">
        <v>97</v>
      </c>
      <c r="G2645" s="8">
        <v>1950</v>
      </c>
      <c r="H2645" s="9"/>
      <c r="I2645" s="9"/>
      <c r="J2645" s="9"/>
      <c r="K2645" s="9"/>
      <c r="L2645" s="8">
        <v>23307</v>
      </c>
      <c r="M2645" s="8">
        <v>2</v>
      </c>
      <c r="N2645" s="7" t="s">
        <v>60</v>
      </c>
      <c r="O2645" s="8">
        <v>12</v>
      </c>
      <c r="P2645" s="8">
        <v>7</v>
      </c>
      <c r="Q2645" s="7" t="s">
        <v>60</v>
      </c>
      <c r="R2645" s="7" t="s">
        <v>539</v>
      </c>
    </row>
    <row r="2646" spans="1:18" x14ac:dyDescent="0.25">
      <c r="A2646" s="7" t="s">
        <v>825</v>
      </c>
      <c r="B2646" s="7" t="s">
        <v>1457</v>
      </c>
      <c r="C2646" s="7" t="s">
        <v>97</v>
      </c>
      <c r="D2646" s="7" t="s">
        <v>1608</v>
      </c>
      <c r="E2646" s="7" t="s">
        <v>4774</v>
      </c>
      <c r="F2646" s="7" t="s">
        <v>97</v>
      </c>
      <c r="G2646" s="8">
        <v>1950</v>
      </c>
      <c r="H2646" s="9"/>
      <c r="I2646" s="9"/>
      <c r="J2646" s="9"/>
      <c r="K2646" s="9"/>
      <c r="L2646" s="8">
        <v>7537</v>
      </c>
      <c r="M2646" s="8">
        <v>1</v>
      </c>
      <c r="N2646" s="7" t="s">
        <v>60</v>
      </c>
      <c r="O2646" s="8">
        <v>30</v>
      </c>
      <c r="P2646" s="8">
        <v>30</v>
      </c>
      <c r="Q2646" s="7" t="s">
        <v>60</v>
      </c>
      <c r="R2646" s="7" t="s">
        <v>539</v>
      </c>
    </row>
    <row r="2647" spans="1:18" x14ac:dyDescent="0.25">
      <c r="A2647" s="7" t="s">
        <v>825</v>
      </c>
      <c r="B2647" s="7" t="s">
        <v>1457</v>
      </c>
      <c r="C2647" s="7" t="s">
        <v>59</v>
      </c>
      <c r="D2647" s="7" t="s">
        <v>1608</v>
      </c>
      <c r="E2647" s="7" t="s">
        <v>4775</v>
      </c>
      <c r="F2647" s="7" t="s">
        <v>97</v>
      </c>
      <c r="G2647" s="8">
        <v>1950</v>
      </c>
      <c r="H2647" s="9"/>
      <c r="I2647" s="9"/>
      <c r="J2647" s="9"/>
      <c r="K2647" s="9"/>
      <c r="L2647" s="8">
        <v>1385</v>
      </c>
      <c r="M2647" s="8">
        <v>1</v>
      </c>
      <c r="N2647" s="7" t="s">
        <v>60</v>
      </c>
      <c r="O2647" s="8">
        <v>12</v>
      </c>
      <c r="P2647" s="8">
        <v>12</v>
      </c>
      <c r="Q2647" s="7" t="s">
        <v>60</v>
      </c>
      <c r="R2647" s="7" t="s">
        <v>539</v>
      </c>
    </row>
    <row r="2648" spans="1:18" x14ac:dyDescent="0.25">
      <c r="A2648" s="7" t="s">
        <v>825</v>
      </c>
      <c r="B2648" s="7" t="s">
        <v>1457</v>
      </c>
      <c r="C2648" s="7" t="s">
        <v>304</v>
      </c>
      <c r="D2648" s="7" t="s">
        <v>1605</v>
      </c>
      <c r="E2648" s="7" t="s">
        <v>4776</v>
      </c>
      <c r="F2648" s="7" t="s">
        <v>97</v>
      </c>
      <c r="G2648" s="8">
        <v>1950</v>
      </c>
      <c r="H2648" s="9"/>
      <c r="I2648" s="9"/>
      <c r="J2648" s="9"/>
      <c r="K2648" s="9"/>
      <c r="L2648" s="8">
        <v>9337</v>
      </c>
      <c r="M2648" s="8">
        <v>2</v>
      </c>
      <c r="N2648" s="7" t="s">
        <v>60</v>
      </c>
      <c r="O2648" s="8">
        <v>12</v>
      </c>
      <c r="P2648" s="8">
        <v>10</v>
      </c>
      <c r="Q2648" s="7" t="s">
        <v>60</v>
      </c>
      <c r="R2648" s="7" t="s">
        <v>539</v>
      </c>
    </row>
    <row r="2649" spans="1:18" x14ac:dyDescent="0.25">
      <c r="A2649" s="7" t="s">
        <v>825</v>
      </c>
      <c r="B2649" s="7" t="s">
        <v>1457</v>
      </c>
      <c r="C2649" s="7" t="s">
        <v>86</v>
      </c>
      <c r="D2649" s="7" t="s">
        <v>1605</v>
      </c>
      <c r="E2649" s="7" t="s">
        <v>4777</v>
      </c>
      <c r="F2649" s="7" t="s">
        <v>97</v>
      </c>
      <c r="G2649" s="8">
        <v>2003</v>
      </c>
      <c r="H2649" s="9"/>
      <c r="I2649" s="9"/>
      <c r="J2649" s="9"/>
      <c r="K2649" s="9"/>
      <c r="L2649" s="8">
        <v>23405</v>
      </c>
      <c r="M2649" s="8">
        <v>2</v>
      </c>
      <c r="N2649" s="7" t="s">
        <v>54</v>
      </c>
      <c r="O2649" s="8">
        <v>12</v>
      </c>
      <c r="P2649" s="8">
        <v>10</v>
      </c>
      <c r="Q2649" s="7" t="s">
        <v>54</v>
      </c>
      <c r="R2649" s="7" t="s">
        <v>86</v>
      </c>
    </row>
    <row r="2650" spans="1:18" x14ac:dyDescent="0.25">
      <c r="A2650" s="7" t="s">
        <v>825</v>
      </c>
      <c r="B2650" s="7" t="s">
        <v>1457</v>
      </c>
      <c r="C2650" s="7" t="s">
        <v>66</v>
      </c>
      <c r="D2650" s="7" t="s">
        <v>1474</v>
      </c>
      <c r="E2650" s="7" t="s">
        <v>4778</v>
      </c>
      <c r="F2650" s="7" t="s">
        <v>97</v>
      </c>
      <c r="G2650" s="8">
        <v>2003</v>
      </c>
      <c r="H2650" s="9"/>
      <c r="I2650" s="9"/>
      <c r="J2650" s="9"/>
      <c r="K2650" s="9"/>
      <c r="L2650" s="8">
        <v>10194</v>
      </c>
      <c r="M2650" s="8">
        <v>2</v>
      </c>
      <c r="N2650" s="7" t="s">
        <v>54</v>
      </c>
      <c r="O2650" s="8">
        <v>12</v>
      </c>
      <c r="P2650" s="8">
        <v>10</v>
      </c>
      <c r="Q2650" s="7" t="s">
        <v>54</v>
      </c>
      <c r="R2650" s="7" t="s">
        <v>86</v>
      </c>
    </row>
    <row r="2651" spans="1:18" x14ac:dyDescent="0.25">
      <c r="A2651" s="7" t="s">
        <v>4779</v>
      </c>
      <c r="B2651" s="7" t="s">
        <v>49</v>
      </c>
      <c r="C2651" s="7" t="s">
        <v>53</v>
      </c>
      <c r="D2651" s="7" t="s">
        <v>1458</v>
      </c>
      <c r="E2651" s="7" t="s">
        <v>4780</v>
      </c>
      <c r="F2651" s="7" t="s">
        <v>97</v>
      </c>
      <c r="G2651" s="9"/>
      <c r="H2651" s="9"/>
      <c r="I2651" s="9"/>
      <c r="J2651" s="9"/>
      <c r="K2651" s="9"/>
      <c r="L2651" s="8">
        <v>4150</v>
      </c>
      <c r="M2651" s="8">
        <v>1</v>
      </c>
      <c r="N2651" s="7" t="s">
        <v>60</v>
      </c>
      <c r="O2651" s="8">
        <v>12</v>
      </c>
      <c r="P2651" s="8">
        <v>9</v>
      </c>
      <c r="Q2651" s="7" t="s">
        <v>54</v>
      </c>
      <c r="R2651" s="7" t="s">
        <v>1462</v>
      </c>
    </row>
    <row r="2652" spans="1:18" x14ac:dyDescent="0.25">
      <c r="A2652" s="7" t="s">
        <v>827</v>
      </c>
      <c r="B2652" s="7" t="s">
        <v>1489</v>
      </c>
      <c r="C2652" s="7" t="s">
        <v>53</v>
      </c>
      <c r="D2652" s="7" t="s">
        <v>1477</v>
      </c>
      <c r="E2652" s="7" t="s">
        <v>4781</v>
      </c>
      <c r="F2652" s="7" t="s">
        <v>74</v>
      </c>
      <c r="G2652" s="8">
        <v>1938</v>
      </c>
      <c r="H2652" s="9"/>
      <c r="I2652" s="9"/>
      <c r="J2652" s="9"/>
      <c r="K2652" s="9"/>
      <c r="L2652" s="8">
        <v>2680</v>
      </c>
      <c r="M2652" s="8">
        <v>1</v>
      </c>
      <c r="N2652" s="7" t="s">
        <v>60</v>
      </c>
      <c r="O2652" s="8">
        <v>10</v>
      </c>
      <c r="P2652" s="8">
        <v>8</v>
      </c>
      <c r="Q2652" s="7" t="s">
        <v>60</v>
      </c>
      <c r="R2652" s="7" t="s">
        <v>1656</v>
      </c>
    </row>
    <row r="2653" spans="1:18" x14ac:dyDescent="0.25">
      <c r="A2653" s="7" t="s">
        <v>4782</v>
      </c>
      <c r="B2653" s="7" t="s">
        <v>1489</v>
      </c>
      <c r="C2653" s="7" t="s">
        <v>53</v>
      </c>
      <c r="D2653" s="7" t="s">
        <v>1605</v>
      </c>
      <c r="E2653" s="7" t="s">
        <v>4783</v>
      </c>
      <c r="F2653" s="7" t="s">
        <v>97</v>
      </c>
      <c r="G2653" s="8">
        <v>1991</v>
      </c>
      <c r="H2653" s="9"/>
      <c r="I2653" s="9"/>
      <c r="J2653" s="9"/>
      <c r="K2653" s="9"/>
      <c r="L2653" s="8">
        <v>33000</v>
      </c>
      <c r="M2653" s="8">
        <v>1</v>
      </c>
      <c r="N2653" s="7" t="s">
        <v>60</v>
      </c>
      <c r="O2653" s="8">
        <v>20</v>
      </c>
      <c r="P2653" s="8">
        <v>15</v>
      </c>
      <c r="Q2653" s="7" t="s">
        <v>60</v>
      </c>
      <c r="R2653" s="7" t="s">
        <v>60</v>
      </c>
    </row>
    <row r="2654" spans="1:18" x14ac:dyDescent="0.25">
      <c r="A2654" s="7" t="s">
        <v>4782</v>
      </c>
      <c r="B2654" s="7" t="s">
        <v>1489</v>
      </c>
      <c r="C2654" s="7" t="s">
        <v>97</v>
      </c>
      <c r="D2654" s="7" t="s">
        <v>1622</v>
      </c>
      <c r="E2654" s="7" t="s">
        <v>4784</v>
      </c>
      <c r="F2654" s="7" t="s">
        <v>97</v>
      </c>
      <c r="G2654" s="8">
        <v>1991</v>
      </c>
      <c r="H2654" s="9"/>
      <c r="I2654" s="9"/>
      <c r="J2654" s="9"/>
      <c r="K2654" s="9"/>
      <c r="L2654" s="8">
        <v>39000</v>
      </c>
      <c r="M2654" s="8">
        <v>2</v>
      </c>
      <c r="N2654" s="7" t="s">
        <v>60</v>
      </c>
      <c r="O2654" s="8">
        <v>20</v>
      </c>
      <c r="P2654" s="8">
        <v>18</v>
      </c>
      <c r="Q2654" s="7" t="s">
        <v>60</v>
      </c>
      <c r="R2654" s="7" t="s">
        <v>86</v>
      </c>
    </row>
    <row r="2655" spans="1:18" x14ac:dyDescent="0.25">
      <c r="A2655" s="7" t="s">
        <v>4782</v>
      </c>
      <c r="B2655" s="7" t="s">
        <v>1489</v>
      </c>
      <c r="C2655" s="7" t="s">
        <v>59</v>
      </c>
      <c r="D2655" s="7" t="s">
        <v>1622</v>
      </c>
      <c r="E2655" s="7" t="s">
        <v>4785</v>
      </c>
      <c r="F2655" s="7" t="s">
        <v>97</v>
      </c>
      <c r="G2655" s="8">
        <v>1991</v>
      </c>
      <c r="H2655" s="9"/>
      <c r="I2655" s="9"/>
      <c r="J2655" s="9"/>
      <c r="K2655" s="9"/>
      <c r="L2655" s="8">
        <v>25375</v>
      </c>
      <c r="M2655" s="8">
        <v>1</v>
      </c>
      <c r="N2655" s="7" t="s">
        <v>60</v>
      </c>
      <c r="O2655" s="8">
        <v>20</v>
      </c>
      <c r="P2655" s="8">
        <v>20</v>
      </c>
      <c r="Q2655" s="7" t="s">
        <v>60</v>
      </c>
      <c r="R2655" s="7" t="s">
        <v>60</v>
      </c>
    </row>
    <row r="2656" spans="1:18" x14ac:dyDescent="0.25">
      <c r="A2656" s="7" t="s">
        <v>4782</v>
      </c>
      <c r="B2656" s="7" t="s">
        <v>1489</v>
      </c>
      <c r="C2656" s="7" t="s">
        <v>86</v>
      </c>
      <c r="D2656" s="7" t="s">
        <v>1458</v>
      </c>
      <c r="E2656" s="7" t="s">
        <v>4786</v>
      </c>
      <c r="F2656" s="7" t="s">
        <v>97</v>
      </c>
      <c r="G2656" s="8">
        <v>1991</v>
      </c>
      <c r="H2656" s="9"/>
      <c r="I2656" s="9"/>
      <c r="J2656" s="9"/>
      <c r="K2656" s="9"/>
      <c r="L2656" s="8">
        <v>200</v>
      </c>
      <c r="M2656" s="8">
        <v>1</v>
      </c>
      <c r="N2656" s="7" t="s">
        <v>60</v>
      </c>
      <c r="O2656" s="8">
        <v>20</v>
      </c>
      <c r="P2656" s="8">
        <v>15</v>
      </c>
      <c r="Q2656" s="7" t="s">
        <v>60</v>
      </c>
      <c r="R2656" s="7" t="s">
        <v>1462</v>
      </c>
    </row>
    <row r="2657" spans="1:18" x14ac:dyDescent="0.25">
      <c r="A2657" s="7" t="s">
        <v>4782</v>
      </c>
      <c r="B2657" s="7" t="s">
        <v>1489</v>
      </c>
      <c r="C2657" s="7" t="s">
        <v>66</v>
      </c>
      <c r="D2657" s="7" t="s">
        <v>1585</v>
      </c>
      <c r="E2657" s="7" t="s">
        <v>4787</v>
      </c>
      <c r="F2657" s="7" t="s">
        <v>97</v>
      </c>
      <c r="G2657" s="8">
        <v>1991</v>
      </c>
      <c r="H2657" s="9"/>
      <c r="I2657" s="9"/>
      <c r="J2657" s="9"/>
      <c r="K2657" s="9"/>
      <c r="L2657" s="8">
        <v>1500</v>
      </c>
      <c r="M2657" s="8">
        <v>1</v>
      </c>
      <c r="N2657" s="7" t="s">
        <v>60</v>
      </c>
      <c r="O2657" s="8">
        <v>12</v>
      </c>
      <c r="P2657" s="8">
        <v>9</v>
      </c>
      <c r="Q2657" s="7" t="s">
        <v>60</v>
      </c>
      <c r="R2657" s="7" t="s">
        <v>1462</v>
      </c>
    </row>
    <row r="2658" spans="1:18" x14ac:dyDescent="0.25">
      <c r="A2658" s="7" t="s">
        <v>1347</v>
      </c>
      <c r="B2658" s="7" t="s">
        <v>1457</v>
      </c>
      <c r="C2658" s="7" t="s">
        <v>53</v>
      </c>
      <c r="D2658" s="7" t="s">
        <v>1477</v>
      </c>
      <c r="E2658" s="7" t="s">
        <v>4788</v>
      </c>
      <c r="F2658" s="7" t="s">
        <v>74</v>
      </c>
      <c r="G2658" s="9"/>
      <c r="H2658" s="9"/>
      <c r="I2658" s="9"/>
      <c r="J2658" s="9"/>
      <c r="K2658" s="9"/>
      <c r="L2658" s="8">
        <v>1000</v>
      </c>
      <c r="M2658" s="8">
        <v>1</v>
      </c>
      <c r="N2658" s="7" t="s">
        <v>60</v>
      </c>
      <c r="O2658" s="8">
        <v>12</v>
      </c>
      <c r="P2658" s="8">
        <v>9</v>
      </c>
      <c r="Q2658" s="7" t="s">
        <v>60</v>
      </c>
      <c r="R2658" s="7" t="s">
        <v>1595</v>
      </c>
    </row>
    <row r="2659" spans="1:18" x14ac:dyDescent="0.25">
      <c r="A2659" s="7" t="s">
        <v>4789</v>
      </c>
      <c r="B2659" s="7" t="s">
        <v>49</v>
      </c>
      <c r="C2659" s="7" t="s">
        <v>53</v>
      </c>
      <c r="D2659" s="7" t="s">
        <v>1458</v>
      </c>
      <c r="E2659" s="7" t="s">
        <v>4790</v>
      </c>
      <c r="F2659" s="7" t="s">
        <v>97</v>
      </c>
      <c r="G2659" s="9"/>
      <c r="H2659" s="9"/>
      <c r="I2659" s="9"/>
      <c r="J2659" s="9"/>
      <c r="K2659" s="9"/>
      <c r="L2659" s="8">
        <v>2500</v>
      </c>
      <c r="M2659" s="8">
        <v>1</v>
      </c>
      <c r="N2659" s="7" t="s">
        <v>60</v>
      </c>
      <c r="O2659" s="8">
        <v>12</v>
      </c>
      <c r="P2659" s="8">
        <v>10</v>
      </c>
      <c r="Q2659" s="7" t="s">
        <v>60</v>
      </c>
      <c r="R2659" s="7" t="s">
        <v>86</v>
      </c>
    </row>
    <row r="2660" spans="1:18" x14ac:dyDescent="0.25">
      <c r="A2660" s="7" t="s">
        <v>4791</v>
      </c>
      <c r="B2660" s="7" t="s">
        <v>49</v>
      </c>
      <c r="C2660" s="7" t="s">
        <v>53</v>
      </c>
      <c r="D2660" s="7" t="s">
        <v>1458</v>
      </c>
      <c r="E2660" s="7" t="s">
        <v>4792</v>
      </c>
      <c r="F2660" s="7" t="s">
        <v>97</v>
      </c>
      <c r="G2660" s="8">
        <v>1940</v>
      </c>
      <c r="H2660" s="9"/>
      <c r="I2660" s="9"/>
      <c r="J2660" s="9"/>
      <c r="K2660" s="9"/>
      <c r="L2660" s="8">
        <v>900</v>
      </c>
      <c r="M2660" s="8">
        <v>1</v>
      </c>
      <c r="N2660" s="7" t="s">
        <v>60</v>
      </c>
      <c r="O2660" s="8">
        <v>12</v>
      </c>
      <c r="P2660" s="8">
        <v>8</v>
      </c>
      <c r="Q2660" s="7" t="s">
        <v>60</v>
      </c>
      <c r="R2660" s="7" t="s">
        <v>539</v>
      </c>
    </row>
    <row r="2661" spans="1:18" x14ac:dyDescent="0.25">
      <c r="A2661" s="7" t="s">
        <v>828</v>
      </c>
      <c r="B2661" s="7" t="s">
        <v>49</v>
      </c>
      <c r="C2661" s="7" t="s">
        <v>53</v>
      </c>
      <c r="D2661" s="7" t="s">
        <v>1458</v>
      </c>
      <c r="E2661" s="7" t="s">
        <v>4793</v>
      </c>
      <c r="F2661" s="7" t="s">
        <v>97</v>
      </c>
      <c r="G2661" s="8">
        <v>1979</v>
      </c>
      <c r="H2661" s="9"/>
      <c r="I2661" s="9"/>
      <c r="J2661" s="9"/>
      <c r="K2661" s="9"/>
      <c r="L2661" s="8">
        <v>5440</v>
      </c>
      <c r="M2661" s="8">
        <v>2</v>
      </c>
      <c r="N2661" s="7" t="s">
        <v>60</v>
      </c>
      <c r="O2661" s="8">
        <v>10</v>
      </c>
      <c r="P2661" s="8">
        <v>9</v>
      </c>
      <c r="Q2661" s="7" t="s">
        <v>60</v>
      </c>
      <c r="R2661" s="7" t="s">
        <v>539</v>
      </c>
    </row>
    <row r="2662" spans="1:18" x14ac:dyDescent="0.25">
      <c r="A2662" s="7" t="s">
        <v>4794</v>
      </c>
      <c r="B2662" s="7" t="s">
        <v>49</v>
      </c>
      <c r="C2662" s="7" t="s">
        <v>53</v>
      </c>
      <c r="D2662" s="7" t="s">
        <v>1464</v>
      </c>
      <c r="E2662" s="7" t="s">
        <v>4795</v>
      </c>
      <c r="F2662" s="7" t="s">
        <v>74</v>
      </c>
      <c r="G2662" s="8">
        <v>1980</v>
      </c>
      <c r="H2662" s="9"/>
      <c r="I2662" s="9"/>
      <c r="J2662" s="9"/>
      <c r="K2662" s="9"/>
      <c r="L2662" s="8">
        <v>2200</v>
      </c>
      <c r="M2662" s="8">
        <v>1</v>
      </c>
      <c r="N2662" s="7" t="s">
        <v>60</v>
      </c>
      <c r="O2662" s="8">
        <v>16</v>
      </c>
      <c r="P2662" s="8">
        <v>15.5</v>
      </c>
      <c r="Q2662" s="7" t="s">
        <v>60</v>
      </c>
      <c r="R2662" s="7" t="s">
        <v>1643</v>
      </c>
    </row>
    <row r="2663" spans="1:18" x14ac:dyDescent="0.25">
      <c r="A2663" s="7" t="s">
        <v>1349</v>
      </c>
      <c r="B2663" s="7" t="s">
        <v>49</v>
      </c>
      <c r="C2663" s="7" t="s">
        <v>53</v>
      </c>
      <c r="D2663" s="7" t="s">
        <v>1464</v>
      </c>
      <c r="E2663" s="7" t="s">
        <v>4796</v>
      </c>
      <c r="F2663" s="7" t="s">
        <v>97</v>
      </c>
      <c r="G2663" s="9"/>
      <c r="H2663" s="9"/>
      <c r="I2663" s="9"/>
      <c r="J2663" s="9"/>
      <c r="K2663" s="9"/>
      <c r="L2663" s="8">
        <v>7800</v>
      </c>
      <c r="M2663" s="8">
        <v>2</v>
      </c>
      <c r="N2663" s="7" t="s">
        <v>60</v>
      </c>
      <c r="O2663" s="8">
        <v>10</v>
      </c>
      <c r="P2663" s="8">
        <v>8</v>
      </c>
      <c r="Q2663" s="7" t="s">
        <v>60</v>
      </c>
      <c r="R2663" s="7" t="s">
        <v>1601</v>
      </c>
    </row>
    <row r="2664" spans="1:18" x14ac:dyDescent="0.25">
      <c r="A2664" s="7" t="s">
        <v>4797</v>
      </c>
      <c r="B2664" s="7" t="s">
        <v>1489</v>
      </c>
      <c r="C2664" s="7" t="s">
        <v>53</v>
      </c>
      <c r="D2664" s="7" t="s">
        <v>1458</v>
      </c>
      <c r="E2664" s="7" t="s">
        <v>4798</v>
      </c>
      <c r="F2664" s="7" t="s">
        <v>97</v>
      </c>
      <c r="G2664" s="8">
        <v>1997</v>
      </c>
      <c r="H2664" s="9"/>
      <c r="I2664" s="9"/>
      <c r="J2664" s="9"/>
      <c r="K2664" s="9"/>
      <c r="L2664" s="8">
        <v>72600</v>
      </c>
      <c r="M2664" s="8">
        <v>1</v>
      </c>
      <c r="N2664" s="7" t="s">
        <v>60</v>
      </c>
      <c r="O2664" s="8">
        <v>25</v>
      </c>
      <c r="P2664" s="8">
        <v>12</v>
      </c>
      <c r="Q2664" s="7" t="s">
        <v>60</v>
      </c>
      <c r="R2664" s="7" t="s">
        <v>1462</v>
      </c>
    </row>
    <row r="2665" spans="1:18" x14ac:dyDescent="0.25">
      <c r="A2665" s="7" t="s">
        <v>4799</v>
      </c>
      <c r="B2665" s="7" t="s">
        <v>49</v>
      </c>
      <c r="C2665" s="7" t="s">
        <v>53</v>
      </c>
      <c r="D2665" s="7" t="s">
        <v>1477</v>
      </c>
      <c r="E2665" s="7" t="s">
        <v>4800</v>
      </c>
      <c r="F2665" s="7" t="s">
        <v>74</v>
      </c>
      <c r="G2665" s="9"/>
      <c r="H2665" s="9"/>
      <c r="I2665" s="9"/>
      <c r="J2665" s="9"/>
      <c r="K2665" s="9"/>
      <c r="L2665" s="8">
        <v>3500</v>
      </c>
      <c r="M2665" s="8">
        <v>1</v>
      </c>
      <c r="N2665" s="7" t="s">
        <v>60</v>
      </c>
      <c r="O2665" s="8">
        <v>15</v>
      </c>
      <c r="P2665" s="8">
        <v>14</v>
      </c>
      <c r="Q2665" s="7" t="s">
        <v>60</v>
      </c>
      <c r="R2665" s="7" t="s">
        <v>1656</v>
      </c>
    </row>
    <row r="2666" spans="1:18" x14ac:dyDescent="0.25">
      <c r="A2666" s="7" t="s">
        <v>833</v>
      </c>
      <c r="B2666" s="7" t="s">
        <v>1457</v>
      </c>
      <c r="C2666" s="7" t="s">
        <v>53</v>
      </c>
      <c r="D2666" s="7" t="s">
        <v>1464</v>
      </c>
      <c r="E2666" s="7" t="s">
        <v>4801</v>
      </c>
      <c r="F2666" s="7" t="s">
        <v>74</v>
      </c>
      <c r="G2666" s="9"/>
      <c r="H2666" s="9"/>
      <c r="I2666" s="9"/>
      <c r="J2666" s="9"/>
      <c r="K2666" s="9"/>
      <c r="L2666" s="8">
        <v>2000</v>
      </c>
      <c r="M2666" s="8">
        <v>1</v>
      </c>
      <c r="N2666" s="7" t="s">
        <v>60</v>
      </c>
      <c r="O2666" s="8">
        <v>12</v>
      </c>
      <c r="P2666" s="8">
        <v>9</v>
      </c>
      <c r="Q2666" s="7" t="s">
        <v>60</v>
      </c>
      <c r="R2666" s="7" t="s">
        <v>539</v>
      </c>
    </row>
    <row r="2667" spans="1:18" x14ac:dyDescent="0.25">
      <c r="A2667" s="7" t="s">
        <v>4802</v>
      </c>
      <c r="B2667" s="7" t="s">
        <v>49</v>
      </c>
      <c r="C2667" s="7" t="s">
        <v>53</v>
      </c>
      <c r="D2667" s="7" t="s">
        <v>1477</v>
      </c>
      <c r="E2667" s="7" t="s">
        <v>4803</v>
      </c>
      <c r="F2667" s="7" t="s">
        <v>74</v>
      </c>
      <c r="G2667" s="9"/>
      <c r="H2667" s="9"/>
      <c r="I2667" s="9"/>
      <c r="J2667" s="9"/>
      <c r="K2667" s="9"/>
      <c r="L2667" s="8">
        <v>720</v>
      </c>
      <c r="M2667" s="8">
        <v>1</v>
      </c>
      <c r="N2667" s="7" t="s">
        <v>60</v>
      </c>
      <c r="O2667" s="8">
        <v>14</v>
      </c>
      <c r="P2667" s="8">
        <v>9</v>
      </c>
      <c r="Q2667" s="7" t="s">
        <v>60</v>
      </c>
      <c r="R2667" s="7" t="s">
        <v>539</v>
      </c>
    </row>
    <row r="2668" spans="1:18" x14ac:dyDescent="0.25">
      <c r="A2668" s="7" t="s">
        <v>4804</v>
      </c>
      <c r="B2668" s="7" t="s">
        <v>49</v>
      </c>
      <c r="C2668" s="7" t="s">
        <v>53</v>
      </c>
      <c r="D2668" s="7" t="s">
        <v>1458</v>
      </c>
      <c r="E2668" s="7" t="s">
        <v>4805</v>
      </c>
      <c r="F2668" s="7" t="s">
        <v>97</v>
      </c>
      <c r="G2668" s="8">
        <v>1945</v>
      </c>
      <c r="H2668" s="9"/>
      <c r="I2668" s="9"/>
      <c r="J2668" s="9"/>
      <c r="K2668" s="9"/>
      <c r="L2668" s="8">
        <v>1750</v>
      </c>
      <c r="M2668" s="8">
        <v>1</v>
      </c>
      <c r="N2668" s="7" t="s">
        <v>60</v>
      </c>
      <c r="O2668" s="8">
        <v>15</v>
      </c>
      <c r="P2668" s="8">
        <v>8</v>
      </c>
      <c r="Q2668" s="7" t="s">
        <v>60</v>
      </c>
      <c r="R2668" s="7" t="s">
        <v>1595</v>
      </c>
    </row>
    <row r="2669" spans="1:18" x14ac:dyDescent="0.25">
      <c r="A2669" s="7" t="s">
        <v>4806</v>
      </c>
      <c r="B2669" s="7" t="s">
        <v>49</v>
      </c>
      <c r="C2669" s="7" t="s">
        <v>53</v>
      </c>
      <c r="D2669" s="7" t="s">
        <v>1464</v>
      </c>
      <c r="E2669" s="7" t="s">
        <v>4807</v>
      </c>
      <c r="F2669" s="7" t="s">
        <v>74</v>
      </c>
      <c r="G2669" s="8">
        <v>1970</v>
      </c>
      <c r="H2669" s="9"/>
      <c r="I2669" s="9"/>
      <c r="J2669" s="9"/>
      <c r="K2669" s="9"/>
      <c r="L2669" s="8">
        <v>5200</v>
      </c>
      <c r="M2669" s="8">
        <v>1</v>
      </c>
      <c r="N2669" s="7" t="s">
        <v>60</v>
      </c>
      <c r="O2669" s="8">
        <v>12</v>
      </c>
      <c r="P2669" s="8">
        <v>9</v>
      </c>
      <c r="Q2669" s="7" t="s">
        <v>60</v>
      </c>
      <c r="R2669" s="7" t="s">
        <v>60</v>
      </c>
    </row>
    <row r="2670" spans="1:18" x14ac:dyDescent="0.25">
      <c r="A2670" s="7" t="s">
        <v>4808</v>
      </c>
      <c r="B2670" s="7" t="s">
        <v>49</v>
      </c>
      <c r="C2670" s="7" t="s">
        <v>53</v>
      </c>
      <c r="D2670" s="7" t="s">
        <v>1477</v>
      </c>
      <c r="E2670" s="7" t="s">
        <v>4809</v>
      </c>
      <c r="F2670" s="7" t="s">
        <v>74</v>
      </c>
      <c r="G2670" s="8">
        <v>2005</v>
      </c>
      <c r="H2670" s="9"/>
      <c r="I2670" s="9"/>
      <c r="J2670" s="9"/>
      <c r="K2670" s="9"/>
      <c r="L2670" s="8">
        <v>35000</v>
      </c>
      <c r="M2670" s="8">
        <v>1</v>
      </c>
      <c r="N2670" s="7" t="s">
        <v>60</v>
      </c>
      <c r="O2670" s="8">
        <v>18</v>
      </c>
      <c r="P2670" s="8">
        <v>16</v>
      </c>
      <c r="Q2670" s="7" t="s">
        <v>60</v>
      </c>
      <c r="R2670" s="7" t="s">
        <v>60</v>
      </c>
    </row>
    <row r="2671" spans="1:18" x14ac:dyDescent="0.25">
      <c r="A2671" s="7" t="s">
        <v>4810</v>
      </c>
      <c r="B2671" s="7" t="s">
        <v>49</v>
      </c>
      <c r="C2671" s="7" t="s">
        <v>53</v>
      </c>
      <c r="D2671" s="7" t="s">
        <v>1477</v>
      </c>
      <c r="E2671" s="7" t="s">
        <v>4811</v>
      </c>
      <c r="F2671" s="7" t="s">
        <v>74</v>
      </c>
      <c r="G2671" s="8">
        <v>1985</v>
      </c>
      <c r="H2671" s="9"/>
      <c r="I2671" s="9"/>
      <c r="J2671" s="9"/>
      <c r="K2671" s="9"/>
      <c r="L2671" s="8">
        <v>8100</v>
      </c>
      <c r="M2671" s="8">
        <v>1</v>
      </c>
      <c r="N2671" s="7" t="s">
        <v>60</v>
      </c>
      <c r="O2671" s="8">
        <v>14</v>
      </c>
      <c r="P2671" s="8">
        <v>9</v>
      </c>
      <c r="Q2671" s="7" t="s">
        <v>60</v>
      </c>
      <c r="R2671" s="7" t="s">
        <v>86</v>
      </c>
    </row>
    <row r="2672" spans="1:18" x14ac:dyDescent="0.25">
      <c r="A2672" s="7" t="s">
        <v>4812</v>
      </c>
      <c r="B2672" s="7" t="s">
        <v>49</v>
      </c>
      <c r="C2672" s="7" t="s">
        <v>53</v>
      </c>
      <c r="D2672" s="7" t="s">
        <v>1458</v>
      </c>
      <c r="E2672" s="7" t="s">
        <v>4813</v>
      </c>
      <c r="F2672" s="7" t="s">
        <v>97</v>
      </c>
      <c r="G2672" s="8">
        <v>2001</v>
      </c>
      <c r="H2672" s="9"/>
      <c r="I2672" s="9"/>
      <c r="J2672" s="9"/>
      <c r="K2672" s="9"/>
      <c r="L2672" s="8">
        <v>185000</v>
      </c>
      <c r="M2672" s="8">
        <v>5</v>
      </c>
      <c r="N2672" s="7" t="s">
        <v>54</v>
      </c>
      <c r="O2672" s="8">
        <v>10</v>
      </c>
      <c r="P2672" s="8">
        <v>9</v>
      </c>
      <c r="Q2672" s="7" t="s">
        <v>60</v>
      </c>
      <c r="R2672" s="7" t="s">
        <v>86</v>
      </c>
    </row>
    <row r="2673" spans="1:18" x14ac:dyDescent="0.25">
      <c r="A2673" s="7" t="s">
        <v>4814</v>
      </c>
      <c r="B2673" s="7" t="s">
        <v>1457</v>
      </c>
      <c r="C2673" s="7" t="s">
        <v>53</v>
      </c>
      <c r="D2673" s="7" t="s">
        <v>1477</v>
      </c>
      <c r="E2673" s="7" t="s">
        <v>4815</v>
      </c>
      <c r="F2673" s="7" t="s">
        <v>74</v>
      </c>
      <c r="G2673" s="8">
        <v>1980</v>
      </c>
      <c r="H2673" s="9"/>
      <c r="I2673" s="9"/>
      <c r="J2673" s="9"/>
      <c r="K2673" s="9"/>
      <c r="L2673" s="8">
        <v>1100</v>
      </c>
      <c r="M2673" s="8">
        <v>1</v>
      </c>
      <c r="N2673" s="7" t="s">
        <v>60</v>
      </c>
      <c r="O2673" s="8">
        <v>14</v>
      </c>
      <c r="P2673" s="8">
        <v>9</v>
      </c>
      <c r="Q2673" s="7" t="s">
        <v>60</v>
      </c>
      <c r="R2673" s="7" t="s">
        <v>86</v>
      </c>
    </row>
    <row r="2674" spans="1:18" x14ac:dyDescent="0.25">
      <c r="A2674" s="7" t="s">
        <v>4816</v>
      </c>
      <c r="B2674" s="7" t="s">
        <v>49</v>
      </c>
      <c r="C2674" s="7" t="s">
        <v>53</v>
      </c>
      <c r="D2674" s="7" t="s">
        <v>1464</v>
      </c>
      <c r="E2674" s="7" t="s">
        <v>4817</v>
      </c>
      <c r="F2674" s="7" t="s">
        <v>74</v>
      </c>
      <c r="G2674" s="8">
        <v>1950</v>
      </c>
      <c r="H2674" s="9"/>
      <c r="I2674" s="9"/>
      <c r="J2674" s="9"/>
      <c r="K2674" s="9"/>
      <c r="L2674" s="8">
        <v>3000</v>
      </c>
      <c r="M2674" s="8">
        <v>1</v>
      </c>
      <c r="N2674" s="7" t="s">
        <v>60</v>
      </c>
      <c r="O2674" s="8">
        <v>12</v>
      </c>
      <c r="P2674" s="8">
        <v>9</v>
      </c>
      <c r="Q2674" s="7" t="s">
        <v>60</v>
      </c>
      <c r="R2674" s="7" t="s">
        <v>1595</v>
      </c>
    </row>
    <row r="2675" spans="1:18" x14ac:dyDescent="0.25">
      <c r="A2675" s="7" t="s">
        <v>4818</v>
      </c>
      <c r="B2675" s="7" t="s">
        <v>1457</v>
      </c>
      <c r="C2675" s="7" t="s">
        <v>53</v>
      </c>
      <c r="D2675" s="7" t="s">
        <v>1477</v>
      </c>
      <c r="E2675" s="7" t="s">
        <v>4819</v>
      </c>
      <c r="F2675" s="7" t="s">
        <v>74</v>
      </c>
      <c r="G2675" s="8">
        <v>1996</v>
      </c>
      <c r="H2675" s="9"/>
      <c r="I2675" s="9"/>
      <c r="J2675" s="9"/>
      <c r="K2675" s="9"/>
      <c r="L2675" s="8">
        <v>1000</v>
      </c>
      <c r="M2675" s="8">
        <v>1</v>
      </c>
      <c r="N2675" s="7" t="s">
        <v>60</v>
      </c>
      <c r="O2675" s="8">
        <v>16</v>
      </c>
      <c r="P2675" s="8">
        <v>9</v>
      </c>
      <c r="Q2675" s="7" t="s">
        <v>60</v>
      </c>
      <c r="R2675" s="7" t="s">
        <v>86</v>
      </c>
    </row>
    <row r="2676" spans="1:18" x14ac:dyDescent="0.25">
      <c r="A2676" s="7" t="s">
        <v>4820</v>
      </c>
      <c r="B2676" s="7" t="s">
        <v>49</v>
      </c>
      <c r="C2676" s="7" t="s">
        <v>53</v>
      </c>
      <c r="D2676" s="7" t="s">
        <v>1474</v>
      </c>
      <c r="E2676" s="7" t="s">
        <v>1745</v>
      </c>
      <c r="F2676" s="7" t="s">
        <v>97</v>
      </c>
      <c r="G2676" s="8">
        <v>1987</v>
      </c>
      <c r="H2676" s="9"/>
      <c r="I2676" s="9"/>
      <c r="J2676" s="9"/>
      <c r="K2676" s="9"/>
      <c r="L2676" s="8">
        <v>3950</v>
      </c>
      <c r="M2676" s="8">
        <v>1</v>
      </c>
      <c r="N2676" s="7" t="s">
        <v>60</v>
      </c>
      <c r="O2676" s="8">
        <v>12</v>
      </c>
      <c r="P2676" s="8">
        <v>9</v>
      </c>
      <c r="Q2676" s="7" t="s">
        <v>60</v>
      </c>
      <c r="R2676" s="7" t="s">
        <v>60</v>
      </c>
    </row>
    <row r="2677" spans="1:18" x14ac:dyDescent="0.25">
      <c r="A2677" s="7" t="s">
        <v>4820</v>
      </c>
      <c r="B2677" s="7" t="s">
        <v>49</v>
      </c>
      <c r="C2677" s="7" t="s">
        <v>97</v>
      </c>
      <c r="D2677" s="7" t="s">
        <v>1497</v>
      </c>
      <c r="E2677" s="7" t="s">
        <v>4821</v>
      </c>
      <c r="F2677" s="7" t="s">
        <v>97</v>
      </c>
      <c r="G2677" s="8">
        <v>1987</v>
      </c>
      <c r="H2677" s="9"/>
      <c r="I2677" s="9"/>
      <c r="J2677" s="9"/>
      <c r="K2677" s="9"/>
      <c r="L2677" s="8">
        <v>6950</v>
      </c>
      <c r="M2677" s="8">
        <v>1</v>
      </c>
      <c r="N2677" s="7" t="s">
        <v>60</v>
      </c>
      <c r="O2677" s="8">
        <v>15</v>
      </c>
      <c r="P2677" s="8">
        <v>12</v>
      </c>
      <c r="Q2677" s="7" t="s">
        <v>60</v>
      </c>
      <c r="R2677" s="7" t="s">
        <v>539</v>
      </c>
    </row>
    <row r="2678" spans="1:18" x14ac:dyDescent="0.25">
      <c r="A2678" s="7" t="s">
        <v>4820</v>
      </c>
      <c r="B2678" s="7" t="s">
        <v>49</v>
      </c>
      <c r="C2678" s="7" t="s">
        <v>59</v>
      </c>
      <c r="D2678" s="7" t="s">
        <v>1470</v>
      </c>
      <c r="E2678" s="7" t="s">
        <v>1471</v>
      </c>
      <c r="F2678" s="7" t="s">
        <v>1469</v>
      </c>
      <c r="G2678" s="8">
        <v>1987</v>
      </c>
      <c r="H2678" s="8">
        <v>945.5</v>
      </c>
      <c r="I2678" s="9"/>
      <c r="J2678" s="8">
        <v>100</v>
      </c>
      <c r="K2678" s="8">
        <v>33</v>
      </c>
      <c r="L2678" s="8">
        <v>31200</v>
      </c>
      <c r="M2678" s="8">
        <v>1</v>
      </c>
      <c r="N2678" s="7" t="s">
        <v>60</v>
      </c>
      <c r="O2678" s="8">
        <v>10</v>
      </c>
      <c r="P2678" s="8">
        <v>9</v>
      </c>
      <c r="Q2678" s="7" t="s">
        <v>60</v>
      </c>
      <c r="R2678" s="7" t="s">
        <v>86</v>
      </c>
    </row>
    <row r="2679" spans="1:18" x14ac:dyDescent="0.25">
      <c r="A2679" s="7" t="s">
        <v>4822</v>
      </c>
      <c r="B2679" s="7" t="s">
        <v>1457</v>
      </c>
      <c r="C2679" s="7" t="s">
        <v>53</v>
      </c>
      <c r="D2679" s="7" t="s">
        <v>1464</v>
      </c>
      <c r="E2679" s="7" t="s">
        <v>4823</v>
      </c>
      <c r="F2679" s="7" t="s">
        <v>74</v>
      </c>
      <c r="G2679" s="9"/>
      <c r="H2679" s="9"/>
      <c r="I2679" s="9"/>
      <c r="J2679" s="9"/>
      <c r="K2679" s="9"/>
      <c r="L2679" s="8">
        <v>840</v>
      </c>
      <c r="M2679" s="8">
        <v>1</v>
      </c>
      <c r="N2679" s="7" t="s">
        <v>60</v>
      </c>
      <c r="O2679" s="8">
        <v>10</v>
      </c>
      <c r="P2679" s="8">
        <v>8</v>
      </c>
      <c r="Q2679" s="7" t="s">
        <v>60</v>
      </c>
      <c r="R2679" s="7" t="s">
        <v>1462</v>
      </c>
    </row>
    <row r="2680" spans="1:18" x14ac:dyDescent="0.25">
      <c r="A2680" s="7" t="s">
        <v>4824</v>
      </c>
      <c r="B2680" s="7" t="s">
        <v>49</v>
      </c>
      <c r="C2680" s="7" t="s">
        <v>53</v>
      </c>
      <c r="D2680" s="7" t="s">
        <v>1474</v>
      </c>
      <c r="E2680" s="7" t="s">
        <v>4825</v>
      </c>
      <c r="F2680" s="7" t="s">
        <v>97</v>
      </c>
      <c r="G2680" s="8">
        <v>1972</v>
      </c>
      <c r="H2680" s="9"/>
      <c r="I2680" s="9"/>
      <c r="J2680" s="9"/>
      <c r="K2680" s="9"/>
      <c r="L2680" s="8">
        <v>8200</v>
      </c>
      <c r="M2680" s="8">
        <v>1</v>
      </c>
      <c r="N2680" s="7" t="s">
        <v>60</v>
      </c>
      <c r="O2680" s="8">
        <v>12</v>
      </c>
      <c r="P2680" s="8">
        <v>9</v>
      </c>
      <c r="Q2680" s="7" t="s">
        <v>60</v>
      </c>
      <c r="R2680" s="7" t="s">
        <v>60</v>
      </c>
    </row>
    <row r="2681" spans="1:18" x14ac:dyDescent="0.25">
      <c r="A2681" s="7" t="s">
        <v>4824</v>
      </c>
      <c r="B2681" s="7" t="s">
        <v>49</v>
      </c>
      <c r="C2681" s="7" t="s">
        <v>97</v>
      </c>
      <c r="D2681" s="7" t="s">
        <v>1467</v>
      </c>
      <c r="E2681" s="7" t="s">
        <v>4826</v>
      </c>
      <c r="F2681" s="7" t="s">
        <v>1469</v>
      </c>
      <c r="G2681" s="8">
        <v>1972</v>
      </c>
      <c r="H2681" s="8">
        <v>8433.33</v>
      </c>
      <c r="I2681" s="9"/>
      <c r="J2681" s="8">
        <v>100</v>
      </c>
      <c r="K2681" s="8">
        <v>3</v>
      </c>
      <c r="L2681" s="8">
        <v>25300</v>
      </c>
      <c r="M2681" s="8">
        <v>1</v>
      </c>
      <c r="N2681" s="7" t="s">
        <v>60</v>
      </c>
      <c r="O2681" s="8">
        <v>12</v>
      </c>
      <c r="P2681" s="8">
        <v>9</v>
      </c>
      <c r="Q2681" s="7" t="s">
        <v>60</v>
      </c>
      <c r="R2681" s="7" t="s">
        <v>1643</v>
      </c>
    </row>
    <row r="2682" spans="1:18" x14ac:dyDescent="0.25">
      <c r="A2682" s="7" t="s">
        <v>4824</v>
      </c>
      <c r="B2682" s="7" t="s">
        <v>49</v>
      </c>
      <c r="C2682" s="7" t="s">
        <v>59</v>
      </c>
      <c r="D2682" s="7" t="s">
        <v>1497</v>
      </c>
      <c r="E2682" s="7" t="s">
        <v>4827</v>
      </c>
      <c r="F2682" s="7" t="s">
        <v>97</v>
      </c>
      <c r="G2682" s="8">
        <v>2007</v>
      </c>
      <c r="H2682" s="9"/>
      <c r="I2682" s="9"/>
      <c r="J2682" s="9"/>
      <c r="K2682" s="9"/>
      <c r="L2682" s="8">
        <v>8772</v>
      </c>
      <c r="M2682" s="8">
        <v>1</v>
      </c>
      <c r="N2682" s="7" t="s">
        <v>60</v>
      </c>
      <c r="O2682" s="8">
        <v>18</v>
      </c>
      <c r="P2682" s="8">
        <v>16</v>
      </c>
      <c r="Q2682" s="7" t="s">
        <v>60</v>
      </c>
      <c r="R2682" s="7" t="s">
        <v>539</v>
      </c>
    </row>
    <row r="2683" spans="1:18" x14ac:dyDescent="0.25">
      <c r="A2683" s="7" t="s">
        <v>4824</v>
      </c>
      <c r="B2683" s="7" t="s">
        <v>49</v>
      </c>
      <c r="C2683" s="7" t="s">
        <v>304</v>
      </c>
      <c r="D2683" s="7" t="s">
        <v>1470</v>
      </c>
      <c r="E2683" s="7" t="s">
        <v>1471</v>
      </c>
      <c r="F2683" s="7" t="s">
        <v>1469</v>
      </c>
      <c r="G2683" s="8">
        <v>1999</v>
      </c>
      <c r="H2683" s="8">
        <v>912</v>
      </c>
      <c r="I2683" s="9"/>
      <c r="J2683" s="8">
        <v>100</v>
      </c>
      <c r="K2683" s="8">
        <v>4</v>
      </c>
      <c r="L2683" s="8">
        <v>3648</v>
      </c>
      <c r="M2683" s="8">
        <v>1</v>
      </c>
      <c r="N2683" s="7" t="s">
        <v>60</v>
      </c>
      <c r="O2683" s="8">
        <v>9</v>
      </c>
      <c r="P2683" s="8">
        <v>9</v>
      </c>
      <c r="Q2683" s="7" t="s">
        <v>60</v>
      </c>
      <c r="R2683" s="7" t="s">
        <v>1656</v>
      </c>
    </row>
    <row r="2684" spans="1:18" x14ac:dyDescent="0.25">
      <c r="A2684" s="7" t="s">
        <v>4824</v>
      </c>
      <c r="B2684" s="7" t="s">
        <v>49</v>
      </c>
      <c r="C2684" s="7" t="s">
        <v>86</v>
      </c>
      <c r="D2684" s="7" t="s">
        <v>1470</v>
      </c>
      <c r="E2684" s="7" t="s">
        <v>4828</v>
      </c>
      <c r="F2684" s="7" t="s">
        <v>97</v>
      </c>
      <c r="G2684" s="8">
        <v>1999</v>
      </c>
      <c r="H2684" s="9"/>
      <c r="I2684" s="9"/>
      <c r="J2684" s="9"/>
      <c r="K2684" s="9"/>
      <c r="L2684" s="8">
        <v>1824</v>
      </c>
      <c r="M2684" s="8">
        <v>1</v>
      </c>
      <c r="N2684" s="7" t="s">
        <v>60</v>
      </c>
      <c r="O2684" s="8">
        <v>9</v>
      </c>
      <c r="P2684" s="8">
        <v>9</v>
      </c>
      <c r="Q2684" s="7" t="s">
        <v>60</v>
      </c>
      <c r="R2684" s="7" t="s">
        <v>60</v>
      </c>
    </row>
    <row r="2685" spans="1:18" x14ac:dyDescent="0.25">
      <c r="A2685" s="7" t="s">
        <v>836</v>
      </c>
      <c r="B2685" s="7" t="s">
        <v>1457</v>
      </c>
      <c r="C2685" s="7" t="s">
        <v>53</v>
      </c>
      <c r="D2685" s="7" t="s">
        <v>1458</v>
      </c>
      <c r="E2685" s="7" t="s">
        <v>4829</v>
      </c>
      <c r="F2685" s="7" t="s">
        <v>74</v>
      </c>
      <c r="G2685" s="8">
        <v>1960</v>
      </c>
      <c r="H2685" s="9"/>
      <c r="I2685" s="9"/>
      <c r="J2685" s="9"/>
      <c r="K2685" s="9"/>
      <c r="L2685" s="8">
        <v>3000</v>
      </c>
      <c r="M2685" s="8">
        <v>2</v>
      </c>
      <c r="N2685" s="7" t="s">
        <v>60</v>
      </c>
      <c r="O2685" s="8">
        <v>12</v>
      </c>
      <c r="P2685" s="8">
        <v>9</v>
      </c>
      <c r="Q2685" s="7" t="s">
        <v>60</v>
      </c>
      <c r="R2685" s="7" t="s">
        <v>1462</v>
      </c>
    </row>
    <row r="2686" spans="1:18" x14ac:dyDescent="0.25">
      <c r="A2686" s="7" t="s">
        <v>1350</v>
      </c>
      <c r="B2686" s="7" t="s">
        <v>49</v>
      </c>
      <c r="C2686" s="7" t="s">
        <v>53</v>
      </c>
      <c r="D2686" s="7" t="s">
        <v>1458</v>
      </c>
      <c r="E2686" s="7" t="s">
        <v>4830</v>
      </c>
      <c r="F2686" s="7" t="s">
        <v>97</v>
      </c>
      <c r="G2686" s="8">
        <v>1996</v>
      </c>
      <c r="H2686" s="9"/>
      <c r="I2686" s="9"/>
      <c r="J2686" s="9"/>
      <c r="K2686" s="9"/>
      <c r="L2686" s="8">
        <v>4000</v>
      </c>
      <c r="M2686" s="8">
        <v>2</v>
      </c>
      <c r="N2686" s="7" t="s">
        <v>60</v>
      </c>
      <c r="O2686" s="8">
        <v>10</v>
      </c>
      <c r="P2686" s="8">
        <v>8</v>
      </c>
      <c r="Q2686" s="7" t="s">
        <v>60</v>
      </c>
      <c r="R2686" s="7" t="s">
        <v>60</v>
      </c>
    </row>
    <row r="2687" spans="1:18" x14ac:dyDescent="0.25">
      <c r="A2687" s="7" t="s">
        <v>4831</v>
      </c>
      <c r="B2687" s="7" t="s">
        <v>49</v>
      </c>
      <c r="C2687" s="7" t="s">
        <v>53</v>
      </c>
      <c r="D2687" s="7" t="s">
        <v>1458</v>
      </c>
      <c r="E2687" s="7" t="s">
        <v>4832</v>
      </c>
      <c r="F2687" s="7" t="s">
        <v>97</v>
      </c>
      <c r="G2687" s="8">
        <v>1982</v>
      </c>
      <c r="H2687" s="9"/>
      <c r="I2687" s="9"/>
      <c r="J2687" s="9"/>
      <c r="K2687" s="9"/>
      <c r="L2687" s="8">
        <v>13000</v>
      </c>
      <c r="M2687" s="8">
        <v>2</v>
      </c>
      <c r="N2687" s="7" t="s">
        <v>60</v>
      </c>
      <c r="O2687" s="8">
        <v>18</v>
      </c>
      <c r="P2687" s="8">
        <v>16</v>
      </c>
      <c r="Q2687" s="7" t="s">
        <v>60</v>
      </c>
      <c r="R2687" s="7" t="s">
        <v>539</v>
      </c>
    </row>
    <row r="2688" spans="1:18" x14ac:dyDescent="0.25">
      <c r="A2688" s="7" t="s">
        <v>4833</v>
      </c>
      <c r="B2688" s="7" t="s">
        <v>1489</v>
      </c>
      <c r="C2688" s="7" t="s">
        <v>53</v>
      </c>
      <c r="D2688" s="7" t="s">
        <v>1477</v>
      </c>
      <c r="E2688" s="7" t="s">
        <v>4834</v>
      </c>
      <c r="F2688" s="7" t="s">
        <v>97</v>
      </c>
      <c r="G2688" s="9"/>
      <c r="H2688" s="9"/>
      <c r="I2688" s="9"/>
      <c r="J2688" s="9"/>
      <c r="K2688" s="9"/>
      <c r="L2688" s="8">
        <v>1500</v>
      </c>
      <c r="M2688" s="8">
        <v>1</v>
      </c>
      <c r="N2688" s="7" t="s">
        <v>60</v>
      </c>
      <c r="O2688" s="8">
        <v>15</v>
      </c>
      <c r="P2688" s="8">
        <v>10</v>
      </c>
      <c r="Q2688" s="7" t="s">
        <v>60</v>
      </c>
      <c r="R2688" s="7" t="s">
        <v>1601</v>
      </c>
    </row>
    <row r="2689" spans="1:18" x14ac:dyDescent="0.25">
      <c r="A2689" s="7" t="s">
        <v>4835</v>
      </c>
      <c r="B2689" s="7" t="s">
        <v>49</v>
      </c>
      <c r="C2689" s="7" t="s">
        <v>53</v>
      </c>
      <c r="D2689" s="7" t="s">
        <v>1464</v>
      </c>
      <c r="E2689" s="7" t="s">
        <v>4836</v>
      </c>
      <c r="F2689" s="7" t="s">
        <v>74</v>
      </c>
      <c r="G2689" s="8">
        <v>2005</v>
      </c>
      <c r="H2689" s="9"/>
      <c r="I2689" s="9"/>
      <c r="J2689" s="9"/>
      <c r="K2689" s="9"/>
      <c r="L2689" s="8">
        <v>3400</v>
      </c>
      <c r="M2689" s="8">
        <v>1</v>
      </c>
      <c r="N2689" s="7" t="s">
        <v>60</v>
      </c>
      <c r="O2689" s="8">
        <v>30</v>
      </c>
      <c r="P2689" s="8">
        <v>10</v>
      </c>
      <c r="Q2689" s="7" t="s">
        <v>60</v>
      </c>
      <c r="R2689" s="7" t="s">
        <v>1462</v>
      </c>
    </row>
    <row r="2690" spans="1:18" x14ac:dyDescent="0.25">
      <c r="A2690" s="7" t="s">
        <v>1354</v>
      </c>
      <c r="B2690" s="7" t="s">
        <v>49</v>
      </c>
      <c r="C2690" s="7" t="s">
        <v>53</v>
      </c>
      <c r="D2690" s="7" t="s">
        <v>1458</v>
      </c>
      <c r="E2690" s="7" t="s">
        <v>4837</v>
      </c>
      <c r="F2690" s="7" t="s">
        <v>97</v>
      </c>
      <c r="G2690" s="8">
        <v>1992</v>
      </c>
      <c r="H2690" s="9"/>
      <c r="I2690" s="9"/>
      <c r="J2690" s="9"/>
      <c r="K2690" s="9"/>
      <c r="L2690" s="8">
        <v>20000</v>
      </c>
      <c r="M2690" s="8">
        <v>2</v>
      </c>
      <c r="N2690" s="7" t="s">
        <v>60</v>
      </c>
      <c r="O2690" s="8">
        <v>14</v>
      </c>
      <c r="P2690" s="8">
        <v>10</v>
      </c>
      <c r="Q2690" s="7" t="s">
        <v>60</v>
      </c>
      <c r="R2690" s="7" t="s">
        <v>60</v>
      </c>
    </row>
    <row r="2691" spans="1:18" x14ac:dyDescent="0.25">
      <c r="A2691" s="7" t="s">
        <v>4838</v>
      </c>
      <c r="B2691" s="7" t="s">
        <v>49</v>
      </c>
      <c r="C2691" s="7" t="s">
        <v>53</v>
      </c>
      <c r="D2691" s="7" t="s">
        <v>1497</v>
      </c>
      <c r="E2691" s="7" t="s">
        <v>4839</v>
      </c>
      <c r="F2691" s="7" t="s">
        <v>97</v>
      </c>
      <c r="G2691" s="8">
        <v>2000</v>
      </c>
      <c r="H2691" s="9"/>
      <c r="I2691" s="9"/>
      <c r="J2691" s="9"/>
      <c r="K2691" s="9"/>
      <c r="L2691" s="8">
        <v>5730</v>
      </c>
      <c r="M2691" s="8">
        <v>1</v>
      </c>
      <c r="N2691" s="7" t="s">
        <v>60</v>
      </c>
      <c r="O2691" s="8">
        <v>20</v>
      </c>
      <c r="P2691" s="8">
        <v>18</v>
      </c>
      <c r="Q2691" s="7" t="s">
        <v>60</v>
      </c>
      <c r="R2691" s="7" t="s">
        <v>1601</v>
      </c>
    </row>
    <row r="2692" spans="1:18" x14ac:dyDescent="0.25">
      <c r="A2692" s="7" t="s">
        <v>4838</v>
      </c>
      <c r="B2692" s="7" t="s">
        <v>49</v>
      </c>
      <c r="C2692" s="7" t="s">
        <v>97</v>
      </c>
      <c r="D2692" s="7" t="s">
        <v>1474</v>
      </c>
      <c r="E2692" s="7" t="s">
        <v>4840</v>
      </c>
      <c r="F2692" s="7" t="s">
        <v>97</v>
      </c>
      <c r="G2692" s="8">
        <v>2000</v>
      </c>
      <c r="H2692" s="9"/>
      <c r="I2692" s="9"/>
      <c r="J2692" s="9"/>
      <c r="K2692" s="9"/>
      <c r="L2692" s="8">
        <v>8700</v>
      </c>
      <c r="M2692" s="8">
        <v>1</v>
      </c>
      <c r="N2692" s="7" t="s">
        <v>60</v>
      </c>
      <c r="O2692" s="8">
        <v>20</v>
      </c>
      <c r="P2692" s="8">
        <v>18</v>
      </c>
      <c r="Q2692" s="7" t="s">
        <v>60</v>
      </c>
      <c r="R2692" s="7" t="s">
        <v>1656</v>
      </c>
    </row>
    <row r="2693" spans="1:18" x14ac:dyDescent="0.25">
      <c r="A2693" s="7" t="s">
        <v>4838</v>
      </c>
      <c r="B2693" s="7" t="s">
        <v>49</v>
      </c>
      <c r="C2693" s="7" t="s">
        <v>59</v>
      </c>
      <c r="D2693" s="7" t="s">
        <v>1467</v>
      </c>
      <c r="E2693" s="7" t="s">
        <v>4841</v>
      </c>
      <c r="F2693" s="7" t="s">
        <v>1469</v>
      </c>
      <c r="G2693" s="8">
        <v>2000</v>
      </c>
      <c r="H2693" s="8">
        <v>13265</v>
      </c>
      <c r="I2693" s="9"/>
      <c r="J2693" s="8">
        <v>100</v>
      </c>
      <c r="K2693" s="8">
        <v>2</v>
      </c>
      <c r="L2693" s="8">
        <v>26530</v>
      </c>
      <c r="M2693" s="8">
        <v>1</v>
      </c>
      <c r="N2693" s="7" t="s">
        <v>60</v>
      </c>
      <c r="O2693" s="8">
        <v>15</v>
      </c>
      <c r="P2693" s="8">
        <v>12</v>
      </c>
      <c r="Q2693" s="7" t="s">
        <v>60</v>
      </c>
      <c r="R2693" s="7" t="s">
        <v>60</v>
      </c>
    </row>
    <row r="2694" spans="1:18" x14ac:dyDescent="0.25">
      <c r="A2694" s="7" t="s">
        <v>4838</v>
      </c>
      <c r="B2694" s="7" t="s">
        <v>49</v>
      </c>
      <c r="C2694" s="7" t="s">
        <v>304</v>
      </c>
      <c r="D2694" s="7" t="s">
        <v>1470</v>
      </c>
      <c r="E2694" s="7" t="s">
        <v>4842</v>
      </c>
      <c r="F2694" s="7" t="s">
        <v>1469</v>
      </c>
      <c r="G2694" s="8">
        <v>2005</v>
      </c>
      <c r="H2694" s="8">
        <v>904</v>
      </c>
      <c r="I2694" s="9"/>
      <c r="J2694" s="8">
        <v>100</v>
      </c>
      <c r="K2694" s="8">
        <v>10</v>
      </c>
      <c r="L2694" s="8">
        <v>9040</v>
      </c>
      <c r="M2694" s="8">
        <v>1</v>
      </c>
      <c r="N2694" s="7" t="s">
        <v>60</v>
      </c>
      <c r="O2694" s="8">
        <v>10</v>
      </c>
      <c r="P2694" s="8">
        <v>10</v>
      </c>
      <c r="Q2694" s="7" t="s">
        <v>60</v>
      </c>
      <c r="R2694" s="7" t="s">
        <v>539</v>
      </c>
    </row>
    <row r="2695" spans="1:18" x14ac:dyDescent="0.25">
      <c r="A2695" s="7" t="s">
        <v>838</v>
      </c>
      <c r="B2695" s="7" t="s">
        <v>49</v>
      </c>
      <c r="C2695" s="7" t="s">
        <v>53</v>
      </c>
      <c r="D2695" s="7" t="s">
        <v>1458</v>
      </c>
      <c r="E2695" s="7" t="s">
        <v>4843</v>
      </c>
      <c r="F2695" s="7" t="s">
        <v>97</v>
      </c>
      <c r="G2695" s="9"/>
      <c r="H2695" s="9"/>
      <c r="I2695" s="9"/>
      <c r="J2695" s="9"/>
      <c r="K2695" s="9"/>
      <c r="L2695" s="8">
        <v>200</v>
      </c>
      <c r="M2695" s="8">
        <v>1</v>
      </c>
      <c r="N2695" s="7" t="s">
        <v>60</v>
      </c>
      <c r="O2695" s="8">
        <v>10</v>
      </c>
      <c r="P2695" s="8">
        <v>8</v>
      </c>
      <c r="Q2695" s="7" t="s">
        <v>60</v>
      </c>
      <c r="R2695" s="7" t="s">
        <v>86</v>
      </c>
    </row>
    <row r="2696" spans="1:18" x14ac:dyDescent="0.25">
      <c r="A2696" s="7" t="s">
        <v>839</v>
      </c>
      <c r="B2696" s="7" t="s">
        <v>49</v>
      </c>
      <c r="C2696" s="7" t="s">
        <v>53</v>
      </c>
      <c r="D2696" s="7" t="s">
        <v>1464</v>
      </c>
      <c r="E2696" s="7" t="s">
        <v>4844</v>
      </c>
      <c r="F2696" s="7" t="s">
        <v>97</v>
      </c>
      <c r="G2696" s="9"/>
      <c r="H2696" s="9"/>
      <c r="I2696" s="9"/>
      <c r="J2696" s="9"/>
      <c r="K2696" s="9"/>
      <c r="L2696" s="8">
        <v>940</v>
      </c>
      <c r="M2696" s="8">
        <v>1</v>
      </c>
      <c r="N2696" s="7" t="s">
        <v>60</v>
      </c>
      <c r="O2696" s="8">
        <v>12</v>
      </c>
      <c r="P2696" s="8">
        <v>9</v>
      </c>
      <c r="Q2696" s="7" t="s">
        <v>60</v>
      </c>
      <c r="R2696" s="7" t="s">
        <v>86</v>
      </c>
    </row>
    <row r="2697" spans="1:18" x14ac:dyDescent="0.25">
      <c r="A2697" s="7" t="s">
        <v>4845</v>
      </c>
      <c r="B2697" s="7" t="s">
        <v>49</v>
      </c>
      <c r="C2697" s="7" t="s">
        <v>53</v>
      </c>
      <c r="D2697" s="7" t="s">
        <v>1464</v>
      </c>
      <c r="E2697" s="7" t="s">
        <v>4846</v>
      </c>
      <c r="F2697" s="7" t="s">
        <v>74</v>
      </c>
      <c r="G2697" s="8">
        <v>1978</v>
      </c>
      <c r="H2697" s="9"/>
      <c r="I2697" s="9"/>
      <c r="J2697" s="9"/>
      <c r="K2697" s="9"/>
      <c r="L2697" s="8">
        <v>2500</v>
      </c>
      <c r="M2697" s="8">
        <v>1</v>
      </c>
      <c r="N2697" s="7" t="s">
        <v>60</v>
      </c>
      <c r="O2697" s="8">
        <v>12</v>
      </c>
      <c r="P2697" s="8">
        <v>9.5</v>
      </c>
      <c r="Q2697" s="7" t="s">
        <v>60</v>
      </c>
      <c r="R2697" s="7" t="s">
        <v>539</v>
      </c>
    </row>
    <row r="2698" spans="1:18" x14ac:dyDescent="0.25">
      <c r="A2698" s="7" t="s">
        <v>4847</v>
      </c>
      <c r="B2698" s="7" t="s">
        <v>49</v>
      </c>
      <c r="C2698" s="7" t="s">
        <v>53</v>
      </c>
      <c r="D2698" s="7" t="s">
        <v>1477</v>
      </c>
      <c r="E2698" s="7" t="s">
        <v>4848</v>
      </c>
      <c r="F2698" s="7" t="s">
        <v>97</v>
      </c>
      <c r="G2698" s="8">
        <v>1950</v>
      </c>
      <c r="H2698" s="9"/>
      <c r="I2698" s="9"/>
      <c r="J2698" s="9"/>
      <c r="K2698" s="9"/>
      <c r="L2698" s="8">
        <v>3000</v>
      </c>
      <c r="M2698" s="8">
        <v>1</v>
      </c>
      <c r="N2698" s="7" t="s">
        <v>60</v>
      </c>
      <c r="O2698" s="8">
        <v>20</v>
      </c>
      <c r="P2698" s="8">
        <v>20</v>
      </c>
      <c r="Q2698" s="7" t="s">
        <v>60</v>
      </c>
      <c r="R2698" s="7" t="s">
        <v>1643</v>
      </c>
    </row>
    <row r="2699" spans="1:18" x14ac:dyDescent="0.25">
      <c r="A2699" s="7" t="s">
        <v>4849</v>
      </c>
      <c r="B2699" s="7" t="s">
        <v>1457</v>
      </c>
      <c r="C2699" s="7" t="s">
        <v>53</v>
      </c>
      <c r="D2699" s="7" t="s">
        <v>1477</v>
      </c>
      <c r="E2699" s="7" t="s">
        <v>4850</v>
      </c>
      <c r="F2699" s="7" t="s">
        <v>74</v>
      </c>
      <c r="G2699" s="9"/>
      <c r="H2699" s="9"/>
      <c r="I2699" s="9"/>
      <c r="J2699" s="9"/>
      <c r="K2699" s="9"/>
      <c r="L2699" s="8">
        <v>1012</v>
      </c>
      <c r="M2699" s="8">
        <v>1</v>
      </c>
      <c r="N2699" s="7" t="s">
        <v>60</v>
      </c>
      <c r="O2699" s="8">
        <v>15</v>
      </c>
      <c r="P2699" s="8">
        <v>15</v>
      </c>
      <c r="Q2699" s="7" t="s">
        <v>60</v>
      </c>
      <c r="R2699" s="7" t="s">
        <v>539</v>
      </c>
    </row>
    <row r="2700" spans="1:18" x14ac:dyDescent="0.25">
      <c r="A2700" s="7" t="s">
        <v>4851</v>
      </c>
      <c r="B2700" s="7" t="s">
        <v>49</v>
      </c>
      <c r="C2700" s="7" t="s">
        <v>53</v>
      </c>
      <c r="D2700" s="7" t="s">
        <v>1474</v>
      </c>
      <c r="E2700" s="7" t="s">
        <v>4852</v>
      </c>
      <c r="F2700" s="7" t="s">
        <v>97</v>
      </c>
      <c r="G2700" s="8">
        <v>1965</v>
      </c>
      <c r="H2700" s="9"/>
      <c r="I2700" s="9"/>
      <c r="J2700" s="9"/>
      <c r="K2700" s="9"/>
      <c r="L2700" s="8">
        <v>2000</v>
      </c>
      <c r="M2700" s="8">
        <v>1</v>
      </c>
      <c r="N2700" s="7" t="s">
        <v>60</v>
      </c>
      <c r="O2700" s="8">
        <v>12</v>
      </c>
      <c r="P2700" s="8">
        <v>9</v>
      </c>
      <c r="Q2700" s="7" t="s">
        <v>60</v>
      </c>
      <c r="R2700" s="7" t="s">
        <v>60</v>
      </c>
    </row>
    <row r="2701" spans="1:18" x14ac:dyDescent="0.25">
      <c r="A2701" s="7" t="s">
        <v>4851</v>
      </c>
      <c r="B2701" s="7" t="s">
        <v>49</v>
      </c>
      <c r="C2701" s="7" t="s">
        <v>97</v>
      </c>
      <c r="D2701" s="7" t="s">
        <v>1474</v>
      </c>
      <c r="E2701" s="7" t="s">
        <v>4853</v>
      </c>
      <c r="F2701" s="7" t="s">
        <v>97</v>
      </c>
      <c r="G2701" s="8">
        <v>1965</v>
      </c>
      <c r="H2701" s="9"/>
      <c r="I2701" s="9"/>
      <c r="J2701" s="9"/>
      <c r="K2701" s="9"/>
      <c r="L2701" s="8">
        <v>700</v>
      </c>
      <c r="M2701" s="8">
        <v>1</v>
      </c>
      <c r="N2701" s="7" t="s">
        <v>60</v>
      </c>
      <c r="O2701" s="8">
        <v>12</v>
      </c>
      <c r="P2701" s="8">
        <v>9</v>
      </c>
      <c r="Q2701" s="7" t="s">
        <v>60</v>
      </c>
      <c r="R2701" s="7" t="s">
        <v>86</v>
      </c>
    </row>
    <row r="2702" spans="1:18" x14ac:dyDescent="0.25">
      <c r="A2702" s="7" t="s">
        <v>4851</v>
      </c>
      <c r="B2702" s="7" t="s">
        <v>49</v>
      </c>
      <c r="C2702" s="7" t="s">
        <v>59</v>
      </c>
      <c r="D2702" s="7" t="s">
        <v>1472</v>
      </c>
      <c r="E2702" s="7" t="s">
        <v>4854</v>
      </c>
      <c r="F2702" s="7" t="s">
        <v>97</v>
      </c>
      <c r="G2702" s="8">
        <v>1965</v>
      </c>
      <c r="H2702" s="9"/>
      <c r="I2702" s="9"/>
      <c r="J2702" s="9"/>
      <c r="K2702" s="9"/>
      <c r="L2702" s="8">
        <v>5300</v>
      </c>
      <c r="M2702" s="8">
        <v>1</v>
      </c>
      <c r="N2702" s="7" t="s">
        <v>60</v>
      </c>
      <c r="O2702" s="8">
        <v>14</v>
      </c>
      <c r="P2702" s="8">
        <v>12</v>
      </c>
      <c r="Q2702" s="7" t="s">
        <v>60</v>
      </c>
      <c r="R2702" s="7" t="s">
        <v>60</v>
      </c>
    </row>
    <row r="2703" spans="1:18" x14ac:dyDescent="0.25">
      <c r="A2703" s="7" t="s">
        <v>4851</v>
      </c>
      <c r="B2703" s="7" t="s">
        <v>49</v>
      </c>
      <c r="C2703" s="7" t="s">
        <v>304</v>
      </c>
      <c r="D2703" s="7" t="s">
        <v>1467</v>
      </c>
      <c r="E2703" s="7" t="s">
        <v>4855</v>
      </c>
      <c r="F2703" s="7" t="s">
        <v>1469</v>
      </c>
      <c r="G2703" s="8">
        <v>1965</v>
      </c>
      <c r="H2703" s="8">
        <v>6450</v>
      </c>
      <c r="I2703" s="9"/>
      <c r="J2703" s="8">
        <v>100</v>
      </c>
      <c r="K2703" s="8">
        <v>6</v>
      </c>
      <c r="L2703" s="8">
        <v>38700</v>
      </c>
      <c r="M2703" s="8">
        <v>1</v>
      </c>
      <c r="N2703" s="7" t="s">
        <v>60</v>
      </c>
      <c r="O2703" s="8">
        <v>12</v>
      </c>
      <c r="P2703" s="8">
        <v>9</v>
      </c>
      <c r="Q2703" s="7" t="s">
        <v>60</v>
      </c>
      <c r="R2703" s="7" t="s">
        <v>60</v>
      </c>
    </row>
    <row r="2704" spans="1:18" x14ac:dyDescent="0.25">
      <c r="A2704" s="7" t="s">
        <v>4851</v>
      </c>
      <c r="B2704" s="7" t="s">
        <v>49</v>
      </c>
      <c r="C2704" s="7" t="s">
        <v>86</v>
      </c>
      <c r="D2704" s="7" t="s">
        <v>1470</v>
      </c>
      <c r="E2704" s="7" t="s">
        <v>4856</v>
      </c>
      <c r="F2704" s="7" t="s">
        <v>1469</v>
      </c>
      <c r="G2704" s="8">
        <v>1980</v>
      </c>
      <c r="H2704" s="8">
        <v>980</v>
      </c>
      <c r="I2704" s="9"/>
      <c r="J2704" s="8">
        <v>100</v>
      </c>
      <c r="K2704" s="8">
        <v>19</v>
      </c>
      <c r="L2704" s="8">
        <v>18620</v>
      </c>
      <c r="M2704" s="8">
        <v>1</v>
      </c>
      <c r="N2704" s="7" t="s">
        <v>60</v>
      </c>
      <c r="O2704" s="8">
        <v>10</v>
      </c>
      <c r="P2704" s="8">
        <v>9</v>
      </c>
      <c r="Q2704" s="7" t="s">
        <v>60</v>
      </c>
      <c r="R2704" s="7" t="s">
        <v>60</v>
      </c>
    </row>
    <row r="2705" spans="1:18" x14ac:dyDescent="0.25">
      <c r="A2705" s="7" t="s">
        <v>4857</v>
      </c>
      <c r="B2705" s="7" t="s">
        <v>1489</v>
      </c>
      <c r="C2705" s="7" t="s">
        <v>53</v>
      </c>
      <c r="D2705" s="7" t="s">
        <v>1477</v>
      </c>
      <c r="E2705" s="7" t="s">
        <v>4858</v>
      </c>
      <c r="F2705" s="7" t="s">
        <v>74</v>
      </c>
      <c r="G2705" s="8">
        <v>1980</v>
      </c>
      <c r="H2705" s="9"/>
      <c r="I2705" s="9"/>
      <c r="J2705" s="9"/>
      <c r="K2705" s="9"/>
      <c r="L2705" s="8">
        <v>2400</v>
      </c>
      <c r="M2705" s="8">
        <v>1</v>
      </c>
      <c r="N2705" s="7" t="s">
        <v>60</v>
      </c>
      <c r="O2705" s="8">
        <v>12</v>
      </c>
      <c r="P2705" s="8">
        <v>9</v>
      </c>
      <c r="Q2705" s="7" t="s">
        <v>60</v>
      </c>
      <c r="R2705" s="7" t="s">
        <v>60</v>
      </c>
    </row>
    <row r="2706" spans="1:18" x14ac:dyDescent="0.25">
      <c r="A2706" s="7" t="s">
        <v>4859</v>
      </c>
      <c r="B2706" s="7" t="s">
        <v>1489</v>
      </c>
      <c r="C2706" s="7" t="s">
        <v>53</v>
      </c>
      <c r="D2706" s="7" t="s">
        <v>1458</v>
      </c>
      <c r="E2706" s="7" t="s">
        <v>4860</v>
      </c>
      <c r="F2706" s="7" t="s">
        <v>97</v>
      </c>
      <c r="G2706" s="8">
        <v>1965</v>
      </c>
      <c r="H2706" s="9"/>
      <c r="I2706" s="9"/>
      <c r="J2706" s="9"/>
      <c r="K2706" s="9"/>
      <c r="L2706" s="8">
        <v>2850</v>
      </c>
      <c r="M2706" s="8">
        <v>1</v>
      </c>
      <c r="N2706" s="7" t="s">
        <v>60</v>
      </c>
      <c r="O2706" s="8">
        <v>13</v>
      </c>
      <c r="P2706" s="8">
        <v>10</v>
      </c>
      <c r="Q2706" s="7" t="s">
        <v>60</v>
      </c>
      <c r="R2706" s="7" t="s">
        <v>1601</v>
      </c>
    </row>
    <row r="2707" spans="1:18" x14ac:dyDescent="0.25">
      <c r="A2707" s="7" t="s">
        <v>1357</v>
      </c>
      <c r="B2707" s="7" t="s">
        <v>49</v>
      </c>
      <c r="C2707" s="7" t="s">
        <v>53</v>
      </c>
      <c r="D2707" s="7" t="s">
        <v>1477</v>
      </c>
      <c r="E2707" s="7" t="s">
        <v>4861</v>
      </c>
      <c r="F2707" s="7" t="s">
        <v>74</v>
      </c>
      <c r="G2707" s="9"/>
      <c r="H2707" s="9"/>
      <c r="I2707" s="9"/>
      <c r="J2707" s="9"/>
      <c r="K2707" s="9"/>
      <c r="L2707" s="8">
        <v>2200</v>
      </c>
      <c r="M2707" s="8">
        <v>2</v>
      </c>
      <c r="N2707" s="7" t="s">
        <v>60</v>
      </c>
      <c r="O2707" s="8">
        <v>9</v>
      </c>
      <c r="P2707" s="8">
        <v>23</v>
      </c>
      <c r="Q2707" s="7" t="s">
        <v>60</v>
      </c>
      <c r="R2707" s="7" t="s">
        <v>1595</v>
      </c>
    </row>
    <row r="2708" spans="1:18" x14ac:dyDescent="0.25">
      <c r="A2708" s="7" t="s">
        <v>4862</v>
      </c>
      <c r="B2708" s="7" t="s">
        <v>1489</v>
      </c>
      <c r="C2708" s="7" t="s">
        <v>53</v>
      </c>
      <c r="D2708" s="7" t="s">
        <v>1458</v>
      </c>
      <c r="E2708" s="7" t="s">
        <v>4863</v>
      </c>
      <c r="F2708" s="7" t="s">
        <v>97</v>
      </c>
      <c r="G2708" s="8">
        <v>1963</v>
      </c>
      <c r="H2708" s="9"/>
      <c r="I2708" s="9"/>
      <c r="J2708" s="9"/>
      <c r="K2708" s="9"/>
      <c r="L2708" s="8">
        <v>18000</v>
      </c>
      <c r="M2708" s="8">
        <v>1</v>
      </c>
      <c r="N2708" s="7" t="s">
        <v>60</v>
      </c>
      <c r="O2708" s="8">
        <v>15</v>
      </c>
      <c r="P2708" s="8">
        <v>12</v>
      </c>
      <c r="Q2708" s="7" t="s">
        <v>60</v>
      </c>
      <c r="R2708" s="7" t="s">
        <v>1643</v>
      </c>
    </row>
    <row r="2709" spans="1:18" x14ac:dyDescent="0.25">
      <c r="A2709" s="7" t="s">
        <v>4864</v>
      </c>
      <c r="B2709" s="7" t="s">
        <v>49</v>
      </c>
      <c r="C2709" s="7" t="s">
        <v>53</v>
      </c>
      <c r="D2709" s="7" t="s">
        <v>1477</v>
      </c>
      <c r="E2709" s="7" t="s">
        <v>4865</v>
      </c>
      <c r="F2709" s="7" t="s">
        <v>74</v>
      </c>
      <c r="G2709" s="8">
        <v>2005</v>
      </c>
      <c r="H2709" s="9"/>
      <c r="I2709" s="9"/>
      <c r="J2709" s="9"/>
      <c r="K2709" s="9"/>
      <c r="L2709" s="8">
        <v>1260</v>
      </c>
      <c r="M2709" s="8">
        <v>1</v>
      </c>
      <c r="N2709" s="7" t="s">
        <v>60</v>
      </c>
      <c r="O2709" s="8">
        <v>14</v>
      </c>
      <c r="P2709" s="8">
        <v>10</v>
      </c>
      <c r="Q2709" s="7" t="s">
        <v>60</v>
      </c>
      <c r="R2709" s="7" t="s">
        <v>539</v>
      </c>
    </row>
    <row r="2710" spans="1:18" x14ac:dyDescent="0.25">
      <c r="A2710" s="7" t="s">
        <v>4866</v>
      </c>
      <c r="B2710" s="7" t="s">
        <v>49</v>
      </c>
      <c r="C2710" s="7" t="s">
        <v>53</v>
      </c>
      <c r="D2710" s="7" t="s">
        <v>1458</v>
      </c>
      <c r="E2710" s="7" t="s">
        <v>4867</v>
      </c>
      <c r="F2710" s="7" t="s">
        <v>97</v>
      </c>
      <c r="G2710" s="8">
        <v>1992</v>
      </c>
      <c r="H2710" s="9"/>
      <c r="I2710" s="9"/>
      <c r="J2710" s="9"/>
      <c r="K2710" s="9"/>
      <c r="L2710" s="8">
        <v>6000</v>
      </c>
      <c r="M2710" s="8">
        <v>1</v>
      </c>
      <c r="N2710" s="7" t="s">
        <v>60</v>
      </c>
      <c r="O2710" s="8">
        <v>18</v>
      </c>
      <c r="P2710" s="8">
        <v>15</v>
      </c>
      <c r="Q2710" s="7" t="s">
        <v>60</v>
      </c>
      <c r="R2710" s="7" t="s">
        <v>86</v>
      </c>
    </row>
    <row r="2711" spans="1:18" x14ac:dyDescent="0.25">
      <c r="A2711" s="7" t="s">
        <v>4866</v>
      </c>
      <c r="B2711" s="7" t="s">
        <v>49</v>
      </c>
      <c r="C2711" s="7" t="s">
        <v>97</v>
      </c>
      <c r="D2711" s="7" t="s">
        <v>1458</v>
      </c>
      <c r="E2711" s="7" t="s">
        <v>4868</v>
      </c>
      <c r="F2711" s="7" t="s">
        <v>97</v>
      </c>
      <c r="G2711" s="8">
        <v>1992</v>
      </c>
      <c r="H2711" s="9"/>
      <c r="I2711" s="9"/>
      <c r="J2711" s="9"/>
      <c r="K2711" s="9"/>
      <c r="L2711" s="8">
        <v>5500</v>
      </c>
      <c r="M2711" s="8">
        <v>1</v>
      </c>
      <c r="N2711" s="7" t="s">
        <v>60</v>
      </c>
      <c r="O2711" s="8">
        <v>18</v>
      </c>
      <c r="P2711" s="8">
        <v>15</v>
      </c>
      <c r="Q2711" s="7" t="s">
        <v>60</v>
      </c>
      <c r="R2711" s="7" t="s">
        <v>86</v>
      </c>
    </row>
    <row r="2712" spans="1:18" x14ac:dyDescent="0.25">
      <c r="A2712" s="7" t="s">
        <v>4869</v>
      </c>
      <c r="B2712" s="7" t="s">
        <v>49</v>
      </c>
      <c r="C2712" s="7" t="s">
        <v>53</v>
      </c>
      <c r="D2712" s="7" t="s">
        <v>1474</v>
      </c>
      <c r="E2712" s="7" t="s">
        <v>4870</v>
      </c>
      <c r="F2712" s="7" t="s">
        <v>97</v>
      </c>
      <c r="G2712" s="8">
        <v>1964</v>
      </c>
      <c r="H2712" s="9"/>
      <c r="I2712" s="9"/>
      <c r="J2712" s="9"/>
      <c r="K2712" s="9"/>
      <c r="L2712" s="8">
        <v>14600</v>
      </c>
      <c r="M2712" s="8">
        <v>1</v>
      </c>
      <c r="N2712" s="7" t="s">
        <v>60</v>
      </c>
      <c r="O2712" s="8">
        <v>12</v>
      </c>
      <c r="P2712" s="8">
        <v>10</v>
      </c>
      <c r="Q2712" s="7" t="s">
        <v>60</v>
      </c>
      <c r="R2712" s="7" t="s">
        <v>1462</v>
      </c>
    </row>
    <row r="2713" spans="1:18" x14ac:dyDescent="0.25">
      <c r="A2713" s="7" t="s">
        <v>4869</v>
      </c>
      <c r="B2713" s="7" t="s">
        <v>49</v>
      </c>
      <c r="C2713" s="7" t="s">
        <v>97</v>
      </c>
      <c r="D2713" s="7" t="s">
        <v>2092</v>
      </c>
      <c r="E2713" s="7" t="s">
        <v>4871</v>
      </c>
      <c r="F2713" s="7" t="s">
        <v>97</v>
      </c>
      <c r="G2713" s="8">
        <v>1964</v>
      </c>
      <c r="H2713" s="9"/>
      <c r="I2713" s="9"/>
      <c r="J2713" s="9"/>
      <c r="K2713" s="9"/>
      <c r="L2713" s="8">
        <v>4100</v>
      </c>
      <c r="M2713" s="8">
        <v>1</v>
      </c>
      <c r="N2713" s="7" t="s">
        <v>60</v>
      </c>
      <c r="O2713" s="8">
        <v>12</v>
      </c>
      <c r="P2713" s="8">
        <v>10</v>
      </c>
      <c r="Q2713" s="7" t="s">
        <v>60</v>
      </c>
      <c r="R2713" s="7" t="s">
        <v>1462</v>
      </c>
    </row>
    <row r="2714" spans="1:18" x14ac:dyDescent="0.25">
      <c r="A2714" s="7" t="s">
        <v>4869</v>
      </c>
      <c r="B2714" s="7" t="s">
        <v>49</v>
      </c>
      <c r="C2714" s="7" t="s">
        <v>59</v>
      </c>
      <c r="D2714" s="7" t="s">
        <v>1474</v>
      </c>
      <c r="E2714" s="7" t="s">
        <v>4872</v>
      </c>
      <c r="F2714" s="7" t="s">
        <v>97</v>
      </c>
      <c r="G2714" s="8">
        <v>1964</v>
      </c>
      <c r="H2714" s="9"/>
      <c r="I2714" s="9"/>
      <c r="J2714" s="9"/>
      <c r="K2714" s="9"/>
      <c r="L2714" s="8">
        <v>21800</v>
      </c>
      <c r="M2714" s="8">
        <v>1</v>
      </c>
      <c r="N2714" s="7" t="s">
        <v>60</v>
      </c>
      <c r="O2714" s="8">
        <v>12</v>
      </c>
      <c r="P2714" s="8">
        <v>10</v>
      </c>
      <c r="Q2714" s="7" t="s">
        <v>60</v>
      </c>
      <c r="R2714" s="7" t="s">
        <v>1462</v>
      </c>
    </row>
    <row r="2715" spans="1:18" x14ac:dyDescent="0.25">
      <c r="A2715" s="7" t="s">
        <v>1358</v>
      </c>
      <c r="B2715" s="7" t="s">
        <v>49</v>
      </c>
      <c r="C2715" s="7" t="s">
        <v>53</v>
      </c>
      <c r="D2715" s="7" t="s">
        <v>1458</v>
      </c>
      <c r="E2715" s="7" t="s">
        <v>4873</v>
      </c>
      <c r="F2715" s="7" t="s">
        <v>97</v>
      </c>
      <c r="G2715" s="8">
        <v>1984</v>
      </c>
      <c r="H2715" s="9"/>
      <c r="I2715" s="9"/>
      <c r="J2715" s="9"/>
      <c r="K2715" s="9"/>
      <c r="L2715" s="8">
        <v>31000</v>
      </c>
      <c r="M2715" s="8">
        <v>1</v>
      </c>
      <c r="N2715" s="7" t="s">
        <v>60</v>
      </c>
      <c r="O2715" s="8">
        <v>16</v>
      </c>
      <c r="P2715" s="8">
        <v>10</v>
      </c>
      <c r="Q2715" s="7" t="s">
        <v>60</v>
      </c>
      <c r="R2715" s="7" t="s">
        <v>539</v>
      </c>
    </row>
    <row r="2716" spans="1:18" x14ac:dyDescent="0.25">
      <c r="A2716" s="7" t="s">
        <v>4874</v>
      </c>
      <c r="B2716" s="7" t="s">
        <v>49</v>
      </c>
      <c r="C2716" s="7" t="s">
        <v>53</v>
      </c>
      <c r="D2716" s="7" t="s">
        <v>1458</v>
      </c>
      <c r="E2716" s="7" t="s">
        <v>4875</v>
      </c>
      <c r="F2716" s="7" t="s">
        <v>97</v>
      </c>
      <c r="G2716" s="8">
        <v>1960</v>
      </c>
      <c r="H2716" s="9"/>
      <c r="I2716" s="9"/>
      <c r="J2716" s="9"/>
      <c r="K2716" s="9"/>
      <c r="L2716" s="8">
        <v>6000</v>
      </c>
      <c r="M2716" s="8">
        <v>1</v>
      </c>
      <c r="N2716" s="7" t="s">
        <v>60</v>
      </c>
      <c r="O2716" s="8">
        <v>20</v>
      </c>
      <c r="P2716" s="8">
        <v>20</v>
      </c>
      <c r="Q2716" s="7" t="s">
        <v>60</v>
      </c>
      <c r="R2716" s="7" t="s">
        <v>1462</v>
      </c>
    </row>
    <row r="2717" spans="1:18" x14ac:dyDescent="0.25">
      <c r="A2717" s="7" t="s">
        <v>4876</v>
      </c>
      <c r="B2717" s="7" t="s">
        <v>49</v>
      </c>
      <c r="C2717" s="7" t="s">
        <v>53</v>
      </c>
      <c r="D2717" s="7" t="s">
        <v>1477</v>
      </c>
      <c r="E2717" s="7" t="s">
        <v>4877</v>
      </c>
      <c r="F2717" s="7" t="s">
        <v>74</v>
      </c>
      <c r="G2717" s="9"/>
      <c r="H2717" s="9"/>
      <c r="I2717" s="9"/>
      <c r="J2717" s="9"/>
      <c r="K2717" s="9"/>
      <c r="L2717" s="8">
        <v>1000</v>
      </c>
      <c r="M2717" s="8">
        <v>1</v>
      </c>
      <c r="N2717" s="7" t="s">
        <v>60</v>
      </c>
      <c r="O2717" s="8">
        <v>12</v>
      </c>
      <c r="P2717" s="8">
        <v>9</v>
      </c>
      <c r="Q2717" s="7" t="s">
        <v>60</v>
      </c>
      <c r="R2717" s="7" t="s">
        <v>539</v>
      </c>
    </row>
    <row r="2718" spans="1:18" x14ac:dyDescent="0.25">
      <c r="A2718" s="7" t="s">
        <v>4878</v>
      </c>
      <c r="B2718" s="7" t="s">
        <v>49</v>
      </c>
      <c r="C2718" s="7" t="s">
        <v>53</v>
      </c>
      <c r="D2718" s="7" t="s">
        <v>1464</v>
      </c>
      <c r="E2718" s="7" t="s">
        <v>4879</v>
      </c>
      <c r="F2718" s="7" t="s">
        <v>97</v>
      </c>
      <c r="G2718" s="8">
        <v>1980</v>
      </c>
      <c r="H2718" s="9"/>
      <c r="I2718" s="9"/>
      <c r="J2718" s="9"/>
      <c r="K2718" s="9"/>
      <c r="L2718" s="8">
        <v>1040</v>
      </c>
      <c r="M2718" s="8">
        <v>2</v>
      </c>
      <c r="N2718" s="7" t="s">
        <v>60</v>
      </c>
      <c r="O2718" s="8">
        <v>12</v>
      </c>
      <c r="P2718" s="8">
        <v>8</v>
      </c>
      <c r="Q2718" s="7" t="s">
        <v>60</v>
      </c>
      <c r="R2718" s="7" t="s">
        <v>539</v>
      </c>
    </row>
    <row r="2719" spans="1:18" x14ac:dyDescent="0.25">
      <c r="A2719" s="7" t="s">
        <v>4880</v>
      </c>
      <c r="B2719" s="7" t="s">
        <v>198</v>
      </c>
      <c r="C2719" s="7" t="s">
        <v>53</v>
      </c>
      <c r="D2719" s="7" t="s">
        <v>1477</v>
      </c>
      <c r="E2719" s="7" t="s">
        <v>4881</v>
      </c>
      <c r="F2719" s="7" t="s">
        <v>74</v>
      </c>
      <c r="G2719" s="8">
        <v>1978</v>
      </c>
      <c r="H2719" s="9"/>
      <c r="I2719" s="9"/>
      <c r="J2719" s="9"/>
      <c r="K2719" s="9"/>
      <c r="L2719" s="8">
        <v>3780</v>
      </c>
      <c r="M2719" s="8">
        <v>1</v>
      </c>
      <c r="N2719" s="7" t="s">
        <v>60</v>
      </c>
      <c r="O2719" s="8">
        <v>14</v>
      </c>
      <c r="P2719" s="8">
        <v>10</v>
      </c>
      <c r="Q2719" s="7" t="s">
        <v>60</v>
      </c>
      <c r="R2719" s="7" t="s">
        <v>86</v>
      </c>
    </row>
    <row r="2720" spans="1:18" x14ac:dyDescent="0.25">
      <c r="A2720" s="7" t="s">
        <v>4882</v>
      </c>
      <c r="B2720" s="7" t="s">
        <v>1489</v>
      </c>
      <c r="C2720" s="7" t="s">
        <v>53</v>
      </c>
      <c r="D2720" s="7" t="s">
        <v>1458</v>
      </c>
      <c r="E2720" s="7" t="s">
        <v>4883</v>
      </c>
      <c r="F2720" s="7" t="s">
        <v>97</v>
      </c>
      <c r="G2720" s="8">
        <v>2001</v>
      </c>
      <c r="H2720" s="9"/>
      <c r="I2720" s="9"/>
      <c r="J2720" s="9"/>
      <c r="K2720" s="9"/>
      <c r="L2720" s="8">
        <v>12500</v>
      </c>
      <c r="M2720" s="8">
        <v>1</v>
      </c>
      <c r="N2720" s="7" t="s">
        <v>60</v>
      </c>
      <c r="O2720" s="8">
        <v>12</v>
      </c>
      <c r="P2720" s="8">
        <v>12</v>
      </c>
      <c r="Q2720" s="7" t="s">
        <v>60</v>
      </c>
      <c r="R2720" s="7" t="s">
        <v>60</v>
      </c>
    </row>
    <row r="2721" spans="1:18" x14ac:dyDescent="0.25">
      <c r="A2721" s="7" t="s">
        <v>4884</v>
      </c>
      <c r="B2721" s="7" t="s">
        <v>49</v>
      </c>
      <c r="C2721" s="7" t="s">
        <v>53</v>
      </c>
      <c r="D2721" s="7" t="s">
        <v>1501</v>
      </c>
      <c r="E2721" s="7" t="s">
        <v>3014</v>
      </c>
      <c r="F2721" s="7" t="s">
        <v>1469</v>
      </c>
      <c r="G2721" s="8">
        <v>1951</v>
      </c>
      <c r="H2721" s="8">
        <v>17674</v>
      </c>
      <c r="I2721" s="9"/>
      <c r="J2721" s="8">
        <v>100</v>
      </c>
      <c r="K2721" s="8">
        <v>2</v>
      </c>
      <c r="L2721" s="8">
        <v>35347</v>
      </c>
      <c r="M2721" s="8">
        <v>1</v>
      </c>
      <c r="N2721" s="7" t="s">
        <v>60</v>
      </c>
      <c r="O2721" s="8">
        <v>32</v>
      </c>
      <c r="P2721" s="8">
        <v>28</v>
      </c>
      <c r="Q2721" s="7" t="s">
        <v>60</v>
      </c>
      <c r="R2721" s="7" t="s">
        <v>1462</v>
      </c>
    </row>
    <row r="2722" spans="1:18" x14ac:dyDescent="0.25">
      <c r="A2722" s="7" t="s">
        <v>4884</v>
      </c>
      <c r="B2722" s="7" t="s">
        <v>49</v>
      </c>
      <c r="C2722" s="7" t="s">
        <v>97</v>
      </c>
      <c r="D2722" s="7" t="s">
        <v>1467</v>
      </c>
      <c r="E2722" s="7" t="s">
        <v>4885</v>
      </c>
      <c r="F2722" s="7" t="s">
        <v>1469</v>
      </c>
      <c r="G2722" s="8">
        <v>1940</v>
      </c>
      <c r="H2722" s="8">
        <v>15727</v>
      </c>
      <c r="I2722" s="9"/>
      <c r="J2722" s="8">
        <v>97</v>
      </c>
      <c r="K2722" s="8">
        <v>3</v>
      </c>
      <c r="L2722" s="8">
        <v>47181</v>
      </c>
      <c r="M2722" s="8">
        <v>2</v>
      </c>
      <c r="N2722" s="7" t="s">
        <v>60</v>
      </c>
      <c r="O2722" s="8">
        <v>24</v>
      </c>
      <c r="P2722" s="8">
        <v>9</v>
      </c>
      <c r="Q2722" s="7" t="s">
        <v>60</v>
      </c>
      <c r="R2722" s="7" t="s">
        <v>1656</v>
      </c>
    </row>
    <row r="2723" spans="1:18" x14ac:dyDescent="0.25">
      <c r="A2723" s="7" t="s">
        <v>4884</v>
      </c>
      <c r="B2723" s="7" t="s">
        <v>49</v>
      </c>
      <c r="C2723" s="7" t="s">
        <v>59</v>
      </c>
      <c r="D2723" s="7" t="s">
        <v>1467</v>
      </c>
      <c r="E2723" s="7" t="s">
        <v>4886</v>
      </c>
      <c r="F2723" s="7" t="s">
        <v>97</v>
      </c>
      <c r="G2723" s="8">
        <v>1992</v>
      </c>
      <c r="H2723" s="9"/>
      <c r="I2723" s="9"/>
      <c r="J2723" s="9"/>
      <c r="K2723" s="9"/>
      <c r="L2723" s="8">
        <v>6039</v>
      </c>
      <c r="M2723" s="8">
        <v>2</v>
      </c>
      <c r="N2723" s="7" t="s">
        <v>60</v>
      </c>
      <c r="O2723" s="8">
        <v>24</v>
      </c>
      <c r="P2723" s="8">
        <v>9</v>
      </c>
      <c r="Q2723" s="7" t="s">
        <v>60</v>
      </c>
      <c r="R2723" s="7" t="s">
        <v>1656</v>
      </c>
    </row>
    <row r="2724" spans="1:18" x14ac:dyDescent="0.25">
      <c r="A2724" s="7" t="s">
        <v>4884</v>
      </c>
      <c r="B2724" s="7" t="s">
        <v>49</v>
      </c>
      <c r="C2724" s="7" t="s">
        <v>304</v>
      </c>
      <c r="D2724" s="7" t="s">
        <v>1467</v>
      </c>
      <c r="E2724" s="7" t="s">
        <v>4887</v>
      </c>
      <c r="F2724" s="7" t="s">
        <v>1469</v>
      </c>
      <c r="G2724" s="8">
        <v>2003</v>
      </c>
      <c r="H2724" s="8">
        <v>11198</v>
      </c>
      <c r="I2724" s="9"/>
      <c r="J2724" s="8">
        <v>100</v>
      </c>
      <c r="K2724" s="8">
        <v>2</v>
      </c>
      <c r="L2724" s="8">
        <v>22397</v>
      </c>
      <c r="M2724" s="8">
        <v>2</v>
      </c>
      <c r="N2724" s="7" t="s">
        <v>60</v>
      </c>
      <c r="O2724" s="8">
        <v>24</v>
      </c>
      <c r="P2724" s="8">
        <v>9</v>
      </c>
      <c r="Q2724" s="7" t="s">
        <v>60</v>
      </c>
      <c r="R2724" s="7" t="s">
        <v>1656</v>
      </c>
    </row>
    <row r="2725" spans="1:18" x14ac:dyDescent="0.25">
      <c r="A2725" s="7" t="s">
        <v>4884</v>
      </c>
      <c r="B2725" s="7" t="s">
        <v>49</v>
      </c>
      <c r="C2725" s="7" t="s">
        <v>86</v>
      </c>
      <c r="D2725" s="7" t="s">
        <v>1585</v>
      </c>
      <c r="E2725" s="7" t="s">
        <v>4888</v>
      </c>
      <c r="F2725" s="7" t="s">
        <v>97</v>
      </c>
      <c r="G2725" s="8">
        <v>1977</v>
      </c>
      <c r="H2725" s="9"/>
      <c r="I2725" s="9"/>
      <c r="J2725" s="9"/>
      <c r="K2725" s="9"/>
      <c r="L2725" s="8">
        <v>1527</v>
      </c>
      <c r="M2725" s="8">
        <v>1</v>
      </c>
      <c r="N2725" s="7" t="s">
        <v>60</v>
      </c>
      <c r="O2725" s="8">
        <v>12</v>
      </c>
      <c r="P2725" s="8">
        <v>9</v>
      </c>
      <c r="Q2725" s="7" t="s">
        <v>60</v>
      </c>
      <c r="R2725" s="7" t="s">
        <v>1595</v>
      </c>
    </row>
    <row r="2726" spans="1:18" x14ac:dyDescent="0.25">
      <c r="A2726" s="7" t="s">
        <v>4884</v>
      </c>
      <c r="B2726" s="7" t="s">
        <v>49</v>
      </c>
      <c r="C2726" s="7" t="s">
        <v>66</v>
      </c>
      <c r="D2726" s="7" t="s">
        <v>1467</v>
      </c>
      <c r="E2726" s="7" t="s">
        <v>4889</v>
      </c>
      <c r="F2726" s="7" t="s">
        <v>97</v>
      </c>
      <c r="G2726" s="8">
        <v>1977</v>
      </c>
      <c r="H2726" s="9"/>
      <c r="I2726" s="9"/>
      <c r="J2726" s="9"/>
      <c r="K2726" s="9"/>
      <c r="L2726" s="8">
        <v>15993</v>
      </c>
      <c r="M2726" s="8">
        <v>2</v>
      </c>
      <c r="N2726" s="7" t="s">
        <v>60</v>
      </c>
      <c r="O2726" s="8">
        <v>24</v>
      </c>
      <c r="P2726" s="8">
        <v>9</v>
      </c>
      <c r="Q2726" s="7" t="s">
        <v>60</v>
      </c>
      <c r="R2726" s="7" t="s">
        <v>1595</v>
      </c>
    </row>
    <row r="2727" spans="1:18" x14ac:dyDescent="0.25">
      <c r="A2727" s="7" t="s">
        <v>4884</v>
      </c>
      <c r="B2727" s="7" t="s">
        <v>49</v>
      </c>
      <c r="C2727" s="7" t="s">
        <v>57</v>
      </c>
      <c r="D2727" s="7" t="s">
        <v>1497</v>
      </c>
      <c r="E2727" s="7" t="s">
        <v>4890</v>
      </c>
      <c r="F2727" s="7" t="s">
        <v>97</v>
      </c>
      <c r="G2727" s="8">
        <v>1977</v>
      </c>
      <c r="H2727" s="9"/>
      <c r="I2727" s="9"/>
      <c r="J2727" s="9"/>
      <c r="K2727" s="9"/>
      <c r="L2727" s="8">
        <v>16426</v>
      </c>
      <c r="M2727" s="8">
        <v>1</v>
      </c>
      <c r="N2727" s="7" t="s">
        <v>60</v>
      </c>
      <c r="O2727" s="8">
        <v>22</v>
      </c>
      <c r="P2727" s="8">
        <v>16</v>
      </c>
      <c r="Q2727" s="7" t="s">
        <v>60</v>
      </c>
      <c r="R2727" s="7" t="s">
        <v>1643</v>
      </c>
    </row>
    <row r="2728" spans="1:18" x14ac:dyDescent="0.25">
      <c r="A2728" s="7" t="s">
        <v>4884</v>
      </c>
      <c r="B2728" s="7" t="s">
        <v>49</v>
      </c>
      <c r="C2728" s="7" t="s">
        <v>173</v>
      </c>
      <c r="D2728" s="7" t="s">
        <v>1467</v>
      </c>
      <c r="E2728" s="7" t="s">
        <v>4891</v>
      </c>
      <c r="F2728" s="7" t="s">
        <v>1469</v>
      </c>
      <c r="G2728" s="8">
        <v>1977</v>
      </c>
      <c r="H2728" s="8">
        <v>5577</v>
      </c>
      <c r="I2728" s="9"/>
      <c r="J2728" s="8">
        <v>100</v>
      </c>
      <c r="K2728" s="8">
        <v>3</v>
      </c>
      <c r="L2728" s="8">
        <v>16732</v>
      </c>
      <c r="M2728" s="8">
        <v>1</v>
      </c>
      <c r="N2728" s="7" t="s">
        <v>60</v>
      </c>
      <c r="O2728" s="8">
        <v>14</v>
      </c>
      <c r="P2728" s="8">
        <v>10</v>
      </c>
      <c r="Q2728" s="7" t="s">
        <v>60</v>
      </c>
      <c r="R2728" s="7" t="s">
        <v>1656</v>
      </c>
    </row>
    <row r="2729" spans="1:18" x14ac:dyDescent="0.25">
      <c r="A2729" s="7" t="s">
        <v>4884</v>
      </c>
      <c r="B2729" s="7" t="s">
        <v>49</v>
      </c>
      <c r="C2729" s="7" t="s">
        <v>139</v>
      </c>
      <c r="D2729" s="7" t="s">
        <v>1495</v>
      </c>
      <c r="E2729" s="7" t="s">
        <v>4892</v>
      </c>
      <c r="F2729" s="7" t="s">
        <v>97</v>
      </c>
      <c r="G2729" s="8">
        <v>1977</v>
      </c>
      <c r="H2729" s="9"/>
      <c r="I2729" s="9"/>
      <c r="J2729" s="9"/>
      <c r="K2729" s="9"/>
      <c r="L2729" s="8">
        <v>14720</v>
      </c>
      <c r="M2729" s="8">
        <v>1</v>
      </c>
      <c r="N2729" s="7" t="s">
        <v>60</v>
      </c>
      <c r="O2729" s="8">
        <v>14</v>
      </c>
      <c r="P2729" s="8">
        <v>9</v>
      </c>
      <c r="Q2729" s="7" t="s">
        <v>60</v>
      </c>
      <c r="R2729" s="7" t="s">
        <v>1595</v>
      </c>
    </row>
    <row r="2730" spans="1:18" x14ac:dyDescent="0.25">
      <c r="A2730" s="7" t="s">
        <v>4884</v>
      </c>
      <c r="B2730" s="7" t="s">
        <v>49</v>
      </c>
      <c r="C2730" s="7" t="s">
        <v>996</v>
      </c>
      <c r="D2730" s="7" t="s">
        <v>1474</v>
      </c>
      <c r="E2730" s="7" t="s">
        <v>4893</v>
      </c>
      <c r="F2730" s="7" t="s">
        <v>97</v>
      </c>
      <c r="G2730" s="8">
        <v>1977</v>
      </c>
      <c r="H2730" s="9"/>
      <c r="I2730" s="9"/>
      <c r="J2730" s="9"/>
      <c r="K2730" s="9"/>
      <c r="L2730" s="8">
        <v>10115</v>
      </c>
      <c r="M2730" s="8">
        <v>1</v>
      </c>
      <c r="N2730" s="7" t="s">
        <v>60</v>
      </c>
      <c r="O2730" s="8">
        <v>14</v>
      </c>
      <c r="P2730" s="8">
        <v>9</v>
      </c>
      <c r="Q2730" s="7" t="s">
        <v>60</v>
      </c>
      <c r="R2730" s="7" t="s">
        <v>1643</v>
      </c>
    </row>
    <row r="2731" spans="1:18" x14ac:dyDescent="0.25">
      <c r="A2731" s="7" t="s">
        <v>4894</v>
      </c>
      <c r="B2731" s="7" t="s">
        <v>49</v>
      </c>
      <c r="C2731" s="7" t="s">
        <v>53</v>
      </c>
      <c r="D2731" s="7" t="s">
        <v>1464</v>
      </c>
      <c r="E2731" s="7" t="s">
        <v>4895</v>
      </c>
      <c r="F2731" s="7" t="s">
        <v>74</v>
      </c>
      <c r="G2731" s="8">
        <v>1984</v>
      </c>
      <c r="H2731" s="9"/>
      <c r="I2731" s="9"/>
      <c r="J2731" s="9"/>
      <c r="K2731" s="9"/>
      <c r="L2731" s="8">
        <v>7347</v>
      </c>
      <c r="M2731" s="8">
        <v>1</v>
      </c>
      <c r="N2731" s="7" t="s">
        <v>60</v>
      </c>
      <c r="O2731" s="8">
        <v>20</v>
      </c>
      <c r="P2731" s="8">
        <v>10</v>
      </c>
      <c r="Q2731" s="7" t="s">
        <v>60</v>
      </c>
      <c r="R2731" s="7" t="s">
        <v>539</v>
      </c>
    </row>
    <row r="2732" spans="1:18" x14ac:dyDescent="0.25">
      <c r="A2732" s="7" t="s">
        <v>4896</v>
      </c>
      <c r="B2732" s="7" t="s">
        <v>1489</v>
      </c>
      <c r="C2732" s="7" t="s">
        <v>53</v>
      </c>
      <c r="D2732" s="7" t="s">
        <v>1495</v>
      </c>
      <c r="E2732" s="7" t="s">
        <v>4897</v>
      </c>
      <c r="F2732" s="7" t="s">
        <v>97</v>
      </c>
      <c r="G2732" s="8">
        <v>1950</v>
      </c>
      <c r="H2732" s="9"/>
      <c r="I2732" s="9"/>
      <c r="J2732" s="9"/>
      <c r="K2732" s="9"/>
      <c r="L2732" s="8">
        <v>4400</v>
      </c>
      <c r="M2732" s="8">
        <v>1</v>
      </c>
      <c r="N2732" s="7" t="s">
        <v>60</v>
      </c>
      <c r="O2732" s="8">
        <v>14</v>
      </c>
      <c r="P2732" s="8">
        <v>12</v>
      </c>
      <c r="Q2732" s="7" t="s">
        <v>60</v>
      </c>
      <c r="R2732" s="7" t="s">
        <v>1462</v>
      </c>
    </row>
    <row r="2733" spans="1:18" x14ac:dyDescent="0.25">
      <c r="A2733" s="7" t="s">
        <v>4896</v>
      </c>
      <c r="B2733" s="7" t="s">
        <v>1489</v>
      </c>
      <c r="C2733" s="7" t="s">
        <v>97</v>
      </c>
      <c r="D2733" s="7" t="s">
        <v>1474</v>
      </c>
      <c r="E2733" s="7" t="s">
        <v>4898</v>
      </c>
      <c r="F2733" s="7" t="s">
        <v>97</v>
      </c>
      <c r="G2733" s="8">
        <v>1950</v>
      </c>
      <c r="H2733" s="9"/>
      <c r="I2733" s="9"/>
      <c r="J2733" s="9"/>
      <c r="K2733" s="9"/>
      <c r="L2733" s="8">
        <v>5000</v>
      </c>
      <c r="M2733" s="8">
        <v>1</v>
      </c>
      <c r="N2733" s="7" t="s">
        <v>60</v>
      </c>
      <c r="O2733" s="8">
        <v>14</v>
      </c>
      <c r="P2733" s="8">
        <v>12</v>
      </c>
      <c r="Q2733" s="7" t="s">
        <v>60</v>
      </c>
      <c r="R2733" s="7" t="s">
        <v>60</v>
      </c>
    </row>
    <row r="2734" spans="1:18" x14ac:dyDescent="0.25">
      <c r="A2734" s="7" t="s">
        <v>4896</v>
      </c>
      <c r="B2734" s="7" t="s">
        <v>1489</v>
      </c>
      <c r="C2734" s="7" t="s">
        <v>59</v>
      </c>
      <c r="D2734" s="7" t="s">
        <v>1467</v>
      </c>
      <c r="E2734" s="7" t="s">
        <v>4899</v>
      </c>
      <c r="F2734" s="7" t="s">
        <v>1469</v>
      </c>
      <c r="G2734" s="8">
        <v>1950</v>
      </c>
      <c r="H2734" s="8">
        <v>8000</v>
      </c>
      <c r="I2734" s="9"/>
      <c r="J2734" s="8">
        <v>100</v>
      </c>
      <c r="K2734" s="8">
        <v>3</v>
      </c>
      <c r="L2734" s="8">
        <v>24000</v>
      </c>
      <c r="M2734" s="8">
        <v>1</v>
      </c>
      <c r="N2734" s="7" t="s">
        <v>60</v>
      </c>
      <c r="O2734" s="8">
        <v>14</v>
      </c>
      <c r="P2734" s="8">
        <v>12</v>
      </c>
      <c r="Q2734" s="7" t="s">
        <v>60</v>
      </c>
      <c r="R2734" s="7" t="s">
        <v>86</v>
      </c>
    </row>
    <row r="2735" spans="1:18" x14ac:dyDescent="0.25">
      <c r="A2735" s="7" t="s">
        <v>4896</v>
      </c>
      <c r="B2735" s="7" t="s">
        <v>1489</v>
      </c>
      <c r="C2735" s="7" t="s">
        <v>304</v>
      </c>
      <c r="D2735" s="7" t="s">
        <v>1497</v>
      </c>
      <c r="E2735" s="7" t="s">
        <v>4900</v>
      </c>
      <c r="F2735" s="7" t="s">
        <v>97</v>
      </c>
      <c r="G2735" s="8">
        <v>1950</v>
      </c>
      <c r="H2735" s="9"/>
      <c r="I2735" s="9"/>
      <c r="J2735" s="9"/>
      <c r="K2735" s="9"/>
      <c r="L2735" s="8">
        <v>3800</v>
      </c>
      <c r="M2735" s="8">
        <v>1</v>
      </c>
      <c r="N2735" s="7" t="s">
        <v>60</v>
      </c>
      <c r="O2735" s="8">
        <v>14</v>
      </c>
      <c r="P2735" s="8">
        <v>12</v>
      </c>
      <c r="Q2735" s="7" t="s">
        <v>60</v>
      </c>
      <c r="R2735" s="7" t="s">
        <v>60</v>
      </c>
    </row>
    <row r="2736" spans="1:18" x14ac:dyDescent="0.25">
      <c r="A2736" s="7" t="s">
        <v>4896</v>
      </c>
      <c r="B2736" s="7" t="s">
        <v>1489</v>
      </c>
      <c r="C2736" s="7" t="s">
        <v>86</v>
      </c>
      <c r="D2736" s="7" t="s">
        <v>1835</v>
      </c>
      <c r="E2736" s="7" t="s">
        <v>4901</v>
      </c>
      <c r="F2736" s="7" t="s">
        <v>97</v>
      </c>
      <c r="G2736" s="8">
        <v>1950</v>
      </c>
      <c r="H2736" s="9"/>
      <c r="I2736" s="9"/>
      <c r="J2736" s="9"/>
      <c r="K2736" s="9"/>
      <c r="L2736" s="8">
        <v>1300</v>
      </c>
      <c r="M2736" s="8">
        <v>1</v>
      </c>
      <c r="N2736" s="7" t="s">
        <v>60</v>
      </c>
      <c r="O2736" s="8">
        <v>12</v>
      </c>
      <c r="P2736" s="8">
        <v>12</v>
      </c>
      <c r="Q2736" s="7" t="s">
        <v>60</v>
      </c>
      <c r="R2736" s="7" t="s">
        <v>86</v>
      </c>
    </row>
    <row r="2737" spans="1:18" x14ac:dyDescent="0.25">
      <c r="A2737" s="7" t="s">
        <v>4896</v>
      </c>
      <c r="B2737" s="7" t="s">
        <v>1489</v>
      </c>
      <c r="C2737" s="7" t="s">
        <v>66</v>
      </c>
      <c r="D2737" s="7" t="s">
        <v>1470</v>
      </c>
      <c r="E2737" s="7" t="s">
        <v>4902</v>
      </c>
      <c r="F2737" s="7" t="s">
        <v>1469</v>
      </c>
      <c r="G2737" s="8">
        <v>2000</v>
      </c>
      <c r="H2737" s="8">
        <v>900</v>
      </c>
      <c r="I2737" s="9"/>
      <c r="J2737" s="8">
        <v>100</v>
      </c>
      <c r="K2737" s="8">
        <v>7</v>
      </c>
      <c r="L2737" s="8">
        <v>6300</v>
      </c>
      <c r="M2737" s="8">
        <v>1</v>
      </c>
      <c r="N2737" s="7" t="s">
        <v>60</v>
      </c>
      <c r="O2737" s="8">
        <v>10</v>
      </c>
      <c r="P2737" s="8">
        <v>9</v>
      </c>
      <c r="Q2737" s="7" t="s">
        <v>60</v>
      </c>
      <c r="R2737" s="7" t="s">
        <v>60</v>
      </c>
    </row>
    <row r="2738" spans="1:18" x14ac:dyDescent="0.25">
      <c r="A2738" s="7" t="s">
        <v>4896</v>
      </c>
      <c r="B2738" s="7" t="s">
        <v>1489</v>
      </c>
      <c r="C2738" s="7" t="s">
        <v>57</v>
      </c>
      <c r="D2738" s="7" t="s">
        <v>1585</v>
      </c>
      <c r="E2738" s="7" t="s">
        <v>4903</v>
      </c>
      <c r="F2738" s="7" t="s">
        <v>97</v>
      </c>
      <c r="G2738" s="8">
        <v>2000</v>
      </c>
      <c r="H2738" s="9"/>
      <c r="I2738" s="9"/>
      <c r="J2738" s="9"/>
      <c r="K2738" s="9"/>
      <c r="L2738" s="8">
        <v>200</v>
      </c>
      <c r="M2738" s="8">
        <v>1</v>
      </c>
      <c r="N2738" s="7" t="s">
        <v>60</v>
      </c>
      <c r="O2738" s="8">
        <v>10</v>
      </c>
      <c r="P2738" s="8">
        <v>9</v>
      </c>
      <c r="Q2738" s="7" t="s">
        <v>60</v>
      </c>
      <c r="R2738" s="7" t="s">
        <v>60</v>
      </c>
    </row>
    <row r="2739" spans="1:18" x14ac:dyDescent="0.25">
      <c r="A2739" s="7" t="s">
        <v>4904</v>
      </c>
      <c r="B2739" s="7" t="s">
        <v>1489</v>
      </c>
      <c r="C2739" s="7" t="s">
        <v>53</v>
      </c>
      <c r="D2739" s="7" t="s">
        <v>1458</v>
      </c>
      <c r="E2739" s="7" t="s">
        <v>4905</v>
      </c>
      <c r="F2739" s="7" t="s">
        <v>97</v>
      </c>
      <c r="G2739" s="8">
        <v>1960</v>
      </c>
      <c r="H2739" s="9"/>
      <c r="I2739" s="9"/>
      <c r="J2739" s="9"/>
      <c r="K2739" s="9"/>
      <c r="L2739" s="8">
        <v>3325</v>
      </c>
      <c r="M2739" s="8">
        <v>1</v>
      </c>
      <c r="N2739" s="7" t="s">
        <v>60</v>
      </c>
      <c r="O2739" s="8">
        <v>12</v>
      </c>
      <c r="P2739" s="8">
        <v>9</v>
      </c>
      <c r="Q2739" s="7" t="s">
        <v>60</v>
      </c>
      <c r="R2739" s="7" t="s">
        <v>1595</v>
      </c>
    </row>
    <row r="2740" spans="1:18" x14ac:dyDescent="0.25">
      <c r="A2740" s="7" t="s">
        <v>1360</v>
      </c>
      <c r="B2740" s="7" t="s">
        <v>49</v>
      </c>
      <c r="C2740" s="7" t="s">
        <v>53</v>
      </c>
      <c r="D2740" s="7" t="s">
        <v>1474</v>
      </c>
      <c r="E2740" s="7" t="s">
        <v>4906</v>
      </c>
      <c r="F2740" s="7" t="s">
        <v>97</v>
      </c>
      <c r="G2740" s="8">
        <v>1923</v>
      </c>
      <c r="H2740" s="9"/>
      <c r="I2740" s="9"/>
      <c r="J2740" s="9"/>
      <c r="K2740" s="9"/>
      <c r="L2740" s="8">
        <v>5023</v>
      </c>
      <c r="M2740" s="8">
        <v>2</v>
      </c>
      <c r="N2740" s="7" t="s">
        <v>60</v>
      </c>
      <c r="O2740" s="8">
        <v>25</v>
      </c>
      <c r="P2740" s="8">
        <v>9</v>
      </c>
      <c r="Q2740" s="7" t="s">
        <v>60</v>
      </c>
      <c r="R2740" s="7" t="s">
        <v>60</v>
      </c>
    </row>
    <row r="2741" spans="1:18" x14ac:dyDescent="0.25">
      <c r="A2741" s="7" t="s">
        <v>1360</v>
      </c>
      <c r="B2741" s="7" t="s">
        <v>49</v>
      </c>
      <c r="C2741" s="7" t="s">
        <v>97</v>
      </c>
      <c r="D2741" s="7" t="s">
        <v>1585</v>
      </c>
      <c r="E2741" s="7" t="s">
        <v>1588</v>
      </c>
      <c r="F2741" s="7" t="s">
        <v>97</v>
      </c>
      <c r="G2741" s="8">
        <v>1923</v>
      </c>
      <c r="H2741" s="9"/>
      <c r="I2741" s="9"/>
      <c r="J2741" s="9"/>
      <c r="K2741" s="9"/>
      <c r="L2741" s="8">
        <v>200</v>
      </c>
      <c r="M2741" s="8">
        <v>1</v>
      </c>
      <c r="N2741" s="7" t="s">
        <v>60</v>
      </c>
      <c r="O2741" s="8">
        <v>15</v>
      </c>
      <c r="P2741" s="8">
        <v>9</v>
      </c>
      <c r="Q2741" s="7" t="s">
        <v>60</v>
      </c>
      <c r="R2741" s="7" t="s">
        <v>60</v>
      </c>
    </row>
    <row r="2742" spans="1:18" x14ac:dyDescent="0.25">
      <c r="A2742" s="7" t="s">
        <v>1360</v>
      </c>
      <c r="B2742" s="7" t="s">
        <v>49</v>
      </c>
      <c r="C2742" s="7" t="s">
        <v>59</v>
      </c>
      <c r="D2742" s="7" t="s">
        <v>1472</v>
      </c>
      <c r="E2742" s="7" t="s">
        <v>4907</v>
      </c>
      <c r="F2742" s="7" t="s">
        <v>97</v>
      </c>
      <c r="G2742" s="8">
        <v>1966</v>
      </c>
      <c r="H2742" s="9"/>
      <c r="I2742" s="9"/>
      <c r="J2742" s="9"/>
      <c r="K2742" s="9"/>
      <c r="L2742" s="8">
        <v>177</v>
      </c>
      <c r="M2742" s="8">
        <v>1</v>
      </c>
      <c r="N2742" s="7" t="s">
        <v>60</v>
      </c>
      <c r="O2742" s="8">
        <v>10</v>
      </c>
      <c r="P2742" s="8">
        <v>9</v>
      </c>
      <c r="Q2742" s="7" t="s">
        <v>60</v>
      </c>
      <c r="R2742" s="7" t="s">
        <v>539</v>
      </c>
    </row>
    <row r="2743" spans="1:18" x14ac:dyDescent="0.25">
      <c r="A2743" s="7" t="s">
        <v>4908</v>
      </c>
      <c r="B2743" s="7" t="s">
        <v>49</v>
      </c>
      <c r="C2743" s="7" t="s">
        <v>53</v>
      </c>
      <c r="D2743" s="7" t="s">
        <v>1464</v>
      </c>
      <c r="E2743" s="7" t="s">
        <v>4909</v>
      </c>
      <c r="F2743" s="7" t="s">
        <v>74</v>
      </c>
      <c r="G2743" s="8">
        <v>1980</v>
      </c>
      <c r="H2743" s="9"/>
      <c r="I2743" s="9"/>
      <c r="J2743" s="9"/>
      <c r="K2743" s="9"/>
      <c r="L2743" s="8">
        <v>1450</v>
      </c>
      <c r="M2743" s="8">
        <v>1</v>
      </c>
      <c r="N2743" s="7" t="s">
        <v>60</v>
      </c>
      <c r="O2743" s="8">
        <v>18</v>
      </c>
      <c r="P2743" s="8">
        <v>12</v>
      </c>
      <c r="Q2743" s="7" t="s">
        <v>60</v>
      </c>
      <c r="R2743" s="7" t="s">
        <v>86</v>
      </c>
    </row>
    <row r="2744" spans="1:18" x14ac:dyDescent="0.25">
      <c r="A2744" s="7" t="s">
        <v>4910</v>
      </c>
      <c r="B2744" s="7" t="s">
        <v>49</v>
      </c>
      <c r="C2744" s="7" t="s">
        <v>53</v>
      </c>
      <c r="D2744" s="7" t="s">
        <v>1458</v>
      </c>
      <c r="E2744" s="7" t="s">
        <v>4911</v>
      </c>
      <c r="F2744" s="7" t="s">
        <v>97</v>
      </c>
      <c r="G2744" s="8">
        <v>2001</v>
      </c>
      <c r="H2744" s="9"/>
      <c r="I2744" s="9"/>
      <c r="J2744" s="9"/>
      <c r="K2744" s="9"/>
      <c r="L2744" s="8">
        <v>5200</v>
      </c>
      <c r="M2744" s="8">
        <v>1</v>
      </c>
      <c r="N2744" s="7" t="s">
        <v>60</v>
      </c>
      <c r="O2744" s="8">
        <v>15</v>
      </c>
      <c r="P2744" s="8">
        <v>12</v>
      </c>
      <c r="Q2744" s="7" t="s">
        <v>60</v>
      </c>
      <c r="R2744" s="7" t="s">
        <v>60</v>
      </c>
    </row>
    <row r="2745" spans="1:18" x14ac:dyDescent="0.25">
      <c r="A2745" s="7" t="s">
        <v>4912</v>
      </c>
      <c r="B2745" s="7" t="s">
        <v>49</v>
      </c>
      <c r="C2745" s="7" t="s">
        <v>53</v>
      </c>
      <c r="D2745" s="7" t="s">
        <v>1458</v>
      </c>
      <c r="E2745" s="7" t="s">
        <v>4913</v>
      </c>
      <c r="F2745" s="7" t="s">
        <v>97</v>
      </c>
      <c r="G2745" s="9"/>
      <c r="H2745" s="9"/>
      <c r="I2745" s="9"/>
      <c r="J2745" s="9"/>
      <c r="K2745" s="9"/>
      <c r="L2745" s="8">
        <v>6000</v>
      </c>
      <c r="M2745" s="8">
        <v>2</v>
      </c>
      <c r="N2745" s="7" t="s">
        <v>60</v>
      </c>
      <c r="O2745" s="8">
        <v>10</v>
      </c>
      <c r="P2745" s="8">
        <v>8</v>
      </c>
      <c r="Q2745" s="7" t="s">
        <v>60</v>
      </c>
      <c r="R2745" s="7" t="s">
        <v>60</v>
      </c>
    </row>
    <row r="2746" spans="1:18" x14ac:dyDescent="0.25">
      <c r="A2746" s="7" t="s">
        <v>841</v>
      </c>
      <c r="B2746" s="7" t="s">
        <v>1489</v>
      </c>
      <c r="C2746" s="7" t="s">
        <v>53</v>
      </c>
      <c r="D2746" s="7" t="s">
        <v>1464</v>
      </c>
      <c r="E2746" s="7" t="s">
        <v>4914</v>
      </c>
      <c r="F2746" s="7" t="s">
        <v>97</v>
      </c>
      <c r="G2746" s="8">
        <v>1969</v>
      </c>
      <c r="H2746" s="9"/>
      <c r="I2746" s="9"/>
      <c r="J2746" s="9"/>
      <c r="K2746" s="9"/>
      <c r="L2746" s="8">
        <v>54000</v>
      </c>
      <c r="M2746" s="8">
        <v>1</v>
      </c>
      <c r="N2746" s="7" t="s">
        <v>60</v>
      </c>
      <c r="O2746" s="8">
        <v>30</v>
      </c>
      <c r="P2746" s="8">
        <v>25</v>
      </c>
      <c r="Q2746" s="7" t="s">
        <v>60</v>
      </c>
      <c r="R2746" s="7" t="s">
        <v>1462</v>
      </c>
    </row>
    <row r="2747" spans="1:18" x14ac:dyDescent="0.25">
      <c r="A2747" s="7" t="s">
        <v>4915</v>
      </c>
      <c r="B2747" s="7" t="s">
        <v>49</v>
      </c>
      <c r="C2747" s="7" t="s">
        <v>53</v>
      </c>
      <c r="D2747" s="7" t="s">
        <v>1458</v>
      </c>
      <c r="E2747" s="7" t="s">
        <v>4916</v>
      </c>
      <c r="F2747" s="7" t="s">
        <v>97</v>
      </c>
      <c r="G2747" s="8">
        <v>1995</v>
      </c>
      <c r="H2747" s="9"/>
      <c r="I2747" s="9"/>
      <c r="J2747" s="9"/>
      <c r="K2747" s="9"/>
      <c r="L2747" s="8">
        <v>41700</v>
      </c>
      <c r="M2747" s="8">
        <v>2</v>
      </c>
      <c r="N2747" s="7" t="s">
        <v>60</v>
      </c>
      <c r="O2747" s="8">
        <v>15</v>
      </c>
      <c r="P2747" s="8">
        <v>12</v>
      </c>
      <c r="Q2747" s="7" t="s">
        <v>60</v>
      </c>
      <c r="R2747" s="7" t="s">
        <v>60</v>
      </c>
    </row>
    <row r="2748" spans="1:18" x14ac:dyDescent="0.25">
      <c r="A2748" s="7" t="s">
        <v>4917</v>
      </c>
      <c r="B2748" s="7" t="s">
        <v>49</v>
      </c>
      <c r="C2748" s="7" t="s">
        <v>53</v>
      </c>
      <c r="D2748" s="7" t="s">
        <v>1474</v>
      </c>
      <c r="E2748" s="7" t="s">
        <v>4918</v>
      </c>
      <c r="F2748" s="7" t="s">
        <v>97</v>
      </c>
      <c r="G2748" s="8">
        <v>1958</v>
      </c>
      <c r="H2748" s="9"/>
      <c r="I2748" s="9"/>
      <c r="J2748" s="9"/>
      <c r="K2748" s="9"/>
      <c r="L2748" s="8">
        <v>1200</v>
      </c>
      <c r="M2748" s="8">
        <v>1</v>
      </c>
      <c r="N2748" s="7" t="s">
        <v>60</v>
      </c>
      <c r="O2748" s="8">
        <v>14</v>
      </c>
      <c r="P2748" s="8">
        <v>12</v>
      </c>
      <c r="Q2748" s="7" t="s">
        <v>60</v>
      </c>
      <c r="R2748" s="7" t="s">
        <v>1656</v>
      </c>
    </row>
    <row r="2749" spans="1:18" x14ac:dyDescent="0.25">
      <c r="A2749" s="7" t="s">
        <v>4917</v>
      </c>
      <c r="B2749" s="7" t="s">
        <v>49</v>
      </c>
      <c r="C2749" s="7" t="s">
        <v>97</v>
      </c>
      <c r="D2749" s="7" t="s">
        <v>1602</v>
      </c>
      <c r="E2749" s="7" t="s">
        <v>4919</v>
      </c>
      <c r="F2749" s="7" t="s">
        <v>97</v>
      </c>
      <c r="G2749" s="8">
        <v>1989</v>
      </c>
      <c r="H2749" s="9"/>
      <c r="I2749" s="9"/>
      <c r="J2749" s="9"/>
      <c r="K2749" s="9"/>
      <c r="L2749" s="8">
        <v>100</v>
      </c>
      <c r="M2749" s="8">
        <v>1</v>
      </c>
      <c r="N2749" s="7" t="s">
        <v>60</v>
      </c>
      <c r="O2749" s="8">
        <v>8</v>
      </c>
      <c r="P2749" s="8">
        <v>8</v>
      </c>
      <c r="Q2749" s="7" t="s">
        <v>60</v>
      </c>
      <c r="R2749" s="7" t="s">
        <v>1656</v>
      </c>
    </row>
    <row r="2750" spans="1:18" x14ac:dyDescent="0.25">
      <c r="A2750" s="7" t="s">
        <v>4917</v>
      </c>
      <c r="B2750" s="7" t="s">
        <v>49</v>
      </c>
      <c r="C2750" s="7" t="s">
        <v>59</v>
      </c>
      <c r="D2750" s="7" t="s">
        <v>1470</v>
      </c>
      <c r="E2750" s="7" t="s">
        <v>4920</v>
      </c>
      <c r="F2750" s="7" t="s">
        <v>97</v>
      </c>
      <c r="G2750" s="8">
        <v>2000</v>
      </c>
      <c r="H2750" s="9"/>
      <c r="I2750" s="9"/>
      <c r="J2750" s="9"/>
      <c r="K2750" s="9"/>
      <c r="L2750" s="8">
        <v>800</v>
      </c>
      <c r="M2750" s="8">
        <v>1</v>
      </c>
      <c r="N2750" s="7" t="s">
        <v>60</v>
      </c>
      <c r="O2750" s="8">
        <v>9</v>
      </c>
      <c r="P2750" s="8">
        <v>9</v>
      </c>
      <c r="Q2750" s="7" t="s">
        <v>60</v>
      </c>
      <c r="R2750" s="7" t="s">
        <v>1601</v>
      </c>
    </row>
    <row r="2751" spans="1:18" x14ac:dyDescent="0.25">
      <c r="A2751" s="7" t="s">
        <v>4917</v>
      </c>
      <c r="B2751" s="7" t="s">
        <v>49</v>
      </c>
      <c r="C2751" s="7" t="s">
        <v>304</v>
      </c>
      <c r="D2751" s="7" t="s">
        <v>1504</v>
      </c>
      <c r="E2751" s="7" t="s">
        <v>4921</v>
      </c>
      <c r="F2751" s="7" t="s">
        <v>97</v>
      </c>
      <c r="G2751" s="8">
        <v>1958</v>
      </c>
      <c r="H2751" s="9"/>
      <c r="I2751" s="9"/>
      <c r="J2751" s="9"/>
      <c r="K2751" s="9"/>
      <c r="L2751" s="8">
        <v>500</v>
      </c>
      <c r="M2751" s="8">
        <v>1</v>
      </c>
      <c r="N2751" s="7" t="s">
        <v>60</v>
      </c>
      <c r="O2751" s="8">
        <v>10</v>
      </c>
      <c r="P2751" s="8">
        <v>8</v>
      </c>
      <c r="Q2751" s="7" t="s">
        <v>60</v>
      </c>
      <c r="R2751" s="7" t="s">
        <v>1601</v>
      </c>
    </row>
    <row r="2752" spans="1:18" x14ac:dyDescent="0.25">
      <c r="A2752" s="7" t="s">
        <v>4917</v>
      </c>
      <c r="B2752" s="7" t="s">
        <v>49</v>
      </c>
      <c r="C2752" s="7" t="s">
        <v>86</v>
      </c>
      <c r="D2752" s="7" t="s">
        <v>1999</v>
      </c>
      <c r="E2752" s="7" t="s">
        <v>4922</v>
      </c>
      <c r="F2752" s="7" t="s">
        <v>97</v>
      </c>
      <c r="G2752" s="8">
        <v>1958</v>
      </c>
      <c r="H2752" s="9"/>
      <c r="I2752" s="9"/>
      <c r="J2752" s="9"/>
      <c r="K2752" s="9"/>
      <c r="L2752" s="8">
        <v>4400</v>
      </c>
      <c r="M2752" s="8">
        <v>2</v>
      </c>
      <c r="N2752" s="7" t="s">
        <v>60</v>
      </c>
      <c r="O2752" s="8">
        <v>20</v>
      </c>
      <c r="P2752" s="8">
        <v>10</v>
      </c>
      <c r="Q2752" s="7" t="s">
        <v>60</v>
      </c>
      <c r="R2752" s="7" t="s">
        <v>1601</v>
      </c>
    </row>
    <row r="2753" spans="1:18" x14ac:dyDescent="0.25">
      <c r="A2753" s="7" t="s">
        <v>4917</v>
      </c>
      <c r="B2753" s="7" t="s">
        <v>49</v>
      </c>
      <c r="C2753" s="7" t="s">
        <v>66</v>
      </c>
      <c r="D2753" s="7" t="s">
        <v>1472</v>
      </c>
      <c r="E2753" s="7" t="s">
        <v>4923</v>
      </c>
      <c r="F2753" s="7" t="s">
        <v>97</v>
      </c>
      <c r="G2753" s="8">
        <v>1958</v>
      </c>
      <c r="H2753" s="9"/>
      <c r="I2753" s="9"/>
      <c r="J2753" s="9"/>
      <c r="K2753" s="9"/>
      <c r="L2753" s="8">
        <v>3000</v>
      </c>
      <c r="M2753" s="8">
        <v>1</v>
      </c>
      <c r="N2753" s="7" t="s">
        <v>60</v>
      </c>
      <c r="O2753" s="8">
        <v>12</v>
      </c>
      <c r="P2753" s="8">
        <v>10</v>
      </c>
      <c r="Q2753" s="7" t="s">
        <v>60</v>
      </c>
      <c r="R2753" s="7" t="s">
        <v>1595</v>
      </c>
    </row>
    <row r="2754" spans="1:18" x14ac:dyDescent="0.25">
      <c r="A2754" s="7" t="s">
        <v>844</v>
      </c>
      <c r="B2754" s="7" t="s">
        <v>1457</v>
      </c>
      <c r="C2754" s="7" t="s">
        <v>53</v>
      </c>
      <c r="D2754" s="7" t="s">
        <v>1534</v>
      </c>
      <c r="E2754" s="7" t="s">
        <v>4924</v>
      </c>
      <c r="F2754" s="7" t="s">
        <v>97</v>
      </c>
      <c r="G2754" s="8">
        <v>1994</v>
      </c>
      <c r="H2754" s="9"/>
      <c r="I2754" s="9"/>
      <c r="J2754" s="9"/>
      <c r="K2754" s="9"/>
      <c r="L2754" s="8">
        <v>90000</v>
      </c>
      <c r="M2754" s="8">
        <v>1</v>
      </c>
      <c r="N2754" s="7" t="s">
        <v>60</v>
      </c>
      <c r="O2754" s="8">
        <v>25</v>
      </c>
      <c r="P2754" s="8">
        <v>25</v>
      </c>
      <c r="Q2754" s="7" t="s">
        <v>60</v>
      </c>
      <c r="R2754" s="7" t="s">
        <v>1462</v>
      </c>
    </row>
    <row r="2755" spans="1:18" x14ac:dyDescent="0.25">
      <c r="A2755" s="7" t="s">
        <v>844</v>
      </c>
      <c r="B2755" s="7" t="s">
        <v>1457</v>
      </c>
      <c r="C2755" s="7" t="s">
        <v>97</v>
      </c>
      <c r="D2755" s="7" t="s">
        <v>1602</v>
      </c>
      <c r="E2755" s="7" t="s">
        <v>4925</v>
      </c>
      <c r="F2755" s="7" t="s">
        <v>97</v>
      </c>
      <c r="G2755" s="8">
        <v>1994</v>
      </c>
      <c r="H2755" s="9"/>
      <c r="I2755" s="9"/>
      <c r="J2755" s="9"/>
      <c r="K2755" s="9"/>
      <c r="L2755" s="8">
        <v>110000</v>
      </c>
      <c r="M2755" s="8">
        <v>1</v>
      </c>
      <c r="N2755" s="7" t="s">
        <v>60</v>
      </c>
      <c r="O2755" s="8">
        <v>30</v>
      </c>
      <c r="P2755" s="8">
        <v>30</v>
      </c>
      <c r="Q2755" s="7" t="s">
        <v>60</v>
      </c>
      <c r="R2755" s="7" t="s">
        <v>539</v>
      </c>
    </row>
    <row r="2756" spans="1:18" x14ac:dyDescent="0.25">
      <c r="A2756" s="7" t="s">
        <v>848</v>
      </c>
      <c r="B2756" s="7" t="s">
        <v>49</v>
      </c>
      <c r="C2756" s="7" t="s">
        <v>53</v>
      </c>
      <c r="D2756" s="7" t="s">
        <v>1464</v>
      </c>
      <c r="E2756" s="7" t="s">
        <v>4926</v>
      </c>
      <c r="F2756" s="7" t="s">
        <v>74</v>
      </c>
      <c r="G2756" s="9"/>
      <c r="H2756" s="9"/>
      <c r="I2756" s="9"/>
      <c r="J2756" s="9"/>
      <c r="K2756" s="9"/>
      <c r="L2756" s="8">
        <v>10823</v>
      </c>
      <c r="M2756" s="8">
        <v>2</v>
      </c>
      <c r="N2756" s="7" t="s">
        <v>60</v>
      </c>
      <c r="O2756" s="8">
        <v>12</v>
      </c>
      <c r="P2756" s="8">
        <v>10</v>
      </c>
      <c r="Q2756" s="7" t="s">
        <v>60</v>
      </c>
      <c r="R2756" s="7" t="s">
        <v>539</v>
      </c>
    </row>
    <row r="2757" spans="1:18" x14ac:dyDescent="0.25">
      <c r="A2757" s="7" t="s">
        <v>4927</v>
      </c>
      <c r="B2757" s="7" t="s">
        <v>1489</v>
      </c>
      <c r="C2757" s="7" t="s">
        <v>53</v>
      </c>
      <c r="D2757" s="7" t="s">
        <v>1458</v>
      </c>
      <c r="E2757" s="7" t="s">
        <v>2555</v>
      </c>
      <c r="F2757" s="7" t="s">
        <v>97</v>
      </c>
      <c r="G2757" s="9"/>
      <c r="H2757" s="9"/>
      <c r="I2757" s="9"/>
      <c r="J2757" s="9"/>
      <c r="K2757" s="9"/>
      <c r="L2757" s="8">
        <v>2500</v>
      </c>
      <c r="M2757" s="8">
        <v>1</v>
      </c>
      <c r="N2757" s="7" t="s">
        <v>60</v>
      </c>
      <c r="O2757" s="8">
        <v>16</v>
      </c>
      <c r="P2757" s="8">
        <v>10</v>
      </c>
      <c r="Q2757" s="7" t="s">
        <v>60</v>
      </c>
      <c r="R2757" s="7" t="s">
        <v>60</v>
      </c>
    </row>
    <row r="2758" spans="1:18" x14ac:dyDescent="0.25">
      <c r="A2758" s="7" t="s">
        <v>4928</v>
      </c>
      <c r="B2758" s="7" t="s">
        <v>49</v>
      </c>
      <c r="C2758" s="7" t="s">
        <v>53</v>
      </c>
      <c r="D2758" s="7" t="s">
        <v>1464</v>
      </c>
      <c r="E2758" s="7" t="s">
        <v>4929</v>
      </c>
      <c r="F2758" s="7" t="s">
        <v>74</v>
      </c>
      <c r="G2758" s="9"/>
      <c r="H2758" s="9"/>
      <c r="I2758" s="9"/>
      <c r="J2758" s="9"/>
      <c r="K2758" s="9"/>
      <c r="L2758" s="8">
        <v>1200</v>
      </c>
      <c r="M2758" s="8">
        <v>1</v>
      </c>
      <c r="N2758" s="7" t="s">
        <v>60</v>
      </c>
      <c r="O2758" s="8">
        <v>12</v>
      </c>
      <c r="P2758" s="8">
        <v>10</v>
      </c>
      <c r="Q2758" s="7" t="s">
        <v>60</v>
      </c>
      <c r="R2758" s="7" t="s">
        <v>1601</v>
      </c>
    </row>
    <row r="2759" spans="1:18" x14ac:dyDescent="0.25">
      <c r="A2759" s="7" t="s">
        <v>4930</v>
      </c>
      <c r="B2759" s="7" t="s">
        <v>49</v>
      </c>
      <c r="C2759" s="7" t="s">
        <v>53</v>
      </c>
      <c r="D2759" s="7" t="s">
        <v>1464</v>
      </c>
      <c r="E2759" s="7" t="s">
        <v>4931</v>
      </c>
      <c r="F2759" s="7" t="s">
        <v>74</v>
      </c>
      <c r="G2759" s="8">
        <v>1986</v>
      </c>
      <c r="H2759" s="9"/>
      <c r="I2759" s="9"/>
      <c r="J2759" s="9"/>
      <c r="K2759" s="9"/>
      <c r="L2759" s="8">
        <v>1120</v>
      </c>
      <c r="M2759" s="8">
        <v>1</v>
      </c>
      <c r="N2759" s="7" t="s">
        <v>60</v>
      </c>
      <c r="O2759" s="8">
        <v>12</v>
      </c>
      <c r="P2759" s="8">
        <v>9</v>
      </c>
      <c r="Q2759" s="7" t="s">
        <v>60</v>
      </c>
      <c r="R2759" s="7" t="s">
        <v>1601</v>
      </c>
    </row>
    <row r="2760" spans="1:18" x14ac:dyDescent="0.25">
      <c r="A2760" s="7" t="s">
        <v>849</v>
      </c>
      <c r="B2760" s="7" t="s">
        <v>49</v>
      </c>
      <c r="C2760" s="7" t="s">
        <v>53</v>
      </c>
      <c r="D2760" s="7" t="s">
        <v>1477</v>
      </c>
      <c r="E2760" s="7" t="s">
        <v>4932</v>
      </c>
      <c r="F2760" s="7" t="s">
        <v>74</v>
      </c>
      <c r="G2760" s="8">
        <v>1970</v>
      </c>
      <c r="H2760" s="9"/>
      <c r="I2760" s="9"/>
      <c r="J2760" s="9"/>
      <c r="K2760" s="9"/>
      <c r="L2760" s="8">
        <v>4000</v>
      </c>
      <c r="M2760" s="8">
        <v>2</v>
      </c>
      <c r="N2760" s="7" t="s">
        <v>60</v>
      </c>
      <c r="O2760" s="8">
        <v>25</v>
      </c>
      <c r="P2760" s="8">
        <v>12</v>
      </c>
      <c r="Q2760" s="7" t="s">
        <v>60</v>
      </c>
      <c r="R2760" s="7" t="s">
        <v>60</v>
      </c>
    </row>
    <row r="2761" spans="1:18" x14ac:dyDescent="0.25">
      <c r="A2761" s="7" t="s">
        <v>851</v>
      </c>
      <c r="B2761" s="7" t="s">
        <v>1457</v>
      </c>
      <c r="C2761" s="7" t="s">
        <v>53</v>
      </c>
      <c r="D2761" s="7" t="s">
        <v>1904</v>
      </c>
      <c r="E2761" s="7" t="s">
        <v>4933</v>
      </c>
      <c r="F2761" s="7" t="s">
        <v>74</v>
      </c>
      <c r="G2761" s="9"/>
      <c r="H2761" s="9"/>
      <c r="I2761" s="9"/>
      <c r="J2761" s="9"/>
      <c r="K2761" s="9"/>
      <c r="L2761" s="8">
        <v>4000</v>
      </c>
      <c r="M2761" s="8">
        <v>1</v>
      </c>
      <c r="N2761" s="7" t="s">
        <v>60</v>
      </c>
      <c r="O2761" s="8">
        <v>13</v>
      </c>
      <c r="P2761" s="8">
        <v>9</v>
      </c>
      <c r="Q2761" s="7" t="s">
        <v>60</v>
      </c>
      <c r="R2761" s="7" t="s">
        <v>1656</v>
      </c>
    </row>
    <row r="2762" spans="1:18" x14ac:dyDescent="0.25">
      <c r="A2762" s="7" t="s">
        <v>4934</v>
      </c>
      <c r="B2762" s="7" t="s">
        <v>49</v>
      </c>
      <c r="C2762" s="7" t="s">
        <v>53</v>
      </c>
      <c r="D2762" s="7" t="s">
        <v>3962</v>
      </c>
      <c r="E2762" s="7" t="s">
        <v>4935</v>
      </c>
      <c r="F2762" s="7" t="s">
        <v>1469</v>
      </c>
      <c r="G2762" s="8">
        <v>2000</v>
      </c>
      <c r="H2762" s="8">
        <v>18750</v>
      </c>
      <c r="I2762" s="9"/>
      <c r="J2762" s="8">
        <v>100</v>
      </c>
      <c r="K2762" s="8">
        <v>2</v>
      </c>
      <c r="L2762" s="8">
        <v>37500</v>
      </c>
      <c r="M2762" s="8">
        <v>25</v>
      </c>
      <c r="N2762" s="7" t="s">
        <v>54</v>
      </c>
      <c r="O2762" s="8">
        <v>12</v>
      </c>
      <c r="P2762" s="8">
        <v>9</v>
      </c>
      <c r="Q2762" s="7" t="s">
        <v>60</v>
      </c>
      <c r="R2762" s="7" t="s">
        <v>1462</v>
      </c>
    </row>
    <row r="2763" spans="1:18" x14ac:dyDescent="0.25">
      <c r="A2763" s="7" t="s">
        <v>4936</v>
      </c>
      <c r="B2763" s="7" t="s">
        <v>1457</v>
      </c>
      <c r="C2763" s="7" t="s">
        <v>53</v>
      </c>
      <c r="D2763" s="7" t="s">
        <v>1458</v>
      </c>
      <c r="E2763" s="7" t="s">
        <v>4937</v>
      </c>
      <c r="F2763" s="7" t="s">
        <v>97</v>
      </c>
      <c r="G2763" s="9"/>
      <c r="H2763" s="9"/>
      <c r="I2763" s="9"/>
      <c r="J2763" s="9"/>
      <c r="K2763" s="9"/>
      <c r="L2763" s="8">
        <v>2142</v>
      </c>
      <c r="M2763" s="8">
        <v>4</v>
      </c>
      <c r="N2763" s="7" t="s">
        <v>54</v>
      </c>
      <c r="O2763" s="8">
        <v>10</v>
      </c>
      <c r="P2763" s="8">
        <v>8</v>
      </c>
      <c r="Q2763" s="7" t="s">
        <v>60</v>
      </c>
      <c r="R2763" s="7" t="s">
        <v>1462</v>
      </c>
    </row>
    <row r="2764" spans="1:18" x14ac:dyDescent="0.25">
      <c r="A2764" s="7" t="s">
        <v>4938</v>
      </c>
      <c r="B2764" s="7" t="s">
        <v>1457</v>
      </c>
      <c r="C2764" s="7" t="s">
        <v>53</v>
      </c>
      <c r="D2764" s="7" t="s">
        <v>1458</v>
      </c>
      <c r="E2764" s="7" t="s">
        <v>4939</v>
      </c>
      <c r="F2764" s="7" t="s">
        <v>97</v>
      </c>
      <c r="G2764" s="8">
        <v>1978</v>
      </c>
      <c r="H2764" s="9"/>
      <c r="I2764" s="9"/>
      <c r="J2764" s="9"/>
      <c r="K2764" s="9"/>
      <c r="L2764" s="8">
        <v>16000</v>
      </c>
      <c r="M2764" s="8">
        <v>13</v>
      </c>
      <c r="N2764" s="7" t="s">
        <v>60</v>
      </c>
      <c r="O2764" s="8">
        <v>10</v>
      </c>
      <c r="P2764" s="8">
        <v>8</v>
      </c>
      <c r="Q2764" s="7" t="s">
        <v>54</v>
      </c>
      <c r="R2764" s="7" t="s">
        <v>60</v>
      </c>
    </row>
    <row r="2765" spans="1:18" x14ac:dyDescent="0.25">
      <c r="A2765" s="7" t="s">
        <v>4940</v>
      </c>
      <c r="B2765" s="7" t="s">
        <v>49</v>
      </c>
      <c r="C2765" s="7" t="s">
        <v>53</v>
      </c>
      <c r="D2765" s="7" t="s">
        <v>1477</v>
      </c>
      <c r="E2765" s="7" t="s">
        <v>4941</v>
      </c>
      <c r="F2765" s="7" t="s">
        <v>74</v>
      </c>
      <c r="G2765" s="8">
        <v>1945</v>
      </c>
      <c r="H2765" s="9"/>
      <c r="I2765" s="9"/>
      <c r="J2765" s="9"/>
      <c r="K2765" s="9"/>
      <c r="L2765" s="8">
        <v>5000</v>
      </c>
      <c r="M2765" s="8">
        <v>1</v>
      </c>
      <c r="N2765" s="7" t="s">
        <v>60</v>
      </c>
      <c r="O2765" s="8">
        <v>13</v>
      </c>
      <c r="P2765" s="8">
        <v>10</v>
      </c>
      <c r="Q2765" s="7" t="s">
        <v>60</v>
      </c>
      <c r="R2765" s="7" t="s">
        <v>86</v>
      </c>
    </row>
    <row r="2766" spans="1:18" x14ac:dyDescent="0.25">
      <c r="A2766" s="7" t="s">
        <v>1375</v>
      </c>
      <c r="B2766" s="7" t="s">
        <v>49</v>
      </c>
      <c r="C2766" s="7" t="s">
        <v>53</v>
      </c>
      <c r="D2766" s="7" t="s">
        <v>1477</v>
      </c>
      <c r="E2766" s="7" t="s">
        <v>4942</v>
      </c>
      <c r="F2766" s="7" t="s">
        <v>74</v>
      </c>
      <c r="G2766" s="8">
        <v>1960</v>
      </c>
      <c r="H2766" s="9"/>
      <c r="I2766" s="9"/>
      <c r="J2766" s="9"/>
      <c r="K2766" s="9"/>
      <c r="L2766" s="8">
        <v>2000</v>
      </c>
      <c r="M2766" s="8">
        <v>1</v>
      </c>
      <c r="N2766" s="7" t="s">
        <v>60</v>
      </c>
      <c r="O2766" s="8">
        <v>12</v>
      </c>
      <c r="P2766" s="8">
        <v>9</v>
      </c>
      <c r="Q2766" s="7" t="s">
        <v>60</v>
      </c>
      <c r="R2766" s="7" t="s">
        <v>50</v>
      </c>
    </row>
    <row r="2767" spans="1:18" x14ac:dyDescent="0.25">
      <c r="A2767" s="7" t="s">
        <v>4943</v>
      </c>
      <c r="B2767" s="7" t="s">
        <v>49</v>
      </c>
      <c r="C2767" s="7" t="s">
        <v>53</v>
      </c>
      <c r="D2767" s="7" t="s">
        <v>1477</v>
      </c>
      <c r="E2767" s="7" t="s">
        <v>4944</v>
      </c>
      <c r="F2767" s="7" t="s">
        <v>74</v>
      </c>
      <c r="G2767" s="9"/>
      <c r="H2767" s="9"/>
      <c r="I2767" s="9"/>
      <c r="J2767" s="9"/>
      <c r="K2767" s="9"/>
      <c r="L2767" s="8">
        <v>513</v>
      </c>
      <c r="M2767" s="8">
        <v>1</v>
      </c>
      <c r="N2767" s="7" t="s">
        <v>60</v>
      </c>
      <c r="O2767" s="8">
        <v>12</v>
      </c>
      <c r="P2767" s="8">
        <v>8</v>
      </c>
      <c r="Q2767" s="7" t="s">
        <v>60</v>
      </c>
      <c r="R2767" s="7" t="s">
        <v>86</v>
      </c>
    </row>
    <row r="2768" spans="1:18" x14ac:dyDescent="0.25">
      <c r="A2768" s="7" t="s">
        <v>4945</v>
      </c>
      <c r="B2768" s="7" t="s">
        <v>49</v>
      </c>
      <c r="C2768" s="7" t="s">
        <v>53</v>
      </c>
      <c r="D2768" s="7" t="s">
        <v>1458</v>
      </c>
      <c r="E2768" s="7" t="s">
        <v>4946</v>
      </c>
      <c r="F2768" s="7" t="s">
        <v>97</v>
      </c>
      <c r="G2768" s="9"/>
      <c r="H2768" s="9"/>
      <c r="I2768" s="9"/>
      <c r="J2768" s="9"/>
      <c r="K2768" s="9"/>
      <c r="L2768" s="8">
        <v>3027</v>
      </c>
      <c r="M2768" s="8">
        <v>1</v>
      </c>
      <c r="N2768" s="7" t="s">
        <v>60</v>
      </c>
      <c r="O2768" s="8">
        <v>14</v>
      </c>
      <c r="P2768" s="8">
        <v>14</v>
      </c>
      <c r="Q2768" s="7" t="s">
        <v>60</v>
      </c>
      <c r="R2768" s="7" t="s">
        <v>86</v>
      </c>
    </row>
    <row r="2769" spans="1:18" x14ac:dyDescent="0.25">
      <c r="A2769" s="7" t="s">
        <v>4947</v>
      </c>
      <c r="B2769" s="7" t="s">
        <v>49</v>
      </c>
      <c r="C2769" s="7" t="s">
        <v>53</v>
      </c>
      <c r="D2769" s="7" t="s">
        <v>1477</v>
      </c>
      <c r="E2769" s="7" t="s">
        <v>4948</v>
      </c>
      <c r="F2769" s="7" t="s">
        <v>74</v>
      </c>
      <c r="G2769" s="8">
        <v>1963</v>
      </c>
      <c r="H2769" s="9"/>
      <c r="I2769" s="9"/>
      <c r="J2769" s="9"/>
      <c r="K2769" s="9"/>
      <c r="L2769" s="8">
        <v>20000</v>
      </c>
      <c r="M2769" s="8">
        <v>2</v>
      </c>
      <c r="N2769" s="7" t="s">
        <v>60</v>
      </c>
      <c r="O2769" s="8">
        <v>25</v>
      </c>
      <c r="P2769" s="8">
        <v>20</v>
      </c>
      <c r="Q2769" s="7" t="s">
        <v>60</v>
      </c>
      <c r="R2769" s="7" t="s">
        <v>1643</v>
      </c>
    </row>
    <row r="2770" spans="1:18" x14ac:dyDescent="0.25">
      <c r="A2770" s="7" t="s">
        <v>853</v>
      </c>
      <c r="B2770" s="7" t="s">
        <v>1457</v>
      </c>
      <c r="C2770" s="7" t="s">
        <v>53</v>
      </c>
      <c r="D2770" s="7" t="s">
        <v>1464</v>
      </c>
      <c r="E2770" s="7" t="s">
        <v>4949</v>
      </c>
      <c r="F2770" s="7" t="s">
        <v>74</v>
      </c>
      <c r="G2770" s="9"/>
      <c r="H2770" s="9"/>
      <c r="I2770" s="9"/>
      <c r="J2770" s="9"/>
      <c r="K2770" s="9"/>
      <c r="L2770" s="8">
        <v>5000</v>
      </c>
      <c r="M2770" s="8">
        <v>1</v>
      </c>
      <c r="N2770" s="7" t="s">
        <v>60</v>
      </c>
      <c r="O2770" s="8">
        <v>12</v>
      </c>
      <c r="P2770" s="8">
        <v>9</v>
      </c>
      <c r="Q2770" s="7" t="s">
        <v>60</v>
      </c>
      <c r="R2770" s="7" t="s">
        <v>86</v>
      </c>
    </row>
    <row r="2771" spans="1:18" x14ac:dyDescent="0.25">
      <c r="A2771" s="7" t="s">
        <v>4950</v>
      </c>
      <c r="B2771" s="7" t="s">
        <v>49</v>
      </c>
      <c r="C2771" s="7" t="s">
        <v>53</v>
      </c>
      <c r="D2771" s="7" t="s">
        <v>1838</v>
      </c>
      <c r="E2771" s="7" t="s">
        <v>4951</v>
      </c>
      <c r="F2771" s="7" t="s">
        <v>97</v>
      </c>
      <c r="G2771" s="8">
        <v>1960</v>
      </c>
      <c r="H2771" s="9"/>
      <c r="I2771" s="9"/>
      <c r="J2771" s="9"/>
      <c r="K2771" s="9"/>
      <c r="L2771" s="8">
        <v>4750</v>
      </c>
      <c r="M2771" s="8">
        <v>1</v>
      </c>
      <c r="N2771" s="7" t="s">
        <v>60</v>
      </c>
      <c r="O2771" s="8">
        <v>24</v>
      </c>
      <c r="P2771" s="8">
        <v>12</v>
      </c>
      <c r="Q2771" s="7" t="s">
        <v>60</v>
      </c>
      <c r="R2771" s="7" t="s">
        <v>60</v>
      </c>
    </row>
    <row r="2772" spans="1:18" x14ac:dyDescent="0.25">
      <c r="A2772" s="7" t="s">
        <v>4950</v>
      </c>
      <c r="B2772" s="7" t="s">
        <v>49</v>
      </c>
      <c r="C2772" s="7" t="s">
        <v>97</v>
      </c>
      <c r="D2772" s="7" t="s">
        <v>1497</v>
      </c>
      <c r="E2772" s="7" t="s">
        <v>4952</v>
      </c>
      <c r="F2772" s="7" t="s">
        <v>97</v>
      </c>
      <c r="G2772" s="8">
        <v>1960</v>
      </c>
      <c r="H2772" s="9"/>
      <c r="I2772" s="9"/>
      <c r="J2772" s="9"/>
      <c r="K2772" s="9"/>
      <c r="L2772" s="8">
        <v>3132</v>
      </c>
      <c r="M2772" s="8">
        <v>1</v>
      </c>
      <c r="N2772" s="7" t="s">
        <v>60</v>
      </c>
      <c r="O2772" s="8">
        <v>24</v>
      </c>
      <c r="P2772" s="8">
        <v>12</v>
      </c>
      <c r="Q2772" s="7" t="s">
        <v>60</v>
      </c>
      <c r="R2772" s="7" t="s">
        <v>86</v>
      </c>
    </row>
    <row r="2773" spans="1:18" x14ac:dyDescent="0.25">
      <c r="A2773" s="7" t="s">
        <v>4953</v>
      </c>
      <c r="B2773" s="7" t="s">
        <v>49</v>
      </c>
      <c r="C2773" s="7" t="s">
        <v>53</v>
      </c>
      <c r="D2773" s="7" t="s">
        <v>1605</v>
      </c>
      <c r="E2773" s="7" t="s">
        <v>4954</v>
      </c>
      <c r="F2773" s="7" t="s">
        <v>97</v>
      </c>
      <c r="G2773" s="8">
        <v>1973</v>
      </c>
      <c r="H2773" s="9"/>
      <c r="I2773" s="9"/>
      <c r="J2773" s="9"/>
      <c r="K2773" s="9"/>
      <c r="L2773" s="8">
        <v>84720</v>
      </c>
      <c r="M2773" s="8">
        <v>4</v>
      </c>
      <c r="N2773" s="7" t="s">
        <v>60</v>
      </c>
      <c r="O2773" s="8">
        <v>20</v>
      </c>
      <c r="P2773" s="8">
        <v>18</v>
      </c>
      <c r="Q2773" s="7" t="s">
        <v>60</v>
      </c>
      <c r="R2773" s="7" t="s">
        <v>60</v>
      </c>
    </row>
    <row r="2774" spans="1:18" x14ac:dyDescent="0.25">
      <c r="A2774" s="7" t="s">
        <v>4953</v>
      </c>
      <c r="B2774" s="7" t="s">
        <v>49</v>
      </c>
      <c r="C2774" s="7" t="s">
        <v>97</v>
      </c>
      <c r="D2774" s="7" t="s">
        <v>1474</v>
      </c>
      <c r="E2774" s="7" t="s">
        <v>4955</v>
      </c>
      <c r="F2774" s="7" t="s">
        <v>97</v>
      </c>
      <c r="G2774" s="8">
        <v>1980</v>
      </c>
      <c r="H2774" s="9"/>
      <c r="I2774" s="9"/>
      <c r="J2774" s="9"/>
      <c r="K2774" s="9"/>
      <c r="L2774" s="8">
        <v>31517</v>
      </c>
      <c r="M2774" s="8">
        <v>4</v>
      </c>
      <c r="N2774" s="7" t="s">
        <v>54</v>
      </c>
      <c r="O2774" s="8">
        <v>12</v>
      </c>
      <c r="P2774" s="8">
        <v>10</v>
      </c>
      <c r="Q2774" s="7" t="s">
        <v>60</v>
      </c>
      <c r="R2774" s="7" t="s">
        <v>1462</v>
      </c>
    </row>
    <row r="2775" spans="1:18" x14ac:dyDescent="0.25">
      <c r="A2775" s="7" t="s">
        <v>4953</v>
      </c>
      <c r="B2775" s="7" t="s">
        <v>49</v>
      </c>
      <c r="C2775" s="7" t="s">
        <v>59</v>
      </c>
      <c r="D2775" s="7" t="s">
        <v>1495</v>
      </c>
      <c r="E2775" s="7" t="s">
        <v>4956</v>
      </c>
      <c r="F2775" s="7" t="s">
        <v>97</v>
      </c>
      <c r="G2775" s="8">
        <v>2000</v>
      </c>
      <c r="H2775" s="9"/>
      <c r="I2775" s="9"/>
      <c r="J2775" s="9"/>
      <c r="K2775" s="9"/>
      <c r="L2775" s="8">
        <v>49350</v>
      </c>
      <c r="M2775" s="8">
        <v>4</v>
      </c>
      <c r="N2775" s="7" t="s">
        <v>60</v>
      </c>
      <c r="O2775" s="8">
        <v>12</v>
      </c>
      <c r="P2775" s="8">
        <v>9</v>
      </c>
      <c r="Q2775" s="7" t="s">
        <v>60</v>
      </c>
      <c r="R2775" s="7" t="s">
        <v>60</v>
      </c>
    </row>
    <row r="2776" spans="1:18" x14ac:dyDescent="0.25">
      <c r="A2776" s="7" t="s">
        <v>4957</v>
      </c>
      <c r="B2776" s="7" t="s">
        <v>49</v>
      </c>
      <c r="C2776" s="7" t="s">
        <v>53</v>
      </c>
      <c r="D2776" s="7" t="s">
        <v>1464</v>
      </c>
      <c r="E2776" s="7" t="s">
        <v>4893</v>
      </c>
      <c r="F2776" s="7" t="s">
        <v>74</v>
      </c>
      <c r="G2776" s="8">
        <v>1960</v>
      </c>
      <c r="H2776" s="9"/>
      <c r="I2776" s="9"/>
      <c r="J2776" s="9"/>
      <c r="K2776" s="9"/>
      <c r="L2776" s="8">
        <v>300</v>
      </c>
      <c r="M2776" s="8">
        <v>2</v>
      </c>
      <c r="N2776" s="7" t="s">
        <v>60</v>
      </c>
      <c r="O2776" s="8">
        <v>8</v>
      </c>
      <c r="P2776" s="8">
        <v>12</v>
      </c>
      <c r="Q2776" s="7" t="s">
        <v>60</v>
      </c>
      <c r="R2776" s="7" t="s">
        <v>86</v>
      </c>
    </row>
    <row r="2777" spans="1:18" x14ac:dyDescent="0.25">
      <c r="A2777" s="7" t="s">
        <v>4958</v>
      </c>
      <c r="B2777" s="7" t="s">
        <v>49</v>
      </c>
      <c r="C2777" s="7" t="s">
        <v>53</v>
      </c>
      <c r="D2777" s="7" t="s">
        <v>1458</v>
      </c>
      <c r="E2777" s="7" t="s">
        <v>4959</v>
      </c>
      <c r="F2777" s="7" t="s">
        <v>97</v>
      </c>
      <c r="G2777" s="8">
        <v>2009</v>
      </c>
      <c r="H2777" s="9"/>
      <c r="I2777" s="9"/>
      <c r="J2777" s="9"/>
      <c r="K2777" s="9"/>
      <c r="L2777" s="8">
        <v>91000</v>
      </c>
      <c r="M2777" s="8">
        <v>12</v>
      </c>
      <c r="N2777" s="7" t="s">
        <v>54</v>
      </c>
      <c r="O2777" s="8">
        <v>12</v>
      </c>
      <c r="P2777" s="8">
        <v>10</v>
      </c>
      <c r="Q2777" s="7" t="s">
        <v>60</v>
      </c>
      <c r="R2777" s="7" t="s">
        <v>539</v>
      </c>
    </row>
    <row r="2778" spans="1:18" x14ac:dyDescent="0.25">
      <c r="A2778" s="7" t="s">
        <v>4960</v>
      </c>
      <c r="B2778" s="7" t="s">
        <v>49</v>
      </c>
      <c r="C2778" s="7" t="s">
        <v>53</v>
      </c>
      <c r="D2778" s="7" t="s">
        <v>1477</v>
      </c>
      <c r="E2778" s="7" t="s">
        <v>4961</v>
      </c>
      <c r="F2778" s="7" t="s">
        <v>74</v>
      </c>
      <c r="G2778" s="8">
        <v>1960</v>
      </c>
      <c r="H2778" s="9"/>
      <c r="I2778" s="9"/>
      <c r="J2778" s="9"/>
      <c r="K2778" s="9"/>
      <c r="L2778" s="8">
        <v>1100</v>
      </c>
      <c r="M2778" s="8">
        <v>1</v>
      </c>
      <c r="N2778" s="7" t="s">
        <v>60</v>
      </c>
      <c r="O2778" s="8">
        <v>15</v>
      </c>
      <c r="P2778" s="8">
        <v>9</v>
      </c>
      <c r="Q2778" s="7" t="s">
        <v>60</v>
      </c>
      <c r="R2778" s="7" t="s">
        <v>1643</v>
      </c>
    </row>
    <row r="2779" spans="1:18" x14ac:dyDescent="0.25">
      <c r="A2779" s="7" t="s">
        <v>4962</v>
      </c>
      <c r="B2779" s="7" t="s">
        <v>49</v>
      </c>
      <c r="C2779" s="7" t="s">
        <v>53</v>
      </c>
      <c r="D2779" s="7" t="s">
        <v>1477</v>
      </c>
      <c r="E2779" s="7" t="s">
        <v>4963</v>
      </c>
      <c r="F2779" s="7" t="s">
        <v>74</v>
      </c>
      <c r="G2779" s="8">
        <v>1980</v>
      </c>
      <c r="H2779" s="9"/>
      <c r="I2779" s="9"/>
      <c r="J2779" s="9"/>
      <c r="K2779" s="9"/>
      <c r="L2779" s="8">
        <v>1898</v>
      </c>
      <c r="M2779" s="8">
        <v>1</v>
      </c>
      <c r="N2779" s="7" t="s">
        <v>60</v>
      </c>
      <c r="O2779" s="8">
        <v>13</v>
      </c>
      <c r="P2779" s="8">
        <v>8</v>
      </c>
      <c r="Q2779" s="7" t="s">
        <v>60</v>
      </c>
      <c r="R2779" s="7" t="s">
        <v>539</v>
      </c>
    </row>
    <row r="2780" spans="1:18" x14ac:dyDescent="0.25">
      <c r="A2780" s="7" t="s">
        <v>1377</v>
      </c>
      <c r="B2780" s="7" t="s">
        <v>1489</v>
      </c>
      <c r="C2780" s="7" t="s">
        <v>53</v>
      </c>
      <c r="D2780" s="7" t="s">
        <v>1458</v>
      </c>
      <c r="E2780" s="7" t="s">
        <v>4964</v>
      </c>
      <c r="F2780" s="7" t="s">
        <v>97</v>
      </c>
      <c r="G2780" s="8">
        <v>2002</v>
      </c>
      <c r="H2780" s="9"/>
      <c r="I2780" s="9"/>
      <c r="J2780" s="9"/>
      <c r="K2780" s="9"/>
      <c r="L2780" s="8">
        <v>7000</v>
      </c>
      <c r="M2780" s="8">
        <v>2</v>
      </c>
      <c r="N2780" s="7" t="s">
        <v>60</v>
      </c>
      <c r="O2780" s="8">
        <v>28</v>
      </c>
      <c r="P2780" s="8">
        <v>27</v>
      </c>
      <c r="Q2780" s="7" t="s">
        <v>60</v>
      </c>
      <c r="R2780" s="7" t="s">
        <v>1595</v>
      </c>
    </row>
    <row r="2781" spans="1:18" x14ac:dyDescent="0.25">
      <c r="A2781" s="7" t="s">
        <v>4965</v>
      </c>
      <c r="B2781" s="7" t="s">
        <v>49</v>
      </c>
      <c r="C2781" s="7" t="s">
        <v>53</v>
      </c>
      <c r="D2781" s="7" t="s">
        <v>1464</v>
      </c>
      <c r="E2781" s="7" t="s">
        <v>4966</v>
      </c>
      <c r="F2781" s="7" t="s">
        <v>97</v>
      </c>
      <c r="G2781" s="8">
        <v>1994</v>
      </c>
      <c r="H2781" s="9"/>
      <c r="I2781" s="9"/>
      <c r="J2781" s="9"/>
      <c r="K2781" s="9"/>
      <c r="L2781" s="8">
        <v>2000</v>
      </c>
      <c r="M2781" s="8">
        <v>1</v>
      </c>
      <c r="N2781" s="7" t="s">
        <v>60</v>
      </c>
      <c r="O2781" s="8">
        <v>21</v>
      </c>
      <c r="P2781" s="8">
        <v>20</v>
      </c>
      <c r="Q2781" s="7" t="s">
        <v>60</v>
      </c>
      <c r="R2781" s="7" t="s">
        <v>86</v>
      </c>
    </row>
    <row r="2782" spans="1:18" x14ac:dyDescent="0.25">
      <c r="A2782" s="7" t="s">
        <v>1380</v>
      </c>
      <c r="B2782" s="7" t="s">
        <v>1489</v>
      </c>
      <c r="C2782" s="7" t="s">
        <v>53</v>
      </c>
      <c r="D2782" s="7" t="s">
        <v>1464</v>
      </c>
      <c r="E2782" s="7" t="s">
        <v>4967</v>
      </c>
      <c r="F2782" s="7" t="s">
        <v>74</v>
      </c>
      <c r="G2782" s="9"/>
      <c r="H2782" s="9"/>
      <c r="I2782" s="9"/>
      <c r="J2782" s="9"/>
      <c r="K2782" s="9"/>
      <c r="L2782" s="8">
        <v>5000</v>
      </c>
      <c r="M2782" s="8">
        <v>1</v>
      </c>
      <c r="N2782" s="7" t="s">
        <v>60</v>
      </c>
      <c r="O2782" s="8">
        <v>18</v>
      </c>
      <c r="P2782" s="8">
        <v>18</v>
      </c>
      <c r="Q2782" s="7" t="s">
        <v>60</v>
      </c>
      <c r="R2782" s="7" t="s">
        <v>60</v>
      </c>
    </row>
    <row r="2783" spans="1:18" x14ac:dyDescent="0.25">
      <c r="A2783" s="7" t="s">
        <v>1382</v>
      </c>
      <c r="B2783" s="7" t="s">
        <v>1457</v>
      </c>
      <c r="C2783" s="7" t="s">
        <v>53</v>
      </c>
      <c r="D2783" s="7" t="s">
        <v>1474</v>
      </c>
      <c r="E2783" s="7" t="s">
        <v>4968</v>
      </c>
      <c r="F2783" s="7" t="s">
        <v>97</v>
      </c>
      <c r="G2783" s="8">
        <v>1963</v>
      </c>
      <c r="H2783" s="9"/>
      <c r="I2783" s="9"/>
      <c r="J2783" s="9"/>
      <c r="K2783" s="9"/>
      <c r="L2783" s="8">
        <v>4865</v>
      </c>
      <c r="M2783" s="8">
        <v>1</v>
      </c>
      <c r="N2783" s="7" t="s">
        <v>60</v>
      </c>
      <c r="O2783" s="8">
        <v>9</v>
      </c>
      <c r="P2783" s="8">
        <v>9</v>
      </c>
      <c r="Q2783" s="7" t="s">
        <v>60</v>
      </c>
      <c r="R2783" s="7" t="s">
        <v>86</v>
      </c>
    </row>
    <row r="2784" spans="1:18" x14ac:dyDescent="0.25">
      <c r="A2784" s="7" t="s">
        <v>1382</v>
      </c>
      <c r="B2784" s="7" t="s">
        <v>1457</v>
      </c>
      <c r="C2784" s="7" t="s">
        <v>97</v>
      </c>
      <c r="D2784" s="7" t="s">
        <v>1467</v>
      </c>
      <c r="E2784" s="7" t="s">
        <v>4969</v>
      </c>
      <c r="F2784" s="7" t="s">
        <v>97</v>
      </c>
      <c r="G2784" s="8">
        <v>1983</v>
      </c>
      <c r="H2784" s="9"/>
      <c r="I2784" s="9"/>
      <c r="J2784" s="9"/>
      <c r="K2784" s="9"/>
      <c r="L2784" s="8">
        <v>5116</v>
      </c>
      <c r="M2784" s="8">
        <v>1</v>
      </c>
      <c r="N2784" s="7" t="s">
        <v>60</v>
      </c>
      <c r="O2784" s="8">
        <v>9</v>
      </c>
      <c r="P2784" s="8">
        <v>9</v>
      </c>
      <c r="Q2784" s="7" t="s">
        <v>60</v>
      </c>
      <c r="R2784" s="7" t="s">
        <v>86</v>
      </c>
    </row>
    <row r="2785" spans="1:18" x14ac:dyDescent="0.25">
      <c r="A2785" s="7" t="s">
        <v>1382</v>
      </c>
      <c r="B2785" s="7" t="s">
        <v>1457</v>
      </c>
      <c r="C2785" s="7" t="s">
        <v>59</v>
      </c>
      <c r="D2785" s="7" t="s">
        <v>1467</v>
      </c>
      <c r="E2785" s="7" t="s">
        <v>2703</v>
      </c>
      <c r="F2785" s="7" t="s">
        <v>97</v>
      </c>
      <c r="G2785" s="8">
        <v>1983</v>
      </c>
      <c r="H2785" s="9"/>
      <c r="I2785" s="9"/>
      <c r="J2785" s="9"/>
      <c r="K2785" s="9"/>
      <c r="L2785" s="8">
        <v>6808</v>
      </c>
      <c r="M2785" s="8">
        <v>1</v>
      </c>
      <c r="N2785" s="7" t="s">
        <v>60</v>
      </c>
      <c r="O2785" s="8">
        <v>9</v>
      </c>
      <c r="P2785" s="8">
        <v>9</v>
      </c>
      <c r="Q2785" s="7" t="s">
        <v>60</v>
      </c>
      <c r="R2785" s="7" t="s">
        <v>86</v>
      </c>
    </row>
    <row r="2786" spans="1:18" x14ac:dyDescent="0.25">
      <c r="A2786" s="7" t="s">
        <v>1382</v>
      </c>
      <c r="B2786" s="7" t="s">
        <v>1457</v>
      </c>
      <c r="C2786" s="7" t="s">
        <v>304</v>
      </c>
      <c r="D2786" s="7" t="s">
        <v>1467</v>
      </c>
      <c r="E2786" s="7" t="s">
        <v>2703</v>
      </c>
      <c r="F2786" s="7" t="s">
        <v>97</v>
      </c>
      <c r="G2786" s="8">
        <v>1963</v>
      </c>
      <c r="H2786" s="9"/>
      <c r="I2786" s="9"/>
      <c r="J2786" s="9"/>
      <c r="K2786" s="9"/>
      <c r="L2786" s="8">
        <v>7106</v>
      </c>
      <c r="M2786" s="8">
        <v>1</v>
      </c>
      <c r="N2786" s="7" t="s">
        <v>60</v>
      </c>
      <c r="O2786" s="8">
        <v>9</v>
      </c>
      <c r="P2786" s="8">
        <v>9</v>
      </c>
      <c r="Q2786" s="7" t="s">
        <v>60</v>
      </c>
      <c r="R2786" s="7" t="s">
        <v>86</v>
      </c>
    </row>
    <row r="2787" spans="1:18" x14ac:dyDescent="0.25">
      <c r="A2787" s="7" t="s">
        <v>1382</v>
      </c>
      <c r="B2787" s="7" t="s">
        <v>1457</v>
      </c>
      <c r="C2787" s="7" t="s">
        <v>86</v>
      </c>
      <c r="D2787" s="7" t="s">
        <v>1467</v>
      </c>
      <c r="E2787" s="7" t="s">
        <v>2703</v>
      </c>
      <c r="F2787" s="7" t="s">
        <v>97</v>
      </c>
      <c r="G2787" s="8">
        <v>1963</v>
      </c>
      <c r="H2787" s="9"/>
      <c r="I2787" s="9"/>
      <c r="J2787" s="9"/>
      <c r="K2787" s="9"/>
      <c r="L2787" s="8">
        <v>6793</v>
      </c>
      <c r="M2787" s="8">
        <v>1</v>
      </c>
      <c r="N2787" s="7" t="s">
        <v>60</v>
      </c>
      <c r="O2787" s="8">
        <v>9</v>
      </c>
      <c r="P2787" s="8">
        <v>9</v>
      </c>
      <c r="Q2787" s="7" t="s">
        <v>60</v>
      </c>
      <c r="R2787" s="7" t="s">
        <v>86</v>
      </c>
    </row>
    <row r="2788" spans="1:18" x14ac:dyDescent="0.25">
      <c r="A2788" s="7" t="s">
        <v>1382</v>
      </c>
      <c r="B2788" s="7" t="s">
        <v>1457</v>
      </c>
      <c r="C2788" s="7" t="s">
        <v>66</v>
      </c>
      <c r="D2788" s="7" t="s">
        <v>1616</v>
      </c>
      <c r="E2788" s="7" t="s">
        <v>4970</v>
      </c>
      <c r="F2788" s="7" t="s">
        <v>97</v>
      </c>
      <c r="G2788" s="8">
        <v>1963</v>
      </c>
      <c r="H2788" s="9"/>
      <c r="I2788" s="9"/>
      <c r="J2788" s="9"/>
      <c r="K2788" s="9"/>
      <c r="L2788" s="8">
        <v>5596</v>
      </c>
      <c r="M2788" s="8">
        <v>1</v>
      </c>
      <c r="N2788" s="7" t="s">
        <v>60</v>
      </c>
      <c r="O2788" s="8">
        <v>15</v>
      </c>
      <c r="P2788" s="8">
        <v>15</v>
      </c>
      <c r="Q2788" s="7" t="s">
        <v>60</v>
      </c>
      <c r="R2788" s="7" t="s">
        <v>539</v>
      </c>
    </row>
    <row r="2789" spans="1:18" x14ac:dyDescent="0.25">
      <c r="A2789" s="7" t="s">
        <v>1382</v>
      </c>
      <c r="B2789" s="7" t="s">
        <v>1457</v>
      </c>
      <c r="C2789" s="7" t="s">
        <v>57</v>
      </c>
      <c r="D2789" s="7" t="s">
        <v>1470</v>
      </c>
      <c r="E2789" s="7" t="s">
        <v>4971</v>
      </c>
      <c r="F2789" s="7" t="s">
        <v>1469</v>
      </c>
      <c r="G2789" s="8">
        <v>1983</v>
      </c>
      <c r="H2789" s="8">
        <v>3573</v>
      </c>
      <c r="I2789" s="9"/>
      <c r="J2789" s="8">
        <v>100</v>
      </c>
      <c r="K2789" s="8">
        <v>3</v>
      </c>
      <c r="L2789" s="8">
        <v>10720</v>
      </c>
      <c r="M2789" s="8">
        <v>1</v>
      </c>
      <c r="N2789" s="7" t="s">
        <v>60</v>
      </c>
      <c r="O2789" s="8">
        <v>9</v>
      </c>
      <c r="P2789" s="8">
        <v>9</v>
      </c>
      <c r="Q2789" s="7" t="s">
        <v>60</v>
      </c>
      <c r="R2789" s="7" t="s">
        <v>86</v>
      </c>
    </row>
    <row r="2790" spans="1:18" x14ac:dyDescent="0.25">
      <c r="A2790" s="7" t="s">
        <v>1382</v>
      </c>
      <c r="B2790" s="7" t="s">
        <v>1457</v>
      </c>
      <c r="C2790" s="7" t="s">
        <v>173</v>
      </c>
      <c r="D2790" s="7" t="s">
        <v>1495</v>
      </c>
      <c r="E2790" s="7" t="s">
        <v>4972</v>
      </c>
      <c r="F2790" s="7" t="s">
        <v>97</v>
      </c>
      <c r="G2790" s="8">
        <v>2003</v>
      </c>
      <c r="H2790" s="9"/>
      <c r="I2790" s="9"/>
      <c r="J2790" s="9"/>
      <c r="K2790" s="9"/>
      <c r="L2790" s="8">
        <v>4000</v>
      </c>
      <c r="M2790" s="8">
        <v>1</v>
      </c>
      <c r="N2790" s="7" t="s">
        <v>60</v>
      </c>
      <c r="O2790" s="8">
        <v>15</v>
      </c>
      <c r="P2790" s="8">
        <v>15</v>
      </c>
      <c r="Q2790" s="7" t="s">
        <v>60</v>
      </c>
      <c r="R2790" s="7" t="s">
        <v>60</v>
      </c>
    </row>
    <row r="2791" spans="1:18" x14ac:dyDescent="0.25">
      <c r="A2791" s="7" t="s">
        <v>854</v>
      </c>
      <c r="B2791" s="7" t="s">
        <v>1457</v>
      </c>
      <c r="C2791" s="7" t="s">
        <v>53</v>
      </c>
      <c r="D2791" s="7" t="s">
        <v>1477</v>
      </c>
      <c r="E2791" s="7" t="s">
        <v>4973</v>
      </c>
      <c r="F2791" s="7" t="s">
        <v>74</v>
      </c>
      <c r="G2791" s="9"/>
      <c r="H2791" s="9"/>
      <c r="I2791" s="9"/>
      <c r="J2791" s="9"/>
      <c r="K2791" s="9"/>
      <c r="L2791" s="8">
        <v>5500</v>
      </c>
      <c r="M2791" s="8">
        <v>1</v>
      </c>
      <c r="N2791" s="7" t="s">
        <v>60</v>
      </c>
      <c r="O2791" s="8">
        <v>20</v>
      </c>
      <c r="P2791" s="8">
        <v>9</v>
      </c>
      <c r="Q2791" s="7" t="s">
        <v>60</v>
      </c>
      <c r="R2791" s="7" t="s">
        <v>1462</v>
      </c>
    </row>
    <row r="2792" spans="1:18" x14ac:dyDescent="0.25">
      <c r="A2792" s="7" t="s">
        <v>4974</v>
      </c>
      <c r="B2792" s="7" t="s">
        <v>1489</v>
      </c>
      <c r="C2792" s="7" t="s">
        <v>53</v>
      </c>
      <c r="D2792" s="7" t="s">
        <v>1464</v>
      </c>
      <c r="E2792" s="7" t="s">
        <v>4975</v>
      </c>
      <c r="F2792" s="7" t="s">
        <v>74</v>
      </c>
      <c r="G2792" s="8">
        <v>2006</v>
      </c>
      <c r="H2792" s="9"/>
      <c r="I2792" s="9"/>
      <c r="J2792" s="9"/>
      <c r="K2792" s="9"/>
      <c r="L2792" s="8">
        <v>9000</v>
      </c>
      <c r="M2792" s="8">
        <v>2</v>
      </c>
      <c r="N2792" s="7" t="s">
        <v>60</v>
      </c>
      <c r="O2792" s="8">
        <v>30</v>
      </c>
      <c r="P2792" s="8">
        <v>28</v>
      </c>
      <c r="Q2792" s="7" t="s">
        <v>60</v>
      </c>
      <c r="R2792" s="7" t="s">
        <v>1462</v>
      </c>
    </row>
    <row r="2793" spans="1:18" x14ac:dyDescent="0.25">
      <c r="A2793" s="7" t="s">
        <v>4976</v>
      </c>
      <c r="B2793" s="7" t="s">
        <v>1457</v>
      </c>
      <c r="C2793" s="7" t="s">
        <v>53</v>
      </c>
      <c r="D2793" s="7" t="s">
        <v>1474</v>
      </c>
      <c r="E2793" s="7" t="s">
        <v>4977</v>
      </c>
      <c r="F2793" s="7" t="s">
        <v>97</v>
      </c>
      <c r="G2793" s="8">
        <v>1991</v>
      </c>
      <c r="H2793" s="9"/>
      <c r="I2793" s="9"/>
      <c r="J2793" s="9"/>
      <c r="K2793" s="9"/>
      <c r="L2793" s="8">
        <v>6321</v>
      </c>
      <c r="M2793" s="8">
        <v>1</v>
      </c>
      <c r="N2793" s="7" t="s">
        <v>60</v>
      </c>
      <c r="O2793" s="8">
        <v>9</v>
      </c>
      <c r="P2793" s="8">
        <v>9</v>
      </c>
      <c r="Q2793" s="7" t="s">
        <v>60</v>
      </c>
      <c r="R2793" s="7" t="s">
        <v>1462</v>
      </c>
    </row>
    <row r="2794" spans="1:18" x14ac:dyDescent="0.25">
      <c r="A2794" s="7" t="s">
        <v>4976</v>
      </c>
      <c r="B2794" s="7" t="s">
        <v>1457</v>
      </c>
      <c r="C2794" s="7" t="s">
        <v>97</v>
      </c>
      <c r="D2794" s="7" t="s">
        <v>1495</v>
      </c>
      <c r="E2794" s="7" t="s">
        <v>1618</v>
      </c>
      <c r="F2794" s="7" t="s">
        <v>97</v>
      </c>
      <c r="G2794" s="8">
        <v>1991</v>
      </c>
      <c r="H2794" s="9"/>
      <c r="I2794" s="9"/>
      <c r="J2794" s="9"/>
      <c r="K2794" s="9"/>
      <c r="L2794" s="8">
        <v>2530</v>
      </c>
      <c r="M2794" s="8">
        <v>1</v>
      </c>
      <c r="N2794" s="7" t="s">
        <v>60</v>
      </c>
      <c r="O2794" s="8">
        <v>9</v>
      </c>
      <c r="P2794" s="8">
        <v>9</v>
      </c>
      <c r="Q2794" s="7" t="s">
        <v>60</v>
      </c>
      <c r="R2794" s="7" t="s">
        <v>1462</v>
      </c>
    </row>
    <row r="2795" spans="1:18" x14ac:dyDescent="0.25">
      <c r="A2795" s="7" t="s">
        <v>4976</v>
      </c>
      <c r="B2795" s="7" t="s">
        <v>1457</v>
      </c>
      <c r="C2795" s="7" t="s">
        <v>59</v>
      </c>
      <c r="D2795" s="7" t="s">
        <v>1467</v>
      </c>
      <c r="E2795" s="7" t="s">
        <v>4427</v>
      </c>
      <c r="F2795" s="7" t="s">
        <v>97</v>
      </c>
      <c r="G2795" s="8">
        <v>1991</v>
      </c>
      <c r="H2795" s="9"/>
      <c r="I2795" s="9"/>
      <c r="J2795" s="9"/>
      <c r="K2795" s="9"/>
      <c r="L2795" s="8">
        <v>2931</v>
      </c>
      <c r="M2795" s="8">
        <v>1</v>
      </c>
      <c r="N2795" s="7" t="s">
        <v>60</v>
      </c>
      <c r="O2795" s="8">
        <v>9</v>
      </c>
      <c r="P2795" s="8">
        <v>9</v>
      </c>
      <c r="Q2795" s="7" t="s">
        <v>60</v>
      </c>
      <c r="R2795" s="7" t="s">
        <v>86</v>
      </c>
    </row>
    <row r="2796" spans="1:18" x14ac:dyDescent="0.25">
      <c r="A2796" s="7" t="s">
        <v>4976</v>
      </c>
      <c r="B2796" s="7" t="s">
        <v>1457</v>
      </c>
      <c r="C2796" s="7" t="s">
        <v>304</v>
      </c>
      <c r="D2796" s="7" t="s">
        <v>1472</v>
      </c>
      <c r="E2796" s="7" t="s">
        <v>4978</v>
      </c>
      <c r="F2796" s="7" t="s">
        <v>97</v>
      </c>
      <c r="G2796" s="8">
        <v>1991</v>
      </c>
      <c r="H2796" s="9"/>
      <c r="I2796" s="9"/>
      <c r="J2796" s="9"/>
      <c r="K2796" s="9"/>
      <c r="L2796" s="8">
        <v>8236</v>
      </c>
      <c r="M2796" s="8">
        <v>1</v>
      </c>
      <c r="N2796" s="7" t="s">
        <v>60</v>
      </c>
      <c r="O2796" s="8">
        <v>20</v>
      </c>
      <c r="P2796" s="8">
        <v>20</v>
      </c>
      <c r="Q2796" s="7" t="s">
        <v>60</v>
      </c>
      <c r="R2796" s="7" t="s">
        <v>1462</v>
      </c>
    </row>
    <row r="2797" spans="1:18" x14ac:dyDescent="0.25">
      <c r="A2797" s="7" t="s">
        <v>4976</v>
      </c>
      <c r="B2797" s="7" t="s">
        <v>1457</v>
      </c>
      <c r="C2797" s="7" t="s">
        <v>86</v>
      </c>
      <c r="D2797" s="7" t="s">
        <v>1467</v>
      </c>
      <c r="E2797" s="7" t="s">
        <v>2699</v>
      </c>
      <c r="F2797" s="7" t="s">
        <v>97</v>
      </c>
      <c r="G2797" s="8">
        <v>1991</v>
      </c>
      <c r="H2797" s="9"/>
      <c r="I2797" s="9"/>
      <c r="J2797" s="9"/>
      <c r="K2797" s="9"/>
      <c r="L2797" s="8">
        <v>15722</v>
      </c>
      <c r="M2797" s="8">
        <v>2</v>
      </c>
      <c r="N2797" s="7" t="s">
        <v>60</v>
      </c>
      <c r="O2797" s="8">
        <v>12</v>
      </c>
      <c r="P2797" s="8">
        <v>9</v>
      </c>
      <c r="Q2797" s="7" t="s">
        <v>60</v>
      </c>
      <c r="R2797" s="7" t="s">
        <v>539</v>
      </c>
    </row>
    <row r="2798" spans="1:18" x14ac:dyDescent="0.25">
      <c r="A2798" s="7" t="s">
        <v>4976</v>
      </c>
      <c r="B2798" s="7" t="s">
        <v>1457</v>
      </c>
      <c r="C2798" s="7" t="s">
        <v>66</v>
      </c>
      <c r="D2798" s="7" t="s">
        <v>1470</v>
      </c>
      <c r="E2798" s="7" t="s">
        <v>4427</v>
      </c>
      <c r="F2798" s="7" t="s">
        <v>97</v>
      </c>
      <c r="G2798" s="8">
        <v>1958</v>
      </c>
      <c r="H2798" s="8">
        <v>3328</v>
      </c>
      <c r="I2798" s="9"/>
      <c r="J2798" s="8">
        <v>100</v>
      </c>
      <c r="K2798" s="8">
        <v>3</v>
      </c>
      <c r="L2798" s="8">
        <v>9984</v>
      </c>
      <c r="M2798" s="8">
        <v>1</v>
      </c>
      <c r="N2798" s="7" t="s">
        <v>60</v>
      </c>
      <c r="O2798" s="8">
        <v>9</v>
      </c>
      <c r="P2798" s="8">
        <v>9</v>
      </c>
      <c r="Q2798" s="7" t="s">
        <v>60</v>
      </c>
      <c r="R2798" s="7" t="s">
        <v>86</v>
      </c>
    </row>
    <row r="2799" spans="1:18" x14ac:dyDescent="0.25">
      <c r="A2799" s="7" t="s">
        <v>4976</v>
      </c>
      <c r="B2799" s="7" t="s">
        <v>1457</v>
      </c>
      <c r="C2799" s="7" t="s">
        <v>57</v>
      </c>
      <c r="D2799" s="7" t="s">
        <v>1470</v>
      </c>
      <c r="E2799" s="7" t="s">
        <v>4427</v>
      </c>
      <c r="F2799" s="7" t="s">
        <v>1469</v>
      </c>
      <c r="G2799" s="8">
        <v>1968</v>
      </c>
      <c r="H2799" s="8">
        <v>2880</v>
      </c>
      <c r="I2799" s="9"/>
      <c r="J2799" s="8">
        <v>100</v>
      </c>
      <c r="K2799" s="8">
        <v>2</v>
      </c>
      <c r="L2799" s="8">
        <v>5790</v>
      </c>
      <c r="M2799" s="8">
        <v>1</v>
      </c>
      <c r="N2799" s="7" t="s">
        <v>60</v>
      </c>
      <c r="O2799" s="8">
        <v>9</v>
      </c>
      <c r="P2799" s="8">
        <v>9</v>
      </c>
      <c r="Q2799" s="7" t="s">
        <v>60</v>
      </c>
      <c r="R2799" s="7" t="s">
        <v>60</v>
      </c>
    </row>
    <row r="2800" spans="1:18" x14ac:dyDescent="0.25">
      <c r="A2800" s="7" t="s">
        <v>4979</v>
      </c>
      <c r="B2800" s="7" t="s">
        <v>49</v>
      </c>
      <c r="C2800" s="7" t="s">
        <v>53</v>
      </c>
      <c r="D2800" s="7" t="s">
        <v>1458</v>
      </c>
      <c r="E2800" s="7" t="s">
        <v>4980</v>
      </c>
      <c r="F2800" s="7" t="s">
        <v>97</v>
      </c>
      <c r="G2800" s="8">
        <v>1961</v>
      </c>
      <c r="H2800" s="9"/>
      <c r="I2800" s="9"/>
      <c r="J2800" s="9"/>
      <c r="K2800" s="9"/>
      <c r="L2800" s="8">
        <v>342290</v>
      </c>
      <c r="M2800" s="8">
        <v>33</v>
      </c>
      <c r="N2800" s="7" t="s">
        <v>60</v>
      </c>
      <c r="O2800" s="8">
        <v>10</v>
      </c>
      <c r="P2800" s="8">
        <v>8</v>
      </c>
      <c r="Q2800" s="7" t="s">
        <v>60</v>
      </c>
      <c r="R2800" s="7" t="s">
        <v>1462</v>
      </c>
    </row>
    <row r="2801" spans="1:18" x14ac:dyDescent="0.25">
      <c r="A2801" s="7" t="s">
        <v>4981</v>
      </c>
      <c r="B2801" s="7" t="s">
        <v>1457</v>
      </c>
      <c r="C2801" s="7" t="s">
        <v>53</v>
      </c>
      <c r="D2801" s="7" t="s">
        <v>1477</v>
      </c>
      <c r="E2801" s="7" t="s">
        <v>4982</v>
      </c>
      <c r="F2801" s="7" t="s">
        <v>74</v>
      </c>
      <c r="G2801" s="8">
        <v>1987</v>
      </c>
      <c r="H2801" s="9"/>
      <c r="I2801" s="9"/>
      <c r="J2801" s="9"/>
      <c r="K2801" s="9"/>
      <c r="L2801" s="8">
        <v>687</v>
      </c>
      <c r="M2801" s="8">
        <v>1</v>
      </c>
      <c r="N2801" s="7" t="s">
        <v>60</v>
      </c>
      <c r="O2801" s="8">
        <v>12</v>
      </c>
      <c r="P2801" s="8">
        <v>9</v>
      </c>
      <c r="Q2801" s="7" t="s">
        <v>60</v>
      </c>
      <c r="R2801" s="7" t="s">
        <v>1462</v>
      </c>
    </row>
    <row r="2802" spans="1:18" x14ac:dyDescent="0.25">
      <c r="A2802" s="7" t="s">
        <v>856</v>
      </c>
      <c r="B2802" s="7" t="s">
        <v>49</v>
      </c>
      <c r="C2802" s="7" t="s">
        <v>53</v>
      </c>
      <c r="D2802" s="7" t="s">
        <v>1477</v>
      </c>
      <c r="E2802" s="7" t="s">
        <v>4983</v>
      </c>
      <c r="F2802" s="7" t="s">
        <v>74</v>
      </c>
      <c r="G2802" s="9"/>
      <c r="H2802" s="9"/>
      <c r="I2802" s="9"/>
      <c r="J2802" s="9"/>
      <c r="K2802" s="9"/>
      <c r="L2802" s="8">
        <v>1200</v>
      </c>
      <c r="M2802" s="8">
        <v>1</v>
      </c>
      <c r="N2802" s="7" t="s">
        <v>60</v>
      </c>
      <c r="O2802" s="8">
        <v>20</v>
      </c>
      <c r="P2802" s="8">
        <v>10</v>
      </c>
      <c r="Q2802" s="7" t="s">
        <v>60</v>
      </c>
      <c r="R2802" s="7" t="s">
        <v>539</v>
      </c>
    </row>
    <row r="2803" spans="1:18" x14ac:dyDescent="0.25">
      <c r="A2803" s="7" t="s">
        <v>4984</v>
      </c>
      <c r="B2803" s="7" t="s">
        <v>1457</v>
      </c>
      <c r="C2803" s="7" t="s">
        <v>53</v>
      </c>
      <c r="D2803" s="7" t="s">
        <v>1464</v>
      </c>
      <c r="E2803" s="7" t="s">
        <v>4985</v>
      </c>
      <c r="F2803" s="7" t="s">
        <v>74</v>
      </c>
      <c r="G2803" s="8">
        <v>2008</v>
      </c>
      <c r="H2803" s="9"/>
      <c r="I2803" s="9"/>
      <c r="J2803" s="9"/>
      <c r="K2803" s="9"/>
      <c r="L2803" s="8">
        <v>8000</v>
      </c>
      <c r="M2803" s="8">
        <v>1</v>
      </c>
      <c r="N2803" s="7" t="s">
        <v>60</v>
      </c>
      <c r="O2803" s="8">
        <v>40</v>
      </c>
      <c r="P2803" s="8">
        <v>38</v>
      </c>
      <c r="Q2803" s="7" t="s">
        <v>60</v>
      </c>
      <c r="R2803" s="7" t="s">
        <v>539</v>
      </c>
    </row>
    <row r="2804" spans="1:18" x14ac:dyDescent="0.25">
      <c r="A2804" s="7" t="s">
        <v>4986</v>
      </c>
      <c r="B2804" s="7" t="s">
        <v>1489</v>
      </c>
      <c r="C2804" s="7" t="s">
        <v>53</v>
      </c>
      <c r="D2804" s="7" t="s">
        <v>3962</v>
      </c>
      <c r="E2804" s="7" t="s">
        <v>4987</v>
      </c>
      <c r="F2804" s="7" t="s">
        <v>97</v>
      </c>
      <c r="G2804" s="8">
        <v>2004</v>
      </c>
      <c r="H2804" s="9"/>
      <c r="I2804" s="9"/>
      <c r="J2804" s="9"/>
      <c r="K2804" s="9"/>
      <c r="L2804" s="8">
        <v>2741</v>
      </c>
      <c r="M2804" s="8">
        <v>1</v>
      </c>
      <c r="N2804" s="7" t="s">
        <v>60</v>
      </c>
      <c r="O2804" s="8">
        <v>20</v>
      </c>
      <c r="P2804" s="8">
        <v>10</v>
      </c>
      <c r="Q2804" s="7" t="s">
        <v>60</v>
      </c>
      <c r="R2804" s="7" t="s">
        <v>539</v>
      </c>
    </row>
    <row r="2805" spans="1:18" x14ac:dyDescent="0.25">
      <c r="A2805" s="7" t="s">
        <v>4986</v>
      </c>
      <c r="B2805" s="7" t="s">
        <v>1489</v>
      </c>
      <c r="C2805" s="7" t="s">
        <v>97</v>
      </c>
      <c r="D2805" s="7" t="s">
        <v>3889</v>
      </c>
      <c r="E2805" s="7" t="s">
        <v>4988</v>
      </c>
      <c r="F2805" s="7" t="s">
        <v>97</v>
      </c>
      <c r="G2805" s="8">
        <v>2004</v>
      </c>
      <c r="H2805" s="9"/>
      <c r="I2805" s="9"/>
      <c r="J2805" s="9"/>
      <c r="K2805" s="9"/>
      <c r="L2805" s="8">
        <v>1008</v>
      </c>
      <c r="M2805" s="8">
        <v>1</v>
      </c>
      <c r="N2805" s="7" t="s">
        <v>60</v>
      </c>
      <c r="O2805" s="8">
        <v>15</v>
      </c>
      <c r="P2805" s="8">
        <v>10</v>
      </c>
      <c r="Q2805" s="7" t="s">
        <v>60</v>
      </c>
      <c r="R2805" s="7" t="s">
        <v>539</v>
      </c>
    </row>
    <row r="2806" spans="1:18" x14ac:dyDescent="0.25">
      <c r="A2806" s="7" t="s">
        <v>1383</v>
      </c>
      <c r="B2806" s="7" t="s">
        <v>1489</v>
      </c>
      <c r="C2806" s="7" t="s">
        <v>53</v>
      </c>
      <c r="D2806" s="7" t="s">
        <v>1458</v>
      </c>
      <c r="E2806" s="7" t="s">
        <v>4989</v>
      </c>
      <c r="F2806" s="7" t="s">
        <v>97</v>
      </c>
      <c r="G2806" s="8">
        <v>1989</v>
      </c>
      <c r="H2806" s="9"/>
      <c r="I2806" s="9"/>
      <c r="J2806" s="9"/>
      <c r="K2806" s="9"/>
      <c r="L2806" s="8">
        <v>100000</v>
      </c>
      <c r="M2806" s="8">
        <v>2</v>
      </c>
      <c r="N2806" s="7" t="s">
        <v>60</v>
      </c>
      <c r="O2806" s="8">
        <v>13</v>
      </c>
      <c r="P2806" s="8">
        <v>9</v>
      </c>
      <c r="Q2806" s="7" t="s">
        <v>60</v>
      </c>
      <c r="R2806" s="7" t="s">
        <v>86</v>
      </c>
    </row>
    <row r="2807" spans="1:18" x14ac:dyDescent="0.25">
      <c r="A2807" s="7" t="s">
        <v>1386</v>
      </c>
      <c r="B2807" s="7" t="s">
        <v>1457</v>
      </c>
      <c r="C2807" s="7" t="s">
        <v>53</v>
      </c>
      <c r="D2807" s="7" t="s">
        <v>1458</v>
      </c>
      <c r="E2807" s="7" t="s">
        <v>4990</v>
      </c>
      <c r="F2807" s="7" t="s">
        <v>97</v>
      </c>
      <c r="G2807" s="9"/>
      <c r="H2807" s="9"/>
      <c r="I2807" s="9"/>
      <c r="J2807" s="9"/>
      <c r="K2807" s="9"/>
      <c r="L2807" s="8">
        <v>216000</v>
      </c>
      <c r="M2807" s="8">
        <v>3</v>
      </c>
      <c r="N2807" s="7" t="s">
        <v>60</v>
      </c>
      <c r="O2807" s="8">
        <v>25</v>
      </c>
      <c r="P2807" s="8">
        <v>20</v>
      </c>
      <c r="Q2807" s="7" t="s">
        <v>60</v>
      </c>
      <c r="R2807" s="7" t="s">
        <v>60</v>
      </c>
    </row>
    <row r="2808" spans="1:18" x14ac:dyDescent="0.25">
      <c r="A2808" s="7" t="s">
        <v>4991</v>
      </c>
      <c r="B2808" s="7" t="s">
        <v>1489</v>
      </c>
      <c r="C2808" s="7" t="s">
        <v>53</v>
      </c>
      <c r="D2808" s="7" t="s">
        <v>1464</v>
      </c>
      <c r="E2808" s="7" t="s">
        <v>4992</v>
      </c>
      <c r="F2808" s="7" t="s">
        <v>97</v>
      </c>
      <c r="G2808" s="9"/>
      <c r="H2808" s="9"/>
      <c r="I2808" s="9"/>
      <c r="J2808" s="9"/>
      <c r="K2808" s="9"/>
      <c r="L2808" s="8">
        <v>15000</v>
      </c>
      <c r="M2808" s="8">
        <v>1</v>
      </c>
      <c r="N2808" s="7" t="s">
        <v>60</v>
      </c>
      <c r="O2808" s="8">
        <v>12</v>
      </c>
      <c r="P2808" s="8">
        <v>10</v>
      </c>
      <c r="Q2808" s="7" t="s">
        <v>54</v>
      </c>
      <c r="R2808" s="7" t="s">
        <v>1656</v>
      </c>
    </row>
    <row r="2809" spans="1:18" x14ac:dyDescent="0.25">
      <c r="A2809" s="7" t="s">
        <v>4993</v>
      </c>
      <c r="B2809" s="7" t="s">
        <v>1489</v>
      </c>
      <c r="C2809" s="7" t="s">
        <v>53</v>
      </c>
      <c r="D2809" s="7" t="s">
        <v>1464</v>
      </c>
      <c r="E2809" s="7" t="s">
        <v>4994</v>
      </c>
      <c r="F2809" s="7" t="s">
        <v>97</v>
      </c>
      <c r="G2809" s="8">
        <v>1990</v>
      </c>
      <c r="H2809" s="9"/>
      <c r="I2809" s="9"/>
      <c r="J2809" s="9"/>
      <c r="K2809" s="9"/>
      <c r="L2809" s="8">
        <v>1650</v>
      </c>
      <c r="M2809" s="8">
        <v>1</v>
      </c>
      <c r="N2809" s="7" t="s">
        <v>60</v>
      </c>
      <c r="O2809" s="8">
        <v>13</v>
      </c>
      <c r="P2809" s="8">
        <v>10</v>
      </c>
      <c r="Q2809" s="7" t="s">
        <v>60</v>
      </c>
      <c r="R2809" s="7" t="s">
        <v>1462</v>
      </c>
    </row>
    <row r="2810" spans="1:18" x14ac:dyDescent="0.25">
      <c r="A2810" s="7" t="s">
        <v>4995</v>
      </c>
      <c r="B2810" s="7" t="s">
        <v>1489</v>
      </c>
      <c r="C2810" s="7" t="s">
        <v>53</v>
      </c>
      <c r="D2810" s="7" t="s">
        <v>1477</v>
      </c>
      <c r="E2810" s="7" t="s">
        <v>4996</v>
      </c>
      <c r="F2810" s="7" t="s">
        <v>74</v>
      </c>
      <c r="G2810" s="8">
        <v>1990</v>
      </c>
      <c r="H2810" s="9"/>
      <c r="I2810" s="9"/>
      <c r="J2810" s="9"/>
      <c r="K2810" s="9"/>
      <c r="L2810" s="8">
        <v>7500</v>
      </c>
      <c r="M2810" s="8">
        <v>1</v>
      </c>
      <c r="N2810" s="7" t="s">
        <v>60</v>
      </c>
      <c r="O2810" s="8">
        <v>18</v>
      </c>
      <c r="P2810" s="8">
        <v>8</v>
      </c>
      <c r="Q2810" s="7" t="s">
        <v>60</v>
      </c>
      <c r="R2810" s="7" t="s">
        <v>60</v>
      </c>
    </row>
    <row r="2811" spans="1:18" x14ac:dyDescent="0.25">
      <c r="A2811" s="7" t="s">
        <v>1388</v>
      </c>
      <c r="B2811" s="7" t="s">
        <v>1489</v>
      </c>
      <c r="C2811" s="7" t="s">
        <v>53</v>
      </c>
      <c r="D2811" s="7" t="s">
        <v>1477</v>
      </c>
      <c r="E2811" s="7" t="s">
        <v>4997</v>
      </c>
      <c r="F2811" s="7" t="s">
        <v>74</v>
      </c>
      <c r="G2811" s="9"/>
      <c r="H2811" s="9"/>
      <c r="I2811" s="9"/>
      <c r="J2811" s="9"/>
      <c r="K2811" s="9"/>
      <c r="L2811" s="8">
        <v>16800</v>
      </c>
      <c r="M2811" s="8">
        <v>1</v>
      </c>
      <c r="N2811" s="7" t="s">
        <v>60</v>
      </c>
      <c r="O2811" s="8">
        <v>20</v>
      </c>
      <c r="P2811" s="8">
        <v>10</v>
      </c>
      <c r="Q2811" s="7" t="s">
        <v>60</v>
      </c>
      <c r="R2811" s="7" t="s">
        <v>60</v>
      </c>
    </row>
    <row r="2812" spans="1:18" x14ac:dyDescent="0.25">
      <c r="A2812" s="7" t="s">
        <v>4998</v>
      </c>
      <c r="B2812" s="7" t="s">
        <v>1489</v>
      </c>
      <c r="C2812" s="7" t="s">
        <v>53</v>
      </c>
      <c r="D2812" s="7" t="s">
        <v>1458</v>
      </c>
      <c r="E2812" s="7" t="s">
        <v>4999</v>
      </c>
      <c r="F2812" s="7" t="s">
        <v>97</v>
      </c>
      <c r="G2812" s="8">
        <v>1989</v>
      </c>
      <c r="H2812" s="9"/>
      <c r="I2812" s="9"/>
      <c r="J2812" s="9"/>
      <c r="K2812" s="9"/>
      <c r="L2812" s="8">
        <v>22000</v>
      </c>
      <c r="M2812" s="8">
        <v>3</v>
      </c>
      <c r="N2812" s="7" t="s">
        <v>54</v>
      </c>
      <c r="O2812" s="8">
        <v>12</v>
      </c>
      <c r="P2812" s="8">
        <v>9</v>
      </c>
      <c r="Q2812" s="7" t="s">
        <v>60</v>
      </c>
      <c r="R2812" s="7" t="s">
        <v>539</v>
      </c>
    </row>
    <row r="2813" spans="1:18" x14ac:dyDescent="0.25">
      <c r="A2813" s="7" t="s">
        <v>5000</v>
      </c>
      <c r="B2813" s="7" t="s">
        <v>1489</v>
      </c>
      <c r="C2813" s="7" t="s">
        <v>53</v>
      </c>
      <c r="D2813" s="7" t="s">
        <v>1458</v>
      </c>
      <c r="E2813" s="7" t="s">
        <v>5001</v>
      </c>
      <c r="F2813" s="7" t="s">
        <v>97</v>
      </c>
      <c r="G2813" s="9"/>
      <c r="H2813" s="9"/>
      <c r="I2813" s="9"/>
      <c r="J2813" s="9"/>
      <c r="K2813" s="9"/>
      <c r="L2813" s="8">
        <v>53296</v>
      </c>
      <c r="M2813" s="8">
        <v>3</v>
      </c>
      <c r="N2813" s="7" t="s">
        <v>60</v>
      </c>
      <c r="O2813" s="8">
        <v>12</v>
      </c>
      <c r="P2813" s="8">
        <v>9</v>
      </c>
      <c r="Q2813" s="7" t="s">
        <v>60</v>
      </c>
      <c r="R2813" s="7" t="s">
        <v>1462</v>
      </c>
    </row>
    <row r="2814" spans="1:18" x14ac:dyDescent="0.25">
      <c r="A2814" s="7" t="s">
        <v>5002</v>
      </c>
      <c r="B2814" s="7" t="s">
        <v>49</v>
      </c>
      <c r="C2814" s="7" t="s">
        <v>53</v>
      </c>
      <c r="D2814" s="7" t="s">
        <v>1458</v>
      </c>
      <c r="E2814" s="7" t="s">
        <v>5003</v>
      </c>
      <c r="F2814" s="7" t="s">
        <v>97</v>
      </c>
      <c r="G2814" s="8">
        <v>1997</v>
      </c>
      <c r="H2814" s="9"/>
      <c r="I2814" s="9"/>
      <c r="J2814" s="9"/>
      <c r="K2814" s="9"/>
      <c r="L2814" s="8">
        <v>110000</v>
      </c>
      <c r="M2814" s="8">
        <v>2</v>
      </c>
      <c r="N2814" s="7" t="s">
        <v>60</v>
      </c>
      <c r="O2814" s="8">
        <v>15</v>
      </c>
      <c r="P2814" s="8">
        <v>10</v>
      </c>
      <c r="Q2814" s="7" t="s">
        <v>60</v>
      </c>
      <c r="R2814" s="7" t="s">
        <v>86</v>
      </c>
    </row>
    <row r="2815" spans="1:18" x14ac:dyDescent="0.25">
      <c r="A2815" s="7" t="s">
        <v>5004</v>
      </c>
      <c r="B2815" s="7" t="s">
        <v>1457</v>
      </c>
      <c r="C2815" s="7" t="s">
        <v>53</v>
      </c>
      <c r="D2815" s="7" t="s">
        <v>1999</v>
      </c>
      <c r="E2815" s="7" t="s">
        <v>5005</v>
      </c>
      <c r="F2815" s="7" t="s">
        <v>97</v>
      </c>
      <c r="G2815" s="8">
        <v>1972</v>
      </c>
      <c r="H2815" s="9"/>
      <c r="I2815" s="9"/>
      <c r="J2815" s="9"/>
      <c r="K2815" s="9"/>
      <c r="L2815" s="8">
        <v>500</v>
      </c>
      <c r="M2815" s="8">
        <v>3</v>
      </c>
      <c r="N2815" s="7" t="s">
        <v>60</v>
      </c>
      <c r="O2815" s="8">
        <v>10</v>
      </c>
      <c r="P2815" s="8">
        <v>8</v>
      </c>
      <c r="Q2815" s="7" t="s">
        <v>60</v>
      </c>
      <c r="R2815" s="7" t="s">
        <v>1595</v>
      </c>
    </row>
    <row r="2816" spans="1:18" x14ac:dyDescent="0.25">
      <c r="A2816" s="7" t="s">
        <v>5004</v>
      </c>
      <c r="B2816" s="7" t="s">
        <v>1457</v>
      </c>
      <c r="C2816" s="7" t="s">
        <v>97</v>
      </c>
      <c r="D2816" s="7" t="s">
        <v>1999</v>
      </c>
      <c r="E2816" s="7" t="s">
        <v>5006</v>
      </c>
      <c r="F2816" s="7" t="s">
        <v>97</v>
      </c>
      <c r="G2816" s="8">
        <v>1972</v>
      </c>
      <c r="H2816" s="9"/>
      <c r="I2816" s="9"/>
      <c r="J2816" s="9"/>
      <c r="K2816" s="9"/>
      <c r="L2816" s="8">
        <v>0</v>
      </c>
      <c r="M2816" s="8">
        <v>2</v>
      </c>
      <c r="N2816" s="7" t="s">
        <v>60</v>
      </c>
      <c r="O2816" s="8">
        <v>10</v>
      </c>
      <c r="P2816" s="8">
        <v>8</v>
      </c>
      <c r="Q2816" s="7" t="s">
        <v>60</v>
      </c>
      <c r="R2816" s="7" t="s">
        <v>1656</v>
      </c>
    </row>
    <row r="2817" spans="1:18" x14ac:dyDescent="0.25">
      <c r="A2817" s="7" t="s">
        <v>5004</v>
      </c>
      <c r="B2817" s="7" t="s">
        <v>1457</v>
      </c>
      <c r="C2817" s="7" t="s">
        <v>59</v>
      </c>
      <c r="D2817" s="7" t="s">
        <v>3962</v>
      </c>
      <c r="E2817" s="7" t="s">
        <v>5007</v>
      </c>
      <c r="F2817" s="7" t="s">
        <v>97</v>
      </c>
      <c r="G2817" s="8">
        <v>1972</v>
      </c>
      <c r="H2817" s="9"/>
      <c r="I2817" s="9"/>
      <c r="J2817" s="9"/>
      <c r="K2817" s="9"/>
      <c r="L2817" s="8">
        <v>1000</v>
      </c>
      <c r="M2817" s="8">
        <v>2</v>
      </c>
      <c r="N2817" s="7" t="s">
        <v>60</v>
      </c>
      <c r="O2817" s="8">
        <v>10</v>
      </c>
      <c r="P2817" s="8">
        <v>8</v>
      </c>
      <c r="Q2817" s="7" t="s">
        <v>60</v>
      </c>
      <c r="R2817" s="7" t="s">
        <v>1643</v>
      </c>
    </row>
    <row r="2818" spans="1:18" x14ac:dyDescent="0.25">
      <c r="A2818" s="7" t="s">
        <v>5008</v>
      </c>
      <c r="B2818" s="7" t="s">
        <v>1489</v>
      </c>
      <c r="C2818" s="7" t="s">
        <v>53</v>
      </c>
      <c r="D2818" s="7" t="s">
        <v>1477</v>
      </c>
      <c r="E2818" s="7" t="s">
        <v>5009</v>
      </c>
      <c r="F2818" s="7" t="s">
        <v>74</v>
      </c>
      <c r="G2818" s="8">
        <v>1982</v>
      </c>
      <c r="H2818" s="9"/>
      <c r="I2818" s="9"/>
      <c r="J2818" s="9"/>
      <c r="K2818" s="9"/>
      <c r="L2818" s="8">
        <v>831</v>
      </c>
      <c r="M2818" s="8">
        <v>1</v>
      </c>
      <c r="N2818" s="7" t="s">
        <v>60</v>
      </c>
      <c r="O2818" s="8">
        <v>12</v>
      </c>
      <c r="P2818" s="8">
        <v>8</v>
      </c>
      <c r="Q2818" s="7" t="s">
        <v>60</v>
      </c>
      <c r="R2818" s="7" t="s">
        <v>1643</v>
      </c>
    </row>
    <row r="2819" spans="1:18" x14ac:dyDescent="0.25">
      <c r="A2819" s="7" t="s">
        <v>5010</v>
      </c>
      <c r="B2819" s="7" t="s">
        <v>1489</v>
      </c>
      <c r="C2819" s="7" t="s">
        <v>53</v>
      </c>
      <c r="D2819" s="7" t="s">
        <v>1477</v>
      </c>
      <c r="E2819" s="7" t="s">
        <v>4086</v>
      </c>
      <c r="F2819" s="7" t="s">
        <v>74</v>
      </c>
      <c r="G2819" s="9"/>
      <c r="H2819" s="9"/>
      <c r="I2819" s="9"/>
      <c r="J2819" s="9"/>
      <c r="K2819" s="9"/>
      <c r="L2819" s="8">
        <v>2000</v>
      </c>
      <c r="M2819" s="8">
        <v>2</v>
      </c>
      <c r="N2819" s="7" t="s">
        <v>60</v>
      </c>
      <c r="O2819" s="8">
        <v>14</v>
      </c>
      <c r="P2819" s="8">
        <v>12</v>
      </c>
      <c r="Q2819" s="7" t="s">
        <v>60</v>
      </c>
      <c r="R2819" s="7" t="s">
        <v>1462</v>
      </c>
    </row>
    <row r="2820" spans="1:18" x14ac:dyDescent="0.25">
      <c r="A2820" s="7" t="s">
        <v>5011</v>
      </c>
      <c r="B2820" s="7" t="s">
        <v>1457</v>
      </c>
      <c r="C2820" s="7" t="s">
        <v>53</v>
      </c>
      <c r="D2820" s="7" t="s">
        <v>1599</v>
      </c>
      <c r="E2820" s="7" t="s">
        <v>5012</v>
      </c>
      <c r="F2820" s="7" t="s">
        <v>97</v>
      </c>
      <c r="G2820" s="8">
        <v>1978</v>
      </c>
      <c r="H2820" s="9"/>
      <c r="I2820" s="9"/>
      <c r="J2820" s="9"/>
      <c r="K2820" s="9"/>
      <c r="L2820" s="8">
        <v>384</v>
      </c>
      <c r="M2820" s="8">
        <v>1</v>
      </c>
      <c r="N2820" s="7" t="s">
        <v>60</v>
      </c>
      <c r="O2820" s="8">
        <v>10</v>
      </c>
      <c r="P2820" s="8">
        <v>8</v>
      </c>
      <c r="Q2820" s="7" t="s">
        <v>60</v>
      </c>
      <c r="R2820" s="7" t="s">
        <v>60</v>
      </c>
    </row>
    <row r="2821" spans="1:18" x14ac:dyDescent="0.25">
      <c r="A2821" s="7" t="s">
        <v>5011</v>
      </c>
      <c r="B2821" s="7" t="s">
        <v>1457</v>
      </c>
      <c r="C2821" s="7" t="s">
        <v>97</v>
      </c>
      <c r="D2821" s="7" t="s">
        <v>1474</v>
      </c>
      <c r="E2821" s="7" t="s">
        <v>5013</v>
      </c>
      <c r="F2821" s="7" t="s">
        <v>97</v>
      </c>
      <c r="G2821" s="8">
        <v>1978</v>
      </c>
      <c r="H2821" s="9"/>
      <c r="I2821" s="9"/>
      <c r="J2821" s="9"/>
      <c r="K2821" s="9"/>
      <c r="L2821" s="8">
        <v>176</v>
      </c>
      <c r="M2821" s="8">
        <v>1</v>
      </c>
      <c r="N2821" s="7" t="s">
        <v>60</v>
      </c>
      <c r="O2821" s="8">
        <v>12</v>
      </c>
      <c r="P2821" s="8">
        <v>12</v>
      </c>
      <c r="Q2821" s="7" t="s">
        <v>60</v>
      </c>
      <c r="R2821" s="7" t="s">
        <v>86</v>
      </c>
    </row>
    <row r="2822" spans="1:18" x14ac:dyDescent="0.25">
      <c r="A2822" s="7" t="s">
        <v>5014</v>
      </c>
      <c r="B2822" s="7" t="s">
        <v>1457</v>
      </c>
      <c r="C2822" s="7" t="s">
        <v>53</v>
      </c>
      <c r="D2822" s="7" t="s">
        <v>1464</v>
      </c>
      <c r="E2822" s="7" t="s">
        <v>1862</v>
      </c>
      <c r="F2822" s="7" t="s">
        <v>74</v>
      </c>
      <c r="G2822" s="8">
        <v>2009</v>
      </c>
      <c r="H2822" s="9"/>
      <c r="I2822" s="9"/>
      <c r="J2822" s="9"/>
      <c r="K2822" s="9"/>
      <c r="L2822" s="8">
        <v>70000</v>
      </c>
      <c r="M2822" s="8">
        <v>2</v>
      </c>
      <c r="N2822" s="7" t="s">
        <v>60</v>
      </c>
      <c r="O2822" s="8">
        <v>12</v>
      </c>
      <c r="P2822" s="8">
        <v>9</v>
      </c>
      <c r="Q2822" s="7" t="s">
        <v>60</v>
      </c>
      <c r="R2822" s="7" t="s">
        <v>1462</v>
      </c>
    </row>
    <row r="2823" spans="1:18" x14ac:dyDescent="0.25">
      <c r="A2823" s="7" t="s">
        <v>5015</v>
      </c>
      <c r="B2823" s="7" t="s">
        <v>49</v>
      </c>
      <c r="C2823" s="7" t="s">
        <v>53</v>
      </c>
      <c r="D2823" s="7" t="s">
        <v>1458</v>
      </c>
      <c r="E2823" s="7" t="s">
        <v>5016</v>
      </c>
      <c r="F2823" s="7" t="s">
        <v>97</v>
      </c>
      <c r="G2823" s="8">
        <v>1989</v>
      </c>
      <c r="H2823" s="9"/>
      <c r="I2823" s="9"/>
      <c r="J2823" s="9"/>
      <c r="K2823" s="9"/>
      <c r="L2823" s="8">
        <v>3000</v>
      </c>
      <c r="M2823" s="8">
        <v>3</v>
      </c>
      <c r="N2823" s="7" t="s">
        <v>54</v>
      </c>
      <c r="O2823" s="8">
        <v>30</v>
      </c>
      <c r="P2823" s="8">
        <v>9</v>
      </c>
      <c r="Q2823" s="7" t="s">
        <v>60</v>
      </c>
      <c r="R2823" s="7" t="s">
        <v>60</v>
      </c>
    </row>
    <row r="2824" spans="1:18" x14ac:dyDescent="0.25">
      <c r="A2824" s="7" t="s">
        <v>5017</v>
      </c>
      <c r="B2824" s="7" t="s">
        <v>49</v>
      </c>
      <c r="C2824" s="7" t="s">
        <v>53</v>
      </c>
      <c r="D2824" s="7" t="s">
        <v>1904</v>
      </c>
      <c r="E2824" s="7" t="s">
        <v>5018</v>
      </c>
      <c r="F2824" s="7" t="s">
        <v>74</v>
      </c>
      <c r="G2824" s="8">
        <v>1988</v>
      </c>
      <c r="H2824" s="9"/>
      <c r="I2824" s="9"/>
      <c r="J2824" s="9"/>
      <c r="K2824" s="9"/>
      <c r="L2824" s="8">
        <v>3450</v>
      </c>
      <c r="M2824" s="8">
        <v>1</v>
      </c>
      <c r="N2824" s="7" t="s">
        <v>60</v>
      </c>
      <c r="O2824" s="8">
        <v>18.5</v>
      </c>
      <c r="P2824" s="8">
        <v>18</v>
      </c>
      <c r="Q2824" s="7" t="s">
        <v>60</v>
      </c>
      <c r="R2824" s="7" t="s">
        <v>1462</v>
      </c>
    </row>
    <row r="2825" spans="1:18" x14ac:dyDescent="0.25">
      <c r="A2825" s="7" t="s">
        <v>858</v>
      </c>
      <c r="B2825" s="7" t="s">
        <v>49</v>
      </c>
      <c r="C2825" s="7" t="s">
        <v>53</v>
      </c>
      <c r="D2825" s="7" t="s">
        <v>1458</v>
      </c>
      <c r="E2825" s="7" t="s">
        <v>5019</v>
      </c>
      <c r="F2825" s="7" t="s">
        <v>97</v>
      </c>
      <c r="G2825" s="8">
        <v>1974</v>
      </c>
      <c r="H2825" s="9"/>
      <c r="I2825" s="9"/>
      <c r="J2825" s="9"/>
      <c r="K2825" s="9"/>
      <c r="L2825" s="8">
        <v>53940</v>
      </c>
      <c r="M2825" s="8">
        <v>6</v>
      </c>
      <c r="N2825" s="7" t="s">
        <v>60</v>
      </c>
      <c r="O2825" s="8">
        <v>10</v>
      </c>
      <c r="P2825" s="8">
        <v>8</v>
      </c>
      <c r="Q2825" s="7" t="s">
        <v>60</v>
      </c>
      <c r="R2825" s="7" t="s">
        <v>1462</v>
      </c>
    </row>
    <row r="2826" spans="1:18" x14ac:dyDescent="0.25">
      <c r="A2826" s="7" t="s">
        <v>859</v>
      </c>
      <c r="B2826" s="7" t="s">
        <v>1457</v>
      </c>
      <c r="C2826" s="7" t="s">
        <v>53</v>
      </c>
      <c r="D2826" s="7" t="s">
        <v>1469</v>
      </c>
      <c r="E2826" s="7" t="s">
        <v>5020</v>
      </c>
      <c r="F2826" s="7" t="s">
        <v>74</v>
      </c>
      <c r="G2826" s="8">
        <v>2001</v>
      </c>
      <c r="H2826" s="9"/>
      <c r="I2826" s="9"/>
      <c r="J2826" s="9"/>
      <c r="K2826" s="9"/>
      <c r="L2826" s="8">
        <v>4500</v>
      </c>
      <c r="M2826" s="8">
        <v>1</v>
      </c>
      <c r="N2826" s="7" t="s">
        <v>54</v>
      </c>
      <c r="O2826" s="8">
        <v>12</v>
      </c>
      <c r="P2826" s="8">
        <v>9</v>
      </c>
      <c r="Q2826" s="7" t="s">
        <v>60</v>
      </c>
      <c r="R2826" s="7" t="s">
        <v>86</v>
      </c>
    </row>
    <row r="2827" spans="1:18" x14ac:dyDescent="0.25">
      <c r="A2827" s="7" t="s">
        <v>5021</v>
      </c>
      <c r="B2827" s="7" t="s">
        <v>49</v>
      </c>
      <c r="C2827" s="7" t="s">
        <v>53</v>
      </c>
      <c r="D2827" s="7" t="s">
        <v>1477</v>
      </c>
      <c r="E2827" s="7" t="s">
        <v>5022</v>
      </c>
      <c r="F2827" s="7" t="s">
        <v>74</v>
      </c>
      <c r="G2827" s="8">
        <v>1993</v>
      </c>
      <c r="H2827" s="9"/>
      <c r="I2827" s="9"/>
      <c r="J2827" s="9"/>
      <c r="K2827" s="9"/>
      <c r="L2827" s="8">
        <v>2400</v>
      </c>
      <c r="M2827" s="8">
        <v>1</v>
      </c>
      <c r="N2827" s="7" t="s">
        <v>60</v>
      </c>
      <c r="O2827" s="8">
        <v>14</v>
      </c>
      <c r="P2827" s="8">
        <v>9</v>
      </c>
      <c r="Q2827" s="7" t="s">
        <v>60</v>
      </c>
      <c r="R2827" s="7" t="s">
        <v>60</v>
      </c>
    </row>
    <row r="2828" spans="1:18" x14ac:dyDescent="0.25">
      <c r="A2828" s="7" t="s">
        <v>5023</v>
      </c>
      <c r="B2828" s="7" t="s">
        <v>1489</v>
      </c>
      <c r="C2828" s="7" t="s">
        <v>53</v>
      </c>
      <c r="D2828" s="7" t="s">
        <v>1458</v>
      </c>
      <c r="E2828" s="7" t="s">
        <v>2971</v>
      </c>
      <c r="F2828" s="7" t="s">
        <v>97</v>
      </c>
      <c r="G2828" s="8">
        <v>1974</v>
      </c>
      <c r="H2828" s="9"/>
      <c r="I2828" s="9"/>
      <c r="J2828" s="9"/>
      <c r="K2828" s="9"/>
      <c r="L2828" s="8">
        <v>3680</v>
      </c>
      <c r="M2828" s="8">
        <v>2</v>
      </c>
      <c r="N2828" s="7" t="s">
        <v>60</v>
      </c>
      <c r="O2828" s="8">
        <v>10</v>
      </c>
      <c r="P2828" s="8">
        <v>9</v>
      </c>
      <c r="Q2828" s="7" t="s">
        <v>60</v>
      </c>
      <c r="R2828" s="7" t="s">
        <v>86</v>
      </c>
    </row>
    <row r="2829" spans="1:18" x14ac:dyDescent="0.25">
      <c r="A2829" s="7" t="s">
        <v>5024</v>
      </c>
      <c r="B2829" s="7" t="s">
        <v>1457</v>
      </c>
      <c r="C2829" s="7" t="s">
        <v>53</v>
      </c>
      <c r="D2829" s="7" t="s">
        <v>1477</v>
      </c>
      <c r="E2829" s="7" t="s">
        <v>5025</v>
      </c>
      <c r="F2829" s="7" t="s">
        <v>74</v>
      </c>
      <c r="G2829" s="8">
        <v>1970</v>
      </c>
      <c r="H2829" s="9"/>
      <c r="I2829" s="9"/>
      <c r="J2829" s="9"/>
      <c r="K2829" s="9"/>
      <c r="L2829" s="8">
        <v>1950</v>
      </c>
      <c r="M2829" s="8">
        <v>1</v>
      </c>
      <c r="N2829" s="7" t="s">
        <v>60</v>
      </c>
      <c r="O2829" s="8">
        <v>12</v>
      </c>
      <c r="P2829" s="8">
        <v>9</v>
      </c>
      <c r="Q2829" s="7" t="s">
        <v>60</v>
      </c>
      <c r="R2829" s="7" t="s">
        <v>1462</v>
      </c>
    </row>
    <row r="2830" spans="1:18" x14ac:dyDescent="0.25">
      <c r="A2830" s="7" t="s">
        <v>5026</v>
      </c>
      <c r="B2830" s="7" t="s">
        <v>1457</v>
      </c>
      <c r="C2830" s="7" t="s">
        <v>53</v>
      </c>
      <c r="D2830" s="7" t="s">
        <v>1464</v>
      </c>
      <c r="E2830" s="7" t="s">
        <v>5027</v>
      </c>
      <c r="F2830" s="7" t="s">
        <v>74</v>
      </c>
      <c r="G2830" s="8">
        <v>1984</v>
      </c>
      <c r="H2830" s="9"/>
      <c r="I2830" s="9"/>
      <c r="J2830" s="9"/>
      <c r="K2830" s="9"/>
      <c r="L2830" s="8">
        <v>1494</v>
      </c>
      <c r="M2830" s="8">
        <v>1</v>
      </c>
      <c r="N2830" s="7" t="s">
        <v>60</v>
      </c>
      <c r="O2830" s="8">
        <v>12</v>
      </c>
      <c r="P2830" s="8">
        <v>10</v>
      </c>
      <c r="Q2830" s="7" t="s">
        <v>60</v>
      </c>
      <c r="R2830" s="7" t="s">
        <v>539</v>
      </c>
    </row>
    <row r="2831" spans="1:18" x14ac:dyDescent="0.25">
      <c r="A2831" s="7" t="s">
        <v>5028</v>
      </c>
      <c r="B2831" s="7" t="s">
        <v>49</v>
      </c>
      <c r="C2831" s="7" t="s">
        <v>53</v>
      </c>
      <c r="D2831" s="7" t="s">
        <v>1464</v>
      </c>
      <c r="E2831" s="7" t="s">
        <v>5029</v>
      </c>
      <c r="F2831" s="7" t="s">
        <v>74</v>
      </c>
      <c r="G2831" s="9"/>
      <c r="H2831" s="9"/>
      <c r="I2831" s="9"/>
      <c r="J2831" s="9"/>
      <c r="K2831" s="9"/>
      <c r="L2831" s="8">
        <v>1600</v>
      </c>
      <c r="M2831" s="8">
        <v>1</v>
      </c>
      <c r="N2831" s="7" t="s">
        <v>60</v>
      </c>
      <c r="O2831" s="8">
        <v>12</v>
      </c>
      <c r="P2831" s="8">
        <v>9</v>
      </c>
      <c r="Q2831" s="7" t="s">
        <v>60</v>
      </c>
      <c r="R2831" s="7" t="s">
        <v>539</v>
      </c>
    </row>
    <row r="2832" spans="1:18" x14ac:dyDescent="0.25">
      <c r="A2832" s="7" t="s">
        <v>1393</v>
      </c>
      <c r="B2832" s="7" t="s">
        <v>49</v>
      </c>
      <c r="C2832" s="7" t="s">
        <v>53</v>
      </c>
      <c r="D2832" s="7" t="s">
        <v>1477</v>
      </c>
      <c r="E2832" s="7" t="s">
        <v>5030</v>
      </c>
      <c r="F2832" s="7" t="s">
        <v>74</v>
      </c>
      <c r="G2832" s="8">
        <v>1975</v>
      </c>
      <c r="H2832" s="9"/>
      <c r="I2832" s="9"/>
      <c r="J2832" s="9"/>
      <c r="K2832" s="9"/>
      <c r="L2832" s="8">
        <v>2100</v>
      </c>
      <c r="M2832" s="8">
        <v>1</v>
      </c>
      <c r="N2832" s="7" t="s">
        <v>60</v>
      </c>
      <c r="O2832" s="8">
        <v>20</v>
      </c>
      <c r="P2832" s="8">
        <v>15</v>
      </c>
      <c r="Q2832" s="7" t="s">
        <v>60</v>
      </c>
      <c r="R2832" s="7" t="s">
        <v>60</v>
      </c>
    </row>
    <row r="2833" spans="1:18" x14ac:dyDescent="0.25">
      <c r="A2833" s="7" t="s">
        <v>5031</v>
      </c>
      <c r="B2833" s="7" t="s">
        <v>49</v>
      </c>
      <c r="C2833" s="7" t="s">
        <v>53</v>
      </c>
      <c r="D2833" s="7" t="s">
        <v>1477</v>
      </c>
      <c r="E2833" s="7" t="s">
        <v>5032</v>
      </c>
      <c r="F2833" s="7" t="s">
        <v>74</v>
      </c>
      <c r="G2833" s="8">
        <v>1950</v>
      </c>
      <c r="H2833" s="9"/>
      <c r="I2833" s="9"/>
      <c r="J2833" s="9"/>
      <c r="K2833" s="9"/>
      <c r="L2833" s="8">
        <v>1800</v>
      </c>
      <c r="M2833" s="8">
        <v>1</v>
      </c>
      <c r="N2833" s="7" t="s">
        <v>60</v>
      </c>
      <c r="O2833" s="8">
        <v>15</v>
      </c>
      <c r="P2833" s="8">
        <v>10</v>
      </c>
      <c r="Q2833" s="7" t="s">
        <v>60</v>
      </c>
      <c r="R2833" s="7" t="s">
        <v>86</v>
      </c>
    </row>
    <row r="2834" spans="1:18" x14ac:dyDescent="0.25">
      <c r="A2834" s="7" t="s">
        <v>1395</v>
      </c>
      <c r="B2834" s="7" t="s">
        <v>49</v>
      </c>
      <c r="C2834" s="7" t="s">
        <v>53</v>
      </c>
      <c r="D2834" s="7" t="s">
        <v>1464</v>
      </c>
      <c r="E2834" s="7" t="s">
        <v>5033</v>
      </c>
      <c r="F2834" s="7" t="s">
        <v>74</v>
      </c>
      <c r="G2834" s="8">
        <v>1982</v>
      </c>
      <c r="H2834" s="9"/>
      <c r="I2834" s="9"/>
      <c r="J2834" s="9"/>
      <c r="K2834" s="9"/>
      <c r="L2834" s="8">
        <v>2000</v>
      </c>
      <c r="M2834" s="8">
        <v>4</v>
      </c>
      <c r="N2834" s="7" t="s">
        <v>54</v>
      </c>
      <c r="O2834" s="8">
        <v>12</v>
      </c>
      <c r="P2834" s="8">
        <v>10</v>
      </c>
      <c r="Q2834" s="7" t="s">
        <v>60</v>
      </c>
      <c r="R2834" s="7" t="s">
        <v>86</v>
      </c>
    </row>
    <row r="2835" spans="1:18" x14ac:dyDescent="0.25">
      <c r="A2835" s="7" t="s">
        <v>5034</v>
      </c>
      <c r="B2835" s="7" t="s">
        <v>1457</v>
      </c>
      <c r="C2835" s="7" t="s">
        <v>53</v>
      </c>
      <c r="D2835" s="7" t="s">
        <v>1458</v>
      </c>
      <c r="E2835" s="7" t="s">
        <v>5035</v>
      </c>
      <c r="F2835" s="7" t="s">
        <v>97</v>
      </c>
      <c r="G2835" s="8">
        <v>1980</v>
      </c>
      <c r="H2835" s="9"/>
      <c r="I2835" s="9"/>
      <c r="J2835" s="9"/>
      <c r="K2835" s="9"/>
      <c r="L2835" s="8">
        <v>25000</v>
      </c>
      <c r="M2835" s="8">
        <v>1</v>
      </c>
      <c r="N2835" s="7" t="s">
        <v>60</v>
      </c>
      <c r="O2835" s="8">
        <v>20</v>
      </c>
      <c r="P2835" s="8">
        <v>20</v>
      </c>
      <c r="Q2835" s="7" t="s">
        <v>60</v>
      </c>
      <c r="R2835" s="7" t="s">
        <v>60</v>
      </c>
    </row>
    <row r="2836" spans="1:18" x14ac:dyDescent="0.25">
      <c r="A2836" s="7" t="s">
        <v>1398</v>
      </c>
      <c r="B2836" s="7" t="s">
        <v>49</v>
      </c>
      <c r="C2836" s="7" t="s">
        <v>53</v>
      </c>
      <c r="D2836" s="7" t="s">
        <v>1458</v>
      </c>
      <c r="E2836" s="7" t="s">
        <v>5036</v>
      </c>
      <c r="F2836" s="7" t="s">
        <v>97</v>
      </c>
      <c r="G2836" s="8">
        <v>1990</v>
      </c>
      <c r="H2836" s="9"/>
      <c r="I2836" s="9"/>
      <c r="J2836" s="9"/>
      <c r="K2836" s="9"/>
      <c r="L2836" s="8">
        <v>5000</v>
      </c>
      <c r="M2836" s="8">
        <v>1</v>
      </c>
      <c r="N2836" s="7" t="s">
        <v>60</v>
      </c>
      <c r="O2836" s="8">
        <v>19</v>
      </c>
      <c r="P2836" s="8">
        <v>9</v>
      </c>
      <c r="Q2836" s="7" t="s">
        <v>60</v>
      </c>
      <c r="R2836" s="7" t="s">
        <v>1595</v>
      </c>
    </row>
    <row r="2837" spans="1:18" x14ac:dyDescent="0.25">
      <c r="A2837" s="7" t="s">
        <v>862</v>
      </c>
      <c r="B2837" s="7" t="s">
        <v>49</v>
      </c>
      <c r="C2837" s="7" t="s">
        <v>53</v>
      </c>
      <c r="D2837" s="7" t="s">
        <v>1477</v>
      </c>
      <c r="E2837" s="7" t="s">
        <v>5037</v>
      </c>
      <c r="F2837" s="7" t="s">
        <v>74</v>
      </c>
      <c r="G2837" s="9"/>
      <c r="H2837" s="9"/>
      <c r="I2837" s="9"/>
      <c r="J2837" s="9"/>
      <c r="K2837" s="9"/>
      <c r="L2837" s="8">
        <v>35000</v>
      </c>
      <c r="M2837" s="8">
        <v>1</v>
      </c>
      <c r="N2837" s="7" t="s">
        <v>60</v>
      </c>
      <c r="O2837" s="8">
        <v>20</v>
      </c>
      <c r="P2837" s="8">
        <v>18</v>
      </c>
      <c r="Q2837" s="7" t="s">
        <v>60</v>
      </c>
      <c r="R2837" s="7" t="s">
        <v>1462</v>
      </c>
    </row>
    <row r="2838" spans="1:18" x14ac:dyDescent="0.25">
      <c r="A2838" s="7" t="s">
        <v>5038</v>
      </c>
      <c r="B2838" s="7" t="s">
        <v>1489</v>
      </c>
      <c r="C2838" s="7" t="s">
        <v>53</v>
      </c>
      <c r="D2838" s="7" t="s">
        <v>1458</v>
      </c>
      <c r="E2838" s="7" t="s">
        <v>5039</v>
      </c>
      <c r="F2838" s="7" t="s">
        <v>97</v>
      </c>
      <c r="G2838" s="8">
        <v>1946</v>
      </c>
      <c r="H2838" s="9"/>
      <c r="I2838" s="9"/>
      <c r="J2838" s="9"/>
      <c r="K2838" s="9"/>
      <c r="L2838" s="8">
        <v>2000</v>
      </c>
      <c r="M2838" s="8">
        <v>1</v>
      </c>
      <c r="N2838" s="7" t="s">
        <v>60</v>
      </c>
      <c r="O2838" s="8">
        <v>15</v>
      </c>
      <c r="P2838" s="8">
        <v>10</v>
      </c>
      <c r="Q2838" s="7" t="s">
        <v>60</v>
      </c>
      <c r="R2838" s="7" t="s">
        <v>86</v>
      </c>
    </row>
    <row r="2839" spans="1:18" x14ac:dyDescent="0.25">
      <c r="A2839" s="7" t="s">
        <v>5040</v>
      </c>
      <c r="B2839" s="7" t="s">
        <v>49</v>
      </c>
      <c r="C2839" s="7" t="s">
        <v>53</v>
      </c>
      <c r="D2839" s="7" t="s">
        <v>1458</v>
      </c>
      <c r="E2839" s="7" t="s">
        <v>5041</v>
      </c>
      <c r="F2839" s="7" t="s">
        <v>97</v>
      </c>
      <c r="G2839" s="9"/>
      <c r="H2839" s="9"/>
      <c r="I2839" s="9"/>
      <c r="J2839" s="9"/>
      <c r="K2839" s="9"/>
      <c r="L2839" s="8">
        <v>598</v>
      </c>
      <c r="M2839" s="8">
        <v>1</v>
      </c>
      <c r="N2839" s="7" t="s">
        <v>60</v>
      </c>
      <c r="O2839" s="8">
        <v>8</v>
      </c>
      <c r="P2839" s="8">
        <v>8</v>
      </c>
      <c r="Q2839" s="7" t="s">
        <v>60</v>
      </c>
      <c r="R2839" s="7" t="s">
        <v>1462</v>
      </c>
    </row>
    <row r="2840" spans="1:18" x14ac:dyDescent="0.25">
      <c r="A2840" s="7" t="s">
        <v>5042</v>
      </c>
      <c r="B2840" s="7" t="s">
        <v>1457</v>
      </c>
      <c r="C2840" s="7" t="s">
        <v>53</v>
      </c>
      <c r="D2840" s="7" t="s">
        <v>1458</v>
      </c>
      <c r="E2840" s="7" t="s">
        <v>5043</v>
      </c>
      <c r="F2840" s="7" t="s">
        <v>97</v>
      </c>
      <c r="G2840" s="8">
        <v>1935</v>
      </c>
      <c r="H2840" s="9"/>
      <c r="I2840" s="9"/>
      <c r="J2840" s="9"/>
      <c r="K2840" s="9"/>
      <c r="L2840" s="8">
        <v>105000</v>
      </c>
      <c r="M2840" s="8">
        <v>3</v>
      </c>
      <c r="N2840" s="7" t="s">
        <v>60</v>
      </c>
      <c r="O2840" s="8">
        <v>35</v>
      </c>
      <c r="P2840" s="8">
        <v>30</v>
      </c>
      <c r="Q2840" s="7" t="s">
        <v>60</v>
      </c>
      <c r="R2840" s="7" t="s">
        <v>1462</v>
      </c>
    </row>
    <row r="2841" spans="1:18" x14ac:dyDescent="0.25">
      <c r="A2841" s="7" t="s">
        <v>1400</v>
      </c>
      <c r="B2841" s="7" t="s">
        <v>1457</v>
      </c>
      <c r="C2841" s="7" t="s">
        <v>53</v>
      </c>
      <c r="D2841" s="7" t="s">
        <v>1464</v>
      </c>
      <c r="E2841" s="7" t="s">
        <v>5044</v>
      </c>
      <c r="F2841" s="7" t="s">
        <v>74</v>
      </c>
      <c r="G2841" s="8">
        <v>2010</v>
      </c>
      <c r="H2841" s="9"/>
      <c r="I2841" s="9"/>
      <c r="J2841" s="9"/>
      <c r="K2841" s="9"/>
      <c r="L2841" s="8">
        <v>2700</v>
      </c>
      <c r="M2841" s="8">
        <v>1</v>
      </c>
      <c r="N2841" s="7" t="s">
        <v>60</v>
      </c>
      <c r="O2841" s="8">
        <v>15</v>
      </c>
      <c r="P2841" s="8">
        <v>15</v>
      </c>
      <c r="Q2841" s="7" t="s">
        <v>60</v>
      </c>
      <c r="R2841" s="7" t="s">
        <v>1462</v>
      </c>
    </row>
    <row r="2842" spans="1:18" x14ac:dyDescent="0.25">
      <c r="A2842" s="7" t="s">
        <v>868</v>
      </c>
      <c r="B2842" s="7" t="s">
        <v>1457</v>
      </c>
      <c r="C2842" s="7" t="s">
        <v>53</v>
      </c>
      <c r="D2842" s="7" t="s">
        <v>1477</v>
      </c>
      <c r="E2842" s="7" t="s">
        <v>5045</v>
      </c>
      <c r="F2842" s="7" t="s">
        <v>74</v>
      </c>
      <c r="G2842" s="8">
        <v>1967</v>
      </c>
      <c r="H2842" s="9"/>
      <c r="I2842" s="9"/>
      <c r="J2842" s="9"/>
      <c r="K2842" s="9"/>
      <c r="L2842" s="8">
        <v>7500</v>
      </c>
      <c r="M2842" s="8">
        <v>1</v>
      </c>
      <c r="N2842" s="7" t="s">
        <v>60</v>
      </c>
      <c r="O2842" s="8">
        <v>15</v>
      </c>
      <c r="P2842" s="8">
        <v>9</v>
      </c>
      <c r="Q2842" s="7" t="s">
        <v>60</v>
      </c>
      <c r="R2842" s="7" t="s">
        <v>1656</v>
      </c>
    </row>
    <row r="2843" spans="1:18" x14ac:dyDescent="0.25">
      <c r="A2843" s="7" t="s">
        <v>5046</v>
      </c>
      <c r="B2843" s="7" t="s">
        <v>49</v>
      </c>
      <c r="C2843" s="7" t="s">
        <v>53</v>
      </c>
      <c r="D2843" s="7" t="s">
        <v>1458</v>
      </c>
      <c r="E2843" s="7" t="s">
        <v>5047</v>
      </c>
      <c r="F2843" s="7" t="s">
        <v>97</v>
      </c>
      <c r="G2843" s="9"/>
      <c r="H2843" s="9"/>
      <c r="I2843" s="9"/>
      <c r="J2843" s="9"/>
      <c r="K2843" s="9"/>
      <c r="L2843" s="8">
        <v>2000</v>
      </c>
      <c r="M2843" s="8">
        <v>1</v>
      </c>
      <c r="N2843" s="7" t="s">
        <v>60</v>
      </c>
      <c r="O2843" s="8">
        <v>12</v>
      </c>
      <c r="P2843" s="8">
        <v>12</v>
      </c>
      <c r="Q2843" s="7" t="s">
        <v>60</v>
      </c>
      <c r="R2843" s="7" t="s">
        <v>1462</v>
      </c>
    </row>
    <row r="2844" spans="1:18" x14ac:dyDescent="0.25">
      <c r="A2844" s="7" t="s">
        <v>5048</v>
      </c>
      <c r="B2844" s="7" t="s">
        <v>49</v>
      </c>
      <c r="C2844" s="7" t="s">
        <v>53</v>
      </c>
      <c r="D2844" s="7" t="s">
        <v>1477</v>
      </c>
      <c r="E2844" s="7" t="s">
        <v>5049</v>
      </c>
      <c r="F2844" s="7" t="s">
        <v>74</v>
      </c>
      <c r="G2844" s="8">
        <v>1955</v>
      </c>
      <c r="H2844" s="9"/>
      <c r="I2844" s="9"/>
      <c r="J2844" s="9"/>
      <c r="K2844" s="9"/>
      <c r="L2844" s="8">
        <v>2100</v>
      </c>
      <c r="M2844" s="8">
        <v>2</v>
      </c>
      <c r="N2844" s="7" t="s">
        <v>60</v>
      </c>
      <c r="O2844" s="8">
        <v>24</v>
      </c>
      <c r="P2844" s="8">
        <v>9</v>
      </c>
      <c r="Q2844" s="7" t="s">
        <v>60</v>
      </c>
      <c r="R2844" s="7" t="s">
        <v>1595</v>
      </c>
    </row>
    <row r="2845" spans="1:18" x14ac:dyDescent="0.25">
      <c r="A2845" s="7" t="s">
        <v>1402</v>
      </c>
      <c r="B2845" s="7" t="s">
        <v>1489</v>
      </c>
      <c r="C2845" s="7" t="s">
        <v>53</v>
      </c>
      <c r="D2845" s="7" t="s">
        <v>1458</v>
      </c>
      <c r="E2845" s="7" t="s">
        <v>5050</v>
      </c>
      <c r="F2845" s="7" t="s">
        <v>97</v>
      </c>
      <c r="G2845" s="8">
        <v>1980</v>
      </c>
      <c r="H2845" s="9"/>
      <c r="I2845" s="9"/>
      <c r="J2845" s="9"/>
      <c r="K2845" s="9"/>
      <c r="L2845" s="8">
        <v>18000</v>
      </c>
      <c r="M2845" s="8">
        <v>2</v>
      </c>
      <c r="N2845" s="7" t="s">
        <v>60</v>
      </c>
      <c r="O2845" s="8">
        <v>12</v>
      </c>
      <c r="P2845" s="8">
        <v>9</v>
      </c>
      <c r="Q2845" s="7" t="s">
        <v>60</v>
      </c>
      <c r="R2845" s="7" t="s">
        <v>1595</v>
      </c>
    </row>
    <row r="2846" spans="1:18" x14ac:dyDescent="0.25">
      <c r="A2846" s="7" t="s">
        <v>870</v>
      </c>
      <c r="B2846" s="7" t="s">
        <v>1457</v>
      </c>
      <c r="C2846" s="7" t="s">
        <v>53</v>
      </c>
      <c r="D2846" s="7" t="s">
        <v>1458</v>
      </c>
      <c r="E2846" s="7" t="s">
        <v>5051</v>
      </c>
      <c r="F2846" s="7" t="s">
        <v>97</v>
      </c>
      <c r="G2846" s="8">
        <v>2008</v>
      </c>
      <c r="H2846" s="9"/>
      <c r="I2846" s="9"/>
      <c r="J2846" s="9"/>
      <c r="K2846" s="9"/>
      <c r="L2846" s="8">
        <v>67400</v>
      </c>
      <c r="M2846" s="8">
        <v>3</v>
      </c>
      <c r="N2846" s="7" t="s">
        <v>60</v>
      </c>
      <c r="O2846" s="8">
        <v>12</v>
      </c>
      <c r="P2846" s="8">
        <v>9</v>
      </c>
      <c r="Q2846" s="7" t="s">
        <v>60</v>
      </c>
      <c r="R2846" s="7" t="s">
        <v>1601</v>
      </c>
    </row>
    <row r="2847" spans="1:18" x14ac:dyDescent="0.25">
      <c r="A2847" s="7" t="s">
        <v>872</v>
      </c>
      <c r="B2847" s="7" t="s">
        <v>1489</v>
      </c>
      <c r="C2847" s="7" t="s">
        <v>53</v>
      </c>
      <c r="D2847" s="7" t="s">
        <v>1477</v>
      </c>
      <c r="E2847" s="7" t="s">
        <v>5052</v>
      </c>
      <c r="F2847" s="7" t="s">
        <v>74</v>
      </c>
      <c r="G2847" s="8">
        <v>1980</v>
      </c>
      <c r="H2847" s="9"/>
      <c r="I2847" s="9"/>
      <c r="J2847" s="9"/>
      <c r="K2847" s="9"/>
      <c r="L2847" s="8">
        <v>11000</v>
      </c>
      <c r="M2847" s="8">
        <v>2</v>
      </c>
      <c r="N2847" s="7" t="s">
        <v>60</v>
      </c>
      <c r="O2847" s="8">
        <v>15</v>
      </c>
      <c r="P2847" s="8">
        <v>11</v>
      </c>
      <c r="Q2847" s="7" t="s">
        <v>60</v>
      </c>
      <c r="R2847" s="7" t="s">
        <v>1643</v>
      </c>
    </row>
    <row r="2848" spans="1:18" x14ac:dyDescent="0.25">
      <c r="A2848" s="7" t="s">
        <v>5053</v>
      </c>
      <c r="B2848" s="7" t="s">
        <v>49</v>
      </c>
      <c r="C2848" s="7" t="s">
        <v>53</v>
      </c>
      <c r="D2848" s="7" t="s">
        <v>1464</v>
      </c>
      <c r="E2848" s="7" t="s">
        <v>5054</v>
      </c>
      <c r="F2848" s="7" t="s">
        <v>74</v>
      </c>
      <c r="G2848" s="8">
        <v>1979</v>
      </c>
      <c r="H2848" s="9"/>
      <c r="I2848" s="9"/>
      <c r="J2848" s="9"/>
      <c r="K2848" s="9"/>
      <c r="L2848" s="8">
        <v>2500</v>
      </c>
      <c r="M2848" s="8">
        <v>1</v>
      </c>
      <c r="N2848" s="7" t="s">
        <v>60</v>
      </c>
      <c r="O2848" s="8">
        <v>15</v>
      </c>
      <c r="P2848" s="8">
        <v>8</v>
      </c>
      <c r="Q2848" s="7" t="s">
        <v>60</v>
      </c>
      <c r="R2848" s="7" t="s">
        <v>86</v>
      </c>
    </row>
    <row r="2849" spans="1:18" x14ac:dyDescent="0.25">
      <c r="A2849" s="7" t="s">
        <v>5055</v>
      </c>
      <c r="B2849" s="7" t="s">
        <v>1489</v>
      </c>
      <c r="C2849" s="7" t="s">
        <v>53</v>
      </c>
      <c r="D2849" s="7" t="s">
        <v>1605</v>
      </c>
      <c r="E2849" s="7" t="s">
        <v>5056</v>
      </c>
      <c r="F2849" s="7" t="s">
        <v>97</v>
      </c>
      <c r="G2849" s="8">
        <v>1970</v>
      </c>
      <c r="H2849" s="9"/>
      <c r="I2849" s="9"/>
      <c r="J2849" s="9"/>
      <c r="K2849" s="9"/>
      <c r="L2849" s="8">
        <v>17200</v>
      </c>
      <c r="M2849" s="8">
        <v>1</v>
      </c>
      <c r="N2849" s="7" t="s">
        <v>60</v>
      </c>
      <c r="O2849" s="8">
        <v>10</v>
      </c>
      <c r="P2849" s="8">
        <v>9</v>
      </c>
      <c r="Q2849" s="7" t="s">
        <v>60</v>
      </c>
      <c r="R2849" s="7" t="s">
        <v>1462</v>
      </c>
    </row>
    <row r="2850" spans="1:18" x14ac:dyDescent="0.25">
      <c r="A2850" s="7" t="s">
        <v>5055</v>
      </c>
      <c r="B2850" s="7" t="s">
        <v>1489</v>
      </c>
      <c r="C2850" s="7" t="s">
        <v>97</v>
      </c>
      <c r="D2850" s="7" t="s">
        <v>1722</v>
      </c>
      <c r="E2850" s="7" t="s">
        <v>5057</v>
      </c>
      <c r="F2850" s="7" t="s">
        <v>50</v>
      </c>
      <c r="G2850" s="8">
        <v>2005</v>
      </c>
      <c r="H2850" s="9"/>
      <c r="I2850" s="9"/>
      <c r="J2850" s="9"/>
      <c r="K2850" s="9"/>
      <c r="L2850" s="8">
        <v>500</v>
      </c>
      <c r="M2850" s="8">
        <v>1</v>
      </c>
      <c r="N2850" s="7" t="s">
        <v>60</v>
      </c>
      <c r="O2850" s="8">
        <v>9</v>
      </c>
      <c r="P2850" s="8">
        <v>12</v>
      </c>
      <c r="Q2850" s="7" t="s">
        <v>60</v>
      </c>
      <c r="R2850" s="7" t="s">
        <v>86</v>
      </c>
    </row>
    <row r="2851" spans="1:18" x14ac:dyDescent="0.25">
      <c r="A2851" s="7" t="s">
        <v>5055</v>
      </c>
      <c r="B2851" s="7" t="s">
        <v>1489</v>
      </c>
      <c r="C2851" s="7" t="s">
        <v>59</v>
      </c>
      <c r="D2851" s="7" t="s">
        <v>1622</v>
      </c>
      <c r="E2851" s="7" t="s">
        <v>5058</v>
      </c>
      <c r="F2851" s="7" t="s">
        <v>97</v>
      </c>
      <c r="G2851" s="8">
        <v>1970</v>
      </c>
      <c r="H2851" s="9"/>
      <c r="I2851" s="9"/>
      <c r="J2851" s="9"/>
      <c r="K2851" s="9"/>
      <c r="L2851" s="8">
        <v>5500</v>
      </c>
      <c r="M2851" s="8">
        <v>1</v>
      </c>
      <c r="N2851" s="7" t="s">
        <v>60</v>
      </c>
      <c r="O2851" s="8">
        <v>15</v>
      </c>
      <c r="P2851" s="8">
        <v>14</v>
      </c>
      <c r="Q2851" s="7" t="s">
        <v>60</v>
      </c>
      <c r="R2851" s="7" t="s">
        <v>539</v>
      </c>
    </row>
    <row r="2852" spans="1:18" x14ac:dyDescent="0.25">
      <c r="A2852" s="7" t="s">
        <v>5055</v>
      </c>
      <c r="B2852" s="7" t="s">
        <v>1489</v>
      </c>
      <c r="C2852" s="7" t="s">
        <v>304</v>
      </c>
      <c r="D2852" s="7" t="s">
        <v>1622</v>
      </c>
      <c r="E2852" s="7" t="s">
        <v>5059</v>
      </c>
      <c r="F2852" s="7" t="s">
        <v>97</v>
      </c>
      <c r="G2852" s="8">
        <v>1970</v>
      </c>
      <c r="H2852" s="9"/>
      <c r="I2852" s="9"/>
      <c r="J2852" s="9"/>
      <c r="K2852" s="9"/>
      <c r="L2852" s="8">
        <v>5000</v>
      </c>
      <c r="M2852" s="8">
        <v>1</v>
      </c>
      <c r="N2852" s="7" t="s">
        <v>60</v>
      </c>
      <c r="O2852" s="8">
        <v>15</v>
      </c>
      <c r="P2852" s="8">
        <v>14</v>
      </c>
      <c r="Q2852" s="7" t="s">
        <v>60</v>
      </c>
      <c r="R2852" s="7" t="s">
        <v>1462</v>
      </c>
    </row>
    <row r="2853" spans="1:18" x14ac:dyDescent="0.25">
      <c r="A2853" s="7" t="s">
        <v>5060</v>
      </c>
      <c r="B2853" s="7" t="s">
        <v>4036</v>
      </c>
      <c r="C2853" s="7" t="s">
        <v>53</v>
      </c>
      <c r="D2853" s="7" t="s">
        <v>1458</v>
      </c>
      <c r="E2853" s="7" t="s">
        <v>5061</v>
      </c>
      <c r="F2853" s="7" t="s">
        <v>97</v>
      </c>
      <c r="G2853" s="8">
        <v>1975</v>
      </c>
      <c r="H2853" s="9"/>
      <c r="I2853" s="9"/>
      <c r="J2853" s="9"/>
      <c r="K2853" s="9"/>
      <c r="L2853" s="8">
        <v>49000</v>
      </c>
      <c r="M2853" s="8">
        <v>4</v>
      </c>
      <c r="N2853" s="7" t="s">
        <v>60</v>
      </c>
      <c r="O2853" s="8">
        <v>12</v>
      </c>
      <c r="P2853" s="8">
        <v>9</v>
      </c>
      <c r="Q2853" s="7" t="s">
        <v>60</v>
      </c>
      <c r="R2853" s="7" t="s">
        <v>60</v>
      </c>
    </row>
    <row r="2854" spans="1:18" x14ac:dyDescent="0.25">
      <c r="A2854" s="7" t="s">
        <v>5062</v>
      </c>
      <c r="B2854" s="7" t="s">
        <v>1457</v>
      </c>
      <c r="C2854" s="7" t="s">
        <v>53</v>
      </c>
      <c r="D2854" s="7" t="s">
        <v>1894</v>
      </c>
      <c r="E2854" s="7" t="s">
        <v>5063</v>
      </c>
      <c r="F2854" s="7" t="s">
        <v>97</v>
      </c>
      <c r="G2854" s="8">
        <v>1920</v>
      </c>
      <c r="H2854" s="9"/>
      <c r="I2854" s="9"/>
      <c r="J2854" s="9"/>
      <c r="K2854" s="9"/>
      <c r="L2854" s="8">
        <v>1850</v>
      </c>
      <c r="M2854" s="8">
        <v>2</v>
      </c>
      <c r="N2854" s="7" t="s">
        <v>60</v>
      </c>
      <c r="O2854" s="8">
        <v>10</v>
      </c>
      <c r="P2854" s="8">
        <v>8</v>
      </c>
      <c r="Q2854" s="7" t="s">
        <v>60</v>
      </c>
      <c r="R2854" s="7" t="s">
        <v>1656</v>
      </c>
    </row>
    <row r="2855" spans="1:18" x14ac:dyDescent="0.25">
      <c r="A2855" s="7" t="s">
        <v>5062</v>
      </c>
      <c r="B2855" s="7" t="s">
        <v>1457</v>
      </c>
      <c r="C2855" s="7" t="s">
        <v>97</v>
      </c>
      <c r="D2855" s="7" t="s">
        <v>686</v>
      </c>
      <c r="E2855" s="7" t="s">
        <v>5064</v>
      </c>
      <c r="F2855" s="7" t="s">
        <v>97</v>
      </c>
      <c r="G2855" s="8">
        <v>1983</v>
      </c>
      <c r="H2855" s="9"/>
      <c r="I2855" s="9"/>
      <c r="J2855" s="9"/>
      <c r="K2855" s="9"/>
      <c r="L2855" s="8">
        <v>189</v>
      </c>
      <c r="M2855" s="8">
        <v>1</v>
      </c>
      <c r="N2855" s="7" t="s">
        <v>60</v>
      </c>
      <c r="O2855" s="8">
        <v>10</v>
      </c>
      <c r="P2855" s="8">
        <v>9</v>
      </c>
      <c r="Q2855" s="7" t="s">
        <v>60</v>
      </c>
      <c r="R2855" s="7" t="s">
        <v>1656</v>
      </c>
    </row>
    <row r="2856" spans="1:18" x14ac:dyDescent="0.25">
      <c r="A2856" s="7" t="s">
        <v>874</v>
      </c>
      <c r="B2856" s="7" t="s">
        <v>49</v>
      </c>
      <c r="C2856" s="7" t="s">
        <v>53</v>
      </c>
      <c r="D2856" s="7" t="s">
        <v>1458</v>
      </c>
      <c r="E2856" s="7" t="s">
        <v>5065</v>
      </c>
      <c r="F2856" s="7" t="s">
        <v>97</v>
      </c>
      <c r="G2856" s="8">
        <v>1978</v>
      </c>
      <c r="H2856" s="9"/>
      <c r="I2856" s="9"/>
      <c r="J2856" s="9"/>
      <c r="K2856" s="9"/>
      <c r="L2856" s="8">
        <v>22833</v>
      </c>
      <c r="M2856" s="8">
        <v>1</v>
      </c>
      <c r="N2856" s="7" t="s">
        <v>60</v>
      </c>
      <c r="O2856" s="8">
        <v>15</v>
      </c>
      <c r="P2856" s="8">
        <v>10</v>
      </c>
      <c r="Q2856" s="7" t="s">
        <v>60</v>
      </c>
      <c r="R2856" s="7" t="s">
        <v>1601</v>
      </c>
    </row>
    <row r="2857" spans="1:18" x14ac:dyDescent="0.25">
      <c r="A2857" s="7" t="s">
        <v>5066</v>
      </c>
      <c r="B2857" s="7" t="s">
        <v>1457</v>
      </c>
      <c r="C2857" s="7" t="s">
        <v>53</v>
      </c>
      <c r="D2857" s="7" t="s">
        <v>1458</v>
      </c>
      <c r="E2857" s="7" t="s">
        <v>5067</v>
      </c>
      <c r="F2857" s="7" t="s">
        <v>97</v>
      </c>
      <c r="G2857" s="8">
        <v>2009</v>
      </c>
      <c r="H2857" s="9"/>
      <c r="I2857" s="9"/>
      <c r="J2857" s="9"/>
      <c r="K2857" s="9"/>
      <c r="L2857" s="8">
        <v>130290</v>
      </c>
      <c r="M2857" s="8">
        <v>36</v>
      </c>
      <c r="N2857" s="7" t="s">
        <v>54</v>
      </c>
      <c r="O2857" s="8">
        <v>12</v>
      </c>
      <c r="P2857" s="8">
        <v>9</v>
      </c>
      <c r="Q2857" s="7" t="s">
        <v>60</v>
      </c>
      <c r="R2857" s="7" t="s">
        <v>60</v>
      </c>
    </row>
    <row r="2858" spans="1:18" x14ac:dyDescent="0.25">
      <c r="A2858" s="7" t="s">
        <v>5068</v>
      </c>
      <c r="B2858" s="7" t="s">
        <v>49</v>
      </c>
      <c r="C2858" s="7" t="s">
        <v>53</v>
      </c>
      <c r="D2858" s="7" t="s">
        <v>1458</v>
      </c>
      <c r="E2858" s="7" t="s">
        <v>5069</v>
      </c>
      <c r="F2858" s="7" t="s">
        <v>97</v>
      </c>
      <c r="G2858" s="8">
        <v>1923</v>
      </c>
      <c r="H2858" s="9"/>
      <c r="I2858" s="9"/>
      <c r="J2858" s="9"/>
      <c r="K2858" s="9"/>
      <c r="L2858" s="8">
        <v>12790</v>
      </c>
      <c r="M2858" s="8">
        <v>2</v>
      </c>
      <c r="N2858" s="7" t="s">
        <v>60</v>
      </c>
      <c r="O2858" s="8">
        <v>15</v>
      </c>
      <c r="P2858" s="8">
        <v>9</v>
      </c>
      <c r="Q2858" s="7" t="s">
        <v>54</v>
      </c>
      <c r="R2858" s="7" t="s">
        <v>86</v>
      </c>
    </row>
    <row r="2859" spans="1:18" x14ac:dyDescent="0.25">
      <c r="A2859" s="7" t="s">
        <v>884</v>
      </c>
      <c r="B2859" s="7" t="s">
        <v>49</v>
      </c>
      <c r="C2859" s="7" t="s">
        <v>53</v>
      </c>
      <c r="D2859" s="7" t="s">
        <v>1464</v>
      </c>
      <c r="E2859" s="7" t="s">
        <v>2018</v>
      </c>
      <c r="F2859" s="7" t="s">
        <v>74</v>
      </c>
      <c r="G2859" s="9"/>
      <c r="H2859" s="9"/>
      <c r="I2859" s="9"/>
      <c r="J2859" s="9"/>
      <c r="K2859" s="9"/>
      <c r="L2859" s="8">
        <v>950</v>
      </c>
      <c r="M2859" s="8">
        <v>1</v>
      </c>
      <c r="N2859" s="7" t="s">
        <v>60</v>
      </c>
      <c r="O2859" s="8">
        <v>12</v>
      </c>
      <c r="P2859" s="8">
        <v>10</v>
      </c>
      <c r="Q2859" s="7" t="s">
        <v>60</v>
      </c>
      <c r="R2859" s="7" t="s">
        <v>86</v>
      </c>
    </row>
    <row r="2860" spans="1:18" x14ac:dyDescent="0.25">
      <c r="A2860" s="7" t="s">
        <v>5070</v>
      </c>
      <c r="B2860" s="7" t="s">
        <v>49</v>
      </c>
      <c r="C2860" s="7" t="s">
        <v>53</v>
      </c>
      <c r="D2860" s="7" t="s">
        <v>1477</v>
      </c>
      <c r="E2860" s="7" t="s">
        <v>5071</v>
      </c>
      <c r="F2860" s="7" t="s">
        <v>74</v>
      </c>
      <c r="G2860" s="8">
        <v>1975</v>
      </c>
      <c r="H2860" s="9"/>
      <c r="I2860" s="9"/>
      <c r="J2860" s="9"/>
      <c r="K2860" s="9"/>
      <c r="L2860" s="8">
        <v>1200</v>
      </c>
      <c r="M2860" s="8">
        <v>1</v>
      </c>
      <c r="N2860" s="7" t="s">
        <v>60</v>
      </c>
      <c r="O2860" s="8">
        <v>12</v>
      </c>
      <c r="P2860" s="8">
        <v>15</v>
      </c>
      <c r="Q2860" s="7" t="s">
        <v>60</v>
      </c>
      <c r="R2860" s="7" t="s">
        <v>60</v>
      </c>
    </row>
    <row r="2861" spans="1:18" x14ac:dyDescent="0.25">
      <c r="A2861" s="7" t="s">
        <v>5072</v>
      </c>
      <c r="B2861" s="7" t="s">
        <v>49</v>
      </c>
      <c r="C2861" s="7" t="s">
        <v>53</v>
      </c>
      <c r="D2861" s="7" t="s">
        <v>1458</v>
      </c>
      <c r="E2861" s="7" t="s">
        <v>5073</v>
      </c>
      <c r="F2861" s="7" t="s">
        <v>97</v>
      </c>
      <c r="G2861" s="8">
        <v>2008</v>
      </c>
      <c r="H2861" s="9"/>
      <c r="I2861" s="9"/>
      <c r="J2861" s="9"/>
      <c r="K2861" s="9"/>
      <c r="L2861" s="8">
        <v>54200</v>
      </c>
      <c r="M2861" s="8">
        <v>18</v>
      </c>
      <c r="N2861" s="7" t="s">
        <v>60</v>
      </c>
      <c r="O2861" s="8">
        <v>198</v>
      </c>
      <c r="P2861" s="8">
        <v>10</v>
      </c>
      <c r="Q2861" s="7" t="s">
        <v>60</v>
      </c>
      <c r="R2861" s="7" t="s">
        <v>1643</v>
      </c>
    </row>
    <row r="2862" spans="1:18" x14ac:dyDescent="0.25">
      <c r="A2862" s="7" t="s">
        <v>5072</v>
      </c>
      <c r="B2862" s="7" t="s">
        <v>49</v>
      </c>
      <c r="C2862" s="7" t="s">
        <v>97</v>
      </c>
      <c r="D2862" s="7" t="s">
        <v>1458</v>
      </c>
      <c r="E2862" s="7" t="s">
        <v>5074</v>
      </c>
      <c r="F2862" s="7" t="s">
        <v>1469</v>
      </c>
      <c r="G2862" s="8">
        <v>2008</v>
      </c>
      <c r="H2862" s="8">
        <v>33300</v>
      </c>
      <c r="I2862" s="9"/>
      <c r="J2862" s="8">
        <v>100</v>
      </c>
      <c r="K2862" s="8">
        <v>2</v>
      </c>
      <c r="L2862" s="8">
        <v>66600</v>
      </c>
      <c r="M2862" s="8">
        <v>18</v>
      </c>
      <c r="N2862" s="7" t="s">
        <v>60</v>
      </c>
      <c r="O2862" s="8">
        <v>198</v>
      </c>
      <c r="P2862" s="8">
        <v>10</v>
      </c>
      <c r="Q2862" s="7" t="s">
        <v>60</v>
      </c>
      <c r="R2862" s="7" t="s">
        <v>1656</v>
      </c>
    </row>
    <row r="2863" spans="1:18" x14ac:dyDescent="0.25">
      <c r="A2863" s="7" t="s">
        <v>5075</v>
      </c>
      <c r="B2863" s="7" t="s">
        <v>49</v>
      </c>
      <c r="C2863" s="7" t="s">
        <v>53</v>
      </c>
      <c r="D2863" s="7" t="s">
        <v>1464</v>
      </c>
      <c r="E2863" s="7" t="s">
        <v>5076</v>
      </c>
      <c r="F2863" s="7" t="s">
        <v>74</v>
      </c>
      <c r="G2863" s="9"/>
      <c r="H2863" s="9"/>
      <c r="I2863" s="9"/>
      <c r="J2863" s="9"/>
      <c r="K2863" s="9"/>
      <c r="L2863" s="8">
        <v>1860</v>
      </c>
      <c r="M2863" s="8">
        <v>1</v>
      </c>
      <c r="N2863" s="7" t="s">
        <v>60</v>
      </c>
      <c r="O2863" s="8">
        <v>18</v>
      </c>
      <c r="P2863" s="8">
        <v>15</v>
      </c>
      <c r="Q2863" s="7" t="s">
        <v>60</v>
      </c>
      <c r="R2863" s="7" t="s">
        <v>539</v>
      </c>
    </row>
    <row r="2864" spans="1:18" x14ac:dyDescent="0.25">
      <c r="A2864" s="7" t="s">
        <v>5077</v>
      </c>
      <c r="B2864" s="7" t="s">
        <v>49</v>
      </c>
      <c r="C2864" s="7" t="s">
        <v>53</v>
      </c>
      <c r="D2864" s="7" t="s">
        <v>1458</v>
      </c>
      <c r="E2864" s="7" t="s">
        <v>5078</v>
      </c>
      <c r="F2864" s="7" t="s">
        <v>97</v>
      </c>
      <c r="G2864" s="8">
        <v>2009</v>
      </c>
      <c r="H2864" s="9"/>
      <c r="I2864" s="9"/>
      <c r="J2864" s="9"/>
      <c r="K2864" s="9"/>
      <c r="L2864" s="8">
        <v>18000</v>
      </c>
      <c r="M2864" s="8">
        <v>2</v>
      </c>
      <c r="N2864" s="7" t="s">
        <v>60</v>
      </c>
      <c r="O2864" s="8">
        <v>24</v>
      </c>
      <c r="P2864" s="8">
        <v>9</v>
      </c>
      <c r="Q2864" s="7" t="s">
        <v>60</v>
      </c>
      <c r="R2864" s="7" t="s">
        <v>1462</v>
      </c>
    </row>
    <row r="2865" spans="1:18" x14ac:dyDescent="0.25">
      <c r="A2865" s="7" t="s">
        <v>886</v>
      </c>
      <c r="B2865" s="7" t="s">
        <v>1457</v>
      </c>
      <c r="C2865" s="7" t="s">
        <v>53</v>
      </c>
      <c r="D2865" s="7" t="s">
        <v>3962</v>
      </c>
      <c r="E2865" s="7" t="s">
        <v>5079</v>
      </c>
      <c r="F2865" s="7" t="s">
        <v>97</v>
      </c>
      <c r="G2865" s="8">
        <v>2006</v>
      </c>
      <c r="H2865" s="9"/>
      <c r="I2865" s="9"/>
      <c r="J2865" s="9"/>
      <c r="K2865" s="9"/>
      <c r="L2865" s="8">
        <v>30568</v>
      </c>
      <c r="M2865" s="8">
        <v>9</v>
      </c>
      <c r="N2865" s="7" t="s">
        <v>54</v>
      </c>
      <c r="O2865" s="8">
        <v>12</v>
      </c>
      <c r="P2865" s="8">
        <v>7</v>
      </c>
      <c r="Q2865" s="7" t="s">
        <v>60</v>
      </c>
      <c r="R2865" s="7" t="s">
        <v>539</v>
      </c>
    </row>
    <row r="2866" spans="1:18" x14ac:dyDescent="0.25">
      <c r="A2866" s="7" t="s">
        <v>5080</v>
      </c>
      <c r="B2866" s="7" t="s">
        <v>1489</v>
      </c>
      <c r="C2866" s="7" t="s">
        <v>53</v>
      </c>
      <c r="D2866" s="7" t="s">
        <v>1464</v>
      </c>
      <c r="E2866" s="7" t="s">
        <v>5081</v>
      </c>
      <c r="F2866" s="7" t="s">
        <v>74</v>
      </c>
      <c r="G2866" s="8">
        <v>2001</v>
      </c>
      <c r="H2866" s="9"/>
      <c r="I2866" s="9"/>
      <c r="J2866" s="9"/>
      <c r="K2866" s="9"/>
      <c r="L2866" s="8">
        <v>1115</v>
      </c>
      <c r="M2866" s="8">
        <v>1</v>
      </c>
      <c r="N2866" s="7" t="s">
        <v>60</v>
      </c>
      <c r="O2866" s="8">
        <v>15</v>
      </c>
      <c r="P2866" s="8">
        <v>9</v>
      </c>
      <c r="Q2866" s="7" t="s">
        <v>60</v>
      </c>
      <c r="R2866" s="7" t="s">
        <v>86</v>
      </c>
    </row>
    <row r="2867" spans="1:18" x14ac:dyDescent="0.25">
      <c r="A2867" s="7" t="s">
        <v>5082</v>
      </c>
      <c r="B2867" s="7" t="s">
        <v>1457</v>
      </c>
      <c r="C2867" s="7" t="s">
        <v>53</v>
      </c>
      <c r="D2867" s="7" t="s">
        <v>1458</v>
      </c>
      <c r="E2867" s="7" t="s">
        <v>5083</v>
      </c>
      <c r="F2867" s="7" t="s">
        <v>97</v>
      </c>
      <c r="G2867" s="8">
        <v>1963</v>
      </c>
      <c r="H2867" s="9"/>
      <c r="I2867" s="9"/>
      <c r="J2867" s="9"/>
      <c r="K2867" s="9"/>
      <c r="L2867" s="8">
        <v>16875</v>
      </c>
      <c r="M2867" s="8">
        <v>2</v>
      </c>
      <c r="N2867" s="7" t="s">
        <v>60</v>
      </c>
      <c r="O2867" s="8">
        <v>18</v>
      </c>
      <c r="P2867" s="8">
        <v>17</v>
      </c>
      <c r="Q2867" s="7" t="s">
        <v>60</v>
      </c>
      <c r="R2867" s="7" t="s">
        <v>1595</v>
      </c>
    </row>
    <row r="2868" spans="1:18" x14ac:dyDescent="0.25">
      <c r="A2868" s="7" t="s">
        <v>887</v>
      </c>
      <c r="B2868" s="7" t="s">
        <v>1457</v>
      </c>
      <c r="C2868" s="7" t="s">
        <v>53</v>
      </c>
      <c r="D2868" s="7" t="s">
        <v>1467</v>
      </c>
      <c r="E2868" s="7" t="s">
        <v>5084</v>
      </c>
      <c r="F2868" s="7" t="s">
        <v>97</v>
      </c>
      <c r="G2868" s="8">
        <v>1969</v>
      </c>
      <c r="H2868" s="9"/>
      <c r="I2868" s="9"/>
      <c r="J2868" s="9"/>
      <c r="K2868" s="9"/>
      <c r="L2868" s="8">
        <v>850</v>
      </c>
      <c r="M2868" s="8">
        <v>1</v>
      </c>
      <c r="N2868" s="7" t="s">
        <v>60</v>
      </c>
      <c r="O2868" s="8">
        <v>9</v>
      </c>
      <c r="P2868" s="8">
        <v>8.5</v>
      </c>
      <c r="Q2868" s="7" t="s">
        <v>60</v>
      </c>
      <c r="R2868" s="7" t="s">
        <v>86</v>
      </c>
    </row>
    <row r="2869" spans="1:18" x14ac:dyDescent="0.25">
      <c r="A2869" s="7" t="s">
        <v>887</v>
      </c>
      <c r="B2869" s="7" t="s">
        <v>1457</v>
      </c>
      <c r="C2869" s="7" t="s">
        <v>97</v>
      </c>
      <c r="D2869" s="7" t="s">
        <v>1605</v>
      </c>
      <c r="E2869" s="7" t="s">
        <v>5085</v>
      </c>
      <c r="F2869" s="7" t="s">
        <v>97</v>
      </c>
      <c r="G2869" s="8">
        <v>1984</v>
      </c>
      <c r="H2869" s="9"/>
      <c r="I2869" s="9"/>
      <c r="J2869" s="9"/>
      <c r="K2869" s="9"/>
      <c r="L2869" s="8">
        <v>1250</v>
      </c>
      <c r="M2869" s="8">
        <v>1</v>
      </c>
      <c r="N2869" s="7" t="s">
        <v>60</v>
      </c>
      <c r="O2869" s="8">
        <v>16</v>
      </c>
      <c r="P2869" s="8">
        <v>14</v>
      </c>
      <c r="Q2869" s="7" t="s">
        <v>60</v>
      </c>
      <c r="R2869" s="7" t="s">
        <v>60</v>
      </c>
    </row>
    <row r="2870" spans="1:18" x14ac:dyDescent="0.25">
      <c r="A2870" s="7" t="s">
        <v>887</v>
      </c>
      <c r="B2870" s="7" t="s">
        <v>1457</v>
      </c>
      <c r="C2870" s="7" t="s">
        <v>59</v>
      </c>
      <c r="D2870" s="7" t="s">
        <v>1474</v>
      </c>
      <c r="E2870" s="7" t="s">
        <v>5086</v>
      </c>
      <c r="F2870" s="7" t="s">
        <v>97</v>
      </c>
      <c r="G2870" s="8">
        <v>1972</v>
      </c>
      <c r="H2870" s="9"/>
      <c r="I2870" s="9"/>
      <c r="J2870" s="9"/>
      <c r="K2870" s="9"/>
      <c r="L2870" s="8">
        <v>3120</v>
      </c>
      <c r="M2870" s="8">
        <v>1</v>
      </c>
      <c r="N2870" s="7" t="s">
        <v>60</v>
      </c>
      <c r="O2870" s="8">
        <v>18</v>
      </c>
      <c r="P2870" s="8">
        <v>12</v>
      </c>
      <c r="Q2870" s="7" t="s">
        <v>60</v>
      </c>
      <c r="R2870" s="7" t="s">
        <v>539</v>
      </c>
    </row>
    <row r="2871" spans="1:18" x14ac:dyDescent="0.25">
      <c r="A2871" s="7" t="s">
        <v>887</v>
      </c>
      <c r="B2871" s="7" t="s">
        <v>1457</v>
      </c>
      <c r="C2871" s="7" t="s">
        <v>304</v>
      </c>
      <c r="D2871" s="7" t="s">
        <v>1608</v>
      </c>
      <c r="E2871" s="7" t="s">
        <v>5087</v>
      </c>
      <c r="F2871" s="7" t="s">
        <v>97</v>
      </c>
      <c r="G2871" s="8">
        <v>1949</v>
      </c>
      <c r="H2871" s="9"/>
      <c r="I2871" s="9"/>
      <c r="J2871" s="9"/>
      <c r="K2871" s="9"/>
      <c r="L2871" s="8">
        <v>4630</v>
      </c>
      <c r="M2871" s="8">
        <v>2</v>
      </c>
      <c r="N2871" s="7" t="s">
        <v>60</v>
      </c>
      <c r="O2871" s="8">
        <v>12</v>
      </c>
      <c r="P2871" s="8">
        <v>10</v>
      </c>
      <c r="Q2871" s="7" t="s">
        <v>60</v>
      </c>
      <c r="R2871" s="7" t="s">
        <v>1462</v>
      </c>
    </row>
    <row r="2872" spans="1:18" x14ac:dyDescent="0.25">
      <c r="A2872" s="7" t="s">
        <v>887</v>
      </c>
      <c r="B2872" s="7" t="s">
        <v>1457</v>
      </c>
      <c r="C2872" s="7" t="s">
        <v>86</v>
      </c>
      <c r="D2872" s="7" t="s">
        <v>1605</v>
      </c>
      <c r="E2872" s="7" t="s">
        <v>5088</v>
      </c>
      <c r="F2872" s="7" t="s">
        <v>97</v>
      </c>
      <c r="G2872" s="8">
        <v>1964</v>
      </c>
      <c r="H2872" s="9"/>
      <c r="I2872" s="9"/>
      <c r="J2872" s="9"/>
      <c r="K2872" s="9"/>
      <c r="L2872" s="8">
        <v>15400</v>
      </c>
      <c r="M2872" s="8">
        <v>3</v>
      </c>
      <c r="N2872" s="7" t="s">
        <v>60</v>
      </c>
      <c r="O2872" s="8">
        <v>12</v>
      </c>
      <c r="P2872" s="8">
        <v>9</v>
      </c>
      <c r="Q2872" s="7" t="s">
        <v>60</v>
      </c>
      <c r="R2872" s="7" t="s">
        <v>60</v>
      </c>
    </row>
    <row r="2873" spans="1:18" x14ac:dyDescent="0.25">
      <c r="A2873" s="7" t="s">
        <v>1405</v>
      </c>
      <c r="B2873" s="7" t="s">
        <v>1457</v>
      </c>
      <c r="C2873" s="7" t="s">
        <v>53</v>
      </c>
      <c r="D2873" s="7" t="s">
        <v>1474</v>
      </c>
      <c r="E2873" s="7" t="s">
        <v>5089</v>
      </c>
      <c r="F2873" s="7" t="s">
        <v>97</v>
      </c>
      <c r="G2873" s="8">
        <v>2005</v>
      </c>
      <c r="H2873" s="9"/>
      <c r="I2873" s="9"/>
      <c r="J2873" s="9"/>
      <c r="K2873" s="9"/>
      <c r="L2873" s="8">
        <v>6000</v>
      </c>
      <c r="M2873" s="8">
        <v>2</v>
      </c>
      <c r="N2873" s="7" t="s">
        <v>60</v>
      </c>
      <c r="O2873" s="8">
        <v>15</v>
      </c>
      <c r="P2873" s="8">
        <v>12</v>
      </c>
      <c r="Q2873" s="7" t="s">
        <v>60</v>
      </c>
      <c r="R2873" s="7" t="s">
        <v>60</v>
      </c>
    </row>
    <row r="2874" spans="1:18" x14ac:dyDescent="0.25">
      <c r="A2874" s="7" t="s">
        <v>1405</v>
      </c>
      <c r="B2874" s="7" t="s">
        <v>1457</v>
      </c>
      <c r="C2874" s="7" t="s">
        <v>97</v>
      </c>
      <c r="D2874" s="7" t="s">
        <v>1894</v>
      </c>
      <c r="E2874" s="7" t="s">
        <v>5090</v>
      </c>
      <c r="F2874" s="7" t="s">
        <v>97</v>
      </c>
      <c r="G2874" s="8">
        <v>2005</v>
      </c>
      <c r="H2874" s="9"/>
      <c r="I2874" s="9"/>
      <c r="J2874" s="9"/>
      <c r="K2874" s="9"/>
      <c r="L2874" s="8">
        <v>6000</v>
      </c>
      <c r="M2874" s="8">
        <v>2</v>
      </c>
      <c r="N2874" s="7" t="s">
        <v>60</v>
      </c>
      <c r="O2874" s="8">
        <v>15</v>
      </c>
      <c r="P2874" s="8">
        <v>12</v>
      </c>
      <c r="Q2874" s="7" t="s">
        <v>60</v>
      </c>
      <c r="R2874" s="7" t="s">
        <v>60</v>
      </c>
    </row>
    <row r="2875" spans="1:18" x14ac:dyDescent="0.25">
      <c r="A2875" s="7" t="s">
        <v>1405</v>
      </c>
      <c r="B2875" s="7" t="s">
        <v>1457</v>
      </c>
      <c r="C2875" s="7" t="s">
        <v>59</v>
      </c>
      <c r="D2875" s="7" t="s">
        <v>1474</v>
      </c>
      <c r="E2875" s="7" t="s">
        <v>5091</v>
      </c>
      <c r="F2875" s="7" t="s">
        <v>97</v>
      </c>
      <c r="G2875" s="8">
        <v>2005</v>
      </c>
      <c r="H2875" s="9"/>
      <c r="I2875" s="9"/>
      <c r="J2875" s="9"/>
      <c r="K2875" s="9"/>
      <c r="L2875" s="8">
        <v>5000</v>
      </c>
      <c r="M2875" s="8">
        <v>2</v>
      </c>
      <c r="N2875" s="7" t="s">
        <v>60</v>
      </c>
      <c r="O2875" s="8">
        <v>15</v>
      </c>
      <c r="P2875" s="8">
        <v>12</v>
      </c>
      <c r="Q2875" s="7" t="s">
        <v>60</v>
      </c>
      <c r="R2875" s="7" t="s">
        <v>60</v>
      </c>
    </row>
    <row r="2876" spans="1:18" x14ac:dyDescent="0.25">
      <c r="A2876" s="7" t="s">
        <v>5092</v>
      </c>
      <c r="B2876" s="7" t="s">
        <v>1457</v>
      </c>
      <c r="C2876" s="7" t="s">
        <v>53</v>
      </c>
      <c r="D2876" s="7" t="s">
        <v>1477</v>
      </c>
      <c r="E2876" s="7" t="s">
        <v>5093</v>
      </c>
      <c r="F2876" s="7" t="s">
        <v>74</v>
      </c>
      <c r="G2876" s="9"/>
      <c r="H2876" s="9"/>
      <c r="I2876" s="9"/>
      <c r="J2876" s="9"/>
      <c r="K2876" s="9"/>
      <c r="L2876" s="8">
        <v>9100</v>
      </c>
      <c r="M2876" s="8">
        <v>1</v>
      </c>
      <c r="N2876" s="7" t="s">
        <v>60</v>
      </c>
      <c r="O2876" s="8">
        <v>12</v>
      </c>
      <c r="P2876" s="8">
        <v>9</v>
      </c>
      <c r="Q2876" s="7" t="s">
        <v>60</v>
      </c>
      <c r="R2876" s="7" t="s">
        <v>1462</v>
      </c>
    </row>
    <row r="2877" spans="1:18" x14ac:dyDescent="0.25">
      <c r="A2877" s="7" t="s">
        <v>5094</v>
      </c>
      <c r="B2877" s="7" t="s">
        <v>1489</v>
      </c>
      <c r="C2877" s="7" t="s">
        <v>53</v>
      </c>
      <c r="D2877" s="7" t="s">
        <v>1464</v>
      </c>
      <c r="E2877" s="7" t="s">
        <v>5095</v>
      </c>
      <c r="F2877" s="7" t="s">
        <v>74</v>
      </c>
      <c r="G2877" s="9"/>
      <c r="H2877" s="9"/>
      <c r="I2877" s="9"/>
      <c r="J2877" s="9"/>
      <c r="K2877" s="9"/>
      <c r="L2877" s="8">
        <v>1375</v>
      </c>
      <c r="M2877" s="8">
        <v>1</v>
      </c>
      <c r="N2877" s="7" t="s">
        <v>60</v>
      </c>
      <c r="O2877" s="8">
        <v>16</v>
      </c>
      <c r="P2877" s="8">
        <v>12</v>
      </c>
      <c r="Q2877" s="7" t="s">
        <v>60</v>
      </c>
      <c r="R2877" s="7" t="s">
        <v>539</v>
      </c>
    </row>
    <row r="2878" spans="1:18" x14ac:dyDescent="0.25">
      <c r="A2878" s="7" t="s">
        <v>5096</v>
      </c>
      <c r="B2878" s="7" t="s">
        <v>1489</v>
      </c>
      <c r="C2878" s="7" t="s">
        <v>53</v>
      </c>
      <c r="D2878" s="7" t="s">
        <v>1464</v>
      </c>
      <c r="E2878" s="7" t="s">
        <v>5097</v>
      </c>
      <c r="F2878" s="7" t="s">
        <v>74</v>
      </c>
      <c r="G2878" s="8">
        <v>1976</v>
      </c>
      <c r="H2878" s="9"/>
      <c r="I2878" s="9"/>
      <c r="J2878" s="9"/>
      <c r="K2878" s="9"/>
      <c r="L2878" s="8">
        <v>3200</v>
      </c>
      <c r="M2878" s="8">
        <v>1</v>
      </c>
      <c r="N2878" s="7" t="s">
        <v>60</v>
      </c>
      <c r="O2878" s="8">
        <v>18</v>
      </c>
      <c r="P2878" s="8">
        <v>15</v>
      </c>
      <c r="Q2878" s="7" t="s">
        <v>60</v>
      </c>
      <c r="R2878" s="7" t="s">
        <v>1601</v>
      </c>
    </row>
    <row r="2879" spans="1:18" x14ac:dyDescent="0.25">
      <c r="A2879" s="7" t="s">
        <v>5098</v>
      </c>
      <c r="B2879" s="7" t="s">
        <v>49</v>
      </c>
      <c r="C2879" s="7" t="s">
        <v>53</v>
      </c>
      <c r="D2879" s="7" t="s">
        <v>1458</v>
      </c>
      <c r="E2879" s="7" t="s">
        <v>5099</v>
      </c>
      <c r="F2879" s="7" t="s">
        <v>97</v>
      </c>
      <c r="G2879" s="8">
        <v>1979</v>
      </c>
      <c r="H2879" s="9"/>
      <c r="I2879" s="9"/>
      <c r="J2879" s="9"/>
      <c r="K2879" s="9"/>
      <c r="L2879" s="8">
        <v>18000</v>
      </c>
      <c r="M2879" s="8">
        <v>2</v>
      </c>
      <c r="N2879" s="7" t="s">
        <v>60</v>
      </c>
      <c r="O2879" s="8">
        <v>24</v>
      </c>
      <c r="P2879" s="8">
        <v>9</v>
      </c>
      <c r="Q2879" s="7" t="s">
        <v>60</v>
      </c>
      <c r="R2879" s="7" t="s">
        <v>1656</v>
      </c>
    </row>
    <row r="2880" spans="1:18" x14ac:dyDescent="0.25">
      <c r="A2880" s="7" t="s">
        <v>1408</v>
      </c>
      <c r="B2880" s="7" t="s">
        <v>49</v>
      </c>
      <c r="C2880" s="7" t="s">
        <v>53</v>
      </c>
      <c r="D2880" s="7" t="s">
        <v>1474</v>
      </c>
      <c r="E2880" s="7" t="s">
        <v>5100</v>
      </c>
      <c r="F2880" s="7" t="s">
        <v>97</v>
      </c>
      <c r="G2880" s="8">
        <v>2010</v>
      </c>
      <c r="H2880" s="9"/>
      <c r="I2880" s="9"/>
      <c r="J2880" s="9"/>
      <c r="K2880" s="9"/>
      <c r="L2880" s="8">
        <v>33000</v>
      </c>
      <c r="M2880" s="8">
        <v>1</v>
      </c>
      <c r="N2880" s="7" t="s">
        <v>60</v>
      </c>
      <c r="O2880" s="8">
        <v>24</v>
      </c>
      <c r="P2880" s="8">
        <v>20</v>
      </c>
      <c r="Q2880" s="7" t="s">
        <v>54</v>
      </c>
      <c r="R2880" s="7" t="s">
        <v>1601</v>
      </c>
    </row>
    <row r="2881" spans="1:18" x14ac:dyDescent="0.25">
      <c r="A2881" s="7" t="s">
        <v>1409</v>
      </c>
      <c r="B2881" s="7" t="s">
        <v>49</v>
      </c>
      <c r="C2881" s="7" t="s">
        <v>53</v>
      </c>
      <c r="D2881" s="7" t="s">
        <v>1467</v>
      </c>
      <c r="E2881" s="7" t="s">
        <v>5101</v>
      </c>
      <c r="F2881" s="7" t="s">
        <v>1469</v>
      </c>
      <c r="G2881" s="9"/>
      <c r="H2881" s="8">
        <v>10000</v>
      </c>
      <c r="I2881" s="9"/>
      <c r="J2881" s="8">
        <v>100</v>
      </c>
      <c r="K2881" s="8">
        <v>5</v>
      </c>
      <c r="L2881" s="8">
        <v>50000</v>
      </c>
      <c r="M2881" s="8">
        <v>1</v>
      </c>
      <c r="N2881" s="7" t="s">
        <v>60</v>
      </c>
      <c r="O2881" s="8">
        <v>16</v>
      </c>
      <c r="P2881" s="8">
        <v>10</v>
      </c>
      <c r="Q2881" s="7" t="s">
        <v>60</v>
      </c>
      <c r="R2881" s="7" t="s">
        <v>1601</v>
      </c>
    </row>
    <row r="2882" spans="1:18" x14ac:dyDescent="0.25">
      <c r="A2882" s="7" t="s">
        <v>1409</v>
      </c>
      <c r="B2882" s="7" t="s">
        <v>49</v>
      </c>
      <c r="C2882" s="7" t="s">
        <v>97</v>
      </c>
      <c r="D2882" s="7" t="s">
        <v>1605</v>
      </c>
      <c r="E2882" s="7" t="s">
        <v>5102</v>
      </c>
      <c r="F2882" s="7" t="s">
        <v>97</v>
      </c>
      <c r="G2882" s="9"/>
      <c r="H2882" s="9"/>
      <c r="I2882" s="9"/>
      <c r="J2882" s="9"/>
      <c r="K2882" s="9"/>
      <c r="L2882" s="8">
        <v>12000</v>
      </c>
      <c r="M2882" s="8">
        <v>1</v>
      </c>
      <c r="N2882" s="7" t="s">
        <v>60</v>
      </c>
      <c r="O2882" s="8">
        <v>24</v>
      </c>
      <c r="P2882" s="8">
        <v>10</v>
      </c>
      <c r="Q2882" s="7" t="s">
        <v>60</v>
      </c>
      <c r="R2882" s="7" t="s">
        <v>1643</v>
      </c>
    </row>
    <row r="2883" spans="1:18" x14ac:dyDescent="0.25">
      <c r="A2883" s="7" t="s">
        <v>1409</v>
      </c>
      <c r="B2883" s="7" t="s">
        <v>49</v>
      </c>
      <c r="C2883" s="7" t="s">
        <v>59</v>
      </c>
      <c r="D2883" s="7" t="s">
        <v>1474</v>
      </c>
      <c r="E2883" s="7" t="s">
        <v>5103</v>
      </c>
      <c r="F2883" s="7" t="s">
        <v>97</v>
      </c>
      <c r="G2883" s="9"/>
      <c r="H2883" s="9"/>
      <c r="I2883" s="9"/>
      <c r="J2883" s="9"/>
      <c r="K2883" s="9"/>
      <c r="L2883" s="8">
        <v>4000</v>
      </c>
      <c r="M2883" s="8">
        <v>1</v>
      </c>
      <c r="N2883" s="7" t="s">
        <v>60</v>
      </c>
      <c r="O2883" s="8">
        <v>22</v>
      </c>
      <c r="P2883" s="8">
        <v>10</v>
      </c>
      <c r="Q2883" s="7" t="s">
        <v>60</v>
      </c>
      <c r="R2883" s="7" t="s">
        <v>1643</v>
      </c>
    </row>
    <row r="2884" spans="1:18" x14ac:dyDescent="0.25">
      <c r="A2884" s="7" t="s">
        <v>1409</v>
      </c>
      <c r="B2884" s="7" t="s">
        <v>49</v>
      </c>
      <c r="C2884" s="7" t="s">
        <v>304</v>
      </c>
      <c r="D2884" s="7" t="s">
        <v>1467</v>
      </c>
      <c r="E2884" s="7" t="s">
        <v>5104</v>
      </c>
      <c r="F2884" s="7" t="s">
        <v>97</v>
      </c>
      <c r="G2884" s="9"/>
      <c r="H2884" s="9"/>
      <c r="I2884" s="9"/>
      <c r="J2884" s="9"/>
      <c r="K2884" s="9"/>
      <c r="L2884" s="8">
        <v>900</v>
      </c>
      <c r="M2884" s="8">
        <v>1</v>
      </c>
      <c r="N2884" s="7" t="s">
        <v>60</v>
      </c>
      <c r="O2884" s="8">
        <v>14</v>
      </c>
      <c r="P2884" s="8">
        <v>10</v>
      </c>
      <c r="Q2884" s="7" t="s">
        <v>60</v>
      </c>
      <c r="R2884" s="7" t="s">
        <v>1656</v>
      </c>
    </row>
    <row r="2885" spans="1:18" x14ac:dyDescent="0.25">
      <c r="A2885" s="7" t="s">
        <v>1409</v>
      </c>
      <c r="B2885" s="7" t="s">
        <v>49</v>
      </c>
      <c r="C2885" s="7" t="s">
        <v>86</v>
      </c>
      <c r="D2885" s="7" t="s">
        <v>1470</v>
      </c>
      <c r="E2885" s="7" t="s">
        <v>5105</v>
      </c>
      <c r="F2885" s="7" t="s">
        <v>1469</v>
      </c>
      <c r="G2885" s="9"/>
      <c r="H2885" s="8">
        <v>1000</v>
      </c>
      <c r="I2885" s="9"/>
      <c r="J2885" s="8">
        <v>100</v>
      </c>
      <c r="K2885" s="8">
        <v>5</v>
      </c>
      <c r="L2885" s="8">
        <v>5000</v>
      </c>
      <c r="M2885" s="8">
        <v>1</v>
      </c>
      <c r="N2885" s="7" t="s">
        <v>60</v>
      </c>
      <c r="O2885" s="8">
        <v>12</v>
      </c>
      <c r="P2885" s="8">
        <v>8</v>
      </c>
      <c r="Q2885" s="7" t="s">
        <v>60</v>
      </c>
      <c r="R2885" s="7" t="s">
        <v>1595</v>
      </c>
    </row>
    <row r="2886" spans="1:18" x14ac:dyDescent="0.25">
      <c r="A2886" s="7" t="s">
        <v>1409</v>
      </c>
      <c r="B2886" s="7" t="s">
        <v>49</v>
      </c>
      <c r="C2886" s="7" t="s">
        <v>66</v>
      </c>
      <c r="D2886" s="7" t="s">
        <v>1470</v>
      </c>
      <c r="E2886" s="7" t="s">
        <v>5104</v>
      </c>
      <c r="F2886" s="7" t="s">
        <v>97</v>
      </c>
      <c r="G2886" s="9"/>
      <c r="H2886" s="9"/>
      <c r="I2886" s="9"/>
      <c r="J2886" s="9"/>
      <c r="K2886" s="9"/>
      <c r="L2886" s="8">
        <v>1200</v>
      </c>
      <c r="M2886" s="8">
        <v>1</v>
      </c>
      <c r="N2886" s="7" t="s">
        <v>60</v>
      </c>
      <c r="O2886" s="8">
        <v>12</v>
      </c>
      <c r="P2886" s="8">
        <v>8</v>
      </c>
      <c r="Q2886" s="7" t="s">
        <v>60</v>
      </c>
      <c r="R2886" s="7" t="s">
        <v>1656</v>
      </c>
    </row>
    <row r="2887" spans="1:18" x14ac:dyDescent="0.25">
      <c r="A2887" s="7" t="s">
        <v>1411</v>
      </c>
      <c r="B2887" s="7" t="s">
        <v>49</v>
      </c>
      <c r="C2887" s="7" t="s">
        <v>53</v>
      </c>
      <c r="D2887" s="7" t="s">
        <v>1477</v>
      </c>
      <c r="E2887" s="7" t="s">
        <v>5106</v>
      </c>
      <c r="F2887" s="7" t="s">
        <v>74</v>
      </c>
      <c r="G2887" s="8">
        <v>1980</v>
      </c>
      <c r="H2887" s="9"/>
      <c r="I2887" s="9"/>
      <c r="J2887" s="9"/>
      <c r="K2887" s="9"/>
      <c r="L2887" s="8">
        <v>1800</v>
      </c>
      <c r="M2887" s="8">
        <v>1</v>
      </c>
      <c r="N2887" s="7" t="s">
        <v>60</v>
      </c>
      <c r="O2887" s="8">
        <v>20</v>
      </c>
      <c r="P2887" s="8">
        <v>12</v>
      </c>
      <c r="Q2887" s="7" t="s">
        <v>60</v>
      </c>
      <c r="R2887" s="7" t="s">
        <v>1601</v>
      </c>
    </row>
    <row r="2888" spans="1:18" x14ac:dyDescent="0.25">
      <c r="A2888" s="7" t="s">
        <v>891</v>
      </c>
      <c r="B2888" s="7" t="s">
        <v>49</v>
      </c>
      <c r="C2888" s="7" t="s">
        <v>53</v>
      </c>
      <c r="D2888" s="7" t="s">
        <v>1474</v>
      </c>
      <c r="E2888" s="7" t="s">
        <v>5107</v>
      </c>
      <c r="F2888" s="7" t="s">
        <v>97</v>
      </c>
      <c r="G2888" s="8">
        <v>2010</v>
      </c>
      <c r="H2888" s="9"/>
      <c r="I2888" s="9"/>
      <c r="J2888" s="9"/>
      <c r="K2888" s="9"/>
      <c r="L2888" s="8">
        <v>5600</v>
      </c>
      <c r="M2888" s="8">
        <v>2</v>
      </c>
      <c r="N2888" s="7" t="s">
        <v>60</v>
      </c>
      <c r="O2888" s="8">
        <v>12</v>
      </c>
      <c r="P2888" s="8">
        <v>9</v>
      </c>
      <c r="Q2888" s="7" t="s">
        <v>60</v>
      </c>
      <c r="R2888" s="7" t="s">
        <v>1643</v>
      </c>
    </row>
    <row r="2889" spans="1:18" x14ac:dyDescent="0.25">
      <c r="A2889" s="7" t="s">
        <v>891</v>
      </c>
      <c r="B2889" s="7" t="s">
        <v>49</v>
      </c>
      <c r="C2889" s="7" t="s">
        <v>97</v>
      </c>
      <c r="D2889" s="7" t="s">
        <v>1605</v>
      </c>
      <c r="E2889" s="7" t="s">
        <v>5108</v>
      </c>
      <c r="F2889" s="7" t="s">
        <v>97</v>
      </c>
      <c r="G2889" s="8">
        <v>2010</v>
      </c>
      <c r="H2889" s="9"/>
      <c r="I2889" s="9"/>
      <c r="J2889" s="9"/>
      <c r="K2889" s="9"/>
      <c r="L2889" s="8">
        <v>8000</v>
      </c>
      <c r="M2889" s="8">
        <v>1</v>
      </c>
      <c r="N2889" s="7" t="s">
        <v>60</v>
      </c>
      <c r="O2889" s="8">
        <v>24</v>
      </c>
      <c r="P2889" s="8">
        <v>22</v>
      </c>
      <c r="Q2889" s="7" t="s">
        <v>60</v>
      </c>
      <c r="R2889" s="7" t="s">
        <v>1601</v>
      </c>
    </row>
    <row r="2890" spans="1:18" x14ac:dyDescent="0.25">
      <c r="A2890" s="7" t="s">
        <v>891</v>
      </c>
      <c r="B2890" s="7" t="s">
        <v>49</v>
      </c>
      <c r="C2890" s="7" t="s">
        <v>59</v>
      </c>
      <c r="D2890" s="7" t="s">
        <v>1467</v>
      </c>
      <c r="E2890" s="7" t="s">
        <v>5109</v>
      </c>
      <c r="F2890" s="7" t="s">
        <v>97</v>
      </c>
      <c r="G2890" s="8">
        <v>2010</v>
      </c>
      <c r="H2890" s="9"/>
      <c r="I2890" s="9"/>
      <c r="J2890" s="9"/>
      <c r="K2890" s="9"/>
      <c r="L2890" s="8">
        <v>38000</v>
      </c>
      <c r="M2890" s="8">
        <v>2</v>
      </c>
      <c r="N2890" s="7" t="s">
        <v>60</v>
      </c>
      <c r="O2890" s="8">
        <v>12</v>
      </c>
      <c r="P2890" s="8">
        <v>9</v>
      </c>
      <c r="Q2890" s="7" t="s">
        <v>60</v>
      </c>
      <c r="R2890" s="7" t="s">
        <v>1643</v>
      </c>
    </row>
    <row r="2891" spans="1:18" x14ac:dyDescent="0.25">
      <c r="A2891" s="7" t="s">
        <v>891</v>
      </c>
      <c r="B2891" s="7" t="s">
        <v>49</v>
      </c>
      <c r="C2891" s="7" t="s">
        <v>304</v>
      </c>
      <c r="D2891" s="7" t="s">
        <v>1467</v>
      </c>
      <c r="E2891" s="7" t="s">
        <v>5110</v>
      </c>
      <c r="F2891" s="7" t="s">
        <v>97</v>
      </c>
      <c r="G2891" s="8">
        <v>2010</v>
      </c>
      <c r="H2891" s="9"/>
      <c r="I2891" s="9"/>
      <c r="J2891" s="9"/>
      <c r="K2891" s="9"/>
      <c r="L2891" s="8">
        <v>6000</v>
      </c>
      <c r="M2891" s="8">
        <v>1</v>
      </c>
      <c r="N2891" s="7" t="s">
        <v>60</v>
      </c>
      <c r="O2891" s="8">
        <v>12</v>
      </c>
      <c r="P2891" s="8">
        <v>9</v>
      </c>
      <c r="Q2891" s="7" t="s">
        <v>60</v>
      </c>
      <c r="R2891" s="7" t="s">
        <v>1643</v>
      </c>
    </row>
    <row r="2892" spans="1:18" x14ac:dyDescent="0.25">
      <c r="A2892" s="7" t="s">
        <v>891</v>
      </c>
      <c r="B2892" s="7" t="s">
        <v>49</v>
      </c>
      <c r="C2892" s="7" t="s">
        <v>86</v>
      </c>
      <c r="D2892" s="7" t="s">
        <v>1495</v>
      </c>
      <c r="E2892" s="7" t="s">
        <v>2869</v>
      </c>
      <c r="F2892" s="7" t="s">
        <v>97</v>
      </c>
      <c r="G2892" s="8">
        <v>2010</v>
      </c>
      <c r="H2892" s="9"/>
      <c r="I2892" s="9"/>
      <c r="J2892" s="9"/>
      <c r="K2892" s="9"/>
      <c r="L2892" s="8">
        <v>4600</v>
      </c>
      <c r="M2892" s="8">
        <v>1</v>
      </c>
      <c r="N2892" s="7" t="s">
        <v>60</v>
      </c>
      <c r="O2892" s="8">
        <v>16</v>
      </c>
      <c r="P2892" s="8">
        <v>12</v>
      </c>
      <c r="Q2892" s="7" t="s">
        <v>60</v>
      </c>
      <c r="R2892" s="7" t="s">
        <v>1643</v>
      </c>
    </row>
    <row r="2893" spans="1:18" x14ac:dyDescent="0.25">
      <c r="A2893" s="7" t="s">
        <v>5111</v>
      </c>
      <c r="B2893" s="7" t="s">
        <v>49</v>
      </c>
      <c r="C2893" s="7" t="s">
        <v>53</v>
      </c>
      <c r="D2893" s="7" t="s">
        <v>1458</v>
      </c>
      <c r="E2893" s="7" t="s">
        <v>5112</v>
      </c>
      <c r="F2893" s="7" t="s">
        <v>97</v>
      </c>
      <c r="G2893" s="8">
        <v>2003</v>
      </c>
      <c r="H2893" s="9"/>
      <c r="I2893" s="9"/>
      <c r="J2893" s="9"/>
      <c r="K2893" s="9"/>
      <c r="L2893" s="8">
        <v>29250</v>
      </c>
      <c r="M2893" s="8">
        <v>3</v>
      </c>
      <c r="N2893" s="7" t="s">
        <v>60</v>
      </c>
      <c r="O2893" s="8">
        <v>30</v>
      </c>
      <c r="P2893" s="8">
        <v>9</v>
      </c>
      <c r="Q2893" s="7" t="s">
        <v>60</v>
      </c>
      <c r="R2893" s="7" t="s">
        <v>60</v>
      </c>
    </row>
    <row r="2894" spans="1:18" x14ac:dyDescent="0.25">
      <c r="A2894" s="7" t="s">
        <v>5113</v>
      </c>
      <c r="B2894" s="7" t="s">
        <v>49</v>
      </c>
      <c r="C2894" s="7" t="s">
        <v>53</v>
      </c>
      <c r="D2894" s="7" t="s">
        <v>3590</v>
      </c>
      <c r="E2894" s="7" t="s">
        <v>5114</v>
      </c>
      <c r="F2894" s="7" t="s">
        <v>97</v>
      </c>
      <c r="G2894" s="9"/>
      <c r="H2894" s="9"/>
      <c r="I2894" s="9"/>
      <c r="J2894" s="9"/>
      <c r="K2894" s="9"/>
      <c r="L2894" s="8">
        <v>4600</v>
      </c>
      <c r="M2894" s="8">
        <v>1</v>
      </c>
      <c r="N2894" s="7" t="s">
        <v>60</v>
      </c>
      <c r="O2894" s="8">
        <v>18</v>
      </c>
      <c r="P2894" s="8">
        <v>10</v>
      </c>
      <c r="Q2894" s="7" t="s">
        <v>60</v>
      </c>
      <c r="R2894" s="7" t="s">
        <v>539</v>
      </c>
    </row>
    <row r="2895" spans="1:18" x14ac:dyDescent="0.25">
      <c r="A2895" s="7" t="s">
        <v>5115</v>
      </c>
      <c r="B2895" s="7" t="s">
        <v>1457</v>
      </c>
      <c r="C2895" s="7" t="s">
        <v>53</v>
      </c>
      <c r="D2895" s="7" t="s">
        <v>1464</v>
      </c>
      <c r="E2895" s="7" t="s">
        <v>5116</v>
      </c>
      <c r="F2895" s="7" t="s">
        <v>74</v>
      </c>
      <c r="G2895" s="8">
        <v>1980</v>
      </c>
      <c r="H2895" s="9"/>
      <c r="I2895" s="9"/>
      <c r="J2895" s="9"/>
      <c r="K2895" s="9"/>
      <c r="L2895" s="8">
        <v>38500</v>
      </c>
      <c r="M2895" s="8">
        <v>2</v>
      </c>
      <c r="N2895" s="7" t="s">
        <v>60</v>
      </c>
      <c r="O2895" s="8">
        <v>12</v>
      </c>
      <c r="P2895" s="8">
        <v>9</v>
      </c>
      <c r="Q2895" s="7" t="s">
        <v>54</v>
      </c>
      <c r="R2895" s="7" t="s">
        <v>1643</v>
      </c>
    </row>
    <row r="2896" spans="1:18" x14ac:dyDescent="0.25">
      <c r="A2896" s="7" t="s">
        <v>5117</v>
      </c>
      <c r="B2896" s="7" t="s">
        <v>49</v>
      </c>
      <c r="C2896" s="7" t="s">
        <v>53</v>
      </c>
      <c r="D2896" s="7" t="s">
        <v>1458</v>
      </c>
      <c r="E2896" s="7" t="s">
        <v>5118</v>
      </c>
      <c r="F2896" s="7" t="s">
        <v>97</v>
      </c>
      <c r="G2896" s="8">
        <v>1997</v>
      </c>
      <c r="H2896" s="9"/>
      <c r="I2896" s="9"/>
      <c r="J2896" s="9"/>
      <c r="K2896" s="9"/>
      <c r="L2896" s="8">
        <v>48000</v>
      </c>
      <c r="M2896" s="8">
        <v>2</v>
      </c>
      <c r="N2896" s="7" t="s">
        <v>60</v>
      </c>
      <c r="O2896" s="8">
        <v>20</v>
      </c>
      <c r="P2896" s="8">
        <v>8</v>
      </c>
      <c r="Q2896" s="7" t="s">
        <v>60</v>
      </c>
      <c r="R2896" s="7" t="s">
        <v>539</v>
      </c>
    </row>
    <row r="2897" spans="1:18" x14ac:dyDescent="0.25">
      <c r="A2897" s="7" t="s">
        <v>5119</v>
      </c>
      <c r="B2897" s="7" t="s">
        <v>1457</v>
      </c>
      <c r="C2897" s="7" t="s">
        <v>53</v>
      </c>
      <c r="D2897" s="7" t="s">
        <v>1605</v>
      </c>
      <c r="E2897" s="7" t="s">
        <v>5120</v>
      </c>
      <c r="F2897" s="7" t="s">
        <v>97</v>
      </c>
      <c r="G2897" s="8">
        <v>1975</v>
      </c>
      <c r="H2897" s="9"/>
      <c r="I2897" s="9"/>
      <c r="J2897" s="9"/>
      <c r="K2897" s="9"/>
      <c r="L2897" s="8">
        <v>49000</v>
      </c>
      <c r="M2897" s="8">
        <v>2</v>
      </c>
      <c r="N2897" s="7" t="s">
        <v>60</v>
      </c>
      <c r="O2897" s="8">
        <v>12</v>
      </c>
      <c r="P2897" s="8">
        <v>9</v>
      </c>
      <c r="Q2897" s="7" t="s">
        <v>60</v>
      </c>
      <c r="R2897" s="7" t="s">
        <v>1462</v>
      </c>
    </row>
    <row r="2898" spans="1:18" x14ac:dyDescent="0.25">
      <c r="A2898" s="7" t="s">
        <v>5119</v>
      </c>
      <c r="B2898" s="7" t="s">
        <v>1457</v>
      </c>
      <c r="C2898" s="7" t="s">
        <v>97</v>
      </c>
      <c r="D2898" s="7" t="s">
        <v>1605</v>
      </c>
      <c r="E2898" s="7" t="s">
        <v>5121</v>
      </c>
      <c r="F2898" s="7" t="s">
        <v>97</v>
      </c>
      <c r="G2898" s="8">
        <v>1975</v>
      </c>
      <c r="H2898" s="9"/>
      <c r="I2898" s="9"/>
      <c r="J2898" s="9"/>
      <c r="K2898" s="9"/>
      <c r="L2898" s="8">
        <v>22000</v>
      </c>
      <c r="M2898" s="8">
        <v>2</v>
      </c>
      <c r="N2898" s="7" t="s">
        <v>60</v>
      </c>
      <c r="O2898" s="8">
        <v>12</v>
      </c>
      <c r="P2898" s="8">
        <v>9</v>
      </c>
      <c r="Q2898" s="7" t="s">
        <v>60</v>
      </c>
      <c r="R2898" s="7" t="s">
        <v>1462</v>
      </c>
    </row>
    <row r="2899" spans="1:18" x14ac:dyDescent="0.25">
      <c r="A2899" s="7" t="s">
        <v>5119</v>
      </c>
      <c r="B2899" s="7" t="s">
        <v>1457</v>
      </c>
      <c r="C2899" s="7" t="s">
        <v>59</v>
      </c>
      <c r="D2899" s="7" t="s">
        <v>1605</v>
      </c>
      <c r="E2899" s="7" t="s">
        <v>5122</v>
      </c>
      <c r="F2899" s="7" t="s">
        <v>97</v>
      </c>
      <c r="G2899" s="8">
        <v>1975</v>
      </c>
      <c r="H2899" s="9"/>
      <c r="I2899" s="9"/>
      <c r="J2899" s="9"/>
      <c r="K2899" s="9"/>
      <c r="L2899" s="8">
        <v>6500</v>
      </c>
      <c r="M2899" s="8">
        <v>1</v>
      </c>
      <c r="N2899" s="7" t="s">
        <v>60</v>
      </c>
      <c r="O2899" s="8">
        <v>14</v>
      </c>
      <c r="P2899" s="8">
        <v>15</v>
      </c>
      <c r="Q2899" s="7" t="s">
        <v>60</v>
      </c>
      <c r="R2899" s="7" t="s">
        <v>86</v>
      </c>
    </row>
    <row r="2900" spans="1:18" x14ac:dyDescent="0.25">
      <c r="A2900" s="7" t="s">
        <v>5123</v>
      </c>
      <c r="B2900" s="7" t="s">
        <v>49</v>
      </c>
      <c r="C2900" s="7" t="s">
        <v>53</v>
      </c>
      <c r="D2900" s="7" t="s">
        <v>1458</v>
      </c>
      <c r="E2900" s="7" t="s">
        <v>5124</v>
      </c>
      <c r="F2900" s="7" t="s">
        <v>97</v>
      </c>
      <c r="G2900" s="8">
        <v>1972</v>
      </c>
      <c r="H2900" s="9"/>
      <c r="I2900" s="9"/>
      <c r="J2900" s="9"/>
      <c r="K2900" s="9"/>
      <c r="L2900" s="8">
        <v>1200</v>
      </c>
      <c r="M2900" s="8">
        <v>1</v>
      </c>
      <c r="N2900" s="7" t="s">
        <v>60</v>
      </c>
      <c r="O2900" s="8">
        <v>15</v>
      </c>
      <c r="P2900" s="8">
        <v>12</v>
      </c>
      <c r="Q2900" s="7" t="s">
        <v>60</v>
      </c>
      <c r="R2900" s="7" t="s">
        <v>539</v>
      </c>
    </row>
    <row r="2901" spans="1:18" x14ac:dyDescent="0.25">
      <c r="A2901" s="7" t="s">
        <v>1421</v>
      </c>
      <c r="B2901" s="7" t="s">
        <v>49</v>
      </c>
      <c r="C2901" s="7" t="s">
        <v>53</v>
      </c>
      <c r="D2901" s="7" t="s">
        <v>1458</v>
      </c>
      <c r="E2901" s="7" t="s">
        <v>5125</v>
      </c>
      <c r="F2901" s="7" t="s">
        <v>97</v>
      </c>
      <c r="G2901" s="8">
        <v>1988</v>
      </c>
      <c r="H2901" s="9"/>
      <c r="I2901" s="9"/>
      <c r="J2901" s="9"/>
      <c r="K2901" s="9"/>
      <c r="L2901" s="8">
        <v>54704</v>
      </c>
      <c r="M2901" s="8">
        <v>2</v>
      </c>
      <c r="N2901" s="7" t="s">
        <v>60</v>
      </c>
      <c r="O2901" s="8">
        <v>20</v>
      </c>
      <c r="P2901" s="8">
        <v>19</v>
      </c>
      <c r="Q2901" s="7" t="s">
        <v>60</v>
      </c>
      <c r="R2901" s="7" t="s">
        <v>1462</v>
      </c>
    </row>
    <row r="2902" spans="1:18" x14ac:dyDescent="0.25">
      <c r="A2902" s="7" t="s">
        <v>1422</v>
      </c>
      <c r="B2902" s="7" t="s">
        <v>1489</v>
      </c>
      <c r="C2902" s="7" t="s">
        <v>53</v>
      </c>
      <c r="D2902" s="7" t="s">
        <v>1605</v>
      </c>
      <c r="E2902" s="7" t="s">
        <v>5126</v>
      </c>
      <c r="F2902" s="7" t="s">
        <v>97</v>
      </c>
      <c r="G2902" s="8">
        <v>1974</v>
      </c>
      <c r="H2902" s="9"/>
      <c r="I2902" s="9"/>
      <c r="J2902" s="9"/>
      <c r="K2902" s="9"/>
      <c r="L2902" s="8">
        <v>13000</v>
      </c>
      <c r="M2902" s="8">
        <v>1</v>
      </c>
      <c r="N2902" s="7" t="s">
        <v>60</v>
      </c>
      <c r="O2902" s="8">
        <v>15</v>
      </c>
      <c r="P2902" s="8">
        <v>9</v>
      </c>
      <c r="Q2902" s="7" t="s">
        <v>60</v>
      </c>
      <c r="R2902" s="7" t="s">
        <v>86</v>
      </c>
    </row>
    <row r="2903" spans="1:18" x14ac:dyDescent="0.25">
      <c r="A2903" s="7" t="s">
        <v>1422</v>
      </c>
      <c r="B2903" s="7" t="s">
        <v>1489</v>
      </c>
      <c r="C2903" s="7" t="s">
        <v>97</v>
      </c>
      <c r="D2903" s="7" t="s">
        <v>1467</v>
      </c>
      <c r="E2903" s="7" t="s">
        <v>5127</v>
      </c>
      <c r="F2903" s="7" t="s">
        <v>97</v>
      </c>
      <c r="G2903" s="8">
        <v>1974</v>
      </c>
      <c r="H2903" s="9"/>
      <c r="I2903" s="9"/>
      <c r="J2903" s="9"/>
      <c r="K2903" s="9"/>
      <c r="L2903" s="8">
        <v>1500</v>
      </c>
      <c r="M2903" s="8">
        <v>1</v>
      </c>
      <c r="N2903" s="7" t="s">
        <v>60</v>
      </c>
      <c r="O2903" s="8">
        <v>12</v>
      </c>
      <c r="P2903" s="8">
        <v>9</v>
      </c>
      <c r="Q2903" s="7" t="s">
        <v>60</v>
      </c>
      <c r="R2903" s="7" t="s">
        <v>539</v>
      </c>
    </row>
    <row r="2904" spans="1:18" x14ac:dyDescent="0.25">
      <c r="A2904" s="7" t="s">
        <v>1422</v>
      </c>
      <c r="B2904" s="7" t="s">
        <v>1489</v>
      </c>
      <c r="C2904" s="7" t="s">
        <v>59</v>
      </c>
      <c r="D2904" s="7" t="s">
        <v>1605</v>
      </c>
      <c r="E2904" s="7" t="s">
        <v>5128</v>
      </c>
      <c r="F2904" s="7" t="s">
        <v>97</v>
      </c>
      <c r="G2904" s="8">
        <v>1974</v>
      </c>
      <c r="H2904" s="9"/>
      <c r="I2904" s="9"/>
      <c r="J2904" s="9"/>
      <c r="K2904" s="9"/>
      <c r="L2904" s="8">
        <v>4100</v>
      </c>
      <c r="M2904" s="8">
        <v>1</v>
      </c>
      <c r="N2904" s="7" t="s">
        <v>60</v>
      </c>
      <c r="O2904" s="8">
        <v>18</v>
      </c>
      <c r="P2904" s="8">
        <v>16</v>
      </c>
      <c r="Q2904" s="7" t="s">
        <v>60</v>
      </c>
      <c r="R2904" s="7" t="s">
        <v>1462</v>
      </c>
    </row>
    <row r="2905" spans="1:18" x14ac:dyDescent="0.25">
      <c r="A2905" s="7" t="s">
        <v>1422</v>
      </c>
      <c r="B2905" s="7" t="s">
        <v>1489</v>
      </c>
      <c r="C2905" s="7" t="s">
        <v>304</v>
      </c>
      <c r="D2905" s="7" t="s">
        <v>1467</v>
      </c>
      <c r="E2905" s="7" t="s">
        <v>5129</v>
      </c>
      <c r="F2905" s="7" t="s">
        <v>97</v>
      </c>
      <c r="G2905" s="8">
        <v>1974</v>
      </c>
      <c r="H2905" s="9"/>
      <c r="I2905" s="9"/>
      <c r="J2905" s="9"/>
      <c r="K2905" s="9"/>
      <c r="L2905" s="8">
        <v>1750</v>
      </c>
      <c r="M2905" s="8">
        <v>1</v>
      </c>
      <c r="N2905" s="7" t="s">
        <v>60</v>
      </c>
      <c r="O2905" s="8">
        <v>12</v>
      </c>
      <c r="P2905" s="8">
        <v>9</v>
      </c>
      <c r="Q2905" s="7" t="s">
        <v>60</v>
      </c>
      <c r="R2905" s="7" t="s">
        <v>86</v>
      </c>
    </row>
    <row r="2906" spans="1:18" x14ac:dyDescent="0.25">
      <c r="A2906" s="7" t="s">
        <v>1422</v>
      </c>
      <c r="B2906" s="7" t="s">
        <v>1489</v>
      </c>
      <c r="C2906" s="7" t="s">
        <v>86</v>
      </c>
      <c r="D2906" s="7" t="s">
        <v>1605</v>
      </c>
      <c r="E2906" s="7" t="s">
        <v>5130</v>
      </c>
      <c r="F2906" s="7" t="s">
        <v>97</v>
      </c>
      <c r="G2906" s="8">
        <v>1974</v>
      </c>
      <c r="H2906" s="9"/>
      <c r="I2906" s="9"/>
      <c r="J2906" s="9"/>
      <c r="K2906" s="9"/>
      <c r="L2906" s="8">
        <v>750</v>
      </c>
      <c r="M2906" s="8">
        <v>1</v>
      </c>
      <c r="N2906" s="7" t="s">
        <v>60</v>
      </c>
      <c r="O2906" s="8">
        <v>12</v>
      </c>
      <c r="P2906" s="8">
        <v>9</v>
      </c>
      <c r="Q2906" s="7" t="s">
        <v>60</v>
      </c>
      <c r="R2906" s="7" t="s">
        <v>86</v>
      </c>
    </row>
    <row r="2907" spans="1:18" x14ac:dyDescent="0.25">
      <c r="A2907" s="7" t="s">
        <v>1422</v>
      </c>
      <c r="B2907" s="7" t="s">
        <v>1489</v>
      </c>
      <c r="C2907" s="7" t="s">
        <v>66</v>
      </c>
      <c r="D2907" s="7" t="s">
        <v>1470</v>
      </c>
      <c r="E2907" s="7" t="s">
        <v>1664</v>
      </c>
      <c r="F2907" s="7" t="s">
        <v>97</v>
      </c>
      <c r="G2907" s="8">
        <v>1974</v>
      </c>
      <c r="H2907" s="9"/>
      <c r="I2907" s="9"/>
      <c r="J2907" s="9"/>
      <c r="K2907" s="9"/>
      <c r="L2907" s="8">
        <v>930</v>
      </c>
      <c r="M2907" s="8">
        <v>1</v>
      </c>
      <c r="N2907" s="7" t="s">
        <v>60</v>
      </c>
      <c r="O2907" s="8">
        <v>12</v>
      </c>
      <c r="P2907" s="8">
        <v>9</v>
      </c>
      <c r="Q2907" s="7" t="s">
        <v>60</v>
      </c>
      <c r="R2907" s="7" t="s">
        <v>86</v>
      </c>
    </row>
    <row r="2908" spans="1:18" x14ac:dyDescent="0.25">
      <c r="A2908" s="7" t="s">
        <v>1422</v>
      </c>
      <c r="B2908" s="7" t="s">
        <v>1489</v>
      </c>
      <c r="C2908" s="7" t="s">
        <v>57</v>
      </c>
      <c r="D2908" s="7" t="s">
        <v>1470</v>
      </c>
      <c r="E2908" s="7" t="s">
        <v>1550</v>
      </c>
      <c r="F2908" s="7" t="s">
        <v>97</v>
      </c>
      <c r="G2908" s="8">
        <v>1974</v>
      </c>
      <c r="H2908" s="9"/>
      <c r="I2908" s="9"/>
      <c r="J2908" s="9"/>
      <c r="K2908" s="9"/>
      <c r="L2908" s="8">
        <v>930</v>
      </c>
      <c r="M2908" s="8">
        <v>1</v>
      </c>
      <c r="N2908" s="7" t="s">
        <v>60</v>
      </c>
      <c r="O2908" s="8">
        <v>12</v>
      </c>
      <c r="P2908" s="8">
        <v>9</v>
      </c>
      <c r="Q2908" s="7" t="s">
        <v>60</v>
      </c>
      <c r="R2908" s="7" t="s">
        <v>86</v>
      </c>
    </row>
    <row r="2909" spans="1:18" x14ac:dyDescent="0.25">
      <c r="A2909" s="7" t="s">
        <v>1424</v>
      </c>
      <c r="B2909" s="7" t="s">
        <v>1457</v>
      </c>
      <c r="C2909" s="7" t="s">
        <v>53</v>
      </c>
      <c r="D2909" s="7" t="s">
        <v>1477</v>
      </c>
      <c r="E2909" s="7" t="s">
        <v>5131</v>
      </c>
      <c r="F2909" s="7" t="s">
        <v>74</v>
      </c>
      <c r="G2909" s="8">
        <v>1980</v>
      </c>
      <c r="H2909" s="9"/>
      <c r="I2909" s="9"/>
      <c r="J2909" s="9"/>
      <c r="K2909" s="9"/>
      <c r="L2909" s="8">
        <v>1500</v>
      </c>
      <c r="M2909" s="8">
        <v>1</v>
      </c>
      <c r="N2909" s="7" t="s">
        <v>60</v>
      </c>
      <c r="O2909" s="8">
        <v>14</v>
      </c>
      <c r="P2909" s="8">
        <v>10</v>
      </c>
      <c r="Q2909" s="7" t="s">
        <v>60</v>
      </c>
      <c r="R2909" s="7" t="s">
        <v>86</v>
      </c>
    </row>
    <row r="2910" spans="1:18" x14ac:dyDescent="0.25">
      <c r="A2910" s="7" t="s">
        <v>1427</v>
      </c>
      <c r="B2910" s="7" t="s">
        <v>1457</v>
      </c>
      <c r="C2910" s="7" t="s">
        <v>53</v>
      </c>
      <c r="D2910" s="7" t="s">
        <v>1458</v>
      </c>
      <c r="E2910" s="7" t="s">
        <v>5132</v>
      </c>
      <c r="F2910" s="7" t="s">
        <v>97</v>
      </c>
      <c r="G2910" s="8">
        <v>1985</v>
      </c>
      <c r="H2910" s="9"/>
      <c r="I2910" s="9"/>
      <c r="J2910" s="9"/>
      <c r="K2910" s="9"/>
      <c r="L2910" s="8">
        <v>21060</v>
      </c>
      <c r="M2910" s="8">
        <v>2</v>
      </c>
      <c r="N2910" s="7" t="s">
        <v>60</v>
      </c>
      <c r="O2910" s="8">
        <v>12</v>
      </c>
      <c r="P2910" s="8">
        <v>10</v>
      </c>
      <c r="Q2910" s="7" t="s">
        <v>60</v>
      </c>
      <c r="R2910" s="7" t="s">
        <v>1462</v>
      </c>
    </row>
    <row r="2911" spans="1:18" x14ac:dyDescent="0.25">
      <c r="A2911" s="7" t="s">
        <v>897</v>
      </c>
      <c r="B2911" s="7" t="s">
        <v>49</v>
      </c>
      <c r="C2911" s="7" t="s">
        <v>53</v>
      </c>
      <c r="D2911" s="7" t="s">
        <v>1477</v>
      </c>
      <c r="E2911" s="7" t="s">
        <v>5133</v>
      </c>
      <c r="F2911" s="7" t="s">
        <v>74</v>
      </c>
      <c r="G2911" s="9"/>
      <c r="H2911" s="9"/>
      <c r="I2911" s="9"/>
      <c r="J2911" s="9"/>
      <c r="K2911" s="9"/>
      <c r="L2911" s="8">
        <v>2640</v>
      </c>
      <c r="M2911" s="8">
        <v>1</v>
      </c>
      <c r="N2911" s="7" t="s">
        <v>60</v>
      </c>
      <c r="O2911" s="8">
        <v>12</v>
      </c>
      <c r="P2911" s="8">
        <v>9</v>
      </c>
      <c r="Q2911" s="7" t="s">
        <v>60</v>
      </c>
      <c r="R2911" s="7" t="s">
        <v>86</v>
      </c>
    </row>
    <row r="2912" spans="1:18" x14ac:dyDescent="0.25">
      <c r="A2912" s="7" t="s">
        <v>5134</v>
      </c>
      <c r="B2912" s="7" t="s">
        <v>49</v>
      </c>
      <c r="C2912" s="7" t="s">
        <v>53</v>
      </c>
      <c r="D2912" s="7" t="s">
        <v>1602</v>
      </c>
      <c r="E2912" s="7" t="s">
        <v>5135</v>
      </c>
      <c r="F2912" s="7" t="s">
        <v>97</v>
      </c>
      <c r="G2912" s="8">
        <v>1989</v>
      </c>
      <c r="H2912" s="9"/>
      <c r="I2912" s="9"/>
      <c r="J2912" s="9"/>
      <c r="K2912" s="9"/>
      <c r="L2912" s="8">
        <v>7700</v>
      </c>
      <c r="M2912" s="8">
        <v>1</v>
      </c>
      <c r="N2912" s="7" t="s">
        <v>60</v>
      </c>
      <c r="O2912" s="8">
        <v>12</v>
      </c>
      <c r="P2912" s="8">
        <v>12</v>
      </c>
      <c r="Q2912" s="7" t="s">
        <v>60</v>
      </c>
      <c r="R2912" s="7" t="s">
        <v>50</v>
      </c>
    </row>
    <row r="2913" spans="1:18" x14ac:dyDescent="0.25">
      <c r="A2913" s="7" t="s">
        <v>5134</v>
      </c>
      <c r="B2913" s="7" t="s">
        <v>49</v>
      </c>
      <c r="C2913" s="7" t="s">
        <v>97</v>
      </c>
      <c r="D2913" s="7" t="s">
        <v>1602</v>
      </c>
      <c r="E2913" s="7" t="s">
        <v>5135</v>
      </c>
      <c r="F2913" s="7" t="s">
        <v>97</v>
      </c>
      <c r="G2913" s="8">
        <v>1989</v>
      </c>
      <c r="H2913" s="9"/>
      <c r="I2913" s="9"/>
      <c r="J2913" s="9"/>
      <c r="K2913" s="9"/>
      <c r="L2913" s="8">
        <v>5600</v>
      </c>
      <c r="M2913" s="8">
        <v>1</v>
      </c>
      <c r="N2913" s="7" t="s">
        <v>60</v>
      </c>
      <c r="O2913" s="8">
        <v>12</v>
      </c>
      <c r="P2913" s="8">
        <v>12</v>
      </c>
      <c r="Q2913" s="7" t="s">
        <v>60</v>
      </c>
      <c r="R2913" s="7" t="s">
        <v>50</v>
      </c>
    </row>
    <row r="2914" spans="1:18" x14ac:dyDescent="0.25">
      <c r="A2914" s="7" t="s">
        <v>5134</v>
      </c>
      <c r="B2914" s="7" t="s">
        <v>49</v>
      </c>
      <c r="C2914" s="7" t="s">
        <v>59</v>
      </c>
      <c r="D2914" s="7" t="s">
        <v>1602</v>
      </c>
      <c r="E2914" s="7" t="s">
        <v>5135</v>
      </c>
      <c r="F2914" s="7" t="s">
        <v>97</v>
      </c>
      <c r="G2914" s="8">
        <v>1989</v>
      </c>
      <c r="H2914" s="9"/>
      <c r="I2914" s="9"/>
      <c r="J2914" s="9"/>
      <c r="K2914" s="9"/>
      <c r="L2914" s="8">
        <v>5700</v>
      </c>
      <c r="M2914" s="8">
        <v>1</v>
      </c>
      <c r="N2914" s="7" t="s">
        <v>60</v>
      </c>
      <c r="O2914" s="8">
        <v>12</v>
      </c>
      <c r="P2914" s="8">
        <v>12</v>
      </c>
      <c r="Q2914" s="7" t="s">
        <v>60</v>
      </c>
      <c r="R2914" s="7" t="s">
        <v>50</v>
      </c>
    </row>
    <row r="2915" spans="1:18" x14ac:dyDescent="0.25">
      <c r="A2915" s="7" t="s">
        <v>5134</v>
      </c>
      <c r="B2915" s="7" t="s">
        <v>49</v>
      </c>
      <c r="C2915" s="7" t="s">
        <v>304</v>
      </c>
      <c r="D2915" s="7" t="s">
        <v>1602</v>
      </c>
      <c r="E2915" s="7" t="s">
        <v>5136</v>
      </c>
      <c r="F2915" s="7" t="s">
        <v>97</v>
      </c>
      <c r="G2915" s="8">
        <v>1989</v>
      </c>
      <c r="H2915" s="9"/>
      <c r="I2915" s="9"/>
      <c r="J2915" s="9"/>
      <c r="K2915" s="9"/>
      <c r="L2915" s="8">
        <v>4050</v>
      </c>
      <c r="M2915" s="8">
        <v>1</v>
      </c>
      <c r="N2915" s="7" t="s">
        <v>60</v>
      </c>
      <c r="O2915" s="8">
        <v>12</v>
      </c>
      <c r="P2915" s="8">
        <v>12</v>
      </c>
      <c r="Q2915" s="7" t="s">
        <v>60</v>
      </c>
      <c r="R2915" s="7" t="s">
        <v>50</v>
      </c>
    </row>
    <row r="2916" spans="1:18" x14ac:dyDescent="0.25">
      <c r="A2916" s="7" t="s">
        <v>5134</v>
      </c>
      <c r="B2916" s="7" t="s">
        <v>49</v>
      </c>
      <c r="C2916" s="7" t="s">
        <v>86</v>
      </c>
      <c r="D2916" s="7" t="s">
        <v>1602</v>
      </c>
      <c r="E2916" s="7" t="s">
        <v>5137</v>
      </c>
      <c r="F2916" s="7" t="s">
        <v>97</v>
      </c>
      <c r="G2916" s="8">
        <v>1989</v>
      </c>
      <c r="H2916" s="9"/>
      <c r="I2916" s="9"/>
      <c r="J2916" s="9"/>
      <c r="K2916" s="9"/>
      <c r="L2916" s="8">
        <v>4400</v>
      </c>
      <c r="M2916" s="8">
        <v>1</v>
      </c>
      <c r="N2916" s="7" t="s">
        <v>60</v>
      </c>
      <c r="O2916" s="8">
        <v>12</v>
      </c>
      <c r="P2916" s="8">
        <v>12</v>
      </c>
      <c r="Q2916" s="7" t="s">
        <v>60</v>
      </c>
      <c r="R2916" s="7" t="s">
        <v>50</v>
      </c>
    </row>
    <row r="2917" spans="1:18" x14ac:dyDescent="0.25">
      <c r="A2917" s="7" t="s">
        <v>5138</v>
      </c>
      <c r="B2917" s="7" t="s">
        <v>1457</v>
      </c>
      <c r="C2917" s="7" t="s">
        <v>53</v>
      </c>
      <c r="D2917" s="7" t="s">
        <v>1458</v>
      </c>
      <c r="E2917" s="7" t="s">
        <v>5139</v>
      </c>
      <c r="F2917" s="7" t="s">
        <v>97</v>
      </c>
      <c r="G2917" s="8">
        <v>1970</v>
      </c>
      <c r="H2917" s="9"/>
      <c r="I2917" s="9"/>
      <c r="J2917" s="9"/>
      <c r="K2917" s="9"/>
      <c r="L2917" s="8">
        <v>720</v>
      </c>
      <c r="M2917" s="8">
        <v>1</v>
      </c>
      <c r="N2917" s="7" t="s">
        <v>60</v>
      </c>
      <c r="O2917" s="8">
        <v>10</v>
      </c>
      <c r="P2917" s="8">
        <v>8</v>
      </c>
      <c r="Q2917" s="7" t="s">
        <v>60</v>
      </c>
      <c r="R2917" s="7" t="s">
        <v>539</v>
      </c>
    </row>
    <row r="2918" spans="1:18" x14ac:dyDescent="0.25">
      <c r="A2918" s="7" t="s">
        <v>901</v>
      </c>
      <c r="B2918" s="7" t="s">
        <v>1457</v>
      </c>
      <c r="C2918" s="7" t="s">
        <v>53</v>
      </c>
      <c r="D2918" s="7" t="s">
        <v>1458</v>
      </c>
      <c r="E2918" s="7" t="s">
        <v>5047</v>
      </c>
      <c r="F2918" s="7" t="s">
        <v>97</v>
      </c>
      <c r="G2918" s="8">
        <v>1999</v>
      </c>
      <c r="H2918" s="9"/>
      <c r="I2918" s="9"/>
      <c r="J2918" s="9"/>
      <c r="K2918" s="9"/>
      <c r="L2918" s="8">
        <v>2000</v>
      </c>
      <c r="M2918" s="8">
        <v>1</v>
      </c>
      <c r="N2918" s="7" t="s">
        <v>60</v>
      </c>
      <c r="O2918" s="8">
        <v>14</v>
      </c>
      <c r="P2918" s="8">
        <v>10</v>
      </c>
      <c r="Q2918" s="7" t="s">
        <v>60</v>
      </c>
      <c r="R2918" s="7" t="s">
        <v>60</v>
      </c>
    </row>
    <row r="2919" spans="1:18" x14ac:dyDescent="0.25">
      <c r="A2919" s="7" t="s">
        <v>1428</v>
      </c>
      <c r="B2919" s="7" t="s">
        <v>1457</v>
      </c>
      <c r="C2919" s="7" t="s">
        <v>53</v>
      </c>
      <c r="D2919" s="7" t="s">
        <v>1458</v>
      </c>
      <c r="E2919" s="7" t="s">
        <v>5140</v>
      </c>
      <c r="F2919" s="7" t="s">
        <v>97</v>
      </c>
      <c r="G2919" s="8">
        <v>1800</v>
      </c>
      <c r="H2919" s="9"/>
      <c r="I2919" s="9"/>
      <c r="J2919" s="9"/>
      <c r="K2919" s="9"/>
      <c r="L2919" s="8">
        <v>10000</v>
      </c>
      <c r="M2919" s="8">
        <v>1</v>
      </c>
      <c r="N2919" s="7" t="s">
        <v>60</v>
      </c>
      <c r="O2919" s="8">
        <v>16</v>
      </c>
      <c r="P2919" s="8">
        <v>12</v>
      </c>
      <c r="Q2919" s="7" t="s">
        <v>60</v>
      </c>
      <c r="R2919" s="7" t="s">
        <v>86</v>
      </c>
    </row>
    <row r="2920" spans="1:18" x14ac:dyDescent="0.25">
      <c r="A2920" s="7" t="s">
        <v>1432</v>
      </c>
      <c r="B2920" s="7" t="s">
        <v>49</v>
      </c>
      <c r="C2920" s="7" t="s">
        <v>53</v>
      </c>
      <c r="D2920" s="7" t="s">
        <v>1464</v>
      </c>
      <c r="E2920" s="7" t="s">
        <v>5141</v>
      </c>
      <c r="F2920" s="7" t="s">
        <v>74</v>
      </c>
      <c r="G2920" s="8">
        <v>2002</v>
      </c>
      <c r="H2920" s="9"/>
      <c r="I2920" s="9"/>
      <c r="J2920" s="9"/>
      <c r="K2920" s="9"/>
      <c r="L2920" s="8">
        <v>11000</v>
      </c>
      <c r="M2920" s="8">
        <v>2</v>
      </c>
      <c r="N2920" s="7" t="s">
        <v>60</v>
      </c>
      <c r="O2920" s="8">
        <v>12</v>
      </c>
      <c r="P2920" s="8">
        <v>9</v>
      </c>
      <c r="Q2920" s="7" t="s">
        <v>60</v>
      </c>
      <c r="R2920" s="7" t="s">
        <v>1462</v>
      </c>
    </row>
    <row r="2921" spans="1:18" x14ac:dyDescent="0.25">
      <c r="A2921" s="7" t="s">
        <v>1435</v>
      </c>
      <c r="B2921" s="7" t="s">
        <v>1489</v>
      </c>
      <c r="C2921" s="7" t="s">
        <v>53</v>
      </c>
      <c r="D2921" s="7" t="s">
        <v>1464</v>
      </c>
      <c r="E2921" s="7" t="s">
        <v>5142</v>
      </c>
      <c r="F2921" s="7" t="s">
        <v>74</v>
      </c>
      <c r="G2921" s="8">
        <v>1978</v>
      </c>
      <c r="H2921" s="9"/>
      <c r="I2921" s="9"/>
      <c r="J2921" s="9"/>
      <c r="K2921" s="9"/>
      <c r="L2921" s="8">
        <v>3024</v>
      </c>
      <c r="M2921" s="8">
        <v>2</v>
      </c>
      <c r="N2921" s="7" t="s">
        <v>60</v>
      </c>
      <c r="O2921" s="8">
        <v>12</v>
      </c>
      <c r="P2921" s="8">
        <v>9</v>
      </c>
      <c r="Q2921" s="7" t="s">
        <v>60</v>
      </c>
      <c r="R2921" s="7" t="s">
        <v>60</v>
      </c>
    </row>
    <row r="2922" spans="1:18" x14ac:dyDescent="0.25">
      <c r="A2922" s="7" t="s">
        <v>903</v>
      </c>
      <c r="B2922" s="7" t="s">
        <v>49</v>
      </c>
      <c r="C2922" s="7" t="s">
        <v>53</v>
      </c>
      <c r="D2922" s="7" t="s">
        <v>1577</v>
      </c>
      <c r="E2922" s="7" t="s">
        <v>5143</v>
      </c>
      <c r="F2922" s="7" t="s">
        <v>97</v>
      </c>
      <c r="G2922" s="8">
        <v>1951</v>
      </c>
      <c r="H2922" s="9"/>
      <c r="I2922" s="9"/>
      <c r="J2922" s="9"/>
      <c r="K2922" s="9"/>
      <c r="L2922" s="8">
        <v>5050</v>
      </c>
      <c r="M2922" s="8">
        <v>1</v>
      </c>
      <c r="N2922" s="7" t="s">
        <v>60</v>
      </c>
      <c r="O2922" s="8">
        <v>14</v>
      </c>
      <c r="P2922" s="8">
        <v>12</v>
      </c>
      <c r="Q2922" s="7" t="s">
        <v>60</v>
      </c>
      <c r="R2922" s="7" t="s">
        <v>60</v>
      </c>
    </row>
    <row r="2923" spans="1:18" x14ac:dyDescent="0.25">
      <c r="A2923" s="7" t="s">
        <v>903</v>
      </c>
      <c r="B2923" s="7" t="s">
        <v>49</v>
      </c>
      <c r="C2923" s="7" t="s">
        <v>97</v>
      </c>
      <c r="D2923" s="7" t="s">
        <v>1577</v>
      </c>
      <c r="E2923" s="7" t="s">
        <v>5144</v>
      </c>
      <c r="F2923" s="7" t="s">
        <v>97</v>
      </c>
      <c r="G2923" s="8">
        <v>1951</v>
      </c>
      <c r="H2923" s="9"/>
      <c r="I2923" s="9"/>
      <c r="J2923" s="9"/>
      <c r="K2923" s="9"/>
      <c r="L2923" s="8">
        <v>2520</v>
      </c>
      <c r="M2923" s="8">
        <v>1</v>
      </c>
      <c r="N2923" s="7" t="s">
        <v>60</v>
      </c>
      <c r="O2923" s="8">
        <v>12</v>
      </c>
      <c r="P2923" s="8">
        <v>10</v>
      </c>
      <c r="Q2923" s="7" t="s">
        <v>60</v>
      </c>
      <c r="R2923" s="7" t="s">
        <v>1462</v>
      </c>
    </row>
    <row r="2924" spans="1:18" x14ac:dyDescent="0.25">
      <c r="A2924" s="7" t="s">
        <v>903</v>
      </c>
      <c r="B2924" s="7" t="s">
        <v>49</v>
      </c>
      <c r="C2924" s="7" t="s">
        <v>59</v>
      </c>
      <c r="D2924" s="7" t="s">
        <v>1842</v>
      </c>
      <c r="E2924" s="7" t="s">
        <v>5145</v>
      </c>
      <c r="F2924" s="7" t="s">
        <v>97</v>
      </c>
      <c r="G2924" s="8">
        <v>1951</v>
      </c>
      <c r="H2924" s="9"/>
      <c r="I2924" s="9"/>
      <c r="J2924" s="9"/>
      <c r="K2924" s="9"/>
      <c r="L2924" s="8">
        <v>1600</v>
      </c>
      <c r="M2924" s="8">
        <v>1</v>
      </c>
      <c r="N2924" s="7" t="s">
        <v>60</v>
      </c>
      <c r="O2924" s="8">
        <v>9</v>
      </c>
      <c r="P2924" s="8">
        <v>9</v>
      </c>
      <c r="Q2924" s="7" t="s">
        <v>60</v>
      </c>
      <c r="R2924" s="7" t="s">
        <v>1462</v>
      </c>
    </row>
    <row r="2925" spans="1:18" x14ac:dyDescent="0.25">
      <c r="A2925" s="7" t="s">
        <v>903</v>
      </c>
      <c r="B2925" s="7" t="s">
        <v>49</v>
      </c>
      <c r="C2925" s="7" t="s">
        <v>304</v>
      </c>
      <c r="D2925" s="7" t="s">
        <v>1474</v>
      </c>
      <c r="E2925" s="7" t="s">
        <v>5146</v>
      </c>
      <c r="F2925" s="7" t="s">
        <v>97</v>
      </c>
      <c r="G2925" s="8">
        <v>1996</v>
      </c>
      <c r="H2925" s="9"/>
      <c r="I2925" s="9"/>
      <c r="J2925" s="9"/>
      <c r="K2925" s="9"/>
      <c r="L2925" s="8">
        <v>200</v>
      </c>
      <c r="M2925" s="8">
        <v>1</v>
      </c>
      <c r="N2925" s="7" t="s">
        <v>60</v>
      </c>
      <c r="O2925" s="8">
        <v>8</v>
      </c>
      <c r="P2925" s="8">
        <v>7</v>
      </c>
      <c r="Q2925" s="7" t="s">
        <v>60</v>
      </c>
      <c r="R2925" s="7" t="s">
        <v>539</v>
      </c>
    </row>
    <row r="2926" spans="1:18" x14ac:dyDescent="0.25">
      <c r="A2926" s="7" t="s">
        <v>903</v>
      </c>
      <c r="B2926" s="7" t="s">
        <v>49</v>
      </c>
      <c r="C2926" s="7" t="s">
        <v>86</v>
      </c>
      <c r="D2926" s="7" t="s">
        <v>1474</v>
      </c>
      <c r="E2926" s="7" t="s">
        <v>5147</v>
      </c>
      <c r="F2926" s="7" t="s">
        <v>97</v>
      </c>
      <c r="G2926" s="8">
        <v>1996</v>
      </c>
      <c r="H2926" s="9"/>
      <c r="I2926" s="9"/>
      <c r="J2926" s="9"/>
      <c r="K2926" s="9"/>
      <c r="L2926" s="8">
        <v>200</v>
      </c>
      <c r="M2926" s="8">
        <v>1</v>
      </c>
      <c r="N2926" s="7" t="s">
        <v>60</v>
      </c>
      <c r="O2926" s="8">
        <v>8</v>
      </c>
      <c r="P2926" s="8">
        <v>7</v>
      </c>
      <c r="Q2926" s="7" t="s">
        <v>60</v>
      </c>
      <c r="R2926" s="7" t="s">
        <v>1462</v>
      </c>
    </row>
    <row r="2927" spans="1:18" x14ac:dyDescent="0.25">
      <c r="A2927" s="7" t="s">
        <v>5148</v>
      </c>
      <c r="B2927" s="7" t="s">
        <v>1489</v>
      </c>
      <c r="C2927" s="7" t="s">
        <v>53</v>
      </c>
      <c r="D2927" s="7" t="s">
        <v>1464</v>
      </c>
      <c r="E2927" s="7" t="s">
        <v>5149</v>
      </c>
      <c r="F2927" s="7" t="s">
        <v>97</v>
      </c>
      <c r="G2927" s="8">
        <v>1953</v>
      </c>
      <c r="H2927" s="9"/>
      <c r="I2927" s="9"/>
      <c r="J2927" s="9"/>
      <c r="K2927" s="9"/>
      <c r="L2927" s="8">
        <v>3000</v>
      </c>
      <c r="M2927" s="8">
        <v>1</v>
      </c>
      <c r="N2927" s="7" t="s">
        <v>60</v>
      </c>
      <c r="O2927" s="8">
        <v>14</v>
      </c>
      <c r="P2927" s="8">
        <v>12</v>
      </c>
      <c r="Q2927" s="7" t="s">
        <v>60</v>
      </c>
      <c r="R2927" s="7" t="s">
        <v>539</v>
      </c>
    </row>
    <row r="2928" spans="1:18" x14ac:dyDescent="0.25">
      <c r="A2928" s="7" t="s">
        <v>5150</v>
      </c>
      <c r="B2928" s="7" t="s">
        <v>1457</v>
      </c>
      <c r="C2928" s="7" t="s">
        <v>53</v>
      </c>
      <c r="D2928" s="7" t="s">
        <v>1458</v>
      </c>
      <c r="E2928" s="7" t="s">
        <v>5151</v>
      </c>
      <c r="F2928" s="7" t="s">
        <v>97</v>
      </c>
      <c r="G2928" s="8">
        <v>1993</v>
      </c>
      <c r="H2928" s="9"/>
      <c r="I2928" s="9"/>
      <c r="J2928" s="9"/>
      <c r="K2928" s="9"/>
      <c r="L2928" s="8">
        <v>60000</v>
      </c>
      <c r="M2928" s="8">
        <v>3</v>
      </c>
      <c r="N2928" s="7" t="s">
        <v>60</v>
      </c>
      <c r="O2928" s="8">
        <v>30</v>
      </c>
      <c r="P2928" s="8">
        <v>8</v>
      </c>
      <c r="Q2928" s="7" t="s">
        <v>60</v>
      </c>
      <c r="R2928" s="7" t="s">
        <v>1595</v>
      </c>
    </row>
  </sheetData>
  <pageMargins left="0.7" right="0.7" top="0.75" bottom="0.75" header="0.3" footer="0.3"/>
  <pageSetup orientation="portrait" r:id="rId1"/>
  <headerFooter>
    <oddFooter>&amp;L&amp;Z&amp;F &amp;A&amp;C&amp;P&amp;R&amp;D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C3:E12"/>
  <sheetViews>
    <sheetView workbookViewId="0">
      <selection activeCell="L2" sqref="A2:XFD7"/>
    </sheetView>
  </sheetViews>
  <sheetFormatPr defaultRowHeight="15" x14ac:dyDescent="0.25"/>
  <sheetData>
    <row r="3" spans="3:5" ht="15.75" thickBot="1" x14ac:dyDescent="0.3"/>
    <row r="4" spans="3:5" ht="30.75" thickBot="1" x14ac:dyDescent="0.3">
      <c r="C4" s="18" t="s">
        <v>5153</v>
      </c>
      <c r="D4" s="19" t="s">
        <v>12836</v>
      </c>
      <c r="E4" s="27" t="s">
        <v>11634</v>
      </c>
    </row>
    <row r="5" spans="3:5" x14ac:dyDescent="0.25">
      <c r="C5">
        <v>1975</v>
      </c>
      <c r="D5">
        <v>0</v>
      </c>
      <c r="E5" s="16" t="s">
        <v>5154</v>
      </c>
    </row>
    <row r="6" spans="3:5" x14ac:dyDescent="0.25">
      <c r="C6">
        <v>1985</v>
      </c>
      <c r="D6">
        <v>1978</v>
      </c>
      <c r="E6" s="16" t="s">
        <v>5155</v>
      </c>
    </row>
    <row r="7" spans="3:5" x14ac:dyDescent="0.25">
      <c r="C7">
        <v>1996</v>
      </c>
      <c r="D7">
        <v>1993</v>
      </c>
      <c r="E7" s="16" t="s">
        <v>5156</v>
      </c>
    </row>
    <row r="8" spans="3:5" x14ac:dyDescent="0.25">
      <c r="C8">
        <v>2003</v>
      </c>
      <c r="D8">
        <v>2002</v>
      </c>
      <c r="E8" s="16" t="s">
        <v>5157</v>
      </c>
    </row>
    <row r="9" spans="3:5" x14ac:dyDescent="0.25">
      <c r="C9">
        <v>2007</v>
      </c>
      <c r="D9">
        <v>2006</v>
      </c>
      <c r="E9" s="16" t="s">
        <v>5158</v>
      </c>
    </row>
    <row r="10" spans="3:5" x14ac:dyDescent="0.25">
      <c r="C10">
        <v>2011</v>
      </c>
      <c r="D10">
        <v>2010</v>
      </c>
      <c r="E10" s="16" t="s">
        <v>5159</v>
      </c>
    </row>
    <row r="11" spans="3:5" x14ac:dyDescent="0.25">
      <c r="C11">
        <v>2014</v>
      </c>
      <c r="D11">
        <v>2014</v>
      </c>
      <c r="E11" s="16">
        <v>2014</v>
      </c>
    </row>
    <row r="12" spans="3:5" ht="15.75" thickBot="1" x14ac:dyDescent="0.3">
      <c r="C12">
        <v>2015</v>
      </c>
      <c r="D12">
        <v>2015</v>
      </c>
      <c r="E12" s="17" t="s">
        <v>5160</v>
      </c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P8014"/>
  <sheetViews>
    <sheetView topLeftCell="A137" workbookViewId="0">
      <selection activeCell="A144" sqref="A144"/>
    </sheetView>
  </sheetViews>
  <sheetFormatPr defaultRowHeight="15" x14ac:dyDescent="0.25"/>
  <sheetData>
    <row r="1" spans="1:16" x14ac:dyDescent="0.25">
      <c r="D1" s="26">
        <f>SUM(D3:D8014)</f>
        <v>719490.80000000016</v>
      </c>
      <c r="F1" s="26">
        <f>SUM(F3:F8014)</f>
        <v>954733.30000000016</v>
      </c>
      <c r="H1" s="26">
        <f>SUM(H3:H8014)</f>
        <v>954732.91999999713</v>
      </c>
      <c r="J1" s="26">
        <f>SUM(J3:J8014)</f>
        <v>954732.30999999621</v>
      </c>
      <c r="L1" s="26">
        <f>SUM(L3:L8014)</f>
        <v>8012</v>
      </c>
    </row>
    <row r="2" spans="1:16" ht="60" x14ac:dyDescent="0.25">
      <c r="A2" s="20" t="s">
        <v>0</v>
      </c>
      <c r="B2" s="24" t="s">
        <v>1</v>
      </c>
      <c r="C2" s="24" t="s">
        <v>5165</v>
      </c>
      <c r="D2" s="24" t="s">
        <v>5166</v>
      </c>
      <c r="E2" s="24" t="s">
        <v>5167</v>
      </c>
      <c r="F2" s="24" t="s">
        <v>5168</v>
      </c>
      <c r="G2" s="24" t="s">
        <v>5169</v>
      </c>
      <c r="H2" s="24" t="s">
        <v>5170</v>
      </c>
      <c r="I2" s="24" t="s">
        <v>5171</v>
      </c>
      <c r="J2" s="24" t="s">
        <v>5172</v>
      </c>
      <c r="K2" s="24" t="s">
        <v>5173</v>
      </c>
      <c r="L2" s="24" t="s">
        <v>5174</v>
      </c>
      <c r="M2" s="24" t="s">
        <v>5175</v>
      </c>
      <c r="N2" s="24" t="s">
        <v>5176</v>
      </c>
      <c r="O2" s="24" t="s">
        <v>5177</v>
      </c>
      <c r="P2" s="24" t="s">
        <v>5178</v>
      </c>
    </row>
    <row r="3" spans="1:16" ht="45" x14ac:dyDescent="0.25">
      <c r="A3" s="21" t="s">
        <v>5179</v>
      </c>
      <c r="B3" s="21" t="s">
        <v>49</v>
      </c>
      <c r="C3" s="22"/>
      <c r="D3" s="22"/>
      <c r="E3" s="22"/>
      <c r="F3" s="22"/>
      <c r="G3" s="22"/>
      <c r="H3" s="22"/>
      <c r="I3" s="22"/>
      <c r="J3" s="22"/>
      <c r="K3" s="23">
        <v>1</v>
      </c>
      <c r="L3" s="23">
        <v>1</v>
      </c>
      <c r="M3" s="21" t="s">
        <v>50</v>
      </c>
      <c r="N3" s="21" t="s">
        <v>50</v>
      </c>
      <c r="O3" s="22"/>
      <c r="P3" s="22"/>
    </row>
    <row r="4" spans="1:16" ht="45" x14ac:dyDescent="0.25">
      <c r="A4" s="21" t="s">
        <v>5180</v>
      </c>
      <c r="B4" s="21" t="s">
        <v>49</v>
      </c>
      <c r="C4" s="22"/>
      <c r="D4" s="22"/>
      <c r="E4" s="22"/>
      <c r="F4" s="22"/>
      <c r="G4" s="22"/>
      <c r="H4" s="22"/>
      <c r="I4" s="22"/>
      <c r="J4" s="22"/>
      <c r="K4" s="23">
        <v>1</v>
      </c>
      <c r="L4" s="23">
        <v>1</v>
      </c>
      <c r="M4" s="21" t="s">
        <v>50</v>
      </c>
      <c r="N4" s="21" t="s">
        <v>50</v>
      </c>
      <c r="O4" s="22"/>
      <c r="P4" s="22"/>
    </row>
    <row r="5" spans="1:16" ht="45" x14ac:dyDescent="0.25">
      <c r="A5" s="21" t="s">
        <v>1456</v>
      </c>
      <c r="B5" s="21" t="s">
        <v>49</v>
      </c>
      <c r="C5" s="23">
        <v>12890729.59</v>
      </c>
      <c r="D5" s="23">
        <v>40.58</v>
      </c>
      <c r="E5" s="23">
        <v>12648159.439999999</v>
      </c>
      <c r="F5" s="23">
        <v>36.17</v>
      </c>
      <c r="G5" s="23">
        <v>18783877.079999998</v>
      </c>
      <c r="H5" s="23">
        <v>52.56</v>
      </c>
      <c r="I5" s="23">
        <v>15918850.66</v>
      </c>
      <c r="J5" s="23">
        <v>43.41</v>
      </c>
      <c r="K5" s="23">
        <v>1</v>
      </c>
      <c r="L5" s="23">
        <v>1</v>
      </c>
      <c r="M5" s="21" t="s">
        <v>50</v>
      </c>
      <c r="N5" s="21" t="s">
        <v>58</v>
      </c>
      <c r="O5" s="22"/>
      <c r="P5" s="23">
        <v>318585.25</v>
      </c>
    </row>
    <row r="6" spans="1:16" ht="45" x14ac:dyDescent="0.25">
      <c r="A6" s="21" t="s">
        <v>5181</v>
      </c>
      <c r="B6" s="21" t="s">
        <v>49</v>
      </c>
      <c r="C6" s="22"/>
      <c r="D6" s="22"/>
      <c r="E6" s="22"/>
      <c r="F6" s="22"/>
      <c r="G6" s="22"/>
      <c r="H6" s="22"/>
      <c r="I6" s="22"/>
      <c r="J6" s="22"/>
      <c r="K6" s="23">
        <v>1</v>
      </c>
      <c r="L6" s="23">
        <v>1</v>
      </c>
      <c r="M6" s="21" t="s">
        <v>50</v>
      </c>
      <c r="N6" s="21" t="s">
        <v>50</v>
      </c>
      <c r="O6" s="22"/>
      <c r="P6" s="22"/>
    </row>
    <row r="7" spans="1:16" ht="45" x14ac:dyDescent="0.25">
      <c r="A7" s="21" t="s">
        <v>5182</v>
      </c>
      <c r="B7" s="21" t="s">
        <v>49</v>
      </c>
      <c r="C7" s="22"/>
      <c r="D7" s="22"/>
      <c r="E7" s="22"/>
      <c r="F7" s="22"/>
      <c r="G7" s="22"/>
      <c r="H7" s="22"/>
      <c r="I7" s="22"/>
      <c r="J7" s="22"/>
      <c r="K7" s="23">
        <v>1</v>
      </c>
      <c r="L7" s="23">
        <v>1</v>
      </c>
      <c r="M7" s="21" t="s">
        <v>50</v>
      </c>
      <c r="N7" s="21" t="s">
        <v>50</v>
      </c>
      <c r="O7" s="22"/>
      <c r="P7" s="22"/>
    </row>
    <row r="8" spans="1:16" ht="45" x14ac:dyDescent="0.25">
      <c r="A8" s="21" t="s">
        <v>5183</v>
      </c>
      <c r="B8" s="21" t="s">
        <v>49</v>
      </c>
      <c r="C8" s="22"/>
      <c r="D8" s="22"/>
      <c r="E8" s="22"/>
      <c r="F8" s="22"/>
      <c r="G8" s="22"/>
      <c r="H8" s="22"/>
      <c r="I8" s="22"/>
      <c r="J8" s="22"/>
      <c r="K8" s="23">
        <v>1</v>
      </c>
      <c r="L8" s="23">
        <v>1</v>
      </c>
      <c r="M8" s="21" t="s">
        <v>50</v>
      </c>
      <c r="N8" s="21" t="s">
        <v>50</v>
      </c>
      <c r="O8" s="22"/>
      <c r="P8" s="22"/>
    </row>
    <row r="9" spans="1:16" ht="45" x14ac:dyDescent="0.25">
      <c r="A9" s="21" t="s">
        <v>1460</v>
      </c>
      <c r="B9" s="21" t="s">
        <v>49</v>
      </c>
      <c r="C9" s="23">
        <v>25484688.920000002</v>
      </c>
      <c r="D9" s="23">
        <v>40.58</v>
      </c>
      <c r="E9" s="23">
        <v>25005133.07</v>
      </c>
      <c r="F9" s="23">
        <v>36.17</v>
      </c>
      <c r="G9" s="23">
        <v>37135311.920000002</v>
      </c>
      <c r="H9" s="23">
        <v>52.56</v>
      </c>
      <c r="I9" s="23">
        <v>31471217.699999999</v>
      </c>
      <c r="J9" s="23">
        <v>43.41</v>
      </c>
      <c r="K9" s="23">
        <v>1</v>
      </c>
      <c r="L9" s="23">
        <v>1</v>
      </c>
      <c r="M9" s="21" t="s">
        <v>50</v>
      </c>
      <c r="N9" s="21" t="s">
        <v>58</v>
      </c>
      <c r="O9" s="22"/>
      <c r="P9" s="23">
        <v>704576</v>
      </c>
    </row>
    <row r="10" spans="1:16" ht="45" x14ac:dyDescent="0.25">
      <c r="A10" s="21" t="s">
        <v>5184</v>
      </c>
      <c r="B10" s="21" t="s">
        <v>49</v>
      </c>
      <c r="C10" s="22"/>
      <c r="D10" s="22"/>
      <c r="E10" s="22"/>
      <c r="F10" s="22"/>
      <c r="G10" s="22"/>
      <c r="H10" s="22"/>
      <c r="I10" s="22"/>
      <c r="J10" s="22"/>
      <c r="K10" s="23">
        <v>1</v>
      </c>
      <c r="L10" s="23">
        <v>1</v>
      </c>
      <c r="M10" s="21" t="s">
        <v>50</v>
      </c>
      <c r="N10" s="21" t="s">
        <v>50</v>
      </c>
      <c r="O10" s="22"/>
      <c r="P10" s="22"/>
    </row>
    <row r="11" spans="1:16" ht="45" x14ac:dyDescent="0.25">
      <c r="A11" s="21" t="s">
        <v>1463</v>
      </c>
      <c r="B11" s="21" t="s">
        <v>49</v>
      </c>
      <c r="C11" s="23">
        <v>12357448.25</v>
      </c>
      <c r="D11" s="23">
        <v>53.66</v>
      </c>
      <c r="E11" s="23">
        <v>11569417</v>
      </c>
      <c r="F11" s="23">
        <v>27.77</v>
      </c>
      <c r="G11" s="23">
        <v>23363117.539999999</v>
      </c>
      <c r="H11" s="23">
        <v>58.4</v>
      </c>
      <c r="I11" s="23">
        <v>24880748.449999999</v>
      </c>
      <c r="J11" s="23">
        <v>60.55</v>
      </c>
      <c r="K11" s="23">
        <v>1</v>
      </c>
      <c r="L11" s="23">
        <v>1</v>
      </c>
      <c r="M11" s="21" t="s">
        <v>50</v>
      </c>
      <c r="N11" s="21" t="s">
        <v>58</v>
      </c>
      <c r="O11" s="22"/>
      <c r="P11" s="23">
        <v>399000</v>
      </c>
    </row>
    <row r="12" spans="1:16" ht="45" x14ac:dyDescent="0.25">
      <c r="A12" s="21" t="s">
        <v>5185</v>
      </c>
      <c r="B12" s="21" t="s">
        <v>49</v>
      </c>
      <c r="C12" s="22"/>
      <c r="D12" s="22"/>
      <c r="E12" s="22"/>
      <c r="F12" s="22"/>
      <c r="G12" s="22"/>
      <c r="H12" s="22"/>
      <c r="I12" s="22"/>
      <c r="J12" s="22"/>
      <c r="K12" s="23">
        <v>1</v>
      </c>
      <c r="L12" s="23">
        <v>1</v>
      </c>
      <c r="M12" s="21" t="s">
        <v>50</v>
      </c>
      <c r="N12" s="21" t="s">
        <v>50</v>
      </c>
      <c r="O12" s="22"/>
      <c r="P12" s="22"/>
    </row>
    <row r="13" spans="1:16" ht="45" x14ac:dyDescent="0.25">
      <c r="A13" s="21" t="s">
        <v>5186</v>
      </c>
      <c r="B13" s="21" t="s">
        <v>49</v>
      </c>
      <c r="C13" s="22"/>
      <c r="D13" s="22"/>
      <c r="E13" s="22"/>
      <c r="F13" s="22"/>
      <c r="G13" s="22"/>
      <c r="H13" s="22"/>
      <c r="I13" s="22"/>
      <c r="J13" s="22"/>
      <c r="K13" s="23">
        <v>1</v>
      </c>
      <c r="L13" s="23">
        <v>1</v>
      </c>
      <c r="M13" s="21" t="s">
        <v>50</v>
      </c>
      <c r="N13" s="21" t="s">
        <v>50</v>
      </c>
      <c r="O13" s="22"/>
      <c r="P13" s="22"/>
    </row>
    <row r="14" spans="1:16" ht="45" x14ac:dyDescent="0.25">
      <c r="A14" s="21" t="s">
        <v>5187</v>
      </c>
      <c r="B14" s="21" t="s">
        <v>49</v>
      </c>
      <c r="C14" s="22"/>
      <c r="D14" s="22"/>
      <c r="E14" s="22"/>
      <c r="F14" s="22"/>
      <c r="G14" s="22"/>
      <c r="H14" s="22"/>
      <c r="I14" s="22"/>
      <c r="J14" s="22"/>
      <c r="K14" s="23">
        <v>1</v>
      </c>
      <c r="L14" s="23">
        <v>1</v>
      </c>
      <c r="M14" s="21" t="s">
        <v>50</v>
      </c>
      <c r="N14" s="21" t="s">
        <v>50</v>
      </c>
      <c r="O14" s="22"/>
      <c r="P14" s="22"/>
    </row>
    <row r="15" spans="1:16" ht="45" x14ac:dyDescent="0.25">
      <c r="A15" s="21" t="s">
        <v>5188</v>
      </c>
      <c r="B15" s="21" t="s">
        <v>49</v>
      </c>
      <c r="C15" s="22"/>
      <c r="D15" s="22"/>
      <c r="E15" s="22"/>
      <c r="F15" s="22"/>
      <c r="G15" s="22"/>
      <c r="H15" s="22"/>
      <c r="I15" s="22"/>
      <c r="J15" s="22"/>
      <c r="K15" s="23">
        <v>1</v>
      </c>
      <c r="L15" s="23">
        <v>1</v>
      </c>
      <c r="M15" s="21" t="s">
        <v>50</v>
      </c>
      <c r="N15" s="21" t="s">
        <v>50</v>
      </c>
      <c r="O15" s="22"/>
      <c r="P15" s="22"/>
    </row>
    <row r="16" spans="1:16" ht="45" x14ac:dyDescent="0.25">
      <c r="A16" s="21" t="s">
        <v>5189</v>
      </c>
      <c r="B16" s="21" t="s">
        <v>49</v>
      </c>
      <c r="C16" s="22"/>
      <c r="D16" s="22"/>
      <c r="E16" s="22"/>
      <c r="F16" s="22"/>
      <c r="G16" s="22"/>
      <c r="H16" s="22"/>
      <c r="I16" s="22"/>
      <c r="J16" s="22"/>
      <c r="K16" s="23">
        <v>1</v>
      </c>
      <c r="L16" s="23">
        <v>1</v>
      </c>
      <c r="M16" s="21" t="s">
        <v>50</v>
      </c>
      <c r="N16" s="21" t="s">
        <v>50</v>
      </c>
      <c r="O16" s="22"/>
      <c r="P16" s="22"/>
    </row>
    <row r="17" spans="1:16" ht="45" x14ac:dyDescent="0.25">
      <c r="A17" s="21" t="s">
        <v>5190</v>
      </c>
      <c r="B17" s="21" t="s">
        <v>49</v>
      </c>
      <c r="C17" s="22"/>
      <c r="D17" s="22"/>
      <c r="E17" s="22"/>
      <c r="F17" s="22"/>
      <c r="G17" s="22"/>
      <c r="H17" s="22"/>
      <c r="I17" s="22"/>
      <c r="J17" s="22"/>
      <c r="K17" s="23">
        <v>1</v>
      </c>
      <c r="L17" s="23">
        <v>1</v>
      </c>
      <c r="M17" s="21" t="s">
        <v>50</v>
      </c>
      <c r="N17" s="21" t="s">
        <v>50</v>
      </c>
      <c r="O17" s="22"/>
      <c r="P17" s="22"/>
    </row>
    <row r="18" spans="1:16" ht="45" x14ac:dyDescent="0.25">
      <c r="A18" s="21" t="s">
        <v>1466</v>
      </c>
      <c r="B18" s="21" t="s">
        <v>49</v>
      </c>
      <c r="C18" s="23">
        <v>19908533.010000002</v>
      </c>
      <c r="D18" s="23">
        <v>32.549999999999997</v>
      </c>
      <c r="E18" s="23">
        <v>20947081.34</v>
      </c>
      <c r="F18" s="23">
        <v>30.39</v>
      </c>
      <c r="G18" s="23">
        <v>22042976.550000001</v>
      </c>
      <c r="H18" s="23">
        <v>36.29</v>
      </c>
      <c r="I18" s="23">
        <v>18298598.120000001</v>
      </c>
      <c r="J18" s="23">
        <v>28.97</v>
      </c>
      <c r="K18" s="23">
        <v>1</v>
      </c>
      <c r="L18" s="23">
        <v>1</v>
      </c>
      <c r="M18" s="21" t="s">
        <v>50</v>
      </c>
      <c r="N18" s="21" t="s">
        <v>58</v>
      </c>
      <c r="O18" s="22"/>
      <c r="P18" s="23">
        <v>713888.25</v>
      </c>
    </row>
    <row r="19" spans="1:16" ht="45" x14ac:dyDescent="0.25">
      <c r="A19" s="21" t="s">
        <v>5191</v>
      </c>
      <c r="B19" s="21" t="s">
        <v>49</v>
      </c>
      <c r="C19" s="22"/>
      <c r="D19" s="22"/>
      <c r="E19" s="22"/>
      <c r="F19" s="22"/>
      <c r="G19" s="22"/>
      <c r="H19" s="22"/>
      <c r="I19" s="22"/>
      <c r="J19" s="22"/>
      <c r="K19" s="23">
        <v>1</v>
      </c>
      <c r="L19" s="23">
        <v>1</v>
      </c>
      <c r="M19" s="21" t="s">
        <v>50</v>
      </c>
      <c r="N19" s="21" t="s">
        <v>50</v>
      </c>
      <c r="O19" s="22"/>
      <c r="P19" s="22"/>
    </row>
    <row r="20" spans="1:16" ht="45" x14ac:dyDescent="0.25">
      <c r="A20" s="21" t="s">
        <v>1476</v>
      </c>
      <c r="B20" s="21" t="s">
        <v>49</v>
      </c>
      <c r="C20" s="23">
        <v>20237148.07</v>
      </c>
      <c r="D20" s="23">
        <v>3000</v>
      </c>
      <c r="E20" s="23">
        <v>29933186.260000002</v>
      </c>
      <c r="F20" s="23">
        <v>3814.03</v>
      </c>
      <c r="G20" s="23">
        <v>23192112.530000001</v>
      </c>
      <c r="H20" s="23">
        <v>3123.16</v>
      </c>
      <c r="I20" s="23">
        <v>24871256.690000001</v>
      </c>
      <c r="J20" s="23">
        <v>2847.35</v>
      </c>
      <c r="K20" s="23">
        <v>1</v>
      </c>
      <c r="L20" s="23">
        <v>1</v>
      </c>
      <c r="M20" s="21" t="s">
        <v>50</v>
      </c>
      <c r="N20" s="21" t="s">
        <v>5192</v>
      </c>
      <c r="O20" s="22"/>
      <c r="P20" s="23">
        <v>11703</v>
      </c>
    </row>
    <row r="21" spans="1:16" ht="45" x14ac:dyDescent="0.25">
      <c r="A21" s="21" t="s">
        <v>5193</v>
      </c>
      <c r="B21" s="21" t="s">
        <v>49</v>
      </c>
      <c r="C21" s="22"/>
      <c r="D21" s="22"/>
      <c r="E21" s="22"/>
      <c r="F21" s="22"/>
      <c r="G21" s="22"/>
      <c r="H21" s="22"/>
      <c r="I21" s="22"/>
      <c r="J21" s="22"/>
      <c r="K21" s="23">
        <v>1</v>
      </c>
      <c r="L21" s="23">
        <v>1</v>
      </c>
      <c r="M21" s="21" t="s">
        <v>50</v>
      </c>
      <c r="N21" s="21" t="s">
        <v>50</v>
      </c>
      <c r="O21" s="22"/>
      <c r="P21" s="22"/>
    </row>
    <row r="22" spans="1:16" ht="45" x14ac:dyDescent="0.25">
      <c r="A22" s="21" t="s">
        <v>5194</v>
      </c>
      <c r="B22" s="21" t="s">
        <v>49</v>
      </c>
      <c r="C22" s="22"/>
      <c r="D22" s="22"/>
      <c r="E22" s="22"/>
      <c r="F22" s="22"/>
      <c r="G22" s="22"/>
      <c r="H22" s="22"/>
      <c r="I22" s="22"/>
      <c r="J22" s="22"/>
      <c r="K22" s="23">
        <v>1</v>
      </c>
      <c r="L22" s="23">
        <v>1</v>
      </c>
      <c r="M22" s="21" t="s">
        <v>50</v>
      </c>
      <c r="N22" s="21" t="s">
        <v>50</v>
      </c>
      <c r="O22" s="22"/>
      <c r="P22" s="22"/>
    </row>
    <row r="23" spans="1:16" ht="45" x14ac:dyDescent="0.25">
      <c r="A23" s="21" t="s">
        <v>5195</v>
      </c>
      <c r="B23" s="21" t="s">
        <v>49</v>
      </c>
      <c r="C23" s="22"/>
      <c r="D23" s="22"/>
      <c r="E23" s="22"/>
      <c r="F23" s="22"/>
      <c r="G23" s="22"/>
      <c r="H23" s="22"/>
      <c r="I23" s="22"/>
      <c r="J23" s="22"/>
      <c r="K23" s="23">
        <v>1</v>
      </c>
      <c r="L23" s="23">
        <v>1</v>
      </c>
      <c r="M23" s="21" t="s">
        <v>50</v>
      </c>
      <c r="N23" s="21" t="s">
        <v>50</v>
      </c>
      <c r="O23" s="22"/>
      <c r="P23" s="22"/>
    </row>
    <row r="24" spans="1:16" ht="45" x14ac:dyDescent="0.25">
      <c r="A24" s="21" t="s">
        <v>5196</v>
      </c>
      <c r="B24" s="21" t="s">
        <v>49</v>
      </c>
      <c r="C24" s="22"/>
      <c r="D24" s="22"/>
      <c r="E24" s="22"/>
      <c r="F24" s="22"/>
      <c r="G24" s="22"/>
      <c r="H24" s="22"/>
      <c r="I24" s="22"/>
      <c r="J24" s="22"/>
      <c r="K24" s="23">
        <v>1</v>
      </c>
      <c r="L24" s="23">
        <v>1</v>
      </c>
      <c r="M24" s="21" t="s">
        <v>50</v>
      </c>
      <c r="N24" s="21" t="s">
        <v>50</v>
      </c>
      <c r="O24" s="22"/>
      <c r="P24" s="22"/>
    </row>
    <row r="25" spans="1:16" ht="45" x14ac:dyDescent="0.25">
      <c r="A25" s="21" t="s">
        <v>912</v>
      </c>
      <c r="B25" s="21" t="s">
        <v>49</v>
      </c>
      <c r="C25" s="23">
        <v>12639677.24</v>
      </c>
      <c r="D25" s="23">
        <v>32.549999999999997</v>
      </c>
      <c r="E25" s="23">
        <v>13299038.51</v>
      </c>
      <c r="F25" s="23">
        <v>30.39</v>
      </c>
      <c r="G25" s="23">
        <v>23219805.109999999</v>
      </c>
      <c r="H25" s="23">
        <v>49.11</v>
      </c>
      <c r="I25" s="23">
        <v>11617549.83</v>
      </c>
      <c r="J25" s="23">
        <v>28.97</v>
      </c>
      <c r="K25" s="23">
        <v>1</v>
      </c>
      <c r="L25" s="23">
        <v>1</v>
      </c>
      <c r="M25" s="21" t="s">
        <v>50</v>
      </c>
      <c r="N25" s="21" t="s">
        <v>58</v>
      </c>
      <c r="O25" s="22"/>
      <c r="P25" s="23">
        <v>446739.25</v>
      </c>
    </row>
    <row r="26" spans="1:16" ht="45" x14ac:dyDescent="0.25">
      <c r="A26" s="21" t="s">
        <v>5197</v>
      </c>
      <c r="B26" s="21" t="s">
        <v>49</v>
      </c>
      <c r="C26" s="22"/>
      <c r="D26" s="22"/>
      <c r="E26" s="22"/>
      <c r="F26" s="22"/>
      <c r="G26" s="22"/>
      <c r="H26" s="22"/>
      <c r="I26" s="22"/>
      <c r="J26" s="22"/>
      <c r="K26" s="23">
        <v>1</v>
      </c>
      <c r="L26" s="23">
        <v>1</v>
      </c>
      <c r="M26" s="21" t="s">
        <v>50</v>
      </c>
      <c r="N26" s="21" t="s">
        <v>50</v>
      </c>
      <c r="O26" s="22"/>
      <c r="P26" s="22"/>
    </row>
    <row r="27" spans="1:16" ht="45" x14ac:dyDescent="0.25">
      <c r="A27" s="21" t="s">
        <v>5198</v>
      </c>
      <c r="B27" s="21" t="s">
        <v>49</v>
      </c>
      <c r="C27" s="22"/>
      <c r="D27" s="22"/>
      <c r="E27" s="22"/>
      <c r="F27" s="22"/>
      <c r="G27" s="22"/>
      <c r="H27" s="22"/>
      <c r="I27" s="22"/>
      <c r="J27" s="22"/>
      <c r="K27" s="23">
        <v>1</v>
      </c>
      <c r="L27" s="23">
        <v>1</v>
      </c>
      <c r="M27" s="21" t="s">
        <v>50</v>
      </c>
      <c r="N27" s="21" t="s">
        <v>50</v>
      </c>
      <c r="O27" s="22"/>
      <c r="P27" s="22"/>
    </row>
    <row r="28" spans="1:16" ht="45" x14ac:dyDescent="0.25">
      <c r="A28" s="21" t="s">
        <v>5199</v>
      </c>
      <c r="B28" s="21" t="s">
        <v>49</v>
      </c>
      <c r="C28" s="22"/>
      <c r="D28" s="22"/>
      <c r="E28" s="22"/>
      <c r="F28" s="22"/>
      <c r="G28" s="22"/>
      <c r="H28" s="22"/>
      <c r="I28" s="22"/>
      <c r="J28" s="22"/>
      <c r="K28" s="23">
        <v>1</v>
      </c>
      <c r="L28" s="23">
        <v>1</v>
      </c>
      <c r="M28" s="21" t="s">
        <v>50</v>
      </c>
      <c r="N28" s="21" t="s">
        <v>50</v>
      </c>
      <c r="O28" s="22"/>
      <c r="P28" s="22"/>
    </row>
    <row r="29" spans="1:16" ht="45" x14ac:dyDescent="0.25">
      <c r="A29" s="21" t="s">
        <v>5200</v>
      </c>
      <c r="B29" s="21" t="s">
        <v>49</v>
      </c>
      <c r="C29" s="22"/>
      <c r="D29" s="22"/>
      <c r="E29" s="22"/>
      <c r="F29" s="22"/>
      <c r="G29" s="22"/>
      <c r="H29" s="22"/>
      <c r="I29" s="22"/>
      <c r="J29" s="22"/>
      <c r="K29" s="23">
        <v>1</v>
      </c>
      <c r="L29" s="23">
        <v>1</v>
      </c>
      <c r="M29" s="21" t="s">
        <v>50</v>
      </c>
      <c r="N29" s="21" t="s">
        <v>50</v>
      </c>
      <c r="O29" s="22"/>
      <c r="P29" s="22"/>
    </row>
    <row r="30" spans="1:16" ht="45" x14ac:dyDescent="0.25">
      <c r="A30" s="21" t="s">
        <v>5201</v>
      </c>
      <c r="B30" s="21" t="s">
        <v>49</v>
      </c>
      <c r="C30" s="22"/>
      <c r="D30" s="22"/>
      <c r="E30" s="22"/>
      <c r="F30" s="22"/>
      <c r="G30" s="22"/>
      <c r="H30" s="22"/>
      <c r="I30" s="22"/>
      <c r="J30" s="22"/>
      <c r="K30" s="23">
        <v>1</v>
      </c>
      <c r="L30" s="23">
        <v>1</v>
      </c>
      <c r="M30" s="21" t="s">
        <v>50</v>
      </c>
      <c r="N30" s="21" t="s">
        <v>50</v>
      </c>
      <c r="O30" s="22"/>
      <c r="P30" s="22"/>
    </row>
    <row r="31" spans="1:16" ht="45" x14ac:dyDescent="0.25">
      <c r="A31" s="21" t="s">
        <v>1486</v>
      </c>
      <c r="B31" s="21" t="s">
        <v>49</v>
      </c>
      <c r="C31" s="23">
        <v>73085333.769999996</v>
      </c>
      <c r="D31" s="23">
        <v>34</v>
      </c>
      <c r="E31" s="23">
        <v>807693160.04999995</v>
      </c>
      <c r="F31" s="23">
        <v>177.77</v>
      </c>
      <c r="G31" s="23">
        <v>172250376.65000001</v>
      </c>
      <c r="H31" s="23">
        <v>91.19</v>
      </c>
      <c r="I31" s="23">
        <v>839324527.27999997</v>
      </c>
      <c r="J31" s="23">
        <v>152.38</v>
      </c>
      <c r="K31" s="23">
        <v>1</v>
      </c>
      <c r="L31" s="23">
        <v>1</v>
      </c>
      <c r="M31" s="21" t="s">
        <v>50</v>
      </c>
      <c r="N31" s="21" t="s">
        <v>204</v>
      </c>
      <c r="O31" s="22"/>
      <c r="P31" s="23">
        <v>2250669.75</v>
      </c>
    </row>
    <row r="32" spans="1:16" ht="45" x14ac:dyDescent="0.25">
      <c r="A32" s="21" t="s">
        <v>1488</v>
      </c>
      <c r="B32" s="21" t="s">
        <v>49</v>
      </c>
      <c r="C32" s="23">
        <v>17954698.140000001</v>
      </c>
      <c r="D32" s="23">
        <v>948.09</v>
      </c>
      <c r="E32" s="23">
        <v>7353366.5199999996</v>
      </c>
      <c r="F32" s="23">
        <v>490.14</v>
      </c>
      <c r="G32" s="23">
        <v>183785118.84</v>
      </c>
      <c r="H32" s="23">
        <v>1143.07</v>
      </c>
      <c r="I32" s="23">
        <v>12725600.91</v>
      </c>
      <c r="J32" s="23">
        <v>1130.29</v>
      </c>
      <c r="K32" s="23">
        <v>1</v>
      </c>
      <c r="L32" s="23">
        <v>1</v>
      </c>
      <c r="M32" s="21" t="s">
        <v>50</v>
      </c>
      <c r="N32" s="21" t="s">
        <v>5192</v>
      </c>
      <c r="O32" s="22"/>
      <c r="P32" s="23">
        <v>23627</v>
      </c>
    </row>
    <row r="33" spans="1:16" ht="45" x14ac:dyDescent="0.25">
      <c r="A33" s="21" t="s">
        <v>5202</v>
      </c>
      <c r="B33" s="21" t="s">
        <v>49</v>
      </c>
      <c r="C33" s="22"/>
      <c r="D33" s="22"/>
      <c r="E33" s="22"/>
      <c r="F33" s="22"/>
      <c r="G33" s="22"/>
      <c r="H33" s="22"/>
      <c r="I33" s="22"/>
      <c r="J33" s="22"/>
      <c r="K33" s="23">
        <v>1</v>
      </c>
      <c r="L33" s="23">
        <v>1</v>
      </c>
      <c r="M33" s="21" t="s">
        <v>50</v>
      </c>
      <c r="N33" s="21" t="s">
        <v>50</v>
      </c>
      <c r="O33" s="22"/>
      <c r="P33" s="22"/>
    </row>
    <row r="34" spans="1:16" ht="45" x14ac:dyDescent="0.25">
      <c r="A34" s="21" t="s">
        <v>5203</v>
      </c>
      <c r="B34" s="21" t="s">
        <v>49</v>
      </c>
      <c r="C34" s="22"/>
      <c r="D34" s="22"/>
      <c r="E34" s="22"/>
      <c r="F34" s="22"/>
      <c r="G34" s="22"/>
      <c r="H34" s="22"/>
      <c r="I34" s="22"/>
      <c r="J34" s="22"/>
      <c r="K34" s="23">
        <v>1</v>
      </c>
      <c r="L34" s="23">
        <v>1</v>
      </c>
      <c r="M34" s="21" t="s">
        <v>50</v>
      </c>
      <c r="N34" s="21" t="s">
        <v>50</v>
      </c>
      <c r="O34" s="22"/>
      <c r="P34" s="22"/>
    </row>
    <row r="35" spans="1:16" ht="45" x14ac:dyDescent="0.25">
      <c r="A35" s="21" t="s">
        <v>5204</v>
      </c>
      <c r="B35" s="21" t="s">
        <v>49</v>
      </c>
      <c r="C35" s="22"/>
      <c r="D35" s="22"/>
      <c r="E35" s="22"/>
      <c r="F35" s="22"/>
      <c r="G35" s="22"/>
      <c r="H35" s="22"/>
      <c r="I35" s="22"/>
      <c r="J35" s="22"/>
      <c r="K35" s="23">
        <v>1</v>
      </c>
      <c r="L35" s="23">
        <v>1</v>
      </c>
      <c r="M35" s="21" t="s">
        <v>50</v>
      </c>
      <c r="N35" s="21" t="s">
        <v>50</v>
      </c>
      <c r="O35" s="22"/>
      <c r="P35" s="22"/>
    </row>
    <row r="36" spans="1:16" ht="45" x14ac:dyDescent="0.25">
      <c r="A36" s="21" t="s">
        <v>5205</v>
      </c>
      <c r="B36" s="21" t="s">
        <v>49</v>
      </c>
      <c r="C36" s="22"/>
      <c r="D36" s="22"/>
      <c r="E36" s="22"/>
      <c r="F36" s="22"/>
      <c r="G36" s="22"/>
      <c r="H36" s="22"/>
      <c r="I36" s="22"/>
      <c r="J36" s="22"/>
      <c r="K36" s="23">
        <v>1</v>
      </c>
      <c r="L36" s="23">
        <v>1</v>
      </c>
      <c r="M36" s="21" t="s">
        <v>50</v>
      </c>
      <c r="N36" s="21" t="s">
        <v>50</v>
      </c>
      <c r="O36" s="22"/>
      <c r="P36" s="22"/>
    </row>
    <row r="37" spans="1:16" ht="45" x14ac:dyDescent="0.25">
      <c r="A37" s="21" t="s">
        <v>5206</v>
      </c>
      <c r="B37" s="21" t="s">
        <v>49</v>
      </c>
      <c r="C37" s="22"/>
      <c r="D37" s="22"/>
      <c r="E37" s="22"/>
      <c r="F37" s="22"/>
      <c r="G37" s="22"/>
      <c r="H37" s="22"/>
      <c r="I37" s="22"/>
      <c r="J37" s="22"/>
      <c r="K37" s="23">
        <v>1</v>
      </c>
      <c r="L37" s="23">
        <v>1</v>
      </c>
      <c r="M37" s="21" t="s">
        <v>50</v>
      </c>
      <c r="N37" s="21" t="s">
        <v>50</v>
      </c>
      <c r="O37" s="22"/>
      <c r="P37" s="22"/>
    </row>
    <row r="38" spans="1:16" ht="45" x14ac:dyDescent="0.25">
      <c r="A38" s="21" t="s">
        <v>5207</v>
      </c>
      <c r="B38" s="21" t="s">
        <v>49</v>
      </c>
      <c r="C38" s="22"/>
      <c r="D38" s="22"/>
      <c r="E38" s="22"/>
      <c r="F38" s="22"/>
      <c r="G38" s="22"/>
      <c r="H38" s="22"/>
      <c r="I38" s="22"/>
      <c r="J38" s="22"/>
      <c r="K38" s="23">
        <v>1</v>
      </c>
      <c r="L38" s="23">
        <v>1</v>
      </c>
      <c r="M38" s="21" t="s">
        <v>50</v>
      </c>
      <c r="N38" s="21" t="s">
        <v>50</v>
      </c>
      <c r="O38" s="22"/>
      <c r="P38" s="22"/>
    </row>
    <row r="39" spans="1:16" ht="45" x14ac:dyDescent="0.25">
      <c r="A39" s="21" t="s">
        <v>5208</v>
      </c>
      <c r="B39" s="21" t="s">
        <v>49</v>
      </c>
      <c r="C39" s="22"/>
      <c r="D39" s="22"/>
      <c r="E39" s="22"/>
      <c r="F39" s="22"/>
      <c r="G39" s="22"/>
      <c r="H39" s="22"/>
      <c r="I39" s="22"/>
      <c r="J39" s="22"/>
      <c r="K39" s="23">
        <v>1</v>
      </c>
      <c r="L39" s="23">
        <v>1</v>
      </c>
      <c r="M39" s="21" t="s">
        <v>50</v>
      </c>
      <c r="N39" s="21" t="s">
        <v>50</v>
      </c>
      <c r="O39" s="22"/>
      <c r="P39" s="22"/>
    </row>
    <row r="40" spans="1:16" ht="45" x14ac:dyDescent="0.25">
      <c r="A40" s="21" t="s">
        <v>1491</v>
      </c>
      <c r="B40" s="21" t="s">
        <v>49</v>
      </c>
      <c r="C40" s="23">
        <v>39066718.829999998</v>
      </c>
      <c r="D40" s="23">
        <v>24.74</v>
      </c>
      <c r="E40" s="23">
        <v>36895237.649999999</v>
      </c>
      <c r="F40" s="23">
        <v>37.14</v>
      </c>
      <c r="G40" s="23">
        <v>115247414.5</v>
      </c>
      <c r="H40" s="23">
        <v>102.67</v>
      </c>
      <c r="I40" s="23">
        <v>32174311.670000002</v>
      </c>
      <c r="J40" s="23">
        <v>26.9</v>
      </c>
      <c r="K40" s="23">
        <v>1</v>
      </c>
      <c r="L40" s="23">
        <v>1</v>
      </c>
      <c r="M40" s="21" t="s">
        <v>50</v>
      </c>
      <c r="N40" s="21" t="s">
        <v>58</v>
      </c>
      <c r="O40" s="22"/>
      <c r="P40" s="23">
        <v>1257670.5</v>
      </c>
    </row>
    <row r="41" spans="1:16" ht="45" x14ac:dyDescent="0.25">
      <c r="A41" s="21" t="s">
        <v>5209</v>
      </c>
      <c r="B41" s="21" t="s">
        <v>49</v>
      </c>
      <c r="C41" s="22"/>
      <c r="D41" s="22"/>
      <c r="E41" s="22"/>
      <c r="F41" s="22"/>
      <c r="G41" s="22"/>
      <c r="H41" s="22"/>
      <c r="I41" s="22"/>
      <c r="J41" s="22"/>
      <c r="K41" s="23">
        <v>1</v>
      </c>
      <c r="L41" s="23">
        <v>1</v>
      </c>
      <c r="M41" s="21" t="s">
        <v>50</v>
      </c>
      <c r="N41" s="21" t="s">
        <v>50</v>
      </c>
      <c r="O41" s="22"/>
      <c r="P41" s="22"/>
    </row>
    <row r="42" spans="1:16" ht="45" x14ac:dyDescent="0.25">
      <c r="A42" s="21" t="s">
        <v>5210</v>
      </c>
      <c r="B42" s="21" t="s">
        <v>49</v>
      </c>
      <c r="C42" s="22"/>
      <c r="D42" s="22"/>
      <c r="E42" s="22"/>
      <c r="F42" s="22"/>
      <c r="G42" s="22"/>
      <c r="H42" s="22"/>
      <c r="I42" s="22"/>
      <c r="J42" s="22"/>
      <c r="K42" s="23">
        <v>1</v>
      </c>
      <c r="L42" s="23">
        <v>1</v>
      </c>
      <c r="M42" s="21" t="s">
        <v>50</v>
      </c>
      <c r="N42" s="21" t="s">
        <v>50</v>
      </c>
      <c r="O42" s="22"/>
      <c r="P42" s="22"/>
    </row>
    <row r="43" spans="1:16" ht="45" x14ac:dyDescent="0.25">
      <c r="A43" s="21" t="s">
        <v>5211</v>
      </c>
      <c r="B43" s="21" t="s">
        <v>49</v>
      </c>
      <c r="C43" s="22"/>
      <c r="D43" s="22"/>
      <c r="E43" s="22"/>
      <c r="F43" s="22"/>
      <c r="G43" s="22"/>
      <c r="H43" s="22"/>
      <c r="I43" s="22"/>
      <c r="J43" s="22"/>
      <c r="K43" s="23">
        <v>1</v>
      </c>
      <c r="L43" s="23">
        <v>1</v>
      </c>
      <c r="M43" s="21" t="s">
        <v>50</v>
      </c>
      <c r="N43" s="21" t="s">
        <v>50</v>
      </c>
      <c r="O43" s="22"/>
      <c r="P43" s="22"/>
    </row>
    <row r="44" spans="1:16" ht="45" x14ac:dyDescent="0.25">
      <c r="A44" s="21" t="s">
        <v>5212</v>
      </c>
      <c r="B44" s="21" t="s">
        <v>49</v>
      </c>
      <c r="C44" s="22"/>
      <c r="D44" s="22"/>
      <c r="E44" s="22"/>
      <c r="F44" s="22"/>
      <c r="G44" s="22"/>
      <c r="H44" s="22"/>
      <c r="I44" s="22"/>
      <c r="J44" s="22"/>
      <c r="K44" s="23">
        <v>1</v>
      </c>
      <c r="L44" s="23">
        <v>1</v>
      </c>
      <c r="M44" s="21" t="s">
        <v>50</v>
      </c>
      <c r="N44" s="21" t="s">
        <v>50</v>
      </c>
      <c r="O44" s="22"/>
      <c r="P44" s="22"/>
    </row>
    <row r="45" spans="1:16" ht="45" x14ac:dyDescent="0.25">
      <c r="A45" s="21" t="s">
        <v>5213</v>
      </c>
      <c r="B45" s="21" t="s">
        <v>49</v>
      </c>
      <c r="C45" s="22"/>
      <c r="D45" s="22"/>
      <c r="E45" s="22"/>
      <c r="F45" s="22"/>
      <c r="G45" s="22"/>
      <c r="H45" s="22"/>
      <c r="I45" s="22"/>
      <c r="J45" s="22"/>
      <c r="K45" s="23">
        <v>1</v>
      </c>
      <c r="L45" s="23">
        <v>1</v>
      </c>
      <c r="M45" s="21" t="s">
        <v>50</v>
      </c>
      <c r="N45" s="21" t="s">
        <v>50</v>
      </c>
      <c r="O45" s="22"/>
      <c r="P45" s="22"/>
    </row>
    <row r="46" spans="1:16" ht="45" x14ac:dyDescent="0.25">
      <c r="A46" s="21" t="s">
        <v>5214</v>
      </c>
      <c r="B46" s="21" t="s">
        <v>49</v>
      </c>
      <c r="C46" s="22"/>
      <c r="D46" s="22"/>
      <c r="E46" s="22"/>
      <c r="F46" s="22"/>
      <c r="G46" s="22"/>
      <c r="H46" s="22"/>
      <c r="I46" s="22"/>
      <c r="J46" s="22"/>
      <c r="K46" s="23">
        <v>1</v>
      </c>
      <c r="L46" s="23">
        <v>1</v>
      </c>
      <c r="M46" s="21" t="s">
        <v>50</v>
      </c>
      <c r="N46" s="21" t="s">
        <v>50</v>
      </c>
      <c r="O46" s="22"/>
      <c r="P46" s="22"/>
    </row>
    <row r="47" spans="1:16" ht="45" x14ac:dyDescent="0.25">
      <c r="A47" s="21" t="s">
        <v>5215</v>
      </c>
      <c r="B47" s="21" t="s">
        <v>49</v>
      </c>
      <c r="C47" s="22"/>
      <c r="D47" s="22"/>
      <c r="E47" s="22"/>
      <c r="F47" s="22"/>
      <c r="G47" s="22"/>
      <c r="H47" s="22"/>
      <c r="I47" s="22"/>
      <c r="J47" s="22"/>
      <c r="K47" s="23">
        <v>1</v>
      </c>
      <c r="L47" s="23">
        <v>1</v>
      </c>
      <c r="M47" s="21" t="s">
        <v>50</v>
      </c>
      <c r="N47" s="21" t="s">
        <v>50</v>
      </c>
      <c r="O47" s="22"/>
      <c r="P47" s="22"/>
    </row>
    <row r="48" spans="1:16" ht="45" x14ac:dyDescent="0.25">
      <c r="A48" s="21" t="s">
        <v>5216</v>
      </c>
      <c r="B48" s="21" t="s">
        <v>198</v>
      </c>
      <c r="C48" s="22"/>
      <c r="D48" s="22"/>
      <c r="E48" s="22"/>
      <c r="F48" s="22"/>
      <c r="G48" s="22"/>
      <c r="H48" s="22"/>
      <c r="I48" s="22"/>
      <c r="J48" s="22"/>
      <c r="K48" s="23">
        <v>1</v>
      </c>
      <c r="L48" s="23">
        <v>1</v>
      </c>
      <c r="M48" s="21" t="s">
        <v>50</v>
      </c>
      <c r="N48" s="21" t="s">
        <v>50</v>
      </c>
      <c r="O48" s="22"/>
      <c r="P48" s="22"/>
    </row>
    <row r="49" spans="1:16" ht="45" x14ac:dyDescent="0.25">
      <c r="A49" s="21" t="s">
        <v>5217</v>
      </c>
      <c r="B49" s="21" t="s">
        <v>49</v>
      </c>
      <c r="C49" s="22"/>
      <c r="D49" s="22"/>
      <c r="E49" s="22"/>
      <c r="F49" s="22"/>
      <c r="G49" s="22"/>
      <c r="H49" s="22"/>
      <c r="I49" s="22"/>
      <c r="J49" s="22"/>
      <c r="K49" s="23">
        <v>1</v>
      </c>
      <c r="L49" s="23">
        <v>1</v>
      </c>
      <c r="M49" s="21" t="s">
        <v>50</v>
      </c>
      <c r="N49" s="21" t="s">
        <v>50</v>
      </c>
      <c r="O49" s="22"/>
      <c r="P49" s="22"/>
    </row>
    <row r="50" spans="1:16" ht="45" x14ac:dyDescent="0.25">
      <c r="A50" s="21" t="s">
        <v>5218</v>
      </c>
      <c r="B50" s="21" t="s">
        <v>49</v>
      </c>
      <c r="C50" s="22"/>
      <c r="D50" s="22"/>
      <c r="E50" s="22"/>
      <c r="F50" s="22"/>
      <c r="G50" s="22"/>
      <c r="H50" s="22"/>
      <c r="I50" s="22"/>
      <c r="J50" s="22"/>
      <c r="K50" s="23">
        <v>1</v>
      </c>
      <c r="L50" s="23">
        <v>1</v>
      </c>
      <c r="M50" s="21" t="s">
        <v>50</v>
      </c>
      <c r="N50" s="21" t="s">
        <v>50</v>
      </c>
      <c r="O50" s="22"/>
      <c r="P50" s="22"/>
    </row>
    <row r="51" spans="1:16" ht="45" x14ac:dyDescent="0.25">
      <c r="A51" s="21" t="s">
        <v>5219</v>
      </c>
      <c r="B51" s="21" t="s">
        <v>49</v>
      </c>
      <c r="C51" s="22"/>
      <c r="D51" s="22"/>
      <c r="E51" s="22"/>
      <c r="F51" s="22"/>
      <c r="G51" s="22"/>
      <c r="H51" s="22"/>
      <c r="I51" s="22"/>
      <c r="J51" s="22"/>
      <c r="K51" s="23">
        <v>1</v>
      </c>
      <c r="L51" s="23">
        <v>1</v>
      </c>
      <c r="M51" s="21" t="s">
        <v>50</v>
      </c>
      <c r="N51" s="21" t="s">
        <v>50</v>
      </c>
      <c r="O51" s="22"/>
      <c r="P51" s="22"/>
    </row>
    <row r="52" spans="1:16" ht="45" x14ac:dyDescent="0.25">
      <c r="A52" s="21" t="s">
        <v>5220</v>
      </c>
      <c r="B52" s="21" t="s">
        <v>49</v>
      </c>
      <c r="C52" s="22"/>
      <c r="D52" s="22"/>
      <c r="E52" s="22"/>
      <c r="F52" s="22"/>
      <c r="G52" s="22"/>
      <c r="H52" s="22"/>
      <c r="I52" s="22"/>
      <c r="J52" s="22"/>
      <c r="K52" s="23">
        <v>1</v>
      </c>
      <c r="L52" s="23">
        <v>1</v>
      </c>
      <c r="M52" s="21" t="s">
        <v>50</v>
      </c>
      <c r="N52" s="21" t="s">
        <v>50</v>
      </c>
      <c r="O52" s="22"/>
      <c r="P52" s="22"/>
    </row>
    <row r="53" spans="1:16" ht="45" x14ac:dyDescent="0.25">
      <c r="A53" s="21" t="s">
        <v>5221</v>
      </c>
      <c r="B53" s="21" t="s">
        <v>49</v>
      </c>
      <c r="C53" s="22"/>
      <c r="D53" s="22"/>
      <c r="E53" s="22"/>
      <c r="F53" s="22"/>
      <c r="G53" s="22"/>
      <c r="H53" s="22"/>
      <c r="I53" s="22"/>
      <c r="J53" s="22"/>
      <c r="K53" s="23">
        <v>1</v>
      </c>
      <c r="L53" s="23">
        <v>1</v>
      </c>
      <c r="M53" s="21" t="s">
        <v>50</v>
      </c>
      <c r="N53" s="21" t="s">
        <v>50</v>
      </c>
      <c r="O53" s="22"/>
      <c r="P53" s="22"/>
    </row>
    <row r="54" spans="1:16" ht="45" x14ac:dyDescent="0.25">
      <c r="A54" s="21" t="s">
        <v>1493</v>
      </c>
      <c r="B54" s="21" t="s">
        <v>49</v>
      </c>
      <c r="C54" s="23">
        <v>34029597.119999997</v>
      </c>
      <c r="D54" s="23">
        <v>13.5</v>
      </c>
      <c r="E54" s="23">
        <v>156441778.28</v>
      </c>
      <c r="F54" s="23">
        <v>60.32</v>
      </c>
      <c r="G54" s="23">
        <v>195446950.25999999</v>
      </c>
      <c r="H54" s="23">
        <v>91.19</v>
      </c>
      <c r="I54" s="23">
        <v>162488162.74000001</v>
      </c>
      <c r="J54" s="23">
        <v>52.44</v>
      </c>
      <c r="K54" s="23">
        <v>1</v>
      </c>
      <c r="L54" s="23">
        <v>1</v>
      </c>
      <c r="M54" s="21" t="s">
        <v>50</v>
      </c>
      <c r="N54" s="21" t="s">
        <v>204</v>
      </c>
      <c r="O54" s="22"/>
      <c r="P54" s="23">
        <v>2771690.5</v>
      </c>
    </row>
    <row r="55" spans="1:16" ht="45" x14ac:dyDescent="0.25">
      <c r="A55" s="21" t="s">
        <v>5222</v>
      </c>
      <c r="B55" s="21" t="s">
        <v>198</v>
      </c>
      <c r="C55" s="22"/>
      <c r="D55" s="22"/>
      <c r="E55" s="22"/>
      <c r="F55" s="22"/>
      <c r="G55" s="22"/>
      <c r="H55" s="22"/>
      <c r="I55" s="22"/>
      <c r="J55" s="22"/>
      <c r="K55" s="23">
        <v>1</v>
      </c>
      <c r="L55" s="23">
        <v>1</v>
      </c>
      <c r="M55" s="21" t="s">
        <v>50</v>
      </c>
      <c r="N55" s="21" t="s">
        <v>50</v>
      </c>
      <c r="O55" s="22"/>
      <c r="P55" s="22"/>
    </row>
    <row r="56" spans="1:16" ht="45" x14ac:dyDescent="0.25">
      <c r="A56" s="21" t="s">
        <v>83</v>
      </c>
      <c r="B56" s="21" t="s">
        <v>49</v>
      </c>
      <c r="C56" s="23">
        <v>10264413</v>
      </c>
      <c r="D56" s="23">
        <v>948.09</v>
      </c>
      <c r="E56" s="23">
        <v>7870150.1399999997</v>
      </c>
      <c r="F56" s="23">
        <v>1034.08</v>
      </c>
      <c r="G56" s="23">
        <v>7342943.8600000003</v>
      </c>
      <c r="H56" s="23">
        <v>1137.56</v>
      </c>
      <c r="I56" s="23">
        <v>7275021.9699999997</v>
      </c>
      <c r="J56" s="23">
        <v>1130.29</v>
      </c>
      <c r="K56" s="23">
        <v>1</v>
      </c>
      <c r="L56" s="23">
        <v>1</v>
      </c>
      <c r="M56" s="21" t="s">
        <v>50</v>
      </c>
      <c r="N56" s="21" t="s">
        <v>5192</v>
      </c>
      <c r="O56" s="22"/>
      <c r="P56" s="23">
        <v>15132</v>
      </c>
    </row>
    <row r="57" spans="1:16" ht="45" x14ac:dyDescent="0.25">
      <c r="A57" s="21" t="s">
        <v>5223</v>
      </c>
      <c r="B57" s="21" t="s">
        <v>49</v>
      </c>
      <c r="C57" s="22"/>
      <c r="D57" s="22"/>
      <c r="E57" s="22"/>
      <c r="F57" s="22"/>
      <c r="G57" s="22"/>
      <c r="H57" s="22"/>
      <c r="I57" s="22"/>
      <c r="J57" s="22"/>
      <c r="K57" s="23">
        <v>1</v>
      </c>
      <c r="L57" s="23">
        <v>1</v>
      </c>
      <c r="M57" s="21" t="s">
        <v>50</v>
      </c>
      <c r="N57" s="21" t="s">
        <v>50</v>
      </c>
      <c r="O57" s="22"/>
      <c r="P57" s="22"/>
    </row>
    <row r="58" spans="1:16" ht="45" x14ac:dyDescent="0.25">
      <c r="A58" s="21" t="s">
        <v>5224</v>
      </c>
      <c r="B58" s="21" t="s">
        <v>198</v>
      </c>
      <c r="C58" s="22"/>
      <c r="D58" s="22"/>
      <c r="E58" s="22"/>
      <c r="F58" s="22"/>
      <c r="G58" s="22"/>
      <c r="H58" s="22"/>
      <c r="I58" s="22"/>
      <c r="J58" s="22"/>
      <c r="K58" s="23">
        <v>1</v>
      </c>
      <c r="L58" s="23">
        <v>1</v>
      </c>
      <c r="M58" s="21" t="s">
        <v>50</v>
      </c>
      <c r="N58" s="21" t="s">
        <v>50</v>
      </c>
      <c r="O58" s="22"/>
      <c r="P58" s="22"/>
    </row>
    <row r="59" spans="1:16" ht="45" x14ac:dyDescent="0.25">
      <c r="A59" s="21" t="s">
        <v>5225</v>
      </c>
      <c r="B59" s="21" t="s">
        <v>49</v>
      </c>
      <c r="C59" s="22"/>
      <c r="D59" s="22"/>
      <c r="E59" s="22"/>
      <c r="F59" s="22"/>
      <c r="G59" s="22"/>
      <c r="H59" s="22"/>
      <c r="I59" s="22"/>
      <c r="J59" s="22"/>
      <c r="K59" s="23">
        <v>1</v>
      </c>
      <c r="L59" s="23">
        <v>1</v>
      </c>
      <c r="M59" s="21" t="s">
        <v>50</v>
      </c>
      <c r="N59" s="21" t="s">
        <v>50</v>
      </c>
      <c r="O59" s="22"/>
      <c r="P59" s="22"/>
    </row>
    <row r="60" spans="1:16" ht="45" x14ac:dyDescent="0.25">
      <c r="A60" s="21" t="s">
        <v>5226</v>
      </c>
      <c r="B60" s="21" t="s">
        <v>49</v>
      </c>
      <c r="C60" s="22"/>
      <c r="D60" s="22"/>
      <c r="E60" s="22"/>
      <c r="F60" s="22"/>
      <c r="G60" s="22"/>
      <c r="H60" s="22"/>
      <c r="I60" s="22"/>
      <c r="J60" s="22"/>
      <c r="K60" s="23">
        <v>1</v>
      </c>
      <c r="L60" s="23">
        <v>1</v>
      </c>
      <c r="M60" s="21" t="s">
        <v>50</v>
      </c>
      <c r="N60" s="21" t="s">
        <v>50</v>
      </c>
      <c r="O60" s="22"/>
      <c r="P60" s="22"/>
    </row>
    <row r="61" spans="1:16" ht="45" x14ac:dyDescent="0.25">
      <c r="A61" s="21" t="s">
        <v>5227</v>
      </c>
      <c r="B61" s="21" t="s">
        <v>49</v>
      </c>
      <c r="C61" s="22"/>
      <c r="D61" s="22"/>
      <c r="E61" s="22"/>
      <c r="F61" s="22"/>
      <c r="G61" s="22"/>
      <c r="H61" s="22"/>
      <c r="I61" s="22"/>
      <c r="J61" s="22"/>
      <c r="K61" s="23">
        <v>1</v>
      </c>
      <c r="L61" s="23">
        <v>1</v>
      </c>
      <c r="M61" s="21" t="s">
        <v>50</v>
      </c>
      <c r="N61" s="21" t="s">
        <v>50</v>
      </c>
      <c r="O61" s="22"/>
      <c r="P61" s="22"/>
    </row>
    <row r="62" spans="1:16" ht="45" x14ac:dyDescent="0.25">
      <c r="A62" s="21" t="s">
        <v>5228</v>
      </c>
      <c r="B62" s="21" t="s">
        <v>49</v>
      </c>
      <c r="C62" s="22"/>
      <c r="D62" s="22"/>
      <c r="E62" s="22"/>
      <c r="F62" s="22"/>
      <c r="G62" s="22"/>
      <c r="H62" s="22"/>
      <c r="I62" s="22"/>
      <c r="J62" s="22"/>
      <c r="K62" s="23">
        <v>1</v>
      </c>
      <c r="L62" s="23">
        <v>1</v>
      </c>
      <c r="M62" s="21" t="s">
        <v>50</v>
      </c>
      <c r="N62" s="21" t="s">
        <v>50</v>
      </c>
      <c r="O62" s="22"/>
      <c r="P62" s="22"/>
    </row>
    <row r="63" spans="1:16" ht="45" x14ac:dyDescent="0.25">
      <c r="A63" s="21" t="s">
        <v>5229</v>
      </c>
      <c r="B63" s="21" t="s">
        <v>49</v>
      </c>
      <c r="C63" s="22"/>
      <c r="D63" s="22"/>
      <c r="E63" s="22"/>
      <c r="F63" s="22"/>
      <c r="G63" s="22"/>
      <c r="H63" s="22"/>
      <c r="I63" s="22"/>
      <c r="J63" s="22"/>
      <c r="K63" s="23">
        <v>1</v>
      </c>
      <c r="L63" s="23">
        <v>1</v>
      </c>
      <c r="M63" s="21" t="s">
        <v>50</v>
      </c>
      <c r="N63" s="21" t="s">
        <v>50</v>
      </c>
      <c r="O63" s="22"/>
      <c r="P63" s="22"/>
    </row>
    <row r="64" spans="1:16" ht="45" x14ac:dyDescent="0.25">
      <c r="A64" s="21" t="s">
        <v>5230</v>
      </c>
      <c r="B64" s="21" t="s">
        <v>49</v>
      </c>
      <c r="C64" s="22"/>
      <c r="D64" s="22"/>
      <c r="E64" s="22"/>
      <c r="F64" s="22"/>
      <c r="G64" s="22"/>
      <c r="H64" s="22"/>
      <c r="I64" s="22"/>
      <c r="J64" s="22"/>
      <c r="K64" s="23">
        <v>1</v>
      </c>
      <c r="L64" s="23">
        <v>1</v>
      </c>
      <c r="M64" s="21" t="s">
        <v>50</v>
      </c>
      <c r="N64" s="21" t="s">
        <v>50</v>
      </c>
      <c r="O64" s="22"/>
      <c r="P64" s="22"/>
    </row>
    <row r="65" spans="1:16" ht="45" x14ac:dyDescent="0.25">
      <c r="A65" s="21" t="s">
        <v>1506</v>
      </c>
      <c r="B65" s="21" t="s">
        <v>49</v>
      </c>
      <c r="C65" s="23">
        <v>20022786.93</v>
      </c>
      <c r="D65" s="23">
        <v>40.58</v>
      </c>
      <c r="E65" s="23">
        <v>19646009.93</v>
      </c>
      <c r="F65" s="23">
        <v>36.17</v>
      </c>
      <c r="G65" s="23">
        <v>29176437.68</v>
      </c>
      <c r="H65" s="23">
        <v>52.56</v>
      </c>
      <c r="I65" s="23">
        <v>24726277.350000001</v>
      </c>
      <c r="J65" s="23">
        <v>43.41</v>
      </c>
      <c r="K65" s="23">
        <v>1</v>
      </c>
      <c r="L65" s="23">
        <v>1</v>
      </c>
      <c r="M65" s="21" t="s">
        <v>50</v>
      </c>
      <c r="N65" s="21" t="s">
        <v>58</v>
      </c>
      <c r="O65" s="22"/>
      <c r="P65" s="23">
        <v>441504.33</v>
      </c>
    </row>
    <row r="66" spans="1:16" ht="45" x14ac:dyDescent="0.25">
      <c r="A66" s="21" t="s">
        <v>1508</v>
      </c>
      <c r="B66" s="21" t="s">
        <v>49</v>
      </c>
      <c r="C66" s="23">
        <v>14798944.380000001</v>
      </c>
      <c r="D66" s="23">
        <v>32.549999999999997</v>
      </c>
      <c r="E66" s="23">
        <v>15570945.960000001</v>
      </c>
      <c r="F66" s="23">
        <v>30.39</v>
      </c>
      <c r="G66" s="23">
        <v>16385576.16</v>
      </c>
      <c r="H66" s="23">
        <v>36.29</v>
      </c>
      <c r="I66" s="23">
        <v>13602204.43</v>
      </c>
      <c r="J66" s="23">
        <v>28.97</v>
      </c>
      <c r="K66" s="23">
        <v>1</v>
      </c>
      <c r="L66" s="23">
        <v>1</v>
      </c>
      <c r="M66" s="21" t="s">
        <v>50</v>
      </c>
      <c r="N66" s="21" t="s">
        <v>58</v>
      </c>
      <c r="O66" s="22"/>
      <c r="P66" s="23">
        <v>526154.25</v>
      </c>
    </row>
    <row r="67" spans="1:16" ht="45" x14ac:dyDescent="0.25">
      <c r="A67" s="21" t="s">
        <v>5231</v>
      </c>
      <c r="B67" s="21" t="s">
        <v>49</v>
      </c>
      <c r="C67" s="22"/>
      <c r="D67" s="22"/>
      <c r="E67" s="22"/>
      <c r="F67" s="22"/>
      <c r="G67" s="22"/>
      <c r="H67" s="22"/>
      <c r="I67" s="22"/>
      <c r="J67" s="22"/>
      <c r="K67" s="23">
        <v>1</v>
      </c>
      <c r="L67" s="23">
        <v>1</v>
      </c>
      <c r="M67" s="21" t="s">
        <v>50</v>
      </c>
      <c r="N67" s="21" t="s">
        <v>50</v>
      </c>
      <c r="O67" s="22"/>
      <c r="P67" s="22"/>
    </row>
    <row r="68" spans="1:16" ht="45" x14ac:dyDescent="0.25">
      <c r="A68" s="21" t="s">
        <v>5232</v>
      </c>
      <c r="B68" s="21" t="s">
        <v>49</v>
      </c>
      <c r="C68" s="22"/>
      <c r="D68" s="22"/>
      <c r="E68" s="22"/>
      <c r="F68" s="22"/>
      <c r="G68" s="22"/>
      <c r="H68" s="22"/>
      <c r="I68" s="22"/>
      <c r="J68" s="22"/>
      <c r="K68" s="23">
        <v>1</v>
      </c>
      <c r="L68" s="23">
        <v>1</v>
      </c>
      <c r="M68" s="21" t="s">
        <v>50</v>
      </c>
      <c r="N68" s="21" t="s">
        <v>50</v>
      </c>
      <c r="O68" s="22"/>
      <c r="P68" s="22"/>
    </row>
    <row r="69" spans="1:16" ht="45" x14ac:dyDescent="0.25">
      <c r="A69" s="21" t="s">
        <v>5233</v>
      </c>
      <c r="B69" s="21" t="s">
        <v>49</v>
      </c>
      <c r="C69" s="22"/>
      <c r="D69" s="22"/>
      <c r="E69" s="22"/>
      <c r="F69" s="22"/>
      <c r="G69" s="22"/>
      <c r="H69" s="22"/>
      <c r="I69" s="22"/>
      <c r="J69" s="22"/>
      <c r="K69" s="23">
        <v>1</v>
      </c>
      <c r="L69" s="23">
        <v>1</v>
      </c>
      <c r="M69" s="21" t="s">
        <v>50</v>
      </c>
      <c r="N69" s="21" t="s">
        <v>50</v>
      </c>
      <c r="O69" s="22"/>
      <c r="P69" s="22"/>
    </row>
    <row r="70" spans="1:16" ht="45" x14ac:dyDescent="0.25">
      <c r="A70" s="21" t="s">
        <v>5234</v>
      </c>
      <c r="B70" s="21" t="s">
        <v>49</v>
      </c>
      <c r="C70" s="22"/>
      <c r="D70" s="22"/>
      <c r="E70" s="22"/>
      <c r="F70" s="22"/>
      <c r="G70" s="22"/>
      <c r="H70" s="22"/>
      <c r="I70" s="22"/>
      <c r="J70" s="22"/>
      <c r="K70" s="23">
        <v>1</v>
      </c>
      <c r="L70" s="23">
        <v>1</v>
      </c>
      <c r="M70" s="21" t="s">
        <v>50</v>
      </c>
      <c r="N70" s="21" t="s">
        <v>50</v>
      </c>
      <c r="O70" s="22"/>
      <c r="P70" s="22"/>
    </row>
    <row r="71" spans="1:16" ht="45" x14ac:dyDescent="0.25">
      <c r="A71" s="21" t="s">
        <v>5235</v>
      </c>
      <c r="B71" s="21" t="s">
        <v>49</v>
      </c>
      <c r="C71" s="22"/>
      <c r="D71" s="22"/>
      <c r="E71" s="22"/>
      <c r="F71" s="22"/>
      <c r="G71" s="22"/>
      <c r="H71" s="22"/>
      <c r="I71" s="22"/>
      <c r="J71" s="22"/>
      <c r="K71" s="23">
        <v>1</v>
      </c>
      <c r="L71" s="23">
        <v>1</v>
      </c>
      <c r="M71" s="21" t="s">
        <v>50</v>
      </c>
      <c r="N71" s="21" t="s">
        <v>50</v>
      </c>
      <c r="O71" s="22"/>
      <c r="P71" s="22"/>
    </row>
    <row r="72" spans="1:16" ht="45" x14ac:dyDescent="0.25">
      <c r="A72" s="21" t="s">
        <v>5236</v>
      </c>
      <c r="B72" s="21" t="s">
        <v>49</v>
      </c>
      <c r="C72" s="22"/>
      <c r="D72" s="22"/>
      <c r="E72" s="22"/>
      <c r="F72" s="22"/>
      <c r="G72" s="22"/>
      <c r="H72" s="22"/>
      <c r="I72" s="22"/>
      <c r="J72" s="22"/>
      <c r="K72" s="23">
        <v>1</v>
      </c>
      <c r="L72" s="23">
        <v>1</v>
      </c>
      <c r="M72" s="21" t="s">
        <v>50</v>
      </c>
      <c r="N72" s="21" t="s">
        <v>50</v>
      </c>
      <c r="O72" s="22"/>
      <c r="P72" s="22"/>
    </row>
    <row r="73" spans="1:16" ht="45" x14ac:dyDescent="0.25">
      <c r="A73" s="21" t="s">
        <v>5237</v>
      </c>
      <c r="B73" s="21" t="s">
        <v>49</v>
      </c>
      <c r="C73" s="22"/>
      <c r="D73" s="22"/>
      <c r="E73" s="22"/>
      <c r="F73" s="22"/>
      <c r="G73" s="22"/>
      <c r="H73" s="22"/>
      <c r="I73" s="22"/>
      <c r="J73" s="22"/>
      <c r="K73" s="23">
        <v>1</v>
      </c>
      <c r="L73" s="23">
        <v>1</v>
      </c>
      <c r="M73" s="21" t="s">
        <v>50</v>
      </c>
      <c r="N73" s="21" t="s">
        <v>50</v>
      </c>
      <c r="O73" s="22"/>
      <c r="P73" s="22"/>
    </row>
    <row r="74" spans="1:16" ht="45" x14ac:dyDescent="0.25">
      <c r="A74" s="21" t="s">
        <v>5238</v>
      </c>
      <c r="B74" s="21" t="s">
        <v>49</v>
      </c>
      <c r="C74" s="22"/>
      <c r="D74" s="22"/>
      <c r="E74" s="22"/>
      <c r="F74" s="22"/>
      <c r="G74" s="22"/>
      <c r="H74" s="22"/>
      <c r="I74" s="22"/>
      <c r="J74" s="22"/>
      <c r="K74" s="23">
        <v>1</v>
      </c>
      <c r="L74" s="23">
        <v>1</v>
      </c>
      <c r="M74" s="21" t="s">
        <v>50</v>
      </c>
      <c r="N74" s="21" t="s">
        <v>50</v>
      </c>
      <c r="O74" s="22"/>
      <c r="P74" s="22"/>
    </row>
    <row r="75" spans="1:16" ht="45" x14ac:dyDescent="0.25">
      <c r="A75" s="21" t="s">
        <v>5239</v>
      </c>
      <c r="B75" s="21" t="s">
        <v>49</v>
      </c>
      <c r="C75" s="22"/>
      <c r="D75" s="22"/>
      <c r="E75" s="22"/>
      <c r="F75" s="22"/>
      <c r="G75" s="22"/>
      <c r="H75" s="22"/>
      <c r="I75" s="22"/>
      <c r="J75" s="22"/>
      <c r="K75" s="23">
        <v>1</v>
      </c>
      <c r="L75" s="23">
        <v>1</v>
      </c>
      <c r="M75" s="21" t="s">
        <v>50</v>
      </c>
      <c r="N75" s="21" t="s">
        <v>50</v>
      </c>
      <c r="O75" s="22"/>
      <c r="P75" s="22"/>
    </row>
    <row r="76" spans="1:16" ht="45" x14ac:dyDescent="0.25">
      <c r="A76" s="21" t="s">
        <v>1513</v>
      </c>
      <c r="B76" s="21" t="s">
        <v>49</v>
      </c>
      <c r="C76" s="23">
        <v>76067166.049999997</v>
      </c>
      <c r="D76" s="23">
        <v>235.66</v>
      </c>
      <c r="E76" s="23">
        <v>109038201.92</v>
      </c>
      <c r="F76" s="23">
        <v>231.2</v>
      </c>
      <c r="G76" s="23">
        <v>68031432.670000002</v>
      </c>
      <c r="H76" s="23">
        <v>142.81</v>
      </c>
      <c r="I76" s="23">
        <v>109629368.95</v>
      </c>
      <c r="J76" s="23">
        <v>270.87</v>
      </c>
      <c r="K76" s="23">
        <v>1</v>
      </c>
      <c r="L76" s="23">
        <v>1</v>
      </c>
      <c r="M76" s="21" t="s">
        <v>50</v>
      </c>
      <c r="N76" s="21" t="s">
        <v>58</v>
      </c>
      <c r="O76" s="22"/>
      <c r="P76" s="23">
        <v>490610</v>
      </c>
    </row>
    <row r="77" spans="1:16" ht="45" x14ac:dyDescent="0.25">
      <c r="A77" s="21" t="s">
        <v>5240</v>
      </c>
      <c r="B77" s="21" t="s">
        <v>49</v>
      </c>
      <c r="C77" s="22"/>
      <c r="D77" s="22"/>
      <c r="E77" s="22"/>
      <c r="F77" s="22"/>
      <c r="G77" s="22"/>
      <c r="H77" s="22"/>
      <c r="I77" s="22"/>
      <c r="J77" s="22"/>
      <c r="K77" s="23">
        <v>1</v>
      </c>
      <c r="L77" s="23">
        <v>1</v>
      </c>
      <c r="M77" s="21" t="s">
        <v>50</v>
      </c>
      <c r="N77" s="21" t="s">
        <v>50</v>
      </c>
      <c r="O77" s="22"/>
      <c r="P77" s="22"/>
    </row>
    <row r="78" spans="1:16" ht="45" x14ac:dyDescent="0.25">
      <c r="A78" s="21" t="s">
        <v>5241</v>
      </c>
      <c r="B78" s="21" t="s">
        <v>49</v>
      </c>
      <c r="C78" s="22"/>
      <c r="D78" s="22"/>
      <c r="E78" s="22"/>
      <c r="F78" s="22"/>
      <c r="G78" s="22"/>
      <c r="H78" s="22"/>
      <c r="I78" s="22"/>
      <c r="J78" s="22"/>
      <c r="K78" s="23">
        <v>1</v>
      </c>
      <c r="L78" s="23">
        <v>1</v>
      </c>
      <c r="M78" s="21" t="s">
        <v>50</v>
      </c>
      <c r="N78" s="21" t="s">
        <v>50</v>
      </c>
      <c r="O78" s="22"/>
      <c r="P78" s="22"/>
    </row>
    <row r="79" spans="1:16" ht="45" x14ac:dyDescent="0.25">
      <c r="A79" s="21" t="s">
        <v>1515</v>
      </c>
      <c r="B79" s="21" t="s">
        <v>49</v>
      </c>
      <c r="C79" s="23">
        <v>89108320.230000004</v>
      </c>
      <c r="D79" s="23">
        <v>292.94</v>
      </c>
      <c r="E79" s="23">
        <v>85750353.329999998</v>
      </c>
      <c r="F79" s="23">
        <v>314.24</v>
      </c>
      <c r="G79" s="23">
        <v>70271378.530000001</v>
      </c>
      <c r="H79" s="23">
        <v>288.64999999999998</v>
      </c>
      <c r="I79" s="23">
        <v>77984061.909999996</v>
      </c>
      <c r="J79" s="23">
        <v>287.25</v>
      </c>
      <c r="K79" s="23">
        <v>1</v>
      </c>
      <c r="L79" s="23">
        <v>1</v>
      </c>
      <c r="M79" s="21" t="s">
        <v>50</v>
      </c>
      <c r="N79" s="21" t="s">
        <v>58</v>
      </c>
      <c r="O79" s="22"/>
      <c r="P79" s="23">
        <v>316500.75</v>
      </c>
    </row>
    <row r="80" spans="1:16" ht="45" x14ac:dyDescent="0.25">
      <c r="A80" s="21" t="s">
        <v>1517</v>
      </c>
      <c r="B80" s="21" t="s">
        <v>49</v>
      </c>
      <c r="C80" s="23">
        <v>31680083.109999999</v>
      </c>
      <c r="D80" s="23">
        <v>308.64999999999998</v>
      </c>
      <c r="E80" s="23">
        <v>41886796.920000002</v>
      </c>
      <c r="F80" s="23">
        <v>331.76</v>
      </c>
      <c r="G80" s="23">
        <v>38826156.909999996</v>
      </c>
      <c r="H80" s="23">
        <v>416.4</v>
      </c>
      <c r="I80" s="23">
        <v>30261207.899999999</v>
      </c>
      <c r="J80" s="23">
        <v>271.37</v>
      </c>
      <c r="K80" s="23">
        <v>1</v>
      </c>
      <c r="L80" s="23">
        <v>1</v>
      </c>
      <c r="M80" s="21" t="s">
        <v>50</v>
      </c>
      <c r="N80" s="21" t="s">
        <v>1462</v>
      </c>
      <c r="O80" s="22"/>
      <c r="P80" s="23">
        <v>114303</v>
      </c>
    </row>
    <row r="81" spans="1:16" ht="45" x14ac:dyDescent="0.25">
      <c r="A81" s="21" t="s">
        <v>1519</v>
      </c>
      <c r="B81" s="21" t="s">
        <v>49</v>
      </c>
      <c r="C81" s="23">
        <v>77346738.75</v>
      </c>
      <c r="D81" s="23">
        <v>235.66</v>
      </c>
      <c r="E81" s="23">
        <v>110872400.75</v>
      </c>
      <c r="F81" s="23">
        <v>231.2</v>
      </c>
      <c r="G81" s="23">
        <v>69175831.340000004</v>
      </c>
      <c r="H81" s="23">
        <v>142.81</v>
      </c>
      <c r="I81" s="23">
        <v>111473512.16</v>
      </c>
      <c r="J81" s="23">
        <v>270.87</v>
      </c>
      <c r="K81" s="23">
        <v>1</v>
      </c>
      <c r="L81" s="23">
        <v>1</v>
      </c>
      <c r="M81" s="21" t="s">
        <v>50</v>
      </c>
      <c r="N81" s="21" t="s">
        <v>58</v>
      </c>
      <c r="O81" s="22"/>
      <c r="P81" s="23">
        <v>532893.75</v>
      </c>
    </row>
    <row r="82" spans="1:16" ht="45" x14ac:dyDescent="0.25">
      <c r="A82" s="21" t="s">
        <v>5242</v>
      </c>
      <c r="B82" s="21" t="s">
        <v>49</v>
      </c>
      <c r="C82" s="22"/>
      <c r="D82" s="22"/>
      <c r="E82" s="22"/>
      <c r="F82" s="22"/>
      <c r="G82" s="22"/>
      <c r="H82" s="22"/>
      <c r="I82" s="22"/>
      <c r="J82" s="22"/>
      <c r="K82" s="23">
        <v>1</v>
      </c>
      <c r="L82" s="23">
        <v>1</v>
      </c>
      <c r="M82" s="21" t="s">
        <v>50</v>
      </c>
      <c r="N82" s="21" t="s">
        <v>50</v>
      </c>
      <c r="O82" s="22"/>
      <c r="P82" s="22"/>
    </row>
    <row r="83" spans="1:16" ht="45" x14ac:dyDescent="0.25">
      <c r="A83" s="21" t="s">
        <v>5243</v>
      </c>
      <c r="B83" s="21" t="s">
        <v>49</v>
      </c>
      <c r="C83" s="22"/>
      <c r="D83" s="22"/>
      <c r="E83" s="22"/>
      <c r="F83" s="22"/>
      <c r="G83" s="22"/>
      <c r="H83" s="22"/>
      <c r="I83" s="22"/>
      <c r="J83" s="22"/>
      <c r="K83" s="23">
        <v>1</v>
      </c>
      <c r="L83" s="23">
        <v>1</v>
      </c>
      <c r="M83" s="21" t="s">
        <v>50</v>
      </c>
      <c r="N83" s="21" t="s">
        <v>50</v>
      </c>
      <c r="O83" s="22"/>
      <c r="P83" s="22"/>
    </row>
    <row r="84" spans="1:16" ht="45" x14ac:dyDescent="0.25">
      <c r="A84" s="21" t="s">
        <v>5244</v>
      </c>
      <c r="B84" s="21" t="s">
        <v>49</v>
      </c>
      <c r="C84" s="22"/>
      <c r="D84" s="22"/>
      <c r="E84" s="22"/>
      <c r="F84" s="22"/>
      <c r="G84" s="22"/>
      <c r="H84" s="22"/>
      <c r="I84" s="22"/>
      <c r="J84" s="22"/>
      <c r="K84" s="23">
        <v>1</v>
      </c>
      <c r="L84" s="23">
        <v>1</v>
      </c>
      <c r="M84" s="21" t="s">
        <v>50</v>
      </c>
      <c r="N84" s="21" t="s">
        <v>50</v>
      </c>
      <c r="O84" s="22"/>
      <c r="P84" s="22"/>
    </row>
    <row r="85" spans="1:16" ht="45" x14ac:dyDescent="0.25">
      <c r="A85" s="21" t="s">
        <v>5245</v>
      </c>
      <c r="B85" s="21" t="s">
        <v>49</v>
      </c>
      <c r="C85" s="22"/>
      <c r="D85" s="22"/>
      <c r="E85" s="22"/>
      <c r="F85" s="22"/>
      <c r="G85" s="22"/>
      <c r="H85" s="22"/>
      <c r="I85" s="22"/>
      <c r="J85" s="22"/>
      <c r="K85" s="23">
        <v>1</v>
      </c>
      <c r="L85" s="23">
        <v>1</v>
      </c>
      <c r="M85" s="21" t="s">
        <v>50</v>
      </c>
      <c r="N85" s="21" t="s">
        <v>50</v>
      </c>
      <c r="O85" s="22"/>
      <c r="P85" s="22"/>
    </row>
    <row r="86" spans="1:16" ht="45" x14ac:dyDescent="0.25">
      <c r="A86" s="21" t="s">
        <v>1521</v>
      </c>
      <c r="B86" s="21" t="s">
        <v>49</v>
      </c>
      <c r="C86" s="23">
        <v>13036603.470000001</v>
      </c>
      <c r="D86" s="23">
        <v>32.549999999999997</v>
      </c>
      <c r="E86" s="23">
        <v>13716670.789999999</v>
      </c>
      <c r="F86" s="23">
        <v>30.39</v>
      </c>
      <c r="G86" s="23">
        <v>14434290.279999999</v>
      </c>
      <c r="H86" s="23">
        <v>36.29</v>
      </c>
      <c r="I86" s="23">
        <v>11982377.99</v>
      </c>
      <c r="J86" s="23">
        <v>28.97</v>
      </c>
      <c r="K86" s="23">
        <v>1</v>
      </c>
      <c r="L86" s="23">
        <v>1</v>
      </c>
      <c r="M86" s="21" t="s">
        <v>50</v>
      </c>
      <c r="N86" s="21" t="s">
        <v>58</v>
      </c>
      <c r="O86" s="22"/>
      <c r="P86" s="23">
        <v>477420</v>
      </c>
    </row>
    <row r="87" spans="1:16" ht="45" x14ac:dyDescent="0.25">
      <c r="A87" s="21" t="s">
        <v>5246</v>
      </c>
      <c r="B87" s="21" t="s">
        <v>49</v>
      </c>
      <c r="C87" s="22"/>
      <c r="D87" s="22"/>
      <c r="E87" s="22"/>
      <c r="F87" s="22"/>
      <c r="G87" s="22"/>
      <c r="H87" s="22"/>
      <c r="I87" s="22"/>
      <c r="J87" s="22"/>
      <c r="K87" s="23">
        <v>1</v>
      </c>
      <c r="L87" s="23">
        <v>1</v>
      </c>
      <c r="M87" s="21" t="s">
        <v>50</v>
      </c>
      <c r="N87" s="21" t="s">
        <v>50</v>
      </c>
      <c r="O87" s="22"/>
      <c r="P87" s="22"/>
    </row>
    <row r="88" spans="1:16" ht="45" x14ac:dyDescent="0.25">
      <c r="A88" s="21" t="s">
        <v>5247</v>
      </c>
      <c r="B88" s="21" t="s">
        <v>49</v>
      </c>
      <c r="C88" s="22"/>
      <c r="D88" s="22"/>
      <c r="E88" s="22"/>
      <c r="F88" s="22"/>
      <c r="G88" s="22"/>
      <c r="H88" s="22"/>
      <c r="I88" s="22"/>
      <c r="J88" s="22"/>
      <c r="K88" s="23">
        <v>1</v>
      </c>
      <c r="L88" s="23">
        <v>1</v>
      </c>
      <c r="M88" s="21" t="s">
        <v>50</v>
      </c>
      <c r="N88" s="21" t="s">
        <v>50</v>
      </c>
      <c r="O88" s="22"/>
      <c r="P88" s="22"/>
    </row>
    <row r="89" spans="1:16" ht="45" x14ac:dyDescent="0.25">
      <c r="A89" s="21" t="s">
        <v>5248</v>
      </c>
      <c r="B89" s="21" t="s">
        <v>49</v>
      </c>
      <c r="C89" s="22"/>
      <c r="D89" s="22"/>
      <c r="E89" s="22"/>
      <c r="F89" s="22"/>
      <c r="G89" s="22"/>
      <c r="H89" s="22"/>
      <c r="I89" s="22"/>
      <c r="J89" s="22"/>
      <c r="K89" s="23">
        <v>1</v>
      </c>
      <c r="L89" s="23">
        <v>1</v>
      </c>
      <c r="M89" s="21" t="s">
        <v>50</v>
      </c>
      <c r="N89" s="21" t="s">
        <v>50</v>
      </c>
      <c r="O89" s="22"/>
      <c r="P89" s="22"/>
    </row>
    <row r="90" spans="1:16" ht="45" x14ac:dyDescent="0.25">
      <c r="A90" s="21" t="s">
        <v>5249</v>
      </c>
      <c r="B90" s="21" t="s">
        <v>49</v>
      </c>
      <c r="C90" s="22"/>
      <c r="D90" s="22"/>
      <c r="E90" s="22"/>
      <c r="F90" s="22"/>
      <c r="G90" s="22"/>
      <c r="H90" s="22"/>
      <c r="I90" s="22"/>
      <c r="J90" s="22"/>
      <c r="K90" s="23">
        <v>1</v>
      </c>
      <c r="L90" s="23">
        <v>1</v>
      </c>
      <c r="M90" s="21" t="s">
        <v>50</v>
      </c>
      <c r="N90" s="21" t="s">
        <v>50</v>
      </c>
      <c r="O90" s="22"/>
      <c r="P90" s="22"/>
    </row>
    <row r="91" spans="1:16" ht="45" x14ac:dyDescent="0.25">
      <c r="A91" s="21" t="s">
        <v>5250</v>
      </c>
      <c r="B91" s="21" t="s">
        <v>49</v>
      </c>
      <c r="C91" s="22"/>
      <c r="D91" s="22"/>
      <c r="E91" s="22"/>
      <c r="F91" s="22"/>
      <c r="G91" s="22"/>
      <c r="H91" s="22"/>
      <c r="I91" s="22"/>
      <c r="J91" s="22"/>
      <c r="K91" s="23">
        <v>1</v>
      </c>
      <c r="L91" s="23">
        <v>1</v>
      </c>
      <c r="M91" s="21" t="s">
        <v>50</v>
      </c>
      <c r="N91" s="21" t="s">
        <v>50</v>
      </c>
      <c r="O91" s="22"/>
      <c r="P91" s="22"/>
    </row>
    <row r="92" spans="1:16" ht="45" x14ac:dyDescent="0.25">
      <c r="A92" s="21" t="s">
        <v>5251</v>
      </c>
      <c r="B92" s="21" t="s">
        <v>49</v>
      </c>
      <c r="C92" s="22"/>
      <c r="D92" s="22"/>
      <c r="E92" s="22"/>
      <c r="F92" s="22"/>
      <c r="G92" s="22"/>
      <c r="H92" s="22"/>
      <c r="I92" s="22"/>
      <c r="J92" s="22"/>
      <c r="K92" s="23">
        <v>1</v>
      </c>
      <c r="L92" s="23">
        <v>1</v>
      </c>
      <c r="M92" s="21" t="s">
        <v>50</v>
      </c>
      <c r="N92" s="21" t="s">
        <v>50</v>
      </c>
      <c r="O92" s="22"/>
      <c r="P92" s="22"/>
    </row>
    <row r="93" spans="1:16" ht="45" x14ac:dyDescent="0.25">
      <c r="A93" s="21" t="s">
        <v>5252</v>
      </c>
      <c r="B93" s="21" t="s">
        <v>49</v>
      </c>
      <c r="C93" s="22"/>
      <c r="D93" s="22"/>
      <c r="E93" s="22"/>
      <c r="F93" s="22"/>
      <c r="G93" s="22"/>
      <c r="H93" s="22"/>
      <c r="I93" s="22"/>
      <c r="J93" s="22"/>
      <c r="K93" s="23">
        <v>1</v>
      </c>
      <c r="L93" s="23">
        <v>1</v>
      </c>
      <c r="M93" s="21" t="s">
        <v>50</v>
      </c>
      <c r="N93" s="21" t="s">
        <v>50</v>
      </c>
      <c r="O93" s="22"/>
      <c r="P93" s="22"/>
    </row>
    <row r="94" spans="1:16" ht="45" x14ac:dyDescent="0.25">
      <c r="A94" s="21" t="s">
        <v>5253</v>
      </c>
      <c r="B94" s="21" t="s">
        <v>49</v>
      </c>
      <c r="C94" s="22"/>
      <c r="D94" s="22"/>
      <c r="E94" s="22"/>
      <c r="F94" s="22"/>
      <c r="G94" s="22"/>
      <c r="H94" s="22"/>
      <c r="I94" s="22"/>
      <c r="J94" s="22"/>
      <c r="K94" s="23">
        <v>1</v>
      </c>
      <c r="L94" s="23">
        <v>1</v>
      </c>
      <c r="M94" s="21" t="s">
        <v>50</v>
      </c>
      <c r="N94" s="21" t="s">
        <v>50</v>
      </c>
      <c r="O94" s="22"/>
      <c r="P94" s="22"/>
    </row>
    <row r="95" spans="1:16" ht="45" x14ac:dyDescent="0.25">
      <c r="A95" s="21" t="s">
        <v>5254</v>
      </c>
      <c r="B95" s="21" t="s">
        <v>49</v>
      </c>
      <c r="C95" s="22"/>
      <c r="D95" s="22"/>
      <c r="E95" s="22"/>
      <c r="F95" s="22"/>
      <c r="G95" s="22"/>
      <c r="H95" s="22"/>
      <c r="I95" s="22"/>
      <c r="J95" s="22"/>
      <c r="K95" s="23">
        <v>1</v>
      </c>
      <c r="L95" s="23">
        <v>1</v>
      </c>
      <c r="M95" s="21" t="s">
        <v>50</v>
      </c>
      <c r="N95" s="21" t="s">
        <v>50</v>
      </c>
      <c r="O95" s="22"/>
      <c r="P95" s="22"/>
    </row>
    <row r="96" spans="1:16" ht="45" x14ac:dyDescent="0.25">
      <c r="A96" s="21" t="s">
        <v>95</v>
      </c>
      <c r="B96" s="21" t="s">
        <v>49</v>
      </c>
      <c r="C96" s="23">
        <v>20096694.77</v>
      </c>
      <c r="D96" s="23">
        <v>74.44</v>
      </c>
      <c r="E96" s="23">
        <v>33153841.850000001</v>
      </c>
      <c r="F96" s="23">
        <v>63.78</v>
      </c>
      <c r="G96" s="23">
        <v>19357505.129999999</v>
      </c>
      <c r="H96" s="23">
        <v>59.66</v>
      </c>
      <c r="I96" s="23">
        <v>16597361.99</v>
      </c>
      <c r="J96" s="23">
        <v>43.98</v>
      </c>
      <c r="K96" s="23">
        <v>1</v>
      </c>
      <c r="L96" s="23">
        <v>1</v>
      </c>
      <c r="M96" s="21" t="s">
        <v>50</v>
      </c>
      <c r="N96" s="21" t="s">
        <v>58</v>
      </c>
      <c r="O96" s="22"/>
      <c r="P96" s="23">
        <v>324351.75</v>
      </c>
    </row>
    <row r="97" spans="1:16" ht="45" x14ac:dyDescent="0.25">
      <c r="A97" s="21" t="s">
        <v>5255</v>
      </c>
      <c r="B97" s="21" t="s">
        <v>49</v>
      </c>
      <c r="C97" s="22"/>
      <c r="D97" s="22"/>
      <c r="E97" s="22"/>
      <c r="F97" s="22"/>
      <c r="G97" s="22"/>
      <c r="H97" s="22"/>
      <c r="I97" s="22"/>
      <c r="J97" s="22"/>
      <c r="K97" s="23">
        <v>1</v>
      </c>
      <c r="L97" s="23">
        <v>1</v>
      </c>
      <c r="M97" s="21" t="s">
        <v>50</v>
      </c>
      <c r="N97" s="21" t="s">
        <v>50</v>
      </c>
      <c r="O97" s="22"/>
      <c r="P97" s="22"/>
    </row>
    <row r="98" spans="1:16" ht="45" x14ac:dyDescent="0.25">
      <c r="A98" s="21" t="s">
        <v>5256</v>
      </c>
      <c r="B98" s="21" t="s">
        <v>49</v>
      </c>
      <c r="C98" s="22"/>
      <c r="D98" s="22"/>
      <c r="E98" s="22"/>
      <c r="F98" s="22"/>
      <c r="G98" s="22"/>
      <c r="H98" s="22"/>
      <c r="I98" s="22"/>
      <c r="J98" s="22"/>
      <c r="K98" s="23">
        <v>1</v>
      </c>
      <c r="L98" s="23">
        <v>1</v>
      </c>
      <c r="M98" s="21" t="s">
        <v>50</v>
      </c>
      <c r="N98" s="21" t="s">
        <v>50</v>
      </c>
      <c r="O98" s="22"/>
      <c r="P98" s="22"/>
    </row>
    <row r="99" spans="1:16" ht="45" x14ac:dyDescent="0.25">
      <c r="A99" s="21" t="s">
        <v>5257</v>
      </c>
      <c r="B99" s="21" t="s">
        <v>49</v>
      </c>
      <c r="C99" s="22"/>
      <c r="D99" s="22"/>
      <c r="E99" s="22"/>
      <c r="F99" s="22"/>
      <c r="G99" s="22"/>
      <c r="H99" s="22"/>
      <c r="I99" s="22"/>
      <c r="J99" s="22"/>
      <c r="K99" s="23">
        <v>1</v>
      </c>
      <c r="L99" s="23">
        <v>1</v>
      </c>
      <c r="M99" s="21" t="s">
        <v>50</v>
      </c>
      <c r="N99" s="21" t="s">
        <v>50</v>
      </c>
      <c r="O99" s="22"/>
      <c r="P99" s="22"/>
    </row>
    <row r="100" spans="1:16" ht="45" x14ac:dyDescent="0.25">
      <c r="A100" s="21" t="s">
        <v>5258</v>
      </c>
      <c r="B100" s="21" t="s">
        <v>49</v>
      </c>
      <c r="C100" s="22"/>
      <c r="D100" s="22"/>
      <c r="E100" s="22"/>
      <c r="F100" s="22"/>
      <c r="G100" s="22"/>
      <c r="H100" s="22"/>
      <c r="I100" s="22"/>
      <c r="J100" s="22"/>
      <c r="K100" s="23">
        <v>1</v>
      </c>
      <c r="L100" s="23">
        <v>1</v>
      </c>
      <c r="M100" s="21" t="s">
        <v>50</v>
      </c>
      <c r="N100" s="21" t="s">
        <v>50</v>
      </c>
      <c r="O100" s="22"/>
      <c r="P100" s="22"/>
    </row>
    <row r="101" spans="1:16" ht="45" x14ac:dyDescent="0.25">
      <c r="A101" s="21" t="s">
        <v>5259</v>
      </c>
      <c r="B101" s="21" t="s">
        <v>49</v>
      </c>
      <c r="C101" s="22"/>
      <c r="D101" s="22"/>
      <c r="E101" s="22"/>
      <c r="F101" s="22"/>
      <c r="G101" s="22"/>
      <c r="H101" s="22"/>
      <c r="I101" s="22"/>
      <c r="J101" s="22"/>
      <c r="K101" s="23">
        <v>1</v>
      </c>
      <c r="L101" s="23">
        <v>1</v>
      </c>
      <c r="M101" s="21" t="s">
        <v>50</v>
      </c>
      <c r="N101" s="21" t="s">
        <v>50</v>
      </c>
      <c r="O101" s="22"/>
      <c r="P101" s="22"/>
    </row>
    <row r="102" spans="1:16" ht="45" x14ac:dyDescent="0.25">
      <c r="A102" s="21" t="s">
        <v>5260</v>
      </c>
      <c r="B102" s="21" t="s">
        <v>49</v>
      </c>
      <c r="C102" s="22"/>
      <c r="D102" s="22"/>
      <c r="E102" s="22"/>
      <c r="F102" s="22"/>
      <c r="G102" s="22"/>
      <c r="H102" s="22"/>
      <c r="I102" s="22"/>
      <c r="J102" s="22"/>
      <c r="K102" s="23">
        <v>1</v>
      </c>
      <c r="L102" s="23">
        <v>1</v>
      </c>
      <c r="M102" s="21" t="s">
        <v>50</v>
      </c>
      <c r="N102" s="21" t="s">
        <v>50</v>
      </c>
      <c r="O102" s="22"/>
      <c r="P102" s="22"/>
    </row>
    <row r="103" spans="1:16" ht="45" x14ac:dyDescent="0.25">
      <c r="A103" s="21" t="s">
        <v>5261</v>
      </c>
      <c r="B103" s="21" t="s">
        <v>49</v>
      </c>
      <c r="C103" s="22"/>
      <c r="D103" s="22"/>
      <c r="E103" s="22"/>
      <c r="F103" s="22"/>
      <c r="G103" s="22"/>
      <c r="H103" s="22"/>
      <c r="I103" s="22"/>
      <c r="J103" s="22"/>
      <c r="K103" s="23">
        <v>1</v>
      </c>
      <c r="L103" s="23">
        <v>1</v>
      </c>
      <c r="M103" s="21" t="s">
        <v>50</v>
      </c>
      <c r="N103" s="21" t="s">
        <v>50</v>
      </c>
      <c r="O103" s="22"/>
      <c r="P103" s="22"/>
    </row>
    <row r="104" spans="1:16" ht="45" x14ac:dyDescent="0.25">
      <c r="A104" s="21" t="s">
        <v>5262</v>
      </c>
      <c r="B104" s="21" t="s">
        <v>49</v>
      </c>
      <c r="C104" s="22"/>
      <c r="D104" s="22"/>
      <c r="E104" s="22"/>
      <c r="F104" s="22"/>
      <c r="G104" s="22"/>
      <c r="H104" s="22"/>
      <c r="I104" s="22"/>
      <c r="J104" s="22"/>
      <c r="K104" s="23">
        <v>1</v>
      </c>
      <c r="L104" s="23">
        <v>1</v>
      </c>
      <c r="M104" s="21" t="s">
        <v>50</v>
      </c>
      <c r="N104" s="21" t="s">
        <v>50</v>
      </c>
      <c r="O104" s="22"/>
      <c r="P104" s="22"/>
    </row>
    <row r="105" spans="1:16" ht="45" x14ac:dyDescent="0.25">
      <c r="A105" s="21" t="s">
        <v>5263</v>
      </c>
      <c r="B105" s="21" t="s">
        <v>49</v>
      </c>
      <c r="C105" s="22"/>
      <c r="D105" s="22"/>
      <c r="E105" s="22"/>
      <c r="F105" s="22"/>
      <c r="G105" s="22"/>
      <c r="H105" s="22"/>
      <c r="I105" s="22"/>
      <c r="J105" s="22"/>
      <c r="K105" s="23">
        <v>1</v>
      </c>
      <c r="L105" s="23">
        <v>1</v>
      </c>
      <c r="M105" s="21" t="s">
        <v>50</v>
      </c>
      <c r="N105" s="21" t="s">
        <v>50</v>
      </c>
      <c r="O105" s="22"/>
      <c r="P105" s="22"/>
    </row>
    <row r="106" spans="1:16" ht="45" x14ac:dyDescent="0.25">
      <c r="A106" s="21" t="s">
        <v>5264</v>
      </c>
      <c r="B106" s="21" t="s">
        <v>49</v>
      </c>
      <c r="C106" s="22"/>
      <c r="D106" s="22"/>
      <c r="E106" s="22"/>
      <c r="F106" s="22"/>
      <c r="G106" s="22"/>
      <c r="H106" s="22"/>
      <c r="I106" s="22"/>
      <c r="J106" s="22"/>
      <c r="K106" s="23">
        <v>1</v>
      </c>
      <c r="L106" s="23">
        <v>1</v>
      </c>
      <c r="M106" s="21" t="s">
        <v>50</v>
      </c>
      <c r="N106" s="21" t="s">
        <v>50</v>
      </c>
      <c r="O106" s="22"/>
      <c r="P106" s="22"/>
    </row>
    <row r="107" spans="1:16" ht="45" x14ac:dyDescent="0.25">
      <c r="A107" s="21" t="s">
        <v>5265</v>
      </c>
      <c r="B107" s="21" t="s">
        <v>49</v>
      </c>
      <c r="C107" s="22"/>
      <c r="D107" s="22"/>
      <c r="E107" s="22"/>
      <c r="F107" s="22"/>
      <c r="G107" s="22"/>
      <c r="H107" s="22"/>
      <c r="I107" s="22"/>
      <c r="J107" s="22"/>
      <c r="K107" s="23">
        <v>1</v>
      </c>
      <c r="L107" s="23">
        <v>1</v>
      </c>
      <c r="M107" s="21" t="s">
        <v>50</v>
      </c>
      <c r="N107" s="21" t="s">
        <v>50</v>
      </c>
      <c r="O107" s="22"/>
      <c r="P107" s="22"/>
    </row>
    <row r="108" spans="1:16" ht="45" x14ac:dyDescent="0.25">
      <c r="A108" s="21" t="s">
        <v>5266</v>
      </c>
      <c r="B108" s="21" t="s">
        <v>49</v>
      </c>
      <c r="C108" s="22"/>
      <c r="D108" s="22"/>
      <c r="E108" s="22"/>
      <c r="F108" s="22"/>
      <c r="G108" s="22"/>
      <c r="H108" s="22"/>
      <c r="I108" s="22"/>
      <c r="J108" s="22"/>
      <c r="K108" s="23">
        <v>1</v>
      </c>
      <c r="L108" s="23">
        <v>1</v>
      </c>
      <c r="M108" s="21" t="s">
        <v>50</v>
      </c>
      <c r="N108" s="21" t="s">
        <v>50</v>
      </c>
      <c r="O108" s="22"/>
      <c r="P108" s="22"/>
    </row>
    <row r="109" spans="1:16" ht="45" x14ac:dyDescent="0.25">
      <c r="A109" s="21" t="s">
        <v>5267</v>
      </c>
      <c r="B109" s="21" t="s">
        <v>49</v>
      </c>
      <c r="C109" s="22"/>
      <c r="D109" s="22"/>
      <c r="E109" s="22"/>
      <c r="F109" s="22"/>
      <c r="G109" s="22"/>
      <c r="H109" s="22"/>
      <c r="I109" s="22"/>
      <c r="J109" s="22"/>
      <c r="K109" s="23">
        <v>1</v>
      </c>
      <c r="L109" s="23">
        <v>1</v>
      </c>
      <c r="M109" s="21" t="s">
        <v>50</v>
      </c>
      <c r="N109" s="21" t="s">
        <v>50</v>
      </c>
      <c r="O109" s="22"/>
      <c r="P109" s="22"/>
    </row>
    <row r="110" spans="1:16" ht="45" x14ac:dyDescent="0.25">
      <c r="A110" s="21" t="s">
        <v>5268</v>
      </c>
      <c r="B110" s="21" t="s">
        <v>49</v>
      </c>
      <c r="C110" s="22"/>
      <c r="D110" s="22"/>
      <c r="E110" s="22"/>
      <c r="F110" s="22"/>
      <c r="G110" s="22"/>
      <c r="H110" s="22"/>
      <c r="I110" s="22"/>
      <c r="J110" s="22"/>
      <c r="K110" s="23">
        <v>1</v>
      </c>
      <c r="L110" s="23">
        <v>1</v>
      </c>
      <c r="M110" s="21" t="s">
        <v>50</v>
      </c>
      <c r="N110" s="21" t="s">
        <v>50</v>
      </c>
      <c r="O110" s="22"/>
      <c r="P110" s="22"/>
    </row>
    <row r="111" spans="1:16" ht="45" x14ac:dyDescent="0.25">
      <c r="A111" s="21" t="s">
        <v>5269</v>
      </c>
      <c r="B111" s="21" t="s">
        <v>49</v>
      </c>
      <c r="C111" s="22"/>
      <c r="D111" s="22"/>
      <c r="E111" s="22"/>
      <c r="F111" s="22"/>
      <c r="G111" s="22"/>
      <c r="H111" s="22"/>
      <c r="I111" s="22"/>
      <c r="J111" s="22"/>
      <c r="K111" s="23">
        <v>1</v>
      </c>
      <c r="L111" s="23">
        <v>1</v>
      </c>
      <c r="M111" s="21" t="s">
        <v>50</v>
      </c>
      <c r="N111" s="21" t="s">
        <v>50</v>
      </c>
      <c r="O111" s="22"/>
      <c r="P111" s="22"/>
    </row>
    <row r="112" spans="1:16" ht="45" x14ac:dyDescent="0.25">
      <c r="A112" s="21" t="s">
        <v>1528</v>
      </c>
      <c r="B112" s="21" t="s">
        <v>49</v>
      </c>
      <c r="C112" s="22"/>
      <c r="D112" s="22"/>
      <c r="E112" s="23">
        <v>11971720.58</v>
      </c>
      <c r="F112" s="23">
        <v>30.39</v>
      </c>
      <c r="G112" s="23">
        <v>8984391.9100000001</v>
      </c>
      <c r="H112" s="23">
        <v>26.65</v>
      </c>
      <c r="I112" s="23">
        <v>10458053.810000001</v>
      </c>
      <c r="J112" s="23">
        <v>28.97</v>
      </c>
      <c r="K112" s="23">
        <v>1</v>
      </c>
      <c r="L112" s="23">
        <v>1</v>
      </c>
      <c r="M112" s="21" t="s">
        <v>50</v>
      </c>
      <c r="N112" s="21" t="s">
        <v>50</v>
      </c>
      <c r="O112" s="22"/>
      <c r="P112" s="22"/>
    </row>
    <row r="113" spans="1:16" ht="45" x14ac:dyDescent="0.25">
      <c r="A113" s="21" t="s">
        <v>5270</v>
      </c>
      <c r="B113" s="21" t="s">
        <v>49</v>
      </c>
      <c r="C113" s="22"/>
      <c r="D113" s="22"/>
      <c r="E113" s="22"/>
      <c r="F113" s="22"/>
      <c r="G113" s="22"/>
      <c r="H113" s="22"/>
      <c r="I113" s="22"/>
      <c r="J113" s="22"/>
      <c r="K113" s="23">
        <v>1</v>
      </c>
      <c r="L113" s="23">
        <v>1</v>
      </c>
      <c r="M113" s="21" t="s">
        <v>50</v>
      </c>
      <c r="N113" s="21" t="s">
        <v>50</v>
      </c>
      <c r="O113" s="22"/>
      <c r="P113" s="22"/>
    </row>
    <row r="114" spans="1:16" ht="45" x14ac:dyDescent="0.25">
      <c r="A114" s="21" t="s">
        <v>1539</v>
      </c>
      <c r="B114" s="21" t="s">
        <v>49</v>
      </c>
      <c r="C114" s="22"/>
      <c r="D114" s="22"/>
      <c r="E114" s="23">
        <v>10880197.18</v>
      </c>
      <c r="F114" s="23">
        <v>30.39</v>
      </c>
      <c r="G114" s="23">
        <v>8165238.6500000004</v>
      </c>
      <c r="H114" s="23">
        <v>26.65</v>
      </c>
      <c r="I114" s="23">
        <v>9504539.1999999993</v>
      </c>
      <c r="J114" s="23">
        <v>28.97</v>
      </c>
      <c r="K114" s="23">
        <v>1</v>
      </c>
      <c r="L114" s="23">
        <v>1</v>
      </c>
      <c r="M114" s="21" t="s">
        <v>50</v>
      </c>
      <c r="N114" s="21" t="s">
        <v>50</v>
      </c>
      <c r="O114" s="22"/>
      <c r="P114" s="22"/>
    </row>
    <row r="115" spans="1:16" ht="45" x14ac:dyDescent="0.25">
      <c r="A115" s="21" t="s">
        <v>1547</v>
      </c>
      <c r="B115" s="21" t="s">
        <v>49</v>
      </c>
      <c r="C115" s="23">
        <v>54499117.93</v>
      </c>
      <c r="D115" s="23">
        <v>42.93</v>
      </c>
      <c r="E115" s="23">
        <v>43353643.539999999</v>
      </c>
      <c r="F115" s="23">
        <v>100.92</v>
      </c>
      <c r="G115" s="23">
        <v>38932079.090000004</v>
      </c>
      <c r="H115" s="23">
        <v>102.76</v>
      </c>
      <c r="I115" s="23">
        <v>53674534</v>
      </c>
      <c r="J115" s="23">
        <v>123.28</v>
      </c>
      <c r="K115" s="23">
        <v>1</v>
      </c>
      <c r="L115" s="23">
        <v>1</v>
      </c>
      <c r="M115" s="21" t="s">
        <v>50</v>
      </c>
      <c r="N115" s="21" t="s">
        <v>58</v>
      </c>
      <c r="O115" s="22"/>
      <c r="P115" s="23">
        <v>427013.75</v>
      </c>
    </row>
    <row r="116" spans="1:16" ht="45" x14ac:dyDescent="0.25">
      <c r="A116" s="21" t="s">
        <v>1551</v>
      </c>
      <c r="B116" s="21" t="s">
        <v>49</v>
      </c>
      <c r="C116" s="23">
        <v>30410014.649999999</v>
      </c>
      <c r="D116" s="23">
        <v>112.76</v>
      </c>
      <c r="E116" s="23">
        <v>17672361.27</v>
      </c>
      <c r="F116" s="23">
        <v>79.64</v>
      </c>
      <c r="G116" s="23">
        <v>13029272.42</v>
      </c>
      <c r="H116" s="23">
        <v>52.7</v>
      </c>
      <c r="I116" s="23">
        <v>25297294.579999998</v>
      </c>
      <c r="J116" s="23">
        <v>102.23</v>
      </c>
      <c r="K116" s="23">
        <v>1</v>
      </c>
      <c r="L116" s="23">
        <v>1</v>
      </c>
      <c r="M116" s="21" t="s">
        <v>50</v>
      </c>
      <c r="N116" s="21" t="s">
        <v>1462</v>
      </c>
      <c r="O116" s="22"/>
      <c r="P116" s="23">
        <v>238893.75</v>
      </c>
    </row>
    <row r="117" spans="1:16" ht="45" x14ac:dyDescent="0.25">
      <c r="A117" s="21" t="s">
        <v>5271</v>
      </c>
      <c r="B117" s="21" t="s">
        <v>198</v>
      </c>
      <c r="C117" s="22"/>
      <c r="D117" s="22"/>
      <c r="E117" s="22"/>
      <c r="F117" s="22"/>
      <c r="G117" s="22"/>
      <c r="H117" s="22"/>
      <c r="I117" s="22"/>
      <c r="J117" s="22"/>
      <c r="K117" s="23">
        <v>1</v>
      </c>
      <c r="L117" s="23">
        <v>1</v>
      </c>
      <c r="M117" s="21" t="s">
        <v>50</v>
      </c>
      <c r="N117" s="21" t="s">
        <v>50</v>
      </c>
      <c r="O117" s="22"/>
      <c r="P117" s="22"/>
    </row>
    <row r="118" spans="1:16" ht="45" x14ac:dyDescent="0.25">
      <c r="A118" s="21" t="s">
        <v>1558</v>
      </c>
      <c r="B118" s="21" t="s">
        <v>198</v>
      </c>
      <c r="C118" s="23">
        <v>17563151.379999999</v>
      </c>
      <c r="D118" s="23">
        <v>211.1</v>
      </c>
      <c r="E118" s="23">
        <v>44453637.859999999</v>
      </c>
      <c r="F118" s="23">
        <v>148.57</v>
      </c>
      <c r="G118" s="23">
        <v>21524906.510000002</v>
      </c>
      <c r="H118" s="23">
        <v>102.67</v>
      </c>
      <c r="I118" s="23">
        <v>58366719.119999997</v>
      </c>
      <c r="J118" s="23">
        <v>228.66</v>
      </c>
      <c r="K118" s="23">
        <v>1</v>
      </c>
      <c r="L118" s="23">
        <v>1</v>
      </c>
      <c r="M118" s="21" t="s">
        <v>50</v>
      </c>
      <c r="N118" s="21" t="s">
        <v>58</v>
      </c>
      <c r="O118" s="22"/>
      <c r="P118" s="23">
        <v>347285.25</v>
      </c>
    </row>
    <row r="119" spans="1:16" ht="45" x14ac:dyDescent="0.25">
      <c r="A119" s="21" t="s">
        <v>5272</v>
      </c>
      <c r="B119" s="21" t="s">
        <v>49</v>
      </c>
      <c r="C119" s="22"/>
      <c r="D119" s="22"/>
      <c r="E119" s="22"/>
      <c r="F119" s="22"/>
      <c r="G119" s="22"/>
      <c r="H119" s="22"/>
      <c r="I119" s="22"/>
      <c r="J119" s="22"/>
      <c r="K119" s="23">
        <v>1</v>
      </c>
      <c r="L119" s="23">
        <v>1</v>
      </c>
      <c r="M119" s="21" t="s">
        <v>50</v>
      </c>
      <c r="N119" s="21" t="s">
        <v>50</v>
      </c>
      <c r="O119" s="22"/>
      <c r="P119" s="22"/>
    </row>
    <row r="120" spans="1:16" ht="45" x14ac:dyDescent="0.25">
      <c r="A120" s="21" t="s">
        <v>1560</v>
      </c>
      <c r="B120" s="21" t="s">
        <v>49</v>
      </c>
      <c r="C120" s="23">
        <v>20373919.190000001</v>
      </c>
      <c r="D120" s="23">
        <v>19.29</v>
      </c>
      <c r="E120" s="23">
        <v>26815464.829999998</v>
      </c>
      <c r="F120" s="23">
        <v>73.52</v>
      </c>
      <c r="G120" s="23">
        <v>20957772.5</v>
      </c>
      <c r="H120" s="23">
        <v>54.85</v>
      </c>
      <c r="I120" s="23">
        <v>32781134.57</v>
      </c>
      <c r="J120" s="23">
        <v>81.73</v>
      </c>
      <c r="K120" s="23">
        <v>1</v>
      </c>
      <c r="L120" s="23">
        <v>1</v>
      </c>
      <c r="M120" s="21" t="s">
        <v>50</v>
      </c>
      <c r="N120" s="21" t="s">
        <v>58</v>
      </c>
      <c r="O120" s="22"/>
      <c r="P120" s="23">
        <v>334523.75</v>
      </c>
    </row>
    <row r="121" spans="1:16" ht="45" x14ac:dyDescent="0.25">
      <c r="A121" s="21" t="s">
        <v>48</v>
      </c>
      <c r="B121" s="21" t="s">
        <v>49</v>
      </c>
      <c r="C121" s="23">
        <v>103526708.89</v>
      </c>
      <c r="D121" s="23">
        <v>20.47</v>
      </c>
      <c r="E121" s="23">
        <v>66958325.189999998</v>
      </c>
      <c r="F121" s="23">
        <v>38.65</v>
      </c>
      <c r="G121" s="23">
        <v>35547331.82</v>
      </c>
      <c r="H121" s="23">
        <v>25.58</v>
      </c>
      <c r="I121" s="23">
        <v>31993885.129999999</v>
      </c>
      <c r="J121" s="23">
        <v>18.75</v>
      </c>
      <c r="K121" s="23">
        <v>1</v>
      </c>
      <c r="L121" s="23">
        <v>1</v>
      </c>
      <c r="M121" s="21" t="s">
        <v>50</v>
      </c>
      <c r="N121" s="21" t="s">
        <v>204</v>
      </c>
      <c r="O121" s="22"/>
      <c r="P121" s="23">
        <v>1813499.5</v>
      </c>
    </row>
    <row r="122" spans="1:16" ht="45" x14ac:dyDescent="0.25">
      <c r="A122" s="21" t="s">
        <v>5273</v>
      </c>
      <c r="B122" s="21" t="s">
        <v>49</v>
      </c>
      <c r="C122" s="22"/>
      <c r="D122" s="22"/>
      <c r="E122" s="22"/>
      <c r="F122" s="22"/>
      <c r="G122" s="22"/>
      <c r="H122" s="22"/>
      <c r="I122" s="22"/>
      <c r="J122" s="22"/>
      <c r="K122" s="23">
        <v>1</v>
      </c>
      <c r="L122" s="23">
        <v>1</v>
      </c>
      <c r="M122" s="21" t="s">
        <v>50</v>
      </c>
      <c r="N122" s="21" t="s">
        <v>50</v>
      </c>
      <c r="O122" s="22"/>
      <c r="P122" s="22"/>
    </row>
    <row r="123" spans="1:16" ht="45" x14ac:dyDescent="0.25">
      <c r="A123" s="21" t="s">
        <v>5274</v>
      </c>
      <c r="B123" s="21" t="s">
        <v>49</v>
      </c>
      <c r="C123" s="22"/>
      <c r="D123" s="22"/>
      <c r="E123" s="22"/>
      <c r="F123" s="22"/>
      <c r="G123" s="22"/>
      <c r="H123" s="22"/>
      <c r="I123" s="22"/>
      <c r="J123" s="22"/>
      <c r="K123" s="23">
        <v>1</v>
      </c>
      <c r="L123" s="23">
        <v>1</v>
      </c>
      <c r="M123" s="21" t="s">
        <v>50</v>
      </c>
      <c r="N123" s="21" t="s">
        <v>50</v>
      </c>
      <c r="O123" s="22"/>
      <c r="P123" s="22"/>
    </row>
    <row r="124" spans="1:16" ht="45" x14ac:dyDescent="0.25">
      <c r="A124" s="21" t="s">
        <v>5275</v>
      </c>
      <c r="B124" s="21" t="s">
        <v>49</v>
      </c>
      <c r="C124" s="22"/>
      <c r="D124" s="22"/>
      <c r="E124" s="22"/>
      <c r="F124" s="22"/>
      <c r="G124" s="22"/>
      <c r="H124" s="22"/>
      <c r="I124" s="22"/>
      <c r="J124" s="22"/>
      <c r="K124" s="23">
        <v>1</v>
      </c>
      <c r="L124" s="23">
        <v>1</v>
      </c>
      <c r="M124" s="21" t="s">
        <v>50</v>
      </c>
      <c r="N124" s="21" t="s">
        <v>50</v>
      </c>
      <c r="O124" s="22"/>
      <c r="P124" s="22"/>
    </row>
    <row r="125" spans="1:16" ht="45" x14ac:dyDescent="0.25">
      <c r="A125" s="21" t="s">
        <v>5276</v>
      </c>
      <c r="B125" s="21" t="s">
        <v>49</v>
      </c>
      <c r="C125" s="22"/>
      <c r="D125" s="22"/>
      <c r="E125" s="22"/>
      <c r="F125" s="22"/>
      <c r="G125" s="22"/>
      <c r="H125" s="22"/>
      <c r="I125" s="22"/>
      <c r="J125" s="22"/>
      <c r="K125" s="23">
        <v>1</v>
      </c>
      <c r="L125" s="23">
        <v>1</v>
      </c>
      <c r="M125" s="21" t="s">
        <v>50</v>
      </c>
      <c r="N125" s="21" t="s">
        <v>50</v>
      </c>
      <c r="O125" s="22"/>
      <c r="P125" s="22"/>
    </row>
    <row r="126" spans="1:16" ht="45" x14ac:dyDescent="0.25">
      <c r="A126" s="21" t="s">
        <v>5277</v>
      </c>
      <c r="B126" s="21" t="s">
        <v>49</v>
      </c>
      <c r="C126" s="22"/>
      <c r="D126" s="22"/>
      <c r="E126" s="22"/>
      <c r="F126" s="22"/>
      <c r="G126" s="22"/>
      <c r="H126" s="22"/>
      <c r="I126" s="22"/>
      <c r="J126" s="22"/>
      <c r="K126" s="23">
        <v>1</v>
      </c>
      <c r="L126" s="23">
        <v>1</v>
      </c>
      <c r="M126" s="21" t="s">
        <v>50</v>
      </c>
      <c r="N126" s="21" t="s">
        <v>50</v>
      </c>
      <c r="O126" s="22"/>
      <c r="P126" s="22"/>
    </row>
    <row r="127" spans="1:16" ht="45" x14ac:dyDescent="0.25">
      <c r="A127" s="21" t="s">
        <v>1563</v>
      </c>
      <c r="B127" s="21" t="s">
        <v>49</v>
      </c>
      <c r="C127" s="23">
        <v>22630259.289999999</v>
      </c>
      <c r="D127" s="23">
        <v>654.27</v>
      </c>
      <c r="E127" s="23">
        <v>24480494.199999999</v>
      </c>
      <c r="F127" s="23">
        <v>887.49</v>
      </c>
      <c r="G127" s="23">
        <v>38644566.07</v>
      </c>
      <c r="H127" s="23">
        <v>1346.57</v>
      </c>
      <c r="I127" s="23">
        <v>35412609.270000003</v>
      </c>
      <c r="J127" s="23">
        <v>1270.3800000000001</v>
      </c>
      <c r="K127" s="23">
        <v>1</v>
      </c>
      <c r="L127" s="23">
        <v>1</v>
      </c>
      <c r="M127" s="21" t="s">
        <v>50</v>
      </c>
      <c r="N127" s="21" t="s">
        <v>5192</v>
      </c>
      <c r="O127" s="22"/>
      <c r="P127" s="23">
        <v>29157.25</v>
      </c>
    </row>
    <row r="128" spans="1:16" ht="45" x14ac:dyDescent="0.25">
      <c r="A128" s="21" t="s">
        <v>5278</v>
      </c>
      <c r="B128" s="21" t="s">
        <v>49</v>
      </c>
      <c r="C128" s="22"/>
      <c r="D128" s="22"/>
      <c r="E128" s="22"/>
      <c r="F128" s="22"/>
      <c r="G128" s="22"/>
      <c r="H128" s="22"/>
      <c r="I128" s="22"/>
      <c r="J128" s="22"/>
      <c r="K128" s="23">
        <v>1</v>
      </c>
      <c r="L128" s="23">
        <v>1</v>
      </c>
      <c r="M128" s="21" t="s">
        <v>50</v>
      </c>
      <c r="N128" s="21" t="s">
        <v>50</v>
      </c>
      <c r="O128" s="22"/>
      <c r="P128" s="22"/>
    </row>
    <row r="129" spans="1:16" ht="45" x14ac:dyDescent="0.25">
      <c r="A129" s="21" t="s">
        <v>5279</v>
      </c>
      <c r="B129" s="21" t="s">
        <v>49</v>
      </c>
      <c r="C129" s="22"/>
      <c r="D129" s="22"/>
      <c r="E129" s="22"/>
      <c r="F129" s="22"/>
      <c r="G129" s="22"/>
      <c r="H129" s="22"/>
      <c r="I129" s="22"/>
      <c r="J129" s="22"/>
      <c r="K129" s="23">
        <v>1</v>
      </c>
      <c r="L129" s="23">
        <v>1</v>
      </c>
      <c r="M129" s="21" t="s">
        <v>50</v>
      </c>
      <c r="N129" s="21" t="s">
        <v>50</v>
      </c>
      <c r="O129" s="22"/>
      <c r="P129" s="22"/>
    </row>
    <row r="130" spans="1:16" ht="45" x14ac:dyDescent="0.25">
      <c r="A130" s="21" t="s">
        <v>5280</v>
      </c>
      <c r="B130" s="21" t="s">
        <v>49</v>
      </c>
      <c r="C130" s="22"/>
      <c r="D130" s="22"/>
      <c r="E130" s="22"/>
      <c r="F130" s="22"/>
      <c r="G130" s="22"/>
      <c r="H130" s="22"/>
      <c r="I130" s="22"/>
      <c r="J130" s="22"/>
      <c r="K130" s="23">
        <v>1</v>
      </c>
      <c r="L130" s="23">
        <v>1</v>
      </c>
      <c r="M130" s="21" t="s">
        <v>50</v>
      </c>
      <c r="N130" s="21" t="s">
        <v>50</v>
      </c>
      <c r="O130" s="22"/>
      <c r="P130" s="22"/>
    </row>
    <row r="131" spans="1:16" ht="45" x14ac:dyDescent="0.25">
      <c r="A131" s="21" t="s">
        <v>1565</v>
      </c>
      <c r="B131" s="21" t="s">
        <v>49</v>
      </c>
      <c r="C131" s="23">
        <v>36959874.530000001</v>
      </c>
      <c r="D131" s="23">
        <v>402.67</v>
      </c>
      <c r="E131" s="23">
        <v>25974499.899999999</v>
      </c>
      <c r="F131" s="23">
        <v>207.58</v>
      </c>
      <c r="G131" s="23">
        <v>52214748.43</v>
      </c>
      <c r="H131" s="23">
        <v>380.99</v>
      </c>
      <c r="I131" s="23">
        <v>29995520.559999999</v>
      </c>
      <c r="J131" s="23">
        <v>236.75</v>
      </c>
      <c r="K131" s="23">
        <v>1</v>
      </c>
      <c r="L131" s="23">
        <v>1</v>
      </c>
      <c r="M131" s="21" t="s">
        <v>50</v>
      </c>
      <c r="N131" s="21" t="s">
        <v>1462</v>
      </c>
      <c r="O131" s="22"/>
      <c r="P131" s="23">
        <v>142357</v>
      </c>
    </row>
    <row r="132" spans="1:16" ht="45" x14ac:dyDescent="0.25">
      <c r="A132" s="21" t="s">
        <v>5281</v>
      </c>
      <c r="B132" s="21" t="s">
        <v>49</v>
      </c>
      <c r="C132" s="22"/>
      <c r="D132" s="22"/>
      <c r="E132" s="22"/>
      <c r="F132" s="22"/>
      <c r="G132" s="22"/>
      <c r="H132" s="22"/>
      <c r="I132" s="22"/>
      <c r="J132" s="22"/>
      <c r="K132" s="23">
        <v>1</v>
      </c>
      <c r="L132" s="23">
        <v>1</v>
      </c>
      <c r="M132" s="21" t="s">
        <v>50</v>
      </c>
      <c r="N132" s="21" t="s">
        <v>50</v>
      </c>
      <c r="O132" s="22"/>
      <c r="P132" s="22"/>
    </row>
    <row r="133" spans="1:16" ht="45" x14ac:dyDescent="0.25">
      <c r="A133" s="21" t="s">
        <v>5282</v>
      </c>
      <c r="B133" s="21" t="s">
        <v>49</v>
      </c>
      <c r="C133" s="22"/>
      <c r="D133" s="22"/>
      <c r="E133" s="22"/>
      <c r="F133" s="22"/>
      <c r="G133" s="22"/>
      <c r="H133" s="22"/>
      <c r="I133" s="22"/>
      <c r="J133" s="22"/>
      <c r="K133" s="23">
        <v>1</v>
      </c>
      <c r="L133" s="23">
        <v>1</v>
      </c>
      <c r="M133" s="21" t="s">
        <v>50</v>
      </c>
      <c r="N133" s="21" t="s">
        <v>50</v>
      </c>
      <c r="O133" s="22"/>
      <c r="P133" s="22"/>
    </row>
    <row r="134" spans="1:16" ht="45" x14ac:dyDescent="0.25">
      <c r="A134" s="21" t="s">
        <v>1568</v>
      </c>
      <c r="B134" s="21" t="s">
        <v>49</v>
      </c>
      <c r="C134" s="22"/>
      <c r="D134" s="22"/>
      <c r="E134" s="23">
        <v>16384259.130000001</v>
      </c>
      <c r="F134" s="23">
        <v>55</v>
      </c>
      <c r="G134" s="23">
        <v>18443994.109999999</v>
      </c>
      <c r="H134" s="23">
        <v>58.4</v>
      </c>
      <c r="I134" s="23">
        <v>17922830.789999999</v>
      </c>
      <c r="J134" s="23">
        <v>54.5</v>
      </c>
      <c r="K134" s="23">
        <v>1</v>
      </c>
      <c r="L134" s="23">
        <v>1</v>
      </c>
      <c r="M134" s="21" t="s">
        <v>50</v>
      </c>
      <c r="N134" s="21" t="s">
        <v>50</v>
      </c>
      <c r="O134" s="22"/>
      <c r="P134" s="22"/>
    </row>
    <row r="135" spans="1:16" ht="45" x14ac:dyDescent="0.25">
      <c r="A135" s="21" t="s">
        <v>5283</v>
      </c>
      <c r="B135" s="21" t="s">
        <v>49</v>
      </c>
      <c r="C135" s="22"/>
      <c r="D135" s="22"/>
      <c r="E135" s="22"/>
      <c r="F135" s="22"/>
      <c r="G135" s="22"/>
      <c r="H135" s="22"/>
      <c r="I135" s="22"/>
      <c r="J135" s="22"/>
      <c r="K135" s="23">
        <v>1</v>
      </c>
      <c r="L135" s="23">
        <v>1</v>
      </c>
      <c r="M135" s="21" t="s">
        <v>50</v>
      </c>
      <c r="N135" s="21" t="s">
        <v>50</v>
      </c>
      <c r="O135" s="22"/>
      <c r="P135" s="22"/>
    </row>
    <row r="136" spans="1:16" ht="45" x14ac:dyDescent="0.25">
      <c r="A136" s="21" t="s">
        <v>5284</v>
      </c>
      <c r="B136" s="21" t="s">
        <v>49</v>
      </c>
      <c r="C136" s="22"/>
      <c r="D136" s="22"/>
      <c r="E136" s="22"/>
      <c r="F136" s="22"/>
      <c r="G136" s="22"/>
      <c r="H136" s="22"/>
      <c r="I136" s="22"/>
      <c r="J136" s="22"/>
      <c r="K136" s="23">
        <v>1</v>
      </c>
      <c r="L136" s="23">
        <v>1</v>
      </c>
      <c r="M136" s="21" t="s">
        <v>50</v>
      </c>
      <c r="N136" s="21" t="s">
        <v>50</v>
      </c>
      <c r="O136" s="22"/>
      <c r="P136" s="22"/>
    </row>
    <row r="137" spans="1:16" ht="45" x14ac:dyDescent="0.25">
      <c r="A137" s="21" t="s">
        <v>1571</v>
      </c>
      <c r="B137" s="21" t="s">
        <v>49</v>
      </c>
      <c r="C137" s="23">
        <v>28362588.73</v>
      </c>
      <c r="D137" s="23">
        <v>350.28</v>
      </c>
      <c r="E137" s="23">
        <v>21324192.34</v>
      </c>
      <c r="F137" s="23">
        <v>466.73</v>
      </c>
      <c r="G137" s="23">
        <v>15959721.699999999</v>
      </c>
      <c r="H137" s="23">
        <v>380.99</v>
      </c>
      <c r="I137" s="23">
        <v>17870163.989999998</v>
      </c>
      <c r="J137" s="23">
        <v>392.38</v>
      </c>
      <c r="K137" s="23">
        <v>1</v>
      </c>
      <c r="L137" s="23">
        <v>1</v>
      </c>
      <c r="M137" s="21" t="s">
        <v>50</v>
      </c>
      <c r="N137" s="21" t="s">
        <v>5192</v>
      </c>
      <c r="O137" s="22"/>
      <c r="P137" s="23">
        <v>39239.75</v>
      </c>
    </row>
    <row r="138" spans="1:16" ht="45" x14ac:dyDescent="0.25">
      <c r="A138" s="21" t="s">
        <v>5285</v>
      </c>
      <c r="B138" s="21" t="s">
        <v>49</v>
      </c>
      <c r="C138" s="22"/>
      <c r="D138" s="22"/>
      <c r="E138" s="22"/>
      <c r="F138" s="22"/>
      <c r="G138" s="22"/>
      <c r="H138" s="22"/>
      <c r="I138" s="22"/>
      <c r="J138" s="22"/>
      <c r="K138" s="23">
        <v>1</v>
      </c>
      <c r="L138" s="23">
        <v>1</v>
      </c>
      <c r="M138" s="21" t="s">
        <v>50</v>
      </c>
      <c r="N138" s="21" t="s">
        <v>50</v>
      </c>
      <c r="O138" s="22"/>
      <c r="P138" s="22"/>
    </row>
    <row r="139" spans="1:16" ht="45" x14ac:dyDescent="0.25">
      <c r="A139" s="21" t="s">
        <v>5286</v>
      </c>
      <c r="B139" s="21" t="s">
        <v>49</v>
      </c>
      <c r="C139" s="22"/>
      <c r="D139" s="22"/>
      <c r="E139" s="22"/>
      <c r="F139" s="22"/>
      <c r="G139" s="22"/>
      <c r="H139" s="22"/>
      <c r="I139" s="22"/>
      <c r="J139" s="22"/>
      <c r="K139" s="23">
        <v>1</v>
      </c>
      <c r="L139" s="23">
        <v>1</v>
      </c>
      <c r="M139" s="21" t="s">
        <v>50</v>
      </c>
      <c r="N139" s="21" t="s">
        <v>50</v>
      </c>
      <c r="O139" s="22"/>
      <c r="P139" s="22"/>
    </row>
    <row r="140" spans="1:16" ht="45" x14ac:dyDescent="0.25">
      <c r="A140" s="21" t="s">
        <v>5287</v>
      </c>
      <c r="B140" s="21" t="s">
        <v>49</v>
      </c>
      <c r="C140" s="22"/>
      <c r="D140" s="22"/>
      <c r="E140" s="22"/>
      <c r="F140" s="22"/>
      <c r="G140" s="22"/>
      <c r="H140" s="22"/>
      <c r="I140" s="22"/>
      <c r="J140" s="22"/>
      <c r="K140" s="23">
        <v>1</v>
      </c>
      <c r="L140" s="23">
        <v>1</v>
      </c>
      <c r="M140" s="21" t="s">
        <v>50</v>
      </c>
      <c r="N140" s="21" t="s">
        <v>50</v>
      </c>
      <c r="O140" s="22"/>
      <c r="P140" s="22"/>
    </row>
    <row r="141" spans="1:16" ht="45" x14ac:dyDescent="0.25">
      <c r="A141" s="21" t="s">
        <v>5288</v>
      </c>
      <c r="B141" s="21" t="s">
        <v>49</v>
      </c>
      <c r="C141" s="22"/>
      <c r="D141" s="22"/>
      <c r="E141" s="22"/>
      <c r="F141" s="22"/>
      <c r="G141" s="22"/>
      <c r="H141" s="22"/>
      <c r="I141" s="22"/>
      <c r="J141" s="22"/>
      <c r="K141" s="23">
        <v>1</v>
      </c>
      <c r="L141" s="23">
        <v>1</v>
      </c>
      <c r="M141" s="21" t="s">
        <v>50</v>
      </c>
      <c r="N141" s="21" t="s">
        <v>50</v>
      </c>
      <c r="O141" s="22"/>
      <c r="P141" s="22"/>
    </row>
    <row r="142" spans="1:16" ht="45" x14ac:dyDescent="0.25">
      <c r="A142" s="21" t="s">
        <v>5289</v>
      </c>
      <c r="B142" s="21" t="s">
        <v>49</v>
      </c>
      <c r="C142" s="22"/>
      <c r="D142" s="22"/>
      <c r="E142" s="22"/>
      <c r="F142" s="22"/>
      <c r="G142" s="22"/>
      <c r="H142" s="22"/>
      <c r="I142" s="22"/>
      <c r="J142" s="22"/>
      <c r="K142" s="23">
        <v>1</v>
      </c>
      <c r="L142" s="23">
        <v>1</v>
      </c>
      <c r="M142" s="21" t="s">
        <v>50</v>
      </c>
      <c r="N142" s="21" t="s">
        <v>50</v>
      </c>
      <c r="O142" s="22"/>
      <c r="P142" s="22"/>
    </row>
    <row r="143" spans="1:16" ht="45" x14ac:dyDescent="0.25">
      <c r="A143" s="21" t="s">
        <v>1573</v>
      </c>
      <c r="B143" s="21" t="s">
        <v>49</v>
      </c>
      <c r="C143" s="23">
        <v>36343389.350000001</v>
      </c>
      <c r="D143" s="23">
        <v>1418.81</v>
      </c>
      <c r="E143" s="23">
        <v>31946149.960000001</v>
      </c>
      <c r="F143" s="23">
        <v>2202.02</v>
      </c>
      <c r="G143" s="23">
        <v>27187696.149999999</v>
      </c>
      <c r="H143" s="23">
        <v>2119.81</v>
      </c>
      <c r="I143" s="23">
        <v>32391472.48</v>
      </c>
      <c r="J143" s="23">
        <v>2440.98</v>
      </c>
      <c r="K143" s="23">
        <v>1</v>
      </c>
      <c r="L143" s="23">
        <v>1</v>
      </c>
      <c r="M143" s="21" t="s">
        <v>50</v>
      </c>
      <c r="N143" s="21" t="s">
        <v>5192</v>
      </c>
      <c r="O143" s="22"/>
      <c r="P143" s="23">
        <v>17721</v>
      </c>
    </row>
    <row r="144" spans="1:16" ht="45" x14ac:dyDescent="0.25">
      <c r="A144" s="21" t="s">
        <v>906</v>
      </c>
      <c r="B144" s="21" t="s">
        <v>49</v>
      </c>
      <c r="C144" s="22"/>
      <c r="D144" s="22"/>
      <c r="E144" s="23">
        <v>24818881.210000001</v>
      </c>
      <c r="F144" s="23">
        <v>66.44</v>
      </c>
      <c r="G144" s="23">
        <v>26406811.82</v>
      </c>
      <c r="H144" s="23">
        <v>62.16</v>
      </c>
      <c r="I144" s="23">
        <v>17240605.379999999</v>
      </c>
      <c r="J144" s="23">
        <v>54.82</v>
      </c>
      <c r="K144" s="23">
        <v>1</v>
      </c>
      <c r="L144" s="23">
        <v>1</v>
      </c>
      <c r="M144" s="21" t="s">
        <v>50</v>
      </c>
      <c r="N144" s="21" t="s">
        <v>50</v>
      </c>
      <c r="O144" s="22"/>
      <c r="P144" s="22"/>
    </row>
    <row r="145" spans="1:16" ht="45" x14ac:dyDescent="0.25">
      <c r="A145" s="21" t="s">
        <v>5290</v>
      </c>
      <c r="B145" s="21" t="s">
        <v>49</v>
      </c>
      <c r="C145" s="22"/>
      <c r="D145" s="22"/>
      <c r="E145" s="22"/>
      <c r="F145" s="22"/>
      <c r="G145" s="22"/>
      <c r="H145" s="22"/>
      <c r="I145" s="22"/>
      <c r="J145" s="22"/>
      <c r="K145" s="23">
        <v>1</v>
      </c>
      <c r="L145" s="23">
        <v>1</v>
      </c>
      <c r="M145" s="21" t="s">
        <v>50</v>
      </c>
      <c r="N145" s="21" t="s">
        <v>50</v>
      </c>
      <c r="O145" s="22"/>
      <c r="P145" s="22"/>
    </row>
    <row r="146" spans="1:16" ht="45" x14ac:dyDescent="0.25">
      <c r="A146" s="21" t="s">
        <v>5291</v>
      </c>
      <c r="B146" s="21" t="s">
        <v>49</v>
      </c>
      <c r="C146" s="22"/>
      <c r="D146" s="22"/>
      <c r="E146" s="22"/>
      <c r="F146" s="22"/>
      <c r="G146" s="22"/>
      <c r="H146" s="22"/>
      <c r="I146" s="22"/>
      <c r="J146" s="22"/>
      <c r="K146" s="23">
        <v>1</v>
      </c>
      <c r="L146" s="23">
        <v>1</v>
      </c>
      <c r="M146" s="21" t="s">
        <v>50</v>
      </c>
      <c r="N146" s="21" t="s">
        <v>50</v>
      </c>
      <c r="O146" s="22"/>
      <c r="P146" s="22"/>
    </row>
    <row r="147" spans="1:16" ht="45" x14ac:dyDescent="0.25">
      <c r="A147" s="21" t="s">
        <v>5292</v>
      </c>
      <c r="B147" s="21" t="s">
        <v>49</v>
      </c>
      <c r="C147" s="22"/>
      <c r="D147" s="22"/>
      <c r="E147" s="22"/>
      <c r="F147" s="22"/>
      <c r="G147" s="22"/>
      <c r="H147" s="22"/>
      <c r="I147" s="22"/>
      <c r="J147" s="22"/>
      <c r="K147" s="23">
        <v>1</v>
      </c>
      <c r="L147" s="23">
        <v>1</v>
      </c>
      <c r="M147" s="21" t="s">
        <v>50</v>
      </c>
      <c r="N147" s="21" t="s">
        <v>50</v>
      </c>
      <c r="O147" s="22"/>
      <c r="P147" s="22"/>
    </row>
    <row r="148" spans="1:16" ht="45" x14ac:dyDescent="0.25">
      <c r="A148" s="21" t="s">
        <v>5293</v>
      </c>
      <c r="B148" s="21" t="s">
        <v>49</v>
      </c>
      <c r="C148" s="22"/>
      <c r="D148" s="22"/>
      <c r="E148" s="22"/>
      <c r="F148" s="22"/>
      <c r="G148" s="22"/>
      <c r="H148" s="22"/>
      <c r="I148" s="22"/>
      <c r="J148" s="22"/>
      <c r="K148" s="23">
        <v>1</v>
      </c>
      <c r="L148" s="23">
        <v>1</v>
      </c>
      <c r="M148" s="21" t="s">
        <v>50</v>
      </c>
      <c r="N148" s="21" t="s">
        <v>50</v>
      </c>
      <c r="O148" s="22"/>
      <c r="P148" s="22"/>
    </row>
    <row r="149" spans="1:16" ht="45" x14ac:dyDescent="0.25">
      <c r="A149" s="21" t="s">
        <v>5294</v>
      </c>
      <c r="B149" s="21" t="s">
        <v>49</v>
      </c>
      <c r="C149" s="22"/>
      <c r="D149" s="22"/>
      <c r="E149" s="22"/>
      <c r="F149" s="22"/>
      <c r="G149" s="22"/>
      <c r="H149" s="22"/>
      <c r="I149" s="22"/>
      <c r="J149" s="22"/>
      <c r="K149" s="23">
        <v>1</v>
      </c>
      <c r="L149" s="23">
        <v>1</v>
      </c>
      <c r="M149" s="21" t="s">
        <v>50</v>
      </c>
      <c r="N149" s="21" t="s">
        <v>50</v>
      </c>
      <c r="O149" s="22"/>
      <c r="P149" s="22"/>
    </row>
    <row r="150" spans="1:16" ht="45" x14ac:dyDescent="0.25">
      <c r="A150" s="21" t="s">
        <v>5295</v>
      </c>
      <c r="B150" s="21" t="s">
        <v>49</v>
      </c>
      <c r="C150" s="22"/>
      <c r="D150" s="22"/>
      <c r="E150" s="22"/>
      <c r="F150" s="22"/>
      <c r="G150" s="22"/>
      <c r="H150" s="22"/>
      <c r="I150" s="22"/>
      <c r="J150" s="22"/>
      <c r="K150" s="23">
        <v>1</v>
      </c>
      <c r="L150" s="23">
        <v>1</v>
      </c>
      <c r="M150" s="21" t="s">
        <v>50</v>
      </c>
      <c r="N150" s="21" t="s">
        <v>50</v>
      </c>
      <c r="O150" s="22"/>
      <c r="P150" s="22"/>
    </row>
    <row r="151" spans="1:16" ht="45" x14ac:dyDescent="0.25">
      <c r="A151" s="21" t="s">
        <v>5296</v>
      </c>
      <c r="B151" s="21" t="s">
        <v>49</v>
      </c>
      <c r="C151" s="22"/>
      <c r="D151" s="22"/>
      <c r="E151" s="22"/>
      <c r="F151" s="22"/>
      <c r="G151" s="22"/>
      <c r="H151" s="22"/>
      <c r="I151" s="22"/>
      <c r="J151" s="22"/>
      <c r="K151" s="23">
        <v>1</v>
      </c>
      <c r="L151" s="23">
        <v>1</v>
      </c>
      <c r="M151" s="21" t="s">
        <v>50</v>
      </c>
      <c r="N151" s="21" t="s">
        <v>50</v>
      </c>
      <c r="O151" s="22"/>
      <c r="P151" s="22"/>
    </row>
    <row r="152" spans="1:16" ht="45" x14ac:dyDescent="0.25">
      <c r="A152" s="21" t="s">
        <v>1576</v>
      </c>
      <c r="B152" s="21" t="s">
        <v>49</v>
      </c>
      <c r="C152" s="23">
        <v>14054785.890000001</v>
      </c>
      <c r="D152" s="23">
        <v>948.48</v>
      </c>
      <c r="E152" s="23">
        <v>24820393.829999998</v>
      </c>
      <c r="F152" s="23">
        <v>2335.25</v>
      </c>
      <c r="G152" s="23">
        <v>32072606.670000002</v>
      </c>
      <c r="H152" s="23">
        <v>3123.16</v>
      </c>
      <c r="I152" s="23">
        <v>26771371.07</v>
      </c>
      <c r="J152" s="23">
        <v>2769.48</v>
      </c>
      <c r="K152" s="23">
        <v>1</v>
      </c>
      <c r="L152" s="23">
        <v>1</v>
      </c>
      <c r="M152" s="21" t="s">
        <v>50</v>
      </c>
      <c r="N152" s="21" t="s">
        <v>5192</v>
      </c>
      <c r="O152" s="22"/>
      <c r="P152" s="23">
        <v>18101</v>
      </c>
    </row>
    <row r="153" spans="1:16" ht="45" x14ac:dyDescent="0.25">
      <c r="A153" s="21" t="s">
        <v>1579</v>
      </c>
      <c r="B153" s="21" t="s">
        <v>49</v>
      </c>
      <c r="C153" s="23">
        <v>15923203.300000001</v>
      </c>
      <c r="D153" s="23">
        <v>32.549999999999997</v>
      </c>
      <c r="E153" s="23">
        <v>16753852.960000001</v>
      </c>
      <c r="F153" s="23">
        <v>30.39</v>
      </c>
      <c r="G153" s="23">
        <v>29251829.010000002</v>
      </c>
      <c r="H153" s="23">
        <v>49.11</v>
      </c>
      <c r="I153" s="23">
        <v>28352342.359999999</v>
      </c>
      <c r="J153" s="23">
        <v>37.25</v>
      </c>
      <c r="K153" s="23">
        <v>1</v>
      </c>
      <c r="L153" s="23">
        <v>1</v>
      </c>
      <c r="M153" s="21" t="s">
        <v>50</v>
      </c>
      <c r="N153" s="21" t="s">
        <v>58</v>
      </c>
      <c r="O153" s="22"/>
      <c r="P153" s="23">
        <v>594342.25</v>
      </c>
    </row>
    <row r="154" spans="1:16" ht="45" x14ac:dyDescent="0.25">
      <c r="A154" s="21" t="s">
        <v>5297</v>
      </c>
      <c r="B154" s="21" t="s">
        <v>49</v>
      </c>
      <c r="C154" s="22"/>
      <c r="D154" s="22"/>
      <c r="E154" s="22"/>
      <c r="F154" s="22"/>
      <c r="G154" s="22"/>
      <c r="H154" s="22"/>
      <c r="I154" s="22"/>
      <c r="J154" s="22"/>
      <c r="K154" s="23">
        <v>1</v>
      </c>
      <c r="L154" s="23">
        <v>1</v>
      </c>
      <c r="M154" s="21" t="s">
        <v>50</v>
      </c>
      <c r="N154" s="21" t="s">
        <v>50</v>
      </c>
      <c r="O154" s="22"/>
      <c r="P154" s="22"/>
    </row>
    <row r="155" spans="1:16" ht="45" x14ac:dyDescent="0.25">
      <c r="A155" s="21" t="s">
        <v>5298</v>
      </c>
      <c r="B155" s="21" t="s">
        <v>198</v>
      </c>
      <c r="C155" s="22"/>
      <c r="D155" s="22"/>
      <c r="E155" s="22"/>
      <c r="F155" s="22"/>
      <c r="G155" s="22"/>
      <c r="H155" s="22"/>
      <c r="I155" s="22"/>
      <c r="J155" s="22"/>
      <c r="K155" s="23">
        <v>1</v>
      </c>
      <c r="L155" s="23">
        <v>1</v>
      </c>
      <c r="M155" s="21" t="s">
        <v>50</v>
      </c>
      <c r="N155" s="21" t="s">
        <v>50</v>
      </c>
      <c r="O155" s="22"/>
      <c r="P155" s="22"/>
    </row>
    <row r="156" spans="1:16" ht="45" x14ac:dyDescent="0.25">
      <c r="A156" s="21" t="s">
        <v>5299</v>
      </c>
      <c r="B156" s="21" t="s">
        <v>49</v>
      </c>
      <c r="C156" s="22"/>
      <c r="D156" s="22"/>
      <c r="E156" s="22"/>
      <c r="F156" s="22"/>
      <c r="G156" s="22"/>
      <c r="H156" s="22"/>
      <c r="I156" s="22"/>
      <c r="J156" s="22"/>
      <c r="K156" s="23">
        <v>1</v>
      </c>
      <c r="L156" s="23">
        <v>1</v>
      </c>
      <c r="M156" s="21" t="s">
        <v>50</v>
      </c>
      <c r="N156" s="21" t="s">
        <v>50</v>
      </c>
      <c r="O156" s="22"/>
      <c r="P156" s="22"/>
    </row>
    <row r="157" spans="1:16" ht="45" x14ac:dyDescent="0.25">
      <c r="A157" s="21" t="s">
        <v>5300</v>
      </c>
      <c r="B157" s="21" t="s">
        <v>49</v>
      </c>
      <c r="C157" s="22"/>
      <c r="D157" s="22"/>
      <c r="E157" s="22"/>
      <c r="F157" s="22"/>
      <c r="G157" s="22"/>
      <c r="H157" s="22"/>
      <c r="I157" s="22"/>
      <c r="J157" s="22"/>
      <c r="K157" s="23">
        <v>1</v>
      </c>
      <c r="L157" s="23">
        <v>1</v>
      </c>
      <c r="M157" s="21" t="s">
        <v>50</v>
      </c>
      <c r="N157" s="21" t="s">
        <v>50</v>
      </c>
      <c r="O157" s="22"/>
      <c r="P157" s="22"/>
    </row>
    <row r="158" spans="1:16" ht="45" x14ac:dyDescent="0.25">
      <c r="A158" s="21" t="s">
        <v>5301</v>
      </c>
      <c r="B158" s="21" t="s">
        <v>49</v>
      </c>
      <c r="C158" s="22"/>
      <c r="D158" s="22"/>
      <c r="E158" s="22"/>
      <c r="F158" s="22"/>
      <c r="G158" s="22"/>
      <c r="H158" s="22"/>
      <c r="I158" s="22"/>
      <c r="J158" s="22"/>
      <c r="K158" s="23">
        <v>1</v>
      </c>
      <c r="L158" s="23">
        <v>1</v>
      </c>
      <c r="M158" s="21" t="s">
        <v>50</v>
      </c>
      <c r="N158" s="21" t="s">
        <v>50</v>
      </c>
      <c r="O158" s="22"/>
      <c r="P158" s="22"/>
    </row>
    <row r="159" spans="1:16" ht="45" x14ac:dyDescent="0.25">
      <c r="A159" s="21" t="s">
        <v>5302</v>
      </c>
      <c r="B159" s="21" t="s">
        <v>49</v>
      </c>
      <c r="C159" s="22"/>
      <c r="D159" s="22"/>
      <c r="E159" s="22"/>
      <c r="F159" s="22"/>
      <c r="G159" s="22"/>
      <c r="H159" s="22"/>
      <c r="I159" s="22"/>
      <c r="J159" s="22"/>
      <c r="K159" s="23">
        <v>1</v>
      </c>
      <c r="L159" s="23">
        <v>1</v>
      </c>
      <c r="M159" s="21" t="s">
        <v>50</v>
      </c>
      <c r="N159" s="21" t="s">
        <v>50</v>
      </c>
      <c r="O159" s="22"/>
      <c r="P159" s="22"/>
    </row>
    <row r="160" spans="1:16" ht="45" x14ac:dyDescent="0.25">
      <c r="A160" s="21" t="s">
        <v>5303</v>
      </c>
      <c r="B160" s="21" t="s">
        <v>49</v>
      </c>
      <c r="C160" s="22"/>
      <c r="D160" s="22"/>
      <c r="E160" s="22"/>
      <c r="F160" s="22"/>
      <c r="G160" s="22"/>
      <c r="H160" s="22"/>
      <c r="I160" s="22"/>
      <c r="J160" s="22"/>
      <c r="K160" s="23">
        <v>1</v>
      </c>
      <c r="L160" s="23">
        <v>1</v>
      </c>
      <c r="M160" s="21" t="s">
        <v>50</v>
      </c>
      <c r="N160" s="21" t="s">
        <v>50</v>
      </c>
      <c r="O160" s="22"/>
      <c r="P160" s="22"/>
    </row>
    <row r="161" spans="1:16" ht="45" x14ac:dyDescent="0.25">
      <c r="A161" s="21" t="s">
        <v>69</v>
      </c>
      <c r="B161" s="21" t="s">
        <v>49</v>
      </c>
      <c r="C161" s="23">
        <v>39558879.57</v>
      </c>
      <c r="D161" s="23">
        <v>316.85000000000002</v>
      </c>
      <c r="E161" s="23">
        <v>29645476.940000001</v>
      </c>
      <c r="F161" s="23">
        <v>299.89</v>
      </c>
      <c r="G161" s="23">
        <v>17290569.649999999</v>
      </c>
      <c r="H161" s="23">
        <v>170.9</v>
      </c>
      <c r="I161" s="23">
        <v>24692315.940000001</v>
      </c>
      <c r="J161" s="23">
        <v>317.33999999999997</v>
      </c>
      <c r="K161" s="23">
        <v>1</v>
      </c>
      <c r="L161" s="23">
        <v>1</v>
      </c>
      <c r="M161" s="21" t="s">
        <v>50</v>
      </c>
      <c r="N161" s="21" t="s">
        <v>1462</v>
      </c>
      <c r="O161" s="22"/>
      <c r="P161" s="23">
        <v>125960</v>
      </c>
    </row>
    <row r="162" spans="1:16" ht="45" x14ac:dyDescent="0.25">
      <c r="A162" s="21" t="s">
        <v>1593</v>
      </c>
      <c r="B162" s="21" t="s">
        <v>49</v>
      </c>
      <c r="C162" s="23">
        <v>249990082.22</v>
      </c>
      <c r="D162" s="23">
        <v>737.16</v>
      </c>
      <c r="E162" s="23">
        <v>236363534.16</v>
      </c>
      <c r="F162" s="23">
        <v>1274.33</v>
      </c>
      <c r="G162" s="23">
        <v>158834411.16</v>
      </c>
      <c r="H162" s="23">
        <v>716.6</v>
      </c>
      <c r="I162" s="23">
        <v>173955141.47</v>
      </c>
      <c r="J162" s="23">
        <v>779.06</v>
      </c>
      <c r="K162" s="23">
        <v>1</v>
      </c>
      <c r="L162" s="23">
        <v>1</v>
      </c>
      <c r="M162" s="21" t="s">
        <v>50</v>
      </c>
      <c r="N162" s="21" t="s">
        <v>58</v>
      </c>
      <c r="O162" s="22"/>
      <c r="P162" s="23">
        <v>310160</v>
      </c>
    </row>
    <row r="163" spans="1:16" ht="45" x14ac:dyDescent="0.25">
      <c r="A163" s="21" t="s">
        <v>5304</v>
      </c>
      <c r="B163" s="21" t="s">
        <v>49</v>
      </c>
      <c r="C163" s="22"/>
      <c r="D163" s="22"/>
      <c r="E163" s="22"/>
      <c r="F163" s="22"/>
      <c r="G163" s="22"/>
      <c r="H163" s="22"/>
      <c r="I163" s="22"/>
      <c r="J163" s="22"/>
      <c r="K163" s="23">
        <v>1</v>
      </c>
      <c r="L163" s="23">
        <v>1</v>
      </c>
      <c r="M163" s="21" t="s">
        <v>50</v>
      </c>
      <c r="N163" s="21" t="s">
        <v>50</v>
      </c>
      <c r="O163" s="22"/>
      <c r="P163" s="22"/>
    </row>
    <row r="164" spans="1:16" ht="45" x14ac:dyDescent="0.25">
      <c r="A164" s="21" t="s">
        <v>5305</v>
      </c>
      <c r="B164" s="21" t="s">
        <v>49</v>
      </c>
      <c r="C164" s="22"/>
      <c r="D164" s="22"/>
      <c r="E164" s="22"/>
      <c r="F164" s="22"/>
      <c r="G164" s="22"/>
      <c r="H164" s="22"/>
      <c r="I164" s="22"/>
      <c r="J164" s="22"/>
      <c r="K164" s="23">
        <v>1</v>
      </c>
      <c r="L164" s="23">
        <v>1</v>
      </c>
      <c r="M164" s="21" t="s">
        <v>50</v>
      </c>
      <c r="N164" s="21" t="s">
        <v>50</v>
      </c>
      <c r="O164" s="22"/>
      <c r="P164" s="22"/>
    </row>
    <row r="165" spans="1:16" ht="45" x14ac:dyDescent="0.25">
      <c r="A165" s="21" t="s">
        <v>5306</v>
      </c>
      <c r="B165" s="21" t="s">
        <v>49</v>
      </c>
      <c r="C165" s="22"/>
      <c r="D165" s="22"/>
      <c r="E165" s="22"/>
      <c r="F165" s="22"/>
      <c r="G165" s="22"/>
      <c r="H165" s="22"/>
      <c r="I165" s="22"/>
      <c r="J165" s="22"/>
      <c r="K165" s="23">
        <v>1</v>
      </c>
      <c r="L165" s="23">
        <v>1</v>
      </c>
      <c r="M165" s="21" t="s">
        <v>50</v>
      </c>
      <c r="N165" s="21" t="s">
        <v>50</v>
      </c>
      <c r="O165" s="22"/>
      <c r="P165" s="22"/>
    </row>
    <row r="166" spans="1:16" ht="45" x14ac:dyDescent="0.25">
      <c r="A166" s="21" t="s">
        <v>1596</v>
      </c>
      <c r="B166" s="21" t="s">
        <v>49</v>
      </c>
      <c r="C166" s="23">
        <v>12846203.07</v>
      </c>
      <c r="D166" s="23">
        <v>1007.33</v>
      </c>
      <c r="E166" s="23">
        <v>17117833.82</v>
      </c>
      <c r="F166" s="23">
        <v>1736.82</v>
      </c>
      <c r="G166" s="23">
        <v>13327943.74</v>
      </c>
      <c r="H166" s="23">
        <v>1577.22</v>
      </c>
      <c r="I166" s="23">
        <v>17408856.329999998</v>
      </c>
      <c r="J166" s="23">
        <v>1988.13</v>
      </c>
      <c r="K166" s="23">
        <v>1</v>
      </c>
      <c r="L166" s="23">
        <v>1</v>
      </c>
      <c r="M166" s="21" t="s">
        <v>50</v>
      </c>
      <c r="N166" s="21" t="s">
        <v>5192</v>
      </c>
      <c r="O166" s="22"/>
      <c r="P166" s="23">
        <v>13093.5</v>
      </c>
    </row>
    <row r="167" spans="1:16" ht="45" x14ac:dyDescent="0.25">
      <c r="A167" s="21" t="s">
        <v>5307</v>
      </c>
      <c r="B167" s="21" t="s">
        <v>49</v>
      </c>
      <c r="C167" s="22"/>
      <c r="D167" s="22"/>
      <c r="E167" s="22"/>
      <c r="F167" s="22"/>
      <c r="G167" s="22"/>
      <c r="H167" s="22"/>
      <c r="I167" s="22"/>
      <c r="J167" s="22"/>
      <c r="K167" s="23">
        <v>1</v>
      </c>
      <c r="L167" s="23">
        <v>1</v>
      </c>
      <c r="M167" s="21" t="s">
        <v>50</v>
      </c>
      <c r="N167" s="21" t="s">
        <v>50</v>
      </c>
      <c r="O167" s="22"/>
      <c r="P167" s="22"/>
    </row>
    <row r="168" spans="1:16" ht="45" x14ac:dyDescent="0.25">
      <c r="A168" s="21" t="s">
        <v>5308</v>
      </c>
      <c r="B168" s="21" t="s">
        <v>49</v>
      </c>
      <c r="C168" s="22"/>
      <c r="D168" s="22"/>
      <c r="E168" s="22"/>
      <c r="F168" s="22"/>
      <c r="G168" s="22"/>
      <c r="H168" s="22"/>
      <c r="I168" s="22"/>
      <c r="J168" s="22"/>
      <c r="K168" s="23">
        <v>1</v>
      </c>
      <c r="L168" s="23">
        <v>1</v>
      </c>
      <c r="M168" s="21" t="s">
        <v>50</v>
      </c>
      <c r="N168" s="21" t="s">
        <v>50</v>
      </c>
      <c r="O168" s="22"/>
      <c r="P168" s="22"/>
    </row>
    <row r="169" spans="1:16" ht="45" x14ac:dyDescent="0.25">
      <c r="A169" s="21" t="s">
        <v>5309</v>
      </c>
      <c r="B169" s="21" t="s">
        <v>49</v>
      </c>
      <c r="C169" s="22"/>
      <c r="D169" s="22"/>
      <c r="E169" s="22"/>
      <c r="F169" s="22"/>
      <c r="G169" s="22"/>
      <c r="H169" s="22"/>
      <c r="I169" s="22"/>
      <c r="J169" s="22"/>
      <c r="K169" s="23">
        <v>1</v>
      </c>
      <c r="L169" s="23">
        <v>1</v>
      </c>
      <c r="M169" s="21" t="s">
        <v>50</v>
      </c>
      <c r="N169" s="21" t="s">
        <v>50</v>
      </c>
      <c r="O169" s="22"/>
      <c r="P169" s="22"/>
    </row>
    <row r="170" spans="1:16" ht="45" x14ac:dyDescent="0.25">
      <c r="A170" s="21" t="s">
        <v>5310</v>
      </c>
      <c r="B170" s="21" t="s">
        <v>49</v>
      </c>
      <c r="C170" s="22"/>
      <c r="D170" s="22"/>
      <c r="E170" s="22"/>
      <c r="F170" s="22"/>
      <c r="G170" s="22"/>
      <c r="H170" s="22"/>
      <c r="I170" s="22"/>
      <c r="J170" s="22"/>
      <c r="K170" s="23">
        <v>1</v>
      </c>
      <c r="L170" s="23">
        <v>1</v>
      </c>
      <c r="M170" s="21" t="s">
        <v>50</v>
      </c>
      <c r="N170" s="21" t="s">
        <v>50</v>
      </c>
      <c r="O170" s="22"/>
      <c r="P170" s="22"/>
    </row>
    <row r="171" spans="1:16" ht="45" x14ac:dyDescent="0.25">
      <c r="A171" s="21" t="s">
        <v>5311</v>
      </c>
      <c r="B171" s="21" t="s">
        <v>49</v>
      </c>
      <c r="C171" s="22"/>
      <c r="D171" s="22"/>
      <c r="E171" s="22"/>
      <c r="F171" s="22"/>
      <c r="G171" s="22"/>
      <c r="H171" s="22"/>
      <c r="I171" s="22"/>
      <c r="J171" s="22"/>
      <c r="K171" s="23">
        <v>1</v>
      </c>
      <c r="L171" s="23">
        <v>1</v>
      </c>
      <c r="M171" s="21" t="s">
        <v>50</v>
      </c>
      <c r="N171" s="21" t="s">
        <v>50</v>
      </c>
      <c r="O171" s="22"/>
      <c r="P171" s="22"/>
    </row>
    <row r="172" spans="1:16" ht="45" x14ac:dyDescent="0.25">
      <c r="A172" s="21" t="s">
        <v>5312</v>
      </c>
      <c r="B172" s="21" t="s">
        <v>49</v>
      </c>
      <c r="C172" s="22"/>
      <c r="D172" s="22"/>
      <c r="E172" s="22"/>
      <c r="F172" s="22"/>
      <c r="G172" s="22"/>
      <c r="H172" s="22"/>
      <c r="I172" s="22"/>
      <c r="J172" s="22"/>
      <c r="K172" s="23">
        <v>1</v>
      </c>
      <c r="L172" s="23">
        <v>1</v>
      </c>
      <c r="M172" s="21" t="s">
        <v>50</v>
      </c>
      <c r="N172" s="21" t="s">
        <v>50</v>
      </c>
      <c r="O172" s="22"/>
      <c r="P172" s="22"/>
    </row>
    <row r="173" spans="1:16" ht="45" x14ac:dyDescent="0.25">
      <c r="A173" s="21" t="s">
        <v>5313</v>
      </c>
      <c r="B173" s="21" t="s">
        <v>49</v>
      </c>
      <c r="C173" s="22"/>
      <c r="D173" s="22"/>
      <c r="E173" s="22"/>
      <c r="F173" s="22"/>
      <c r="G173" s="22"/>
      <c r="H173" s="22"/>
      <c r="I173" s="22"/>
      <c r="J173" s="22"/>
      <c r="K173" s="23">
        <v>1</v>
      </c>
      <c r="L173" s="23">
        <v>1</v>
      </c>
      <c r="M173" s="21" t="s">
        <v>50</v>
      </c>
      <c r="N173" s="21" t="s">
        <v>50</v>
      </c>
      <c r="O173" s="22"/>
      <c r="P173" s="22"/>
    </row>
    <row r="174" spans="1:16" ht="45" x14ac:dyDescent="0.25">
      <c r="A174" s="21" t="s">
        <v>5314</v>
      </c>
      <c r="B174" s="21" t="s">
        <v>49</v>
      </c>
      <c r="C174" s="22"/>
      <c r="D174" s="22"/>
      <c r="E174" s="22"/>
      <c r="F174" s="22"/>
      <c r="G174" s="22"/>
      <c r="H174" s="22"/>
      <c r="I174" s="22"/>
      <c r="J174" s="22"/>
      <c r="K174" s="23">
        <v>1</v>
      </c>
      <c r="L174" s="23">
        <v>1</v>
      </c>
      <c r="M174" s="21" t="s">
        <v>50</v>
      </c>
      <c r="N174" s="21" t="s">
        <v>50</v>
      </c>
      <c r="O174" s="22"/>
      <c r="P174" s="22"/>
    </row>
    <row r="175" spans="1:16" ht="45" x14ac:dyDescent="0.25">
      <c r="A175" s="21" t="s">
        <v>5315</v>
      </c>
      <c r="B175" s="21" t="s">
        <v>49</v>
      </c>
      <c r="C175" s="22"/>
      <c r="D175" s="22"/>
      <c r="E175" s="22"/>
      <c r="F175" s="22"/>
      <c r="G175" s="22"/>
      <c r="H175" s="22"/>
      <c r="I175" s="22"/>
      <c r="J175" s="22"/>
      <c r="K175" s="23">
        <v>1</v>
      </c>
      <c r="L175" s="23">
        <v>1</v>
      </c>
      <c r="M175" s="21" t="s">
        <v>50</v>
      </c>
      <c r="N175" s="21" t="s">
        <v>50</v>
      </c>
      <c r="O175" s="22"/>
      <c r="P175" s="22"/>
    </row>
    <row r="176" spans="1:16" ht="45" x14ac:dyDescent="0.25">
      <c r="A176" s="21" t="s">
        <v>5316</v>
      </c>
      <c r="B176" s="21" t="s">
        <v>49</v>
      </c>
      <c r="C176" s="22"/>
      <c r="D176" s="22"/>
      <c r="E176" s="22"/>
      <c r="F176" s="22"/>
      <c r="G176" s="22"/>
      <c r="H176" s="22"/>
      <c r="I176" s="22"/>
      <c r="J176" s="22"/>
      <c r="K176" s="23">
        <v>1</v>
      </c>
      <c r="L176" s="23">
        <v>1</v>
      </c>
      <c r="M176" s="21" t="s">
        <v>50</v>
      </c>
      <c r="N176" s="21" t="s">
        <v>50</v>
      </c>
      <c r="O176" s="22"/>
      <c r="P176" s="22"/>
    </row>
    <row r="177" spans="1:16" ht="45" x14ac:dyDescent="0.25">
      <c r="A177" s="21" t="s">
        <v>5317</v>
      </c>
      <c r="B177" s="21" t="s">
        <v>49</v>
      </c>
      <c r="C177" s="22"/>
      <c r="D177" s="22"/>
      <c r="E177" s="22"/>
      <c r="F177" s="22"/>
      <c r="G177" s="22"/>
      <c r="H177" s="22"/>
      <c r="I177" s="22"/>
      <c r="J177" s="22"/>
      <c r="K177" s="23">
        <v>1</v>
      </c>
      <c r="L177" s="23">
        <v>1</v>
      </c>
      <c r="M177" s="21" t="s">
        <v>50</v>
      </c>
      <c r="N177" s="21" t="s">
        <v>50</v>
      </c>
      <c r="O177" s="22"/>
      <c r="P177" s="22"/>
    </row>
    <row r="178" spans="1:16" ht="45" x14ac:dyDescent="0.25">
      <c r="A178" s="21" t="s">
        <v>5318</v>
      </c>
      <c r="B178" s="21" t="s">
        <v>49</v>
      </c>
      <c r="C178" s="22"/>
      <c r="D178" s="22"/>
      <c r="E178" s="22"/>
      <c r="F178" s="22"/>
      <c r="G178" s="22"/>
      <c r="H178" s="22"/>
      <c r="I178" s="22"/>
      <c r="J178" s="22"/>
      <c r="K178" s="23">
        <v>1</v>
      </c>
      <c r="L178" s="23">
        <v>1</v>
      </c>
      <c r="M178" s="21" t="s">
        <v>50</v>
      </c>
      <c r="N178" s="21" t="s">
        <v>50</v>
      </c>
      <c r="O178" s="22"/>
      <c r="P178" s="22"/>
    </row>
    <row r="179" spans="1:16" ht="45" x14ac:dyDescent="0.25">
      <c r="A179" s="21" t="s">
        <v>5319</v>
      </c>
      <c r="B179" s="21" t="s">
        <v>49</v>
      </c>
      <c r="C179" s="22"/>
      <c r="D179" s="22"/>
      <c r="E179" s="22"/>
      <c r="F179" s="22"/>
      <c r="G179" s="22"/>
      <c r="H179" s="22"/>
      <c r="I179" s="22"/>
      <c r="J179" s="22"/>
      <c r="K179" s="23">
        <v>1</v>
      </c>
      <c r="L179" s="23">
        <v>1</v>
      </c>
      <c r="M179" s="21" t="s">
        <v>50</v>
      </c>
      <c r="N179" s="21" t="s">
        <v>50</v>
      </c>
      <c r="O179" s="22"/>
      <c r="P179" s="22"/>
    </row>
    <row r="180" spans="1:16" ht="45" x14ac:dyDescent="0.25">
      <c r="A180" s="21" t="s">
        <v>5320</v>
      </c>
      <c r="B180" s="21" t="s">
        <v>49</v>
      </c>
      <c r="C180" s="22"/>
      <c r="D180" s="22"/>
      <c r="E180" s="22"/>
      <c r="F180" s="22"/>
      <c r="G180" s="22"/>
      <c r="H180" s="22"/>
      <c r="I180" s="22"/>
      <c r="J180" s="22"/>
      <c r="K180" s="23">
        <v>1</v>
      </c>
      <c r="L180" s="23">
        <v>1</v>
      </c>
      <c r="M180" s="21" t="s">
        <v>50</v>
      </c>
      <c r="N180" s="21" t="s">
        <v>50</v>
      </c>
      <c r="O180" s="22"/>
      <c r="P180" s="22"/>
    </row>
    <row r="181" spans="1:16" ht="45" x14ac:dyDescent="0.25">
      <c r="A181" s="21" t="s">
        <v>5321</v>
      </c>
      <c r="B181" s="21" t="s">
        <v>49</v>
      </c>
      <c r="C181" s="22"/>
      <c r="D181" s="22"/>
      <c r="E181" s="22"/>
      <c r="F181" s="22"/>
      <c r="G181" s="22"/>
      <c r="H181" s="22"/>
      <c r="I181" s="22"/>
      <c r="J181" s="22"/>
      <c r="K181" s="23">
        <v>1</v>
      </c>
      <c r="L181" s="23">
        <v>1</v>
      </c>
      <c r="M181" s="21" t="s">
        <v>50</v>
      </c>
      <c r="N181" s="21" t="s">
        <v>50</v>
      </c>
      <c r="O181" s="22"/>
      <c r="P181" s="22"/>
    </row>
    <row r="182" spans="1:16" ht="45" x14ac:dyDescent="0.25">
      <c r="A182" s="21" t="s">
        <v>1598</v>
      </c>
      <c r="B182" s="21" t="s">
        <v>49</v>
      </c>
      <c r="C182" s="23">
        <v>32817743.350000001</v>
      </c>
      <c r="D182" s="23">
        <v>14.33</v>
      </c>
      <c r="E182" s="23">
        <v>27798245.050000001</v>
      </c>
      <c r="F182" s="23">
        <v>66.56</v>
      </c>
      <c r="G182" s="23">
        <v>21133743.25</v>
      </c>
      <c r="H182" s="23">
        <v>58.4</v>
      </c>
      <c r="I182" s="23">
        <v>20536576.949999999</v>
      </c>
      <c r="J182" s="23">
        <v>54.5</v>
      </c>
      <c r="K182" s="23">
        <v>1</v>
      </c>
      <c r="L182" s="23">
        <v>1</v>
      </c>
      <c r="M182" s="21" t="s">
        <v>50</v>
      </c>
      <c r="N182" s="21" t="s">
        <v>58</v>
      </c>
      <c r="O182" s="22"/>
      <c r="P182" s="23">
        <v>375707</v>
      </c>
    </row>
    <row r="183" spans="1:16" ht="45" x14ac:dyDescent="0.25">
      <c r="A183" s="21" t="s">
        <v>5322</v>
      </c>
      <c r="B183" s="21" t="s">
        <v>49</v>
      </c>
      <c r="C183" s="22"/>
      <c r="D183" s="22"/>
      <c r="E183" s="22"/>
      <c r="F183" s="22"/>
      <c r="G183" s="22"/>
      <c r="H183" s="22"/>
      <c r="I183" s="22"/>
      <c r="J183" s="22"/>
      <c r="K183" s="23">
        <v>1</v>
      </c>
      <c r="L183" s="23">
        <v>1</v>
      </c>
      <c r="M183" s="21" t="s">
        <v>50</v>
      </c>
      <c r="N183" s="21" t="s">
        <v>50</v>
      </c>
      <c r="O183" s="22"/>
      <c r="P183" s="22"/>
    </row>
    <row r="184" spans="1:16" ht="45" x14ac:dyDescent="0.25">
      <c r="A184" s="21" t="s">
        <v>1604</v>
      </c>
      <c r="B184" s="21" t="s">
        <v>49</v>
      </c>
      <c r="C184" s="23">
        <v>69293086.700000003</v>
      </c>
      <c r="D184" s="23">
        <v>737.16</v>
      </c>
      <c r="E184" s="23">
        <v>41576405.829999998</v>
      </c>
      <c r="F184" s="23">
        <v>655.66</v>
      </c>
      <c r="G184" s="23">
        <v>36575590.109999999</v>
      </c>
      <c r="H184" s="23">
        <v>695.59</v>
      </c>
      <c r="I184" s="23">
        <v>48217467.640000001</v>
      </c>
      <c r="J184" s="23">
        <v>779.06</v>
      </c>
      <c r="K184" s="23">
        <v>1</v>
      </c>
      <c r="L184" s="23">
        <v>1</v>
      </c>
      <c r="M184" s="21" t="s">
        <v>50</v>
      </c>
      <c r="N184" s="21" t="s">
        <v>1462</v>
      </c>
      <c r="O184" s="22"/>
      <c r="P184" s="23">
        <v>79200</v>
      </c>
    </row>
    <row r="185" spans="1:16" ht="45" x14ac:dyDescent="0.25">
      <c r="A185" s="21" t="s">
        <v>5323</v>
      </c>
      <c r="B185" s="21" t="s">
        <v>49</v>
      </c>
      <c r="C185" s="22"/>
      <c r="D185" s="22"/>
      <c r="E185" s="22"/>
      <c r="F185" s="22"/>
      <c r="G185" s="22"/>
      <c r="H185" s="22"/>
      <c r="I185" s="22"/>
      <c r="J185" s="22"/>
      <c r="K185" s="23">
        <v>1</v>
      </c>
      <c r="L185" s="23">
        <v>1</v>
      </c>
      <c r="M185" s="21" t="s">
        <v>50</v>
      </c>
      <c r="N185" s="21" t="s">
        <v>50</v>
      </c>
      <c r="O185" s="22"/>
      <c r="P185" s="22"/>
    </row>
    <row r="186" spans="1:16" ht="45" x14ac:dyDescent="0.25">
      <c r="A186" s="21" t="s">
        <v>5324</v>
      </c>
      <c r="B186" s="21" t="s">
        <v>49</v>
      </c>
      <c r="C186" s="22"/>
      <c r="D186" s="22"/>
      <c r="E186" s="22"/>
      <c r="F186" s="22"/>
      <c r="G186" s="22"/>
      <c r="H186" s="22"/>
      <c r="I186" s="22"/>
      <c r="J186" s="22"/>
      <c r="K186" s="23">
        <v>1</v>
      </c>
      <c r="L186" s="23">
        <v>1</v>
      </c>
      <c r="M186" s="21" t="s">
        <v>50</v>
      </c>
      <c r="N186" s="21" t="s">
        <v>50</v>
      </c>
      <c r="O186" s="22"/>
      <c r="P186" s="22"/>
    </row>
    <row r="187" spans="1:16" ht="45" x14ac:dyDescent="0.25">
      <c r="A187" s="21" t="s">
        <v>5325</v>
      </c>
      <c r="B187" s="21" t="s">
        <v>49</v>
      </c>
      <c r="C187" s="22"/>
      <c r="D187" s="22"/>
      <c r="E187" s="22"/>
      <c r="F187" s="22"/>
      <c r="G187" s="22"/>
      <c r="H187" s="22"/>
      <c r="I187" s="22"/>
      <c r="J187" s="22"/>
      <c r="K187" s="23">
        <v>1</v>
      </c>
      <c r="L187" s="23">
        <v>1</v>
      </c>
      <c r="M187" s="21" t="s">
        <v>50</v>
      </c>
      <c r="N187" s="21" t="s">
        <v>50</v>
      </c>
      <c r="O187" s="22"/>
      <c r="P187" s="22"/>
    </row>
    <row r="188" spans="1:16" ht="45" x14ac:dyDescent="0.25">
      <c r="A188" s="21" t="s">
        <v>5326</v>
      </c>
      <c r="B188" s="21" t="s">
        <v>49</v>
      </c>
      <c r="C188" s="22"/>
      <c r="D188" s="22"/>
      <c r="E188" s="22"/>
      <c r="F188" s="22"/>
      <c r="G188" s="22"/>
      <c r="H188" s="22"/>
      <c r="I188" s="22"/>
      <c r="J188" s="22"/>
      <c r="K188" s="23">
        <v>1</v>
      </c>
      <c r="L188" s="23">
        <v>1</v>
      </c>
      <c r="M188" s="21" t="s">
        <v>50</v>
      </c>
      <c r="N188" s="21" t="s">
        <v>50</v>
      </c>
      <c r="O188" s="22"/>
      <c r="P188" s="22"/>
    </row>
    <row r="189" spans="1:16" ht="45" x14ac:dyDescent="0.25">
      <c r="A189" s="21" t="s">
        <v>5327</v>
      </c>
      <c r="B189" s="21" t="s">
        <v>49</v>
      </c>
      <c r="C189" s="22"/>
      <c r="D189" s="22"/>
      <c r="E189" s="22"/>
      <c r="F189" s="22"/>
      <c r="G189" s="22"/>
      <c r="H189" s="22"/>
      <c r="I189" s="22"/>
      <c r="J189" s="22"/>
      <c r="K189" s="23">
        <v>1</v>
      </c>
      <c r="L189" s="23">
        <v>1</v>
      </c>
      <c r="M189" s="21" t="s">
        <v>50</v>
      </c>
      <c r="N189" s="21" t="s">
        <v>50</v>
      </c>
      <c r="O189" s="22"/>
      <c r="P189" s="22"/>
    </row>
    <row r="190" spans="1:16" ht="45" x14ac:dyDescent="0.25">
      <c r="A190" s="21" t="s">
        <v>5328</v>
      </c>
      <c r="B190" s="21" t="s">
        <v>49</v>
      </c>
      <c r="C190" s="22"/>
      <c r="D190" s="22"/>
      <c r="E190" s="22"/>
      <c r="F190" s="22"/>
      <c r="G190" s="22"/>
      <c r="H190" s="22"/>
      <c r="I190" s="22"/>
      <c r="J190" s="22"/>
      <c r="K190" s="23">
        <v>1</v>
      </c>
      <c r="L190" s="23">
        <v>1</v>
      </c>
      <c r="M190" s="21" t="s">
        <v>50</v>
      </c>
      <c r="N190" s="21" t="s">
        <v>50</v>
      </c>
      <c r="O190" s="22"/>
      <c r="P190" s="22"/>
    </row>
    <row r="191" spans="1:16" ht="45" x14ac:dyDescent="0.25">
      <c r="A191" s="21" t="s">
        <v>5329</v>
      </c>
      <c r="B191" s="21" t="s">
        <v>49</v>
      </c>
      <c r="C191" s="22"/>
      <c r="D191" s="22"/>
      <c r="E191" s="22"/>
      <c r="F191" s="22"/>
      <c r="G191" s="22"/>
      <c r="H191" s="22"/>
      <c r="I191" s="22"/>
      <c r="J191" s="22"/>
      <c r="K191" s="23">
        <v>1</v>
      </c>
      <c r="L191" s="23">
        <v>1</v>
      </c>
      <c r="M191" s="21" t="s">
        <v>50</v>
      </c>
      <c r="N191" s="21" t="s">
        <v>50</v>
      </c>
      <c r="O191" s="22"/>
      <c r="P191" s="22"/>
    </row>
    <row r="192" spans="1:16" ht="45" x14ac:dyDescent="0.25">
      <c r="A192" s="21" t="s">
        <v>5330</v>
      </c>
      <c r="B192" s="21" t="s">
        <v>49</v>
      </c>
      <c r="C192" s="22"/>
      <c r="D192" s="22"/>
      <c r="E192" s="22"/>
      <c r="F192" s="22"/>
      <c r="G192" s="22"/>
      <c r="H192" s="22"/>
      <c r="I192" s="22"/>
      <c r="J192" s="22"/>
      <c r="K192" s="23">
        <v>1</v>
      </c>
      <c r="L192" s="23">
        <v>1</v>
      </c>
      <c r="M192" s="21" t="s">
        <v>50</v>
      </c>
      <c r="N192" s="21" t="s">
        <v>50</v>
      </c>
      <c r="O192" s="22"/>
      <c r="P192" s="22"/>
    </row>
    <row r="193" spans="1:16" ht="45" x14ac:dyDescent="0.25">
      <c r="A193" s="21" t="s">
        <v>5331</v>
      </c>
      <c r="B193" s="21" t="s">
        <v>49</v>
      </c>
      <c r="C193" s="22"/>
      <c r="D193" s="22"/>
      <c r="E193" s="22"/>
      <c r="F193" s="22"/>
      <c r="G193" s="22"/>
      <c r="H193" s="22"/>
      <c r="I193" s="22"/>
      <c r="J193" s="22"/>
      <c r="K193" s="23">
        <v>1</v>
      </c>
      <c r="L193" s="23">
        <v>1</v>
      </c>
      <c r="M193" s="21" t="s">
        <v>50</v>
      </c>
      <c r="N193" s="21" t="s">
        <v>50</v>
      </c>
      <c r="O193" s="22"/>
      <c r="P193" s="22"/>
    </row>
    <row r="194" spans="1:16" ht="45" x14ac:dyDescent="0.25">
      <c r="A194" s="21" t="s">
        <v>5332</v>
      </c>
      <c r="B194" s="21" t="s">
        <v>49</v>
      </c>
      <c r="C194" s="22"/>
      <c r="D194" s="22"/>
      <c r="E194" s="22"/>
      <c r="F194" s="22"/>
      <c r="G194" s="22"/>
      <c r="H194" s="22"/>
      <c r="I194" s="22"/>
      <c r="J194" s="22"/>
      <c r="K194" s="23">
        <v>1</v>
      </c>
      <c r="L194" s="23">
        <v>1</v>
      </c>
      <c r="M194" s="21" t="s">
        <v>50</v>
      </c>
      <c r="N194" s="21" t="s">
        <v>50</v>
      </c>
      <c r="O194" s="22"/>
      <c r="P194" s="22"/>
    </row>
    <row r="195" spans="1:16" ht="45" x14ac:dyDescent="0.25">
      <c r="A195" s="21" t="s">
        <v>5333</v>
      </c>
      <c r="B195" s="21" t="s">
        <v>49</v>
      </c>
      <c r="C195" s="22"/>
      <c r="D195" s="22"/>
      <c r="E195" s="22"/>
      <c r="F195" s="22"/>
      <c r="G195" s="22"/>
      <c r="H195" s="22"/>
      <c r="I195" s="22"/>
      <c r="J195" s="22"/>
      <c r="K195" s="23">
        <v>1</v>
      </c>
      <c r="L195" s="23">
        <v>1</v>
      </c>
      <c r="M195" s="21" t="s">
        <v>50</v>
      </c>
      <c r="N195" s="21" t="s">
        <v>50</v>
      </c>
      <c r="O195" s="22"/>
      <c r="P195" s="22"/>
    </row>
    <row r="196" spans="1:16" ht="45" x14ac:dyDescent="0.25">
      <c r="A196" s="21" t="s">
        <v>5334</v>
      </c>
      <c r="B196" s="21" t="s">
        <v>49</v>
      </c>
      <c r="C196" s="22"/>
      <c r="D196" s="22"/>
      <c r="E196" s="22"/>
      <c r="F196" s="22"/>
      <c r="G196" s="22"/>
      <c r="H196" s="22"/>
      <c r="I196" s="22"/>
      <c r="J196" s="22"/>
      <c r="K196" s="23">
        <v>1</v>
      </c>
      <c r="L196" s="23">
        <v>1</v>
      </c>
      <c r="M196" s="21" t="s">
        <v>50</v>
      </c>
      <c r="N196" s="21" t="s">
        <v>50</v>
      </c>
      <c r="O196" s="22"/>
      <c r="P196" s="22"/>
    </row>
    <row r="197" spans="1:16" ht="45" x14ac:dyDescent="0.25">
      <c r="A197" s="21" t="s">
        <v>5335</v>
      </c>
      <c r="B197" s="21" t="s">
        <v>49</v>
      </c>
      <c r="C197" s="22"/>
      <c r="D197" s="22"/>
      <c r="E197" s="22"/>
      <c r="F197" s="22"/>
      <c r="G197" s="22"/>
      <c r="H197" s="22"/>
      <c r="I197" s="22"/>
      <c r="J197" s="22"/>
      <c r="K197" s="23">
        <v>1</v>
      </c>
      <c r="L197" s="23">
        <v>1</v>
      </c>
      <c r="M197" s="21" t="s">
        <v>50</v>
      </c>
      <c r="N197" s="21" t="s">
        <v>50</v>
      </c>
      <c r="O197" s="22"/>
      <c r="P197" s="22"/>
    </row>
    <row r="198" spans="1:16" ht="45" x14ac:dyDescent="0.25">
      <c r="A198" s="21" t="s">
        <v>1611</v>
      </c>
      <c r="B198" s="21" t="s">
        <v>49</v>
      </c>
      <c r="C198" s="23">
        <v>44410001.649999999</v>
      </c>
      <c r="D198" s="23">
        <v>39.96</v>
      </c>
      <c r="E198" s="23">
        <v>31522837.75</v>
      </c>
      <c r="F198" s="23">
        <v>30.64</v>
      </c>
      <c r="G198" s="23">
        <v>38727342.759999998</v>
      </c>
      <c r="H198" s="23">
        <v>36.29</v>
      </c>
      <c r="I198" s="23">
        <v>30115441.550000001</v>
      </c>
      <c r="J198" s="23">
        <v>29.54</v>
      </c>
      <c r="K198" s="23">
        <v>1</v>
      </c>
      <c r="L198" s="23">
        <v>1</v>
      </c>
      <c r="M198" s="21" t="s">
        <v>50</v>
      </c>
      <c r="N198" s="21" t="s">
        <v>58</v>
      </c>
      <c r="O198" s="22"/>
      <c r="P198" s="23">
        <v>1305972.25</v>
      </c>
    </row>
    <row r="199" spans="1:16" ht="45" x14ac:dyDescent="0.25">
      <c r="A199" s="21" t="s">
        <v>5336</v>
      </c>
      <c r="B199" s="21" t="s">
        <v>49</v>
      </c>
      <c r="C199" s="22"/>
      <c r="D199" s="22"/>
      <c r="E199" s="22"/>
      <c r="F199" s="22"/>
      <c r="G199" s="22"/>
      <c r="H199" s="22"/>
      <c r="I199" s="22"/>
      <c r="J199" s="22"/>
      <c r="K199" s="23">
        <v>1</v>
      </c>
      <c r="L199" s="23">
        <v>1</v>
      </c>
      <c r="M199" s="21" t="s">
        <v>50</v>
      </c>
      <c r="N199" s="21" t="s">
        <v>50</v>
      </c>
      <c r="O199" s="22"/>
      <c r="P199" s="22"/>
    </row>
    <row r="200" spans="1:16" ht="45" x14ac:dyDescent="0.25">
      <c r="A200" s="21" t="s">
        <v>1624</v>
      </c>
      <c r="B200" s="21" t="s">
        <v>49</v>
      </c>
      <c r="C200" s="23">
        <v>852207.79</v>
      </c>
      <c r="D200" s="23">
        <v>3000</v>
      </c>
      <c r="E200" s="23">
        <v>933255.23</v>
      </c>
      <c r="F200" s="23">
        <v>3814.03</v>
      </c>
      <c r="G200" s="23">
        <v>723082.41</v>
      </c>
      <c r="H200" s="23">
        <v>3123.16</v>
      </c>
      <c r="I200" s="23">
        <v>775434.67</v>
      </c>
      <c r="J200" s="23">
        <v>2847.35</v>
      </c>
      <c r="K200" s="23">
        <v>1</v>
      </c>
      <c r="L200" s="23">
        <v>1</v>
      </c>
      <c r="M200" s="21" t="s">
        <v>50</v>
      </c>
      <c r="N200" s="21" t="s">
        <v>5192</v>
      </c>
      <c r="O200" s="22"/>
      <c r="P200" s="23">
        <v>298.75</v>
      </c>
    </row>
    <row r="201" spans="1:16" ht="45" x14ac:dyDescent="0.25">
      <c r="A201" s="21" t="s">
        <v>5337</v>
      </c>
      <c r="B201" s="21" t="s">
        <v>49</v>
      </c>
      <c r="C201" s="22"/>
      <c r="D201" s="22"/>
      <c r="E201" s="22"/>
      <c r="F201" s="22"/>
      <c r="G201" s="22"/>
      <c r="H201" s="22"/>
      <c r="I201" s="22"/>
      <c r="J201" s="22"/>
      <c r="K201" s="23">
        <v>1</v>
      </c>
      <c r="L201" s="23">
        <v>1</v>
      </c>
      <c r="M201" s="21" t="s">
        <v>50</v>
      </c>
      <c r="N201" s="21" t="s">
        <v>50</v>
      </c>
      <c r="O201" s="22"/>
      <c r="P201" s="22"/>
    </row>
    <row r="202" spans="1:16" ht="45" x14ac:dyDescent="0.25">
      <c r="A202" s="21" t="s">
        <v>5338</v>
      </c>
      <c r="B202" s="21" t="s">
        <v>49</v>
      </c>
      <c r="C202" s="22"/>
      <c r="D202" s="22"/>
      <c r="E202" s="22"/>
      <c r="F202" s="22"/>
      <c r="G202" s="22"/>
      <c r="H202" s="22"/>
      <c r="I202" s="22"/>
      <c r="J202" s="22"/>
      <c r="K202" s="23">
        <v>1</v>
      </c>
      <c r="L202" s="23">
        <v>1</v>
      </c>
      <c r="M202" s="21" t="s">
        <v>50</v>
      </c>
      <c r="N202" s="21" t="s">
        <v>50</v>
      </c>
      <c r="O202" s="22"/>
      <c r="P202" s="22"/>
    </row>
    <row r="203" spans="1:16" ht="45" x14ac:dyDescent="0.25">
      <c r="A203" s="21" t="s">
        <v>1626</v>
      </c>
      <c r="B203" s="21" t="s">
        <v>49</v>
      </c>
      <c r="C203" s="23">
        <v>51575817.380000003</v>
      </c>
      <c r="D203" s="23">
        <v>3000</v>
      </c>
      <c r="E203" s="23">
        <v>76286863.280000001</v>
      </c>
      <c r="F203" s="23">
        <v>3814.03</v>
      </c>
      <c r="G203" s="23">
        <v>59106755.359999999</v>
      </c>
      <c r="H203" s="23">
        <v>3123.16</v>
      </c>
      <c r="I203" s="23">
        <v>63386174.200000003</v>
      </c>
      <c r="J203" s="23">
        <v>2847.35</v>
      </c>
      <c r="K203" s="23">
        <v>1</v>
      </c>
      <c r="L203" s="23">
        <v>1</v>
      </c>
      <c r="M203" s="21" t="s">
        <v>50</v>
      </c>
      <c r="N203" s="21" t="s">
        <v>5192</v>
      </c>
      <c r="O203" s="22"/>
      <c r="P203" s="23">
        <v>22942.75</v>
      </c>
    </row>
    <row r="204" spans="1:16" ht="45" x14ac:dyDescent="0.25">
      <c r="A204" s="21" t="s">
        <v>5339</v>
      </c>
      <c r="B204" s="21" t="s">
        <v>49</v>
      </c>
      <c r="C204" s="22"/>
      <c r="D204" s="22"/>
      <c r="E204" s="22"/>
      <c r="F204" s="22"/>
      <c r="G204" s="22"/>
      <c r="H204" s="22"/>
      <c r="I204" s="22"/>
      <c r="J204" s="22"/>
      <c r="K204" s="23">
        <v>1</v>
      </c>
      <c r="L204" s="23">
        <v>1</v>
      </c>
      <c r="M204" s="21" t="s">
        <v>50</v>
      </c>
      <c r="N204" s="21" t="s">
        <v>50</v>
      </c>
      <c r="O204" s="22"/>
      <c r="P204" s="22"/>
    </row>
    <row r="205" spans="1:16" ht="45" x14ac:dyDescent="0.25">
      <c r="A205" s="21" t="s">
        <v>5340</v>
      </c>
      <c r="B205" s="21" t="s">
        <v>49</v>
      </c>
      <c r="C205" s="22"/>
      <c r="D205" s="22"/>
      <c r="E205" s="22"/>
      <c r="F205" s="22"/>
      <c r="G205" s="22"/>
      <c r="H205" s="22"/>
      <c r="I205" s="22"/>
      <c r="J205" s="22"/>
      <c r="K205" s="23">
        <v>1</v>
      </c>
      <c r="L205" s="23">
        <v>1</v>
      </c>
      <c r="M205" s="21" t="s">
        <v>50</v>
      </c>
      <c r="N205" s="21" t="s">
        <v>50</v>
      </c>
      <c r="O205" s="22"/>
      <c r="P205" s="22"/>
    </row>
    <row r="206" spans="1:16" ht="45" x14ac:dyDescent="0.25">
      <c r="A206" s="21" t="s">
        <v>5341</v>
      </c>
      <c r="B206" s="21" t="s">
        <v>49</v>
      </c>
      <c r="C206" s="22"/>
      <c r="D206" s="22"/>
      <c r="E206" s="22"/>
      <c r="F206" s="22"/>
      <c r="G206" s="22"/>
      <c r="H206" s="22"/>
      <c r="I206" s="22"/>
      <c r="J206" s="22"/>
      <c r="K206" s="23">
        <v>1</v>
      </c>
      <c r="L206" s="23">
        <v>1</v>
      </c>
      <c r="M206" s="21" t="s">
        <v>50</v>
      </c>
      <c r="N206" s="21" t="s">
        <v>50</v>
      </c>
      <c r="O206" s="22"/>
      <c r="P206" s="22"/>
    </row>
    <row r="207" spans="1:16" ht="45" x14ac:dyDescent="0.25">
      <c r="A207" s="21" t="s">
        <v>5342</v>
      </c>
      <c r="B207" s="21" t="s">
        <v>49</v>
      </c>
      <c r="C207" s="22"/>
      <c r="D207" s="22"/>
      <c r="E207" s="22"/>
      <c r="F207" s="22"/>
      <c r="G207" s="22"/>
      <c r="H207" s="22"/>
      <c r="I207" s="22"/>
      <c r="J207" s="22"/>
      <c r="K207" s="23">
        <v>1</v>
      </c>
      <c r="L207" s="23">
        <v>1</v>
      </c>
      <c r="M207" s="21" t="s">
        <v>50</v>
      </c>
      <c r="N207" s="21" t="s">
        <v>50</v>
      </c>
      <c r="O207" s="22"/>
      <c r="P207" s="22"/>
    </row>
    <row r="208" spans="1:16" ht="45" x14ac:dyDescent="0.25">
      <c r="A208" s="21" t="s">
        <v>5343</v>
      </c>
      <c r="B208" s="21" t="s">
        <v>49</v>
      </c>
      <c r="C208" s="22"/>
      <c r="D208" s="22"/>
      <c r="E208" s="22"/>
      <c r="F208" s="22"/>
      <c r="G208" s="22"/>
      <c r="H208" s="22"/>
      <c r="I208" s="22"/>
      <c r="J208" s="22"/>
      <c r="K208" s="23">
        <v>1</v>
      </c>
      <c r="L208" s="23">
        <v>1</v>
      </c>
      <c r="M208" s="21" t="s">
        <v>50</v>
      </c>
      <c r="N208" s="21" t="s">
        <v>50</v>
      </c>
      <c r="O208" s="22"/>
      <c r="P208" s="22"/>
    </row>
    <row r="209" spans="1:16" ht="45" x14ac:dyDescent="0.25">
      <c r="A209" s="21" t="s">
        <v>5344</v>
      </c>
      <c r="B209" s="21" t="s">
        <v>49</v>
      </c>
      <c r="C209" s="22"/>
      <c r="D209" s="22"/>
      <c r="E209" s="22"/>
      <c r="F209" s="22"/>
      <c r="G209" s="22"/>
      <c r="H209" s="22"/>
      <c r="I209" s="22"/>
      <c r="J209" s="22"/>
      <c r="K209" s="23">
        <v>1</v>
      </c>
      <c r="L209" s="23">
        <v>1</v>
      </c>
      <c r="M209" s="21" t="s">
        <v>50</v>
      </c>
      <c r="N209" s="21" t="s">
        <v>50</v>
      </c>
      <c r="O209" s="22"/>
      <c r="P209" s="22"/>
    </row>
    <row r="210" spans="1:16" ht="45" x14ac:dyDescent="0.25">
      <c r="A210" s="21" t="s">
        <v>5345</v>
      </c>
      <c r="B210" s="21" t="s">
        <v>49</v>
      </c>
      <c r="C210" s="22"/>
      <c r="D210" s="22"/>
      <c r="E210" s="22"/>
      <c r="F210" s="22"/>
      <c r="G210" s="22"/>
      <c r="H210" s="22"/>
      <c r="I210" s="22"/>
      <c r="J210" s="22"/>
      <c r="K210" s="23">
        <v>1</v>
      </c>
      <c r="L210" s="23">
        <v>1</v>
      </c>
      <c r="M210" s="21" t="s">
        <v>50</v>
      </c>
      <c r="N210" s="21" t="s">
        <v>50</v>
      </c>
      <c r="O210" s="22"/>
      <c r="P210" s="22"/>
    </row>
    <row r="211" spans="1:16" ht="45" x14ac:dyDescent="0.25">
      <c r="A211" s="21" t="s">
        <v>5346</v>
      </c>
      <c r="B211" s="21" t="s">
        <v>49</v>
      </c>
      <c r="C211" s="22"/>
      <c r="D211" s="22"/>
      <c r="E211" s="22"/>
      <c r="F211" s="22"/>
      <c r="G211" s="22"/>
      <c r="H211" s="22"/>
      <c r="I211" s="22"/>
      <c r="J211" s="22"/>
      <c r="K211" s="23">
        <v>1</v>
      </c>
      <c r="L211" s="23">
        <v>1</v>
      </c>
      <c r="M211" s="21" t="s">
        <v>50</v>
      </c>
      <c r="N211" s="21" t="s">
        <v>50</v>
      </c>
      <c r="O211" s="22"/>
      <c r="P211" s="22"/>
    </row>
    <row r="212" spans="1:16" ht="45" x14ac:dyDescent="0.25">
      <c r="A212" s="21" t="s">
        <v>5347</v>
      </c>
      <c r="B212" s="21" t="s">
        <v>49</v>
      </c>
      <c r="C212" s="22"/>
      <c r="D212" s="22"/>
      <c r="E212" s="22"/>
      <c r="F212" s="22"/>
      <c r="G212" s="22"/>
      <c r="H212" s="22"/>
      <c r="I212" s="22"/>
      <c r="J212" s="22"/>
      <c r="K212" s="23">
        <v>1</v>
      </c>
      <c r="L212" s="23">
        <v>1</v>
      </c>
      <c r="M212" s="21" t="s">
        <v>50</v>
      </c>
      <c r="N212" s="21" t="s">
        <v>50</v>
      </c>
      <c r="O212" s="22"/>
      <c r="P212" s="22"/>
    </row>
    <row r="213" spans="1:16" ht="45" x14ac:dyDescent="0.25">
      <c r="A213" s="21" t="s">
        <v>5348</v>
      </c>
      <c r="B213" s="21" t="s">
        <v>49</v>
      </c>
      <c r="C213" s="22"/>
      <c r="D213" s="22"/>
      <c r="E213" s="22"/>
      <c r="F213" s="22"/>
      <c r="G213" s="22"/>
      <c r="H213" s="22"/>
      <c r="I213" s="22"/>
      <c r="J213" s="22"/>
      <c r="K213" s="23">
        <v>1</v>
      </c>
      <c r="L213" s="23">
        <v>1</v>
      </c>
      <c r="M213" s="21" t="s">
        <v>50</v>
      </c>
      <c r="N213" s="21" t="s">
        <v>50</v>
      </c>
      <c r="O213" s="22"/>
      <c r="P213" s="22"/>
    </row>
    <row r="214" spans="1:16" ht="45" x14ac:dyDescent="0.25">
      <c r="A214" s="21" t="s">
        <v>5349</v>
      </c>
      <c r="B214" s="21" t="s">
        <v>49</v>
      </c>
      <c r="C214" s="22"/>
      <c r="D214" s="22"/>
      <c r="E214" s="22"/>
      <c r="F214" s="22"/>
      <c r="G214" s="22"/>
      <c r="H214" s="22"/>
      <c r="I214" s="22"/>
      <c r="J214" s="22"/>
      <c r="K214" s="23">
        <v>1</v>
      </c>
      <c r="L214" s="23">
        <v>1</v>
      </c>
      <c r="M214" s="21" t="s">
        <v>50</v>
      </c>
      <c r="N214" s="21" t="s">
        <v>50</v>
      </c>
      <c r="O214" s="22"/>
      <c r="P214" s="22"/>
    </row>
    <row r="215" spans="1:16" ht="45" x14ac:dyDescent="0.25">
      <c r="A215" s="21" t="s">
        <v>5350</v>
      </c>
      <c r="B215" s="21" t="s">
        <v>49</v>
      </c>
      <c r="C215" s="22"/>
      <c r="D215" s="22"/>
      <c r="E215" s="22"/>
      <c r="F215" s="22"/>
      <c r="G215" s="22"/>
      <c r="H215" s="22"/>
      <c r="I215" s="22"/>
      <c r="J215" s="22"/>
      <c r="K215" s="23">
        <v>1</v>
      </c>
      <c r="L215" s="23">
        <v>1</v>
      </c>
      <c r="M215" s="21" t="s">
        <v>50</v>
      </c>
      <c r="N215" s="21" t="s">
        <v>50</v>
      </c>
      <c r="O215" s="22"/>
      <c r="P215" s="22"/>
    </row>
    <row r="216" spans="1:16" ht="45" x14ac:dyDescent="0.25">
      <c r="A216" s="21" t="s">
        <v>5351</v>
      </c>
      <c r="B216" s="21" t="s">
        <v>49</v>
      </c>
      <c r="C216" s="22"/>
      <c r="D216" s="22"/>
      <c r="E216" s="22"/>
      <c r="F216" s="22"/>
      <c r="G216" s="22"/>
      <c r="H216" s="22"/>
      <c r="I216" s="22"/>
      <c r="J216" s="22"/>
      <c r="K216" s="23">
        <v>1</v>
      </c>
      <c r="L216" s="23">
        <v>1</v>
      </c>
      <c r="M216" s="21" t="s">
        <v>50</v>
      </c>
      <c r="N216" s="21" t="s">
        <v>50</v>
      </c>
      <c r="O216" s="22"/>
      <c r="P216" s="22"/>
    </row>
    <row r="217" spans="1:16" ht="45" x14ac:dyDescent="0.25">
      <c r="A217" s="21" t="s">
        <v>5352</v>
      </c>
      <c r="B217" s="21" t="s">
        <v>49</v>
      </c>
      <c r="C217" s="22"/>
      <c r="D217" s="22"/>
      <c r="E217" s="22"/>
      <c r="F217" s="22"/>
      <c r="G217" s="22"/>
      <c r="H217" s="22"/>
      <c r="I217" s="22"/>
      <c r="J217" s="22"/>
      <c r="K217" s="23">
        <v>1</v>
      </c>
      <c r="L217" s="23">
        <v>1</v>
      </c>
      <c r="M217" s="21" t="s">
        <v>50</v>
      </c>
      <c r="N217" s="21" t="s">
        <v>50</v>
      </c>
      <c r="O217" s="22"/>
      <c r="P217" s="22"/>
    </row>
    <row r="218" spans="1:16" ht="45" x14ac:dyDescent="0.25">
      <c r="A218" s="21" t="s">
        <v>5353</v>
      </c>
      <c r="B218" s="21" t="s">
        <v>49</v>
      </c>
      <c r="C218" s="22"/>
      <c r="D218" s="22"/>
      <c r="E218" s="22"/>
      <c r="F218" s="22"/>
      <c r="G218" s="22"/>
      <c r="H218" s="22"/>
      <c r="I218" s="22"/>
      <c r="J218" s="22"/>
      <c r="K218" s="23">
        <v>1</v>
      </c>
      <c r="L218" s="23">
        <v>1</v>
      </c>
      <c r="M218" s="21" t="s">
        <v>50</v>
      </c>
      <c r="N218" s="21" t="s">
        <v>50</v>
      </c>
      <c r="O218" s="22"/>
      <c r="P218" s="22"/>
    </row>
    <row r="219" spans="1:16" ht="45" x14ac:dyDescent="0.25">
      <c r="A219" s="21" t="s">
        <v>5354</v>
      </c>
      <c r="B219" s="21" t="s">
        <v>49</v>
      </c>
      <c r="C219" s="22"/>
      <c r="D219" s="22"/>
      <c r="E219" s="22"/>
      <c r="F219" s="22"/>
      <c r="G219" s="22"/>
      <c r="H219" s="22"/>
      <c r="I219" s="22"/>
      <c r="J219" s="22"/>
      <c r="K219" s="23">
        <v>1</v>
      </c>
      <c r="L219" s="23">
        <v>1</v>
      </c>
      <c r="M219" s="21" t="s">
        <v>50</v>
      </c>
      <c r="N219" s="21" t="s">
        <v>50</v>
      </c>
      <c r="O219" s="22"/>
      <c r="P219" s="22"/>
    </row>
    <row r="220" spans="1:16" ht="45" x14ac:dyDescent="0.25">
      <c r="A220" s="21" t="s">
        <v>5355</v>
      </c>
      <c r="B220" s="21" t="s">
        <v>49</v>
      </c>
      <c r="C220" s="22"/>
      <c r="D220" s="22"/>
      <c r="E220" s="22"/>
      <c r="F220" s="22"/>
      <c r="G220" s="22"/>
      <c r="H220" s="22"/>
      <c r="I220" s="22"/>
      <c r="J220" s="22"/>
      <c r="K220" s="23">
        <v>1</v>
      </c>
      <c r="L220" s="23">
        <v>1</v>
      </c>
      <c r="M220" s="21" t="s">
        <v>50</v>
      </c>
      <c r="N220" s="21" t="s">
        <v>50</v>
      </c>
      <c r="O220" s="22"/>
      <c r="P220" s="22"/>
    </row>
    <row r="221" spans="1:16" ht="45" x14ac:dyDescent="0.25">
      <c r="A221" s="21" t="s">
        <v>5356</v>
      </c>
      <c r="B221" s="21" t="s">
        <v>49</v>
      </c>
      <c r="C221" s="22"/>
      <c r="D221" s="22"/>
      <c r="E221" s="22"/>
      <c r="F221" s="22"/>
      <c r="G221" s="22"/>
      <c r="H221" s="22"/>
      <c r="I221" s="22"/>
      <c r="J221" s="22"/>
      <c r="K221" s="23">
        <v>1</v>
      </c>
      <c r="L221" s="23">
        <v>1</v>
      </c>
      <c r="M221" s="21" t="s">
        <v>50</v>
      </c>
      <c r="N221" s="21" t="s">
        <v>50</v>
      </c>
      <c r="O221" s="22"/>
      <c r="P221" s="22"/>
    </row>
    <row r="222" spans="1:16" ht="45" x14ac:dyDescent="0.25">
      <c r="A222" s="21" t="s">
        <v>5357</v>
      </c>
      <c r="B222" s="21" t="s">
        <v>49</v>
      </c>
      <c r="C222" s="22"/>
      <c r="D222" s="22"/>
      <c r="E222" s="22"/>
      <c r="F222" s="22"/>
      <c r="G222" s="22"/>
      <c r="H222" s="22"/>
      <c r="I222" s="22"/>
      <c r="J222" s="22"/>
      <c r="K222" s="23">
        <v>1</v>
      </c>
      <c r="L222" s="23">
        <v>1</v>
      </c>
      <c r="M222" s="21" t="s">
        <v>50</v>
      </c>
      <c r="N222" s="21" t="s">
        <v>50</v>
      </c>
      <c r="O222" s="22"/>
      <c r="P222" s="22"/>
    </row>
    <row r="223" spans="1:16" ht="45" x14ac:dyDescent="0.25">
      <c r="A223" s="21" t="s">
        <v>1630</v>
      </c>
      <c r="B223" s="21" t="s">
        <v>49</v>
      </c>
      <c r="C223" s="23">
        <v>9879395.6199999992</v>
      </c>
      <c r="D223" s="23">
        <v>112.76</v>
      </c>
      <c r="E223" s="23">
        <v>10668028.470000001</v>
      </c>
      <c r="F223" s="23">
        <v>127.09</v>
      </c>
      <c r="G223" s="23">
        <v>9247329.1199999992</v>
      </c>
      <c r="H223" s="23">
        <v>135.61000000000001</v>
      </c>
      <c r="I223" s="23">
        <v>8218410.4199999999</v>
      </c>
      <c r="J223" s="23">
        <v>102.23</v>
      </c>
      <c r="K223" s="23">
        <v>1</v>
      </c>
      <c r="L223" s="23">
        <v>1</v>
      </c>
      <c r="M223" s="21" t="s">
        <v>50</v>
      </c>
      <c r="N223" s="21" t="s">
        <v>1462</v>
      </c>
      <c r="O223" s="22"/>
      <c r="P223" s="23">
        <v>91329.5</v>
      </c>
    </row>
    <row r="224" spans="1:16" ht="45" x14ac:dyDescent="0.25">
      <c r="A224" s="21" t="s">
        <v>5358</v>
      </c>
      <c r="B224" s="21" t="s">
        <v>49</v>
      </c>
      <c r="C224" s="22"/>
      <c r="D224" s="22"/>
      <c r="E224" s="22"/>
      <c r="F224" s="22"/>
      <c r="G224" s="22"/>
      <c r="H224" s="22"/>
      <c r="I224" s="22"/>
      <c r="J224" s="22"/>
      <c r="K224" s="23">
        <v>1</v>
      </c>
      <c r="L224" s="23">
        <v>1</v>
      </c>
      <c r="M224" s="21" t="s">
        <v>50</v>
      </c>
      <c r="N224" s="21" t="s">
        <v>50</v>
      </c>
      <c r="O224" s="22"/>
      <c r="P224" s="22"/>
    </row>
    <row r="225" spans="1:16" ht="45" x14ac:dyDescent="0.25">
      <c r="A225" s="21" t="s">
        <v>5359</v>
      </c>
      <c r="B225" s="21" t="s">
        <v>49</v>
      </c>
      <c r="C225" s="22"/>
      <c r="D225" s="22"/>
      <c r="E225" s="22"/>
      <c r="F225" s="22"/>
      <c r="G225" s="22"/>
      <c r="H225" s="22"/>
      <c r="I225" s="22"/>
      <c r="J225" s="22"/>
      <c r="K225" s="23">
        <v>1</v>
      </c>
      <c r="L225" s="23">
        <v>1</v>
      </c>
      <c r="M225" s="21" t="s">
        <v>50</v>
      </c>
      <c r="N225" s="21" t="s">
        <v>50</v>
      </c>
      <c r="O225" s="22"/>
      <c r="P225" s="22"/>
    </row>
    <row r="226" spans="1:16" ht="45" x14ac:dyDescent="0.25">
      <c r="A226" s="21" t="s">
        <v>5360</v>
      </c>
      <c r="B226" s="21" t="s">
        <v>49</v>
      </c>
      <c r="C226" s="22"/>
      <c r="D226" s="22"/>
      <c r="E226" s="22"/>
      <c r="F226" s="22"/>
      <c r="G226" s="22"/>
      <c r="H226" s="22"/>
      <c r="I226" s="22"/>
      <c r="J226" s="22"/>
      <c r="K226" s="23">
        <v>1</v>
      </c>
      <c r="L226" s="23">
        <v>1</v>
      </c>
      <c r="M226" s="21" t="s">
        <v>50</v>
      </c>
      <c r="N226" s="21" t="s">
        <v>50</v>
      </c>
      <c r="O226" s="22"/>
      <c r="P226" s="22"/>
    </row>
    <row r="227" spans="1:16" ht="45" x14ac:dyDescent="0.25">
      <c r="A227" s="21" t="s">
        <v>1634</v>
      </c>
      <c r="B227" s="21" t="s">
        <v>49</v>
      </c>
      <c r="C227" s="23">
        <v>27584815.879999999</v>
      </c>
      <c r="D227" s="23">
        <v>1418.81</v>
      </c>
      <c r="E227" s="23">
        <v>24247288.989999998</v>
      </c>
      <c r="F227" s="23">
        <v>2202.02</v>
      </c>
      <c r="G227" s="23">
        <v>20635598.539999999</v>
      </c>
      <c r="H227" s="23">
        <v>2119.81</v>
      </c>
      <c r="I227" s="23">
        <v>24585291.030000001</v>
      </c>
      <c r="J227" s="23">
        <v>2440.98</v>
      </c>
      <c r="K227" s="23">
        <v>1</v>
      </c>
      <c r="L227" s="23">
        <v>1</v>
      </c>
      <c r="M227" s="21" t="s">
        <v>50</v>
      </c>
      <c r="N227" s="21" t="s">
        <v>5192</v>
      </c>
      <c r="O227" s="22"/>
      <c r="P227" s="23">
        <v>13463</v>
      </c>
    </row>
    <row r="228" spans="1:16" ht="45" x14ac:dyDescent="0.25">
      <c r="A228" s="21" t="s">
        <v>909</v>
      </c>
      <c r="B228" s="21" t="s">
        <v>49</v>
      </c>
      <c r="C228" s="23">
        <v>39677993.600000001</v>
      </c>
      <c r="D228" s="23">
        <v>109.68</v>
      </c>
      <c r="E228" s="23">
        <v>42893301.060000002</v>
      </c>
      <c r="F228" s="23">
        <v>350.18</v>
      </c>
      <c r="G228" s="23">
        <v>61708376.600000001</v>
      </c>
      <c r="H228" s="23">
        <v>538.95000000000005</v>
      </c>
      <c r="I228" s="23">
        <v>52825271.759999998</v>
      </c>
      <c r="J228" s="23">
        <v>541.15</v>
      </c>
      <c r="K228" s="23">
        <v>1</v>
      </c>
      <c r="L228" s="23">
        <v>1</v>
      </c>
      <c r="M228" s="21" t="s">
        <v>50</v>
      </c>
      <c r="N228" s="21" t="s">
        <v>1462</v>
      </c>
      <c r="O228" s="22"/>
      <c r="P228" s="23">
        <v>90400</v>
      </c>
    </row>
    <row r="229" spans="1:16" ht="45" x14ac:dyDescent="0.25">
      <c r="A229" s="21" t="s">
        <v>5361</v>
      </c>
      <c r="B229" s="21" t="s">
        <v>49</v>
      </c>
      <c r="C229" s="22"/>
      <c r="D229" s="22"/>
      <c r="E229" s="22"/>
      <c r="F229" s="22"/>
      <c r="G229" s="22"/>
      <c r="H229" s="22"/>
      <c r="I229" s="22"/>
      <c r="J229" s="22"/>
      <c r="K229" s="23">
        <v>1</v>
      </c>
      <c r="L229" s="23">
        <v>1</v>
      </c>
      <c r="M229" s="21" t="s">
        <v>50</v>
      </c>
      <c r="N229" s="21" t="s">
        <v>50</v>
      </c>
      <c r="O229" s="22"/>
      <c r="P229" s="22"/>
    </row>
    <row r="230" spans="1:16" ht="45" x14ac:dyDescent="0.25">
      <c r="A230" s="21" t="s">
        <v>5362</v>
      </c>
      <c r="B230" s="21" t="s">
        <v>49</v>
      </c>
      <c r="C230" s="22"/>
      <c r="D230" s="22"/>
      <c r="E230" s="22"/>
      <c r="F230" s="22"/>
      <c r="G230" s="22"/>
      <c r="H230" s="22"/>
      <c r="I230" s="22"/>
      <c r="J230" s="22"/>
      <c r="K230" s="23">
        <v>1</v>
      </c>
      <c r="L230" s="23">
        <v>1</v>
      </c>
      <c r="M230" s="21" t="s">
        <v>50</v>
      </c>
      <c r="N230" s="21" t="s">
        <v>50</v>
      </c>
      <c r="O230" s="22"/>
      <c r="P230" s="22"/>
    </row>
    <row r="231" spans="1:16" ht="45" x14ac:dyDescent="0.25">
      <c r="A231" s="21" t="s">
        <v>5363</v>
      </c>
      <c r="B231" s="21" t="s">
        <v>49</v>
      </c>
      <c r="C231" s="22"/>
      <c r="D231" s="22"/>
      <c r="E231" s="22"/>
      <c r="F231" s="22"/>
      <c r="G231" s="22"/>
      <c r="H231" s="22"/>
      <c r="I231" s="22"/>
      <c r="J231" s="22"/>
      <c r="K231" s="23">
        <v>1</v>
      </c>
      <c r="L231" s="23">
        <v>1</v>
      </c>
      <c r="M231" s="21" t="s">
        <v>50</v>
      </c>
      <c r="N231" s="21" t="s">
        <v>50</v>
      </c>
      <c r="O231" s="22"/>
      <c r="P231" s="22"/>
    </row>
    <row r="232" spans="1:16" ht="45" x14ac:dyDescent="0.25">
      <c r="A232" s="21" t="s">
        <v>5364</v>
      </c>
      <c r="B232" s="21" t="s">
        <v>49</v>
      </c>
      <c r="C232" s="22"/>
      <c r="D232" s="22"/>
      <c r="E232" s="22"/>
      <c r="F232" s="22"/>
      <c r="G232" s="22"/>
      <c r="H232" s="22"/>
      <c r="I232" s="22"/>
      <c r="J232" s="22"/>
      <c r="K232" s="23">
        <v>1</v>
      </c>
      <c r="L232" s="23">
        <v>1</v>
      </c>
      <c r="M232" s="21" t="s">
        <v>50</v>
      </c>
      <c r="N232" s="21" t="s">
        <v>50</v>
      </c>
      <c r="O232" s="22"/>
      <c r="P232" s="22"/>
    </row>
    <row r="233" spans="1:16" ht="45" x14ac:dyDescent="0.25">
      <c r="A233" s="21" t="s">
        <v>5365</v>
      </c>
      <c r="B233" s="21" t="s">
        <v>49</v>
      </c>
      <c r="C233" s="22"/>
      <c r="D233" s="22"/>
      <c r="E233" s="22"/>
      <c r="F233" s="22"/>
      <c r="G233" s="22"/>
      <c r="H233" s="22"/>
      <c r="I233" s="22"/>
      <c r="J233" s="22"/>
      <c r="K233" s="23">
        <v>1</v>
      </c>
      <c r="L233" s="23">
        <v>1</v>
      </c>
      <c r="M233" s="21" t="s">
        <v>50</v>
      </c>
      <c r="N233" s="21" t="s">
        <v>50</v>
      </c>
      <c r="O233" s="22"/>
      <c r="P233" s="22"/>
    </row>
    <row r="234" spans="1:16" ht="45" x14ac:dyDescent="0.25">
      <c r="A234" s="21" t="s">
        <v>5366</v>
      </c>
      <c r="B234" s="21" t="s">
        <v>49</v>
      </c>
      <c r="C234" s="22"/>
      <c r="D234" s="22"/>
      <c r="E234" s="22"/>
      <c r="F234" s="22"/>
      <c r="G234" s="22"/>
      <c r="H234" s="22"/>
      <c r="I234" s="22"/>
      <c r="J234" s="22"/>
      <c r="K234" s="23">
        <v>1</v>
      </c>
      <c r="L234" s="23">
        <v>1</v>
      </c>
      <c r="M234" s="21" t="s">
        <v>50</v>
      </c>
      <c r="N234" s="21" t="s">
        <v>50</v>
      </c>
      <c r="O234" s="22"/>
      <c r="P234" s="22"/>
    </row>
    <row r="235" spans="1:16" ht="45" x14ac:dyDescent="0.25">
      <c r="A235" s="21" t="s">
        <v>5367</v>
      </c>
      <c r="B235" s="21" t="s">
        <v>49</v>
      </c>
      <c r="C235" s="22"/>
      <c r="D235" s="22"/>
      <c r="E235" s="22"/>
      <c r="F235" s="22"/>
      <c r="G235" s="22"/>
      <c r="H235" s="22"/>
      <c r="I235" s="22"/>
      <c r="J235" s="22"/>
      <c r="K235" s="23">
        <v>1</v>
      </c>
      <c r="L235" s="23">
        <v>1</v>
      </c>
      <c r="M235" s="21" t="s">
        <v>50</v>
      </c>
      <c r="N235" s="21" t="s">
        <v>50</v>
      </c>
      <c r="O235" s="22"/>
      <c r="P235" s="22"/>
    </row>
    <row r="236" spans="1:16" ht="45" x14ac:dyDescent="0.25">
      <c r="A236" s="21" t="s">
        <v>5368</v>
      </c>
      <c r="B236" s="21" t="s">
        <v>49</v>
      </c>
      <c r="C236" s="22"/>
      <c r="D236" s="22"/>
      <c r="E236" s="22"/>
      <c r="F236" s="22"/>
      <c r="G236" s="22"/>
      <c r="H236" s="22"/>
      <c r="I236" s="22"/>
      <c r="J236" s="22"/>
      <c r="K236" s="23">
        <v>1</v>
      </c>
      <c r="L236" s="23">
        <v>1</v>
      </c>
      <c r="M236" s="21" t="s">
        <v>50</v>
      </c>
      <c r="N236" s="21" t="s">
        <v>50</v>
      </c>
      <c r="O236" s="22"/>
      <c r="P236" s="22"/>
    </row>
    <row r="237" spans="1:16" ht="45" x14ac:dyDescent="0.25">
      <c r="A237" s="21" t="s">
        <v>5369</v>
      </c>
      <c r="B237" s="21" t="s">
        <v>49</v>
      </c>
      <c r="C237" s="22"/>
      <c r="D237" s="22"/>
      <c r="E237" s="22"/>
      <c r="F237" s="22"/>
      <c r="G237" s="22"/>
      <c r="H237" s="22"/>
      <c r="I237" s="22"/>
      <c r="J237" s="22"/>
      <c r="K237" s="23">
        <v>1</v>
      </c>
      <c r="L237" s="23">
        <v>1</v>
      </c>
      <c r="M237" s="21" t="s">
        <v>50</v>
      </c>
      <c r="N237" s="21" t="s">
        <v>50</v>
      </c>
      <c r="O237" s="22"/>
      <c r="P237" s="22"/>
    </row>
    <row r="238" spans="1:16" ht="45" x14ac:dyDescent="0.25">
      <c r="A238" s="21" t="s">
        <v>5370</v>
      </c>
      <c r="B238" s="21" t="s">
        <v>49</v>
      </c>
      <c r="C238" s="22"/>
      <c r="D238" s="22"/>
      <c r="E238" s="22"/>
      <c r="F238" s="22"/>
      <c r="G238" s="22"/>
      <c r="H238" s="22"/>
      <c r="I238" s="22"/>
      <c r="J238" s="22"/>
      <c r="K238" s="23">
        <v>1</v>
      </c>
      <c r="L238" s="23">
        <v>1</v>
      </c>
      <c r="M238" s="21" t="s">
        <v>50</v>
      </c>
      <c r="N238" s="21" t="s">
        <v>50</v>
      </c>
      <c r="O238" s="22"/>
      <c r="P238" s="22"/>
    </row>
    <row r="239" spans="1:16" ht="45" x14ac:dyDescent="0.25">
      <c r="A239" s="21" t="s">
        <v>5371</v>
      </c>
      <c r="B239" s="21" t="s">
        <v>49</v>
      </c>
      <c r="C239" s="22"/>
      <c r="D239" s="22"/>
      <c r="E239" s="22"/>
      <c r="F239" s="22"/>
      <c r="G239" s="22"/>
      <c r="H239" s="22"/>
      <c r="I239" s="22"/>
      <c r="J239" s="22"/>
      <c r="K239" s="23">
        <v>1</v>
      </c>
      <c r="L239" s="23">
        <v>1</v>
      </c>
      <c r="M239" s="21" t="s">
        <v>50</v>
      </c>
      <c r="N239" s="21" t="s">
        <v>50</v>
      </c>
      <c r="O239" s="22"/>
      <c r="P239" s="22"/>
    </row>
    <row r="240" spans="1:16" ht="45" x14ac:dyDescent="0.25">
      <c r="A240" s="21" t="s">
        <v>1637</v>
      </c>
      <c r="B240" s="21" t="s">
        <v>49</v>
      </c>
      <c r="C240" s="22"/>
      <c r="D240" s="22"/>
      <c r="E240" s="23">
        <v>107034568.84</v>
      </c>
      <c r="F240" s="23">
        <v>203.91</v>
      </c>
      <c r="G240" s="23">
        <v>61121653.759999998</v>
      </c>
      <c r="H240" s="23">
        <v>158.72999999999999</v>
      </c>
      <c r="I240" s="23">
        <v>121879117.39</v>
      </c>
      <c r="J240" s="23">
        <v>229.94</v>
      </c>
      <c r="K240" s="23">
        <v>1</v>
      </c>
      <c r="L240" s="23">
        <v>1</v>
      </c>
      <c r="M240" s="21" t="s">
        <v>50</v>
      </c>
      <c r="N240" s="21" t="s">
        <v>50</v>
      </c>
      <c r="O240" s="22"/>
      <c r="P240" s="22"/>
    </row>
    <row r="241" spans="1:16" ht="45" x14ac:dyDescent="0.25">
      <c r="A241" s="21" t="s">
        <v>5372</v>
      </c>
      <c r="B241" s="21" t="s">
        <v>49</v>
      </c>
      <c r="C241" s="22"/>
      <c r="D241" s="22"/>
      <c r="E241" s="22"/>
      <c r="F241" s="22"/>
      <c r="G241" s="22"/>
      <c r="H241" s="22"/>
      <c r="I241" s="22"/>
      <c r="J241" s="22"/>
      <c r="K241" s="23">
        <v>1</v>
      </c>
      <c r="L241" s="23">
        <v>1</v>
      </c>
      <c r="M241" s="21" t="s">
        <v>50</v>
      </c>
      <c r="N241" s="21" t="s">
        <v>50</v>
      </c>
      <c r="O241" s="22"/>
      <c r="P241" s="22"/>
    </row>
    <row r="242" spans="1:16" ht="45" x14ac:dyDescent="0.25">
      <c r="A242" s="21" t="s">
        <v>5373</v>
      </c>
      <c r="B242" s="21" t="s">
        <v>198</v>
      </c>
      <c r="C242" s="22"/>
      <c r="D242" s="22"/>
      <c r="E242" s="22"/>
      <c r="F242" s="22"/>
      <c r="G242" s="22"/>
      <c r="H242" s="22"/>
      <c r="I242" s="22"/>
      <c r="J242" s="22"/>
      <c r="K242" s="23">
        <v>1</v>
      </c>
      <c r="L242" s="23">
        <v>1</v>
      </c>
      <c r="M242" s="21" t="s">
        <v>50</v>
      </c>
      <c r="N242" s="21" t="s">
        <v>50</v>
      </c>
      <c r="O242" s="22"/>
      <c r="P242" s="22"/>
    </row>
    <row r="243" spans="1:16" ht="45" x14ac:dyDescent="0.25">
      <c r="A243" s="21" t="s">
        <v>5374</v>
      </c>
      <c r="B243" s="21" t="s">
        <v>49</v>
      </c>
      <c r="C243" s="22"/>
      <c r="D243" s="22"/>
      <c r="E243" s="22"/>
      <c r="F243" s="22"/>
      <c r="G243" s="22"/>
      <c r="H243" s="22"/>
      <c r="I243" s="22"/>
      <c r="J243" s="22"/>
      <c r="K243" s="23">
        <v>1</v>
      </c>
      <c r="L243" s="23">
        <v>1</v>
      </c>
      <c r="M243" s="21" t="s">
        <v>50</v>
      </c>
      <c r="N243" s="21" t="s">
        <v>50</v>
      </c>
      <c r="O243" s="22"/>
      <c r="P243" s="22"/>
    </row>
    <row r="244" spans="1:16" ht="45" x14ac:dyDescent="0.25">
      <c r="A244" s="21" t="s">
        <v>5375</v>
      </c>
      <c r="B244" s="21" t="s">
        <v>49</v>
      </c>
      <c r="C244" s="22"/>
      <c r="D244" s="22"/>
      <c r="E244" s="22"/>
      <c r="F244" s="22"/>
      <c r="G244" s="22"/>
      <c r="H244" s="22"/>
      <c r="I244" s="22"/>
      <c r="J244" s="22"/>
      <c r="K244" s="23">
        <v>1</v>
      </c>
      <c r="L244" s="23">
        <v>1</v>
      </c>
      <c r="M244" s="21" t="s">
        <v>50</v>
      </c>
      <c r="N244" s="21" t="s">
        <v>50</v>
      </c>
      <c r="O244" s="22"/>
      <c r="P244" s="22"/>
    </row>
    <row r="245" spans="1:16" ht="45" x14ac:dyDescent="0.25">
      <c r="A245" s="21" t="s">
        <v>5376</v>
      </c>
      <c r="B245" s="21" t="s">
        <v>49</v>
      </c>
      <c r="C245" s="22"/>
      <c r="D245" s="22"/>
      <c r="E245" s="22"/>
      <c r="F245" s="22"/>
      <c r="G245" s="22"/>
      <c r="H245" s="22"/>
      <c r="I245" s="22"/>
      <c r="J245" s="22"/>
      <c r="K245" s="23">
        <v>1</v>
      </c>
      <c r="L245" s="23">
        <v>1</v>
      </c>
      <c r="M245" s="21" t="s">
        <v>50</v>
      </c>
      <c r="N245" s="21" t="s">
        <v>50</v>
      </c>
      <c r="O245" s="22"/>
      <c r="P245" s="22"/>
    </row>
    <row r="246" spans="1:16" ht="45" x14ac:dyDescent="0.25">
      <c r="A246" s="21" t="s">
        <v>1641</v>
      </c>
      <c r="B246" s="21" t="s">
        <v>49</v>
      </c>
      <c r="C246" s="23">
        <v>31153204.050000001</v>
      </c>
      <c r="D246" s="23">
        <v>284.57</v>
      </c>
      <c r="E246" s="23">
        <v>22567182.93</v>
      </c>
      <c r="F246" s="23">
        <v>655.66</v>
      </c>
      <c r="G246" s="23">
        <v>19852799.109999999</v>
      </c>
      <c r="H246" s="23">
        <v>695.59</v>
      </c>
      <c r="I246" s="23">
        <v>26171872.989999998</v>
      </c>
      <c r="J246" s="23">
        <v>779.06</v>
      </c>
      <c r="K246" s="23">
        <v>1</v>
      </c>
      <c r="L246" s="23">
        <v>1</v>
      </c>
      <c r="M246" s="21" t="s">
        <v>50</v>
      </c>
      <c r="N246" s="21" t="s">
        <v>1462</v>
      </c>
      <c r="O246" s="22"/>
      <c r="P246" s="23">
        <v>43342.75</v>
      </c>
    </row>
    <row r="247" spans="1:16" ht="45" x14ac:dyDescent="0.25">
      <c r="A247" s="21" t="s">
        <v>5377</v>
      </c>
      <c r="B247" s="21" t="s">
        <v>49</v>
      </c>
      <c r="C247" s="22"/>
      <c r="D247" s="22"/>
      <c r="E247" s="22"/>
      <c r="F247" s="22"/>
      <c r="G247" s="22"/>
      <c r="H247" s="22"/>
      <c r="I247" s="22"/>
      <c r="J247" s="22"/>
      <c r="K247" s="23">
        <v>1</v>
      </c>
      <c r="L247" s="23">
        <v>1</v>
      </c>
      <c r="M247" s="21" t="s">
        <v>50</v>
      </c>
      <c r="N247" s="21" t="s">
        <v>50</v>
      </c>
      <c r="O247" s="22"/>
      <c r="P247" s="22"/>
    </row>
    <row r="248" spans="1:16" ht="45" x14ac:dyDescent="0.25">
      <c r="A248" s="21" t="s">
        <v>5378</v>
      </c>
      <c r="B248" s="21" t="s">
        <v>49</v>
      </c>
      <c r="C248" s="22"/>
      <c r="D248" s="22"/>
      <c r="E248" s="22"/>
      <c r="F248" s="22"/>
      <c r="G248" s="22"/>
      <c r="H248" s="22"/>
      <c r="I248" s="22"/>
      <c r="J248" s="22"/>
      <c r="K248" s="23">
        <v>1</v>
      </c>
      <c r="L248" s="23">
        <v>1</v>
      </c>
      <c r="M248" s="21" t="s">
        <v>50</v>
      </c>
      <c r="N248" s="21" t="s">
        <v>50</v>
      </c>
      <c r="O248" s="22"/>
      <c r="P248" s="22"/>
    </row>
    <row r="249" spans="1:16" ht="45" x14ac:dyDescent="0.25">
      <c r="A249" s="21" t="s">
        <v>5379</v>
      </c>
      <c r="B249" s="21" t="s">
        <v>49</v>
      </c>
      <c r="C249" s="22"/>
      <c r="D249" s="22"/>
      <c r="E249" s="22"/>
      <c r="F249" s="22"/>
      <c r="G249" s="22"/>
      <c r="H249" s="22"/>
      <c r="I249" s="22"/>
      <c r="J249" s="22"/>
      <c r="K249" s="23">
        <v>1</v>
      </c>
      <c r="L249" s="23">
        <v>1</v>
      </c>
      <c r="M249" s="21" t="s">
        <v>50</v>
      </c>
      <c r="N249" s="21" t="s">
        <v>50</v>
      </c>
      <c r="O249" s="22"/>
      <c r="P249" s="22"/>
    </row>
    <row r="250" spans="1:16" ht="45" x14ac:dyDescent="0.25">
      <c r="A250" s="21" t="s">
        <v>5380</v>
      </c>
      <c r="B250" s="21" t="s">
        <v>49</v>
      </c>
      <c r="C250" s="22"/>
      <c r="D250" s="22"/>
      <c r="E250" s="22"/>
      <c r="F250" s="22"/>
      <c r="G250" s="22"/>
      <c r="H250" s="22"/>
      <c r="I250" s="22"/>
      <c r="J250" s="22"/>
      <c r="K250" s="23">
        <v>1</v>
      </c>
      <c r="L250" s="23">
        <v>1</v>
      </c>
      <c r="M250" s="21" t="s">
        <v>50</v>
      </c>
      <c r="N250" s="21" t="s">
        <v>50</v>
      </c>
      <c r="O250" s="22"/>
      <c r="P250" s="22"/>
    </row>
    <row r="251" spans="1:16" ht="45" x14ac:dyDescent="0.25">
      <c r="A251" s="21" t="s">
        <v>5381</v>
      </c>
      <c r="B251" s="21" t="s">
        <v>49</v>
      </c>
      <c r="C251" s="22"/>
      <c r="D251" s="22"/>
      <c r="E251" s="22"/>
      <c r="F251" s="22"/>
      <c r="G251" s="22"/>
      <c r="H251" s="22"/>
      <c r="I251" s="22"/>
      <c r="J251" s="22"/>
      <c r="K251" s="23">
        <v>1</v>
      </c>
      <c r="L251" s="23">
        <v>1</v>
      </c>
      <c r="M251" s="21" t="s">
        <v>50</v>
      </c>
      <c r="N251" s="21" t="s">
        <v>50</v>
      </c>
      <c r="O251" s="22"/>
      <c r="P251" s="22"/>
    </row>
    <row r="252" spans="1:16" ht="45" x14ac:dyDescent="0.25">
      <c r="A252" s="21" t="s">
        <v>5382</v>
      </c>
      <c r="B252" s="21" t="s">
        <v>49</v>
      </c>
      <c r="C252" s="22"/>
      <c r="D252" s="22"/>
      <c r="E252" s="22"/>
      <c r="F252" s="22"/>
      <c r="G252" s="22"/>
      <c r="H252" s="22"/>
      <c r="I252" s="22"/>
      <c r="J252" s="22"/>
      <c r="K252" s="23">
        <v>1</v>
      </c>
      <c r="L252" s="23">
        <v>1</v>
      </c>
      <c r="M252" s="21" t="s">
        <v>50</v>
      </c>
      <c r="N252" s="21" t="s">
        <v>50</v>
      </c>
      <c r="O252" s="22"/>
      <c r="P252" s="22"/>
    </row>
    <row r="253" spans="1:16" ht="45" x14ac:dyDescent="0.25">
      <c r="A253" s="21" t="s">
        <v>5383</v>
      </c>
      <c r="B253" s="21" t="s">
        <v>49</v>
      </c>
      <c r="C253" s="22"/>
      <c r="D253" s="22"/>
      <c r="E253" s="22"/>
      <c r="F253" s="22"/>
      <c r="G253" s="22"/>
      <c r="H253" s="22"/>
      <c r="I253" s="22"/>
      <c r="J253" s="22"/>
      <c r="K253" s="23">
        <v>1</v>
      </c>
      <c r="L253" s="23">
        <v>1</v>
      </c>
      <c r="M253" s="21" t="s">
        <v>50</v>
      </c>
      <c r="N253" s="21" t="s">
        <v>50</v>
      </c>
      <c r="O253" s="22"/>
      <c r="P253" s="22"/>
    </row>
    <row r="254" spans="1:16" ht="45" x14ac:dyDescent="0.25">
      <c r="A254" s="21" t="s">
        <v>1644</v>
      </c>
      <c r="B254" s="21" t="s">
        <v>49</v>
      </c>
      <c r="C254" s="23">
        <v>25212000</v>
      </c>
      <c r="D254" s="23">
        <v>3000</v>
      </c>
      <c r="E254" s="23">
        <v>25218896.98</v>
      </c>
      <c r="F254" s="23">
        <v>3814.03</v>
      </c>
      <c r="G254" s="23">
        <v>19539500.120000001</v>
      </c>
      <c r="H254" s="23">
        <v>3123.16</v>
      </c>
      <c r="I254" s="23">
        <v>20954189.600000001</v>
      </c>
      <c r="J254" s="23">
        <v>2847.35</v>
      </c>
      <c r="K254" s="23">
        <v>1</v>
      </c>
      <c r="L254" s="23">
        <v>1</v>
      </c>
      <c r="M254" s="21" t="s">
        <v>50</v>
      </c>
      <c r="N254" s="21" t="s">
        <v>5192</v>
      </c>
      <c r="O254" s="22"/>
      <c r="P254" s="23">
        <v>9840</v>
      </c>
    </row>
    <row r="255" spans="1:16" ht="45" x14ac:dyDescent="0.25">
      <c r="A255" s="21" t="s">
        <v>5384</v>
      </c>
      <c r="B255" s="21" t="s">
        <v>49</v>
      </c>
      <c r="C255" s="22"/>
      <c r="D255" s="22"/>
      <c r="E255" s="22"/>
      <c r="F255" s="22"/>
      <c r="G255" s="22"/>
      <c r="H255" s="22"/>
      <c r="I255" s="22"/>
      <c r="J255" s="22"/>
      <c r="K255" s="23">
        <v>1</v>
      </c>
      <c r="L255" s="23">
        <v>1</v>
      </c>
      <c r="M255" s="21" t="s">
        <v>50</v>
      </c>
      <c r="N255" s="21" t="s">
        <v>50</v>
      </c>
      <c r="O255" s="22"/>
      <c r="P255" s="22"/>
    </row>
    <row r="256" spans="1:16" ht="45" x14ac:dyDescent="0.25">
      <c r="A256" s="21" t="s">
        <v>106</v>
      </c>
      <c r="B256" s="21" t="s">
        <v>49</v>
      </c>
      <c r="C256" s="23">
        <v>48533176.109999999</v>
      </c>
      <c r="D256" s="23">
        <v>40.58</v>
      </c>
      <c r="E256" s="23">
        <v>47619907.420000002</v>
      </c>
      <c r="F256" s="23">
        <v>36.17</v>
      </c>
      <c r="G256" s="23">
        <v>70720684.040000007</v>
      </c>
      <c r="H256" s="23">
        <v>52.56</v>
      </c>
      <c r="I256" s="23">
        <v>23103441.379999999</v>
      </c>
      <c r="J256" s="23">
        <v>18.75</v>
      </c>
      <c r="K256" s="23">
        <v>1</v>
      </c>
      <c r="L256" s="23">
        <v>1</v>
      </c>
      <c r="M256" s="21" t="s">
        <v>50</v>
      </c>
      <c r="N256" s="21" t="s">
        <v>58</v>
      </c>
      <c r="O256" s="22"/>
      <c r="P256" s="23">
        <v>1233747.25</v>
      </c>
    </row>
    <row r="257" spans="1:16" ht="45" x14ac:dyDescent="0.25">
      <c r="A257" s="21" t="s">
        <v>5385</v>
      </c>
      <c r="B257" s="21" t="s">
        <v>49</v>
      </c>
      <c r="C257" s="22"/>
      <c r="D257" s="22"/>
      <c r="E257" s="22"/>
      <c r="F257" s="22"/>
      <c r="G257" s="22"/>
      <c r="H257" s="22"/>
      <c r="I257" s="22"/>
      <c r="J257" s="22"/>
      <c r="K257" s="23">
        <v>1</v>
      </c>
      <c r="L257" s="23">
        <v>1</v>
      </c>
      <c r="M257" s="21" t="s">
        <v>50</v>
      </c>
      <c r="N257" s="21" t="s">
        <v>50</v>
      </c>
      <c r="O257" s="22"/>
      <c r="P257" s="22"/>
    </row>
    <row r="258" spans="1:16" ht="45" x14ac:dyDescent="0.25">
      <c r="A258" s="21" t="s">
        <v>5386</v>
      </c>
      <c r="B258" s="21" t="s">
        <v>49</v>
      </c>
      <c r="C258" s="22"/>
      <c r="D258" s="22"/>
      <c r="E258" s="22"/>
      <c r="F258" s="22"/>
      <c r="G258" s="22"/>
      <c r="H258" s="22"/>
      <c r="I258" s="22"/>
      <c r="J258" s="22"/>
      <c r="K258" s="23">
        <v>1</v>
      </c>
      <c r="L258" s="23">
        <v>1</v>
      </c>
      <c r="M258" s="21" t="s">
        <v>50</v>
      </c>
      <c r="N258" s="21" t="s">
        <v>50</v>
      </c>
      <c r="O258" s="22"/>
      <c r="P258" s="22"/>
    </row>
    <row r="259" spans="1:16" ht="45" x14ac:dyDescent="0.25">
      <c r="A259" s="21" t="s">
        <v>5387</v>
      </c>
      <c r="B259" s="21" t="s">
        <v>49</v>
      </c>
      <c r="C259" s="22"/>
      <c r="D259" s="22"/>
      <c r="E259" s="22"/>
      <c r="F259" s="22"/>
      <c r="G259" s="22"/>
      <c r="H259" s="22"/>
      <c r="I259" s="22"/>
      <c r="J259" s="22"/>
      <c r="K259" s="23">
        <v>1</v>
      </c>
      <c r="L259" s="23">
        <v>1</v>
      </c>
      <c r="M259" s="21" t="s">
        <v>50</v>
      </c>
      <c r="N259" s="21" t="s">
        <v>50</v>
      </c>
      <c r="O259" s="22"/>
      <c r="P259" s="22"/>
    </row>
    <row r="260" spans="1:16" ht="45" x14ac:dyDescent="0.25">
      <c r="A260" s="21" t="s">
        <v>1647</v>
      </c>
      <c r="B260" s="21" t="s">
        <v>49</v>
      </c>
      <c r="C260" s="23">
        <v>76192667.5</v>
      </c>
      <c r="D260" s="23">
        <v>2637.09</v>
      </c>
      <c r="E260" s="23">
        <v>53948250.189999998</v>
      </c>
      <c r="F260" s="23">
        <v>2202.02</v>
      </c>
      <c r="G260" s="23">
        <v>45912532.049999997</v>
      </c>
      <c r="H260" s="23">
        <v>2119.81</v>
      </c>
      <c r="I260" s="23">
        <v>54700277.289999999</v>
      </c>
      <c r="J260" s="23">
        <v>2440.98</v>
      </c>
      <c r="K260" s="23">
        <v>1</v>
      </c>
      <c r="L260" s="23">
        <v>1</v>
      </c>
      <c r="M260" s="21" t="s">
        <v>50</v>
      </c>
      <c r="N260" s="21" t="s">
        <v>5192</v>
      </c>
      <c r="O260" s="22"/>
      <c r="P260" s="23">
        <v>31110</v>
      </c>
    </row>
    <row r="261" spans="1:16" ht="45" x14ac:dyDescent="0.25">
      <c r="A261" s="21" t="s">
        <v>5388</v>
      </c>
      <c r="B261" s="21" t="s">
        <v>49</v>
      </c>
      <c r="C261" s="22"/>
      <c r="D261" s="22"/>
      <c r="E261" s="22"/>
      <c r="F261" s="22"/>
      <c r="G261" s="22"/>
      <c r="H261" s="22"/>
      <c r="I261" s="22"/>
      <c r="J261" s="22"/>
      <c r="K261" s="23">
        <v>1</v>
      </c>
      <c r="L261" s="23">
        <v>1</v>
      </c>
      <c r="M261" s="21" t="s">
        <v>50</v>
      </c>
      <c r="N261" s="21" t="s">
        <v>50</v>
      </c>
      <c r="O261" s="22"/>
      <c r="P261" s="22"/>
    </row>
    <row r="262" spans="1:16" ht="45" x14ac:dyDescent="0.25">
      <c r="A262" s="21" t="s">
        <v>5389</v>
      </c>
      <c r="B262" s="21" t="s">
        <v>49</v>
      </c>
      <c r="C262" s="22"/>
      <c r="D262" s="22"/>
      <c r="E262" s="22"/>
      <c r="F262" s="22"/>
      <c r="G262" s="22"/>
      <c r="H262" s="22"/>
      <c r="I262" s="22"/>
      <c r="J262" s="22"/>
      <c r="K262" s="23">
        <v>1</v>
      </c>
      <c r="L262" s="23">
        <v>1</v>
      </c>
      <c r="M262" s="21" t="s">
        <v>50</v>
      </c>
      <c r="N262" s="21" t="s">
        <v>50</v>
      </c>
      <c r="O262" s="22"/>
      <c r="P262" s="22"/>
    </row>
    <row r="263" spans="1:16" ht="45" x14ac:dyDescent="0.25">
      <c r="A263" s="21" t="s">
        <v>5390</v>
      </c>
      <c r="B263" s="21" t="s">
        <v>49</v>
      </c>
      <c r="C263" s="22"/>
      <c r="D263" s="22"/>
      <c r="E263" s="22"/>
      <c r="F263" s="22"/>
      <c r="G263" s="22"/>
      <c r="H263" s="22"/>
      <c r="I263" s="22"/>
      <c r="J263" s="22"/>
      <c r="K263" s="23">
        <v>1</v>
      </c>
      <c r="L263" s="23">
        <v>1</v>
      </c>
      <c r="M263" s="21" t="s">
        <v>50</v>
      </c>
      <c r="N263" s="21" t="s">
        <v>50</v>
      </c>
      <c r="O263" s="22"/>
      <c r="P263" s="22"/>
    </row>
    <row r="264" spans="1:16" ht="45" x14ac:dyDescent="0.25">
      <c r="A264" s="21" t="s">
        <v>5391</v>
      </c>
      <c r="B264" s="21" t="s">
        <v>49</v>
      </c>
      <c r="C264" s="22"/>
      <c r="D264" s="22"/>
      <c r="E264" s="22"/>
      <c r="F264" s="22"/>
      <c r="G264" s="22"/>
      <c r="H264" s="22"/>
      <c r="I264" s="22"/>
      <c r="J264" s="22"/>
      <c r="K264" s="23">
        <v>1</v>
      </c>
      <c r="L264" s="23">
        <v>1</v>
      </c>
      <c r="M264" s="21" t="s">
        <v>50</v>
      </c>
      <c r="N264" s="21" t="s">
        <v>50</v>
      </c>
      <c r="O264" s="22"/>
      <c r="P264" s="22"/>
    </row>
    <row r="265" spans="1:16" ht="45" x14ac:dyDescent="0.25">
      <c r="A265" s="21" t="s">
        <v>5392</v>
      </c>
      <c r="B265" s="21" t="s">
        <v>49</v>
      </c>
      <c r="C265" s="22"/>
      <c r="D265" s="22"/>
      <c r="E265" s="22"/>
      <c r="F265" s="22"/>
      <c r="G265" s="22"/>
      <c r="H265" s="22"/>
      <c r="I265" s="22"/>
      <c r="J265" s="22"/>
      <c r="K265" s="23">
        <v>1</v>
      </c>
      <c r="L265" s="23">
        <v>1</v>
      </c>
      <c r="M265" s="21" t="s">
        <v>50</v>
      </c>
      <c r="N265" s="21" t="s">
        <v>50</v>
      </c>
      <c r="O265" s="22"/>
      <c r="P265" s="22"/>
    </row>
    <row r="266" spans="1:16" ht="45" x14ac:dyDescent="0.25">
      <c r="A266" s="21" t="s">
        <v>5393</v>
      </c>
      <c r="B266" s="21" t="s">
        <v>49</v>
      </c>
      <c r="C266" s="22"/>
      <c r="D266" s="22"/>
      <c r="E266" s="22"/>
      <c r="F266" s="22"/>
      <c r="G266" s="22"/>
      <c r="H266" s="22"/>
      <c r="I266" s="22"/>
      <c r="J266" s="22"/>
      <c r="K266" s="23">
        <v>1</v>
      </c>
      <c r="L266" s="23">
        <v>1</v>
      </c>
      <c r="M266" s="21" t="s">
        <v>50</v>
      </c>
      <c r="N266" s="21" t="s">
        <v>50</v>
      </c>
      <c r="O266" s="22"/>
      <c r="P266" s="22"/>
    </row>
    <row r="267" spans="1:16" ht="45" x14ac:dyDescent="0.25">
      <c r="A267" s="21" t="s">
        <v>1649</v>
      </c>
      <c r="B267" s="21" t="s">
        <v>49</v>
      </c>
      <c r="C267" s="23">
        <v>14127188.42</v>
      </c>
      <c r="D267" s="23">
        <v>948.09</v>
      </c>
      <c r="E267" s="23">
        <v>10831899.890000001</v>
      </c>
      <c r="F267" s="23">
        <v>1034.08</v>
      </c>
      <c r="G267" s="23">
        <v>10106291.66</v>
      </c>
      <c r="H267" s="23">
        <v>1137.56</v>
      </c>
      <c r="I267" s="23">
        <v>10012808.93</v>
      </c>
      <c r="J267" s="23">
        <v>1130.29</v>
      </c>
      <c r="K267" s="23">
        <v>1</v>
      </c>
      <c r="L267" s="23">
        <v>1</v>
      </c>
      <c r="M267" s="21" t="s">
        <v>50</v>
      </c>
      <c r="N267" s="21" t="s">
        <v>5192</v>
      </c>
      <c r="O267" s="22"/>
      <c r="P267" s="23">
        <v>16201</v>
      </c>
    </row>
    <row r="268" spans="1:16" ht="45" x14ac:dyDescent="0.25">
      <c r="A268" s="21" t="s">
        <v>5394</v>
      </c>
      <c r="B268" s="21" t="s">
        <v>49</v>
      </c>
      <c r="C268" s="22"/>
      <c r="D268" s="22"/>
      <c r="E268" s="22"/>
      <c r="F268" s="22"/>
      <c r="G268" s="22"/>
      <c r="H268" s="22"/>
      <c r="I268" s="22"/>
      <c r="J268" s="22"/>
      <c r="K268" s="23">
        <v>1</v>
      </c>
      <c r="L268" s="23">
        <v>1</v>
      </c>
      <c r="M268" s="21" t="s">
        <v>50</v>
      </c>
      <c r="N268" s="21" t="s">
        <v>50</v>
      </c>
      <c r="O268" s="22"/>
      <c r="P268" s="22"/>
    </row>
    <row r="269" spans="1:16" ht="45" x14ac:dyDescent="0.25">
      <c r="A269" s="21" t="s">
        <v>1651</v>
      </c>
      <c r="B269" s="21" t="s">
        <v>49</v>
      </c>
      <c r="C269" s="22"/>
      <c r="D269" s="22"/>
      <c r="E269" s="23">
        <v>66669937.350000001</v>
      </c>
      <c r="F269" s="23">
        <v>51.1</v>
      </c>
      <c r="G269" s="23">
        <v>139378841.02000001</v>
      </c>
      <c r="H269" s="23">
        <v>128.58000000000001</v>
      </c>
      <c r="I269" s="23">
        <v>130354995.54000001</v>
      </c>
      <c r="J269" s="23">
        <v>122.44</v>
      </c>
      <c r="K269" s="23">
        <v>1</v>
      </c>
      <c r="L269" s="23">
        <v>1</v>
      </c>
      <c r="M269" s="21" t="s">
        <v>50</v>
      </c>
      <c r="N269" s="21" t="s">
        <v>50</v>
      </c>
      <c r="O269" s="22"/>
      <c r="P269" s="22"/>
    </row>
    <row r="270" spans="1:16" ht="45" x14ac:dyDescent="0.25">
      <c r="A270" s="21" t="s">
        <v>1654</v>
      </c>
      <c r="B270" s="21" t="s">
        <v>49</v>
      </c>
      <c r="C270" s="23">
        <v>38249341.880000003</v>
      </c>
      <c r="D270" s="23">
        <v>396.79</v>
      </c>
      <c r="E270" s="23">
        <v>51748247.700000003</v>
      </c>
      <c r="F270" s="23">
        <v>466.73</v>
      </c>
      <c r="G270" s="23">
        <v>38730077.950000003</v>
      </c>
      <c r="H270" s="23">
        <v>380.99</v>
      </c>
      <c r="I270" s="23">
        <v>43366222.619999997</v>
      </c>
      <c r="J270" s="23">
        <v>392.38</v>
      </c>
      <c r="K270" s="23">
        <v>1</v>
      </c>
      <c r="L270" s="23">
        <v>1</v>
      </c>
      <c r="M270" s="21" t="s">
        <v>50</v>
      </c>
      <c r="N270" s="21" t="s">
        <v>1462</v>
      </c>
      <c r="O270" s="22"/>
      <c r="P270" s="23">
        <v>81641.25</v>
      </c>
    </row>
    <row r="271" spans="1:16" ht="45" x14ac:dyDescent="0.25">
      <c r="A271" s="21" t="s">
        <v>5395</v>
      </c>
      <c r="B271" s="21" t="s">
        <v>49</v>
      </c>
      <c r="C271" s="22"/>
      <c r="D271" s="22"/>
      <c r="E271" s="22"/>
      <c r="F271" s="22"/>
      <c r="G271" s="22"/>
      <c r="H271" s="22"/>
      <c r="I271" s="22"/>
      <c r="J271" s="22"/>
      <c r="K271" s="23">
        <v>1</v>
      </c>
      <c r="L271" s="23">
        <v>1</v>
      </c>
      <c r="M271" s="21" t="s">
        <v>50</v>
      </c>
      <c r="N271" s="21" t="s">
        <v>50</v>
      </c>
      <c r="O271" s="22"/>
      <c r="P271" s="22"/>
    </row>
    <row r="272" spans="1:16" ht="45" x14ac:dyDescent="0.25">
      <c r="A272" s="21" t="s">
        <v>5396</v>
      </c>
      <c r="B272" s="21" t="s">
        <v>49</v>
      </c>
      <c r="C272" s="22"/>
      <c r="D272" s="22"/>
      <c r="E272" s="22"/>
      <c r="F272" s="22"/>
      <c r="G272" s="22"/>
      <c r="H272" s="22"/>
      <c r="I272" s="22"/>
      <c r="J272" s="22"/>
      <c r="K272" s="23">
        <v>1</v>
      </c>
      <c r="L272" s="23">
        <v>1</v>
      </c>
      <c r="M272" s="21" t="s">
        <v>50</v>
      </c>
      <c r="N272" s="21" t="s">
        <v>50</v>
      </c>
      <c r="O272" s="22"/>
      <c r="P272" s="22"/>
    </row>
    <row r="273" spans="1:16" ht="45" x14ac:dyDescent="0.25">
      <c r="A273" s="21" t="s">
        <v>1657</v>
      </c>
      <c r="B273" s="21" t="s">
        <v>49</v>
      </c>
      <c r="C273" s="23">
        <v>34764218.229999997</v>
      </c>
      <c r="D273" s="23">
        <v>32.549999999999997</v>
      </c>
      <c r="E273" s="23">
        <v>45180373.399999999</v>
      </c>
      <c r="F273" s="23">
        <v>35.19</v>
      </c>
      <c r="G273" s="23">
        <v>27450410.489999998</v>
      </c>
      <c r="H273" s="23">
        <v>26.65</v>
      </c>
      <c r="I273" s="23">
        <v>31952954.949999999</v>
      </c>
      <c r="J273" s="23">
        <v>28.97</v>
      </c>
      <c r="K273" s="23">
        <v>1</v>
      </c>
      <c r="L273" s="23">
        <v>1</v>
      </c>
      <c r="M273" s="21" t="s">
        <v>50</v>
      </c>
      <c r="N273" s="21" t="s">
        <v>58</v>
      </c>
      <c r="O273" s="22"/>
      <c r="P273" s="23">
        <v>1298585.25</v>
      </c>
    </row>
    <row r="274" spans="1:16" ht="45" x14ac:dyDescent="0.25">
      <c r="A274" s="21" t="s">
        <v>5397</v>
      </c>
      <c r="B274" s="21" t="s">
        <v>49</v>
      </c>
      <c r="C274" s="22"/>
      <c r="D274" s="22"/>
      <c r="E274" s="22"/>
      <c r="F274" s="22"/>
      <c r="G274" s="22"/>
      <c r="H274" s="22"/>
      <c r="I274" s="22"/>
      <c r="J274" s="22"/>
      <c r="K274" s="23">
        <v>1</v>
      </c>
      <c r="L274" s="23">
        <v>1</v>
      </c>
      <c r="M274" s="21" t="s">
        <v>50</v>
      </c>
      <c r="N274" s="21" t="s">
        <v>50</v>
      </c>
      <c r="O274" s="22"/>
      <c r="P274" s="22"/>
    </row>
    <row r="275" spans="1:16" ht="45" x14ac:dyDescent="0.25">
      <c r="A275" s="21" t="s">
        <v>5398</v>
      </c>
      <c r="B275" s="21" t="s">
        <v>49</v>
      </c>
      <c r="C275" s="22"/>
      <c r="D275" s="22"/>
      <c r="E275" s="22"/>
      <c r="F275" s="22"/>
      <c r="G275" s="22"/>
      <c r="H275" s="22"/>
      <c r="I275" s="22"/>
      <c r="J275" s="22"/>
      <c r="K275" s="23">
        <v>1</v>
      </c>
      <c r="L275" s="23">
        <v>1</v>
      </c>
      <c r="M275" s="21" t="s">
        <v>50</v>
      </c>
      <c r="N275" s="21" t="s">
        <v>50</v>
      </c>
      <c r="O275" s="22"/>
      <c r="P275" s="22"/>
    </row>
    <row r="276" spans="1:16" ht="45" x14ac:dyDescent="0.25">
      <c r="A276" s="21" t="s">
        <v>5399</v>
      </c>
      <c r="B276" s="21" t="s">
        <v>49</v>
      </c>
      <c r="C276" s="22"/>
      <c r="D276" s="22"/>
      <c r="E276" s="22"/>
      <c r="F276" s="22"/>
      <c r="G276" s="22"/>
      <c r="H276" s="22"/>
      <c r="I276" s="22"/>
      <c r="J276" s="22"/>
      <c r="K276" s="23">
        <v>1</v>
      </c>
      <c r="L276" s="23">
        <v>1</v>
      </c>
      <c r="M276" s="21" t="s">
        <v>50</v>
      </c>
      <c r="N276" s="21" t="s">
        <v>50</v>
      </c>
      <c r="O276" s="22"/>
      <c r="P276" s="22"/>
    </row>
    <row r="277" spans="1:16" ht="45" x14ac:dyDescent="0.25">
      <c r="A277" s="21" t="s">
        <v>5400</v>
      </c>
      <c r="B277" s="21" t="s">
        <v>49</v>
      </c>
      <c r="C277" s="22"/>
      <c r="D277" s="22"/>
      <c r="E277" s="22"/>
      <c r="F277" s="22"/>
      <c r="G277" s="22"/>
      <c r="H277" s="22"/>
      <c r="I277" s="22"/>
      <c r="J277" s="22"/>
      <c r="K277" s="23">
        <v>1</v>
      </c>
      <c r="L277" s="23">
        <v>1</v>
      </c>
      <c r="M277" s="21" t="s">
        <v>50</v>
      </c>
      <c r="N277" s="21" t="s">
        <v>50</v>
      </c>
      <c r="O277" s="22"/>
      <c r="P277" s="22"/>
    </row>
    <row r="278" spans="1:16" ht="45" x14ac:dyDescent="0.25">
      <c r="A278" s="21" t="s">
        <v>5401</v>
      </c>
      <c r="B278" s="21" t="s">
        <v>198</v>
      </c>
      <c r="C278" s="22"/>
      <c r="D278" s="22"/>
      <c r="E278" s="22"/>
      <c r="F278" s="22"/>
      <c r="G278" s="22"/>
      <c r="H278" s="22"/>
      <c r="I278" s="22"/>
      <c r="J278" s="22"/>
      <c r="K278" s="23">
        <v>1</v>
      </c>
      <c r="L278" s="23">
        <v>1</v>
      </c>
      <c r="M278" s="21" t="s">
        <v>50</v>
      </c>
      <c r="N278" s="21" t="s">
        <v>50</v>
      </c>
      <c r="O278" s="22"/>
      <c r="P278" s="22"/>
    </row>
    <row r="279" spans="1:16" ht="45" x14ac:dyDescent="0.25">
      <c r="A279" s="21" t="s">
        <v>5402</v>
      </c>
      <c r="B279" s="21" t="s">
        <v>49</v>
      </c>
      <c r="C279" s="22"/>
      <c r="D279" s="22"/>
      <c r="E279" s="22"/>
      <c r="F279" s="22"/>
      <c r="G279" s="22"/>
      <c r="H279" s="22"/>
      <c r="I279" s="22"/>
      <c r="J279" s="22"/>
      <c r="K279" s="23">
        <v>1</v>
      </c>
      <c r="L279" s="23">
        <v>1</v>
      </c>
      <c r="M279" s="21" t="s">
        <v>50</v>
      </c>
      <c r="N279" s="21" t="s">
        <v>50</v>
      </c>
      <c r="O279" s="22"/>
      <c r="P279" s="22"/>
    </row>
    <row r="280" spans="1:16" ht="45" x14ac:dyDescent="0.25">
      <c r="A280" s="21" t="s">
        <v>5403</v>
      </c>
      <c r="B280" s="21" t="s">
        <v>49</v>
      </c>
      <c r="C280" s="22"/>
      <c r="D280" s="22"/>
      <c r="E280" s="22"/>
      <c r="F280" s="22"/>
      <c r="G280" s="22"/>
      <c r="H280" s="22"/>
      <c r="I280" s="22"/>
      <c r="J280" s="22"/>
      <c r="K280" s="23">
        <v>1</v>
      </c>
      <c r="L280" s="23">
        <v>1</v>
      </c>
      <c r="M280" s="21" t="s">
        <v>50</v>
      </c>
      <c r="N280" s="21" t="s">
        <v>50</v>
      </c>
      <c r="O280" s="22"/>
      <c r="P280" s="22"/>
    </row>
    <row r="281" spans="1:16" ht="45" x14ac:dyDescent="0.25">
      <c r="A281" s="21" t="s">
        <v>5404</v>
      </c>
      <c r="B281" s="21" t="s">
        <v>49</v>
      </c>
      <c r="C281" s="22"/>
      <c r="D281" s="22"/>
      <c r="E281" s="22"/>
      <c r="F281" s="22"/>
      <c r="G281" s="22"/>
      <c r="H281" s="22"/>
      <c r="I281" s="22"/>
      <c r="J281" s="22"/>
      <c r="K281" s="23">
        <v>1</v>
      </c>
      <c r="L281" s="23">
        <v>1</v>
      </c>
      <c r="M281" s="21" t="s">
        <v>50</v>
      </c>
      <c r="N281" s="21" t="s">
        <v>50</v>
      </c>
      <c r="O281" s="22"/>
      <c r="P281" s="22"/>
    </row>
    <row r="282" spans="1:16" ht="45" x14ac:dyDescent="0.25">
      <c r="A282" s="21" t="s">
        <v>5405</v>
      </c>
      <c r="B282" s="21" t="s">
        <v>49</v>
      </c>
      <c r="C282" s="22"/>
      <c r="D282" s="22"/>
      <c r="E282" s="22"/>
      <c r="F282" s="22"/>
      <c r="G282" s="22"/>
      <c r="H282" s="22"/>
      <c r="I282" s="22"/>
      <c r="J282" s="22"/>
      <c r="K282" s="23">
        <v>1</v>
      </c>
      <c r="L282" s="23">
        <v>1</v>
      </c>
      <c r="M282" s="21" t="s">
        <v>50</v>
      </c>
      <c r="N282" s="21" t="s">
        <v>50</v>
      </c>
      <c r="O282" s="22"/>
      <c r="P282" s="22"/>
    </row>
    <row r="283" spans="1:16" ht="45" x14ac:dyDescent="0.25">
      <c r="A283" s="21" t="s">
        <v>5406</v>
      </c>
      <c r="B283" s="21" t="s">
        <v>49</v>
      </c>
      <c r="C283" s="22"/>
      <c r="D283" s="22"/>
      <c r="E283" s="22"/>
      <c r="F283" s="22"/>
      <c r="G283" s="22"/>
      <c r="H283" s="22"/>
      <c r="I283" s="22"/>
      <c r="J283" s="22"/>
      <c r="K283" s="23">
        <v>1</v>
      </c>
      <c r="L283" s="23">
        <v>1</v>
      </c>
      <c r="M283" s="21" t="s">
        <v>50</v>
      </c>
      <c r="N283" s="21" t="s">
        <v>50</v>
      </c>
      <c r="O283" s="22"/>
      <c r="P283" s="22"/>
    </row>
    <row r="284" spans="1:16" ht="45" x14ac:dyDescent="0.25">
      <c r="A284" s="21" t="s">
        <v>5407</v>
      </c>
      <c r="B284" s="21" t="s">
        <v>49</v>
      </c>
      <c r="C284" s="22"/>
      <c r="D284" s="22"/>
      <c r="E284" s="22"/>
      <c r="F284" s="22"/>
      <c r="G284" s="22"/>
      <c r="H284" s="22"/>
      <c r="I284" s="22"/>
      <c r="J284" s="22"/>
      <c r="K284" s="23">
        <v>1</v>
      </c>
      <c r="L284" s="23">
        <v>1</v>
      </c>
      <c r="M284" s="21" t="s">
        <v>50</v>
      </c>
      <c r="N284" s="21" t="s">
        <v>50</v>
      </c>
      <c r="O284" s="22"/>
      <c r="P284" s="22"/>
    </row>
    <row r="285" spans="1:16" ht="45" x14ac:dyDescent="0.25">
      <c r="A285" s="21" t="s">
        <v>5408</v>
      </c>
      <c r="B285" s="21" t="s">
        <v>49</v>
      </c>
      <c r="C285" s="22"/>
      <c r="D285" s="22"/>
      <c r="E285" s="22"/>
      <c r="F285" s="22"/>
      <c r="G285" s="22"/>
      <c r="H285" s="22"/>
      <c r="I285" s="22"/>
      <c r="J285" s="22"/>
      <c r="K285" s="23">
        <v>1</v>
      </c>
      <c r="L285" s="23">
        <v>1</v>
      </c>
      <c r="M285" s="21" t="s">
        <v>50</v>
      </c>
      <c r="N285" s="21" t="s">
        <v>50</v>
      </c>
      <c r="O285" s="22"/>
      <c r="P285" s="22"/>
    </row>
    <row r="286" spans="1:16" ht="45" x14ac:dyDescent="0.25">
      <c r="A286" s="21" t="s">
        <v>5409</v>
      </c>
      <c r="B286" s="21" t="s">
        <v>49</v>
      </c>
      <c r="C286" s="22"/>
      <c r="D286" s="22"/>
      <c r="E286" s="22"/>
      <c r="F286" s="22"/>
      <c r="G286" s="22"/>
      <c r="H286" s="22"/>
      <c r="I286" s="22"/>
      <c r="J286" s="22"/>
      <c r="K286" s="23">
        <v>1</v>
      </c>
      <c r="L286" s="23">
        <v>1</v>
      </c>
      <c r="M286" s="21" t="s">
        <v>50</v>
      </c>
      <c r="N286" s="21" t="s">
        <v>50</v>
      </c>
      <c r="O286" s="22"/>
      <c r="P286" s="22"/>
    </row>
    <row r="287" spans="1:16" ht="45" x14ac:dyDescent="0.25">
      <c r="A287" s="21" t="s">
        <v>5410</v>
      </c>
      <c r="B287" s="21" t="s">
        <v>49</v>
      </c>
      <c r="C287" s="22"/>
      <c r="D287" s="22"/>
      <c r="E287" s="22"/>
      <c r="F287" s="22"/>
      <c r="G287" s="22"/>
      <c r="H287" s="22"/>
      <c r="I287" s="22"/>
      <c r="J287" s="22"/>
      <c r="K287" s="23">
        <v>1</v>
      </c>
      <c r="L287" s="23">
        <v>1</v>
      </c>
      <c r="M287" s="21" t="s">
        <v>50</v>
      </c>
      <c r="N287" s="21" t="s">
        <v>50</v>
      </c>
      <c r="O287" s="22"/>
      <c r="P287" s="22"/>
    </row>
    <row r="288" spans="1:16" ht="45" x14ac:dyDescent="0.25">
      <c r="A288" s="21" t="s">
        <v>5411</v>
      </c>
      <c r="B288" s="21" t="s">
        <v>49</v>
      </c>
      <c r="C288" s="22"/>
      <c r="D288" s="22"/>
      <c r="E288" s="22"/>
      <c r="F288" s="22"/>
      <c r="G288" s="22"/>
      <c r="H288" s="22"/>
      <c r="I288" s="22"/>
      <c r="J288" s="22"/>
      <c r="K288" s="23">
        <v>1</v>
      </c>
      <c r="L288" s="23">
        <v>1</v>
      </c>
      <c r="M288" s="21" t="s">
        <v>50</v>
      </c>
      <c r="N288" s="21" t="s">
        <v>50</v>
      </c>
      <c r="O288" s="22"/>
      <c r="P288" s="22"/>
    </row>
    <row r="289" spans="1:16" ht="45" x14ac:dyDescent="0.25">
      <c r="A289" s="21" t="s">
        <v>5412</v>
      </c>
      <c r="B289" s="21" t="s">
        <v>49</v>
      </c>
      <c r="C289" s="22"/>
      <c r="D289" s="22"/>
      <c r="E289" s="22"/>
      <c r="F289" s="22"/>
      <c r="G289" s="22"/>
      <c r="H289" s="22"/>
      <c r="I289" s="22"/>
      <c r="J289" s="22"/>
      <c r="K289" s="23">
        <v>1</v>
      </c>
      <c r="L289" s="23">
        <v>1</v>
      </c>
      <c r="M289" s="21" t="s">
        <v>50</v>
      </c>
      <c r="N289" s="21" t="s">
        <v>50</v>
      </c>
      <c r="O289" s="22"/>
      <c r="P289" s="22"/>
    </row>
    <row r="290" spans="1:16" ht="45" x14ac:dyDescent="0.25">
      <c r="A290" s="21" t="s">
        <v>5413</v>
      </c>
      <c r="B290" s="21" t="s">
        <v>49</v>
      </c>
      <c r="C290" s="22"/>
      <c r="D290" s="22"/>
      <c r="E290" s="22"/>
      <c r="F290" s="22"/>
      <c r="G290" s="22"/>
      <c r="H290" s="22"/>
      <c r="I290" s="22"/>
      <c r="J290" s="22"/>
      <c r="K290" s="23">
        <v>1</v>
      </c>
      <c r="L290" s="23">
        <v>1</v>
      </c>
      <c r="M290" s="21" t="s">
        <v>50</v>
      </c>
      <c r="N290" s="21" t="s">
        <v>50</v>
      </c>
      <c r="O290" s="22"/>
      <c r="P290" s="22"/>
    </row>
    <row r="291" spans="1:16" ht="45" x14ac:dyDescent="0.25">
      <c r="A291" s="21" t="s">
        <v>1666</v>
      </c>
      <c r="B291" s="21" t="s">
        <v>49</v>
      </c>
      <c r="C291" s="23">
        <v>6725558.0199999996</v>
      </c>
      <c r="D291" s="23">
        <v>167.18</v>
      </c>
      <c r="E291" s="23">
        <v>7950094.3099999996</v>
      </c>
      <c r="F291" s="23">
        <v>207.58</v>
      </c>
      <c r="G291" s="23">
        <v>33509296.460000001</v>
      </c>
      <c r="H291" s="23">
        <v>319.35000000000002</v>
      </c>
      <c r="I291" s="23">
        <v>9180820.3599999994</v>
      </c>
      <c r="J291" s="23">
        <v>236.75</v>
      </c>
      <c r="K291" s="23">
        <v>1</v>
      </c>
      <c r="L291" s="23">
        <v>1</v>
      </c>
      <c r="M291" s="21" t="s">
        <v>50</v>
      </c>
      <c r="N291" s="21" t="s">
        <v>1462</v>
      </c>
      <c r="O291" s="22"/>
      <c r="P291" s="23">
        <v>43845.5</v>
      </c>
    </row>
    <row r="292" spans="1:16" ht="45" x14ac:dyDescent="0.25">
      <c r="A292" s="21" t="s">
        <v>5414</v>
      </c>
      <c r="B292" s="21" t="s">
        <v>49</v>
      </c>
      <c r="C292" s="22"/>
      <c r="D292" s="22"/>
      <c r="E292" s="22"/>
      <c r="F292" s="22"/>
      <c r="G292" s="22"/>
      <c r="H292" s="22"/>
      <c r="I292" s="22"/>
      <c r="J292" s="22"/>
      <c r="K292" s="23">
        <v>1</v>
      </c>
      <c r="L292" s="23">
        <v>1</v>
      </c>
      <c r="M292" s="21" t="s">
        <v>50</v>
      </c>
      <c r="N292" s="21" t="s">
        <v>50</v>
      </c>
      <c r="O292" s="22"/>
      <c r="P292" s="22"/>
    </row>
    <row r="293" spans="1:16" ht="45" x14ac:dyDescent="0.25">
      <c r="A293" s="21" t="s">
        <v>5415</v>
      </c>
      <c r="B293" s="21" t="s">
        <v>49</v>
      </c>
      <c r="C293" s="22"/>
      <c r="D293" s="22"/>
      <c r="E293" s="22"/>
      <c r="F293" s="22"/>
      <c r="G293" s="22"/>
      <c r="H293" s="22"/>
      <c r="I293" s="22"/>
      <c r="J293" s="22"/>
      <c r="K293" s="23">
        <v>1</v>
      </c>
      <c r="L293" s="23">
        <v>1</v>
      </c>
      <c r="M293" s="21" t="s">
        <v>50</v>
      </c>
      <c r="N293" s="21" t="s">
        <v>50</v>
      </c>
      <c r="O293" s="22"/>
      <c r="P293" s="22"/>
    </row>
    <row r="294" spans="1:16" ht="45" x14ac:dyDescent="0.25">
      <c r="A294" s="21" t="s">
        <v>1670</v>
      </c>
      <c r="B294" s="21" t="s">
        <v>49</v>
      </c>
      <c r="C294" s="23">
        <v>26438519.329999998</v>
      </c>
      <c r="D294" s="23">
        <v>439.02</v>
      </c>
      <c r="E294" s="23">
        <v>62792629.560000002</v>
      </c>
      <c r="F294" s="23">
        <v>560.91999999999996</v>
      </c>
      <c r="G294" s="23">
        <v>24875821.969999999</v>
      </c>
      <c r="H294" s="23">
        <v>271.67</v>
      </c>
      <c r="I294" s="23">
        <v>79945296.219999999</v>
      </c>
      <c r="J294" s="23">
        <v>700.14</v>
      </c>
      <c r="K294" s="23">
        <v>1</v>
      </c>
      <c r="L294" s="23">
        <v>1</v>
      </c>
      <c r="M294" s="21" t="s">
        <v>50</v>
      </c>
      <c r="N294" s="21" t="s">
        <v>1462</v>
      </c>
      <c r="O294" s="22"/>
      <c r="P294" s="23">
        <v>70500</v>
      </c>
    </row>
    <row r="295" spans="1:16" ht="45" x14ac:dyDescent="0.25">
      <c r="A295" s="21" t="s">
        <v>1672</v>
      </c>
      <c r="B295" s="21" t="s">
        <v>49</v>
      </c>
      <c r="C295" s="23">
        <v>29321563.129999999</v>
      </c>
      <c r="D295" s="23">
        <v>93.5</v>
      </c>
      <c r="E295" s="23">
        <v>51363422.100000001</v>
      </c>
      <c r="F295" s="23">
        <v>138.08000000000001</v>
      </c>
      <c r="G295" s="23">
        <v>44418986.210000001</v>
      </c>
      <c r="H295" s="23">
        <v>142.81</v>
      </c>
      <c r="I295" s="23">
        <v>42944488.210000001</v>
      </c>
      <c r="J295" s="23">
        <v>113.74</v>
      </c>
      <c r="K295" s="23">
        <v>1</v>
      </c>
      <c r="L295" s="23">
        <v>1</v>
      </c>
      <c r="M295" s="21" t="s">
        <v>50</v>
      </c>
      <c r="N295" s="21" t="s">
        <v>58</v>
      </c>
      <c r="O295" s="22"/>
      <c r="P295" s="23">
        <v>342124.5</v>
      </c>
    </row>
    <row r="296" spans="1:16" ht="45" x14ac:dyDescent="0.25">
      <c r="A296" s="21" t="s">
        <v>5416</v>
      </c>
      <c r="B296" s="21" t="s">
        <v>49</v>
      </c>
      <c r="C296" s="22"/>
      <c r="D296" s="22"/>
      <c r="E296" s="22"/>
      <c r="F296" s="22"/>
      <c r="G296" s="22"/>
      <c r="H296" s="22"/>
      <c r="I296" s="22"/>
      <c r="J296" s="22"/>
      <c r="K296" s="23">
        <v>1</v>
      </c>
      <c r="L296" s="23">
        <v>1</v>
      </c>
      <c r="M296" s="21" t="s">
        <v>50</v>
      </c>
      <c r="N296" s="21" t="s">
        <v>50</v>
      </c>
      <c r="O296" s="22"/>
      <c r="P296" s="22"/>
    </row>
    <row r="297" spans="1:16" ht="45" x14ac:dyDescent="0.25">
      <c r="A297" s="21" t="s">
        <v>5417</v>
      </c>
      <c r="B297" s="21" t="s">
        <v>49</v>
      </c>
      <c r="C297" s="22"/>
      <c r="D297" s="22"/>
      <c r="E297" s="22"/>
      <c r="F297" s="22"/>
      <c r="G297" s="22"/>
      <c r="H297" s="22"/>
      <c r="I297" s="22"/>
      <c r="J297" s="22"/>
      <c r="K297" s="23">
        <v>1</v>
      </c>
      <c r="L297" s="23">
        <v>1</v>
      </c>
      <c r="M297" s="21" t="s">
        <v>50</v>
      </c>
      <c r="N297" s="21" t="s">
        <v>50</v>
      </c>
      <c r="O297" s="22"/>
      <c r="P297" s="22"/>
    </row>
    <row r="298" spans="1:16" ht="45" x14ac:dyDescent="0.25">
      <c r="A298" s="21" t="s">
        <v>5418</v>
      </c>
      <c r="B298" s="21" t="s">
        <v>49</v>
      </c>
      <c r="C298" s="22"/>
      <c r="D298" s="22"/>
      <c r="E298" s="22"/>
      <c r="F298" s="22"/>
      <c r="G298" s="22"/>
      <c r="H298" s="22"/>
      <c r="I298" s="22"/>
      <c r="J298" s="22"/>
      <c r="K298" s="23">
        <v>1</v>
      </c>
      <c r="L298" s="23">
        <v>1</v>
      </c>
      <c r="M298" s="21" t="s">
        <v>50</v>
      </c>
      <c r="N298" s="21" t="s">
        <v>50</v>
      </c>
      <c r="O298" s="22"/>
      <c r="P298" s="22"/>
    </row>
    <row r="299" spans="1:16" ht="45" x14ac:dyDescent="0.25">
      <c r="A299" s="21" t="s">
        <v>5419</v>
      </c>
      <c r="B299" s="21" t="s">
        <v>49</v>
      </c>
      <c r="C299" s="22"/>
      <c r="D299" s="22"/>
      <c r="E299" s="22"/>
      <c r="F299" s="22"/>
      <c r="G299" s="22"/>
      <c r="H299" s="22"/>
      <c r="I299" s="22"/>
      <c r="J299" s="22"/>
      <c r="K299" s="23">
        <v>1</v>
      </c>
      <c r="L299" s="23">
        <v>1</v>
      </c>
      <c r="M299" s="21" t="s">
        <v>50</v>
      </c>
      <c r="N299" s="21" t="s">
        <v>50</v>
      </c>
      <c r="O299" s="22"/>
      <c r="P299" s="22"/>
    </row>
    <row r="300" spans="1:16" ht="45" x14ac:dyDescent="0.25">
      <c r="A300" s="21" t="s">
        <v>5420</v>
      </c>
      <c r="B300" s="21" t="s">
        <v>49</v>
      </c>
      <c r="C300" s="22"/>
      <c r="D300" s="22"/>
      <c r="E300" s="22"/>
      <c r="F300" s="22"/>
      <c r="G300" s="22"/>
      <c r="H300" s="22"/>
      <c r="I300" s="22"/>
      <c r="J300" s="22"/>
      <c r="K300" s="23">
        <v>1</v>
      </c>
      <c r="L300" s="23">
        <v>1</v>
      </c>
      <c r="M300" s="21" t="s">
        <v>50</v>
      </c>
      <c r="N300" s="21" t="s">
        <v>50</v>
      </c>
      <c r="O300" s="22"/>
      <c r="P300" s="22"/>
    </row>
    <row r="301" spans="1:16" ht="45" x14ac:dyDescent="0.25">
      <c r="A301" s="21" t="s">
        <v>5421</v>
      </c>
      <c r="B301" s="21" t="s">
        <v>49</v>
      </c>
      <c r="C301" s="22"/>
      <c r="D301" s="22"/>
      <c r="E301" s="22"/>
      <c r="F301" s="22"/>
      <c r="G301" s="22"/>
      <c r="H301" s="22"/>
      <c r="I301" s="22"/>
      <c r="J301" s="22"/>
      <c r="K301" s="23">
        <v>1</v>
      </c>
      <c r="L301" s="23">
        <v>1</v>
      </c>
      <c r="M301" s="21" t="s">
        <v>50</v>
      </c>
      <c r="N301" s="21" t="s">
        <v>50</v>
      </c>
      <c r="O301" s="22"/>
      <c r="P301" s="22"/>
    </row>
    <row r="302" spans="1:16" ht="45" x14ac:dyDescent="0.25">
      <c r="A302" s="21" t="s">
        <v>5422</v>
      </c>
      <c r="B302" s="21" t="s">
        <v>49</v>
      </c>
      <c r="C302" s="22"/>
      <c r="D302" s="22"/>
      <c r="E302" s="22"/>
      <c r="F302" s="22"/>
      <c r="G302" s="22"/>
      <c r="H302" s="22"/>
      <c r="I302" s="22"/>
      <c r="J302" s="22"/>
      <c r="K302" s="23">
        <v>1</v>
      </c>
      <c r="L302" s="23">
        <v>1</v>
      </c>
      <c r="M302" s="21" t="s">
        <v>50</v>
      </c>
      <c r="N302" s="21" t="s">
        <v>50</v>
      </c>
      <c r="O302" s="22"/>
      <c r="P302" s="22"/>
    </row>
    <row r="303" spans="1:16" ht="45" x14ac:dyDescent="0.25">
      <c r="A303" s="21" t="s">
        <v>5423</v>
      </c>
      <c r="B303" s="21" t="s">
        <v>49</v>
      </c>
      <c r="C303" s="22"/>
      <c r="D303" s="22"/>
      <c r="E303" s="22"/>
      <c r="F303" s="22"/>
      <c r="G303" s="22"/>
      <c r="H303" s="22"/>
      <c r="I303" s="22"/>
      <c r="J303" s="22"/>
      <c r="K303" s="23">
        <v>1</v>
      </c>
      <c r="L303" s="23">
        <v>1</v>
      </c>
      <c r="M303" s="21" t="s">
        <v>50</v>
      </c>
      <c r="N303" s="21" t="s">
        <v>50</v>
      </c>
      <c r="O303" s="22"/>
      <c r="P303" s="22"/>
    </row>
    <row r="304" spans="1:16" ht="45" x14ac:dyDescent="0.25">
      <c r="A304" s="21" t="s">
        <v>5424</v>
      </c>
      <c r="B304" s="21" t="s">
        <v>49</v>
      </c>
      <c r="C304" s="22"/>
      <c r="D304" s="22"/>
      <c r="E304" s="22"/>
      <c r="F304" s="22"/>
      <c r="G304" s="22"/>
      <c r="H304" s="22"/>
      <c r="I304" s="22"/>
      <c r="J304" s="22"/>
      <c r="K304" s="23">
        <v>1</v>
      </c>
      <c r="L304" s="23">
        <v>1</v>
      </c>
      <c r="M304" s="21" t="s">
        <v>50</v>
      </c>
      <c r="N304" s="21" t="s">
        <v>50</v>
      </c>
      <c r="O304" s="22"/>
      <c r="P304" s="22"/>
    </row>
    <row r="305" spans="1:16" ht="45" x14ac:dyDescent="0.25">
      <c r="A305" s="21" t="s">
        <v>5425</v>
      </c>
      <c r="B305" s="21" t="s">
        <v>49</v>
      </c>
      <c r="C305" s="22"/>
      <c r="D305" s="22"/>
      <c r="E305" s="22"/>
      <c r="F305" s="22"/>
      <c r="G305" s="22"/>
      <c r="H305" s="22"/>
      <c r="I305" s="22"/>
      <c r="J305" s="22"/>
      <c r="K305" s="23">
        <v>1</v>
      </c>
      <c r="L305" s="23">
        <v>1</v>
      </c>
      <c r="M305" s="21" t="s">
        <v>50</v>
      </c>
      <c r="N305" s="21" t="s">
        <v>50</v>
      </c>
      <c r="O305" s="22"/>
      <c r="P305" s="22"/>
    </row>
    <row r="306" spans="1:16" ht="45" x14ac:dyDescent="0.25">
      <c r="A306" s="21" t="s">
        <v>5426</v>
      </c>
      <c r="B306" s="21" t="s">
        <v>49</v>
      </c>
      <c r="C306" s="22"/>
      <c r="D306" s="22"/>
      <c r="E306" s="22"/>
      <c r="F306" s="22"/>
      <c r="G306" s="22"/>
      <c r="H306" s="22"/>
      <c r="I306" s="22"/>
      <c r="J306" s="22"/>
      <c r="K306" s="23">
        <v>1</v>
      </c>
      <c r="L306" s="23">
        <v>1</v>
      </c>
      <c r="M306" s="21" t="s">
        <v>50</v>
      </c>
      <c r="N306" s="21" t="s">
        <v>50</v>
      </c>
      <c r="O306" s="22"/>
      <c r="P306" s="22"/>
    </row>
    <row r="307" spans="1:16" ht="45" x14ac:dyDescent="0.25">
      <c r="A307" s="21" t="s">
        <v>5427</v>
      </c>
      <c r="B307" s="21" t="s">
        <v>49</v>
      </c>
      <c r="C307" s="22"/>
      <c r="D307" s="22"/>
      <c r="E307" s="22"/>
      <c r="F307" s="22"/>
      <c r="G307" s="22"/>
      <c r="H307" s="22"/>
      <c r="I307" s="22"/>
      <c r="J307" s="22"/>
      <c r="K307" s="23">
        <v>1</v>
      </c>
      <c r="L307" s="23">
        <v>1</v>
      </c>
      <c r="M307" s="21" t="s">
        <v>50</v>
      </c>
      <c r="N307" s="21" t="s">
        <v>50</v>
      </c>
      <c r="O307" s="22"/>
      <c r="P307" s="22"/>
    </row>
    <row r="308" spans="1:16" ht="45" x14ac:dyDescent="0.25">
      <c r="A308" s="21" t="s">
        <v>5428</v>
      </c>
      <c r="B308" s="21" t="s">
        <v>49</v>
      </c>
      <c r="C308" s="22"/>
      <c r="D308" s="22"/>
      <c r="E308" s="22"/>
      <c r="F308" s="22"/>
      <c r="G308" s="22"/>
      <c r="H308" s="22"/>
      <c r="I308" s="22"/>
      <c r="J308" s="22"/>
      <c r="K308" s="23">
        <v>1</v>
      </c>
      <c r="L308" s="23">
        <v>1</v>
      </c>
      <c r="M308" s="21" t="s">
        <v>50</v>
      </c>
      <c r="N308" s="21" t="s">
        <v>50</v>
      </c>
      <c r="O308" s="22"/>
      <c r="P308" s="22"/>
    </row>
    <row r="309" spans="1:16" ht="45" x14ac:dyDescent="0.25">
      <c r="A309" s="21" t="s">
        <v>5429</v>
      </c>
      <c r="B309" s="21" t="s">
        <v>49</v>
      </c>
      <c r="C309" s="22"/>
      <c r="D309" s="22"/>
      <c r="E309" s="22"/>
      <c r="F309" s="22"/>
      <c r="G309" s="22"/>
      <c r="H309" s="22"/>
      <c r="I309" s="22"/>
      <c r="J309" s="22"/>
      <c r="K309" s="23">
        <v>1</v>
      </c>
      <c r="L309" s="23">
        <v>1</v>
      </c>
      <c r="M309" s="21" t="s">
        <v>50</v>
      </c>
      <c r="N309" s="21" t="s">
        <v>50</v>
      </c>
      <c r="O309" s="22"/>
      <c r="P309" s="22"/>
    </row>
    <row r="310" spans="1:16" ht="45" x14ac:dyDescent="0.25">
      <c r="A310" s="21" t="s">
        <v>5430</v>
      </c>
      <c r="B310" s="21" t="s">
        <v>49</v>
      </c>
      <c r="C310" s="22"/>
      <c r="D310" s="22"/>
      <c r="E310" s="22"/>
      <c r="F310" s="22"/>
      <c r="G310" s="22"/>
      <c r="H310" s="22"/>
      <c r="I310" s="22"/>
      <c r="J310" s="22"/>
      <c r="K310" s="23">
        <v>1</v>
      </c>
      <c r="L310" s="23">
        <v>1</v>
      </c>
      <c r="M310" s="21" t="s">
        <v>50</v>
      </c>
      <c r="N310" s="21" t="s">
        <v>50</v>
      </c>
      <c r="O310" s="22"/>
      <c r="P310" s="22"/>
    </row>
    <row r="311" spans="1:16" ht="45" x14ac:dyDescent="0.25">
      <c r="A311" s="21" t="s">
        <v>5431</v>
      </c>
      <c r="B311" s="21" t="s">
        <v>49</v>
      </c>
      <c r="C311" s="22"/>
      <c r="D311" s="22"/>
      <c r="E311" s="22"/>
      <c r="F311" s="22"/>
      <c r="G311" s="22"/>
      <c r="H311" s="22"/>
      <c r="I311" s="22"/>
      <c r="J311" s="22"/>
      <c r="K311" s="23">
        <v>1</v>
      </c>
      <c r="L311" s="23">
        <v>1</v>
      </c>
      <c r="M311" s="21" t="s">
        <v>50</v>
      </c>
      <c r="N311" s="21" t="s">
        <v>50</v>
      </c>
      <c r="O311" s="22"/>
      <c r="P311" s="22"/>
    </row>
    <row r="312" spans="1:16" ht="45" x14ac:dyDescent="0.25">
      <c r="A312" s="21" t="s">
        <v>5432</v>
      </c>
      <c r="B312" s="21" t="s">
        <v>49</v>
      </c>
      <c r="C312" s="22"/>
      <c r="D312" s="22"/>
      <c r="E312" s="22"/>
      <c r="F312" s="22"/>
      <c r="G312" s="22"/>
      <c r="H312" s="22"/>
      <c r="I312" s="22"/>
      <c r="J312" s="22"/>
      <c r="K312" s="23">
        <v>1</v>
      </c>
      <c r="L312" s="23">
        <v>1</v>
      </c>
      <c r="M312" s="21" t="s">
        <v>50</v>
      </c>
      <c r="N312" s="21" t="s">
        <v>50</v>
      </c>
      <c r="O312" s="22"/>
      <c r="P312" s="22"/>
    </row>
    <row r="313" spans="1:16" ht="45" x14ac:dyDescent="0.25">
      <c r="A313" s="21" t="s">
        <v>5433</v>
      </c>
      <c r="B313" s="21" t="s">
        <v>49</v>
      </c>
      <c r="C313" s="22"/>
      <c r="D313" s="22"/>
      <c r="E313" s="22"/>
      <c r="F313" s="22"/>
      <c r="G313" s="22"/>
      <c r="H313" s="22"/>
      <c r="I313" s="22"/>
      <c r="J313" s="22"/>
      <c r="K313" s="23">
        <v>1</v>
      </c>
      <c r="L313" s="23">
        <v>1</v>
      </c>
      <c r="M313" s="21" t="s">
        <v>50</v>
      </c>
      <c r="N313" s="21" t="s">
        <v>50</v>
      </c>
      <c r="O313" s="22"/>
      <c r="P313" s="22"/>
    </row>
    <row r="314" spans="1:16" ht="45" x14ac:dyDescent="0.25">
      <c r="A314" s="21" t="s">
        <v>5434</v>
      </c>
      <c r="B314" s="21" t="s">
        <v>49</v>
      </c>
      <c r="C314" s="22"/>
      <c r="D314" s="22"/>
      <c r="E314" s="22"/>
      <c r="F314" s="22"/>
      <c r="G314" s="22"/>
      <c r="H314" s="22"/>
      <c r="I314" s="22"/>
      <c r="J314" s="22"/>
      <c r="K314" s="23">
        <v>1</v>
      </c>
      <c r="L314" s="23">
        <v>1</v>
      </c>
      <c r="M314" s="21" t="s">
        <v>50</v>
      </c>
      <c r="N314" s="21" t="s">
        <v>50</v>
      </c>
      <c r="O314" s="22"/>
      <c r="P314" s="22"/>
    </row>
    <row r="315" spans="1:16" ht="45" x14ac:dyDescent="0.25">
      <c r="A315" s="21" t="s">
        <v>1674</v>
      </c>
      <c r="B315" s="21" t="s">
        <v>49</v>
      </c>
      <c r="C315" s="23">
        <v>25172947.239999998</v>
      </c>
      <c r="D315" s="23">
        <v>740.74</v>
      </c>
      <c r="E315" s="23">
        <v>18979520.359999999</v>
      </c>
      <c r="F315" s="23">
        <v>2348.5</v>
      </c>
      <c r="G315" s="23">
        <v>18787007.82</v>
      </c>
      <c r="H315" s="23">
        <v>2420.31</v>
      </c>
      <c r="I315" s="23">
        <v>17625160.870000001</v>
      </c>
      <c r="J315" s="23">
        <v>2677.85</v>
      </c>
      <c r="K315" s="23">
        <v>1</v>
      </c>
      <c r="L315" s="23">
        <v>1</v>
      </c>
      <c r="M315" s="21" t="s">
        <v>50</v>
      </c>
      <c r="N315" s="21" t="s">
        <v>5192</v>
      </c>
      <c r="O315" s="22"/>
      <c r="P315" s="23">
        <v>13811.25</v>
      </c>
    </row>
    <row r="316" spans="1:16" ht="45" x14ac:dyDescent="0.25">
      <c r="A316" s="21" t="s">
        <v>5435</v>
      </c>
      <c r="B316" s="21" t="s">
        <v>49</v>
      </c>
      <c r="C316" s="22"/>
      <c r="D316" s="22"/>
      <c r="E316" s="22"/>
      <c r="F316" s="22"/>
      <c r="G316" s="22"/>
      <c r="H316" s="22"/>
      <c r="I316" s="22"/>
      <c r="J316" s="22"/>
      <c r="K316" s="23">
        <v>1</v>
      </c>
      <c r="L316" s="23">
        <v>1</v>
      </c>
      <c r="M316" s="21" t="s">
        <v>50</v>
      </c>
      <c r="N316" s="21" t="s">
        <v>50</v>
      </c>
      <c r="O316" s="22"/>
      <c r="P316" s="22"/>
    </row>
    <row r="317" spans="1:16" ht="45" x14ac:dyDescent="0.25">
      <c r="A317" s="21" t="s">
        <v>5436</v>
      </c>
      <c r="B317" s="21" t="s">
        <v>49</v>
      </c>
      <c r="C317" s="22"/>
      <c r="D317" s="22"/>
      <c r="E317" s="22"/>
      <c r="F317" s="22"/>
      <c r="G317" s="22"/>
      <c r="H317" s="22"/>
      <c r="I317" s="22"/>
      <c r="J317" s="22"/>
      <c r="K317" s="23">
        <v>1</v>
      </c>
      <c r="L317" s="23">
        <v>1</v>
      </c>
      <c r="M317" s="21" t="s">
        <v>50</v>
      </c>
      <c r="N317" s="21" t="s">
        <v>50</v>
      </c>
      <c r="O317" s="22"/>
      <c r="P317" s="22"/>
    </row>
    <row r="318" spans="1:16" ht="45" x14ac:dyDescent="0.25">
      <c r="A318" s="21" t="s">
        <v>5437</v>
      </c>
      <c r="B318" s="21" t="s">
        <v>49</v>
      </c>
      <c r="C318" s="22"/>
      <c r="D318" s="22"/>
      <c r="E318" s="22"/>
      <c r="F318" s="22"/>
      <c r="G318" s="22"/>
      <c r="H318" s="22"/>
      <c r="I318" s="22"/>
      <c r="J318" s="22"/>
      <c r="K318" s="23">
        <v>1</v>
      </c>
      <c r="L318" s="23">
        <v>1</v>
      </c>
      <c r="M318" s="21" t="s">
        <v>50</v>
      </c>
      <c r="N318" s="21" t="s">
        <v>50</v>
      </c>
      <c r="O318" s="22"/>
      <c r="P318" s="22"/>
    </row>
    <row r="319" spans="1:16" ht="45" x14ac:dyDescent="0.25">
      <c r="A319" s="21" t="s">
        <v>5438</v>
      </c>
      <c r="B319" s="21" t="s">
        <v>49</v>
      </c>
      <c r="C319" s="22"/>
      <c r="D319" s="22"/>
      <c r="E319" s="22"/>
      <c r="F319" s="22"/>
      <c r="G319" s="22"/>
      <c r="H319" s="22"/>
      <c r="I319" s="22"/>
      <c r="J319" s="22"/>
      <c r="K319" s="23">
        <v>1</v>
      </c>
      <c r="L319" s="23">
        <v>1</v>
      </c>
      <c r="M319" s="21" t="s">
        <v>50</v>
      </c>
      <c r="N319" s="21" t="s">
        <v>50</v>
      </c>
      <c r="O319" s="22"/>
      <c r="P319" s="22"/>
    </row>
    <row r="320" spans="1:16" ht="45" x14ac:dyDescent="0.25">
      <c r="A320" s="21" t="s">
        <v>5439</v>
      </c>
      <c r="B320" s="21" t="s">
        <v>49</v>
      </c>
      <c r="C320" s="22"/>
      <c r="D320" s="22"/>
      <c r="E320" s="22"/>
      <c r="F320" s="22"/>
      <c r="G320" s="22"/>
      <c r="H320" s="22"/>
      <c r="I320" s="22"/>
      <c r="J320" s="22"/>
      <c r="K320" s="23">
        <v>1</v>
      </c>
      <c r="L320" s="23">
        <v>1</v>
      </c>
      <c r="M320" s="21" t="s">
        <v>50</v>
      </c>
      <c r="N320" s="21" t="s">
        <v>50</v>
      </c>
      <c r="O320" s="22"/>
      <c r="P320" s="22"/>
    </row>
    <row r="321" spans="1:16" ht="45" x14ac:dyDescent="0.25">
      <c r="A321" s="21" t="s">
        <v>1676</v>
      </c>
      <c r="B321" s="21" t="s">
        <v>49</v>
      </c>
      <c r="C321" s="23">
        <v>27270500.050000001</v>
      </c>
      <c r="D321" s="23">
        <v>1007.33</v>
      </c>
      <c r="E321" s="23">
        <v>36338510.710000001</v>
      </c>
      <c r="F321" s="23">
        <v>1736.82</v>
      </c>
      <c r="G321" s="23">
        <v>28293160.890000001</v>
      </c>
      <c r="H321" s="23">
        <v>1577.22</v>
      </c>
      <c r="I321" s="23">
        <v>36956306.43</v>
      </c>
      <c r="J321" s="23">
        <v>1988.13</v>
      </c>
      <c r="K321" s="23">
        <v>1</v>
      </c>
      <c r="L321" s="23">
        <v>1</v>
      </c>
      <c r="M321" s="21" t="s">
        <v>50</v>
      </c>
      <c r="N321" s="21" t="s">
        <v>5192</v>
      </c>
      <c r="O321" s="22"/>
      <c r="P321" s="23">
        <v>10589</v>
      </c>
    </row>
    <row r="322" spans="1:16" ht="45" x14ac:dyDescent="0.25">
      <c r="A322" s="21" t="s">
        <v>5440</v>
      </c>
      <c r="B322" s="21" t="s">
        <v>49</v>
      </c>
      <c r="C322" s="22"/>
      <c r="D322" s="22"/>
      <c r="E322" s="22"/>
      <c r="F322" s="22"/>
      <c r="G322" s="22"/>
      <c r="H322" s="22"/>
      <c r="I322" s="22"/>
      <c r="J322" s="22"/>
      <c r="K322" s="23">
        <v>1</v>
      </c>
      <c r="L322" s="23">
        <v>1</v>
      </c>
      <c r="M322" s="21" t="s">
        <v>50</v>
      </c>
      <c r="N322" s="21" t="s">
        <v>50</v>
      </c>
      <c r="O322" s="22"/>
      <c r="P322" s="22"/>
    </row>
    <row r="323" spans="1:16" ht="45" x14ac:dyDescent="0.25">
      <c r="A323" s="21" t="s">
        <v>5441</v>
      </c>
      <c r="B323" s="21" t="s">
        <v>49</v>
      </c>
      <c r="C323" s="22"/>
      <c r="D323" s="22"/>
      <c r="E323" s="22"/>
      <c r="F323" s="22"/>
      <c r="G323" s="22"/>
      <c r="H323" s="22"/>
      <c r="I323" s="22"/>
      <c r="J323" s="22"/>
      <c r="K323" s="23">
        <v>1</v>
      </c>
      <c r="L323" s="23">
        <v>1</v>
      </c>
      <c r="M323" s="21" t="s">
        <v>50</v>
      </c>
      <c r="N323" s="21" t="s">
        <v>50</v>
      </c>
      <c r="O323" s="22"/>
      <c r="P323" s="22"/>
    </row>
    <row r="324" spans="1:16" ht="45" x14ac:dyDescent="0.25">
      <c r="A324" s="21" t="s">
        <v>5442</v>
      </c>
      <c r="B324" s="21" t="s">
        <v>49</v>
      </c>
      <c r="C324" s="22"/>
      <c r="D324" s="22"/>
      <c r="E324" s="22"/>
      <c r="F324" s="22"/>
      <c r="G324" s="22"/>
      <c r="H324" s="22"/>
      <c r="I324" s="22"/>
      <c r="J324" s="22"/>
      <c r="K324" s="23">
        <v>1</v>
      </c>
      <c r="L324" s="23">
        <v>1</v>
      </c>
      <c r="M324" s="21" t="s">
        <v>50</v>
      </c>
      <c r="N324" s="21" t="s">
        <v>50</v>
      </c>
      <c r="O324" s="22"/>
      <c r="P324" s="22"/>
    </row>
    <row r="325" spans="1:16" ht="45" x14ac:dyDescent="0.25">
      <c r="A325" s="21" t="s">
        <v>5443</v>
      </c>
      <c r="B325" s="21" t="s">
        <v>49</v>
      </c>
      <c r="C325" s="22"/>
      <c r="D325" s="22"/>
      <c r="E325" s="22"/>
      <c r="F325" s="22"/>
      <c r="G325" s="22"/>
      <c r="H325" s="22"/>
      <c r="I325" s="22"/>
      <c r="J325" s="22"/>
      <c r="K325" s="23">
        <v>1</v>
      </c>
      <c r="L325" s="23">
        <v>1</v>
      </c>
      <c r="M325" s="21" t="s">
        <v>50</v>
      </c>
      <c r="N325" s="21" t="s">
        <v>50</v>
      </c>
      <c r="O325" s="22"/>
      <c r="P325" s="22"/>
    </row>
    <row r="326" spans="1:16" ht="45" x14ac:dyDescent="0.25">
      <c r="A326" s="21" t="s">
        <v>5444</v>
      </c>
      <c r="B326" s="21" t="s">
        <v>49</v>
      </c>
      <c r="C326" s="22"/>
      <c r="D326" s="22"/>
      <c r="E326" s="22"/>
      <c r="F326" s="22"/>
      <c r="G326" s="22"/>
      <c r="H326" s="22"/>
      <c r="I326" s="22"/>
      <c r="J326" s="22"/>
      <c r="K326" s="23">
        <v>1</v>
      </c>
      <c r="L326" s="23">
        <v>1</v>
      </c>
      <c r="M326" s="21" t="s">
        <v>50</v>
      </c>
      <c r="N326" s="21" t="s">
        <v>50</v>
      </c>
      <c r="O326" s="22"/>
      <c r="P326" s="22"/>
    </row>
    <row r="327" spans="1:16" ht="45" x14ac:dyDescent="0.25">
      <c r="A327" s="21" t="s">
        <v>5445</v>
      </c>
      <c r="B327" s="21" t="s">
        <v>49</v>
      </c>
      <c r="C327" s="22"/>
      <c r="D327" s="22"/>
      <c r="E327" s="22"/>
      <c r="F327" s="22"/>
      <c r="G327" s="22"/>
      <c r="H327" s="22"/>
      <c r="I327" s="22"/>
      <c r="J327" s="22"/>
      <c r="K327" s="23">
        <v>1</v>
      </c>
      <c r="L327" s="23">
        <v>1</v>
      </c>
      <c r="M327" s="21" t="s">
        <v>50</v>
      </c>
      <c r="N327" s="21" t="s">
        <v>50</v>
      </c>
      <c r="O327" s="22"/>
      <c r="P327" s="22"/>
    </row>
    <row r="328" spans="1:16" ht="45" x14ac:dyDescent="0.25">
      <c r="A328" s="21" t="s">
        <v>5446</v>
      </c>
      <c r="B328" s="21" t="s">
        <v>49</v>
      </c>
      <c r="C328" s="22"/>
      <c r="D328" s="22"/>
      <c r="E328" s="22"/>
      <c r="F328" s="22"/>
      <c r="G328" s="22"/>
      <c r="H328" s="22"/>
      <c r="I328" s="22"/>
      <c r="J328" s="22"/>
      <c r="K328" s="23">
        <v>1</v>
      </c>
      <c r="L328" s="23">
        <v>1</v>
      </c>
      <c r="M328" s="21" t="s">
        <v>50</v>
      </c>
      <c r="N328" s="21" t="s">
        <v>50</v>
      </c>
      <c r="O328" s="22"/>
      <c r="P328" s="22"/>
    </row>
    <row r="329" spans="1:16" ht="45" x14ac:dyDescent="0.25">
      <c r="A329" s="21" t="s">
        <v>5447</v>
      </c>
      <c r="B329" s="21" t="s">
        <v>49</v>
      </c>
      <c r="C329" s="22"/>
      <c r="D329" s="22"/>
      <c r="E329" s="22"/>
      <c r="F329" s="22"/>
      <c r="G329" s="22"/>
      <c r="H329" s="22"/>
      <c r="I329" s="22"/>
      <c r="J329" s="22"/>
      <c r="K329" s="23">
        <v>1</v>
      </c>
      <c r="L329" s="23">
        <v>1</v>
      </c>
      <c r="M329" s="21" t="s">
        <v>50</v>
      </c>
      <c r="N329" s="21" t="s">
        <v>50</v>
      </c>
      <c r="O329" s="22"/>
      <c r="P329" s="22"/>
    </row>
    <row r="330" spans="1:16" ht="45" x14ac:dyDescent="0.25">
      <c r="A330" s="21" t="s">
        <v>5448</v>
      </c>
      <c r="B330" s="21" t="s">
        <v>49</v>
      </c>
      <c r="C330" s="22"/>
      <c r="D330" s="22"/>
      <c r="E330" s="22"/>
      <c r="F330" s="22"/>
      <c r="G330" s="22"/>
      <c r="H330" s="22"/>
      <c r="I330" s="22"/>
      <c r="J330" s="22"/>
      <c r="K330" s="23">
        <v>1</v>
      </c>
      <c r="L330" s="23">
        <v>1</v>
      </c>
      <c r="M330" s="21" t="s">
        <v>50</v>
      </c>
      <c r="N330" s="21" t="s">
        <v>50</v>
      </c>
      <c r="O330" s="22"/>
      <c r="P330" s="22"/>
    </row>
    <row r="331" spans="1:16" ht="45" x14ac:dyDescent="0.25">
      <c r="A331" s="21" t="s">
        <v>1678</v>
      </c>
      <c r="B331" s="21" t="s">
        <v>49</v>
      </c>
      <c r="C331" s="23">
        <v>17469577.690000001</v>
      </c>
      <c r="D331" s="23">
        <v>439.02</v>
      </c>
      <c r="E331" s="23">
        <v>36664303.130000003</v>
      </c>
      <c r="F331" s="23">
        <v>353.96</v>
      </c>
      <c r="G331" s="23">
        <v>16437006.130000001</v>
      </c>
      <c r="H331" s="23">
        <v>271.67</v>
      </c>
      <c r="I331" s="23">
        <v>20538903.789999999</v>
      </c>
      <c r="J331" s="23">
        <v>207.63</v>
      </c>
      <c r="K331" s="23">
        <v>1</v>
      </c>
      <c r="L331" s="23">
        <v>1</v>
      </c>
      <c r="M331" s="21" t="s">
        <v>50</v>
      </c>
      <c r="N331" s="21" t="s">
        <v>1462</v>
      </c>
      <c r="O331" s="22"/>
      <c r="P331" s="23">
        <v>43040</v>
      </c>
    </row>
    <row r="332" spans="1:16" ht="45" x14ac:dyDescent="0.25">
      <c r="A332" s="21" t="s">
        <v>5449</v>
      </c>
      <c r="B332" s="21" t="s">
        <v>49</v>
      </c>
      <c r="C332" s="22"/>
      <c r="D332" s="22"/>
      <c r="E332" s="22"/>
      <c r="F332" s="22"/>
      <c r="G332" s="22"/>
      <c r="H332" s="22"/>
      <c r="I332" s="22"/>
      <c r="J332" s="22"/>
      <c r="K332" s="23">
        <v>1</v>
      </c>
      <c r="L332" s="23">
        <v>1</v>
      </c>
      <c r="M332" s="21" t="s">
        <v>50</v>
      </c>
      <c r="N332" s="21" t="s">
        <v>50</v>
      </c>
      <c r="O332" s="22"/>
      <c r="P332" s="22"/>
    </row>
    <row r="333" spans="1:16" ht="45" x14ac:dyDescent="0.25">
      <c r="A333" s="21" t="s">
        <v>112</v>
      </c>
      <c r="B333" s="21" t="s">
        <v>49</v>
      </c>
      <c r="C333" s="23">
        <v>44719836.43</v>
      </c>
      <c r="D333" s="23">
        <v>1947.45</v>
      </c>
      <c r="E333" s="23">
        <v>72874930.170000002</v>
      </c>
      <c r="F333" s="23">
        <v>3814.03</v>
      </c>
      <c r="G333" s="23">
        <v>56463203.280000001</v>
      </c>
      <c r="H333" s="23">
        <v>3123.16</v>
      </c>
      <c r="I333" s="23">
        <v>60551224.939999998</v>
      </c>
      <c r="J333" s="23">
        <v>2847.35</v>
      </c>
      <c r="K333" s="23">
        <v>1</v>
      </c>
      <c r="L333" s="23">
        <v>1</v>
      </c>
      <c r="M333" s="21" t="s">
        <v>50</v>
      </c>
      <c r="N333" s="21" t="s">
        <v>5192</v>
      </c>
      <c r="O333" s="22"/>
      <c r="P333" s="23">
        <v>12826.75</v>
      </c>
    </row>
    <row r="334" spans="1:16" ht="45" x14ac:dyDescent="0.25">
      <c r="A334" s="21" t="s">
        <v>1681</v>
      </c>
      <c r="B334" s="21" t="s">
        <v>49</v>
      </c>
      <c r="C334" s="23">
        <v>15784740.67</v>
      </c>
      <c r="D334" s="23">
        <v>32.549999999999997</v>
      </c>
      <c r="E334" s="23">
        <v>16608167.279999999</v>
      </c>
      <c r="F334" s="23">
        <v>30.39</v>
      </c>
      <c r="G334" s="23">
        <v>17293149.890000001</v>
      </c>
      <c r="H334" s="23">
        <v>28.12</v>
      </c>
      <c r="I334" s="23">
        <v>14508282.74</v>
      </c>
      <c r="J334" s="23">
        <v>28.97</v>
      </c>
      <c r="K334" s="23">
        <v>1</v>
      </c>
      <c r="L334" s="23">
        <v>1</v>
      </c>
      <c r="M334" s="21" t="s">
        <v>50</v>
      </c>
      <c r="N334" s="21" t="s">
        <v>58</v>
      </c>
      <c r="O334" s="22"/>
      <c r="P334" s="23">
        <v>537600</v>
      </c>
    </row>
    <row r="335" spans="1:16" ht="45" x14ac:dyDescent="0.25">
      <c r="A335" s="21" t="s">
        <v>1685</v>
      </c>
      <c r="B335" s="21" t="s">
        <v>49</v>
      </c>
      <c r="C335" s="23">
        <v>73035007.819999993</v>
      </c>
      <c r="D335" s="23">
        <v>296.2</v>
      </c>
      <c r="E335" s="23">
        <v>53469986.520000003</v>
      </c>
      <c r="F335" s="23">
        <v>246.88</v>
      </c>
      <c r="G335" s="23">
        <v>141666018.05000001</v>
      </c>
      <c r="H335" s="23">
        <v>695.59</v>
      </c>
      <c r="I335" s="23">
        <v>71121557.909999996</v>
      </c>
      <c r="J335" s="23">
        <v>287.38</v>
      </c>
      <c r="K335" s="23">
        <v>1</v>
      </c>
      <c r="L335" s="23">
        <v>1</v>
      </c>
      <c r="M335" s="21" t="s">
        <v>50</v>
      </c>
      <c r="N335" s="21" t="s">
        <v>58</v>
      </c>
      <c r="O335" s="22"/>
      <c r="P335" s="23">
        <v>307575</v>
      </c>
    </row>
    <row r="336" spans="1:16" ht="45" x14ac:dyDescent="0.25">
      <c r="A336" s="21" t="s">
        <v>5450</v>
      </c>
      <c r="B336" s="21" t="s">
        <v>49</v>
      </c>
      <c r="C336" s="22"/>
      <c r="D336" s="22"/>
      <c r="E336" s="22"/>
      <c r="F336" s="22"/>
      <c r="G336" s="22"/>
      <c r="H336" s="22"/>
      <c r="I336" s="22"/>
      <c r="J336" s="22"/>
      <c r="K336" s="23">
        <v>1</v>
      </c>
      <c r="L336" s="23">
        <v>1</v>
      </c>
      <c r="M336" s="21" t="s">
        <v>50</v>
      </c>
      <c r="N336" s="21" t="s">
        <v>50</v>
      </c>
      <c r="O336" s="22"/>
      <c r="P336" s="22"/>
    </row>
    <row r="337" spans="1:16" ht="45" x14ac:dyDescent="0.25">
      <c r="A337" s="21" t="s">
        <v>5451</v>
      </c>
      <c r="B337" s="21" t="s">
        <v>49</v>
      </c>
      <c r="C337" s="22"/>
      <c r="D337" s="22"/>
      <c r="E337" s="22"/>
      <c r="F337" s="22"/>
      <c r="G337" s="22"/>
      <c r="H337" s="22"/>
      <c r="I337" s="22"/>
      <c r="J337" s="22"/>
      <c r="K337" s="23">
        <v>1</v>
      </c>
      <c r="L337" s="23">
        <v>1</v>
      </c>
      <c r="M337" s="21" t="s">
        <v>50</v>
      </c>
      <c r="N337" s="21" t="s">
        <v>50</v>
      </c>
      <c r="O337" s="22"/>
      <c r="P337" s="22"/>
    </row>
    <row r="338" spans="1:16" ht="45" x14ac:dyDescent="0.25">
      <c r="A338" s="21" t="s">
        <v>1687</v>
      </c>
      <c r="B338" s="21" t="s">
        <v>49</v>
      </c>
      <c r="C338" s="22"/>
      <c r="D338" s="22"/>
      <c r="E338" s="22"/>
      <c r="F338" s="22"/>
      <c r="G338" s="22"/>
      <c r="H338" s="22"/>
      <c r="I338" s="22"/>
      <c r="J338" s="22"/>
      <c r="K338" s="23">
        <v>1</v>
      </c>
      <c r="L338" s="23">
        <v>1</v>
      </c>
      <c r="M338" s="21" t="s">
        <v>50</v>
      </c>
      <c r="N338" s="21" t="s">
        <v>50</v>
      </c>
      <c r="O338" s="22"/>
      <c r="P338" s="22"/>
    </row>
    <row r="339" spans="1:16" ht="45" x14ac:dyDescent="0.25">
      <c r="A339" s="21" t="s">
        <v>1689</v>
      </c>
      <c r="B339" s="21" t="s">
        <v>49</v>
      </c>
      <c r="C339" s="23">
        <v>83092048.890000001</v>
      </c>
      <c r="D339" s="23">
        <v>1289.52</v>
      </c>
      <c r="E339" s="23">
        <v>64910771.600000001</v>
      </c>
      <c r="F339" s="23">
        <v>2793.58</v>
      </c>
      <c r="G339" s="23">
        <v>65420335.07</v>
      </c>
      <c r="H339" s="23">
        <v>3123.16</v>
      </c>
      <c r="I339" s="23">
        <v>42356559.840000004</v>
      </c>
      <c r="J339" s="23">
        <v>2260.4499999999998</v>
      </c>
      <c r="K339" s="23">
        <v>1</v>
      </c>
      <c r="L339" s="23">
        <v>1</v>
      </c>
      <c r="M339" s="21" t="s">
        <v>50</v>
      </c>
      <c r="N339" s="21" t="s">
        <v>1462</v>
      </c>
      <c r="O339" s="22"/>
      <c r="P339" s="23">
        <v>63533.5</v>
      </c>
    </row>
    <row r="340" spans="1:16" ht="45" x14ac:dyDescent="0.25">
      <c r="A340" s="21" t="s">
        <v>5452</v>
      </c>
      <c r="B340" s="21" t="s">
        <v>49</v>
      </c>
      <c r="C340" s="22"/>
      <c r="D340" s="22"/>
      <c r="E340" s="22"/>
      <c r="F340" s="22"/>
      <c r="G340" s="22"/>
      <c r="H340" s="22"/>
      <c r="I340" s="22"/>
      <c r="J340" s="22"/>
      <c r="K340" s="23">
        <v>1</v>
      </c>
      <c r="L340" s="23">
        <v>1</v>
      </c>
      <c r="M340" s="21" t="s">
        <v>50</v>
      </c>
      <c r="N340" s="21" t="s">
        <v>50</v>
      </c>
      <c r="O340" s="22"/>
      <c r="P340" s="22"/>
    </row>
    <row r="341" spans="1:16" ht="45" x14ac:dyDescent="0.25">
      <c r="A341" s="21" t="s">
        <v>5453</v>
      </c>
      <c r="B341" s="21" t="s">
        <v>49</v>
      </c>
      <c r="C341" s="22"/>
      <c r="D341" s="22"/>
      <c r="E341" s="22"/>
      <c r="F341" s="22"/>
      <c r="G341" s="22"/>
      <c r="H341" s="22"/>
      <c r="I341" s="22"/>
      <c r="J341" s="22"/>
      <c r="K341" s="23">
        <v>1</v>
      </c>
      <c r="L341" s="23">
        <v>1</v>
      </c>
      <c r="M341" s="21" t="s">
        <v>50</v>
      </c>
      <c r="N341" s="21" t="s">
        <v>50</v>
      </c>
      <c r="O341" s="22"/>
      <c r="P341" s="22"/>
    </row>
    <row r="342" spans="1:16" ht="45" x14ac:dyDescent="0.25">
      <c r="A342" s="21" t="s">
        <v>1692</v>
      </c>
      <c r="B342" s="21" t="s">
        <v>49</v>
      </c>
      <c r="C342" s="23">
        <v>25369210.969999999</v>
      </c>
      <c r="D342" s="23">
        <v>32.549999999999997</v>
      </c>
      <c r="E342" s="23">
        <v>26692620.960000001</v>
      </c>
      <c r="F342" s="23">
        <v>30.39</v>
      </c>
      <c r="G342" s="23">
        <v>27793523.960000001</v>
      </c>
      <c r="H342" s="23">
        <v>28.12</v>
      </c>
      <c r="I342" s="23">
        <v>23317689.760000002</v>
      </c>
      <c r="J342" s="23">
        <v>28.97</v>
      </c>
      <c r="K342" s="23">
        <v>1</v>
      </c>
      <c r="L342" s="23">
        <v>1</v>
      </c>
      <c r="M342" s="21" t="s">
        <v>50</v>
      </c>
      <c r="N342" s="21" t="s">
        <v>58</v>
      </c>
      <c r="O342" s="22"/>
      <c r="P342" s="23">
        <v>857632</v>
      </c>
    </row>
    <row r="343" spans="1:16" ht="45" x14ac:dyDescent="0.25">
      <c r="A343" s="21" t="s">
        <v>1703</v>
      </c>
      <c r="B343" s="21" t="s">
        <v>49</v>
      </c>
      <c r="C343" s="23">
        <v>2185475.44</v>
      </c>
      <c r="D343" s="23">
        <v>439.68</v>
      </c>
      <c r="E343" s="23">
        <v>2939835.46</v>
      </c>
      <c r="F343" s="23">
        <v>445.72</v>
      </c>
      <c r="G343" s="23">
        <v>2331647.5</v>
      </c>
      <c r="H343" s="23">
        <v>312.97000000000003</v>
      </c>
      <c r="I343" s="23">
        <v>3363300.89</v>
      </c>
      <c r="J343" s="23">
        <v>413.38</v>
      </c>
      <c r="K343" s="23">
        <v>1</v>
      </c>
      <c r="L343" s="23">
        <v>1</v>
      </c>
      <c r="M343" s="21" t="s">
        <v>50</v>
      </c>
      <c r="N343" s="21" t="s">
        <v>5192</v>
      </c>
      <c r="O343" s="22"/>
      <c r="P343" s="23">
        <v>5455</v>
      </c>
    </row>
    <row r="344" spans="1:16" ht="45" x14ac:dyDescent="0.25">
      <c r="A344" s="21" t="s">
        <v>5454</v>
      </c>
      <c r="B344" s="21" t="s">
        <v>49</v>
      </c>
      <c r="C344" s="22"/>
      <c r="D344" s="22"/>
      <c r="E344" s="22"/>
      <c r="F344" s="22"/>
      <c r="G344" s="22"/>
      <c r="H344" s="22"/>
      <c r="I344" s="22"/>
      <c r="J344" s="22"/>
      <c r="K344" s="23">
        <v>1</v>
      </c>
      <c r="L344" s="23">
        <v>1</v>
      </c>
      <c r="M344" s="21" t="s">
        <v>50</v>
      </c>
      <c r="N344" s="21" t="s">
        <v>50</v>
      </c>
      <c r="O344" s="22"/>
      <c r="P344" s="22"/>
    </row>
    <row r="345" spans="1:16" ht="45" x14ac:dyDescent="0.25">
      <c r="A345" s="21" t="s">
        <v>5455</v>
      </c>
      <c r="B345" s="21" t="s">
        <v>49</v>
      </c>
      <c r="C345" s="22"/>
      <c r="D345" s="22"/>
      <c r="E345" s="22"/>
      <c r="F345" s="22"/>
      <c r="G345" s="22"/>
      <c r="H345" s="22"/>
      <c r="I345" s="22"/>
      <c r="J345" s="22"/>
      <c r="K345" s="23">
        <v>1</v>
      </c>
      <c r="L345" s="23">
        <v>1</v>
      </c>
      <c r="M345" s="21" t="s">
        <v>50</v>
      </c>
      <c r="N345" s="21" t="s">
        <v>50</v>
      </c>
      <c r="O345" s="22"/>
      <c r="P345" s="22"/>
    </row>
    <row r="346" spans="1:16" ht="45" x14ac:dyDescent="0.25">
      <c r="A346" s="21" t="s">
        <v>5456</v>
      </c>
      <c r="B346" s="21" t="s">
        <v>49</v>
      </c>
      <c r="C346" s="22"/>
      <c r="D346" s="22"/>
      <c r="E346" s="22"/>
      <c r="F346" s="22"/>
      <c r="G346" s="22"/>
      <c r="H346" s="22"/>
      <c r="I346" s="22"/>
      <c r="J346" s="22"/>
      <c r="K346" s="23">
        <v>1</v>
      </c>
      <c r="L346" s="23">
        <v>1</v>
      </c>
      <c r="M346" s="21" t="s">
        <v>50</v>
      </c>
      <c r="N346" s="21" t="s">
        <v>50</v>
      </c>
      <c r="O346" s="22"/>
      <c r="P346" s="22"/>
    </row>
    <row r="347" spans="1:16" ht="45" x14ac:dyDescent="0.25">
      <c r="A347" s="21" t="s">
        <v>5457</v>
      </c>
      <c r="B347" s="21" t="s">
        <v>49</v>
      </c>
      <c r="C347" s="22"/>
      <c r="D347" s="22"/>
      <c r="E347" s="22"/>
      <c r="F347" s="22"/>
      <c r="G347" s="22"/>
      <c r="H347" s="22"/>
      <c r="I347" s="22"/>
      <c r="J347" s="22"/>
      <c r="K347" s="23">
        <v>1</v>
      </c>
      <c r="L347" s="23">
        <v>1</v>
      </c>
      <c r="M347" s="21" t="s">
        <v>50</v>
      </c>
      <c r="N347" s="21" t="s">
        <v>50</v>
      </c>
      <c r="O347" s="22"/>
      <c r="P347" s="22"/>
    </row>
    <row r="348" spans="1:16" ht="45" x14ac:dyDescent="0.25">
      <c r="A348" s="21" t="s">
        <v>5458</v>
      </c>
      <c r="B348" s="21" t="s">
        <v>49</v>
      </c>
      <c r="C348" s="22"/>
      <c r="D348" s="22"/>
      <c r="E348" s="22"/>
      <c r="F348" s="22"/>
      <c r="G348" s="22"/>
      <c r="H348" s="22"/>
      <c r="I348" s="22"/>
      <c r="J348" s="22"/>
      <c r="K348" s="23">
        <v>1</v>
      </c>
      <c r="L348" s="23">
        <v>1</v>
      </c>
      <c r="M348" s="21" t="s">
        <v>50</v>
      </c>
      <c r="N348" s="21" t="s">
        <v>50</v>
      </c>
      <c r="O348" s="22"/>
      <c r="P348" s="22"/>
    </row>
    <row r="349" spans="1:16" ht="45" x14ac:dyDescent="0.25">
      <c r="A349" s="21" t="s">
        <v>5459</v>
      </c>
      <c r="B349" s="21" t="s">
        <v>49</v>
      </c>
      <c r="C349" s="22"/>
      <c r="D349" s="22"/>
      <c r="E349" s="22"/>
      <c r="F349" s="22"/>
      <c r="G349" s="22"/>
      <c r="H349" s="22"/>
      <c r="I349" s="22"/>
      <c r="J349" s="22"/>
      <c r="K349" s="23">
        <v>1</v>
      </c>
      <c r="L349" s="23">
        <v>1</v>
      </c>
      <c r="M349" s="21" t="s">
        <v>50</v>
      </c>
      <c r="N349" s="21" t="s">
        <v>50</v>
      </c>
      <c r="O349" s="22"/>
      <c r="P349" s="22"/>
    </row>
    <row r="350" spans="1:16" ht="45" x14ac:dyDescent="0.25">
      <c r="A350" s="21" t="s">
        <v>5460</v>
      </c>
      <c r="B350" s="21" t="s">
        <v>49</v>
      </c>
      <c r="C350" s="22"/>
      <c r="D350" s="22"/>
      <c r="E350" s="22"/>
      <c r="F350" s="22"/>
      <c r="G350" s="22"/>
      <c r="H350" s="22"/>
      <c r="I350" s="22"/>
      <c r="J350" s="22"/>
      <c r="K350" s="23">
        <v>1</v>
      </c>
      <c r="L350" s="23">
        <v>1</v>
      </c>
      <c r="M350" s="21" t="s">
        <v>50</v>
      </c>
      <c r="N350" s="21" t="s">
        <v>50</v>
      </c>
      <c r="O350" s="22"/>
      <c r="P350" s="22"/>
    </row>
    <row r="351" spans="1:16" ht="45" x14ac:dyDescent="0.25">
      <c r="A351" s="21" t="s">
        <v>5461</v>
      </c>
      <c r="B351" s="21" t="s">
        <v>49</v>
      </c>
      <c r="C351" s="22"/>
      <c r="D351" s="22"/>
      <c r="E351" s="22"/>
      <c r="F351" s="22"/>
      <c r="G351" s="22"/>
      <c r="H351" s="22"/>
      <c r="I351" s="22"/>
      <c r="J351" s="22"/>
      <c r="K351" s="23">
        <v>1</v>
      </c>
      <c r="L351" s="23">
        <v>1</v>
      </c>
      <c r="M351" s="21" t="s">
        <v>50</v>
      </c>
      <c r="N351" s="21" t="s">
        <v>50</v>
      </c>
      <c r="O351" s="22"/>
      <c r="P351" s="22"/>
    </row>
    <row r="352" spans="1:16" ht="45" x14ac:dyDescent="0.25">
      <c r="A352" s="21" t="s">
        <v>5462</v>
      </c>
      <c r="B352" s="21" t="s">
        <v>49</v>
      </c>
      <c r="C352" s="22"/>
      <c r="D352" s="22"/>
      <c r="E352" s="22"/>
      <c r="F352" s="22"/>
      <c r="G352" s="22"/>
      <c r="H352" s="22"/>
      <c r="I352" s="22"/>
      <c r="J352" s="22"/>
      <c r="K352" s="23">
        <v>1</v>
      </c>
      <c r="L352" s="23">
        <v>1</v>
      </c>
      <c r="M352" s="21" t="s">
        <v>50</v>
      </c>
      <c r="N352" s="21" t="s">
        <v>50</v>
      </c>
      <c r="O352" s="22"/>
      <c r="P352" s="22"/>
    </row>
    <row r="353" spans="1:16" ht="45" x14ac:dyDescent="0.25">
      <c r="A353" s="21" t="s">
        <v>5463</v>
      </c>
      <c r="B353" s="21" t="s">
        <v>49</v>
      </c>
      <c r="C353" s="22"/>
      <c r="D353" s="22"/>
      <c r="E353" s="22"/>
      <c r="F353" s="22"/>
      <c r="G353" s="22"/>
      <c r="H353" s="22"/>
      <c r="I353" s="22"/>
      <c r="J353" s="22"/>
      <c r="K353" s="23">
        <v>1</v>
      </c>
      <c r="L353" s="23">
        <v>1</v>
      </c>
      <c r="M353" s="21" t="s">
        <v>50</v>
      </c>
      <c r="N353" s="21" t="s">
        <v>50</v>
      </c>
      <c r="O353" s="22"/>
      <c r="P353" s="22"/>
    </row>
    <row r="354" spans="1:16" ht="45" x14ac:dyDescent="0.25">
      <c r="A354" s="21" t="s">
        <v>5464</v>
      </c>
      <c r="B354" s="21" t="s">
        <v>49</v>
      </c>
      <c r="C354" s="22"/>
      <c r="D354" s="22"/>
      <c r="E354" s="22"/>
      <c r="F354" s="22"/>
      <c r="G354" s="22"/>
      <c r="H354" s="22"/>
      <c r="I354" s="22"/>
      <c r="J354" s="22"/>
      <c r="K354" s="23">
        <v>1</v>
      </c>
      <c r="L354" s="23">
        <v>1</v>
      </c>
      <c r="M354" s="21" t="s">
        <v>50</v>
      </c>
      <c r="N354" s="21" t="s">
        <v>50</v>
      </c>
      <c r="O354" s="22"/>
      <c r="P354" s="22"/>
    </row>
    <row r="355" spans="1:16" ht="45" x14ac:dyDescent="0.25">
      <c r="A355" s="21" t="s">
        <v>5465</v>
      </c>
      <c r="B355" s="21" t="s">
        <v>49</v>
      </c>
      <c r="C355" s="22"/>
      <c r="D355" s="22"/>
      <c r="E355" s="22"/>
      <c r="F355" s="22"/>
      <c r="G355" s="22"/>
      <c r="H355" s="22"/>
      <c r="I355" s="22"/>
      <c r="J355" s="22"/>
      <c r="K355" s="23">
        <v>1</v>
      </c>
      <c r="L355" s="23">
        <v>1</v>
      </c>
      <c r="M355" s="21" t="s">
        <v>50</v>
      </c>
      <c r="N355" s="21" t="s">
        <v>50</v>
      </c>
      <c r="O355" s="22"/>
      <c r="P355" s="22"/>
    </row>
    <row r="356" spans="1:16" ht="45" x14ac:dyDescent="0.25">
      <c r="A356" s="21" t="s">
        <v>5466</v>
      </c>
      <c r="B356" s="21" t="s">
        <v>49</v>
      </c>
      <c r="C356" s="22"/>
      <c r="D356" s="22"/>
      <c r="E356" s="22"/>
      <c r="F356" s="22"/>
      <c r="G356" s="22"/>
      <c r="H356" s="22"/>
      <c r="I356" s="22"/>
      <c r="J356" s="22"/>
      <c r="K356" s="23">
        <v>1</v>
      </c>
      <c r="L356" s="23">
        <v>1</v>
      </c>
      <c r="M356" s="21" t="s">
        <v>50</v>
      </c>
      <c r="N356" s="21" t="s">
        <v>50</v>
      </c>
      <c r="O356" s="22"/>
      <c r="P356" s="22"/>
    </row>
    <row r="357" spans="1:16" ht="45" x14ac:dyDescent="0.25">
      <c r="A357" s="21" t="s">
        <v>5467</v>
      </c>
      <c r="B357" s="21" t="s">
        <v>49</v>
      </c>
      <c r="C357" s="22"/>
      <c r="D357" s="22"/>
      <c r="E357" s="22"/>
      <c r="F357" s="22"/>
      <c r="G357" s="22"/>
      <c r="H357" s="22"/>
      <c r="I357" s="22"/>
      <c r="J357" s="22"/>
      <c r="K357" s="23">
        <v>1</v>
      </c>
      <c r="L357" s="23">
        <v>1</v>
      </c>
      <c r="M357" s="21" t="s">
        <v>50</v>
      </c>
      <c r="N357" s="21" t="s">
        <v>50</v>
      </c>
      <c r="O357" s="22"/>
      <c r="P357" s="22"/>
    </row>
    <row r="358" spans="1:16" ht="45" x14ac:dyDescent="0.25">
      <c r="A358" s="21" t="s">
        <v>5468</v>
      </c>
      <c r="B358" s="21" t="s">
        <v>49</v>
      </c>
      <c r="C358" s="22"/>
      <c r="D358" s="22"/>
      <c r="E358" s="22"/>
      <c r="F358" s="22"/>
      <c r="G358" s="22"/>
      <c r="H358" s="22"/>
      <c r="I358" s="22"/>
      <c r="J358" s="22"/>
      <c r="K358" s="23">
        <v>1</v>
      </c>
      <c r="L358" s="23">
        <v>1</v>
      </c>
      <c r="M358" s="21" t="s">
        <v>50</v>
      </c>
      <c r="N358" s="21" t="s">
        <v>50</v>
      </c>
      <c r="O358" s="22"/>
      <c r="P358" s="22"/>
    </row>
    <row r="359" spans="1:16" ht="45" x14ac:dyDescent="0.25">
      <c r="A359" s="21" t="s">
        <v>5469</v>
      </c>
      <c r="B359" s="21" t="s">
        <v>49</v>
      </c>
      <c r="C359" s="22"/>
      <c r="D359" s="22"/>
      <c r="E359" s="22"/>
      <c r="F359" s="22"/>
      <c r="G359" s="22"/>
      <c r="H359" s="22"/>
      <c r="I359" s="22"/>
      <c r="J359" s="22"/>
      <c r="K359" s="23">
        <v>1</v>
      </c>
      <c r="L359" s="23">
        <v>1</v>
      </c>
      <c r="M359" s="21" t="s">
        <v>50</v>
      </c>
      <c r="N359" s="21" t="s">
        <v>50</v>
      </c>
      <c r="O359" s="22"/>
      <c r="P359" s="22"/>
    </row>
    <row r="360" spans="1:16" ht="45" x14ac:dyDescent="0.25">
      <c r="A360" s="21" t="s">
        <v>916</v>
      </c>
      <c r="B360" s="21" t="s">
        <v>49</v>
      </c>
      <c r="C360" s="23">
        <v>13550884.279999999</v>
      </c>
      <c r="D360" s="23">
        <v>132.84</v>
      </c>
      <c r="E360" s="23">
        <v>6403968.6900000004</v>
      </c>
      <c r="F360" s="23">
        <v>92.23</v>
      </c>
      <c r="G360" s="23">
        <v>32048540.98</v>
      </c>
      <c r="H360" s="23">
        <v>271.67</v>
      </c>
      <c r="I360" s="23">
        <v>9584176.0299999993</v>
      </c>
      <c r="J360" s="23">
        <v>84.79</v>
      </c>
      <c r="K360" s="23">
        <v>1</v>
      </c>
      <c r="L360" s="23">
        <v>1</v>
      </c>
      <c r="M360" s="21" t="s">
        <v>50</v>
      </c>
      <c r="N360" s="21" t="s">
        <v>1462</v>
      </c>
      <c r="O360" s="22"/>
      <c r="P360" s="23">
        <v>121701</v>
      </c>
    </row>
    <row r="361" spans="1:16" ht="45" x14ac:dyDescent="0.25">
      <c r="A361" s="21" t="s">
        <v>1706</v>
      </c>
      <c r="B361" s="21" t="s">
        <v>49</v>
      </c>
      <c r="C361" s="22"/>
      <c r="D361" s="22"/>
      <c r="E361" s="23">
        <v>17560720.09</v>
      </c>
      <c r="F361" s="23">
        <v>143.02000000000001</v>
      </c>
      <c r="G361" s="23">
        <v>18519272.699999999</v>
      </c>
      <c r="H361" s="23">
        <v>166.81</v>
      </c>
      <c r="I361" s="23">
        <v>23760118.850000001</v>
      </c>
      <c r="J361" s="23">
        <v>216.73</v>
      </c>
      <c r="K361" s="23">
        <v>1</v>
      </c>
      <c r="L361" s="23">
        <v>1</v>
      </c>
      <c r="M361" s="21" t="s">
        <v>50</v>
      </c>
      <c r="N361" s="21" t="s">
        <v>50</v>
      </c>
      <c r="O361" s="22"/>
      <c r="P361" s="22"/>
    </row>
    <row r="362" spans="1:16" ht="45" x14ac:dyDescent="0.25">
      <c r="A362" s="21" t="s">
        <v>1708</v>
      </c>
      <c r="B362" s="21" t="s">
        <v>49</v>
      </c>
      <c r="C362" s="23">
        <v>23257710.129999999</v>
      </c>
      <c r="D362" s="23">
        <v>68.55</v>
      </c>
      <c r="E362" s="23">
        <v>30799459.66</v>
      </c>
      <c r="F362" s="23">
        <v>52.79</v>
      </c>
      <c r="G362" s="23">
        <v>16978310.329999998</v>
      </c>
      <c r="H362" s="23">
        <v>37.61</v>
      </c>
      <c r="I362" s="23">
        <v>19230540.489999998</v>
      </c>
      <c r="J362" s="23">
        <v>41.92</v>
      </c>
      <c r="K362" s="23">
        <v>1</v>
      </c>
      <c r="L362" s="23">
        <v>1</v>
      </c>
      <c r="M362" s="21" t="s">
        <v>50</v>
      </c>
      <c r="N362" s="21" t="s">
        <v>58</v>
      </c>
      <c r="O362" s="22"/>
      <c r="P362" s="23">
        <v>303330</v>
      </c>
    </row>
    <row r="363" spans="1:16" ht="45" x14ac:dyDescent="0.25">
      <c r="A363" s="21" t="s">
        <v>1710</v>
      </c>
      <c r="B363" s="21" t="s">
        <v>49</v>
      </c>
      <c r="C363" s="23">
        <v>17630237.420000002</v>
      </c>
      <c r="D363" s="23">
        <v>361.77</v>
      </c>
      <c r="E363" s="23">
        <v>21753741.539999999</v>
      </c>
      <c r="F363" s="23">
        <v>364.86</v>
      </c>
      <c r="G363" s="23">
        <v>18423086.579999998</v>
      </c>
      <c r="H363" s="23">
        <v>357.33</v>
      </c>
      <c r="I363" s="23">
        <v>22842950.219999999</v>
      </c>
      <c r="J363" s="23">
        <v>391.65</v>
      </c>
      <c r="K363" s="23">
        <v>1</v>
      </c>
      <c r="L363" s="23">
        <v>1</v>
      </c>
      <c r="M363" s="21" t="s">
        <v>50</v>
      </c>
      <c r="N363" s="21" t="s">
        <v>1462</v>
      </c>
      <c r="O363" s="22"/>
      <c r="P363" s="23">
        <v>55680</v>
      </c>
    </row>
    <row r="364" spans="1:16" ht="45" x14ac:dyDescent="0.25">
      <c r="A364" s="21" t="s">
        <v>5470</v>
      </c>
      <c r="B364" s="21" t="s">
        <v>49</v>
      </c>
      <c r="C364" s="22"/>
      <c r="D364" s="22"/>
      <c r="E364" s="22"/>
      <c r="F364" s="22"/>
      <c r="G364" s="22"/>
      <c r="H364" s="22"/>
      <c r="I364" s="22"/>
      <c r="J364" s="22"/>
      <c r="K364" s="23">
        <v>1</v>
      </c>
      <c r="L364" s="23">
        <v>1</v>
      </c>
      <c r="M364" s="21" t="s">
        <v>50</v>
      </c>
      <c r="N364" s="21" t="s">
        <v>50</v>
      </c>
      <c r="O364" s="22"/>
      <c r="P364" s="22"/>
    </row>
    <row r="365" spans="1:16" ht="45" x14ac:dyDescent="0.25">
      <c r="A365" s="21" t="s">
        <v>5471</v>
      </c>
      <c r="B365" s="21" t="s">
        <v>49</v>
      </c>
      <c r="C365" s="22"/>
      <c r="D365" s="22"/>
      <c r="E365" s="22"/>
      <c r="F365" s="22"/>
      <c r="G365" s="22"/>
      <c r="H365" s="22"/>
      <c r="I365" s="22"/>
      <c r="J365" s="22"/>
      <c r="K365" s="23">
        <v>1</v>
      </c>
      <c r="L365" s="23">
        <v>1</v>
      </c>
      <c r="M365" s="21" t="s">
        <v>50</v>
      </c>
      <c r="N365" s="21" t="s">
        <v>50</v>
      </c>
      <c r="O365" s="22"/>
      <c r="P365" s="22"/>
    </row>
    <row r="366" spans="1:16" ht="45" x14ac:dyDescent="0.25">
      <c r="A366" s="21" t="s">
        <v>5472</v>
      </c>
      <c r="B366" s="21" t="s">
        <v>49</v>
      </c>
      <c r="C366" s="22"/>
      <c r="D366" s="22"/>
      <c r="E366" s="22"/>
      <c r="F366" s="22"/>
      <c r="G366" s="22"/>
      <c r="H366" s="22"/>
      <c r="I366" s="22"/>
      <c r="J366" s="22"/>
      <c r="K366" s="23">
        <v>1</v>
      </c>
      <c r="L366" s="23">
        <v>1</v>
      </c>
      <c r="M366" s="21" t="s">
        <v>50</v>
      </c>
      <c r="N366" s="21" t="s">
        <v>50</v>
      </c>
      <c r="O366" s="22"/>
      <c r="P366" s="22"/>
    </row>
    <row r="367" spans="1:16" ht="45" x14ac:dyDescent="0.25">
      <c r="A367" s="21" t="s">
        <v>5473</v>
      </c>
      <c r="B367" s="21" t="s">
        <v>49</v>
      </c>
      <c r="C367" s="22"/>
      <c r="D367" s="22"/>
      <c r="E367" s="22"/>
      <c r="F367" s="22"/>
      <c r="G367" s="22"/>
      <c r="H367" s="22"/>
      <c r="I367" s="22"/>
      <c r="J367" s="22"/>
      <c r="K367" s="23">
        <v>1</v>
      </c>
      <c r="L367" s="23">
        <v>1</v>
      </c>
      <c r="M367" s="21" t="s">
        <v>50</v>
      </c>
      <c r="N367" s="21" t="s">
        <v>50</v>
      </c>
      <c r="O367" s="22"/>
      <c r="P367" s="22"/>
    </row>
    <row r="368" spans="1:16" ht="45" x14ac:dyDescent="0.25">
      <c r="A368" s="21" t="s">
        <v>5474</v>
      </c>
      <c r="B368" s="21" t="s">
        <v>49</v>
      </c>
      <c r="C368" s="22"/>
      <c r="D368" s="22"/>
      <c r="E368" s="22"/>
      <c r="F368" s="22"/>
      <c r="G368" s="22"/>
      <c r="H368" s="22"/>
      <c r="I368" s="22"/>
      <c r="J368" s="22"/>
      <c r="K368" s="23">
        <v>1</v>
      </c>
      <c r="L368" s="23">
        <v>1</v>
      </c>
      <c r="M368" s="21" t="s">
        <v>50</v>
      </c>
      <c r="N368" s="21" t="s">
        <v>50</v>
      </c>
      <c r="O368" s="22"/>
      <c r="P368" s="22"/>
    </row>
    <row r="369" spans="1:16" ht="45" x14ac:dyDescent="0.25">
      <c r="A369" s="21" t="s">
        <v>1712</v>
      </c>
      <c r="B369" s="21" t="s">
        <v>49</v>
      </c>
      <c r="C369" s="23">
        <v>9276996.7100000009</v>
      </c>
      <c r="D369" s="23">
        <v>32.549999999999997</v>
      </c>
      <c r="E369" s="23">
        <v>9760940.4199999999</v>
      </c>
      <c r="F369" s="23">
        <v>30.39</v>
      </c>
      <c r="G369" s="23">
        <v>7325272.3799999999</v>
      </c>
      <c r="H369" s="23">
        <v>26.65</v>
      </c>
      <c r="I369" s="23">
        <v>16518321.199999999</v>
      </c>
      <c r="J369" s="23">
        <v>37.25</v>
      </c>
      <c r="K369" s="23">
        <v>1</v>
      </c>
      <c r="L369" s="23">
        <v>1</v>
      </c>
      <c r="M369" s="21" t="s">
        <v>50</v>
      </c>
      <c r="N369" s="21" t="s">
        <v>58</v>
      </c>
      <c r="O369" s="22"/>
      <c r="P369" s="23">
        <v>725738.5</v>
      </c>
    </row>
    <row r="370" spans="1:16" ht="45" x14ac:dyDescent="0.25">
      <c r="A370" s="21" t="s">
        <v>1724</v>
      </c>
      <c r="B370" s="21" t="s">
        <v>49</v>
      </c>
      <c r="C370" s="23">
        <v>35845142.539999999</v>
      </c>
      <c r="D370" s="23">
        <v>24.74</v>
      </c>
      <c r="E370" s="23">
        <v>33852729.189999998</v>
      </c>
      <c r="F370" s="23">
        <v>37.14</v>
      </c>
      <c r="G370" s="23">
        <v>31759405.969999999</v>
      </c>
      <c r="H370" s="23">
        <v>40.98</v>
      </c>
      <c r="I370" s="23">
        <v>29521107.030000001</v>
      </c>
      <c r="J370" s="23">
        <v>26.9</v>
      </c>
      <c r="K370" s="23">
        <v>1</v>
      </c>
      <c r="L370" s="23">
        <v>1</v>
      </c>
      <c r="M370" s="21" t="s">
        <v>50</v>
      </c>
      <c r="N370" s="21" t="s">
        <v>58</v>
      </c>
      <c r="O370" s="22"/>
      <c r="P370" s="23">
        <v>1587975</v>
      </c>
    </row>
    <row r="371" spans="1:16" ht="45" x14ac:dyDescent="0.25">
      <c r="A371" s="21" t="s">
        <v>5475</v>
      </c>
      <c r="B371" s="21" t="s">
        <v>49</v>
      </c>
      <c r="C371" s="22"/>
      <c r="D371" s="22"/>
      <c r="E371" s="22"/>
      <c r="F371" s="22"/>
      <c r="G371" s="22"/>
      <c r="H371" s="22"/>
      <c r="I371" s="22"/>
      <c r="J371" s="22"/>
      <c r="K371" s="23">
        <v>1</v>
      </c>
      <c r="L371" s="23">
        <v>1</v>
      </c>
      <c r="M371" s="21" t="s">
        <v>50</v>
      </c>
      <c r="N371" s="21" t="s">
        <v>50</v>
      </c>
      <c r="O371" s="22"/>
      <c r="P371" s="22"/>
    </row>
    <row r="372" spans="1:16" ht="45" x14ac:dyDescent="0.25">
      <c r="A372" s="21" t="s">
        <v>5476</v>
      </c>
      <c r="B372" s="21" t="s">
        <v>49</v>
      </c>
      <c r="C372" s="22"/>
      <c r="D372" s="22"/>
      <c r="E372" s="22"/>
      <c r="F372" s="22"/>
      <c r="G372" s="22"/>
      <c r="H372" s="22"/>
      <c r="I372" s="22"/>
      <c r="J372" s="22"/>
      <c r="K372" s="23">
        <v>1</v>
      </c>
      <c r="L372" s="23">
        <v>1</v>
      </c>
      <c r="M372" s="21" t="s">
        <v>50</v>
      </c>
      <c r="N372" s="21" t="s">
        <v>50</v>
      </c>
      <c r="O372" s="22"/>
      <c r="P372" s="22"/>
    </row>
    <row r="373" spans="1:16" ht="45" x14ac:dyDescent="0.25">
      <c r="A373" s="21" t="s">
        <v>5477</v>
      </c>
      <c r="B373" s="21" t="s">
        <v>49</v>
      </c>
      <c r="C373" s="22"/>
      <c r="D373" s="22"/>
      <c r="E373" s="22"/>
      <c r="F373" s="22"/>
      <c r="G373" s="22"/>
      <c r="H373" s="22"/>
      <c r="I373" s="22"/>
      <c r="J373" s="22"/>
      <c r="K373" s="23">
        <v>1</v>
      </c>
      <c r="L373" s="23">
        <v>1</v>
      </c>
      <c r="M373" s="21" t="s">
        <v>50</v>
      </c>
      <c r="N373" s="21" t="s">
        <v>50</v>
      </c>
      <c r="O373" s="22"/>
      <c r="P373" s="22"/>
    </row>
    <row r="374" spans="1:16" ht="45" x14ac:dyDescent="0.25">
      <c r="A374" s="21" t="s">
        <v>5478</v>
      </c>
      <c r="B374" s="21" t="s">
        <v>49</v>
      </c>
      <c r="C374" s="22"/>
      <c r="D374" s="22"/>
      <c r="E374" s="22"/>
      <c r="F374" s="22"/>
      <c r="G374" s="22"/>
      <c r="H374" s="22"/>
      <c r="I374" s="22"/>
      <c r="J374" s="22"/>
      <c r="K374" s="23">
        <v>1</v>
      </c>
      <c r="L374" s="23">
        <v>1</v>
      </c>
      <c r="M374" s="21" t="s">
        <v>50</v>
      </c>
      <c r="N374" s="21" t="s">
        <v>50</v>
      </c>
      <c r="O374" s="22"/>
      <c r="P374" s="22"/>
    </row>
    <row r="375" spans="1:16" ht="45" x14ac:dyDescent="0.25">
      <c r="A375" s="21" t="s">
        <v>5479</v>
      </c>
      <c r="B375" s="21" t="s">
        <v>49</v>
      </c>
      <c r="C375" s="22"/>
      <c r="D375" s="22"/>
      <c r="E375" s="22"/>
      <c r="F375" s="22"/>
      <c r="G375" s="22"/>
      <c r="H375" s="22"/>
      <c r="I375" s="22"/>
      <c r="J375" s="22"/>
      <c r="K375" s="23">
        <v>1</v>
      </c>
      <c r="L375" s="23">
        <v>1</v>
      </c>
      <c r="M375" s="21" t="s">
        <v>50</v>
      </c>
      <c r="N375" s="21" t="s">
        <v>50</v>
      </c>
      <c r="O375" s="22"/>
      <c r="P375" s="22"/>
    </row>
    <row r="376" spans="1:16" ht="45" x14ac:dyDescent="0.25">
      <c r="A376" s="21" t="s">
        <v>5480</v>
      </c>
      <c r="B376" s="21" t="s">
        <v>49</v>
      </c>
      <c r="C376" s="22"/>
      <c r="D376" s="22"/>
      <c r="E376" s="22"/>
      <c r="F376" s="22"/>
      <c r="G376" s="22"/>
      <c r="H376" s="22"/>
      <c r="I376" s="22"/>
      <c r="J376" s="22"/>
      <c r="K376" s="23">
        <v>1</v>
      </c>
      <c r="L376" s="23">
        <v>1</v>
      </c>
      <c r="M376" s="21" t="s">
        <v>50</v>
      </c>
      <c r="N376" s="21" t="s">
        <v>50</v>
      </c>
      <c r="O376" s="22"/>
      <c r="P376" s="22"/>
    </row>
    <row r="377" spans="1:16" ht="45" x14ac:dyDescent="0.25">
      <c r="A377" s="21" t="s">
        <v>5481</v>
      </c>
      <c r="B377" s="21" t="s">
        <v>49</v>
      </c>
      <c r="C377" s="22"/>
      <c r="D377" s="22"/>
      <c r="E377" s="22"/>
      <c r="F377" s="22"/>
      <c r="G377" s="22"/>
      <c r="H377" s="22"/>
      <c r="I377" s="22"/>
      <c r="J377" s="22"/>
      <c r="K377" s="23">
        <v>1</v>
      </c>
      <c r="L377" s="23">
        <v>1</v>
      </c>
      <c r="M377" s="21" t="s">
        <v>50</v>
      </c>
      <c r="N377" s="21" t="s">
        <v>50</v>
      </c>
      <c r="O377" s="22"/>
      <c r="P377" s="22"/>
    </row>
    <row r="378" spans="1:16" ht="45" x14ac:dyDescent="0.25">
      <c r="A378" s="21" t="s">
        <v>5482</v>
      </c>
      <c r="B378" s="21" t="s">
        <v>49</v>
      </c>
      <c r="C378" s="22"/>
      <c r="D378" s="22"/>
      <c r="E378" s="22"/>
      <c r="F378" s="22"/>
      <c r="G378" s="22"/>
      <c r="H378" s="22"/>
      <c r="I378" s="22"/>
      <c r="J378" s="22"/>
      <c r="K378" s="23">
        <v>1</v>
      </c>
      <c r="L378" s="23">
        <v>1</v>
      </c>
      <c r="M378" s="21" t="s">
        <v>50</v>
      </c>
      <c r="N378" s="21" t="s">
        <v>50</v>
      </c>
      <c r="O378" s="22"/>
      <c r="P378" s="22"/>
    </row>
    <row r="379" spans="1:16" ht="45" x14ac:dyDescent="0.25">
      <c r="A379" s="21" t="s">
        <v>1726</v>
      </c>
      <c r="B379" s="21" t="s">
        <v>49</v>
      </c>
      <c r="C379" s="23">
        <v>35402593.119999997</v>
      </c>
      <c r="D379" s="23">
        <v>40.58</v>
      </c>
      <c r="E379" s="23">
        <v>34736408</v>
      </c>
      <c r="F379" s="23">
        <v>36.17</v>
      </c>
      <c r="G379" s="23">
        <v>51587301.780000001</v>
      </c>
      <c r="H379" s="23">
        <v>52.56</v>
      </c>
      <c r="I379" s="23">
        <v>43718905.840000004</v>
      </c>
      <c r="J379" s="23">
        <v>43.41</v>
      </c>
      <c r="K379" s="23">
        <v>1</v>
      </c>
      <c r="L379" s="23">
        <v>1</v>
      </c>
      <c r="M379" s="21" t="s">
        <v>50</v>
      </c>
      <c r="N379" s="21" t="s">
        <v>58</v>
      </c>
      <c r="O379" s="22"/>
      <c r="P379" s="23">
        <v>899247</v>
      </c>
    </row>
    <row r="380" spans="1:16" ht="45" x14ac:dyDescent="0.25">
      <c r="A380" s="21" t="s">
        <v>5483</v>
      </c>
      <c r="B380" s="21" t="s">
        <v>49</v>
      </c>
      <c r="C380" s="22"/>
      <c r="D380" s="22"/>
      <c r="E380" s="22"/>
      <c r="F380" s="22"/>
      <c r="G380" s="22"/>
      <c r="H380" s="22"/>
      <c r="I380" s="22"/>
      <c r="J380" s="22"/>
      <c r="K380" s="23">
        <v>1</v>
      </c>
      <c r="L380" s="23">
        <v>1</v>
      </c>
      <c r="M380" s="21" t="s">
        <v>50</v>
      </c>
      <c r="N380" s="21" t="s">
        <v>50</v>
      </c>
      <c r="O380" s="22"/>
      <c r="P380" s="22"/>
    </row>
    <row r="381" spans="1:16" ht="45" x14ac:dyDescent="0.25">
      <c r="A381" s="21" t="s">
        <v>5484</v>
      </c>
      <c r="B381" s="21" t="s">
        <v>49</v>
      </c>
      <c r="C381" s="22"/>
      <c r="D381" s="22"/>
      <c r="E381" s="22"/>
      <c r="F381" s="22"/>
      <c r="G381" s="22"/>
      <c r="H381" s="22"/>
      <c r="I381" s="22"/>
      <c r="J381" s="22"/>
      <c r="K381" s="23">
        <v>1</v>
      </c>
      <c r="L381" s="23">
        <v>1</v>
      </c>
      <c r="M381" s="21" t="s">
        <v>50</v>
      </c>
      <c r="N381" s="21" t="s">
        <v>50</v>
      </c>
      <c r="O381" s="22"/>
      <c r="P381" s="22"/>
    </row>
    <row r="382" spans="1:16" ht="45" x14ac:dyDescent="0.25">
      <c r="A382" s="21" t="s">
        <v>5485</v>
      </c>
      <c r="B382" s="21" t="s">
        <v>49</v>
      </c>
      <c r="C382" s="22"/>
      <c r="D382" s="22"/>
      <c r="E382" s="22"/>
      <c r="F382" s="22"/>
      <c r="G382" s="22"/>
      <c r="H382" s="22"/>
      <c r="I382" s="22"/>
      <c r="J382" s="22"/>
      <c r="K382" s="23">
        <v>1</v>
      </c>
      <c r="L382" s="23">
        <v>1</v>
      </c>
      <c r="M382" s="21" t="s">
        <v>50</v>
      </c>
      <c r="N382" s="21" t="s">
        <v>50</v>
      </c>
      <c r="O382" s="22"/>
      <c r="P382" s="22"/>
    </row>
    <row r="383" spans="1:16" ht="45" x14ac:dyDescent="0.25">
      <c r="A383" s="21" t="s">
        <v>5486</v>
      </c>
      <c r="B383" s="21" t="s">
        <v>49</v>
      </c>
      <c r="C383" s="22"/>
      <c r="D383" s="22"/>
      <c r="E383" s="22"/>
      <c r="F383" s="22"/>
      <c r="G383" s="22"/>
      <c r="H383" s="22"/>
      <c r="I383" s="22"/>
      <c r="J383" s="22"/>
      <c r="K383" s="23">
        <v>1</v>
      </c>
      <c r="L383" s="23">
        <v>1</v>
      </c>
      <c r="M383" s="21" t="s">
        <v>50</v>
      </c>
      <c r="N383" s="21" t="s">
        <v>50</v>
      </c>
      <c r="O383" s="22"/>
      <c r="P383" s="22"/>
    </row>
    <row r="384" spans="1:16" ht="45" x14ac:dyDescent="0.25">
      <c r="A384" s="21" t="s">
        <v>5487</v>
      </c>
      <c r="B384" s="21" t="s">
        <v>49</v>
      </c>
      <c r="C384" s="22"/>
      <c r="D384" s="22"/>
      <c r="E384" s="22"/>
      <c r="F384" s="22"/>
      <c r="G384" s="22"/>
      <c r="H384" s="22"/>
      <c r="I384" s="22"/>
      <c r="J384" s="22"/>
      <c r="K384" s="23">
        <v>1</v>
      </c>
      <c r="L384" s="23">
        <v>1</v>
      </c>
      <c r="M384" s="21" t="s">
        <v>50</v>
      </c>
      <c r="N384" s="21" t="s">
        <v>50</v>
      </c>
      <c r="O384" s="22"/>
      <c r="P384" s="22"/>
    </row>
    <row r="385" spans="1:16" ht="45" x14ac:dyDescent="0.25">
      <c r="A385" s="21" t="s">
        <v>5488</v>
      </c>
      <c r="B385" s="21" t="s">
        <v>49</v>
      </c>
      <c r="C385" s="22"/>
      <c r="D385" s="22"/>
      <c r="E385" s="22"/>
      <c r="F385" s="22"/>
      <c r="G385" s="22"/>
      <c r="H385" s="22"/>
      <c r="I385" s="22"/>
      <c r="J385" s="22"/>
      <c r="K385" s="23">
        <v>1</v>
      </c>
      <c r="L385" s="23">
        <v>1</v>
      </c>
      <c r="M385" s="21" t="s">
        <v>50</v>
      </c>
      <c r="N385" s="21" t="s">
        <v>50</v>
      </c>
      <c r="O385" s="22"/>
      <c r="P385" s="22"/>
    </row>
    <row r="386" spans="1:16" ht="45" x14ac:dyDescent="0.25">
      <c r="A386" s="21" t="s">
        <v>1728</v>
      </c>
      <c r="B386" s="21" t="s">
        <v>49</v>
      </c>
      <c r="C386" s="23">
        <v>25535202.73</v>
      </c>
      <c r="D386" s="23">
        <v>296.2</v>
      </c>
      <c r="E386" s="23">
        <v>18694691.579999998</v>
      </c>
      <c r="F386" s="23">
        <v>246.88</v>
      </c>
      <c r="G386" s="23">
        <v>49530637.420000002</v>
      </c>
      <c r="H386" s="23">
        <v>695.59</v>
      </c>
      <c r="I386" s="23">
        <v>24866203.949999999</v>
      </c>
      <c r="J386" s="23">
        <v>287.38</v>
      </c>
      <c r="K386" s="23">
        <v>1</v>
      </c>
      <c r="L386" s="23">
        <v>1</v>
      </c>
      <c r="M386" s="21" t="s">
        <v>50</v>
      </c>
      <c r="N386" s="21" t="s">
        <v>1462</v>
      </c>
      <c r="O386" s="22"/>
      <c r="P386" s="23">
        <v>97040</v>
      </c>
    </row>
    <row r="387" spans="1:16" ht="45" x14ac:dyDescent="0.25">
      <c r="A387" s="21" t="s">
        <v>5489</v>
      </c>
      <c r="B387" s="21" t="s">
        <v>49</v>
      </c>
      <c r="C387" s="22"/>
      <c r="D387" s="22"/>
      <c r="E387" s="22"/>
      <c r="F387" s="22"/>
      <c r="G387" s="22"/>
      <c r="H387" s="22"/>
      <c r="I387" s="22"/>
      <c r="J387" s="22"/>
      <c r="K387" s="23">
        <v>1</v>
      </c>
      <c r="L387" s="23">
        <v>1</v>
      </c>
      <c r="M387" s="21" t="s">
        <v>50</v>
      </c>
      <c r="N387" s="21" t="s">
        <v>50</v>
      </c>
      <c r="O387" s="22"/>
      <c r="P387" s="22"/>
    </row>
    <row r="388" spans="1:16" ht="45" x14ac:dyDescent="0.25">
      <c r="A388" s="21" t="s">
        <v>118</v>
      </c>
      <c r="B388" s="21" t="s">
        <v>49</v>
      </c>
      <c r="C388" s="22"/>
      <c r="D388" s="22"/>
      <c r="E388" s="23">
        <v>18899168.629999999</v>
      </c>
      <c r="F388" s="23">
        <v>3814.03</v>
      </c>
      <c r="G388" s="23">
        <v>14642999.970000001</v>
      </c>
      <c r="H388" s="23">
        <v>3123.16</v>
      </c>
      <c r="I388" s="23">
        <v>15703175.4</v>
      </c>
      <c r="J388" s="23">
        <v>2847.35</v>
      </c>
      <c r="K388" s="23">
        <v>1</v>
      </c>
      <c r="L388" s="23">
        <v>1</v>
      </c>
      <c r="M388" s="21" t="s">
        <v>50</v>
      </c>
      <c r="N388" s="21" t="s">
        <v>50</v>
      </c>
      <c r="O388" s="22"/>
      <c r="P388" s="22"/>
    </row>
    <row r="389" spans="1:16" ht="45" x14ac:dyDescent="0.25">
      <c r="A389" s="21" t="s">
        <v>5490</v>
      </c>
      <c r="B389" s="21" t="s">
        <v>49</v>
      </c>
      <c r="C389" s="22"/>
      <c r="D389" s="22"/>
      <c r="E389" s="22"/>
      <c r="F389" s="22"/>
      <c r="G389" s="22"/>
      <c r="H389" s="22"/>
      <c r="I389" s="22"/>
      <c r="J389" s="22"/>
      <c r="K389" s="23">
        <v>1</v>
      </c>
      <c r="L389" s="23">
        <v>1</v>
      </c>
      <c r="M389" s="21" t="s">
        <v>50</v>
      </c>
      <c r="N389" s="21" t="s">
        <v>50</v>
      </c>
      <c r="O389" s="22"/>
      <c r="P389" s="22"/>
    </row>
    <row r="390" spans="1:16" ht="45" x14ac:dyDescent="0.25">
      <c r="A390" s="21" t="s">
        <v>5491</v>
      </c>
      <c r="B390" s="21" t="s">
        <v>49</v>
      </c>
      <c r="C390" s="22"/>
      <c r="D390" s="22"/>
      <c r="E390" s="22"/>
      <c r="F390" s="22"/>
      <c r="G390" s="22"/>
      <c r="H390" s="22"/>
      <c r="I390" s="22"/>
      <c r="J390" s="22"/>
      <c r="K390" s="23">
        <v>1</v>
      </c>
      <c r="L390" s="23">
        <v>1</v>
      </c>
      <c r="M390" s="21" t="s">
        <v>50</v>
      </c>
      <c r="N390" s="21" t="s">
        <v>50</v>
      </c>
      <c r="O390" s="22"/>
      <c r="P390" s="22"/>
    </row>
    <row r="391" spans="1:16" ht="45" x14ac:dyDescent="0.25">
      <c r="A391" s="21" t="s">
        <v>5492</v>
      </c>
      <c r="B391" s="21" t="s">
        <v>49</v>
      </c>
      <c r="C391" s="22"/>
      <c r="D391" s="22"/>
      <c r="E391" s="22"/>
      <c r="F391" s="22"/>
      <c r="G391" s="22"/>
      <c r="H391" s="22"/>
      <c r="I391" s="22"/>
      <c r="J391" s="22"/>
      <c r="K391" s="23">
        <v>1</v>
      </c>
      <c r="L391" s="23">
        <v>1</v>
      </c>
      <c r="M391" s="21" t="s">
        <v>50</v>
      </c>
      <c r="N391" s="21" t="s">
        <v>50</v>
      </c>
      <c r="O391" s="22"/>
      <c r="P391" s="22"/>
    </row>
    <row r="392" spans="1:16" ht="45" x14ac:dyDescent="0.25">
      <c r="A392" s="21" t="s">
        <v>5493</v>
      </c>
      <c r="B392" s="21" t="s">
        <v>49</v>
      </c>
      <c r="C392" s="22"/>
      <c r="D392" s="22"/>
      <c r="E392" s="22"/>
      <c r="F392" s="22"/>
      <c r="G392" s="22"/>
      <c r="H392" s="22"/>
      <c r="I392" s="22"/>
      <c r="J392" s="22"/>
      <c r="K392" s="23">
        <v>1</v>
      </c>
      <c r="L392" s="23">
        <v>1</v>
      </c>
      <c r="M392" s="21" t="s">
        <v>50</v>
      </c>
      <c r="N392" s="21" t="s">
        <v>50</v>
      </c>
      <c r="O392" s="22"/>
      <c r="P392" s="22"/>
    </row>
    <row r="393" spans="1:16" ht="45" x14ac:dyDescent="0.25">
      <c r="A393" s="21" t="s">
        <v>5494</v>
      </c>
      <c r="B393" s="21" t="s">
        <v>49</v>
      </c>
      <c r="C393" s="22"/>
      <c r="D393" s="22"/>
      <c r="E393" s="22"/>
      <c r="F393" s="22"/>
      <c r="G393" s="22"/>
      <c r="H393" s="22"/>
      <c r="I393" s="22"/>
      <c r="J393" s="22"/>
      <c r="K393" s="23">
        <v>1</v>
      </c>
      <c r="L393" s="23">
        <v>1</v>
      </c>
      <c r="M393" s="21" t="s">
        <v>50</v>
      </c>
      <c r="N393" s="21" t="s">
        <v>50</v>
      </c>
      <c r="O393" s="22"/>
      <c r="P393" s="22"/>
    </row>
    <row r="394" spans="1:16" ht="45" x14ac:dyDescent="0.25">
      <c r="A394" s="21" t="s">
        <v>121</v>
      </c>
      <c r="B394" s="21" t="s">
        <v>49</v>
      </c>
      <c r="C394" s="23">
        <v>13168498.82</v>
      </c>
      <c r="D394" s="23">
        <v>39.96</v>
      </c>
      <c r="E394" s="23">
        <v>9347183.8900000006</v>
      </c>
      <c r="F394" s="23">
        <v>30.64</v>
      </c>
      <c r="G394" s="23">
        <v>11483471.029999999</v>
      </c>
      <c r="H394" s="23">
        <v>36.29</v>
      </c>
      <c r="I394" s="23">
        <v>25127132.690000001</v>
      </c>
      <c r="J394" s="23">
        <v>59.69</v>
      </c>
      <c r="K394" s="23">
        <v>1</v>
      </c>
      <c r="L394" s="23">
        <v>1</v>
      </c>
      <c r="M394" s="21" t="s">
        <v>50</v>
      </c>
      <c r="N394" s="21" t="s">
        <v>58</v>
      </c>
      <c r="O394" s="22"/>
      <c r="P394" s="23">
        <v>373900</v>
      </c>
    </row>
    <row r="395" spans="1:16" ht="45" x14ac:dyDescent="0.25">
      <c r="A395" s="21" t="s">
        <v>1737</v>
      </c>
      <c r="B395" s="21" t="s">
        <v>49</v>
      </c>
      <c r="C395" s="23">
        <v>35443714.729999997</v>
      </c>
      <c r="D395" s="23">
        <v>24.74</v>
      </c>
      <c r="E395" s="23">
        <v>33473614.300000001</v>
      </c>
      <c r="F395" s="23">
        <v>37.14</v>
      </c>
      <c r="G395" s="23">
        <v>31213578.699999999</v>
      </c>
      <c r="H395" s="23">
        <v>28.59</v>
      </c>
      <c r="I395" s="23">
        <v>29190501.75</v>
      </c>
      <c r="J395" s="23">
        <v>26.9</v>
      </c>
      <c r="K395" s="23">
        <v>1</v>
      </c>
      <c r="L395" s="23">
        <v>1</v>
      </c>
      <c r="M395" s="21" t="s">
        <v>50</v>
      </c>
      <c r="N395" s="21" t="s">
        <v>204</v>
      </c>
      <c r="O395" s="22"/>
      <c r="P395" s="23">
        <v>1782860</v>
      </c>
    </row>
    <row r="396" spans="1:16" ht="45" x14ac:dyDescent="0.25">
      <c r="A396" s="21" t="s">
        <v>5495</v>
      </c>
      <c r="B396" s="21" t="s">
        <v>49</v>
      </c>
      <c r="C396" s="22"/>
      <c r="D396" s="22"/>
      <c r="E396" s="22"/>
      <c r="F396" s="22"/>
      <c r="G396" s="22"/>
      <c r="H396" s="22"/>
      <c r="I396" s="22"/>
      <c r="J396" s="22"/>
      <c r="K396" s="23">
        <v>1</v>
      </c>
      <c r="L396" s="23">
        <v>1</v>
      </c>
      <c r="M396" s="21" t="s">
        <v>50</v>
      </c>
      <c r="N396" s="21" t="s">
        <v>50</v>
      </c>
      <c r="O396" s="22"/>
      <c r="P396" s="22"/>
    </row>
    <row r="397" spans="1:16" ht="45" x14ac:dyDescent="0.25">
      <c r="A397" s="21" t="s">
        <v>5496</v>
      </c>
      <c r="B397" s="21" t="s">
        <v>49</v>
      </c>
      <c r="C397" s="22"/>
      <c r="D397" s="22"/>
      <c r="E397" s="22"/>
      <c r="F397" s="22"/>
      <c r="G397" s="22"/>
      <c r="H397" s="22"/>
      <c r="I397" s="22"/>
      <c r="J397" s="22"/>
      <c r="K397" s="23">
        <v>1</v>
      </c>
      <c r="L397" s="23">
        <v>1</v>
      </c>
      <c r="M397" s="21" t="s">
        <v>50</v>
      </c>
      <c r="N397" s="21" t="s">
        <v>50</v>
      </c>
      <c r="O397" s="22"/>
      <c r="P397" s="22"/>
    </row>
    <row r="398" spans="1:16" ht="45" x14ac:dyDescent="0.25">
      <c r="A398" s="21" t="s">
        <v>5497</v>
      </c>
      <c r="B398" s="21" t="s">
        <v>49</v>
      </c>
      <c r="C398" s="22"/>
      <c r="D398" s="22"/>
      <c r="E398" s="22"/>
      <c r="F398" s="22"/>
      <c r="G398" s="22"/>
      <c r="H398" s="22"/>
      <c r="I398" s="22"/>
      <c r="J398" s="22"/>
      <c r="K398" s="23">
        <v>1</v>
      </c>
      <c r="L398" s="23">
        <v>1</v>
      </c>
      <c r="M398" s="21" t="s">
        <v>50</v>
      </c>
      <c r="N398" s="21" t="s">
        <v>50</v>
      </c>
      <c r="O398" s="22"/>
      <c r="P398" s="22"/>
    </row>
    <row r="399" spans="1:16" ht="45" x14ac:dyDescent="0.25">
      <c r="A399" s="21" t="s">
        <v>5498</v>
      </c>
      <c r="B399" s="21" t="s">
        <v>49</v>
      </c>
      <c r="C399" s="22"/>
      <c r="D399" s="22"/>
      <c r="E399" s="22"/>
      <c r="F399" s="22"/>
      <c r="G399" s="22"/>
      <c r="H399" s="22"/>
      <c r="I399" s="22"/>
      <c r="J399" s="22"/>
      <c r="K399" s="23">
        <v>1</v>
      </c>
      <c r="L399" s="23">
        <v>1</v>
      </c>
      <c r="M399" s="21" t="s">
        <v>50</v>
      </c>
      <c r="N399" s="21" t="s">
        <v>50</v>
      </c>
      <c r="O399" s="22"/>
      <c r="P399" s="22"/>
    </row>
    <row r="400" spans="1:16" ht="45" x14ac:dyDescent="0.25">
      <c r="A400" s="21" t="s">
        <v>1740</v>
      </c>
      <c r="B400" s="21" t="s">
        <v>49</v>
      </c>
      <c r="C400" s="23">
        <v>28770000</v>
      </c>
      <c r="D400" s="23">
        <v>3000</v>
      </c>
      <c r="E400" s="23">
        <v>28777870.300000001</v>
      </c>
      <c r="F400" s="23">
        <v>3814.03</v>
      </c>
      <c r="G400" s="23">
        <v>22296978.359999999</v>
      </c>
      <c r="H400" s="23">
        <v>3123.16</v>
      </c>
      <c r="I400" s="23">
        <v>23911313.449999999</v>
      </c>
      <c r="J400" s="23">
        <v>2847.35</v>
      </c>
      <c r="K400" s="23">
        <v>1</v>
      </c>
      <c r="L400" s="23">
        <v>1</v>
      </c>
      <c r="M400" s="21" t="s">
        <v>50</v>
      </c>
      <c r="N400" s="21" t="s">
        <v>5192</v>
      </c>
      <c r="O400" s="22"/>
      <c r="P400" s="23">
        <v>9174.75</v>
      </c>
    </row>
    <row r="401" spans="1:16" ht="45" x14ac:dyDescent="0.25">
      <c r="A401" s="21" t="s">
        <v>5499</v>
      </c>
      <c r="B401" s="21" t="s">
        <v>49</v>
      </c>
      <c r="C401" s="22"/>
      <c r="D401" s="22"/>
      <c r="E401" s="22"/>
      <c r="F401" s="22"/>
      <c r="G401" s="22"/>
      <c r="H401" s="22"/>
      <c r="I401" s="22"/>
      <c r="J401" s="22"/>
      <c r="K401" s="23">
        <v>1</v>
      </c>
      <c r="L401" s="23">
        <v>1</v>
      </c>
      <c r="M401" s="21" t="s">
        <v>50</v>
      </c>
      <c r="N401" s="21" t="s">
        <v>50</v>
      </c>
      <c r="O401" s="22"/>
      <c r="P401" s="22"/>
    </row>
    <row r="402" spans="1:16" ht="45" x14ac:dyDescent="0.25">
      <c r="A402" s="21" t="s">
        <v>5500</v>
      </c>
      <c r="B402" s="21" t="s">
        <v>49</v>
      </c>
      <c r="C402" s="22"/>
      <c r="D402" s="22"/>
      <c r="E402" s="22"/>
      <c r="F402" s="22"/>
      <c r="G402" s="22"/>
      <c r="H402" s="22"/>
      <c r="I402" s="22"/>
      <c r="J402" s="22"/>
      <c r="K402" s="23">
        <v>1</v>
      </c>
      <c r="L402" s="23">
        <v>1</v>
      </c>
      <c r="M402" s="21" t="s">
        <v>50</v>
      </c>
      <c r="N402" s="21" t="s">
        <v>50</v>
      </c>
      <c r="O402" s="22"/>
      <c r="P402" s="22"/>
    </row>
    <row r="403" spans="1:16" ht="45" x14ac:dyDescent="0.25">
      <c r="A403" s="21" t="s">
        <v>5501</v>
      </c>
      <c r="B403" s="21" t="s">
        <v>49</v>
      </c>
      <c r="C403" s="22"/>
      <c r="D403" s="22"/>
      <c r="E403" s="22"/>
      <c r="F403" s="22"/>
      <c r="G403" s="22"/>
      <c r="H403" s="22"/>
      <c r="I403" s="22"/>
      <c r="J403" s="22"/>
      <c r="K403" s="23">
        <v>1</v>
      </c>
      <c r="L403" s="23">
        <v>1</v>
      </c>
      <c r="M403" s="21" t="s">
        <v>50</v>
      </c>
      <c r="N403" s="21" t="s">
        <v>50</v>
      </c>
      <c r="O403" s="22"/>
      <c r="P403" s="22"/>
    </row>
    <row r="404" spans="1:16" ht="45" x14ac:dyDescent="0.25">
      <c r="A404" s="21" t="s">
        <v>1742</v>
      </c>
      <c r="B404" s="21" t="s">
        <v>49</v>
      </c>
      <c r="C404" s="23">
        <v>11012250.859999999</v>
      </c>
      <c r="D404" s="23">
        <v>32.549999999999997</v>
      </c>
      <c r="E404" s="23">
        <v>11586715.83</v>
      </c>
      <c r="F404" s="23">
        <v>30.39</v>
      </c>
      <c r="G404" s="23">
        <v>12192901.779999999</v>
      </c>
      <c r="H404" s="23">
        <v>36.29</v>
      </c>
      <c r="I404" s="23">
        <v>10121727.85</v>
      </c>
      <c r="J404" s="23">
        <v>28.97</v>
      </c>
      <c r="K404" s="23">
        <v>1</v>
      </c>
      <c r="L404" s="23">
        <v>1</v>
      </c>
      <c r="M404" s="21" t="s">
        <v>50</v>
      </c>
      <c r="N404" s="21" t="s">
        <v>58</v>
      </c>
      <c r="O404" s="22"/>
      <c r="P404" s="23">
        <v>379835.25</v>
      </c>
    </row>
    <row r="405" spans="1:16" ht="45" x14ac:dyDescent="0.25">
      <c r="A405" s="21" t="s">
        <v>5502</v>
      </c>
      <c r="B405" s="21" t="s">
        <v>49</v>
      </c>
      <c r="C405" s="22"/>
      <c r="D405" s="22"/>
      <c r="E405" s="22"/>
      <c r="F405" s="22"/>
      <c r="G405" s="22"/>
      <c r="H405" s="22"/>
      <c r="I405" s="22"/>
      <c r="J405" s="22"/>
      <c r="K405" s="23">
        <v>1</v>
      </c>
      <c r="L405" s="23">
        <v>1</v>
      </c>
      <c r="M405" s="21" t="s">
        <v>50</v>
      </c>
      <c r="N405" s="21" t="s">
        <v>50</v>
      </c>
      <c r="O405" s="22"/>
      <c r="P405" s="22"/>
    </row>
    <row r="406" spans="1:16" ht="45" x14ac:dyDescent="0.25">
      <c r="A406" s="21" t="s">
        <v>5503</v>
      </c>
      <c r="B406" s="21" t="s">
        <v>49</v>
      </c>
      <c r="C406" s="22"/>
      <c r="D406" s="22"/>
      <c r="E406" s="22"/>
      <c r="F406" s="22"/>
      <c r="G406" s="22"/>
      <c r="H406" s="22"/>
      <c r="I406" s="22"/>
      <c r="J406" s="22"/>
      <c r="K406" s="23">
        <v>1</v>
      </c>
      <c r="L406" s="23">
        <v>1</v>
      </c>
      <c r="M406" s="21" t="s">
        <v>50</v>
      </c>
      <c r="N406" s="21" t="s">
        <v>50</v>
      </c>
      <c r="O406" s="22"/>
      <c r="P406" s="22"/>
    </row>
    <row r="407" spans="1:16" ht="45" x14ac:dyDescent="0.25">
      <c r="A407" s="21" t="s">
        <v>5504</v>
      </c>
      <c r="B407" s="21" t="s">
        <v>49</v>
      </c>
      <c r="C407" s="22"/>
      <c r="D407" s="22"/>
      <c r="E407" s="22"/>
      <c r="F407" s="22"/>
      <c r="G407" s="22"/>
      <c r="H407" s="22"/>
      <c r="I407" s="22"/>
      <c r="J407" s="22"/>
      <c r="K407" s="23">
        <v>1</v>
      </c>
      <c r="L407" s="23">
        <v>1</v>
      </c>
      <c r="M407" s="21" t="s">
        <v>50</v>
      </c>
      <c r="N407" s="21" t="s">
        <v>50</v>
      </c>
      <c r="O407" s="22"/>
      <c r="P407" s="22"/>
    </row>
    <row r="408" spans="1:16" ht="45" x14ac:dyDescent="0.25">
      <c r="A408" s="21" t="s">
        <v>5505</v>
      </c>
      <c r="B408" s="21" t="s">
        <v>49</v>
      </c>
      <c r="C408" s="22"/>
      <c r="D408" s="22"/>
      <c r="E408" s="22"/>
      <c r="F408" s="22"/>
      <c r="G408" s="22"/>
      <c r="H408" s="22"/>
      <c r="I408" s="22"/>
      <c r="J408" s="22"/>
      <c r="K408" s="23">
        <v>1</v>
      </c>
      <c r="L408" s="23">
        <v>1</v>
      </c>
      <c r="M408" s="21" t="s">
        <v>50</v>
      </c>
      <c r="N408" s="21" t="s">
        <v>50</v>
      </c>
      <c r="O408" s="22"/>
      <c r="P408" s="22"/>
    </row>
    <row r="409" spans="1:16" ht="45" x14ac:dyDescent="0.25">
      <c r="A409" s="21" t="s">
        <v>5506</v>
      </c>
      <c r="B409" s="21" t="s">
        <v>49</v>
      </c>
      <c r="C409" s="22"/>
      <c r="D409" s="22"/>
      <c r="E409" s="22"/>
      <c r="F409" s="22"/>
      <c r="G409" s="22"/>
      <c r="H409" s="22"/>
      <c r="I409" s="22"/>
      <c r="J409" s="22"/>
      <c r="K409" s="23">
        <v>1</v>
      </c>
      <c r="L409" s="23">
        <v>1</v>
      </c>
      <c r="M409" s="21" t="s">
        <v>50</v>
      </c>
      <c r="N409" s="21" t="s">
        <v>50</v>
      </c>
      <c r="O409" s="22"/>
      <c r="P409" s="22"/>
    </row>
    <row r="410" spans="1:16" ht="45" x14ac:dyDescent="0.25">
      <c r="A410" s="21" t="s">
        <v>5507</v>
      </c>
      <c r="B410" s="21" t="s">
        <v>49</v>
      </c>
      <c r="C410" s="22"/>
      <c r="D410" s="22"/>
      <c r="E410" s="22"/>
      <c r="F410" s="22"/>
      <c r="G410" s="22"/>
      <c r="H410" s="22"/>
      <c r="I410" s="22"/>
      <c r="J410" s="22"/>
      <c r="K410" s="23">
        <v>1</v>
      </c>
      <c r="L410" s="23">
        <v>1</v>
      </c>
      <c r="M410" s="21" t="s">
        <v>50</v>
      </c>
      <c r="N410" s="21" t="s">
        <v>50</v>
      </c>
      <c r="O410" s="22"/>
      <c r="P410" s="22"/>
    </row>
    <row r="411" spans="1:16" ht="45" x14ac:dyDescent="0.25">
      <c r="A411" s="21" t="s">
        <v>5508</v>
      </c>
      <c r="B411" s="21" t="s">
        <v>49</v>
      </c>
      <c r="C411" s="22"/>
      <c r="D411" s="22"/>
      <c r="E411" s="22"/>
      <c r="F411" s="22"/>
      <c r="G411" s="22"/>
      <c r="H411" s="22"/>
      <c r="I411" s="22"/>
      <c r="J411" s="22"/>
      <c r="K411" s="23">
        <v>1</v>
      </c>
      <c r="L411" s="23">
        <v>1</v>
      </c>
      <c r="M411" s="21" t="s">
        <v>50</v>
      </c>
      <c r="N411" s="21" t="s">
        <v>50</v>
      </c>
      <c r="O411" s="22"/>
      <c r="P411" s="22"/>
    </row>
    <row r="412" spans="1:16" ht="45" x14ac:dyDescent="0.25">
      <c r="A412" s="21" t="s">
        <v>5509</v>
      </c>
      <c r="B412" s="21" t="s">
        <v>49</v>
      </c>
      <c r="C412" s="22"/>
      <c r="D412" s="22"/>
      <c r="E412" s="22"/>
      <c r="F412" s="22"/>
      <c r="G412" s="22"/>
      <c r="H412" s="22"/>
      <c r="I412" s="22"/>
      <c r="J412" s="22"/>
      <c r="K412" s="23">
        <v>1</v>
      </c>
      <c r="L412" s="23">
        <v>1</v>
      </c>
      <c r="M412" s="21" t="s">
        <v>50</v>
      </c>
      <c r="N412" s="21" t="s">
        <v>50</v>
      </c>
      <c r="O412" s="22"/>
      <c r="P412" s="22"/>
    </row>
    <row r="413" spans="1:16" ht="45" x14ac:dyDescent="0.25">
      <c r="A413" s="21" t="s">
        <v>5510</v>
      </c>
      <c r="B413" s="21" t="s">
        <v>49</v>
      </c>
      <c r="C413" s="22"/>
      <c r="D413" s="22"/>
      <c r="E413" s="22"/>
      <c r="F413" s="22"/>
      <c r="G413" s="22"/>
      <c r="H413" s="22"/>
      <c r="I413" s="22"/>
      <c r="J413" s="22"/>
      <c r="K413" s="23">
        <v>1</v>
      </c>
      <c r="L413" s="23">
        <v>1</v>
      </c>
      <c r="M413" s="21" t="s">
        <v>50</v>
      </c>
      <c r="N413" s="21" t="s">
        <v>50</v>
      </c>
      <c r="O413" s="22"/>
      <c r="P413" s="22"/>
    </row>
    <row r="414" spans="1:16" ht="45" x14ac:dyDescent="0.25">
      <c r="A414" s="21" t="s">
        <v>5511</v>
      </c>
      <c r="B414" s="21" t="s">
        <v>49</v>
      </c>
      <c r="C414" s="22"/>
      <c r="D414" s="22"/>
      <c r="E414" s="22"/>
      <c r="F414" s="22"/>
      <c r="G414" s="22"/>
      <c r="H414" s="22"/>
      <c r="I414" s="22"/>
      <c r="J414" s="22"/>
      <c r="K414" s="23">
        <v>1</v>
      </c>
      <c r="L414" s="23">
        <v>1</v>
      </c>
      <c r="M414" s="21" t="s">
        <v>50</v>
      </c>
      <c r="N414" s="21" t="s">
        <v>50</v>
      </c>
      <c r="O414" s="22"/>
      <c r="P414" s="22"/>
    </row>
    <row r="415" spans="1:16" ht="45" x14ac:dyDescent="0.25">
      <c r="A415" s="21" t="s">
        <v>5512</v>
      </c>
      <c r="B415" s="21" t="s">
        <v>49</v>
      </c>
      <c r="C415" s="22"/>
      <c r="D415" s="22"/>
      <c r="E415" s="22"/>
      <c r="F415" s="22"/>
      <c r="G415" s="22"/>
      <c r="H415" s="22"/>
      <c r="I415" s="22"/>
      <c r="J415" s="22"/>
      <c r="K415" s="23">
        <v>1</v>
      </c>
      <c r="L415" s="23">
        <v>1</v>
      </c>
      <c r="M415" s="21" t="s">
        <v>50</v>
      </c>
      <c r="N415" s="21" t="s">
        <v>50</v>
      </c>
      <c r="O415" s="22"/>
      <c r="P415" s="22"/>
    </row>
    <row r="416" spans="1:16" ht="45" x14ac:dyDescent="0.25">
      <c r="A416" s="21" t="s">
        <v>1746</v>
      </c>
      <c r="B416" s="21" t="s">
        <v>49</v>
      </c>
      <c r="C416" s="23">
        <v>10309120.279999999</v>
      </c>
      <c r="D416" s="23">
        <v>32.549999999999997</v>
      </c>
      <c r="E416" s="23">
        <v>10846905.75</v>
      </c>
      <c r="F416" s="23">
        <v>30.39</v>
      </c>
      <c r="G416" s="23">
        <v>8140254.4900000002</v>
      </c>
      <c r="H416" s="23">
        <v>26.65</v>
      </c>
      <c r="I416" s="23">
        <v>18356087.16</v>
      </c>
      <c r="J416" s="23">
        <v>37.25</v>
      </c>
      <c r="K416" s="23">
        <v>1</v>
      </c>
      <c r="L416" s="23">
        <v>1</v>
      </c>
      <c r="M416" s="21" t="s">
        <v>50</v>
      </c>
      <c r="N416" s="21" t="s">
        <v>58</v>
      </c>
      <c r="O416" s="22"/>
      <c r="P416" s="23">
        <v>366827</v>
      </c>
    </row>
    <row r="417" spans="1:16" ht="45" x14ac:dyDescent="0.25">
      <c r="A417" s="21" t="s">
        <v>1751</v>
      </c>
      <c r="B417" s="21" t="s">
        <v>49</v>
      </c>
      <c r="C417" s="23">
        <v>25989812.050000001</v>
      </c>
      <c r="D417" s="23">
        <v>32.549999999999997</v>
      </c>
      <c r="E417" s="23">
        <v>27345596.309999999</v>
      </c>
      <c r="F417" s="23">
        <v>30.39</v>
      </c>
      <c r="G417" s="23">
        <v>20521992.030000001</v>
      </c>
      <c r="H417" s="23">
        <v>26.65</v>
      </c>
      <c r="I417" s="23">
        <v>23888104.949999999</v>
      </c>
      <c r="J417" s="23">
        <v>28.97</v>
      </c>
      <c r="K417" s="23">
        <v>1</v>
      </c>
      <c r="L417" s="23">
        <v>1</v>
      </c>
      <c r="M417" s="21" t="s">
        <v>50</v>
      </c>
      <c r="N417" s="21" t="s">
        <v>58</v>
      </c>
      <c r="O417" s="22"/>
      <c r="P417" s="23">
        <v>920190</v>
      </c>
    </row>
    <row r="418" spans="1:16" ht="45" x14ac:dyDescent="0.25">
      <c r="A418" s="21" t="s">
        <v>5513</v>
      </c>
      <c r="B418" s="21" t="s">
        <v>49</v>
      </c>
      <c r="C418" s="22"/>
      <c r="D418" s="22"/>
      <c r="E418" s="22"/>
      <c r="F418" s="22"/>
      <c r="G418" s="22"/>
      <c r="H418" s="22"/>
      <c r="I418" s="22"/>
      <c r="J418" s="22"/>
      <c r="K418" s="23">
        <v>1</v>
      </c>
      <c r="L418" s="23">
        <v>1</v>
      </c>
      <c r="M418" s="21" t="s">
        <v>50</v>
      </c>
      <c r="N418" s="21" t="s">
        <v>50</v>
      </c>
      <c r="O418" s="22"/>
      <c r="P418" s="22"/>
    </row>
    <row r="419" spans="1:16" ht="45" x14ac:dyDescent="0.25">
      <c r="A419" s="21" t="s">
        <v>5514</v>
      </c>
      <c r="B419" s="21" t="s">
        <v>49</v>
      </c>
      <c r="C419" s="22"/>
      <c r="D419" s="22"/>
      <c r="E419" s="22"/>
      <c r="F419" s="22"/>
      <c r="G419" s="22"/>
      <c r="H419" s="22"/>
      <c r="I419" s="22"/>
      <c r="J419" s="22"/>
      <c r="K419" s="23">
        <v>1</v>
      </c>
      <c r="L419" s="23">
        <v>1</v>
      </c>
      <c r="M419" s="21" t="s">
        <v>50</v>
      </c>
      <c r="N419" s="21" t="s">
        <v>50</v>
      </c>
      <c r="O419" s="22"/>
      <c r="P419" s="22"/>
    </row>
    <row r="420" spans="1:16" ht="45" x14ac:dyDescent="0.25">
      <c r="A420" s="21" t="s">
        <v>5515</v>
      </c>
      <c r="B420" s="21" t="s">
        <v>49</v>
      </c>
      <c r="C420" s="22"/>
      <c r="D420" s="22"/>
      <c r="E420" s="22"/>
      <c r="F420" s="22"/>
      <c r="G420" s="22"/>
      <c r="H420" s="22"/>
      <c r="I420" s="22"/>
      <c r="J420" s="22"/>
      <c r="K420" s="23">
        <v>1</v>
      </c>
      <c r="L420" s="23">
        <v>1</v>
      </c>
      <c r="M420" s="21" t="s">
        <v>50</v>
      </c>
      <c r="N420" s="21" t="s">
        <v>50</v>
      </c>
      <c r="O420" s="22"/>
      <c r="P420" s="22"/>
    </row>
    <row r="421" spans="1:16" ht="45" x14ac:dyDescent="0.25">
      <c r="A421" s="21" t="s">
        <v>1758</v>
      </c>
      <c r="B421" s="21" t="s">
        <v>49</v>
      </c>
      <c r="C421" s="23">
        <v>94409916.950000003</v>
      </c>
      <c r="D421" s="23">
        <v>508.84</v>
      </c>
      <c r="E421" s="23">
        <v>91511853.689999998</v>
      </c>
      <c r="F421" s="23">
        <v>592.48</v>
      </c>
      <c r="G421" s="23">
        <v>72388903.959999993</v>
      </c>
      <c r="H421" s="23">
        <v>461.73</v>
      </c>
      <c r="I421" s="23">
        <v>85571023.329999998</v>
      </c>
      <c r="J421" s="23">
        <v>553.94000000000005</v>
      </c>
      <c r="K421" s="23">
        <v>1</v>
      </c>
      <c r="L421" s="23">
        <v>1</v>
      </c>
      <c r="M421" s="21" t="s">
        <v>50</v>
      </c>
      <c r="N421" s="21" t="s">
        <v>1462</v>
      </c>
      <c r="O421" s="22"/>
      <c r="P421" s="23">
        <v>174468.75</v>
      </c>
    </row>
    <row r="422" spans="1:16" ht="45" x14ac:dyDescent="0.25">
      <c r="A422" s="21" t="s">
        <v>5516</v>
      </c>
      <c r="B422" s="21" t="s">
        <v>49</v>
      </c>
      <c r="C422" s="22"/>
      <c r="D422" s="22"/>
      <c r="E422" s="22"/>
      <c r="F422" s="22"/>
      <c r="G422" s="22"/>
      <c r="H422" s="22"/>
      <c r="I422" s="22"/>
      <c r="J422" s="22"/>
      <c r="K422" s="23">
        <v>1</v>
      </c>
      <c r="L422" s="23">
        <v>1</v>
      </c>
      <c r="M422" s="21" t="s">
        <v>50</v>
      </c>
      <c r="N422" s="21" t="s">
        <v>50</v>
      </c>
      <c r="O422" s="22"/>
      <c r="P422" s="22"/>
    </row>
    <row r="423" spans="1:16" ht="45" x14ac:dyDescent="0.25">
      <c r="A423" s="21" t="s">
        <v>5517</v>
      </c>
      <c r="B423" s="21" t="s">
        <v>49</v>
      </c>
      <c r="C423" s="22"/>
      <c r="D423" s="22"/>
      <c r="E423" s="22"/>
      <c r="F423" s="22"/>
      <c r="G423" s="22"/>
      <c r="H423" s="22"/>
      <c r="I423" s="22"/>
      <c r="J423" s="22"/>
      <c r="K423" s="23">
        <v>1</v>
      </c>
      <c r="L423" s="23">
        <v>1</v>
      </c>
      <c r="M423" s="21" t="s">
        <v>50</v>
      </c>
      <c r="N423" s="21" t="s">
        <v>50</v>
      </c>
      <c r="O423" s="22"/>
      <c r="P423" s="22"/>
    </row>
    <row r="424" spans="1:16" ht="45" x14ac:dyDescent="0.25">
      <c r="A424" s="21" t="s">
        <v>5518</v>
      </c>
      <c r="B424" s="21" t="s">
        <v>49</v>
      </c>
      <c r="C424" s="22"/>
      <c r="D424" s="22"/>
      <c r="E424" s="22"/>
      <c r="F424" s="22"/>
      <c r="G424" s="22"/>
      <c r="H424" s="22"/>
      <c r="I424" s="22"/>
      <c r="J424" s="22"/>
      <c r="K424" s="23">
        <v>1</v>
      </c>
      <c r="L424" s="23">
        <v>1</v>
      </c>
      <c r="M424" s="21" t="s">
        <v>50</v>
      </c>
      <c r="N424" s="21" t="s">
        <v>50</v>
      </c>
      <c r="O424" s="22"/>
      <c r="P424" s="22"/>
    </row>
    <row r="425" spans="1:16" ht="45" x14ac:dyDescent="0.25">
      <c r="A425" s="21" t="s">
        <v>5519</v>
      </c>
      <c r="B425" s="21" t="s">
        <v>49</v>
      </c>
      <c r="C425" s="22"/>
      <c r="D425" s="22"/>
      <c r="E425" s="22"/>
      <c r="F425" s="22"/>
      <c r="G425" s="22"/>
      <c r="H425" s="22"/>
      <c r="I425" s="22"/>
      <c r="J425" s="22"/>
      <c r="K425" s="23">
        <v>1</v>
      </c>
      <c r="L425" s="23">
        <v>1</v>
      </c>
      <c r="M425" s="21" t="s">
        <v>50</v>
      </c>
      <c r="N425" s="21" t="s">
        <v>50</v>
      </c>
      <c r="O425" s="22"/>
      <c r="P425" s="22"/>
    </row>
    <row r="426" spans="1:16" ht="45" x14ac:dyDescent="0.25">
      <c r="A426" s="21" t="s">
        <v>5520</v>
      </c>
      <c r="B426" s="21" t="s">
        <v>49</v>
      </c>
      <c r="C426" s="22"/>
      <c r="D426" s="22"/>
      <c r="E426" s="22"/>
      <c r="F426" s="22"/>
      <c r="G426" s="22"/>
      <c r="H426" s="22"/>
      <c r="I426" s="22"/>
      <c r="J426" s="22"/>
      <c r="K426" s="23">
        <v>1</v>
      </c>
      <c r="L426" s="23">
        <v>1</v>
      </c>
      <c r="M426" s="21" t="s">
        <v>50</v>
      </c>
      <c r="N426" s="21" t="s">
        <v>50</v>
      </c>
      <c r="O426" s="22"/>
      <c r="P426" s="22"/>
    </row>
    <row r="427" spans="1:16" ht="45" x14ac:dyDescent="0.25">
      <c r="A427" s="21" t="s">
        <v>1760</v>
      </c>
      <c r="B427" s="21" t="s">
        <v>49</v>
      </c>
      <c r="C427" s="22"/>
      <c r="D427" s="22"/>
      <c r="E427" s="23">
        <v>7107464.3899999997</v>
      </c>
      <c r="F427" s="23">
        <v>488.56</v>
      </c>
      <c r="G427" s="23">
        <v>2377507.16</v>
      </c>
      <c r="H427" s="23">
        <v>126.23</v>
      </c>
      <c r="I427" s="23">
        <v>8912168.3200000003</v>
      </c>
      <c r="J427" s="23">
        <v>398.74</v>
      </c>
      <c r="K427" s="23">
        <v>1</v>
      </c>
      <c r="L427" s="23">
        <v>1</v>
      </c>
      <c r="M427" s="21" t="s">
        <v>50</v>
      </c>
      <c r="N427" s="21" t="s">
        <v>50</v>
      </c>
      <c r="O427" s="22"/>
      <c r="P427" s="22"/>
    </row>
    <row r="428" spans="1:16" ht="45" x14ac:dyDescent="0.25">
      <c r="A428" s="21" t="s">
        <v>5521</v>
      </c>
      <c r="B428" s="21" t="s">
        <v>49</v>
      </c>
      <c r="C428" s="22"/>
      <c r="D428" s="22"/>
      <c r="E428" s="22"/>
      <c r="F428" s="22"/>
      <c r="G428" s="22"/>
      <c r="H428" s="22"/>
      <c r="I428" s="22"/>
      <c r="J428" s="22"/>
      <c r="K428" s="23">
        <v>1</v>
      </c>
      <c r="L428" s="23">
        <v>1</v>
      </c>
      <c r="M428" s="21" t="s">
        <v>50</v>
      </c>
      <c r="N428" s="21" t="s">
        <v>50</v>
      </c>
      <c r="O428" s="22"/>
      <c r="P428" s="22"/>
    </row>
    <row r="429" spans="1:16" ht="45" x14ac:dyDescent="0.25">
      <c r="A429" s="21" t="s">
        <v>5522</v>
      </c>
      <c r="B429" s="21" t="s">
        <v>49</v>
      </c>
      <c r="C429" s="22"/>
      <c r="D429" s="22"/>
      <c r="E429" s="22"/>
      <c r="F429" s="22"/>
      <c r="G429" s="22"/>
      <c r="H429" s="22"/>
      <c r="I429" s="22"/>
      <c r="J429" s="22"/>
      <c r="K429" s="23">
        <v>1</v>
      </c>
      <c r="L429" s="23">
        <v>1</v>
      </c>
      <c r="M429" s="21" t="s">
        <v>50</v>
      </c>
      <c r="N429" s="21" t="s">
        <v>50</v>
      </c>
      <c r="O429" s="22"/>
      <c r="P429" s="22"/>
    </row>
    <row r="430" spans="1:16" ht="45" x14ac:dyDescent="0.25">
      <c r="A430" s="21" t="s">
        <v>5523</v>
      </c>
      <c r="B430" s="21" t="s">
        <v>49</v>
      </c>
      <c r="C430" s="22"/>
      <c r="D430" s="22"/>
      <c r="E430" s="22"/>
      <c r="F430" s="22"/>
      <c r="G430" s="22"/>
      <c r="H430" s="22"/>
      <c r="I430" s="22"/>
      <c r="J430" s="22"/>
      <c r="K430" s="23">
        <v>1</v>
      </c>
      <c r="L430" s="23">
        <v>1</v>
      </c>
      <c r="M430" s="21" t="s">
        <v>50</v>
      </c>
      <c r="N430" s="21" t="s">
        <v>50</v>
      </c>
      <c r="O430" s="22"/>
      <c r="P430" s="22"/>
    </row>
    <row r="431" spans="1:16" ht="45" x14ac:dyDescent="0.25">
      <c r="A431" s="21" t="s">
        <v>122</v>
      </c>
      <c r="B431" s="21" t="s">
        <v>49</v>
      </c>
      <c r="C431" s="23">
        <v>2253422.33</v>
      </c>
      <c r="D431" s="23">
        <v>1007.33</v>
      </c>
      <c r="E431" s="23">
        <v>3002732.3</v>
      </c>
      <c r="F431" s="23">
        <v>1736.82</v>
      </c>
      <c r="G431" s="23">
        <v>2337927.08</v>
      </c>
      <c r="H431" s="23">
        <v>1577.22</v>
      </c>
      <c r="I431" s="23">
        <v>3053782.14</v>
      </c>
      <c r="J431" s="23">
        <v>1988.13</v>
      </c>
      <c r="K431" s="23">
        <v>1</v>
      </c>
      <c r="L431" s="23">
        <v>1</v>
      </c>
      <c r="M431" s="21" t="s">
        <v>50</v>
      </c>
      <c r="N431" s="21" t="s">
        <v>5192</v>
      </c>
      <c r="O431" s="22"/>
      <c r="P431" s="23">
        <v>2337.75</v>
      </c>
    </row>
    <row r="432" spans="1:16" ht="45" x14ac:dyDescent="0.25">
      <c r="A432" s="21" t="s">
        <v>5524</v>
      </c>
      <c r="B432" s="21" t="s">
        <v>49</v>
      </c>
      <c r="C432" s="22"/>
      <c r="D432" s="22"/>
      <c r="E432" s="22"/>
      <c r="F432" s="22"/>
      <c r="G432" s="22"/>
      <c r="H432" s="22"/>
      <c r="I432" s="22"/>
      <c r="J432" s="22"/>
      <c r="K432" s="23">
        <v>1</v>
      </c>
      <c r="L432" s="23">
        <v>1</v>
      </c>
      <c r="M432" s="21" t="s">
        <v>50</v>
      </c>
      <c r="N432" s="21" t="s">
        <v>50</v>
      </c>
      <c r="O432" s="22"/>
      <c r="P432" s="22"/>
    </row>
    <row r="433" spans="1:16" ht="45" x14ac:dyDescent="0.25">
      <c r="A433" s="21" t="s">
        <v>5525</v>
      </c>
      <c r="B433" s="21" t="s">
        <v>49</v>
      </c>
      <c r="C433" s="22"/>
      <c r="D433" s="22"/>
      <c r="E433" s="22"/>
      <c r="F433" s="22"/>
      <c r="G433" s="22"/>
      <c r="H433" s="22"/>
      <c r="I433" s="22"/>
      <c r="J433" s="22"/>
      <c r="K433" s="23">
        <v>1</v>
      </c>
      <c r="L433" s="23">
        <v>1</v>
      </c>
      <c r="M433" s="21" t="s">
        <v>50</v>
      </c>
      <c r="N433" s="21" t="s">
        <v>50</v>
      </c>
      <c r="O433" s="22"/>
      <c r="P433" s="22"/>
    </row>
    <row r="434" spans="1:16" ht="45" x14ac:dyDescent="0.25">
      <c r="A434" s="21" t="s">
        <v>5526</v>
      </c>
      <c r="B434" s="21" t="s">
        <v>49</v>
      </c>
      <c r="C434" s="22"/>
      <c r="D434" s="22"/>
      <c r="E434" s="22"/>
      <c r="F434" s="22"/>
      <c r="G434" s="22"/>
      <c r="H434" s="22"/>
      <c r="I434" s="22"/>
      <c r="J434" s="22"/>
      <c r="K434" s="23">
        <v>1</v>
      </c>
      <c r="L434" s="23">
        <v>1</v>
      </c>
      <c r="M434" s="21" t="s">
        <v>50</v>
      </c>
      <c r="N434" s="21" t="s">
        <v>50</v>
      </c>
      <c r="O434" s="22"/>
      <c r="P434" s="22"/>
    </row>
    <row r="435" spans="1:16" ht="45" x14ac:dyDescent="0.25">
      <c r="A435" s="21" t="s">
        <v>5527</v>
      </c>
      <c r="B435" s="21" t="s">
        <v>49</v>
      </c>
      <c r="C435" s="22"/>
      <c r="D435" s="22"/>
      <c r="E435" s="22"/>
      <c r="F435" s="22"/>
      <c r="G435" s="22"/>
      <c r="H435" s="22"/>
      <c r="I435" s="22"/>
      <c r="J435" s="22"/>
      <c r="K435" s="23">
        <v>1</v>
      </c>
      <c r="L435" s="23">
        <v>1</v>
      </c>
      <c r="M435" s="21" t="s">
        <v>50</v>
      </c>
      <c r="N435" s="21" t="s">
        <v>50</v>
      </c>
      <c r="O435" s="22"/>
      <c r="P435" s="22"/>
    </row>
    <row r="436" spans="1:16" ht="45" x14ac:dyDescent="0.25">
      <c r="A436" s="21" t="s">
        <v>5528</v>
      </c>
      <c r="B436" s="21" t="s">
        <v>49</v>
      </c>
      <c r="C436" s="22"/>
      <c r="D436" s="22"/>
      <c r="E436" s="22"/>
      <c r="F436" s="22"/>
      <c r="G436" s="22"/>
      <c r="H436" s="22"/>
      <c r="I436" s="22"/>
      <c r="J436" s="22"/>
      <c r="K436" s="23">
        <v>1</v>
      </c>
      <c r="L436" s="23">
        <v>1</v>
      </c>
      <c r="M436" s="21" t="s">
        <v>50</v>
      </c>
      <c r="N436" s="21" t="s">
        <v>50</v>
      </c>
      <c r="O436" s="22"/>
      <c r="P436" s="22"/>
    </row>
    <row r="437" spans="1:16" ht="45" x14ac:dyDescent="0.25">
      <c r="A437" s="21" t="s">
        <v>5529</v>
      </c>
      <c r="B437" s="21" t="s">
        <v>49</v>
      </c>
      <c r="C437" s="22"/>
      <c r="D437" s="22"/>
      <c r="E437" s="22"/>
      <c r="F437" s="22"/>
      <c r="G437" s="22"/>
      <c r="H437" s="22"/>
      <c r="I437" s="22"/>
      <c r="J437" s="22"/>
      <c r="K437" s="23">
        <v>1</v>
      </c>
      <c r="L437" s="23">
        <v>1</v>
      </c>
      <c r="M437" s="21" t="s">
        <v>50</v>
      </c>
      <c r="N437" s="21" t="s">
        <v>50</v>
      </c>
      <c r="O437" s="22"/>
      <c r="P437" s="22"/>
    </row>
    <row r="438" spans="1:16" ht="45" x14ac:dyDescent="0.25">
      <c r="A438" s="21" t="s">
        <v>5530</v>
      </c>
      <c r="B438" s="21" t="s">
        <v>49</v>
      </c>
      <c r="C438" s="22"/>
      <c r="D438" s="22"/>
      <c r="E438" s="22"/>
      <c r="F438" s="22"/>
      <c r="G438" s="22"/>
      <c r="H438" s="22"/>
      <c r="I438" s="22"/>
      <c r="J438" s="22"/>
      <c r="K438" s="23">
        <v>1</v>
      </c>
      <c r="L438" s="23">
        <v>1</v>
      </c>
      <c r="M438" s="21" t="s">
        <v>50</v>
      </c>
      <c r="N438" s="21" t="s">
        <v>50</v>
      </c>
      <c r="O438" s="22"/>
      <c r="P438" s="22"/>
    </row>
    <row r="439" spans="1:16" ht="45" x14ac:dyDescent="0.25">
      <c r="A439" s="21" t="s">
        <v>5531</v>
      </c>
      <c r="B439" s="21" t="s">
        <v>49</v>
      </c>
      <c r="C439" s="22"/>
      <c r="D439" s="22"/>
      <c r="E439" s="22"/>
      <c r="F439" s="22"/>
      <c r="G439" s="22"/>
      <c r="H439" s="22"/>
      <c r="I439" s="22"/>
      <c r="J439" s="22"/>
      <c r="K439" s="23">
        <v>1</v>
      </c>
      <c r="L439" s="23">
        <v>1</v>
      </c>
      <c r="M439" s="21" t="s">
        <v>50</v>
      </c>
      <c r="N439" s="21" t="s">
        <v>50</v>
      </c>
      <c r="O439" s="22"/>
      <c r="P439" s="22"/>
    </row>
    <row r="440" spans="1:16" ht="45" x14ac:dyDescent="0.25">
      <c r="A440" s="21" t="s">
        <v>5532</v>
      </c>
      <c r="B440" s="21" t="s">
        <v>49</v>
      </c>
      <c r="C440" s="22"/>
      <c r="D440" s="22"/>
      <c r="E440" s="22"/>
      <c r="F440" s="22"/>
      <c r="G440" s="22"/>
      <c r="H440" s="22"/>
      <c r="I440" s="22"/>
      <c r="J440" s="22"/>
      <c r="K440" s="23">
        <v>1</v>
      </c>
      <c r="L440" s="23">
        <v>1</v>
      </c>
      <c r="M440" s="21" t="s">
        <v>50</v>
      </c>
      <c r="N440" s="21" t="s">
        <v>50</v>
      </c>
      <c r="O440" s="22"/>
      <c r="P440" s="22"/>
    </row>
    <row r="441" spans="1:16" ht="45" x14ac:dyDescent="0.25">
      <c r="A441" s="21" t="s">
        <v>5533</v>
      </c>
      <c r="B441" s="21" t="s">
        <v>49</v>
      </c>
      <c r="C441" s="22"/>
      <c r="D441" s="22"/>
      <c r="E441" s="22"/>
      <c r="F441" s="22"/>
      <c r="G441" s="22"/>
      <c r="H441" s="22"/>
      <c r="I441" s="22"/>
      <c r="J441" s="22"/>
      <c r="K441" s="23">
        <v>1</v>
      </c>
      <c r="L441" s="23">
        <v>1</v>
      </c>
      <c r="M441" s="21" t="s">
        <v>50</v>
      </c>
      <c r="N441" s="21" t="s">
        <v>50</v>
      </c>
      <c r="O441" s="22"/>
      <c r="P441" s="22"/>
    </row>
    <row r="442" spans="1:16" ht="45" x14ac:dyDescent="0.25">
      <c r="A442" s="21" t="s">
        <v>5534</v>
      </c>
      <c r="B442" s="21" t="s">
        <v>49</v>
      </c>
      <c r="C442" s="22"/>
      <c r="D442" s="22"/>
      <c r="E442" s="22"/>
      <c r="F442" s="22"/>
      <c r="G442" s="22"/>
      <c r="H442" s="22"/>
      <c r="I442" s="22"/>
      <c r="J442" s="22"/>
      <c r="K442" s="23">
        <v>1</v>
      </c>
      <c r="L442" s="23">
        <v>1</v>
      </c>
      <c r="M442" s="21" t="s">
        <v>50</v>
      </c>
      <c r="N442" s="21" t="s">
        <v>50</v>
      </c>
      <c r="O442" s="22"/>
      <c r="P442" s="22"/>
    </row>
    <row r="443" spans="1:16" ht="45" x14ac:dyDescent="0.25">
      <c r="A443" s="21" t="s">
        <v>5535</v>
      </c>
      <c r="B443" s="21" t="s">
        <v>49</v>
      </c>
      <c r="C443" s="22"/>
      <c r="D443" s="22"/>
      <c r="E443" s="22"/>
      <c r="F443" s="22"/>
      <c r="G443" s="22"/>
      <c r="H443" s="22"/>
      <c r="I443" s="22"/>
      <c r="J443" s="22"/>
      <c r="K443" s="23">
        <v>1</v>
      </c>
      <c r="L443" s="23">
        <v>1</v>
      </c>
      <c r="M443" s="21" t="s">
        <v>50</v>
      </c>
      <c r="N443" s="21" t="s">
        <v>50</v>
      </c>
      <c r="O443" s="22"/>
      <c r="P443" s="22"/>
    </row>
    <row r="444" spans="1:16" ht="45" x14ac:dyDescent="0.25">
      <c r="A444" s="21" t="s">
        <v>1763</v>
      </c>
      <c r="B444" s="21" t="s">
        <v>49</v>
      </c>
      <c r="C444" s="23">
        <v>691151.65</v>
      </c>
      <c r="D444" s="23">
        <v>644.57000000000005</v>
      </c>
      <c r="E444" s="23">
        <v>980161.71</v>
      </c>
      <c r="F444" s="23">
        <v>2202.02</v>
      </c>
      <c r="G444" s="23">
        <v>834164.33</v>
      </c>
      <c r="H444" s="23">
        <v>2119.81</v>
      </c>
      <c r="I444" s="23">
        <v>993824.95</v>
      </c>
      <c r="J444" s="23">
        <v>2440.98</v>
      </c>
      <c r="K444" s="23">
        <v>1</v>
      </c>
      <c r="L444" s="23">
        <v>1</v>
      </c>
      <c r="M444" s="21" t="s">
        <v>50</v>
      </c>
      <c r="N444" s="21" t="s">
        <v>5192</v>
      </c>
      <c r="O444" s="22"/>
      <c r="P444" s="23">
        <v>806.25</v>
      </c>
    </row>
    <row r="445" spans="1:16" ht="45" x14ac:dyDescent="0.25">
      <c r="A445" s="21" t="s">
        <v>5536</v>
      </c>
      <c r="B445" s="21" t="s">
        <v>49</v>
      </c>
      <c r="C445" s="22"/>
      <c r="D445" s="22"/>
      <c r="E445" s="22"/>
      <c r="F445" s="22"/>
      <c r="G445" s="22"/>
      <c r="H445" s="22"/>
      <c r="I445" s="22"/>
      <c r="J445" s="22"/>
      <c r="K445" s="23">
        <v>1</v>
      </c>
      <c r="L445" s="23">
        <v>1</v>
      </c>
      <c r="M445" s="21" t="s">
        <v>50</v>
      </c>
      <c r="N445" s="21" t="s">
        <v>50</v>
      </c>
      <c r="O445" s="22"/>
      <c r="P445" s="22"/>
    </row>
    <row r="446" spans="1:16" ht="45" x14ac:dyDescent="0.25">
      <c r="A446" s="21" t="s">
        <v>5537</v>
      </c>
      <c r="B446" s="21" t="s">
        <v>49</v>
      </c>
      <c r="C446" s="22"/>
      <c r="D446" s="22"/>
      <c r="E446" s="22"/>
      <c r="F446" s="22"/>
      <c r="G446" s="22"/>
      <c r="H446" s="22"/>
      <c r="I446" s="22"/>
      <c r="J446" s="22"/>
      <c r="K446" s="23">
        <v>1</v>
      </c>
      <c r="L446" s="23">
        <v>1</v>
      </c>
      <c r="M446" s="21" t="s">
        <v>50</v>
      </c>
      <c r="N446" s="21" t="s">
        <v>50</v>
      </c>
      <c r="O446" s="22"/>
      <c r="P446" s="22"/>
    </row>
    <row r="447" spans="1:16" ht="45" x14ac:dyDescent="0.25">
      <c r="A447" s="21" t="s">
        <v>5538</v>
      </c>
      <c r="B447" s="21" t="s">
        <v>49</v>
      </c>
      <c r="C447" s="22"/>
      <c r="D447" s="22"/>
      <c r="E447" s="22"/>
      <c r="F447" s="22"/>
      <c r="G447" s="22"/>
      <c r="H447" s="22"/>
      <c r="I447" s="22"/>
      <c r="J447" s="22"/>
      <c r="K447" s="23">
        <v>1</v>
      </c>
      <c r="L447" s="23">
        <v>1</v>
      </c>
      <c r="M447" s="21" t="s">
        <v>50</v>
      </c>
      <c r="N447" s="21" t="s">
        <v>50</v>
      </c>
      <c r="O447" s="22"/>
      <c r="P447" s="22"/>
    </row>
    <row r="448" spans="1:16" ht="45" x14ac:dyDescent="0.25">
      <c r="A448" s="21" t="s">
        <v>5539</v>
      </c>
      <c r="B448" s="21" t="s">
        <v>49</v>
      </c>
      <c r="C448" s="22"/>
      <c r="D448" s="22"/>
      <c r="E448" s="22"/>
      <c r="F448" s="22"/>
      <c r="G448" s="22"/>
      <c r="H448" s="22"/>
      <c r="I448" s="22"/>
      <c r="J448" s="22"/>
      <c r="K448" s="23">
        <v>1</v>
      </c>
      <c r="L448" s="23">
        <v>1</v>
      </c>
      <c r="M448" s="21" t="s">
        <v>50</v>
      </c>
      <c r="N448" s="21" t="s">
        <v>50</v>
      </c>
      <c r="O448" s="22"/>
      <c r="P448" s="22"/>
    </row>
    <row r="449" spans="1:16" ht="45" x14ac:dyDescent="0.25">
      <c r="A449" s="21" t="s">
        <v>5540</v>
      </c>
      <c r="B449" s="21" t="s">
        <v>49</v>
      </c>
      <c r="C449" s="22"/>
      <c r="D449" s="22"/>
      <c r="E449" s="22"/>
      <c r="F449" s="22"/>
      <c r="G449" s="22"/>
      <c r="H449" s="22"/>
      <c r="I449" s="22"/>
      <c r="J449" s="22"/>
      <c r="K449" s="23">
        <v>1</v>
      </c>
      <c r="L449" s="23">
        <v>1</v>
      </c>
      <c r="M449" s="21" t="s">
        <v>50</v>
      </c>
      <c r="N449" s="21" t="s">
        <v>50</v>
      </c>
      <c r="O449" s="22"/>
      <c r="P449" s="22"/>
    </row>
    <row r="450" spans="1:16" ht="45" x14ac:dyDescent="0.25">
      <c r="A450" s="21" t="s">
        <v>5541</v>
      </c>
      <c r="B450" s="21" t="s">
        <v>49</v>
      </c>
      <c r="C450" s="22"/>
      <c r="D450" s="22"/>
      <c r="E450" s="22"/>
      <c r="F450" s="22"/>
      <c r="G450" s="22"/>
      <c r="H450" s="22"/>
      <c r="I450" s="22"/>
      <c r="J450" s="22"/>
      <c r="K450" s="23">
        <v>1</v>
      </c>
      <c r="L450" s="23">
        <v>1</v>
      </c>
      <c r="M450" s="21" t="s">
        <v>50</v>
      </c>
      <c r="N450" s="21" t="s">
        <v>50</v>
      </c>
      <c r="O450" s="22"/>
      <c r="P450" s="22"/>
    </row>
    <row r="451" spans="1:16" ht="45" x14ac:dyDescent="0.25">
      <c r="A451" s="21" t="s">
        <v>5542</v>
      </c>
      <c r="B451" s="21" t="s">
        <v>198</v>
      </c>
      <c r="C451" s="22"/>
      <c r="D451" s="22"/>
      <c r="E451" s="22"/>
      <c r="F451" s="22"/>
      <c r="G451" s="22"/>
      <c r="H451" s="22"/>
      <c r="I451" s="22"/>
      <c r="J451" s="22"/>
      <c r="K451" s="23">
        <v>1</v>
      </c>
      <c r="L451" s="23">
        <v>1</v>
      </c>
      <c r="M451" s="21" t="s">
        <v>50</v>
      </c>
      <c r="N451" s="21" t="s">
        <v>50</v>
      </c>
      <c r="O451" s="22"/>
      <c r="P451" s="22"/>
    </row>
    <row r="452" spans="1:16" ht="45" x14ac:dyDescent="0.25">
      <c r="A452" s="21" t="s">
        <v>5543</v>
      </c>
      <c r="B452" s="21" t="s">
        <v>49</v>
      </c>
      <c r="C452" s="22"/>
      <c r="D452" s="22"/>
      <c r="E452" s="22"/>
      <c r="F452" s="22"/>
      <c r="G452" s="22"/>
      <c r="H452" s="22"/>
      <c r="I452" s="22"/>
      <c r="J452" s="22"/>
      <c r="K452" s="23">
        <v>1</v>
      </c>
      <c r="L452" s="23">
        <v>1</v>
      </c>
      <c r="M452" s="21" t="s">
        <v>50</v>
      </c>
      <c r="N452" s="21" t="s">
        <v>50</v>
      </c>
      <c r="O452" s="22"/>
      <c r="P452" s="22"/>
    </row>
    <row r="453" spans="1:16" ht="45" x14ac:dyDescent="0.25">
      <c r="A453" s="21" t="s">
        <v>5544</v>
      </c>
      <c r="B453" s="21" t="s">
        <v>49</v>
      </c>
      <c r="C453" s="22"/>
      <c r="D453" s="22"/>
      <c r="E453" s="22"/>
      <c r="F453" s="22"/>
      <c r="G453" s="22"/>
      <c r="H453" s="22"/>
      <c r="I453" s="22"/>
      <c r="J453" s="22"/>
      <c r="K453" s="23">
        <v>1</v>
      </c>
      <c r="L453" s="23">
        <v>1</v>
      </c>
      <c r="M453" s="21" t="s">
        <v>50</v>
      </c>
      <c r="N453" s="21" t="s">
        <v>50</v>
      </c>
      <c r="O453" s="22"/>
      <c r="P453" s="22"/>
    </row>
    <row r="454" spans="1:16" ht="45" x14ac:dyDescent="0.25">
      <c r="A454" s="21" t="s">
        <v>5545</v>
      </c>
      <c r="B454" s="21" t="s">
        <v>49</v>
      </c>
      <c r="C454" s="22"/>
      <c r="D454" s="22"/>
      <c r="E454" s="22"/>
      <c r="F454" s="22"/>
      <c r="G454" s="22"/>
      <c r="H454" s="22"/>
      <c r="I454" s="22"/>
      <c r="J454" s="22"/>
      <c r="K454" s="23">
        <v>1</v>
      </c>
      <c r="L454" s="23">
        <v>1</v>
      </c>
      <c r="M454" s="21" t="s">
        <v>50</v>
      </c>
      <c r="N454" s="21" t="s">
        <v>50</v>
      </c>
      <c r="O454" s="22"/>
      <c r="P454" s="22"/>
    </row>
    <row r="455" spans="1:16" ht="45" x14ac:dyDescent="0.25">
      <c r="A455" s="21" t="s">
        <v>5546</v>
      </c>
      <c r="B455" s="21" t="s">
        <v>49</v>
      </c>
      <c r="C455" s="22"/>
      <c r="D455" s="22"/>
      <c r="E455" s="22"/>
      <c r="F455" s="22"/>
      <c r="G455" s="22"/>
      <c r="H455" s="22"/>
      <c r="I455" s="22"/>
      <c r="J455" s="22"/>
      <c r="K455" s="23">
        <v>1</v>
      </c>
      <c r="L455" s="23">
        <v>1</v>
      </c>
      <c r="M455" s="21" t="s">
        <v>50</v>
      </c>
      <c r="N455" s="21" t="s">
        <v>50</v>
      </c>
      <c r="O455" s="22"/>
      <c r="P455" s="22"/>
    </row>
    <row r="456" spans="1:16" ht="45" x14ac:dyDescent="0.25">
      <c r="A456" s="21" t="s">
        <v>5547</v>
      </c>
      <c r="B456" s="21" t="s">
        <v>49</v>
      </c>
      <c r="C456" s="22"/>
      <c r="D456" s="22"/>
      <c r="E456" s="22"/>
      <c r="F456" s="22"/>
      <c r="G456" s="22"/>
      <c r="H456" s="22"/>
      <c r="I456" s="22"/>
      <c r="J456" s="22"/>
      <c r="K456" s="23">
        <v>1</v>
      </c>
      <c r="L456" s="23">
        <v>1</v>
      </c>
      <c r="M456" s="21" t="s">
        <v>50</v>
      </c>
      <c r="N456" s="21" t="s">
        <v>50</v>
      </c>
      <c r="O456" s="22"/>
      <c r="P456" s="22"/>
    </row>
    <row r="457" spans="1:16" ht="45" x14ac:dyDescent="0.25">
      <c r="A457" s="21" t="s">
        <v>5548</v>
      </c>
      <c r="B457" s="21" t="s">
        <v>49</v>
      </c>
      <c r="C457" s="22"/>
      <c r="D457" s="22"/>
      <c r="E457" s="22"/>
      <c r="F457" s="22"/>
      <c r="G457" s="22"/>
      <c r="H457" s="22"/>
      <c r="I457" s="22"/>
      <c r="J457" s="22"/>
      <c r="K457" s="23">
        <v>1</v>
      </c>
      <c r="L457" s="23">
        <v>1</v>
      </c>
      <c r="M457" s="21" t="s">
        <v>50</v>
      </c>
      <c r="N457" s="21" t="s">
        <v>50</v>
      </c>
      <c r="O457" s="22"/>
      <c r="P457" s="22"/>
    </row>
    <row r="458" spans="1:16" ht="45" x14ac:dyDescent="0.25">
      <c r="A458" s="21" t="s">
        <v>1765</v>
      </c>
      <c r="B458" s="21" t="s">
        <v>49</v>
      </c>
      <c r="C458" s="23">
        <v>35337129.18</v>
      </c>
      <c r="D458" s="23">
        <v>292.94</v>
      </c>
      <c r="E458" s="23">
        <v>39427836.579999998</v>
      </c>
      <c r="F458" s="23">
        <v>336.88</v>
      </c>
      <c r="G458" s="23">
        <v>27867081.039999999</v>
      </c>
      <c r="H458" s="23">
        <v>288.64999999999998</v>
      </c>
      <c r="I458" s="23">
        <v>30925651.640000001</v>
      </c>
      <c r="J458" s="23">
        <v>287.25</v>
      </c>
      <c r="K458" s="23">
        <v>1</v>
      </c>
      <c r="L458" s="23">
        <v>1</v>
      </c>
      <c r="M458" s="21" t="s">
        <v>50</v>
      </c>
      <c r="N458" s="21" t="s">
        <v>1462</v>
      </c>
      <c r="O458" s="22"/>
      <c r="P458" s="23">
        <v>111876.5</v>
      </c>
    </row>
    <row r="459" spans="1:16" ht="45" x14ac:dyDescent="0.25">
      <c r="A459" s="21" t="s">
        <v>5549</v>
      </c>
      <c r="B459" s="21" t="s">
        <v>49</v>
      </c>
      <c r="C459" s="22"/>
      <c r="D459" s="22"/>
      <c r="E459" s="22"/>
      <c r="F459" s="22"/>
      <c r="G459" s="22"/>
      <c r="H459" s="22"/>
      <c r="I459" s="22"/>
      <c r="J459" s="22"/>
      <c r="K459" s="23">
        <v>1</v>
      </c>
      <c r="L459" s="23">
        <v>1</v>
      </c>
      <c r="M459" s="21" t="s">
        <v>50</v>
      </c>
      <c r="N459" s="21" t="s">
        <v>50</v>
      </c>
      <c r="O459" s="22"/>
      <c r="P459" s="22"/>
    </row>
    <row r="460" spans="1:16" ht="45" x14ac:dyDescent="0.25">
      <c r="A460" s="21" t="s">
        <v>5550</v>
      </c>
      <c r="B460" s="21" t="s">
        <v>49</v>
      </c>
      <c r="C460" s="22"/>
      <c r="D460" s="22"/>
      <c r="E460" s="22"/>
      <c r="F460" s="22"/>
      <c r="G460" s="22"/>
      <c r="H460" s="22"/>
      <c r="I460" s="22"/>
      <c r="J460" s="22"/>
      <c r="K460" s="23">
        <v>1</v>
      </c>
      <c r="L460" s="23">
        <v>1</v>
      </c>
      <c r="M460" s="21" t="s">
        <v>50</v>
      </c>
      <c r="N460" s="21" t="s">
        <v>50</v>
      </c>
      <c r="O460" s="22"/>
      <c r="P460" s="22"/>
    </row>
    <row r="461" spans="1:16" ht="45" x14ac:dyDescent="0.25">
      <c r="A461" s="21" t="s">
        <v>5551</v>
      </c>
      <c r="B461" s="21" t="s">
        <v>49</v>
      </c>
      <c r="C461" s="22"/>
      <c r="D461" s="22"/>
      <c r="E461" s="22"/>
      <c r="F461" s="22"/>
      <c r="G461" s="22"/>
      <c r="H461" s="22"/>
      <c r="I461" s="22"/>
      <c r="J461" s="22"/>
      <c r="K461" s="23">
        <v>1</v>
      </c>
      <c r="L461" s="23">
        <v>1</v>
      </c>
      <c r="M461" s="21" t="s">
        <v>50</v>
      </c>
      <c r="N461" s="21" t="s">
        <v>50</v>
      </c>
      <c r="O461" s="22"/>
      <c r="P461" s="22"/>
    </row>
    <row r="462" spans="1:16" ht="45" x14ac:dyDescent="0.25">
      <c r="A462" s="21" t="s">
        <v>5552</v>
      </c>
      <c r="B462" s="21" t="s">
        <v>49</v>
      </c>
      <c r="C462" s="22"/>
      <c r="D462" s="22"/>
      <c r="E462" s="22"/>
      <c r="F462" s="22"/>
      <c r="G462" s="22"/>
      <c r="H462" s="22"/>
      <c r="I462" s="22"/>
      <c r="J462" s="22"/>
      <c r="K462" s="23">
        <v>1</v>
      </c>
      <c r="L462" s="23">
        <v>1</v>
      </c>
      <c r="M462" s="21" t="s">
        <v>50</v>
      </c>
      <c r="N462" s="21" t="s">
        <v>50</v>
      </c>
      <c r="O462" s="22"/>
      <c r="P462" s="22"/>
    </row>
    <row r="463" spans="1:16" ht="45" x14ac:dyDescent="0.25">
      <c r="A463" s="21" t="s">
        <v>1767</v>
      </c>
      <c r="B463" s="21" t="s">
        <v>49</v>
      </c>
      <c r="C463" s="22"/>
      <c r="D463" s="22"/>
      <c r="E463" s="23">
        <v>674694204.03999996</v>
      </c>
      <c r="F463" s="23">
        <v>169.31</v>
      </c>
      <c r="G463" s="23">
        <v>275068530.60000002</v>
      </c>
      <c r="H463" s="23">
        <v>143.66</v>
      </c>
      <c r="I463" s="23">
        <v>808352659.91999996</v>
      </c>
      <c r="J463" s="23">
        <v>152.38</v>
      </c>
      <c r="K463" s="23">
        <v>1</v>
      </c>
      <c r="L463" s="23">
        <v>1</v>
      </c>
      <c r="M463" s="21" t="s">
        <v>50</v>
      </c>
      <c r="N463" s="21" t="s">
        <v>50</v>
      </c>
      <c r="O463" s="22"/>
      <c r="P463" s="22"/>
    </row>
    <row r="464" spans="1:16" ht="45" x14ac:dyDescent="0.25">
      <c r="A464" s="21" t="s">
        <v>5553</v>
      </c>
      <c r="B464" s="21" t="s">
        <v>49</v>
      </c>
      <c r="C464" s="22"/>
      <c r="D464" s="22"/>
      <c r="E464" s="22"/>
      <c r="F464" s="22"/>
      <c r="G464" s="22"/>
      <c r="H464" s="22"/>
      <c r="I464" s="22"/>
      <c r="J464" s="22"/>
      <c r="K464" s="23">
        <v>1</v>
      </c>
      <c r="L464" s="23">
        <v>1</v>
      </c>
      <c r="M464" s="21" t="s">
        <v>50</v>
      </c>
      <c r="N464" s="21" t="s">
        <v>50</v>
      </c>
      <c r="O464" s="22"/>
      <c r="P464" s="22"/>
    </row>
    <row r="465" spans="1:16" ht="45" x14ac:dyDescent="0.25">
      <c r="A465" s="21" t="s">
        <v>5554</v>
      </c>
      <c r="B465" s="21" t="s">
        <v>49</v>
      </c>
      <c r="C465" s="22"/>
      <c r="D465" s="22"/>
      <c r="E465" s="22"/>
      <c r="F465" s="22"/>
      <c r="G465" s="22"/>
      <c r="H465" s="22"/>
      <c r="I465" s="22"/>
      <c r="J465" s="22"/>
      <c r="K465" s="23">
        <v>1</v>
      </c>
      <c r="L465" s="23">
        <v>1</v>
      </c>
      <c r="M465" s="21" t="s">
        <v>50</v>
      </c>
      <c r="N465" s="21" t="s">
        <v>50</v>
      </c>
      <c r="O465" s="22"/>
      <c r="P465" s="22"/>
    </row>
    <row r="466" spans="1:16" ht="45" x14ac:dyDescent="0.25">
      <c r="A466" s="21" t="s">
        <v>5555</v>
      </c>
      <c r="B466" s="21" t="s">
        <v>49</v>
      </c>
      <c r="C466" s="22"/>
      <c r="D466" s="22"/>
      <c r="E466" s="22"/>
      <c r="F466" s="22"/>
      <c r="G466" s="22"/>
      <c r="H466" s="22"/>
      <c r="I466" s="22"/>
      <c r="J466" s="22"/>
      <c r="K466" s="23">
        <v>1</v>
      </c>
      <c r="L466" s="23">
        <v>1</v>
      </c>
      <c r="M466" s="21" t="s">
        <v>50</v>
      </c>
      <c r="N466" s="21" t="s">
        <v>50</v>
      </c>
      <c r="O466" s="22"/>
      <c r="P466" s="22"/>
    </row>
    <row r="467" spans="1:16" ht="45" x14ac:dyDescent="0.25">
      <c r="A467" s="21" t="s">
        <v>5556</v>
      </c>
      <c r="B467" s="21" t="s">
        <v>49</v>
      </c>
      <c r="C467" s="22"/>
      <c r="D467" s="22"/>
      <c r="E467" s="22"/>
      <c r="F467" s="22"/>
      <c r="G467" s="22"/>
      <c r="H467" s="22"/>
      <c r="I467" s="22"/>
      <c r="J467" s="22"/>
      <c r="K467" s="23">
        <v>1</v>
      </c>
      <c r="L467" s="23">
        <v>1</v>
      </c>
      <c r="M467" s="21" t="s">
        <v>50</v>
      </c>
      <c r="N467" s="21" t="s">
        <v>50</v>
      </c>
      <c r="O467" s="22"/>
      <c r="P467" s="22"/>
    </row>
    <row r="468" spans="1:16" ht="45" x14ac:dyDescent="0.25">
      <c r="A468" s="21" t="s">
        <v>5557</v>
      </c>
      <c r="B468" s="21" t="s">
        <v>198</v>
      </c>
      <c r="C468" s="22"/>
      <c r="D468" s="22"/>
      <c r="E468" s="22"/>
      <c r="F468" s="22"/>
      <c r="G468" s="22"/>
      <c r="H468" s="22"/>
      <c r="I468" s="22"/>
      <c r="J468" s="22"/>
      <c r="K468" s="23">
        <v>1</v>
      </c>
      <c r="L468" s="23">
        <v>1</v>
      </c>
      <c r="M468" s="21" t="s">
        <v>50</v>
      </c>
      <c r="N468" s="21" t="s">
        <v>50</v>
      </c>
      <c r="O468" s="22"/>
      <c r="P468" s="22"/>
    </row>
    <row r="469" spans="1:16" ht="45" x14ac:dyDescent="0.25">
      <c r="A469" s="21" t="s">
        <v>1769</v>
      </c>
      <c r="B469" s="21" t="s">
        <v>49</v>
      </c>
      <c r="C469" s="23">
        <v>24111049.41</v>
      </c>
      <c r="D469" s="23">
        <v>948.09</v>
      </c>
      <c r="E469" s="23">
        <v>18486939.190000001</v>
      </c>
      <c r="F469" s="23">
        <v>1034.08</v>
      </c>
      <c r="G469" s="23">
        <v>17248534.550000001</v>
      </c>
      <c r="H469" s="23">
        <v>1137.56</v>
      </c>
      <c r="I469" s="23">
        <v>17088986.399999999</v>
      </c>
      <c r="J469" s="23">
        <v>1130.29</v>
      </c>
      <c r="K469" s="23">
        <v>1</v>
      </c>
      <c r="L469" s="23">
        <v>1</v>
      </c>
      <c r="M469" s="21" t="s">
        <v>50</v>
      </c>
      <c r="N469" s="21" t="s">
        <v>5192</v>
      </c>
      <c r="O469" s="22"/>
      <c r="P469" s="23">
        <v>31139</v>
      </c>
    </row>
    <row r="470" spans="1:16" ht="45" x14ac:dyDescent="0.25">
      <c r="A470" s="21" t="s">
        <v>5558</v>
      </c>
      <c r="B470" s="21" t="s">
        <v>49</v>
      </c>
      <c r="C470" s="22"/>
      <c r="D470" s="22"/>
      <c r="E470" s="22"/>
      <c r="F470" s="22"/>
      <c r="G470" s="22"/>
      <c r="H470" s="22"/>
      <c r="I470" s="22"/>
      <c r="J470" s="22"/>
      <c r="K470" s="23">
        <v>1</v>
      </c>
      <c r="L470" s="23">
        <v>1</v>
      </c>
      <c r="M470" s="21" t="s">
        <v>50</v>
      </c>
      <c r="N470" s="21" t="s">
        <v>50</v>
      </c>
      <c r="O470" s="22"/>
      <c r="P470" s="22"/>
    </row>
    <row r="471" spans="1:16" ht="45" x14ac:dyDescent="0.25">
      <c r="A471" s="21" t="s">
        <v>5559</v>
      </c>
      <c r="B471" s="21" t="s">
        <v>49</v>
      </c>
      <c r="C471" s="22"/>
      <c r="D471" s="22"/>
      <c r="E471" s="22"/>
      <c r="F471" s="22"/>
      <c r="G471" s="22"/>
      <c r="H471" s="22"/>
      <c r="I471" s="22"/>
      <c r="J471" s="22"/>
      <c r="K471" s="23">
        <v>1</v>
      </c>
      <c r="L471" s="23">
        <v>1</v>
      </c>
      <c r="M471" s="21" t="s">
        <v>50</v>
      </c>
      <c r="N471" s="21" t="s">
        <v>50</v>
      </c>
      <c r="O471" s="22"/>
      <c r="P471" s="22"/>
    </row>
    <row r="472" spans="1:16" ht="45" x14ac:dyDescent="0.25">
      <c r="A472" s="21" t="s">
        <v>5560</v>
      </c>
      <c r="B472" s="21" t="s">
        <v>49</v>
      </c>
      <c r="C472" s="22"/>
      <c r="D472" s="22"/>
      <c r="E472" s="22"/>
      <c r="F472" s="22"/>
      <c r="G472" s="22"/>
      <c r="H472" s="22"/>
      <c r="I472" s="22"/>
      <c r="J472" s="22"/>
      <c r="K472" s="23">
        <v>1</v>
      </c>
      <c r="L472" s="23">
        <v>1</v>
      </c>
      <c r="M472" s="21" t="s">
        <v>50</v>
      </c>
      <c r="N472" s="21" t="s">
        <v>50</v>
      </c>
      <c r="O472" s="22"/>
      <c r="P472" s="22"/>
    </row>
    <row r="473" spans="1:16" ht="45" x14ac:dyDescent="0.25">
      <c r="A473" s="21" t="s">
        <v>5561</v>
      </c>
      <c r="B473" s="21" t="s">
        <v>198</v>
      </c>
      <c r="C473" s="22"/>
      <c r="D473" s="22"/>
      <c r="E473" s="22"/>
      <c r="F473" s="22"/>
      <c r="G473" s="22"/>
      <c r="H473" s="22"/>
      <c r="I473" s="22"/>
      <c r="J473" s="22"/>
      <c r="K473" s="23">
        <v>1</v>
      </c>
      <c r="L473" s="23">
        <v>1</v>
      </c>
      <c r="M473" s="21" t="s">
        <v>50</v>
      </c>
      <c r="N473" s="21" t="s">
        <v>50</v>
      </c>
      <c r="O473" s="22"/>
      <c r="P473" s="22"/>
    </row>
    <row r="474" spans="1:16" ht="45" x14ac:dyDescent="0.25">
      <c r="A474" s="21" t="s">
        <v>5562</v>
      </c>
      <c r="B474" s="21" t="s">
        <v>198</v>
      </c>
      <c r="C474" s="22"/>
      <c r="D474" s="22"/>
      <c r="E474" s="22"/>
      <c r="F474" s="22"/>
      <c r="G474" s="22"/>
      <c r="H474" s="22"/>
      <c r="I474" s="22"/>
      <c r="J474" s="22"/>
      <c r="K474" s="23">
        <v>1</v>
      </c>
      <c r="L474" s="23">
        <v>1</v>
      </c>
      <c r="M474" s="21" t="s">
        <v>50</v>
      </c>
      <c r="N474" s="21" t="s">
        <v>50</v>
      </c>
      <c r="O474" s="22"/>
      <c r="P474" s="22"/>
    </row>
    <row r="475" spans="1:16" ht="45" x14ac:dyDescent="0.25">
      <c r="A475" s="21" t="s">
        <v>5563</v>
      </c>
      <c r="B475" s="21" t="s">
        <v>49</v>
      </c>
      <c r="C475" s="22"/>
      <c r="D475" s="22"/>
      <c r="E475" s="22"/>
      <c r="F475" s="22"/>
      <c r="G475" s="22"/>
      <c r="H475" s="22"/>
      <c r="I475" s="22"/>
      <c r="J475" s="22"/>
      <c r="K475" s="23">
        <v>1</v>
      </c>
      <c r="L475" s="23">
        <v>1</v>
      </c>
      <c r="M475" s="21" t="s">
        <v>50</v>
      </c>
      <c r="N475" s="21" t="s">
        <v>50</v>
      </c>
      <c r="O475" s="22"/>
      <c r="P475" s="22"/>
    </row>
    <row r="476" spans="1:16" ht="45" x14ac:dyDescent="0.25">
      <c r="A476" s="21" t="s">
        <v>5564</v>
      </c>
      <c r="B476" s="21" t="s">
        <v>49</v>
      </c>
      <c r="C476" s="22"/>
      <c r="D476" s="22"/>
      <c r="E476" s="22"/>
      <c r="F476" s="22"/>
      <c r="G476" s="22"/>
      <c r="H476" s="22"/>
      <c r="I476" s="22"/>
      <c r="J476" s="22"/>
      <c r="K476" s="23">
        <v>1</v>
      </c>
      <c r="L476" s="23">
        <v>1</v>
      </c>
      <c r="M476" s="21" t="s">
        <v>50</v>
      </c>
      <c r="N476" s="21" t="s">
        <v>50</v>
      </c>
      <c r="O476" s="22"/>
      <c r="P476" s="22"/>
    </row>
    <row r="477" spans="1:16" ht="45" x14ac:dyDescent="0.25">
      <c r="A477" s="21" t="s">
        <v>5565</v>
      </c>
      <c r="B477" s="21" t="s">
        <v>49</v>
      </c>
      <c r="C477" s="22"/>
      <c r="D477" s="22"/>
      <c r="E477" s="22"/>
      <c r="F477" s="22"/>
      <c r="G477" s="22"/>
      <c r="H477" s="22"/>
      <c r="I477" s="22"/>
      <c r="J477" s="22"/>
      <c r="K477" s="23">
        <v>1</v>
      </c>
      <c r="L477" s="23">
        <v>1</v>
      </c>
      <c r="M477" s="21" t="s">
        <v>50</v>
      </c>
      <c r="N477" s="21" t="s">
        <v>50</v>
      </c>
      <c r="O477" s="22"/>
      <c r="P477" s="22"/>
    </row>
    <row r="478" spans="1:16" ht="45" x14ac:dyDescent="0.25">
      <c r="A478" s="21" t="s">
        <v>1771</v>
      </c>
      <c r="B478" s="21" t="s">
        <v>49</v>
      </c>
      <c r="C478" s="23">
        <v>15718018.960000001</v>
      </c>
      <c r="D478" s="23">
        <v>296.2</v>
      </c>
      <c r="E478" s="23">
        <v>100947668.62</v>
      </c>
      <c r="F478" s="23">
        <v>854.38</v>
      </c>
      <c r="G478" s="23">
        <v>30867448.16</v>
      </c>
      <c r="H478" s="23">
        <v>294.05</v>
      </c>
      <c r="I478" s="23">
        <v>15306221.34</v>
      </c>
      <c r="J478" s="23">
        <v>287.38</v>
      </c>
      <c r="K478" s="23">
        <v>1</v>
      </c>
      <c r="L478" s="23">
        <v>1</v>
      </c>
      <c r="M478" s="21" t="s">
        <v>50</v>
      </c>
      <c r="N478" s="21" t="s">
        <v>1462</v>
      </c>
      <c r="O478" s="22"/>
      <c r="P478" s="23">
        <v>51160</v>
      </c>
    </row>
    <row r="479" spans="1:16" ht="45" x14ac:dyDescent="0.25">
      <c r="A479" s="21" t="s">
        <v>5566</v>
      </c>
      <c r="B479" s="21" t="s">
        <v>49</v>
      </c>
      <c r="C479" s="22"/>
      <c r="D479" s="22"/>
      <c r="E479" s="22"/>
      <c r="F479" s="22"/>
      <c r="G479" s="22"/>
      <c r="H479" s="22"/>
      <c r="I479" s="22"/>
      <c r="J479" s="22"/>
      <c r="K479" s="23">
        <v>1</v>
      </c>
      <c r="L479" s="23">
        <v>1</v>
      </c>
      <c r="M479" s="21" t="s">
        <v>50</v>
      </c>
      <c r="N479" s="21" t="s">
        <v>50</v>
      </c>
      <c r="O479" s="22"/>
      <c r="P479" s="22"/>
    </row>
    <row r="480" spans="1:16" ht="45" x14ac:dyDescent="0.25">
      <c r="A480" s="21" t="s">
        <v>5567</v>
      </c>
      <c r="B480" s="21" t="s">
        <v>49</v>
      </c>
      <c r="C480" s="22"/>
      <c r="D480" s="22"/>
      <c r="E480" s="22"/>
      <c r="F480" s="22"/>
      <c r="G480" s="22"/>
      <c r="H480" s="22"/>
      <c r="I480" s="22"/>
      <c r="J480" s="22"/>
      <c r="K480" s="23">
        <v>1</v>
      </c>
      <c r="L480" s="23">
        <v>1</v>
      </c>
      <c r="M480" s="21" t="s">
        <v>50</v>
      </c>
      <c r="N480" s="21" t="s">
        <v>50</v>
      </c>
      <c r="O480" s="22"/>
      <c r="P480" s="22"/>
    </row>
    <row r="481" spans="1:16" ht="45" x14ac:dyDescent="0.25">
      <c r="A481" s="21" t="s">
        <v>1773</v>
      </c>
      <c r="B481" s="21" t="s">
        <v>49</v>
      </c>
      <c r="C481" s="23">
        <v>30303000</v>
      </c>
      <c r="D481" s="23">
        <v>3000</v>
      </c>
      <c r="E481" s="23">
        <v>30311289.670000002</v>
      </c>
      <c r="F481" s="23">
        <v>3814.03</v>
      </c>
      <c r="G481" s="23">
        <v>23485065.530000001</v>
      </c>
      <c r="H481" s="23">
        <v>3123.16</v>
      </c>
      <c r="I481" s="23">
        <v>25185419.93</v>
      </c>
      <c r="J481" s="23">
        <v>2847.35</v>
      </c>
      <c r="K481" s="23">
        <v>1</v>
      </c>
      <c r="L481" s="23">
        <v>1</v>
      </c>
      <c r="M481" s="21" t="s">
        <v>50</v>
      </c>
      <c r="N481" s="21" t="s">
        <v>5192</v>
      </c>
      <c r="O481" s="22"/>
      <c r="P481" s="23">
        <v>11421.5</v>
      </c>
    </row>
    <row r="482" spans="1:16" ht="45" x14ac:dyDescent="0.25">
      <c r="A482" s="21" t="s">
        <v>5568</v>
      </c>
      <c r="B482" s="21" t="s">
        <v>49</v>
      </c>
      <c r="C482" s="22"/>
      <c r="D482" s="22"/>
      <c r="E482" s="22"/>
      <c r="F482" s="22"/>
      <c r="G482" s="22"/>
      <c r="H482" s="22"/>
      <c r="I482" s="22"/>
      <c r="J482" s="22"/>
      <c r="K482" s="23">
        <v>1</v>
      </c>
      <c r="L482" s="23">
        <v>1</v>
      </c>
      <c r="M482" s="21" t="s">
        <v>50</v>
      </c>
      <c r="N482" s="21" t="s">
        <v>50</v>
      </c>
      <c r="O482" s="22"/>
      <c r="P482" s="22"/>
    </row>
    <row r="483" spans="1:16" ht="45" x14ac:dyDescent="0.25">
      <c r="A483" s="21" t="s">
        <v>5569</v>
      </c>
      <c r="B483" s="21" t="s">
        <v>49</v>
      </c>
      <c r="C483" s="22"/>
      <c r="D483" s="22"/>
      <c r="E483" s="22"/>
      <c r="F483" s="22"/>
      <c r="G483" s="22"/>
      <c r="H483" s="22"/>
      <c r="I483" s="22"/>
      <c r="J483" s="22"/>
      <c r="K483" s="23">
        <v>1</v>
      </c>
      <c r="L483" s="23">
        <v>1</v>
      </c>
      <c r="M483" s="21" t="s">
        <v>50</v>
      </c>
      <c r="N483" s="21" t="s">
        <v>50</v>
      </c>
      <c r="O483" s="22"/>
      <c r="P483" s="22"/>
    </row>
    <row r="484" spans="1:16" ht="45" x14ac:dyDescent="0.25">
      <c r="A484" s="21" t="s">
        <v>5570</v>
      </c>
      <c r="B484" s="21" t="s">
        <v>49</v>
      </c>
      <c r="C484" s="22"/>
      <c r="D484" s="22"/>
      <c r="E484" s="22"/>
      <c r="F484" s="22"/>
      <c r="G484" s="22"/>
      <c r="H484" s="22"/>
      <c r="I484" s="22"/>
      <c r="J484" s="22"/>
      <c r="K484" s="23">
        <v>1</v>
      </c>
      <c r="L484" s="23">
        <v>1</v>
      </c>
      <c r="M484" s="21" t="s">
        <v>50</v>
      </c>
      <c r="N484" s="21" t="s">
        <v>50</v>
      </c>
      <c r="O484" s="22"/>
      <c r="P484" s="22"/>
    </row>
    <row r="485" spans="1:16" ht="45" x14ac:dyDescent="0.25">
      <c r="A485" s="21" t="s">
        <v>5571</v>
      </c>
      <c r="B485" s="21" t="s">
        <v>49</v>
      </c>
      <c r="C485" s="22"/>
      <c r="D485" s="22"/>
      <c r="E485" s="22"/>
      <c r="F485" s="22"/>
      <c r="G485" s="22"/>
      <c r="H485" s="22"/>
      <c r="I485" s="22"/>
      <c r="J485" s="22"/>
      <c r="K485" s="23">
        <v>1</v>
      </c>
      <c r="L485" s="23">
        <v>1</v>
      </c>
      <c r="M485" s="21" t="s">
        <v>50</v>
      </c>
      <c r="N485" s="21" t="s">
        <v>50</v>
      </c>
      <c r="O485" s="22"/>
      <c r="P485" s="22"/>
    </row>
    <row r="486" spans="1:16" ht="45" x14ac:dyDescent="0.25">
      <c r="A486" s="21" t="s">
        <v>127</v>
      </c>
      <c r="B486" s="21" t="s">
        <v>49</v>
      </c>
      <c r="C486" s="23">
        <v>82256015.689999998</v>
      </c>
      <c r="D486" s="23">
        <v>32.82</v>
      </c>
      <c r="E486" s="23">
        <v>83775033.180000007</v>
      </c>
      <c r="F486" s="23">
        <v>73.52</v>
      </c>
      <c r="G486" s="23">
        <v>62789308.899999999</v>
      </c>
      <c r="H486" s="23">
        <v>59.66</v>
      </c>
      <c r="I486" s="23">
        <v>53836322.490000002</v>
      </c>
      <c r="J486" s="23">
        <v>43.98</v>
      </c>
      <c r="K486" s="23">
        <v>1</v>
      </c>
      <c r="L486" s="23">
        <v>1</v>
      </c>
      <c r="M486" s="21" t="s">
        <v>50</v>
      </c>
      <c r="N486" s="21" t="s">
        <v>58</v>
      </c>
      <c r="O486" s="22"/>
      <c r="P486" s="23">
        <v>501620</v>
      </c>
    </row>
    <row r="487" spans="1:16" ht="45" x14ac:dyDescent="0.25">
      <c r="A487" s="21" t="s">
        <v>5572</v>
      </c>
      <c r="B487" s="21" t="s">
        <v>49</v>
      </c>
      <c r="C487" s="22"/>
      <c r="D487" s="22"/>
      <c r="E487" s="22"/>
      <c r="F487" s="22"/>
      <c r="G487" s="22"/>
      <c r="H487" s="22"/>
      <c r="I487" s="22"/>
      <c r="J487" s="22"/>
      <c r="K487" s="23">
        <v>1</v>
      </c>
      <c r="L487" s="23">
        <v>1</v>
      </c>
      <c r="M487" s="21" t="s">
        <v>50</v>
      </c>
      <c r="N487" s="21" t="s">
        <v>50</v>
      </c>
      <c r="O487" s="22"/>
      <c r="P487" s="22"/>
    </row>
    <row r="488" spans="1:16" ht="45" x14ac:dyDescent="0.25">
      <c r="A488" s="21" t="s">
        <v>1776</v>
      </c>
      <c r="B488" s="21" t="s">
        <v>49</v>
      </c>
      <c r="C488" s="23">
        <v>24433763</v>
      </c>
      <c r="D488" s="23">
        <v>716.84</v>
      </c>
      <c r="E488" s="23">
        <v>12198219.539999999</v>
      </c>
      <c r="F488" s="23">
        <v>396.71</v>
      </c>
      <c r="G488" s="23">
        <v>13097927.82</v>
      </c>
      <c r="H488" s="23">
        <v>331.96</v>
      </c>
      <c r="I488" s="23">
        <v>13716679.220000001</v>
      </c>
      <c r="J488" s="23">
        <v>446.56</v>
      </c>
      <c r="K488" s="23">
        <v>1</v>
      </c>
      <c r="L488" s="23">
        <v>1</v>
      </c>
      <c r="M488" s="21" t="s">
        <v>50</v>
      </c>
      <c r="N488" s="21" t="s">
        <v>1462</v>
      </c>
      <c r="O488" s="22"/>
      <c r="P488" s="23">
        <v>43970</v>
      </c>
    </row>
    <row r="489" spans="1:16" ht="45" x14ac:dyDescent="0.25">
      <c r="A489" s="21" t="s">
        <v>132</v>
      </c>
      <c r="B489" s="21" t="s">
        <v>49</v>
      </c>
      <c r="C489" s="23">
        <v>95588536.170000002</v>
      </c>
      <c r="D489" s="23">
        <v>497.7</v>
      </c>
      <c r="E489" s="23">
        <v>54761960.109999999</v>
      </c>
      <c r="F489" s="23">
        <v>396.71</v>
      </c>
      <c r="G489" s="23">
        <v>58801056.829999998</v>
      </c>
      <c r="H489" s="23">
        <v>331.96</v>
      </c>
      <c r="I489" s="23">
        <v>61578842.549999997</v>
      </c>
      <c r="J489" s="23">
        <v>446.56</v>
      </c>
      <c r="K489" s="23">
        <v>1</v>
      </c>
      <c r="L489" s="23">
        <v>1</v>
      </c>
      <c r="M489" s="21" t="s">
        <v>50</v>
      </c>
      <c r="N489" s="21" t="s">
        <v>1462</v>
      </c>
      <c r="O489" s="22"/>
      <c r="P489" s="23">
        <v>229848.75</v>
      </c>
    </row>
    <row r="490" spans="1:16" ht="45" x14ac:dyDescent="0.25">
      <c r="A490" s="21" t="s">
        <v>5573</v>
      </c>
      <c r="B490" s="21" t="s">
        <v>49</v>
      </c>
      <c r="C490" s="22"/>
      <c r="D490" s="22"/>
      <c r="E490" s="22"/>
      <c r="F490" s="22"/>
      <c r="G490" s="22"/>
      <c r="H490" s="22"/>
      <c r="I490" s="22"/>
      <c r="J490" s="22"/>
      <c r="K490" s="23">
        <v>1</v>
      </c>
      <c r="L490" s="23">
        <v>1</v>
      </c>
      <c r="M490" s="21" t="s">
        <v>50</v>
      </c>
      <c r="N490" s="21" t="s">
        <v>50</v>
      </c>
      <c r="O490" s="22"/>
      <c r="P490" s="22"/>
    </row>
    <row r="491" spans="1:16" ht="45" x14ac:dyDescent="0.25">
      <c r="A491" s="21" t="s">
        <v>5574</v>
      </c>
      <c r="B491" s="21" t="s">
        <v>49</v>
      </c>
      <c r="C491" s="22"/>
      <c r="D491" s="22"/>
      <c r="E491" s="22"/>
      <c r="F491" s="22"/>
      <c r="G491" s="22"/>
      <c r="H491" s="22"/>
      <c r="I491" s="22"/>
      <c r="J491" s="22"/>
      <c r="K491" s="23">
        <v>1</v>
      </c>
      <c r="L491" s="23">
        <v>1</v>
      </c>
      <c r="M491" s="21" t="s">
        <v>50</v>
      </c>
      <c r="N491" s="21" t="s">
        <v>50</v>
      </c>
      <c r="O491" s="22"/>
      <c r="P491" s="22"/>
    </row>
    <row r="492" spans="1:16" ht="45" x14ac:dyDescent="0.25">
      <c r="A492" s="21" t="s">
        <v>5575</v>
      </c>
      <c r="B492" s="21" t="s">
        <v>49</v>
      </c>
      <c r="C492" s="22"/>
      <c r="D492" s="22"/>
      <c r="E492" s="22"/>
      <c r="F492" s="22"/>
      <c r="G492" s="22"/>
      <c r="H492" s="22"/>
      <c r="I492" s="22"/>
      <c r="J492" s="22"/>
      <c r="K492" s="23">
        <v>1</v>
      </c>
      <c r="L492" s="23">
        <v>1</v>
      </c>
      <c r="M492" s="21" t="s">
        <v>50</v>
      </c>
      <c r="N492" s="21" t="s">
        <v>50</v>
      </c>
      <c r="O492" s="22"/>
      <c r="P492" s="22"/>
    </row>
    <row r="493" spans="1:16" ht="45" x14ac:dyDescent="0.25">
      <c r="A493" s="21" t="s">
        <v>5576</v>
      </c>
      <c r="B493" s="21" t="s">
        <v>49</v>
      </c>
      <c r="C493" s="22"/>
      <c r="D493" s="22"/>
      <c r="E493" s="22"/>
      <c r="F493" s="22"/>
      <c r="G493" s="22"/>
      <c r="H493" s="22"/>
      <c r="I493" s="22"/>
      <c r="J493" s="22"/>
      <c r="K493" s="23">
        <v>1</v>
      </c>
      <c r="L493" s="23">
        <v>1</v>
      </c>
      <c r="M493" s="21" t="s">
        <v>50</v>
      </c>
      <c r="N493" s="21" t="s">
        <v>50</v>
      </c>
      <c r="O493" s="22"/>
      <c r="P493" s="22"/>
    </row>
    <row r="494" spans="1:16" ht="45" x14ac:dyDescent="0.25">
      <c r="A494" s="21" t="s">
        <v>5577</v>
      </c>
      <c r="B494" s="21" t="s">
        <v>198</v>
      </c>
      <c r="C494" s="22"/>
      <c r="D494" s="22"/>
      <c r="E494" s="22"/>
      <c r="F494" s="22"/>
      <c r="G494" s="22"/>
      <c r="H494" s="22"/>
      <c r="I494" s="22"/>
      <c r="J494" s="22"/>
      <c r="K494" s="23">
        <v>1</v>
      </c>
      <c r="L494" s="23">
        <v>1</v>
      </c>
      <c r="M494" s="21" t="s">
        <v>50</v>
      </c>
      <c r="N494" s="21" t="s">
        <v>50</v>
      </c>
      <c r="O494" s="22"/>
      <c r="P494" s="22"/>
    </row>
    <row r="495" spans="1:16" ht="45" x14ac:dyDescent="0.25">
      <c r="A495" s="21" t="s">
        <v>5578</v>
      </c>
      <c r="B495" s="21" t="s">
        <v>49</v>
      </c>
      <c r="C495" s="22"/>
      <c r="D495" s="22"/>
      <c r="E495" s="22"/>
      <c r="F495" s="22"/>
      <c r="G495" s="22"/>
      <c r="H495" s="22"/>
      <c r="I495" s="22"/>
      <c r="J495" s="22"/>
      <c r="K495" s="23">
        <v>1</v>
      </c>
      <c r="L495" s="23">
        <v>1</v>
      </c>
      <c r="M495" s="21" t="s">
        <v>50</v>
      </c>
      <c r="N495" s="21" t="s">
        <v>50</v>
      </c>
      <c r="O495" s="22"/>
      <c r="P495" s="22"/>
    </row>
    <row r="496" spans="1:16" ht="45" x14ac:dyDescent="0.25">
      <c r="A496" s="21" t="s">
        <v>5579</v>
      </c>
      <c r="B496" s="21" t="s">
        <v>49</v>
      </c>
      <c r="C496" s="22"/>
      <c r="D496" s="22"/>
      <c r="E496" s="22"/>
      <c r="F496" s="22"/>
      <c r="G496" s="22"/>
      <c r="H496" s="22"/>
      <c r="I496" s="22"/>
      <c r="J496" s="22"/>
      <c r="K496" s="23">
        <v>1</v>
      </c>
      <c r="L496" s="23">
        <v>1</v>
      </c>
      <c r="M496" s="21" t="s">
        <v>50</v>
      </c>
      <c r="N496" s="21" t="s">
        <v>50</v>
      </c>
      <c r="O496" s="22"/>
      <c r="P496" s="22"/>
    </row>
    <row r="497" spans="1:16" ht="45" x14ac:dyDescent="0.25">
      <c r="A497" s="21" t="s">
        <v>5580</v>
      </c>
      <c r="B497" s="21" t="s">
        <v>49</v>
      </c>
      <c r="C497" s="22"/>
      <c r="D497" s="22"/>
      <c r="E497" s="22"/>
      <c r="F497" s="22"/>
      <c r="G497" s="22"/>
      <c r="H497" s="22"/>
      <c r="I497" s="22"/>
      <c r="J497" s="22"/>
      <c r="K497" s="23">
        <v>1</v>
      </c>
      <c r="L497" s="23">
        <v>1</v>
      </c>
      <c r="M497" s="21" t="s">
        <v>50</v>
      </c>
      <c r="N497" s="21" t="s">
        <v>50</v>
      </c>
      <c r="O497" s="22"/>
      <c r="P497" s="22"/>
    </row>
    <row r="498" spans="1:16" ht="45" x14ac:dyDescent="0.25">
      <c r="A498" s="21" t="s">
        <v>5581</v>
      </c>
      <c r="B498" s="21" t="s">
        <v>49</v>
      </c>
      <c r="C498" s="22"/>
      <c r="D498" s="22"/>
      <c r="E498" s="22"/>
      <c r="F498" s="22"/>
      <c r="G498" s="22"/>
      <c r="H498" s="22"/>
      <c r="I498" s="22"/>
      <c r="J498" s="22"/>
      <c r="K498" s="23">
        <v>1</v>
      </c>
      <c r="L498" s="23">
        <v>1</v>
      </c>
      <c r="M498" s="21" t="s">
        <v>50</v>
      </c>
      <c r="N498" s="21" t="s">
        <v>50</v>
      </c>
      <c r="O498" s="22"/>
      <c r="P498" s="22"/>
    </row>
    <row r="499" spans="1:16" ht="45" x14ac:dyDescent="0.25">
      <c r="A499" s="21" t="s">
        <v>1779</v>
      </c>
      <c r="B499" s="21" t="s">
        <v>49</v>
      </c>
      <c r="C499" s="23">
        <v>30387222.120000001</v>
      </c>
      <c r="D499" s="23">
        <v>769.48</v>
      </c>
      <c r="E499" s="23">
        <v>45888341.659999996</v>
      </c>
      <c r="F499" s="23">
        <v>2348.5</v>
      </c>
      <c r="G499" s="23">
        <v>45422888.32</v>
      </c>
      <c r="H499" s="23">
        <v>2420.31</v>
      </c>
      <c r="I499" s="23">
        <v>42613795.740000002</v>
      </c>
      <c r="J499" s="23">
        <v>2677.85</v>
      </c>
      <c r="K499" s="23">
        <v>1</v>
      </c>
      <c r="L499" s="23">
        <v>1</v>
      </c>
      <c r="M499" s="21" t="s">
        <v>50</v>
      </c>
      <c r="N499" s="21" t="s">
        <v>1462</v>
      </c>
      <c r="O499" s="22"/>
      <c r="P499" s="23">
        <v>42133.25</v>
      </c>
    </row>
    <row r="500" spans="1:16" ht="45" x14ac:dyDescent="0.25">
      <c r="A500" s="21" t="s">
        <v>5582</v>
      </c>
      <c r="B500" s="21" t="s">
        <v>49</v>
      </c>
      <c r="C500" s="22"/>
      <c r="D500" s="22"/>
      <c r="E500" s="22"/>
      <c r="F500" s="22"/>
      <c r="G500" s="22"/>
      <c r="H500" s="22"/>
      <c r="I500" s="22"/>
      <c r="J500" s="22"/>
      <c r="K500" s="23">
        <v>1</v>
      </c>
      <c r="L500" s="23">
        <v>1</v>
      </c>
      <c r="M500" s="21" t="s">
        <v>50</v>
      </c>
      <c r="N500" s="21" t="s">
        <v>50</v>
      </c>
      <c r="O500" s="22"/>
      <c r="P500" s="22"/>
    </row>
    <row r="501" spans="1:16" ht="45" x14ac:dyDescent="0.25">
      <c r="A501" s="21" t="s">
        <v>5583</v>
      </c>
      <c r="B501" s="21" t="s">
        <v>49</v>
      </c>
      <c r="C501" s="22"/>
      <c r="D501" s="22"/>
      <c r="E501" s="22"/>
      <c r="F501" s="22"/>
      <c r="G501" s="22"/>
      <c r="H501" s="22"/>
      <c r="I501" s="22"/>
      <c r="J501" s="22"/>
      <c r="K501" s="23">
        <v>1</v>
      </c>
      <c r="L501" s="23">
        <v>1</v>
      </c>
      <c r="M501" s="21" t="s">
        <v>50</v>
      </c>
      <c r="N501" s="21" t="s">
        <v>50</v>
      </c>
      <c r="O501" s="22"/>
      <c r="P501" s="22"/>
    </row>
    <row r="502" spans="1:16" ht="45" x14ac:dyDescent="0.25">
      <c r="A502" s="21" t="s">
        <v>5584</v>
      </c>
      <c r="B502" s="21" t="s">
        <v>49</v>
      </c>
      <c r="C502" s="22"/>
      <c r="D502" s="22"/>
      <c r="E502" s="22"/>
      <c r="F502" s="22"/>
      <c r="G502" s="22"/>
      <c r="H502" s="22"/>
      <c r="I502" s="22"/>
      <c r="J502" s="22"/>
      <c r="K502" s="23">
        <v>1</v>
      </c>
      <c r="L502" s="23">
        <v>1</v>
      </c>
      <c r="M502" s="21" t="s">
        <v>50</v>
      </c>
      <c r="N502" s="21" t="s">
        <v>50</v>
      </c>
      <c r="O502" s="22"/>
      <c r="P502" s="22"/>
    </row>
    <row r="503" spans="1:16" ht="45" x14ac:dyDescent="0.25">
      <c r="A503" s="21" t="s">
        <v>5585</v>
      </c>
      <c r="B503" s="21" t="s">
        <v>49</v>
      </c>
      <c r="C503" s="22"/>
      <c r="D503" s="22"/>
      <c r="E503" s="22"/>
      <c r="F503" s="22"/>
      <c r="G503" s="22"/>
      <c r="H503" s="22"/>
      <c r="I503" s="22"/>
      <c r="J503" s="22"/>
      <c r="K503" s="23">
        <v>1</v>
      </c>
      <c r="L503" s="23">
        <v>1</v>
      </c>
      <c r="M503" s="21" t="s">
        <v>50</v>
      </c>
      <c r="N503" s="21" t="s">
        <v>50</v>
      </c>
      <c r="O503" s="22"/>
      <c r="P503" s="22"/>
    </row>
    <row r="504" spans="1:16" ht="45" x14ac:dyDescent="0.25">
      <c r="A504" s="21" t="s">
        <v>5586</v>
      </c>
      <c r="B504" s="21" t="s">
        <v>49</v>
      </c>
      <c r="C504" s="22"/>
      <c r="D504" s="22"/>
      <c r="E504" s="22"/>
      <c r="F504" s="22"/>
      <c r="G504" s="22"/>
      <c r="H504" s="22"/>
      <c r="I504" s="22"/>
      <c r="J504" s="22"/>
      <c r="K504" s="23">
        <v>1</v>
      </c>
      <c r="L504" s="23">
        <v>1</v>
      </c>
      <c r="M504" s="21" t="s">
        <v>50</v>
      </c>
      <c r="N504" s="21" t="s">
        <v>50</v>
      </c>
      <c r="O504" s="22"/>
      <c r="P504" s="22"/>
    </row>
    <row r="505" spans="1:16" ht="45" x14ac:dyDescent="0.25">
      <c r="A505" s="21" t="s">
        <v>5587</v>
      </c>
      <c r="B505" s="21" t="s">
        <v>49</v>
      </c>
      <c r="C505" s="22"/>
      <c r="D505" s="22"/>
      <c r="E505" s="22"/>
      <c r="F505" s="22"/>
      <c r="G505" s="22"/>
      <c r="H505" s="22"/>
      <c r="I505" s="22"/>
      <c r="J505" s="22"/>
      <c r="K505" s="23">
        <v>1</v>
      </c>
      <c r="L505" s="23">
        <v>1</v>
      </c>
      <c r="M505" s="21" t="s">
        <v>50</v>
      </c>
      <c r="N505" s="21" t="s">
        <v>50</v>
      </c>
      <c r="O505" s="22"/>
      <c r="P505" s="22"/>
    </row>
    <row r="506" spans="1:16" ht="45" x14ac:dyDescent="0.25">
      <c r="A506" s="21" t="s">
        <v>5588</v>
      </c>
      <c r="B506" s="21" t="s">
        <v>49</v>
      </c>
      <c r="C506" s="22"/>
      <c r="D506" s="22"/>
      <c r="E506" s="22"/>
      <c r="F506" s="22"/>
      <c r="G506" s="22"/>
      <c r="H506" s="22"/>
      <c r="I506" s="22"/>
      <c r="J506" s="22"/>
      <c r="K506" s="23">
        <v>1</v>
      </c>
      <c r="L506" s="23">
        <v>1</v>
      </c>
      <c r="M506" s="21" t="s">
        <v>50</v>
      </c>
      <c r="N506" s="21" t="s">
        <v>50</v>
      </c>
      <c r="O506" s="22"/>
      <c r="P506" s="22"/>
    </row>
    <row r="507" spans="1:16" ht="45" x14ac:dyDescent="0.25">
      <c r="A507" s="21" t="s">
        <v>1781</v>
      </c>
      <c r="B507" s="21" t="s">
        <v>49</v>
      </c>
      <c r="C507" s="23">
        <v>4985626.75</v>
      </c>
      <c r="D507" s="23">
        <v>5.31</v>
      </c>
      <c r="E507" s="23">
        <v>12261913.449999999</v>
      </c>
      <c r="F507" s="23">
        <v>37.14</v>
      </c>
      <c r="G507" s="23">
        <v>38301794.810000002</v>
      </c>
      <c r="H507" s="23">
        <v>102.67</v>
      </c>
      <c r="I507" s="23">
        <v>10692941.689999999</v>
      </c>
      <c r="J507" s="23">
        <v>26.9</v>
      </c>
      <c r="K507" s="23">
        <v>1</v>
      </c>
      <c r="L507" s="23">
        <v>1</v>
      </c>
      <c r="M507" s="21" t="s">
        <v>50</v>
      </c>
      <c r="N507" s="21" t="s">
        <v>58</v>
      </c>
      <c r="O507" s="22"/>
      <c r="P507" s="23">
        <v>600080</v>
      </c>
    </row>
    <row r="508" spans="1:16" ht="45" x14ac:dyDescent="0.25">
      <c r="A508" s="21" t="s">
        <v>134</v>
      </c>
      <c r="B508" s="21" t="s">
        <v>49</v>
      </c>
      <c r="C508" s="23">
        <v>31761920.789999999</v>
      </c>
      <c r="D508" s="23">
        <v>93.5</v>
      </c>
      <c r="E508" s="23">
        <v>55638266.530000001</v>
      </c>
      <c r="F508" s="23">
        <v>138.08000000000001</v>
      </c>
      <c r="G508" s="23">
        <v>48115863.240000002</v>
      </c>
      <c r="H508" s="23">
        <v>142.81</v>
      </c>
      <c r="I508" s="23">
        <v>46518646.600000001</v>
      </c>
      <c r="J508" s="23">
        <v>113.74</v>
      </c>
      <c r="K508" s="23">
        <v>1</v>
      </c>
      <c r="L508" s="23">
        <v>1</v>
      </c>
      <c r="M508" s="21" t="s">
        <v>50</v>
      </c>
      <c r="N508" s="21" t="s">
        <v>58</v>
      </c>
      <c r="O508" s="22"/>
      <c r="P508" s="23">
        <v>364483.5</v>
      </c>
    </row>
    <row r="509" spans="1:16" ht="45" x14ac:dyDescent="0.25">
      <c r="A509" s="21" t="s">
        <v>5589</v>
      </c>
      <c r="B509" s="21" t="s">
        <v>49</v>
      </c>
      <c r="C509" s="22"/>
      <c r="D509" s="22"/>
      <c r="E509" s="22"/>
      <c r="F509" s="22"/>
      <c r="G509" s="22"/>
      <c r="H509" s="22"/>
      <c r="I509" s="22"/>
      <c r="J509" s="22"/>
      <c r="K509" s="23">
        <v>1</v>
      </c>
      <c r="L509" s="23">
        <v>1</v>
      </c>
      <c r="M509" s="21" t="s">
        <v>50</v>
      </c>
      <c r="N509" s="21" t="s">
        <v>50</v>
      </c>
      <c r="O509" s="22"/>
      <c r="P509" s="22"/>
    </row>
    <row r="510" spans="1:16" ht="45" x14ac:dyDescent="0.25">
      <c r="A510" s="21" t="s">
        <v>5590</v>
      </c>
      <c r="B510" s="21" t="s">
        <v>49</v>
      </c>
      <c r="C510" s="22"/>
      <c r="D510" s="22"/>
      <c r="E510" s="22"/>
      <c r="F510" s="22"/>
      <c r="G510" s="22"/>
      <c r="H510" s="22"/>
      <c r="I510" s="22"/>
      <c r="J510" s="22"/>
      <c r="K510" s="23">
        <v>1</v>
      </c>
      <c r="L510" s="23">
        <v>1</v>
      </c>
      <c r="M510" s="21" t="s">
        <v>50</v>
      </c>
      <c r="N510" s="21" t="s">
        <v>50</v>
      </c>
      <c r="O510" s="22"/>
      <c r="P510" s="22"/>
    </row>
    <row r="511" spans="1:16" ht="45" x14ac:dyDescent="0.25">
      <c r="A511" s="21" t="s">
        <v>5591</v>
      </c>
      <c r="B511" s="21" t="s">
        <v>49</v>
      </c>
      <c r="C511" s="22"/>
      <c r="D511" s="22"/>
      <c r="E511" s="22"/>
      <c r="F511" s="22"/>
      <c r="G511" s="22"/>
      <c r="H511" s="22"/>
      <c r="I511" s="22"/>
      <c r="J511" s="22"/>
      <c r="K511" s="23">
        <v>1</v>
      </c>
      <c r="L511" s="23">
        <v>1</v>
      </c>
      <c r="M511" s="21" t="s">
        <v>50</v>
      </c>
      <c r="N511" s="21" t="s">
        <v>50</v>
      </c>
      <c r="O511" s="22"/>
      <c r="P511" s="22"/>
    </row>
    <row r="512" spans="1:16" ht="45" x14ac:dyDescent="0.25">
      <c r="A512" s="21" t="s">
        <v>5592</v>
      </c>
      <c r="B512" s="21" t="s">
        <v>49</v>
      </c>
      <c r="C512" s="22"/>
      <c r="D512" s="22"/>
      <c r="E512" s="22"/>
      <c r="F512" s="22"/>
      <c r="G512" s="22"/>
      <c r="H512" s="22"/>
      <c r="I512" s="22"/>
      <c r="J512" s="22"/>
      <c r="K512" s="23">
        <v>1</v>
      </c>
      <c r="L512" s="23">
        <v>1</v>
      </c>
      <c r="M512" s="21" t="s">
        <v>50</v>
      </c>
      <c r="N512" s="21" t="s">
        <v>50</v>
      </c>
      <c r="O512" s="22"/>
      <c r="P512" s="22"/>
    </row>
    <row r="513" spans="1:16" ht="45" x14ac:dyDescent="0.25">
      <c r="A513" s="21" t="s">
        <v>5593</v>
      </c>
      <c r="B513" s="21" t="s">
        <v>49</v>
      </c>
      <c r="C513" s="22"/>
      <c r="D513" s="22"/>
      <c r="E513" s="22"/>
      <c r="F513" s="22"/>
      <c r="G513" s="22"/>
      <c r="H513" s="22"/>
      <c r="I513" s="22"/>
      <c r="J513" s="22"/>
      <c r="K513" s="23">
        <v>1</v>
      </c>
      <c r="L513" s="23">
        <v>1</v>
      </c>
      <c r="M513" s="21" t="s">
        <v>50</v>
      </c>
      <c r="N513" s="21" t="s">
        <v>50</v>
      </c>
      <c r="O513" s="22"/>
      <c r="P513" s="22"/>
    </row>
    <row r="514" spans="1:16" ht="45" x14ac:dyDescent="0.25">
      <c r="A514" s="21" t="s">
        <v>5594</v>
      </c>
      <c r="B514" s="21" t="s">
        <v>49</v>
      </c>
      <c r="C514" s="22"/>
      <c r="D514" s="22"/>
      <c r="E514" s="22"/>
      <c r="F514" s="22"/>
      <c r="G514" s="22"/>
      <c r="H514" s="22"/>
      <c r="I514" s="22"/>
      <c r="J514" s="22"/>
      <c r="K514" s="23">
        <v>1</v>
      </c>
      <c r="L514" s="23">
        <v>1</v>
      </c>
      <c r="M514" s="21" t="s">
        <v>50</v>
      </c>
      <c r="N514" s="21" t="s">
        <v>50</v>
      </c>
      <c r="O514" s="22"/>
      <c r="P514" s="22"/>
    </row>
    <row r="515" spans="1:16" ht="45" x14ac:dyDescent="0.25">
      <c r="A515" s="21" t="s">
        <v>5595</v>
      </c>
      <c r="B515" s="21" t="s">
        <v>49</v>
      </c>
      <c r="C515" s="22"/>
      <c r="D515" s="22"/>
      <c r="E515" s="22"/>
      <c r="F515" s="22"/>
      <c r="G515" s="22"/>
      <c r="H515" s="22"/>
      <c r="I515" s="22"/>
      <c r="J515" s="22"/>
      <c r="K515" s="23">
        <v>1</v>
      </c>
      <c r="L515" s="23">
        <v>1</v>
      </c>
      <c r="M515" s="21" t="s">
        <v>50</v>
      </c>
      <c r="N515" s="21" t="s">
        <v>50</v>
      </c>
      <c r="O515" s="22"/>
      <c r="P515" s="22"/>
    </row>
    <row r="516" spans="1:16" ht="45" x14ac:dyDescent="0.25">
      <c r="A516" s="21" t="s">
        <v>138</v>
      </c>
      <c r="B516" s="21" t="s">
        <v>49</v>
      </c>
      <c r="C516" s="22"/>
      <c r="D516" s="22"/>
      <c r="E516" s="23">
        <v>16461222.85</v>
      </c>
      <c r="F516" s="23">
        <v>751.11</v>
      </c>
      <c r="G516" s="23">
        <v>19980724.710000001</v>
      </c>
      <c r="H516" s="23">
        <v>1036.92</v>
      </c>
      <c r="I516" s="23">
        <v>4746776.38</v>
      </c>
      <c r="J516" s="23">
        <v>108.6</v>
      </c>
      <c r="K516" s="23">
        <v>1</v>
      </c>
      <c r="L516" s="23">
        <v>1</v>
      </c>
      <c r="M516" s="21" t="s">
        <v>50</v>
      </c>
      <c r="N516" s="21" t="s">
        <v>50</v>
      </c>
      <c r="O516" s="22"/>
      <c r="P516" s="22"/>
    </row>
    <row r="517" spans="1:16" ht="45" x14ac:dyDescent="0.25">
      <c r="A517" s="21" t="s">
        <v>5596</v>
      </c>
      <c r="B517" s="21" t="s">
        <v>49</v>
      </c>
      <c r="C517" s="22"/>
      <c r="D517" s="22"/>
      <c r="E517" s="22"/>
      <c r="F517" s="22"/>
      <c r="G517" s="22"/>
      <c r="H517" s="22"/>
      <c r="I517" s="22"/>
      <c r="J517" s="22"/>
      <c r="K517" s="23">
        <v>1</v>
      </c>
      <c r="L517" s="23">
        <v>1</v>
      </c>
      <c r="M517" s="21" t="s">
        <v>50</v>
      </c>
      <c r="N517" s="21" t="s">
        <v>50</v>
      </c>
      <c r="O517" s="22"/>
      <c r="P517" s="22"/>
    </row>
    <row r="518" spans="1:16" ht="45" x14ac:dyDescent="0.25">
      <c r="A518" s="21" t="s">
        <v>5597</v>
      </c>
      <c r="B518" s="21" t="s">
        <v>49</v>
      </c>
      <c r="C518" s="22"/>
      <c r="D518" s="22"/>
      <c r="E518" s="22"/>
      <c r="F518" s="22"/>
      <c r="G518" s="22"/>
      <c r="H518" s="22"/>
      <c r="I518" s="22"/>
      <c r="J518" s="22"/>
      <c r="K518" s="23">
        <v>1</v>
      </c>
      <c r="L518" s="23">
        <v>1</v>
      </c>
      <c r="M518" s="21" t="s">
        <v>50</v>
      </c>
      <c r="N518" s="21" t="s">
        <v>50</v>
      </c>
      <c r="O518" s="22"/>
      <c r="P518" s="22"/>
    </row>
    <row r="519" spans="1:16" ht="45" x14ac:dyDescent="0.25">
      <c r="A519" s="21" t="s">
        <v>5598</v>
      </c>
      <c r="B519" s="21" t="s">
        <v>198</v>
      </c>
      <c r="C519" s="22"/>
      <c r="D519" s="22"/>
      <c r="E519" s="22"/>
      <c r="F519" s="22"/>
      <c r="G519" s="22"/>
      <c r="H519" s="22"/>
      <c r="I519" s="22"/>
      <c r="J519" s="22"/>
      <c r="K519" s="23">
        <v>1</v>
      </c>
      <c r="L519" s="23">
        <v>1</v>
      </c>
      <c r="M519" s="21" t="s">
        <v>50</v>
      </c>
      <c r="N519" s="21" t="s">
        <v>50</v>
      </c>
      <c r="O519" s="22"/>
      <c r="P519" s="22"/>
    </row>
    <row r="520" spans="1:16" ht="45" x14ac:dyDescent="0.25">
      <c r="A520" s="21" t="s">
        <v>5599</v>
      </c>
      <c r="B520" s="21" t="s">
        <v>49</v>
      </c>
      <c r="C520" s="22"/>
      <c r="D520" s="22"/>
      <c r="E520" s="22"/>
      <c r="F520" s="22"/>
      <c r="G520" s="22"/>
      <c r="H520" s="22"/>
      <c r="I520" s="22"/>
      <c r="J520" s="22"/>
      <c r="K520" s="23">
        <v>1</v>
      </c>
      <c r="L520" s="23">
        <v>1</v>
      </c>
      <c r="M520" s="21" t="s">
        <v>50</v>
      </c>
      <c r="N520" s="21" t="s">
        <v>50</v>
      </c>
      <c r="O520" s="22"/>
      <c r="P520" s="22"/>
    </row>
    <row r="521" spans="1:16" ht="45" x14ac:dyDescent="0.25">
      <c r="A521" s="21" t="s">
        <v>5600</v>
      </c>
      <c r="B521" s="21" t="s">
        <v>49</v>
      </c>
      <c r="C521" s="22"/>
      <c r="D521" s="22"/>
      <c r="E521" s="22"/>
      <c r="F521" s="22"/>
      <c r="G521" s="22"/>
      <c r="H521" s="22"/>
      <c r="I521" s="22"/>
      <c r="J521" s="22"/>
      <c r="K521" s="23">
        <v>1</v>
      </c>
      <c r="L521" s="23">
        <v>1</v>
      </c>
      <c r="M521" s="21" t="s">
        <v>50</v>
      </c>
      <c r="N521" s="21" t="s">
        <v>50</v>
      </c>
      <c r="O521" s="22"/>
      <c r="P521" s="22"/>
    </row>
    <row r="522" spans="1:16" ht="45" x14ac:dyDescent="0.25">
      <c r="A522" s="21" t="s">
        <v>5601</v>
      </c>
      <c r="B522" s="21" t="s">
        <v>49</v>
      </c>
      <c r="C522" s="22"/>
      <c r="D522" s="22"/>
      <c r="E522" s="22"/>
      <c r="F522" s="22"/>
      <c r="G522" s="22"/>
      <c r="H522" s="22"/>
      <c r="I522" s="22"/>
      <c r="J522" s="22"/>
      <c r="K522" s="23">
        <v>1</v>
      </c>
      <c r="L522" s="23">
        <v>1</v>
      </c>
      <c r="M522" s="21" t="s">
        <v>50</v>
      </c>
      <c r="N522" s="21" t="s">
        <v>50</v>
      </c>
      <c r="O522" s="22"/>
      <c r="P522" s="22"/>
    </row>
    <row r="523" spans="1:16" ht="45" x14ac:dyDescent="0.25">
      <c r="A523" s="21" t="s">
        <v>5602</v>
      </c>
      <c r="B523" s="21" t="s">
        <v>49</v>
      </c>
      <c r="C523" s="22"/>
      <c r="D523" s="22"/>
      <c r="E523" s="22"/>
      <c r="F523" s="22"/>
      <c r="G523" s="22"/>
      <c r="H523" s="22"/>
      <c r="I523" s="22"/>
      <c r="J523" s="22"/>
      <c r="K523" s="23">
        <v>1</v>
      </c>
      <c r="L523" s="23">
        <v>1</v>
      </c>
      <c r="M523" s="21" t="s">
        <v>50</v>
      </c>
      <c r="N523" s="21" t="s">
        <v>50</v>
      </c>
      <c r="O523" s="22"/>
      <c r="P523" s="22"/>
    </row>
    <row r="524" spans="1:16" ht="45" x14ac:dyDescent="0.25">
      <c r="A524" s="21" t="s">
        <v>1785</v>
      </c>
      <c r="B524" s="21" t="s">
        <v>49</v>
      </c>
      <c r="C524" s="23">
        <v>6814047.3600000003</v>
      </c>
      <c r="D524" s="23">
        <v>2222.64</v>
      </c>
      <c r="E524" s="23">
        <v>17844363.859999999</v>
      </c>
      <c r="F524" s="23">
        <v>2335.25</v>
      </c>
      <c r="G524" s="23">
        <v>201858820.97</v>
      </c>
      <c r="H524" s="23">
        <v>1459.49</v>
      </c>
      <c r="I524" s="23">
        <v>19246998.640000001</v>
      </c>
      <c r="J524" s="23">
        <v>2769.48</v>
      </c>
      <c r="K524" s="23">
        <v>1</v>
      </c>
      <c r="L524" s="23">
        <v>1</v>
      </c>
      <c r="M524" s="21" t="s">
        <v>50</v>
      </c>
      <c r="N524" s="21" t="s">
        <v>5192</v>
      </c>
      <c r="O524" s="22"/>
      <c r="P524" s="23">
        <v>8596</v>
      </c>
    </row>
    <row r="525" spans="1:16" ht="45" x14ac:dyDescent="0.25">
      <c r="A525" s="21" t="s">
        <v>5603</v>
      </c>
      <c r="B525" s="21" t="s">
        <v>49</v>
      </c>
      <c r="C525" s="22"/>
      <c r="D525" s="22"/>
      <c r="E525" s="22"/>
      <c r="F525" s="22"/>
      <c r="G525" s="22"/>
      <c r="H525" s="22"/>
      <c r="I525" s="22"/>
      <c r="J525" s="22"/>
      <c r="K525" s="23">
        <v>1</v>
      </c>
      <c r="L525" s="23">
        <v>1</v>
      </c>
      <c r="M525" s="21" t="s">
        <v>50</v>
      </c>
      <c r="N525" s="21" t="s">
        <v>50</v>
      </c>
      <c r="O525" s="22"/>
      <c r="P525" s="22"/>
    </row>
    <row r="526" spans="1:16" ht="45" x14ac:dyDescent="0.25">
      <c r="A526" s="21" t="s">
        <v>5604</v>
      </c>
      <c r="B526" s="21" t="s">
        <v>49</v>
      </c>
      <c r="C526" s="22"/>
      <c r="D526" s="22"/>
      <c r="E526" s="22"/>
      <c r="F526" s="22"/>
      <c r="G526" s="22"/>
      <c r="H526" s="22"/>
      <c r="I526" s="22"/>
      <c r="J526" s="22"/>
      <c r="K526" s="23">
        <v>1</v>
      </c>
      <c r="L526" s="23">
        <v>1</v>
      </c>
      <c r="M526" s="21" t="s">
        <v>50</v>
      </c>
      <c r="N526" s="21" t="s">
        <v>50</v>
      </c>
      <c r="O526" s="22"/>
      <c r="P526" s="22"/>
    </row>
    <row r="527" spans="1:16" ht="45" x14ac:dyDescent="0.25">
      <c r="A527" s="21" t="s">
        <v>5605</v>
      </c>
      <c r="B527" s="21" t="s">
        <v>49</v>
      </c>
      <c r="C527" s="22"/>
      <c r="D527" s="22"/>
      <c r="E527" s="22"/>
      <c r="F527" s="22"/>
      <c r="G527" s="22"/>
      <c r="H527" s="22"/>
      <c r="I527" s="22"/>
      <c r="J527" s="22"/>
      <c r="K527" s="23">
        <v>1</v>
      </c>
      <c r="L527" s="23">
        <v>1</v>
      </c>
      <c r="M527" s="21" t="s">
        <v>50</v>
      </c>
      <c r="N527" s="21" t="s">
        <v>50</v>
      </c>
      <c r="O527" s="22"/>
      <c r="P527" s="22"/>
    </row>
    <row r="528" spans="1:16" ht="45" x14ac:dyDescent="0.25">
      <c r="A528" s="21" t="s">
        <v>5606</v>
      </c>
      <c r="B528" s="21" t="s">
        <v>49</v>
      </c>
      <c r="C528" s="22"/>
      <c r="D528" s="22"/>
      <c r="E528" s="22"/>
      <c r="F528" s="22"/>
      <c r="G528" s="22"/>
      <c r="H528" s="22"/>
      <c r="I528" s="22"/>
      <c r="J528" s="22"/>
      <c r="K528" s="23">
        <v>1</v>
      </c>
      <c r="L528" s="23">
        <v>1</v>
      </c>
      <c r="M528" s="21" t="s">
        <v>50</v>
      </c>
      <c r="N528" s="21" t="s">
        <v>50</v>
      </c>
      <c r="O528" s="22"/>
      <c r="P528" s="22"/>
    </row>
    <row r="529" spans="1:16" ht="45" x14ac:dyDescent="0.25">
      <c r="A529" s="21" t="s">
        <v>5607</v>
      </c>
      <c r="B529" s="21" t="s">
        <v>49</v>
      </c>
      <c r="C529" s="22"/>
      <c r="D529" s="22"/>
      <c r="E529" s="22"/>
      <c r="F529" s="22"/>
      <c r="G529" s="22"/>
      <c r="H529" s="22"/>
      <c r="I529" s="22"/>
      <c r="J529" s="22"/>
      <c r="K529" s="23">
        <v>1</v>
      </c>
      <c r="L529" s="23">
        <v>1</v>
      </c>
      <c r="M529" s="21" t="s">
        <v>50</v>
      </c>
      <c r="N529" s="21" t="s">
        <v>50</v>
      </c>
      <c r="O529" s="22"/>
      <c r="P529" s="22"/>
    </row>
    <row r="530" spans="1:16" ht="45" x14ac:dyDescent="0.25">
      <c r="A530" s="21" t="s">
        <v>5608</v>
      </c>
      <c r="B530" s="21" t="s">
        <v>49</v>
      </c>
      <c r="C530" s="22"/>
      <c r="D530" s="22"/>
      <c r="E530" s="22"/>
      <c r="F530" s="22"/>
      <c r="G530" s="22"/>
      <c r="H530" s="22"/>
      <c r="I530" s="22"/>
      <c r="J530" s="22"/>
      <c r="K530" s="23">
        <v>1</v>
      </c>
      <c r="L530" s="23">
        <v>1</v>
      </c>
      <c r="M530" s="21" t="s">
        <v>50</v>
      </c>
      <c r="N530" s="21" t="s">
        <v>50</v>
      </c>
      <c r="O530" s="22"/>
      <c r="P530" s="22"/>
    </row>
    <row r="531" spans="1:16" ht="45" x14ac:dyDescent="0.25">
      <c r="A531" s="21" t="s">
        <v>923</v>
      </c>
      <c r="B531" s="21" t="s">
        <v>49</v>
      </c>
      <c r="C531" s="23">
        <v>18674864.91</v>
      </c>
      <c r="D531" s="23">
        <v>1418.81</v>
      </c>
      <c r="E531" s="23">
        <v>16415365.92</v>
      </c>
      <c r="F531" s="23">
        <v>2202.02</v>
      </c>
      <c r="G531" s="23">
        <v>13970258.74</v>
      </c>
      <c r="H531" s="23">
        <v>2119.81</v>
      </c>
      <c r="I531" s="23">
        <v>16644192.619999999</v>
      </c>
      <c r="J531" s="23">
        <v>2440.98</v>
      </c>
      <c r="K531" s="23">
        <v>1</v>
      </c>
      <c r="L531" s="23">
        <v>1</v>
      </c>
      <c r="M531" s="21" t="s">
        <v>50</v>
      </c>
      <c r="N531" s="21" t="s">
        <v>5192</v>
      </c>
      <c r="O531" s="22"/>
      <c r="P531" s="23">
        <v>6702</v>
      </c>
    </row>
    <row r="532" spans="1:16" ht="45" x14ac:dyDescent="0.25">
      <c r="A532" s="21" t="s">
        <v>5609</v>
      </c>
      <c r="B532" s="21" t="s">
        <v>49</v>
      </c>
      <c r="C532" s="22"/>
      <c r="D532" s="22"/>
      <c r="E532" s="22"/>
      <c r="F532" s="22"/>
      <c r="G532" s="22"/>
      <c r="H532" s="22"/>
      <c r="I532" s="22"/>
      <c r="J532" s="22"/>
      <c r="K532" s="23">
        <v>1</v>
      </c>
      <c r="L532" s="23">
        <v>1</v>
      </c>
      <c r="M532" s="21" t="s">
        <v>50</v>
      </c>
      <c r="N532" s="21" t="s">
        <v>50</v>
      </c>
      <c r="O532" s="22"/>
      <c r="P532" s="22"/>
    </row>
    <row r="533" spans="1:16" ht="45" x14ac:dyDescent="0.25">
      <c r="A533" s="21" t="s">
        <v>1789</v>
      </c>
      <c r="B533" s="21" t="s">
        <v>49</v>
      </c>
      <c r="C533" s="23">
        <v>15992884.15</v>
      </c>
      <c r="D533" s="23">
        <v>24.74</v>
      </c>
      <c r="E533" s="23">
        <v>6519413.4100000001</v>
      </c>
      <c r="F533" s="23">
        <v>11.68</v>
      </c>
      <c r="G533" s="23">
        <v>25461006.02</v>
      </c>
      <c r="H533" s="23">
        <v>53</v>
      </c>
      <c r="I533" s="23">
        <v>13171314.470000001</v>
      </c>
      <c r="J533" s="23">
        <v>26.9</v>
      </c>
      <c r="K533" s="23">
        <v>1</v>
      </c>
      <c r="L533" s="23">
        <v>1</v>
      </c>
      <c r="M533" s="21" t="s">
        <v>50</v>
      </c>
      <c r="N533" s="21" t="s">
        <v>58</v>
      </c>
      <c r="O533" s="22"/>
      <c r="P533" s="23">
        <v>617520</v>
      </c>
    </row>
    <row r="534" spans="1:16" ht="45" x14ac:dyDescent="0.25">
      <c r="A534" s="21" t="s">
        <v>5610</v>
      </c>
      <c r="B534" s="21" t="s">
        <v>49</v>
      </c>
      <c r="C534" s="22"/>
      <c r="D534" s="22"/>
      <c r="E534" s="22"/>
      <c r="F534" s="22"/>
      <c r="G534" s="22"/>
      <c r="H534" s="22"/>
      <c r="I534" s="22"/>
      <c r="J534" s="22"/>
      <c r="K534" s="23">
        <v>1</v>
      </c>
      <c r="L534" s="23">
        <v>1</v>
      </c>
      <c r="M534" s="21" t="s">
        <v>50</v>
      </c>
      <c r="N534" s="21" t="s">
        <v>50</v>
      </c>
      <c r="O534" s="22"/>
      <c r="P534" s="22"/>
    </row>
    <row r="535" spans="1:16" ht="45" x14ac:dyDescent="0.25">
      <c r="A535" s="21" t="s">
        <v>1790</v>
      </c>
      <c r="B535" s="21" t="s">
        <v>49</v>
      </c>
      <c r="C535" s="23">
        <v>17715345.989999998</v>
      </c>
      <c r="D535" s="23">
        <v>308.64999999999998</v>
      </c>
      <c r="E535" s="23">
        <v>23422889.940000001</v>
      </c>
      <c r="F535" s="23">
        <v>331.76</v>
      </c>
      <c r="G535" s="23">
        <v>26521504.550000001</v>
      </c>
      <c r="H535" s="23">
        <v>461.73</v>
      </c>
      <c r="I535" s="23">
        <v>16921917.98</v>
      </c>
      <c r="J535" s="23">
        <v>271.37</v>
      </c>
      <c r="K535" s="23">
        <v>1</v>
      </c>
      <c r="L535" s="23">
        <v>1</v>
      </c>
      <c r="M535" s="21" t="s">
        <v>50</v>
      </c>
      <c r="N535" s="21" t="s">
        <v>1462</v>
      </c>
      <c r="O535" s="22"/>
      <c r="P535" s="23">
        <v>98836</v>
      </c>
    </row>
    <row r="536" spans="1:16" ht="45" x14ac:dyDescent="0.25">
      <c r="A536" s="21" t="s">
        <v>5611</v>
      </c>
      <c r="B536" s="21" t="s">
        <v>49</v>
      </c>
      <c r="C536" s="22"/>
      <c r="D536" s="22"/>
      <c r="E536" s="22"/>
      <c r="F536" s="22"/>
      <c r="G536" s="22"/>
      <c r="H536" s="22"/>
      <c r="I536" s="22"/>
      <c r="J536" s="22"/>
      <c r="K536" s="23">
        <v>1</v>
      </c>
      <c r="L536" s="23">
        <v>1</v>
      </c>
      <c r="M536" s="21" t="s">
        <v>50</v>
      </c>
      <c r="N536" s="21" t="s">
        <v>50</v>
      </c>
      <c r="O536" s="22"/>
      <c r="P536" s="22"/>
    </row>
    <row r="537" spans="1:16" ht="45" x14ac:dyDescent="0.25">
      <c r="A537" s="21" t="s">
        <v>5612</v>
      </c>
      <c r="B537" s="21" t="s">
        <v>49</v>
      </c>
      <c r="C537" s="22"/>
      <c r="D537" s="22"/>
      <c r="E537" s="22"/>
      <c r="F537" s="22"/>
      <c r="G537" s="22"/>
      <c r="H537" s="22"/>
      <c r="I537" s="22"/>
      <c r="J537" s="22"/>
      <c r="K537" s="23">
        <v>1</v>
      </c>
      <c r="L537" s="23">
        <v>1</v>
      </c>
      <c r="M537" s="21" t="s">
        <v>50</v>
      </c>
      <c r="N537" s="21" t="s">
        <v>50</v>
      </c>
      <c r="O537" s="22"/>
      <c r="P537" s="22"/>
    </row>
    <row r="538" spans="1:16" ht="45" x14ac:dyDescent="0.25">
      <c r="A538" s="21" t="s">
        <v>5613</v>
      </c>
      <c r="B538" s="21" t="s">
        <v>49</v>
      </c>
      <c r="C538" s="22"/>
      <c r="D538" s="22"/>
      <c r="E538" s="22"/>
      <c r="F538" s="22"/>
      <c r="G538" s="22"/>
      <c r="H538" s="22"/>
      <c r="I538" s="22"/>
      <c r="J538" s="22"/>
      <c r="K538" s="23">
        <v>1</v>
      </c>
      <c r="L538" s="23">
        <v>1</v>
      </c>
      <c r="M538" s="21" t="s">
        <v>50</v>
      </c>
      <c r="N538" s="21" t="s">
        <v>50</v>
      </c>
      <c r="O538" s="22"/>
      <c r="P538" s="22"/>
    </row>
    <row r="539" spans="1:16" ht="45" x14ac:dyDescent="0.25">
      <c r="A539" s="21" t="s">
        <v>1792</v>
      </c>
      <c r="B539" s="21" t="s">
        <v>49</v>
      </c>
      <c r="C539" s="23">
        <v>16739729.460000001</v>
      </c>
      <c r="D539" s="23">
        <v>7.11</v>
      </c>
      <c r="E539" s="23">
        <v>13320355.99</v>
      </c>
      <c r="F539" s="23">
        <v>21.44</v>
      </c>
      <c r="G539" s="23">
        <v>10448661.560000001</v>
      </c>
      <c r="H539" s="23">
        <v>16.3</v>
      </c>
      <c r="I539" s="23">
        <v>16758880.07</v>
      </c>
      <c r="J539" s="23">
        <v>27.04</v>
      </c>
      <c r="K539" s="23">
        <v>1</v>
      </c>
      <c r="L539" s="23">
        <v>1</v>
      </c>
      <c r="M539" s="21" t="s">
        <v>50</v>
      </c>
      <c r="N539" s="21" t="s">
        <v>58</v>
      </c>
      <c r="O539" s="22"/>
      <c r="P539" s="23">
        <v>680584</v>
      </c>
    </row>
    <row r="540" spans="1:16" ht="45" x14ac:dyDescent="0.25">
      <c r="A540" s="21" t="s">
        <v>5614</v>
      </c>
      <c r="B540" s="21" t="s">
        <v>49</v>
      </c>
      <c r="C540" s="22"/>
      <c r="D540" s="22"/>
      <c r="E540" s="22"/>
      <c r="F540" s="22"/>
      <c r="G540" s="22"/>
      <c r="H540" s="22"/>
      <c r="I540" s="22"/>
      <c r="J540" s="22"/>
      <c r="K540" s="23">
        <v>1</v>
      </c>
      <c r="L540" s="23">
        <v>1</v>
      </c>
      <c r="M540" s="21" t="s">
        <v>50</v>
      </c>
      <c r="N540" s="21" t="s">
        <v>50</v>
      </c>
      <c r="O540" s="22"/>
      <c r="P540" s="22"/>
    </row>
    <row r="541" spans="1:16" ht="45" x14ac:dyDescent="0.25">
      <c r="A541" s="21" t="s">
        <v>5615</v>
      </c>
      <c r="B541" s="21" t="s">
        <v>49</v>
      </c>
      <c r="C541" s="22"/>
      <c r="D541" s="22"/>
      <c r="E541" s="22"/>
      <c r="F541" s="22"/>
      <c r="G541" s="22"/>
      <c r="H541" s="22"/>
      <c r="I541" s="22"/>
      <c r="J541" s="22"/>
      <c r="K541" s="23">
        <v>1</v>
      </c>
      <c r="L541" s="23">
        <v>1</v>
      </c>
      <c r="M541" s="21" t="s">
        <v>50</v>
      </c>
      <c r="N541" s="21" t="s">
        <v>50</v>
      </c>
      <c r="O541" s="22"/>
      <c r="P541" s="22"/>
    </row>
    <row r="542" spans="1:16" ht="45" x14ac:dyDescent="0.25">
      <c r="A542" s="21" t="s">
        <v>1793</v>
      </c>
      <c r="B542" s="21" t="s">
        <v>49</v>
      </c>
      <c r="C542" s="23">
        <v>25748507.77</v>
      </c>
      <c r="D542" s="23">
        <v>66.53</v>
      </c>
      <c r="E542" s="23">
        <v>35824006.450000003</v>
      </c>
      <c r="F542" s="23">
        <v>63.78</v>
      </c>
      <c r="G542" s="23">
        <v>20916531.84</v>
      </c>
      <c r="H542" s="23">
        <v>59.66</v>
      </c>
      <c r="I542" s="23">
        <v>17934090.579999998</v>
      </c>
      <c r="J542" s="23">
        <v>43.98</v>
      </c>
      <c r="K542" s="23">
        <v>1</v>
      </c>
      <c r="L542" s="23">
        <v>1</v>
      </c>
      <c r="M542" s="21" t="s">
        <v>50</v>
      </c>
      <c r="N542" s="21" t="s">
        <v>58</v>
      </c>
      <c r="O542" s="22"/>
      <c r="P542" s="23">
        <v>361500</v>
      </c>
    </row>
    <row r="543" spans="1:16" ht="45" x14ac:dyDescent="0.25">
      <c r="A543" s="21" t="s">
        <v>5616</v>
      </c>
      <c r="B543" s="21" t="s">
        <v>49</v>
      </c>
      <c r="C543" s="22"/>
      <c r="D543" s="22"/>
      <c r="E543" s="22"/>
      <c r="F543" s="22"/>
      <c r="G543" s="22"/>
      <c r="H543" s="22"/>
      <c r="I543" s="22"/>
      <c r="J543" s="22"/>
      <c r="K543" s="23">
        <v>1</v>
      </c>
      <c r="L543" s="23">
        <v>1</v>
      </c>
      <c r="M543" s="21" t="s">
        <v>50</v>
      </c>
      <c r="N543" s="21" t="s">
        <v>50</v>
      </c>
      <c r="O543" s="22"/>
      <c r="P543" s="22"/>
    </row>
    <row r="544" spans="1:16" ht="45" x14ac:dyDescent="0.25">
      <c r="A544" s="21" t="s">
        <v>5617</v>
      </c>
      <c r="B544" s="21" t="s">
        <v>49</v>
      </c>
      <c r="C544" s="22"/>
      <c r="D544" s="22"/>
      <c r="E544" s="22"/>
      <c r="F544" s="22"/>
      <c r="G544" s="22"/>
      <c r="H544" s="22"/>
      <c r="I544" s="22"/>
      <c r="J544" s="22"/>
      <c r="K544" s="23">
        <v>1</v>
      </c>
      <c r="L544" s="23">
        <v>1</v>
      </c>
      <c r="M544" s="21" t="s">
        <v>50</v>
      </c>
      <c r="N544" s="21" t="s">
        <v>50</v>
      </c>
      <c r="O544" s="22"/>
      <c r="P544" s="22"/>
    </row>
    <row r="545" spans="1:16" ht="45" x14ac:dyDescent="0.25">
      <c r="A545" s="21" t="s">
        <v>1797</v>
      </c>
      <c r="B545" s="21" t="s">
        <v>198</v>
      </c>
      <c r="C545" s="23">
        <v>374724455.39999998</v>
      </c>
      <c r="D545" s="23">
        <v>76.650000000000006</v>
      </c>
      <c r="E545" s="23">
        <v>1400774030.1900001</v>
      </c>
      <c r="F545" s="23">
        <v>177.77</v>
      </c>
      <c r="G545" s="23">
        <v>298732075.77999997</v>
      </c>
      <c r="H545" s="23">
        <v>91.19</v>
      </c>
      <c r="I545" s="23">
        <v>870807868.60000002</v>
      </c>
      <c r="J545" s="23">
        <v>304.75</v>
      </c>
      <c r="K545" s="23">
        <v>1</v>
      </c>
      <c r="L545" s="23">
        <v>1</v>
      </c>
      <c r="M545" s="21" t="s">
        <v>50</v>
      </c>
      <c r="N545" s="21" t="s">
        <v>204</v>
      </c>
      <c r="O545" s="22"/>
      <c r="P545" s="23">
        <v>4061711.25</v>
      </c>
    </row>
    <row r="546" spans="1:16" ht="45" x14ac:dyDescent="0.25">
      <c r="A546" s="21" t="s">
        <v>5618</v>
      </c>
      <c r="B546" s="21" t="s">
        <v>49</v>
      </c>
      <c r="C546" s="22"/>
      <c r="D546" s="22"/>
      <c r="E546" s="22"/>
      <c r="F546" s="22"/>
      <c r="G546" s="22"/>
      <c r="H546" s="22"/>
      <c r="I546" s="22"/>
      <c r="J546" s="22"/>
      <c r="K546" s="23">
        <v>1</v>
      </c>
      <c r="L546" s="23">
        <v>1</v>
      </c>
      <c r="M546" s="21" t="s">
        <v>50</v>
      </c>
      <c r="N546" s="21" t="s">
        <v>50</v>
      </c>
      <c r="O546" s="22"/>
      <c r="P546" s="22"/>
    </row>
    <row r="547" spans="1:16" ht="45" x14ac:dyDescent="0.25">
      <c r="A547" s="21" t="s">
        <v>5619</v>
      </c>
      <c r="B547" s="21" t="s">
        <v>49</v>
      </c>
      <c r="C547" s="22"/>
      <c r="D547" s="22"/>
      <c r="E547" s="22"/>
      <c r="F547" s="22"/>
      <c r="G547" s="22"/>
      <c r="H547" s="22"/>
      <c r="I547" s="22"/>
      <c r="J547" s="22"/>
      <c r="K547" s="23">
        <v>1</v>
      </c>
      <c r="L547" s="23">
        <v>1</v>
      </c>
      <c r="M547" s="21" t="s">
        <v>50</v>
      </c>
      <c r="N547" s="21" t="s">
        <v>50</v>
      </c>
      <c r="O547" s="22"/>
      <c r="P547" s="22"/>
    </row>
    <row r="548" spans="1:16" ht="45" x14ac:dyDescent="0.25">
      <c r="A548" s="21" t="s">
        <v>5620</v>
      </c>
      <c r="B548" s="21" t="s">
        <v>49</v>
      </c>
      <c r="C548" s="22"/>
      <c r="D548" s="22"/>
      <c r="E548" s="22"/>
      <c r="F548" s="22"/>
      <c r="G548" s="22"/>
      <c r="H548" s="22"/>
      <c r="I548" s="22"/>
      <c r="J548" s="22"/>
      <c r="K548" s="23">
        <v>1</v>
      </c>
      <c r="L548" s="23">
        <v>1</v>
      </c>
      <c r="M548" s="21" t="s">
        <v>50</v>
      </c>
      <c r="N548" s="21" t="s">
        <v>50</v>
      </c>
      <c r="O548" s="22"/>
      <c r="P548" s="22"/>
    </row>
    <row r="549" spans="1:16" ht="45" x14ac:dyDescent="0.25">
      <c r="A549" s="21" t="s">
        <v>5621</v>
      </c>
      <c r="B549" s="21" t="s">
        <v>49</v>
      </c>
      <c r="C549" s="22"/>
      <c r="D549" s="22"/>
      <c r="E549" s="22"/>
      <c r="F549" s="22"/>
      <c r="G549" s="22"/>
      <c r="H549" s="22"/>
      <c r="I549" s="22"/>
      <c r="J549" s="22"/>
      <c r="K549" s="23">
        <v>1</v>
      </c>
      <c r="L549" s="23">
        <v>1</v>
      </c>
      <c r="M549" s="21" t="s">
        <v>50</v>
      </c>
      <c r="N549" s="21" t="s">
        <v>50</v>
      </c>
      <c r="O549" s="22"/>
      <c r="P549" s="22"/>
    </row>
    <row r="550" spans="1:16" ht="45" x14ac:dyDescent="0.25">
      <c r="A550" s="21" t="s">
        <v>5622</v>
      </c>
      <c r="B550" s="21" t="s">
        <v>49</v>
      </c>
      <c r="C550" s="22"/>
      <c r="D550" s="22"/>
      <c r="E550" s="22"/>
      <c r="F550" s="22"/>
      <c r="G550" s="22"/>
      <c r="H550" s="22"/>
      <c r="I550" s="22"/>
      <c r="J550" s="22"/>
      <c r="K550" s="23">
        <v>1</v>
      </c>
      <c r="L550" s="23">
        <v>1</v>
      </c>
      <c r="M550" s="21" t="s">
        <v>50</v>
      </c>
      <c r="N550" s="21" t="s">
        <v>50</v>
      </c>
      <c r="O550" s="22"/>
      <c r="P550" s="22"/>
    </row>
    <row r="551" spans="1:16" ht="45" x14ac:dyDescent="0.25">
      <c r="A551" s="21" t="s">
        <v>5623</v>
      </c>
      <c r="B551" s="21" t="s">
        <v>49</v>
      </c>
      <c r="C551" s="22"/>
      <c r="D551" s="22"/>
      <c r="E551" s="22"/>
      <c r="F551" s="22"/>
      <c r="G551" s="22"/>
      <c r="H551" s="22"/>
      <c r="I551" s="22"/>
      <c r="J551" s="22"/>
      <c r="K551" s="23">
        <v>1</v>
      </c>
      <c r="L551" s="23">
        <v>1</v>
      </c>
      <c r="M551" s="21" t="s">
        <v>50</v>
      </c>
      <c r="N551" s="21" t="s">
        <v>50</v>
      </c>
      <c r="O551" s="22"/>
      <c r="P551" s="22"/>
    </row>
    <row r="552" spans="1:16" ht="45" x14ac:dyDescent="0.25">
      <c r="A552" s="21" t="s">
        <v>5624</v>
      </c>
      <c r="B552" s="21" t="s">
        <v>49</v>
      </c>
      <c r="C552" s="22"/>
      <c r="D552" s="22"/>
      <c r="E552" s="22"/>
      <c r="F552" s="22"/>
      <c r="G552" s="22"/>
      <c r="H552" s="22"/>
      <c r="I552" s="22"/>
      <c r="J552" s="22"/>
      <c r="K552" s="23">
        <v>1</v>
      </c>
      <c r="L552" s="23">
        <v>1</v>
      </c>
      <c r="M552" s="21" t="s">
        <v>50</v>
      </c>
      <c r="N552" s="21" t="s">
        <v>50</v>
      </c>
      <c r="O552" s="22"/>
      <c r="P552" s="22"/>
    </row>
    <row r="553" spans="1:16" ht="45" x14ac:dyDescent="0.25">
      <c r="A553" s="21" t="s">
        <v>5625</v>
      </c>
      <c r="B553" s="21" t="s">
        <v>49</v>
      </c>
      <c r="C553" s="22"/>
      <c r="D553" s="22"/>
      <c r="E553" s="22"/>
      <c r="F553" s="22"/>
      <c r="G553" s="22"/>
      <c r="H553" s="22"/>
      <c r="I553" s="22"/>
      <c r="J553" s="22"/>
      <c r="K553" s="23">
        <v>1</v>
      </c>
      <c r="L553" s="23">
        <v>1</v>
      </c>
      <c r="M553" s="21" t="s">
        <v>50</v>
      </c>
      <c r="N553" s="21" t="s">
        <v>50</v>
      </c>
      <c r="O553" s="22"/>
      <c r="P553" s="22"/>
    </row>
    <row r="554" spans="1:16" ht="45" x14ac:dyDescent="0.25">
      <c r="A554" s="21" t="s">
        <v>5626</v>
      </c>
      <c r="B554" s="21" t="s">
        <v>49</v>
      </c>
      <c r="C554" s="22"/>
      <c r="D554" s="22"/>
      <c r="E554" s="22"/>
      <c r="F554" s="22"/>
      <c r="G554" s="22"/>
      <c r="H554" s="22"/>
      <c r="I554" s="22"/>
      <c r="J554" s="22"/>
      <c r="K554" s="23">
        <v>1</v>
      </c>
      <c r="L554" s="23">
        <v>1</v>
      </c>
      <c r="M554" s="21" t="s">
        <v>50</v>
      </c>
      <c r="N554" s="21" t="s">
        <v>50</v>
      </c>
      <c r="O554" s="22"/>
      <c r="P554" s="22"/>
    </row>
    <row r="555" spans="1:16" ht="45" x14ac:dyDescent="0.25">
      <c r="A555" s="21" t="s">
        <v>1799</v>
      </c>
      <c r="B555" s="21" t="s">
        <v>49</v>
      </c>
      <c r="C555" s="23">
        <v>63715620.390000001</v>
      </c>
      <c r="D555" s="23">
        <v>68.55</v>
      </c>
      <c r="E555" s="23">
        <v>46828779.229999997</v>
      </c>
      <c r="F555" s="23">
        <v>56.9</v>
      </c>
      <c r="G555" s="23">
        <v>43353185.340000004</v>
      </c>
      <c r="H555" s="23">
        <v>49.6</v>
      </c>
      <c r="I555" s="23">
        <v>59218647.009999998</v>
      </c>
      <c r="J555" s="23">
        <v>59.29</v>
      </c>
      <c r="K555" s="23">
        <v>1</v>
      </c>
      <c r="L555" s="23">
        <v>1</v>
      </c>
      <c r="M555" s="21" t="s">
        <v>50</v>
      </c>
      <c r="N555" s="21" t="s">
        <v>58</v>
      </c>
      <c r="O555" s="22"/>
      <c r="P555" s="23">
        <v>1185616</v>
      </c>
    </row>
    <row r="556" spans="1:16" ht="45" x14ac:dyDescent="0.25">
      <c r="A556" s="21" t="s">
        <v>5627</v>
      </c>
      <c r="B556" s="21" t="s">
        <v>49</v>
      </c>
      <c r="C556" s="22"/>
      <c r="D556" s="22"/>
      <c r="E556" s="22"/>
      <c r="F556" s="22"/>
      <c r="G556" s="22"/>
      <c r="H556" s="22"/>
      <c r="I556" s="22"/>
      <c r="J556" s="22"/>
      <c r="K556" s="23">
        <v>1</v>
      </c>
      <c r="L556" s="23">
        <v>1</v>
      </c>
      <c r="M556" s="21" t="s">
        <v>50</v>
      </c>
      <c r="N556" s="21" t="s">
        <v>50</v>
      </c>
      <c r="O556" s="22"/>
      <c r="P556" s="22"/>
    </row>
    <row r="557" spans="1:16" ht="45" x14ac:dyDescent="0.25">
      <c r="A557" s="21" t="s">
        <v>5628</v>
      </c>
      <c r="B557" s="21" t="s">
        <v>49</v>
      </c>
      <c r="C557" s="22"/>
      <c r="D557" s="22"/>
      <c r="E557" s="22"/>
      <c r="F557" s="22"/>
      <c r="G557" s="22"/>
      <c r="H557" s="22"/>
      <c r="I557" s="22"/>
      <c r="J557" s="22"/>
      <c r="K557" s="23">
        <v>1</v>
      </c>
      <c r="L557" s="23">
        <v>1</v>
      </c>
      <c r="M557" s="21" t="s">
        <v>50</v>
      </c>
      <c r="N557" s="21" t="s">
        <v>50</v>
      </c>
      <c r="O557" s="22"/>
      <c r="P557" s="22"/>
    </row>
    <row r="558" spans="1:16" ht="45" x14ac:dyDescent="0.25">
      <c r="A558" s="21" t="s">
        <v>5629</v>
      </c>
      <c r="B558" s="21" t="s">
        <v>49</v>
      </c>
      <c r="C558" s="22"/>
      <c r="D558" s="22"/>
      <c r="E558" s="22"/>
      <c r="F558" s="22"/>
      <c r="G558" s="22"/>
      <c r="H558" s="22"/>
      <c r="I558" s="22"/>
      <c r="J558" s="22"/>
      <c r="K558" s="23">
        <v>1</v>
      </c>
      <c r="L558" s="23">
        <v>1</v>
      </c>
      <c r="M558" s="21" t="s">
        <v>50</v>
      </c>
      <c r="N558" s="21" t="s">
        <v>50</v>
      </c>
      <c r="O558" s="22"/>
      <c r="P558" s="22"/>
    </row>
    <row r="559" spans="1:16" ht="45" x14ac:dyDescent="0.25">
      <c r="A559" s="21" t="s">
        <v>1801</v>
      </c>
      <c r="B559" s="21" t="s">
        <v>49</v>
      </c>
      <c r="C559" s="22"/>
      <c r="D559" s="22"/>
      <c r="E559" s="23">
        <v>84810472.870000005</v>
      </c>
      <c r="F559" s="23">
        <v>126.57</v>
      </c>
      <c r="G559" s="23">
        <v>109737386.48999999</v>
      </c>
      <c r="H559" s="23">
        <v>158.72999999999999</v>
      </c>
      <c r="I559" s="23">
        <v>111762521.15000001</v>
      </c>
      <c r="J559" s="23">
        <v>172.32</v>
      </c>
      <c r="K559" s="23">
        <v>1</v>
      </c>
      <c r="L559" s="23">
        <v>1</v>
      </c>
      <c r="M559" s="21" t="s">
        <v>50</v>
      </c>
      <c r="N559" s="21" t="s">
        <v>50</v>
      </c>
      <c r="O559" s="22"/>
      <c r="P559" s="22"/>
    </row>
    <row r="560" spans="1:16" ht="45" x14ac:dyDescent="0.25">
      <c r="A560" s="21" t="s">
        <v>5630</v>
      </c>
      <c r="B560" s="21" t="s">
        <v>49</v>
      </c>
      <c r="C560" s="22"/>
      <c r="D560" s="22"/>
      <c r="E560" s="22"/>
      <c r="F560" s="22"/>
      <c r="G560" s="22"/>
      <c r="H560" s="22"/>
      <c r="I560" s="22"/>
      <c r="J560" s="22"/>
      <c r="K560" s="23">
        <v>1</v>
      </c>
      <c r="L560" s="23">
        <v>1</v>
      </c>
      <c r="M560" s="21" t="s">
        <v>50</v>
      </c>
      <c r="N560" s="21" t="s">
        <v>50</v>
      </c>
      <c r="O560" s="22"/>
      <c r="P560" s="22"/>
    </row>
    <row r="561" spans="1:16" ht="45" x14ac:dyDescent="0.25">
      <c r="A561" s="21" t="s">
        <v>1803</v>
      </c>
      <c r="B561" s="21" t="s">
        <v>49</v>
      </c>
      <c r="C561" s="23">
        <v>36077536.579999998</v>
      </c>
      <c r="D561" s="23">
        <v>292.94</v>
      </c>
      <c r="E561" s="23">
        <v>34717987.060000002</v>
      </c>
      <c r="F561" s="23">
        <v>314.24</v>
      </c>
      <c r="G561" s="23">
        <v>28450970.940000001</v>
      </c>
      <c r="H561" s="23">
        <v>288.64999999999998</v>
      </c>
      <c r="I561" s="23">
        <v>31573626.780000001</v>
      </c>
      <c r="J561" s="23">
        <v>287.25</v>
      </c>
      <c r="K561" s="23">
        <v>1</v>
      </c>
      <c r="L561" s="23">
        <v>1</v>
      </c>
      <c r="M561" s="21" t="s">
        <v>50</v>
      </c>
      <c r="N561" s="21" t="s">
        <v>1462</v>
      </c>
      <c r="O561" s="22"/>
      <c r="P561" s="23">
        <v>110870.5</v>
      </c>
    </row>
    <row r="562" spans="1:16" ht="45" x14ac:dyDescent="0.25">
      <c r="A562" s="21" t="s">
        <v>5631</v>
      </c>
      <c r="B562" s="21" t="s">
        <v>49</v>
      </c>
      <c r="C562" s="22"/>
      <c r="D562" s="22"/>
      <c r="E562" s="22"/>
      <c r="F562" s="22"/>
      <c r="G562" s="22"/>
      <c r="H562" s="22"/>
      <c r="I562" s="22"/>
      <c r="J562" s="22"/>
      <c r="K562" s="23">
        <v>1</v>
      </c>
      <c r="L562" s="23">
        <v>1</v>
      </c>
      <c r="M562" s="21" t="s">
        <v>50</v>
      </c>
      <c r="N562" s="21" t="s">
        <v>50</v>
      </c>
      <c r="O562" s="22"/>
      <c r="P562" s="22"/>
    </row>
    <row r="563" spans="1:16" ht="45" x14ac:dyDescent="0.25">
      <c r="A563" s="21" t="s">
        <v>5632</v>
      </c>
      <c r="B563" s="21" t="s">
        <v>49</v>
      </c>
      <c r="C563" s="22"/>
      <c r="D563" s="22"/>
      <c r="E563" s="22"/>
      <c r="F563" s="22"/>
      <c r="G563" s="22"/>
      <c r="H563" s="22"/>
      <c r="I563" s="22"/>
      <c r="J563" s="22"/>
      <c r="K563" s="23">
        <v>1</v>
      </c>
      <c r="L563" s="23">
        <v>1</v>
      </c>
      <c r="M563" s="21" t="s">
        <v>50</v>
      </c>
      <c r="N563" s="21" t="s">
        <v>50</v>
      </c>
      <c r="O563" s="22"/>
      <c r="P563" s="22"/>
    </row>
    <row r="564" spans="1:16" ht="45" x14ac:dyDescent="0.25">
      <c r="A564" s="21" t="s">
        <v>5633</v>
      </c>
      <c r="B564" s="21" t="s">
        <v>49</v>
      </c>
      <c r="C564" s="22"/>
      <c r="D564" s="22"/>
      <c r="E564" s="22"/>
      <c r="F564" s="22"/>
      <c r="G564" s="22"/>
      <c r="H564" s="22"/>
      <c r="I564" s="22"/>
      <c r="J564" s="22"/>
      <c r="K564" s="23">
        <v>1</v>
      </c>
      <c r="L564" s="23">
        <v>1</v>
      </c>
      <c r="M564" s="21" t="s">
        <v>50</v>
      </c>
      <c r="N564" s="21" t="s">
        <v>50</v>
      </c>
      <c r="O564" s="22"/>
      <c r="P564" s="22"/>
    </row>
    <row r="565" spans="1:16" ht="45" x14ac:dyDescent="0.25">
      <c r="A565" s="21" t="s">
        <v>1805</v>
      </c>
      <c r="B565" s="21" t="s">
        <v>49</v>
      </c>
      <c r="C565" s="23">
        <v>43415090.109999999</v>
      </c>
      <c r="D565" s="23">
        <v>1090.69</v>
      </c>
      <c r="E565" s="23">
        <v>93311263.620000005</v>
      </c>
      <c r="F565" s="23">
        <v>1863.9</v>
      </c>
      <c r="G565" s="23">
        <v>101054748.19</v>
      </c>
      <c r="H565" s="23">
        <v>1977.99</v>
      </c>
      <c r="I565" s="23">
        <v>91613129.019999996</v>
      </c>
      <c r="J565" s="23">
        <v>1638.41</v>
      </c>
      <c r="K565" s="23">
        <v>1</v>
      </c>
      <c r="L565" s="23">
        <v>1</v>
      </c>
      <c r="M565" s="21" t="s">
        <v>50</v>
      </c>
      <c r="N565" s="21" t="s">
        <v>5192</v>
      </c>
      <c r="O565" s="22"/>
      <c r="P565" s="23">
        <v>39524</v>
      </c>
    </row>
    <row r="566" spans="1:16" ht="45" x14ac:dyDescent="0.25">
      <c r="A566" s="21" t="s">
        <v>5634</v>
      </c>
      <c r="B566" s="21" t="s">
        <v>49</v>
      </c>
      <c r="C566" s="22"/>
      <c r="D566" s="22"/>
      <c r="E566" s="22"/>
      <c r="F566" s="22"/>
      <c r="G566" s="22"/>
      <c r="H566" s="22"/>
      <c r="I566" s="22"/>
      <c r="J566" s="22"/>
      <c r="K566" s="23">
        <v>1</v>
      </c>
      <c r="L566" s="23">
        <v>1</v>
      </c>
      <c r="M566" s="21" t="s">
        <v>50</v>
      </c>
      <c r="N566" s="21" t="s">
        <v>50</v>
      </c>
      <c r="O566" s="22"/>
      <c r="P566" s="22"/>
    </row>
    <row r="567" spans="1:16" ht="45" x14ac:dyDescent="0.25">
      <c r="A567" s="21" t="s">
        <v>926</v>
      </c>
      <c r="B567" s="21" t="s">
        <v>49</v>
      </c>
      <c r="C567" s="23">
        <v>41883719.509999998</v>
      </c>
      <c r="D567" s="23">
        <v>508.84</v>
      </c>
      <c r="E567" s="23">
        <v>28048648.489999998</v>
      </c>
      <c r="F567" s="23">
        <v>412.02</v>
      </c>
      <c r="G567" s="23">
        <v>32114386.359999999</v>
      </c>
      <c r="H567" s="23">
        <v>461.73</v>
      </c>
      <c r="I567" s="23">
        <v>37962460.460000001</v>
      </c>
      <c r="J567" s="23">
        <v>553.94000000000005</v>
      </c>
      <c r="K567" s="23">
        <v>1</v>
      </c>
      <c r="L567" s="23">
        <v>1</v>
      </c>
      <c r="M567" s="21" t="s">
        <v>50</v>
      </c>
      <c r="N567" s="21" t="s">
        <v>1462</v>
      </c>
      <c r="O567" s="22"/>
      <c r="P567" s="23">
        <v>83693.25</v>
      </c>
    </row>
    <row r="568" spans="1:16" ht="45" x14ac:dyDescent="0.25">
      <c r="A568" s="21" t="s">
        <v>5635</v>
      </c>
      <c r="B568" s="21" t="s">
        <v>49</v>
      </c>
      <c r="C568" s="22"/>
      <c r="D568" s="22"/>
      <c r="E568" s="22"/>
      <c r="F568" s="22"/>
      <c r="G568" s="22"/>
      <c r="H568" s="22"/>
      <c r="I568" s="22"/>
      <c r="J568" s="22"/>
      <c r="K568" s="23">
        <v>1</v>
      </c>
      <c r="L568" s="23">
        <v>1</v>
      </c>
      <c r="M568" s="21" t="s">
        <v>50</v>
      </c>
      <c r="N568" s="21" t="s">
        <v>50</v>
      </c>
      <c r="O568" s="22"/>
      <c r="P568" s="22"/>
    </row>
    <row r="569" spans="1:16" ht="45" x14ac:dyDescent="0.25">
      <c r="A569" s="21" t="s">
        <v>5636</v>
      </c>
      <c r="B569" s="21" t="s">
        <v>49</v>
      </c>
      <c r="C569" s="22"/>
      <c r="D569" s="22"/>
      <c r="E569" s="22"/>
      <c r="F569" s="22"/>
      <c r="G569" s="22"/>
      <c r="H569" s="22"/>
      <c r="I569" s="22"/>
      <c r="J569" s="22"/>
      <c r="K569" s="23">
        <v>1</v>
      </c>
      <c r="L569" s="23">
        <v>1</v>
      </c>
      <c r="M569" s="21" t="s">
        <v>50</v>
      </c>
      <c r="N569" s="21" t="s">
        <v>50</v>
      </c>
      <c r="O569" s="22"/>
      <c r="P569" s="22"/>
    </row>
    <row r="570" spans="1:16" ht="45" x14ac:dyDescent="0.25">
      <c r="A570" s="21" t="s">
        <v>5637</v>
      </c>
      <c r="B570" s="21" t="s">
        <v>49</v>
      </c>
      <c r="C570" s="22"/>
      <c r="D570" s="22"/>
      <c r="E570" s="22"/>
      <c r="F570" s="22"/>
      <c r="G570" s="22"/>
      <c r="H570" s="22"/>
      <c r="I570" s="22"/>
      <c r="J570" s="22"/>
      <c r="K570" s="23">
        <v>1</v>
      </c>
      <c r="L570" s="23">
        <v>1</v>
      </c>
      <c r="M570" s="21" t="s">
        <v>50</v>
      </c>
      <c r="N570" s="21" t="s">
        <v>50</v>
      </c>
      <c r="O570" s="22"/>
      <c r="P570" s="22"/>
    </row>
    <row r="571" spans="1:16" ht="45" x14ac:dyDescent="0.25">
      <c r="A571" s="21" t="s">
        <v>1808</v>
      </c>
      <c r="B571" s="21" t="s">
        <v>49</v>
      </c>
      <c r="C571" s="23">
        <v>25936277.350000001</v>
      </c>
      <c r="D571" s="23">
        <v>69.5</v>
      </c>
      <c r="E571" s="23">
        <v>34111259.880000003</v>
      </c>
      <c r="F571" s="23">
        <v>66.56</v>
      </c>
      <c r="G571" s="23">
        <v>16417510.15</v>
      </c>
      <c r="H571" s="23">
        <v>41.13</v>
      </c>
      <c r="I571" s="23">
        <v>25200458.23</v>
      </c>
      <c r="J571" s="23">
        <v>54.5</v>
      </c>
      <c r="K571" s="23">
        <v>1</v>
      </c>
      <c r="L571" s="23">
        <v>1</v>
      </c>
      <c r="M571" s="21" t="s">
        <v>50</v>
      </c>
      <c r="N571" s="21" t="s">
        <v>58</v>
      </c>
      <c r="O571" s="22"/>
      <c r="P571" s="23">
        <v>482940</v>
      </c>
    </row>
    <row r="572" spans="1:16" ht="45" x14ac:dyDescent="0.25">
      <c r="A572" s="21" t="s">
        <v>5638</v>
      </c>
      <c r="B572" s="21" t="s">
        <v>49</v>
      </c>
      <c r="C572" s="22"/>
      <c r="D572" s="22"/>
      <c r="E572" s="22"/>
      <c r="F572" s="22"/>
      <c r="G572" s="22"/>
      <c r="H572" s="22"/>
      <c r="I572" s="22"/>
      <c r="J572" s="22"/>
      <c r="K572" s="23">
        <v>1</v>
      </c>
      <c r="L572" s="23">
        <v>1</v>
      </c>
      <c r="M572" s="21" t="s">
        <v>50</v>
      </c>
      <c r="N572" s="21" t="s">
        <v>50</v>
      </c>
      <c r="O572" s="22"/>
      <c r="P572" s="22"/>
    </row>
    <row r="573" spans="1:16" ht="45" x14ac:dyDescent="0.25">
      <c r="A573" s="21" t="s">
        <v>5639</v>
      </c>
      <c r="B573" s="21" t="s">
        <v>49</v>
      </c>
      <c r="C573" s="22"/>
      <c r="D573" s="22"/>
      <c r="E573" s="22"/>
      <c r="F573" s="22"/>
      <c r="G573" s="22"/>
      <c r="H573" s="22"/>
      <c r="I573" s="22"/>
      <c r="J573" s="22"/>
      <c r="K573" s="23">
        <v>1</v>
      </c>
      <c r="L573" s="23">
        <v>1</v>
      </c>
      <c r="M573" s="21" t="s">
        <v>50</v>
      </c>
      <c r="N573" s="21" t="s">
        <v>50</v>
      </c>
      <c r="O573" s="22"/>
      <c r="P573" s="22"/>
    </row>
    <row r="574" spans="1:16" ht="45" x14ac:dyDescent="0.25">
      <c r="A574" s="21" t="s">
        <v>1810</v>
      </c>
      <c r="B574" s="21" t="s">
        <v>49</v>
      </c>
      <c r="C574" s="23">
        <v>11258724.75</v>
      </c>
      <c r="D574" s="23">
        <v>439.68</v>
      </c>
      <c r="E574" s="23">
        <v>15144896.01</v>
      </c>
      <c r="F574" s="23">
        <v>445.72</v>
      </c>
      <c r="G574" s="23">
        <v>29574415.300000001</v>
      </c>
      <c r="H574" s="23">
        <v>1577.22</v>
      </c>
      <c r="I574" s="23">
        <v>17326426.210000001</v>
      </c>
      <c r="J574" s="23">
        <v>413.38</v>
      </c>
      <c r="K574" s="23">
        <v>1</v>
      </c>
      <c r="L574" s="23">
        <v>1</v>
      </c>
      <c r="M574" s="21" t="s">
        <v>50</v>
      </c>
      <c r="N574" s="21" t="s">
        <v>5192</v>
      </c>
      <c r="O574" s="22"/>
      <c r="P574" s="23">
        <v>26441.25</v>
      </c>
    </row>
    <row r="575" spans="1:16" ht="45" x14ac:dyDescent="0.25">
      <c r="A575" s="21" t="s">
        <v>5640</v>
      </c>
      <c r="B575" s="21" t="s">
        <v>49</v>
      </c>
      <c r="C575" s="22"/>
      <c r="D575" s="22"/>
      <c r="E575" s="22"/>
      <c r="F575" s="22"/>
      <c r="G575" s="22"/>
      <c r="H575" s="22"/>
      <c r="I575" s="22"/>
      <c r="J575" s="22"/>
      <c r="K575" s="23">
        <v>1</v>
      </c>
      <c r="L575" s="23">
        <v>1</v>
      </c>
      <c r="M575" s="21" t="s">
        <v>50</v>
      </c>
      <c r="N575" s="21" t="s">
        <v>50</v>
      </c>
      <c r="O575" s="22"/>
      <c r="P575" s="22"/>
    </row>
    <row r="576" spans="1:16" ht="45" x14ac:dyDescent="0.25">
      <c r="A576" s="21" t="s">
        <v>5641</v>
      </c>
      <c r="B576" s="21" t="s">
        <v>49</v>
      </c>
      <c r="C576" s="22"/>
      <c r="D576" s="22"/>
      <c r="E576" s="22"/>
      <c r="F576" s="22"/>
      <c r="G576" s="22"/>
      <c r="H576" s="22"/>
      <c r="I576" s="22"/>
      <c r="J576" s="22"/>
      <c r="K576" s="23">
        <v>1</v>
      </c>
      <c r="L576" s="23">
        <v>1</v>
      </c>
      <c r="M576" s="21" t="s">
        <v>50</v>
      </c>
      <c r="N576" s="21" t="s">
        <v>50</v>
      </c>
      <c r="O576" s="22"/>
      <c r="P576" s="22"/>
    </row>
    <row r="577" spans="1:16" ht="45" x14ac:dyDescent="0.25">
      <c r="A577" s="21" t="s">
        <v>5642</v>
      </c>
      <c r="B577" s="21" t="s">
        <v>49</v>
      </c>
      <c r="C577" s="22"/>
      <c r="D577" s="22"/>
      <c r="E577" s="22"/>
      <c r="F577" s="22"/>
      <c r="G577" s="22"/>
      <c r="H577" s="22"/>
      <c r="I577" s="22"/>
      <c r="J577" s="22"/>
      <c r="K577" s="23">
        <v>1</v>
      </c>
      <c r="L577" s="23">
        <v>1</v>
      </c>
      <c r="M577" s="21" t="s">
        <v>50</v>
      </c>
      <c r="N577" s="21" t="s">
        <v>50</v>
      </c>
      <c r="O577" s="22"/>
      <c r="P577" s="22"/>
    </row>
    <row r="578" spans="1:16" ht="45" x14ac:dyDescent="0.25">
      <c r="A578" s="21" t="s">
        <v>5643</v>
      </c>
      <c r="B578" s="21" t="s">
        <v>49</v>
      </c>
      <c r="C578" s="22"/>
      <c r="D578" s="22"/>
      <c r="E578" s="22"/>
      <c r="F578" s="22"/>
      <c r="G578" s="22"/>
      <c r="H578" s="22"/>
      <c r="I578" s="22"/>
      <c r="J578" s="22"/>
      <c r="K578" s="23">
        <v>1</v>
      </c>
      <c r="L578" s="23">
        <v>1</v>
      </c>
      <c r="M578" s="21" t="s">
        <v>50</v>
      </c>
      <c r="N578" s="21" t="s">
        <v>50</v>
      </c>
      <c r="O578" s="22"/>
      <c r="P578" s="22"/>
    </row>
    <row r="579" spans="1:16" ht="45" x14ac:dyDescent="0.25">
      <c r="A579" s="21" t="s">
        <v>1812</v>
      </c>
      <c r="B579" s="21" t="s">
        <v>49</v>
      </c>
      <c r="C579" s="23">
        <v>21228000</v>
      </c>
      <c r="D579" s="23">
        <v>3000</v>
      </c>
      <c r="E579" s="23">
        <v>21233807.120000001</v>
      </c>
      <c r="F579" s="23">
        <v>3814.03</v>
      </c>
      <c r="G579" s="23">
        <v>16451868.5</v>
      </c>
      <c r="H579" s="23">
        <v>3123.16</v>
      </c>
      <c r="I579" s="23">
        <v>17643008.760000002</v>
      </c>
      <c r="J579" s="23">
        <v>2847.35</v>
      </c>
      <c r="K579" s="23">
        <v>1</v>
      </c>
      <c r="L579" s="23">
        <v>1</v>
      </c>
      <c r="M579" s="21" t="s">
        <v>50</v>
      </c>
      <c r="N579" s="21" t="s">
        <v>5192</v>
      </c>
      <c r="O579" s="22"/>
      <c r="P579" s="23">
        <v>9556</v>
      </c>
    </row>
    <row r="580" spans="1:16" ht="45" x14ac:dyDescent="0.25">
      <c r="A580" s="21" t="s">
        <v>5644</v>
      </c>
      <c r="B580" s="21" t="s">
        <v>49</v>
      </c>
      <c r="C580" s="22"/>
      <c r="D580" s="22"/>
      <c r="E580" s="22"/>
      <c r="F580" s="22"/>
      <c r="G580" s="22"/>
      <c r="H580" s="22"/>
      <c r="I580" s="22"/>
      <c r="J580" s="22"/>
      <c r="K580" s="23">
        <v>1</v>
      </c>
      <c r="L580" s="23">
        <v>1</v>
      </c>
      <c r="M580" s="21" t="s">
        <v>50</v>
      </c>
      <c r="N580" s="21" t="s">
        <v>50</v>
      </c>
      <c r="O580" s="22"/>
      <c r="P580" s="22"/>
    </row>
    <row r="581" spans="1:16" ht="45" x14ac:dyDescent="0.25">
      <c r="A581" s="21" t="s">
        <v>5645</v>
      </c>
      <c r="B581" s="21" t="s">
        <v>49</v>
      </c>
      <c r="C581" s="22"/>
      <c r="D581" s="22"/>
      <c r="E581" s="22"/>
      <c r="F581" s="22"/>
      <c r="G581" s="22"/>
      <c r="H581" s="22"/>
      <c r="I581" s="22"/>
      <c r="J581" s="22"/>
      <c r="K581" s="23">
        <v>1</v>
      </c>
      <c r="L581" s="23">
        <v>1</v>
      </c>
      <c r="M581" s="21" t="s">
        <v>50</v>
      </c>
      <c r="N581" s="21" t="s">
        <v>50</v>
      </c>
      <c r="O581" s="22"/>
      <c r="P581" s="22"/>
    </row>
    <row r="582" spans="1:16" ht="45" x14ac:dyDescent="0.25">
      <c r="A582" s="21" t="s">
        <v>5646</v>
      </c>
      <c r="B582" s="21" t="s">
        <v>49</v>
      </c>
      <c r="C582" s="22"/>
      <c r="D582" s="22"/>
      <c r="E582" s="22"/>
      <c r="F582" s="22"/>
      <c r="G582" s="22"/>
      <c r="H582" s="22"/>
      <c r="I582" s="22"/>
      <c r="J582" s="22"/>
      <c r="K582" s="23">
        <v>1</v>
      </c>
      <c r="L582" s="23">
        <v>1</v>
      </c>
      <c r="M582" s="21" t="s">
        <v>50</v>
      </c>
      <c r="N582" s="21" t="s">
        <v>50</v>
      </c>
      <c r="O582" s="22"/>
      <c r="P582" s="22"/>
    </row>
    <row r="583" spans="1:16" ht="45" x14ac:dyDescent="0.25">
      <c r="A583" s="21" t="s">
        <v>5647</v>
      </c>
      <c r="B583" s="21" t="s">
        <v>49</v>
      </c>
      <c r="C583" s="22"/>
      <c r="D583" s="22"/>
      <c r="E583" s="22"/>
      <c r="F583" s="22"/>
      <c r="G583" s="22"/>
      <c r="H583" s="22"/>
      <c r="I583" s="22"/>
      <c r="J583" s="22"/>
      <c r="K583" s="23">
        <v>1</v>
      </c>
      <c r="L583" s="23">
        <v>1</v>
      </c>
      <c r="M583" s="21" t="s">
        <v>50</v>
      </c>
      <c r="N583" s="21" t="s">
        <v>50</v>
      </c>
      <c r="O583" s="22"/>
      <c r="P583" s="22"/>
    </row>
    <row r="584" spans="1:16" ht="45" x14ac:dyDescent="0.25">
      <c r="A584" s="21" t="s">
        <v>5648</v>
      </c>
      <c r="B584" s="21" t="s">
        <v>49</v>
      </c>
      <c r="C584" s="22"/>
      <c r="D584" s="22"/>
      <c r="E584" s="22"/>
      <c r="F584" s="22"/>
      <c r="G584" s="22"/>
      <c r="H584" s="22"/>
      <c r="I584" s="22"/>
      <c r="J584" s="22"/>
      <c r="K584" s="23">
        <v>1</v>
      </c>
      <c r="L584" s="23">
        <v>1</v>
      </c>
      <c r="M584" s="21" t="s">
        <v>50</v>
      </c>
      <c r="N584" s="21" t="s">
        <v>50</v>
      </c>
      <c r="O584" s="22"/>
      <c r="P584" s="22"/>
    </row>
    <row r="585" spans="1:16" ht="45" x14ac:dyDescent="0.25">
      <c r="A585" s="21" t="s">
        <v>5649</v>
      </c>
      <c r="B585" s="21" t="s">
        <v>49</v>
      </c>
      <c r="C585" s="22"/>
      <c r="D585" s="22"/>
      <c r="E585" s="22"/>
      <c r="F585" s="22"/>
      <c r="G585" s="22"/>
      <c r="H585" s="22"/>
      <c r="I585" s="22"/>
      <c r="J585" s="22"/>
      <c r="K585" s="23">
        <v>1</v>
      </c>
      <c r="L585" s="23">
        <v>1</v>
      </c>
      <c r="M585" s="21" t="s">
        <v>50</v>
      </c>
      <c r="N585" s="21" t="s">
        <v>50</v>
      </c>
      <c r="O585" s="22"/>
      <c r="P585" s="22"/>
    </row>
    <row r="586" spans="1:16" ht="45" x14ac:dyDescent="0.25">
      <c r="A586" s="21" t="s">
        <v>1814</v>
      </c>
      <c r="B586" s="21" t="s">
        <v>49</v>
      </c>
      <c r="C586" s="23">
        <v>36892820.509999998</v>
      </c>
      <c r="D586" s="23">
        <v>508.84</v>
      </c>
      <c r="E586" s="23">
        <v>24706348.100000001</v>
      </c>
      <c r="F586" s="23">
        <v>412.02</v>
      </c>
      <c r="G586" s="23">
        <v>28287609.25</v>
      </c>
      <c r="H586" s="23">
        <v>461.73</v>
      </c>
      <c r="I586" s="23">
        <v>33438821.960000001</v>
      </c>
      <c r="J586" s="23">
        <v>553.94000000000005</v>
      </c>
      <c r="K586" s="23">
        <v>1</v>
      </c>
      <c r="L586" s="23">
        <v>1</v>
      </c>
      <c r="M586" s="21" t="s">
        <v>50</v>
      </c>
      <c r="N586" s="21" t="s">
        <v>1462</v>
      </c>
      <c r="O586" s="22"/>
      <c r="P586" s="23">
        <v>71435.75</v>
      </c>
    </row>
    <row r="587" spans="1:16" ht="45" x14ac:dyDescent="0.25">
      <c r="A587" s="21" t="s">
        <v>1816</v>
      </c>
      <c r="B587" s="21" t="s">
        <v>49</v>
      </c>
      <c r="C587" s="23">
        <v>20626609.91</v>
      </c>
      <c r="D587" s="23">
        <v>292.94</v>
      </c>
      <c r="E587" s="23">
        <v>19849314.66</v>
      </c>
      <c r="F587" s="23">
        <v>314.24</v>
      </c>
      <c r="G587" s="23">
        <v>35017565.299999997</v>
      </c>
      <c r="H587" s="23">
        <v>346.79</v>
      </c>
      <c r="I587" s="23">
        <v>18051589.57</v>
      </c>
      <c r="J587" s="23">
        <v>287.25</v>
      </c>
      <c r="K587" s="23">
        <v>1</v>
      </c>
      <c r="L587" s="23">
        <v>1</v>
      </c>
      <c r="M587" s="21" t="s">
        <v>50</v>
      </c>
      <c r="N587" s="21" t="s">
        <v>1462</v>
      </c>
      <c r="O587" s="22"/>
      <c r="P587" s="23">
        <v>62723.75</v>
      </c>
    </row>
    <row r="588" spans="1:16" ht="45" x14ac:dyDescent="0.25">
      <c r="A588" s="21" t="s">
        <v>5650</v>
      </c>
      <c r="B588" s="21" t="s">
        <v>49</v>
      </c>
      <c r="C588" s="22"/>
      <c r="D588" s="22"/>
      <c r="E588" s="22"/>
      <c r="F588" s="22"/>
      <c r="G588" s="22"/>
      <c r="H588" s="22"/>
      <c r="I588" s="22"/>
      <c r="J588" s="22"/>
      <c r="K588" s="23">
        <v>1</v>
      </c>
      <c r="L588" s="23">
        <v>1</v>
      </c>
      <c r="M588" s="21" t="s">
        <v>50</v>
      </c>
      <c r="N588" s="21" t="s">
        <v>50</v>
      </c>
      <c r="O588" s="22"/>
      <c r="P588" s="22"/>
    </row>
    <row r="589" spans="1:16" ht="45" x14ac:dyDescent="0.25">
      <c r="A589" s="21" t="s">
        <v>5651</v>
      </c>
      <c r="B589" s="21" t="s">
        <v>49</v>
      </c>
      <c r="C589" s="22"/>
      <c r="D589" s="22"/>
      <c r="E589" s="22"/>
      <c r="F589" s="22"/>
      <c r="G589" s="22"/>
      <c r="H589" s="22"/>
      <c r="I589" s="22"/>
      <c r="J589" s="22"/>
      <c r="K589" s="23">
        <v>1</v>
      </c>
      <c r="L589" s="23">
        <v>1</v>
      </c>
      <c r="M589" s="21" t="s">
        <v>50</v>
      </c>
      <c r="N589" s="21" t="s">
        <v>50</v>
      </c>
      <c r="O589" s="22"/>
      <c r="P589" s="22"/>
    </row>
    <row r="590" spans="1:16" ht="45" x14ac:dyDescent="0.25">
      <c r="A590" s="21" t="s">
        <v>5652</v>
      </c>
      <c r="B590" s="21" t="s">
        <v>49</v>
      </c>
      <c r="C590" s="22"/>
      <c r="D590" s="22"/>
      <c r="E590" s="22"/>
      <c r="F590" s="22"/>
      <c r="G590" s="22"/>
      <c r="H590" s="22"/>
      <c r="I590" s="22"/>
      <c r="J590" s="22"/>
      <c r="K590" s="23">
        <v>1</v>
      </c>
      <c r="L590" s="23">
        <v>1</v>
      </c>
      <c r="M590" s="21" t="s">
        <v>50</v>
      </c>
      <c r="N590" s="21" t="s">
        <v>50</v>
      </c>
      <c r="O590" s="22"/>
      <c r="P590" s="22"/>
    </row>
    <row r="591" spans="1:16" ht="45" x14ac:dyDescent="0.25">
      <c r="A591" s="21" t="s">
        <v>5653</v>
      </c>
      <c r="B591" s="21" t="s">
        <v>49</v>
      </c>
      <c r="C591" s="22"/>
      <c r="D591" s="22"/>
      <c r="E591" s="22"/>
      <c r="F591" s="22"/>
      <c r="G591" s="22"/>
      <c r="H591" s="22"/>
      <c r="I591" s="22"/>
      <c r="J591" s="22"/>
      <c r="K591" s="23">
        <v>1</v>
      </c>
      <c r="L591" s="23">
        <v>1</v>
      </c>
      <c r="M591" s="21" t="s">
        <v>50</v>
      </c>
      <c r="N591" s="21" t="s">
        <v>50</v>
      </c>
      <c r="O591" s="22"/>
      <c r="P591" s="22"/>
    </row>
    <row r="592" spans="1:16" ht="45" x14ac:dyDescent="0.25">
      <c r="A592" s="21" t="s">
        <v>5654</v>
      </c>
      <c r="B592" s="21" t="s">
        <v>49</v>
      </c>
      <c r="C592" s="22"/>
      <c r="D592" s="22"/>
      <c r="E592" s="22"/>
      <c r="F592" s="22"/>
      <c r="G592" s="22"/>
      <c r="H592" s="22"/>
      <c r="I592" s="22"/>
      <c r="J592" s="22"/>
      <c r="K592" s="23">
        <v>1</v>
      </c>
      <c r="L592" s="23">
        <v>1</v>
      </c>
      <c r="M592" s="21" t="s">
        <v>50</v>
      </c>
      <c r="N592" s="21" t="s">
        <v>50</v>
      </c>
      <c r="O592" s="22"/>
      <c r="P592" s="22"/>
    </row>
    <row r="593" spans="1:16" ht="45" x14ac:dyDescent="0.25">
      <c r="A593" s="21" t="s">
        <v>5655</v>
      </c>
      <c r="B593" s="21" t="s">
        <v>49</v>
      </c>
      <c r="C593" s="22"/>
      <c r="D593" s="22"/>
      <c r="E593" s="22"/>
      <c r="F593" s="22"/>
      <c r="G593" s="22"/>
      <c r="H593" s="22"/>
      <c r="I593" s="22"/>
      <c r="J593" s="22"/>
      <c r="K593" s="23">
        <v>1</v>
      </c>
      <c r="L593" s="23">
        <v>1</v>
      </c>
      <c r="M593" s="21" t="s">
        <v>50</v>
      </c>
      <c r="N593" s="21" t="s">
        <v>50</v>
      </c>
      <c r="O593" s="22"/>
      <c r="P593" s="22"/>
    </row>
    <row r="594" spans="1:16" ht="45" x14ac:dyDescent="0.25">
      <c r="A594" s="21" t="s">
        <v>5656</v>
      </c>
      <c r="B594" s="21" t="s">
        <v>49</v>
      </c>
      <c r="C594" s="22"/>
      <c r="D594" s="22"/>
      <c r="E594" s="22"/>
      <c r="F594" s="22"/>
      <c r="G594" s="22"/>
      <c r="H594" s="22"/>
      <c r="I594" s="22"/>
      <c r="J594" s="22"/>
      <c r="K594" s="23">
        <v>1</v>
      </c>
      <c r="L594" s="23">
        <v>1</v>
      </c>
      <c r="M594" s="21" t="s">
        <v>50</v>
      </c>
      <c r="N594" s="21" t="s">
        <v>50</v>
      </c>
      <c r="O594" s="22"/>
      <c r="P594" s="22"/>
    </row>
    <row r="595" spans="1:16" ht="45" x14ac:dyDescent="0.25">
      <c r="A595" s="21" t="s">
        <v>5657</v>
      </c>
      <c r="B595" s="21" t="s">
        <v>49</v>
      </c>
      <c r="C595" s="22"/>
      <c r="D595" s="22"/>
      <c r="E595" s="22"/>
      <c r="F595" s="22"/>
      <c r="G595" s="22"/>
      <c r="H595" s="22"/>
      <c r="I595" s="22"/>
      <c r="J595" s="22"/>
      <c r="K595" s="23">
        <v>1</v>
      </c>
      <c r="L595" s="23">
        <v>1</v>
      </c>
      <c r="M595" s="21" t="s">
        <v>50</v>
      </c>
      <c r="N595" s="21" t="s">
        <v>50</v>
      </c>
      <c r="O595" s="22"/>
      <c r="P595" s="22"/>
    </row>
    <row r="596" spans="1:16" ht="45" x14ac:dyDescent="0.25">
      <c r="A596" s="21" t="s">
        <v>5658</v>
      </c>
      <c r="B596" s="21" t="s">
        <v>49</v>
      </c>
      <c r="C596" s="22"/>
      <c r="D596" s="22"/>
      <c r="E596" s="22"/>
      <c r="F596" s="22"/>
      <c r="G596" s="22"/>
      <c r="H596" s="22"/>
      <c r="I596" s="22"/>
      <c r="J596" s="22"/>
      <c r="K596" s="23">
        <v>1</v>
      </c>
      <c r="L596" s="23">
        <v>1</v>
      </c>
      <c r="M596" s="21" t="s">
        <v>50</v>
      </c>
      <c r="N596" s="21" t="s">
        <v>50</v>
      </c>
      <c r="O596" s="22"/>
      <c r="P596" s="22"/>
    </row>
    <row r="597" spans="1:16" ht="45" x14ac:dyDescent="0.25">
      <c r="A597" s="21" t="s">
        <v>1818</v>
      </c>
      <c r="B597" s="21" t="s">
        <v>49</v>
      </c>
      <c r="C597" s="23">
        <v>10230986.25</v>
      </c>
      <c r="D597" s="23">
        <v>948.09</v>
      </c>
      <c r="E597" s="23">
        <v>7844520.4800000004</v>
      </c>
      <c r="F597" s="23">
        <v>1034.08</v>
      </c>
      <c r="G597" s="23">
        <v>7319031.0800000001</v>
      </c>
      <c r="H597" s="23">
        <v>1137.56</v>
      </c>
      <c r="I597" s="23">
        <v>7251330.3799999999</v>
      </c>
      <c r="J597" s="23">
        <v>1130.29</v>
      </c>
      <c r="K597" s="23">
        <v>1</v>
      </c>
      <c r="L597" s="23">
        <v>1</v>
      </c>
      <c r="M597" s="21" t="s">
        <v>50</v>
      </c>
      <c r="N597" s="21" t="s">
        <v>5192</v>
      </c>
      <c r="O597" s="22"/>
      <c r="P597" s="23">
        <v>11040.5</v>
      </c>
    </row>
    <row r="598" spans="1:16" ht="45" x14ac:dyDescent="0.25">
      <c r="A598" s="21" t="s">
        <v>5659</v>
      </c>
      <c r="B598" s="21" t="s">
        <v>49</v>
      </c>
      <c r="C598" s="22"/>
      <c r="D598" s="22"/>
      <c r="E598" s="22"/>
      <c r="F598" s="22"/>
      <c r="G598" s="22"/>
      <c r="H598" s="22"/>
      <c r="I598" s="22"/>
      <c r="J598" s="22"/>
      <c r="K598" s="23">
        <v>1</v>
      </c>
      <c r="L598" s="23">
        <v>1</v>
      </c>
      <c r="M598" s="21" t="s">
        <v>50</v>
      </c>
      <c r="N598" s="21" t="s">
        <v>50</v>
      </c>
      <c r="O598" s="22"/>
      <c r="P598" s="22"/>
    </row>
    <row r="599" spans="1:16" ht="45" x14ac:dyDescent="0.25">
      <c r="A599" s="21" t="s">
        <v>5660</v>
      </c>
      <c r="B599" s="21" t="s">
        <v>49</v>
      </c>
      <c r="C599" s="22"/>
      <c r="D599" s="22"/>
      <c r="E599" s="22"/>
      <c r="F599" s="22"/>
      <c r="G599" s="22"/>
      <c r="H599" s="22"/>
      <c r="I599" s="22"/>
      <c r="J599" s="22"/>
      <c r="K599" s="23">
        <v>1</v>
      </c>
      <c r="L599" s="23">
        <v>1</v>
      </c>
      <c r="M599" s="21" t="s">
        <v>50</v>
      </c>
      <c r="N599" s="21" t="s">
        <v>50</v>
      </c>
      <c r="O599" s="22"/>
      <c r="P599" s="22"/>
    </row>
    <row r="600" spans="1:16" ht="45" x14ac:dyDescent="0.25">
      <c r="A600" s="21" t="s">
        <v>928</v>
      </c>
      <c r="B600" s="21" t="s">
        <v>49</v>
      </c>
      <c r="C600" s="23">
        <v>15270525.050000001</v>
      </c>
      <c r="D600" s="23">
        <v>32.549999999999997</v>
      </c>
      <c r="E600" s="23">
        <v>16067127.1</v>
      </c>
      <c r="F600" s="23">
        <v>30.39</v>
      </c>
      <c r="G600" s="23">
        <v>16907716.170000002</v>
      </c>
      <c r="H600" s="23">
        <v>36.29</v>
      </c>
      <c r="I600" s="23">
        <v>27190204.5</v>
      </c>
      <c r="J600" s="23">
        <v>37.25</v>
      </c>
      <c r="K600" s="23">
        <v>1</v>
      </c>
      <c r="L600" s="23">
        <v>1</v>
      </c>
      <c r="M600" s="21" t="s">
        <v>50</v>
      </c>
      <c r="N600" s="21" t="s">
        <v>58</v>
      </c>
      <c r="O600" s="22"/>
      <c r="P600" s="23">
        <v>584812.5</v>
      </c>
    </row>
    <row r="601" spans="1:16" ht="45" x14ac:dyDescent="0.25">
      <c r="A601" s="21" t="s">
        <v>5661</v>
      </c>
      <c r="B601" s="21" t="s">
        <v>49</v>
      </c>
      <c r="C601" s="22"/>
      <c r="D601" s="22"/>
      <c r="E601" s="22"/>
      <c r="F601" s="22"/>
      <c r="G601" s="22"/>
      <c r="H601" s="22"/>
      <c r="I601" s="22"/>
      <c r="J601" s="22"/>
      <c r="K601" s="23">
        <v>1</v>
      </c>
      <c r="L601" s="23">
        <v>1</v>
      </c>
      <c r="M601" s="21" t="s">
        <v>50</v>
      </c>
      <c r="N601" s="21" t="s">
        <v>50</v>
      </c>
      <c r="O601" s="22"/>
      <c r="P601" s="22"/>
    </row>
    <row r="602" spans="1:16" ht="45" x14ac:dyDescent="0.25">
      <c r="A602" s="21" t="s">
        <v>5662</v>
      </c>
      <c r="B602" s="21" t="s">
        <v>49</v>
      </c>
      <c r="C602" s="22"/>
      <c r="D602" s="22"/>
      <c r="E602" s="22"/>
      <c r="F602" s="22"/>
      <c r="G602" s="22"/>
      <c r="H602" s="22"/>
      <c r="I602" s="22"/>
      <c r="J602" s="22"/>
      <c r="K602" s="23">
        <v>1</v>
      </c>
      <c r="L602" s="23">
        <v>1</v>
      </c>
      <c r="M602" s="21" t="s">
        <v>50</v>
      </c>
      <c r="N602" s="21" t="s">
        <v>50</v>
      </c>
      <c r="O602" s="22"/>
      <c r="P602" s="22"/>
    </row>
    <row r="603" spans="1:16" ht="45" x14ac:dyDescent="0.25">
      <c r="A603" s="21" t="s">
        <v>5663</v>
      </c>
      <c r="B603" s="21" t="s">
        <v>49</v>
      </c>
      <c r="C603" s="22"/>
      <c r="D603" s="22"/>
      <c r="E603" s="22"/>
      <c r="F603" s="22"/>
      <c r="G603" s="22"/>
      <c r="H603" s="22"/>
      <c r="I603" s="22"/>
      <c r="J603" s="22"/>
      <c r="K603" s="23">
        <v>1</v>
      </c>
      <c r="L603" s="23">
        <v>1</v>
      </c>
      <c r="M603" s="21" t="s">
        <v>50</v>
      </c>
      <c r="N603" s="21" t="s">
        <v>50</v>
      </c>
      <c r="O603" s="22"/>
      <c r="P603" s="22"/>
    </row>
    <row r="604" spans="1:16" ht="45" x14ac:dyDescent="0.25">
      <c r="A604" s="21" t="s">
        <v>5664</v>
      </c>
      <c r="B604" s="21" t="s">
        <v>198</v>
      </c>
      <c r="C604" s="22"/>
      <c r="D604" s="22"/>
      <c r="E604" s="22"/>
      <c r="F604" s="22"/>
      <c r="G604" s="22"/>
      <c r="H604" s="22"/>
      <c r="I604" s="22"/>
      <c r="J604" s="22"/>
      <c r="K604" s="23">
        <v>1</v>
      </c>
      <c r="L604" s="23">
        <v>1</v>
      </c>
      <c r="M604" s="21" t="s">
        <v>50</v>
      </c>
      <c r="N604" s="21" t="s">
        <v>50</v>
      </c>
      <c r="O604" s="22"/>
      <c r="P604" s="22"/>
    </row>
    <row r="605" spans="1:16" ht="45" x14ac:dyDescent="0.25">
      <c r="A605" s="21" t="s">
        <v>5665</v>
      </c>
      <c r="B605" s="21" t="s">
        <v>49</v>
      </c>
      <c r="C605" s="22"/>
      <c r="D605" s="22"/>
      <c r="E605" s="22"/>
      <c r="F605" s="22"/>
      <c r="G605" s="22"/>
      <c r="H605" s="22"/>
      <c r="I605" s="22"/>
      <c r="J605" s="22"/>
      <c r="K605" s="23">
        <v>1</v>
      </c>
      <c r="L605" s="23">
        <v>1</v>
      </c>
      <c r="M605" s="21" t="s">
        <v>50</v>
      </c>
      <c r="N605" s="21" t="s">
        <v>50</v>
      </c>
      <c r="O605" s="22"/>
      <c r="P605" s="22"/>
    </row>
    <row r="606" spans="1:16" ht="45" x14ac:dyDescent="0.25">
      <c r="A606" s="21" t="s">
        <v>5666</v>
      </c>
      <c r="B606" s="21" t="s">
        <v>49</v>
      </c>
      <c r="C606" s="22"/>
      <c r="D606" s="22"/>
      <c r="E606" s="22"/>
      <c r="F606" s="22"/>
      <c r="G606" s="22"/>
      <c r="H606" s="22"/>
      <c r="I606" s="22"/>
      <c r="J606" s="22"/>
      <c r="K606" s="23">
        <v>1</v>
      </c>
      <c r="L606" s="23">
        <v>1</v>
      </c>
      <c r="M606" s="21" t="s">
        <v>50</v>
      </c>
      <c r="N606" s="21" t="s">
        <v>50</v>
      </c>
      <c r="O606" s="22"/>
      <c r="P606" s="22"/>
    </row>
    <row r="607" spans="1:16" ht="45" x14ac:dyDescent="0.25">
      <c r="A607" s="21" t="s">
        <v>5667</v>
      </c>
      <c r="B607" s="21" t="s">
        <v>49</v>
      </c>
      <c r="C607" s="22"/>
      <c r="D607" s="22"/>
      <c r="E607" s="22"/>
      <c r="F607" s="22"/>
      <c r="G607" s="22"/>
      <c r="H607" s="22"/>
      <c r="I607" s="22"/>
      <c r="J607" s="22"/>
      <c r="K607" s="23">
        <v>1</v>
      </c>
      <c r="L607" s="23">
        <v>1</v>
      </c>
      <c r="M607" s="21" t="s">
        <v>50</v>
      </c>
      <c r="N607" s="21" t="s">
        <v>50</v>
      </c>
      <c r="O607" s="22"/>
      <c r="P607" s="22"/>
    </row>
    <row r="608" spans="1:16" ht="45" x14ac:dyDescent="0.25">
      <c r="A608" s="21" t="s">
        <v>930</v>
      </c>
      <c r="B608" s="21" t="s">
        <v>49</v>
      </c>
      <c r="C608" s="23">
        <v>25014905.079999998</v>
      </c>
      <c r="D608" s="23">
        <v>424.58</v>
      </c>
      <c r="E608" s="23">
        <v>43759549.590000004</v>
      </c>
      <c r="F608" s="23">
        <v>662.38</v>
      </c>
      <c r="G608" s="23">
        <v>32709804.190000001</v>
      </c>
      <c r="H608" s="23">
        <v>466</v>
      </c>
      <c r="I608" s="23">
        <v>43226179.380000003</v>
      </c>
      <c r="J608" s="23">
        <v>604.59</v>
      </c>
      <c r="K608" s="23">
        <v>1</v>
      </c>
      <c r="L608" s="23">
        <v>1</v>
      </c>
      <c r="M608" s="21" t="s">
        <v>50</v>
      </c>
      <c r="N608" s="21" t="s">
        <v>1462</v>
      </c>
      <c r="O608" s="22"/>
      <c r="P608" s="23">
        <v>46760</v>
      </c>
    </row>
    <row r="609" spans="1:16" ht="45" x14ac:dyDescent="0.25">
      <c r="A609" s="21" t="s">
        <v>1828</v>
      </c>
      <c r="B609" s="21" t="s">
        <v>49</v>
      </c>
      <c r="C609" s="23">
        <v>22612972.780000001</v>
      </c>
      <c r="D609" s="23">
        <v>69.5</v>
      </c>
      <c r="E609" s="23">
        <v>29740466.629999999</v>
      </c>
      <c r="F609" s="23">
        <v>66.56</v>
      </c>
      <c r="G609" s="23">
        <v>14313878.01</v>
      </c>
      <c r="H609" s="23">
        <v>41.13</v>
      </c>
      <c r="I609" s="23">
        <v>21971436.699999999</v>
      </c>
      <c r="J609" s="23">
        <v>54.5</v>
      </c>
      <c r="K609" s="23">
        <v>1</v>
      </c>
      <c r="L609" s="23">
        <v>1</v>
      </c>
      <c r="M609" s="21" t="s">
        <v>50</v>
      </c>
      <c r="N609" s="21" t="s">
        <v>58</v>
      </c>
      <c r="O609" s="22"/>
      <c r="P609" s="23">
        <v>543484.25</v>
      </c>
    </row>
    <row r="610" spans="1:16" ht="45" x14ac:dyDescent="0.25">
      <c r="A610" s="21" t="s">
        <v>5668</v>
      </c>
      <c r="B610" s="21" t="s">
        <v>49</v>
      </c>
      <c r="C610" s="22"/>
      <c r="D610" s="22"/>
      <c r="E610" s="22"/>
      <c r="F610" s="22"/>
      <c r="G610" s="22"/>
      <c r="H610" s="22"/>
      <c r="I610" s="22"/>
      <c r="J610" s="22"/>
      <c r="K610" s="23">
        <v>1</v>
      </c>
      <c r="L610" s="23">
        <v>1</v>
      </c>
      <c r="M610" s="21" t="s">
        <v>50</v>
      </c>
      <c r="N610" s="21" t="s">
        <v>50</v>
      </c>
      <c r="O610" s="22"/>
      <c r="P610" s="22"/>
    </row>
    <row r="611" spans="1:16" ht="45" x14ac:dyDescent="0.25">
      <c r="A611" s="21" t="s">
        <v>5669</v>
      </c>
      <c r="B611" s="21" t="s">
        <v>49</v>
      </c>
      <c r="C611" s="22"/>
      <c r="D611" s="22"/>
      <c r="E611" s="22"/>
      <c r="F611" s="22"/>
      <c r="G611" s="22"/>
      <c r="H611" s="22"/>
      <c r="I611" s="22"/>
      <c r="J611" s="22"/>
      <c r="K611" s="23">
        <v>1</v>
      </c>
      <c r="L611" s="23">
        <v>1</v>
      </c>
      <c r="M611" s="21" t="s">
        <v>50</v>
      </c>
      <c r="N611" s="21" t="s">
        <v>50</v>
      </c>
      <c r="O611" s="22"/>
      <c r="P611" s="22"/>
    </row>
    <row r="612" spans="1:16" ht="45" x14ac:dyDescent="0.25">
      <c r="A612" s="21" t="s">
        <v>5670</v>
      </c>
      <c r="B612" s="21" t="s">
        <v>49</v>
      </c>
      <c r="C612" s="22"/>
      <c r="D612" s="22"/>
      <c r="E612" s="22"/>
      <c r="F612" s="22"/>
      <c r="G612" s="22"/>
      <c r="H612" s="22"/>
      <c r="I612" s="22"/>
      <c r="J612" s="22"/>
      <c r="K612" s="23">
        <v>1</v>
      </c>
      <c r="L612" s="23">
        <v>1</v>
      </c>
      <c r="M612" s="21" t="s">
        <v>50</v>
      </c>
      <c r="N612" s="21" t="s">
        <v>50</v>
      </c>
      <c r="O612" s="22"/>
      <c r="P612" s="22"/>
    </row>
    <row r="613" spans="1:16" ht="45" x14ac:dyDescent="0.25">
      <c r="A613" s="21" t="s">
        <v>5671</v>
      </c>
      <c r="B613" s="21" t="s">
        <v>49</v>
      </c>
      <c r="C613" s="22"/>
      <c r="D613" s="22"/>
      <c r="E613" s="22"/>
      <c r="F613" s="22"/>
      <c r="G613" s="22"/>
      <c r="H613" s="22"/>
      <c r="I613" s="22"/>
      <c r="J613" s="22"/>
      <c r="K613" s="23">
        <v>1</v>
      </c>
      <c r="L613" s="23">
        <v>1</v>
      </c>
      <c r="M613" s="21" t="s">
        <v>50</v>
      </c>
      <c r="N613" s="21" t="s">
        <v>50</v>
      </c>
      <c r="O613" s="22"/>
      <c r="P613" s="22"/>
    </row>
    <row r="614" spans="1:16" ht="45" x14ac:dyDescent="0.25">
      <c r="A614" s="21" t="s">
        <v>5672</v>
      </c>
      <c r="B614" s="21" t="s">
        <v>49</v>
      </c>
      <c r="C614" s="22"/>
      <c r="D614" s="22"/>
      <c r="E614" s="22"/>
      <c r="F614" s="22"/>
      <c r="G614" s="22"/>
      <c r="H614" s="22"/>
      <c r="I614" s="22"/>
      <c r="J614" s="22"/>
      <c r="K614" s="23">
        <v>1</v>
      </c>
      <c r="L614" s="23">
        <v>1</v>
      </c>
      <c r="M614" s="21" t="s">
        <v>50</v>
      </c>
      <c r="N614" s="21" t="s">
        <v>50</v>
      </c>
      <c r="O614" s="22"/>
      <c r="P614" s="22"/>
    </row>
    <row r="615" spans="1:16" ht="45" x14ac:dyDescent="0.25">
      <c r="A615" s="21" t="s">
        <v>5673</v>
      </c>
      <c r="B615" s="21" t="s">
        <v>49</v>
      </c>
      <c r="C615" s="22"/>
      <c r="D615" s="22"/>
      <c r="E615" s="22"/>
      <c r="F615" s="22"/>
      <c r="G615" s="22"/>
      <c r="H615" s="22"/>
      <c r="I615" s="22"/>
      <c r="J615" s="22"/>
      <c r="K615" s="23">
        <v>1</v>
      </c>
      <c r="L615" s="23">
        <v>1</v>
      </c>
      <c r="M615" s="21" t="s">
        <v>50</v>
      </c>
      <c r="N615" s="21" t="s">
        <v>50</v>
      </c>
      <c r="O615" s="22"/>
      <c r="P615" s="22"/>
    </row>
    <row r="616" spans="1:16" ht="45" x14ac:dyDescent="0.25">
      <c r="A616" s="21" t="s">
        <v>1846</v>
      </c>
      <c r="B616" s="21" t="s">
        <v>49</v>
      </c>
      <c r="C616" s="23">
        <v>14288940.33</v>
      </c>
      <c r="D616" s="23">
        <v>32.549999999999997</v>
      </c>
      <c r="E616" s="23">
        <v>15034337.050000001</v>
      </c>
      <c r="F616" s="23">
        <v>30.39</v>
      </c>
      <c r="G616" s="23">
        <v>15654409.039999999</v>
      </c>
      <c r="H616" s="23">
        <v>28.12</v>
      </c>
      <c r="I616" s="23">
        <v>13133442.66</v>
      </c>
      <c r="J616" s="23">
        <v>28.97</v>
      </c>
      <c r="K616" s="23">
        <v>1</v>
      </c>
      <c r="L616" s="23">
        <v>1</v>
      </c>
      <c r="M616" s="21" t="s">
        <v>50</v>
      </c>
      <c r="N616" s="21" t="s">
        <v>58</v>
      </c>
      <c r="O616" s="22"/>
      <c r="P616" s="23">
        <v>494681.25</v>
      </c>
    </row>
    <row r="617" spans="1:16" ht="45" x14ac:dyDescent="0.25">
      <c r="A617" s="21" t="s">
        <v>5674</v>
      </c>
      <c r="B617" s="21" t="s">
        <v>49</v>
      </c>
      <c r="C617" s="22"/>
      <c r="D617" s="22"/>
      <c r="E617" s="22"/>
      <c r="F617" s="22"/>
      <c r="G617" s="22"/>
      <c r="H617" s="22"/>
      <c r="I617" s="22"/>
      <c r="J617" s="22"/>
      <c r="K617" s="23">
        <v>1</v>
      </c>
      <c r="L617" s="23">
        <v>1</v>
      </c>
      <c r="M617" s="21" t="s">
        <v>50</v>
      </c>
      <c r="N617" s="21" t="s">
        <v>50</v>
      </c>
      <c r="O617" s="22"/>
      <c r="P617" s="22"/>
    </row>
    <row r="618" spans="1:16" ht="45" x14ac:dyDescent="0.25">
      <c r="A618" s="21" t="s">
        <v>5675</v>
      </c>
      <c r="B618" s="21" t="s">
        <v>198</v>
      </c>
      <c r="C618" s="22"/>
      <c r="D618" s="22"/>
      <c r="E618" s="22"/>
      <c r="F618" s="22"/>
      <c r="G618" s="22"/>
      <c r="H618" s="22"/>
      <c r="I618" s="22"/>
      <c r="J618" s="22"/>
      <c r="K618" s="23">
        <v>1</v>
      </c>
      <c r="L618" s="23">
        <v>1</v>
      </c>
      <c r="M618" s="21" t="s">
        <v>50</v>
      </c>
      <c r="N618" s="21" t="s">
        <v>50</v>
      </c>
      <c r="O618" s="22"/>
      <c r="P618" s="22"/>
    </row>
    <row r="619" spans="1:16" ht="45" x14ac:dyDescent="0.25">
      <c r="A619" s="21" t="s">
        <v>5676</v>
      </c>
      <c r="B619" s="21" t="s">
        <v>49</v>
      </c>
      <c r="C619" s="22"/>
      <c r="D619" s="22"/>
      <c r="E619" s="22"/>
      <c r="F619" s="22"/>
      <c r="G619" s="22"/>
      <c r="H619" s="22"/>
      <c r="I619" s="22"/>
      <c r="J619" s="22"/>
      <c r="K619" s="23">
        <v>1</v>
      </c>
      <c r="L619" s="23">
        <v>1</v>
      </c>
      <c r="M619" s="21" t="s">
        <v>50</v>
      </c>
      <c r="N619" s="21" t="s">
        <v>50</v>
      </c>
      <c r="O619" s="22"/>
      <c r="P619" s="22"/>
    </row>
    <row r="620" spans="1:16" ht="45" x14ac:dyDescent="0.25">
      <c r="A620" s="21" t="s">
        <v>5677</v>
      </c>
      <c r="B620" s="21" t="s">
        <v>49</v>
      </c>
      <c r="C620" s="22"/>
      <c r="D620" s="22"/>
      <c r="E620" s="22"/>
      <c r="F620" s="22"/>
      <c r="G620" s="22"/>
      <c r="H620" s="22"/>
      <c r="I620" s="22"/>
      <c r="J620" s="22"/>
      <c r="K620" s="23">
        <v>1</v>
      </c>
      <c r="L620" s="23">
        <v>1</v>
      </c>
      <c r="M620" s="21" t="s">
        <v>50</v>
      </c>
      <c r="N620" s="21" t="s">
        <v>50</v>
      </c>
      <c r="O620" s="22"/>
      <c r="P620" s="22"/>
    </row>
    <row r="621" spans="1:16" ht="45" x14ac:dyDescent="0.25">
      <c r="A621" s="21" t="s">
        <v>5678</v>
      </c>
      <c r="B621" s="21" t="s">
        <v>49</v>
      </c>
      <c r="C621" s="22"/>
      <c r="D621" s="22"/>
      <c r="E621" s="22"/>
      <c r="F621" s="22"/>
      <c r="G621" s="22"/>
      <c r="H621" s="22"/>
      <c r="I621" s="22"/>
      <c r="J621" s="22"/>
      <c r="K621" s="23">
        <v>1</v>
      </c>
      <c r="L621" s="23">
        <v>1</v>
      </c>
      <c r="M621" s="21" t="s">
        <v>50</v>
      </c>
      <c r="N621" s="21" t="s">
        <v>50</v>
      </c>
      <c r="O621" s="22"/>
      <c r="P621" s="22"/>
    </row>
    <row r="622" spans="1:16" ht="45" x14ac:dyDescent="0.25">
      <c r="A622" s="21" t="s">
        <v>5679</v>
      </c>
      <c r="B622" s="21" t="s">
        <v>49</v>
      </c>
      <c r="C622" s="22"/>
      <c r="D622" s="22"/>
      <c r="E622" s="22"/>
      <c r="F622" s="22"/>
      <c r="G622" s="22"/>
      <c r="H622" s="22"/>
      <c r="I622" s="22"/>
      <c r="J622" s="22"/>
      <c r="K622" s="23">
        <v>1</v>
      </c>
      <c r="L622" s="23">
        <v>1</v>
      </c>
      <c r="M622" s="21" t="s">
        <v>50</v>
      </c>
      <c r="N622" s="21" t="s">
        <v>50</v>
      </c>
      <c r="O622" s="22"/>
      <c r="P622" s="22"/>
    </row>
    <row r="623" spans="1:16" ht="45" x14ac:dyDescent="0.25">
      <c r="A623" s="21" t="s">
        <v>5680</v>
      </c>
      <c r="B623" s="21" t="s">
        <v>49</v>
      </c>
      <c r="C623" s="22"/>
      <c r="D623" s="22"/>
      <c r="E623" s="22"/>
      <c r="F623" s="22"/>
      <c r="G623" s="22"/>
      <c r="H623" s="22"/>
      <c r="I623" s="22"/>
      <c r="J623" s="22"/>
      <c r="K623" s="23">
        <v>1</v>
      </c>
      <c r="L623" s="23">
        <v>1</v>
      </c>
      <c r="M623" s="21" t="s">
        <v>50</v>
      </c>
      <c r="N623" s="21" t="s">
        <v>50</v>
      </c>
      <c r="O623" s="22"/>
      <c r="P623" s="22"/>
    </row>
    <row r="624" spans="1:16" ht="45" x14ac:dyDescent="0.25">
      <c r="A624" s="21" t="s">
        <v>5681</v>
      </c>
      <c r="B624" s="21" t="s">
        <v>49</v>
      </c>
      <c r="C624" s="22"/>
      <c r="D624" s="22"/>
      <c r="E624" s="22"/>
      <c r="F624" s="22"/>
      <c r="G624" s="22"/>
      <c r="H624" s="22"/>
      <c r="I624" s="22"/>
      <c r="J624" s="22"/>
      <c r="K624" s="23">
        <v>1</v>
      </c>
      <c r="L624" s="23">
        <v>1</v>
      </c>
      <c r="M624" s="21" t="s">
        <v>50</v>
      </c>
      <c r="N624" s="21" t="s">
        <v>50</v>
      </c>
      <c r="O624" s="22"/>
      <c r="P624" s="22"/>
    </row>
    <row r="625" spans="1:16" ht="45" x14ac:dyDescent="0.25">
      <c r="A625" s="21" t="s">
        <v>5682</v>
      </c>
      <c r="B625" s="21" t="s">
        <v>49</v>
      </c>
      <c r="C625" s="22"/>
      <c r="D625" s="22"/>
      <c r="E625" s="22"/>
      <c r="F625" s="22"/>
      <c r="G625" s="22"/>
      <c r="H625" s="22"/>
      <c r="I625" s="22"/>
      <c r="J625" s="22"/>
      <c r="K625" s="23">
        <v>1</v>
      </c>
      <c r="L625" s="23">
        <v>1</v>
      </c>
      <c r="M625" s="21" t="s">
        <v>50</v>
      </c>
      <c r="N625" s="21" t="s">
        <v>50</v>
      </c>
      <c r="O625" s="22"/>
      <c r="P625" s="22"/>
    </row>
    <row r="626" spans="1:16" ht="45" x14ac:dyDescent="0.25">
      <c r="A626" s="21" t="s">
        <v>5683</v>
      </c>
      <c r="B626" s="21" t="s">
        <v>49</v>
      </c>
      <c r="C626" s="22"/>
      <c r="D626" s="22"/>
      <c r="E626" s="22"/>
      <c r="F626" s="22"/>
      <c r="G626" s="22"/>
      <c r="H626" s="22"/>
      <c r="I626" s="22"/>
      <c r="J626" s="22"/>
      <c r="K626" s="23">
        <v>1</v>
      </c>
      <c r="L626" s="23">
        <v>1</v>
      </c>
      <c r="M626" s="21" t="s">
        <v>50</v>
      </c>
      <c r="N626" s="21" t="s">
        <v>50</v>
      </c>
      <c r="O626" s="22"/>
      <c r="P626" s="22"/>
    </row>
    <row r="627" spans="1:16" ht="45" x14ac:dyDescent="0.25">
      <c r="A627" s="21" t="s">
        <v>5684</v>
      </c>
      <c r="B627" s="21" t="s">
        <v>49</v>
      </c>
      <c r="C627" s="22"/>
      <c r="D627" s="22"/>
      <c r="E627" s="22"/>
      <c r="F627" s="22"/>
      <c r="G627" s="22"/>
      <c r="H627" s="22"/>
      <c r="I627" s="22"/>
      <c r="J627" s="22"/>
      <c r="K627" s="23">
        <v>1</v>
      </c>
      <c r="L627" s="23">
        <v>1</v>
      </c>
      <c r="M627" s="21" t="s">
        <v>50</v>
      </c>
      <c r="N627" s="21" t="s">
        <v>50</v>
      </c>
      <c r="O627" s="22"/>
      <c r="P627" s="22"/>
    </row>
    <row r="628" spans="1:16" ht="45" x14ac:dyDescent="0.25">
      <c r="A628" s="21" t="s">
        <v>5685</v>
      </c>
      <c r="B628" s="21" t="s">
        <v>49</v>
      </c>
      <c r="C628" s="22"/>
      <c r="D628" s="22"/>
      <c r="E628" s="22"/>
      <c r="F628" s="22"/>
      <c r="G628" s="22"/>
      <c r="H628" s="22"/>
      <c r="I628" s="22"/>
      <c r="J628" s="22"/>
      <c r="K628" s="23">
        <v>1</v>
      </c>
      <c r="L628" s="23">
        <v>1</v>
      </c>
      <c r="M628" s="21" t="s">
        <v>50</v>
      </c>
      <c r="N628" s="21" t="s">
        <v>50</v>
      </c>
      <c r="O628" s="22"/>
      <c r="P628" s="22"/>
    </row>
    <row r="629" spans="1:16" ht="45" x14ac:dyDescent="0.25">
      <c r="A629" s="21" t="s">
        <v>1856</v>
      </c>
      <c r="B629" s="21" t="s">
        <v>49</v>
      </c>
      <c r="C629" s="22"/>
      <c r="D629" s="22"/>
      <c r="E629" s="23">
        <v>42605520.060000002</v>
      </c>
      <c r="F629" s="23">
        <v>350.18</v>
      </c>
      <c r="G629" s="23">
        <v>61294360.950000003</v>
      </c>
      <c r="H629" s="23">
        <v>538.95000000000005</v>
      </c>
      <c r="I629" s="23">
        <v>52470854.890000001</v>
      </c>
      <c r="J629" s="23">
        <v>541.15</v>
      </c>
      <c r="K629" s="23">
        <v>1</v>
      </c>
      <c r="L629" s="23">
        <v>1</v>
      </c>
      <c r="M629" s="21" t="s">
        <v>50</v>
      </c>
      <c r="N629" s="21" t="s">
        <v>50</v>
      </c>
      <c r="O629" s="22"/>
      <c r="P629" s="22"/>
    </row>
    <row r="630" spans="1:16" ht="45" x14ac:dyDescent="0.25">
      <c r="A630" s="21" t="s">
        <v>5686</v>
      </c>
      <c r="B630" s="21" t="s">
        <v>49</v>
      </c>
      <c r="C630" s="22"/>
      <c r="D630" s="22"/>
      <c r="E630" s="22"/>
      <c r="F630" s="22"/>
      <c r="G630" s="22"/>
      <c r="H630" s="22"/>
      <c r="I630" s="22"/>
      <c r="J630" s="22"/>
      <c r="K630" s="23">
        <v>1</v>
      </c>
      <c r="L630" s="23">
        <v>1</v>
      </c>
      <c r="M630" s="21" t="s">
        <v>50</v>
      </c>
      <c r="N630" s="21" t="s">
        <v>50</v>
      </c>
      <c r="O630" s="22"/>
      <c r="P630" s="22"/>
    </row>
    <row r="631" spans="1:16" ht="45" x14ac:dyDescent="0.25">
      <c r="A631" s="21" t="s">
        <v>5687</v>
      </c>
      <c r="B631" s="21" t="s">
        <v>49</v>
      </c>
      <c r="C631" s="22"/>
      <c r="D631" s="22"/>
      <c r="E631" s="22"/>
      <c r="F631" s="22"/>
      <c r="G631" s="22"/>
      <c r="H631" s="22"/>
      <c r="I631" s="22"/>
      <c r="J631" s="22"/>
      <c r="K631" s="23">
        <v>1</v>
      </c>
      <c r="L631" s="23">
        <v>1</v>
      </c>
      <c r="M631" s="21" t="s">
        <v>50</v>
      </c>
      <c r="N631" s="21" t="s">
        <v>50</v>
      </c>
      <c r="O631" s="22"/>
      <c r="P631" s="22"/>
    </row>
    <row r="632" spans="1:16" ht="45" x14ac:dyDescent="0.25">
      <c r="A632" s="21" t="s">
        <v>5688</v>
      </c>
      <c r="B632" s="21" t="s">
        <v>49</v>
      </c>
      <c r="C632" s="22"/>
      <c r="D632" s="22"/>
      <c r="E632" s="22"/>
      <c r="F632" s="22"/>
      <c r="G632" s="22"/>
      <c r="H632" s="22"/>
      <c r="I632" s="22"/>
      <c r="J632" s="22"/>
      <c r="K632" s="23">
        <v>1</v>
      </c>
      <c r="L632" s="23">
        <v>1</v>
      </c>
      <c r="M632" s="21" t="s">
        <v>50</v>
      </c>
      <c r="N632" s="21" t="s">
        <v>50</v>
      </c>
      <c r="O632" s="22"/>
      <c r="P632" s="22"/>
    </row>
    <row r="633" spans="1:16" ht="45" x14ac:dyDescent="0.25">
      <c r="A633" s="21" t="s">
        <v>5689</v>
      </c>
      <c r="B633" s="21" t="s">
        <v>49</v>
      </c>
      <c r="C633" s="22"/>
      <c r="D633" s="22"/>
      <c r="E633" s="22"/>
      <c r="F633" s="22"/>
      <c r="G633" s="22"/>
      <c r="H633" s="22"/>
      <c r="I633" s="22"/>
      <c r="J633" s="22"/>
      <c r="K633" s="23">
        <v>1</v>
      </c>
      <c r="L633" s="23">
        <v>1</v>
      </c>
      <c r="M633" s="21" t="s">
        <v>50</v>
      </c>
      <c r="N633" s="21" t="s">
        <v>50</v>
      </c>
      <c r="O633" s="22"/>
      <c r="P633" s="22"/>
    </row>
    <row r="634" spans="1:16" ht="45" x14ac:dyDescent="0.25">
      <c r="A634" s="21" t="s">
        <v>5690</v>
      </c>
      <c r="B634" s="21" t="s">
        <v>49</v>
      </c>
      <c r="C634" s="22"/>
      <c r="D634" s="22"/>
      <c r="E634" s="22"/>
      <c r="F634" s="22"/>
      <c r="G634" s="22"/>
      <c r="H634" s="22"/>
      <c r="I634" s="22"/>
      <c r="J634" s="22"/>
      <c r="K634" s="23">
        <v>1</v>
      </c>
      <c r="L634" s="23">
        <v>1</v>
      </c>
      <c r="M634" s="21" t="s">
        <v>50</v>
      </c>
      <c r="N634" s="21" t="s">
        <v>50</v>
      </c>
      <c r="O634" s="22"/>
      <c r="P634" s="22"/>
    </row>
    <row r="635" spans="1:16" ht="45" x14ac:dyDescent="0.25">
      <c r="A635" s="21" t="s">
        <v>5691</v>
      </c>
      <c r="B635" s="21" t="s">
        <v>49</v>
      </c>
      <c r="C635" s="22"/>
      <c r="D635" s="22"/>
      <c r="E635" s="22"/>
      <c r="F635" s="22"/>
      <c r="G635" s="22"/>
      <c r="H635" s="22"/>
      <c r="I635" s="22"/>
      <c r="J635" s="22"/>
      <c r="K635" s="23">
        <v>1</v>
      </c>
      <c r="L635" s="23">
        <v>1</v>
      </c>
      <c r="M635" s="21" t="s">
        <v>50</v>
      </c>
      <c r="N635" s="21" t="s">
        <v>50</v>
      </c>
      <c r="O635" s="22"/>
      <c r="P635" s="22"/>
    </row>
    <row r="636" spans="1:16" ht="45" x14ac:dyDescent="0.25">
      <c r="A636" s="21" t="s">
        <v>5692</v>
      </c>
      <c r="B636" s="21" t="s">
        <v>49</v>
      </c>
      <c r="C636" s="22"/>
      <c r="D636" s="22"/>
      <c r="E636" s="22"/>
      <c r="F636" s="22"/>
      <c r="G636" s="22"/>
      <c r="H636" s="22"/>
      <c r="I636" s="22"/>
      <c r="J636" s="22"/>
      <c r="K636" s="23">
        <v>1</v>
      </c>
      <c r="L636" s="23">
        <v>1</v>
      </c>
      <c r="M636" s="21" t="s">
        <v>50</v>
      </c>
      <c r="N636" s="21" t="s">
        <v>50</v>
      </c>
      <c r="O636" s="22"/>
      <c r="P636" s="22"/>
    </row>
    <row r="637" spans="1:16" ht="45" x14ac:dyDescent="0.25">
      <c r="A637" s="21" t="s">
        <v>5693</v>
      </c>
      <c r="B637" s="21" t="s">
        <v>49</v>
      </c>
      <c r="C637" s="22"/>
      <c r="D637" s="22"/>
      <c r="E637" s="22"/>
      <c r="F637" s="22"/>
      <c r="G637" s="22"/>
      <c r="H637" s="22"/>
      <c r="I637" s="22"/>
      <c r="J637" s="22"/>
      <c r="K637" s="23">
        <v>1</v>
      </c>
      <c r="L637" s="23">
        <v>1</v>
      </c>
      <c r="M637" s="21" t="s">
        <v>50</v>
      </c>
      <c r="N637" s="21" t="s">
        <v>50</v>
      </c>
      <c r="O637" s="22"/>
      <c r="P637" s="22"/>
    </row>
    <row r="638" spans="1:16" ht="45" x14ac:dyDescent="0.25">
      <c r="A638" s="21" t="s">
        <v>5694</v>
      </c>
      <c r="B638" s="21" t="s">
        <v>49</v>
      </c>
      <c r="C638" s="22"/>
      <c r="D638" s="22"/>
      <c r="E638" s="22"/>
      <c r="F638" s="22"/>
      <c r="G638" s="22"/>
      <c r="H638" s="22"/>
      <c r="I638" s="22"/>
      <c r="J638" s="22"/>
      <c r="K638" s="23">
        <v>1</v>
      </c>
      <c r="L638" s="23">
        <v>1</v>
      </c>
      <c r="M638" s="21" t="s">
        <v>50</v>
      </c>
      <c r="N638" s="21" t="s">
        <v>50</v>
      </c>
      <c r="O638" s="22"/>
      <c r="P638" s="22"/>
    </row>
    <row r="639" spans="1:16" ht="45" x14ac:dyDescent="0.25">
      <c r="A639" s="21" t="s">
        <v>5695</v>
      </c>
      <c r="B639" s="21" t="s">
        <v>49</v>
      </c>
      <c r="C639" s="22"/>
      <c r="D639" s="22"/>
      <c r="E639" s="22"/>
      <c r="F639" s="22"/>
      <c r="G639" s="22"/>
      <c r="H639" s="22"/>
      <c r="I639" s="22"/>
      <c r="J639" s="22"/>
      <c r="K639" s="23">
        <v>1</v>
      </c>
      <c r="L639" s="23">
        <v>1</v>
      </c>
      <c r="M639" s="21" t="s">
        <v>50</v>
      </c>
      <c r="N639" s="21" t="s">
        <v>50</v>
      </c>
      <c r="O639" s="22"/>
      <c r="P639" s="22"/>
    </row>
    <row r="640" spans="1:16" ht="45" x14ac:dyDescent="0.25">
      <c r="A640" s="21" t="s">
        <v>5696</v>
      </c>
      <c r="B640" s="21" t="s">
        <v>49</v>
      </c>
      <c r="C640" s="22"/>
      <c r="D640" s="22"/>
      <c r="E640" s="22"/>
      <c r="F640" s="22"/>
      <c r="G640" s="22"/>
      <c r="H640" s="22"/>
      <c r="I640" s="22"/>
      <c r="J640" s="22"/>
      <c r="K640" s="23">
        <v>1</v>
      </c>
      <c r="L640" s="23">
        <v>1</v>
      </c>
      <c r="M640" s="21" t="s">
        <v>50</v>
      </c>
      <c r="N640" s="21" t="s">
        <v>50</v>
      </c>
      <c r="O640" s="22"/>
      <c r="P640" s="22"/>
    </row>
    <row r="641" spans="1:16" ht="45" x14ac:dyDescent="0.25">
      <c r="A641" s="21" t="s">
        <v>5697</v>
      </c>
      <c r="B641" s="21" t="s">
        <v>49</v>
      </c>
      <c r="C641" s="22"/>
      <c r="D641" s="22"/>
      <c r="E641" s="22"/>
      <c r="F641" s="22"/>
      <c r="G641" s="22"/>
      <c r="H641" s="22"/>
      <c r="I641" s="22"/>
      <c r="J641" s="22"/>
      <c r="K641" s="23">
        <v>1</v>
      </c>
      <c r="L641" s="23">
        <v>1</v>
      </c>
      <c r="M641" s="21" t="s">
        <v>50</v>
      </c>
      <c r="N641" s="21" t="s">
        <v>50</v>
      </c>
      <c r="O641" s="22"/>
      <c r="P641" s="22"/>
    </row>
    <row r="642" spans="1:16" ht="45" x14ac:dyDescent="0.25">
      <c r="A642" s="21" t="s">
        <v>142</v>
      </c>
      <c r="B642" s="21" t="s">
        <v>49</v>
      </c>
      <c r="C642" s="23">
        <v>13108547.57</v>
      </c>
      <c r="D642" s="23">
        <v>19.62</v>
      </c>
      <c r="E642" s="23">
        <v>15963896.050000001</v>
      </c>
      <c r="F642" s="23">
        <v>28.34</v>
      </c>
      <c r="G642" s="23">
        <v>8595113.2200000007</v>
      </c>
      <c r="H642" s="23">
        <v>16.3</v>
      </c>
      <c r="I642" s="23">
        <v>13785925.67</v>
      </c>
      <c r="J642" s="23">
        <v>27.04</v>
      </c>
      <c r="K642" s="23">
        <v>1</v>
      </c>
      <c r="L642" s="23">
        <v>1</v>
      </c>
      <c r="M642" s="21" t="s">
        <v>50</v>
      </c>
      <c r="N642" s="21" t="s">
        <v>58</v>
      </c>
      <c r="O642" s="22"/>
      <c r="P642" s="23">
        <v>539410.75</v>
      </c>
    </row>
    <row r="643" spans="1:16" ht="45" x14ac:dyDescent="0.25">
      <c r="A643" s="21" t="s">
        <v>5698</v>
      </c>
      <c r="B643" s="21" t="s">
        <v>49</v>
      </c>
      <c r="C643" s="22"/>
      <c r="D643" s="22"/>
      <c r="E643" s="22"/>
      <c r="F643" s="22"/>
      <c r="G643" s="22"/>
      <c r="H643" s="22"/>
      <c r="I643" s="22"/>
      <c r="J643" s="22"/>
      <c r="K643" s="23">
        <v>1</v>
      </c>
      <c r="L643" s="23">
        <v>1</v>
      </c>
      <c r="M643" s="21" t="s">
        <v>50</v>
      </c>
      <c r="N643" s="21" t="s">
        <v>50</v>
      </c>
      <c r="O643" s="22"/>
      <c r="P643" s="22"/>
    </row>
    <row r="644" spans="1:16" ht="45" x14ac:dyDescent="0.25">
      <c r="A644" s="21" t="s">
        <v>5699</v>
      </c>
      <c r="B644" s="21" t="s">
        <v>49</v>
      </c>
      <c r="C644" s="22"/>
      <c r="D644" s="22"/>
      <c r="E644" s="22"/>
      <c r="F644" s="22"/>
      <c r="G644" s="22"/>
      <c r="H644" s="22"/>
      <c r="I644" s="22"/>
      <c r="J644" s="22"/>
      <c r="K644" s="23">
        <v>1</v>
      </c>
      <c r="L644" s="23">
        <v>1</v>
      </c>
      <c r="M644" s="21" t="s">
        <v>50</v>
      </c>
      <c r="N644" s="21" t="s">
        <v>50</v>
      </c>
      <c r="O644" s="22"/>
      <c r="P644" s="22"/>
    </row>
    <row r="645" spans="1:16" ht="45" x14ac:dyDescent="0.25">
      <c r="A645" s="21" t="s">
        <v>931</v>
      </c>
      <c r="B645" s="21" t="s">
        <v>49</v>
      </c>
      <c r="C645" s="23">
        <v>57505252.350000001</v>
      </c>
      <c r="D645" s="23">
        <v>73.92</v>
      </c>
      <c r="E645" s="23">
        <v>35805982.75</v>
      </c>
      <c r="F645" s="23">
        <v>93.73</v>
      </c>
      <c r="G645" s="23">
        <v>48722464.82</v>
      </c>
      <c r="H645" s="23">
        <v>87.84</v>
      </c>
      <c r="I645" s="23">
        <v>43417336.530000001</v>
      </c>
      <c r="J645" s="23">
        <v>121.92</v>
      </c>
      <c r="K645" s="23">
        <v>1</v>
      </c>
      <c r="L645" s="23">
        <v>1</v>
      </c>
      <c r="M645" s="21" t="s">
        <v>50</v>
      </c>
      <c r="N645" s="21" t="s">
        <v>58</v>
      </c>
      <c r="O645" s="22"/>
      <c r="P645" s="23">
        <v>630450</v>
      </c>
    </row>
    <row r="646" spans="1:16" ht="45" x14ac:dyDescent="0.25">
      <c r="A646" s="21" t="s">
        <v>5700</v>
      </c>
      <c r="B646" s="21" t="s">
        <v>198</v>
      </c>
      <c r="C646" s="22"/>
      <c r="D646" s="22"/>
      <c r="E646" s="22"/>
      <c r="F646" s="22"/>
      <c r="G646" s="22"/>
      <c r="H646" s="22"/>
      <c r="I646" s="22"/>
      <c r="J646" s="22"/>
      <c r="K646" s="23">
        <v>1</v>
      </c>
      <c r="L646" s="23">
        <v>1</v>
      </c>
      <c r="M646" s="21" t="s">
        <v>50</v>
      </c>
      <c r="N646" s="21" t="s">
        <v>50</v>
      </c>
      <c r="O646" s="22"/>
      <c r="P646" s="22"/>
    </row>
    <row r="647" spans="1:16" ht="45" x14ac:dyDescent="0.25">
      <c r="A647" s="21" t="s">
        <v>5701</v>
      </c>
      <c r="B647" s="21" t="s">
        <v>49</v>
      </c>
      <c r="C647" s="22"/>
      <c r="D647" s="22"/>
      <c r="E647" s="22"/>
      <c r="F647" s="22"/>
      <c r="G647" s="22"/>
      <c r="H647" s="22"/>
      <c r="I647" s="22"/>
      <c r="J647" s="22"/>
      <c r="K647" s="23">
        <v>1</v>
      </c>
      <c r="L647" s="23">
        <v>1</v>
      </c>
      <c r="M647" s="21" t="s">
        <v>50</v>
      </c>
      <c r="N647" s="21" t="s">
        <v>50</v>
      </c>
      <c r="O647" s="22"/>
      <c r="P647" s="22"/>
    </row>
    <row r="648" spans="1:16" ht="45" x14ac:dyDescent="0.25">
      <c r="A648" s="21" t="s">
        <v>1861</v>
      </c>
      <c r="B648" s="21" t="s">
        <v>49</v>
      </c>
      <c r="C648" s="23">
        <v>145487119.63999999</v>
      </c>
      <c r="D648" s="23">
        <v>73.92</v>
      </c>
      <c r="E648" s="23">
        <v>90588408.609999999</v>
      </c>
      <c r="F648" s="23">
        <v>93.73</v>
      </c>
      <c r="G648" s="23">
        <v>103362905.19</v>
      </c>
      <c r="H648" s="23">
        <v>100.92</v>
      </c>
      <c r="I648" s="23">
        <v>97709629.560000002</v>
      </c>
      <c r="J648" s="23">
        <v>102.33</v>
      </c>
      <c r="K648" s="23">
        <v>1</v>
      </c>
      <c r="L648" s="23">
        <v>1</v>
      </c>
      <c r="M648" s="21" t="s">
        <v>50</v>
      </c>
      <c r="N648" s="21" t="s">
        <v>58</v>
      </c>
      <c r="O648" s="22"/>
      <c r="P648" s="23">
        <v>1420500</v>
      </c>
    </row>
    <row r="649" spans="1:16" ht="45" x14ac:dyDescent="0.25">
      <c r="A649" s="21" t="s">
        <v>148</v>
      </c>
      <c r="B649" s="21" t="s">
        <v>49</v>
      </c>
      <c r="C649" s="23">
        <v>36081690.590000004</v>
      </c>
      <c r="D649" s="23">
        <v>1007.33</v>
      </c>
      <c r="E649" s="23">
        <v>48079606.079999998</v>
      </c>
      <c r="F649" s="23">
        <v>1736.82</v>
      </c>
      <c r="G649" s="23">
        <v>37434776.600000001</v>
      </c>
      <c r="H649" s="23">
        <v>1577.22</v>
      </c>
      <c r="I649" s="23">
        <v>48897013.68</v>
      </c>
      <c r="J649" s="23">
        <v>1988.13</v>
      </c>
      <c r="K649" s="23">
        <v>1</v>
      </c>
      <c r="L649" s="23">
        <v>1</v>
      </c>
      <c r="M649" s="21" t="s">
        <v>50</v>
      </c>
      <c r="N649" s="21" t="s">
        <v>5192</v>
      </c>
      <c r="O649" s="22"/>
      <c r="P649" s="23">
        <v>30941.25</v>
      </c>
    </row>
    <row r="650" spans="1:16" ht="45" x14ac:dyDescent="0.25">
      <c r="A650" s="21" t="s">
        <v>5702</v>
      </c>
      <c r="B650" s="21" t="s">
        <v>49</v>
      </c>
      <c r="C650" s="22"/>
      <c r="D650" s="22"/>
      <c r="E650" s="22"/>
      <c r="F650" s="22"/>
      <c r="G650" s="22"/>
      <c r="H650" s="22"/>
      <c r="I650" s="22"/>
      <c r="J650" s="22"/>
      <c r="K650" s="23">
        <v>1</v>
      </c>
      <c r="L650" s="23">
        <v>1</v>
      </c>
      <c r="M650" s="21" t="s">
        <v>50</v>
      </c>
      <c r="N650" s="21" t="s">
        <v>50</v>
      </c>
      <c r="O650" s="22"/>
      <c r="P650" s="22"/>
    </row>
    <row r="651" spans="1:16" ht="45" x14ac:dyDescent="0.25">
      <c r="A651" s="21" t="s">
        <v>5703</v>
      </c>
      <c r="B651" s="21" t="s">
        <v>49</v>
      </c>
      <c r="C651" s="22"/>
      <c r="D651" s="22"/>
      <c r="E651" s="22"/>
      <c r="F651" s="22"/>
      <c r="G651" s="22"/>
      <c r="H651" s="22"/>
      <c r="I651" s="22"/>
      <c r="J651" s="22"/>
      <c r="K651" s="23">
        <v>1</v>
      </c>
      <c r="L651" s="23">
        <v>1</v>
      </c>
      <c r="M651" s="21" t="s">
        <v>50</v>
      </c>
      <c r="N651" s="21" t="s">
        <v>50</v>
      </c>
      <c r="O651" s="22"/>
      <c r="P651" s="22"/>
    </row>
    <row r="652" spans="1:16" ht="45" x14ac:dyDescent="0.25">
      <c r="A652" s="21" t="s">
        <v>1864</v>
      </c>
      <c r="B652" s="21" t="s">
        <v>49</v>
      </c>
      <c r="C652" s="23">
        <v>24077171.489999998</v>
      </c>
      <c r="D652" s="23">
        <v>1368.68</v>
      </c>
      <c r="E652" s="23">
        <v>33500062.719999999</v>
      </c>
      <c r="F652" s="23">
        <v>466.73</v>
      </c>
      <c r="G652" s="23">
        <v>21593031.75</v>
      </c>
      <c r="H652" s="23">
        <v>473.49</v>
      </c>
      <c r="I652" s="23">
        <v>28073823.609999999</v>
      </c>
      <c r="J652" s="23">
        <v>392.38</v>
      </c>
      <c r="K652" s="23">
        <v>1</v>
      </c>
      <c r="L652" s="23">
        <v>1</v>
      </c>
      <c r="M652" s="21" t="s">
        <v>50</v>
      </c>
      <c r="N652" s="21" t="s">
        <v>1462</v>
      </c>
      <c r="O652" s="22"/>
      <c r="P652" s="23">
        <v>64440</v>
      </c>
    </row>
    <row r="653" spans="1:16" ht="45" x14ac:dyDescent="0.25">
      <c r="A653" s="21" t="s">
        <v>5704</v>
      </c>
      <c r="B653" s="21" t="s">
        <v>198</v>
      </c>
      <c r="C653" s="22"/>
      <c r="D653" s="22"/>
      <c r="E653" s="22"/>
      <c r="F653" s="22"/>
      <c r="G653" s="22"/>
      <c r="H653" s="22"/>
      <c r="I653" s="22"/>
      <c r="J653" s="22"/>
      <c r="K653" s="23">
        <v>1</v>
      </c>
      <c r="L653" s="23">
        <v>1</v>
      </c>
      <c r="M653" s="21" t="s">
        <v>50</v>
      </c>
      <c r="N653" s="21" t="s">
        <v>50</v>
      </c>
      <c r="O653" s="22"/>
      <c r="P653" s="22"/>
    </row>
    <row r="654" spans="1:16" ht="45" x14ac:dyDescent="0.25">
      <c r="A654" s="21" t="s">
        <v>5705</v>
      </c>
      <c r="B654" s="21" t="s">
        <v>49</v>
      </c>
      <c r="C654" s="22"/>
      <c r="D654" s="22"/>
      <c r="E654" s="22"/>
      <c r="F654" s="22"/>
      <c r="G654" s="22"/>
      <c r="H654" s="22"/>
      <c r="I654" s="22"/>
      <c r="J654" s="22"/>
      <c r="K654" s="23">
        <v>1</v>
      </c>
      <c r="L654" s="23">
        <v>1</v>
      </c>
      <c r="M654" s="21" t="s">
        <v>50</v>
      </c>
      <c r="N654" s="21" t="s">
        <v>50</v>
      </c>
      <c r="O654" s="22"/>
      <c r="P654" s="22"/>
    </row>
    <row r="655" spans="1:16" ht="45" x14ac:dyDescent="0.25">
      <c r="A655" s="21" t="s">
        <v>5706</v>
      </c>
      <c r="B655" s="21" t="s">
        <v>49</v>
      </c>
      <c r="C655" s="22"/>
      <c r="D655" s="22"/>
      <c r="E655" s="22"/>
      <c r="F655" s="22"/>
      <c r="G655" s="22"/>
      <c r="H655" s="22"/>
      <c r="I655" s="22"/>
      <c r="J655" s="22"/>
      <c r="K655" s="23">
        <v>1</v>
      </c>
      <c r="L655" s="23">
        <v>1</v>
      </c>
      <c r="M655" s="21" t="s">
        <v>50</v>
      </c>
      <c r="N655" s="21" t="s">
        <v>50</v>
      </c>
      <c r="O655" s="22"/>
      <c r="P655" s="22"/>
    </row>
    <row r="656" spans="1:16" ht="45" x14ac:dyDescent="0.25">
      <c r="A656" s="21" t="s">
        <v>5707</v>
      </c>
      <c r="B656" s="21" t="s">
        <v>49</v>
      </c>
      <c r="C656" s="22"/>
      <c r="D656" s="22"/>
      <c r="E656" s="22"/>
      <c r="F656" s="22"/>
      <c r="G656" s="22"/>
      <c r="H656" s="22"/>
      <c r="I656" s="22"/>
      <c r="J656" s="22"/>
      <c r="K656" s="23">
        <v>1</v>
      </c>
      <c r="L656" s="23">
        <v>1</v>
      </c>
      <c r="M656" s="21" t="s">
        <v>50</v>
      </c>
      <c r="N656" s="21" t="s">
        <v>50</v>
      </c>
      <c r="O656" s="22"/>
      <c r="P656" s="22"/>
    </row>
    <row r="657" spans="1:16" ht="45" x14ac:dyDescent="0.25">
      <c r="A657" s="21" t="s">
        <v>1866</v>
      </c>
      <c r="B657" s="21" t="s">
        <v>49</v>
      </c>
      <c r="C657" s="23">
        <v>19027175.280000001</v>
      </c>
      <c r="D657" s="23">
        <v>308.64999999999998</v>
      </c>
      <c r="E657" s="23">
        <v>25157365.399999999</v>
      </c>
      <c r="F657" s="23">
        <v>331.76</v>
      </c>
      <c r="G657" s="23">
        <v>23319133.68</v>
      </c>
      <c r="H657" s="23">
        <v>416.4</v>
      </c>
      <c r="I657" s="23">
        <v>18174993.57</v>
      </c>
      <c r="J657" s="23">
        <v>271.37</v>
      </c>
      <c r="K657" s="23">
        <v>1</v>
      </c>
      <c r="L657" s="23">
        <v>1</v>
      </c>
      <c r="M657" s="21" t="s">
        <v>50</v>
      </c>
      <c r="N657" s="21" t="s">
        <v>1462</v>
      </c>
      <c r="O657" s="22"/>
      <c r="P657" s="23">
        <v>67779.25</v>
      </c>
    </row>
    <row r="658" spans="1:16" ht="45" x14ac:dyDescent="0.25">
      <c r="A658" s="21" t="s">
        <v>5708</v>
      </c>
      <c r="B658" s="21" t="s">
        <v>49</v>
      </c>
      <c r="C658" s="22"/>
      <c r="D658" s="22"/>
      <c r="E658" s="22"/>
      <c r="F658" s="22"/>
      <c r="G658" s="22"/>
      <c r="H658" s="22"/>
      <c r="I658" s="22"/>
      <c r="J658" s="22"/>
      <c r="K658" s="23">
        <v>1</v>
      </c>
      <c r="L658" s="23">
        <v>1</v>
      </c>
      <c r="M658" s="21" t="s">
        <v>50</v>
      </c>
      <c r="N658" s="21" t="s">
        <v>50</v>
      </c>
      <c r="O658" s="22"/>
      <c r="P658" s="22"/>
    </row>
    <row r="659" spans="1:16" ht="45" x14ac:dyDescent="0.25">
      <c r="A659" s="21" t="s">
        <v>5709</v>
      </c>
      <c r="B659" s="21" t="s">
        <v>49</v>
      </c>
      <c r="C659" s="22"/>
      <c r="D659" s="22"/>
      <c r="E659" s="22"/>
      <c r="F659" s="22"/>
      <c r="G659" s="22"/>
      <c r="H659" s="22"/>
      <c r="I659" s="22"/>
      <c r="J659" s="22"/>
      <c r="K659" s="23">
        <v>1</v>
      </c>
      <c r="L659" s="23">
        <v>1</v>
      </c>
      <c r="M659" s="21" t="s">
        <v>50</v>
      </c>
      <c r="N659" s="21" t="s">
        <v>50</v>
      </c>
      <c r="O659" s="22"/>
      <c r="P659" s="22"/>
    </row>
    <row r="660" spans="1:16" ht="45" x14ac:dyDescent="0.25">
      <c r="A660" s="21" t="s">
        <v>5710</v>
      </c>
      <c r="B660" s="21" t="s">
        <v>49</v>
      </c>
      <c r="C660" s="22"/>
      <c r="D660" s="22"/>
      <c r="E660" s="22"/>
      <c r="F660" s="22"/>
      <c r="G660" s="22"/>
      <c r="H660" s="22"/>
      <c r="I660" s="22"/>
      <c r="J660" s="22"/>
      <c r="K660" s="23">
        <v>1</v>
      </c>
      <c r="L660" s="23">
        <v>1</v>
      </c>
      <c r="M660" s="21" t="s">
        <v>50</v>
      </c>
      <c r="N660" s="21" t="s">
        <v>50</v>
      </c>
      <c r="O660" s="22"/>
      <c r="P660" s="22"/>
    </row>
    <row r="661" spans="1:16" ht="45" x14ac:dyDescent="0.25">
      <c r="A661" s="21" t="s">
        <v>5711</v>
      </c>
      <c r="B661" s="21" t="s">
        <v>49</v>
      </c>
      <c r="C661" s="22"/>
      <c r="D661" s="22"/>
      <c r="E661" s="22"/>
      <c r="F661" s="22"/>
      <c r="G661" s="22"/>
      <c r="H661" s="22"/>
      <c r="I661" s="22"/>
      <c r="J661" s="22"/>
      <c r="K661" s="23">
        <v>1</v>
      </c>
      <c r="L661" s="23">
        <v>1</v>
      </c>
      <c r="M661" s="21" t="s">
        <v>50</v>
      </c>
      <c r="N661" s="21" t="s">
        <v>50</v>
      </c>
      <c r="O661" s="22"/>
      <c r="P661" s="22"/>
    </row>
    <row r="662" spans="1:16" ht="45" x14ac:dyDescent="0.25">
      <c r="A662" s="21" t="s">
        <v>5712</v>
      </c>
      <c r="B662" s="21" t="s">
        <v>49</v>
      </c>
      <c r="C662" s="22"/>
      <c r="D662" s="22"/>
      <c r="E662" s="22"/>
      <c r="F662" s="22"/>
      <c r="G662" s="22"/>
      <c r="H662" s="22"/>
      <c r="I662" s="22"/>
      <c r="J662" s="22"/>
      <c r="K662" s="23">
        <v>1</v>
      </c>
      <c r="L662" s="23">
        <v>1</v>
      </c>
      <c r="M662" s="21" t="s">
        <v>50</v>
      </c>
      <c r="N662" s="21" t="s">
        <v>50</v>
      </c>
      <c r="O662" s="22"/>
      <c r="P662" s="22"/>
    </row>
    <row r="663" spans="1:16" ht="45" x14ac:dyDescent="0.25">
      <c r="A663" s="21" t="s">
        <v>5713</v>
      </c>
      <c r="B663" s="21" t="s">
        <v>49</v>
      </c>
      <c r="C663" s="22"/>
      <c r="D663" s="22"/>
      <c r="E663" s="22"/>
      <c r="F663" s="22"/>
      <c r="G663" s="22"/>
      <c r="H663" s="22"/>
      <c r="I663" s="22"/>
      <c r="J663" s="22"/>
      <c r="K663" s="23">
        <v>1</v>
      </c>
      <c r="L663" s="23">
        <v>1</v>
      </c>
      <c r="M663" s="21" t="s">
        <v>50</v>
      </c>
      <c r="N663" s="21" t="s">
        <v>50</v>
      </c>
      <c r="O663" s="22"/>
      <c r="P663" s="22"/>
    </row>
    <row r="664" spans="1:16" ht="45" x14ac:dyDescent="0.25">
      <c r="A664" s="21" t="s">
        <v>5714</v>
      </c>
      <c r="B664" s="21" t="s">
        <v>49</v>
      </c>
      <c r="C664" s="22"/>
      <c r="D664" s="22"/>
      <c r="E664" s="22"/>
      <c r="F664" s="22"/>
      <c r="G664" s="22"/>
      <c r="H664" s="22"/>
      <c r="I664" s="22"/>
      <c r="J664" s="22"/>
      <c r="K664" s="23">
        <v>1</v>
      </c>
      <c r="L664" s="23">
        <v>1</v>
      </c>
      <c r="M664" s="21" t="s">
        <v>50</v>
      </c>
      <c r="N664" s="21" t="s">
        <v>50</v>
      </c>
      <c r="O664" s="22"/>
      <c r="P664" s="22"/>
    </row>
    <row r="665" spans="1:16" ht="45" x14ac:dyDescent="0.25">
      <c r="A665" s="21" t="s">
        <v>5715</v>
      </c>
      <c r="B665" s="21" t="s">
        <v>49</v>
      </c>
      <c r="C665" s="22"/>
      <c r="D665" s="22"/>
      <c r="E665" s="22"/>
      <c r="F665" s="22"/>
      <c r="G665" s="22"/>
      <c r="H665" s="22"/>
      <c r="I665" s="22"/>
      <c r="J665" s="22"/>
      <c r="K665" s="23">
        <v>1</v>
      </c>
      <c r="L665" s="23">
        <v>1</v>
      </c>
      <c r="M665" s="21" t="s">
        <v>50</v>
      </c>
      <c r="N665" s="21" t="s">
        <v>50</v>
      </c>
      <c r="O665" s="22"/>
      <c r="P665" s="22"/>
    </row>
    <row r="666" spans="1:16" ht="45" x14ac:dyDescent="0.25">
      <c r="A666" s="21" t="s">
        <v>5716</v>
      </c>
      <c r="B666" s="21" t="s">
        <v>49</v>
      </c>
      <c r="C666" s="22"/>
      <c r="D666" s="22"/>
      <c r="E666" s="22"/>
      <c r="F666" s="22"/>
      <c r="G666" s="22"/>
      <c r="H666" s="22"/>
      <c r="I666" s="22"/>
      <c r="J666" s="22"/>
      <c r="K666" s="23">
        <v>1</v>
      </c>
      <c r="L666" s="23">
        <v>1</v>
      </c>
      <c r="M666" s="21" t="s">
        <v>50</v>
      </c>
      <c r="N666" s="21" t="s">
        <v>50</v>
      </c>
      <c r="O666" s="22"/>
      <c r="P666" s="22"/>
    </row>
    <row r="667" spans="1:16" ht="45" x14ac:dyDescent="0.25">
      <c r="A667" s="21" t="s">
        <v>5717</v>
      </c>
      <c r="B667" s="21" t="s">
        <v>49</v>
      </c>
      <c r="C667" s="22"/>
      <c r="D667" s="22"/>
      <c r="E667" s="22"/>
      <c r="F667" s="22"/>
      <c r="G667" s="22"/>
      <c r="H667" s="22"/>
      <c r="I667" s="22"/>
      <c r="J667" s="22"/>
      <c r="K667" s="23">
        <v>1</v>
      </c>
      <c r="L667" s="23">
        <v>1</v>
      </c>
      <c r="M667" s="21" t="s">
        <v>50</v>
      </c>
      <c r="N667" s="21" t="s">
        <v>50</v>
      </c>
      <c r="O667" s="22"/>
      <c r="P667" s="22"/>
    </row>
    <row r="668" spans="1:16" ht="45" x14ac:dyDescent="0.25">
      <c r="A668" s="21" t="s">
        <v>1868</v>
      </c>
      <c r="B668" s="21" t="s">
        <v>49</v>
      </c>
      <c r="C668" s="23">
        <v>28404079.199999999</v>
      </c>
      <c r="D668" s="23">
        <v>267.99</v>
      </c>
      <c r="E668" s="23">
        <v>33422936.859999999</v>
      </c>
      <c r="F668" s="23">
        <v>312.39</v>
      </c>
      <c r="G668" s="23">
        <v>27817010.260000002</v>
      </c>
      <c r="H668" s="23">
        <v>288.64999999999998</v>
      </c>
      <c r="I668" s="23">
        <v>32444285.48</v>
      </c>
      <c r="J668" s="23">
        <v>333.32</v>
      </c>
      <c r="K668" s="23">
        <v>1</v>
      </c>
      <c r="L668" s="23">
        <v>1</v>
      </c>
      <c r="M668" s="21" t="s">
        <v>50</v>
      </c>
      <c r="N668" s="21" t="s">
        <v>1462</v>
      </c>
      <c r="O668" s="22"/>
      <c r="P668" s="23">
        <v>110237.75</v>
      </c>
    </row>
    <row r="669" spans="1:16" ht="45" x14ac:dyDescent="0.25">
      <c r="A669" s="21" t="s">
        <v>5718</v>
      </c>
      <c r="B669" s="21" t="s">
        <v>49</v>
      </c>
      <c r="C669" s="22"/>
      <c r="D669" s="22"/>
      <c r="E669" s="22"/>
      <c r="F669" s="22"/>
      <c r="G669" s="22"/>
      <c r="H669" s="22"/>
      <c r="I669" s="22"/>
      <c r="J669" s="22"/>
      <c r="K669" s="23">
        <v>1</v>
      </c>
      <c r="L669" s="23">
        <v>1</v>
      </c>
      <c r="M669" s="21" t="s">
        <v>50</v>
      </c>
      <c r="N669" s="21" t="s">
        <v>50</v>
      </c>
      <c r="O669" s="22"/>
      <c r="P669" s="22"/>
    </row>
    <row r="670" spans="1:16" ht="45" x14ac:dyDescent="0.25">
      <c r="A670" s="21" t="s">
        <v>5719</v>
      </c>
      <c r="B670" s="21" t="s">
        <v>49</v>
      </c>
      <c r="C670" s="22"/>
      <c r="D670" s="22"/>
      <c r="E670" s="22"/>
      <c r="F670" s="22"/>
      <c r="G670" s="22"/>
      <c r="H670" s="22"/>
      <c r="I670" s="22"/>
      <c r="J670" s="22"/>
      <c r="K670" s="23">
        <v>1</v>
      </c>
      <c r="L670" s="23">
        <v>1</v>
      </c>
      <c r="M670" s="21" t="s">
        <v>50</v>
      </c>
      <c r="N670" s="21" t="s">
        <v>50</v>
      </c>
      <c r="O670" s="22"/>
      <c r="P670" s="22"/>
    </row>
    <row r="671" spans="1:16" ht="45" x14ac:dyDescent="0.25">
      <c r="A671" s="21" t="s">
        <v>1870</v>
      </c>
      <c r="B671" s="21" t="s">
        <v>49</v>
      </c>
      <c r="C671" s="23">
        <v>38284116.340000004</v>
      </c>
      <c r="D671" s="23">
        <v>33.67</v>
      </c>
      <c r="E671" s="23">
        <v>22975102.760000002</v>
      </c>
      <c r="F671" s="23">
        <v>22.34</v>
      </c>
      <c r="G671" s="23">
        <v>22531765.539999999</v>
      </c>
      <c r="H671" s="23">
        <v>21.96</v>
      </c>
      <c r="I671" s="23">
        <v>39412468.219999999</v>
      </c>
      <c r="J671" s="23">
        <v>27.55</v>
      </c>
      <c r="K671" s="23">
        <v>1</v>
      </c>
      <c r="L671" s="23">
        <v>1</v>
      </c>
      <c r="M671" s="21" t="s">
        <v>50</v>
      </c>
      <c r="N671" s="21" t="s">
        <v>58</v>
      </c>
      <c r="O671" s="22"/>
      <c r="P671" s="23">
        <v>1165730</v>
      </c>
    </row>
    <row r="672" spans="1:16" ht="45" x14ac:dyDescent="0.25">
      <c r="A672" s="21" t="s">
        <v>1872</v>
      </c>
      <c r="B672" s="21" t="s">
        <v>49</v>
      </c>
      <c r="C672" s="23">
        <v>20855790.600000001</v>
      </c>
      <c r="D672" s="23">
        <v>69.5</v>
      </c>
      <c r="E672" s="23">
        <v>27429429.57</v>
      </c>
      <c r="F672" s="23">
        <v>66.56</v>
      </c>
      <c r="G672" s="23">
        <v>20853349.59</v>
      </c>
      <c r="H672" s="23">
        <v>58.4</v>
      </c>
      <c r="I672" s="23">
        <v>20264106.239999998</v>
      </c>
      <c r="J672" s="23">
        <v>54.5</v>
      </c>
      <c r="K672" s="23">
        <v>1</v>
      </c>
      <c r="L672" s="23">
        <v>1</v>
      </c>
      <c r="M672" s="21" t="s">
        <v>50</v>
      </c>
      <c r="N672" s="21" t="s">
        <v>1462</v>
      </c>
      <c r="O672" s="22"/>
      <c r="P672" s="23">
        <v>181252</v>
      </c>
    </row>
    <row r="673" spans="1:16" ht="45" x14ac:dyDescent="0.25">
      <c r="A673" s="21" t="s">
        <v>933</v>
      </c>
      <c r="B673" s="21" t="s">
        <v>49</v>
      </c>
      <c r="C673" s="23">
        <v>17740430.370000001</v>
      </c>
      <c r="D673" s="23">
        <v>132.84</v>
      </c>
      <c r="E673" s="23">
        <v>8383892.7599999998</v>
      </c>
      <c r="F673" s="23">
        <v>92.23</v>
      </c>
      <c r="G673" s="23">
        <v>41957033.799999997</v>
      </c>
      <c r="H673" s="23">
        <v>271.67</v>
      </c>
      <c r="I673" s="23">
        <v>12547329.310000001</v>
      </c>
      <c r="J673" s="23">
        <v>84.79</v>
      </c>
      <c r="K673" s="23">
        <v>1</v>
      </c>
      <c r="L673" s="23">
        <v>1</v>
      </c>
      <c r="M673" s="21" t="s">
        <v>50</v>
      </c>
      <c r="N673" s="21" t="s">
        <v>1462</v>
      </c>
      <c r="O673" s="22"/>
      <c r="P673" s="23">
        <v>118467</v>
      </c>
    </row>
    <row r="674" spans="1:16" ht="45" x14ac:dyDescent="0.25">
      <c r="A674" s="21" t="s">
        <v>5720</v>
      </c>
      <c r="B674" s="21" t="s">
        <v>49</v>
      </c>
      <c r="C674" s="22"/>
      <c r="D674" s="22"/>
      <c r="E674" s="22"/>
      <c r="F674" s="22"/>
      <c r="G674" s="22"/>
      <c r="H674" s="22"/>
      <c r="I674" s="22"/>
      <c r="J674" s="22"/>
      <c r="K674" s="23">
        <v>1</v>
      </c>
      <c r="L674" s="23">
        <v>1</v>
      </c>
      <c r="M674" s="21" t="s">
        <v>50</v>
      </c>
      <c r="N674" s="21" t="s">
        <v>50</v>
      </c>
      <c r="O674" s="22"/>
      <c r="P674" s="22"/>
    </row>
    <row r="675" spans="1:16" ht="45" x14ac:dyDescent="0.25">
      <c r="A675" s="21" t="s">
        <v>1879</v>
      </c>
      <c r="B675" s="21" t="s">
        <v>49</v>
      </c>
      <c r="C675" s="22"/>
      <c r="D675" s="22"/>
      <c r="E675" s="23">
        <v>37222183.329999998</v>
      </c>
      <c r="F675" s="23">
        <v>1736.82</v>
      </c>
      <c r="G675" s="23">
        <v>28981188.300000001</v>
      </c>
      <c r="H675" s="23">
        <v>1577.22</v>
      </c>
      <c r="I675" s="23">
        <v>37855002.479999997</v>
      </c>
      <c r="J675" s="23">
        <v>1988.13</v>
      </c>
      <c r="K675" s="23">
        <v>1</v>
      </c>
      <c r="L675" s="23">
        <v>1</v>
      </c>
      <c r="M675" s="21" t="s">
        <v>50</v>
      </c>
      <c r="N675" s="21" t="s">
        <v>50</v>
      </c>
      <c r="O675" s="22"/>
      <c r="P675" s="22"/>
    </row>
    <row r="676" spans="1:16" ht="45" x14ac:dyDescent="0.25">
      <c r="A676" s="21" t="s">
        <v>5721</v>
      </c>
      <c r="B676" s="21" t="s">
        <v>49</v>
      </c>
      <c r="C676" s="22"/>
      <c r="D676" s="22"/>
      <c r="E676" s="22"/>
      <c r="F676" s="22"/>
      <c r="G676" s="22"/>
      <c r="H676" s="22"/>
      <c r="I676" s="22"/>
      <c r="J676" s="22"/>
      <c r="K676" s="23">
        <v>1</v>
      </c>
      <c r="L676" s="23">
        <v>1</v>
      </c>
      <c r="M676" s="21" t="s">
        <v>50</v>
      </c>
      <c r="N676" s="21" t="s">
        <v>50</v>
      </c>
      <c r="O676" s="22"/>
      <c r="P676" s="22"/>
    </row>
    <row r="677" spans="1:16" ht="45" x14ac:dyDescent="0.25">
      <c r="A677" s="21" t="s">
        <v>5722</v>
      </c>
      <c r="B677" s="21" t="s">
        <v>49</v>
      </c>
      <c r="C677" s="22"/>
      <c r="D677" s="22"/>
      <c r="E677" s="22"/>
      <c r="F677" s="22"/>
      <c r="G677" s="22"/>
      <c r="H677" s="22"/>
      <c r="I677" s="22"/>
      <c r="J677" s="22"/>
      <c r="K677" s="23">
        <v>1</v>
      </c>
      <c r="L677" s="23">
        <v>1</v>
      </c>
      <c r="M677" s="21" t="s">
        <v>50</v>
      </c>
      <c r="N677" s="21" t="s">
        <v>50</v>
      </c>
      <c r="O677" s="22"/>
      <c r="P677" s="22"/>
    </row>
    <row r="678" spans="1:16" ht="45" x14ac:dyDescent="0.25">
      <c r="A678" s="21" t="s">
        <v>5723</v>
      </c>
      <c r="B678" s="21" t="s">
        <v>49</v>
      </c>
      <c r="C678" s="22"/>
      <c r="D678" s="22"/>
      <c r="E678" s="22"/>
      <c r="F678" s="22"/>
      <c r="G678" s="22"/>
      <c r="H678" s="22"/>
      <c r="I678" s="22"/>
      <c r="J678" s="22"/>
      <c r="K678" s="23">
        <v>1</v>
      </c>
      <c r="L678" s="23">
        <v>1</v>
      </c>
      <c r="M678" s="21" t="s">
        <v>50</v>
      </c>
      <c r="N678" s="21" t="s">
        <v>50</v>
      </c>
      <c r="O678" s="22"/>
      <c r="P678" s="22"/>
    </row>
    <row r="679" spans="1:16" ht="45" x14ac:dyDescent="0.25">
      <c r="A679" s="21" t="s">
        <v>5724</v>
      </c>
      <c r="B679" s="21" t="s">
        <v>49</v>
      </c>
      <c r="C679" s="22"/>
      <c r="D679" s="22"/>
      <c r="E679" s="22"/>
      <c r="F679" s="22"/>
      <c r="G679" s="22"/>
      <c r="H679" s="22"/>
      <c r="I679" s="22"/>
      <c r="J679" s="22"/>
      <c r="K679" s="23">
        <v>1</v>
      </c>
      <c r="L679" s="23">
        <v>1</v>
      </c>
      <c r="M679" s="21" t="s">
        <v>50</v>
      </c>
      <c r="N679" s="21" t="s">
        <v>50</v>
      </c>
      <c r="O679" s="22"/>
      <c r="P679" s="22"/>
    </row>
    <row r="680" spans="1:16" ht="45" x14ac:dyDescent="0.25">
      <c r="A680" s="21" t="s">
        <v>5725</v>
      </c>
      <c r="B680" s="21" t="s">
        <v>49</v>
      </c>
      <c r="C680" s="22"/>
      <c r="D680" s="22"/>
      <c r="E680" s="22"/>
      <c r="F680" s="22"/>
      <c r="G680" s="22"/>
      <c r="H680" s="22"/>
      <c r="I680" s="22"/>
      <c r="J680" s="22"/>
      <c r="K680" s="23">
        <v>1</v>
      </c>
      <c r="L680" s="23">
        <v>1</v>
      </c>
      <c r="M680" s="21" t="s">
        <v>50</v>
      </c>
      <c r="N680" s="21" t="s">
        <v>50</v>
      </c>
      <c r="O680" s="22"/>
      <c r="P680" s="22"/>
    </row>
    <row r="681" spans="1:16" ht="45" x14ac:dyDescent="0.25">
      <c r="A681" s="21" t="s">
        <v>5726</v>
      </c>
      <c r="B681" s="21" t="s">
        <v>49</v>
      </c>
      <c r="C681" s="22"/>
      <c r="D681" s="22"/>
      <c r="E681" s="22"/>
      <c r="F681" s="22"/>
      <c r="G681" s="22"/>
      <c r="H681" s="22"/>
      <c r="I681" s="22"/>
      <c r="J681" s="22"/>
      <c r="K681" s="23">
        <v>1</v>
      </c>
      <c r="L681" s="23">
        <v>1</v>
      </c>
      <c r="M681" s="21" t="s">
        <v>50</v>
      </c>
      <c r="N681" s="21" t="s">
        <v>50</v>
      </c>
      <c r="O681" s="22"/>
      <c r="P681" s="22"/>
    </row>
    <row r="682" spans="1:16" ht="45" x14ac:dyDescent="0.25">
      <c r="A682" s="21" t="s">
        <v>5727</v>
      </c>
      <c r="B682" s="21" t="s">
        <v>49</v>
      </c>
      <c r="C682" s="22"/>
      <c r="D682" s="22"/>
      <c r="E682" s="22"/>
      <c r="F682" s="22"/>
      <c r="G682" s="22"/>
      <c r="H682" s="22"/>
      <c r="I682" s="22"/>
      <c r="J682" s="22"/>
      <c r="K682" s="23">
        <v>1</v>
      </c>
      <c r="L682" s="23">
        <v>1</v>
      </c>
      <c r="M682" s="21" t="s">
        <v>50</v>
      </c>
      <c r="N682" s="21" t="s">
        <v>50</v>
      </c>
      <c r="O682" s="22"/>
      <c r="P682" s="22"/>
    </row>
    <row r="683" spans="1:16" ht="45" x14ac:dyDescent="0.25">
      <c r="A683" s="21" t="s">
        <v>5728</v>
      </c>
      <c r="B683" s="21" t="s">
        <v>49</v>
      </c>
      <c r="C683" s="22"/>
      <c r="D683" s="22"/>
      <c r="E683" s="22"/>
      <c r="F683" s="22"/>
      <c r="G683" s="22"/>
      <c r="H683" s="22"/>
      <c r="I683" s="22"/>
      <c r="J683" s="22"/>
      <c r="K683" s="23">
        <v>1</v>
      </c>
      <c r="L683" s="23">
        <v>1</v>
      </c>
      <c r="M683" s="21" t="s">
        <v>50</v>
      </c>
      <c r="N683" s="21" t="s">
        <v>50</v>
      </c>
      <c r="O683" s="22"/>
      <c r="P683" s="22"/>
    </row>
    <row r="684" spans="1:16" ht="45" x14ac:dyDescent="0.25">
      <c r="A684" s="21" t="s">
        <v>5729</v>
      </c>
      <c r="B684" s="21" t="s">
        <v>49</v>
      </c>
      <c r="C684" s="22"/>
      <c r="D684" s="22"/>
      <c r="E684" s="22"/>
      <c r="F684" s="22"/>
      <c r="G684" s="22"/>
      <c r="H684" s="22"/>
      <c r="I684" s="22"/>
      <c r="J684" s="22"/>
      <c r="K684" s="23">
        <v>1</v>
      </c>
      <c r="L684" s="23">
        <v>1</v>
      </c>
      <c r="M684" s="21" t="s">
        <v>50</v>
      </c>
      <c r="N684" s="21" t="s">
        <v>50</v>
      </c>
      <c r="O684" s="22"/>
      <c r="P684" s="22"/>
    </row>
    <row r="685" spans="1:16" ht="45" x14ac:dyDescent="0.25">
      <c r="A685" s="21" t="s">
        <v>1881</v>
      </c>
      <c r="B685" s="21" t="s">
        <v>49</v>
      </c>
      <c r="C685" s="23">
        <v>86637046.530000001</v>
      </c>
      <c r="D685" s="23">
        <v>43.71</v>
      </c>
      <c r="E685" s="23">
        <v>180974957.75</v>
      </c>
      <c r="F685" s="23">
        <v>188.82</v>
      </c>
      <c r="G685" s="23">
        <v>86241301.700000003</v>
      </c>
      <c r="H685" s="23">
        <v>128.58000000000001</v>
      </c>
      <c r="I685" s="23">
        <v>80657755.629999995</v>
      </c>
      <c r="J685" s="23">
        <v>122.44</v>
      </c>
      <c r="K685" s="23">
        <v>1</v>
      </c>
      <c r="L685" s="23">
        <v>1</v>
      </c>
      <c r="M685" s="21" t="s">
        <v>50</v>
      </c>
      <c r="N685" s="21" t="s">
        <v>58</v>
      </c>
      <c r="O685" s="22"/>
      <c r="P685" s="23">
        <v>1059967.25</v>
      </c>
    </row>
    <row r="686" spans="1:16" ht="45" x14ac:dyDescent="0.25">
      <c r="A686" s="21" t="s">
        <v>5730</v>
      </c>
      <c r="B686" s="21" t="s">
        <v>49</v>
      </c>
      <c r="C686" s="22"/>
      <c r="D686" s="22"/>
      <c r="E686" s="22"/>
      <c r="F686" s="22"/>
      <c r="G686" s="22"/>
      <c r="H686" s="22"/>
      <c r="I686" s="22"/>
      <c r="J686" s="22"/>
      <c r="K686" s="23">
        <v>1</v>
      </c>
      <c r="L686" s="23">
        <v>1</v>
      </c>
      <c r="M686" s="21" t="s">
        <v>50</v>
      </c>
      <c r="N686" s="21" t="s">
        <v>50</v>
      </c>
      <c r="O686" s="22"/>
      <c r="P686" s="22"/>
    </row>
    <row r="687" spans="1:16" ht="45" x14ac:dyDescent="0.25">
      <c r="A687" s="21" t="s">
        <v>5731</v>
      </c>
      <c r="B687" s="21" t="s">
        <v>49</v>
      </c>
      <c r="C687" s="22"/>
      <c r="D687" s="22"/>
      <c r="E687" s="22"/>
      <c r="F687" s="22"/>
      <c r="G687" s="22"/>
      <c r="H687" s="22"/>
      <c r="I687" s="22"/>
      <c r="J687" s="22"/>
      <c r="K687" s="23">
        <v>1</v>
      </c>
      <c r="L687" s="23">
        <v>1</v>
      </c>
      <c r="M687" s="21" t="s">
        <v>50</v>
      </c>
      <c r="N687" s="21" t="s">
        <v>50</v>
      </c>
      <c r="O687" s="22"/>
      <c r="P687" s="22"/>
    </row>
    <row r="688" spans="1:16" ht="45" x14ac:dyDescent="0.25">
      <c r="A688" s="21" t="s">
        <v>5732</v>
      </c>
      <c r="B688" s="21" t="s">
        <v>49</v>
      </c>
      <c r="C688" s="22"/>
      <c r="D688" s="22"/>
      <c r="E688" s="22"/>
      <c r="F688" s="22"/>
      <c r="G688" s="22"/>
      <c r="H688" s="22"/>
      <c r="I688" s="22"/>
      <c r="J688" s="22"/>
      <c r="K688" s="23">
        <v>1</v>
      </c>
      <c r="L688" s="23">
        <v>1</v>
      </c>
      <c r="M688" s="21" t="s">
        <v>50</v>
      </c>
      <c r="N688" s="21" t="s">
        <v>50</v>
      </c>
      <c r="O688" s="22"/>
      <c r="P688" s="22"/>
    </row>
    <row r="689" spans="1:16" ht="45" x14ac:dyDescent="0.25">
      <c r="A689" s="21" t="s">
        <v>1883</v>
      </c>
      <c r="B689" s="21" t="s">
        <v>49</v>
      </c>
      <c r="C689" s="23">
        <v>28941717.75</v>
      </c>
      <c r="D689" s="23">
        <v>252.88</v>
      </c>
      <c r="E689" s="23">
        <v>35862501.409999996</v>
      </c>
      <c r="F689" s="23">
        <v>655.66</v>
      </c>
      <c r="G689" s="23">
        <v>31548954.879999999</v>
      </c>
      <c r="H689" s="23">
        <v>695.59</v>
      </c>
      <c r="I689" s="23">
        <v>41590872.670000002</v>
      </c>
      <c r="J689" s="23">
        <v>779.06</v>
      </c>
      <c r="K689" s="23">
        <v>1</v>
      </c>
      <c r="L689" s="23">
        <v>1</v>
      </c>
      <c r="M689" s="21" t="s">
        <v>50</v>
      </c>
      <c r="N689" s="21" t="s">
        <v>1462</v>
      </c>
      <c r="O689" s="22"/>
      <c r="P689" s="23">
        <v>74947.5</v>
      </c>
    </row>
    <row r="690" spans="1:16" ht="45" x14ac:dyDescent="0.25">
      <c r="A690" s="21" t="s">
        <v>5733</v>
      </c>
      <c r="B690" s="21" t="s">
        <v>49</v>
      </c>
      <c r="C690" s="22"/>
      <c r="D690" s="22"/>
      <c r="E690" s="22"/>
      <c r="F690" s="22"/>
      <c r="G690" s="22"/>
      <c r="H690" s="22"/>
      <c r="I690" s="22"/>
      <c r="J690" s="22"/>
      <c r="K690" s="23">
        <v>1</v>
      </c>
      <c r="L690" s="23">
        <v>1</v>
      </c>
      <c r="M690" s="21" t="s">
        <v>50</v>
      </c>
      <c r="N690" s="21" t="s">
        <v>50</v>
      </c>
      <c r="O690" s="22"/>
      <c r="P690" s="22"/>
    </row>
    <row r="691" spans="1:16" ht="45" x14ac:dyDescent="0.25">
      <c r="A691" s="21" t="s">
        <v>5734</v>
      </c>
      <c r="B691" s="21" t="s">
        <v>49</v>
      </c>
      <c r="C691" s="22"/>
      <c r="D691" s="22"/>
      <c r="E691" s="22"/>
      <c r="F691" s="22"/>
      <c r="G691" s="22"/>
      <c r="H691" s="22"/>
      <c r="I691" s="22"/>
      <c r="J691" s="22"/>
      <c r="K691" s="23">
        <v>1</v>
      </c>
      <c r="L691" s="23">
        <v>1</v>
      </c>
      <c r="M691" s="21" t="s">
        <v>50</v>
      </c>
      <c r="N691" s="21" t="s">
        <v>50</v>
      </c>
      <c r="O691" s="22"/>
      <c r="P691" s="22"/>
    </row>
    <row r="692" spans="1:16" ht="45" x14ac:dyDescent="0.25">
      <c r="A692" s="21" t="s">
        <v>5735</v>
      </c>
      <c r="B692" s="21" t="s">
        <v>49</v>
      </c>
      <c r="C692" s="22"/>
      <c r="D692" s="22"/>
      <c r="E692" s="22"/>
      <c r="F692" s="22"/>
      <c r="G692" s="22"/>
      <c r="H692" s="22"/>
      <c r="I692" s="22"/>
      <c r="J692" s="22"/>
      <c r="K692" s="23">
        <v>1</v>
      </c>
      <c r="L692" s="23">
        <v>1</v>
      </c>
      <c r="M692" s="21" t="s">
        <v>50</v>
      </c>
      <c r="N692" s="21" t="s">
        <v>50</v>
      </c>
      <c r="O692" s="22"/>
      <c r="P692" s="22"/>
    </row>
    <row r="693" spans="1:16" ht="45" x14ac:dyDescent="0.25">
      <c r="A693" s="21" t="s">
        <v>5736</v>
      </c>
      <c r="B693" s="21" t="s">
        <v>49</v>
      </c>
      <c r="C693" s="22"/>
      <c r="D693" s="22"/>
      <c r="E693" s="22"/>
      <c r="F693" s="22"/>
      <c r="G693" s="22"/>
      <c r="H693" s="22"/>
      <c r="I693" s="22"/>
      <c r="J693" s="22"/>
      <c r="K693" s="23">
        <v>1</v>
      </c>
      <c r="L693" s="23">
        <v>1</v>
      </c>
      <c r="M693" s="21" t="s">
        <v>50</v>
      </c>
      <c r="N693" s="21" t="s">
        <v>50</v>
      </c>
      <c r="O693" s="22"/>
      <c r="P693" s="22"/>
    </row>
    <row r="694" spans="1:16" ht="45" x14ac:dyDescent="0.25">
      <c r="A694" s="21" t="s">
        <v>1885</v>
      </c>
      <c r="B694" s="21" t="s">
        <v>49</v>
      </c>
      <c r="C694" s="23">
        <v>18894611.890000001</v>
      </c>
      <c r="D694" s="23">
        <v>948.09</v>
      </c>
      <c r="E694" s="23">
        <v>7738309.2400000002</v>
      </c>
      <c r="F694" s="23">
        <v>490.14</v>
      </c>
      <c r="G694" s="23">
        <v>13516805.529999999</v>
      </c>
      <c r="H694" s="23">
        <v>1137.56</v>
      </c>
      <c r="I694" s="23">
        <v>13391775.699999999</v>
      </c>
      <c r="J694" s="23">
        <v>1130.29</v>
      </c>
      <c r="K694" s="23">
        <v>1</v>
      </c>
      <c r="L694" s="23">
        <v>1</v>
      </c>
      <c r="M694" s="21" t="s">
        <v>50</v>
      </c>
      <c r="N694" s="21" t="s">
        <v>5192</v>
      </c>
      <c r="O694" s="22"/>
      <c r="P694" s="23">
        <v>23184</v>
      </c>
    </row>
    <row r="695" spans="1:16" ht="45" x14ac:dyDescent="0.25">
      <c r="A695" s="21" t="s">
        <v>5737</v>
      </c>
      <c r="B695" s="21" t="s">
        <v>49</v>
      </c>
      <c r="C695" s="22"/>
      <c r="D695" s="22"/>
      <c r="E695" s="22"/>
      <c r="F695" s="22"/>
      <c r="G695" s="22"/>
      <c r="H695" s="22"/>
      <c r="I695" s="22"/>
      <c r="J695" s="22"/>
      <c r="K695" s="23">
        <v>1</v>
      </c>
      <c r="L695" s="23">
        <v>1</v>
      </c>
      <c r="M695" s="21" t="s">
        <v>50</v>
      </c>
      <c r="N695" s="21" t="s">
        <v>50</v>
      </c>
      <c r="O695" s="22"/>
      <c r="P695" s="22"/>
    </row>
    <row r="696" spans="1:16" ht="45" x14ac:dyDescent="0.25">
      <c r="A696" s="21" t="s">
        <v>1887</v>
      </c>
      <c r="B696" s="21" t="s">
        <v>49</v>
      </c>
      <c r="C696" s="23">
        <v>24886156.969999999</v>
      </c>
      <c r="D696" s="23">
        <v>396.79</v>
      </c>
      <c r="E696" s="23">
        <v>18946045</v>
      </c>
      <c r="F696" s="23">
        <v>273.44</v>
      </c>
      <c r="G696" s="23">
        <v>25198938.120000001</v>
      </c>
      <c r="H696" s="23">
        <v>380.99</v>
      </c>
      <c r="I696" s="23">
        <v>28215351.43</v>
      </c>
      <c r="J696" s="23">
        <v>392.38</v>
      </c>
      <c r="K696" s="23">
        <v>1</v>
      </c>
      <c r="L696" s="23">
        <v>1</v>
      </c>
      <c r="M696" s="21" t="s">
        <v>50</v>
      </c>
      <c r="N696" s="21" t="s">
        <v>1462</v>
      </c>
      <c r="O696" s="22"/>
      <c r="P696" s="23">
        <v>65621</v>
      </c>
    </row>
    <row r="697" spans="1:16" ht="45" x14ac:dyDescent="0.25">
      <c r="A697" s="21" t="s">
        <v>5738</v>
      </c>
      <c r="B697" s="21" t="s">
        <v>49</v>
      </c>
      <c r="C697" s="22"/>
      <c r="D697" s="22"/>
      <c r="E697" s="22"/>
      <c r="F697" s="22"/>
      <c r="G697" s="22"/>
      <c r="H697" s="22"/>
      <c r="I697" s="22"/>
      <c r="J697" s="22"/>
      <c r="K697" s="23">
        <v>1</v>
      </c>
      <c r="L697" s="23">
        <v>1</v>
      </c>
      <c r="M697" s="21" t="s">
        <v>50</v>
      </c>
      <c r="N697" s="21" t="s">
        <v>50</v>
      </c>
      <c r="O697" s="22"/>
      <c r="P697" s="22"/>
    </row>
    <row r="698" spans="1:16" ht="45" x14ac:dyDescent="0.25">
      <c r="A698" s="21" t="s">
        <v>1889</v>
      </c>
      <c r="B698" s="21" t="s">
        <v>49</v>
      </c>
      <c r="C698" s="23">
        <v>56365658.719999999</v>
      </c>
      <c r="D698" s="23">
        <v>68.55</v>
      </c>
      <c r="E698" s="23">
        <v>74643282.700000003</v>
      </c>
      <c r="F698" s="23">
        <v>52.79</v>
      </c>
      <c r="G698" s="23">
        <v>53464717.020000003</v>
      </c>
      <c r="H698" s="23">
        <v>100.92</v>
      </c>
      <c r="I698" s="23">
        <v>52387436.969999999</v>
      </c>
      <c r="J698" s="23">
        <v>59.29</v>
      </c>
      <c r="K698" s="23">
        <v>1</v>
      </c>
      <c r="L698" s="23">
        <v>1</v>
      </c>
      <c r="M698" s="21" t="s">
        <v>50</v>
      </c>
      <c r="N698" s="21" t="s">
        <v>58</v>
      </c>
      <c r="O698" s="22"/>
      <c r="P698" s="23">
        <v>828736.5</v>
      </c>
    </row>
    <row r="699" spans="1:16" ht="45" x14ac:dyDescent="0.25">
      <c r="A699" s="21" t="s">
        <v>5739</v>
      </c>
      <c r="B699" s="21" t="s">
        <v>49</v>
      </c>
      <c r="C699" s="22"/>
      <c r="D699" s="22"/>
      <c r="E699" s="22"/>
      <c r="F699" s="22"/>
      <c r="G699" s="22"/>
      <c r="H699" s="22"/>
      <c r="I699" s="22"/>
      <c r="J699" s="22"/>
      <c r="K699" s="23">
        <v>1</v>
      </c>
      <c r="L699" s="23">
        <v>1</v>
      </c>
      <c r="M699" s="21" t="s">
        <v>50</v>
      </c>
      <c r="N699" s="21" t="s">
        <v>50</v>
      </c>
      <c r="O699" s="22"/>
      <c r="P699" s="22"/>
    </row>
    <row r="700" spans="1:16" ht="45" x14ac:dyDescent="0.25">
      <c r="A700" s="21" t="s">
        <v>5740</v>
      </c>
      <c r="B700" s="21" t="s">
        <v>49</v>
      </c>
      <c r="C700" s="22"/>
      <c r="D700" s="22"/>
      <c r="E700" s="22"/>
      <c r="F700" s="22"/>
      <c r="G700" s="22"/>
      <c r="H700" s="22"/>
      <c r="I700" s="22"/>
      <c r="J700" s="22"/>
      <c r="K700" s="23">
        <v>1</v>
      </c>
      <c r="L700" s="23">
        <v>1</v>
      </c>
      <c r="M700" s="21" t="s">
        <v>50</v>
      </c>
      <c r="N700" s="21" t="s">
        <v>50</v>
      </c>
      <c r="O700" s="22"/>
      <c r="P700" s="22"/>
    </row>
    <row r="701" spans="1:16" ht="45" x14ac:dyDescent="0.25">
      <c r="A701" s="21" t="s">
        <v>5741</v>
      </c>
      <c r="B701" s="21" t="s">
        <v>49</v>
      </c>
      <c r="C701" s="22"/>
      <c r="D701" s="22"/>
      <c r="E701" s="22"/>
      <c r="F701" s="22"/>
      <c r="G701" s="22"/>
      <c r="H701" s="22"/>
      <c r="I701" s="22"/>
      <c r="J701" s="22"/>
      <c r="K701" s="23">
        <v>1</v>
      </c>
      <c r="L701" s="23">
        <v>1</v>
      </c>
      <c r="M701" s="21" t="s">
        <v>50</v>
      </c>
      <c r="N701" s="21" t="s">
        <v>50</v>
      </c>
      <c r="O701" s="22"/>
      <c r="P701" s="22"/>
    </row>
    <row r="702" spans="1:16" ht="45" x14ac:dyDescent="0.25">
      <c r="A702" s="21" t="s">
        <v>5742</v>
      </c>
      <c r="B702" s="21" t="s">
        <v>49</v>
      </c>
      <c r="C702" s="22"/>
      <c r="D702" s="22"/>
      <c r="E702" s="22"/>
      <c r="F702" s="22"/>
      <c r="G702" s="22"/>
      <c r="H702" s="22"/>
      <c r="I702" s="22"/>
      <c r="J702" s="22"/>
      <c r="K702" s="23">
        <v>1</v>
      </c>
      <c r="L702" s="23">
        <v>1</v>
      </c>
      <c r="M702" s="21" t="s">
        <v>50</v>
      </c>
      <c r="N702" s="21" t="s">
        <v>50</v>
      </c>
      <c r="O702" s="22"/>
      <c r="P702" s="22"/>
    </row>
    <row r="703" spans="1:16" ht="45" x14ac:dyDescent="0.25">
      <c r="A703" s="21" t="s">
        <v>1891</v>
      </c>
      <c r="B703" s="21" t="s">
        <v>49</v>
      </c>
      <c r="C703" s="23">
        <v>25297760.460000001</v>
      </c>
      <c r="D703" s="23">
        <v>1134.68</v>
      </c>
      <c r="E703" s="23">
        <v>26740083.780000001</v>
      </c>
      <c r="F703" s="23">
        <v>2828.22</v>
      </c>
      <c r="G703" s="23">
        <v>23762345.25</v>
      </c>
      <c r="H703" s="23">
        <v>2579.54</v>
      </c>
      <c r="I703" s="23">
        <v>23788322.989999998</v>
      </c>
      <c r="J703" s="23">
        <v>2657.84</v>
      </c>
      <c r="K703" s="23">
        <v>1</v>
      </c>
      <c r="L703" s="23">
        <v>1</v>
      </c>
      <c r="M703" s="21" t="s">
        <v>50</v>
      </c>
      <c r="N703" s="21" t="s">
        <v>5192</v>
      </c>
      <c r="O703" s="22"/>
      <c r="P703" s="23">
        <v>17841.75</v>
      </c>
    </row>
    <row r="704" spans="1:16" ht="45" x14ac:dyDescent="0.25">
      <c r="A704" s="21" t="s">
        <v>5743</v>
      </c>
      <c r="B704" s="21" t="s">
        <v>198</v>
      </c>
      <c r="C704" s="22"/>
      <c r="D704" s="22"/>
      <c r="E704" s="22"/>
      <c r="F704" s="22"/>
      <c r="G704" s="22"/>
      <c r="H704" s="22"/>
      <c r="I704" s="22"/>
      <c r="J704" s="22"/>
      <c r="K704" s="23">
        <v>1</v>
      </c>
      <c r="L704" s="23">
        <v>1</v>
      </c>
      <c r="M704" s="21" t="s">
        <v>50</v>
      </c>
      <c r="N704" s="21" t="s">
        <v>50</v>
      </c>
      <c r="O704" s="22"/>
      <c r="P704" s="22"/>
    </row>
    <row r="705" spans="1:16" ht="45" x14ac:dyDescent="0.25">
      <c r="A705" s="21" t="s">
        <v>5744</v>
      </c>
      <c r="B705" s="21" t="s">
        <v>49</v>
      </c>
      <c r="C705" s="22"/>
      <c r="D705" s="22"/>
      <c r="E705" s="22"/>
      <c r="F705" s="22"/>
      <c r="G705" s="22"/>
      <c r="H705" s="22"/>
      <c r="I705" s="22"/>
      <c r="J705" s="22"/>
      <c r="K705" s="23">
        <v>1</v>
      </c>
      <c r="L705" s="23">
        <v>1</v>
      </c>
      <c r="M705" s="21" t="s">
        <v>50</v>
      </c>
      <c r="N705" s="21" t="s">
        <v>50</v>
      </c>
      <c r="O705" s="22"/>
      <c r="P705" s="22"/>
    </row>
    <row r="706" spans="1:16" ht="45" x14ac:dyDescent="0.25">
      <c r="A706" s="21" t="s">
        <v>5745</v>
      </c>
      <c r="B706" s="21" t="s">
        <v>49</v>
      </c>
      <c r="C706" s="22"/>
      <c r="D706" s="22"/>
      <c r="E706" s="22"/>
      <c r="F706" s="22"/>
      <c r="G706" s="22"/>
      <c r="H706" s="22"/>
      <c r="I706" s="22"/>
      <c r="J706" s="22"/>
      <c r="K706" s="23">
        <v>1</v>
      </c>
      <c r="L706" s="23">
        <v>1</v>
      </c>
      <c r="M706" s="21" t="s">
        <v>50</v>
      </c>
      <c r="N706" s="21" t="s">
        <v>50</v>
      </c>
      <c r="O706" s="22"/>
      <c r="P706" s="22"/>
    </row>
    <row r="707" spans="1:16" ht="45" x14ac:dyDescent="0.25">
      <c r="A707" s="21" t="s">
        <v>5746</v>
      </c>
      <c r="B707" s="21" t="s">
        <v>49</v>
      </c>
      <c r="C707" s="22"/>
      <c r="D707" s="22"/>
      <c r="E707" s="22"/>
      <c r="F707" s="22"/>
      <c r="G707" s="22"/>
      <c r="H707" s="22"/>
      <c r="I707" s="22"/>
      <c r="J707" s="22"/>
      <c r="K707" s="23">
        <v>1</v>
      </c>
      <c r="L707" s="23">
        <v>1</v>
      </c>
      <c r="M707" s="21" t="s">
        <v>50</v>
      </c>
      <c r="N707" s="21" t="s">
        <v>50</v>
      </c>
      <c r="O707" s="22"/>
      <c r="P707" s="22"/>
    </row>
    <row r="708" spans="1:16" ht="45" x14ac:dyDescent="0.25">
      <c r="A708" s="21" t="s">
        <v>5747</v>
      </c>
      <c r="B708" s="21" t="s">
        <v>49</v>
      </c>
      <c r="C708" s="22"/>
      <c r="D708" s="22"/>
      <c r="E708" s="22"/>
      <c r="F708" s="22"/>
      <c r="G708" s="22"/>
      <c r="H708" s="22"/>
      <c r="I708" s="22"/>
      <c r="J708" s="22"/>
      <c r="K708" s="23">
        <v>1</v>
      </c>
      <c r="L708" s="23">
        <v>1</v>
      </c>
      <c r="M708" s="21" t="s">
        <v>50</v>
      </c>
      <c r="N708" s="21" t="s">
        <v>50</v>
      </c>
      <c r="O708" s="22"/>
      <c r="P708" s="22"/>
    </row>
    <row r="709" spans="1:16" ht="45" x14ac:dyDescent="0.25">
      <c r="A709" s="21" t="s">
        <v>5748</v>
      </c>
      <c r="B709" s="21" t="s">
        <v>49</v>
      </c>
      <c r="C709" s="22"/>
      <c r="D709" s="22"/>
      <c r="E709" s="22"/>
      <c r="F709" s="22"/>
      <c r="G709" s="22"/>
      <c r="H709" s="22"/>
      <c r="I709" s="22"/>
      <c r="J709" s="22"/>
      <c r="K709" s="23">
        <v>1</v>
      </c>
      <c r="L709" s="23">
        <v>1</v>
      </c>
      <c r="M709" s="21" t="s">
        <v>50</v>
      </c>
      <c r="N709" s="21" t="s">
        <v>50</v>
      </c>
      <c r="O709" s="22"/>
      <c r="P709" s="22"/>
    </row>
    <row r="710" spans="1:16" ht="45" x14ac:dyDescent="0.25">
      <c r="A710" s="21" t="s">
        <v>5749</v>
      </c>
      <c r="B710" s="21" t="s">
        <v>49</v>
      </c>
      <c r="C710" s="22"/>
      <c r="D710" s="22"/>
      <c r="E710" s="22"/>
      <c r="F710" s="22"/>
      <c r="G710" s="22"/>
      <c r="H710" s="22"/>
      <c r="I710" s="22"/>
      <c r="J710" s="22"/>
      <c r="K710" s="23">
        <v>1</v>
      </c>
      <c r="L710" s="23">
        <v>1</v>
      </c>
      <c r="M710" s="21" t="s">
        <v>50</v>
      </c>
      <c r="N710" s="21" t="s">
        <v>50</v>
      </c>
      <c r="O710" s="22"/>
      <c r="P710" s="22"/>
    </row>
    <row r="711" spans="1:16" ht="45" x14ac:dyDescent="0.25">
      <c r="A711" s="21" t="s">
        <v>1893</v>
      </c>
      <c r="B711" s="21" t="s">
        <v>49</v>
      </c>
      <c r="C711" s="23">
        <v>17125065.559999999</v>
      </c>
      <c r="D711" s="23">
        <v>450.61</v>
      </c>
      <c r="E711" s="23">
        <v>13331266.539999999</v>
      </c>
      <c r="F711" s="23">
        <v>312.39</v>
      </c>
      <c r="G711" s="23">
        <v>11095254.130000001</v>
      </c>
      <c r="H711" s="23">
        <v>288.64999999999998</v>
      </c>
      <c r="I711" s="23">
        <v>12940915.970000001</v>
      </c>
      <c r="J711" s="23">
        <v>333.32</v>
      </c>
      <c r="K711" s="23">
        <v>1</v>
      </c>
      <c r="L711" s="23">
        <v>1</v>
      </c>
      <c r="M711" s="21" t="s">
        <v>50</v>
      </c>
      <c r="N711" s="21" t="s">
        <v>1462</v>
      </c>
      <c r="O711" s="22"/>
      <c r="P711" s="23">
        <v>151318.25</v>
      </c>
    </row>
    <row r="712" spans="1:16" ht="45" x14ac:dyDescent="0.25">
      <c r="A712" s="21" t="s">
        <v>5750</v>
      </c>
      <c r="B712" s="21" t="s">
        <v>49</v>
      </c>
      <c r="C712" s="22"/>
      <c r="D712" s="22"/>
      <c r="E712" s="22"/>
      <c r="F712" s="22"/>
      <c r="G712" s="22"/>
      <c r="H712" s="22"/>
      <c r="I712" s="22"/>
      <c r="J712" s="22"/>
      <c r="K712" s="23">
        <v>1</v>
      </c>
      <c r="L712" s="23">
        <v>1</v>
      </c>
      <c r="M712" s="21" t="s">
        <v>50</v>
      </c>
      <c r="N712" s="21" t="s">
        <v>50</v>
      </c>
      <c r="O712" s="22"/>
      <c r="P712" s="22"/>
    </row>
    <row r="713" spans="1:16" ht="45" x14ac:dyDescent="0.25">
      <c r="A713" s="21" t="s">
        <v>5751</v>
      </c>
      <c r="B713" s="21" t="s">
        <v>49</v>
      </c>
      <c r="C713" s="22"/>
      <c r="D713" s="22"/>
      <c r="E713" s="22"/>
      <c r="F713" s="22"/>
      <c r="G713" s="22"/>
      <c r="H713" s="22"/>
      <c r="I713" s="22"/>
      <c r="J713" s="22"/>
      <c r="K713" s="23">
        <v>1</v>
      </c>
      <c r="L713" s="23">
        <v>1</v>
      </c>
      <c r="M713" s="21" t="s">
        <v>50</v>
      </c>
      <c r="N713" s="21" t="s">
        <v>50</v>
      </c>
      <c r="O713" s="22"/>
      <c r="P713" s="22"/>
    </row>
    <row r="714" spans="1:16" ht="45" x14ac:dyDescent="0.25">
      <c r="A714" s="21" t="s">
        <v>5752</v>
      </c>
      <c r="B714" s="21" t="s">
        <v>49</v>
      </c>
      <c r="C714" s="22"/>
      <c r="D714" s="22"/>
      <c r="E714" s="22"/>
      <c r="F714" s="22"/>
      <c r="G714" s="22"/>
      <c r="H714" s="22"/>
      <c r="I714" s="22"/>
      <c r="J714" s="22"/>
      <c r="K714" s="23">
        <v>1</v>
      </c>
      <c r="L714" s="23">
        <v>1</v>
      </c>
      <c r="M714" s="21" t="s">
        <v>50</v>
      </c>
      <c r="N714" s="21" t="s">
        <v>50</v>
      </c>
      <c r="O714" s="22"/>
      <c r="P714" s="22"/>
    </row>
    <row r="715" spans="1:16" ht="45" x14ac:dyDescent="0.25">
      <c r="A715" s="21" t="s">
        <v>5753</v>
      </c>
      <c r="B715" s="21" t="s">
        <v>198</v>
      </c>
      <c r="C715" s="22"/>
      <c r="D715" s="22"/>
      <c r="E715" s="22"/>
      <c r="F715" s="22"/>
      <c r="G715" s="22"/>
      <c r="H715" s="22"/>
      <c r="I715" s="22"/>
      <c r="J715" s="22"/>
      <c r="K715" s="23">
        <v>1</v>
      </c>
      <c r="L715" s="23">
        <v>1</v>
      </c>
      <c r="M715" s="21" t="s">
        <v>50</v>
      </c>
      <c r="N715" s="21" t="s">
        <v>50</v>
      </c>
      <c r="O715" s="22"/>
      <c r="P715" s="22"/>
    </row>
    <row r="716" spans="1:16" ht="45" x14ac:dyDescent="0.25">
      <c r="A716" s="21" t="s">
        <v>5754</v>
      </c>
      <c r="B716" s="21" t="s">
        <v>49</v>
      </c>
      <c r="C716" s="22"/>
      <c r="D716" s="22"/>
      <c r="E716" s="22"/>
      <c r="F716" s="22"/>
      <c r="G716" s="22"/>
      <c r="H716" s="22"/>
      <c r="I716" s="22"/>
      <c r="J716" s="22"/>
      <c r="K716" s="23">
        <v>1</v>
      </c>
      <c r="L716" s="23">
        <v>1</v>
      </c>
      <c r="M716" s="21" t="s">
        <v>50</v>
      </c>
      <c r="N716" s="21" t="s">
        <v>50</v>
      </c>
      <c r="O716" s="22"/>
      <c r="P716" s="22"/>
    </row>
    <row r="717" spans="1:16" ht="45" x14ac:dyDescent="0.25">
      <c r="A717" s="21" t="s">
        <v>5755</v>
      </c>
      <c r="B717" s="21" t="s">
        <v>49</v>
      </c>
      <c r="C717" s="22"/>
      <c r="D717" s="22"/>
      <c r="E717" s="22"/>
      <c r="F717" s="22"/>
      <c r="G717" s="22"/>
      <c r="H717" s="22"/>
      <c r="I717" s="22"/>
      <c r="J717" s="22"/>
      <c r="K717" s="23">
        <v>1</v>
      </c>
      <c r="L717" s="23">
        <v>1</v>
      </c>
      <c r="M717" s="21" t="s">
        <v>50</v>
      </c>
      <c r="N717" s="21" t="s">
        <v>50</v>
      </c>
      <c r="O717" s="22"/>
      <c r="P717" s="22"/>
    </row>
    <row r="718" spans="1:16" ht="45" x14ac:dyDescent="0.25">
      <c r="A718" s="21" t="s">
        <v>1897</v>
      </c>
      <c r="B718" s="21" t="s">
        <v>49</v>
      </c>
      <c r="C718" s="23">
        <v>157896855.44999999</v>
      </c>
      <c r="D718" s="23">
        <v>59.57</v>
      </c>
      <c r="E718" s="23">
        <v>159327945.43000001</v>
      </c>
      <c r="F718" s="23">
        <v>52.32</v>
      </c>
      <c r="G718" s="23">
        <v>205412659.27000001</v>
      </c>
      <c r="H718" s="23">
        <v>91.19</v>
      </c>
      <c r="I718" s="23">
        <v>141959783.86000001</v>
      </c>
      <c r="J718" s="23">
        <v>70.38</v>
      </c>
      <c r="K718" s="23">
        <v>1</v>
      </c>
      <c r="L718" s="23">
        <v>1</v>
      </c>
      <c r="M718" s="21" t="s">
        <v>50</v>
      </c>
      <c r="N718" s="21" t="s">
        <v>204</v>
      </c>
      <c r="O718" s="22"/>
      <c r="P718" s="23">
        <v>2423352.75</v>
      </c>
    </row>
    <row r="719" spans="1:16" ht="45" x14ac:dyDescent="0.25">
      <c r="A719" s="21" t="s">
        <v>5756</v>
      </c>
      <c r="B719" s="21" t="s">
        <v>49</v>
      </c>
      <c r="C719" s="22"/>
      <c r="D719" s="22"/>
      <c r="E719" s="22"/>
      <c r="F719" s="22"/>
      <c r="G719" s="22"/>
      <c r="H719" s="22"/>
      <c r="I719" s="22"/>
      <c r="J719" s="22"/>
      <c r="K719" s="23">
        <v>1</v>
      </c>
      <c r="L719" s="23">
        <v>1</v>
      </c>
      <c r="M719" s="21" t="s">
        <v>50</v>
      </c>
      <c r="N719" s="21" t="s">
        <v>50</v>
      </c>
      <c r="O719" s="22"/>
      <c r="P719" s="22"/>
    </row>
    <row r="720" spans="1:16" ht="45" x14ac:dyDescent="0.25">
      <c r="A720" s="21" t="s">
        <v>1899</v>
      </c>
      <c r="B720" s="21" t="s">
        <v>49</v>
      </c>
      <c r="C720" s="23">
        <v>86609734.219999999</v>
      </c>
      <c r="D720" s="23">
        <v>350.06</v>
      </c>
      <c r="E720" s="23">
        <v>64898150.130000003</v>
      </c>
      <c r="F720" s="23">
        <v>338.62</v>
      </c>
      <c r="G720" s="23">
        <v>82379584.769999996</v>
      </c>
      <c r="H720" s="23">
        <v>357.33</v>
      </c>
      <c r="I720" s="23">
        <v>64920847.82</v>
      </c>
      <c r="J720" s="23">
        <v>327.11</v>
      </c>
      <c r="K720" s="23">
        <v>1</v>
      </c>
      <c r="L720" s="23">
        <v>1</v>
      </c>
      <c r="M720" s="21" t="s">
        <v>50</v>
      </c>
      <c r="N720" s="21" t="s">
        <v>1462</v>
      </c>
      <c r="O720" s="22"/>
      <c r="P720" s="23">
        <v>191763</v>
      </c>
    </row>
    <row r="721" spans="1:16" ht="45" x14ac:dyDescent="0.25">
      <c r="A721" s="21" t="s">
        <v>5757</v>
      </c>
      <c r="B721" s="21" t="s">
        <v>49</v>
      </c>
      <c r="C721" s="22"/>
      <c r="D721" s="22"/>
      <c r="E721" s="22"/>
      <c r="F721" s="22"/>
      <c r="G721" s="22"/>
      <c r="H721" s="22"/>
      <c r="I721" s="22"/>
      <c r="J721" s="22"/>
      <c r="K721" s="23">
        <v>1</v>
      </c>
      <c r="L721" s="23">
        <v>1</v>
      </c>
      <c r="M721" s="21" t="s">
        <v>50</v>
      </c>
      <c r="N721" s="21" t="s">
        <v>50</v>
      </c>
      <c r="O721" s="22"/>
      <c r="P721" s="22"/>
    </row>
    <row r="722" spans="1:16" ht="45" x14ac:dyDescent="0.25">
      <c r="A722" s="21" t="s">
        <v>5758</v>
      </c>
      <c r="B722" s="21" t="s">
        <v>49</v>
      </c>
      <c r="C722" s="22"/>
      <c r="D722" s="22"/>
      <c r="E722" s="22"/>
      <c r="F722" s="22"/>
      <c r="G722" s="22"/>
      <c r="H722" s="22"/>
      <c r="I722" s="22"/>
      <c r="J722" s="22"/>
      <c r="K722" s="23">
        <v>1</v>
      </c>
      <c r="L722" s="23">
        <v>1</v>
      </c>
      <c r="M722" s="21" t="s">
        <v>50</v>
      </c>
      <c r="N722" s="21" t="s">
        <v>50</v>
      </c>
      <c r="O722" s="22"/>
      <c r="P722" s="22"/>
    </row>
    <row r="723" spans="1:16" ht="45" x14ac:dyDescent="0.25">
      <c r="A723" s="21" t="s">
        <v>5759</v>
      </c>
      <c r="B723" s="21" t="s">
        <v>49</v>
      </c>
      <c r="C723" s="22"/>
      <c r="D723" s="22"/>
      <c r="E723" s="22"/>
      <c r="F723" s="22"/>
      <c r="G723" s="22"/>
      <c r="H723" s="22"/>
      <c r="I723" s="22"/>
      <c r="J723" s="22"/>
      <c r="K723" s="23">
        <v>1</v>
      </c>
      <c r="L723" s="23">
        <v>1</v>
      </c>
      <c r="M723" s="21" t="s">
        <v>50</v>
      </c>
      <c r="N723" s="21" t="s">
        <v>50</v>
      </c>
      <c r="O723" s="22"/>
      <c r="P723" s="22"/>
    </row>
    <row r="724" spans="1:16" ht="45" x14ac:dyDescent="0.25">
      <c r="A724" s="21" t="s">
        <v>5760</v>
      </c>
      <c r="B724" s="21" t="s">
        <v>49</v>
      </c>
      <c r="C724" s="22"/>
      <c r="D724" s="22"/>
      <c r="E724" s="22"/>
      <c r="F724" s="22"/>
      <c r="G724" s="22"/>
      <c r="H724" s="22"/>
      <c r="I724" s="22"/>
      <c r="J724" s="22"/>
      <c r="K724" s="23">
        <v>1</v>
      </c>
      <c r="L724" s="23">
        <v>1</v>
      </c>
      <c r="M724" s="21" t="s">
        <v>50</v>
      </c>
      <c r="N724" s="21" t="s">
        <v>50</v>
      </c>
      <c r="O724" s="22"/>
      <c r="P724" s="22"/>
    </row>
    <row r="725" spans="1:16" ht="45" x14ac:dyDescent="0.25">
      <c r="A725" s="21" t="s">
        <v>5761</v>
      </c>
      <c r="B725" s="21" t="s">
        <v>49</v>
      </c>
      <c r="C725" s="22"/>
      <c r="D725" s="22"/>
      <c r="E725" s="22"/>
      <c r="F725" s="22"/>
      <c r="G725" s="22"/>
      <c r="H725" s="22"/>
      <c r="I725" s="22"/>
      <c r="J725" s="22"/>
      <c r="K725" s="23">
        <v>1</v>
      </c>
      <c r="L725" s="23">
        <v>1</v>
      </c>
      <c r="M725" s="21" t="s">
        <v>50</v>
      </c>
      <c r="N725" s="21" t="s">
        <v>50</v>
      </c>
      <c r="O725" s="22"/>
      <c r="P725" s="22"/>
    </row>
    <row r="726" spans="1:16" ht="45" x14ac:dyDescent="0.25">
      <c r="A726" s="21" t="s">
        <v>5762</v>
      </c>
      <c r="B726" s="21" t="s">
        <v>49</v>
      </c>
      <c r="C726" s="22"/>
      <c r="D726" s="22"/>
      <c r="E726" s="22"/>
      <c r="F726" s="22"/>
      <c r="G726" s="22"/>
      <c r="H726" s="22"/>
      <c r="I726" s="22"/>
      <c r="J726" s="22"/>
      <c r="K726" s="23">
        <v>1</v>
      </c>
      <c r="L726" s="23">
        <v>1</v>
      </c>
      <c r="M726" s="21" t="s">
        <v>50</v>
      </c>
      <c r="N726" s="21" t="s">
        <v>50</v>
      </c>
      <c r="O726" s="22"/>
      <c r="P726" s="22"/>
    </row>
    <row r="727" spans="1:16" ht="45" x14ac:dyDescent="0.25">
      <c r="A727" s="21" t="s">
        <v>5763</v>
      </c>
      <c r="B727" s="21" t="s">
        <v>49</v>
      </c>
      <c r="C727" s="22"/>
      <c r="D727" s="22"/>
      <c r="E727" s="22"/>
      <c r="F727" s="22"/>
      <c r="G727" s="22"/>
      <c r="H727" s="22"/>
      <c r="I727" s="22"/>
      <c r="J727" s="22"/>
      <c r="K727" s="23">
        <v>1</v>
      </c>
      <c r="L727" s="23">
        <v>1</v>
      </c>
      <c r="M727" s="21" t="s">
        <v>50</v>
      </c>
      <c r="N727" s="21" t="s">
        <v>50</v>
      </c>
      <c r="O727" s="22"/>
      <c r="P727" s="22"/>
    </row>
    <row r="728" spans="1:16" ht="45" x14ac:dyDescent="0.25">
      <c r="A728" s="21" t="s">
        <v>5764</v>
      </c>
      <c r="B728" s="21" t="s">
        <v>49</v>
      </c>
      <c r="C728" s="22"/>
      <c r="D728" s="22"/>
      <c r="E728" s="22"/>
      <c r="F728" s="22"/>
      <c r="G728" s="22"/>
      <c r="H728" s="22"/>
      <c r="I728" s="22"/>
      <c r="J728" s="22"/>
      <c r="K728" s="23">
        <v>1</v>
      </c>
      <c r="L728" s="23">
        <v>1</v>
      </c>
      <c r="M728" s="21" t="s">
        <v>50</v>
      </c>
      <c r="N728" s="21" t="s">
        <v>50</v>
      </c>
      <c r="O728" s="22"/>
      <c r="P728" s="22"/>
    </row>
    <row r="729" spans="1:16" ht="45" x14ac:dyDescent="0.25">
      <c r="A729" s="21" t="s">
        <v>5765</v>
      </c>
      <c r="B729" s="21" t="s">
        <v>49</v>
      </c>
      <c r="C729" s="22"/>
      <c r="D729" s="22"/>
      <c r="E729" s="22"/>
      <c r="F729" s="22"/>
      <c r="G729" s="22"/>
      <c r="H729" s="22"/>
      <c r="I729" s="22"/>
      <c r="J729" s="22"/>
      <c r="K729" s="23">
        <v>1</v>
      </c>
      <c r="L729" s="23">
        <v>1</v>
      </c>
      <c r="M729" s="21" t="s">
        <v>50</v>
      </c>
      <c r="N729" s="21" t="s">
        <v>50</v>
      </c>
      <c r="O729" s="22"/>
      <c r="P729" s="22"/>
    </row>
    <row r="730" spans="1:16" ht="45" x14ac:dyDescent="0.25">
      <c r="A730" s="21" t="s">
        <v>1901</v>
      </c>
      <c r="B730" s="21" t="s">
        <v>49</v>
      </c>
      <c r="C730" s="23">
        <v>30958171.41</v>
      </c>
      <c r="D730" s="23">
        <v>508.84</v>
      </c>
      <c r="E730" s="23">
        <v>20732038.079999998</v>
      </c>
      <c r="F730" s="23">
        <v>412.02</v>
      </c>
      <c r="G730" s="23">
        <v>23737210.760000002</v>
      </c>
      <c r="H730" s="23">
        <v>461.73</v>
      </c>
      <c r="I730" s="23">
        <v>28059789.620000001</v>
      </c>
      <c r="J730" s="23">
        <v>553.94000000000005</v>
      </c>
      <c r="K730" s="23">
        <v>1</v>
      </c>
      <c r="L730" s="23">
        <v>1</v>
      </c>
      <c r="M730" s="21" t="s">
        <v>50</v>
      </c>
      <c r="N730" s="21" t="s">
        <v>1462</v>
      </c>
      <c r="O730" s="22"/>
      <c r="P730" s="23">
        <v>54345.5</v>
      </c>
    </row>
    <row r="731" spans="1:16" ht="45" x14ac:dyDescent="0.25">
      <c r="A731" s="21" t="s">
        <v>5766</v>
      </c>
      <c r="B731" s="21" t="s">
        <v>49</v>
      </c>
      <c r="C731" s="22"/>
      <c r="D731" s="22"/>
      <c r="E731" s="22"/>
      <c r="F731" s="22"/>
      <c r="G731" s="22"/>
      <c r="H731" s="22"/>
      <c r="I731" s="22"/>
      <c r="J731" s="22"/>
      <c r="K731" s="23">
        <v>1</v>
      </c>
      <c r="L731" s="23">
        <v>1</v>
      </c>
      <c r="M731" s="21" t="s">
        <v>50</v>
      </c>
      <c r="N731" s="21" t="s">
        <v>50</v>
      </c>
      <c r="O731" s="22"/>
      <c r="P731" s="22"/>
    </row>
    <row r="732" spans="1:16" ht="45" x14ac:dyDescent="0.25">
      <c r="A732" s="21" t="s">
        <v>5767</v>
      </c>
      <c r="B732" s="21" t="s">
        <v>49</v>
      </c>
      <c r="C732" s="22"/>
      <c r="D732" s="22"/>
      <c r="E732" s="22"/>
      <c r="F732" s="22"/>
      <c r="G732" s="22"/>
      <c r="H732" s="22"/>
      <c r="I732" s="22"/>
      <c r="J732" s="22"/>
      <c r="K732" s="23">
        <v>1</v>
      </c>
      <c r="L732" s="23">
        <v>1</v>
      </c>
      <c r="M732" s="21" t="s">
        <v>50</v>
      </c>
      <c r="N732" s="21" t="s">
        <v>50</v>
      </c>
      <c r="O732" s="22"/>
      <c r="P732" s="22"/>
    </row>
    <row r="733" spans="1:16" ht="45" x14ac:dyDescent="0.25">
      <c r="A733" s="21" t="s">
        <v>5768</v>
      </c>
      <c r="B733" s="21" t="s">
        <v>49</v>
      </c>
      <c r="C733" s="22"/>
      <c r="D733" s="22"/>
      <c r="E733" s="22"/>
      <c r="F733" s="22"/>
      <c r="G733" s="22"/>
      <c r="H733" s="22"/>
      <c r="I733" s="22"/>
      <c r="J733" s="22"/>
      <c r="K733" s="23">
        <v>1</v>
      </c>
      <c r="L733" s="23">
        <v>1</v>
      </c>
      <c r="M733" s="21" t="s">
        <v>50</v>
      </c>
      <c r="N733" s="21" t="s">
        <v>50</v>
      </c>
      <c r="O733" s="22"/>
      <c r="P733" s="22"/>
    </row>
    <row r="734" spans="1:16" ht="45" x14ac:dyDescent="0.25">
      <c r="A734" s="21" t="s">
        <v>5769</v>
      </c>
      <c r="B734" s="21" t="s">
        <v>49</v>
      </c>
      <c r="C734" s="22"/>
      <c r="D734" s="22"/>
      <c r="E734" s="22"/>
      <c r="F734" s="22"/>
      <c r="G734" s="22"/>
      <c r="H734" s="22"/>
      <c r="I734" s="22"/>
      <c r="J734" s="22"/>
      <c r="K734" s="23">
        <v>1</v>
      </c>
      <c r="L734" s="23">
        <v>1</v>
      </c>
      <c r="M734" s="21" t="s">
        <v>50</v>
      </c>
      <c r="N734" s="21" t="s">
        <v>50</v>
      </c>
      <c r="O734" s="22"/>
      <c r="P734" s="22"/>
    </row>
    <row r="735" spans="1:16" ht="45" x14ac:dyDescent="0.25">
      <c r="A735" s="21" t="s">
        <v>1903</v>
      </c>
      <c r="B735" s="21" t="s">
        <v>49</v>
      </c>
      <c r="C735" s="23">
        <v>7524393.1900000004</v>
      </c>
      <c r="D735" s="23">
        <v>478.45</v>
      </c>
      <c r="E735" s="23">
        <v>5920743.8200000003</v>
      </c>
      <c r="F735" s="23">
        <v>368.86</v>
      </c>
      <c r="G735" s="23">
        <v>6811605.4199999999</v>
      </c>
      <c r="H735" s="23">
        <v>449.33</v>
      </c>
      <c r="I735" s="23">
        <v>16187225.460000001</v>
      </c>
      <c r="J735" s="23">
        <v>752.63</v>
      </c>
      <c r="K735" s="23">
        <v>1</v>
      </c>
      <c r="L735" s="23">
        <v>1</v>
      </c>
      <c r="M735" s="21" t="s">
        <v>50</v>
      </c>
      <c r="N735" s="21" t="s">
        <v>5192</v>
      </c>
      <c r="O735" s="22"/>
      <c r="P735" s="23">
        <v>19331.25</v>
      </c>
    </row>
    <row r="736" spans="1:16" ht="45" x14ac:dyDescent="0.25">
      <c r="A736" s="21" t="s">
        <v>5770</v>
      </c>
      <c r="B736" s="21" t="s">
        <v>49</v>
      </c>
      <c r="C736" s="22"/>
      <c r="D736" s="22"/>
      <c r="E736" s="22"/>
      <c r="F736" s="22"/>
      <c r="G736" s="22"/>
      <c r="H736" s="22"/>
      <c r="I736" s="22"/>
      <c r="J736" s="22"/>
      <c r="K736" s="23">
        <v>1</v>
      </c>
      <c r="L736" s="23">
        <v>1</v>
      </c>
      <c r="M736" s="21" t="s">
        <v>50</v>
      </c>
      <c r="N736" s="21" t="s">
        <v>50</v>
      </c>
      <c r="O736" s="22"/>
      <c r="P736" s="22"/>
    </row>
    <row r="737" spans="1:16" ht="45" x14ac:dyDescent="0.25">
      <c r="A737" s="21" t="s">
        <v>5771</v>
      </c>
      <c r="B737" s="21" t="s">
        <v>198</v>
      </c>
      <c r="C737" s="22"/>
      <c r="D737" s="22"/>
      <c r="E737" s="22"/>
      <c r="F737" s="22"/>
      <c r="G737" s="22"/>
      <c r="H737" s="22"/>
      <c r="I737" s="22"/>
      <c r="J737" s="22"/>
      <c r="K737" s="23">
        <v>1</v>
      </c>
      <c r="L737" s="23">
        <v>1</v>
      </c>
      <c r="M737" s="21" t="s">
        <v>50</v>
      </c>
      <c r="N737" s="21" t="s">
        <v>50</v>
      </c>
      <c r="O737" s="22"/>
      <c r="P737" s="22"/>
    </row>
    <row r="738" spans="1:16" ht="45" x14ac:dyDescent="0.25">
      <c r="A738" s="21" t="s">
        <v>5772</v>
      </c>
      <c r="B738" s="21" t="s">
        <v>198</v>
      </c>
      <c r="C738" s="22"/>
      <c r="D738" s="22"/>
      <c r="E738" s="22"/>
      <c r="F738" s="22"/>
      <c r="G738" s="22"/>
      <c r="H738" s="22"/>
      <c r="I738" s="22"/>
      <c r="J738" s="22"/>
      <c r="K738" s="23">
        <v>1</v>
      </c>
      <c r="L738" s="23">
        <v>1</v>
      </c>
      <c r="M738" s="21" t="s">
        <v>50</v>
      </c>
      <c r="N738" s="21" t="s">
        <v>50</v>
      </c>
      <c r="O738" s="22"/>
      <c r="P738" s="22"/>
    </row>
    <row r="739" spans="1:16" ht="45" x14ac:dyDescent="0.25">
      <c r="A739" s="21" t="s">
        <v>1906</v>
      </c>
      <c r="B739" s="21" t="s">
        <v>49</v>
      </c>
      <c r="C739" s="23">
        <v>11500828.949999999</v>
      </c>
      <c r="D739" s="23">
        <v>478.45</v>
      </c>
      <c r="E739" s="23">
        <v>9049694.8100000005</v>
      </c>
      <c r="F739" s="23">
        <v>368.86</v>
      </c>
      <c r="G739" s="23">
        <v>3275128.31</v>
      </c>
      <c r="H739" s="23">
        <v>203.43</v>
      </c>
      <c r="I739" s="23">
        <v>3403692.82</v>
      </c>
      <c r="J739" s="23">
        <v>82.96</v>
      </c>
      <c r="K739" s="23">
        <v>1</v>
      </c>
      <c r="L739" s="23">
        <v>1</v>
      </c>
      <c r="M739" s="21" t="s">
        <v>50</v>
      </c>
      <c r="N739" s="21" t="s">
        <v>5192</v>
      </c>
      <c r="O739" s="22"/>
      <c r="P739" s="23">
        <v>30543.75</v>
      </c>
    </row>
    <row r="740" spans="1:16" ht="45" x14ac:dyDescent="0.25">
      <c r="A740" s="21" t="s">
        <v>5773</v>
      </c>
      <c r="B740" s="21" t="s">
        <v>49</v>
      </c>
      <c r="C740" s="22"/>
      <c r="D740" s="22"/>
      <c r="E740" s="22"/>
      <c r="F740" s="22"/>
      <c r="G740" s="22"/>
      <c r="H740" s="22"/>
      <c r="I740" s="22"/>
      <c r="J740" s="22"/>
      <c r="K740" s="23">
        <v>1</v>
      </c>
      <c r="L740" s="23">
        <v>1</v>
      </c>
      <c r="M740" s="21" t="s">
        <v>50</v>
      </c>
      <c r="N740" s="21" t="s">
        <v>50</v>
      </c>
      <c r="O740" s="22"/>
      <c r="P740" s="22"/>
    </row>
    <row r="741" spans="1:16" ht="45" x14ac:dyDescent="0.25">
      <c r="A741" s="21" t="s">
        <v>5774</v>
      </c>
      <c r="B741" s="21" t="s">
        <v>49</v>
      </c>
      <c r="C741" s="22"/>
      <c r="D741" s="22"/>
      <c r="E741" s="22"/>
      <c r="F741" s="22"/>
      <c r="G741" s="22"/>
      <c r="H741" s="22"/>
      <c r="I741" s="22"/>
      <c r="J741" s="22"/>
      <c r="K741" s="23">
        <v>1</v>
      </c>
      <c r="L741" s="23">
        <v>1</v>
      </c>
      <c r="M741" s="21" t="s">
        <v>50</v>
      </c>
      <c r="N741" s="21" t="s">
        <v>50</v>
      </c>
      <c r="O741" s="22"/>
      <c r="P741" s="22"/>
    </row>
    <row r="742" spans="1:16" ht="45" x14ac:dyDescent="0.25">
      <c r="A742" s="21" t="s">
        <v>5775</v>
      </c>
      <c r="B742" s="21" t="s">
        <v>49</v>
      </c>
      <c r="C742" s="22"/>
      <c r="D742" s="22"/>
      <c r="E742" s="22"/>
      <c r="F742" s="22"/>
      <c r="G742" s="22"/>
      <c r="H742" s="22"/>
      <c r="I742" s="22"/>
      <c r="J742" s="22"/>
      <c r="K742" s="23">
        <v>1</v>
      </c>
      <c r="L742" s="23">
        <v>1</v>
      </c>
      <c r="M742" s="21" t="s">
        <v>50</v>
      </c>
      <c r="N742" s="21" t="s">
        <v>50</v>
      </c>
      <c r="O742" s="22"/>
      <c r="P742" s="22"/>
    </row>
    <row r="743" spans="1:16" ht="45" x14ac:dyDescent="0.25">
      <c r="A743" s="21" t="s">
        <v>5776</v>
      </c>
      <c r="B743" s="21" t="s">
        <v>49</v>
      </c>
      <c r="C743" s="22"/>
      <c r="D743" s="22"/>
      <c r="E743" s="22"/>
      <c r="F743" s="22"/>
      <c r="G743" s="22"/>
      <c r="H743" s="22"/>
      <c r="I743" s="22"/>
      <c r="J743" s="22"/>
      <c r="K743" s="23">
        <v>1</v>
      </c>
      <c r="L743" s="23">
        <v>1</v>
      </c>
      <c r="M743" s="21" t="s">
        <v>50</v>
      </c>
      <c r="N743" s="21" t="s">
        <v>50</v>
      </c>
      <c r="O743" s="22"/>
      <c r="P743" s="22"/>
    </row>
    <row r="744" spans="1:16" ht="45" x14ac:dyDescent="0.25">
      <c r="A744" s="21" t="s">
        <v>1908</v>
      </c>
      <c r="B744" s="21" t="s">
        <v>198</v>
      </c>
      <c r="C744" s="23">
        <v>83418835.170000002</v>
      </c>
      <c r="D744" s="23">
        <v>34.79</v>
      </c>
      <c r="E744" s="23">
        <v>128194830.34999999</v>
      </c>
      <c r="F744" s="23">
        <v>52.32</v>
      </c>
      <c r="G744" s="23">
        <v>122269909.56</v>
      </c>
      <c r="H744" s="23">
        <v>35</v>
      </c>
      <c r="I744" s="23">
        <v>137403751.75</v>
      </c>
      <c r="J744" s="23">
        <v>52.44</v>
      </c>
      <c r="K744" s="23">
        <v>1</v>
      </c>
      <c r="L744" s="23">
        <v>1</v>
      </c>
      <c r="M744" s="21" t="s">
        <v>50</v>
      </c>
      <c r="N744" s="21" t="s">
        <v>204</v>
      </c>
      <c r="O744" s="22"/>
      <c r="P744" s="23">
        <v>2371836.5</v>
      </c>
    </row>
    <row r="745" spans="1:16" ht="45" x14ac:dyDescent="0.25">
      <c r="A745" s="21" t="s">
        <v>5777</v>
      </c>
      <c r="B745" s="21" t="s">
        <v>49</v>
      </c>
      <c r="C745" s="22"/>
      <c r="D745" s="22"/>
      <c r="E745" s="22"/>
      <c r="F745" s="22"/>
      <c r="G745" s="22"/>
      <c r="H745" s="22"/>
      <c r="I745" s="22"/>
      <c r="J745" s="22"/>
      <c r="K745" s="23">
        <v>1</v>
      </c>
      <c r="L745" s="23">
        <v>1</v>
      </c>
      <c r="M745" s="21" t="s">
        <v>50</v>
      </c>
      <c r="N745" s="21" t="s">
        <v>50</v>
      </c>
      <c r="O745" s="22"/>
      <c r="P745" s="22"/>
    </row>
    <row r="746" spans="1:16" ht="45" x14ac:dyDescent="0.25">
      <c r="A746" s="21" t="s">
        <v>5778</v>
      </c>
      <c r="B746" s="21" t="s">
        <v>198</v>
      </c>
      <c r="C746" s="22"/>
      <c r="D746" s="22"/>
      <c r="E746" s="22"/>
      <c r="F746" s="22"/>
      <c r="G746" s="22"/>
      <c r="H746" s="22"/>
      <c r="I746" s="22"/>
      <c r="J746" s="22"/>
      <c r="K746" s="23">
        <v>1</v>
      </c>
      <c r="L746" s="23">
        <v>1</v>
      </c>
      <c r="M746" s="21" t="s">
        <v>50</v>
      </c>
      <c r="N746" s="21" t="s">
        <v>50</v>
      </c>
      <c r="O746" s="22"/>
      <c r="P746" s="22"/>
    </row>
    <row r="747" spans="1:16" ht="45" x14ac:dyDescent="0.25">
      <c r="A747" s="21" t="s">
        <v>5779</v>
      </c>
      <c r="B747" s="21" t="s">
        <v>49</v>
      </c>
      <c r="C747" s="22"/>
      <c r="D747" s="22"/>
      <c r="E747" s="22"/>
      <c r="F747" s="22"/>
      <c r="G747" s="22"/>
      <c r="H747" s="22"/>
      <c r="I747" s="22"/>
      <c r="J747" s="22"/>
      <c r="K747" s="23">
        <v>1</v>
      </c>
      <c r="L747" s="23">
        <v>1</v>
      </c>
      <c r="M747" s="21" t="s">
        <v>50</v>
      </c>
      <c r="N747" s="21" t="s">
        <v>50</v>
      </c>
      <c r="O747" s="22"/>
      <c r="P747" s="22"/>
    </row>
    <row r="748" spans="1:16" ht="45" x14ac:dyDescent="0.25">
      <c r="A748" s="21" t="s">
        <v>5780</v>
      </c>
      <c r="B748" s="21" t="s">
        <v>49</v>
      </c>
      <c r="C748" s="22"/>
      <c r="D748" s="22"/>
      <c r="E748" s="22"/>
      <c r="F748" s="22"/>
      <c r="G748" s="22"/>
      <c r="H748" s="22"/>
      <c r="I748" s="22"/>
      <c r="J748" s="22"/>
      <c r="K748" s="23">
        <v>1</v>
      </c>
      <c r="L748" s="23">
        <v>1</v>
      </c>
      <c r="M748" s="21" t="s">
        <v>50</v>
      </c>
      <c r="N748" s="21" t="s">
        <v>50</v>
      </c>
      <c r="O748" s="22"/>
      <c r="P748" s="22"/>
    </row>
    <row r="749" spans="1:16" ht="45" x14ac:dyDescent="0.25">
      <c r="A749" s="21" t="s">
        <v>5781</v>
      </c>
      <c r="B749" s="21" t="s">
        <v>49</v>
      </c>
      <c r="C749" s="22"/>
      <c r="D749" s="22"/>
      <c r="E749" s="22"/>
      <c r="F749" s="22"/>
      <c r="G749" s="22"/>
      <c r="H749" s="22"/>
      <c r="I749" s="22"/>
      <c r="J749" s="22"/>
      <c r="K749" s="23">
        <v>1</v>
      </c>
      <c r="L749" s="23">
        <v>1</v>
      </c>
      <c r="M749" s="21" t="s">
        <v>50</v>
      </c>
      <c r="N749" s="21" t="s">
        <v>50</v>
      </c>
      <c r="O749" s="22"/>
      <c r="P749" s="22"/>
    </row>
    <row r="750" spans="1:16" ht="45" x14ac:dyDescent="0.25">
      <c r="A750" s="21" t="s">
        <v>5782</v>
      </c>
      <c r="B750" s="21" t="s">
        <v>49</v>
      </c>
      <c r="C750" s="22"/>
      <c r="D750" s="22"/>
      <c r="E750" s="22"/>
      <c r="F750" s="22"/>
      <c r="G750" s="22"/>
      <c r="H750" s="22"/>
      <c r="I750" s="22"/>
      <c r="J750" s="22"/>
      <c r="K750" s="23">
        <v>1</v>
      </c>
      <c r="L750" s="23">
        <v>1</v>
      </c>
      <c r="M750" s="21" t="s">
        <v>50</v>
      </c>
      <c r="N750" s="21" t="s">
        <v>50</v>
      </c>
      <c r="O750" s="22"/>
      <c r="P750" s="22"/>
    </row>
    <row r="751" spans="1:16" ht="45" x14ac:dyDescent="0.25">
      <c r="A751" s="21" t="s">
        <v>5783</v>
      </c>
      <c r="B751" s="21" t="s">
        <v>49</v>
      </c>
      <c r="C751" s="22"/>
      <c r="D751" s="22"/>
      <c r="E751" s="22"/>
      <c r="F751" s="22"/>
      <c r="G751" s="22"/>
      <c r="H751" s="22"/>
      <c r="I751" s="22"/>
      <c r="J751" s="22"/>
      <c r="K751" s="23">
        <v>1</v>
      </c>
      <c r="L751" s="23">
        <v>1</v>
      </c>
      <c r="M751" s="21" t="s">
        <v>50</v>
      </c>
      <c r="N751" s="21" t="s">
        <v>50</v>
      </c>
      <c r="O751" s="22"/>
      <c r="P751" s="22"/>
    </row>
    <row r="752" spans="1:16" ht="45" x14ac:dyDescent="0.25">
      <c r="A752" s="21" t="s">
        <v>5784</v>
      </c>
      <c r="B752" s="21" t="s">
        <v>49</v>
      </c>
      <c r="C752" s="22"/>
      <c r="D752" s="22"/>
      <c r="E752" s="22"/>
      <c r="F752" s="22"/>
      <c r="G752" s="22"/>
      <c r="H752" s="22"/>
      <c r="I752" s="22"/>
      <c r="J752" s="22"/>
      <c r="K752" s="23">
        <v>1</v>
      </c>
      <c r="L752" s="23">
        <v>1</v>
      </c>
      <c r="M752" s="21" t="s">
        <v>50</v>
      </c>
      <c r="N752" s="21" t="s">
        <v>50</v>
      </c>
      <c r="O752" s="22"/>
      <c r="P752" s="22"/>
    </row>
    <row r="753" spans="1:16" ht="45" x14ac:dyDescent="0.25">
      <c r="A753" s="21" t="s">
        <v>5785</v>
      </c>
      <c r="B753" s="21" t="s">
        <v>49</v>
      </c>
      <c r="C753" s="22"/>
      <c r="D753" s="22"/>
      <c r="E753" s="22"/>
      <c r="F753" s="22"/>
      <c r="G753" s="22"/>
      <c r="H753" s="22"/>
      <c r="I753" s="22"/>
      <c r="J753" s="22"/>
      <c r="K753" s="23">
        <v>1</v>
      </c>
      <c r="L753" s="23">
        <v>1</v>
      </c>
      <c r="M753" s="21" t="s">
        <v>50</v>
      </c>
      <c r="N753" s="21" t="s">
        <v>50</v>
      </c>
      <c r="O753" s="22"/>
      <c r="P753" s="22"/>
    </row>
    <row r="754" spans="1:16" ht="45" x14ac:dyDescent="0.25">
      <c r="A754" s="21" t="s">
        <v>5786</v>
      </c>
      <c r="B754" s="21" t="s">
        <v>49</v>
      </c>
      <c r="C754" s="22"/>
      <c r="D754" s="22"/>
      <c r="E754" s="22"/>
      <c r="F754" s="22"/>
      <c r="G754" s="22"/>
      <c r="H754" s="22"/>
      <c r="I754" s="22"/>
      <c r="J754" s="22"/>
      <c r="K754" s="23">
        <v>1</v>
      </c>
      <c r="L754" s="23">
        <v>1</v>
      </c>
      <c r="M754" s="21" t="s">
        <v>50</v>
      </c>
      <c r="N754" s="21" t="s">
        <v>50</v>
      </c>
      <c r="O754" s="22"/>
      <c r="P754" s="22"/>
    </row>
    <row r="755" spans="1:16" ht="45" x14ac:dyDescent="0.25">
      <c r="A755" s="21" t="s">
        <v>935</v>
      </c>
      <c r="B755" s="21" t="s">
        <v>49</v>
      </c>
      <c r="C755" s="23">
        <v>27566215.899999999</v>
      </c>
      <c r="D755" s="23">
        <v>508.84</v>
      </c>
      <c r="E755" s="23">
        <v>26720026.859999999</v>
      </c>
      <c r="F755" s="23">
        <v>592.48</v>
      </c>
      <c r="G755" s="23">
        <v>21136425.280000001</v>
      </c>
      <c r="H755" s="23">
        <v>461.73</v>
      </c>
      <c r="I755" s="23">
        <v>24985397.510000002</v>
      </c>
      <c r="J755" s="23">
        <v>553.94000000000005</v>
      </c>
      <c r="K755" s="23">
        <v>1</v>
      </c>
      <c r="L755" s="23">
        <v>1</v>
      </c>
      <c r="M755" s="21" t="s">
        <v>50</v>
      </c>
      <c r="N755" s="21" t="s">
        <v>1462</v>
      </c>
      <c r="O755" s="22"/>
      <c r="P755" s="23">
        <v>42828</v>
      </c>
    </row>
    <row r="756" spans="1:16" ht="45" x14ac:dyDescent="0.25">
      <c r="A756" s="21" t="s">
        <v>1911</v>
      </c>
      <c r="B756" s="21" t="s">
        <v>49</v>
      </c>
      <c r="C756" s="23">
        <v>73778531.939999998</v>
      </c>
      <c r="D756" s="23">
        <v>737.16</v>
      </c>
      <c r="E756" s="23">
        <v>69756985.560000002</v>
      </c>
      <c r="F756" s="23">
        <v>1274.33</v>
      </c>
      <c r="G756" s="23">
        <v>38943182.82</v>
      </c>
      <c r="H756" s="23">
        <v>695.59</v>
      </c>
      <c r="I756" s="23">
        <v>51338656.509999998</v>
      </c>
      <c r="J756" s="23">
        <v>779.06</v>
      </c>
      <c r="K756" s="23">
        <v>1</v>
      </c>
      <c r="L756" s="23">
        <v>1</v>
      </c>
      <c r="M756" s="21" t="s">
        <v>50</v>
      </c>
      <c r="N756" s="21" t="s">
        <v>1462</v>
      </c>
      <c r="O756" s="22"/>
      <c r="P756" s="23">
        <v>76744</v>
      </c>
    </row>
    <row r="757" spans="1:16" ht="45" x14ac:dyDescent="0.25">
      <c r="A757" s="21" t="s">
        <v>5787</v>
      </c>
      <c r="B757" s="21" t="s">
        <v>49</v>
      </c>
      <c r="C757" s="22"/>
      <c r="D757" s="22"/>
      <c r="E757" s="22"/>
      <c r="F757" s="22"/>
      <c r="G757" s="22"/>
      <c r="H757" s="22"/>
      <c r="I757" s="22"/>
      <c r="J757" s="22"/>
      <c r="K757" s="23">
        <v>1</v>
      </c>
      <c r="L757" s="23">
        <v>1</v>
      </c>
      <c r="M757" s="21" t="s">
        <v>50</v>
      </c>
      <c r="N757" s="21" t="s">
        <v>50</v>
      </c>
      <c r="O757" s="22"/>
      <c r="P757" s="22"/>
    </row>
    <row r="758" spans="1:16" ht="45" x14ac:dyDescent="0.25">
      <c r="A758" s="21" t="s">
        <v>5788</v>
      </c>
      <c r="B758" s="21" t="s">
        <v>49</v>
      </c>
      <c r="C758" s="22"/>
      <c r="D758" s="22"/>
      <c r="E758" s="22"/>
      <c r="F758" s="22"/>
      <c r="G758" s="22"/>
      <c r="H758" s="22"/>
      <c r="I758" s="22"/>
      <c r="J758" s="22"/>
      <c r="K758" s="23">
        <v>1</v>
      </c>
      <c r="L758" s="23">
        <v>1</v>
      </c>
      <c r="M758" s="21" t="s">
        <v>50</v>
      </c>
      <c r="N758" s="21" t="s">
        <v>50</v>
      </c>
      <c r="O758" s="22"/>
      <c r="P758" s="22"/>
    </row>
    <row r="759" spans="1:16" ht="45" x14ac:dyDescent="0.25">
      <c r="A759" s="21" t="s">
        <v>5789</v>
      </c>
      <c r="B759" s="21" t="s">
        <v>49</v>
      </c>
      <c r="C759" s="22"/>
      <c r="D759" s="22"/>
      <c r="E759" s="22"/>
      <c r="F759" s="22"/>
      <c r="G759" s="22"/>
      <c r="H759" s="22"/>
      <c r="I759" s="22"/>
      <c r="J759" s="22"/>
      <c r="K759" s="23">
        <v>1</v>
      </c>
      <c r="L759" s="23">
        <v>1</v>
      </c>
      <c r="M759" s="21" t="s">
        <v>50</v>
      </c>
      <c r="N759" s="21" t="s">
        <v>50</v>
      </c>
      <c r="O759" s="22"/>
      <c r="P759" s="22"/>
    </row>
    <row r="760" spans="1:16" ht="45" x14ac:dyDescent="0.25">
      <c r="A760" s="21" t="s">
        <v>5790</v>
      </c>
      <c r="B760" s="21" t="s">
        <v>49</v>
      </c>
      <c r="C760" s="22"/>
      <c r="D760" s="22"/>
      <c r="E760" s="22"/>
      <c r="F760" s="22"/>
      <c r="G760" s="22"/>
      <c r="H760" s="22"/>
      <c r="I760" s="22"/>
      <c r="J760" s="22"/>
      <c r="K760" s="23">
        <v>1</v>
      </c>
      <c r="L760" s="23">
        <v>1</v>
      </c>
      <c r="M760" s="21" t="s">
        <v>50</v>
      </c>
      <c r="N760" s="21" t="s">
        <v>50</v>
      </c>
      <c r="O760" s="22"/>
      <c r="P760" s="22"/>
    </row>
    <row r="761" spans="1:16" ht="45" x14ac:dyDescent="0.25">
      <c r="A761" s="21" t="s">
        <v>5791</v>
      </c>
      <c r="B761" s="21" t="s">
        <v>49</v>
      </c>
      <c r="C761" s="22"/>
      <c r="D761" s="22"/>
      <c r="E761" s="22"/>
      <c r="F761" s="22"/>
      <c r="G761" s="22"/>
      <c r="H761" s="22"/>
      <c r="I761" s="22"/>
      <c r="J761" s="22"/>
      <c r="K761" s="23">
        <v>1</v>
      </c>
      <c r="L761" s="23">
        <v>1</v>
      </c>
      <c r="M761" s="21" t="s">
        <v>50</v>
      </c>
      <c r="N761" s="21" t="s">
        <v>50</v>
      </c>
      <c r="O761" s="22"/>
      <c r="P761" s="22"/>
    </row>
    <row r="762" spans="1:16" ht="45" x14ac:dyDescent="0.25">
      <c r="A762" s="21" t="s">
        <v>1915</v>
      </c>
      <c r="B762" s="21" t="s">
        <v>198</v>
      </c>
      <c r="C762" s="23">
        <v>48005878.310000002</v>
      </c>
      <c r="D762" s="23">
        <v>110.21</v>
      </c>
      <c r="E762" s="23">
        <v>63084611.030000001</v>
      </c>
      <c r="F762" s="23">
        <v>105.37</v>
      </c>
      <c r="G762" s="23">
        <v>84923247.650000006</v>
      </c>
      <c r="H762" s="23">
        <v>157.63</v>
      </c>
      <c r="I762" s="23">
        <v>64233453.780000001</v>
      </c>
      <c r="J762" s="23">
        <v>100.21</v>
      </c>
      <c r="K762" s="23">
        <v>1</v>
      </c>
      <c r="L762" s="23">
        <v>1</v>
      </c>
      <c r="M762" s="21" t="s">
        <v>50</v>
      </c>
      <c r="N762" s="21" t="s">
        <v>58</v>
      </c>
      <c r="O762" s="22"/>
      <c r="P762" s="23">
        <v>655080</v>
      </c>
    </row>
    <row r="763" spans="1:16" ht="45" x14ac:dyDescent="0.25">
      <c r="A763" s="21" t="s">
        <v>5792</v>
      </c>
      <c r="B763" s="21" t="s">
        <v>49</v>
      </c>
      <c r="C763" s="22"/>
      <c r="D763" s="22"/>
      <c r="E763" s="22"/>
      <c r="F763" s="22"/>
      <c r="G763" s="22"/>
      <c r="H763" s="22"/>
      <c r="I763" s="22"/>
      <c r="J763" s="22"/>
      <c r="K763" s="23">
        <v>1</v>
      </c>
      <c r="L763" s="23">
        <v>1</v>
      </c>
      <c r="M763" s="21" t="s">
        <v>50</v>
      </c>
      <c r="N763" s="21" t="s">
        <v>50</v>
      </c>
      <c r="O763" s="22"/>
      <c r="P763" s="22"/>
    </row>
    <row r="764" spans="1:16" ht="45" x14ac:dyDescent="0.25">
      <c r="A764" s="21" t="s">
        <v>5793</v>
      </c>
      <c r="B764" s="21" t="s">
        <v>49</v>
      </c>
      <c r="C764" s="22"/>
      <c r="D764" s="22"/>
      <c r="E764" s="22"/>
      <c r="F764" s="22"/>
      <c r="G764" s="22"/>
      <c r="H764" s="22"/>
      <c r="I764" s="22"/>
      <c r="J764" s="22"/>
      <c r="K764" s="23">
        <v>1</v>
      </c>
      <c r="L764" s="23">
        <v>1</v>
      </c>
      <c r="M764" s="21" t="s">
        <v>50</v>
      </c>
      <c r="N764" s="21" t="s">
        <v>50</v>
      </c>
      <c r="O764" s="22"/>
      <c r="P764" s="22"/>
    </row>
    <row r="765" spans="1:16" ht="45" x14ac:dyDescent="0.25">
      <c r="A765" s="21" t="s">
        <v>1917</v>
      </c>
      <c r="B765" s="21" t="s">
        <v>49</v>
      </c>
      <c r="C765" s="23">
        <v>36830344.479999997</v>
      </c>
      <c r="D765" s="23">
        <v>69.099999999999994</v>
      </c>
      <c r="E765" s="23">
        <v>15652042.359999999</v>
      </c>
      <c r="F765" s="23">
        <v>51.1</v>
      </c>
      <c r="G765" s="23">
        <v>132642099.34</v>
      </c>
      <c r="H765" s="23">
        <v>326.13</v>
      </c>
      <c r="I765" s="23">
        <v>30603327.27</v>
      </c>
      <c r="J765" s="23">
        <v>122.44</v>
      </c>
      <c r="K765" s="23">
        <v>1</v>
      </c>
      <c r="L765" s="23">
        <v>1</v>
      </c>
      <c r="M765" s="21" t="s">
        <v>50</v>
      </c>
      <c r="N765" s="21" t="s">
        <v>58</v>
      </c>
      <c r="O765" s="22"/>
      <c r="P765" s="23">
        <v>367360</v>
      </c>
    </row>
    <row r="766" spans="1:16" ht="45" x14ac:dyDescent="0.25">
      <c r="A766" s="21" t="s">
        <v>5794</v>
      </c>
      <c r="B766" s="21" t="s">
        <v>49</v>
      </c>
      <c r="C766" s="22"/>
      <c r="D766" s="22"/>
      <c r="E766" s="22"/>
      <c r="F766" s="22"/>
      <c r="G766" s="22"/>
      <c r="H766" s="22"/>
      <c r="I766" s="22"/>
      <c r="J766" s="22"/>
      <c r="K766" s="23">
        <v>1</v>
      </c>
      <c r="L766" s="23">
        <v>1</v>
      </c>
      <c r="M766" s="21" t="s">
        <v>50</v>
      </c>
      <c r="N766" s="21" t="s">
        <v>50</v>
      </c>
      <c r="O766" s="22"/>
      <c r="P766" s="22"/>
    </row>
    <row r="767" spans="1:16" ht="45" x14ac:dyDescent="0.25">
      <c r="A767" s="21" t="s">
        <v>1919</v>
      </c>
      <c r="B767" s="21" t="s">
        <v>49</v>
      </c>
      <c r="C767" s="22"/>
      <c r="D767" s="22"/>
      <c r="E767" s="23">
        <v>96395901.049999997</v>
      </c>
      <c r="F767" s="23">
        <v>167.27</v>
      </c>
      <c r="G767" s="23">
        <v>99247700.739999995</v>
      </c>
      <c r="H767" s="23">
        <v>119.05</v>
      </c>
      <c r="I767" s="23">
        <v>101796906.64</v>
      </c>
      <c r="J767" s="23">
        <v>177.09</v>
      </c>
      <c r="K767" s="23">
        <v>1</v>
      </c>
      <c r="L767" s="23">
        <v>1</v>
      </c>
      <c r="M767" s="21" t="s">
        <v>50</v>
      </c>
      <c r="N767" s="21" t="s">
        <v>50</v>
      </c>
      <c r="O767" s="22"/>
      <c r="P767" s="22"/>
    </row>
    <row r="768" spans="1:16" ht="45" x14ac:dyDescent="0.25">
      <c r="A768" s="21" t="s">
        <v>5795</v>
      </c>
      <c r="B768" s="21" t="s">
        <v>198</v>
      </c>
      <c r="C768" s="22"/>
      <c r="D768" s="22"/>
      <c r="E768" s="22"/>
      <c r="F768" s="22"/>
      <c r="G768" s="22"/>
      <c r="H768" s="22"/>
      <c r="I768" s="22"/>
      <c r="J768" s="22"/>
      <c r="K768" s="23">
        <v>1</v>
      </c>
      <c r="L768" s="23">
        <v>1</v>
      </c>
      <c r="M768" s="21" t="s">
        <v>50</v>
      </c>
      <c r="N768" s="21" t="s">
        <v>50</v>
      </c>
      <c r="O768" s="22"/>
      <c r="P768" s="22"/>
    </row>
    <row r="769" spans="1:16" ht="45" x14ac:dyDescent="0.25">
      <c r="A769" s="21" t="s">
        <v>5796</v>
      </c>
      <c r="B769" s="21" t="s">
        <v>49</v>
      </c>
      <c r="C769" s="22"/>
      <c r="D769" s="22"/>
      <c r="E769" s="22"/>
      <c r="F769" s="22"/>
      <c r="G769" s="22"/>
      <c r="H769" s="22"/>
      <c r="I769" s="22"/>
      <c r="J769" s="22"/>
      <c r="K769" s="23">
        <v>1</v>
      </c>
      <c r="L769" s="23">
        <v>1</v>
      </c>
      <c r="M769" s="21" t="s">
        <v>50</v>
      </c>
      <c r="N769" s="21" t="s">
        <v>50</v>
      </c>
      <c r="O769" s="22"/>
      <c r="P769" s="22"/>
    </row>
    <row r="770" spans="1:16" ht="45" x14ac:dyDescent="0.25">
      <c r="A770" s="21" t="s">
        <v>938</v>
      </c>
      <c r="B770" s="21" t="s">
        <v>49</v>
      </c>
      <c r="C770" s="23">
        <v>57627604.460000001</v>
      </c>
      <c r="D770" s="23">
        <v>424.58</v>
      </c>
      <c r="E770" s="23">
        <v>100810217.25</v>
      </c>
      <c r="F770" s="23">
        <v>662.38</v>
      </c>
      <c r="G770" s="23">
        <v>75354579.680000007</v>
      </c>
      <c r="H770" s="23">
        <v>466</v>
      </c>
      <c r="I770" s="23">
        <v>134957027.77000001</v>
      </c>
      <c r="J770" s="23">
        <v>1029.77</v>
      </c>
      <c r="K770" s="23">
        <v>1</v>
      </c>
      <c r="L770" s="23">
        <v>1</v>
      </c>
      <c r="M770" s="21" t="s">
        <v>50</v>
      </c>
      <c r="N770" s="21" t="s">
        <v>1462</v>
      </c>
      <c r="O770" s="22"/>
      <c r="P770" s="23">
        <v>154040</v>
      </c>
    </row>
    <row r="771" spans="1:16" ht="45" x14ac:dyDescent="0.25">
      <c r="A771" s="21" t="s">
        <v>5797</v>
      </c>
      <c r="B771" s="21" t="s">
        <v>198</v>
      </c>
      <c r="C771" s="22"/>
      <c r="D771" s="22"/>
      <c r="E771" s="22"/>
      <c r="F771" s="22"/>
      <c r="G771" s="22"/>
      <c r="H771" s="22"/>
      <c r="I771" s="22"/>
      <c r="J771" s="22"/>
      <c r="K771" s="23">
        <v>1</v>
      </c>
      <c r="L771" s="23">
        <v>1</v>
      </c>
      <c r="M771" s="21" t="s">
        <v>50</v>
      </c>
      <c r="N771" s="21" t="s">
        <v>50</v>
      </c>
      <c r="O771" s="22"/>
      <c r="P771" s="22"/>
    </row>
    <row r="772" spans="1:16" ht="45" x14ac:dyDescent="0.25">
      <c r="A772" s="21" t="s">
        <v>1922</v>
      </c>
      <c r="B772" s="21" t="s">
        <v>49</v>
      </c>
      <c r="C772" s="23">
        <v>28171714.079999998</v>
      </c>
      <c r="D772" s="23">
        <v>112.76</v>
      </c>
      <c r="E772" s="23">
        <v>16371603.710000001</v>
      </c>
      <c r="F772" s="23">
        <v>79.64</v>
      </c>
      <c r="G772" s="23">
        <v>21926382.829999998</v>
      </c>
      <c r="H772" s="23">
        <v>131.74</v>
      </c>
      <c r="I772" s="23">
        <v>23435310.969999999</v>
      </c>
      <c r="J772" s="23">
        <v>102.23</v>
      </c>
      <c r="K772" s="23">
        <v>1</v>
      </c>
      <c r="L772" s="23">
        <v>1</v>
      </c>
      <c r="M772" s="21" t="s">
        <v>50</v>
      </c>
      <c r="N772" s="21" t="s">
        <v>1462</v>
      </c>
      <c r="O772" s="22"/>
      <c r="P772" s="23">
        <v>253500</v>
      </c>
    </row>
    <row r="773" spans="1:16" ht="45" x14ac:dyDescent="0.25">
      <c r="A773" s="21" t="s">
        <v>5798</v>
      </c>
      <c r="B773" s="21" t="s">
        <v>49</v>
      </c>
      <c r="C773" s="22"/>
      <c r="D773" s="22"/>
      <c r="E773" s="22"/>
      <c r="F773" s="22"/>
      <c r="G773" s="22"/>
      <c r="H773" s="22"/>
      <c r="I773" s="22"/>
      <c r="J773" s="22"/>
      <c r="K773" s="23">
        <v>1</v>
      </c>
      <c r="L773" s="23">
        <v>1</v>
      </c>
      <c r="M773" s="21" t="s">
        <v>50</v>
      </c>
      <c r="N773" s="21" t="s">
        <v>50</v>
      </c>
      <c r="O773" s="22"/>
      <c r="P773" s="22"/>
    </row>
    <row r="774" spans="1:16" ht="45" x14ac:dyDescent="0.25">
      <c r="A774" s="21" t="s">
        <v>5799</v>
      </c>
      <c r="B774" s="21" t="s">
        <v>49</v>
      </c>
      <c r="C774" s="22"/>
      <c r="D774" s="22"/>
      <c r="E774" s="22"/>
      <c r="F774" s="22"/>
      <c r="G774" s="22"/>
      <c r="H774" s="22"/>
      <c r="I774" s="22"/>
      <c r="J774" s="22"/>
      <c r="K774" s="23">
        <v>1</v>
      </c>
      <c r="L774" s="23">
        <v>1</v>
      </c>
      <c r="M774" s="21" t="s">
        <v>50</v>
      </c>
      <c r="N774" s="21" t="s">
        <v>50</v>
      </c>
      <c r="O774" s="22"/>
      <c r="P774" s="22"/>
    </row>
    <row r="775" spans="1:16" ht="45" x14ac:dyDescent="0.25">
      <c r="A775" s="21" t="s">
        <v>5800</v>
      </c>
      <c r="B775" s="21" t="s">
        <v>49</v>
      </c>
      <c r="C775" s="22"/>
      <c r="D775" s="22"/>
      <c r="E775" s="22"/>
      <c r="F775" s="22"/>
      <c r="G775" s="22"/>
      <c r="H775" s="22"/>
      <c r="I775" s="22"/>
      <c r="J775" s="22"/>
      <c r="K775" s="23">
        <v>1</v>
      </c>
      <c r="L775" s="23">
        <v>1</v>
      </c>
      <c r="M775" s="21" t="s">
        <v>50</v>
      </c>
      <c r="N775" s="21" t="s">
        <v>50</v>
      </c>
      <c r="O775" s="22"/>
      <c r="P775" s="22"/>
    </row>
    <row r="776" spans="1:16" ht="45" x14ac:dyDescent="0.25">
      <c r="A776" s="21" t="s">
        <v>5801</v>
      </c>
      <c r="B776" s="21" t="s">
        <v>49</v>
      </c>
      <c r="C776" s="22"/>
      <c r="D776" s="22"/>
      <c r="E776" s="22"/>
      <c r="F776" s="22"/>
      <c r="G776" s="22"/>
      <c r="H776" s="22"/>
      <c r="I776" s="22"/>
      <c r="J776" s="22"/>
      <c r="K776" s="23">
        <v>1</v>
      </c>
      <c r="L776" s="23">
        <v>1</v>
      </c>
      <c r="M776" s="21" t="s">
        <v>50</v>
      </c>
      <c r="N776" s="21" t="s">
        <v>50</v>
      </c>
      <c r="O776" s="22"/>
      <c r="P776" s="22"/>
    </row>
    <row r="777" spans="1:16" ht="45" x14ac:dyDescent="0.25">
      <c r="A777" s="21" t="s">
        <v>5802</v>
      </c>
      <c r="B777" s="21" t="s">
        <v>49</v>
      </c>
      <c r="C777" s="22"/>
      <c r="D777" s="22"/>
      <c r="E777" s="22"/>
      <c r="F777" s="22"/>
      <c r="G777" s="22"/>
      <c r="H777" s="22"/>
      <c r="I777" s="22"/>
      <c r="J777" s="22"/>
      <c r="K777" s="23">
        <v>1</v>
      </c>
      <c r="L777" s="23">
        <v>1</v>
      </c>
      <c r="M777" s="21" t="s">
        <v>50</v>
      </c>
      <c r="N777" s="21" t="s">
        <v>50</v>
      </c>
      <c r="O777" s="22"/>
      <c r="P777" s="22"/>
    </row>
    <row r="778" spans="1:16" ht="45" x14ac:dyDescent="0.25">
      <c r="A778" s="21" t="s">
        <v>5803</v>
      </c>
      <c r="B778" s="21" t="s">
        <v>49</v>
      </c>
      <c r="C778" s="22"/>
      <c r="D778" s="22"/>
      <c r="E778" s="22"/>
      <c r="F778" s="22"/>
      <c r="G778" s="22"/>
      <c r="H778" s="22"/>
      <c r="I778" s="22"/>
      <c r="J778" s="22"/>
      <c r="K778" s="23">
        <v>1</v>
      </c>
      <c r="L778" s="23">
        <v>1</v>
      </c>
      <c r="M778" s="21" t="s">
        <v>50</v>
      </c>
      <c r="N778" s="21" t="s">
        <v>50</v>
      </c>
      <c r="O778" s="22"/>
      <c r="P778" s="22"/>
    </row>
    <row r="779" spans="1:16" ht="45" x14ac:dyDescent="0.25">
      <c r="A779" s="21" t="s">
        <v>5804</v>
      </c>
      <c r="B779" s="21" t="s">
        <v>49</v>
      </c>
      <c r="C779" s="22"/>
      <c r="D779" s="22"/>
      <c r="E779" s="22"/>
      <c r="F779" s="22"/>
      <c r="G779" s="22"/>
      <c r="H779" s="22"/>
      <c r="I779" s="22"/>
      <c r="J779" s="22"/>
      <c r="K779" s="23">
        <v>1</v>
      </c>
      <c r="L779" s="23">
        <v>1</v>
      </c>
      <c r="M779" s="21" t="s">
        <v>50</v>
      </c>
      <c r="N779" s="21" t="s">
        <v>50</v>
      </c>
      <c r="O779" s="22"/>
      <c r="P779" s="22"/>
    </row>
    <row r="780" spans="1:16" ht="45" x14ac:dyDescent="0.25">
      <c r="A780" s="21" t="s">
        <v>5805</v>
      </c>
      <c r="B780" s="21" t="s">
        <v>49</v>
      </c>
      <c r="C780" s="22"/>
      <c r="D780" s="22"/>
      <c r="E780" s="22"/>
      <c r="F780" s="22"/>
      <c r="G780" s="22"/>
      <c r="H780" s="22"/>
      <c r="I780" s="22"/>
      <c r="J780" s="22"/>
      <c r="K780" s="23">
        <v>1</v>
      </c>
      <c r="L780" s="23">
        <v>1</v>
      </c>
      <c r="M780" s="21" t="s">
        <v>50</v>
      </c>
      <c r="N780" s="21" t="s">
        <v>50</v>
      </c>
      <c r="O780" s="22"/>
      <c r="P780" s="22"/>
    </row>
    <row r="781" spans="1:16" ht="45" x14ac:dyDescent="0.25">
      <c r="A781" s="21" t="s">
        <v>5806</v>
      </c>
      <c r="B781" s="21" t="s">
        <v>49</v>
      </c>
      <c r="C781" s="22"/>
      <c r="D781" s="22"/>
      <c r="E781" s="22"/>
      <c r="F781" s="22"/>
      <c r="G781" s="22"/>
      <c r="H781" s="22"/>
      <c r="I781" s="22"/>
      <c r="J781" s="22"/>
      <c r="K781" s="23">
        <v>1</v>
      </c>
      <c r="L781" s="23">
        <v>1</v>
      </c>
      <c r="M781" s="21" t="s">
        <v>50</v>
      </c>
      <c r="N781" s="21" t="s">
        <v>50</v>
      </c>
      <c r="O781" s="22"/>
      <c r="P781" s="22"/>
    </row>
    <row r="782" spans="1:16" ht="45" x14ac:dyDescent="0.25">
      <c r="A782" s="21" t="s">
        <v>5807</v>
      </c>
      <c r="B782" s="21" t="s">
        <v>49</v>
      </c>
      <c r="C782" s="22"/>
      <c r="D782" s="22"/>
      <c r="E782" s="22"/>
      <c r="F782" s="22"/>
      <c r="G782" s="22"/>
      <c r="H782" s="22"/>
      <c r="I782" s="22"/>
      <c r="J782" s="22"/>
      <c r="K782" s="23">
        <v>1</v>
      </c>
      <c r="L782" s="23">
        <v>1</v>
      </c>
      <c r="M782" s="21" t="s">
        <v>50</v>
      </c>
      <c r="N782" s="21" t="s">
        <v>50</v>
      </c>
      <c r="O782" s="22"/>
      <c r="P782" s="22"/>
    </row>
    <row r="783" spans="1:16" ht="45" x14ac:dyDescent="0.25">
      <c r="A783" s="21" t="s">
        <v>5808</v>
      </c>
      <c r="B783" s="21" t="s">
        <v>49</v>
      </c>
      <c r="C783" s="22"/>
      <c r="D783" s="22"/>
      <c r="E783" s="22"/>
      <c r="F783" s="22"/>
      <c r="G783" s="22"/>
      <c r="H783" s="22"/>
      <c r="I783" s="22"/>
      <c r="J783" s="22"/>
      <c r="K783" s="23">
        <v>1</v>
      </c>
      <c r="L783" s="23">
        <v>1</v>
      </c>
      <c r="M783" s="21" t="s">
        <v>50</v>
      </c>
      <c r="N783" s="21" t="s">
        <v>50</v>
      </c>
      <c r="O783" s="22"/>
      <c r="P783" s="22"/>
    </row>
    <row r="784" spans="1:16" ht="45" x14ac:dyDescent="0.25">
      <c r="A784" s="21" t="s">
        <v>1926</v>
      </c>
      <c r="B784" s="21" t="s">
        <v>49</v>
      </c>
      <c r="C784" s="23">
        <v>26338699.329999998</v>
      </c>
      <c r="D784" s="23">
        <v>69.5</v>
      </c>
      <c r="E784" s="23">
        <v>23394583.829999998</v>
      </c>
      <c r="F784" s="23">
        <v>55</v>
      </c>
      <c r="G784" s="23">
        <v>26335616.59</v>
      </c>
      <c r="H784" s="23">
        <v>58.4</v>
      </c>
      <c r="I784" s="23">
        <v>25591463.379999999</v>
      </c>
      <c r="J784" s="23">
        <v>54.5</v>
      </c>
      <c r="K784" s="23">
        <v>1</v>
      </c>
      <c r="L784" s="23">
        <v>1</v>
      </c>
      <c r="M784" s="21" t="s">
        <v>50</v>
      </c>
      <c r="N784" s="21" t="s">
        <v>58</v>
      </c>
      <c r="O784" s="22"/>
      <c r="P784" s="23">
        <v>715640</v>
      </c>
    </row>
    <row r="785" spans="1:16" ht="45" x14ac:dyDescent="0.25">
      <c r="A785" s="21" t="s">
        <v>5809</v>
      </c>
      <c r="B785" s="21" t="s">
        <v>49</v>
      </c>
      <c r="C785" s="22"/>
      <c r="D785" s="22"/>
      <c r="E785" s="22"/>
      <c r="F785" s="22"/>
      <c r="G785" s="22"/>
      <c r="H785" s="22"/>
      <c r="I785" s="22"/>
      <c r="J785" s="22"/>
      <c r="K785" s="23">
        <v>1</v>
      </c>
      <c r="L785" s="23">
        <v>1</v>
      </c>
      <c r="M785" s="21" t="s">
        <v>50</v>
      </c>
      <c r="N785" s="21" t="s">
        <v>50</v>
      </c>
      <c r="O785" s="22"/>
      <c r="P785" s="22"/>
    </row>
    <row r="786" spans="1:16" ht="45" x14ac:dyDescent="0.25">
      <c r="A786" s="21" t="s">
        <v>5810</v>
      </c>
      <c r="B786" s="21" t="s">
        <v>49</v>
      </c>
      <c r="C786" s="22"/>
      <c r="D786" s="22"/>
      <c r="E786" s="22"/>
      <c r="F786" s="22"/>
      <c r="G786" s="22"/>
      <c r="H786" s="22"/>
      <c r="I786" s="22"/>
      <c r="J786" s="22"/>
      <c r="K786" s="23">
        <v>1</v>
      </c>
      <c r="L786" s="23">
        <v>1</v>
      </c>
      <c r="M786" s="21" t="s">
        <v>50</v>
      </c>
      <c r="N786" s="21" t="s">
        <v>50</v>
      </c>
      <c r="O786" s="22"/>
      <c r="P786" s="22"/>
    </row>
    <row r="787" spans="1:16" ht="45" x14ac:dyDescent="0.25">
      <c r="A787" s="21" t="s">
        <v>5811</v>
      </c>
      <c r="B787" s="21" t="s">
        <v>49</v>
      </c>
      <c r="C787" s="22"/>
      <c r="D787" s="22"/>
      <c r="E787" s="22"/>
      <c r="F787" s="22"/>
      <c r="G787" s="22"/>
      <c r="H787" s="22"/>
      <c r="I787" s="22"/>
      <c r="J787" s="22"/>
      <c r="K787" s="23">
        <v>1</v>
      </c>
      <c r="L787" s="23">
        <v>1</v>
      </c>
      <c r="M787" s="21" t="s">
        <v>50</v>
      </c>
      <c r="N787" s="21" t="s">
        <v>50</v>
      </c>
      <c r="O787" s="22"/>
      <c r="P787" s="22"/>
    </row>
    <row r="788" spans="1:16" ht="45" x14ac:dyDescent="0.25">
      <c r="A788" s="21" t="s">
        <v>5812</v>
      </c>
      <c r="B788" s="21" t="s">
        <v>49</v>
      </c>
      <c r="C788" s="22"/>
      <c r="D788" s="22"/>
      <c r="E788" s="22"/>
      <c r="F788" s="22"/>
      <c r="G788" s="22"/>
      <c r="H788" s="22"/>
      <c r="I788" s="22"/>
      <c r="J788" s="22"/>
      <c r="K788" s="23">
        <v>1</v>
      </c>
      <c r="L788" s="23">
        <v>1</v>
      </c>
      <c r="M788" s="21" t="s">
        <v>50</v>
      </c>
      <c r="N788" s="21" t="s">
        <v>50</v>
      </c>
      <c r="O788" s="22"/>
      <c r="P788" s="22"/>
    </row>
    <row r="789" spans="1:16" ht="45" x14ac:dyDescent="0.25">
      <c r="A789" s="21" t="s">
        <v>5813</v>
      </c>
      <c r="B789" s="21" t="s">
        <v>49</v>
      </c>
      <c r="C789" s="22"/>
      <c r="D789" s="22"/>
      <c r="E789" s="22"/>
      <c r="F789" s="22"/>
      <c r="G789" s="22"/>
      <c r="H789" s="22"/>
      <c r="I789" s="22"/>
      <c r="J789" s="22"/>
      <c r="K789" s="23">
        <v>1</v>
      </c>
      <c r="L789" s="23">
        <v>1</v>
      </c>
      <c r="M789" s="21" t="s">
        <v>50</v>
      </c>
      <c r="N789" s="21" t="s">
        <v>50</v>
      </c>
      <c r="O789" s="22"/>
      <c r="P789" s="22"/>
    </row>
    <row r="790" spans="1:16" ht="45" x14ac:dyDescent="0.25">
      <c r="A790" s="21" t="s">
        <v>5814</v>
      </c>
      <c r="B790" s="21" t="s">
        <v>49</v>
      </c>
      <c r="C790" s="22"/>
      <c r="D790" s="22"/>
      <c r="E790" s="22"/>
      <c r="F790" s="22"/>
      <c r="G790" s="22"/>
      <c r="H790" s="22"/>
      <c r="I790" s="22"/>
      <c r="J790" s="22"/>
      <c r="K790" s="23">
        <v>1</v>
      </c>
      <c r="L790" s="23">
        <v>1</v>
      </c>
      <c r="M790" s="21" t="s">
        <v>50</v>
      </c>
      <c r="N790" s="21" t="s">
        <v>50</v>
      </c>
      <c r="O790" s="22"/>
      <c r="P790" s="22"/>
    </row>
    <row r="791" spans="1:16" ht="45" x14ac:dyDescent="0.25">
      <c r="A791" s="21" t="s">
        <v>5815</v>
      </c>
      <c r="B791" s="21" t="s">
        <v>49</v>
      </c>
      <c r="C791" s="22"/>
      <c r="D791" s="22"/>
      <c r="E791" s="22"/>
      <c r="F791" s="22"/>
      <c r="G791" s="22"/>
      <c r="H791" s="22"/>
      <c r="I791" s="22"/>
      <c r="J791" s="22"/>
      <c r="K791" s="23">
        <v>1</v>
      </c>
      <c r="L791" s="23">
        <v>1</v>
      </c>
      <c r="M791" s="21" t="s">
        <v>50</v>
      </c>
      <c r="N791" s="21" t="s">
        <v>50</v>
      </c>
      <c r="O791" s="22"/>
      <c r="P791" s="22"/>
    </row>
    <row r="792" spans="1:16" ht="45" x14ac:dyDescent="0.25">
      <c r="A792" s="21" t="s">
        <v>5816</v>
      </c>
      <c r="B792" s="21" t="s">
        <v>49</v>
      </c>
      <c r="C792" s="22"/>
      <c r="D792" s="22"/>
      <c r="E792" s="22"/>
      <c r="F792" s="22"/>
      <c r="G792" s="22"/>
      <c r="H792" s="22"/>
      <c r="I792" s="22"/>
      <c r="J792" s="22"/>
      <c r="K792" s="23">
        <v>1</v>
      </c>
      <c r="L792" s="23">
        <v>1</v>
      </c>
      <c r="M792" s="21" t="s">
        <v>50</v>
      </c>
      <c r="N792" s="21" t="s">
        <v>50</v>
      </c>
      <c r="O792" s="22"/>
      <c r="P792" s="22"/>
    </row>
    <row r="793" spans="1:16" ht="45" x14ac:dyDescent="0.25">
      <c r="A793" s="21" t="s">
        <v>150</v>
      </c>
      <c r="B793" s="21" t="s">
        <v>49</v>
      </c>
      <c r="C793" s="23">
        <v>29081268.559999999</v>
      </c>
      <c r="D793" s="23">
        <v>66.53</v>
      </c>
      <c r="E793" s="23">
        <v>31519539.489999998</v>
      </c>
      <c r="F793" s="23">
        <v>73.52</v>
      </c>
      <c r="G793" s="23">
        <v>23623865.329999998</v>
      </c>
      <c r="H793" s="23">
        <v>59.66</v>
      </c>
      <c r="I793" s="23">
        <v>38531730.560000002</v>
      </c>
      <c r="J793" s="23">
        <v>81.73</v>
      </c>
      <c r="K793" s="23">
        <v>1</v>
      </c>
      <c r="L793" s="23">
        <v>1</v>
      </c>
      <c r="M793" s="21" t="s">
        <v>50</v>
      </c>
      <c r="N793" s="21" t="s">
        <v>58</v>
      </c>
      <c r="O793" s="22"/>
      <c r="P793" s="23">
        <v>424480.5</v>
      </c>
    </row>
    <row r="794" spans="1:16" ht="45" x14ac:dyDescent="0.25">
      <c r="A794" s="21" t="s">
        <v>5817</v>
      </c>
      <c r="B794" s="21" t="s">
        <v>49</v>
      </c>
      <c r="C794" s="22"/>
      <c r="D794" s="22"/>
      <c r="E794" s="22"/>
      <c r="F794" s="22"/>
      <c r="G794" s="22"/>
      <c r="H794" s="22"/>
      <c r="I794" s="22"/>
      <c r="J794" s="22"/>
      <c r="K794" s="23">
        <v>1</v>
      </c>
      <c r="L794" s="23">
        <v>1</v>
      </c>
      <c r="M794" s="21" t="s">
        <v>50</v>
      </c>
      <c r="N794" s="21" t="s">
        <v>50</v>
      </c>
      <c r="O794" s="22"/>
      <c r="P794" s="22"/>
    </row>
    <row r="795" spans="1:16" ht="45" x14ac:dyDescent="0.25">
      <c r="A795" s="21" t="s">
        <v>5818</v>
      </c>
      <c r="B795" s="21" t="s">
        <v>49</v>
      </c>
      <c r="C795" s="22"/>
      <c r="D795" s="22"/>
      <c r="E795" s="22"/>
      <c r="F795" s="22"/>
      <c r="G795" s="22"/>
      <c r="H795" s="22"/>
      <c r="I795" s="22"/>
      <c r="J795" s="22"/>
      <c r="K795" s="23">
        <v>1</v>
      </c>
      <c r="L795" s="23">
        <v>1</v>
      </c>
      <c r="M795" s="21" t="s">
        <v>50</v>
      </c>
      <c r="N795" s="21" t="s">
        <v>50</v>
      </c>
      <c r="O795" s="22"/>
      <c r="P795" s="22"/>
    </row>
    <row r="796" spans="1:16" ht="45" x14ac:dyDescent="0.25">
      <c r="A796" s="21" t="s">
        <v>5819</v>
      </c>
      <c r="B796" s="21" t="s">
        <v>49</v>
      </c>
      <c r="C796" s="22"/>
      <c r="D796" s="22"/>
      <c r="E796" s="22"/>
      <c r="F796" s="22"/>
      <c r="G796" s="22"/>
      <c r="H796" s="22"/>
      <c r="I796" s="22"/>
      <c r="J796" s="22"/>
      <c r="K796" s="23">
        <v>1</v>
      </c>
      <c r="L796" s="23">
        <v>1</v>
      </c>
      <c r="M796" s="21" t="s">
        <v>50</v>
      </c>
      <c r="N796" s="21" t="s">
        <v>50</v>
      </c>
      <c r="O796" s="22"/>
      <c r="P796" s="22"/>
    </row>
    <row r="797" spans="1:16" ht="45" x14ac:dyDescent="0.25">
      <c r="A797" s="21" t="s">
        <v>5820</v>
      </c>
      <c r="B797" s="21" t="s">
        <v>49</v>
      </c>
      <c r="C797" s="22"/>
      <c r="D797" s="22"/>
      <c r="E797" s="22"/>
      <c r="F797" s="22"/>
      <c r="G797" s="22"/>
      <c r="H797" s="22"/>
      <c r="I797" s="22"/>
      <c r="J797" s="22"/>
      <c r="K797" s="23">
        <v>1</v>
      </c>
      <c r="L797" s="23">
        <v>1</v>
      </c>
      <c r="M797" s="21" t="s">
        <v>50</v>
      </c>
      <c r="N797" s="21" t="s">
        <v>50</v>
      </c>
      <c r="O797" s="22"/>
      <c r="P797" s="22"/>
    </row>
    <row r="798" spans="1:16" ht="45" x14ac:dyDescent="0.25">
      <c r="A798" s="21" t="s">
        <v>5821</v>
      </c>
      <c r="B798" s="21" t="s">
        <v>49</v>
      </c>
      <c r="C798" s="22"/>
      <c r="D798" s="22"/>
      <c r="E798" s="22"/>
      <c r="F798" s="22"/>
      <c r="G798" s="22"/>
      <c r="H798" s="22"/>
      <c r="I798" s="22"/>
      <c r="J798" s="22"/>
      <c r="K798" s="23">
        <v>1</v>
      </c>
      <c r="L798" s="23">
        <v>1</v>
      </c>
      <c r="M798" s="21" t="s">
        <v>50</v>
      </c>
      <c r="N798" s="21" t="s">
        <v>50</v>
      </c>
      <c r="O798" s="22"/>
      <c r="P798" s="22"/>
    </row>
    <row r="799" spans="1:16" ht="45" x14ac:dyDescent="0.25">
      <c r="A799" s="21" t="s">
        <v>5822</v>
      </c>
      <c r="B799" s="21" t="s">
        <v>49</v>
      </c>
      <c r="C799" s="22"/>
      <c r="D799" s="22"/>
      <c r="E799" s="22"/>
      <c r="F799" s="22"/>
      <c r="G799" s="22"/>
      <c r="H799" s="22"/>
      <c r="I799" s="22"/>
      <c r="J799" s="22"/>
      <c r="K799" s="23">
        <v>1</v>
      </c>
      <c r="L799" s="23">
        <v>1</v>
      </c>
      <c r="M799" s="21" t="s">
        <v>50</v>
      </c>
      <c r="N799" s="21" t="s">
        <v>50</v>
      </c>
      <c r="O799" s="22"/>
      <c r="P799" s="22"/>
    </row>
    <row r="800" spans="1:16" ht="45" x14ac:dyDescent="0.25">
      <c r="A800" s="21" t="s">
        <v>5823</v>
      </c>
      <c r="B800" s="21" t="s">
        <v>49</v>
      </c>
      <c r="C800" s="22"/>
      <c r="D800" s="22"/>
      <c r="E800" s="22"/>
      <c r="F800" s="22"/>
      <c r="G800" s="22"/>
      <c r="H800" s="22"/>
      <c r="I800" s="22"/>
      <c r="J800" s="22"/>
      <c r="K800" s="23">
        <v>1</v>
      </c>
      <c r="L800" s="23">
        <v>1</v>
      </c>
      <c r="M800" s="21" t="s">
        <v>50</v>
      </c>
      <c r="N800" s="21" t="s">
        <v>50</v>
      </c>
      <c r="O800" s="22"/>
      <c r="P800" s="22"/>
    </row>
    <row r="801" spans="1:16" ht="45" x14ac:dyDescent="0.25">
      <c r="A801" s="21" t="s">
        <v>1929</v>
      </c>
      <c r="B801" s="21" t="s">
        <v>49</v>
      </c>
      <c r="C801" s="23">
        <v>327788188.69999999</v>
      </c>
      <c r="D801" s="23">
        <v>36.380000000000003</v>
      </c>
      <c r="E801" s="23">
        <v>170377743.94</v>
      </c>
      <c r="F801" s="23">
        <v>60.32</v>
      </c>
      <c r="G801" s="23">
        <v>157471820.13</v>
      </c>
      <c r="H801" s="23">
        <v>35</v>
      </c>
      <c r="I801" s="23">
        <v>176962745.44</v>
      </c>
      <c r="J801" s="23">
        <v>52.44</v>
      </c>
      <c r="K801" s="23">
        <v>1</v>
      </c>
      <c r="L801" s="23">
        <v>1</v>
      </c>
      <c r="M801" s="21" t="s">
        <v>50</v>
      </c>
      <c r="N801" s="21" t="s">
        <v>204</v>
      </c>
      <c r="O801" s="22"/>
      <c r="P801" s="23">
        <v>5137123</v>
      </c>
    </row>
    <row r="802" spans="1:16" ht="45" x14ac:dyDescent="0.25">
      <c r="A802" s="21" t="s">
        <v>5824</v>
      </c>
      <c r="B802" s="21" t="s">
        <v>49</v>
      </c>
      <c r="C802" s="22"/>
      <c r="D802" s="22"/>
      <c r="E802" s="22"/>
      <c r="F802" s="22"/>
      <c r="G802" s="22"/>
      <c r="H802" s="22"/>
      <c r="I802" s="22"/>
      <c r="J802" s="22"/>
      <c r="K802" s="23">
        <v>1</v>
      </c>
      <c r="L802" s="23">
        <v>1</v>
      </c>
      <c r="M802" s="21" t="s">
        <v>50</v>
      </c>
      <c r="N802" s="21" t="s">
        <v>50</v>
      </c>
      <c r="O802" s="22"/>
      <c r="P802" s="22"/>
    </row>
    <row r="803" spans="1:16" ht="45" x14ac:dyDescent="0.25">
      <c r="A803" s="21" t="s">
        <v>5825</v>
      </c>
      <c r="B803" s="21" t="s">
        <v>198</v>
      </c>
      <c r="C803" s="22"/>
      <c r="D803" s="22"/>
      <c r="E803" s="22"/>
      <c r="F803" s="22"/>
      <c r="G803" s="22"/>
      <c r="H803" s="22"/>
      <c r="I803" s="22"/>
      <c r="J803" s="22"/>
      <c r="K803" s="23">
        <v>1</v>
      </c>
      <c r="L803" s="23">
        <v>1</v>
      </c>
      <c r="M803" s="21" t="s">
        <v>50</v>
      </c>
      <c r="N803" s="21" t="s">
        <v>50</v>
      </c>
      <c r="O803" s="22"/>
      <c r="P803" s="22"/>
    </row>
    <row r="804" spans="1:16" ht="45" x14ac:dyDescent="0.25">
      <c r="A804" s="21" t="s">
        <v>1932</v>
      </c>
      <c r="B804" s="21" t="s">
        <v>49</v>
      </c>
      <c r="C804" s="23">
        <v>247440000</v>
      </c>
      <c r="D804" s="23">
        <v>3000</v>
      </c>
      <c r="E804" s="23">
        <v>44721204.399999999</v>
      </c>
      <c r="F804" s="23">
        <v>655.66</v>
      </c>
      <c r="G804" s="23">
        <v>47356355.670000002</v>
      </c>
      <c r="H804" s="23">
        <v>716.6</v>
      </c>
      <c r="I804" s="23">
        <v>51864589.600000001</v>
      </c>
      <c r="J804" s="23">
        <v>779.06</v>
      </c>
      <c r="K804" s="23">
        <v>1</v>
      </c>
      <c r="L804" s="23">
        <v>1</v>
      </c>
      <c r="M804" s="21" t="s">
        <v>50</v>
      </c>
      <c r="N804" s="21" t="s">
        <v>1462</v>
      </c>
      <c r="O804" s="22"/>
      <c r="P804" s="23">
        <v>80690</v>
      </c>
    </row>
    <row r="805" spans="1:16" ht="45" x14ac:dyDescent="0.25">
      <c r="A805" s="21" t="s">
        <v>5826</v>
      </c>
      <c r="B805" s="21" t="s">
        <v>49</v>
      </c>
      <c r="C805" s="22"/>
      <c r="D805" s="22"/>
      <c r="E805" s="22"/>
      <c r="F805" s="22"/>
      <c r="G805" s="22"/>
      <c r="H805" s="22"/>
      <c r="I805" s="22"/>
      <c r="J805" s="22"/>
      <c r="K805" s="23">
        <v>1</v>
      </c>
      <c r="L805" s="23">
        <v>1</v>
      </c>
      <c r="M805" s="21" t="s">
        <v>50</v>
      </c>
      <c r="N805" s="21" t="s">
        <v>50</v>
      </c>
      <c r="O805" s="22"/>
      <c r="P805" s="22"/>
    </row>
    <row r="806" spans="1:16" ht="45" x14ac:dyDescent="0.25">
      <c r="A806" s="21" t="s">
        <v>5827</v>
      </c>
      <c r="B806" s="21" t="s">
        <v>198</v>
      </c>
      <c r="C806" s="22"/>
      <c r="D806" s="22"/>
      <c r="E806" s="22"/>
      <c r="F806" s="22"/>
      <c r="G806" s="22"/>
      <c r="H806" s="22"/>
      <c r="I806" s="22"/>
      <c r="J806" s="22"/>
      <c r="K806" s="23">
        <v>1</v>
      </c>
      <c r="L806" s="23">
        <v>1</v>
      </c>
      <c r="M806" s="21" t="s">
        <v>50</v>
      </c>
      <c r="N806" s="21" t="s">
        <v>50</v>
      </c>
      <c r="O806" s="22"/>
      <c r="P806" s="22"/>
    </row>
    <row r="807" spans="1:16" ht="45" x14ac:dyDescent="0.25">
      <c r="A807" s="21" t="s">
        <v>5828</v>
      </c>
      <c r="B807" s="21" t="s">
        <v>198</v>
      </c>
      <c r="C807" s="22"/>
      <c r="D807" s="22"/>
      <c r="E807" s="22"/>
      <c r="F807" s="22"/>
      <c r="G807" s="22"/>
      <c r="H807" s="22"/>
      <c r="I807" s="22"/>
      <c r="J807" s="22"/>
      <c r="K807" s="23">
        <v>1</v>
      </c>
      <c r="L807" s="23">
        <v>1</v>
      </c>
      <c r="M807" s="21" t="s">
        <v>50</v>
      </c>
      <c r="N807" s="21" t="s">
        <v>50</v>
      </c>
      <c r="O807" s="22"/>
      <c r="P807" s="22"/>
    </row>
    <row r="808" spans="1:16" ht="45" x14ac:dyDescent="0.25">
      <c r="A808" s="21" t="s">
        <v>1935</v>
      </c>
      <c r="B808" s="21" t="s">
        <v>49</v>
      </c>
      <c r="C808" s="22"/>
      <c r="D808" s="22"/>
      <c r="E808" s="23">
        <v>183096124.05000001</v>
      </c>
      <c r="F808" s="23">
        <v>52.32</v>
      </c>
      <c r="G808" s="23">
        <v>236055650.13</v>
      </c>
      <c r="H808" s="23">
        <v>91.19</v>
      </c>
      <c r="I808" s="23">
        <v>196248899.47</v>
      </c>
      <c r="J808" s="23">
        <v>52.44</v>
      </c>
      <c r="K808" s="23">
        <v>1</v>
      </c>
      <c r="L808" s="23">
        <v>1</v>
      </c>
      <c r="M808" s="21" t="s">
        <v>50</v>
      </c>
      <c r="N808" s="21" t="s">
        <v>50</v>
      </c>
      <c r="O808" s="22"/>
      <c r="P808" s="22"/>
    </row>
    <row r="809" spans="1:16" ht="45" x14ac:dyDescent="0.25">
      <c r="A809" s="21" t="s">
        <v>5829</v>
      </c>
      <c r="B809" s="21" t="s">
        <v>49</v>
      </c>
      <c r="C809" s="22"/>
      <c r="D809" s="22"/>
      <c r="E809" s="22"/>
      <c r="F809" s="22"/>
      <c r="G809" s="22"/>
      <c r="H809" s="22"/>
      <c r="I809" s="22"/>
      <c r="J809" s="22"/>
      <c r="K809" s="23">
        <v>1</v>
      </c>
      <c r="L809" s="23">
        <v>1</v>
      </c>
      <c r="M809" s="21" t="s">
        <v>50</v>
      </c>
      <c r="N809" s="21" t="s">
        <v>50</v>
      </c>
      <c r="O809" s="22"/>
      <c r="P809" s="22"/>
    </row>
    <row r="810" spans="1:16" ht="45" x14ac:dyDescent="0.25">
      <c r="A810" s="21" t="s">
        <v>5830</v>
      </c>
      <c r="B810" s="21" t="s">
        <v>49</v>
      </c>
      <c r="C810" s="22"/>
      <c r="D810" s="22"/>
      <c r="E810" s="22"/>
      <c r="F810" s="22"/>
      <c r="G810" s="22"/>
      <c r="H810" s="22"/>
      <c r="I810" s="22"/>
      <c r="J810" s="22"/>
      <c r="K810" s="23">
        <v>1</v>
      </c>
      <c r="L810" s="23">
        <v>1</v>
      </c>
      <c r="M810" s="21" t="s">
        <v>50</v>
      </c>
      <c r="N810" s="21" t="s">
        <v>50</v>
      </c>
      <c r="O810" s="22"/>
      <c r="P810" s="22"/>
    </row>
    <row r="811" spans="1:16" ht="45" x14ac:dyDescent="0.25">
      <c r="A811" s="21" t="s">
        <v>1937</v>
      </c>
      <c r="B811" s="21" t="s">
        <v>49</v>
      </c>
      <c r="C811" s="23">
        <v>54410350.93</v>
      </c>
      <c r="D811" s="23">
        <v>69.5</v>
      </c>
      <c r="E811" s="23">
        <v>48328412.140000001</v>
      </c>
      <c r="F811" s="23">
        <v>55</v>
      </c>
      <c r="G811" s="23">
        <v>34441430.299999997</v>
      </c>
      <c r="H811" s="23">
        <v>41.13</v>
      </c>
      <c r="I811" s="23">
        <v>52866714.729999997</v>
      </c>
      <c r="J811" s="23">
        <v>54.5</v>
      </c>
      <c r="K811" s="23">
        <v>1</v>
      </c>
      <c r="L811" s="23">
        <v>1</v>
      </c>
      <c r="M811" s="21" t="s">
        <v>50</v>
      </c>
      <c r="N811" s="21" t="s">
        <v>58</v>
      </c>
      <c r="O811" s="22"/>
      <c r="P811" s="23">
        <v>962580</v>
      </c>
    </row>
    <row r="812" spans="1:16" ht="45" x14ac:dyDescent="0.25">
      <c r="A812" s="21" t="s">
        <v>5831</v>
      </c>
      <c r="B812" s="21" t="s">
        <v>49</v>
      </c>
      <c r="C812" s="22"/>
      <c r="D812" s="22"/>
      <c r="E812" s="22"/>
      <c r="F812" s="22"/>
      <c r="G812" s="22"/>
      <c r="H812" s="22"/>
      <c r="I812" s="22"/>
      <c r="J812" s="22"/>
      <c r="K812" s="23">
        <v>1</v>
      </c>
      <c r="L812" s="23">
        <v>1</v>
      </c>
      <c r="M812" s="21" t="s">
        <v>50</v>
      </c>
      <c r="N812" s="21" t="s">
        <v>50</v>
      </c>
      <c r="O812" s="22"/>
      <c r="P812" s="22"/>
    </row>
    <row r="813" spans="1:16" ht="45" x14ac:dyDescent="0.25">
      <c r="A813" s="21" t="s">
        <v>1939</v>
      </c>
      <c r="B813" s="21" t="s">
        <v>49</v>
      </c>
      <c r="C813" s="23">
        <v>17288115.559999999</v>
      </c>
      <c r="D813" s="23">
        <v>40.58</v>
      </c>
      <c r="E813" s="23">
        <v>16962797.989999998</v>
      </c>
      <c r="F813" s="23">
        <v>36.17</v>
      </c>
      <c r="G813" s="23">
        <v>25191579.370000001</v>
      </c>
      <c r="H813" s="23">
        <v>52.56</v>
      </c>
      <c r="I813" s="23">
        <v>21349212.859999999</v>
      </c>
      <c r="J813" s="23">
        <v>43.41</v>
      </c>
      <c r="K813" s="23">
        <v>1</v>
      </c>
      <c r="L813" s="23">
        <v>1</v>
      </c>
      <c r="M813" s="21" t="s">
        <v>50</v>
      </c>
      <c r="N813" s="21" t="s">
        <v>58</v>
      </c>
      <c r="O813" s="22"/>
      <c r="P813" s="23">
        <v>435120</v>
      </c>
    </row>
    <row r="814" spans="1:16" ht="45" x14ac:dyDescent="0.25">
      <c r="A814" s="21" t="s">
        <v>1940</v>
      </c>
      <c r="B814" s="21" t="s">
        <v>49</v>
      </c>
      <c r="C814" s="23">
        <v>11052388.49</v>
      </c>
      <c r="D814" s="23">
        <v>38.619999999999997</v>
      </c>
      <c r="E814" s="23">
        <v>15080650.939999999</v>
      </c>
      <c r="F814" s="23">
        <v>28.34</v>
      </c>
      <c r="G814" s="23">
        <v>31160861.920000002</v>
      </c>
      <c r="H814" s="23">
        <v>59.66</v>
      </c>
      <c r="I814" s="23">
        <v>13023182.57</v>
      </c>
      <c r="J814" s="23">
        <v>27.04</v>
      </c>
      <c r="K814" s="23">
        <v>1</v>
      </c>
      <c r="L814" s="23">
        <v>1</v>
      </c>
      <c r="M814" s="21" t="s">
        <v>50</v>
      </c>
      <c r="N814" s="21" t="s">
        <v>58</v>
      </c>
      <c r="O814" s="22"/>
      <c r="P814" s="23">
        <v>513960</v>
      </c>
    </row>
    <row r="815" spans="1:16" ht="45" x14ac:dyDescent="0.25">
      <c r="A815" s="21" t="s">
        <v>5832</v>
      </c>
      <c r="B815" s="21" t="s">
        <v>49</v>
      </c>
      <c r="C815" s="22"/>
      <c r="D815" s="22"/>
      <c r="E815" s="22"/>
      <c r="F815" s="22"/>
      <c r="G815" s="22"/>
      <c r="H815" s="22"/>
      <c r="I815" s="22"/>
      <c r="J815" s="22"/>
      <c r="K815" s="23">
        <v>1</v>
      </c>
      <c r="L815" s="23">
        <v>1</v>
      </c>
      <c r="M815" s="21" t="s">
        <v>50</v>
      </c>
      <c r="N815" s="21" t="s">
        <v>50</v>
      </c>
      <c r="O815" s="22"/>
      <c r="P815" s="22"/>
    </row>
    <row r="816" spans="1:16" ht="45" x14ac:dyDescent="0.25">
      <c r="A816" s="21" t="s">
        <v>948</v>
      </c>
      <c r="B816" s="21" t="s">
        <v>49</v>
      </c>
      <c r="C816" s="23">
        <v>90000000</v>
      </c>
      <c r="D816" s="23">
        <v>3000</v>
      </c>
      <c r="E816" s="23">
        <v>90024620.340000004</v>
      </c>
      <c r="F816" s="23">
        <v>3814.03</v>
      </c>
      <c r="G816" s="23">
        <v>69750714.370000005</v>
      </c>
      <c r="H816" s="23">
        <v>3123.16</v>
      </c>
      <c r="I816" s="23">
        <v>74800772.010000005</v>
      </c>
      <c r="J816" s="23">
        <v>2847.35</v>
      </c>
      <c r="K816" s="23">
        <v>1</v>
      </c>
      <c r="L816" s="23">
        <v>1</v>
      </c>
      <c r="M816" s="21" t="s">
        <v>50</v>
      </c>
      <c r="N816" s="21" t="s">
        <v>5192</v>
      </c>
      <c r="O816" s="22"/>
      <c r="P816" s="23">
        <v>32320</v>
      </c>
    </row>
    <row r="817" spans="1:16" ht="45" x14ac:dyDescent="0.25">
      <c r="A817" s="21" t="s">
        <v>5833</v>
      </c>
      <c r="B817" s="21" t="s">
        <v>198</v>
      </c>
      <c r="C817" s="22"/>
      <c r="D817" s="22"/>
      <c r="E817" s="22"/>
      <c r="F817" s="22"/>
      <c r="G817" s="22"/>
      <c r="H817" s="22"/>
      <c r="I817" s="22"/>
      <c r="J817" s="22"/>
      <c r="K817" s="23">
        <v>1</v>
      </c>
      <c r="L817" s="23">
        <v>1</v>
      </c>
      <c r="M817" s="21" t="s">
        <v>50</v>
      </c>
      <c r="N817" s="21" t="s">
        <v>50</v>
      </c>
      <c r="O817" s="22"/>
      <c r="P817" s="22"/>
    </row>
    <row r="818" spans="1:16" ht="45" x14ac:dyDescent="0.25">
      <c r="A818" s="21" t="s">
        <v>5834</v>
      </c>
      <c r="B818" s="21" t="s">
        <v>49</v>
      </c>
      <c r="C818" s="22"/>
      <c r="D818" s="22"/>
      <c r="E818" s="22"/>
      <c r="F818" s="22"/>
      <c r="G818" s="22"/>
      <c r="H818" s="22"/>
      <c r="I818" s="22"/>
      <c r="J818" s="22"/>
      <c r="K818" s="23">
        <v>1</v>
      </c>
      <c r="L818" s="23">
        <v>1</v>
      </c>
      <c r="M818" s="21" t="s">
        <v>50</v>
      </c>
      <c r="N818" s="21" t="s">
        <v>50</v>
      </c>
      <c r="O818" s="22"/>
      <c r="P818" s="22"/>
    </row>
    <row r="819" spans="1:16" ht="45" x14ac:dyDescent="0.25">
      <c r="A819" s="21" t="s">
        <v>5835</v>
      </c>
      <c r="B819" s="21" t="s">
        <v>49</v>
      </c>
      <c r="C819" s="22"/>
      <c r="D819" s="22"/>
      <c r="E819" s="22"/>
      <c r="F819" s="22"/>
      <c r="G819" s="22"/>
      <c r="H819" s="22"/>
      <c r="I819" s="22"/>
      <c r="J819" s="22"/>
      <c r="K819" s="23">
        <v>1</v>
      </c>
      <c r="L819" s="23">
        <v>1</v>
      </c>
      <c r="M819" s="21" t="s">
        <v>50</v>
      </c>
      <c r="N819" s="21" t="s">
        <v>50</v>
      </c>
      <c r="O819" s="22"/>
      <c r="P819" s="22"/>
    </row>
    <row r="820" spans="1:16" ht="45" x14ac:dyDescent="0.25">
      <c r="A820" s="21" t="s">
        <v>5836</v>
      </c>
      <c r="B820" s="21" t="s">
        <v>49</v>
      </c>
      <c r="C820" s="22"/>
      <c r="D820" s="22"/>
      <c r="E820" s="22"/>
      <c r="F820" s="22"/>
      <c r="G820" s="22"/>
      <c r="H820" s="22"/>
      <c r="I820" s="22"/>
      <c r="J820" s="22"/>
      <c r="K820" s="23">
        <v>1</v>
      </c>
      <c r="L820" s="23">
        <v>1</v>
      </c>
      <c r="M820" s="21" t="s">
        <v>50</v>
      </c>
      <c r="N820" s="21" t="s">
        <v>50</v>
      </c>
      <c r="O820" s="22"/>
      <c r="P820" s="22"/>
    </row>
    <row r="821" spans="1:16" ht="45" x14ac:dyDescent="0.25">
      <c r="A821" s="21" t="s">
        <v>5837</v>
      </c>
      <c r="B821" s="21" t="s">
        <v>49</v>
      </c>
      <c r="C821" s="22"/>
      <c r="D821" s="22"/>
      <c r="E821" s="22"/>
      <c r="F821" s="22"/>
      <c r="G821" s="22"/>
      <c r="H821" s="22"/>
      <c r="I821" s="22"/>
      <c r="J821" s="22"/>
      <c r="K821" s="23">
        <v>1</v>
      </c>
      <c r="L821" s="23">
        <v>1</v>
      </c>
      <c r="M821" s="21" t="s">
        <v>50</v>
      </c>
      <c r="N821" s="21" t="s">
        <v>50</v>
      </c>
      <c r="O821" s="22"/>
      <c r="P821" s="22"/>
    </row>
    <row r="822" spans="1:16" ht="45" x14ac:dyDescent="0.25">
      <c r="A822" s="21" t="s">
        <v>5838</v>
      </c>
      <c r="B822" s="21" t="s">
        <v>49</v>
      </c>
      <c r="C822" s="22"/>
      <c r="D822" s="22"/>
      <c r="E822" s="22"/>
      <c r="F822" s="22"/>
      <c r="G822" s="22"/>
      <c r="H822" s="22"/>
      <c r="I822" s="22"/>
      <c r="J822" s="22"/>
      <c r="K822" s="23">
        <v>1</v>
      </c>
      <c r="L822" s="23">
        <v>1</v>
      </c>
      <c r="M822" s="21" t="s">
        <v>50</v>
      </c>
      <c r="N822" s="21" t="s">
        <v>50</v>
      </c>
      <c r="O822" s="22"/>
      <c r="P822" s="22"/>
    </row>
    <row r="823" spans="1:16" ht="45" x14ac:dyDescent="0.25">
      <c r="A823" s="21" t="s">
        <v>1943</v>
      </c>
      <c r="B823" s="21" t="s">
        <v>49</v>
      </c>
      <c r="C823" s="23">
        <v>6376331.2199999997</v>
      </c>
      <c r="D823" s="23">
        <v>654.27</v>
      </c>
      <c r="E823" s="23">
        <v>6897655.8099999996</v>
      </c>
      <c r="F823" s="23">
        <v>887.49</v>
      </c>
      <c r="G823" s="23">
        <v>10888543.07</v>
      </c>
      <c r="H823" s="23">
        <v>1346.57</v>
      </c>
      <c r="I823" s="23">
        <v>9977902.7300000004</v>
      </c>
      <c r="J823" s="23">
        <v>1270.3800000000001</v>
      </c>
      <c r="K823" s="23">
        <v>1</v>
      </c>
      <c r="L823" s="23">
        <v>1</v>
      </c>
      <c r="M823" s="21" t="s">
        <v>50</v>
      </c>
      <c r="N823" s="21" t="s">
        <v>5192</v>
      </c>
      <c r="O823" s="22"/>
      <c r="P823" s="23">
        <v>10344</v>
      </c>
    </row>
    <row r="824" spans="1:16" ht="45" x14ac:dyDescent="0.25">
      <c r="A824" s="21" t="s">
        <v>1945</v>
      </c>
      <c r="B824" s="21" t="s">
        <v>49</v>
      </c>
      <c r="C824" s="23">
        <v>5462479.2699999996</v>
      </c>
      <c r="D824" s="23">
        <v>1007.33</v>
      </c>
      <c r="E824" s="23">
        <v>7278867.6799999997</v>
      </c>
      <c r="F824" s="23">
        <v>1736.82</v>
      </c>
      <c r="G824" s="23">
        <v>5667325.6699999999</v>
      </c>
      <c r="H824" s="23">
        <v>1577.22</v>
      </c>
      <c r="I824" s="23">
        <v>7402616.6500000004</v>
      </c>
      <c r="J824" s="23">
        <v>1988.13</v>
      </c>
      <c r="K824" s="23">
        <v>1</v>
      </c>
      <c r="L824" s="23">
        <v>1</v>
      </c>
      <c r="M824" s="21" t="s">
        <v>50</v>
      </c>
      <c r="N824" s="21" t="s">
        <v>5192</v>
      </c>
      <c r="O824" s="22"/>
      <c r="P824" s="23">
        <v>5568.25</v>
      </c>
    </row>
    <row r="825" spans="1:16" ht="45" x14ac:dyDescent="0.25">
      <c r="A825" s="21" t="s">
        <v>5839</v>
      </c>
      <c r="B825" s="21" t="s">
        <v>49</v>
      </c>
      <c r="C825" s="22"/>
      <c r="D825" s="22"/>
      <c r="E825" s="22"/>
      <c r="F825" s="22"/>
      <c r="G825" s="22"/>
      <c r="H825" s="22"/>
      <c r="I825" s="22"/>
      <c r="J825" s="22"/>
      <c r="K825" s="23">
        <v>1</v>
      </c>
      <c r="L825" s="23">
        <v>1</v>
      </c>
      <c r="M825" s="21" t="s">
        <v>50</v>
      </c>
      <c r="N825" s="21" t="s">
        <v>50</v>
      </c>
      <c r="O825" s="22"/>
      <c r="P825" s="22"/>
    </row>
    <row r="826" spans="1:16" ht="45" x14ac:dyDescent="0.25">
      <c r="A826" s="21" t="s">
        <v>1947</v>
      </c>
      <c r="B826" s="21" t="s">
        <v>49</v>
      </c>
      <c r="C826" s="23">
        <v>16238116.74</v>
      </c>
      <c r="D826" s="23">
        <v>296.2</v>
      </c>
      <c r="E826" s="23">
        <v>11888160.34</v>
      </c>
      <c r="F826" s="23">
        <v>246.88</v>
      </c>
      <c r="G826" s="23">
        <v>31888829.510000002</v>
      </c>
      <c r="H826" s="23">
        <v>294.05</v>
      </c>
      <c r="I826" s="23">
        <v>15812693.039999999</v>
      </c>
      <c r="J826" s="23">
        <v>287.38</v>
      </c>
      <c r="K826" s="23">
        <v>1</v>
      </c>
      <c r="L826" s="23">
        <v>1</v>
      </c>
      <c r="M826" s="21" t="s">
        <v>50</v>
      </c>
      <c r="N826" s="21" t="s">
        <v>1462</v>
      </c>
      <c r="O826" s="22"/>
      <c r="P826" s="23">
        <v>55669.5</v>
      </c>
    </row>
    <row r="827" spans="1:16" ht="45" x14ac:dyDescent="0.25">
      <c r="A827" s="21" t="s">
        <v>5840</v>
      </c>
      <c r="B827" s="21" t="s">
        <v>49</v>
      </c>
      <c r="C827" s="22"/>
      <c r="D827" s="22"/>
      <c r="E827" s="22"/>
      <c r="F827" s="22"/>
      <c r="G827" s="22"/>
      <c r="H827" s="22"/>
      <c r="I827" s="22"/>
      <c r="J827" s="22"/>
      <c r="K827" s="23">
        <v>1</v>
      </c>
      <c r="L827" s="23">
        <v>1</v>
      </c>
      <c r="M827" s="21" t="s">
        <v>50</v>
      </c>
      <c r="N827" s="21" t="s">
        <v>50</v>
      </c>
      <c r="O827" s="22"/>
      <c r="P827" s="22"/>
    </row>
    <row r="828" spans="1:16" ht="45" x14ac:dyDescent="0.25">
      <c r="A828" s="21" t="s">
        <v>1949</v>
      </c>
      <c r="B828" s="21" t="s">
        <v>49</v>
      </c>
      <c r="C828" s="23">
        <v>18112920.609999999</v>
      </c>
      <c r="D828" s="23">
        <v>361.77</v>
      </c>
      <c r="E828" s="23">
        <v>22349318.620000001</v>
      </c>
      <c r="F828" s="23">
        <v>364.86</v>
      </c>
      <c r="G828" s="23">
        <v>18927476.510000002</v>
      </c>
      <c r="H828" s="23">
        <v>357.33</v>
      </c>
      <c r="I828" s="23">
        <v>23468347.809999999</v>
      </c>
      <c r="J828" s="23">
        <v>391.65</v>
      </c>
      <c r="K828" s="23">
        <v>1</v>
      </c>
      <c r="L828" s="23">
        <v>1</v>
      </c>
      <c r="M828" s="21" t="s">
        <v>50</v>
      </c>
      <c r="N828" s="21" t="s">
        <v>1462</v>
      </c>
      <c r="O828" s="22"/>
      <c r="P828" s="23">
        <v>54786.25</v>
      </c>
    </row>
    <row r="829" spans="1:16" ht="45" x14ac:dyDescent="0.25">
      <c r="A829" s="21" t="s">
        <v>5841</v>
      </c>
      <c r="B829" s="21" t="s">
        <v>49</v>
      </c>
      <c r="C829" s="22"/>
      <c r="D829" s="22"/>
      <c r="E829" s="22"/>
      <c r="F829" s="22"/>
      <c r="G829" s="22"/>
      <c r="H829" s="22"/>
      <c r="I829" s="22"/>
      <c r="J829" s="22"/>
      <c r="K829" s="23">
        <v>1</v>
      </c>
      <c r="L829" s="23">
        <v>1</v>
      </c>
      <c r="M829" s="21" t="s">
        <v>50</v>
      </c>
      <c r="N829" s="21" t="s">
        <v>50</v>
      </c>
      <c r="O829" s="22"/>
      <c r="P829" s="22"/>
    </row>
    <row r="830" spans="1:16" ht="45" x14ac:dyDescent="0.25">
      <c r="A830" s="21" t="s">
        <v>5842</v>
      </c>
      <c r="B830" s="21" t="s">
        <v>49</v>
      </c>
      <c r="C830" s="22"/>
      <c r="D830" s="22"/>
      <c r="E830" s="22"/>
      <c r="F830" s="22"/>
      <c r="G830" s="22"/>
      <c r="H830" s="22"/>
      <c r="I830" s="22"/>
      <c r="J830" s="22"/>
      <c r="K830" s="23">
        <v>1</v>
      </c>
      <c r="L830" s="23">
        <v>1</v>
      </c>
      <c r="M830" s="21" t="s">
        <v>50</v>
      </c>
      <c r="N830" s="21" t="s">
        <v>50</v>
      </c>
      <c r="O830" s="22"/>
      <c r="P830" s="22"/>
    </row>
    <row r="831" spans="1:16" ht="45" x14ac:dyDescent="0.25">
      <c r="A831" s="21" t="s">
        <v>1951</v>
      </c>
      <c r="B831" s="21" t="s">
        <v>49</v>
      </c>
      <c r="C831" s="23">
        <v>18185122.620000001</v>
      </c>
      <c r="D831" s="23">
        <v>69.5</v>
      </c>
      <c r="E831" s="23">
        <v>23916980.649999999</v>
      </c>
      <c r="F831" s="23">
        <v>66.56</v>
      </c>
      <c r="G831" s="23">
        <v>18182994.199999999</v>
      </c>
      <c r="H831" s="23">
        <v>58.4</v>
      </c>
      <c r="I831" s="23">
        <v>17669205.829999998</v>
      </c>
      <c r="J831" s="23">
        <v>54.5</v>
      </c>
      <c r="K831" s="23">
        <v>1</v>
      </c>
      <c r="L831" s="23">
        <v>1</v>
      </c>
      <c r="M831" s="21" t="s">
        <v>50</v>
      </c>
      <c r="N831" s="21" t="s">
        <v>58</v>
      </c>
      <c r="O831" s="22"/>
      <c r="P831" s="23">
        <v>301500</v>
      </c>
    </row>
    <row r="832" spans="1:16" ht="45" x14ac:dyDescent="0.25">
      <c r="A832" s="21" t="s">
        <v>5843</v>
      </c>
      <c r="B832" s="21" t="s">
        <v>49</v>
      </c>
      <c r="C832" s="22"/>
      <c r="D832" s="22"/>
      <c r="E832" s="22"/>
      <c r="F832" s="22"/>
      <c r="G832" s="22"/>
      <c r="H832" s="22"/>
      <c r="I832" s="22"/>
      <c r="J832" s="22"/>
      <c r="K832" s="23">
        <v>1</v>
      </c>
      <c r="L832" s="23">
        <v>1</v>
      </c>
      <c r="M832" s="21" t="s">
        <v>50</v>
      </c>
      <c r="N832" s="21" t="s">
        <v>50</v>
      </c>
      <c r="O832" s="22"/>
      <c r="P832" s="22"/>
    </row>
    <row r="833" spans="1:16" ht="45" x14ac:dyDescent="0.25">
      <c r="A833" s="21" t="s">
        <v>5844</v>
      </c>
      <c r="B833" s="21" t="s">
        <v>49</v>
      </c>
      <c r="C833" s="22"/>
      <c r="D833" s="22"/>
      <c r="E833" s="22"/>
      <c r="F833" s="22"/>
      <c r="G833" s="22"/>
      <c r="H833" s="22"/>
      <c r="I833" s="22"/>
      <c r="J833" s="22"/>
      <c r="K833" s="23">
        <v>1</v>
      </c>
      <c r="L833" s="23">
        <v>1</v>
      </c>
      <c r="M833" s="21" t="s">
        <v>50</v>
      </c>
      <c r="N833" s="21" t="s">
        <v>50</v>
      </c>
      <c r="O833" s="22"/>
      <c r="P833" s="22"/>
    </row>
    <row r="834" spans="1:16" ht="45" x14ac:dyDescent="0.25">
      <c r="A834" s="21" t="s">
        <v>5845</v>
      </c>
      <c r="B834" s="21" t="s">
        <v>49</v>
      </c>
      <c r="C834" s="22"/>
      <c r="D834" s="22"/>
      <c r="E834" s="22"/>
      <c r="F834" s="22"/>
      <c r="G834" s="22"/>
      <c r="H834" s="22"/>
      <c r="I834" s="22"/>
      <c r="J834" s="22"/>
      <c r="K834" s="23">
        <v>1</v>
      </c>
      <c r="L834" s="23">
        <v>1</v>
      </c>
      <c r="M834" s="21" t="s">
        <v>50</v>
      </c>
      <c r="N834" s="21" t="s">
        <v>50</v>
      </c>
      <c r="O834" s="22"/>
      <c r="P834" s="22"/>
    </row>
    <row r="835" spans="1:16" ht="45" x14ac:dyDescent="0.25">
      <c r="A835" s="21" t="s">
        <v>5846</v>
      </c>
      <c r="B835" s="21" t="s">
        <v>49</v>
      </c>
      <c r="C835" s="22"/>
      <c r="D835" s="22"/>
      <c r="E835" s="22"/>
      <c r="F835" s="22"/>
      <c r="G835" s="22"/>
      <c r="H835" s="22"/>
      <c r="I835" s="22"/>
      <c r="J835" s="22"/>
      <c r="K835" s="23">
        <v>1</v>
      </c>
      <c r="L835" s="23">
        <v>1</v>
      </c>
      <c r="M835" s="21" t="s">
        <v>50</v>
      </c>
      <c r="N835" s="21" t="s">
        <v>50</v>
      </c>
      <c r="O835" s="22"/>
      <c r="P835" s="22"/>
    </row>
    <row r="836" spans="1:16" ht="45" x14ac:dyDescent="0.25">
      <c r="A836" s="21" t="s">
        <v>5847</v>
      </c>
      <c r="B836" s="21" t="s">
        <v>49</v>
      </c>
      <c r="C836" s="22"/>
      <c r="D836" s="22"/>
      <c r="E836" s="22"/>
      <c r="F836" s="22"/>
      <c r="G836" s="22"/>
      <c r="H836" s="22"/>
      <c r="I836" s="22"/>
      <c r="J836" s="22"/>
      <c r="K836" s="23">
        <v>1</v>
      </c>
      <c r="L836" s="23">
        <v>1</v>
      </c>
      <c r="M836" s="21" t="s">
        <v>50</v>
      </c>
      <c r="N836" s="21" t="s">
        <v>50</v>
      </c>
      <c r="O836" s="22"/>
      <c r="P836" s="22"/>
    </row>
    <row r="837" spans="1:16" ht="45" x14ac:dyDescent="0.25">
      <c r="A837" s="21" t="s">
        <v>5848</v>
      </c>
      <c r="B837" s="21" t="s">
        <v>49</v>
      </c>
      <c r="C837" s="22"/>
      <c r="D837" s="22"/>
      <c r="E837" s="22"/>
      <c r="F837" s="22"/>
      <c r="G837" s="22"/>
      <c r="H837" s="22"/>
      <c r="I837" s="22"/>
      <c r="J837" s="22"/>
      <c r="K837" s="23">
        <v>1</v>
      </c>
      <c r="L837" s="23">
        <v>1</v>
      </c>
      <c r="M837" s="21" t="s">
        <v>50</v>
      </c>
      <c r="N837" s="21" t="s">
        <v>50</v>
      </c>
      <c r="O837" s="22"/>
      <c r="P837" s="22"/>
    </row>
    <row r="838" spans="1:16" ht="45" x14ac:dyDescent="0.25">
      <c r="A838" s="21" t="s">
        <v>5849</v>
      </c>
      <c r="B838" s="21" t="s">
        <v>49</v>
      </c>
      <c r="C838" s="22"/>
      <c r="D838" s="22"/>
      <c r="E838" s="22"/>
      <c r="F838" s="22"/>
      <c r="G838" s="22"/>
      <c r="H838" s="22"/>
      <c r="I838" s="22"/>
      <c r="J838" s="22"/>
      <c r="K838" s="23">
        <v>1</v>
      </c>
      <c r="L838" s="23">
        <v>1</v>
      </c>
      <c r="M838" s="21" t="s">
        <v>50</v>
      </c>
      <c r="N838" s="21" t="s">
        <v>50</v>
      </c>
      <c r="O838" s="22"/>
      <c r="P838" s="22"/>
    </row>
    <row r="839" spans="1:16" ht="45" x14ac:dyDescent="0.25">
      <c r="A839" s="21" t="s">
        <v>1953</v>
      </c>
      <c r="B839" s="21" t="s">
        <v>49</v>
      </c>
      <c r="C839" s="23">
        <v>18366622.66</v>
      </c>
      <c r="D839" s="23">
        <v>316.85000000000002</v>
      </c>
      <c r="E839" s="23">
        <v>13763971.439999999</v>
      </c>
      <c r="F839" s="23">
        <v>299.89</v>
      </c>
      <c r="G839" s="23">
        <v>15046273.99</v>
      </c>
      <c r="H839" s="23">
        <v>351.34</v>
      </c>
      <c r="I839" s="23">
        <v>17504894.800000001</v>
      </c>
      <c r="J839" s="23">
        <v>360.54</v>
      </c>
      <c r="K839" s="23">
        <v>1</v>
      </c>
      <c r="L839" s="23">
        <v>1</v>
      </c>
      <c r="M839" s="21" t="s">
        <v>50</v>
      </c>
      <c r="N839" s="21" t="s">
        <v>1462</v>
      </c>
      <c r="O839" s="22"/>
      <c r="P839" s="23">
        <v>58543.75</v>
      </c>
    </row>
    <row r="840" spans="1:16" ht="45" x14ac:dyDescent="0.25">
      <c r="A840" s="21" t="s">
        <v>1955</v>
      </c>
      <c r="B840" s="21" t="s">
        <v>49</v>
      </c>
      <c r="C840" s="23">
        <v>12651967.17</v>
      </c>
      <c r="D840" s="23">
        <v>39.96</v>
      </c>
      <c r="E840" s="23">
        <v>8980542.5299999993</v>
      </c>
      <c r="F840" s="23">
        <v>30.64</v>
      </c>
      <c r="G840" s="23">
        <v>11033034.25</v>
      </c>
      <c r="H840" s="23">
        <v>36.29</v>
      </c>
      <c r="I840" s="23">
        <v>8579589.3599999994</v>
      </c>
      <c r="J840" s="23">
        <v>29.54</v>
      </c>
      <c r="K840" s="23">
        <v>1</v>
      </c>
      <c r="L840" s="23">
        <v>1</v>
      </c>
      <c r="M840" s="21" t="s">
        <v>50</v>
      </c>
      <c r="N840" s="21" t="s">
        <v>58</v>
      </c>
      <c r="O840" s="22"/>
      <c r="P840" s="23">
        <v>339260</v>
      </c>
    </row>
    <row r="841" spans="1:16" ht="45" x14ac:dyDescent="0.25">
      <c r="A841" s="21" t="s">
        <v>5850</v>
      </c>
      <c r="B841" s="21" t="s">
        <v>49</v>
      </c>
      <c r="C841" s="22"/>
      <c r="D841" s="22"/>
      <c r="E841" s="22"/>
      <c r="F841" s="22"/>
      <c r="G841" s="22"/>
      <c r="H841" s="22"/>
      <c r="I841" s="22"/>
      <c r="J841" s="22"/>
      <c r="K841" s="23">
        <v>1</v>
      </c>
      <c r="L841" s="23">
        <v>1</v>
      </c>
      <c r="M841" s="21" t="s">
        <v>50</v>
      </c>
      <c r="N841" s="21" t="s">
        <v>50</v>
      </c>
      <c r="O841" s="22"/>
      <c r="P841" s="22"/>
    </row>
    <row r="842" spans="1:16" ht="45" x14ac:dyDescent="0.25">
      <c r="A842" s="21" t="s">
        <v>5851</v>
      </c>
      <c r="B842" s="21" t="s">
        <v>49</v>
      </c>
      <c r="C842" s="22"/>
      <c r="D842" s="22"/>
      <c r="E842" s="22"/>
      <c r="F842" s="22"/>
      <c r="G842" s="22"/>
      <c r="H842" s="22"/>
      <c r="I842" s="22"/>
      <c r="J842" s="22"/>
      <c r="K842" s="23">
        <v>1</v>
      </c>
      <c r="L842" s="23">
        <v>1</v>
      </c>
      <c r="M842" s="21" t="s">
        <v>50</v>
      </c>
      <c r="N842" s="21" t="s">
        <v>50</v>
      </c>
      <c r="O842" s="22"/>
      <c r="P842" s="22"/>
    </row>
    <row r="843" spans="1:16" ht="45" x14ac:dyDescent="0.25">
      <c r="A843" s="21" t="s">
        <v>5852</v>
      </c>
      <c r="B843" s="21" t="s">
        <v>49</v>
      </c>
      <c r="C843" s="22"/>
      <c r="D843" s="22"/>
      <c r="E843" s="22"/>
      <c r="F843" s="22"/>
      <c r="G843" s="22"/>
      <c r="H843" s="22"/>
      <c r="I843" s="22"/>
      <c r="J843" s="22"/>
      <c r="K843" s="23">
        <v>1</v>
      </c>
      <c r="L843" s="23">
        <v>1</v>
      </c>
      <c r="M843" s="21" t="s">
        <v>50</v>
      </c>
      <c r="N843" s="21" t="s">
        <v>50</v>
      </c>
      <c r="O843" s="22"/>
      <c r="P843" s="22"/>
    </row>
    <row r="844" spans="1:16" ht="45" x14ac:dyDescent="0.25">
      <c r="A844" s="21" t="s">
        <v>5853</v>
      </c>
      <c r="B844" s="21" t="s">
        <v>49</v>
      </c>
      <c r="C844" s="22"/>
      <c r="D844" s="22"/>
      <c r="E844" s="22"/>
      <c r="F844" s="22"/>
      <c r="G844" s="22"/>
      <c r="H844" s="22"/>
      <c r="I844" s="22"/>
      <c r="J844" s="22"/>
      <c r="K844" s="23">
        <v>1</v>
      </c>
      <c r="L844" s="23">
        <v>1</v>
      </c>
      <c r="M844" s="21" t="s">
        <v>50</v>
      </c>
      <c r="N844" s="21" t="s">
        <v>50</v>
      </c>
      <c r="O844" s="22"/>
      <c r="P844" s="22"/>
    </row>
    <row r="845" spans="1:16" ht="45" x14ac:dyDescent="0.25">
      <c r="A845" s="21" t="s">
        <v>5854</v>
      </c>
      <c r="B845" s="21" t="s">
        <v>49</v>
      </c>
      <c r="C845" s="22"/>
      <c r="D845" s="22"/>
      <c r="E845" s="22"/>
      <c r="F845" s="22"/>
      <c r="G845" s="22"/>
      <c r="H845" s="22"/>
      <c r="I845" s="22"/>
      <c r="J845" s="22"/>
      <c r="K845" s="23">
        <v>1</v>
      </c>
      <c r="L845" s="23">
        <v>1</v>
      </c>
      <c r="M845" s="21" t="s">
        <v>50</v>
      </c>
      <c r="N845" s="21" t="s">
        <v>50</v>
      </c>
      <c r="O845" s="22"/>
      <c r="P845" s="22"/>
    </row>
    <row r="846" spans="1:16" ht="45" x14ac:dyDescent="0.25">
      <c r="A846" s="21" t="s">
        <v>5855</v>
      </c>
      <c r="B846" s="21" t="s">
        <v>49</v>
      </c>
      <c r="C846" s="22"/>
      <c r="D846" s="22"/>
      <c r="E846" s="22"/>
      <c r="F846" s="22"/>
      <c r="G846" s="22"/>
      <c r="H846" s="22"/>
      <c r="I846" s="22"/>
      <c r="J846" s="22"/>
      <c r="K846" s="23">
        <v>1</v>
      </c>
      <c r="L846" s="23">
        <v>1</v>
      </c>
      <c r="M846" s="21" t="s">
        <v>50</v>
      </c>
      <c r="N846" s="21" t="s">
        <v>50</v>
      </c>
      <c r="O846" s="22"/>
      <c r="P846" s="22"/>
    </row>
    <row r="847" spans="1:16" ht="45" x14ac:dyDescent="0.25">
      <c r="A847" s="21" t="s">
        <v>5856</v>
      </c>
      <c r="B847" s="21" t="s">
        <v>49</v>
      </c>
      <c r="C847" s="22"/>
      <c r="D847" s="22"/>
      <c r="E847" s="22"/>
      <c r="F847" s="22"/>
      <c r="G847" s="22"/>
      <c r="H847" s="22"/>
      <c r="I847" s="22"/>
      <c r="J847" s="22"/>
      <c r="K847" s="23">
        <v>1</v>
      </c>
      <c r="L847" s="23">
        <v>1</v>
      </c>
      <c r="M847" s="21" t="s">
        <v>50</v>
      </c>
      <c r="N847" s="21" t="s">
        <v>50</v>
      </c>
      <c r="O847" s="22"/>
      <c r="P847" s="22"/>
    </row>
    <row r="848" spans="1:16" ht="45" x14ac:dyDescent="0.25">
      <c r="A848" s="21" t="s">
        <v>5857</v>
      </c>
      <c r="B848" s="21" t="s">
        <v>49</v>
      </c>
      <c r="C848" s="22"/>
      <c r="D848" s="22"/>
      <c r="E848" s="22"/>
      <c r="F848" s="22"/>
      <c r="G848" s="22"/>
      <c r="H848" s="22"/>
      <c r="I848" s="22"/>
      <c r="J848" s="22"/>
      <c r="K848" s="23">
        <v>1</v>
      </c>
      <c r="L848" s="23">
        <v>1</v>
      </c>
      <c r="M848" s="21" t="s">
        <v>50</v>
      </c>
      <c r="N848" s="21" t="s">
        <v>50</v>
      </c>
      <c r="O848" s="22"/>
      <c r="P848" s="22"/>
    </row>
    <row r="849" spans="1:16" ht="45" x14ac:dyDescent="0.25">
      <c r="A849" s="21" t="s">
        <v>949</v>
      </c>
      <c r="B849" s="21" t="s">
        <v>49</v>
      </c>
      <c r="C849" s="23">
        <v>3574419.47</v>
      </c>
      <c r="D849" s="23">
        <v>124.44</v>
      </c>
      <c r="E849" s="23">
        <v>13929144.789999999</v>
      </c>
      <c r="F849" s="23">
        <v>2335.25</v>
      </c>
      <c r="G849" s="23">
        <v>17999069.030000001</v>
      </c>
      <c r="H849" s="23">
        <v>3123.16</v>
      </c>
      <c r="I849" s="23">
        <v>15024028.470000001</v>
      </c>
      <c r="J849" s="23">
        <v>2769.48</v>
      </c>
      <c r="K849" s="23">
        <v>1</v>
      </c>
      <c r="L849" s="23">
        <v>1</v>
      </c>
      <c r="M849" s="21" t="s">
        <v>50</v>
      </c>
      <c r="N849" s="21" t="s">
        <v>5192</v>
      </c>
      <c r="O849" s="22"/>
      <c r="P849" s="23">
        <v>9397.25</v>
      </c>
    </row>
    <row r="850" spans="1:16" ht="45" x14ac:dyDescent="0.25">
      <c r="A850" s="21" t="s">
        <v>5858</v>
      </c>
      <c r="B850" s="21" t="s">
        <v>49</v>
      </c>
      <c r="C850" s="22"/>
      <c r="D850" s="22"/>
      <c r="E850" s="22"/>
      <c r="F850" s="22"/>
      <c r="G850" s="22"/>
      <c r="H850" s="22"/>
      <c r="I850" s="22"/>
      <c r="J850" s="22"/>
      <c r="K850" s="23">
        <v>1</v>
      </c>
      <c r="L850" s="23">
        <v>1</v>
      </c>
      <c r="M850" s="21" t="s">
        <v>50</v>
      </c>
      <c r="N850" s="21" t="s">
        <v>50</v>
      </c>
      <c r="O850" s="22"/>
      <c r="P850" s="22"/>
    </row>
    <row r="851" spans="1:16" ht="45" x14ac:dyDescent="0.25">
      <c r="A851" s="21" t="s">
        <v>1957</v>
      </c>
      <c r="B851" s="21" t="s">
        <v>49</v>
      </c>
      <c r="C851" s="23">
        <v>37283220.719999999</v>
      </c>
      <c r="D851" s="23">
        <v>508.84</v>
      </c>
      <c r="E851" s="23">
        <v>36138752.689999998</v>
      </c>
      <c r="F851" s="23">
        <v>592.48</v>
      </c>
      <c r="G851" s="23">
        <v>28586949.030000001</v>
      </c>
      <c r="H851" s="23">
        <v>461.73</v>
      </c>
      <c r="I851" s="23">
        <v>33792671.93</v>
      </c>
      <c r="J851" s="23">
        <v>553.94000000000005</v>
      </c>
      <c r="K851" s="23">
        <v>1</v>
      </c>
      <c r="L851" s="23">
        <v>1</v>
      </c>
      <c r="M851" s="21" t="s">
        <v>50</v>
      </c>
      <c r="N851" s="21" t="s">
        <v>1462</v>
      </c>
      <c r="O851" s="22"/>
      <c r="P851" s="23">
        <v>71460.25</v>
      </c>
    </row>
    <row r="852" spans="1:16" ht="45" x14ac:dyDescent="0.25">
      <c r="A852" s="21" t="s">
        <v>1959</v>
      </c>
      <c r="B852" s="21" t="s">
        <v>49</v>
      </c>
      <c r="C852" s="23">
        <v>21879330.66</v>
      </c>
      <c r="D852" s="23">
        <v>19.62</v>
      </c>
      <c r="E852" s="23">
        <v>26645160.989999998</v>
      </c>
      <c r="F852" s="23">
        <v>28.34</v>
      </c>
      <c r="G852" s="23">
        <v>21340719.510000002</v>
      </c>
      <c r="H852" s="23">
        <v>22.75</v>
      </c>
      <c r="I852" s="23">
        <v>23009934.899999999</v>
      </c>
      <c r="J852" s="23">
        <v>27.04</v>
      </c>
      <c r="K852" s="23">
        <v>1</v>
      </c>
      <c r="L852" s="23">
        <v>1</v>
      </c>
      <c r="M852" s="21" t="s">
        <v>50</v>
      </c>
      <c r="N852" s="21" t="s">
        <v>58</v>
      </c>
      <c r="O852" s="22"/>
      <c r="P852" s="23">
        <v>830659.25</v>
      </c>
    </row>
    <row r="853" spans="1:16" ht="45" x14ac:dyDescent="0.25">
      <c r="A853" s="21" t="s">
        <v>5859</v>
      </c>
      <c r="B853" s="21" t="s">
        <v>49</v>
      </c>
      <c r="C853" s="22"/>
      <c r="D853" s="22"/>
      <c r="E853" s="22"/>
      <c r="F853" s="22"/>
      <c r="G853" s="22"/>
      <c r="H853" s="22"/>
      <c r="I853" s="22"/>
      <c r="J853" s="22"/>
      <c r="K853" s="23">
        <v>1</v>
      </c>
      <c r="L853" s="23">
        <v>1</v>
      </c>
      <c r="M853" s="21" t="s">
        <v>50</v>
      </c>
      <c r="N853" s="21" t="s">
        <v>50</v>
      </c>
      <c r="O853" s="22"/>
      <c r="P853" s="22"/>
    </row>
    <row r="854" spans="1:16" ht="45" x14ac:dyDescent="0.25">
      <c r="A854" s="21" t="s">
        <v>5860</v>
      </c>
      <c r="B854" s="21" t="s">
        <v>49</v>
      </c>
      <c r="C854" s="22"/>
      <c r="D854" s="22"/>
      <c r="E854" s="22"/>
      <c r="F854" s="22"/>
      <c r="G854" s="22"/>
      <c r="H854" s="22"/>
      <c r="I854" s="22"/>
      <c r="J854" s="22"/>
      <c r="K854" s="23">
        <v>1</v>
      </c>
      <c r="L854" s="23">
        <v>1</v>
      </c>
      <c r="M854" s="21" t="s">
        <v>50</v>
      </c>
      <c r="N854" s="21" t="s">
        <v>50</v>
      </c>
      <c r="O854" s="22"/>
      <c r="P854" s="22"/>
    </row>
    <row r="855" spans="1:16" ht="45" x14ac:dyDescent="0.25">
      <c r="A855" s="21" t="s">
        <v>5861</v>
      </c>
      <c r="B855" s="21" t="s">
        <v>49</v>
      </c>
      <c r="C855" s="22"/>
      <c r="D855" s="22"/>
      <c r="E855" s="22"/>
      <c r="F855" s="22"/>
      <c r="G855" s="22"/>
      <c r="H855" s="22"/>
      <c r="I855" s="22"/>
      <c r="J855" s="22"/>
      <c r="K855" s="23">
        <v>1</v>
      </c>
      <c r="L855" s="23">
        <v>1</v>
      </c>
      <c r="M855" s="21" t="s">
        <v>50</v>
      </c>
      <c r="N855" s="21" t="s">
        <v>50</v>
      </c>
      <c r="O855" s="22"/>
      <c r="P855" s="22"/>
    </row>
    <row r="856" spans="1:16" ht="45" x14ac:dyDescent="0.25">
      <c r="A856" s="21" t="s">
        <v>5862</v>
      </c>
      <c r="B856" s="21" t="s">
        <v>49</v>
      </c>
      <c r="C856" s="22"/>
      <c r="D856" s="22"/>
      <c r="E856" s="22"/>
      <c r="F856" s="22"/>
      <c r="G856" s="22"/>
      <c r="H856" s="22"/>
      <c r="I856" s="22"/>
      <c r="J856" s="22"/>
      <c r="K856" s="23">
        <v>1</v>
      </c>
      <c r="L856" s="23">
        <v>1</v>
      </c>
      <c r="M856" s="21" t="s">
        <v>50</v>
      </c>
      <c r="N856" s="21" t="s">
        <v>50</v>
      </c>
      <c r="O856" s="22"/>
      <c r="P856" s="22"/>
    </row>
    <row r="857" spans="1:16" ht="45" x14ac:dyDescent="0.25">
      <c r="A857" s="21" t="s">
        <v>5863</v>
      </c>
      <c r="B857" s="21" t="s">
        <v>49</v>
      </c>
      <c r="C857" s="22"/>
      <c r="D857" s="22"/>
      <c r="E857" s="22"/>
      <c r="F857" s="22"/>
      <c r="G857" s="22"/>
      <c r="H857" s="22"/>
      <c r="I857" s="22"/>
      <c r="J857" s="22"/>
      <c r="K857" s="23">
        <v>1</v>
      </c>
      <c r="L857" s="23">
        <v>1</v>
      </c>
      <c r="M857" s="21" t="s">
        <v>50</v>
      </c>
      <c r="N857" s="21" t="s">
        <v>50</v>
      </c>
      <c r="O857" s="22"/>
      <c r="P857" s="22"/>
    </row>
    <row r="858" spans="1:16" ht="45" x14ac:dyDescent="0.25">
      <c r="A858" s="21" t="s">
        <v>5864</v>
      </c>
      <c r="B858" s="21" t="s">
        <v>49</v>
      </c>
      <c r="C858" s="22"/>
      <c r="D858" s="22"/>
      <c r="E858" s="22"/>
      <c r="F858" s="22"/>
      <c r="G858" s="22"/>
      <c r="H858" s="22"/>
      <c r="I858" s="22"/>
      <c r="J858" s="22"/>
      <c r="K858" s="23">
        <v>1</v>
      </c>
      <c r="L858" s="23">
        <v>1</v>
      </c>
      <c r="M858" s="21" t="s">
        <v>50</v>
      </c>
      <c r="N858" s="21" t="s">
        <v>50</v>
      </c>
      <c r="O858" s="22"/>
      <c r="P858" s="22"/>
    </row>
    <row r="859" spans="1:16" ht="45" x14ac:dyDescent="0.25">
      <c r="A859" s="21" t="s">
        <v>5865</v>
      </c>
      <c r="B859" s="21" t="s">
        <v>49</v>
      </c>
      <c r="C859" s="22"/>
      <c r="D859" s="22"/>
      <c r="E859" s="22"/>
      <c r="F859" s="22"/>
      <c r="G859" s="22"/>
      <c r="H859" s="22"/>
      <c r="I859" s="22"/>
      <c r="J859" s="22"/>
      <c r="K859" s="23">
        <v>1</v>
      </c>
      <c r="L859" s="23">
        <v>1</v>
      </c>
      <c r="M859" s="21" t="s">
        <v>50</v>
      </c>
      <c r="N859" s="21" t="s">
        <v>50</v>
      </c>
      <c r="O859" s="22"/>
      <c r="P859" s="22"/>
    </row>
    <row r="860" spans="1:16" ht="45" x14ac:dyDescent="0.25">
      <c r="A860" s="21" t="s">
        <v>953</v>
      </c>
      <c r="B860" s="21" t="s">
        <v>49</v>
      </c>
      <c r="C860" s="23">
        <v>9602187.8699999992</v>
      </c>
      <c r="D860" s="23">
        <v>53.66</v>
      </c>
      <c r="E860" s="23">
        <v>86049670.700000003</v>
      </c>
      <c r="F860" s="23">
        <v>179.82</v>
      </c>
      <c r="G860" s="23">
        <v>18153994.210000001</v>
      </c>
      <c r="H860" s="23">
        <v>58.4</v>
      </c>
      <c r="I860" s="23">
        <v>19333248.75</v>
      </c>
      <c r="J860" s="23">
        <v>60.55</v>
      </c>
      <c r="K860" s="23">
        <v>1</v>
      </c>
      <c r="L860" s="23">
        <v>1</v>
      </c>
      <c r="M860" s="21" t="s">
        <v>50</v>
      </c>
      <c r="N860" s="21" t="s">
        <v>1462</v>
      </c>
      <c r="O860" s="22"/>
      <c r="P860" s="23">
        <v>284120</v>
      </c>
    </row>
    <row r="861" spans="1:16" ht="45" x14ac:dyDescent="0.25">
      <c r="A861" s="21" t="s">
        <v>5866</v>
      </c>
      <c r="B861" s="21" t="s">
        <v>49</v>
      </c>
      <c r="C861" s="22"/>
      <c r="D861" s="22"/>
      <c r="E861" s="22"/>
      <c r="F861" s="22"/>
      <c r="G861" s="22"/>
      <c r="H861" s="22"/>
      <c r="I861" s="22"/>
      <c r="J861" s="22"/>
      <c r="K861" s="23">
        <v>1</v>
      </c>
      <c r="L861" s="23">
        <v>1</v>
      </c>
      <c r="M861" s="21" t="s">
        <v>50</v>
      </c>
      <c r="N861" s="21" t="s">
        <v>50</v>
      </c>
      <c r="O861" s="22"/>
      <c r="P861" s="22"/>
    </row>
    <row r="862" spans="1:16" ht="45" x14ac:dyDescent="0.25">
      <c r="A862" s="21" t="s">
        <v>1962</v>
      </c>
      <c r="B862" s="21" t="s">
        <v>49</v>
      </c>
      <c r="C862" s="23">
        <v>61223852.729999997</v>
      </c>
      <c r="D862" s="23">
        <v>345.34</v>
      </c>
      <c r="E862" s="23">
        <v>43435605.329999998</v>
      </c>
      <c r="F862" s="23">
        <v>592.48</v>
      </c>
      <c r="G862" s="23">
        <v>34359000.890000001</v>
      </c>
      <c r="H862" s="23">
        <v>461.73</v>
      </c>
      <c r="I862" s="23">
        <v>40615822.399999999</v>
      </c>
      <c r="J862" s="23">
        <v>553.94000000000005</v>
      </c>
      <c r="K862" s="23">
        <v>1</v>
      </c>
      <c r="L862" s="23">
        <v>1</v>
      </c>
      <c r="M862" s="21" t="s">
        <v>50</v>
      </c>
      <c r="N862" s="21" t="s">
        <v>1462</v>
      </c>
      <c r="O862" s="22"/>
      <c r="P862" s="23">
        <v>79540</v>
      </c>
    </row>
    <row r="863" spans="1:16" ht="45" x14ac:dyDescent="0.25">
      <c r="A863" s="21" t="s">
        <v>5867</v>
      </c>
      <c r="B863" s="21" t="s">
        <v>49</v>
      </c>
      <c r="C863" s="22"/>
      <c r="D863" s="22"/>
      <c r="E863" s="22"/>
      <c r="F863" s="22"/>
      <c r="G863" s="22"/>
      <c r="H863" s="22"/>
      <c r="I863" s="22"/>
      <c r="J863" s="22"/>
      <c r="K863" s="23">
        <v>1</v>
      </c>
      <c r="L863" s="23">
        <v>1</v>
      </c>
      <c r="M863" s="21" t="s">
        <v>50</v>
      </c>
      <c r="N863" s="21" t="s">
        <v>50</v>
      </c>
      <c r="O863" s="22"/>
      <c r="P863" s="22"/>
    </row>
    <row r="864" spans="1:16" ht="45" x14ac:dyDescent="0.25">
      <c r="A864" s="21" t="s">
        <v>5868</v>
      </c>
      <c r="B864" s="21" t="s">
        <v>49</v>
      </c>
      <c r="C864" s="22"/>
      <c r="D864" s="22"/>
      <c r="E864" s="22"/>
      <c r="F864" s="22"/>
      <c r="G864" s="22"/>
      <c r="H864" s="22"/>
      <c r="I864" s="22"/>
      <c r="J864" s="22"/>
      <c r="K864" s="23">
        <v>1</v>
      </c>
      <c r="L864" s="23">
        <v>1</v>
      </c>
      <c r="M864" s="21" t="s">
        <v>50</v>
      </c>
      <c r="N864" s="21" t="s">
        <v>50</v>
      </c>
      <c r="O864" s="22"/>
      <c r="P864" s="22"/>
    </row>
    <row r="865" spans="1:16" ht="45" x14ac:dyDescent="0.25">
      <c r="A865" s="21" t="s">
        <v>5869</v>
      </c>
      <c r="B865" s="21" t="s">
        <v>49</v>
      </c>
      <c r="C865" s="22"/>
      <c r="D865" s="22"/>
      <c r="E865" s="22"/>
      <c r="F865" s="22"/>
      <c r="G865" s="22"/>
      <c r="H865" s="22"/>
      <c r="I865" s="22"/>
      <c r="J865" s="22"/>
      <c r="K865" s="23">
        <v>1</v>
      </c>
      <c r="L865" s="23">
        <v>1</v>
      </c>
      <c r="M865" s="21" t="s">
        <v>50</v>
      </c>
      <c r="N865" s="21" t="s">
        <v>50</v>
      </c>
      <c r="O865" s="22"/>
      <c r="P865" s="22"/>
    </row>
    <row r="866" spans="1:16" ht="45" x14ac:dyDescent="0.25">
      <c r="A866" s="21" t="s">
        <v>1964</v>
      </c>
      <c r="B866" s="21" t="s">
        <v>49</v>
      </c>
      <c r="C866" s="23">
        <v>38329160.520000003</v>
      </c>
      <c r="D866" s="23">
        <v>141.5</v>
      </c>
      <c r="E866" s="23">
        <v>23276248.629999999</v>
      </c>
      <c r="F866" s="23">
        <v>130.87</v>
      </c>
      <c r="G866" s="23">
        <v>27796050.52</v>
      </c>
      <c r="H866" s="23">
        <v>135.61000000000001</v>
      </c>
      <c r="I866" s="23">
        <v>22665794.120000001</v>
      </c>
      <c r="J866" s="23">
        <v>118.68</v>
      </c>
      <c r="K866" s="23">
        <v>1</v>
      </c>
      <c r="L866" s="23">
        <v>1</v>
      </c>
      <c r="M866" s="21" t="s">
        <v>50</v>
      </c>
      <c r="N866" s="21" t="s">
        <v>1462</v>
      </c>
      <c r="O866" s="22"/>
      <c r="P866" s="23">
        <v>271372.25</v>
      </c>
    </row>
    <row r="867" spans="1:16" ht="45" x14ac:dyDescent="0.25">
      <c r="A867" s="21" t="s">
        <v>5870</v>
      </c>
      <c r="B867" s="21" t="s">
        <v>49</v>
      </c>
      <c r="C867" s="22"/>
      <c r="D867" s="22"/>
      <c r="E867" s="22"/>
      <c r="F867" s="22"/>
      <c r="G867" s="22"/>
      <c r="H867" s="22"/>
      <c r="I867" s="22"/>
      <c r="J867" s="22"/>
      <c r="K867" s="23">
        <v>1</v>
      </c>
      <c r="L867" s="23">
        <v>1</v>
      </c>
      <c r="M867" s="21" t="s">
        <v>50</v>
      </c>
      <c r="N867" s="21" t="s">
        <v>50</v>
      </c>
      <c r="O867" s="22"/>
      <c r="P867" s="22"/>
    </row>
    <row r="868" spans="1:16" ht="45" x14ac:dyDescent="0.25">
      <c r="A868" s="21" t="s">
        <v>5871</v>
      </c>
      <c r="B868" s="21" t="s">
        <v>49</v>
      </c>
      <c r="C868" s="22"/>
      <c r="D868" s="22"/>
      <c r="E868" s="22"/>
      <c r="F868" s="22"/>
      <c r="G868" s="22"/>
      <c r="H868" s="22"/>
      <c r="I868" s="22"/>
      <c r="J868" s="22"/>
      <c r="K868" s="23">
        <v>1</v>
      </c>
      <c r="L868" s="23">
        <v>1</v>
      </c>
      <c r="M868" s="21" t="s">
        <v>50</v>
      </c>
      <c r="N868" s="21" t="s">
        <v>50</v>
      </c>
      <c r="O868" s="22"/>
      <c r="P868" s="22"/>
    </row>
    <row r="869" spans="1:16" ht="45" x14ac:dyDescent="0.25">
      <c r="A869" s="21" t="s">
        <v>5872</v>
      </c>
      <c r="B869" s="21" t="s">
        <v>49</v>
      </c>
      <c r="C869" s="22"/>
      <c r="D869" s="22"/>
      <c r="E869" s="22"/>
      <c r="F869" s="22"/>
      <c r="G869" s="22"/>
      <c r="H869" s="22"/>
      <c r="I869" s="22"/>
      <c r="J869" s="22"/>
      <c r="K869" s="23">
        <v>1</v>
      </c>
      <c r="L869" s="23">
        <v>1</v>
      </c>
      <c r="M869" s="21" t="s">
        <v>50</v>
      </c>
      <c r="N869" s="21" t="s">
        <v>50</v>
      </c>
      <c r="O869" s="22"/>
      <c r="P869" s="22"/>
    </row>
    <row r="870" spans="1:16" ht="45" x14ac:dyDescent="0.25">
      <c r="A870" s="21" t="s">
        <v>5873</v>
      </c>
      <c r="B870" s="21" t="s">
        <v>49</v>
      </c>
      <c r="C870" s="22"/>
      <c r="D870" s="22"/>
      <c r="E870" s="22"/>
      <c r="F870" s="22"/>
      <c r="G870" s="22"/>
      <c r="H870" s="22"/>
      <c r="I870" s="22"/>
      <c r="J870" s="22"/>
      <c r="K870" s="23">
        <v>1</v>
      </c>
      <c r="L870" s="23">
        <v>1</v>
      </c>
      <c r="M870" s="21" t="s">
        <v>50</v>
      </c>
      <c r="N870" s="21" t="s">
        <v>50</v>
      </c>
      <c r="O870" s="22"/>
      <c r="P870" s="22"/>
    </row>
    <row r="871" spans="1:16" ht="45" x14ac:dyDescent="0.25">
      <c r="A871" s="21" t="s">
        <v>5874</v>
      </c>
      <c r="B871" s="21" t="s">
        <v>49</v>
      </c>
      <c r="C871" s="22"/>
      <c r="D871" s="22"/>
      <c r="E871" s="22"/>
      <c r="F871" s="22"/>
      <c r="G871" s="22"/>
      <c r="H871" s="22"/>
      <c r="I871" s="22"/>
      <c r="J871" s="22"/>
      <c r="K871" s="23">
        <v>1</v>
      </c>
      <c r="L871" s="23">
        <v>1</v>
      </c>
      <c r="M871" s="21" t="s">
        <v>50</v>
      </c>
      <c r="N871" s="21" t="s">
        <v>50</v>
      </c>
      <c r="O871" s="22"/>
      <c r="P871" s="22"/>
    </row>
    <row r="872" spans="1:16" ht="45" x14ac:dyDescent="0.25">
      <c r="A872" s="21" t="s">
        <v>5875</v>
      </c>
      <c r="B872" s="21" t="s">
        <v>49</v>
      </c>
      <c r="C872" s="22"/>
      <c r="D872" s="22"/>
      <c r="E872" s="22"/>
      <c r="F872" s="22"/>
      <c r="G872" s="22"/>
      <c r="H872" s="22"/>
      <c r="I872" s="22"/>
      <c r="J872" s="22"/>
      <c r="K872" s="23">
        <v>1</v>
      </c>
      <c r="L872" s="23">
        <v>1</v>
      </c>
      <c r="M872" s="21" t="s">
        <v>50</v>
      </c>
      <c r="N872" s="21" t="s">
        <v>50</v>
      </c>
      <c r="O872" s="22"/>
      <c r="P872" s="22"/>
    </row>
    <row r="873" spans="1:16" ht="45" x14ac:dyDescent="0.25">
      <c r="A873" s="21" t="s">
        <v>5876</v>
      </c>
      <c r="B873" s="21" t="s">
        <v>49</v>
      </c>
      <c r="C873" s="22"/>
      <c r="D873" s="22"/>
      <c r="E873" s="22"/>
      <c r="F873" s="22"/>
      <c r="G873" s="22"/>
      <c r="H873" s="22"/>
      <c r="I873" s="22"/>
      <c r="J873" s="22"/>
      <c r="K873" s="23">
        <v>1</v>
      </c>
      <c r="L873" s="23">
        <v>1</v>
      </c>
      <c r="M873" s="21" t="s">
        <v>50</v>
      </c>
      <c r="N873" s="21" t="s">
        <v>50</v>
      </c>
      <c r="O873" s="22"/>
      <c r="P873" s="22"/>
    </row>
    <row r="874" spans="1:16" ht="45" x14ac:dyDescent="0.25">
      <c r="A874" s="21" t="s">
        <v>155</v>
      </c>
      <c r="B874" s="21" t="s">
        <v>49</v>
      </c>
      <c r="C874" s="23">
        <v>104877054.91</v>
      </c>
      <c r="D874" s="23">
        <v>39.46</v>
      </c>
      <c r="E874" s="23">
        <v>157376084.49000001</v>
      </c>
      <c r="F874" s="23">
        <v>60.32</v>
      </c>
      <c r="G874" s="23">
        <v>326005299.62</v>
      </c>
      <c r="H874" s="23">
        <v>143.66</v>
      </c>
      <c r="I874" s="23">
        <v>135879210.41</v>
      </c>
      <c r="J874" s="23">
        <v>70.38</v>
      </c>
      <c r="K874" s="23">
        <v>1</v>
      </c>
      <c r="L874" s="23">
        <v>1</v>
      </c>
      <c r="M874" s="21" t="s">
        <v>50</v>
      </c>
      <c r="N874" s="21" t="s">
        <v>204</v>
      </c>
      <c r="O874" s="22"/>
      <c r="P874" s="23">
        <v>2532651.5</v>
      </c>
    </row>
    <row r="875" spans="1:16" ht="45" x14ac:dyDescent="0.25">
      <c r="A875" s="21" t="s">
        <v>5877</v>
      </c>
      <c r="B875" s="21" t="s">
        <v>49</v>
      </c>
      <c r="C875" s="22"/>
      <c r="D875" s="22"/>
      <c r="E875" s="22"/>
      <c r="F875" s="22"/>
      <c r="G875" s="22"/>
      <c r="H875" s="22"/>
      <c r="I875" s="22"/>
      <c r="J875" s="22"/>
      <c r="K875" s="23">
        <v>1</v>
      </c>
      <c r="L875" s="23">
        <v>1</v>
      </c>
      <c r="M875" s="21" t="s">
        <v>50</v>
      </c>
      <c r="N875" s="21" t="s">
        <v>50</v>
      </c>
      <c r="O875" s="22"/>
      <c r="P875" s="22"/>
    </row>
    <row r="876" spans="1:16" ht="45" x14ac:dyDescent="0.25">
      <c r="A876" s="21" t="s">
        <v>5878</v>
      </c>
      <c r="B876" s="21" t="s">
        <v>49</v>
      </c>
      <c r="C876" s="22"/>
      <c r="D876" s="22"/>
      <c r="E876" s="22"/>
      <c r="F876" s="22"/>
      <c r="G876" s="22"/>
      <c r="H876" s="22"/>
      <c r="I876" s="22"/>
      <c r="J876" s="22"/>
      <c r="K876" s="23">
        <v>1</v>
      </c>
      <c r="L876" s="23">
        <v>1</v>
      </c>
      <c r="M876" s="21" t="s">
        <v>50</v>
      </c>
      <c r="N876" s="21" t="s">
        <v>50</v>
      </c>
      <c r="O876" s="22"/>
      <c r="P876" s="22"/>
    </row>
    <row r="877" spans="1:16" ht="45" x14ac:dyDescent="0.25">
      <c r="A877" s="21" t="s">
        <v>5879</v>
      </c>
      <c r="B877" s="21" t="s">
        <v>49</v>
      </c>
      <c r="C877" s="22"/>
      <c r="D877" s="22"/>
      <c r="E877" s="22"/>
      <c r="F877" s="22"/>
      <c r="G877" s="22"/>
      <c r="H877" s="22"/>
      <c r="I877" s="22"/>
      <c r="J877" s="22"/>
      <c r="K877" s="23">
        <v>1</v>
      </c>
      <c r="L877" s="23">
        <v>1</v>
      </c>
      <c r="M877" s="21" t="s">
        <v>50</v>
      </c>
      <c r="N877" s="21" t="s">
        <v>50</v>
      </c>
      <c r="O877" s="22"/>
      <c r="P877" s="22"/>
    </row>
    <row r="878" spans="1:16" ht="45" x14ac:dyDescent="0.25">
      <c r="A878" s="21" t="s">
        <v>5880</v>
      </c>
      <c r="B878" s="21" t="s">
        <v>49</v>
      </c>
      <c r="C878" s="22"/>
      <c r="D878" s="22"/>
      <c r="E878" s="22"/>
      <c r="F878" s="22"/>
      <c r="G878" s="22"/>
      <c r="H878" s="22"/>
      <c r="I878" s="22"/>
      <c r="J878" s="22"/>
      <c r="K878" s="23">
        <v>1</v>
      </c>
      <c r="L878" s="23">
        <v>1</v>
      </c>
      <c r="M878" s="21" t="s">
        <v>50</v>
      </c>
      <c r="N878" s="21" t="s">
        <v>50</v>
      </c>
      <c r="O878" s="22"/>
      <c r="P878" s="22"/>
    </row>
    <row r="879" spans="1:16" ht="45" x14ac:dyDescent="0.25">
      <c r="A879" s="21" t="s">
        <v>5881</v>
      </c>
      <c r="B879" s="21" t="s">
        <v>49</v>
      </c>
      <c r="C879" s="22"/>
      <c r="D879" s="22"/>
      <c r="E879" s="22"/>
      <c r="F879" s="22"/>
      <c r="G879" s="22"/>
      <c r="H879" s="22"/>
      <c r="I879" s="22"/>
      <c r="J879" s="22"/>
      <c r="K879" s="23">
        <v>1</v>
      </c>
      <c r="L879" s="23">
        <v>1</v>
      </c>
      <c r="M879" s="21" t="s">
        <v>50</v>
      </c>
      <c r="N879" s="21" t="s">
        <v>50</v>
      </c>
      <c r="O879" s="22"/>
      <c r="P879" s="22"/>
    </row>
    <row r="880" spans="1:16" ht="45" x14ac:dyDescent="0.25">
      <c r="A880" s="21" t="s">
        <v>1968</v>
      </c>
      <c r="B880" s="21" t="s">
        <v>49</v>
      </c>
      <c r="C880" s="23">
        <v>46269147.090000004</v>
      </c>
      <c r="D880" s="23">
        <v>292.94</v>
      </c>
      <c r="E880" s="23">
        <v>44525535.899999999</v>
      </c>
      <c r="F880" s="23">
        <v>314.24</v>
      </c>
      <c r="G880" s="23">
        <v>36488138.719999999</v>
      </c>
      <c r="H880" s="23">
        <v>288.64999999999998</v>
      </c>
      <c r="I880" s="23">
        <v>40492919.43</v>
      </c>
      <c r="J880" s="23">
        <v>287.25</v>
      </c>
      <c r="K880" s="23">
        <v>1</v>
      </c>
      <c r="L880" s="23">
        <v>1</v>
      </c>
      <c r="M880" s="21" t="s">
        <v>50</v>
      </c>
      <c r="N880" s="21" t="s">
        <v>1462</v>
      </c>
      <c r="O880" s="22"/>
      <c r="P880" s="23">
        <v>147681</v>
      </c>
    </row>
    <row r="881" spans="1:16" ht="45" x14ac:dyDescent="0.25">
      <c r="A881" s="21" t="s">
        <v>5882</v>
      </c>
      <c r="B881" s="21" t="s">
        <v>49</v>
      </c>
      <c r="C881" s="22"/>
      <c r="D881" s="22"/>
      <c r="E881" s="22"/>
      <c r="F881" s="22"/>
      <c r="G881" s="22"/>
      <c r="H881" s="22"/>
      <c r="I881" s="22"/>
      <c r="J881" s="22"/>
      <c r="K881" s="23">
        <v>1</v>
      </c>
      <c r="L881" s="23">
        <v>1</v>
      </c>
      <c r="M881" s="21" t="s">
        <v>50</v>
      </c>
      <c r="N881" s="21" t="s">
        <v>50</v>
      </c>
      <c r="O881" s="22"/>
      <c r="P881" s="22"/>
    </row>
    <row r="882" spans="1:16" ht="45" x14ac:dyDescent="0.25">
      <c r="A882" s="21" t="s">
        <v>5883</v>
      </c>
      <c r="B882" s="21" t="s">
        <v>49</v>
      </c>
      <c r="C882" s="22"/>
      <c r="D882" s="22"/>
      <c r="E882" s="22"/>
      <c r="F882" s="22"/>
      <c r="G882" s="22"/>
      <c r="H882" s="22"/>
      <c r="I882" s="22"/>
      <c r="J882" s="22"/>
      <c r="K882" s="23">
        <v>1</v>
      </c>
      <c r="L882" s="23">
        <v>1</v>
      </c>
      <c r="M882" s="21" t="s">
        <v>50</v>
      </c>
      <c r="N882" s="21" t="s">
        <v>50</v>
      </c>
      <c r="O882" s="22"/>
      <c r="P882" s="22"/>
    </row>
    <row r="883" spans="1:16" ht="45" x14ac:dyDescent="0.25">
      <c r="A883" s="21" t="s">
        <v>5884</v>
      </c>
      <c r="B883" s="21" t="s">
        <v>49</v>
      </c>
      <c r="C883" s="22"/>
      <c r="D883" s="22"/>
      <c r="E883" s="22"/>
      <c r="F883" s="22"/>
      <c r="G883" s="22"/>
      <c r="H883" s="22"/>
      <c r="I883" s="22"/>
      <c r="J883" s="22"/>
      <c r="K883" s="23">
        <v>1</v>
      </c>
      <c r="L883" s="23">
        <v>1</v>
      </c>
      <c r="M883" s="21" t="s">
        <v>50</v>
      </c>
      <c r="N883" s="21" t="s">
        <v>50</v>
      </c>
      <c r="O883" s="22"/>
      <c r="P883" s="22"/>
    </row>
    <row r="884" spans="1:16" ht="45" x14ac:dyDescent="0.25">
      <c r="A884" s="21" t="s">
        <v>5885</v>
      </c>
      <c r="B884" s="21" t="s">
        <v>49</v>
      </c>
      <c r="C884" s="22"/>
      <c r="D884" s="22"/>
      <c r="E884" s="22"/>
      <c r="F884" s="22"/>
      <c r="G884" s="22"/>
      <c r="H884" s="22"/>
      <c r="I884" s="22"/>
      <c r="J884" s="22"/>
      <c r="K884" s="23">
        <v>1</v>
      </c>
      <c r="L884" s="23">
        <v>1</v>
      </c>
      <c r="M884" s="21" t="s">
        <v>50</v>
      </c>
      <c r="N884" s="21" t="s">
        <v>50</v>
      </c>
      <c r="O884" s="22"/>
      <c r="P884" s="22"/>
    </row>
    <row r="885" spans="1:16" ht="45" x14ac:dyDescent="0.25">
      <c r="A885" s="21" t="s">
        <v>5886</v>
      </c>
      <c r="B885" s="21" t="s">
        <v>49</v>
      </c>
      <c r="C885" s="22"/>
      <c r="D885" s="22"/>
      <c r="E885" s="22"/>
      <c r="F885" s="22"/>
      <c r="G885" s="22"/>
      <c r="H885" s="22"/>
      <c r="I885" s="22"/>
      <c r="J885" s="22"/>
      <c r="K885" s="23">
        <v>1</v>
      </c>
      <c r="L885" s="23">
        <v>1</v>
      </c>
      <c r="M885" s="21" t="s">
        <v>50</v>
      </c>
      <c r="N885" s="21" t="s">
        <v>50</v>
      </c>
      <c r="O885" s="22"/>
      <c r="P885" s="22"/>
    </row>
    <row r="886" spans="1:16" ht="45" x14ac:dyDescent="0.25">
      <c r="A886" s="21" t="s">
        <v>1970</v>
      </c>
      <c r="B886" s="21" t="s">
        <v>49</v>
      </c>
      <c r="C886" s="23">
        <v>43215520.850000001</v>
      </c>
      <c r="D886" s="23">
        <v>93.5</v>
      </c>
      <c r="E886" s="23">
        <v>75701865.859999999</v>
      </c>
      <c r="F886" s="23">
        <v>138.08000000000001</v>
      </c>
      <c r="G886" s="23">
        <v>65466824.409999996</v>
      </c>
      <c r="H886" s="23">
        <v>142.81</v>
      </c>
      <c r="I886" s="23">
        <v>63293638.799999997</v>
      </c>
      <c r="J886" s="23">
        <v>113.74</v>
      </c>
      <c r="K886" s="23">
        <v>1</v>
      </c>
      <c r="L886" s="23">
        <v>1</v>
      </c>
      <c r="M886" s="21" t="s">
        <v>50</v>
      </c>
      <c r="N886" s="21" t="s">
        <v>58</v>
      </c>
      <c r="O886" s="22"/>
      <c r="P886" s="23">
        <v>491940</v>
      </c>
    </row>
    <row r="887" spans="1:16" ht="45" x14ac:dyDescent="0.25">
      <c r="A887" s="21" t="s">
        <v>5887</v>
      </c>
      <c r="B887" s="21" t="s">
        <v>49</v>
      </c>
      <c r="C887" s="22"/>
      <c r="D887" s="22"/>
      <c r="E887" s="22"/>
      <c r="F887" s="22"/>
      <c r="G887" s="22"/>
      <c r="H887" s="22"/>
      <c r="I887" s="22"/>
      <c r="J887" s="22"/>
      <c r="K887" s="23">
        <v>1</v>
      </c>
      <c r="L887" s="23">
        <v>1</v>
      </c>
      <c r="M887" s="21" t="s">
        <v>50</v>
      </c>
      <c r="N887" s="21" t="s">
        <v>50</v>
      </c>
      <c r="O887" s="22"/>
      <c r="P887" s="22"/>
    </row>
    <row r="888" spans="1:16" ht="45" x14ac:dyDescent="0.25">
      <c r="A888" s="21" t="s">
        <v>5888</v>
      </c>
      <c r="B888" s="21" t="s">
        <v>49</v>
      </c>
      <c r="C888" s="22"/>
      <c r="D888" s="22"/>
      <c r="E888" s="22"/>
      <c r="F888" s="22"/>
      <c r="G888" s="22"/>
      <c r="H888" s="22"/>
      <c r="I888" s="22"/>
      <c r="J888" s="22"/>
      <c r="K888" s="23">
        <v>1</v>
      </c>
      <c r="L888" s="23">
        <v>1</v>
      </c>
      <c r="M888" s="21" t="s">
        <v>50</v>
      </c>
      <c r="N888" s="21" t="s">
        <v>50</v>
      </c>
      <c r="O888" s="22"/>
      <c r="P888" s="22"/>
    </row>
    <row r="889" spans="1:16" ht="45" x14ac:dyDescent="0.25">
      <c r="A889" s="21" t="s">
        <v>5889</v>
      </c>
      <c r="B889" s="21" t="s">
        <v>49</v>
      </c>
      <c r="C889" s="22"/>
      <c r="D889" s="22"/>
      <c r="E889" s="22"/>
      <c r="F889" s="22"/>
      <c r="G889" s="22"/>
      <c r="H889" s="22"/>
      <c r="I889" s="22"/>
      <c r="J889" s="22"/>
      <c r="K889" s="23">
        <v>1</v>
      </c>
      <c r="L889" s="23">
        <v>1</v>
      </c>
      <c r="M889" s="21" t="s">
        <v>50</v>
      </c>
      <c r="N889" s="21" t="s">
        <v>50</v>
      </c>
      <c r="O889" s="22"/>
      <c r="P889" s="22"/>
    </row>
    <row r="890" spans="1:16" ht="45" x14ac:dyDescent="0.25">
      <c r="A890" s="21" t="s">
        <v>5890</v>
      </c>
      <c r="B890" s="21" t="s">
        <v>49</v>
      </c>
      <c r="C890" s="22"/>
      <c r="D890" s="22"/>
      <c r="E890" s="22"/>
      <c r="F890" s="22"/>
      <c r="G890" s="22"/>
      <c r="H890" s="22"/>
      <c r="I890" s="22"/>
      <c r="J890" s="22"/>
      <c r="K890" s="23">
        <v>1</v>
      </c>
      <c r="L890" s="23">
        <v>1</v>
      </c>
      <c r="M890" s="21" t="s">
        <v>50</v>
      </c>
      <c r="N890" s="21" t="s">
        <v>50</v>
      </c>
      <c r="O890" s="22"/>
      <c r="P890" s="22"/>
    </row>
    <row r="891" spans="1:16" ht="45" x14ac:dyDescent="0.25">
      <c r="A891" s="21" t="s">
        <v>5891</v>
      </c>
      <c r="B891" s="21" t="s">
        <v>49</v>
      </c>
      <c r="C891" s="22"/>
      <c r="D891" s="22"/>
      <c r="E891" s="22"/>
      <c r="F891" s="22"/>
      <c r="G891" s="22"/>
      <c r="H891" s="22"/>
      <c r="I891" s="22"/>
      <c r="J891" s="22"/>
      <c r="K891" s="23">
        <v>1</v>
      </c>
      <c r="L891" s="23">
        <v>1</v>
      </c>
      <c r="M891" s="21" t="s">
        <v>50</v>
      </c>
      <c r="N891" s="21" t="s">
        <v>50</v>
      </c>
      <c r="O891" s="22"/>
      <c r="P891" s="22"/>
    </row>
    <row r="892" spans="1:16" ht="45" x14ac:dyDescent="0.25">
      <c r="A892" s="21" t="s">
        <v>1974</v>
      </c>
      <c r="B892" s="21" t="s">
        <v>49</v>
      </c>
      <c r="C892" s="23">
        <v>31303037.09</v>
      </c>
      <c r="D892" s="23">
        <v>93.5</v>
      </c>
      <c r="E892" s="23">
        <v>26304777.949999999</v>
      </c>
      <c r="F892" s="23">
        <v>66.44</v>
      </c>
      <c r="G892" s="23">
        <v>47420704.219999999</v>
      </c>
      <c r="H892" s="23">
        <v>142.81</v>
      </c>
      <c r="I892" s="23">
        <v>45846563.539999999</v>
      </c>
      <c r="J892" s="23">
        <v>113.74</v>
      </c>
      <c r="K892" s="23">
        <v>1</v>
      </c>
      <c r="L892" s="23">
        <v>1</v>
      </c>
      <c r="M892" s="21" t="s">
        <v>50</v>
      </c>
      <c r="N892" s="21" t="s">
        <v>58</v>
      </c>
      <c r="O892" s="22"/>
      <c r="P892" s="23">
        <v>333821.25</v>
      </c>
    </row>
    <row r="893" spans="1:16" ht="45" x14ac:dyDescent="0.25">
      <c r="A893" s="21" t="s">
        <v>5892</v>
      </c>
      <c r="B893" s="21" t="s">
        <v>49</v>
      </c>
      <c r="C893" s="22"/>
      <c r="D893" s="22"/>
      <c r="E893" s="22"/>
      <c r="F893" s="22"/>
      <c r="G893" s="22"/>
      <c r="H893" s="22"/>
      <c r="I893" s="22"/>
      <c r="J893" s="22"/>
      <c r="K893" s="23">
        <v>1</v>
      </c>
      <c r="L893" s="23">
        <v>1</v>
      </c>
      <c r="M893" s="21" t="s">
        <v>50</v>
      </c>
      <c r="N893" s="21" t="s">
        <v>50</v>
      </c>
      <c r="O893" s="22"/>
      <c r="P893" s="22"/>
    </row>
    <row r="894" spans="1:16" ht="45" x14ac:dyDescent="0.25">
      <c r="A894" s="21" t="s">
        <v>5893</v>
      </c>
      <c r="B894" s="21" t="s">
        <v>49</v>
      </c>
      <c r="C894" s="22"/>
      <c r="D894" s="22"/>
      <c r="E894" s="22"/>
      <c r="F894" s="22"/>
      <c r="G894" s="22"/>
      <c r="H894" s="22"/>
      <c r="I894" s="22"/>
      <c r="J894" s="22"/>
      <c r="K894" s="23">
        <v>1</v>
      </c>
      <c r="L894" s="23">
        <v>1</v>
      </c>
      <c r="M894" s="21" t="s">
        <v>50</v>
      </c>
      <c r="N894" s="21" t="s">
        <v>50</v>
      </c>
      <c r="O894" s="22"/>
      <c r="P894" s="22"/>
    </row>
    <row r="895" spans="1:16" ht="45" x14ac:dyDescent="0.25">
      <c r="A895" s="21" t="s">
        <v>5894</v>
      </c>
      <c r="B895" s="21" t="s">
        <v>49</v>
      </c>
      <c r="C895" s="22"/>
      <c r="D895" s="22"/>
      <c r="E895" s="22"/>
      <c r="F895" s="22"/>
      <c r="G895" s="22"/>
      <c r="H895" s="22"/>
      <c r="I895" s="22"/>
      <c r="J895" s="22"/>
      <c r="K895" s="23">
        <v>1</v>
      </c>
      <c r="L895" s="23">
        <v>1</v>
      </c>
      <c r="M895" s="21" t="s">
        <v>50</v>
      </c>
      <c r="N895" s="21" t="s">
        <v>50</v>
      </c>
      <c r="O895" s="22"/>
      <c r="P895" s="22"/>
    </row>
    <row r="896" spans="1:16" ht="45" x14ac:dyDescent="0.25">
      <c r="A896" s="21" t="s">
        <v>5895</v>
      </c>
      <c r="B896" s="21" t="s">
        <v>49</v>
      </c>
      <c r="C896" s="22"/>
      <c r="D896" s="22"/>
      <c r="E896" s="22"/>
      <c r="F896" s="22"/>
      <c r="G896" s="22"/>
      <c r="H896" s="22"/>
      <c r="I896" s="22"/>
      <c r="J896" s="22"/>
      <c r="K896" s="23">
        <v>1</v>
      </c>
      <c r="L896" s="23">
        <v>1</v>
      </c>
      <c r="M896" s="21" t="s">
        <v>50</v>
      </c>
      <c r="N896" s="21" t="s">
        <v>50</v>
      </c>
      <c r="O896" s="22"/>
      <c r="P896" s="22"/>
    </row>
    <row r="897" spans="1:16" ht="45" x14ac:dyDescent="0.25">
      <c r="A897" s="21" t="s">
        <v>5896</v>
      </c>
      <c r="B897" s="21" t="s">
        <v>49</v>
      </c>
      <c r="C897" s="22"/>
      <c r="D897" s="22"/>
      <c r="E897" s="22"/>
      <c r="F897" s="22"/>
      <c r="G897" s="22"/>
      <c r="H897" s="22"/>
      <c r="I897" s="22"/>
      <c r="J897" s="22"/>
      <c r="K897" s="23">
        <v>1</v>
      </c>
      <c r="L897" s="23">
        <v>1</v>
      </c>
      <c r="M897" s="21" t="s">
        <v>50</v>
      </c>
      <c r="N897" s="21" t="s">
        <v>50</v>
      </c>
      <c r="O897" s="22"/>
      <c r="P897" s="22"/>
    </row>
    <row r="898" spans="1:16" ht="45" x14ac:dyDescent="0.25">
      <c r="A898" s="21" t="s">
        <v>5897</v>
      </c>
      <c r="B898" s="21" t="s">
        <v>49</v>
      </c>
      <c r="C898" s="22"/>
      <c r="D898" s="22"/>
      <c r="E898" s="22"/>
      <c r="F898" s="22"/>
      <c r="G898" s="22"/>
      <c r="H898" s="22"/>
      <c r="I898" s="22"/>
      <c r="J898" s="22"/>
      <c r="K898" s="23">
        <v>1</v>
      </c>
      <c r="L898" s="23">
        <v>1</v>
      </c>
      <c r="M898" s="21" t="s">
        <v>50</v>
      </c>
      <c r="N898" s="21" t="s">
        <v>50</v>
      </c>
      <c r="O898" s="22"/>
      <c r="P898" s="22"/>
    </row>
    <row r="899" spans="1:16" ht="45" x14ac:dyDescent="0.25">
      <c r="A899" s="21" t="s">
        <v>5898</v>
      </c>
      <c r="B899" s="21" t="s">
        <v>49</v>
      </c>
      <c r="C899" s="22"/>
      <c r="D899" s="22"/>
      <c r="E899" s="22"/>
      <c r="F899" s="22"/>
      <c r="G899" s="22"/>
      <c r="H899" s="22"/>
      <c r="I899" s="22"/>
      <c r="J899" s="22"/>
      <c r="K899" s="23">
        <v>1</v>
      </c>
      <c r="L899" s="23">
        <v>1</v>
      </c>
      <c r="M899" s="21" t="s">
        <v>50</v>
      </c>
      <c r="N899" s="21" t="s">
        <v>50</v>
      </c>
      <c r="O899" s="22"/>
      <c r="P899" s="22"/>
    </row>
    <row r="900" spans="1:16" ht="45" x14ac:dyDescent="0.25">
      <c r="A900" s="21" t="s">
        <v>5899</v>
      </c>
      <c r="B900" s="21" t="s">
        <v>49</v>
      </c>
      <c r="C900" s="22"/>
      <c r="D900" s="22"/>
      <c r="E900" s="22"/>
      <c r="F900" s="22"/>
      <c r="G900" s="22"/>
      <c r="H900" s="22"/>
      <c r="I900" s="22"/>
      <c r="J900" s="22"/>
      <c r="K900" s="23">
        <v>1</v>
      </c>
      <c r="L900" s="23">
        <v>1</v>
      </c>
      <c r="M900" s="21" t="s">
        <v>50</v>
      </c>
      <c r="N900" s="21" t="s">
        <v>50</v>
      </c>
      <c r="O900" s="22"/>
      <c r="P900" s="22"/>
    </row>
    <row r="901" spans="1:16" ht="45" x14ac:dyDescent="0.25">
      <c r="A901" s="21" t="s">
        <v>5900</v>
      </c>
      <c r="B901" s="21" t="s">
        <v>49</v>
      </c>
      <c r="C901" s="22"/>
      <c r="D901" s="22"/>
      <c r="E901" s="22"/>
      <c r="F901" s="22"/>
      <c r="G901" s="22"/>
      <c r="H901" s="22"/>
      <c r="I901" s="22"/>
      <c r="J901" s="22"/>
      <c r="K901" s="23">
        <v>1</v>
      </c>
      <c r="L901" s="23">
        <v>1</v>
      </c>
      <c r="M901" s="21" t="s">
        <v>50</v>
      </c>
      <c r="N901" s="21" t="s">
        <v>50</v>
      </c>
      <c r="O901" s="22"/>
      <c r="P901" s="22"/>
    </row>
    <row r="902" spans="1:16" ht="45" x14ac:dyDescent="0.25">
      <c r="A902" s="21" t="s">
        <v>1976</v>
      </c>
      <c r="B902" s="21" t="s">
        <v>49</v>
      </c>
      <c r="C902" s="23">
        <v>20492221.289999999</v>
      </c>
      <c r="D902" s="23">
        <v>19.62</v>
      </c>
      <c r="E902" s="23">
        <v>17129363.829999998</v>
      </c>
      <c r="F902" s="23">
        <v>21.44</v>
      </c>
      <c r="G902" s="23">
        <v>51565914.969999999</v>
      </c>
      <c r="H902" s="23">
        <v>59.66</v>
      </c>
      <c r="I902" s="23">
        <v>21551147.289999999</v>
      </c>
      <c r="J902" s="23">
        <v>27.04</v>
      </c>
      <c r="K902" s="23">
        <v>1</v>
      </c>
      <c r="L902" s="23">
        <v>1</v>
      </c>
      <c r="M902" s="21" t="s">
        <v>50</v>
      </c>
      <c r="N902" s="21" t="s">
        <v>58</v>
      </c>
      <c r="O902" s="22"/>
      <c r="P902" s="23">
        <v>810270</v>
      </c>
    </row>
    <row r="903" spans="1:16" ht="45" x14ac:dyDescent="0.25">
      <c r="A903" s="21" t="s">
        <v>5901</v>
      </c>
      <c r="B903" s="21" t="s">
        <v>49</v>
      </c>
      <c r="C903" s="22"/>
      <c r="D903" s="22"/>
      <c r="E903" s="22"/>
      <c r="F903" s="22"/>
      <c r="G903" s="22"/>
      <c r="H903" s="22"/>
      <c r="I903" s="22"/>
      <c r="J903" s="22"/>
      <c r="K903" s="23">
        <v>1</v>
      </c>
      <c r="L903" s="23">
        <v>1</v>
      </c>
      <c r="M903" s="21" t="s">
        <v>50</v>
      </c>
      <c r="N903" s="21" t="s">
        <v>50</v>
      </c>
      <c r="O903" s="22"/>
      <c r="P903" s="22"/>
    </row>
    <row r="904" spans="1:16" ht="45" x14ac:dyDescent="0.25">
      <c r="A904" s="21" t="s">
        <v>5902</v>
      </c>
      <c r="B904" s="21" t="s">
        <v>49</v>
      </c>
      <c r="C904" s="22"/>
      <c r="D904" s="22"/>
      <c r="E904" s="22"/>
      <c r="F904" s="22"/>
      <c r="G904" s="22"/>
      <c r="H904" s="22"/>
      <c r="I904" s="22"/>
      <c r="J904" s="22"/>
      <c r="K904" s="23">
        <v>1</v>
      </c>
      <c r="L904" s="23">
        <v>1</v>
      </c>
      <c r="M904" s="21" t="s">
        <v>50</v>
      </c>
      <c r="N904" s="21" t="s">
        <v>50</v>
      </c>
      <c r="O904" s="22"/>
      <c r="P904" s="22"/>
    </row>
    <row r="905" spans="1:16" ht="45" x14ac:dyDescent="0.25">
      <c r="A905" s="21" t="s">
        <v>5903</v>
      </c>
      <c r="B905" s="21" t="s">
        <v>49</v>
      </c>
      <c r="C905" s="22"/>
      <c r="D905" s="22"/>
      <c r="E905" s="22"/>
      <c r="F905" s="22"/>
      <c r="G905" s="22"/>
      <c r="H905" s="22"/>
      <c r="I905" s="22"/>
      <c r="J905" s="22"/>
      <c r="K905" s="23">
        <v>1</v>
      </c>
      <c r="L905" s="23">
        <v>1</v>
      </c>
      <c r="M905" s="21" t="s">
        <v>50</v>
      </c>
      <c r="N905" s="21" t="s">
        <v>50</v>
      </c>
      <c r="O905" s="22"/>
      <c r="P905" s="22"/>
    </row>
    <row r="906" spans="1:16" ht="45" x14ac:dyDescent="0.25">
      <c r="A906" s="21" t="s">
        <v>5904</v>
      </c>
      <c r="B906" s="21" t="s">
        <v>49</v>
      </c>
      <c r="C906" s="22"/>
      <c r="D906" s="22"/>
      <c r="E906" s="22"/>
      <c r="F906" s="22"/>
      <c r="G906" s="22"/>
      <c r="H906" s="22"/>
      <c r="I906" s="22"/>
      <c r="J906" s="22"/>
      <c r="K906" s="23">
        <v>1</v>
      </c>
      <c r="L906" s="23">
        <v>1</v>
      </c>
      <c r="M906" s="21" t="s">
        <v>50</v>
      </c>
      <c r="N906" s="21" t="s">
        <v>50</v>
      </c>
      <c r="O906" s="22"/>
      <c r="P906" s="22"/>
    </row>
    <row r="907" spans="1:16" ht="45" x14ac:dyDescent="0.25">
      <c r="A907" s="21" t="s">
        <v>5905</v>
      </c>
      <c r="B907" s="21" t="s">
        <v>49</v>
      </c>
      <c r="C907" s="22"/>
      <c r="D907" s="22"/>
      <c r="E907" s="22"/>
      <c r="F907" s="22"/>
      <c r="G907" s="22"/>
      <c r="H907" s="22"/>
      <c r="I907" s="22"/>
      <c r="J907" s="22"/>
      <c r="K907" s="23">
        <v>1</v>
      </c>
      <c r="L907" s="23">
        <v>1</v>
      </c>
      <c r="M907" s="21" t="s">
        <v>50</v>
      </c>
      <c r="N907" s="21" t="s">
        <v>50</v>
      </c>
      <c r="O907" s="22"/>
      <c r="P907" s="22"/>
    </row>
    <row r="908" spans="1:16" ht="45" x14ac:dyDescent="0.25">
      <c r="A908" s="21" t="s">
        <v>5906</v>
      </c>
      <c r="B908" s="21" t="s">
        <v>49</v>
      </c>
      <c r="C908" s="22"/>
      <c r="D908" s="22"/>
      <c r="E908" s="22"/>
      <c r="F908" s="22"/>
      <c r="G908" s="22"/>
      <c r="H908" s="22"/>
      <c r="I908" s="22"/>
      <c r="J908" s="22"/>
      <c r="K908" s="23">
        <v>1</v>
      </c>
      <c r="L908" s="23">
        <v>1</v>
      </c>
      <c r="M908" s="21" t="s">
        <v>50</v>
      </c>
      <c r="N908" s="21" t="s">
        <v>50</v>
      </c>
      <c r="O908" s="22"/>
      <c r="P908" s="22"/>
    </row>
    <row r="909" spans="1:16" ht="45" x14ac:dyDescent="0.25">
      <c r="A909" s="21" t="s">
        <v>1978</v>
      </c>
      <c r="B909" s="21" t="s">
        <v>49</v>
      </c>
      <c r="C909" s="23">
        <v>15910618.029999999</v>
      </c>
      <c r="D909" s="23">
        <v>1007.33</v>
      </c>
      <c r="E909" s="23">
        <v>18926608.93</v>
      </c>
      <c r="F909" s="23">
        <v>1111.01</v>
      </c>
      <c r="G909" s="23">
        <v>16507276.18</v>
      </c>
      <c r="H909" s="23">
        <v>1577.22</v>
      </c>
      <c r="I909" s="23">
        <v>21561675.600000001</v>
      </c>
      <c r="J909" s="23">
        <v>1988.13</v>
      </c>
      <c r="K909" s="23">
        <v>1</v>
      </c>
      <c r="L909" s="23">
        <v>1</v>
      </c>
      <c r="M909" s="21" t="s">
        <v>50</v>
      </c>
      <c r="N909" s="21" t="s">
        <v>5192</v>
      </c>
      <c r="O909" s="22"/>
      <c r="P909" s="23">
        <v>18427.25</v>
      </c>
    </row>
    <row r="910" spans="1:16" ht="45" x14ac:dyDescent="0.25">
      <c r="A910" s="21" t="s">
        <v>5907</v>
      </c>
      <c r="B910" s="21" t="s">
        <v>49</v>
      </c>
      <c r="C910" s="22"/>
      <c r="D910" s="22"/>
      <c r="E910" s="22"/>
      <c r="F910" s="22"/>
      <c r="G910" s="22"/>
      <c r="H910" s="22"/>
      <c r="I910" s="22"/>
      <c r="J910" s="22"/>
      <c r="K910" s="23">
        <v>1</v>
      </c>
      <c r="L910" s="23">
        <v>1</v>
      </c>
      <c r="M910" s="21" t="s">
        <v>50</v>
      </c>
      <c r="N910" s="21" t="s">
        <v>50</v>
      </c>
      <c r="O910" s="22"/>
      <c r="P910" s="22"/>
    </row>
    <row r="911" spans="1:16" ht="45" x14ac:dyDescent="0.25">
      <c r="A911" s="21" t="s">
        <v>5908</v>
      </c>
      <c r="B911" s="21" t="s">
        <v>49</v>
      </c>
      <c r="C911" s="22"/>
      <c r="D911" s="22"/>
      <c r="E911" s="22"/>
      <c r="F911" s="22"/>
      <c r="G911" s="22"/>
      <c r="H911" s="22"/>
      <c r="I911" s="22"/>
      <c r="J911" s="22"/>
      <c r="K911" s="23">
        <v>1</v>
      </c>
      <c r="L911" s="23">
        <v>1</v>
      </c>
      <c r="M911" s="21" t="s">
        <v>50</v>
      </c>
      <c r="N911" s="21" t="s">
        <v>50</v>
      </c>
      <c r="O911" s="22"/>
      <c r="P911" s="22"/>
    </row>
    <row r="912" spans="1:16" ht="45" x14ac:dyDescent="0.25">
      <c r="A912" s="21" t="s">
        <v>1980</v>
      </c>
      <c r="B912" s="21" t="s">
        <v>49</v>
      </c>
      <c r="C912" s="23">
        <v>11815429.630000001</v>
      </c>
      <c r="D912" s="23">
        <v>654.27</v>
      </c>
      <c r="E912" s="23">
        <v>12781451.279999999</v>
      </c>
      <c r="F912" s="23">
        <v>887.49</v>
      </c>
      <c r="G912" s="23">
        <v>20176620.390000001</v>
      </c>
      <c r="H912" s="23">
        <v>1346.57</v>
      </c>
      <c r="I912" s="23">
        <v>18489191.289999999</v>
      </c>
      <c r="J912" s="23">
        <v>1270.3800000000001</v>
      </c>
      <c r="K912" s="23">
        <v>1</v>
      </c>
      <c r="L912" s="23">
        <v>1</v>
      </c>
      <c r="M912" s="21" t="s">
        <v>50</v>
      </c>
      <c r="N912" s="21" t="s">
        <v>5192</v>
      </c>
      <c r="O912" s="22"/>
      <c r="P912" s="23">
        <v>19414.75</v>
      </c>
    </row>
    <row r="913" spans="1:16" ht="45" x14ac:dyDescent="0.25">
      <c r="A913" s="21" t="s">
        <v>5909</v>
      </c>
      <c r="B913" s="21" t="s">
        <v>49</v>
      </c>
      <c r="C913" s="22"/>
      <c r="D913" s="22"/>
      <c r="E913" s="22"/>
      <c r="F913" s="22"/>
      <c r="G913" s="22"/>
      <c r="H913" s="22"/>
      <c r="I913" s="22"/>
      <c r="J913" s="22"/>
      <c r="K913" s="23">
        <v>1</v>
      </c>
      <c r="L913" s="23">
        <v>1</v>
      </c>
      <c r="M913" s="21" t="s">
        <v>50</v>
      </c>
      <c r="N913" s="21" t="s">
        <v>50</v>
      </c>
      <c r="O913" s="22"/>
      <c r="P913" s="22"/>
    </row>
    <row r="914" spans="1:16" ht="45" x14ac:dyDescent="0.25">
      <c r="A914" s="21" t="s">
        <v>5910</v>
      </c>
      <c r="B914" s="21" t="s">
        <v>49</v>
      </c>
      <c r="C914" s="22"/>
      <c r="D914" s="22"/>
      <c r="E914" s="22"/>
      <c r="F914" s="22"/>
      <c r="G914" s="22"/>
      <c r="H914" s="22"/>
      <c r="I914" s="22"/>
      <c r="J914" s="22"/>
      <c r="K914" s="23">
        <v>1</v>
      </c>
      <c r="L914" s="23">
        <v>1</v>
      </c>
      <c r="M914" s="21" t="s">
        <v>50</v>
      </c>
      <c r="N914" s="21" t="s">
        <v>50</v>
      </c>
      <c r="O914" s="22"/>
      <c r="P914" s="22"/>
    </row>
    <row r="915" spans="1:16" ht="45" x14ac:dyDescent="0.25">
      <c r="A915" s="21" t="s">
        <v>5911</v>
      </c>
      <c r="B915" s="21" t="s">
        <v>49</v>
      </c>
      <c r="C915" s="22"/>
      <c r="D915" s="22"/>
      <c r="E915" s="22"/>
      <c r="F915" s="22"/>
      <c r="G915" s="22"/>
      <c r="H915" s="22"/>
      <c r="I915" s="22"/>
      <c r="J915" s="22"/>
      <c r="K915" s="23">
        <v>1</v>
      </c>
      <c r="L915" s="23">
        <v>1</v>
      </c>
      <c r="M915" s="21" t="s">
        <v>50</v>
      </c>
      <c r="N915" s="21" t="s">
        <v>50</v>
      </c>
      <c r="O915" s="22"/>
      <c r="P915" s="22"/>
    </row>
    <row r="916" spans="1:16" ht="45" x14ac:dyDescent="0.25">
      <c r="A916" s="21" t="s">
        <v>5912</v>
      </c>
      <c r="B916" s="21" t="s">
        <v>49</v>
      </c>
      <c r="C916" s="22"/>
      <c r="D916" s="22"/>
      <c r="E916" s="22"/>
      <c r="F916" s="22"/>
      <c r="G916" s="22"/>
      <c r="H916" s="22"/>
      <c r="I916" s="22"/>
      <c r="J916" s="22"/>
      <c r="K916" s="23">
        <v>1</v>
      </c>
      <c r="L916" s="23">
        <v>1</v>
      </c>
      <c r="M916" s="21" t="s">
        <v>50</v>
      </c>
      <c r="N916" s="21" t="s">
        <v>50</v>
      </c>
      <c r="O916" s="22"/>
      <c r="P916" s="22"/>
    </row>
    <row r="917" spans="1:16" ht="45" x14ac:dyDescent="0.25">
      <c r="A917" s="21" t="s">
        <v>5913</v>
      </c>
      <c r="B917" s="21" t="s">
        <v>49</v>
      </c>
      <c r="C917" s="22"/>
      <c r="D917" s="22"/>
      <c r="E917" s="22"/>
      <c r="F917" s="22"/>
      <c r="G917" s="22"/>
      <c r="H917" s="22"/>
      <c r="I917" s="22"/>
      <c r="J917" s="22"/>
      <c r="K917" s="23">
        <v>1</v>
      </c>
      <c r="L917" s="23">
        <v>1</v>
      </c>
      <c r="M917" s="21" t="s">
        <v>50</v>
      </c>
      <c r="N917" s="21" t="s">
        <v>50</v>
      </c>
      <c r="O917" s="22"/>
      <c r="P917" s="22"/>
    </row>
    <row r="918" spans="1:16" ht="45" x14ac:dyDescent="0.25">
      <c r="A918" s="21" t="s">
        <v>5914</v>
      </c>
      <c r="B918" s="21" t="s">
        <v>49</v>
      </c>
      <c r="C918" s="22"/>
      <c r="D918" s="22"/>
      <c r="E918" s="22"/>
      <c r="F918" s="22"/>
      <c r="G918" s="22"/>
      <c r="H918" s="22"/>
      <c r="I918" s="22"/>
      <c r="J918" s="22"/>
      <c r="K918" s="23">
        <v>1</v>
      </c>
      <c r="L918" s="23">
        <v>1</v>
      </c>
      <c r="M918" s="21" t="s">
        <v>50</v>
      </c>
      <c r="N918" s="21" t="s">
        <v>50</v>
      </c>
      <c r="O918" s="22"/>
      <c r="P918" s="22"/>
    </row>
    <row r="919" spans="1:16" ht="45" x14ac:dyDescent="0.25">
      <c r="A919" s="21" t="s">
        <v>5915</v>
      </c>
      <c r="B919" s="21" t="s">
        <v>49</v>
      </c>
      <c r="C919" s="22"/>
      <c r="D919" s="22"/>
      <c r="E919" s="22"/>
      <c r="F919" s="22"/>
      <c r="G919" s="22"/>
      <c r="H919" s="22"/>
      <c r="I919" s="22"/>
      <c r="J919" s="22"/>
      <c r="K919" s="23">
        <v>1</v>
      </c>
      <c r="L919" s="23">
        <v>1</v>
      </c>
      <c r="M919" s="21" t="s">
        <v>50</v>
      </c>
      <c r="N919" s="21" t="s">
        <v>50</v>
      </c>
      <c r="O919" s="22"/>
      <c r="P919" s="22"/>
    </row>
    <row r="920" spans="1:16" ht="45" x14ac:dyDescent="0.25">
      <c r="A920" s="21" t="s">
        <v>5916</v>
      </c>
      <c r="B920" s="21" t="s">
        <v>49</v>
      </c>
      <c r="C920" s="22"/>
      <c r="D920" s="22"/>
      <c r="E920" s="22"/>
      <c r="F920" s="22"/>
      <c r="G920" s="22"/>
      <c r="H920" s="22"/>
      <c r="I920" s="22"/>
      <c r="J920" s="22"/>
      <c r="K920" s="23">
        <v>1</v>
      </c>
      <c r="L920" s="23">
        <v>1</v>
      </c>
      <c r="M920" s="21" t="s">
        <v>50</v>
      </c>
      <c r="N920" s="21" t="s">
        <v>50</v>
      </c>
      <c r="O920" s="22"/>
      <c r="P920" s="22"/>
    </row>
    <row r="921" spans="1:16" ht="45" x14ac:dyDescent="0.25">
      <c r="A921" s="21" t="s">
        <v>5917</v>
      </c>
      <c r="B921" s="21" t="s">
        <v>49</v>
      </c>
      <c r="C921" s="22"/>
      <c r="D921" s="22"/>
      <c r="E921" s="22"/>
      <c r="F921" s="22"/>
      <c r="G921" s="22"/>
      <c r="H921" s="22"/>
      <c r="I921" s="22"/>
      <c r="J921" s="22"/>
      <c r="K921" s="23">
        <v>1</v>
      </c>
      <c r="L921" s="23">
        <v>1</v>
      </c>
      <c r="M921" s="21" t="s">
        <v>50</v>
      </c>
      <c r="N921" s="21" t="s">
        <v>50</v>
      </c>
      <c r="O921" s="22"/>
      <c r="P921" s="22"/>
    </row>
    <row r="922" spans="1:16" ht="45" x14ac:dyDescent="0.25">
      <c r="A922" s="21" t="s">
        <v>1982</v>
      </c>
      <c r="B922" s="21" t="s">
        <v>49</v>
      </c>
      <c r="C922" s="23">
        <v>2462737.2200000002</v>
      </c>
      <c r="D922" s="23">
        <v>46.43</v>
      </c>
      <c r="E922" s="23">
        <v>5220736.53</v>
      </c>
      <c r="F922" s="23">
        <v>783.31</v>
      </c>
      <c r="G922" s="23">
        <v>5700439.8799999999</v>
      </c>
      <c r="H922" s="23">
        <v>1177.92</v>
      </c>
      <c r="I922" s="23">
        <v>5488652.0499999998</v>
      </c>
      <c r="J922" s="23">
        <v>938.97</v>
      </c>
      <c r="K922" s="23">
        <v>1</v>
      </c>
      <c r="L922" s="23">
        <v>1</v>
      </c>
      <c r="M922" s="21" t="s">
        <v>50</v>
      </c>
      <c r="N922" s="21" t="s">
        <v>5192</v>
      </c>
      <c r="O922" s="22"/>
      <c r="P922" s="23">
        <v>9920</v>
      </c>
    </row>
    <row r="923" spans="1:16" ht="45" x14ac:dyDescent="0.25">
      <c r="A923" s="21" t="s">
        <v>5918</v>
      </c>
      <c r="B923" s="21" t="s">
        <v>49</v>
      </c>
      <c r="C923" s="22"/>
      <c r="D923" s="22"/>
      <c r="E923" s="22"/>
      <c r="F923" s="22"/>
      <c r="G923" s="22"/>
      <c r="H923" s="22"/>
      <c r="I923" s="22"/>
      <c r="J923" s="22"/>
      <c r="K923" s="23">
        <v>1</v>
      </c>
      <c r="L923" s="23">
        <v>1</v>
      </c>
      <c r="M923" s="21" t="s">
        <v>50</v>
      </c>
      <c r="N923" s="21" t="s">
        <v>50</v>
      </c>
      <c r="O923" s="22"/>
      <c r="P923" s="22"/>
    </row>
    <row r="924" spans="1:16" ht="45" x14ac:dyDescent="0.25">
      <c r="A924" s="21" t="s">
        <v>5919</v>
      </c>
      <c r="B924" s="21" t="s">
        <v>49</v>
      </c>
      <c r="C924" s="22"/>
      <c r="D924" s="22"/>
      <c r="E924" s="22"/>
      <c r="F924" s="22"/>
      <c r="G924" s="22"/>
      <c r="H924" s="22"/>
      <c r="I924" s="22"/>
      <c r="J924" s="22"/>
      <c r="K924" s="23">
        <v>1</v>
      </c>
      <c r="L924" s="23">
        <v>1</v>
      </c>
      <c r="M924" s="21" t="s">
        <v>50</v>
      </c>
      <c r="N924" s="21" t="s">
        <v>50</v>
      </c>
      <c r="O924" s="22"/>
      <c r="P924" s="22"/>
    </row>
    <row r="925" spans="1:16" ht="45" x14ac:dyDescent="0.25">
      <c r="A925" s="21" t="s">
        <v>5920</v>
      </c>
      <c r="B925" s="21" t="s">
        <v>49</v>
      </c>
      <c r="C925" s="22"/>
      <c r="D925" s="22"/>
      <c r="E925" s="22"/>
      <c r="F925" s="22"/>
      <c r="G925" s="22"/>
      <c r="H925" s="22"/>
      <c r="I925" s="22"/>
      <c r="J925" s="22"/>
      <c r="K925" s="23">
        <v>1</v>
      </c>
      <c r="L925" s="23">
        <v>1</v>
      </c>
      <c r="M925" s="21" t="s">
        <v>50</v>
      </c>
      <c r="N925" s="21" t="s">
        <v>50</v>
      </c>
      <c r="O925" s="22"/>
      <c r="P925" s="22"/>
    </row>
    <row r="926" spans="1:16" ht="45" x14ac:dyDescent="0.25">
      <c r="A926" s="21" t="s">
        <v>5921</v>
      </c>
      <c r="B926" s="21" t="s">
        <v>49</v>
      </c>
      <c r="C926" s="22"/>
      <c r="D926" s="22"/>
      <c r="E926" s="22"/>
      <c r="F926" s="22"/>
      <c r="G926" s="22"/>
      <c r="H926" s="22"/>
      <c r="I926" s="22"/>
      <c r="J926" s="22"/>
      <c r="K926" s="23">
        <v>1</v>
      </c>
      <c r="L926" s="23">
        <v>1</v>
      </c>
      <c r="M926" s="21" t="s">
        <v>50</v>
      </c>
      <c r="N926" s="21" t="s">
        <v>50</v>
      </c>
      <c r="O926" s="22"/>
      <c r="P926" s="22"/>
    </row>
    <row r="927" spans="1:16" ht="45" x14ac:dyDescent="0.25">
      <c r="A927" s="21" t="s">
        <v>1984</v>
      </c>
      <c r="B927" s="21" t="s">
        <v>49</v>
      </c>
      <c r="C927" s="23">
        <v>188754553</v>
      </c>
      <c r="D927" s="23">
        <v>59.57</v>
      </c>
      <c r="E927" s="23">
        <v>190465320.12</v>
      </c>
      <c r="F927" s="23">
        <v>52.32</v>
      </c>
      <c r="G927" s="23">
        <v>245556344.81</v>
      </c>
      <c r="H927" s="23">
        <v>91.19</v>
      </c>
      <c r="I927" s="23">
        <v>204147464.38</v>
      </c>
      <c r="J927" s="23">
        <v>52.44</v>
      </c>
      <c r="K927" s="23">
        <v>1</v>
      </c>
      <c r="L927" s="23">
        <v>1</v>
      </c>
      <c r="M927" s="21" t="s">
        <v>50</v>
      </c>
      <c r="N927" s="21" t="s">
        <v>204</v>
      </c>
      <c r="O927" s="22"/>
      <c r="P927" s="23">
        <v>3308917.75</v>
      </c>
    </row>
    <row r="928" spans="1:16" ht="45" x14ac:dyDescent="0.25">
      <c r="A928" s="21" t="s">
        <v>5922</v>
      </c>
      <c r="B928" s="21" t="s">
        <v>49</v>
      </c>
      <c r="C928" s="22"/>
      <c r="D928" s="22"/>
      <c r="E928" s="22"/>
      <c r="F928" s="22"/>
      <c r="G928" s="22"/>
      <c r="H928" s="22"/>
      <c r="I928" s="22"/>
      <c r="J928" s="22"/>
      <c r="K928" s="23">
        <v>1</v>
      </c>
      <c r="L928" s="23">
        <v>1</v>
      </c>
      <c r="M928" s="21" t="s">
        <v>50</v>
      </c>
      <c r="N928" s="21" t="s">
        <v>50</v>
      </c>
      <c r="O928" s="22"/>
      <c r="P928" s="22"/>
    </row>
    <row r="929" spans="1:16" ht="45" x14ac:dyDescent="0.25">
      <c r="A929" s="21" t="s">
        <v>5923</v>
      </c>
      <c r="B929" s="21" t="s">
        <v>49</v>
      </c>
      <c r="C929" s="22"/>
      <c r="D929" s="22"/>
      <c r="E929" s="22"/>
      <c r="F929" s="22"/>
      <c r="G929" s="22"/>
      <c r="H929" s="22"/>
      <c r="I929" s="22"/>
      <c r="J929" s="22"/>
      <c r="K929" s="23">
        <v>1</v>
      </c>
      <c r="L929" s="23">
        <v>1</v>
      </c>
      <c r="M929" s="21" t="s">
        <v>50</v>
      </c>
      <c r="N929" s="21" t="s">
        <v>50</v>
      </c>
      <c r="O929" s="22"/>
      <c r="P929" s="22"/>
    </row>
    <row r="930" spans="1:16" ht="45" x14ac:dyDescent="0.25">
      <c r="A930" s="21" t="s">
        <v>5924</v>
      </c>
      <c r="B930" s="21" t="s">
        <v>49</v>
      </c>
      <c r="C930" s="22"/>
      <c r="D930" s="22"/>
      <c r="E930" s="22"/>
      <c r="F930" s="22"/>
      <c r="G930" s="22"/>
      <c r="H930" s="22"/>
      <c r="I930" s="22"/>
      <c r="J930" s="22"/>
      <c r="K930" s="23">
        <v>1</v>
      </c>
      <c r="L930" s="23">
        <v>1</v>
      </c>
      <c r="M930" s="21" t="s">
        <v>50</v>
      </c>
      <c r="N930" s="21" t="s">
        <v>50</v>
      </c>
      <c r="O930" s="22"/>
      <c r="P930" s="22"/>
    </row>
    <row r="931" spans="1:16" ht="45" x14ac:dyDescent="0.25">
      <c r="A931" s="21" t="s">
        <v>1986</v>
      </c>
      <c r="B931" s="21" t="s">
        <v>49</v>
      </c>
      <c r="C931" s="23">
        <v>4000098.95</v>
      </c>
      <c r="D931" s="23">
        <v>1007.33</v>
      </c>
      <c r="E931" s="23">
        <v>5330215.38</v>
      </c>
      <c r="F931" s="23">
        <v>1736.82</v>
      </c>
      <c r="G931" s="23">
        <v>4150105.17</v>
      </c>
      <c r="H931" s="23">
        <v>1577.22</v>
      </c>
      <c r="I931" s="23">
        <v>5420835.0599999996</v>
      </c>
      <c r="J931" s="23">
        <v>1988.13</v>
      </c>
      <c r="K931" s="23">
        <v>1</v>
      </c>
      <c r="L931" s="23">
        <v>1</v>
      </c>
      <c r="M931" s="21" t="s">
        <v>50</v>
      </c>
      <c r="N931" s="21" t="s">
        <v>5192</v>
      </c>
      <c r="O931" s="22"/>
      <c r="P931" s="23">
        <v>3970</v>
      </c>
    </row>
    <row r="932" spans="1:16" ht="45" x14ac:dyDescent="0.25">
      <c r="A932" s="21" t="s">
        <v>5925</v>
      </c>
      <c r="B932" s="21" t="s">
        <v>49</v>
      </c>
      <c r="C932" s="22"/>
      <c r="D932" s="22"/>
      <c r="E932" s="22"/>
      <c r="F932" s="22"/>
      <c r="G932" s="22"/>
      <c r="H932" s="22"/>
      <c r="I932" s="22"/>
      <c r="J932" s="22"/>
      <c r="K932" s="23">
        <v>1</v>
      </c>
      <c r="L932" s="23">
        <v>1</v>
      </c>
      <c r="M932" s="21" t="s">
        <v>50</v>
      </c>
      <c r="N932" s="21" t="s">
        <v>50</v>
      </c>
      <c r="O932" s="22"/>
      <c r="P932" s="22"/>
    </row>
    <row r="933" spans="1:16" ht="45" x14ac:dyDescent="0.25">
      <c r="A933" s="21" t="s">
        <v>5926</v>
      </c>
      <c r="B933" s="21" t="s">
        <v>49</v>
      </c>
      <c r="C933" s="22"/>
      <c r="D933" s="22"/>
      <c r="E933" s="22"/>
      <c r="F933" s="22"/>
      <c r="G933" s="22"/>
      <c r="H933" s="22"/>
      <c r="I933" s="22"/>
      <c r="J933" s="22"/>
      <c r="K933" s="23">
        <v>1</v>
      </c>
      <c r="L933" s="23">
        <v>1</v>
      </c>
      <c r="M933" s="21" t="s">
        <v>50</v>
      </c>
      <c r="N933" s="21" t="s">
        <v>50</v>
      </c>
      <c r="O933" s="22"/>
      <c r="P933" s="22"/>
    </row>
    <row r="934" spans="1:16" ht="45" x14ac:dyDescent="0.25">
      <c r="A934" s="21" t="s">
        <v>5927</v>
      </c>
      <c r="B934" s="21" t="s">
        <v>49</v>
      </c>
      <c r="C934" s="22"/>
      <c r="D934" s="22"/>
      <c r="E934" s="22"/>
      <c r="F934" s="22"/>
      <c r="G934" s="22"/>
      <c r="H934" s="22"/>
      <c r="I934" s="22"/>
      <c r="J934" s="22"/>
      <c r="K934" s="23">
        <v>1</v>
      </c>
      <c r="L934" s="23">
        <v>1</v>
      </c>
      <c r="M934" s="21" t="s">
        <v>50</v>
      </c>
      <c r="N934" s="21" t="s">
        <v>50</v>
      </c>
      <c r="O934" s="22"/>
      <c r="P934" s="22"/>
    </row>
    <row r="935" spans="1:16" ht="45" x14ac:dyDescent="0.25">
      <c r="A935" s="21" t="s">
        <v>5928</v>
      </c>
      <c r="B935" s="21" t="s">
        <v>49</v>
      </c>
      <c r="C935" s="22"/>
      <c r="D935" s="22"/>
      <c r="E935" s="22"/>
      <c r="F935" s="22"/>
      <c r="G935" s="22"/>
      <c r="H935" s="22"/>
      <c r="I935" s="22"/>
      <c r="J935" s="22"/>
      <c r="K935" s="23">
        <v>1</v>
      </c>
      <c r="L935" s="23">
        <v>1</v>
      </c>
      <c r="M935" s="21" t="s">
        <v>50</v>
      </c>
      <c r="N935" s="21" t="s">
        <v>50</v>
      </c>
      <c r="O935" s="22"/>
      <c r="P935" s="22"/>
    </row>
    <row r="936" spans="1:16" ht="45" x14ac:dyDescent="0.25">
      <c r="A936" s="21" t="s">
        <v>5929</v>
      </c>
      <c r="B936" s="21" t="s">
        <v>49</v>
      </c>
      <c r="C936" s="22"/>
      <c r="D936" s="22"/>
      <c r="E936" s="22"/>
      <c r="F936" s="22"/>
      <c r="G936" s="22"/>
      <c r="H936" s="22"/>
      <c r="I936" s="22"/>
      <c r="J936" s="22"/>
      <c r="K936" s="23">
        <v>1</v>
      </c>
      <c r="L936" s="23">
        <v>1</v>
      </c>
      <c r="M936" s="21" t="s">
        <v>50</v>
      </c>
      <c r="N936" s="21" t="s">
        <v>50</v>
      </c>
      <c r="O936" s="22"/>
      <c r="P936" s="22"/>
    </row>
    <row r="937" spans="1:16" ht="45" x14ac:dyDescent="0.25">
      <c r="A937" s="21" t="s">
        <v>5930</v>
      </c>
      <c r="B937" s="21" t="s">
        <v>49</v>
      </c>
      <c r="C937" s="22"/>
      <c r="D937" s="22"/>
      <c r="E937" s="22"/>
      <c r="F937" s="22"/>
      <c r="G937" s="22"/>
      <c r="H937" s="22"/>
      <c r="I937" s="22"/>
      <c r="J937" s="22"/>
      <c r="K937" s="23">
        <v>1</v>
      </c>
      <c r="L937" s="23">
        <v>1</v>
      </c>
      <c r="M937" s="21" t="s">
        <v>50</v>
      </c>
      <c r="N937" s="21" t="s">
        <v>50</v>
      </c>
      <c r="O937" s="22"/>
      <c r="P937" s="22"/>
    </row>
    <row r="938" spans="1:16" ht="45" x14ac:dyDescent="0.25">
      <c r="A938" s="21" t="s">
        <v>5931</v>
      </c>
      <c r="B938" s="21" t="s">
        <v>49</v>
      </c>
      <c r="C938" s="22"/>
      <c r="D938" s="22"/>
      <c r="E938" s="22"/>
      <c r="F938" s="22"/>
      <c r="G938" s="22"/>
      <c r="H938" s="22"/>
      <c r="I938" s="22"/>
      <c r="J938" s="22"/>
      <c r="K938" s="23">
        <v>1</v>
      </c>
      <c r="L938" s="23">
        <v>1</v>
      </c>
      <c r="M938" s="21" t="s">
        <v>50</v>
      </c>
      <c r="N938" s="21" t="s">
        <v>50</v>
      </c>
      <c r="O938" s="22"/>
      <c r="P938" s="22"/>
    </row>
    <row r="939" spans="1:16" ht="45" x14ac:dyDescent="0.25">
      <c r="A939" s="21" t="s">
        <v>5932</v>
      </c>
      <c r="B939" s="21" t="s">
        <v>49</v>
      </c>
      <c r="C939" s="22"/>
      <c r="D939" s="22"/>
      <c r="E939" s="22"/>
      <c r="F939" s="22"/>
      <c r="G939" s="22"/>
      <c r="H939" s="22"/>
      <c r="I939" s="22"/>
      <c r="J939" s="22"/>
      <c r="K939" s="23">
        <v>1</v>
      </c>
      <c r="L939" s="23">
        <v>1</v>
      </c>
      <c r="M939" s="21" t="s">
        <v>50</v>
      </c>
      <c r="N939" s="21" t="s">
        <v>50</v>
      </c>
      <c r="O939" s="22"/>
      <c r="P939" s="22"/>
    </row>
    <row r="940" spans="1:16" ht="45" x14ac:dyDescent="0.25">
      <c r="A940" s="21" t="s">
        <v>5933</v>
      </c>
      <c r="B940" s="21" t="s">
        <v>49</v>
      </c>
      <c r="C940" s="22"/>
      <c r="D940" s="22"/>
      <c r="E940" s="22"/>
      <c r="F940" s="22"/>
      <c r="G940" s="22"/>
      <c r="H940" s="22"/>
      <c r="I940" s="22"/>
      <c r="J940" s="22"/>
      <c r="K940" s="23">
        <v>1</v>
      </c>
      <c r="L940" s="23">
        <v>1</v>
      </c>
      <c r="M940" s="21" t="s">
        <v>50</v>
      </c>
      <c r="N940" s="21" t="s">
        <v>50</v>
      </c>
      <c r="O940" s="22"/>
      <c r="P940" s="22"/>
    </row>
    <row r="941" spans="1:16" ht="45" x14ac:dyDescent="0.25">
      <c r="A941" s="21" t="s">
        <v>1988</v>
      </c>
      <c r="B941" s="21" t="s">
        <v>49</v>
      </c>
      <c r="C941" s="22"/>
      <c r="D941" s="22"/>
      <c r="E941" s="23">
        <v>91520634.810000002</v>
      </c>
      <c r="F941" s="23">
        <v>126.57</v>
      </c>
      <c r="G941" s="23">
        <v>118419753.3</v>
      </c>
      <c r="H941" s="23">
        <v>158.72999999999999</v>
      </c>
      <c r="I941" s="23">
        <v>120605115.59</v>
      </c>
      <c r="J941" s="23">
        <v>172.32</v>
      </c>
      <c r="K941" s="23">
        <v>1</v>
      </c>
      <c r="L941" s="23">
        <v>1</v>
      </c>
      <c r="M941" s="21" t="s">
        <v>50</v>
      </c>
      <c r="N941" s="21" t="s">
        <v>50</v>
      </c>
      <c r="O941" s="22"/>
      <c r="P941" s="22"/>
    </row>
    <row r="942" spans="1:16" ht="45" x14ac:dyDescent="0.25">
      <c r="A942" s="21" t="s">
        <v>5934</v>
      </c>
      <c r="B942" s="21" t="s">
        <v>49</v>
      </c>
      <c r="C942" s="22"/>
      <c r="D942" s="22"/>
      <c r="E942" s="22"/>
      <c r="F942" s="22"/>
      <c r="G942" s="22"/>
      <c r="H942" s="22"/>
      <c r="I942" s="22"/>
      <c r="J942" s="22"/>
      <c r="K942" s="23">
        <v>1</v>
      </c>
      <c r="L942" s="23">
        <v>1</v>
      </c>
      <c r="M942" s="21" t="s">
        <v>50</v>
      </c>
      <c r="N942" s="21" t="s">
        <v>50</v>
      </c>
      <c r="O942" s="22"/>
      <c r="P942" s="22"/>
    </row>
    <row r="943" spans="1:16" ht="45" x14ac:dyDescent="0.25">
      <c r="A943" s="21" t="s">
        <v>1990</v>
      </c>
      <c r="B943" s="21" t="s">
        <v>49</v>
      </c>
      <c r="C943" s="23">
        <v>651927818.50999999</v>
      </c>
      <c r="D943" s="23">
        <v>59.57</v>
      </c>
      <c r="E943" s="23">
        <v>657836532.54999995</v>
      </c>
      <c r="F943" s="23">
        <v>52.32</v>
      </c>
      <c r="G943" s="23">
        <v>1406251527.8599999</v>
      </c>
      <c r="H943" s="23">
        <v>143.66</v>
      </c>
      <c r="I943" s="23">
        <v>705092454.67999995</v>
      </c>
      <c r="J943" s="23">
        <v>52.44</v>
      </c>
      <c r="K943" s="23">
        <v>1</v>
      </c>
      <c r="L943" s="23">
        <v>1</v>
      </c>
      <c r="M943" s="21" t="s">
        <v>50</v>
      </c>
      <c r="N943" s="21" t="s">
        <v>204</v>
      </c>
      <c r="O943" s="22"/>
      <c r="P943" s="23">
        <v>8157853.75</v>
      </c>
    </row>
    <row r="944" spans="1:16" ht="45" x14ac:dyDescent="0.25">
      <c r="A944" s="21" t="s">
        <v>5935</v>
      </c>
      <c r="B944" s="21" t="s">
        <v>49</v>
      </c>
      <c r="C944" s="22"/>
      <c r="D944" s="22"/>
      <c r="E944" s="22"/>
      <c r="F944" s="22"/>
      <c r="G944" s="22"/>
      <c r="H944" s="22"/>
      <c r="I944" s="22"/>
      <c r="J944" s="22"/>
      <c r="K944" s="23">
        <v>1</v>
      </c>
      <c r="L944" s="23">
        <v>1</v>
      </c>
      <c r="M944" s="21" t="s">
        <v>50</v>
      </c>
      <c r="N944" s="21" t="s">
        <v>50</v>
      </c>
      <c r="O944" s="22"/>
      <c r="P944" s="22"/>
    </row>
    <row r="945" spans="1:16" ht="45" x14ac:dyDescent="0.25">
      <c r="A945" s="21" t="s">
        <v>5936</v>
      </c>
      <c r="B945" s="21" t="s">
        <v>49</v>
      </c>
      <c r="C945" s="22"/>
      <c r="D945" s="22"/>
      <c r="E945" s="22"/>
      <c r="F945" s="22"/>
      <c r="G945" s="22"/>
      <c r="H945" s="22"/>
      <c r="I945" s="22"/>
      <c r="J945" s="22"/>
      <c r="K945" s="23">
        <v>1</v>
      </c>
      <c r="L945" s="23">
        <v>1</v>
      </c>
      <c r="M945" s="21" t="s">
        <v>50</v>
      </c>
      <c r="N945" s="21" t="s">
        <v>50</v>
      </c>
      <c r="O945" s="22"/>
      <c r="P945" s="22"/>
    </row>
    <row r="946" spans="1:16" ht="45" x14ac:dyDescent="0.25">
      <c r="A946" s="21" t="s">
        <v>5937</v>
      </c>
      <c r="B946" s="21" t="s">
        <v>49</v>
      </c>
      <c r="C946" s="22"/>
      <c r="D946" s="22"/>
      <c r="E946" s="22"/>
      <c r="F946" s="22"/>
      <c r="G946" s="22"/>
      <c r="H946" s="22"/>
      <c r="I946" s="22"/>
      <c r="J946" s="22"/>
      <c r="K946" s="23">
        <v>1</v>
      </c>
      <c r="L946" s="23">
        <v>1</v>
      </c>
      <c r="M946" s="21" t="s">
        <v>50</v>
      </c>
      <c r="N946" s="21" t="s">
        <v>50</v>
      </c>
      <c r="O946" s="22"/>
      <c r="P946" s="22"/>
    </row>
    <row r="947" spans="1:16" ht="45" x14ac:dyDescent="0.25">
      <c r="A947" s="21" t="s">
        <v>5938</v>
      </c>
      <c r="B947" s="21" t="s">
        <v>49</v>
      </c>
      <c r="C947" s="22"/>
      <c r="D947" s="22"/>
      <c r="E947" s="22"/>
      <c r="F947" s="22"/>
      <c r="G947" s="22"/>
      <c r="H947" s="22"/>
      <c r="I947" s="22"/>
      <c r="J947" s="22"/>
      <c r="K947" s="23">
        <v>1</v>
      </c>
      <c r="L947" s="23">
        <v>1</v>
      </c>
      <c r="M947" s="21" t="s">
        <v>50</v>
      </c>
      <c r="N947" s="21" t="s">
        <v>50</v>
      </c>
      <c r="O947" s="22"/>
      <c r="P947" s="22"/>
    </row>
    <row r="948" spans="1:16" ht="45" x14ac:dyDescent="0.25">
      <c r="A948" s="21" t="s">
        <v>1992</v>
      </c>
      <c r="B948" s="21" t="s">
        <v>49</v>
      </c>
      <c r="C948" s="23">
        <v>23314164.98</v>
      </c>
      <c r="D948" s="23">
        <v>308.64999999999998</v>
      </c>
      <c r="E948" s="23">
        <v>30825540.789999999</v>
      </c>
      <c r="F948" s="23">
        <v>331.76</v>
      </c>
      <c r="G948" s="23">
        <v>76056555.120000005</v>
      </c>
      <c r="H948" s="23">
        <v>564.05999999999995</v>
      </c>
      <c r="I948" s="23">
        <v>22269979.25</v>
      </c>
      <c r="J948" s="23">
        <v>271.37</v>
      </c>
      <c r="K948" s="23">
        <v>1</v>
      </c>
      <c r="L948" s="23">
        <v>1</v>
      </c>
      <c r="M948" s="21" t="s">
        <v>50</v>
      </c>
      <c r="N948" s="21" t="s">
        <v>1462</v>
      </c>
      <c r="O948" s="22"/>
      <c r="P948" s="23">
        <v>43070</v>
      </c>
    </row>
    <row r="949" spans="1:16" ht="45" x14ac:dyDescent="0.25">
      <c r="A949" s="21" t="s">
        <v>5939</v>
      </c>
      <c r="B949" s="21" t="s">
        <v>49</v>
      </c>
      <c r="C949" s="22"/>
      <c r="D949" s="22"/>
      <c r="E949" s="22"/>
      <c r="F949" s="22"/>
      <c r="G949" s="22"/>
      <c r="H949" s="22"/>
      <c r="I949" s="22"/>
      <c r="J949" s="22"/>
      <c r="K949" s="23">
        <v>1</v>
      </c>
      <c r="L949" s="23">
        <v>1</v>
      </c>
      <c r="M949" s="21" t="s">
        <v>50</v>
      </c>
      <c r="N949" s="21" t="s">
        <v>50</v>
      </c>
      <c r="O949" s="22"/>
      <c r="P949" s="22"/>
    </row>
    <row r="950" spans="1:16" ht="45" x14ac:dyDescent="0.25">
      <c r="A950" s="21" t="s">
        <v>5940</v>
      </c>
      <c r="B950" s="21" t="s">
        <v>49</v>
      </c>
      <c r="C950" s="22"/>
      <c r="D950" s="22"/>
      <c r="E950" s="22"/>
      <c r="F950" s="22"/>
      <c r="G950" s="22"/>
      <c r="H950" s="22"/>
      <c r="I950" s="22"/>
      <c r="J950" s="22"/>
      <c r="K950" s="23">
        <v>1</v>
      </c>
      <c r="L950" s="23">
        <v>1</v>
      </c>
      <c r="M950" s="21" t="s">
        <v>50</v>
      </c>
      <c r="N950" s="21" t="s">
        <v>50</v>
      </c>
      <c r="O950" s="22"/>
      <c r="P950" s="22"/>
    </row>
    <row r="951" spans="1:16" ht="45" x14ac:dyDescent="0.25">
      <c r="A951" s="21" t="s">
        <v>5941</v>
      </c>
      <c r="B951" s="21" t="s">
        <v>49</v>
      </c>
      <c r="C951" s="22"/>
      <c r="D951" s="22"/>
      <c r="E951" s="22"/>
      <c r="F951" s="22"/>
      <c r="G951" s="22"/>
      <c r="H951" s="22"/>
      <c r="I951" s="22"/>
      <c r="J951" s="22"/>
      <c r="K951" s="23">
        <v>1</v>
      </c>
      <c r="L951" s="23">
        <v>1</v>
      </c>
      <c r="M951" s="21" t="s">
        <v>50</v>
      </c>
      <c r="N951" s="21" t="s">
        <v>50</v>
      </c>
      <c r="O951" s="22"/>
      <c r="P951" s="22"/>
    </row>
    <row r="952" spans="1:16" ht="45" x14ac:dyDescent="0.25">
      <c r="A952" s="21" t="s">
        <v>5942</v>
      </c>
      <c r="B952" s="21" t="s">
        <v>49</v>
      </c>
      <c r="C952" s="22"/>
      <c r="D952" s="22"/>
      <c r="E952" s="22"/>
      <c r="F952" s="22"/>
      <c r="G952" s="22"/>
      <c r="H952" s="22"/>
      <c r="I952" s="22"/>
      <c r="J952" s="22"/>
      <c r="K952" s="23">
        <v>1</v>
      </c>
      <c r="L952" s="23">
        <v>1</v>
      </c>
      <c r="M952" s="21" t="s">
        <v>50</v>
      </c>
      <c r="N952" s="21" t="s">
        <v>50</v>
      </c>
      <c r="O952" s="22"/>
      <c r="P952" s="22"/>
    </row>
    <row r="953" spans="1:16" ht="45" x14ac:dyDescent="0.25">
      <c r="A953" s="21" t="s">
        <v>1994</v>
      </c>
      <c r="B953" s="21" t="s">
        <v>49</v>
      </c>
      <c r="C953" s="23">
        <v>669367.84</v>
      </c>
      <c r="D953" s="23">
        <v>680.53</v>
      </c>
      <c r="E953" s="23">
        <v>2343353.4900000002</v>
      </c>
      <c r="F953" s="23">
        <v>783.31</v>
      </c>
      <c r="G953" s="23">
        <v>17780536.059999999</v>
      </c>
      <c r="H953" s="23">
        <v>488.25</v>
      </c>
      <c r="I953" s="23">
        <v>2463608.71</v>
      </c>
      <c r="J953" s="23">
        <v>938.97</v>
      </c>
      <c r="K953" s="23">
        <v>1</v>
      </c>
      <c r="L953" s="23">
        <v>1</v>
      </c>
      <c r="M953" s="21" t="s">
        <v>50</v>
      </c>
      <c r="N953" s="21" t="s">
        <v>5192</v>
      </c>
      <c r="O953" s="22"/>
      <c r="P953" s="23">
        <v>8282</v>
      </c>
    </row>
    <row r="954" spans="1:16" ht="45" x14ac:dyDescent="0.25">
      <c r="A954" s="21" t="s">
        <v>5943</v>
      </c>
      <c r="B954" s="21" t="s">
        <v>49</v>
      </c>
      <c r="C954" s="22"/>
      <c r="D954" s="22"/>
      <c r="E954" s="22"/>
      <c r="F954" s="22"/>
      <c r="G954" s="22"/>
      <c r="H954" s="22"/>
      <c r="I954" s="22"/>
      <c r="J954" s="22"/>
      <c r="K954" s="23">
        <v>1</v>
      </c>
      <c r="L954" s="23">
        <v>1</v>
      </c>
      <c r="M954" s="21" t="s">
        <v>50</v>
      </c>
      <c r="N954" s="21" t="s">
        <v>50</v>
      </c>
      <c r="O954" s="22"/>
      <c r="P954" s="22"/>
    </row>
    <row r="955" spans="1:16" ht="45" x14ac:dyDescent="0.25">
      <c r="A955" s="21" t="s">
        <v>5944</v>
      </c>
      <c r="B955" s="21" t="s">
        <v>49</v>
      </c>
      <c r="C955" s="22"/>
      <c r="D955" s="22"/>
      <c r="E955" s="22"/>
      <c r="F955" s="22"/>
      <c r="G955" s="22"/>
      <c r="H955" s="22"/>
      <c r="I955" s="22"/>
      <c r="J955" s="22"/>
      <c r="K955" s="23">
        <v>1</v>
      </c>
      <c r="L955" s="23">
        <v>1</v>
      </c>
      <c r="M955" s="21" t="s">
        <v>50</v>
      </c>
      <c r="N955" s="21" t="s">
        <v>50</v>
      </c>
      <c r="O955" s="22"/>
      <c r="P955" s="22"/>
    </row>
    <row r="956" spans="1:16" ht="45" x14ac:dyDescent="0.25">
      <c r="A956" s="21" t="s">
        <v>5945</v>
      </c>
      <c r="B956" s="21" t="s">
        <v>49</v>
      </c>
      <c r="C956" s="22"/>
      <c r="D956" s="22"/>
      <c r="E956" s="22"/>
      <c r="F956" s="22"/>
      <c r="G956" s="22"/>
      <c r="H956" s="22"/>
      <c r="I956" s="22"/>
      <c r="J956" s="22"/>
      <c r="K956" s="23">
        <v>1</v>
      </c>
      <c r="L956" s="23">
        <v>1</v>
      </c>
      <c r="M956" s="21" t="s">
        <v>50</v>
      </c>
      <c r="N956" s="21" t="s">
        <v>50</v>
      </c>
      <c r="O956" s="22"/>
      <c r="P956" s="22"/>
    </row>
    <row r="957" spans="1:16" ht="45" x14ac:dyDescent="0.25">
      <c r="A957" s="21" t="s">
        <v>5946</v>
      </c>
      <c r="B957" s="21" t="s">
        <v>49</v>
      </c>
      <c r="C957" s="22"/>
      <c r="D957" s="22"/>
      <c r="E957" s="22"/>
      <c r="F957" s="22"/>
      <c r="G957" s="22"/>
      <c r="H957" s="22"/>
      <c r="I957" s="22"/>
      <c r="J957" s="22"/>
      <c r="K957" s="23">
        <v>1</v>
      </c>
      <c r="L957" s="23">
        <v>1</v>
      </c>
      <c r="M957" s="21" t="s">
        <v>50</v>
      </c>
      <c r="N957" s="21" t="s">
        <v>50</v>
      </c>
      <c r="O957" s="22"/>
      <c r="P957" s="22"/>
    </row>
    <row r="958" spans="1:16" ht="45" x14ac:dyDescent="0.25">
      <c r="A958" s="21" t="s">
        <v>5947</v>
      </c>
      <c r="B958" s="21" t="s">
        <v>49</v>
      </c>
      <c r="C958" s="22"/>
      <c r="D958" s="22"/>
      <c r="E958" s="22"/>
      <c r="F958" s="22"/>
      <c r="G958" s="22"/>
      <c r="H958" s="22"/>
      <c r="I958" s="22"/>
      <c r="J958" s="22"/>
      <c r="K958" s="23">
        <v>1</v>
      </c>
      <c r="L958" s="23">
        <v>1</v>
      </c>
      <c r="M958" s="21" t="s">
        <v>50</v>
      </c>
      <c r="N958" s="21" t="s">
        <v>50</v>
      </c>
      <c r="O958" s="22"/>
      <c r="P958" s="22"/>
    </row>
    <row r="959" spans="1:16" ht="45" x14ac:dyDescent="0.25">
      <c r="A959" s="21" t="s">
        <v>1996</v>
      </c>
      <c r="B959" s="21" t="s">
        <v>49</v>
      </c>
      <c r="C959" s="23">
        <v>1025360.45</v>
      </c>
      <c r="D959" s="23">
        <v>948.09</v>
      </c>
      <c r="E959" s="23">
        <v>786186.28</v>
      </c>
      <c r="F959" s="23">
        <v>1034.08</v>
      </c>
      <c r="G959" s="23">
        <v>733521.17</v>
      </c>
      <c r="H959" s="23">
        <v>1137.56</v>
      </c>
      <c r="I959" s="23">
        <v>726736.13</v>
      </c>
      <c r="J959" s="23">
        <v>1130.29</v>
      </c>
      <c r="K959" s="23">
        <v>1</v>
      </c>
      <c r="L959" s="23">
        <v>1</v>
      </c>
      <c r="M959" s="21" t="s">
        <v>50</v>
      </c>
      <c r="N959" s="21" t="s">
        <v>5192</v>
      </c>
      <c r="O959" s="22"/>
      <c r="P959" s="23">
        <v>3226</v>
      </c>
    </row>
    <row r="960" spans="1:16" ht="45" x14ac:dyDescent="0.25">
      <c r="A960" s="21" t="s">
        <v>1998</v>
      </c>
      <c r="B960" s="21" t="s">
        <v>49</v>
      </c>
      <c r="C960" s="22"/>
      <c r="D960" s="22"/>
      <c r="E960" s="23">
        <v>7556403.3899999997</v>
      </c>
      <c r="F960" s="23">
        <v>22.34</v>
      </c>
      <c r="G960" s="23">
        <v>7410591.8600000003</v>
      </c>
      <c r="H960" s="23">
        <v>21.96</v>
      </c>
      <c r="I960" s="23">
        <v>12962575.689999999</v>
      </c>
      <c r="J960" s="23">
        <v>27.55</v>
      </c>
      <c r="K960" s="23">
        <v>1</v>
      </c>
      <c r="L960" s="23">
        <v>1</v>
      </c>
      <c r="M960" s="21" t="s">
        <v>50</v>
      </c>
      <c r="N960" s="21" t="s">
        <v>50</v>
      </c>
      <c r="O960" s="22"/>
      <c r="P960" s="22"/>
    </row>
    <row r="961" spans="1:16" ht="45" x14ac:dyDescent="0.25">
      <c r="A961" s="21" t="s">
        <v>5948</v>
      </c>
      <c r="B961" s="21" t="s">
        <v>49</v>
      </c>
      <c r="C961" s="22"/>
      <c r="D961" s="22"/>
      <c r="E961" s="22"/>
      <c r="F961" s="22"/>
      <c r="G961" s="22"/>
      <c r="H961" s="22"/>
      <c r="I961" s="22"/>
      <c r="J961" s="22"/>
      <c r="K961" s="23">
        <v>1</v>
      </c>
      <c r="L961" s="23">
        <v>1</v>
      </c>
      <c r="M961" s="21" t="s">
        <v>50</v>
      </c>
      <c r="N961" s="21" t="s">
        <v>50</v>
      </c>
      <c r="O961" s="22"/>
      <c r="P961" s="22"/>
    </row>
    <row r="962" spans="1:16" ht="45" x14ac:dyDescent="0.25">
      <c r="A962" s="21" t="s">
        <v>5949</v>
      </c>
      <c r="B962" s="21" t="s">
        <v>49</v>
      </c>
      <c r="C962" s="22"/>
      <c r="D962" s="22"/>
      <c r="E962" s="22"/>
      <c r="F962" s="22"/>
      <c r="G962" s="22"/>
      <c r="H962" s="22"/>
      <c r="I962" s="22"/>
      <c r="J962" s="22"/>
      <c r="K962" s="23">
        <v>1</v>
      </c>
      <c r="L962" s="23">
        <v>1</v>
      </c>
      <c r="M962" s="21" t="s">
        <v>50</v>
      </c>
      <c r="N962" s="21" t="s">
        <v>50</v>
      </c>
      <c r="O962" s="22"/>
      <c r="P962" s="22"/>
    </row>
    <row r="963" spans="1:16" ht="45" x14ac:dyDescent="0.25">
      <c r="A963" s="21" t="s">
        <v>5950</v>
      </c>
      <c r="B963" s="21" t="s">
        <v>49</v>
      </c>
      <c r="C963" s="22"/>
      <c r="D963" s="22"/>
      <c r="E963" s="22"/>
      <c r="F963" s="22"/>
      <c r="G963" s="22"/>
      <c r="H963" s="22"/>
      <c r="I963" s="22"/>
      <c r="J963" s="22"/>
      <c r="K963" s="23">
        <v>1</v>
      </c>
      <c r="L963" s="23">
        <v>1</v>
      </c>
      <c r="M963" s="21" t="s">
        <v>50</v>
      </c>
      <c r="N963" s="21" t="s">
        <v>50</v>
      </c>
      <c r="O963" s="22"/>
      <c r="P963" s="22"/>
    </row>
    <row r="964" spans="1:16" ht="45" x14ac:dyDescent="0.25">
      <c r="A964" s="21" t="s">
        <v>2003</v>
      </c>
      <c r="B964" s="21" t="s">
        <v>49</v>
      </c>
      <c r="C964" s="23">
        <v>13612550.35</v>
      </c>
      <c r="D964" s="23">
        <v>32.549999999999997</v>
      </c>
      <c r="E964" s="23">
        <v>17691181.879999999</v>
      </c>
      <c r="F964" s="23">
        <v>35.19</v>
      </c>
      <c r="G964" s="23">
        <v>14913382.4</v>
      </c>
      <c r="H964" s="23">
        <v>28.12</v>
      </c>
      <c r="I964" s="23">
        <v>12511750.02</v>
      </c>
      <c r="J964" s="23">
        <v>28.97</v>
      </c>
      <c r="K964" s="23">
        <v>1</v>
      </c>
      <c r="L964" s="23">
        <v>1</v>
      </c>
      <c r="M964" s="21" t="s">
        <v>50</v>
      </c>
      <c r="N964" s="21" t="s">
        <v>58</v>
      </c>
      <c r="O964" s="22"/>
      <c r="P964" s="23">
        <v>512760</v>
      </c>
    </row>
    <row r="965" spans="1:16" ht="45" x14ac:dyDescent="0.25">
      <c r="A965" s="21" t="s">
        <v>5951</v>
      </c>
      <c r="B965" s="21" t="s">
        <v>49</v>
      </c>
      <c r="C965" s="22"/>
      <c r="D965" s="22"/>
      <c r="E965" s="22"/>
      <c r="F965" s="22"/>
      <c r="G965" s="22"/>
      <c r="H965" s="22"/>
      <c r="I965" s="22"/>
      <c r="J965" s="22"/>
      <c r="K965" s="23">
        <v>1</v>
      </c>
      <c r="L965" s="23">
        <v>1</v>
      </c>
      <c r="M965" s="21" t="s">
        <v>50</v>
      </c>
      <c r="N965" s="21" t="s">
        <v>50</v>
      </c>
      <c r="O965" s="22"/>
      <c r="P965" s="22"/>
    </row>
    <row r="966" spans="1:16" ht="45" x14ac:dyDescent="0.25">
      <c r="A966" s="21" t="s">
        <v>5952</v>
      </c>
      <c r="B966" s="21" t="s">
        <v>49</v>
      </c>
      <c r="C966" s="22"/>
      <c r="D966" s="22"/>
      <c r="E966" s="22"/>
      <c r="F966" s="22"/>
      <c r="G966" s="22"/>
      <c r="H966" s="22"/>
      <c r="I966" s="22"/>
      <c r="J966" s="22"/>
      <c r="K966" s="23">
        <v>1</v>
      </c>
      <c r="L966" s="23">
        <v>1</v>
      </c>
      <c r="M966" s="21" t="s">
        <v>50</v>
      </c>
      <c r="N966" s="21" t="s">
        <v>50</v>
      </c>
      <c r="O966" s="22"/>
      <c r="P966" s="22"/>
    </row>
    <row r="967" spans="1:16" ht="45" x14ac:dyDescent="0.25">
      <c r="A967" s="21" t="s">
        <v>5953</v>
      </c>
      <c r="B967" s="21" t="s">
        <v>49</v>
      </c>
      <c r="C967" s="22"/>
      <c r="D967" s="22"/>
      <c r="E967" s="22"/>
      <c r="F967" s="22"/>
      <c r="G967" s="22"/>
      <c r="H967" s="22"/>
      <c r="I967" s="22"/>
      <c r="J967" s="22"/>
      <c r="K967" s="23">
        <v>1</v>
      </c>
      <c r="L967" s="23">
        <v>1</v>
      </c>
      <c r="M967" s="21" t="s">
        <v>50</v>
      </c>
      <c r="N967" s="21" t="s">
        <v>50</v>
      </c>
      <c r="O967" s="22"/>
      <c r="P967" s="22"/>
    </row>
    <row r="968" spans="1:16" ht="45" x14ac:dyDescent="0.25">
      <c r="A968" s="21" t="s">
        <v>5954</v>
      </c>
      <c r="B968" s="21" t="s">
        <v>49</v>
      </c>
      <c r="C968" s="22"/>
      <c r="D968" s="22"/>
      <c r="E968" s="22"/>
      <c r="F968" s="22"/>
      <c r="G968" s="22"/>
      <c r="H968" s="22"/>
      <c r="I968" s="22"/>
      <c r="J968" s="22"/>
      <c r="K968" s="23">
        <v>1</v>
      </c>
      <c r="L968" s="23">
        <v>1</v>
      </c>
      <c r="M968" s="21" t="s">
        <v>50</v>
      </c>
      <c r="N968" s="21" t="s">
        <v>50</v>
      </c>
      <c r="O968" s="22"/>
      <c r="P968" s="22"/>
    </row>
    <row r="969" spans="1:16" ht="45" x14ac:dyDescent="0.25">
      <c r="A969" s="21" t="s">
        <v>5955</v>
      </c>
      <c r="B969" s="21" t="s">
        <v>49</v>
      </c>
      <c r="C969" s="22"/>
      <c r="D969" s="22"/>
      <c r="E969" s="22"/>
      <c r="F969" s="22"/>
      <c r="G969" s="22"/>
      <c r="H969" s="22"/>
      <c r="I969" s="22"/>
      <c r="J969" s="22"/>
      <c r="K969" s="23">
        <v>1</v>
      </c>
      <c r="L969" s="23">
        <v>1</v>
      </c>
      <c r="M969" s="21" t="s">
        <v>50</v>
      </c>
      <c r="N969" s="21" t="s">
        <v>50</v>
      </c>
      <c r="O969" s="22"/>
      <c r="P969" s="22"/>
    </row>
    <row r="970" spans="1:16" ht="45" x14ac:dyDescent="0.25">
      <c r="A970" s="21" t="s">
        <v>5956</v>
      </c>
      <c r="B970" s="21" t="s">
        <v>49</v>
      </c>
      <c r="C970" s="22"/>
      <c r="D970" s="22"/>
      <c r="E970" s="22"/>
      <c r="F970" s="22"/>
      <c r="G970" s="22"/>
      <c r="H970" s="22"/>
      <c r="I970" s="22"/>
      <c r="J970" s="22"/>
      <c r="K970" s="23">
        <v>1</v>
      </c>
      <c r="L970" s="23">
        <v>1</v>
      </c>
      <c r="M970" s="21" t="s">
        <v>50</v>
      </c>
      <c r="N970" s="21" t="s">
        <v>50</v>
      </c>
      <c r="O970" s="22"/>
      <c r="P970" s="22"/>
    </row>
    <row r="971" spans="1:16" ht="45" x14ac:dyDescent="0.25">
      <c r="A971" s="21" t="s">
        <v>5957</v>
      </c>
      <c r="B971" s="21" t="s">
        <v>49</v>
      </c>
      <c r="C971" s="22"/>
      <c r="D971" s="22"/>
      <c r="E971" s="22"/>
      <c r="F971" s="22"/>
      <c r="G971" s="22"/>
      <c r="H971" s="22"/>
      <c r="I971" s="22"/>
      <c r="J971" s="22"/>
      <c r="K971" s="23">
        <v>1</v>
      </c>
      <c r="L971" s="23">
        <v>1</v>
      </c>
      <c r="M971" s="21" t="s">
        <v>50</v>
      </c>
      <c r="N971" s="21" t="s">
        <v>50</v>
      </c>
      <c r="O971" s="22"/>
      <c r="P971" s="22"/>
    </row>
    <row r="972" spans="1:16" ht="45" x14ac:dyDescent="0.25">
      <c r="A972" s="21" t="s">
        <v>954</v>
      </c>
      <c r="B972" s="21" t="s">
        <v>49</v>
      </c>
      <c r="C972" s="23">
        <v>14691864.52</v>
      </c>
      <c r="D972" s="23">
        <v>361.77</v>
      </c>
      <c r="E972" s="23">
        <v>18128117.949999999</v>
      </c>
      <c r="F972" s="23">
        <v>364.86</v>
      </c>
      <c r="G972" s="23">
        <v>15352572.15</v>
      </c>
      <c r="H972" s="23">
        <v>357.33</v>
      </c>
      <c r="I972" s="23">
        <v>19035791.850000001</v>
      </c>
      <c r="J972" s="23">
        <v>391.65</v>
      </c>
      <c r="K972" s="23">
        <v>1</v>
      </c>
      <c r="L972" s="23">
        <v>1</v>
      </c>
      <c r="M972" s="21" t="s">
        <v>50</v>
      </c>
      <c r="N972" s="21" t="s">
        <v>1462</v>
      </c>
      <c r="O972" s="22"/>
      <c r="P972" s="23">
        <v>117487</v>
      </c>
    </row>
    <row r="973" spans="1:16" ht="45" x14ac:dyDescent="0.25">
      <c r="A973" s="21" t="s">
        <v>5958</v>
      </c>
      <c r="B973" s="21" t="s">
        <v>49</v>
      </c>
      <c r="C973" s="22"/>
      <c r="D973" s="22"/>
      <c r="E973" s="22"/>
      <c r="F973" s="22"/>
      <c r="G973" s="22"/>
      <c r="H973" s="22"/>
      <c r="I973" s="22"/>
      <c r="J973" s="22"/>
      <c r="K973" s="23">
        <v>1</v>
      </c>
      <c r="L973" s="23">
        <v>1</v>
      </c>
      <c r="M973" s="21" t="s">
        <v>50</v>
      </c>
      <c r="N973" s="21" t="s">
        <v>50</v>
      </c>
      <c r="O973" s="22"/>
      <c r="P973" s="22"/>
    </row>
    <row r="974" spans="1:16" ht="45" x14ac:dyDescent="0.25">
      <c r="A974" s="21" t="s">
        <v>2009</v>
      </c>
      <c r="B974" s="21" t="s">
        <v>49</v>
      </c>
      <c r="C974" s="23">
        <v>8437001.6199999992</v>
      </c>
      <c r="D974" s="23">
        <v>744.17</v>
      </c>
      <c r="E974" s="23">
        <v>8323643.0599999996</v>
      </c>
      <c r="F974" s="23">
        <v>1736.82</v>
      </c>
      <c r="G974" s="23">
        <v>6480787.6799999997</v>
      </c>
      <c r="H974" s="23">
        <v>1577.22</v>
      </c>
      <c r="I974" s="23">
        <v>8465154.4000000004</v>
      </c>
      <c r="J974" s="23">
        <v>1988.13</v>
      </c>
      <c r="K974" s="23">
        <v>1</v>
      </c>
      <c r="L974" s="23">
        <v>1</v>
      </c>
      <c r="M974" s="21" t="s">
        <v>50</v>
      </c>
      <c r="N974" s="21" t="s">
        <v>5192</v>
      </c>
      <c r="O974" s="22"/>
      <c r="P974" s="23">
        <v>6074</v>
      </c>
    </row>
    <row r="975" spans="1:16" ht="45" x14ac:dyDescent="0.25">
      <c r="A975" s="21" t="s">
        <v>5959</v>
      </c>
      <c r="B975" s="21" t="s">
        <v>49</v>
      </c>
      <c r="C975" s="22"/>
      <c r="D975" s="22"/>
      <c r="E975" s="22"/>
      <c r="F975" s="22"/>
      <c r="G975" s="22"/>
      <c r="H975" s="22"/>
      <c r="I975" s="22"/>
      <c r="J975" s="22"/>
      <c r="K975" s="23">
        <v>1</v>
      </c>
      <c r="L975" s="23">
        <v>1</v>
      </c>
      <c r="M975" s="21" t="s">
        <v>50</v>
      </c>
      <c r="N975" s="21" t="s">
        <v>50</v>
      </c>
      <c r="O975" s="22"/>
      <c r="P975" s="22"/>
    </row>
    <row r="976" spans="1:16" ht="45" x14ac:dyDescent="0.25">
      <c r="A976" s="21" t="s">
        <v>5960</v>
      </c>
      <c r="B976" s="21" t="s">
        <v>49</v>
      </c>
      <c r="C976" s="22"/>
      <c r="D976" s="22"/>
      <c r="E976" s="22"/>
      <c r="F976" s="22"/>
      <c r="G976" s="22"/>
      <c r="H976" s="22"/>
      <c r="I976" s="22"/>
      <c r="J976" s="22"/>
      <c r="K976" s="23">
        <v>1</v>
      </c>
      <c r="L976" s="23">
        <v>1</v>
      </c>
      <c r="M976" s="21" t="s">
        <v>50</v>
      </c>
      <c r="N976" s="21" t="s">
        <v>50</v>
      </c>
      <c r="O976" s="22"/>
      <c r="P976" s="22"/>
    </row>
    <row r="977" spans="1:16" ht="45" x14ac:dyDescent="0.25">
      <c r="A977" s="21" t="s">
        <v>5961</v>
      </c>
      <c r="B977" s="21" t="s">
        <v>49</v>
      </c>
      <c r="C977" s="22"/>
      <c r="D977" s="22"/>
      <c r="E977" s="22"/>
      <c r="F977" s="22"/>
      <c r="G977" s="22"/>
      <c r="H977" s="22"/>
      <c r="I977" s="22"/>
      <c r="J977" s="22"/>
      <c r="K977" s="23">
        <v>1</v>
      </c>
      <c r="L977" s="23">
        <v>1</v>
      </c>
      <c r="M977" s="21" t="s">
        <v>50</v>
      </c>
      <c r="N977" s="21" t="s">
        <v>50</v>
      </c>
      <c r="O977" s="22"/>
      <c r="P977" s="22"/>
    </row>
    <row r="978" spans="1:16" ht="45" x14ac:dyDescent="0.25">
      <c r="A978" s="21" t="s">
        <v>5962</v>
      </c>
      <c r="B978" s="21" t="s">
        <v>49</v>
      </c>
      <c r="C978" s="22"/>
      <c r="D978" s="22"/>
      <c r="E978" s="22"/>
      <c r="F978" s="22"/>
      <c r="G978" s="22"/>
      <c r="H978" s="22"/>
      <c r="I978" s="22"/>
      <c r="J978" s="22"/>
      <c r="K978" s="23">
        <v>1</v>
      </c>
      <c r="L978" s="23">
        <v>1</v>
      </c>
      <c r="M978" s="21" t="s">
        <v>50</v>
      </c>
      <c r="N978" s="21" t="s">
        <v>50</v>
      </c>
      <c r="O978" s="22"/>
      <c r="P978" s="22"/>
    </row>
    <row r="979" spans="1:16" ht="45" x14ac:dyDescent="0.25">
      <c r="A979" s="21" t="s">
        <v>2011</v>
      </c>
      <c r="B979" s="21" t="s">
        <v>49</v>
      </c>
      <c r="C979" s="23">
        <v>6057501.1600000001</v>
      </c>
      <c r="D979" s="23">
        <v>948.09</v>
      </c>
      <c r="E979" s="23">
        <v>4644536.7699999996</v>
      </c>
      <c r="F979" s="23">
        <v>1034.08</v>
      </c>
      <c r="G979" s="23">
        <v>4333408.1500000004</v>
      </c>
      <c r="H979" s="23">
        <v>1137.56</v>
      </c>
      <c r="I979" s="23">
        <v>4293324.32</v>
      </c>
      <c r="J979" s="23">
        <v>1130.29</v>
      </c>
      <c r="K979" s="23">
        <v>1</v>
      </c>
      <c r="L979" s="23">
        <v>1</v>
      </c>
      <c r="M979" s="21" t="s">
        <v>50</v>
      </c>
      <c r="N979" s="21" t="s">
        <v>5192</v>
      </c>
      <c r="O979" s="22"/>
      <c r="P979" s="23">
        <v>9467</v>
      </c>
    </row>
    <row r="980" spans="1:16" ht="45" x14ac:dyDescent="0.25">
      <c r="A980" s="21" t="s">
        <v>5963</v>
      </c>
      <c r="B980" s="21" t="s">
        <v>49</v>
      </c>
      <c r="C980" s="22"/>
      <c r="D980" s="22"/>
      <c r="E980" s="22"/>
      <c r="F980" s="22"/>
      <c r="G980" s="22"/>
      <c r="H980" s="22"/>
      <c r="I980" s="22"/>
      <c r="J980" s="22"/>
      <c r="K980" s="23">
        <v>1</v>
      </c>
      <c r="L980" s="23">
        <v>1</v>
      </c>
      <c r="M980" s="21" t="s">
        <v>50</v>
      </c>
      <c r="N980" s="21" t="s">
        <v>50</v>
      </c>
      <c r="O980" s="22"/>
      <c r="P980" s="22"/>
    </row>
    <row r="981" spans="1:16" ht="45" x14ac:dyDescent="0.25">
      <c r="A981" s="21" t="s">
        <v>5964</v>
      </c>
      <c r="B981" s="21" t="s">
        <v>49</v>
      </c>
      <c r="C981" s="22"/>
      <c r="D981" s="22"/>
      <c r="E981" s="22"/>
      <c r="F981" s="22"/>
      <c r="G981" s="22"/>
      <c r="H981" s="22"/>
      <c r="I981" s="22"/>
      <c r="J981" s="22"/>
      <c r="K981" s="23">
        <v>1</v>
      </c>
      <c r="L981" s="23">
        <v>1</v>
      </c>
      <c r="M981" s="21" t="s">
        <v>50</v>
      </c>
      <c r="N981" s="21" t="s">
        <v>50</v>
      </c>
      <c r="O981" s="22"/>
      <c r="P981" s="22"/>
    </row>
    <row r="982" spans="1:16" ht="45" x14ac:dyDescent="0.25">
      <c r="A982" s="21" t="s">
        <v>2013</v>
      </c>
      <c r="B982" s="21" t="s">
        <v>49</v>
      </c>
      <c r="C982" s="23">
        <v>17320154.969999999</v>
      </c>
      <c r="D982" s="23">
        <v>167.18</v>
      </c>
      <c r="E982" s="23">
        <v>20473671.5</v>
      </c>
      <c r="F982" s="23">
        <v>207.58</v>
      </c>
      <c r="G982" s="23">
        <v>41156811.899999999</v>
      </c>
      <c r="H982" s="23">
        <v>380.99</v>
      </c>
      <c r="I982" s="23">
        <v>23643128.32</v>
      </c>
      <c r="J982" s="23">
        <v>236.75</v>
      </c>
      <c r="K982" s="23">
        <v>1</v>
      </c>
      <c r="L982" s="23">
        <v>1</v>
      </c>
      <c r="M982" s="21" t="s">
        <v>50</v>
      </c>
      <c r="N982" s="21" t="s">
        <v>1462</v>
      </c>
      <c r="O982" s="22"/>
      <c r="P982" s="23">
        <v>92640</v>
      </c>
    </row>
    <row r="983" spans="1:16" ht="45" x14ac:dyDescent="0.25">
      <c r="A983" s="21" t="s">
        <v>5965</v>
      </c>
      <c r="B983" s="21" t="s">
        <v>49</v>
      </c>
      <c r="C983" s="22"/>
      <c r="D983" s="22"/>
      <c r="E983" s="22"/>
      <c r="F983" s="22"/>
      <c r="G983" s="22"/>
      <c r="H983" s="22"/>
      <c r="I983" s="22"/>
      <c r="J983" s="22"/>
      <c r="K983" s="23">
        <v>1</v>
      </c>
      <c r="L983" s="23">
        <v>1</v>
      </c>
      <c r="M983" s="21" t="s">
        <v>50</v>
      </c>
      <c r="N983" s="21" t="s">
        <v>50</v>
      </c>
      <c r="O983" s="22"/>
      <c r="P983" s="22"/>
    </row>
    <row r="984" spans="1:16" ht="45" x14ac:dyDescent="0.25">
      <c r="A984" s="21" t="s">
        <v>2015</v>
      </c>
      <c r="B984" s="21" t="s">
        <v>49</v>
      </c>
      <c r="C984" s="23">
        <v>10062000</v>
      </c>
      <c r="D984" s="23">
        <v>3000</v>
      </c>
      <c r="E984" s="23">
        <v>5531079.0599999996</v>
      </c>
      <c r="F984" s="23">
        <v>2793.96</v>
      </c>
      <c r="G984" s="23">
        <v>7798129.8700000001</v>
      </c>
      <c r="H984" s="23">
        <v>3123.16</v>
      </c>
      <c r="I984" s="23">
        <v>8362726.3099999996</v>
      </c>
      <c r="J984" s="23">
        <v>2847.35</v>
      </c>
      <c r="K984" s="23">
        <v>1</v>
      </c>
      <c r="L984" s="23">
        <v>1</v>
      </c>
      <c r="M984" s="21" t="s">
        <v>50</v>
      </c>
      <c r="N984" s="21" t="s">
        <v>5192</v>
      </c>
      <c r="O984" s="22"/>
      <c r="P984" s="23">
        <v>3622.5</v>
      </c>
    </row>
    <row r="985" spans="1:16" ht="45" x14ac:dyDescent="0.25">
      <c r="A985" s="21" t="s">
        <v>5966</v>
      </c>
      <c r="B985" s="21" t="s">
        <v>49</v>
      </c>
      <c r="C985" s="22"/>
      <c r="D985" s="22"/>
      <c r="E985" s="22"/>
      <c r="F985" s="22"/>
      <c r="G985" s="22"/>
      <c r="H985" s="22"/>
      <c r="I985" s="22"/>
      <c r="J985" s="22"/>
      <c r="K985" s="23">
        <v>1</v>
      </c>
      <c r="L985" s="23">
        <v>1</v>
      </c>
      <c r="M985" s="21" t="s">
        <v>50</v>
      </c>
      <c r="N985" s="21" t="s">
        <v>50</v>
      </c>
      <c r="O985" s="22"/>
      <c r="P985" s="22"/>
    </row>
    <row r="986" spans="1:16" ht="45" x14ac:dyDescent="0.25">
      <c r="A986" s="21" t="s">
        <v>5967</v>
      </c>
      <c r="B986" s="21" t="s">
        <v>49</v>
      </c>
      <c r="C986" s="22"/>
      <c r="D986" s="22"/>
      <c r="E986" s="22"/>
      <c r="F986" s="22"/>
      <c r="G986" s="22"/>
      <c r="H986" s="22"/>
      <c r="I986" s="22"/>
      <c r="J986" s="22"/>
      <c r="K986" s="23">
        <v>1</v>
      </c>
      <c r="L986" s="23">
        <v>1</v>
      </c>
      <c r="M986" s="21" t="s">
        <v>50</v>
      </c>
      <c r="N986" s="21" t="s">
        <v>50</v>
      </c>
      <c r="O986" s="22"/>
      <c r="P986" s="22"/>
    </row>
    <row r="987" spans="1:16" ht="45" x14ac:dyDescent="0.25">
      <c r="A987" s="21" t="s">
        <v>5968</v>
      </c>
      <c r="B987" s="21" t="s">
        <v>49</v>
      </c>
      <c r="C987" s="22"/>
      <c r="D987" s="22"/>
      <c r="E987" s="22"/>
      <c r="F987" s="22"/>
      <c r="G987" s="22"/>
      <c r="H987" s="22"/>
      <c r="I987" s="22"/>
      <c r="J987" s="22"/>
      <c r="K987" s="23">
        <v>1</v>
      </c>
      <c r="L987" s="23">
        <v>1</v>
      </c>
      <c r="M987" s="21" t="s">
        <v>50</v>
      </c>
      <c r="N987" s="21" t="s">
        <v>50</v>
      </c>
      <c r="O987" s="22"/>
      <c r="P987" s="22"/>
    </row>
    <row r="988" spans="1:16" ht="45" x14ac:dyDescent="0.25">
      <c r="A988" s="21" t="s">
        <v>5969</v>
      </c>
      <c r="B988" s="21" t="s">
        <v>49</v>
      </c>
      <c r="C988" s="22"/>
      <c r="D988" s="22"/>
      <c r="E988" s="22"/>
      <c r="F988" s="22"/>
      <c r="G988" s="22"/>
      <c r="H988" s="22"/>
      <c r="I988" s="22"/>
      <c r="J988" s="22"/>
      <c r="K988" s="23">
        <v>1</v>
      </c>
      <c r="L988" s="23">
        <v>1</v>
      </c>
      <c r="M988" s="21" t="s">
        <v>50</v>
      </c>
      <c r="N988" s="21" t="s">
        <v>50</v>
      </c>
      <c r="O988" s="22"/>
      <c r="P988" s="22"/>
    </row>
    <row r="989" spans="1:16" ht="45" x14ac:dyDescent="0.25">
      <c r="A989" s="21" t="s">
        <v>5970</v>
      </c>
      <c r="B989" s="21" t="s">
        <v>49</v>
      </c>
      <c r="C989" s="22"/>
      <c r="D989" s="22"/>
      <c r="E989" s="22"/>
      <c r="F989" s="22"/>
      <c r="G989" s="22"/>
      <c r="H989" s="22"/>
      <c r="I989" s="22"/>
      <c r="J989" s="22"/>
      <c r="K989" s="23">
        <v>1</v>
      </c>
      <c r="L989" s="23">
        <v>1</v>
      </c>
      <c r="M989" s="21" t="s">
        <v>50</v>
      </c>
      <c r="N989" s="21" t="s">
        <v>50</v>
      </c>
      <c r="O989" s="22"/>
      <c r="P989" s="22"/>
    </row>
    <row r="990" spans="1:16" ht="45" x14ac:dyDescent="0.25">
      <c r="A990" s="21" t="s">
        <v>5971</v>
      </c>
      <c r="B990" s="21" t="s">
        <v>49</v>
      </c>
      <c r="C990" s="22"/>
      <c r="D990" s="22"/>
      <c r="E990" s="22"/>
      <c r="F990" s="22"/>
      <c r="G990" s="22"/>
      <c r="H990" s="22"/>
      <c r="I990" s="22"/>
      <c r="J990" s="22"/>
      <c r="K990" s="23">
        <v>1</v>
      </c>
      <c r="L990" s="23">
        <v>1</v>
      </c>
      <c r="M990" s="21" t="s">
        <v>50</v>
      </c>
      <c r="N990" s="21" t="s">
        <v>50</v>
      </c>
      <c r="O990" s="22"/>
      <c r="P990" s="22"/>
    </row>
    <row r="991" spans="1:16" ht="45" x14ac:dyDescent="0.25">
      <c r="A991" s="21" t="s">
        <v>5972</v>
      </c>
      <c r="B991" s="21" t="s">
        <v>49</v>
      </c>
      <c r="C991" s="22"/>
      <c r="D991" s="22"/>
      <c r="E991" s="22"/>
      <c r="F991" s="22"/>
      <c r="G991" s="22"/>
      <c r="H991" s="22"/>
      <c r="I991" s="22"/>
      <c r="J991" s="22"/>
      <c r="K991" s="23">
        <v>1</v>
      </c>
      <c r="L991" s="23">
        <v>1</v>
      </c>
      <c r="M991" s="21" t="s">
        <v>50</v>
      </c>
      <c r="N991" s="21" t="s">
        <v>50</v>
      </c>
      <c r="O991" s="22"/>
      <c r="P991" s="22"/>
    </row>
    <row r="992" spans="1:16" ht="45" x14ac:dyDescent="0.25">
      <c r="A992" s="21" t="s">
        <v>2017</v>
      </c>
      <c r="B992" s="21" t="s">
        <v>49</v>
      </c>
      <c r="C992" s="23">
        <v>25997807.789999999</v>
      </c>
      <c r="D992" s="23">
        <v>308.64999999999998</v>
      </c>
      <c r="E992" s="23">
        <v>23749472.789999999</v>
      </c>
      <c r="F992" s="23">
        <v>306.58999999999997</v>
      </c>
      <c r="G992" s="23">
        <v>38921112.670000002</v>
      </c>
      <c r="H992" s="23">
        <v>461.73</v>
      </c>
      <c r="I992" s="23">
        <v>194902870.81999999</v>
      </c>
      <c r="J992" s="23">
        <v>1571.29</v>
      </c>
      <c r="K992" s="23">
        <v>1</v>
      </c>
      <c r="L992" s="23">
        <v>1</v>
      </c>
      <c r="M992" s="21" t="s">
        <v>50</v>
      </c>
      <c r="N992" s="21" t="s">
        <v>1462</v>
      </c>
      <c r="O992" s="22"/>
      <c r="P992" s="23">
        <v>91779</v>
      </c>
    </row>
    <row r="993" spans="1:16" ht="45" x14ac:dyDescent="0.25">
      <c r="A993" s="21" t="s">
        <v>5973</v>
      </c>
      <c r="B993" s="21" t="s">
        <v>49</v>
      </c>
      <c r="C993" s="22"/>
      <c r="D993" s="22"/>
      <c r="E993" s="22"/>
      <c r="F993" s="22"/>
      <c r="G993" s="22"/>
      <c r="H993" s="22"/>
      <c r="I993" s="22"/>
      <c r="J993" s="22"/>
      <c r="K993" s="23">
        <v>1</v>
      </c>
      <c r="L993" s="23">
        <v>1</v>
      </c>
      <c r="M993" s="21" t="s">
        <v>50</v>
      </c>
      <c r="N993" s="21" t="s">
        <v>50</v>
      </c>
      <c r="O993" s="22"/>
      <c r="P993" s="22"/>
    </row>
    <row r="994" spans="1:16" ht="45" x14ac:dyDescent="0.25">
      <c r="A994" s="21" t="s">
        <v>5974</v>
      </c>
      <c r="B994" s="21" t="s">
        <v>49</v>
      </c>
      <c r="C994" s="22"/>
      <c r="D994" s="22"/>
      <c r="E994" s="22"/>
      <c r="F994" s="22"/>
      <c r="G994" s="22"/>
      <c r="H994" s="22"/>
      <c r="I994" s="22"/>
      <c r="J994" s="22"/>
      <c r="K994" s="23">
        <v>1</v>
      </c>
      <c r="L994" s="23">
        <v>1</v>
      </c>
      <c r="M994" s="21" t="s">
        <v>50</v>
      </c>
      <c r="N994" s="21" t="s">
        <v>50</v>
      </c>
      <c r="O994" s="22"/>
      <c r="P994" s="22"/>
    </row>
    <row r="995" spans="1:16" ht="45" x14ac:dyDescent="0.25">
      <c r="A995" s="21" t="s">
        <v>2019</v>
      </c>
      <c r="B995" s="21" t="s">
        <v>49</v>
      </c>
      <c r="C995" s="23">
        <v>8700000</v>
      </c>
      <c r="D995" s="23">
        <v>3000</v>
      </c>
      <c r="E995" s="23">
        <v>8702379.9700000007</v>
      </c>
      <c r="F995" s="23">
        <v>3814.03</v>
      </c>
      <c r="G995" s="23">
        <v>6742569.0599999996</v>
      </c>
      <c r="H995" s="23">
        <v>3123.16</v>
      </c>
      <c r="I995" s="23">
        <v>7230741.29</v>
      </c>
      <c r="J995" s="23">
        <v>2847.35</v>
      </c>
      <c r="K995" s="23">
        <v>1</v>
      </c>
      <c r="L995" s="23">
        <v>1</v>
      </c>
      <c r="M995" s="21" t="s">
        <v>50</v>
      </c>
      <c r="N995" s="21" t="s">
        <v>5192</v>
      </c>
      <c r="O995" s="22"/>
      <c r="P995" s="23">
        <v>5429</v>
      </c>
    </row>
    <row r="996" spans="1:16" ht="45" x14ac:dyDescent="0.25">
      <c r="A996" s="21" t="s">
        <v>5975</v>
      </c>
      <c r="B996" s="21" t="s">
        <v>49</v>
      </c>
      <c r="C996" s="22"/>
      <c r="D996" s="22"/>
      <c r="E996" s="22"/>
      <c r="F996" s="22"/>
      <c r="G996" s="22"/>
      <c r="H996" s="22"/>
      <c r="I996" s="22"/>
      <c r="J996" s="22"/>
      <c r="K996" s="23">
        <v>1</v>
      </c>
      <c r="L996" s="23">
        <v>1</v>
      </c>
      <c r="M996" s="21" t="s">
        <v>50</v>
      </c>
      <c r="N996" s="21" t="s">
        <v>50</v>
      </c>
      <c r="O996" s="22"/>
      <c r="P996" s="22"/>
    </row>
    <row r="997" spans="1:16" ht="45" x14ac:dyDescent="0.25">
      <c r="A997" s="21" t="s">
        <v>5976</v>
      </c>
      <c r="B997" s="21" t="s">
        <v>49</v>
      </c>
      <c r="C997" s="22"/>
      <c r="D997" s="22"/>
      <c r="E997" s="22"/>
      <c r="F997" s="22"/>
      <c r="G997" s="22"/>
      <c r="H997" s="22"/>
      <c r="I997" s="22"/>
      <c r="J997" s="22"/>
      <c r="K997" s="23">
        <v>1</v>
      </c>
      <c r="L997" s="23">
        <v>1</v>
      </c>
      <c r="M997" s="21" t="s">
        <v>50</v>
      </c>
      <c r="N997" s="21" t="s">
        <v>50</v>
      </c>
      <c r="O997" s="22"/>
      <c r="P997" s="22"/>
    </row>
    <row r="998" spans="1:16" ht="45" x14ac:dyDescent="0.25">
      <c r="A998" s="21" t="s">
        <v>5977</v>
      </c>
      <c r="B998" s="21" t="s">
        <v>49</v>
      </c>
      <c r="C998" s="22"/>
      <c r="D998" s="22"/>
      <c r="E998" s="22"/>
      <c r="F998" s="22"/>
      <c r="G998" s="22"/>
      <c r="H998" s="22"/>
      <c r="I998" s="22"/>
      <c r="J998" s="22"/>
      <c r="K998" s="23">
        <v>1</v>
      </c>
      <c r="L998" s="23">
        <v>1</v>
      </c>
      <c r="M998" s="21" t="s">
        <v>50</v>
      </c>
      <c r="N998" s="21" t="s">
        <v>50</v>
      </c>
      <c r="O998" s="22"/>
      <c r="P998" s="22"/>
    </row>
    <row r="999" spans="1:16" ht="45" x14ac:dyDescent="0.25">
      <c r="A999" s="21" t="s">
        <v>5978</v>
      </c>
      <c r="B999" s="21" t="s">
        <v>49</v>
      </c>
      <c r="C999" s="22"/>
      <c r="D999" s="22"/>
      <c r="E999" s="22"/>
      <c r="F999" s="22"/>
      <c r="G999" s="22"/>
      <c r="H999" s="22"/>
      <c r="I999" s="22"/>
      <c r="J999" s="22"/>
      <c r="K999" s="23">
        <v>1</v>
      </c>
      <c r="L999" s="23">
        <v>1</v>
      </c>
      <c r="M999" s="21" t="s">
        <v>50</v>
      </c>
      <c r="N999" s="21" t="s">
        <v>50</v>
      </c>
      <c r="O999" s="22"/>
      <c r="P999" s="22"/>
    </row>
    <row r="1000" spans="1:16" ht="45" x14ac:dyDescent="0.25">
      <c r="A1000" s="21" t="s">
        <v>5979</v>
      </c>
      <c r="B1000" s="21" t="s">
        <v>49</v>
      </c>
      <c r="C1000" s="22"/>
      <c r="D1000" s="22"/>
      <c r="E1000" s="22"/>
      <c r="F1000" s="22"/>
      <c r="G1000" s="22"/>
      <c r="H1000" s="22"/>
      <c r="I1000" s="22"/>
      <c r="J1000" s="22"/>
      <c r="K1000" s="23">
        <v>1</v>
      </c>
      <c r="L1000" s="23">
        <v>1</v>
      </c>
      <c r="M1000" s="21" t="s">
        <v>50</v>
      </c>
      <c r="N1000" s="21" t="s">
        <v>50</v>
      </c>
      <c r="O1000" s="22"/>
      <c r="P1000" s="22"/>
    </row>
    <row r="1001" spans="1:16" ht="45" x14ac:dyDescent="0.25">
      <c r="A1001" s="21" t="s">
        <v>5980</v>
      </c>
      <c r="B1001" s="21" t="s">
        <v>49</v>
      </c>
      <c r="C1001" s="22"/>
      <c r="D1001" s="22"/>
      <c r="E1001" s="22"/>
      <c r="F1001" s="22"/>
      <c r="G1001" s="22"/>
      <c r="H1001" s="22"/>
      <c r="I1001" s="22"/>
      <c r="J1001" s="22"/>
      <c r="K1001" s="23">
        <v>1</v>
      </c>
      <c r="L1001" s="23">
        <v>1</v>
      </c>
      <c r="M1001" s="21" t="s">
        <v>50</v>
      </c>
      <c r="N1001" s="21" t="s">
        <v>50</v>
      </c>
      <c r="O1001" s="22"/>
      <c r="P1001" s="22"/>
    </row>
    <row r="1002" spans="1:16" ht="45" x14ac:dyDescent="0.25">
      <c r="A1002" s="21" t="s">
        <v>5981</v>
      </c>
      <c r="B1002" s="21" t="s">
        <v>49</v>
      </c>
      <c r="C1002" s="22"/>
      <c r="D1002" s="22"/>
      <c r="E1002" s="22"/>
      <c r="F1002" s="22"/>
      <c r="G1002" s="22"/>
      <c r="H1002" s="22"/>
      <c r="I1002" s="22"/>
      <c r="J1002" s="22"/>
      <c r="K1002" s="23">
        <v>1</v>
      </c>
      <c r="L1002" s="23">
        <v>1</v>
      </c>
      <c r="M1002" s="21" t="s">
        <v>50</v>
      </c>
      <c r="N1002" s="21" t="s">
        <v>50</v>
      </c>
      <c r="O1002" s="22"/>
      <c r="P1002" s="22"/>
    </row>
    <row r="1003" spans="1:16" ht="45" x14ac:dyDescent="0.25">
      <c r="A1003" s="21" t="s">
        <v>2021</v>
      </c>
      <c r="B1003" s="21" t="s">
        <v>49</v>
      </c>
      <c r="C1003" s="22"/>
      <c r="D1003" s="22"/>
      <c r="E1003" s="23">
        <v>7864857.8099999996</v>
      </c>
      <c r="F1003" s="23">
        <v>1265.6400000000001</v>
      </c>
      <c r="G1003" s="23">
        <v>3909881.94</v>
      </c>
      <c r="H1003" s="23">
        <v>559.16</v>
      </c>
      <c r="I1003" s="23">
        <v>8444044.3300000001</v>
      </c>
      <c r="J1003" s="23">
        <v>1603.47</v>
      </c>
      <c r="K1003" s="23">
        <v>1</v>
      </c>
      <c r="L1003" s="23">
        <v>1</v>
      </c>
      <c r="M1003" s="21" t="s">
        <v>50</v>
      </c>
      <c r="N1003" s="21" t="s">
        <v>50</v>
      </c>
      <c r="O1003" s="22"/>
      <c r="P1003" s="22"/>
    </row>
    <row r="1004" spans="1:16" ht="45" x14ac:dyDescent="0.25">
      <c r="A1004" s="21" t="s">
        <v>5982</v>
      </c>
      <c r="B1004" s="21" t="s">
        <v>49</v>
      </c>
      <c r="C1004" s="22"/>
      <c r="D1004" s="22"/>
      <c r="E1004" s="22"/>
      <c r="F1004" s="22"/>
      <c r="G1004" s="22"/>
      <c r="H1004" s="22"/>
      <c r="I1004" s="22"/>
      <c r="J1004" s="22"/>
      <c r="K1004" s="23">
        <v>1</v>
      </c>
      <c r="L1004" s="23">
        <v>1</v>
      </c>
      <c r="M1004" s="21" t="s">
        <v>50</v>
      </c>
      <c r="N1004" s="21" t="s">
        <v>50</v>
      </c>
      <c r="O1004" s="22"/>
      <c r="P1004" s="22"/>
    </row>
    <row r="1005" spans="1:16" ht="45" x14ac:dyDescent="0.25">
      <c r="A1005" s="21" t="s">
        <v>5983</v>
      </c>
      <c r="B1005" s="21" t="s">
        <v>49</v>
      </c>
      <c r="C1005" s="22"/>
      <c r="D1005" s="22"/>
      <c r="E1005" s="22"/>
      <c r="F1005" s="22"/>
      <c r="G1005" s="22"/>
      <c r="H1005" s="22"/>
      <c r="I1005" s="22"/>
      <c r="J1005" s="22"/>
      <c r="K1005" s="23">
        <v>1</v>
      </c>
      <c r="L1005" s="23">
        <v>1</v>
      </c>
      <c r="M1005" s="21" t="s">
        <v>50</v>
      </c>
      <c r="N1005" s="21" t="s">
        <v>50</v>
      </c>
      <c r="O1005" s="22"/>
      <c r="P1005" s="22"/>
    </row>
    <row r="1006" spans="1:16" ht="45" x14ac:dyDescent="0.25">
      <c r="A1006" s="21" t="s">
        <v>5984</v>
      </c>
      <c r="B1006" s="21" t="s">
        <v>49</v>
      </c>
      <c r="C1006" s="22"/>
      <c r="D1006" s="22"/>
      <c r="E1006" s="22"/>
      <c r="F1006" s="22"/>
      <c r="G1006" s="22"/>
      <c r="H1006" s="22"/>
      <c r="I1006" s="22"/>
      <c r="J1006" s="22"/>
      <c r="K1006" s="23">
        <v>1</v>
      </c>
      <c r="L1006" s="23">
        <v>1</v>
      </c>
      <c r="M1006" s="21" t="s">
        <v>50</v>
      </c>
      <c r="N1006" s="21" t="s">
        <v>50</v>
      </c>
      <c r="O1006" s="22"/>
      <c r="P1006" s="22"/>
    </row>
    <row r="1007" spans="1:16" ht="45" x14ac:dyDescent="0.25">
      <c r="A1007" s="21" t="s">
        <v>2023</v>
      </c>
      <c r="B1007" s="21" t="s">
        <v>49</v>
      </c>
      <c r="C1007" s="22"/>
      <c r="D1007" s="22"/>
      <c r="E1007" s="23">
        <v>38021163.829999998</v>
      </c>
      <c r="F1007" s="23">
        <v>2335.25</v>
      </c>
      <c r="G1007" s="23">
        <v>49130478.789999999</v>
      </c>
      <c r="H1007" s="23">
        <v>3123.16</v>
      </c>
      <c r="I1007" s="23">
        <v>41009771.729999997</v>
      </c>
      <c r="J1007" s="23">
        <v>2769.48</v>
      </c>
      <c r="K1007" s="23">
        <v>1</v>
      </c>
      <c r="L1007" s="23">
        <v>1</v>
      </c>
      <c r="M1007" s="21" t="s">
        <v>50</v>
      </c>
      <c r="N1007" s="21" t="s">
        <v>50</v>
      </c>
      <c r="O1007" s="22"/>
      <c r="P1007" s="22"/>
    </row>
    <row r="1008" spans="1:16" ht="45" x14ac:dyDescent="0.25">
      <c r="A1008" s="21" t="s">
        <v>5985</v>
      </c>
      <c r="B1008" s="21" t="s">
        <v>49</v>
      </c>
      <c r="C1008" s="22"/>
      <c r="D1008" s="22"/>
      <c r="E1008" s="22"/>
      <c r="F1008" s="22"/>
      <c r="G1008" s="22"/>
      <c r="H1008" s="22"/>
      <c r="I1008" s="22"/>
      <c r="J1008" s="22"/>
      <c r="K1008" s="23">
        <v>1</v>
      </c>
      <c r="L1008" s="23">
        <v>1</v>
      </c>
      <c r="M1008" s="21" t="s">
        <v>50</v>
      </c>
      <c r="N1008" s="21" t="s">
        <v>50</v>
      </c>
      <c r="O1008" s="22"/>
      <c r="P1008" s="22"/>
    </row>
    <row r="1009" spans="1:16" ht="45" x14ac:dyDescent="0.25">
      <c r="A1009" s="21" t="s">
        <v>5986</v>
      </c>
      <c r="B1009" s="21" t="s">
        <v>49</v>
      </c>
      <c r="C1009" s="22"/>
      <c r="D1009" s="22"/>
      <c r="E1009" s="22"/>
      <c r="F1009" s="22"/>
      <c r="G1009" s="22"/>
      <c r="H1009" s="22"/>
      <c r="I1009" s="22"/>
      <c r="J1009" s="22"/>
      <c r="K1009" s="23">
        <v>1</v>
      </c>
      <c r="L1009" s="23">
        <v>1</v>
      </c>
      <c r="M1009" s="21" t="s">
        <v>50</v>
      </c>
      <c r="N1009" s="21" t="s">
        <v>50</v>
      </c>
      <c r="O1009" s="22"/>
      <c r="P1009" s="22"/>
    </row>
    <row r="1010" spans="1:16" ht="45" x14ac:dyDescent="0.25">
      <c r="A1010" s="21" t="s">
        <v>2025</v>
      </c>
      <c r="B1010" s="21" t="s">
        <v>49</v>
      </c>
      <c r="C1010" s="23">
        <v>27950093.510000002</v>
      </c>
      <c r="D1010" s="23">
        <v>74.44</v>
      </c>
      <c r="E1010" s="23">
        <v>35920048.740000002</v>
      </c>
      <c r="F1010" s="23">
        <v>73.52</v>
      </c>
      <c r="G1010" s="23">
        <v>26922042.890000001</v>
      </c>
      <c r="H1010" s="23">
        <v>59.66</v>
      </c>
      <c r="I1010" s="23">
        <v>23083289.309999999</v>
      </c>
      <c r="J1010" s="23">
        <v>43.98</v>
      </c>
      <c r="K1010" s="23">
        <v>1</v>
      </c>
      <c r="L1010" s="23">
        <v>1</v>
      </c>
      <c r="M1010" s="21" t="s">
        <v>50</v>
      </c>
      <c r="N1010" s="21" t="s">
        <v>58</v>
      </c>
      <c r="O1010" s="22"/>
      <c r="P1010" s="23">
        <v>318537.5</v>
      </c>
    </row>
    <row r="1011" spans="1:16" ht="45" x14ac:dyDescent="0.25">
      <c r="A1011" s="21" t="s">
        <v>5987</v>
      </c>
      <c r="B1011" s="21" t="s">
        <v>49</v>
      </c>
      <c r="C1011" s="22"/>
      <c r="D1011" s="22"/>
      <c r="E1011" s="22"/>
      <c r="F1011" s="22"/>
      <c r="G1011" s="22"/>
      <c r="H1011" s="22"/>
      <c r="I1011" s="22"/>
      <c r="J1011" s="22"/>
      <c r="K1011" s="23">
        <v>1</v>
      </c>
      <c r="L1011" s="23">
        <v>1</v>
      </c>
      <c r="M1011" s="21" t="s">
        <v>50</v>
      </c>
      <c r="N1011" s="21" t="s">
        <v>50</v>
      </c>
      <c r="O1011" s="22"/>
      <c r="P1011" s="22"/>
    </row>
    <row r="1012" spans="1:16" ht="45" x14ac:dyDescent="0.25">
      <c r="A1012" s="21" t="s">
        <v>5988</v>
      </c>
      <c r="B1012" s="21" t="s">
        <v>49</v>
      </c>
      <c r="C1012" s="22"/>
      <c r="D1012" s="22"/>
      <c r="E1012" s="22"/>
      <c r="F1012" s="22"/>
      <c r="G1012" s="22"/>
      <c r="H1012" s="22"/>
      <c r="I1012" s="22"/>
      <c r="J1012" s="22"/>
      <c r="K1012" s="23">
        <v>1</v>
      </c>
      <c r="L1012" s="23">
        <v>1</v>
      </c>
      <c r="M1012" s="21" t="s">
        <v>50</v>
      </c>
      <c r="N1012" s="21" t="s">
        <v>50</v>
      </c>
      <c r="O1012" s="22"/>
      <c r="P1012" s="22"/>
    </row>
    <row r="1013" spans="1:16" ht="45" x14ac:dyDescent="0.25">
      <c r="A1013" s="21" t="s">
        <v>5989</v>
      </c>
      <c r="B1013" s="21" t="s">
        <v>49</v>
      </c>
      <c r="C1013" s="22"/>
      <c r="D1013" s="22"/>
      <c r="E1013" s="22"/>
      <c r="F1013" s="22"/>
      <c r="G1013" s="22"/>
      <c r="H1013" s="22"/>
      <c r="I1013" s="22"/>
      <c r="J1013" s="22"/>
      <c r="K1013" s="23">
        <v>1</v>
      </c>
      <c r="L1013" s="23">
        <v>1</v>
      </c>
      <c r="M1013" s="21" t="s">
        <v>50</v>
      </c>
      <c r="N1013" s="21" t="s">
        <v>50</v>
      </c>
      <c r="O1013" s="22"/>
      <c r="P1013" s="22"/>
    </row>
    <row r="1014" spans="1:16" ht="45" x14ac:dyDescent="0.25">
      <c r="A1014" s="21" t="s">
        <v>2027</v>
      </c>
      <c r="B1014" s="21" t="s">
        <v>49</v>
      </c>
      <c r="C1014" s="23">
        <v>48154804.810000002</v>
      </c>
      <c r="D1014" s="23">
        <v>73.92</v>
      </c>
      <c r="E1014" s="23">
        <v>29983871.739999998</v>
      </c>
      <c r="F1014" s="23">
        <v>93.73</v>
      </c>
      <c r="G1014" s="23">
        <v>34212104.390000001</v>
      </c>
      <c r="H1014" s="23">
        <v>100.92</v>
      </c>
      <c r="I1014" s="23">
        <v>32340925.789999999</v>
      </c>
      <c r="J1014" s="23">
        <v>102.33</v>
      </c>
      <c r="K1014" s="23">
        <v>1</v>
      </c>
      <c r="L1014" s="23">
        <v>1</v>
      </c>
      <c r="M1014" s="21" t="s">
        <v>50</v>
      </c>
      <c r="N1014" s="21" t="s">
        <v>58</v>
      </c>
      <c r="O1014" s="22"/>
      <c r="P1014" s="23">
        <v>485850</v>
      </c>
    </row>
    <row r="1015" spans="1:16" ht="45" x14ac:dyDescent="0.25">
      <c r="A1015" s="21" t="s">
        <v>5990</v>
      </c>
      <c r="B1015" s="21" t="s">
        <v>49</v>
      </c>
      <c r="C1015" s="22"/>
      <c r="D1015" s="22"/>
      <c r="E1015" s="22"/>
      <c r="F1015" s="22"/>
      <c r="G1015" s="22"/>
      <c r="H1015" s="22"/>
      <c r="I1015" s="22"/>
      <c r="J1015" s="22"/>
      <c r="K1015" s="23">
        <v>1</v>
      </c>
      <c r="L1015" s="23">
        <v>1</v>
      </c>
      <c r="M1015" s="21" t="s">
        <v>50</v>
      </c>
      <c r="N1015" s="21" t="s">
        <v>50</v>
      </c>
      <c r="O1015" s="22"/>
      <c r="P1015" s="22"/>
    </row>
    <row r="1016" spans="1:16" ht="45" x14ac:dyDescent="0.25">
      <c r="A1016" s="21" t="s">
        <v>5991</v>
      </c>
      <c r="B1016" s="21" t="s">
        <v>49</v>
      </c>
      <c r="C1016" s="22"/>
      <c r="D1016" s="22"/>
      <c r="E1016" s="22"/>
      <c r="F1016" s="22"/>
      <c r="G1016" s="22"/>
      <c r="H1016" s="22"/>
      <c r="I1016" s="22"/>
      <c r="J1016" s="22"/>
      <c r="K1016" s="23">
        <v>1</v>
      </c>
      <c r="L1016" s="23">
        <v>1</v>
      </c>
      <c r="M1016" s="21" t="s">
        <v>50</v>
      </c>
      <c r="N1016" s="21" t="s">
        <v>50</v>
      </c>
      <c r="O1016" s="22"/>
      <c r="P1016" s="22"/>
    </row>
    <row r="1017" spans="1:16" ht="45" x14ac:dyDescent="0.25">
      <c r="A1017" s="21" t="s">
        <v>5992</v>
      </c>
      <c r="B1017" s="21" t="s">
        <v>49</v>
      </c>
      <c r="C1017" s="22"/>
      <c r="D1017" s="22"/>
      <c r="E1017" s="22"/>
      <c r="F1017" s="22"/>
      <c r="G1017" s="22"/>
      <c r="H1017" s="22"/>
      <c r="I1017" s="22"/>
      <c r="J1017" s="22"/>
      <c r="K1017" s="23">
        <v>1</v>
      </c>
      <c r="L1017" s="23">
        <v>1</v>
      </c>
      <c r="M1017" s="21" t="s">
        <v>50</v>
      </c>
      <c r="N1017" s="21" t="s">
        <v>50</v>
      </c>
      <c r="O1017" s="22"/>
      <c r="P1017" s="22"/>
    </row>
    <row r="1018" spans="1:16" ht="45" x14ac:dyDescent="0.25">
      <c r="A1018" s="21" t="s">
        <v>5993</v>
      </c>
      <c r="B1018" s="21" t="s">
        <v>49</v>
      </c>
      <c r="C1018" s="22"/>
      <c r="D1018" s="22"/>
      <c r="E1018" s="22"/>
      <c r="F1018" s="22"/>
      <c r="G1018" s="22"/>
      <c r="H1018" s="22"/>
      <c r="I1018" s="22"/>
      <c r="J1018" s="22"/>
      <c r="K1018" s="23">
        <v>1</v>
      </c>
      <c r="L1018" s="23">
        <v>1</v>
      </c>
      <c r="M1018" s="21" t="s">
        <v>50</v>
      </c>
      <c r="N1018" s="21" t="s">
        <v>50</v>
      </c>
      <c r="O1018" s="22"/>
      <c r="P1018" s="22"/>
    </row>
    <row r="1019" spans="1:16" ht="45" x14ac:dyDescent="0.25">
      <c r="A1019" s="21" t="s">
        <v>5994</v>
      </c>
      <c r="B1019" s="21" t="s">
        <v>49</v>
      </c>
      <c r="C1019" s="22"/>
      <c r="D1019" s="22"/>
      <c r="E1019" s="22"/>
      <c r="F1019" s="22"/>
      <c r="G1019" s="22"/>
      <c r="H1019" s="22"/>
      <c r="I1019" s="22"/>
      <c r="J1019" s="22"/>
      <c r="K1019" s="23">
        <v>1</v>
      </c>
      <c r="L1019" s="23">
        <v>1</v>
      </c>
      <c r="M1019" s="21" t="s">
        <v>50</v>
      </c>
      <c r="N1019" s="21" t="s">
        <v>50</v>
      </c>
      <c r="O1019" s="22"/>
      <c r="P1019" s="22"/>
    </row>
    <row r="1020" spans="1:16" ht="45" x14ac:dyDescent="0.25">
      <c r="A1020" s="21" t="s">
        <v>5995</v>
      </c>
      <c r="B1020" s="21" t="s">
        <v>49</v>
      </c>
      <c r="C1020" s="22"/>
      <c r="D1020" s="22"/>
      <c r="E1020" s="22"/>
      <c r="F1020" s="22"/>
      <c r="G1020" s="22"/>
      <c r="H1020" s="22"/>
      <c r="I1020" s="22"/>
      <c r="J1020" s="22"/>
      <c r="K1020" s="23">
        <v>1</v>
      </c>
      <c r="L1020" s="23">
        <v>1</v>
      </c>
      <c r="M1020" s="21" t="s">
        <v>50</v>
      </c>
      <c r="N1020" s="21" t="s">
        <v>50</v>
      </c>
      <c r="O1020" s="22"/>
      <c r="P1020" s="22"/>
    </row>
    <row r="1021" spans="1:16" ht="45" x14ac:dyDescent="0.25">
      <c r="A1021" s="21" t="s">
        <v>2029</v>
      </c>
      <c r="B1021" s="21" t="s">
        <v>49</v>
      </c>
      <c r="C1021" s="23">
        <v>26340512.800000001</v>
      </c>
      <c r="D1021" s="23">
        <v>424.58</v>
      </c>
      <c r="E1021" s="23">
        <v>46078486.909999996</v>
      </c>
      <c r="F1021" s="23">
        <v>662.38</v>
      </c>
      <c r="G1021" s="23">
        <v>34443185.509999998</v>
      </c>
      <c r="H1021" s="23">
        <v>466</v>
      </c>
      <c r="I1021" s="23">
        <v>45516851.960000001</v>
      </c>
      <c r="J1021" s="23">
        <v>604.59</v>
      </c>
      <c r="K1021" s="23">
        <v>1</v>
      </c>
      <c r="L1021" s="23">
        <v>1</v>
      </c>
      <c r="M1021" s="21" t="s">
        <v>50</v>
      </c>
      <c r="N1021" s="21" t="s">
        <v>1462</v>
      </c>
      <c r="O1021" s="22"/>
      <c r="P1021" s="23">
        <v>244061.5</v>
      </c>
    </row>
    <row r="1022" spans="1:16" ht="45" x14ac:dyDescent="0.25">
      <c r="A1022" s="21" t="s">
        <v>5996</v>
      </c>
      <c r="B1022" s="21" t="s">
        <v>198</v>
      </c>
      <c r="C1022" s="22"/>
      <c r="D1022" s="22"/>
      <c r="E1022" s="22"/>
      <c r="F1022" s="22"/>
      <c r="G1022" s="22"/>
      <c r="H1022" s="22"/>
      <c r="I1022" s="22"/>
      <c r="J1022" s="22"/>
      <c r="K1022" s="23">
        <v>1</v>
      </c>
      <c r="L1022" s="23">
        <v>1</v>
      </c>
      <c r="M1022" s="21" t="s">
        <v>50</v>
      </c>
      <c r="N1022" s="21" t="s">
        <v>50</v>
      </c>
      <c r="O1022" s="22"/>
      <c r="P1022" s="22"/>
    </row>
    <row r="1023" spans="1:16" ht="45" x14ac:dyDescent="0.25">
      <c r="A1023" s="21" t="s">
        <v>5997</v>
      </c>
      <c r="B1023" s="21" t="s">
        <v>49</v>
      </c>
      <c r="C1023" s="22"/>
      <c r="D1023" s="22"/>
      <c r="E1023" s="22"/>
      <c r="F1023" s="22"/>
      <c r="G1023" s="22"/>
      <c r="H1023" s="22"/>
      <c r="I1023" s="22"/>
      <c r="J1023" s="22"/>
      <c r="K1023" s="23">
        <v>1</v>
      </c>
      <c r="L1023" s="23">
        <v>1</v>
      </c>
      <c r="M1023" s="21" t="s">
        <v>50</v>
      </c>
      <c r="N1023" s="21" t="s">
        <v>50</v>
      </c>
      <c r="O1023" s="22"/>
      <c r="P1023" s="22"/>
    </row>
    <row r="1024" spans="1:16" ht="45" x14ac:dyDescent="0.25">
      <c r="A1024" s="21" t="s">
        <v>5998</v>
      </c>
      <c r="B1024" s="21" t="s">
        <v>49</v>
      </c>
      <c r="C1024" s="22"/>
      <c r="D1024" s="22"/>
      <c r="E1024" s="22"/>
      <c r="F1024" s="22"/>
      <c r="G1024" s="22"/>
      <c r="H1024" s="22"/>
      <c r="I1024" s="22"/>
      <c r="J1024" s="22"/>
      <c r="K1024" s="23">
        <v>1</v>
      </c>
      <c r="L1024" s="23">
        <v>1</v>
      </c>
      <c r="M1024" s="21" t="s">
        <v>50</v>
      </c>
      <c r="N1024" s="21" t="s">
        <v>50</v>
      </c>
      <c r="O1024" s="22"/>
      <c r="P1024" s="22"/>
    </row>
    <row r="1025" spans="1:16" ht="45" x14ac:dyDescent="0.25">
      <c r="A1025" s="21" t="s">
        <v>5999</v>
      </c>
      <c r="B1025" s="21" t="s">
        <v>49</v>
      </c>
      <c r="C1025" s="22"/>
      <c r="D1025" s="22"/>
      <c r="E1025" s="22"/>
      <c r="F1025" s="22"/>
      <c r="G1025" s="22"/>
      <c r="H1025" s="22"/>
      <c r="I1025" s="22"/>
      <c r="J1025" s="22"/>
      <c r="K1025" s="23">
        <v>1</v>
      </c>
      <c r="L1025" s="23">
        <v>1</v>
      </c>
      <c r="M1025" s="21" t="s">
        <v>50</v>
      </c>
      <c r="N1025" s="21" t="s">
        <v>50</v>
      </c>
      <c r="O1025" s="22"/>
      <c r="P1025" s="22"/>
    </row>
    <row r="1026" spans="1:16" ht="45" x14ac:dyDescent="0.25">
      <c r="A1026" s="21" t="s">
        <v>6000</v>
      </c>
      <c r="B1026" s="21" t="s">
        <v>49</v>
      </c>
      <c r="C1026" s="22"/>
      <c r="D1026" s="22"/>
      <c r="E1026" s="22"/>
      <c r="F1026" s="22"/>
      <c r="G1026" s="22"/>
      <c r="H1026" s="22"/>
      <c r="I1026" s="22"/>
      <c r="J1026" s="22"/>
      <c r="K1026" s="23">
        <v>1</v>
      </c>
      <c r="L1026" s="23">
        <v>1</v>
      </c>
      <c r="M1026" s="21" t="s">
        <v>50</v>
      </c>
      <c r="N1026" s="21" t="s">
        <v>50</v>
      </c>
      <c r="O1026" s="22"/>
      <c r="P1026" s="22"/>
    </row>
    <row r="1027" spans="1:16" ht="45" x14ac:dyDescent="0.25">
      <c r="A1027" s="21" t="s">
        <v>6001</v>
      </c>
      <c r="B1027" s="21" t="s">
        <v>49</v>
      </c>
      <c r="C1027" s="22"/>
      <c r="D1027" s="22"/>
      <c r="E1027" s="22"/>
      <c r="F1027" s="22"/>
      <c r="G1027" s="22"/>
      <c r="H1027" s="22"/>
      <c r="I1027" s="22"/>
      <c r="J1027" s="22"/>
      <c r="K1027" s="23">
        <v>1</v>
      </c>
      <c r="L1027" s="23">
        <v>1</v>
      </c>
      <c r="M1027" s="21" t="s">
        <v>50</v>
      </c>
      <c r="N1027" s="21" t="s">
        <v>50</v>
      </c>
      <c r="O1027" s="22"/>
      <c r="P1027" s="22"/>
    </row>
    <row r="1028" spans="1:16" ht="45" x14ac:dyDescent="0.25">
      <c r="A1028" s="21" t="s">
        <v>2031</v>
      </c>
      <c r="B1028" s="21" t="s">
        <v>49</v>
      </c>
      <c r="C1028" s="23">
        <v>42500481.200000003</v>
      </c>
      <c r="D1028" s="23">
        <v>167.18</v>
      </c>
      <c r="E1028" s="23">
        <v>50238631.939999998</v>
      </c>
      <c r="F1028" s="23">
        <v>207.58</v>
      </c>
      <c r="G1028" s="23">
        <v>100991262.11</v>
      </c>
      <c r="H1028" s="23">
        <v>380.99</v>
      </c>
      <c r="I1028" s="23">
        <v>58015897.240000002</v>
      </c>
      <c r="J1028" s="23">
        <v>236.75</v>
      </c>
      <c r="K1028" s="23">
        <v>1</v>
      </c>
      <c r="L1028" s="23">
        <v>1</v>
      </c>
      <c r="M1028" s="21" t="s">
        <v>50</v>
      </c>
      <c r="N1028" s="21" t="s">
        <v>1462</v>
      </c>
      <c r="O1028" s="22"/>
      <c r="P1028" s="23">
        <v>194550</v>
      </c>
    </row>
    <row r="1029" spans="1:16" ht="45" x14ac:dyDescent="0.25">
      <c r="A1029" s="21" t="s">
        <v>6002</v>
      </c>
      <c r="B1029" s="21" t="s">
        <v>49</v>
      </c>
      <c r="C1029" s="22"/>
      <c r="D1029" s="22"/>
      <c r="E1029" s="22"/>
      <c r="F1029" s="22"/>
      <c r="G1029" s="22"/>
      <c r="H1029" s="22"/>
      <c r="I1029" s="22"/>
      <c r="J1029" s="22"/>
      <c r="K1029" s="23">
        <v>1</v>
      </c>
      <c r="L1029" s="23">
        <v>1</v>
      </c>
      <c r="M1029" s="21" t="s">
        <v>50</v>
      </c>
      <c r="N1029" s="21" t="s">
        <v>50</v>
      </c>
      <c r="O1029" s="22"/>
      <c r="P1029" s="22"/>
    </row>
    <row r="1030" spans="1:16" ht="45" x14ac:dyDescent="0.25">
      <c r="A1030" s="21" t="s">
        <v>6003</v>
      </c>
      <c r="B1030" s="21" t="s">
        <v>49</v>
      </c>
      <c r="C1030" s="22"/>
      <c r="D1030" s="22"/>
      <c r="E1030" s="22"/>
      <c r="F1030" s="22"/>
      <c r="G1030" s="22"/>
      <c r="H1030" s="22"/>
      <c r="I1030" s="22"/>
      <c r="J1030" s="22"/>
      <c r="K1030" s="23">
        <v>1</v>
      </c>
      <c r="L1030" s="23">
        <v>1</v>
      </c>
      <c r="M1030" s="21" t="s">
        <v>50</v>
      </c>
      <c r="N1030" s="21" t="s">
        <v>50</v>
      </c>
      <c r="O1030" s="22"/>
      <c r="P1030" s="22"/>
    </row>
    <row r="1031" spans="1:16" ht="45" x14ac:dyDescent="0.25">
      <c r="A1031" s="21" t="s">
        <v>6004</v>
      </c>
      <c r="B1031" s="21" t="s">
        <v>49</v>
      </c>
      <c r="C1031" s="22"/>
      <c r="D1031" s="22"/>
      <c r="E1031" s="22"/>
      <c r="F1031" s="22"/>
      <c r="G1031" s="22"/>
      <c r="H1031" s="22"/>
      <c r="I1031" s="22"/>
      <c r="J1031" s="22"/>
      <c r="K1031" s="23">
        <v>1</v>
      </c>
      <c r="L1031" s="23">
        <v>1</v>
      </c>
      <c r="M1031" s="21" t="s">
        <v>50</v>
      </c>
      <c r="N1031" s="21" t="s">
        <v>50</v>
      </c>
      <c r="O1031" s="22"/>
      <c r="P1031" s="22"/>
    </row>
    <row r="1032" spans="1:16" ht="45" x14ac:dyDescent="0.25">
      <c r="A1032" s="21" t="s">
        <v>6005</v>
      </c>
      <c r="B1032" s="21" t="s">
        <v>49</v>
      </c>
      <c r="C1032" s="22"/>
      <c r="D1032" s="22"/>
      <c r="E1032" s="22"/>
      <c r="F1032" s="22"/>
      <c r="G1032" s="22"/>
      <c r="H1032" s="22"/>
      <c r="I1032" s="22"/>
      <c r="J1032" s="22"/>
      <c r="K1032" s="23">
        <v>1</v>
      </c>
      <c r="L1032" s="23">
        <v>1</v>
      </c>
      <c r="M1032" s="21" t="s">
        <v>50</v>
      </c>
      <c r="N1032" s="21" t="s">
        <v>50</v>
      </c>
      <c r="O1032" s="22"/>
      <c r="P1032" s="22"/>
    </row>
    <row r="1033" spans="1:16" ht="45" x14ac:dyDescent="0.25">
      <c r="A1033" s="21" t="s">
        <v>6006</v>
      </c>
      <c r="B1033" s="21" t="s">
        <v>49</v>
      </c>
      <c r="C1033" s="22"/>
      <c r="D1033" s="22"/>
      <c r="E1033" s="22"/>
      <c r="F1033" s="22"/>
      <c r="G1033" s="22"/>
      <c r="H1033" s="22"/>
      <c r="I1033" s="22"/>
      <c r="J1033" s="22"/>
      <c r="K1033" s="23">
        <v>1</v>
      </c>
      <c r="L1033" s="23">
        <v>1</v>
      </c>
      <c r="M1033" s="21" t="s">
        <v>50</v>
      </c>
      <c r="N1033" s="21" t="s">
        <v>50</v>
      </c>
      <c r="O1033" s="22"/>
      <c r="P1033" s="22"/>
    </row>
    <row r="1034" spans="1:16" ht="45" x14ac:dyDescent="0.25">
      <c r="A1034" s="21" t="s">
        <v>6007</v>
      </c>
      <c r="B1034" s="21" t="s">
        <v>49</v>
      </c>
      <c r="C1034" s="22"/>
      <c r="D1034" s="22"/>
      <c r="E1034" s="22"/>
      <c r="F1034" s="22"/>
      <c r="G1034" s="22"/>
      <c r="H1034" s="22"/>
      <c r="I1034" s="22"/>
      <c r="J1034" s="22"/>
      <c r="K1034" s="23">
        <v>1</v>
      </c>
      <c r="L1034" s="23">
        <v>1</v>
      </c>
      <c r="M1034" s="21" t="s">
        <v>50</v>
      </c>
      <c r="N1034" s="21" t="s">
        <v>50</v>
      </c>
      <c r="O1034" s="22"/>
      <c r="P1034" s="22"/>
    </row>
    <row r="1035" spans="1:16" ht="45" x14ac:dyDescent="0.25">
      <c r="A1035" s="21" t="s">
        <v>6008</v>
      </c>
      <c r="B1035" s="21" t="s">
        <v>49</v>
      </c>
      <c r="C1035" s="22"/>
      <c r="D1035" s="22"/>
      <c r="E1035" s="22"/>
      <c r="F1035" s="22"/>
      <c r="G1035" s="22"/>
      <c r="H1035" s="22"/>
      <c r="I1035" s="22"/>
      <c r="J1035" s="22"/>
      <c r="K1035" s="23">
        <v>1</v>
      </c>
      <c r="L1035" s="23">
        <v>1</v>
      </c>
      <c r="M1035" s="21" t="s">
        <v>50</v>
      </c>
      <c r="N1035" s="21" t="s">
        <v>50</v>
      </c>
      <c r="O1035" s="22"/>
      <c r="P1035" s="22"/>
    </row>
    <row r="1036" spans="1:16" ht="45" x14ac:dyDescent="0.25">
      <c r="A1036" s="21" t="s">
        <v>2033</v>
      </c>
      <c r="B1036" s="21" t="s">
        <v>49</v>
      </c>
      <c r="C1036" s="23">
        <v>2569646.9900000002</v>
      </c>
      <c r="D1036" s="23">
        <v>112.75</v>
      </c>
      <c r="E1036" s="23">
        <v>3698165.54</v>
      </c>
      <c r="F1036" s="23">
        <v>140.86000000000001</v>
      </c>
      <c r="G1036" s="23">
        <v>5334075.9800000004</v>
      </c>
      <c r="H1036" s="23">
        <v>223.51</v>
      </c>
      <c r="I1036" s="23">
        <v>5252747.3600000003</v>
      </c>
      <c r="J1036" s="23">
        <v>172.45</v>
      </c>
      <c r="K1036" s="23">
        <v>1</v>
      </c>
      <c r="L1036" s="23">
        <v>1</v>
      </c>
      <c r="M1036" s="21" t="s">
        <v>50</v>
      </c>
      <c r="N1036" s="21" t="s">
        <v>5192</v>
      </c>
      <c r="O1036" s="22"/>
      <c r="P1036" s="23">
        <v>23189.5</v>
      </c>
    </row>
    <row r="1037" spans="1:16" ht="45" x14ac:dyDescent="0.25">
      <c r="A1037" s="21" t="s">
        <v>6009</v>
      </c>
      <c r="B1037" s="21" t="s">
        <v>49</v>
      </c>
      <c r="C1037" s="22"/>
      <c r="D1037" s="22"/>
      <c r="E1037" s="22"/>
      <c r="F1037" s="22"/>
      <c r="G1037" s="22"/>
      <c r="H1037" s="22"/>
      <c r="I1037" s="22"/>
      <c r="J1037" s="22"/>
      <c r="K1037" s="23">
        <v>1</v>
      </c>
      <c r="L1037" s="23">
        <v>1</v>
      </c>
      <c r="M1037" s="21" t="s">
        <v>50</v>
      </c>
      <c r="N1037" s="21" t="s">
        <v>50</v>
      </c>
      <c r="O1037" s="22"/>
      <c r="P1037" s="22"/>
    </row>
    <row r="1038" spans="1:16" ht="45" x14ac:dyDescent="0.25">
      <c r="A1038" s="21" t="s">
        <v>6010</v>
      </c>
      <c r="B1038" s="21" t="s">
        <v>49</v>
      </c>
      <c r="C1038" s="22"/>
      <c r="D1038" s="22"/>
      <c r="E1038" s="22"/>
      <c r="F1038" s="22"/>
      <c r="G1038" s="22"/>
      <c r="H1038" s="22"/>
      <c r="I1038" s="22"/>
      <c r="J1038" s="22"/>
      <c r="K1038" s="23">
        <v>1</v>
      </c>
      <c r="L1038" s="23">
        <v>1</v>
      </c>
      <c r="M1038" s="21" t="s">
        <v>50</v>
      </c>
      <c r="N1038" s="21" t="s">
        <v>50</v>
      </c>
      <c r="O1038" s="22"/>
      <c r="P1038" s="22"/>
    </row>
    <row r="1039" spans="1:16" ht="45" x14ac:dyDescent="0.25">
      <c r="A1039" s="21" t="s">
        <v>6011</v>
      </c>
      <c r="B1039" s="21" t="s">
        <v>49</v>
      </c>
      <c r="C1039" s="22"/>
      <c r="D1039" s="22"/>
      <c r="E1039" s="22"/>
      <c r="F1039" s="22"/>
      <c r="G1039" s="22"/>
      <c r="H1039" s="22"/>
      <c r="I1039" s="22"/>
      <c r="J1039" s="22"/>
      <c r="K1039" s="23">
        <v>1</v>
      </c>
      <c r="L1039" s="23">
        <v>1</v>
      </c>
      <c r="M1039" s="21" t="s">
        <v>50</v>
      </c>
      <c r="N1039" s="21" t="s">
        <v>50</v>
      </c>
      <c r="O1039" s="22"/>
      <c r="P1039" s="22"/>
    </row>
    <row r="1040" spans="1:16" ht="45" x14ac:dyDescent="0.25">
      <c r="A1040" s="21" t="s">
        <v>6012</v>
      </c>
      <c r="B1040" s="21" t="s">
        <v>49</v>
      </c>
      <c r="C1040" s="22"/>
      <c r="D1040" s="22"/>
      <c r="E1040" s="22"/>
      <c r="F1040" s="22"/>
      <c r="G1040" s="22"/>
      <c r="H1040" s="22"/>
      <c r="I1040" s="22"/>
      <c r="J1040" s="22"/>
      <c r="K1040" s="23">
        <v>1</v>
      </c>
      <c r="L1040" s="23">
        <v>1</v>
      </c>
      <c r="M1040" s="21" t="s">
        <v>50</v>
      </c>
      <c r="N1040" s="21" t="s">
        <v>50</v>
      </c>
      <c r="O1040" s="22"/>
      <c r="P1040" s="22"/>
    </row>
    <row r="1041" spans="1:16" ht="45" x14ac:dyDescent="0.25">
      <c r="A1041" s="21" t="s">
        <v>2035</v>
      </c>
      <c r="B1041" s="21" t="s">
        <v>49</v>
      </c>
      <c r="C1041" s="23">
        <v>4376853.3</v>
      </c>
      <c r="D1041" s="23">
        <v>644.57000000000005</v>
      </c>
      <c r="E1041" s="23">
        <v>6207066.0999999996</v>
      </c>
      <c r="F1041" s="23">
        <v>2202.02</v>
      </c>
      <c r="G1041" s="23">
        <v>5282509.07</v>
      </c>
      <c r="H1041" s="23">
        <v>2119.81</v>
      </c>
      <c r="I1041" s="23">
        <v>6293591.2699999996</v>
      </c>
      <c r="J1041" s="23">
        <v>2440.98</v>
      </c>
      <c r="K1041" s="23">
        <v>1</v>
      </c>
      <c r="L1041" s="23">
        <v>1</v>
      </c>
      <c r="M1041" s="21" t="s">
        <v>50</v>
      </c>
      <c r="N1041" s="21" t="s">
        <v>5192</v>
      </c>
      <c r="O1041" s="22"/>
      <c r="P1041" s="23">
        <v>19440.75</v>
      </c>
    </row>
    <row r="1042" spans="1:16" ht="45" x14ac:dyDescent="0.25">
      <c r="A1042" s="21" t="s">
        <v>2037</v>
      </c>
      <c r="B1042" s="21" t="s">
        <v>49</v>
      </c>
      <c r="C1042" s="23">
        <v>29155919.32</v>
      </c>
      <c r="D1042" s="23">
        <v>3000</v>
      </c>
      <c r="E1042" s="23">
        <v>31928732.02</v>
      </c>
      <c r="F1042" s="23">
        <v>3814.03</v>
      </c>
      <c r="G1042" s="23">
        <v>24738253.359999999</v>
      </c>
      <c r="H1042" s="23">
        <v>3123.16</v>
      </c>
      <c r="I1042" s="23">
        <v>26529340.469999999</v>
      </c>
      <c r="J1042" s="23">
        <v>2847.35</v>
      </c>
      <c r="K1042" s="23">
        <v>1</v>
      </c>
      <c r="L1042" s="23">
        <v>1</v>
      </c>
      <c r="M1042" s="21" t="s">
        <v>50</v>
      </c>
      <c r="N1042" s="21" t="s">
        <v>5192</v>
      </c>
      <c r="O1042" s="22"/>
      <c r="P1042" s="23">
        <v>10600</v>
      </c>
    </row>
    <row r="1043" spans="1:16" ht="45" x14ac:dyDescent="0.25">
      <c r="A1043" s="21" t="s">
        <v>6013</v>
      </c>
      <c r="B1043" s="21" t="s">
        <v>49</v>
      </c>
      <c r="C1043" s="22"/>
      <c r="D1043" s="22"/>
      <c r="E1043" s="22"/>
      <c r="F1043" s="22"/>
      <c r="G1043" s="22"/>
      <c r="H1043" s="22"/>
      <c r="I1043" s="22"/>
      <c r="J1043" s="22"/>
      <c r="K1043" s="23">
        <v>1</v>
      </c>
      <c r="L1043" s="23">
        <v>1</v>
      </c>
      <c r="M1043" s="21" t="s">
        <v>50</v>
      </c>
      <c r="N1043" s="21" t="s">
        <v>50</v>
      </c>
      <c r="O1043" s="22"/>
      <c r="P1043" s="22"/>
    </row>
    <row r="1044" spans="1:16" ht="45" x14ac:dyDescent="0.25">
      <c r="A1044" s="21" t="s">
        <v>6014</v>
      </c>
      <c r="B1044" s="21" t="s">
        <v>49</v>
      </c>
      <c r="C1044" s="22"/>
      <c r="D1044" s="22"/>
      <c r="E1044" s="22"/>
      <c r="F1044" s="22"/>
      <c r="G1044" s="22"/>
      <c r="H1044" s="22"/>
      <c r="I1044" s="22"/>
      <c r="J1044" s="22"/>
      <c r="K1044" s="23">
        <v>1</v>
      </c>
      <c r="L1044" s="23">
        <v>1</v>
      </c>
      <c r="M1044" s="21" t="s">
        <v>50</v>
      </c>
      <c r="N1044" s="21" t="s">
        <v>50</v>
      </c>
      <c r="O1044" s="22"/>
      <c r="P1044" s="22"/>
    </row>
    <row r="1045" spans="1:16" ht="45" x14ac:dyDescent="0.25">
      <c r="A1045" s="21" t="s">
        <v>6015</v>
      </c>
      <c r="B1045" s="21" t="s">
        <v>49</v>
      </c>
      <c r="C1045" s="22"/>
      <c r="D1045" s="22"/>
      <c r="E1045" s="22"/>
      <c r="F1045" s="22"/>
      <c r="G1045" s="22"/>
      <c r="H1045" s="22"/>
      <c r="I1045" s="22"/>
      <c r="J1045" s="22"/>
      <c r="K1045" s="23">
        <v>1</v>
      </c>
      <c r="L1045" s="23">
        <v>1</v>
      </c>
      <c r="M1045" s="21" t="s">
        <v>50</v>
      </c>
      <c r="N1045" s="21" t="s">
        <v>50</v>
      </c>
      <c r="O1045" s="22"/>
      <c r="P1045" s="22"/>
    </row>
    <row r="1046" spans="1:16" ht="45" x14ac:dyDescent="0.25">
      <c r="A1046" s="21" t="s">
        <v>2039</v>
      </c>
      <c r="B1046" s="21" t="s">
        <v>49</v>
      </c>
      <c r="C1046" s="23">
        <v>54015083.369999997</v>
      </c>
      <c r="D1046" s="23">
        <v>68.55</v>
      </c>
      <c r="E1046" s="23">
        <v>39699219.740000002</v>
      </c>
      <c r="F1046" s="23">
        <v>56.9</v>
      </c>
      <c r="G1046" s="23">
        <v>39431433.390000001</v>
      </c>
      <c r="H1046" s="23">
        <v>37.61</v>
      </c>
      <c r="I1046" s="23">
        <v>44662146.109999999</v>
      </c>
      <c r="J1046" s="23">
        <v>41.92</v>
      </c>
      <c r="K1046" s="23">
        <v>1</v>
      </c>
      <c r="L1046" s="23">
        <v>1</v>
      </c>
      <c r="M1046" s="21" t="s">
        <v>50</v>
      </c>
      <c r="N1046" s="21" t="s">
        <v>58</v>
      </c>
      <c r="O1046" s="22"/>
      <c r="P1046" s="23">
        <v>698520</v>
      </c>
    </row>
    <row r="1047" spans="1:16" ht="45" x14ac:dyDescent="0.25">
      <c r="A1047" s="21" t="s">
        <v>6016</v>
      </c>
      <c r="B1047" s="21" t="s">
        <v>49</v>
      </c>
      <c r="C1047" s="22"/>
      <c r="D1047" s="22"/>
      <c r="E1047" s="22"/>
      <c r="F1047" s="22"/>
      <c r="G1047" s="22"/>
      <c r="H1047" s="22"/>
      <c r="I1047" s="22"/>
      <c r="J1047" s="22"/>
      <c r="K1047" s="23">
        <v>1</v>
      </c>
      <c r="L1047" s="23">
        <v>1</v>
      </c>
      <c r="M1047" s="21" t="s">
        <v>50</v>
      </c>
      <c r="N1047" s="21" t="s">
        <v>50</v>
      </c>
      <c r="O1047" s="22"/>
      <c r="P1047" s="22"/>
    </row>
    <row r="1048" spans="1:16" ht="45" x14ac:dyDescent="0.25">
      <c r="A1048" s="21" t="s">
        <v>6017</v>
      </c>
      <c r="B1048" s="21" t="s">
        <v>49</v>
      </c>
      <c r="C1048" s="22"/>
      <c r="D1048" s="22"/>
      <c r="E1048" s="22"/>
      <c r="F1048" s="22"/>
      <c r="G1048" s="22"/>
      <c r="H1048" s="22"/>
      <c r="I1048" s="22"/>
      <c r="J1048" s="22"/>
      <c r="K1048" s="23">
        <v>1</v>
      </c>
      <c r="L1048" s="23">
        <v>1</v>
      </c>
      <c r="M1048" s="21" t="s">
        <v>50</v>
      </c>
      <c r="N1048" s="21" t="s">
        <v>50</v>
      </c>
      <c r="O1048" s="22"/>
      <c r="P1048" s="22"/>
    </row>
    <row r="1049" spans="1:16" ht="45" x14ac:dyDescent="0.25">
      <c r="A1049" s="21" t="s">
        <v>6018</v>
      </c>
      <c r="B1049" s="21" t="s">
        <v>49</v>
      </c>
      <c r="C1049" s="22"/>
      <c r="D1049" s="22"/>
      <c r="E1049" s="22"/>
      <c r="F1049" s="22"/>
      <c r="G1049" s="22"/>
      <c r="H1049" s="22"/>
      <c r="I1049" s="22"/>
      <c r="J1049" s="22"/>
      <c r="K1049" s="23">
        <v>1</v>
      </c>
      <c r="L1049" s="23">
        <v>1</v>
      </c>
      <c r="M1049" s="21" t="s">
        <v>50</v>
      </c>
      <c r="N1049" s="21" t="s">
        <v>50</v>
      </c>
      <c r="O1049" s="22"/>
      <c r="P1049" s="22"/>
    </row>
    <row r="1050" spans="1:16" ht="45" x14ac:dyDescent="0.25">
      <c r="A1050" s="21" t="s">
        <v>6019</v>
      </c>
      <c r="B1050" s="21" t="s">
        <v>49</v>
      </c>
      <c r="C1050" s="22"/>
      <c r="D1050" s="22"/>
      <c r="E1050" s="22"/>
      <c r="F1050" s="22"/>
      <c r="G1050" s="22"/>
      <c r="H1050" s="22"/>
      <c r="I1050" s="22"/>
      <c r="J1050" s="22"/>
      <c r="K1050" s="23">
        <v>1</v>
      </c>
      <c r="L1050" s="23">
        <v>1</v>
      </c>
      <c r="M1050" s="21" t="s">
        <v>50</v>
      </c>
      <c r="N1050" s="21" t="s">
        <v>50</v>
      </c>
      <c r="O1050" s="22"/>
      <c r="P1050" s="22"/>
    </row>
    <row r="1051" spans="1:16" ht="45" x14ac:dyDescent="0.25">
      <c r="A1051" s="21" t="s">
        <v>6020</v>
      </c>
      <c r="B1051" s="21" t="s">
        <v>49</v>
      </c>
      <c r="C1051" s="22"/>
      <c r="D1051" s="22"/>
      <c r="E1051" s="22"/>
      <c r="F1051" s="22"/>
      <c r="G1051" s="22"/>
      <c r="H1051" s="22"/>
      <c r="I1051" s="22"/>
      <c r="J1051" s="22"/>
      <c r="K1051" s="23">
        <v>1</v>
      </c>
      <c r="L1051" s="23">
        <v>1</v>
      </c>
      <c r="M1051" s="21" t="s">
        <v>50</v>
      </c>
      <c r="N1051" s="21" t="s">
        <v>50</v>
      </c>
      <c r="O1051" s="22"/>
      <c r="P1051" s="22"/>
    </row>
    <row r="1052" spans="1:16" ht="45" x14ac:dyDescent="0.25">
      <c r="A1052" s="21" t="s">
        <v>2041</v>
      </c>
      <c r="B1052" s="21" t="s">
        <v>49</v>
      </c>
      <c r="C1052" s="23">
        <v>35592978.009999998</v>
      </c>
      <c r="D1052" s="23">
        <v>68.55</v>
      </c>
      <c r="E1052" s="23">
        <v>47134669.950000003</v>
      </c>
      <c r="F1052" s="23">
        <v>52.79</v>
      </c>
      <c r="G1052" s="23">
        <v>40262300.649999999</v>
      </c>
      <c r="H1052" s="23">
        <v>87.84</v>
      </c>
      <c r="I1052" s="23">
        <v>33080867.579999998</v>
      </c>
      <c r="J1052" s="23">
        <v>59.29</v>
      </c>
      <c r="K1052" s="23">
        <v>1</v>
      </c>
      <c r="L1052" s="23">
        <v>1</v>
      </c>
      <c r="M1052" s="21" t="s">
        <v>50</v>
      </c>
      <c r="N1052" s="21" t="s">
        <v>1462</v>
      </c>
      <c r="O1052" s="22"/>
      <c r="P1052" s="23">
        <v>263572.25</v>
      </c>
    </row>
    <row r="1053" spans="1:16" ht="45" x14ac:dyDescent="0.25">
      <c r="A1053" s="21" t="s">
        <v>2043</v>
      </c>
      <c r="B1053" s="21" t="s">
        <v>49</v>
      </c>
      <c r="C1053" s="23">
        <v>26558403.039999999</v>
      </c>
      <c r="D1053" s="23">
        <v>292.94</v>
      </c>
      <c r="E1053" s="23">
        <v>25557573.510000002</v>
      </c>
      <c r="F1053" s="23">
        <v>314.24</v>
      </c>
      <c r="G1053" s="23">
        <v>20944122.710000001</v>
      </c>
      <c r="H1053" s="23">
        <v>288.64999999999998</v>
      </c>
      <c r="I1053" s="23">
        <v>23242859.27</v>
      </c>
      <c r="J1053" s="23">
        <v>287.25</v>
      </c>
      <c r="K1053" s="23">
        <v>1</v>
      </c>
      <c r="L1053" s="23">
        <v>1</v>
      </c>
      <c r="M1053" s="21" t="s">
        <v>50</v>
      </c>
      <c r="N1053" s="21" t="s">
        <v>1462</v>
      </c>
      <c r="O1053" s="22"/>
      <c r="P1053" s="23">
        <v>66226.75</v>
      </c>
    </row>
    <row r="1054" spans="1:16" ht="45" x14ac:dyDescent="0.25">
      <c r="A1054" s="21" t="s">
        <v>6021</v>
      </c>
      <c r="B1054" s="21" t="s">
        <v>49</v>
      </c>
      <c r="C1054" s="22"/>
      <c r="D1054" s="22"/>
      <c r="E1054" s="22"/>
      <c r="F1054" s="22"/>
      <c r="G1054" s="22"/>
      <c r="H1054" s="22"/>
      <c r="I1054" s="22"/>
      <c r="J1054" s="22"/>
      <c r="K1054" s="23">
        <v>1</v>
      </c>
      <c r="L1054" s="23">
        <v>1</v>
      </c>
      <c r="M1054" s="21" t="s">
        <v>50</v>
      </c>
      <c r="N1054" s="21" t="s">
        <v>50</v>
      </c>
      <c r="O1054" s="22"/>
      <c r="P1054" s="22"/>
    </row>
    <row r="1055" spans="1:16" ht="45" x14ac:dyDescent="0.25">
      <c r="A1055" s="21" t="s">
        <v>6022</v>
      </c>
      <c r="B1055" s="21" t="s">
        <v>49</v>
      </c>
      <c r="C1055" s="22"/>
      <c r="D1055" s="22"/>
      <c r="E1055" s="22"/>
      <c r="F1055" s="22"/>
      <c r="G1055" s="22"/>
      <c r="H1055" s="22"/>
      <c r="I1055" s="22"/>
      <c r="J1055" s="22"/>
      <c r="K1055" s="23">
        <v>1</v>
      </c>
      <c r="L1055" s="23">
        <v>1</v>
      </c>
      <c r="M1055" s="21" t="s">
        <v>50</v>
      </c>
      <c r="N1055" s="21" t="s">
        <v>50</v>
      </c>
      <c r="O1055" s="22"/>
      <c r="P1055" s="22"/>
    </row>
    <row r="1056" spans="1:16" ht="45" x14ac:dyDescent="0.25">
      <c r="A1056" s="21" t="s">
        <v>6023</v>
      </c>
      <c r="B1056" s="21" t="s">
        <v>49</v>
      </c>
      <c r="C1056" s="22"/>
      <c r="D1056" s="22"/>
      <c r="E1056" s="22"/>
      <c r="F1056" s="22"/>
      <c r="G1056" s="22"/>
      <c r="H1056" s="22"/>
      <c r="I1056" s="22"/>
      <c r="J1056" s="22"/>
      <c r="K1056" s="23">
        <v>1</v>
      </c>
      <c r="L1056" s="23">
        <v>1</v>
      </c>
      <c r="M1056" s="21" t="s">
        <v>50</v>
      </c>
      <c r="N1056" s="21" t="s">
        <v>50</v>
      </c>
      <c r="O1056" s="22"/>
      <c r="P1056" s="22"/>
    </row>
    <row r="1057" spans="1:16" ht="45" x14ac:dyDescent="0.25">
      <c r="A1057" s="21" t="s">
        <v>6024</v>
      </c>
      <c r="B1057" s="21" t="s">
        <v>49</v>
      </c>
      <c r="C1057" s="22"/>
      <c r="D1057" s="22"/>
      <c r="E1057" s="22"/>
      <c r="F1057" s="22"/>
      <c r="G1057" s="22"/>
      <c r="H1057" s="22"/>
      <c r="I1057" s="22"/>
      <c r="J1057" s="22"/>
      <c r="K1057" s="23">
        <v>1</v>
      </c>
      <c r="L1057" s="23">
        <v>1</v>
      </c>
      <c r="M1057" s="21" t="s">
        <v>50</v>
      </c>
      <c r="N1057" s="21" t="s">
        <v>50</v>
      </c>
      <c r="O1057" s="22"/>
      <c r="P1057" s="22"/>
    </row>
    <row r="1058" spans="1:16" ht="45" x14ac:dyDescent="0.25">
      <c r="A1058" s="21" t="s">
        <v>6025</v>
      </c>
      <c r="B1058" s="21" t="s">
        <v>49</v>
      </c>
      <c r="C1058" s="22"/>
      <c r="D1058" s="22"/>
      <c r="E1058" s="22"/>
      <c r="F1058" s="22"/>
      <c r="G1058" s="22"/>
      <c r="H1058" s="22"/>
      <c r="I1058" s="22"/>
      <c r="J1058" s="22"/>
      <c r="K1058" s="23">
        <v>1</v>
      </c>
      <c r="L1058" s="23">
        <v>1</v>
      </c>
      <c r="M1058" s="21" t="s">
        <v>50</v>
      </c>
      <c r="N1058" s="21" t="s">
        <v>50</v>
      </c>
      <c r="O1058" s="22"/>
      <c r="P1058" s="22"/>
    </row>
    <row r="1059" spans="1:16" ht="45" x14ac:dyDescent="0.25">
      <c r="A1059" s="21" t="s">
        <v>6026</v>
      </c>
      <c r="B1059" s="21" t="s">
        <v>49</v>
      </c>
      <c r="C1059" s="22"/>
      <c r="D1059" s="22"/>
      <c r="E1059" s="22"/>
      <c r="F1059" s="22"/>
      <c r="G1059" s="22"/>
      <c r="H1059" s="22"/>
      <c r="I1059" s="22"/>
      <c r="J1059" s="22"/>
      <c r="K1059" s="23">
        <v>1</v>
      </c>
      <c r="L1059" s="23">
        <v>1</v>
      </c>
      <c r="M1059" s="21" t="s">
        <v>50</v>
      </c>
      <c r="N1059" s="21" t="s">
        <v>50</v>
      </c>
      <c r="O1059" s="22"/>
      <c r="P1059" s="22"/>
    </row>
    <row r="1060" spans="1:16" ht="45" x14ac:dyDescent="0.25">
      <c r="A1060" s="21" t="s">
        <v>2045</v>
      </c>
      <c r="B1060" s="21" t="s">
        <v>49</v>
      </c>
      <c r="C1060" s="23">
        <v>7641481.1900000004</v>
      </c>
      <c r="D1060" s="23">
        <v>439.68</v>
      </c>
      <c r="E1060" s="23">
        <v>10279089.380000001</v>
      </c>
      <c r="F1060" s="23">
        <v>445.72</v>
      </c>
      <c r="G1060" s="23">
        <v>8152569.5599999996</v>
      </c>
      <c r="H1060" s="23">
        <v>312.97000000000003</v>
      </c>
      <c r="I1060" s="23">
        <v>11759729.720000001</v>
      </c>
      <c r="J1060" s="23">
        <v>413.38</v>
      </c>
      <c r="K1060" s="23">
        <v>1</v>
      </c>
      <c r="L1060" s="23">
        <v>1</v>
      </c>
      <c r="M1060" s="21" t="s">
        <v>50</v>
      </c>
      <c r="N1060" s="21" t="s">
        <v>5192</v>
      </c>
      <c r="O1060" s="22"/>
      <c r="P1060" s="23">
        <v>16156.75</v>
      </c>
    </row>
    <row r="1061" spans="1:16" ht="45" x14ac:dyDescent="0.25">
      <c r="A1061" s="21" t="s">
        <v>6027</v>
      </c>
      <c r="B1061" s="21" t="s">
        <v>49</v>
      </c>
      <c r="C1061" s="22"/>
      <c r="D1061" s="22"/>
      <c r="E1061" s="22"/>
      <c r="F1061" s="22"/>
      <c r="G1061" s="22"/>
      <c r="H1061" s="22"/>
      <c r="I1061" s="22"/>
      <c r="J1061" s="22"/>
      <c r="K1061" s="23">
        <v>1</v>
      </c>
      <c r="L1061" s="23">
        <v>1</v>
      </c>
      <c r="M1061" s="21" t="s">
        <v>50</v>
      </c>
      <c r="N1061" s="21" t="s">
        <v>50</v>
      </c>
      <c r="O1061" s="22"/>
      <c r="P1061" s="22"/>
    </row>
    <row r="1062" spans="1:16" ht="45" x14ac:dyDescent="0.25">
      <c r="A1062" s="21" t="s">
        <v>159</v>
      </c>
      <c r="B1062" s="21" t="s">
        <v>49</v>
      </c>
      <c r="C1062" s="23">
        <v>159395910.34999999</v>
      </c>
      <c r="D1062" s="23">
        <v>73.92</v>
      </c>
      <c r="E1062" s="23">
        <v>99248798.739999995</v>
      </c>
      <c r="F1062" s="23">
        <v>93.73</v>
      </c>
      <c r="G1062" s="23">
        <v>113244556.70999999</v>
      </c>
      <c r="H1062" s="23">
        <v>100.92</v>
      </c>
      <c r="I1062" s="23">
        <v>107050819.29000001</v>
      </c>
      <c r="J1062" s="23">
        <v>102.33</v>
      </c>
      <c r="K1062" s="23">
        <v>1</v>
      </c>
      <c r="L1062" s="23">
        <v>1</v>
      </c>
      <c r="M1062" s="21" t="s">
        <v>50</v>
      </c>
      <c r="N1062" s="21" t="s">
        <v>58</v>
      </c>
      <c r="O1062" s="22"/>
      <c r="P1062" s="23">
        <v>1710975</v>
      </c>
    </row>
    <row r="1063" spans="1:16" ht="45" x14ac:dyDescent="0.25">
      <c r="A1063" s="21" t="s">
        <v>6028</v>
      </c>
      <c r="B1063" s="21" t="s">
        <v>49</v>
      </c>
      <c r="C1063" s="22"/>
      <c r="D1063" s="22"/>
      <c r="E1063" s="22"/>
      <c r="F1063" s="22"/>
      <c r="G1063" s="22"/>
      <c r="H1063" s="22"/>
      <c r="I1063" s="22"/>
      <c r="J1063" s="22"/>
      <c r="K1063" s="23">
        <v>1</v>
      </c>
      <c r="L1063" s="23">
        <v>1</v>
      </c>
      <c r="M1063" s="21" t="s">
        <v>50</v>
      </c>
      <c r="N1063" s="21" t="s">
        <v>50</v>
      </c>
      <c r="O1063" s="22"/>
      <c r="P1063" s="22"/>
    </row>
    <row r="1064" spans="1:16" ht="45" x14ac:dyDescent="0.25">
      <c r="A1064" s="21" t="s">
        <v>6029</v>
      </c>
      <c r="B1064" s="21" t="s">
        <v>49</v>
      </c>
      <c r="C1064" s="22"/>
      <c r="D1064" s="22"/>
      <c r="E1064" s="22"/>
      <c r="F1064" s="22"/>
      <c r="G1064" s="22"/>
      <c r="H1064" s="22"/>
      <c r="I1064" s="22"/>
      <c r="J1064" s="22"/>
      <c r="K1064" s="23">
        <v>1</v>
      </c>
      <c r="L1064" s="23">
        <v>1</v>
      </c>
      <c r="M1064" s="21" t="s">
        <v>50</v>
      </c>
      <c r="N1064" s="21" t="s">
        <v>50</v>
      </c>
      <c r="O1064" s="22"/>
      <c r="P1064" s="22"/>
    </row>
    <row r="1065" spans="1:16" ht="45" x14ac:dyDescent="0.25">
      <c r="A1065" s="21" t="s">
        <v>6030</v>
      </c>
      <c r="B1065" s="21" t="s">
        <v>49</v>
      </c>
      <c r="C1065" s="22"/>
      <c r="D1065" s="22"/>
      <c r="E1065" s="22"/>
      <c r="F1065" s="22"/>
      <c r="G1065" s="22"/>
      <c r="H1065" s="22"/>
      <c r="I1065" s="22"/>
      <c r="J1065" s="22"/>
      <c r="K1065" s="23">
        <v>1</v>
      </c>
      <c r="L1065" s="23">
        <v>1</v>
      </c>
      <c r="M1065" s="21" t="s">
        <v>50</v>
      </c>
      <c r="N1065" s="21" t="s">
        <v>50</v>
      </c>
      <c r="O1065" s="22"/>
      <c r="P1065" s="22"/>
    </row>
    <row r="1066" spans="1:16" ht="45" x14ac:dyDescent="0.25">
      <c r="A1066" s="21" t="s">
        <v>6031</v>
      </c>
      <c r="B1066" s="21" t="s">
        <v>49</v>
      </c>
      <c r="C1066" s="22"/>
      <c r="D1066" s="22"/>
      <c r="E1066" s="22"/>
      <c r="F1066" s="22"/>
      <c r="G1066" s="22"/>
      <c r="H1066" s="22"/>
      <c r="I1066" s="22"/>
      <c r="J1066" s="22"/>
      <c r="K1066" s="23">
        <v>1</v>
      </c>
      <c r="L1066" s="23">
        <v>1</v>
      </c>
      <c r="M1066" s="21" t="s">
        <v>50</v>
      </c>
      <c r="N1066" s="21" t="s">
        <v>50</v>
      </c>
      <c r="O1066" s="22"/>
      <c r="P1066" s="22"/>
    </row>
    <row r="1067" spans="1:16" ht="45" x14ac:dyDescent="0.25">
      <c r="A1067" s="21" t="s">
        <v>6032</v>
      </c>
      <c r="B1067" s="21" t="s">
        <v>49</v>
      </c>
      <c r="C1067" s="22"/>
      <c r="D1067" s="22"/>
      <c r="E1067" s="22"/>
      <c r="F1067" s="22"/>
      <c r="G1067" s="22"/>
      <c r="H1067" s="22"/>
      <c r="I1067" s="22"/>
      <c r="J1067" s="22"/>
      <c r="K1067" s="23">
        <v>1</v>
      </c>
      <c r="L1067" s="23">
        <v>1</v>
      </c>
      <c r="M1067" s="21" t="s">
        <v>50</v>
      </c>
      <c r="N1067" s="21" t="s">
        <v>50</v>
      </c>
      <c r="O1067" s="22"/>
      <c r="P1067" s="22"/>
    </row>
    <row r="1068" spans="1:16" ht="45" x14ac:dyDescent="0.25">
      <c r="A1068" s="21" t="s">
        <v>6033</v>
      </c>
      <c r="B1068" s="21" t="s">
        <v>49</v>
      </c>
      <c r="C1068" s="22"/>
      <c r="D1068" s="22"/>
      <c r="E1068" s="22"/>
      <c r="F1068" s="22"/>
      <c r="G1068" s="22"/>
      <c r="H1068" s="22"/>
      <c r="I1068" s="22"/>
      <c r="J1068" s="22"/>
      <c r="K1068" s="23">
        <v>1</v>
      </c>
      <c r="L1068" s="23">
        <v>1</v>
      </c>
      <c r="M1068" s="21" t="s">
        <v>50</v>
      </c>
      <c r="N1068" s="21" t="s">
        <v>50</v>
      </c>
      <c r="O1068" s="22"/>
      <c r="P1068" s="22"/>
    </row>
    <row r="1069" spans="1:16" ht="45" x14ac:dyDescent="0.25">
      <c r="A1069" s="21" t="s">
        <v>6034</v>
      </c>
      <c r="B1069" s="21" t="s">
        <v>49</v>
      </c>
      <c r="C1069" s="22"/>
      <c r="D1069" s="22"/>
      <c r="E1069" s="22"/>
      <c r="F1069" s="22"/>
      <c r="G1069" s="22"/>
      <c r="H1069" s="22"/>
      <c r="I1069" s="22"/>
      <c r="J1069" s="22"/>
      <c r="K1069" s="23">
        <v>1</v>
      </c>
      <c r="L1069" s="23">
        <v>1</v>
      </c>
      <c r="M1069" s="21" t="s">
        <v>50</v>
      </c>
      <c r="N1069" s="21" t="s">
        <v>50</v>
      </c>
      <c r="O1069" s="22"/>
      <c r="P1069" s="22"/>
    </row>
    <row r="1070" spans="1:16" ht="45" x14ac:dyDescent="0.25">
      <c r="A1070" s="21" t="s">
        <v>6035</v>
      </c>
      <c r="B1070" s="21" t="s">
        <v>49</v>
      </c>
      <c r="C1070" s="22"/>
      <c r="D1070" s="22"/>
      <c r="E1070" s="22"/>
      <c r="F1070" s="22"/>
      <c r="G1070" s="22"/>
      <c r="H1070" s="22"/>
      <c r="I1070" s="22"/>
      <c r="J1070" s="22"/>
      <c r="K1070" s="23">
        <v>1</v>
      </c>
      <c r="L1070" s="23">
        <v>1</v>
      </c>
      <c r="M1070" s="21" t="s">
        <v>50</v>
      </c>
      <c r="N1070" s="21" t="s">
        <v>50</v>
      </c>
      <c r="O1070" s="22"/>
      <c r="P1070" s="22"/>
    </row>
    <row r="1071" spans="1:16" ht="45" x14ac:dyDescent="0.25">
      <c r="A1071" s="21" t="s">
        <v>6036</v>
      </c>
      <c r="B1071" s="21" t="s">
        <v>49</v>
      </c>
      <c r="C1071" s="22"/>
      <c r="D1071" s="22"/>
      <c r="E1071" s="22"/>
      <c r="F1071" s="22"/>
      <c r="G1071" s="22"/>
      <c r="H1071" s="22"/>
      <c r="I1071" s="22"/>
      <c r="J1071" s="22"/>
      <c r="K1071" s="23">
        <v>1</v>
      </c>
      <c r="L1071" s="23">
        <v>1</v>
      </c>
      <c r="M1071" s="21" t="s">
        <v>50</v>
      </c>
      <c r="N1071" s="21" t="s">
        <v>50</v>
      </c>
      <c r="O1071" s="22"/>
      <c r="P1071" s="22"/>
    </row>
    <row r="1072" spans="1:16" ht="45" x14ac:dyDescent="0.25">
      <c r="A1072" s="21" t="s">
        <v>6037</v>
      </c>
      <c r="B1072" s="21" t="s">
        <v>49</v>
      </c>
      <c r="C1072" s="22"/>
      <c r="D1072" s="22"/>
      <c r="E1072" s="22"/>
      <c r="F1072" s="22"/>
      <c r="G1072" s="22"/>
      <c r="H1072" s="22"/>
      <c r="I1072" s="22"/>
      <c r="J1072" s="22"/>
      <c r="K1072" s="23">
        <v>1</v>
      </c>
      <c r="L1072" s="23">
        <v>1</v>
      </c>
      <c r="M1072" s="21" t="s">
        <v>50</v>
      </c>
      <c r="N1072" s="21" t="s">
        <v>50</v>
      </c>
      <c r="O1072" s="22"/>
      <c r="P1072" s="22"/>
    </row>
    <row r="1073" spans="1:16" ht="45" x14ac:dyDescent="0.25">
      <c r="A1073" s="21" t="s">
        <v>6038</v>
      </c>
      <c r="B1073" s="21" t="s">
        <v>49</v>
      </c>
      <c r="C1073" s="22"/>
      <c r="D1073" s="22"/>
      <c r="E1073" s="22"/>
      <c r="F1073" s="22"/>
      <c r="G1073" s="22"/>
      <c r="H1073" s="22"/>
      <c r="I1073" s="22"/>
      <c r="J1073" s="22"/>
      <c r="K1073" s="23">
        <v>1</v>
      </c>
      <c r="L1073" s="23">
        <v>1</v>
      </c>
      <c r="M1073" s="21" t="s">
        <v>50</v>
      </c>
      <c r="N1073" s="21" t="s">
        <v>50</v>
      </c>
      <c r="O1073" s="22"/>
      <c r="P1073" s="22"/>
    </row>
    <row r="1074" spans="1:16" ht="45" x14ac:dyDescent="0.25">
      <c r="A1074" s="21" t="s">
        <v>6039</v>
      </c>
      <c r="B1074" s="21" t="s">
        <v>49</v>
      </c>
      <c r="C1074" s="22"/>
      <c r="D1074" s="22"/>
      <c r="E1074" s="22"/>
      <c r="F1074" s="22"/>
      <c r="G1074" s="22"/>
      <c r="H1074" s="22"/>
      <c r="I1074" s="22"/>
      <c r="J1074" s="22"/>
      <c r="K1074" s="23">
        <v>1</v>
      </c>
      <c r="L1074" s="23">
        <v>1</v>
      </c>
      <c r="M1074" s="21" t="s">
        <v>50</v>
      </c>
      <c r="N1074" s="21" t="s">
        <v>50</v>
      </c>
      <c r="O1074" s="22"/>
      <c r="P1074" s="22"/>
    </row>
    <row r="1075" spans="1:16" ht="45" x14ac:dyDescent="0.25">
      <c r="A1075" s="21" t="s">
        <v>2048</v>
      </c>
      <c r="B1075" s="21" t="s">
        <v>49</v>
      </c>
      <c r="C1075" s="23">
        <v>27713746.16</v>
      </c>
      <c r="D1075" s="23">
        <v>868.05</v>
      </c>
      <c r="E1075" s="23">
        <v>34587806.399999999</v>
      </c>
      <c r="F1075" s="23">
        <v>1466.6</v>
      </c>
      <c r="G1075" s="23">
        <v>7343724.7999999998</v>
      </c>
      <c r="H1075" s="23">
        <v>336.96</v>
      </c>
      <c r="I1075" s="23">
        <v>50643119.5</v>
      </c>
      <c r="J1075" s="23">
        <v>1428.22</v>
      </c>
      <c r="K1075" s="23">
        <v>1</v>
      </c>
      <c r="L1075" s="23">
        <v>1</v>
      </c>
      <c r="M1075" s="21" t="s">
        <v>50</v>
      </c>
      <c r="N1075" s="21" t="s">
        <v>5192</v>
      </c>
      <c r="O1075" s="22"/>
      <c r="P1075" s="23">
        <v>29559</v>
      </c>
    </row>
    <row r="1076" spans="1:16" ht="45" x14ac:dyDescent="0.25">
      <c r="A1076" s="21" t="s">
        <v>6040</v>
      </c>
      <c r="B1076" s="21" t="s">
        <v>49</v>
      </c>
      <c r="C1076" s="22"/>
      <c r="D1076" s="22"/>
      <c r="E1076" s="22"/>
      <c r="F1076" s="22"/>
      <c r="G1076" s="22"/>
      <c r="H1076" s="22"/>
      <c r="I1076" s="22"/>
      <c r="J1076" s="22"/>
      <c r="K1076" s="23">
        <v>1</v>
      </c>
      <c r="L1076" s="23">
        <v>1</v>
      </c>
      <c r="M1076" s="21" t="s">
        <v>50</v>
      </c>
      <c r="N1076" s="21" t="s">
        <v>50</v>
      </c>
      <c r="O1076" s="22"/>
      <c r="P1076" s="22"/>
    </row>
    <row r="1077" spans="1:16" ht="45" x14ac:dyDescent="0.25">
      <c r="A1077" s="21" t="s">
        <v>6041</v>
      </c>
      <c r="B1077" s="21" t="s">
        <v>49</v>
      </c>
      <c r="C1077" s="22"/>
      <c r="D1077" s="22"/>
      <c r="E1077" s="22"/>
      <c r="F1077" s="22"/>
      <c r="G1077" s="22"/>
      <c r="H1077" s="22"/>
      <c r="I1077" s="22"/>
      <c r="J1077" s="22"/>
      <c r="K1077" s="23">
        <v>1</v>
      </c>
      <c r="L1077" s="23">
        <v>1</v>
      </c>
      <c r="M1077" s="21" t="s">
        <v>50</v>
      </c>
      <c r="N1077" s="21" t="s">
        <v>50</v>
      </c>
      <c r="O1077" s="22"/>
      <c r="P1077" s="22"/>
    </row>
    <row r="1078" spans="1:16" ht="45" x14ac:dyDescent="0.25">
      <c r="A1078" s="21" t="s">
        <v>6042</v>
      </c>
      <c r="B1078" s="21" t="s">
        <v>49</v>
      </c>
      <c r="C1078" s="22"/>
      <c r="D1078" s="22"/>
      <c r="E1078" s="22"/>
      <c r="F1078" s="22"/>
      <c r="G1078" s="22"/>
      <c r="H1078" s="22"/>
      <c r="I1078" s="22"/>
      <c r="J1078" s="22"/>
      <c r="K1078" s="23">
        <v>1</v>
      </c>
      <c r="L1078" s="23">
        <v>1</v>
      </c>
      <c r="M1078" s="21" t="s">
        <v>50</v>
      </c>
      <c r="N1078" s="21" t="s">
        <v>50</v>
      </c>
      <c r="O1078" s="22"/>
      <c r="P1078" s="22"/>
    </row>
    <row r="1079" spans="1:16" ht="45" x14ac:dyDescent="0.25">
      <c r="A1079" s="21" t="s">
        <v>6043</v>
      </c>
      <c r="B1079" s="21" t="s">
        <v>49</v>
      </c>
      <c r="C1079" s="22"/>
      <c r="D1079" s="22"/>
      <c r="E1079" s="22"/>
      <c r="F1079" s="22"/>
      <c r="G1079" s="22"/>
      <c r="H1079" s="22"/>
      <c r="I1079" s="22"/>
      <c r="J1079" s="22"/>
      <c r="K1079" s="23">
        <v>1</v>
      </c>
      <c r="L1079" s="23">
        <v>1</v>
      </c>
      <c r="M1079" s="21" t="s">
        <v>50</v>
      </c>
      <c r="N1079" s="21" t="s">
        <v>50</v>
      </c>
      <c r="O1079" s="22"/>
      <c r="P1079" s="22"/>
    </row>
    <row r="1080" spans="1:16" ht="45" x14ac:dyDescent="0.25">
      <c r="A1080" s="21" t="s">
        <v>6044</v>
      </c>
      <c r="B1080" s="21" t="s">
        <v>49</v>
      </c>
      <c r="C1080" s="22"/>
      <c r="D1080" s="22"/>
      <c r="E1080" s="22"/>
      <c r="F1080" s="22"/>
      <c r="G1080" s="22"/>
      <c r="H1080" s="22"/>
      <c r="I1080" s="22"/>
      <c r="J1080" s="22"/>
      <c r="K1080" s="23">
        <v>1</v>
      </c>
      <c r="L1080" s="23">
        <v>1</v>
      </c>
      <c r="M1080" s="21" t="s">
        <v>50</v>
      </c>
      <c r="N1080" s="21" t="s">
        <v>50</v>
      </c>
      <c r="O1080" s="22"/>
      <c r="P1080" s="22"/>
    </row>
    <row r="1081" spans="1:16" ht="45" x14ac:dyDescent="0.25">
      <c r="A1081" s="21" t="s">
        <v>6045</v>
      </c>
      <c r="B1081" s="21" t="s">
        <v>49</v>
      </c>
      <c r="C1081" s="22"/>
      <c r="D1081" s="22"/>
      <c r="E1081" s="22"/>
      <c r="F1081" s="22"/>
      <c r="G1081" s="22"/>
      <c r="H1081" s="22"/>
      <c r="I1081" s="22"/>
      <c r="J1081" s="22"/>
      <c r="K1081" s="23">
        <v>1</v>
      </c>
      <c r="L1081" s="23">
        <v>1</v>
      </c>
      <c r="M1081" s="21" t="s">
        <v>50</v>
      </c>
      <c r="N1081" s="21" t="s">
        <v>50</v>
      </c>
      <c r="O1081" s="22"/>
      <c r="P1081" s="22"/>
    </row>
    <row r="1082" spans="1:16" ht="45" x14ac:dyDescent="0.25">
      <c r="A1082" s="21" t="s">
        <v>6046</v>
      </c>
      <c r="B1082" s="21" t="s">
        <v>49</v>
      </c>
      <c r="C1082" s="22"/>
      <c r="D1082" s="22"/>
      <c r="E1082" s="22"/>
      <c r="F1082" s="22"/>
      <c r="G1082" s="22"/>
      <c r="H1082" s="22"/>
      <c r="I1082" s="22"/>
      <c r="J1082" s="22"/>
      <c r="K1082" s="23">
        <v>1</v>
      </c>
      <c r="L1082" s="23">
        <v>1</v>
      </c>
      <c r="M1082" s="21" t="s">
        <v>50</v>
      </c>
      <c r="N1082" s="21" t="s">
        <v>50</v>
      </c>
      <c r="O1082" s="22"/>
      <c r="P1082" s="22"/>
    </row>
    <row r="1083" spans="1:16" ht="45" x14ac:dyDescent="0.25">
      <c r="A1083" s="21" t="s">
        <v>6047</v>
      </c>
      <c r="B1083" s="21" t="s">
        <v>49</v>
      </c>
      <c r="C1083" s="22"/>
      <c r="D1083" s="22"/>
      <c r="E1083" s="22"/>
      <c r="F1083" s="22"/>
      <c r="G1083" s="22"/>
      <c r="H1083" s="22"/>
      <c r="I1083" s="22"/>
      <c r="J1083" s="22"/>
      <c r="K1083" s="23">
        <v>1</v>
      </c>
      <c r="L1083" s="23">
        <v>1</v>
      </c>
      <c r="M1083" s="21" t="s">
        <v>50</v>
      </c>
      <c r="N1083" s="21" t="s">
        <v>50</v>
      </c>
      <c r="O1083" s="22"/>
      <c r="P1083" s="22"/>
    </row>
    <row r="1084" spans="1:16" ht="45" x14ac:dyDescent="0.25">
      <c r="A1084" s="21" t="s">
        <v>6048</v>
      </c>
      <c r="B1084" s="21" t="s">
        <v>49</v>
      </c>
      <c r="C1084" s="22"/>
      <c r="D1084" s="22"/>
      <c r="E1084" s="22"/>
      <c r="F1084" s="22"/>
      <c r="G1084" s="22"/>
      <c r="H1084" s="22"/>
      <c r="I1084" s="22"/>
      <c r="J1084" s="22"/>
      <c r="K1084" s="23">
        <v>1</v>
      </c>
      <c r="L1084" s="23">
        <v>1</v>
      </c>
      <c r="M1084" s="21" t="s">
        <v>50</v>
      </c>
      <c r="N1084" s="21" t="s">
        <v>50</v>
      </c>
      <c r="O1084" s="22"/>
      <c r="P1084" s="22"/>
    </row>
    <row r="1085" spans="1:16" ht="45" x14ac:dyDescent="0.25">
      <c r="A1085" s="21" t="s">
        <v>6049</v>
      </c>
      <c r="B1085" s="21" t="s">
        <v>49</v>
      </c>
      <c r="C1085" s="22"/>
      <c r="D1085" s="22"/>
      <c r="E1085" s="22"/>
      <c r="F1085" s="22"/>
      <c r="G1085" s="22"/>
      <c r="H1085" s="22"/>
      <c r="I1085" s="22"/>
      <c r="J1085" s="22"/>
      <c r="K1085" s="23">
        <v>1</v>
      </c>
      <c r="L1085" s="23">
        <v>1</v>
      </c>
      <c r="M1085" s="21" t="s">
        <v>50</v>
      </c>
      <c r="N1085" s="21" t="s">
        <v>50</v>
      </c>
      <c r="O1085" s="22"/>
      <c r="P1085" s="22"/>
    </row>
    <row r="1086" spans="1:16" ht="45" x14ac:dyDescent="0.25">
      <c r="A1086" s="21" t="s">
        <v>6050</v>
      </c>
      <c r="B1086" s="21" t="s">
        <v>49</v>
      </c>
      <c r="C1086" s="22"/>
      <c r="D1086" s="22"/>
      <c r="E1086" s="22"/>
      <c r="F1086" s="22"/>
      <c r="G1086" s="22"/>
      <c r="H1086" s="22"/>
      <c r="I1086" s="22"/>
      <c r="J1086" s="22"/>
      <c r="K1086" s="23">
        <v>1</v>
      </c>
      <c r="L1086" s="23">
        <v>1</v>
      </c>
      <c r="M1086" s="21" t="s">
        <v>50</v>
      </c>
      <c r="N1086" s="21" t="s">
        <v>50</v>
      </c>
      <c r="O1086" s="22"/>
      <c r="P1086" s="22"/>
    </row>
    <row r="1087" spans="1:16" ht="45" x14ac:dyDescent="0.25">
      <c r="A1087" s="21" t="s">
        <v>6051</v>
      </c>
      <c r="B1087" s="21" t="s">
        <v>49</v>
      </c>
      <c r="C1087" s="22"/>
      <c r="D1087" s="22"/>
      <c r="E1087" s="22"/>
      <c r="F1087" s="22"/>
      <c r="G1087" s="22"/>
      <c r="H1087" s="22"/>
      <c r="I1087" s="22"/>
      <c r="J1087" s="22"/>
      <c r="K1087" s="23">
        <v>1</v>
      </c>
      <c r="L1087" s="23">
        <v>1</v>
      </c>
      <c r="M1087" s="21" t="s">
        <v>50</v>
      </c>
      <c r="N1087" s="21" t="s">
        <v>50</v>
      </c>
      <c r="O1087" s="22"/>
      <c r="P1087" s="22"/>
    </row>
    <row r="1088" spans="1:16" ht="45" x14ac:dyDescent="0.25">
      <c r="A1088" s="21" t="s">
        <v>6052</v>
      </c>
      <c r="B1088" s="21" t="s">
        <v>49</v>
      </c>
      <c r="C1088" s="22"/>
      <c r="D1088" s="22"/>
      <c r="E1088" s="22"/>
      <c r="F1088" s="22"/>
      <c r="G1088" s="22"/>
      <c r="H1088" s="22"/>
      <c r="I1088" s="22"/>
      <c r="J1088" s="22"/>
      <c r="K1088" s="23">
        <v>1</v>
      </c>
      <c r="L1088" s="23">
        <v>1</v>
      </c>
      <c r="M1088" s="21" t="s">
        <v>50</v>
      </c>
      <c r="N1088" s="21" t="s">
        <v>50</v>
      </c>
      <c r="O1088" s="22"/>
      <c r="P1088" s="22"/>
    </row>
    <row r="1089" spans="1:16" ht="45" x14ac:dyDescent="0.25">
      <c r="A1089" s="21" t="s">
        <v>6053</v>
      </c>
      <c r="B1089" s="21" t="s">
        <v>49</v>
      </c>
      <c r="C1089" s="22"/>
      <c r="D1089" s="22"/>
      <c r="E1089" s="22"/>
      <c r="F1089" s="22"/>
      <c r="G1089" s="22"/>
      <c r="H1089" s="22"/>
      <c r="I1089" s="22"/>
      <c r="J1089" s="22"/>
      <c r="K1089" s="23">
        <v>1</v>
      </c>
      <c r="L1089" s="23">
        <v>1</v>
      </c>
      <c r="M1089" s="21" t="s">
        <v>50</v>
      </c>
      <c r="N1089" s="21" t="s">
        <v>50</v>
      </c>
      <c r="O1089" s="22"/>
      <c r="P1089" s="22"/>
    </row>
    <row r="1090" spans="1:16" ht="45" x14ac:dyDescent="0.25">
      <c r="A1090" s="21" t="s">
        <v>6054</v>
      </c>
      <c r="B1090" s="21" t="s">
        <v>49</v>
      </c>
      <c r="C1090" s="22"/>
      <c r="D1090" s="22"/>
      <c r="E1090" s="22"/>
      <c r="F1090" s="22"/>
      <c r="G1090" s="22"/>
      <c r="H1090" s="22"/>
      <c r="I1090" s="22"/>
      <c r="J1090" s="22"/>
      <c r="K1090" s="23">
        <v>1</v>
      </c>
      <c r="L1090" s="23">
        <v>1</v>
      </c>
      <c r="M1090" s="21" t="s">
        <v>50</v>
      </c>
      <c r="N1090" s="21" t="s">
        <v>50</v>
      </c>
      <c r="O1090" s="22"/>
      <c r="P1090" s="22"/>
    </row>
    <row r="1091" spans="1:16" ht="45" x14ac:dyDescent="0.25">
      <c r="A1091" s="21" t="s">
        <v>6055</v>
      </c>
      <c r="B1091" s="21" t="s">
        <v>49</v>
      </c>
      <c r="C1091" s="22"/>
      <c r="D1091" s="22"/>
      <c r="E1091" s="22"/>
      <c r="F1091" s="22"/>
      <c r="G1091" s="22"/>
      <c r="H1091" s="22"/>
      <c r="I1091" s="22"/>
      <c r="J1091" s="22"/>
      <c r="K1091" s="23">
        <v>1</v>
      </c>
      <c r="L1091" s="23">
        <v>1</v>
      </c>
      <c r="M1091" s="21" t="s">
        <v>50</v>
      </c>
      <c r="N1091" s="21" t="s">
        <v>50</v>
      </c>
      <c r="O1091" s="22"/>
      <c r="P1091" s="22"/>
    </row>
    <row r="1092" spans="1:16" ht="45" x14ac:dyDescent="0.25">
      <c r="A1092" s="21" t="s">
        <v>6056</v>
      </c>
      <c r="B1092" s="21" t="s">
        <v>49</v>
      </c>
      <c r="C1092" s="22"/>
      <c r="D1092" s="22"/>
      <c r="E1092" s="22"/>
      <c r="F1092" s="22"/>
      <c r="G1092" s="22"/>
      <c r="H1092" s="22"/>
      <c r="I1092" s="22"/>
      <c r="J1092" s="22"/>
      <c r="K1092" s="23">
        <v>1</v>
      </c>
      <c r="L1092" s="23">
        <v>1</v>
      </c>
      <c r="M1092" s="21" t="s">
        <v>50</v>
      </c>
      <c r="N1092" s="21" t="s">
        <v>50</v>
      </c>
      <c r="O1092" s="22"/>
      <c r="P1092" s="22"/>
    </row>
    <row r="1093" spans="1:16" ht="45" x14ac:dyDescent="0.25">
      <c r="A1093" s="21" t="s">
        <v>2050</v>
      </c>
      <c r="B1093" s="21" t="s">
        <v>49</v>
      </c>
      <c r="C1093" s="23">
        <v>66752779.130000003</v>
      </c>
      <c r="D1093" s="23">
        <v>508.84</v>
      </c>
      <c r="E1093" s="23">
        <v>64703695.909999996</v>
      </c>
      <c r="F1093" s="23">
        <v>592.48</v>
      </c>
      <c r="G1093" s="23">
        <v>51182764.200000003</v>
      </c>
      <c r="H1093" s="23">
        <v>461.73</v>
      </c>
      <c r="I1093" s="23">
        <v>60503216.240000002</v>
      </c>
      <c r="J1093" s="23">
        <v>553.94000000000005</v>
      </c>
      <c r="K1093" s="23">
        <v>1</v>
      </c>
      <c r="L1093" s="23">
        <v>1</v>
      </c>
      <c r="M1093" s="21" t="s">
        <v>50</v>
      </c>
      <c r="N1093" s="21" t="s">
        <v>1462</v>
      </c>
      <c r="O1093" s="22"/>
      <c r="P1093" s="23">
        <v>120997.75</v>
      </c>
    </row>
    <row r="1094" spans="1:16" ht="45" x14ac:dyDescent="0.25">
      <c r="A1094" s="21" t="s">
        <v>6057</v>
      </c>
      <c r="B1094" s="21" t="s">
        <v>49</v>
      </c>
      <c r="C1094" s="22"/>
      <c r="D1094" s="22"/>
      <c r="E1094" s="22"/>
      <c r="F1094" s="22"/>
      <c r="G1094" s="22"/>
      <c r="H1094" s="22"/>
      <c r="I1094" s="22"/>
      <c r="J1094" s="22"/>
      <c r="K1094" s="23">
        <v>1</v>
      </c>
      <c r="L1094" s="23">
        <v>1</v>
      </c>
      <c r="M1094" s="21" t="s">
        <v>50</v>
      </c>
      <c r="N1094" s="21" t="s">
        <v>50</v>
      </c>
      <c r="O1094" s="22"/>
      <c r="P1094" s="22"/>
    </row>
    <row r="1095" spans="1:16" ht="45" x14ac:dyDescent="0.25">
      <c r="A1095" s="21" t="s">
        <v>6058</v>
      </c>
      <c r="B1095" s="21" t="s">
        <v>49</v>
      </c>
      <c r="C1095" s="22"/>
      <c r="D1095" s="22"/>
      <c r="E1095" s="22"/>
      <c r="F1095" s="22"/>
      <c r="G1095" s="22"/>
      <c r="H1095" s="22"/>
      <c r="I1095" s="22"/>
      <c r="J1095" s="22"/>
      <c r="K1095" s="23">
        <v>1</v>
      </c>
      <c r="L1095" s="23">
        <v>1</v>
      </c>
      <c r="M1095" s="21" t="s">
        <v>50</v>
      </c>
      <c r="N1095" s="21" t="s">
        <v>50</v>
      </c>
      <c r="O1095" s="22"/>
      <c r="P1095" s="22"/>
    </row>
    <row r="1096" spans="1:16" ht="45" x14ac:dyDescent="0.25">
      <c r="A1096" s="21" t="s">
        <v>6059</v>
      </c>
      <c r="B1096" s="21" t="s">
        <v>49</v>
      </c>
      <c r="C1096" s="22"/>
      <c r="D1096" s="22"/>
      <c r="E1096" s="22"/>
      <c r="F1096" s="22"/>
      <c r="G1096" s="22"/>
      <c r="H1096" s="22"/>
      <c r="I1096" s="22"/>
      <c r="J1096" s="22"/>
      <c r="K1096" s="23">
        <v>1</v>
      </c>
      <c r="L1096" s="23">
        <v>1</v>
      </c>
      <c r="M1096" s="21" t="s">
        <v>50</v>
      </c>
      <c r="N1096" s="21" t="s">
        <v>50</v>
      </c>
      <c r="O1096" s="22"/>
      <c r="P1096" s="22"/>
    </row>
    <row r="1097" spans="1:16" ht="45" x14ac:dyDescent="0.25">
      <c r="A1097" s="21" t="s">
        <v>6060</v>
      </c>
      <c r="B1097" s="21" t="s">
        <v>49</v>
      </c>
      <c r="C1097" s="22"/>
      <c r="D1097" s="22"/>
      <c r="E1097" s="22"/>
      <c r="F1097" s="22"/>
      <c r="G1097" s="22"/>
      <c r="H1097" s="22"/>
      <c r="I1097" s="22"/>
      <c r="J1097" s="22"/>
      <c r="K1097" s="23">
        <v>1</v>
      </c>
      <c r="L1097" s="23">
        <v>1</v>
      </c>
      <c r="M1097" s="21" t="s">
        <v>50</v>
      </c>
      <c r="N1097" s="21" t="s">
        <v>50</v>
      </c>
      <c r="O1097" s="22"/>
      <c r="P1097" s="22"/>
    </row>
    <row r="1098" spans="1:16" ht="45" x14ac:dyDescent="0.25">
      <c r="A1098" s="21" t="s">
        <v>6061</v>
      </c>
      <c r="B1098" s="21" t="s">
        <v>49</v>
      </c>
      <c r="C1098" s="22"/>
      <c r="D1098" s="22"/>
      <c r="E1098" s="22"/>
      <c r="F1098" s="22"/>
      <c r="G1098" s="22"/>
      <c r="H1098" s="22"/>
      <c r="I1098" s="22"/>
      <c r="J1098" s="22"/>
      <c r="K1098" s="23">
        <v>1</v>
      </c>
      <c r="L1098" s="23">
        <v>1</v>
      </c>
      <c r="M1098" s="21" t="s">
        <v>50</v>
      </c>
      <c r="N1098" s="21" t="s">
        <v>50</v>
      </c>
      <c r="O1098" s="22"/>
      <c r="P1098" s="22"/>
    </row>
    <row r="1099" spans="1:16" ht="45" x14ac:dyDescent="0.25">
      <c r="A1099" s="21" t="s">
        <v>6062</v>
      </c>
      <c r="B1099" s="21" t="s">
        <v>49</v>
      </c>
      <c r="C1099" s="22"/>
      <c r="D1099" s="22"/>
      <c r="E1099" s="22"/>
      <c r="F1099" s="22"/>
      <c r="G1099" s="22"/>
      <c r="H1099" s="22"/>
      <c r="I1099" s="22"/>
      <c r="J1099" s="22"/>
      <c r="K1099" s="23">
        <v>1</v>
      </c>
      <c r="L1099" s="23">
        <v>1</v>
      </c>
      <c r="M1099" s="21" t="s">
        <v>50</v>
      </c>
      <c r="N1099" s="21" t="s">
        <v>50</v>
      </c>
      <c r="O1099" s="22"/>
      <c r="P1099" s="22"/>
    </row>
    <row r="1100" spans="1:16" ht="45" x14ac:dyDescent="0.25">
      <c r="A1100" s="21" t="s">
        <v>6063</v>
      </c>
      <c r="B1100" s="21" t="s">
        <v>49</v>
      </c>
      <c r="C1100" s="22"/>
      <c r="D1100" s="22"/>
      <c r="E1100" s="22"/>
      <c r="F1100" s="22"/>
      <c r="G1100" s="22"/>
      <c r="H1100" s="22"/>
      <c r="I1100" s="22"/>
      <c r="J1100" s="22"/>
      <c r="K1100" s="23">
        <v>1</v>
      </c>
      <c r="L1100" s="23">
        <v>1</v>
      </c>
      <c r="M1100" s="21" t="s">
        <v>50</v>
      </c>
      <c r="N1100" s="21" t="s">
        <v>50</v>
      </c>
      <c r="O1100" s="22"/>
      <c r="P1100" s="22"/>
    </row>
    <row r="1101" spans="1:16" ht="45" x14ac:dyDescent="0.25">
      <c r="A1101" s="21" t="s">
        <v>6064</v>
      </c>
      <c r="B1101" s="21" t="s">
        <v>49</v>
      </c>
      <c r="C1101" s="22"/>
      <c r="D1101" s="22"/>
      <c r="E1101" s="22"/>
      <c r="F1101" s="22"/>
      <c r="G1101" s="22"/>
      <c r="H1101" s="22"/>
      <c r="I1101" s="22"/>
      <c r="J1101" s="22"/>
      <c r="K1101" s="23">
        <v>1</v>
      </c>
      <c r="L1101" s="23">
        <v>1</v>
      </c>
      <c r="M1101" s="21" t="s">
        <v>50</v>
      </c>
      <c r="N1101" s="21" t="s">
        <v>50</v>
      </c>
      <c r="O1101" s="22"/>
      <c r="P1101" s="22"/>
    </row>
    <row r="1102" spans="1:16" ht="45" x14ac:dyDescent="0.25">
      <c r="A1102" s="21" t="s">
        <v>6065</v>
      </c>
      <c r="B1102" s="21" t="s">
        <v>49</v>
      </c>
      <c r="C1102" s="22"/>
      <c r="D1102" s="22"/>
      <c r="E1102" s="22"/>
      <c r="F1102" s="22"/>
      <c r="G1102" s="22"/>
      <c r="H1102" s="22"/>
      <c r="I1102" s="22"/>
      <c r="J1102" s="22"/>
      <c r="K1102" s="23">
        <v>1</v>
      </c>
      <c r="L1102" s="23">
        <v>1</v>
      </c>
      <c r="M1102" s="21" t="s">
        <v>50</v>
      </c>
      <c r="N1102" s="21" t="s">
        <v>50</v>
      </c>
      <c r="O1102" s="22"/>
      <c r="P1102" s="22"/>
    </row>
    <row r="1103" spans="1:16" ht="45" x14ac:dyDescent="0.25">
      <c r="A1103" s="21" t="s">
        <v>6066</v>
      </c>
      <c r="B1103" s="21" t="s">
        <v>49</v>
      </c>
      <c r="C1103" s="22"/>
      <c r="D1103" s="22"/>
      <c r="E1103" s="22"/>
      <c r="F1103" s="22"/>
      <c r="G1103" s="22"/>
      <c r="H1103" s="22"/>
      <c r="I1103" s="22"/>
      <c r="J1103" s="22"/>
      <c r="K1103" s="23">
        <v>1</v>
      </c>
      <c r="L1103" s="23">
        <v>1</v>
      </c>
      <c r="M1103" s="21" t="s">
        <v>50</v>
      </c>
      <c r="N1103" s="21" t="s">
        <v>50</v>
      </c>
      <c r="O1103" s="22"/>
      <c r="P1103" s="22"/>
    </row>
    <row r="1104" spans="1:16" ht="45" x14ac:dyDescent="0.25">
      <c r="A1104" s="21" t="s">
        <v>6067</v>
      </c>
      <c r="B1104" s="21" t="s">
        <v>49</v>
      </c>
      <c r="C1104" s="22"/>
      <c r="D1104" s="22"/>
      <c r="E1104" s="22"/>
      <c r="F1104" s="22"/>
      <c r="G1104" s="22"/>
      <c r="H1104" s="22"/>
      <c r="I1104" s="22"/>
      <c r="J1104" s="22"/>
      <c r="K1104" s="23">
        <v>1</v>
      </c>
      <c r="L1104" s="23">
        <v>1</v>
      </c>
      <c r="M1104" s="21" t="s">
        <v>50</v>
      </c>
      <c r="N1104" s="21" t="s">
        <v>50</v>
      </c>
      <c r="O1104" s="22"/>
      <c r="P1104" s="22"/>
    </row>
    <row r="1105" spans="1:16" ht="45" x14ac:dyDescent="0.25">
      <c r="A1105" s="21" t="s">
        <v>6068</v>
      </c>
      <c r="B1105" s="21" t="s">
        <v>49</v>
      </c>
      <c r="C1105" s="22"/>
      <c r="D1105" s="22"/>
      <c r="E1105" s="22"/>
      <c r="F1105" s="22"/>
      <c r="G1105" s="22"/>
      <c r="H1105" s="22"/>
      <c r="I1105" s="22"/>
      <c r="J1105" s="22"/>
      <c r="K1105" s="23">
        <v>1</v>
      </c>
      <c r="L1105" s="23">
        <v>1</v>
      </c>
      <c r="M1105" s="21" t="s">
        <v>50</v>
      </c>
      <c r="N1105" s="21" t="s">
        <v>50</v>
      </c>
      <c r="O1105" s="22"/>
      <c r="P1105" s="22"/>
    </row>
    <row r="1106" spans="1:16" ht="45" x14ac:dyDescent="0.25">
      <c r="A1106" s="21" t="s">
        <v>6069</v>
      </c>
      <c r="B1106" s="21" t="s">
        <v>49</v>
      </c>
      <c r="C1106" s="22"/>
      <c r="D1106" s="22"/>
      <c r="E1106" s="22"/>
      <c r="F1106" s="22"/>
      <c r="G1106" s="22"/>
      <c r="H1106" s="22"/>
      <c r="I1106" s="22"/>
      <c r="J1106" s="22"/>
      <c r="K1106" s="23">
        <v>1</v>
      </c>
      <c r="L1106" s="23">
        <v>1</v>
      </c>
      <c r="M1106" s="21" t="s">
        <v>50</v>
      </c>
      <c r="N1106" s="21" t="s">
        <v>50</v>
      </c>
      <c r="O1106" s="22"/>
      <c r="P1106" s="22"/>
    </row>
    <row r="1107" spans="1:16" ht="45" x14ac:dyDescent="0.25">
      <c r="A1107" s="21" t="s">
        <v>6070</v>
      </c>
      <c r="B1107" s="21" t="s">
        <v>49</v>
      </c>
      <c r="C1107" s="22"/>
      <c r="D1107" s="22"/>
      <c r="E1107" s="22"/>
      <c r="F1107" s="22"/>
      <c r="G1107" s="22"/>
      <c r="H1107" s="22"/>
      <c r="I1107" s="22"/>
      <c r="J1107" s="22"/>
      <c r="K1107" s="23">
        <v>1</v>
      </c>
      <c r="L1107" s="23">
        <v>1</v>
      </c>
      <c r="M1107" s="21" t="s">
        <v>50</v>
      </c>
      <c r="N1107" s="21" t="s">
        <v>50</v>
      </c>
      <c r="O1107" s="22"/>
      <c r="P1107" s="22"/>
    </row>
    <row r="1108" spans="1:16" ht="45" x14ac:dyDescent="0.25">
      <c r="A1108" s="21" t="s">
        <v>6071</v>
      </c>
      <c r="B1108" s="21" t="s">
        <v>49</v>
      </c>
      <c r="C1108" s="22"/>
      <c r="D1108" s="22"/>
      <c r="E1108" s="22"/>
      <c r="F1108" s="22"/>
      <c r="G1108" s="22"/>
      <c r="H1108" s="22"/>
      <c r="I1108" s="22"/>
      <c r="J1108" s="22"/>
      <c r="K1108" s="23">
        <v>1</v>
      </c>
      <c r="L1108" s="23">
        <v>1</v>
      </c>
      <c r="M1108" s="21" t="s">
        <v>50</v>
      </c>
      <c r="N1108" s="21" t="s">
        <v>50</v>
      </c>
      <c r="O1108" s="22"/>
      <c r="P1108" s="22"/>
    </row>
    <row r="1109" spans="1:16" ht="45" x14ac:dyDescent="0.25">
      <c r="A1109" s="21" t="s">
        <v>6072</v>
      </c>
      <c r="B1109" s="21" t="s">
        <v>49</v>
      </c>
      <c r="C1109" s="22"/>
      <c r="D1109" s="22"/>
      <c r="E1109" s="22"/>
      <c r="F1109" s="22"/>
      <c r="G1109" s="22"/>
      <c r="H1109" s="22"/>
      <c r="I1109" s="22"/>
      <c r="J1109" s="22"/>
      <c r="K1109" s="23">
        <v>1</v>
      </c>
      <c r="L1109" s="23">
        <v>1</v>
      </c>
      <c r="M1109" s="21" t="s">
        <v>50</v>
      </c>
      <c r="N1109" s="21" t="s">
        <v>50</v>
      </c>
      <c r="O1109" s="22"/>
      <c r="P1109" s="22"/>
    </row>
    <row r="1110" spans="1:16" ht="45" x14ac:dyDescent="0.25">
      <c r="A1110" s="21" t="s">
        <v>6073</v>
      </c>
      <c r="B1110" s="21" t="s">
        <v>49</v>
      </c>
      <c r="C1110" s="22"/>
      <c r="D1110" s="22"/>
      <c r="E1110" s="22"/>
      <c r="F1110" s="22"/>
      <c r="G1110" s="22"/>
      <c r="H1110" s="22"/>
      <c r="I1110" s="22"/>
      <c r="J1110" s="22"/>
      <c r="K1110" s="23">
        <v>1</v>
      </c>
      <c r="L1110" s="23">
        <v>1</v>
      </c>
      <c r="M1110" s="21" t="s">
        <v>50</v>
      </c>
      <c r="N1110" s="21" t="s">
        <v>50</v>
      </c>
      <c r="O1110" s="22"/>
      <c r="P1110" s="22"/>
    </row>
    <row r="1111" spans="1:16" ht="45" x14ac:dyDescent="0.25">
      <c r="A1111" s="21" t="s">
        <v>6074</v>
      </c>
      <c r="B1111" s="21" t="s">
        <v>49</v>
      </c>
      <c r="C1111" s="22"/>
      <c r="D1111" s="22"/>
      <c r="E1111" s="22"/>
      <c r="F1111" s="22"/>
      <c r="G1111" s="22"/>
      <c r="H1111" s="22"/>
      <c r="I1111" s="22"/>
      <c r="J1111" s="22"/>
      <c r="K1111" s="23">
        <v>1</v>
      </c>
      <c r="L1111" s="23">
        <v>1</v>
      </c>
      <c r="M1111" s="21" t="s">
        <v>50</v>
      </c>
      <c r="N1111" s="21" t="s">
        <v>50</v>
      </c>
      <c r="O1111" s="22"/>
      <c r="P1111" s="22"/>
    </row>
    <row r="1112" spans="1:16" ht="45" x14ac:dyDescent="0.25">
      <c r="A1112" s="21" t="s">
        <v>6075</v>
      </c>
      <c r="B1112" s="21" t="s">
        <v>49</v>
      </c>
      <c r="C1112" s="22"/>
      <c r="D1112" s="22"/>
      <c r="E1112" s="22"/>
      <c r="F1112" s="22"/>
      <c r="G1112" s="22"/>
      <c r="H1112" s="22"/>
      <c r="I1112" s="22"/>
      <c r="J1112" s="22"/>
      <c r="K1112" s="23">
        <v>1</v>
      </c>
      <c r="L1112" s="23">
        <v>1</v>
      </c>
      <c r="M1112" s="21" t="s">
        <v>50</v>
      </c>
      <c r="N1112" s="21" t="s">
        <v>50</v>
      </c>
      <c r="O1112" s="22"/>
      <c r="P1112" s="22"/>
    </row>
    <row r="1113" spans="1:16" ht="45" x14ac:dyDescent="0.25">
      <c r="A1113" s="21" t="s">
        <v>6076</v>
      </c>
      <c r="B1113" s="21" t="s">
        <v>49</v>
      </c>
      <c r="C1113" s="22"/>
      <c r="D1113" s="22"/>
      <c r="E1113" s="22"/>
      <c r="F1113" s="22"/>
      <c r="G1113" s="22"/>
      <c r="H1113" s="22"/>
      <c r="I1113" s="22"/>
      <c r="J1113" s="22"/>
      <c r="K1113" s="23">
        <v>1</v>
      </c>
      <c r="L1113" s="23">
        <v>1</v>
      </c>
      <c r="M1113" s="21" t="s">
        <v>50</v>
      </c>
      <c r="N1113" s="21" t="s">
        <v>50</v>
      </c>
      <c r="O1113" s="22"/>
      <c r="P1113" s="22"/>
    </row>
    <row r="1114" spans="1:16" ht="45" x14ac:dyDescent="0.25">
      <c r="A1114" s="21" t="s">
        <v>6077</v>
      </c>
      <c r="B1114" s="21" t="s">
        <v>49</v>
      </c>
      <c r="C1114" s="22"/>
      <c r="D1114" s="22"/>
      <c r="E1114" s="22"/>
      <c r="F1114" s="22"/>
      <c r="G1114" s="22"/>
      <c r="H1114" s="22"/>
      <c r="I1114" s="22"/>
      <c r="J1114" s="22"/>
      <c r="K1114" s="23">
        <v>1</v>
      </c>
      <c r="L1114" s="23">
        <v>1</v>
      </c>
      <c r="M1114" s="21" t="s">
        <v>50</v>
      </c>
      <c r="N1114" s="21" t="s">
        <v>50</v>
      </c>
      <c r="O1114" s="22"/>
      <c r="P1114" s="22"/>
    </row>
    <row r="1115" spans="1:16" ht="45" x14ac:dyDescent="0.25">
      <c r="A1115" s="21" t="s">
        <v>6078</v>
      </c>
      <c r="B1115" s="21" t="s">
        <v>49</v>
      </c>
      <c r="C1115" s="22"/>
      <c r="D1115" s="22"/>
      <c r="E1115" s="22"/>
      <c r="F1115" s="22"/>
      <c r="G1115" s="22"/>
      <c r="H1115" s="22"/>
      <c r="I1115" s="22"/>
      <c r="J1115" s="22"/>
      <c r="K1115" s="23">
        <v>1</v>
      </c>
      <c r="L1115" s="23">
        <v>1</v>
      </c>
      <c r="M1115" s="21" t="s">
        <v>50</v>
      </c>
      <c r="N1115" s="21" t="s">
        <v>50</v>
      </c>
      <c r="O1115" s="22"/>
      <c r="P1115" s="22"/>
    </row>
    <row r="1116" spans="1:16" ht="45" x14ac:dyDescent="0.25">
      <c r="A1116" s="21" t="s">
        <v>2052</v>
      </c>
      <c r="B1116" s="21" t="s">
        <v>49</v>
      </c>
      <c r="C1116" s="23">
        <v>27712208.57</v>
      </c>
      <c r="D1116" s="23">
        <v>267.99</v>
      </c>
      <c r="E1116" s="23">
        <v>32608816.18</v>
      </c>
      <c r="F1116" s="23">
        <v>312.39</v>
      </c>
      <c r="G1116" s="23">
        <v>27139439.539999999</v>
      </c>
      <c r="H1116" s="23">
        <v>288.64999999999998</v>
      </c>
      <c r="I1116" s="23">
        <v>31654002.93</v>
      </c>
      <c r="J1116" s="23">
        <v>333.32</v>
      </c>
      <c r="K1116" s="23">
        <v>1</v>
      </c>
      <c r="L1116" s="23">
        <v>1</v>
      </c>
      <c r="M1116" s="21" t="s">
        <v>50</v>
      </c>
      <c r="N1116" s="21" t="s">
        <v>1462</v>
      </c>
      <c r="O1116" s="22"/>
      <c r="P1116" s="23">
        <v>102875.75</v>
      </c>
    </row>
    <row r="1117" spans="1:16" ht="45" x14ac:dyDescent="0.25">
      <c r="A1117" s="21" t="s">
        <v>6079</v>
      </c>
      <c r="B1117" s="21" t="s">
        <v>49</v>
      </c>
      <c r="C1117" s="22"/>
      <c r="D1117" s="22"/>
      <c r="E1117" s="22"/>
      <c r="F1117" s="22"/>
      <c r="G1117" s="22"/>
      <c r="H1117" s="22"/>
      <c r="I1117" s="22"/>
      <c r="J1117" s="22"/>
      <c r="K1117" s="23">
        <v>1</v>
      </c>
      <c r="L1117" s="23">
        <v>1</v>
      </c>
      <c r="M1117" s="21" t="s">
        <v>50</v>
      </c>
      <c r="N1117" s="21" t="s">
        <v>50</v>
      </c>
      <c r="O1117" s="22"/>
      <c r="P1117" s="22"/>
    </row>
    <row r="1118" spans="1:16" ht="45" x14ac:dyDescent="0.25">
      <c r="A1118" s="21" t="s">
        <v>6080</v>
      </c>
      <c r="B1118" s="21" t="s">
        <v>49</v>
      </c>
      <c r="C1118" s="22"/>
      <c r="D1118" s="22"/>
      <c r="E1118" s="22"/>
      <c r="F1118" s="22"/>
      <c r="G1118" s="22"/>
      <c r="H1118" s="22"/>
      <c r="I1118" s="22"/>
      <c r="J1118" s="22"/>
      <c r="K1118" s="23">
        <v>1</v>
      </c>
      <c r="L1118" s="23">
        <v>1</v>
      </c>
      <c r="M1118" s="21" t="s">
        <v>50</v>
      </c>
      <c r="N1118" s="21" t="s">
        <v>50</v>
      </c>
      <c r="O1118" s="22"/>
      <c r="P1118" s="22"/>
    </row>
    <row r="1119" spans="1:16" ht="45" x14ac:dyDescent="0.25">
      <c r="A1119" s="21" t="s">
        <v>6081</v>
      </c>
      <c r="B1119" s="21" t="s">
        <v>49</v>
      </c>
      <c r="C1119" s="22"/>
      <c r="D1119" s="22"/>
      <c r="E1119" s="22"/>
      <c r="F1119" s="22"/>
      <c r="G1119" s="22"/>
      <c r="H1119" s="22"/>
      <c r="I1119" s="22"/>
      <c r="J1119" s="22"/>
      <c r="K1119" s="23">
        <v>1</v>
      </c>
      <c r="L1119" s="23">
        <v>1</v>
      </c>
      <c r="M1119" s="21" t="s">
        <v>50</v>
      </c>
      <c r="N1119" s="21" t="s">
        <v>50</v>
      </c>
      <c r="O1119" s="22"/>
      <c r="P1119" s="22"/>
    </row>
    <row r="1120" spans="1:16" ht="45" x14ac:dyDescent="0.25">
      <c r="A1120" s="21" t="s">
        <v>2054</v>
      </c>
      <c r="B1120" s="21" t="s">
        <v>49</v>
      </c>
      <c r="C1120" s="23">
        <v>10547250.82</v>
      </c>
      <c r="D1120" s="23">
        <v>33.67</v>
      </c>
      <c r="E1120" s="23">
        <v>6329626.8700000001</v>
      </c>
      <c r="F1120" s="23">
        <v>22.34</v>
      </c>
      <c r="G1120" s="23">
        <v>2735004.04</v>
      </c>
      <c r="H1120" s="23">
        <v>12.49</v>
      </c>
      <c r="I1120" s="23">
        <v>10858111.08</v>
      </c>
      <c r="J1120" s="23">
        <v>27.55</v>
      </c>
      <c r="K1120" s="23">
        <v>1</v>
      </c>
      <c r="L1120" s="23">
        <v>1</v>
      </c>
      <c r="M1120" s="21" t="s">
        <v>50</v>
      </c>
      <c r="N1120" s="21" t="s">
        <v>1462</v>
      </c>
      <c r="O1120" s="22"/>
      <c r="P1120" s="23">
        <v>289280</v>
      </c>
    </row>
    <row r="1121" spans="1:16" ht="45" x14ac:dyDescent="0.25">
      <c r="A1121" s="21" t="s">
        <v>6082</v>
      </c>
      <c r="B1121" s="21" t="s">
        <v>49</v>
      </c>
      <c r="C1121" s="22"/>
      <c r="D1121" s="22"/>
      <c r="E1121" s="22"/>
      <c r="F1121" s="22"/>
      <c r="G1121" s="22"/>
      <c r="H1121" s="22"/>
      <c r="I1121" s="22"/>
      <c r="J1121" s="22"/>
      <c r="K1121" s="23">
        <v>1</v>
      </c>
      <c r="L1121" s="23">
        <v>1</v>
      </c>
      <c r="M1121" s="21" t="s">
        <v>50</v>
      </c>
      <c r="N1121" s="21" t="s">
        <v>50</v>
      </c>
      <c r="O1121" s="22"/>
      <c r="P1121" s="22"/>
    </row>
    <row r="1122" spans="1:16" ht="45" x14ac:dyDescent="0.25">
      <c r="A1122" s="21" t="s">
        <v>2056</v>
      </c>
      <c r="B1122" s="21" t="s">
        <v>49</v>
      </c>
      <c r="C1122" s="23">
        <v>16260685.460000001</v>
      </c>
      <c r="D1122" s="23">
        <v>361.77</v>
      </c>
      <c r="E1122" s="23">
        <v>20063867.57</v>
      </c>
      <c r="F1122" s="23">
        <v>364.86</v>
      </c>
      <c r="G1122" s="23">
        <v>16991944.52</v>
      </c>
      <c r="H1122" s="23">
        <v>357.33</v>
      </c>
      <c r="I1122" s="23">
        <v>21068464.350000001</v>
      </c>
      <c r="J1122" s="23">
        <v>391.65</v>
      </c>
      <c r="K1122" s="23">
        <v>1</v>
      </c>
      <c r="L1122" s="23">
        <v>1</v>
      </c>
      <c r="M1122" s="21" t="s">
        <v>50</v>
      </c>
      <c r="N1122" s="21" t="s">
        <v>1462</v>
      </c>
      <c r="O1122" s="22"/>
      <c r="P1122" s="23">
        <v>44448</v>
      </c>
    </row>
    <row r="1123" spans="1:16" ht="45" x14ac:dyDescent="0.25">
      <c r="A1123" s="21" t="s">
        <v>2058</v>
      </c>
      <c r="B1123" s="21" t="s">
        <v>49</v>
      </c>
      <c r="C1123" s="23">
        <v>14891836.619999999</v>
      </c>
      <c r="D1123" s="23">
        <v>396.79</v>
      </c>
      <c r="E1123" s="23">
        <v>20147443.379999999</v>
      </c>
      <c r="F1123" s="23">
        <v>466.73</v>
      </c>
      <c r="G1123" s="23">
        <v>15079004.359999999</v>
      </c>
      <c r="H1123" s="23">
        <v>380.99</v>
      </c>
      <c r="I1123" s="23">
        <v>16884021.27</v>
      </c>
      <c r="J1123" s="23">
        <v>392.38</v>
      </c>
      <c r="K1123" s="23">
        <v>1</v>
      </c>
      <c r="L1123" s="23">
        <v>1</v>
      </c>
      <c r="M1123" s="21" t="s">
        <v>50</v>
      </c>
      <c r="N1123" s="21" t="s">
        <v>5192</v>
      </c>
      <c r="O1123" s="22"/>
      <c r="P1123" s="23">
        <v>34780</v>
      </c>
    </row>
    <row r="1124" spans="1:16" ht="45" x14ac:dyDescent="0.25">
      <c r="A1124" s="21" t="s">
        <v>2060</v>
      </c>
      <c r="B1124" s="21" t="s">
        <v>49</v>
      </c>
      <c r="C1124" s="23">
        <v>28001771.670000002</v>
      </c>
      <c r="D1124" s="23">
        <v>7.68</v>
      </c>
      <c r="E1124" s="23">
        <v>35862818.609999999</v>
      </c>
      <c r="F1124" s="23">
        <v>37.14</v>
      </c>
      <c r="G1124" s="23">
        <v>60454664.130000003</v>
      </c>
      <c r="H1124" s="23">
        <v>53</v>
      </c>
      <c r="I1124" s="23">
        <v>31273995.690000001</v>
      </c>
      <c r="J1124" s="23">
        <v>26.9</v>
      </c>
      <c r="K1124" s="23">
        <v>1</v>
      </c>
      <c r="L1124" s="23">
        <v>1</v>
      </c>
      <c r="M1124" s="21" t="s">
        <v>50</v>
      </c>
      <c r="N1124" s="21" t="s">
        <v>58</v>
      </c>
      <c r="O1124" s="22"/>
      <c r="P1124" s="23">
        <v>1598440.75</v>
      </c>
    </row>
    <row r="1125" spans="1:16" ht="45" x14ac:dyDescent="0.25">
      <c r="A1125" s="21" t="s">
        <v>6083</v>
      </c>
      <c r="B1125" s="21" t="s">
        <v>49</v>
      </c>
      <c r="C1125" s="22"/>
      <c r="D1125" s="22"/>
      <c r="E1125" s="22"/>
      <c r="F1125" s="22"/>
      <c r="G1125" s="22"/>
      <c r="H1125" s="22"/>
      <c r="I1125" s="22"/>
      <c r="J1125" s="22"/>
      <c r="K1125" s="23">
        <v>1</v>
      </c>
      <c r="L1125" s="23">
        <v>1</v>
      </c>
      <c r="M1125" s="21" t="s">
        <v>50</v>
      </c>
      <c r="N1125" s="21" t="s">
        <v>50</v>
      </c>
      <c r="O1125" s="22"/>
      <c r="P1125" s="22"/>
    </row>
    <row r="1126" spans="1:16" ht="45" x14ac:dyDescent="0.25">
      <c r="A1126" s="21" t="s">
        <v>958</v>
      </c>
      <c r="B1126" s="21" t="s">
        <v>49</v>
      </c>
      <c r="C1126" s="23">
        <v>3012625.2</v>
      </c>
      <c r="D1126" s="23">
        <v>1418.81</v>
      </c>
      <c r="E1126" s="23">
        <v>2648123.31</v>
      </c>
      <c r="F1126" s="23">
        <v>2202.02</v>
      </c>
      <c r="G1126" s="23">
        <v>2253679.14</v>
      </c>
      <c r="H1126" s="23">
        <v>2119.81</v>
      </c>
      <c r="I1126" s="23">
        <v>2685037.58</v>
      </c>
      <c r="J1126" s="23">
        <v>2440.98</v>
      </c>
      <c r="K1126" s="23">
        <v>1</v>
      </c>
      <c r="L1126" s="23">
        <v>1</v>
      </c>
      <c r="M1126" s="21" t="s">
        <v>50</v>
      </c>
      <c r="N1126" s="21" t="s">
        <v>5192</v>
      </c>
      <c r="O1126" s="22"/>
      <c r="P1126" s="23">
        <v>1470.25</v>
      </c>
    </row>
    <row r="1127" spans="1:16" ht="45" x14ac:dyDescent="0.25">
      <c r="A1127" s="21" t="s">
        <v>6084</v>
      </c>
      <c r="B1127" s="21" t="s">
        <v>49</v>
      </c>
      <c r="C1127" s="22"/>
      <c r="D1127" s="22"/>
      <c r="E1127" s="22"/>
      <c r="F1127" s="22"/>
      <c r="G1127" s="22"/>
      <c r="H1127" s="22"/>
      <c r="I1127" s="22"/>
      <c r="J1127" s="22"/>
      <c r="K1127" s="23">
        <v>1</v>
      </c>
      <c r="L1127" s="23">
        <v>1</v>
      </c>
      <c r="M1127" s="21" t="s">
        <v>50</v>
      </c>
      <c r="N1127" s="21" t="s">
        <v>50</v>
      </c>
      <c r="O1127" s="22"/>
      <c r="P1127" s="22"/>
    </row>
    <row r="1128" spans="1:16" ht="45" x14ac:dyDescent="0.25">
      <c r="A1128" s="21" t="s">
        <v>6085</v>
      </c>
      <c r="B1128" s="21" t="s">
        <v>49</v>
      </c>
      <c r="C1128" s="22"/>
      <c r="D1128" s="22"/>
      <c r="E1128" s="22"/>
      <c r="F1128" s="22"/>
      <c r="G1128" s="22"/>
      <c r="H1128" s="22"/>
      <c r="I1128" s="22"/>
      <c r="J1128" s="22"/>
      <c r="K1128" s="23">
        <v>1</v>
      </c>
      <c r="L1128" s="23">
        <v>1</v>
      </c>
      <c r="M1128" s="21" t="s">
        <v>50</v>
      </c>
      <c r="N1128" s="21" t="s">
        <v>50</v>
      </c>
      <c r="O1128" s="22"/>
      <c r="P1128" s="22"/>
    </row>
    <row r="1129" spans="1:16" ht="45" x14ac:dyDescent="0.25">
      <c r="A1129" s="21" t="s">
        <v>6086</v>
      </c>
      <c r="B1129" s="21" t="s">
        <v>49</v>
      </c>
      <c r="C1129" s="22"/>
      <c r="D1129" s="22"/>
      <c r="E1129" s="22"/>
      <c r="F1129" s="22"/>
      <c r="G1129" s="22"/>
      <c r="H1129" s="22"/>
      <c r="I1129" s="22"/>
      <c r="J1129" s="22"/>
      <c r="K1129" s="23">
        <v>1</v>
      </c>
      <c r="L1129" s="23">
        <v>1</v>
      </c>
      <c r="M1129" s="21" t="s">
        <v>50</v>
      </c>
      <c r="N1129" s="21" t="s">
        <v>50</v>
      </c>
      <c r="O1129" s="22"/>
      <c r="P1129" s="22"/>
    </row>
    <row r="1130" spans="1:16" ht="45" x14ac:dyDescent="0.25">
      <c r="A1130" s="21" t="s">
        <v>6087</v>
      </c>
      <c r="B1130" s="21" t="s">
        <v>49</v>
      </c>
      <c r="C1130" s="22"/>
      <c r="D1130" s="22"/>
      <c r="E1130" s="22"/>
      <c r="F1130" s="22"/>
      <c r="G1130" s="22"/>
      <c r="H1130" s="22"/>
      <c r="I1130" s="22"/>
      <c r="J1130" s="22"/>
      <c r="K1130" s="23">
        <v>1</v>
      </c>
      <c r="L1130" s="23">
        <v>1</v>
      </c>
      <c r="M1130" s="21" t="s">
        <v>50</v>
      </c>
      <c r="N1130" s="21" t="s">
        <v>50</v>
      </c>
      <c r="O1130" s="22"/>
      <c r="P1130" s="22"/>
    </row>
    <row r="1131" spans="1:16" ht="45" x14ac:dyDescent="0.25">
      <c r="A1131" s="21" t="s">
        <v>6088</v>
      </c>
      <c r="B1131" s="21" t="s">
        <v>49</v>
      </c>
      <c r="C1131" s="22"/>
      <c r="D1131" s="22"/>
      <c r="E1131" s="22"/>
      <c r="F1131" s="22"/>
      <c r="G1131" s="22"/>
      <c r="H1131" s="22"/>
      <c r="I1131" s="22"/>
      <c r="J1131" s="22"/>
      <c r="K1131" s="23">
        <v>1</v>
      </c>
      <c r="L1131" s="23">
        <v>1</v>
      </c>
      <c r="M1131" s="21" t="s">
        <v>50</v>
      </c>
      <c r="N1131" s="21" t="s">
        <v>50</v>
      </c>
      <c r="O1131" s="22"/>
      <c r="P1131" s="22"/>
    </row>
    <row r="1132" spans="1:16" ht="45" x14ac:dyDescent="0.25">
      <c r="A1132" s="21" t="s">
        <v>6089</v>
      </c>
      <c r="B1132" s="21" t="s">
        <v>49</v>
      </c>
      <c r="C1132" s="22"/>
      <c r="D1132" s="22"/>
      <c r="E1132" s="22"/>
      <c r="F1132" s="22"/>
      <c r="G1132" s="22"/>
      <c r="H1132" s="22"/>
      <c r="I1132" s="22"/>
      <c r="J1132" s="22"/>
      <c r="K1132" s="23">
        <v>1</v>
      </c>
      <c r="L1132" s="23">
        <v>1</v>
      </c>
      <c r="M1132" s="21" t="s">
        <v>50</v>
      </c>
      <c r="N1132" s="21" t="s">
        <v>50</v>
      </c>
      <c r="O1132" s="22"/>
      <c r="P1132" s="22"/>
    </row>
    <row r="1133" spans="1:16" ht="45" x14ac:dyDescent="0.25">
      <c r="A1133" s="21" t="s">
        <v>6090</v>
      </c>
      <c r="B1133" s="21" t="s">
        <v>49</v>
      </c>
      <c r="C1133" s="22"/>
      <c r="D1133" s="22"/>
      <c r="E1133" s="22"/>
      <c r="F1133" s="22"/>
      <c r="G1133" s="22"/>
      <c r="H1133" s="22"/>
      <c r="I1133" s="22"/>
      <c r="J1133" s="22"/>
      <c r="K1133" s="23">
        <v>1</v>
      </c>
      <c r="L1133" s="23">
        <v>1</v>
      </c>
      <c r="M1133" s="21" t="s">
        <v>50</v>
      </c>
      <c r="N1133" s="21" t="s">
        <v>50</v>
      </c>
      <c r="O1133" s="22"/>
      <c r="P1133" s="22"/>
    </row>
    <row r="1134" spans="1:16" ht="45" x14ac:dyDescent="0.25">
      <c r="A1134" s="21" t="s">
        <v>6091</v>
      </c>
      <c r="B1134" s="21" t="s">
        <v>49</v>
      </c>
      <c r="C1134" s="22"/>
      <c r="D1134" s="22"/>
      <c r="E1134" s="22"/>
      <c r="F1134" s="22"/>
      <c r="G1134" s="22"/>
      <c r="H1134" s="22"/>
      <c r="I1134" s="22"/>
      <c r="J1134" s="22"/>
      <c r="K1134" s="23">
        <v>1</v>
      </c>
      <c r="L1134" s="23">
        <v>1</v>
      </c>
      <c r="M1134" s="21" t="s">
        <v>50</v>
      </c>
      <c r="N1134" s="21" t="s">
        <v>50</v>
      </c>
      <c r="O1134" s="22"/>
      <c r="P1134" s="22"/>
    </row>
    <row r="1135" spans="1:16" ht="45" x14ac:dyDescent="0.25">
      <c r="A1135" s="21" t="s">
        <v>2068</v>
      </c>
      <c r="B1135" s="21" t="s">
        <v>49</v>
      </c>
      <c r="C1135" s="23">
        <v>20995159.5</v>
      </c>
      <c r="D1135" s="23">
        <v>361.77</v>
      </c>
      <c r="E1135" s="23">
        <v>25905679.120000001</v>
      </c>
      <c r="F1135" s="23">
        <v>364.86</v>
      </c>
      <c r="G1135" s="23">
        <v>21939332.52</v>
      </c>
      <c r="H1135" s="23">
        <v>357.33</v>
      </c>
      <c r="I1135" s="23">
        <v>27202775.09</v>
      </c>
      <c r="J1135" s="23">
        <v>391.65</v>
      </c>
      <c r="K1135" s="23">
        <v>1</v>
      </c>
      <c r="L1135" s="23">
        <v>1</v>
      </c>
      <c r="M1135" s="21" t="s">
        <v>50</v>
      </c>
      <c r="N1135" s="21" t="s">
        <v>1462</v>
      </c>
      <c r="O1135" s="22"/>
      <c r="P1135" s="23">
        <v>49617.75</v>
      </c>
    </row>
    <row r="1136" spans="1:16" ht="45" x14ac:dyDescent="0.25">
      <c r="A1136" s="21" t="s">
        <v>6092</v>
      </c>
      <c r="B1136" s="21" t="s">
        <v>49</v>
      </c>
      <c r="C1136" s="22"/>
      <c r="D1136" s="22"/>
      <c r="E1136" s="22"/>
      <c r="F1136" s="22"/>
      <c r="G1136" s="22"/>
      <c r="H1136" s="22"/>
      <c r="I1136" s="22"/>
      <c r="J1136" s="22"/>
      <c r="K1136" s="23">
        <v>1</v>
      </c>
      <c r="L1136" s="23">
        <v>1</v>
      </c>
      <c r="M1136" s="21" t="s">
        <v>50</v>
      </c>
      <c r="N1136" s="21" t="s">
        <v>50</v>
      </c>
      <c r="O1136" s="22"/>
      <c r="P1136" s="22"/>
    </row>
    <row r="1137" spans="1:16" ht="45" x14ac:dyDescent="0.25">
      <c r="A1137" s="21" t="s">
        <v>6093</v>
      </c>
      <c r="B1137" s="21" t="s">
        <v>49</v>
      </c>
      <c r="C1137" s="22"/>
      <c r="D1137" s="22"/>
      <c r="E1137" s="22"/>
      <c r="F1137" s="22"/>
      <c r="G1137" s="22"/>
      <c r="H1137" s="22"/>
      <c r="I1137" s="22"/>
      <c r="J1137" s="22"/>
      <c r="K1137" s="23">
        <v>1</v>
      </c>
      <c r="L1137" s="23">
        <v>1</v>
      </c>
      <c r="M1137" s="21" t="s">
        <v>50</v>
      </c>
      <c r="N1137" s="21" t="s">
        <v>50</v>
      </c>
      <c r="O1137" s="22"/>
      <c r="P1137" s="22"/>
    </row>
    <row r="1138" spans="1:16" ht="45" x14ac:dyDescent="0.25">
      <c r="A1138" s="21" t="s">
        <v>6094</v>
      </c>
      <c r="B1138" s="21" t="s">
        <v>49</v>
      </c>
      <c r="C1138" s="22"/>
      <c r="D1138" s="22"/>
      <c r="E1138" s="22"/>
      <c r="F1138" s="22"/>
      <c r="G1138" s="22"/>
      <c r="H1138" s="22"/>
      <c r="I1138" s="22"/>
      <c r="J1138" s="22"/>
      <c r="K1138" s="23">
        <v>1</v>
      </c>
      <c r="L1138" s="23">
        <v>1</v>
      </c>
      <c r="M1138" s="21" t="s">
        <v>50</v>
      </c>
      <c r="N1138" s="21" t="s">
        <v>50</v>
      </c>
      <c r="O1138" s="22"/>
      <c r="P1138" s="22"/>
    </row>
    <row r="1139" spans="1:16" ht="45" x14ac:dyDescent="0.25">
      <c r="A1139" s="21" t="s">
        <v>2072</v>
      </c>
      <c r="B1139" s="21" t="s">
        <v>49</v>
      </c>
      <c r="C1139" s="23">
        <v>17481211.91</v>
      </c>
      <c r="D1139" s="23">
        <v>38.619999999999997</v>
      </c>
      <c r="E1139" s="23">
        <v>23852586.699999999</v>
      </c>
      <c r="F1139" s="23">
        <v>28.34</v>
      </c>
      <c r="G1139" s="23">
        <v>49286145.789999999</v>
      </c>
      <c r="H1139" s="23">
        <v>59.66</v>
      </c>
      <c r="I1139" s="23">
        <v>20598354.32</v>
      </c>
      <c r="J1139" s="23">
        <v>27.04</v>
      </c>
      <c r="K1139" s="23">
        <v>1</v>
      </c>
      <c r="L1139" s="23">
        <v>1</v>
      </c>
      <c r="M1139" s="21" t="s">
        <v>50</v>
      </c>
      <c r="N1139" s="21" t="s">
        <v>58</v>
      </c>
      <c r="O1139" s="22"/>
      <c r="P1139" s="23">
        <v>801716</v>
      </c>
    </row>
    <row r="1140" spans="1:16" ht="45" x14ac:dyDescent="0.25">
      <c r="A1140" s="21" t="s">
        <v>6095</v>
      </c>
      <c r="B1140" s="21" t="s">
        <v>49</v>
      </c>
      <c r="C1140" s="22"/>
      <c r="D1140" s="22"/>
      <c r="E1140" s="22"/>
      <c r="F1140" s="22"/>
      <c r="G1140" s="22"/>
      <c r="H1140" s="22"/>
      <c r="I1140" s="22"/>
      <c r="J1140" s="22"/>
      <c r="K1140" s="23">
        <v>1</v>
      </c>
      <c r="L1140" s="23">
        <v>1</v>
      </c>
      <c r="M1140" s="21" t="s">
        <v>50</v>
      </c>
      <c r="N1140" s="21" t="s">
        <v>50</v>
      </c>
      <c r="O1140" s="22"/>
      <c r="P1140" s="22"/>
    </row>
    <row r="1141" spans="1:16" ht="45" x14ac:dyDescent="0.25">
      <c r="A1141" s="21" t="s">
        <v>6096</v>
      </c>
      <c r="B1141" s="21" t="s">
        <v>49</v>
      </c>
      <c r="C1141" s="22"/>
      <c r="D1141" s="22"/>
      <c r="E1141" s="22"/>
      <c r="F1141" s="22"/>
      <c r="G1141" s="22"/>
      <c r="H1141" s="22"/>
      <c r="I1141" s="22"/>
      <c r="J1141" s="22"/>
      <c r="K1141" s="23">
        <v>1</v>
      </c>
      <c r="L1141" s="23">
        <v>1</v>
      </c>
      <c r="M1141" s="21" t="s">
        <v>50</v>
      </c>
      <c r="N1141" s="21" t="s">
        <v>50</v>
      </c>
      <c r="O1141" s="22"/>
      <c r="P1141" s="22"/>
    </row>
    <row r="1142" spans="1:16" ht="45" x14ac:dyDescent="0.25">
      <c r="A1142" s="21" t="s">
        <v>2074</v>
      </c>
      <c r="B1142" s="21" t="s">
        <v>49</v>
      </c>
      <c r="C1142" s="23">
        <v>50078188.420000002</v>
      </c>
      <c r="D1142" s="23">
        <v>39.96</v>
      </c>
      <c r="E1142" s="23">
        <v>35546195.68</v>
      </c>
      <c r="F1142" s="23">
        <v>30.64</v>
      </c>
      <c r="G1142" s="23">
        <v>72456462.489999995</v>
      </c>
      <c r="H1142" s="23">
        <v>49.11</v>
      </c>
      <c r="I1142" s="23">
        <v>33959169.119999997</v>
      </c>
      <c r="J1142" s="23">
        <v>29.54</v>
      </c>
      <c r="K1142" s="23">
        <v>1</v>
      </c>
      <c r="L1142" s="23">
        <v>1</v>
      </c>
      <c r="M1142" s="21" t="s">
        <v>50</v>
      </c>
      <c r="N1142" s="21" t="s">
        <v>58</v>
      </c>
      <c r="O1142" s="22"/>
      <c r="P1142" s="23">
        <v>1463049.25</v>
      </c>
    </row>
    <row r="1143" spans="1:16" ht="45" x14ac:dyDescent="0.25">
      <c r="A1143" s="21" t="s">
        <v>6097</v>
      </c>
      <c r="B1143" s="21" t="s">
        <v>49</v>
      </c>
      <c r="C1143" s="22"/>
      <c r="D1143" s="22"/>
      <c r="E1143" s="22"/>
      <c r="F1143" s="22"/>
      <c r="G1143" s="22"/>
      <c r="H1143" s="22"/>
      <c r="I1143" s="22"/>
      <c r="J1143" s="22"/>
      <c r="K1143" s="23">
        <v>1</v>
      </c>
      <c r="L1143" s="23">
        <v>1</v>
      </c>
      <c r="M1143" s="21" t="s">
        <v>50</v>
      </c>
      <c r="N1143" s="21" t="s">
        <v>50</v>
      </c>
      <c r="O1143" s="22"/>
      <c r="P1143" s="22"/>
    </row>
    <row r="1144" spans="1:16" ht="45" x14ac:dyDescent="0.25">
      <c r="A1144" s="21" t="s">
        <v>2082</v>
      </c>
      <c r="B1144" s="21" t="s">
        <v>49</v>
      </c>
      <c r="C1144" s="23">
        <v>44489831.200000003</v>
      </c>
      <c r="D1144" s="23">
        <v>508.84</v>
      </c>
      <c r="E1144" s="23">
        <v>29793906.82</v>
      </c>
      <c r="F1144" s="23">
        <v>412.02</v>
      </c>
      <c r="G1144" s="23">
        <v>34112625.259999998</v>
      </c>
      <c r="H1144" s="23">
        <v>461.73</v>
      </c>
      <c r="I1144" s="23">
        <v>66977291.159999996</v>
      </c>
      <c r="J1144" s="23">
        <v>725.06</v>
      </c>
      <c r="K1144" s="23">
        <v>1</v>
      </c>
      <c r="L1144" s="23">
        <v>1</v>
      </c>
      <c r="M1144" s="21" t="s">
        <v>50</v>
      </c>
      <c r="N1144" s="21" t="s">
        <v>1462</v>
      </c>
      <c r="O1144" s="22"/>
      <c r="P1144" s="23">
        <v>79535.5</v>
      </c>
    </row>
    <row r="1145" spans="1:16" ht="45" x14ac:dyDescent="0.25">
      <c r="A1145" s="21" t="s">
        <v>6098</v>
      </c>
      <c r="B1145" s="21" t="s">
        <v>49</v>
      </c>
      <c r="C1145" s="22"/>
      <c r="D1145" s="22"/>
      <c r="E1145" s="22"/>
      <c r="F1145" s="22"/>
      <c r="G1145" s="22"/>
      <c r="H1145" s="22"/>
      <c r="I1145" s="22"/>
      <c r="J1145" s="22"/>
      <c r="K1145" s="23">
        <v>1</v>
      </c>
      <c r="L1145" s="23">
        <v>1</v>
      </c>
      <c r="M1145" s="21" t="s">
        <v>50</v>
      </c>
      <c r="N1145" s="21" t="s">
        <v>50</v>
      </c>
      <c r="O1145" s="22"/>
      <c r="P1145" s="22"/>
    </row>
    <row r="1146" spans="1:16" ht="45" x14ac:dyDescent="0.25">
      <c r="A1146" s="21" t="s">
        <v>164</v>
      </c>
      <c r="B1146" s="21" t="s">
        <v>49</v>
      </c>
      <c r="C1146" s="23">
        <v>45748755.060000002</v>
      </c>
      <c r="D1146" s="23">
        <v>170.16</v>
      </c>
      <c r="E1146" s="23">
        <v>39208590.359999999</v>
      </c>
      <c r="F1146" s="23">
        <v>127.09</v>
      </c>
      <c r="G1146" s="23">
        <v>15557183.529999999</v>
      </c>
      <c r="H1146" s="23">
        <v>52.7</v>
      </c>
      <c r="I1146" s="23">
        <v>30205420.68</v>
      </c>
      <c r="J1146" s="23">
        <v>102.23</v>
      </c>
      <c r="K1146" s="23">
        <v>1</v>
      </c>
      <c r="L1146" s="23">
        <v>1</v>
      </c>
      <c r="M1146" s="21" t="s">
        <v>50</v>
      </c>
      <c r="N1146" s="21" t="s">
        <v>1462</v>
      </c>
      <c r="O1146" s="22"/>
      <c r="P1146" s="23">
        <v>244846</v>
      </c>
    </row>
    <row r="1147" spans="1:16" ht="45" x14ac:dyDescent="0.25">
      <c r="A1147" s="21" t="s">
        <v>6099</v>
      </c>
      <c r="B1147" s="21" t="s">
        <v>49</v>
      </c>
      <c r="C1147" s="22"/>
      <c r="D1147" s="22"/>
      <c r="E1147" s="22"/>
      <c r="F1147" s="22"/>
      <c r="G1147" s="22"/>
      <c r="H1147" s="22"/>
      <c r="I1147" s="22"/>
      <c r="J1147" s="22"/>
      <c r="K1147" s="23">
        <v>1</v>
      </c>
      <c r="L1147" s="23">
        <v>1</v>
      </c>
      <c r="M1147" s="21" t="s">
        <v>50</v>
      </c>
      <c r="N1147" s="21" t="s">
        <v>50</v>
      </c>
      <c r="O1147" s="22"/>
      <c r="P1147" s="22"/>
    </row>
    <row r="1148" spans="1:16" ht="45" x14ac:dyDescent="0.25">
      <c r="A1148" s="21" t="s">
        <v>6100</v>
      </c>
      <c r="B1148" s="21" t="s">
        <v>49</v>
      </c>
      <c r="C1148" s="22"/>
      <c r="D1148" s="22"/>
      <c r="E1148" s="22"/>
      <c r="F1148" s="22"/>
      <c r="G1148" s="22"/>
      <c r="H1148" s="22"/>
      <c r="I1148" s="22"/>
      <c r="J1148" s="22"/>
      <c r="K1148" s="23">
        <v>1</v>
      </c>
      <c r="L1148" s="23">
        <v>1</v>
      </c>
      <c r="M1148" s="21" t="s">
        <v>50</v>
      </c>
      <c r="N1148" s="21" t="s">
        <v>50</v>
      </c>
      <c r="O1148" s="22"/>
      <c r="P1148" s="22"/>
    </row>
    <row r="1149" spans="1:16" ht="45" x14ac:dyDescent="0.25">
      <c r="A1149" s="21" t="s">
        <v>6101</v>
      </c>
      <c r="B1149" s="21" t="s">
        <v>49</v>
      </c>
      <c r="C1149" s="22"/>
      <c r="D1149" s="22"/>
      <c r="E1149" s="22"/>
      <c r="F1149" s="22"/>
      <c r="G1149" s="22"/>
      <c r="H1149" s="22"/>
      <c r="I1149" s="22"/>
      <c r="J1149" s="22"/>
      <c r="K1149" s="23">
        <v>1</v>
      </c>
      <c r="L1149" s="23">
        <v>1</v>
      </c>
      <c r="M1149" s="21" t="s">
        <v>50</v>
      </c>
      <c r="N1149" s="21" t="s">
        <v>50</v>
      </c>
      <c r="O1149" s="22"/>
      <c r="P1149" s="22"/>
    </row>
    <row r="1150" spans="1:16" ht="45" x14ac:dyDescent="0.25">
      <c r="A1150" s="21" t="s">
        <v>6102</v>
      </c>
      <c r="B1150" s="21" t="s">
        <v>49</v>
      </c>
      <c r="C1150" s="22"/>
      <c r="D1150" s="22"/>
      <c r="E1150" s="22"/>
      <c r="F1150" s="22"/>
      <c r="G1150" s="22"/>
      <c r="H1150" s="22"/>
      <c r="I1150" s="22"/>
      <c r="J1150" s="22"/>
      <c r="K1150" s="23">
        <v>1</v>
      </c>
      <c r="L1150" s="23">
        <v>1</v>
      </c>
      <c r="M1150" s="21" t="s">
        <v>50</v>
      </c>
      <c r="N1150" s="21" t="s">
        <v>50</v>
      </c>
      <c r="O1150" s="22"/>
      <c r="P1150" s="22"/>
    </row>
    <row r="1151" spans="1:16" ht="45" x14ac:dyDescent="0.25">
      <c r="A1151" s="21" t="s">
        <v>6103</v>
      </c>
      <c r="B1151" s="21" t="s">
        <v>49</v>
      </c>
      <c r="C1151" s="22"/>
      <c r="D1151" s="22"/>
      <c r="E1151" s="22"/>
      <c r="F1151" s="22"/>
      <c r="G1151" s="22"/>
      <c r="H1151" s="22"/>
      <c r="I1151" s="22"/>
      <c r="J1151" s="22"/>
      <c r="K1151" s="23">
        <v>1</v>
      </c>
      <c r="L1151" s="23">
        <v>1</v>
      </c>
      <c r="M1151" s="21" t="s">
        <v>50</v>
      </c>
      <c r="N1151" s="21" t="s">
        <v>50</v>
      </c>
      <c r="O1151" s="22"/>
      <c r="P1151" s="22"/>
    </row>
    <row r="1152" spans="1:16" ht="45" x14ac:dyDescent="0.25">
      <c r="A1152" s="21" t="s">
        <v>2089</v>
      </c>
      <c r="B1152" s="21" t="s">
        <v>49</v>
      </c>
      <c r="C1152" s="23">
        <v>31437538.129999999</v>
      </c>
      <c r="D1152" s="23">
        <v>308.64999999999998</v>
      </c>
      <c r="E1152" s="23">
        <v>28718765.93</v>
      </c>
      <c r="F1152" s="23">
        <v>306.58999999999997</v>
      </c>
      <c r="G1152" s="23">
        <v>14490575.689999999</v>
      </c>
      <c r="H1152" s="23">
        <v>175.48</v>
      </c>
      <c r="I1152" s="23">
        <v>30029525.93</v>
      </c>
      <c r="J1152" s="23">
        <v>271.37</v>
      </c>
      <c r="K1152" s="23">
        <v>1</v>
      </c>
      <c r="L1152" s="23">
        <v>1</v>
      </c>
      <c r="M1152" s="21" t="s">
        <v>50</v>
      </c>
      <c r="N1152" s="21" t="s">
        <v>1462</v>
      </c>
      <c r="O1152" s="22"/>
      <c r="P1152" s="23">
        <v>108855</v>
      </c>
    </row>
    <row r="1153" spans="1:16" ht="45" x14ac:dyDescent="0.25">
      <c r="A1153" s="21" t="s">
        <v>2091</v>
      </c>
      <c r="B1153" s="21" t="s">
        <v>49</v>
      </c>
      <c r="C1153" s="23">
        <v>86985845.650000006</v>
      </c>
      <c r="D1153" s="23">
        <v>396.79</v>
      </c>
      <c r="E1153" s="23">
        <v>117684772.23999999</v>
      </c>
      <c r="F1153" s="23">
        <v>466.73</v>
      </c>
      <c r="G1153" s="23">
        <v>88079125.459999993</v>
      </c>
      <c r="H1153" s="23">
        <v>380.99</v>
      </c>
      <c r="I1153" s="23">
        <v>98622547.790000007</v>
      </c>
      <c r="J1153" s="23">
        <v>392.38</v>
      </c>
      <c r="K1153" s="23">
        <v>1</v>
      </c>
      <c r="L1153" s="23">
        <v>1</v>
      </c>
      <c r="M1153" s="21" t="s">
        <v>50</v>
      </c>
      <c r="N1153" s="21" t="s">
        <v>1462</v>
      </c>
      <c r="O1153" s="22"/>
      <c r="P1153" s="23">
        <v>249416.5</v>
      </c>
    </row>
    <row r="1154" spans="1:16" ht="45" x14ac:dyDescent="0.25">
      <c r="A1154" s="21" t="s">
        <v>2095</v>
      </c>
      <c r="B1154" s="21" t="s">
        <v>49</v>
      </c>
      <c r="C1154" s="23">
        <v>5735287.8899999997</v>
      </c>
      <c r="D1154" s="23">
        <v>1418.81</v>
      </c>
      <c r="E1154" s="23">
        <v>5041367.09</v>
      </c>
      <c r="F1154" s="23">
        <v>2202.02</v>
      </c>
      <c r="G1154" s="23">
        <v>4290443.66</v>
      </c>
      <c r="H1154" s="23">
        <v>2119.81</v>
      </c>
      <c r="I1154" s="23">
        <v>5111642.67</v>
      </c>
      <c r="J1154" s="23">
        <v>2440.98</v>
      </c>
      <c r="K1154" s="23">
        <v>1</v>
      </c>
      <c r="L1154" s="23">
        <v>1</v>
      </c>
      <c r="M1154" s="21" t="s">
        <v>50</v>
      </c>
      <c r="N1154" s="21" t="s">
        <v>5192</v>
      </c>
      <c r="O1154" s="22"/>
      <c r="P1154" s="23">
        <v>2604.75</v>
      </c>
    </row>
    <row r="1155" spans="1:16" ht="45" x14ac:dyDescent="0.25">
      <c r="A1155" s="21" t="s">
        <v>6104</v>
      </c>
      <c r="B1155" s="21" t="s">
        <v>49</v>
      </c>
      <c r="C1155" s="22"/>
      <c r="D1155" s="22"/>
      <c r="E1155" s="22"/>
      <c r="F1155" s="22"/>
      <c r="G1155" s="22"/>
      <c r="H1155" s="22"/>
      <c r="I1155" s="22"/>
      <c r="J1155" s="22"/>
      <c r="K1155" s="23">
        <v>1</v>
      </c>
      <c r="L1155" s="23">
        <v>1</v>
      </c>
      <c r="M1155" s="21" t="s">
        <v>50</v>
      </c>
      <c r="N1155" s="21" t="s">
        <v>50</v>
      </c>
      <c r="O1155" s="22"/>
      <c r="P1155" s="22"/>
    </row>
    <row r="1156" spans="1:16" ht="45" x14ac:dyDescent="0.25">
      <c r="A1156" s="21" t="s">
        <v>6105</v>
      </c>
      <c r="B1156" s="21" t="s">
        <v>49</v>
      </c>
      <c r="C1156" s="22"/>
      <c r="D1156" s="22"/>
      <c r="E1156" s="22"/>
      <c r="F1156" s="22"/>
      <c r="G1156" s="22"/>
      <c r="H1156" s="22"/>
      <c r="I1156" s="22"/>
      <c r="J1156" s="22"/>
      <c r="K1156" s="23">
        <v>1</v>
      </c>
      <c r="L1156" s="23">
        <v>1</v>
      </c>
      <c r="M1156" s="21" t="s">
        <v>50</v>
      </c>
      <c r="N1156" s="21" t="s">
        <v>50</v>
      </c>
      <c r="O1156" s="22"/>
      <c r="P1156" s="22"/>
    </row>
    <row r="1157" spans="1:16" ht="45" x14ac:dyDescent="0.25">
      <c r="A1157" s="21" t="s">
        <v>6106</v>
      </c>
      <c r="B1157" s="21" t="s">
        <v>49</v>
      </c>
      <c r="C1157" s="22"/>
      <c r="D1157" s="22"/>
      <c r="E1157" s="22"/>
      <c r="F1157" s="22"/>
      <c r="G1157" s="22"/>
      <c r="H1157" s="22"/>
      <c r="I1157" s="22"/>
      <c r="J1157" s="22"/>
      <c r="K1157" s="23">
        <v>1</v>
      </c>
      <c r="L1157" s="23">
        <v>1</v>
      </c>
      <c r="M1157" s="21" t="s">
        <v>50</v>
      </c>
      <c r="N1157" s="21" t="s">
        <v>50</v>
      </c>
      <c r="O1157" s="22"/>
      <c r="P1157" s="22"/>
    </row>
    <row r="1158" spans="1:16" ht="45" x14ac:dyDescent="0.25">
      <c r="A1158" s="21" t="s">
        <v>6107</v>
      </c>
      <c r="B1158" s="21" t="s">
        <v>49</v>
      </c>
      <c r="C1158" s="22"/>
      <c r="D1158" s="22"/>
      <c r="E1158" s="22"/>
      <c r="F1158" s="22"/>
      <c r="G1158" s="22"/>
      <c r="H1158" s="22"/>
      <c r="I1158" s="22"/>
      <c r="J1158" s="22"/>
      <c r="K1158" s="23">
        <v>1</v>
      </c>
      <c r="L1158" s="23">
        <v>1</v>
      </c>
      <c r="M1158" s="21" t="s">
        <v>50</v>
      </c>
      <c r="N1158" s="21" t="s">
        <v>50</v>
      </c>
      <c r="O1158" s="22"/>
      <c r="P1158" s="22"/>
    </row>
    <row r="1159" spans="1:16" ht="45" x14ac:dyDescent="0.25">
      <c r="A1159" s="21" t="s">
        <v>6108</v>
      </c>
      <c r="B1159" s="21" t="s">
        <v>49</v>
      </c>
      <c r="C1159" s="22"/>
      <c r="D1159" s="22"/>
      <c r="E1159" s="22"/>
      <c r="F1159" s="22"/>
      <c r="G1159" s="22"/>
      <c r="H1159" s="22"/>
      <c r="I1159" s="22"/>
      <c r="J1159" s="22"/>
      <c r="K1159" s="23">
        <v>1</v>
      </c>
      <c r="L1159" s="23">
        <v>1</v>
      </c>
      <c r="M1159" s="21" t="s">
        <v>50</v>
      </c>
      <c r="N1159" s="21" t="s">
        <v>50</v>
      </c>
      <c r="O1159" s="22"/>
      <c r="P1159" s="22"/>
    </row>
    <row r="1160" spans="1:16" ht="45" x14ac:dyDescent="0.25">
      <c r="A1160" s="21" t="s">
        <v>6109</v>
      </c>
      <c r="B1160" s="21" t="s">
        <v>49</v>
      </c>
      <c r="C1160" s="22"/>
      <c r="D1160" s="22"/>
      <c r="E1160" s="22"/>
      <c r="F1160" s="22"/>
      <c r="G1160" s="22"/>
      <c r="H1160" s="22"/>
      <c r="I1160" s="22"/>
      <c r="J1160" s="22"/>
      <c r="K1160" s="23">
        <v>1</v>
      </c>
      <c r="L1160" s="23">
        <v>1</v>
      </c>
      <c r="M1160" s="21" t="s">
        <v>50</v>
      </c>
      <c r="N1160" s="21" t="s">
        <v>50</v>
      </c>
      <c r="O1160" s="22"/>
      <c r="P1160" s="22"/>
    </row>
    <row r="1161" spans="1:16" ht="45" x14ac:dyDescent="0.25">
      <c r="A1161" s="21" t="s">
        <v>6110</v>
      </c>
      <c r="B1161" s="21" t="s">
        <v>49</v>
      </c>
      <c r="C1161" s="22"/>
      <c r="D1161" s="22"/>
      <c r="E1161" s="22"/>
      <c r="F1161" s="22"/>
      <c r="G1161" s="22"/>
      <c r="H1161" s="22"/>
      <c r="I1161" s="22"/>
      <c r="J1161" s="22"/>
      <c r="K1161" s="23">
        <v>1</v>
      </c>
      <c r="L1161" s="23">
        <v>1</v>
      </c>
      <c r="M1161" s="21" t="s">
        <v>50</v>
      </c>
      <c r="N1161" s="21" t="s">
        <v>50</v>
      </c>
      <c r="O1161" s="22"/>
      <c r="P1161" s="22"/>
    </row>
    <row r="1162" spans="1:16" ht="45" x14ac:dyDescent="0.25">
      <c r="A1162" s="21" t="s">
        <v>6111</v>
      </c>
      <c r="B1162" s="21" t="s">
        <v>49</v>
      </c>
      <c r="C1162" s="22"/>
      <c r="D1162" s="22"/>
      <c r="E1162" s="22"/>
      <c r="F1162" s="22"/>
      <c r="G1162" s="22"/>
      <c r="H1162" s="22"/>
      <c r="I1162" s="22"/>
      <c r="J1162" s="22"/>
      <c r="K1162" s="23">
        <v>1</v>
      </c>
      <c r="L1162" s="23">
        <v>1</v>
      </c>
      <c r="M1162" s="21" t="s">
        <v>50</v>
      </c>
      <c r="N1162" s="21" t="s">
        <v>50</v>
      </c>
      <c r="O1162" s="22"/>
      <c r="P1162" s="22"/>
    </row>
    <row r="1163" spans="1:16" ht="45" x14ac:dyDescent="0.25">
      <c r="A1163" s="21" t="s">
        <v>6112</v>
      </c>
      <c r="B1163" s="21" t="s">
        <v>49</v>
      </c>
      <c r="C1163" s="22"/>
      <c r="D1163" s="22"/>
      <c r="E1163" s="22"/>
      <c r="F1163" s="22"/>
      <c r="G1163" s="22"/>
      <c r="H1163" s="22"/>
      <c r="I1163" s="22"/>
      <c r="J1163" s="22"/>
      <c r="K1163" s="23">
        <v>1</v>
      </c>
      <c r="L1163" s="23">
        <v>1</v>
      </c>
      <c r="M1163" s="21" t="s">
        <v>50</v>
      </c>
      <c r="N1163" s="21" t="s">
        <v>50</v>
      </c>
      <c r="O1163" s="22"/>
      <c r="P1163" s="22"/>
    </row>
    <row r="1164" spans="1:16" ht="45" x14ac:dyDescent="0.25">
      <c r="A1164" s="21" t="s">
        <v>6113</v>
      </c>
      <c r="B1164" s="21" t="s">
        <v>49</v>
      </c>
      <c r="C1164" s="22"/>
      <c r="D1164" s="22"/>
      <c r="E1164" s="22"/>
      <c r="F1164" s="22"/>
      <c r="G1164" s="22"/>
      <c r="H1164" s="22"/>
      <c r="I1164" s="22"/>
      <c r="J1164" s="22"/>
      <c r="K1164" s="23">
        <v>1</v>
      </c>
      <c r="L1164" s="23">
        <v>1</v>
      </c>
      <c r="M1164" s="21" t="s">
        <v>50</v>
      </c>
      <c r="N1164" s="21" t="s">
        <v>50</v>
      </c>
      <c r="O1164" s="22"/>
      <c r="P1164" s="22"/>
    </row>
    <row r="1165" spans="1:16" ht="45" x14ac:dyDescent="0.25">
      <c r="A1165" s="21" t="s">
        <v>6114</v>
      </c>
      <c r="B1165" s="21" t="s">
        <v>49</v>
      </c>
      <c r="C1165" s="22"/>
      <c r="D1165" s="22"/>
      <c r="E1165" s="22"/>
      <c r="F1165" s="22"/>
      <c r="G1165" s="22"/>
      <c r="H1165" s="22"/>
      <c r="I1165" s="22"/>
      <c r="J1165" s="22"/>
      <c r="K1165" s="23">
        <v>1</v>
      </c>
      <c r="L1165" s="23">
        <v>1</v>
      </c>
      <c r="M1165" s="21" t="s">
        <v>50</v>
      </c>
      <c r="N1165" s="21" t="s">
        <v>50</v>
      </c>
      <c r="O1165" s="22"/>
      <c r="P1165" s="22"/>
    </row>
    <row r="1166" spans="1:16" ht="45" x14ac:dyDescent="0.25">
      <c r="A1166" s="21" t="s">
        <v>6115</v>
      </c>
      <c r="B1166" s="21" t="s">
        <v>49</v>
      </c>
      <c r="C1166" s="22"/>
      <c r="D1166" s="22"/>
      <c r="E1166" s="22"/>
      <c r="F1166" s="22"/>
      <c r="G1166" s="22"/>
      <c r="H1166" s="22"/>
      <c r="I1166" s="22"/>
      <c r="J1166" s="22"/>
      <c r="K1166" s="23">
        <v>1</v>
      </c>
      <c r="L1166" s="23">
        <v>1</v>
      </c>
      <c r="M1166" s="21" t="s">
        <v>50</v>
      </c>
      <c r="N1166" s="21" t="s">
        <v>50</v>
      </c>
      <c r="O1166" s="22"/>
      <c r="P1166" s="22"/>
    </row>
    <row r="1167" spans="1:16" ht="45" x14ac:dyDescent="0.25">
      <c r="A1167" s="21" t="s">
        <v>2097</v>
      </c>
      <c r="B1167" s="21" t="s">
        <v>198</v>
      </c>
      <c r="C1167" s="23">
        <v>78587758.579999998</v>
      </c>
      <c r="D1167" s="23">
        <v>34.79</v>
      </c>
      <c r="E1167" s="23">
        <v>120770619.23</v>
      </c>
      <c r="F1167" s="23">
        <v>52.32</v>
      </c>
      <c r="G1167" s="23">
        <v>115188831.33</v>
      </c>
      <c r="H1167" s="23">
        <v>35</v>
      </c>
      <c r="I1167" s="23">
        <v>129446219.77</v>
      </c>
      <c r="J1167" s="23">
        <v>52.44</v>
      </c>
      <c r="K1167" s="23">
        <v>1</v>
      </c>
      <c r="L1167" s="23">
        <v>1</v>
      </c>
      <c r="M1167" s="21" t="s">
        <v>50</v>
      </c>
      <c r="N1167" s="21" t="s">
        <v>58</v>
      </c>
      <c r="O1167" s="22"/>
      <c r="P1167" s="23">
        <v>1616131.5</v>
      </c>
    </row>
    <row r="1168" spans="1:16" ht="45" x14ac:dyDescent="0.25">
      <c r="A1168" s="21" t="s">
        <v>6116</v>
      </c>
      <c r="B1168" s="21" t="s">
        <v>49</v>
      </c>
      <c r="C1168" s="22"/>
      <c r="D1168" s="22"/>
      <c r="E1168" s="22"/>
      <c r="F1168" s="22"/>
      <c r="G1168" s="22"/>
      <c r="H1168" s="22"/>
      <c r="I1168" s="22"/>
      <c r="J1168" s="22"/>
      <c r="K1168" s="23">
        <v>1</v>
      </c>
      <c r="L1168" s="23">
        <v>1</v>
      </c>
      <c r="M1168" s="21" t="s">
        <v>50</v>
      </c>
      <c r="N1168" s="21" t="s">
        <v>50</v>
      </c>
      <c r="O1168" s="22"/>
      <c r="P1168" s="22"/>
    </row>
    <row r="1169" spans="1:16" ht="45" x14ac:dyDescent="0.25">
      <c r="A1169" s="21" t="s">
        <v>6117</v>
      </c>
      <c r="B1169" s="21" t="s">
        <v>49</v>
      </c>
      <c r="C1169" s="22"/>
      <c r="D1169" s="22"/>
      <c r="E1169" s="22"/>
      <c r="F1169" s="22"/>
      <c r="G1169" s="22"/>
      <c r="H1169" s="22"/>
      <c r="I1169" s="22"/>
      <c r="J1169" s="22"/>
      <c r="K1169" s="23">
        <v>1</v>
      </c>
      <c r="L1169" s="23">
        <v>1</v>
      </c>
      <c r="M1169" s="21" t="s">
        <v>50</v>
      </c>
      <c r="N1169" s="21" t="s">
        <v>50</v>
      </c>
      <c r="O1169" s="22"/>
      <c r="P1169" s="22"/>
    </row>
    <row r="1170" spans="1:16" ht="45" x14ac:dyDescent="0.25">
      <c r="A1170" s="21" t="s">
        <v>6118</v>
      </c>
      <c r="B1170" s="21" t="s">
        <v>198</v>
      </c>
      <c r="C1170" s="22"/>
      <c r="D1170" s="22"/>
      <c r="E1170" s="22"/>
      <c r="F1170" s="22"/>
      <c r="G1170" s="22"/>
      <c r="H1170" s="22"/>
      <c r="I1170" s="22"/>
      <c r="J1170" s="22"/>
      <c r="K1170" s="23">
        <v>1</v>
      </c>
      <c r="L1170" s="23">
        <v>1</v>
      </c>
      <c r="M1170" s="21" t="s">
        <v>50</v>
      </c>
      <c r="N1170" s="21" t="s">
        <v>50</v>
      </c>
      <c r="O1170" s="22"/>
      <c r="P1170" s="22"/>
    </row>
    <row r="1171" spans="1:16" ht="45" x14ac:dyDescent="0.25">
      <c r="A1171" s="21" t="s">
        <v>6119</v>
      </c>
      <c r="B1171" s="21" t="s">
        <v>49</v>
      </c>
      <c r="C1171" s="22"/>
      <c r="D1171" s="22"/>
      <c r="E1171" s="22"/>
      <c r="F1171" s="22"/>
      <c r="G1171" s="22"/>
      <c r="H1171" s="22"/>
      <c r="I1171" s="22"/>
      <c r="J1171" s="22"/>
      <c r="K1171" s="23">
        <v>1</v>
      </c>
      <c r="L1171" s="23">
        <v>1</v>
      </c>
      <c r="M1171" s="21" t="s">
        <v>50</v>
      </c>
      <c r="N1171" s="21" t="s">
        <v>50</v>
      </c>
      <c r="O1171" s="22"/>
      <c r="P1171" s="22"/>
    </row>
    <row r="1172" spans="1:16" ht="45" x14ac:dyDescent="0.25">
      <c r="A1172" s="21" t="s">
        <v>6120</v>
      </c>
      <c r="B1172" s="21" t="s">
        <v>49</v>
      </c>
      <c r="C1172" s="22"/>
      <c r="D1172" s="22"/>
      <c r="E1172" s="22"/>
      <c r="F1172" s="22"/>
      <c r="G1172" s="22"/>
      <c r="H1172" s="22"/>
      <c r="I1172" s="22"/>
      <c r="J1172" s="22"/>
      <c r="K1172" s="23">
        <v>1</v>
      </c>
      <c r="L1172" s="23">
        <v>1</v>
      </c>
      <c r="M1172" s="21" t="s">
        <v>50</v>
      </c>
      <c r="N1172" s="21" t="s">
        <v>50</v>
      </c>
      <c r="O1172" s="22"/>
      <c r="P1172" s="22"/>
    </row>
    <row r="1173" spans="1:16" ht="45" x14ac:dyDescent="0.25">
      <c r="A1173" s="21" t="s">
        <v>6121</v>
      </c>
      <c r="B1173" s="21" t="s">
        <v>49</v>
      </c>
      <c r="C1173" s="22"/>
      <c r="D1173" s="22"/>
      <c r="E1173" s="22"/>
      <c r="F1173" s="22"/>
      <c r="G1173" s="22"/>
      <c r="H1173" s="22"/>
      <c r="I1173" s="22"/>
      <c r="J1173" s="22"/>
      <c r="K1173" s="23">
        <v>1</v>
      </c>
      <c r="L1173" s="23">
        <v>1</v>
      </c>
      <c r="M1173" s="21" t="s">
        <v>50</v>
      </c>
      <c r="N1173" s="21" t="s">
        <v>50</v>
      </c>
      <c r="O1173" s="22"/>
      <c r="P1173" s="22"/>
    </row>
    <row r="1174" spans="1:16" ht="45" x14ac:dyDescent="0.25">
      <c r="A1174" s="21" t="s">
        <v>6122</v>
      </c>
      <c r="B1174" s="21" t="s">
        <v>49</v>
      </c>
      <c r="C1174" s="22"/>
      <c r="D1174" s="22"/>
      <c r="E1174" s="22"/>
      <c r="F1174" s="22"/>
      <c r="G1174" s="22"/>
      <c r="H1174" s="22"/>
      <c r="I1174" s="22"/>
      <c r="J1174" s="22"/>
      <c r="K1174" s="23">
        <v>1</v>
      </c>
      <c r="L1174" s="23">
        <v>1</v>
      </c>
      <c r="M1174" s="21" t="s">
        <v>50</v>
      </c>
      <c r="N1174" s="21" t="s">
        <v>50</v>
      </c>
      <c r="O1174" s="22"/>
      <c r="P1174" s="22"/>
    </row>
    <row r="1175" spans="1:16" ht="45" x14ac:dyDescent="0.25">
      <c r="A1175" s="21" t="s">
        <v>6123</v>
      </c>
      <c r="B1175" s="21" t="s">
        <v>49</v>
      </c>
      <c r="C1175" s="22"/>
      <c r="D1175" s="22"/>
      <c r="E1175" s="22"/>
      <c r="F1175" s="22"/>
      <c r="G1175" s="22"/>
      <c r="H1175" s="22"/>
      <c r="I1175" s="22"/>
      <c r="J1175" s="22"/>
      <c r="K1175" s="23">
        <v>1</v>
      </c>
      <c r="L1175" s="23">
        <v>1</v>
      </c>
      <c r="M1175" s="21" t="s">
        <v>50</v>
      </c>
      <c r="N1175" s="21" t="s">
        <v>50</v>
      </c>
      <c r="O1175" s="22"/>
      <c r="P1175" s="22"/>
    </row>
    <row r="1176" spans="1:16" ht="45" x14ac:dyDescent="0.25">
      <c r="A1176" s="21" t="s">
        <v>6124</v>
      </c>
      <c r="B1176" s="21" t="s">
        <v>49</v>
      </c>
      <c r="C1176" s="22"/>
      <c r="D1176" s="22"/>
      <c r="E1176" s="22"/>
      <c r="F1176" s="22"/>
      <c r="G1176" s="22"/>
      <c r="H1176" s="22"/>
      <c r="I1176" s="22"/>
      <c r="J1176" s="22"/>
      <c r="K1176" s="23">
        <v>1</v>
      </c>
      <c r="L1176" s="23">
        <v>1</v>
      </c>
      <c r="M1176" s="21" t="s">
        <v>50</v>
      </c>
      <c r="N1176" s="21" t="s">
        <v>50</v>
      </c>
      <c r="O1176" s="22"/>
      <c r="P1176" s="22"/>
    </row>
    <row r="1177" spans="1:16" ht="45" x14ac:dyDescent="0.25">
      <c r="A1177" s="21" t="s">
        <v>960</v>
      </c>
      <c r="B1177" s="21" t="s">
        <v>49</v>
      </c>
      <c r="C1177" s="22"/>
      <c r="D1177" s="22"/>
      <c r="E1177" s="23">
        <v>71385659.299999997</v>
      </c>
      <c r="F1177" s="23">
        <v>51.1</v>
      </c>
      <c r="G1177" s="23">
        <v>149237435.24000001</v>
      </c>
      <c r="H1177" s="23">
        <v>128.58000000000001</v>
      </c>
      <c r="I1177" s="23">
        <v>132413194.77</v>
      </c>
      <c r="J1177" s="23">
        <v>81.14</v>
      </c>
      <c r="K1177" s="23">
        <v>1</v>
      </c>
      <c r="L1177" s="23">
        <v>1</v>
      </c>
      <c r="M1177" s="21" t="s">
        <v>50</v>
      </c>
      <c r="N1177" s="21" t="s">
        <v>50</v>
      </c>
      <c r="O1177" s="22"/>
      <c r="P1177" s="22"/>
    </row>
    <row r="1178" spans="1:16" ht="45" x14ac:dyDescent="0.25">
      <c r="A1178" s="21" t="s">
        <v>6125</v>
      </c>
      <c r="B1178" s="21" t="s">
        <v>49</v>
      </c>
      <c r="C1178" s="22"/>
      <c r="D1178" s="22"/>
      <c r="E1178" s="22"/>
      <c r="F1178" s="22"/>
      <c r="G1178" s="22"/>
      <c r="H1178" s="22"/>
      <c r="I1178" s="22"/>
      <c r="J1178" s="22"/>
      <c r="K1178" s="23">
        <v>1</v>
      </c>
      <c r="L1178" s="23">
        <v>1</v>
      </c>
      <c r="M1178" s="21" t="s">
        <v>50</v>
      </c>
      <c r="N1178" s="21" t="s">
        <v>50</v>
      </c>
      <c r="O1178" s="22"/>
      <c r="P1178" s="22"/>
    </row>
    <row r="1179" spans="1:16" ht="45" x14ac:dyDescent="0.25">
      <c r="A1179" s="21" t="s">
        <v>2100</v>
      </c>
      <c r="B1179" s="21" t="s">
        <v>49</v>
      </c>
      <c r="C1179" s="23">
        <v>68135826.489999995</v>
      </c>
      <c r="D1179" s="23">
        <v>34</v>
      </c>
      <c r="E1179" s="23">
        <v>752994317.44000006</v>
      </c>
      <c r="F1179" s="23">
        <v>177.77</v>
      </c>
      <c r="G1179" s="23">
        <v>160585184.09</v>
      </c>
      <c r="H1179" s="23">
        <v>91.19</v>
      </c>
      <c r="I1179" s="23">
        <v>782483535.57000005</v>
      </c>
      <c r="J1179" s="23">
        <v>152.38</v>
      </c>
      <c r="K1179" s="23">
        <v>1</v>
      </c>
      <c r="L1179" s="23">
        <v>1</v>
      </c>
      <c r="M1179" s="21" t="s">
        <v>50</v>
      </c>
      <c r="N1179" s="21" t="s">
        <v>204</v>
      </c>
      <c r="O1179" s="22"/>
      <c r="P1179" s="23">
        <v>1888230.25</v>
      </c>
    </row>
    <row r="1180" spans="1:16" ht="45" x14ac:dyDescent="0.25">
      <c r="A1180" s="21" t="s">
        <v>6126</v>
      </c>
      <c r="B1180" s="21" t="s">
        <v>49</v>
      </c>
      <c r="C1180" s="22"/>
      <c r="D1180" s="22"/>
      <c r="E1180" s="22"/>
      <c r="F1180" s="22"/>
      <c r="G1180" s="22"/>
      <c r="H1180" s="22"/>
      <c r="I1180" s="22"/>
      <c r="J1180" s="22"/>
      <c r="K1180" s="23">
        <v>1</v>
      </c>
      <c r="L1180" s="23">
        <v>1</v>
      </c>
      <c r="M1180" s="21" t="s">
        <v>50</v>
      </c>
      <c r="N1180" s="21" t="s">
        <v>50</v>
      </c>
      <c r="O1180" s="22"/>
      <c r="P1180" s="22"/>
    </row>
    <row r="1181" spans="1:16" ht="45" x14ac:dyDescent="0.25">
      <c r="A1181" s="21" t="s">
        <v>6127</v>
      </c>
      <c r="B1181" s="21" t="s">
        <v>49</v>
      </c>
      <c r="C1181" s="22"/>
      <c r="D1181" s="22"/>
      <c r="E1181" s="22"/>
      <c r="F1181" s="22"/>
      <c r="G1181" s="22"/>
      <c r="H1181" s="22"/>
      <c r="I1181" s="22"/>
      <c r="J1181" s="22"/>
      <c r="K1181" s="23">
        <v>1</v>
      </c>
      <c r="L1181" s="23">
        <v>1</v>
      </c>
      <c r="M1181" s="21" t="s">
        <v>50</v>
      </c>
      <c r="N1181" s="21" t="s">
        <v>50</v>
      </c>
      <c r="O1181" s="22"/>
      <c r="P1181" s="22"/>
    </row>
    <row r="1182" spans="1:16" ht="45" x14ac:dyDescent="0.25">
      <c r="A1182" s="21" t="s">
        <v>6128</v>
      </c>
      <c r="B1182" s="21" t="s">
        <v>49</v>
      </c>
      <c r="C1182" s="22"/>
      <c r="D1182" s="22"/>
      <c r="E1182" s="22"/>
      <c r="F1182" s="22"/>
      <c r="G1182" s="22"/>
      <c r="H1182" s="22"/>
      <c r="I1182" s="22"/>
      <c r="J1182" s="22"/>
      <c r="K1182" s="23">
        <v>1</v>
      </c>
      <c r="L1182" s="23">
        <v>1</v>
      </c>
      <c r="M1182" s="21" t="s">
        <v>50</v>
      </c>
      <c r="N1182" s="21" t="s">
        <v>50</v>
      </c>
      <c r="O1182" s="22"/>
      <c r="P1182" s="22"/>
    </row>
    <row r="1183" spans="1:16" ht="45" x14ac:dyDescent="0.25">
      <c r="A1183" s="21" t="s">
        <v>6129</v>
      </c>
      <c r="B1183" s="21" t="s">
        <v>49</v>
      </c>
      <c r="C1183" s="22"/>
      <c r="D1183" s="22"/>
      <c r="E1183" s="22"/>
      <c r="F1183" s="22"/>
      <c r="G1183" s="22"/>
      <c r="H1183" s="22"/>
      <c r="I1183" s="22"/>
      <c r="J1183" s="22"/>
      <c r="K1183" s="23">
        <v>1</v>
      </c>
      <c r="L1183" s="23">
        <v>1</v>
      </c>
      <c r="M1183" s="21" t="s">
        <v>50</v>
      </c>
      <c r="N1183" s="21" t="s">
        <v>50</v>
      </c>
      <c r="O1183" s="22"/>
      <c r="P1183" s="22"/>
    </row>
    <row r="1184" spans="1:16" ht="45" x14ac:dyDescent="0.25">
      <c r="A1184" s="21" t="s">
        <v>6130</v>
      </c>
      <c r="B1184" s="21" t="s">
        <v>49</v>
      </c>
      <c r="C1184" s="22"/>
      <c r="D1184" s="22"/>
      <c r="E1184" s="22"/>
      <c r="F1184" s="22"/>
      <c r="G1184" s="22"/>
      <c r="H1184" s="22"/>
      <c r="I1184" s="22"/>
      <c r="J1184" s="22"/>
      <c r="K1184" s="23">
        <v>1</v>
      </c>
      <c r="L1184" s="23">
        <v>1</v>
      </c>
      <c r="M1184" s="21" t="s">
        <v>50</v>
      </c>
      <c r="N1184" s="21" t="s">
        <v>50</v>
      </c>
      <c r="O1184" s="22"/>
      <c r="P1184" s="22"/>
    </row>
    <row r="1185" spans="1:16" ht="45" x14ac:dyDescent="0.25">
      <c r="A1185" s="21" t="s">
        <v>6131</v>
      </c>
      <c r="B1185" s="21" t="s">
        <v>49</v>
      </c>
      <c r="C1185" s="22"/>
      <c r="D1185" s="22"/>
      <c r="E1185" s="22"/>
      <c r="F1185" s="22"/>
      <c r="G1185" s="22"/>
      <c r="H1185" s="22"/>
      <c r="I1185" s="22"/>
      <c r="J1185" s="22"/>
      <c r="K1185" s="23">
        <v>1</v>
      </c>
      <c r="L1185" s="23">
        <v>1</v>
      </c>
      <c r="M1185" s="21" t="s">
        <v>50</v>
      </c>
      <c r="N1185" s="21" t="s">
        <v>50</v>
      </c>
      <c r="O1185" s="22"/>
      <c r="P1185" s="22"/>
    </row>
    <row r="1186" spans="1:16" ht="45" x14ac:dyDescent="0.25">
      <c r="A1186" s="21" t="s">
        <v>6132</v>
      </c>
      <c r="B1186" s="21" t="s">
        <v>49</v>
      </c>
      <c r="C1186" s="22"/>
      <c r="D1186" s="22"/>
      <c r="E1186" s="22"/>
      <c r="F1186" s="22"/>
      <c r="G1186" s="22"/>
      <c r="H1186" s="22"/>
      <c r="I1186" s="22"/>
      <c r="J1186" s="22"/>
      <c r="K1186" s="23">
        <v>1</v>
      </c>
      <c r="L1186" s="23">
        <v>1</v>
      </c>
      <c r="M1186" s="21" t="s">
        <v>50</v>
      </c>
      <c r="N1186" s="21" t="s">
        <v>50</v>
      </c>
      <c r="O1186" s="22"/>
      <c r="P1186" s="22"/>
    </row>
    <row r="1187" spans="1:16" ht="45" x14ac:dyDescent="0.25">
      <c r="A1187" s="21" t="s">
        <v>167</v>
      </c>
      <c r="B1187" s="21" t="s">
        <v>49</v>
      </c>
      <c r="C1187" s="23">
        <v>87199042.870000005</v>
      </c>
      <c r="D1187" s="23">
        <v>737.16</v>
      </c>
      <c r="E1187" s="23">
        <v>52320122.649999999</v>
      </c>
      <c r="F1187" s="23">
        <v>655.66</v>
      </c>
      <c r="G1187" s="23">
        <v>55403032.409999996</v>
      </c>
      <c r="H1187" s="23">
        <v>716.6</v>
      </c>
      <c r="I1187" s="23">
        <v>60677294.490000002</v>
      </c>
      <c r="J1187" s="23">
        <v>779.06</v>
      </c>
      <c r="K1187" s="23">
        <v>1</v>
      </c>
      <c r="L1187" s="23">
        <v>1</v>
      </c>
      <c r="M1187" s="21" t="s">
        <v>50</v>
      </c>
      <c r="N1187" s="21" t="s">
        <v>1462</v>
      </c>
      <c r="O1187" s="22"/>
      <c r="P1187" s="23">
        <v>248103</v>
      </c>
    </row>
    <row r="1188" spans="1:16" ht="45" x14ac:dyDescent="0.25">
      <c r="A1188" s="21" t="s">
        <v>6133</v>
      </c>
      <c r="B1188" s="21" t="s">
        <v>49</v>
      </c>
      <c r="C1188" s="22"/>
      <c r="D1188" s="22"/>
      <c r="E1188" s="22"/>
      <c r="F1188" s="22"/>
      <c r="G1188" s="22"/>
      <c r="H1188" s="22"/>
      <c r="I1188" s="22"/>
      <c r="J1188" s="22"/>
      <c r="K1188" s="23">
        <v>1</v>
      </c>
      <c r="L1188" s="23">
        <v>1</v>
      </c>
      <c r="M1188" s="21" t="s">
        <v>50</v>
      </c>
      <c r="N1188" s="21" t="s">
        <v>50</v>
      </c>
      <c r="O1188" s="22"/>
      <c r="P1188" s="22"/>
    </row>
    <row r="1189" spans="1:16" ht="45" x14ac:dyDescent="0.25">
      <c r="A1189" s="21" t="s">
        <v>6134</v>
      </c>
      <c r="B1189" s="21" t="s">
        <v>49</v>
      </c>
      <c r="C1189" s="22"/>
      <c r="D1189" s="22"/>
      <c r="E1189" s="22"/>
      <c r="F1189" s="22"/>
      <c r="G1189" s="22"/>
      <c r="H1189" s="22"/>
      <c r="I1189" s="22"/>
      <c r="J1189" s="22"/>
      <c r="K1189" s="23">
        <v>1</v>
      </c>
      <c r="L1189" s="23">
        <v>1</v>
      </c>
      <c r="M1189" s="21" t="s">
        <v>50</v>
      </c>
      <c r="N1189" s="21" t="s">
        <v>50</v>
      </c>
      <c r="O1189" s="22"/>
      <c r="P1189" s="22"/>
    </row>
    <row r="1190" spans="1:16" ht="45" x14ac:dyDescent="0.25">
      <c r="A1190" s="21" t="s">
        <v>6135</v>
      </c>
      <c r="B1190" s="21" t="s">
        <v>49</v>
      </c>
      <c r="C1190" s="22"/>
      <c r="D1190" s="22"/>
      <c r="E1190" s="22"/>
      <c r="F1190" s="22"/>
      <c r="G1190" s="22"/>
      <c r="H1190" s="22"/>
      <c r="I1190" s="22"/>
      <c r="J1190" s="22"/>
      <c r="K1190" s="23">
        <v>1</v>
      </c>
      <c r="L1190" s="23">
        <v>1</v>
      </c>
      <c r="M1190" s="21" t="s">
        <v>50</v>
      </c>
      <c r="N1190" s="21" t="s">
        <v>50</v>
      </c>
      <c r="O1190" s="22"/>
      <c r="P1190" s="22"/>
    </row>
    <row r="1191" spans="1:16" ht="45" x14ac:dyDescent="0.25">
      <c r="A1191" s="21" t="s">
        <v>6136</v>
      </c>
      <c r="B1191" s="21" t="s">
        <v>49</v>
      </c>
      <c r="C1191" s="22"/>
      <c r="D1191" s="22"/>
      <c r="E1191" s="22"/>
      <c r="F1191" s="22"/>
      <c r="G1191" s="22"/>
      <c r="H1191" s="22"/>
      <c r="I1191" s="22"/>
      <c r="J1191" s="22"/>
      <c r="K1191" s="23">
        <v>1</v>
      </c>
      <c r="L1191" s="23">
        <v>1</v>
      </c>
      <c r="M1191" s="21" t="s">
        <v>50</v>
      </c>
      <c r="N1191" s="21" t="s">
        <v>50</v>
      </c>
      <c r="O1191" s="22"/>
      <c r="P1191" s="22"/>
    </row>
    <row r="1192" spans="1:16" ht="45" x14ac:dyDescent="0.25">
      <c r="A1192" s="21" t="s">
        <v>6137</v>
      </c>
      <c r="B1192" s="21" t="s">
        <v>49</v>
      </c>
      <c r="C1192" s="22"/>
      <c r="D1192" s="22"/>
      <c r="E1192" s="22"/>
      <c r="F1192" s="22"/>
      <c r="G1192" s="22"/>
      <c r="H1192" s="22"/>
      <c r="I1192" s="22"/>
      <c r="J1192" s="22"/>
      <c r="K1192" s="23">
        <v>1</v>
      </c>
      <c r="L1192" s="23">
        <v>1</v>
      </c>
      <c r="M1192" s="21" t="s">
        <v>50</v>
      </c>
      <c r="N1192" s="21" t="s">
        <v>50</v>
      </c>
      <c r="O1192" s="22"/>
      <c r="P1192" s="22"/>
    </row>
    <row r="1193" spans="1:16" ht="45" x14ac:dyDescent="0.25">
      <c r="A1193" s="21" t="s">
        <v>6138</v>
      </c>
      <c r="B1193" s="21" t="s">
        <v>49</v>
      </c>
      <c r="C1193" s="22"/>
      <c r="D1193" s="22"/>
      <c r="E1193" s="22"/>
      <c r="F1193" s="22"/>
      <c r="G1193" s="22"/>
      <c r="H1193" s="22"/>
      <c r="I1193" s="22"/>
      <c r="J1193" s="22"/>
      <c r="K1193" s="23">
        <v>1</v>
      </c>
      <c r="L1193" s="23">
        <v>1</v>
      </c>
      <c r="M1193" s="21" t="s">
        <v>50</v>
      </c>
      <c r="N1193" s="21" t="s">
        <v>50</v>
      </c>
      <c r="O1193" s="22"/>
      <c r="P1193" s="22"/>
    </row>
    <row r="1194" spans="1:16" ht="45" x14ac:dyDescent="0.25">
      <c r="A1194" s="21" t="s">
        <v>2105</v>
      </c>
      <c r="B1194" s="21" t="s">
        <v>49</v>
      </c>
      <c r="C1194" s="23">
        <v>13914441.66</v>
      </c>
      <c r="D1194" s="23">
        <v>33.67</v>
      </c>
      <c r="E1194" s="23">
        <v>32897681.82</v>
      </c>
      <c r="F1194" s="23">
        <v>36.42</v>
      </c>
      <c r="G1194" s="23">
        <v>37225731.880000003</v>
      </c>
      <c r="H1194" s="23">
        <v>84.82</v>
      </c>
      <c r="I1194" s="23">
        <v>14324543.5</v>
      </c>
      <c r="J1194" s="23">
        <v>27.55</v>
      </c>
      <c r="K1194" s="23">
        <v>1</v>
      </c>
      <c r="L1194" s="23">
        <v>1</v>
      </c>
      <c r="M1194" s="21" t="s">
        <v>50</v>
      </c>
      <c r="N1194" s="21" t="s">
        <v>58</v>
      </c>
      <c r="O1194" s="22"/>
      <c r="P1194" s="23">
        <v>445920</v>
      </c>
    </row>
    <row r="1195" spans="1:16" ht="45" x14ac:dyDescent="0.25">
      <c r="A1195" s="21" t="s">
        <v>174</v>
      </c>
      <c r="B1195" s="21" t="s">
        <v>49</v>
      </c>
      <c r="C1195" s="23">
        <v>3902340.92</v>
      </c>
      <c r="D1195" s="23">
        <v>1007.33</v>
      </c>
      <c r="E1195" s="23">
        <v>5199950.76</v>
      </c>
      <c r="F1195" s="23">
        <v>1736.82</v>
      </c>
      <c r="G1195" s="23">
        <v>4048681.15</v>
      </c>
      <c r="H1195" s="23">
        <v>1577.22</v>
      </c>
      <c r="I1195" s="23">
        <v>5288355.8</v>
      </c>
      <c r="J1195" s="23">
        <v>1988.13</v>
      </c>
      <c r="K1195" s="23">
        <v>1</v>
      </c>
      <c r="L1195" s="23">
        <v>1</v>
      </c>
      <c r="M1195" s="21" t="s">
        <v>50</v>
      </c>
      <c r="N1195" s="21" t="s">
        <v>5192</v>
      </c>
      <c r="O1195" s="22"/>
      <c r="P1195" s="23">
        <v>3529</v>
      </c>
    </row>
    <row r="1196" spans="1:16" ht="45" x14ac:dyDescent="0.25">
      <c r="A1196" s="21" t="s">
        <v>6139</v>
      </c>
      <c r="B1196" s="21" t="s">
        <v>49</v>
      </c>
      <c r="C1196" s="22"/>
      <c r="D1196" s="22"/>
      <c r="E1196" s="22"/>
      <c r="F1196" s="22"/>
      <c r="G1196" s="22"/>
      <c r="H1196" s="22"/>
      <c r="I1196" s="22"/>
      <c r="J1196" s="22"/>
      <c r="K1196" s="23">
        <v>1</v>
      </c>
      <c r="L1196" s="23">
        <v>1</v>
      </c>
      <c r="M1196" s="21" t="s">
        <v>50</v>
      </c>
      <c r="N1196" s="21" t="s">
        <v>50</v>
      </c>
      <c r="O1196" s="22"/>
      <c r="P1196" s="22"/>
    </row>
    <row r="1197" spans="1:16" ht="45" x14ac:dyDescent="0.25">
      <c r="A1197" s="21" t="s">
        <v>2108</v>
      </c>
      <c r="B1197" s="21" t="s">
        <v>49</v>
      </c>
      <c r="C1197" s="23">
        <v>6111465.7699999996</v>
      </c>
      <c r="D1197" s="23">
        <v>591.54999999999995</v>
      </c>
      <c r="E1197" s="23">
        <v>5689573.5999999996</v>
      </c>
      <c r="F1197" s="23">
        <v>1034.08</v>
      </c>
      <c r="G1197" s="23">
        <v>5308439.96</v>
      </c>
      <c r="H1197" s="23">
        <v>1137.56</v>
      </c>
      <c r="I1197" s="23">
        <v>5259337.1399999997</v>
      </c>
      <c r="J1197" s="23">
        <v>1130.29</v>
      </c>
      <c r="K1197" s="23">
        <v>1</v>
      </c>
      <c r="L1197" s="23">
        <v>1</v>
      </c>
      <c r="M1197" s="21" t="s">
        <v>50</v>
      </c>
      <c r="N1197" s="21" t="s">
        <v>5192</v>
      </c>
      <c r="O1197" s="22"/>
      <c r="P1197" s="23">
        <v>7955</v>
      </c>
    </row>
    <row r="1198" spans="1:16" ht="45" x14ac:dyDescent="0.25">
      <c r="A1198" s="21" t="s">
        <v>6140</v>
      </c>
      <c r="B1198" s="21" t="s">
        <v>49</v>
      </c>
      <c r="C1198" s="22"/>
      <c r="D1198" s="22"/>
      <c r="E1198" s="22"/>
      <c r="F1198" s="22"/>
      <c r="G1198" s="22"/>
      <c r="H1198" s="22"/>
      <c r="I1198" s="22"/>
      <c r="J1198" s="22"/>
      <c r="K1198" s="23">
        <v>1</v>
      </c>
      <c r="L1198" s="23">
        <v>1</v>
      </c>
      <c r="M1198" s="21" t="s">
        <v>50</v>
      </c>
      <c r="N1198" s="21" t="s">
        <v>50</v>
      </c>
      <c r="O1198" s="22"/>
      <c r="P1198" s="22"/>
    </row>
    <row r="1199" spans="1:16" ht="45" x14ac:dyDescent="0.25">
      <c r="A1199" s="21" t="s">
        <v>2110</v>
      </c>
      <c r="B1199" s="21" t="s">
        <v>49</v>
      </c>
      <c r="C1199" s="23">
        <v>17427260.579999998</v>
      </c>
      <c r="D1199" s="23">
        <v>1954.52</v>
      </c>
      <c r="E1199" s="23">
        <v>25684024.18</v>
      </c>
      <c r="F1199" s="23">
        <v>3814.03</v>
      </c>
      <c r="G1199" s="23">
        <v>19899878.809999999</v>
      </c>
      <c r="H1199" s="23">
        <v>3123.16</v>
      </c>
      <c r="I1199" s="23">
        <v>21340660.25</v>
      </c>
      <c r="J1199" s="23">
        <v>2847.35</v>
      </c>
      <c r="K1199" s="23">
        <v>1</v>
      </c>
      <c r="L1199" s="23">
        <v>1</v>
      </c>
      <c r="M1199" s="21" t="s">
        <v>50</v>
      </c>
      <c r="N1199" s="21" t="s">
        <v>5192</v>
      </c>
      <c r="O1199" s="22"/>
      <c r="P1199" s="23">
        <v>7659.25</v>
      </c>
    </row>
    <row r="1200" spans="1:16" ht="45" x14ac:dyDescent="0.25">
      <c r="A1200" s="21" t="s">
        <v>6141</v>
      </c>
      <c r="B1200" s="21" t="s">
        <v>49</v>
      </c>
      <c r="C1200" s="22"/>
      <c r="D1200" s="22"/>
      <c r="E1200" s="22"/>
      <c r="F1200" s="22"/>
      <c r="G1200" s="22"/>
      <c r="H1200" s="22"/>
      <c r="I1200" s="22"/>
      <c r="J1200" s="22"/>
      <c r="K1200" s="23">
        <v>1</v>
      </c>
      <c r="L1200" s="23">
        <v>1</v>
      </c>
      <c r="M1200" s="21" t="s">
        <v>50</v>
      </c>
      <c r="N1200" s="21" t="s">
        <v>50</v>
      </c>
      <c r="O1200" s="22"/>
      <c r="P1200" s="22"/>
    </row>
    <row r="1201" spans="1:16" ht="45" x14ac:dyDescent="0.25">
      <c r="A1201" s="21" t="s">
        <v>6142</v>
      </c>
      <c r="B1201" s="21" t="s">
        <v>49</v>
      </c>
      <c r="C1201" s="22"/>
      <c r="D1201" s="22"/>
      <c r="E1201" s="22"/>
      <c r="F1201" s="22"/>
      <c r="G1201" s="22"/>
      <c r="H1201" s="22"/>
      <c r="I1201" s="22"/>
      <c r="J1201" s="22"/>
      <c r="K1201" s="23">
        <v>1</v>
      </c>
      <c r="L1201" s="23">
        <v>1</v>
      </c>
      <c r="M1201" s="21" t="s">
        <v>50</v>
      </c>
      <c r="N1201" s="21" t="s">
        <v>50</v>
      </c>
      <c r="O1201" s="22"/>
      <c r="P1201" s="22"/>
    </row>
    <row r="1202" spans="1:16" ht="45" x14ac:dyDescent="0.25">
      <c r="A1202" s="21" t="s">
        <v>6143</v>
      </c>
      <c r="B1202" s="21" t="s">
        <v>49</v>
      </c>
      <c r="C1202" s="22"/>
      <c r="D1202" s="22"/>
      <c r="E1202" s="22"/>
      <c r="F1202" s="22"/>
      <c r="G1202" s="22"/>
      <c r="H1202" s="22"/>
      <c r="I1202" s="22"/>
      <c r="J1202" s="22"/>
      <c r="K1202" s="23">
        <v>1</v>
      </c>
      <c r="L1202" s="23">
        <v>1</v>
      </c>
      <c r="M1202" s="21" t="s">
        <v>50</v>
      </c>
      <c r="N1202" s="21" t="s">
        <v>50</v>
      </c>
      <c r="O1202" s="22"/>
      <c r="P1202" s="22"/>
    </row>
    <row r="1203" spans="1:16" ht="45" x14ac:dyDescent="0.25">
      <c r="A1203" s="21" t="s">
        <v>6144</v>
      </c>
      <c r="B1203" s="21" t="s">
        <v>49</v>
      </c>
      <c r="C1203" s="22"/>
      <c r="D1203" s="22"/>
      <c r="E1203" s="22"/>
      <c r="F1203" s="22"/>
      <c r="G1203" s="22"/>
      <c r="H1203" s="22"/>
      <c r="I1203" s="22"/>
      <c r="J1203" s="22"/>
      <c r="K1203" s="23">
        <v>1</v>
      </c>
      <c r="L1203" s="23">
        <v>1</v>
      </c>
      <c r="M1203" s="21" t="s">
        <v>50</v>
      </c>
      <c r="N1203" s="21" t="s">
        <v>50</v>
      </c>
      <c r="O1203" s="22"/>
      <c r="P1203" s="22"/>
    </row>
    <row r="1204" spans="1:16" ht="45" x14ac:dyDescent="0.25">
      <c r="A1204" s="21" t="s">
        <v>6145</v>
      </c>
      <c r="B1204" s="21" t="s">
        <v>198</v>
      </c>
      <c r="C1204" s="22"/>
      <c r="D1204" s="22"/>
      <c r="E1204" s="22"/>
      <c r="F1204" s="22"/>
      <c r="G1204" s="22"/>
      <c r="H1204" s="22"/>
      <c r="I1204" s="22"/>
      <c r="J1204" s="22"/>
      <c r="K1204" s="23">
        <v>1</v>
      </c>
      <c r="L1204" s="23">
        <v>1</v>
      </c>
      <c r="M1204" s="21" t="s">
        <v>50</v>
      </c>
      <c r="N1204" s="21" t="s">
        <v>50</v>
      </c>
      <c r="O1204" s="22"/>
      <c r="P1204" s="22"/>
    </row>
    <row r="1205" spans="1:16" ht="45" x14ac:dyDescent="0.25">
      <c r="A1205" s="21" t="s">
        <v>6146</v>
      </c>
      <c r="B1205" s="21" t="s">
        <v>49</v>
      </c>
      <c r="C1205" s="22"/>
      <c r="D1205" s="22"/>
      <c r="E1205" s="22"/>
      <c r="F1205" s="22"/>
      <c r="G1205" s="22"/>
      <c r="H1205" s="22"/>
      <c r="I1205" s="22"/>
      <c r="J1205" s="22"/>
      <c r="K1205" s="23">
        <v>1</v>
      </c>
      <c r="L1205" s="23">
        <v>1</v>
      </c>
      <c r="M1205" s="21" t="s">
        <v>50</v>
      </c>
      <c r="N1205" s="21" t="s">
        <v>50</v>
      </c>
      <c r="O1205" s="22"/>
      <c r="P1205" s="22"/>
    </row>
    <row r="1206" spans="1:16" ht="45" x14ac:dyDescent="0.25">
      <c r="A1206" s="21" t="s">
        <v>2112</v>
      </c>
      <c r="B1206" s="21" t="s">
        <v>49</v>
      </c>
      <c r="C1206" s="23">
        <v>23402516.359999999</v>
      </c>
      <c r="D1206" s="23">
        <v>704.95</v>
      </c>
      <c r="E1206" s="23">
        <v>4879715.63</v>
      </c>
      <c r="F1206" s="23">
        <v>140.86000000000001</v>
      </c>
      <c r="G1206" s="23">
        <v>117625956.97</v>
      </c>
      <c r="H1206" s="23">
        <v>488.25</v>
      </c>
      <c r="I1206" s="23">
        <v>6930980.54</v>
      </c>
      <c r="J1206" s="23">
        <v>172.45</v>
      </c>
      <c r="K1206" s="23">
        <v>1</v>
      </c>
      <c r="L1206" s="23">
        <v>1</v>
      </c>
      <c r="M1206" s="21" t="s">
        <v>50</v>
      </c>
      <c r="N1206" s="21" t="s">
        <v>5192</v>
      </c>
      <c r="O1206" s="22"/>
      <c r="P1206" s="23">
        <v>25741.5</v>
      </c>
    </row>
    <row r="1207" spans="1:16" ht="45" x14ac:dyDescent="0.25">
      <c r="A1207" s="21" t="s">
        <v>6147</v>
      </c>
      <c r="B1207" s="21" t="s">
        <v>49</v>
      </c>
      <c r="C1207" s="22"/>
      <c r="D1207" s="22"/>
      <c r="E1207" s="22"/>
      <c r="F1207" s="22"/>
      <c r="G1207" s="22"/>
      <c r="H1207" s="22"/>
      <c r="I1207" s="22"/>
      <c r="J1207" s="22"/>
      <c r="K1207" s="23">
        <v>1</v>
      </c>
      <c r="L1207" s="23">
        <v>1</v>
      </c>
      <c r="M1207" s="21" t="s">
        <v>50</v>
      </c>
      <c r="N1207" s="21" t="s">
        <v>50</v>
      </c>
      <c r="O1207" s="22"/>
      <c r="P1207" s="22"/>
    </row>
    <row r="1208" spans="1:16" ht="45" x14ac:dyDescent="0.25">
      <c r="A1208" s="21" t="s">
        <v>6148</v>
      </c>
      <c r="B1208" s="21" t="s">
        <v>49</v>
      </c>
      <c r="C1208" s="22"/>
      <c r="D1208" s="22"/>
      <c r="E1208" s="22"/>
      <c r="F1208" s="22"/>
      <c r="G1208" s="22"/>
      <c r="H1208" s="22"/>
      <c r="I1208" s="22"/>
      <c r="J1208" s="22"/>
      <c r="K1208" s="23">
        <v>1</v>
      </c>
      <c r="L1208" s="23">
        <v>1</v>
      </c>
      <c r="M1208" s="21" t="s">
        <v>50</v>
      </c>
      <c r="N1208" s="21" t="s">
        <v>50</v>
      </c>
      <c r="O1208" s="22"/>
      <c r="P1208" s="22"/>
    </row>
    <row r="1209" spans="1:16" ht="45" x14ac:dyDescent="0.25">
      <c r="A1209" s="21" t="s">
        <v>6149</v>
      </c>
      <c r="B1209" s="21" t="s">
        <v>49</v>
      </c>
      <c r="C1209" s="22"/>
      <c r="D1209" s="22"/>
      <c r="E1209" s="22"/>
      <c r="F1209" s="22"/>
      <c r="G1209" s="22"/>
      <c r="H1209" s="22"/>
      <c r="I1209" s="22"/>
      <c r="J1209" s="22"/>
      <c r="K1209" s="23">
        <v>1</v>
      </c>
      <c r="L1209" s="23">
        <v>1</v>
      </c>
      <c r="M1209" s="21" t="s">
        <v>50</v>
      </c>
      <c r="N1209" s="21" t="s">
        <v>50</v>
      </c>
      <c r="O1209" s="22"/>
      <c r="P1209" s="22"/>
    </row>
    <row r="1210" spans="1:16" ht="45" x14ac:dyDescent="0.25">
      <c r="A1210" s="21" t="s">
        <v>6150</v>
      </c>
      <c r="B1210" s="21" t="s">
        <v>49</v>
      </c>
      <c r="C1210" s="22"/>
      <c r="D1210" s="22"/>
      <c r="E1210" s="22"/>
      <c r="F1210" s="22"/>
      <c r="G1210" s="22"/>
      <c r="H1210" s="22"/>
      <c r="I1210" s="22"/>
      <c r="J1210" s="22"/>
      <c r="K1210" s="23">
        <v>1</v>
      </c>
      <c r="L1210" s="23">
        <v>1</v>
      </c>
      <c r="M1210" s="21" t="s">
        <v>50</v>
      </c>
      <c r="N1210" s="21" t="s">
        <v>50</v>
      </c>
      <c r="O1210" s="22"/>
      <c r="P1210" s="22"/>
    </row>
    <row r="1211" spans="1:16" ht="45" x14ac:dyDescent="0.25">
      <c r="A1211" s="21" t="s">
        <v>6151</v>
      </c>
      <c r="B1211" s="21" t="s">
        <v>49</v>
      </c>
      <c r="C1211" s="22"/>
      <c r="D1211" s="22"/>
      <c r="E1211" s="22"/>
      <c r="F1211" s="22"/>
      <c r="G1211" s="22"/>
      <c r="H1211" s="22"/>
      <c r="I1211" s="22"/>
      <c r="J1211" s="22"/>
      <c r="K1211" s="23">
        <v>1</v>
      </c>
      <c r="L1211" s="23">
        <v>1</v>
      </c>
      <c r="M1211" s="21" t="s">
        <v>50</v>
      </c>
      <c r="N1211" s="21" t="s">
        <v>50</v>
      </c>
      <c r="O1211" s="22"/>
      <c r="P1211" s="22"/>
    </row>
    <row r="1212" spans="1:16" ht="45" x14ac:dyDescent="0.25">
      <c r="A1212" s="21" t="s">
        <v>6152</v>
      </c>
      <c r="B1212" s="21" t="s">
        <v>49</v>
      </c>
      <c r="C1212" s="22"/>
      <c r="D1212" s="22"/>
      <c r="E1212" s="22"/>
      <c r="F1212" s="22"/>
      <c r="G1212" s="22"/>
      <c r="H1212" s="22"/>
      <c r="I1212" s="22"/>
      <c r="J1212" s="22"/>
      <c r="K1212" s="23">
        <v>1</v>
      </c>
      <c r="L1212" s="23">
        <v>1</v>
      </c>
      <c r="M1212" s="21" t="s">
        <v>50</v>
      </c>
      <c r="N1212" s="21" t="s">
        <v>50</v>
      </c>
      <c r="O1212" s="22"/>
      <c r="P1212" s="22"/>
    </row>
    <row r="1213" spans="1:16" ht="45" x14ac:dyDescent="0.25">
      <c r="A1213" s="21" t="s">
        <v>6153</v>
      </c>
      <c r="B1213" s="21" t="s">
        <v>49</v>
      </c>
      <c r="C1213" s="22"/>
      <c r="D1213" s="22"/>
      <c r="E1213" s="22"/>
      <c r="F1213" s="22"/>
      <c r="G1213" s="22"/>
      <c r="H1213" s="22"/>
      <c r="I1213" s="22"/>
      <c r="J1213" s="22"/>
      <c r="K1213" s="23">
        <v>1</v>
      </c>
      <c r="L1213" s="23">
        <v>1</v>
      </c>
      <c r="M1213" s="21" t="s">
        <v>50</v>
      </c>
      <c r="N1213" s="21" t="s">
        <v>50</v>
      </c>
      <c r="O1213" s="22"/>
      <c r="P1213" s="22"/>
    </row>
    <row r="1214" spans="1:16" ht="45" x14ac:dyDescent="0.25">
      <c r="A1214" s="21" t="s">
        <v>6154</v>
      </c>
      <c r="B1214" s="21" t="s">
        <v>49</v>
      </c>
      <c r="C1214" s="22"/>
      <c r="D1214" s="22"/>
      <c r="E1214" s="22"/>
      <c r="F1214" s="22"/>
      <c r="G1214" s="22"/>
      <c r="H1214" s="22"/>
      <c r="I1214" s="22"/>
      <c r="J1214" s="22"/>
      <c r="K1214" s="23">
        <v>1</v>
      </c>
      <c r="L1214" s="23">
        <v>1</v>
      </c>
      <c r="M1214" s="21" t="s">
        <v>50</v>
      </c>
      <c r="N1214" s="21" t="s">
        <v>50</v>
      </c>
      <c r="O1214" s="22"/>
      <c r="P1214" s="22"/>
    </row>
    <row r="1215" spans="1:16" ht="45" x14ac:dyDescent="0.25">
      <c r="A1215" s="21" t="s">
        <v>6155</v>
      </c>
      <c r="B1215" s="21" t="s">
        <v>49</v>
      </c>
      <c r="C1215" s="22"/>
      <c r="D1215" s="22"/>
      <c r="E1215" s="22"/>
      <c r="F1215" s="22"/>
      <c r="G1215" s="22"/>
      <c r="H1215" s="22"/>
      <c r="I1215" s="22"/>
      <c r="J1215" s="22"/>
      <c r="K1215" s="23">
        <v>1</v>
      </c>
      <c r="L1215" s="23">
        <v>1</v>
      </c>
      <c r="M1215" s="21" t="s">
        <v>50</v>
      </c>
      <c r="N1215" s="21" t="s">
        <v>50</v>
      </c>
      <c r="O1215" s="22"/>
      <c r="P1215" s="22"/>
    </row>
    <row r="1216" spans="1:16" ht="45" x14ac:dyDescent="0.25">
      <c r="A1216" s="21" t="s">
        <v>6156</v>
      </c>
      <c r="B1216" s="21" t="s">
        <v>49</v>
      </c>
      <c r="C1216" s="22"/>
      <c r="D1216" s="22"/>
      <c r="E1216" s="22"/>
      <c r="F1216" s="22"/>
      <c r="G1216" s="22"/>
      <c r="H1216" s="22"/>
      <c r="I1216" s="22"/>
      <c r="J1216" s="22"/>
      <c r="K1216" s="23">
        <v>1</v>
      </c>
      <c r="L1216" s="23">
        <v>1</v>
      </c>
      <c r="M1216" s="21" t="s">
        <v>50</v>
      </c>
      <c r="N1216" s="21" t="s">
        <v>50</v>
      </c>
      <c r="O1216" s="22"/>
      <c r="P1216" s="22"/>
    </row>
    <row r="1217" spans="1:16" ht="45" x14ac:dyDescent="0.25">
      <c r="A1217" s="21" t="s">
        <v>6157</v>
      </c>
      <c r="B1217" s="21" t="s">
        <v>49</v>
      </c>
      <c r="C1217" s="22"/>
      <c r="D1217" s="22"/>
      <c r="E1217" s="22"/>
      <c r="F1217" s="22"/>
      <c r="G1217" s="22"/>
      <c r="H1217" s="22"/>
      <c r="I1217" s="22"/>
      <c r="J1217" s="22"/>
      <c r="K1217" s="23">
        <v>1</v>
      </c>
      <c r="L1217" s="23">
        <v>1</v>
      </c>
      <c r="M1217" s="21" t="s">
        <v>50</v>
      </c>
      <c r="N1217" s="21" t="s">
        <v>50</v>
      </c>
      <c r="O1217" s="22"/>
      <c r="P1217" s="22"/>
    </row>
    <row r="1218" spans="1:16" ht="45" x14ac:dyDescent="0.25">
      <c r="A1218" s="21" t="s">
        <v>6158</v>
      </c>
      <c r="B1218" s="21" t="s">
        <v>49</v>
      </c>
      <c r="C1218" s="22"/>
      <c r="D1218" s="22"/>
      <c r="E1218" s="22"/>
      <c r="F1218" s="22"/>
      <c r="G1218" s="22"/>
      <c r="H1218" s="22"/>
      <c r="I1218" s="22"/>
      <c r="J1218" s="22"/>
      <c r="K1218" s="23">
        <v>1</v>
      </c>
      <c r="L1218" s="23">
        <v>1</v>
      </c>
      <c r="M1218" s="21" t="s">
        <v>50</v>
      </c>
      <c r="N1218" s="21" t="s">
        <v>50</v>
      </c>
      <c r="O1218" s="22"/>
      <c r="P1218" s="22"/>
    </row>
    <row r="1219" spans="1:16" ht="45" x14ac:dyDescent="0.25">
      <c r="A1219" s="21" t="s">
        <v>2114</v>
      </c>
      <c r="B1219" s="21" t="s">
        <v>49</v>
      </c>
      <c r="C1219" s="23">
        <v>17642863.710000001</v>
      </c>
      <c r="D1219" s="23">
        <v>248.64</v>
      </c>
      <c r="E1219" s="23">
        <v>16676921.130000001</v>
      </c>
      <c r="F1219" s="23">
        <v>273.44</v>
      </c>
      <c r="G1219" s="23">
        <v>22180919.75</v>
      </c>
      <c r="H1219" s="23">
        <v>380.99</v>
      </c>
      <c r="I1219" s="23">
        <v>24836064.23</v>
      </c>
      <c r="J1219" s="23">
        <v>392.38</v>
      </c>
      <c r="K1219" s="23">
        <v>1</v>
      </c>
      <c r="L1219" s="23">
        <v>1</v>
      </c>
      <c r="M1219" s="21" t="s">
        <v>50</v>
      </c>
      <c r="N1219" s="21" t="s">
        <v>5192</v>
      </c>
      <c r="O1219" s="22"/>
      <c r="P1219" s="23">
        <v>34878</v>
      </c>
    </row>
    <row r="1220" spans="1:16" ht="45" x14ac:dyDescent="0.25">
      <c r="A1220" s="21" t="s">
        <v>6159</v>
      </c>
      <c r="B1220" s="21" t="s">
        <v>49</v>
      </c>
      <c r="C1220" s="22"/>
      <c r="D1220" s="22"/>
      <c r="E1220" s="22"/>
      <c r="F1220" s="22"/>
      <c r="G1220" s="22"/>
      <c r="H1220" s="22"/>
      <c r="I1220" s="22"/>
      <c r="J1220" s="22"/>
      <c r="K1220" s="23">
        <v>1</v>
      </c>
      <c r="L1220" s="23">
        <v>1</v>
      </c>
      <c r="M1220" s="21" t="s">
        <v>50</v>
      </c>
      <c r="N1220" s="21" t="s">
        <v>50</v>
      </c>
      <c r="O1220" s="22"/>
      <c r="P1220" s="22"/>
    </row>
    <row r="1221" spans="1:16" ht="45" x14ac:dyDescent="0.25">
      <c r="A1221" s="21" t="s">
        <v>2116</v>
      </c>
      <c r="B1221" s="21" t="s">
        <v>49</v>
      </c>
      <c r="C1221" s="23">
        <v>38962507.450000003</v>
      </c>
      <c r="D1221" s="23">
        <v>508.84</v>
      </c>
      <c r="E1221" s="23">
        <v>26092374.039999999</v>
      </c>
      <c r="F1221" s="23">
        <v>412.02</v>
      </c>
      <c r="G1221" s="23">
        <v>29874543.920000002</v>
      </c>
      <c r="H1221" s="23">
        <v>461.73</v>
      </c>
      <c r="I1221" s="23">
        <v>35314739.619999997</v>
      </c>
      <c r="J1221" s="23">
        <v>553.94000000000005</v>
      </c>
      <c r="K1221" s="23">
        <v>1</v>
      </c>
      <c r="L1221" s="23">
        <v>1</v>
      </c>
      <c r="M1221" s="21" t="s">
        <v>50</v>
      </c>
      <c r="N1221" s="21" t="s">
        <v>1462</v>
      </c>
      <c r="O1221" s="22"/>
      <c r="P1221" s="23">
        <v>66836.75</v>
      </c>
    </row>
    <row r="1222" spans="1:16" ht="45" x14ac:dyDescent="0.25">
      <c r="A1222" s="21" t="s">
        <v>6160</v>
      </c>
      <c r="B1222" s="21" t="s">
        <v>49</v>
      </c>
      <c r="C1222" s="22"/>
      <c r="D1222" s="22"/>
      <c r="E1222" s="22"/>
      <c r="F1222" s="22"/>
      <c r="G1222" s="22"/>
      <c r="H1222" s="22"/>
      <c r="I1222" s="22"/>
      <c r="J1222" s="22"/>
      <c r="K1222" s="23">
        <v>1</v>
      </c>
      <c r="L1222" s="23">
        <v>1</v>
      </c>
      <c r="M1222" s="21" t="s">
        <v>50</v>
      </c>
      <c r="N1222" s="21" t="s">
        <v>50</v>
      </c>
      <c r="O1222" s="22"/>
      <c r="P1222" s="22"/>
    </row>
    <row r="1223" spans="1:16" ht="45" x14ac:dyDescent="0.25">
      <c r="A1223" s="21" t="s">
        <v>6161</v>
      </c>
      <c r="B1223" s="21" t="s">
        <v>49</v>
      </c>
      <c r="C1223" s="22"/>
      <c r="D1223" s="22"/>
      <c r="E1223" s="22"/>
      <c r="F1223" s="22"/>
      <c r="G1223" s="22"/>
      <c r="H1223" s="22"/>
      <c r="I1223" s="22"/>
      <c r="J1223" s="22"/>
      <c r="K1223" s="23">
        <v>1</v>
      </c>
      <c r="L1223" s="23">
        <v>1</v>
      </c>
      <c r="M1223" s="21" t="s">
        <v>50</v>
      </c>
      <c r="N1223" s="21" t="s">
        <v>50</v>
      </c>
      <c r="O1223" s="22"/>
      <c r="P1223" s="22"/>
    </row>
    <row r="1224" spans="1:16" ht="45" x14ac:dyDescent="0.25">
      <c r="A1224" s="21" t="s">
        <v>6162</v>
      </c>
      <c r="B1224" s="21" t="s">
        <v>49</v>
      </c>
      <c r="C1224" s="22"/>
      <c r="D1224" s="22"/>
      <c r="E1224" s="22"/>
      <c r="F1224" s="22"/>
      <c r="G1224" s="22"/>
      <c r="H1224" s="22"/>
      <c r="I1224" s="22"/>
      <c r="J1224" s="22"/>
      <c r="K1224" s="23">
        <v>1</v>
      </c>
      <c r="L1224" s="23">
        <v>1</v>
      </c>
      <c r="M1224" s="21" t="s">
        <v>50</v>
      </c>
      <c r="N1224" s="21" t="s">
        <v>50</v>
      </c>
      <c r="O1224" s="22"/>
      <c r="P1224" s="22"/>
    </row>
    <row r="1225" spans="1:16" ht="45" x14ac:dyDescent="0.25">
      <c r="A1225" s="21" t="s">
        <v>6163</v>
      </c>
      <c r="B1225" s="21" t="s">
        <v>49</v>
      </c>
      <c r="C1225" s="22"/>
      <c r="D1225" s="22"/>
      <c r="E1225" s="22"/>
      <c r="F1225" s="22"/>
      <c r="G1225" s="22"/>
      <c r="H1225" s="22"/>
      <c r="I1225" s="22"/>
      <c r="J1225" s="22"/>
      <c r="K1225" s="23">
        <v>1</v>
      </c>
      <c r="L1225" s="23">
        <v>1</v>
      </c>
      <c r="M1225" s="21" t="s">
        <v>50</v>
      </c>
      <c r="N1225" s="21" t="s">
        <v>50</v>
      </c>
      <c r="O1225" s="22"/>
      <c r="P1225" s="22"/>
    </row>
    <row r="1226" spans="1:16" ht="45" x14ac:dyDescent="0.25">
      <c r="A1226" s="21" t="s">
        <v>6164</v>
      </c>
      <c r="B1226" s="21" t="s">
        <v>49</v>
      </c>
      <c r="C1226" s="22"/>
      <c r="D1226" s="22"/>
      <c r="E1226" s="22"/>
      <c r="F1226" s="22"/>
      <c r="G1226" s="22"/>
      <c r="H1226" s="22"/>
      <c r="I1226" s="22"/>
      <c r="J1226" s="22"/>
      <c r="K1226" s="23">
        <v>1</v>
      </c>
      <c r="L1226" s="23">
        <v>1</v>
      </c>
      <c r="M1226" s="21" t="s">
        <v>50</v>
      </c>
      <c r="N1226" s="21" t="s">
        <v>50</v>
      </c>
      <c r="O1226" s="22"/>
      <c r="P1226" s="22"/>
    </row>
    <row r="1227" spans="1:16" ht="45" x14ac:dyDescent="0.25">
      <c r="A1227" s="21" t="s">
        <v>6165</v>
      </c>
      <c r="B1227" s="21" t="s">
        <v>49</v>
      </c>
      <c r="C1227" s="22"/>
      <c r="D1227" s="22"/>
      <c r="E1227" s="22"/>
      <c r="F1227" s="22"/>
      <c r="G1227" s="22"/>
      <c r="H1227" s="22"/>
      <c r="I1227" s="22"/>
      <c r="J1227" s="22"/>
      <c r="K1227" s="23">
        <v>1</v>
      </c>
      <c r="L1227" s="23">
        <v>1</v>
      </c>
      <c r="M1227" s="21" t="s">
        <v>50</v>
      </c>
      <c r="N1227" s="21" t="s">
        <v>50</v>
      </c>
      <c r="O1227" s="22"/>
      <c r="P1227" s="22"/>
    </row>
    <row r="1228" spans="1:16" ht="45" x14ac:dyDescent="0.25">
      <c r="A1228" s="21" t="s">
        <v>2118</v>
      </c>
      <c r="B1228" s="21" t="s">
        <v>49</v>
      </c>
      <c r="C1228" s="23">
        <v>1322615.8999999999</v>
      </c>
      <c r="D1228" s="23">
        <v>852.68</v>
      </c>
      <c r="E1228" s="23">
        <v>1478755.57</v>
      </c>
      <c r="F1228" s="23">
        <v>2348.5</v>
      </c>
      <c r="G1228" s="23">
        <v>1463756.3</v>
      </c>
      <c r="H1228" s="23">
        <v>2420.31</v>
      </c>
      <c r="I1228" s="23">
        <v>1373233.06</v>
      </c>
      <c r="J1228" s="23">
        <v>2677.85</v>
      </c>
      <c r="K1228" s="23">
        <v>1</v>
      </c>
      <c r="L1228" s="23">
        <v>1</v>
      </c>
      <c r="M1228" s="21" t="s">
        <v>50</v>
      </c>
      <c r="N1228" s="21" t="s">
        <v>5192</v>
      </c>
      <c r="O1228" s="22"/>
      <c r="P1228" s="23">
        <v>1003</v>
      </c>
    </row>
    <row r="1229" spans="1:16" ht="45" x14ac:dyDescent="0.25">
      <c r="A1229" s="21" t="s">
        <v>6166</v>
      </c>
      <c r="B1229" s="21" t="s">
        <v>49</v>
      </c>
      <c r="C1229" s="22"/>
      <c r="D1229" s="22"/>
      <c r="E1229" s="22"/>
      <c r="F1229" s="22"/>
      <c r="G1229" s="22"/>
      <c r="H1229" s="22"/>
      <c r="I1229" s="22"/>
      <c r="J1229" s="22"/>
      <c r="K1229" s="23">
        <v>1</v>
      </c>
      <c r="L1229" s="23">
        <v>1</v>
      </c>
      <c r="M1229" s="21" t="s">
        <v>50</v>
      </c>
      <c r="N1229" s="21" t="s">
        <v>50</v>
      </c>
      <c r="O1229" s="22"/>
      <c r="P1229" s="22"/>
    </row>
    <row r="1230" spans="1:16" ht="45" x14ac:dyDescent="0.25">
      <c r="A1230" s="21" t="s">
        <v>6167</v>
      </c>
      <c r="B1230" s="21" t="s">
        <v>49</v>
      </c>
      <c r="C1230" s="22"/>
      <c r="D1230" s="22"/>
      <c r="E1230" s="22"/>
      <c r="F1230" s="22"/>
      <c r="G1230" s="22"/>
      <c r="H1230" s="22"/>
      <c r="I1230" s="22"/>
      <c r="J1230" s="22"/>
      <c r="K1230" s="23">
        <v>1</v>
      </c>
      <c r="L1230" s="23">
        <v>1</v>
      </c>
      <c r="M1230" s="21" t="s">
        <v>50</v>
      </c>
      <c r="N1230" s="21" t="s">
        <v>50</v>
      </c>
      <c r="O1230" s="22"/>
      <c r="P1230" s="22"/>
    </row>
    <row r="1231" spans="1:16" ht="45" x14ac:dyDescent="0.25">
      <c r="A1231" s="21" t="s">
        <v>6168</v>
      </c>
      <c r="B1231" s="21" t="s">
        <v>198</v>
      </c>
      <c r="C1231" s="22"/>
      <c r="D1231" s="22"/>
      <c r="E1231" s="22"/>
      <c r="F1231" s="22"/>
      <c r="G1231" s="22"/>
      <c r="H1231" s="22"/>
      <c r="I1231" s="22"/>
      <c r="J1231" s="22"/>
      <c r="K1231" s="23">
        <v>1</v>
      </c>
      <c r="L1231" s="23">
        <v>1</v>
      </c>
      <c r="M1231" s="21" t="s">
        <v>50</v>
      </c>
      <c r="N1231" s="21" t="s">
        <v>50</v>
      </c>
      <c r="O1231" s="22"/>
      <c r="P1231" s="22"/>
    </row>
    <row r="1232" spans="1:16" ht="45" x14ac:dyDescent="0.25">
      <c r="A1232" s="21" t="s">
        <v>6169</v>
      </c>
      <c r="B1232" s="21" t="s">
        <v>49</v>
      </c>
      <c r="C1232" s="22"/>
      <c r="D1232" s="22"/>
      <c r="E1232" s="22"/>
      <c r="F1232" s="22"/>
      <c r="G1232" s="22"/>
      <c r="H1232" s="22"/>
      <c r="I1232" s="22"/>
      <c r="J1232" s="22"/>
      <c r="K1232" s="23">
        <v>1</v>
      </c>
      <c r="L1232" s="23">
        <v>1</v>
      </c>
      <c r="M1232" s="21" t="s">
        <v>50</v>
      </c>
      <c r="N1232" s="21" t="s">
        <v>50</v>
      </c>
      <c r="O1232" s="22"/>
      <c r="P1232" s="22"/>
    </row>
    <row r="1233" spans="1:16" ht="45" x14ac:dyDescent="0.25">
      <c r="A1233" s="21" t="s">
        <v>6170</v>
      </c>
      <c r="B1233" s="21" t="s">
        <v>49</v>
      </c>
      <c r="C1233" s="22"/>
      <c r="D1233" s="22"/>
      <c r="E1233" s="22"/>
      <c r="F1233" s="22"/>
      <c r="G1233" s="22"/>
      <c r="H1233" s="22"/>
      <c r="I1233" s="22"/>
      <c r="J1233" s="22"/>
      <c r="K1233" s="23">
        <v>1</v>
      </c>
      <c r="L1233" s="23">
        <v>1</v>
      </c>
      <c r="M1233" s="21" t="s">
        <v>50</v>
      </c>
      <c r="N1233" s="21" t="s">
        <v>50</v>
      </c>
      <c r="O1233" s="22"/>
      <c r="P1233" s="22"/>
    </row>
    <row r="1234" spans="1:16" ht="45" x14ac:dyDescent="0.25">
      <c r="A1234" s="21" t="s">
        <v>6171</v>
      </c>
      <c r="B1234" s="21" t="s">
        <v>49</v>
      </c>
      <c r="C1234" s="22"/>
      <c r="D1234" s="22"/>
      <c r="E1234" s="22"/>
      <c r="F1234" s="22"/>
      <c r="G1234" s="22"/>
      <c r="H1234" s="22"/>
      <c r="I1234" s="22"/>
      <c r="J1234" s="22"/>
      <c r="K1234" s="23">
        <v>1</v>
      </c>
      <c r="L1234" s="23">
        <v>1</v>
      </c>
      <c r="M1234" s="21" t="s">
        <v>50</v>
      </c>
      <c r="N1234" s="21" t="s">
        <v>50</v>
      </c>
      <c r="O1234" s="22"/>
      <c r="P1234" s="22"/>
    </row>
    <row r="1235" spans="1:16" ht="45" x14ac:dyDescent="0.25">
      <c r="A1235" s="21" t="s">
        <v>6172</v>
      </c>
      <c r="B1235" s="21" t="s">
        <v>198</v>
      </c>
      <c r="C1235" s="22"/>
      <c r="D1235" s="22"/>
      <c r="E1235" s="22"/>
      <c r="F1235" s="22"/>
      <c r="G1235" s="22"/>
      <c r="H1235" s="22"/>
      <c r="I1235" s="22"/>
      <c r="J1235" s="22"/>
      <c r="K1235" s="23">
        <v>1</v>
      </c>
      <c r="L1235" s="23">
        <v>1</v>
      </c>
      <c r="M1235" s="21" t="s">
        <v>50</v>
      </c>
      <c r="N1235" s="21" t="s">
        <v>50</v>
      </c>
      <c r="O1235" s="22"/>
      <c r="P1235" s="22"/>
    </row>
    <row r="1236" spans="1:16" ht="45" x14ac:dyDescent="0.25">
      <c r="A1236" s="21" t="s">
        <v>6173</v>
      </c>
      <c r="B1236" s="21" t="s">
        <v>49</v>
      </c>
      <c r="C1236" s="22"/>
      <c r="D1236" s="22"/>
      <c r="E1236" s="22"/>
      <c r="F1236" s="22"/>
      <c r="G1236" s="22"/>
      <c r="H1236" s="22"/>
      <c r="I1236" s="22"/>
      <c r="J1236" s="22"/>
      <c r="K1236" s="23">
        <v>1</v>
      </c>
      <c r="L1236" s="23">
        <v>1</v>
      </c>
      <c r="M1236" s="21" t="s">
        <v>50</v>
      </c>
      <c r="N1236" s="21" t="s">
        <v>50</v>
      </c>
      <c r="O1236" s="22"/>
      <c r="P1236" s="22"/>
    </row>
    <row r="1237" spans="1:16" ht="45" x14ac:dyDescent="0.25">
      <c r="A1237" s="21" t="s">
        <v>6174</v>
      </c>
      <c r="B1237" s="21" t="s">
        <v>49</v>
      </c>
      <c r="C1237" s="22"/>
      <c r="D1237" s="22"/>
      <c r="E1237" s="22"/>
      <c r="F1237" s="22"/>
      <c r="G1237" s="22"/>
      <c r="H1237" s="22"/>
      <c r="I1237" s="22"/>
      <c r="J1237" s="22"/>
      <c r="K1237" s="23">
        <v>1</v>
      </c>
      <c r="L1237" s="23">
        <v>1</v>
      </c>
      <c r="M1237" s="21" t="s">
        <v>50</v>
      </c>
      <c r="N1237" s="21" t="s">
        <v>50</v>
      </c>
      <c r="O1237" s="22"/>
      <c r="P1237" s="22"/>
    </row>
    <row r="1238" spans="1:16" ht="45" x14ac:dyDescent="0.25">
      <c r="A1238" s="21" t="s">
        <v>6175</v>
      </c>
      <c r="B1238" s="21" t="s">
        <v>49</v>
      </c>
      <c r="C1238" s="22"/>
      <c r="D1238" s="22"/>
      <c r="E1238" s="22"/>
      <c r="F1238" s="22"/>
      <c r="G1238" s="22"/>
      <c r="H1238" s="22"/>
      <c r="I1238" s="22"/>
      <c r="J1238" s="22"/>
      <c r="K1238" s="23">
        <v>1</v>
      </c>
      <c r="L1238" s="23">
        <v>1</v>
      </c>
      <c r="M1238" s="21" t="s">
        <v>50</v>
      </c>
      <c r="N1238" s="21" t="s">
        <v>50</v>
      </c>
      <c r="O1238" s="22"/>
      <c r="P1238" s="22"/>
    </row>
    <row r="1239" spans="1:16" ht="45" x14ac:dyDescent="0.25">
      <c r="A1239" s="21" t="s">
        <v>6176</v>
      </c>
      <c r="B1239" s="21" t="s">
        <v>49</v>
      </c>
      <c r="C1239" s="22"/>
      <c r="D1239" s="22"/>
      <c r="E1239" s="22"/>
      <c r="F1239" s="22"/>
      <c r="G1239" s="22"/>
      <c r="H1239" s="22"/>
      <c r="I1239" s="22"/>
      <c r="J1239" s="22"/>
      <c r="K1239" s="23">
        <v>1</v>
      </c>
      <c r="L1239" s="23">
        <v>1</v>
      </c>
      <c r="M1239" s="21" t="s">
        <v>50</v>
      </c>
      <c r="N1239" s="21" t="s">
        <v>50</v>
      </c>
      <c r="O1239" s="22"/>
      <c r="P1239" s="22"/>
    </row>
    <row r="1240" spans="1:16" ht="45" x14ac:dyDescent="0.25">
      <c r="A1240" s="21" t="s">
        <v>6177</v>
      </c>
      <c r="B1240" s="21" t="s">
        <v>49</v>
      </c>
      <c r="C1240" s="22"/>
      <c r="D1240" s="22"/>
      <c r="E1240" s="22"/>
      <c r="F1240" s="22"/>
      <c r="G1240" s="22"/>
      <c r="H1240" s="22"/>
      <c r="I1240" s="22"/>
      <c r="J1240" s="22"/>
      <c r="K1240" s="23">
        <v>1</v>
      </c>
      <c r="L1240" s="23">
        <v>1</v>
      </c>
      <c r="M1240" s="21" t="s">
        <v>50</v>
      </c>
      <c r="N1240" s="21" t="s">
        <v>50</v>
      </c>
      <c r="O1240" s="22"/>
      <c r="P1240" s="22"/>
    </row>
    <row r="1241" spans="1:16" ht="45" x14ac:dyDescent="0.25">
      <c r="A1241" s="21" t="s">
        <v>6178</v>
      </c>
      <c r="B1241" s="21" t="s">
        <v>49</v>
      </c>
      <c r="C1241" s="22"/>
      <c r="D1241" s="22"/>
      <c r="E1241" s="22"/>
      <c r="F1241" s="22"/>
      <c r="G1241" s="22"/>
      <c r="H1241" s="22"/>
      <c r="I1241" s="22"/>
      <c r="J1241" s="22"/>
      <c r="K1241" s="23">
        <v>1</v>
      </c>
      <c r="L1241" s="23">
        <v>1</v>
      </c>
      <c r="M1241" s="21" t="s">
        <v>50</v>
      </c>
      <c r="N1241" s="21" t="s">
        <v>50</v>
      </c>
      <c r="O1241" s="22"/>
      <c r="P1241" s="22"/>
    </row>
    <row r="1242" spans="1:16" ht="45" x14ac:dyDescent="0.25">
      <c r="A1242" s="21" t="s">
        <v>6179</v>
      </c>
      <c r="B1242" s="21" t="s">
        <v>49</v>
      </c>
      <c r="C1242" s="22"/>
      <c r="D1242" s="22"/>
      <c r="E1242" s="22"/>
      <c r="F1242" s="22"/>
      <c r="G1242" s="22"/>
      <c r="H1242" s="22"/>
      <c r="I1242" s="22"/>
      <c r="J1242" s="22"/>
      <c r="K1242" s="23">
        <v>1</v>
      </c>
      <c r="L1242" s="23">
        <v>1</v>
      </c>
      <c r="M1242" s="21" t="s">
        <v>50</v>
      </c>
      <c r="N1242" s="21" t="s">
        <v>50</v>
      </c>
      <c r="O1242" s="22"/>
      <c r="P1242" s="22"/>
    </row>
    <row r="1243" spans="1:16" ht="45" x14ac:dyDescent="0.25">
      <c r="A1243" s="21" t="s">
        <v>6180</v>
      </c>
      <c r="B1243" s="21" t="s">
        <v>49</v>
      </c>
      <c r="C1243" s="22"/>
      <c r="D1243" s="22"/>
      <c r="E1243" s="22"/>
      <c r="F1243" s="22"/>
      <c r="G1243" s="22"/>
      <c r="H1243" s="22"/>
      <c r="I1243" s="22"/>
      <c r="J1243" s="22"/>
      <c r="K1243" s="23">
        <v>1</v>
      </c>
      <c r="L1243" s="23">
        <v>1</v>
      </c>
      <c r="M1243" s="21" t="s">
        <v>50</v>
      </c>
      <c r="N1243" s="21" t="s">
        <v>50</v>
      </c>
      <c r="O1243" s="22"/>
      <c r="P1243" s="22"/>
    </row>
    <row r="1244" spans="1:16" ht="45" x14ac:dyDescent="0.25">
      <c r="A1244" s="21" t="s">
        <v>2120</v>
      </c>
      <c r="B1244" s="21" t="s">
        <v>198</v>
      </c>
      <c r="C1244" s="23">
        <v>71606808.400000006</v>
      </c>
      <c r="D1244" s="23">
        <v>34.79</v>
      </c>
      <c r="E1244" s="23">
        <v>110042565.77</v>
      </c>
      <c r="F1244" s="23">
        <v>52.32</v>
      </c>
      <c r="G1244" s="23">
        <v>104956608.06</v>
      </c>
      <c r="H1244" s="23">
        <v>35</v>
      </c>
      <c r="I1244" s="23">
        <v>117947512.76000001</v>
      </c>
      <c r="J1244" s="23">
        <v>52.44</v>
      </c>
      <c r="K1244" s="23">
        <v>1</v>
      </c>
      <c r="L1244" s="23">
        <v>1</v>
      </c>
      <c r="M1244" s="21" t="s">
        <v>50</v>
      </c>
      <c r="N1244" s="21" t="s">
        <v>204</v>
      </c>
      <c r="O1244" s="22"/>
      <c r="P1244" s="23">
        <v>1761029.5</v>
      </c>
    </row>
    <row r="1245" spans="1:16" ht="45" x14ac:dyDescent="0.25">
      <c r="A1245" s="21" t="s">
        <v>6181</v>
      </c>
      <c r="B1245" s="21" t="s">
        <v>49</v>
      </c>
      <c r="C1245" s="22"/>
      <c r="D1245" s="22"/>
      <c r="E1245" s="22"/>
      <c r="F1245" s="22"/>
      <c r="G1245" s="22"/>
      <c r="H1245" s="22"/>
      <c r="I1245" s="22"/>
      <c r="J1245" s="22"/>
      <c r="K1245" s="23">
        <v>1</v>
      </c>
      <c r="L1245" s="23">
        <v>1</v>
      </c>
      <c r="M1245" s="21" t="s">
        <v>50</v>
      </c>
      <c r="N1245" s="21" t="s">
        <v>50</v>
      </c>
      <c r="O1245" s="22"/>
      <c r="P1245" s="22"/>
    </row>
    <row r="1246" spans="1:16" ht="45" x14ac:dyDescent="0.25">
      <c r="A1246" s="21" t="s">
        <v>2122</v>
      </c>
      <c r="B1246" s="21" t="s">
        <v>49</v>
      </c>
      <c r="C1246" s="23">
        <v>21260832.579999998</v>
      </c>
      <c r="D1246" s="23">
        <v>74.44</v>
      </c>
      <c r="E1246" s="23">
        <v>35074338.789999999</v>
      </c>
      <c r="F1246" s="23">
        <v>63.78</v>
      </c>
      <c r="G1246" s="23">
        <v>21354711.670000002</v>
      </c>
      <c r="H1246" s="23">
        <v>54.85</v>
      </c>
      <c r="I1246" s="23">
        <v>17558794.539999999</v>
      </c>
      <c r="J1246" s="23">
        <v>43.98</v>
      </c>
      <c r="K1246" s="23">
        <v>1</v>
      </c>
      <c r="L1246" s="23">
        <v>1</v>
      </c>
      <c r="M1246" s="21" t="s">
        <v>50</v>
      </c>
      <c r="N1246" s="21" t="s">
        <v>58</v>
      </c>
      <c r="O1246" s="22"/>
      <c r="P1246" s="23">
        <v>346000</v>
      </c>
    </row>
    <row r="1247" spans="1:16" ht="45" x14ac:dyDescent="0.25">
      <c r="A1247" s="21" t="s">
        <v>6182</v>
      </c>
      <c r="B1247" s="21" t="s">
        <v>49</v>
      </c>
      <c r="C1247" s="22"/>
      <c r="D1247" s="22"/>
      <c r="E1247" s="22"/>
      <c r="F1247" s="22"/>
      <c r="G1247" s="22"/>
      <c r="H1247" s="22"/>
      <c r="I1247" s="22"/>
      <c r="J1247" s="22"/>
      <c r="K1247" s="23">
        <v>1</v>
      </c>
      <c r="L1247" s="23">
        <v>1</v>
      </c>
      <c r="M1247" s="21" t="s">
        <v>50</v>
      </c>
      <c r="N1247" s="21" t="s">
        <v>50</v>
      </c>
      <c r="O1247" s="22"/>
      <c r="P1247" s="22"/>
    </row>
    <row r="1248" spans="1:16" ht="45" x14ac:dyDescent="0.25">
      <c r="A1248" s="21" t="s">
        <v>2125</v>
      </c>
      <c r="B1248" s="21" t="s">
        <v>198</v>
      </c>
      <c r="C1248" s="23">
        <v>27098829.719999999</v>
      </c>
      <c r="D1248" s="23">
        <v>69.5</v>
      </c>
      <c r="E1248" s="23">
        <v>24069747.550000001</v>
      </c>
      <c r="F1248" s="23">
        <v>55</v>
      </c>
      <c r="G1248" s="23">
        <v>27095658.02</v>
      </c>
      <c r="H1248" s="23">
        <v>58.4</v>
      </c>
      <c r="I1248" s="23">
        <v>26330028.670000002</v>
      </c>
      <c r="J1248" s="23">
        <v>54.5</v>
      </c>
      <c r="K1248" s="23">
        <v>1</v>
      </c>
      <c r="L1248" s="23">
        <v>1</v>
      </c>
      <c r="M1248" s="21" t="s">
        <v>50</v>
      </c>
      <c r="N1248" s="21" t="s">
        <v>5192</v>
      </c>
      <c r="O1248" s="22"/>
      <c r="P1248" s="23">
        <v>10634.75</v>
      </c>
    </row>
    <row r="1249" spans="1:16" ht="45" x14ac:dyDescent="0.25">
      <c r="A1249" s="21" t="s">
        <v>2127</v>
      </c>
      <c r="B1249" s="21" t="s">
        <v>49</v>
      </c>
      <c r="C1249" s="23">
        <v>15978041.67</v>
      </c>
      <c r="D1249" s="23">
        <v>2836.86</v>
      </c>
      <c r="E1249" s="23">
        <v>16263932.390000001</v>
      </c>
      <c r="F1249" s="23">
        <v>1265.6400000000001</v>
      </c>
      <c r="G1249" s="23">
        <v>8085340.7699999996</v>
      </c>
      <c r="H1249" s="23">
        <v>559.16</v>
      </c>
      <c r="I1249" s="23">
        <v>17461646.390000001</v>
      </c>
      <c r="J1249" s="23">
        <v>1603.47</v>
      </c>
      <c r="K1249" s="23">
        <v>1</v>
      </c>
      <c r="L1249" s="23">
        <v>1</v>
      </c>
      <c r="M1249" s="21" t="s">
        <v>50</v>
      </c>
      <c r="N1249" s="21" t="s">
        <v>5192</v>
      </c>
      <c r="O1249" s="22"/>
      <c r="P1249" s="23">
        <v>4274</v>
      </c>
    </row>
    <row r="1250" spans="1:16" ht="45" x14ac:dyDescent="0.25">
      <c r="A1250" s="21" t="s">
        <v>6183</v>
      </c>
      <c r="B1250" s="21" t="s">
        <v>49</v>
      </c>
      <c r="C1250" s="22"/>
      <c r="D1250" s="22"/>
      <c r="E1250" s="22"/>
      <c r="F1250" s="22"/>
      <c r="G1250" s="22"/>
      <c r="H1250" s="22"/>
      <c r="I1250" s="22"/>
      <c r="J1250" s="22"/>
      <c r="K1250" s="23">
        <v>1</v>
      </c>
      <c r="L1250" s="23">
        <v>1</v>
      </c>
      <c r="M1250" s="21" t="s">
        <v>50</v>
      </c>
      <c r="N1250" s="21" t="s">
        <v>50</v>
      </c>
      <c r="O1250" s="22"/>
      <c r="P1250" s="22"/>
    </row>
    <row r="1251" spans="1:16" ht="45" x14ac:dyDescent="0.25">
      <c r="A1251" s="21" t="s">
        <v>6184</v>
      </c>
      <c r="B1251" s="21" t="s">
        <v>49</v>
      </c>
      <c r="C1251" s="22"/>
      <c r="D1251" s="22"/>
      <c r="E1251" s="22"/>
      <c r="F1251" s="22"/>
      <c r="G1251" s="22"/>
      <c r="H1251" s="22"/>
      <c r="I1251" s="22"/>
      <c r="J1251" s="22"/>
      <c r="K1251" s="23">
        <v>1</v>
      </c>
      <c r="L1251" s="23">
        <v>1</v>
      </c>
      <c r="M1251" s="21" t="s">
        <v>50</v>
      </c>
      <c r="N1251" s="21" t="s">
        <v>50</v>
      </c>
      <c r="O1251" s="22"/>
      <c r="P1251" s="22"/>
    </row>
    <row r="1252" spans="1:16" ht="45" x14ac:dyDescent="0.25">
      <c r="A1252" s="21" t="s">
        <v>6185</v>
      </c>
      <c r="B1252" s="21" t="s">
        <v>49</v>
      </c>
      <c r="C1252" s="22"/>
      <c r="D1252" s="22"/>
      <c r="E1252" s="22"/>
      <c r="F1252" s="22"/>
      <c r="G1252" s="22"/>
      <c r="H1252" s="22"/>
      <c r="I1252" s="22"/>
      <c r="J1252" s="22"/>
      <c r="K1252" s="23">
        <v>1</v>
      </c>
      <c r="L1252" s="23">
        <v>1</v>
      </c>
      <c r="M1252" s="21" t="s">
        <v>50</v>
      </c>
      <c r="N1252" s="21" t="s">
        <v>50</v>
      </c>
      <c r="O1252" s="22"/>
      <c r="P1252" s="22"/>
    </row>
    <row r="1253" spans="1:16" ht="45" x14ac:dyDescent="0.25">
      <c r="A1253" s="21" t="s">
        <v>6186</v>
      </c>
      <c r="B1253" s="21" t="s">
        <v>49</v>
      </c>
      <c r="C1253" s="22"/>
      <c r="D1253" s="22"/>
      <c r="E1253" s="22"/>
      <c r="F1253" s="22"/>
      <c r="G1253" s="22"/>
      <c r="H1253" s="22"/>
      <c r="I1253" s="22"/>
      <c r="J1253" s="22"/>
      <c r="K1253" s="23">
        <v>1</v>
      </c>
      <c r="L1253" s="23">
        <v>1</v>
      </c>
      <c r="M1253" s="21" t="s">
        <v>50</v>
      </c>
      <c r="N1253" s="21" t="s">
        <v>50</v>
      </c>
      <c r="O1253" s="22"/>
      <c r="P1253" s="22"/>
    </row>
    <row r="1254" spans="1:16" ht="45" x14ac:dyDescent="0.25">
      <c r="A1254" s="21" t="s">
        <v>175</v>
      </c>
      <c r="B1254" s="21" t="s">
        <v>49</v>
      </c>
      <c r="C1254" s="23">
        <v>6425096.5999999996</v>
      </c>
      <c r="D1254" s="23">
        <v>1007.33</v>
      </c>
      <c r="E1254" s="23">
        <v>8561575.3699999992</v>
      </c>
      <c r="F1254" s="23">
        <v>1736.82</v>
      </c>
      <c r="G1254" s="23">
        <v>6666041.75</v>
      </c>
      <c r="H1254" s="23">
        <v>1577.22</v>
      </c>
      <c r="I1254" s="23">
        <v>8707131.8200000003</v>
      </c>
      <c r="J1254" s="23">
        <v>1988.13</v>
      </c>
      <c r="K1254" s="23">
        <v>1</v>
      </c>
      <c r="L1254" s="23">
        <v>1</v>
      </c>
      <c r="M1254" s="21" t="s">
        <v>50</v>
      </c>
      <c r="N1254" s="21" t="s">
        <v>5192</v>
      </c>
      <c r="O1254" s="22"/>
      <c r="P1254" s="23">
        <v>8693</v>
      </c>
    </row>
    <row r="1255" spans="1:16" ht="45" x14ac:dyDescent="0.25">
      <c r="A1255" s="21" t="s">
        <v>6187</v>
      </c>
      <c r="B1255" s="21" t="s">
        <v>49</v>
      </c>
      <c r="C1255" s="22"/>
      <c r="D1255" s="22"/>
      <c r="E1255" s="22"/>
      <c r="F1255" s="22"/>
      <c r="G1255" s="22"/>
      <c r="H1255" s="22"/>
      <c r="I1255" s="22"/>
      <c r="J1255" s="22"/>
      <c r="K1255" s="23">
        <v>1</v>
      </c>
      <c r="L1255" s="23">
        <v>1</v>
      </c>
      <c r="M1255" s="21" t="s">
        <v>50</v>
      </c>
      <c r="N1255" s="21" t="s">
        <v>50</v>
      </c>
      <c r="O1255" s="22"/>
      <c r="P1255" s="22"/>
    </row>
    <row r="1256" spans="1:16" ht="45" x14ac:dyDescent="0.25">
      <c r="A1256" s="21" t="s">
        <v>6188</v>
      </c>
      <c r="B1256" s="21" t="s">
        <v>49</v>
      </c>
      <c r="C1256" s="22"/>
      <c r="D1256" s="22"/>
      <c r="E1256" s="22"/>
      <c r="F1256" s="22"/>
      <c r="G1256" s="22"/>
      <c r="H1256" s="22"/>
      <c r="I1256" s="22"/>
      <c r="J1256" s="22"/>
      <c r="K1256" s="23">
        <v>1</v>
      </c>
      <c r="L1256" s="23">
        <v>1</v>
      </c>
      <c r="M1256" s="21" t="s">
        <v>50</v>
      </c>
      <c r="N1256" s="21" t="s">
        <v>50</v>
      </c>
      <c r="O1256" s="22"/>
      <c r="P1256" s="22"/>
    </row>
    <row r="1257" spans="1:16" ht="45" x14ac:dyDescent="0.25">
      <c r="A1257" s="21" t="s">
        <v>6189</v>
      </c>
      <c r="B1257" s="21" t="s">
        <v>49</v>
      </c>
      <c r="C1257" s="22"/>
      <c r="D1257" s="22"/>
      <c r="E1257" s="22"/>
      <c r="F1257" s="22"/>
      <c r="G1257" s="22"/>
      <c r="H1257" s="22"/>
      <c r="I1257" s="22"/>
      <c r="J1257" s="22"/>
      <c r="K1257" s="23">
        <v>1</v>
      </c>
      <c r="L1257" s="23">
        <v>1</v>
      </c>
      <c r="M1257" s="21" t="s">
        <v>50</v>
      </c>
      <c r="N1257" s="21" t="s">
        <v>50</v>
      </c>
      <c r="O1257" s="22"/>
      <c r="P1257" s="22"/>
    </row>
    <row r="1258" spans="1:16" ht="45" x14ac:dyDescent="0.25">
      <c r="A1258" s="21" t="s">
        <v>6190</v>
      </c>
      <c r="B1258" s="21" t="s">
        <v>49</v>
      </c>
      <c r="C1258" s="22"/>
      <c r="D1258" s="22"/>
      <c r="E1258" s="22"/>
      <c r="F1258" s="22"/>
      <c r="G1258" s="22"/>
      <c r="H1258" s="22"/>
      <c r="I1258" s="22"/>
      <c r="J1258" s="22"/>
      <c r="K1258" s="23">
        <v>1</v>
      </c>
      <c r="L1258" s="23">
        <v>1</v>
      </c>
      <c r="M1258" s="21" t="s">
        <v>50</v>
      </c>
      <c r="N1258" s="21" t="s">
        <v>50</v>
      </c>
      <c r="O1258" s="22"/>
      <c r="P1258" s="22"/>
    </row>
    <row r="1259" spans="1:16" ht="45" x14ac:dyDescent="0.25">
      <c r="A1259" s="21" t="s">
        <v>6191</v>
      </c>
      <c r="B1259" s="21" t="s">
        <v>49</v>
      </c>
      <c r="C1259" s="22"/>
      <c r="D1259" s="22"/>
      <c r="E1259" s="22"/>
      <c r="F1259" s="22"/>
      <c r="G1259" s="22"/>
      <c r="H1259" s="22"/>
      <c r="I1259" s="22"/>
      <c r="J1259" s="22"/>
      <c r="K1259" s="23">
        <v>1</v>
      </c>
      <c r="L1259" s="23">
        <v>1</v>
      </c>
      <c r="M1259" s="21" t="s">
        <v>50</v>
      </c>
      <c r="N1259" s="21" t="s">
        <v>50</v>
      </c>
      <c r="O1259" s="22"/>
      <c r="P1259" s="22"/>
    </row>
    <row r="1260" spans="1:16" ht="45" x14ac:dyDescent="0.25">
      <c r="A1260" s="21" t="s">
        <v>6192</v>
      </c>
      <c r="B1260" s="21" t="s">
        <v>49</v>
      </c>
      <c r="C1260" s="22"/>
      <c r="D1260" s="22"/>
      <c r="E1260" s="22"/>
      <c r="F1260" s="22"/>
      <c r="G1260" s="22"/>
      <c r="H1260" s="22"/>
      <c r="I1260" s="22"/>
      <c r="J1260" s="22"/>
      <c r="K1260" s="23">
        <v>1</v>
      </c>
      <c r="L1260" s="23">
        <v>1</v>
      </c>
      <c r="M1260" s="21" t="s">
        <v>50</v>
      </c>
      <c r="N1260" s="21" t="s">
        <v>50</v>
      </c>
      <c r="O1260" s="22"/>
      <c r="P1260" s="22"/>
    </row>
    <row r="1261" spans="1:16" ht="45" x14ac:dyDescent="0.25">
      <c r="A1261" s="21" t="s">
        <v>6193</v>
      </c>
      <c r="B1261" s="21" t="s">
        <v>49</v>
      </c>
      <c r="C1261" s="22"/>
      <c r="D1261" s="22"/>
      <c r="E1261" s="22"/>
      <c r="F1261" s="22"/>
      <c r="G1261" s="22"/>
      <c r="H1261" s="22"/>
      <c r="I1261" s="22"/>
      <c r="J1261" s="22"/>
      <c r="K1261" s="23">
        <v>1</v>
      </c>
      <c r="L1261" s="23">
        <v>1</v>
      </c>
      <c r="M1261" s="21" t="s">
        <v>50</v>
      </c>
      <c r="N1261" s="21" t="s">
        <v>50</v>
      </c>
      <c r="O1261" s="22"/>
      <c r="P1261" s="22"/>
    </row>
    <row r="1262" spans="1:16" ht="45" x14ac:dyDescent="0.25">
      <c r="A1262" s="21" t="s">
        <v>6194</v>
      </c>
      <c r="B1262" s="21" t="s">
        <v>49</v>
      </c>
      <c r="C1262" s="22"/>
      <c r="D1262" s="22"/>
      <c r="E1262" s="22"/>
      <c r="F1262" s="22"/>
      <c r="G1262" s="22"/>
      <c r="H1262" s="22"/>
      <c r="I1262" s="22"/>
      <c r="J1262" s="22"/>
      <c r="K1262" s="23">
        <v>1</v>
      </c>
      <c r="L1262" s="23">
        <v>1</v>
      </c>
      <c r="M1262" s="21" t="s">
        <v>50</v>
      </c>
      <c r="N1262" s="21" t="s">
        <v>50</v>
      </c>
      <c r="O1262" s="22"/>
      <c r="P1262" s="22"/>
    </row>
    <row r="1263" spans="1:16" ht="45" x14ac:dyDescent="0.25">
      <c r="A1263" s="21" t="s">
        <v>6195</v>
      </c>
      <c r="B1263" s="21" t="s">
        <v>49</v>
      </c>
      <c r="C1263" s="22"/>
      <c r="D1263" s="22"/>
      <c r="E1263" s="22"/>
      <c r="F1263" s="22"/>
      <c r="G1263" s="22"/>
      <c r="H1263" s="22"/>
      <c r="I1263" s="22"/>
      <c r="J1263" s="22"/>
      <c r="K1263" s="23">
        <v>1</v>
      </c>
      <c r="L1263" s="23">
        <v>1</v>
      </c>
      <c r="M1263" s="21" t="s">
        <v>50</v>
      </c>
      <c r="N1263" s="21" t="s">
        <v>50</v>
      </c>
      <c r="O1263" s="22"/>
      <c r="P1263" s="22"/>
    </row>
    <row r="1264" spans="1:16" ht="45" x14ac:dyDescent="0.25">
      <c r="A1264" s="21" t="s">
        <v>2130</v>
      </c>
      <c r="B1264" s="21" t="s">
        <v>49</v>
      </c>
      <c r="C1264" s="23">
        <v>26975983.309999999</v>
      </c>
      <c r="D1264" s="23">
        <v>32.549999999999997</v>
      </c>
      <c r="E1264" s="23">
        <v>28383212.170000002</v>
      </c>
      <c r="F1264" s="23">
        <v>30.39</v>
      </c>
      <c r="G1264" s="23">
        <v>29868145.829999998</v>
      </c>
      <c r="H1264" s="23">
        <v>36.29</v>
      </c>
      <c r="I1264" s="23">
        <v>24794527.920000002</v>
      </c>
      <c r="J1264" s="23">
        <v>28.97</v>
      </c>
      <c r="K1264" s="23">
        <v>1</v>
      </c>
      <c r="L1264" s="23">
        <v>1</v>
      </c>
      <c r="M1264" s="21" t="s">
        <v>50</v>
      </c>
      <c r="N1264" s="21" t="s">
        <v>58</v>
      </c>
      <c r="O1264" s="22"/>
      <c r="P1264" s="23">
        <v>872959.75</v>
      </c>
    </row>
    <row r="1265" spans="1:16" ht="45" x14ac:dyDescent="0.25">
      <c r="A1265" s="21" t="s">
        <v>6196</v>
      </c>
      <c r="B1265" s="21" t="s">
        <v>49</v>
      </c>
      <c r="C1265" s="22"/>
      <c r="D1265" s="22"/>
      <c r="E1265" s="22"/>
      <c r="F1265" s="22"/>
      <c r="G1265" s="22"/>
      <c r="H1265" s="22"/>
      <c r="I1265" s="22"/>
      <c r="J1265" s="22"/>
      <c r="K1265" s="23">
        <v>1</v>
      </c>
      <c r="L1265" s="23">
        <v>1</v>
      </c>
      <c r="M1265" s="21" t="s">
        <v>50</v>
      </c>
      <c r="N1265" s="21" t="s">
        <v>50</v>
      </c>
      <c r="O1265" s="22"/>
      <c r="P1265" s="22"/>
    </row>
    <row r="1266" spans="1:16" ht="45" x14ac:dyDescent="0.25">
      <c r="A1266" s="21" t="s">
        <v>2133</v>
      </c>
      <c r="B1266" s="21" t="s">
        <v>49</v>
      </c>
      <c r="C1266" s="23">
        <v>25824980.760000002</v>
      </c>
      <c r="D1266" s="23">
        <v>40.94</v>
      </c>
      <c r="E1266" s="23">
        <v>23086520.260000002</v>
      </c>
      <c r="F1266" s="23">
        <v>55</v>
      </c>
      <c r="G1266" s="23">
        <v>25988825.039999999</v>
      </c>
      <c r="H1266" s="23">
        <v>58.4</v>
      </c>
      <c r="I1266" s="23">
        <v>25254470.960000001</v>
      </c>
      <c r="J1266" s="23">
        <v>54.5</v>
      </c>
      <c r="K1266" s="23">
        <v>1</v>
      </c>
      <c r="L1266" s="23">
        <v>1</v>
      </c>
      <c r="M1266" s="21" t="s">
        <v>50</v>
      </c>
      <c r="N1266" s="21" t="s">
        <v>58</v>
      </c>
      <c r="O1266" s="22"/>
      <c r="P1266" s="23">
        <v>425830</v>
      </c>
    </row>
    <row r="1267" spans="1:16" ht="45" x14ac:dyDescent="0.25">
      <c r="A1267" s="21" t="s">
        <v>6197</v>
      </c>
      <c r="B1267" s="21" t="s">
        <v>49</v>
      </c>
      <c r="C1267" s="22"/>
      <c r="D1267" s="22"/>
      <c r="E1267" s="22"/>
      <c r="F1267" s="22"/>
      <c r="G1267" s="22"/>
      <c r="H1267" s="22"/>
      <c r="I1267" s="22"/>
      <c r="J1267" s="22"/>
      <c r="K1267" s="23">
        <v>1</v>
      </c>
      <c r="L1267" s="23">
        <v>1</v>
      </c>
      <c r="M1267" s="21" t="s">
        <v>50</v>
      </c>
      <c r="N1267" s="21" t="s">
        <v>50</v>
      </c>
      <c r="O1267" s="22"/>
      <c r="P1267" s="22"/>
    </row>
    <row r="1268" spans="1:16" ht="45" x14ac:dyDescent="0.25">
      <c r="A1268" s="21" t="s">
        <v>2135</v>
      </c>
      <c r="B1268" s="21" t="s">
        <v>49</v>
      </c>
      <c r="C1268" s="23">
        <v>23123490.43</v>
      </c>
      <c r="D1268" s="23">
        <v>308.64999999999998</v>
      </c>
      <c r="E1268" s="23">
        <v>30573434.57</v>
      </c>
      <c r="F1268" s="23">
        <v>331.76</v>
      </c>
      <c r="G1268" s="23">
        <v>34617994.869999997</v>
      </c>
      <c r="H1268" s="23">
        <v>461.73</v>
      </c>
      <c r="I1268" s="23">
        <v>22087844.559999999</v>
      </c>
      <c r="J1268" s="23">
        <v>271.37</v>
      </c>
      <c r="K1268" s="23">
        <v>1</v>
      </c>
      <c r="L1268" s="23">
        <v>1</v>
      </c>
      <c r="M1268" s="21" t="s">
        <v>50</v>
      </c>
      <c r="N1268" s="21" t="s">
        <v>1462</v>
      </c>
      <c r="O1268" s="22"/>
      <c r="P1268" s="23">
        <v>93076</v>
      </c>
    </row>
    <row r="1269" spans="1:16" ht="45" x14ac:dyDescent="0.25">
      <c r="A1269" s="21" t="s">
        <v>6198</v>
      </c>
      <c r="B1269" s="21" t="s">
        <v>49</v>
      </c>
      <c r="C1269" s="22"/>
      <c r="D1269" s="22"/>
      <c r="E1269" s="22"/>
      <c r="F1269" s="22"/>
      <c r="G1269" s="22"/>
      <c r="H1269" s="22"/>
      <c r="I1269" s="22"/>
      <c r="J1269" s="22"/>
      <c r="K1269" s="23">
        <v>1</v>
      </c>
      <c r="L1269" s="23">
        <v>1</v>
      </c>
      <c r="M1269" s="21" t="s">
        <v>50</v>
      </c>
      <c r="N1269" s="21" t="s">
        <v>50</v>
      </c>
      <c r="O1269" s="22"/>
      <c r="P1269" s="22"/>
    </row>
    <row r="1270" spans="1:16" ht="45" x14ac:dyDescent="0.25">
      <c r="A1270" s="21" t="s">
        <v>6199</v>
      </c>
      <c r="B1270" s="21" t="s">
        <v>49</v>
      </c>
      <c r="C1270" s="22"/>
      <c r="D1270" s="22"/>
      <c r="E1270" s="22"/>
      <c r="F1270" s="22"/>
      <c r="G1270" s="22"/>
      <c r="H1270" s="22"/>
      <c r="I1270" s="22"/>
      <c r="J1270" s="22"/>
      <c r="K1270" s="23">
        <v>1</v>
      </c>
      <c r="L1270" s="23">
        <v>1</v>
      </c>
      <c r="M1270" s="21" t="s">
        <v>50</v>
      </c>
      <c r="N1270" s="21" t="s">
        <v>50</v>
      </c>
      <c r="O1270" s="22"/>
      <c r="P1270" s="22"/>
    </row>
    <row r="1271" spans="1:16" ht="45" x14ac:dyDescent="0.25">
      <c r="A1271" s="21" t="s">
        <v>180</v>
      </c>
      <c r="B1271" s="21" t="s">
        <v>49</v>
      </c>
      <c r="C1271" s="22"/>
      <c r="D1271" s="22"/>
      <c r="E1271" s="23">
        <v>317327912.93000001</v>
      </c>
      <c r="F1271" s="23">
        <v>2527.79</v>
      </c>
      <c r="G1271" s="23">
        <v>322812565.67000002</v>
      </c>
      <c r="H1271" s="23">
        <v>2025.55</v>
      </c>
      <c r="I1271" s="23">
        <v>92283720.840000004</v>
      </c>
      <c r="J1271" s="23">
        <v>646.53</v>
      </c>
      <c r="K1271" s="23">
        <v>1</v>
      </c>
      <c r="L1271" s="23">
        <v>1</v>
      </c>
      <c r="M1271" s="21" t="s">
        <v>50</v>
      </c>
      <c r="N1271" s="21" t="s">
        <v>50</v>
      </c>
      <c r="O1271" s="22"/>
      <c r="P1271" s="22"/>
    </row>
    <row r="1272" spans="1:16" ht="45" x14ac:dyDescent="0.25">
      <c r="A1272" s="21" t="s">
        <v>6200</v>
      </c>
      <c r="B1272" s="21" t="s">
        <v>49</v>
      </c>
      <c r="C1272" s="22"/>
      <c r="D1272" s="22"/>
      <c r="E1272" s="22"/>
      <c r="F1272" s="22"/>
      <c r="G1272" s="22"/>
      <c r="H1272" s="22"/>
      <c r="I1272" s="22"/>
      <c r="J1272" s="22"/>
      <c r="K1272" s="23">
        <v>1</v>
      </c>
      <c r="L1272" s="23">
        <v>1</v>
      </c>
      <c r="M1272" s="21" t="s">
        <v>50</v>
      </c>
      <c r="N1272" s="21" t="s">
        <v>50</v>
      </c>
      <c r="O1272" s="22"/>
      <c r="P1272" s="22"/>
    </row>
    <row r="1273" spans="1:16" ht="45" x14ac:dyDescent="0.25">
      <c r="A1273" s="21" t="s">
        <v>2139</v>
      </c>
      <c r="B1273" s="21" t="s">
        <v>198</v>
      </c>
      <c r="C1273" s="23">
        <v>33673454.079999998</v>
      </c>
      <c r="D1273" s="23">
        <v>66.53</v>
      </c>
      <c r="E1273" s="23">
        <v>36496749.219999999</v>
      </c>
      <c r="F1273" s="23">
        <v>73.52</v>
      </c>
      <c r="G1273" s="23">
        <v>27354279.359999999</v>
      </c>
      <c r="H1273" s="23">
        <v>59.66</v>
      </c>
      <c r="I1273" s="23">
        <v>44616226.310000002</v>
      </c>
      <c r="J1273" s="23">
        <v>81.73</v>
      </c>
      <c r="K1273" s="23">
        <v>1</v>
      </c>
      <c r="L1273" s="23">
        <v>1</v>
      </c>
      <c r="M1273" s="21" t="s">
        <v>50</v>
      </c>
      <c r="N1273" s="21" t="s">
        <v>58</v>
      </c>
      <c r="O1273" s="22"/>
      <c r="P1273" s="23">
        <v>480612.5</v>
      </c>
    </row>
    <row r="1274" spans="1:16" ht="45" x14ac:dyDescent="0.25">
      <c r="A1274" s="21" t="s">
        <v>2141</v>
      </c>
      <c r="B1274" s="21" t="s">
        <v>49</v>
      </c>
      <c r="C1274" s="23">
        <v>63704932.509999998</v>
      </c>
      <c r="D1274" s="23">
        <v>63</v>
      </c>
      <c r="E1274" s="23">
        <v>39922587.869999997</v>
      </c>
      <c r="F1274" s="23">
        <v>100.92</v>
      </c>
      <c r="G1274" s="23">
        <v>38912501.780000001</v>
      </c>
      <c r="H1274" s="23">
        <v>119.05</v>
      </c>
      <c r="I1274" s="23">
        <v>49426671.560000002</v>
      </c>
      <c r="J1274" s="23">
        <v>123.28</v>
      </c>
      <c r="K1274" s="23">
        <v>1</v>
      </c>
      <c r="L1274" s="23">
        <v>1</v>
      </c>
      <c r="M1274" s="21" t="s">
        <v>50</v>
      </c>
      <c r="N1274" s="21" t="s">
        <v>58</v>
      </c>
      <c r="O1274" s="22"/>
      <c r="P1274" s="23">
        <v>570640</v>
      </c>
    </row>
    <row r="1275" spans="1:16" ht="45" x14ac:dyDescent="0.25">
      <c r="A1275" s="21" t="s">
        <v>6201</v>
      </c>
      <c r="B1275" s="21" t="s">
        <v>49</v>
      </c>
      <c r="C1275" s="22"/>
      <c r="D1275" s="22"/>
      <c r="E1275" s="22"/>
      <c r="F1275" s="22"/>
      <c r="G1275" s="22"/>
      <c r="H1275" s="22"/>
      <c r="I1275" s="22"/>
      <c r="J1275" s="22"/>
      <c r="K1275" s="23">
        <v>1</v>
      </c>
      <c r="L1275" s="23">
        <v>1</v>
      </c>
      <c r="M1275" s="21" t="s">
        <v>50</v>
      </c>
      <c r="N1275" s="21" t="s">
        <v>50</v>
      </c>
      <c r="O1275" s="22"/>
      <c r="P1275" s="22"/>
    </row>
    <row r="1276" spans="1:16" ht="45" x14ac:dyDescent="0.25">
      <c r="A1276" s="21" t="s">
        <v>6202</v>
      </c>
      <c r="B1276" s="21" t="s">
        <v>49</v>
      </c>
      <c r="C1276" s="22"/>
      <c r="D1276" s="22"/>
      <c r="E1276" s="22"/>
      <c r="F1276" s="22"/>
      <c r="G1276" s="22"/>
      <c r="H1276" s="22"/>
      <c r="I1276" s="22"/>
      <c r="J1276" s="22"/>
      <c r="K1276" s="23">
        <v>1</v>
      </c>
      <c r="L1276" s="23">
        <v>1</v>
      </c>
      <c r="M1276" s="21" t="s">
        <v>50</v>
      </c>
      <c r="N1276" s="21" t="s">
        <v>50</v>
      </c>
      <c r="O1276" s="22"/>
      <c r="P1276" s="22"/>
    </row>
    <row r="1277" spans="1:16" ht="45" x14ac:dyDescent="0.25">
      <c r="A1277" s="21" t="s">
        <v>6203</v>
      </c>
      <c r="B1277" s="21" t="s">
        <v>49</v>
      </c>
      <c r="C1277" s="22"/>
      <c r="D1277" s="22"/>
      <c r="E1277" s="22"/>
      <c r="F1277" s="22"/>
      <c r="G1277" s="22"/>
      <c r="H1277" s="22"/>
      <c r="I1277" s="22"/>
      <c r="J1277" s="22"/>
      <c r="K1277" s="23">
        <v>1</v>
      </c>
      <c r="L1277" s="23">
        <v>1</v>
      </c>
      <c r="M1277" s="21" t="s">
        <v>50</v>
      </c>
      <c r="N1277" s="21" t="s">
        <v>50</v>
      </c>
      <c r="O1277" s="22"/>
      <c r="P1277" s="22"/>
    </row>
    <row r="1278" spans="1:16" ht="45" x14ac:dyDescent="0.25">
      <c r="A1278" s="21" t="s">
        <v>6204</v>
      </c>
      <c r="B1278" s="21" t="s">
        <v>198</v>
      </c>
      <c r="C1278" s="22"/>
      <c r="D1278" s="22"/>
      <c r="E1278" s="22"/>
      <c r="F1278" s="22"/>
      <c r="G1278" s="22"/>
      <c r="H1278" s="22"/>
      <c r="I1278" s="22"/>
      <c r="J1278" s="22"/>
      <c r="K1278" s="23">
        <v>1</v>
      </c>
      <c r="L1278" s="23">
        <v>1</v>
      </c>
      <c r="M1278" s="21" t="s">
        <v>50</v>
      </c>
      <c r="N1278" s="21" t="s">
        <v>50</v>
      </c>
      <c r="O1278" s="22"/>
      <c r="P1278" s="22"/>
    </row>
    <row r="1279" spans="1:16" ht="45" x14ac:dyDescent="0.25">
      <c r="A1279" s="21" t="s">
        <v>6205</v>
      </c>
      <c r="B1279" s="21" t="s">
        <v>198</v>
      </c>
      <c r="C1279" s="22"/>
      <c r="D1279" s="22"/>
      <c r="E1279" s="22"/>
      <c r="F1279" s="22"/>
      <c r="G1279" s="22"/>
      <c r="H1279" s="22"/>
      <c r="I1279" s="22"/>
      <c r="J1279" s="22"/>
      <c r="K1279" s="23">
        <v>1</v>
      </c>
      <c r="L1279" s="23">
        <v>1</v>
      </c>
      <c r="M1279" s="21" t="s">
        <v>50</v>
      </c>
      <c r="N1279" s="21" t="s">
        <v>50</v>
      </c>
      <c r="O1279" s="22"/>
      <c r="P1279" s="22"/>
    </row>
    <row r="1280" spans="1:16" ht="45" x14ac:dyDescent="0.25">
      <c r="A1280" s="21" t="s">
        <v>6206</v>
      </c>
      <c r="B1280" s="21" t="s">
        <v>49</v>
      </c>
      <c r="C1280" s="22"/>
      <c r="D1280" s="22"/>
      <c r="E1280" s="22"/>
      <c r="F1280" s="22"/>
      <c r="G1280" s="22"/>
      <c r="H1280" s="22"/>
      <c r="I1280" s="22"/>
      <c r="J1280" s="22"/>
      <c r="K1280" s="23">
        <v>1</v>
      </c>
      <c r="L1280" s="23">
        <v>1</v>
      </c>
      <c r="M1280" s="21" t="s">
        <v>50</v>
      </c>
      <c r="N1280" s="21" t="s">
        <v>50</v>
      </c>
      <c r="O1280" s="22"/>
      <c r="P1280" s="22"/>
    </row>
    <row r="1281" spans="1:16" ht="45" x14ac:dyDescent="0.25">
      <c r="A1281" s="21" t="s">
        <v>2143</v>
      </c>
      <c r="B1281" s="21" t="s">
        <v>49</v>
      </c>
      <c r="C1281" s="23">
        <v>6979822.9299999997</v>
      </c>
      <c r="D1281" s="23">
        <v>948.09</v>
      </c>
      <c r="E1281" s="23">
        <v>5351719.04</v>
      </c>
      <c r="F1281" s="23">
        <v>1034.08</v>
      </c>
      <c r="G1281" s="23">
        <v>71445789.680000007</v>
      </c>
      <c r="H1281" s="23">
        <v>1143.07</v>
      </c>
      <c r="I1281" s="23">
        <v>4947030.5999999996</v>
      </c>
      <c r="J1281" s="23">
        <v>1130.29</v>
      </c>
      <c r="K1281" s="23">
        <v>1</v>
      </c>
      <c r="L1281" s="23">
        <v>1</v>
      </c>
      <c r="M1281" s="21" t="s">
        <v>50</v>
      </c>
      <c r="N1281" s="21" t="s">
        <v>5192</v>
      </c>
      <c r="O1281" s="22"/>
      <c r="P1281" s="23">
        <v>8608</v>
      </c>
    </row>
    <row r="1282" spans="1:16" ht="45" x14ac:dyDescent="0.25">
      <c r="A1282" s="21" t="s">
        <v>6207</v>
      </c>
      <c r="B1282" s="21" t="s">
        <v>198</v>
      </c>
      <c r="C1282" s="22"/>
      <c r="D1282" s="22"/>
      <c r="E1282" s="22"/>
      <c r="F1282" s="22"/>
      <c r="G1282" s="22"/>
      <c r="H1282" s="22"/>
      <c r="I1282" s="22"/>
      <c r="J1282" s="22"/>
      <c r="K1282" s="23">
        <v>1</v>
      </c>
      <c r="L1282" s="23">
        <v>1</v>
      </c>
      <c r="M1282" s="21" t="s">
        <v>50</v>
      </c>
      <c r="N1282" s="21" t="s">
        <v>50</v>
      </c>
      <c r="O1282" s="22"/>
      <c r="P1282" s="22"/>
    </row>
    <row r="1283" spans="1:16" ht="45" x14ac:dyDescent="0.25">
      <c r="A1283" s="21" t="s">
        <v>6208</v>
      </c>
      <c r="B1283" s="21" t="s">
        <v>49</v>
      </c>
      <c r="C1283" s="22"/>
      <c r="D1283" s="22"/>
      <c r="E1283" s="22"/>
      <c r="F1283" s="22"/>
      <c r="G1283" s="22"/>
      <c r="H1283" s="22"/>
      <c r="I1283" s="22"/>
      <c r="J1283" s="22"/>
      <c r="K1283" s="23">
        <v>1</v>
      </c>
      <c r="L1283" s="23">
        <v>1</v>
      </c>
      <c r="M1283" s="21" t="s">
        <v>50</v>
      </c>
      <c r="N1283" s="21" t="s">
        <v>50</v>
      </c>
      <c r="O1283" s="22"/>
      <c r="P1283" s="22"/>
    </row>
    <row r="1284" spans="1:16" ht="45" x14ac:dyDescent="0.25">
      <c r="A1284" s="21" t="s">
        <v>6209</v>
      </c>
      <c r="B1284" s="21" t="s">
        <v>49</v>
      </c>
      <c r="C1284" s="22"/>
      <c r="D1284" s="22"/>
      <c r="E1284" s="22"/>
      <c r="F1284" s="22"/>
      <c r="G1284" s="22"/>
      <c r="H1284" s="22"/>
      <c r="I1284" s="22"/>
      <c r="J1284" s="22"/>
      <c r="K1284" s="23">
        <v>1</v>
      </c>
      <c r="L1284" s="23">
        <v>1</v>
      </c>
      <c r="M1284" s="21" t="s">
        <v>50</v>
      </c>
      <c r="N1284" s="21" t="s">
        <v>50</v>
      </c>
      <c r="O1284" s="22"/>
      <c r="P1284" s="22"/>
    </row>
    <row r="1285" spans="1:16" ht="45" x14ac:dyDescent="0.25">
      <c r="A1285" s="21" t="s">
        <v>6210</v>
      </c>
      <c r="B1285" s="21" t="s">
        <v>49</v>
      </c>
      <c r="C1285" s="22"/>
      <c r="D1285" s="22"/>
      <c r="E1285" s="22"/>
      <c r="F1285" s="22"/>
      <c r="G1285" s="22"/>
      <c r="H1285" s="22"/>
      <c r="I1285" s="22"/>
      <c r="J1285" s="22"/>
      <c r="K1285" s="23">
        <v>1</v>
      </c>
      <c r="L1285" s="23">
        <v>1</v>
      </c>
      <c r="M1285" s="21" t="s">
        <v>50</v>
      </c>
      <c r="N1285" s="21" t="s">
        <v>50</v>
      </c>
      <c r="O1285" s="22"/>
      <c r="P1285" s="22"/>
    </row>
    <row r="1286" spans="1:16" ht="45" x14ac:dyDescent="0.25">
      <c r="A1286" s="21" t="s">
        <v>2145</v>
      </c>
      <c r="B1286" s="21" t="s">
        <v>198</v>
      </c>
      <c r="C1286" s="23">
        <v>85263315.340000004</v>
      </c>
      <c r="D1286" s="23">
        <v>226.44</v>
      </c>
      <c r="E1286" s="23">
        <v>80336059.560000002</v>
      </c>
      <c r="F1286" s="23">
        <v>205.94</v>
      </c>
      <c r="G1286" s="23">
        <v>57878673.32</v>
      </c>
      <c r="H1286" s="23">
        <v>157.63</v>
      </c>
      <c r="I1286" s="23">
        <v>109881109.47</v>
      </c>
      <c r="J1286" s="23">
        <v>281.13</v>
      </c>
      <c r="K1286" s="23">
        <v>1</v>
      </c>
      <c r="L1286" s="23">
        <v>1</v>
      </c>
      <c r="M1286" s="21" t="s">
        <v>50</v>
      </c>
      <c r="N1286" s="21" t="s">
        <v>58</v>
      </c>
      <c r="O1286" s="22"/>
      <c r="P1286" s="23">
        <v>408140</v>
      </c>
    </row>
    <row r="1287" spans="1:16" ht="45" x14ac:dyDescent="0.25">
      <c r="A1287" s="21" t="s">
        <v>6211</v>
      </c>
      <c r="B1287" s="21" t="s">
        <v>49</v>
      </c>
      <c r="C1287" s="22"/>
      <c r="D1287" s="22"/>
      <c r="E1287" s="22"/>
      <c r="F1287" s="22"/>
      <c r="G1287" s="22"/>
      <c r="H1287" s="22"/>
      <c r="I1287" s="22"/>
      <c r="J1287" s="22"/>
      <c r="K1287" s="23">
        <v>1</v>
      </c>
      <c r="L1287" s="23">
        <v>1</v>
      </c>
      <c r="M1287" s="21" t="s">
        <v>50</v>
      </c>
      <c r="N1287" s="21" t="s">
        <v>50</v>
      </c>
      <c r="O1287" s="22"/>
      <c r="P1287" s="22"/>
    </row>
    <row r="1288" spans="1:16" ht="45" x14ac:dyDescent="0.25">
      <c r="A1288" s="21" t="s">
        <v>6212</v>
      </c>
      <c r="B1288" s="21" t="s">
        <v>49</v>
      </c>
      <c r="C1288" s="22"/>
      <c r="D1288" s="22"/>
      <c r="E1288" s="22"/>
      <c r="F1288" s="22"/>
      <c r="G1288" s="22"/>
      <c r="H1288" s="22"/>
      <c r="I1288" s="22"/>
      <c r="J1288" s="22"/>
      <c r="K1288" s="23">
        <v>1</v>
      </c>
      <c r="L1288" s="23">
        <v>1</v>
      </c>
      <c r="M1288" s="21" t="s">
        <v>50</v>
      </c>
      <c r="N1288" s="21" t="s">
        <v>50</v>
      </c>
      <c r="O1288" s="22"/>
      <c r="P1288" s="22"/>
    </row>
    <row r="1289" spans="1:16" ht="45" x14ac:dyDescent="0.25">
      <c r="A1289" s="21" t="s">
        <v>6213</v>
      </c>
      <c r="B1289" s="21" t="s">
        <v>49</v>
      </c>
      <c r="C1289" s="22"/>
      <c r="D1289" s="22"/>
      <c r="E1289" s="22"/>
      <c r="F1289" s="22"/>
      <c r="G1289" s="22"/>
      <c r="H1289" s="22"/>
      <c r="I1289" s="22"/>
      <c r="J1289" s="22"/>
      <c r="K1289" s="23">
        <v>1</v>
      </c>
      <c r="L1289" s="23">
        <v>1</v>
      </c>
      <c r="M1289" s="21" t="s">
        <v>50</v>
      </c>
      <c r="N1289" s="21" t="s">
        <v>50</v>
      </c>
      <c r="O1289" s="22"/>
      <c r="P1289" s="22"/>
    </row>
    <row r="1290" spans="1:16" ht="45" x14ac:dyDescent="0.25">
      <c r="A1290" s="21" t="s">
        <v>6214</v>
      </c>
      <c r="B1290" s="21" t="s">
        <v>49</v>
      </c>
      <c r="C1290" s="22"/>
      <c r="D1290" s="22"/>
      <c r="E1290" s="22"/>
      <c r="F1290" s="22"/>
      <c r="G1290" s="22"/>
      <c r="H1290" s="22"/>
      <c r="I1290" s="22"/>
      <c r="J1290" s="22"/>
      <c r="K1290" s="23">
        <v>1</v>
      </c>
      <c r="L1290" s="23">
        <v>1</v>
      </c>
      <c r="M1290" s="21" t="s">
        <v>50</v>
      </c>
      <c r="N1290" s="21" t="s">
        <v>50</v>
      </c>
      <c r="O1290" s="22"/>
      <c r="P1290" s="22"/>
    </row>
    <row r="1291" spans="1:16" ht="45" x14ac:dyDescent="0.25">
      <c r="A1291" s="21" t="s">
        <v>6215</v>
      </c>
      <c r="B1291" s="21" t="s">
        <v>49</v>
      </c>
      <c r="C1291" s="22"/>
      <c r="D1291" s="22"/>
      <c r="E1291" s="22"/>
      <c r="F1291" s="22"/>
      <c r="G1291" s="22"/>
      <c r="H1291" s="22"/>
      <c r="I1291" s="22"/>
      <c r="J1291" s="22"/>
      <c r="K1291" s="23">
        <v>1</v>
      </c>
      <c r="L1291" s="23">
        <v>1</v>
      </c>
      <c r="M1291" s="21" t="s">
        <v>50</v>
      </c>
      <c r="N1291" s="21" t="s">
        <v>50</v>
      </c>
      <c r="O1291" s="22"/>
      <c r="P1291" s="22"/>
    </row>
    <row r="1292" spans="1:16" ht="45" x14ac:dyDescent="0.25">
      <c r="A1292" s="21" t="s">
        <v>2147</v>
      </c>
      <c r="B1292" s="21" t="s">
        <v>49</v>
      </c>
      <c r="C1292" s="23">
        <v>259415108.22999999</v>
      </c>
      <c r="D1292" s="23">
        <v>76.650000000000006</v>
      </c>
      <c r="E1292" s="23">
        <v>969731068.83000004</v>
      </c>
      <c r="F1292" s="23">
        <v>177.77</v>
      </c>
      <c r="G1292" s="23">
        <v>206806928.81</v>
      </c>
      <c r="H1292" s="23">
        <v>91.19</v>
      </c>
      <c r="I1292" s="23">
        <v>1007708262.48</v>
      </c>
      <c r="J1292" s="23">
        <v>152.38</v>
      </c>
      <c r="K1292" s="23">
        <v>1</v>
      </c>
      <c r="L1292" s="23">
        <v>1</v>
      </c>
      <c r="M1292" s="21" t="s">
        <v>50</v>
      </c>
      <c r="N1292" s="21" t="s">
        <v>204</v>
      </c>
      <c r="O1292" s="22"/>
      <c r="P1292" s="23">
        <v>2733979.75</v>
      </c>
    </row>
    <row r="1293" spans="1:16" ht="45" x14ac:dyDescent="0.25">
      <c r="A1293" s="21" t="s">
        <v>6216</v>
      </c>
      <c r="B1293" s="21" t="s">
        <v>49</v>
      </c>
      <c r="C1293" s="22"/>
      <c r="D1293" s="22"/>
      <c r="E1293" s="22"/>
      <c r="F1293" s="22"/>
      <c r="G1293" s="22"/>
      <c r="H1293" s="22"/>
      <c r="I1293" s="22"/>
      <c r="J1293" s="22"/>
      <c r="K1293" s="23">
        <v>1</v>
      </c>
      <c r="L1293" s="23">
        <v>1</v>
      </c>
      <c r="M1293" s="21" t="s">
        <v>50</v>
      </c>
      <c r="N1293" s="21" t="s">
        <v>50</v>
      </c>
      <c r="O1293" s="22"/>
      <c r="P1293" s="22"/>
    </row>
    <row r="1294" spans="1:16" ht="45" x14ac:dyDescent="0.25">
      <c r="A1294" s="21" t="s">
        <v>962</v>
      </c>
      <c r="B1294" s="21" t="s">
        <v>198</v>
      </c>
      <c r="C1294" s="23">
        <v>10804101.029999999</v>
      </c>
      <c r="D1294" s="23">
        <v>19.62</v>
      </c>
      <c r="E1294" s="23">
        <v>13157487.119999999</v>
      </c>
      <c r="F1294" s="23">
        <v>28.34</v>
      </c>
      <c r="G1294" s="23">
        <v>7084116</v>
      </c>
      <c r="H1294" s="23">
        <v>16.3</v>
      </c>
      <c r="I1294" s="23">
        <v>11362397.92</v>
      </c>
      <c r="J1294" s="23">
        <v>27.04</v>
      </c>
      <c r="K1294" s="23">
        <v>1</v>
      </c>
      <c r="L1294" s="23">
        <v>1</v>
      </c>
      <c r="M1294" s="21" t="s">
        <v>50</v>
      </c>
      <c r="N1294" s="21" t="s">
        <v>58</v>
      </c>
      <c r="O1294" s="22"/>
      <c r="P1294" s="23">
        <v>476320</v>
      </c>
    </row>
    <row r="1295" spans="1:16" ht="45" x14ac:dyDescent="0.25">
      <c r="A1295" s="21" t="s">
        <v>6217</v>
      </c>
      <c r="B1295" s="21" t="s">
        <v>49</v>
      </c>
      <c r="C1295" s="22"/>
      <c r="D1295" s="22"/>
      <c r="E1295" s="22"/>
      <c r="F1295" s="22"/>
      <c r="G1295" s="22"/>
      <c r="H1295" s="22"/>
      <c r="I1295" s="22"/>
      <c r="J1295" s="22"/>
      <c r="K1295" s="23">
        <v>1</v>
      </c>
      <c r="L1295" s="23">
        <v>1</v>
      </c>
      <c r="M1295" s="21" t="s">
        <v>50</v>
      </c>
      <c r="N1295" s="21" t="s">
        <v>50</v>
      </c>
      <c r="O1295" s="22"/>
      <c r="P1295" s="22"/>
    </row>
    <row r="1296" spans="1:16" ht="45" x14ac:dyDescent="0.25">
      <c r="A1296" s="21" t="s">
        <v>6218</v>
      </c>
      <c r="B1296" s="21" t="s">
        <v>49</v>
      </c>
      <c r="C1296" s="22"/>
      <c r="D1296" s="22"/>
      <c r="E1296" s="22"/>
      <c r="F1296" s="22"/>
      <c r="G1296" s="22"/>
      <c r="H1296" s="22"/>
      <c r="I1296" s="22"/>
      <c r="J1296" s="22"/>
      <c r="K1296" s="23">
        <v>1</v>
      </c>
      <c r="L1296" s="23">
        <v>1</v>
      </c>
      <c r="M1296" s="21" t="s">
        <v>50</v>
      </c>
      <c r="N1296" s="21" t="s">
        <v>50</v>
      </c>
      <c r="O1296" s="22"/>
      <c r="P1296" s="22"/>
    </row>
    <row r="1297" spans="1:16" ht="45" x14ac:dyDescent="0.25">
      <c r="A1297" s="21" t="s">
        <v>6219</v>
      </c>
      <c r="B1297" s="21" t="s">
        <v>49</v>
      </c>
      <c r="C1297" s="22"/>
      <c r="D1297" s="22"/>
      <c r="E1297" s="22"/>
      <c r="F1297" s="22"/>
      <c r="G1297" s="22"/>
      <c r="H1297" s="22"/>
      <c r="I1297" s="22"/>
      <c r="J1297" s="22"/>
      <c r="K1297" s="23">
        <v>1</v>
      </c>
      <c r="L1297" s="23">
        <v>1</v>
      </c>
      <c r="M1297" s="21" t="s">
        <v>50</v>
      </c>
      <c r="N1297" s="21" t="s">
        <v>50</v>
      </c>
      <c r="O1297" s="22"/>
      <c r="P1297" s="22"/>
    </row>
    <row r="1298" spans="1:16" ht="45" x14ac:dyDescent="0.25">
      <c r="A1298" s="21" t="s">
        <v>6220</v>
      </c>
      <c r="B1298" s="21" t="s">
        <v>49</v>
      </c>
      <c r="C1298" s="22"/>
      <c r="D1298" s="22"/>
      <c r="E1298" s="22"/>
      <c r="F1298" s="22"/>
      <c r="G1298" s="22"/>
      <c r="H1298" s="22"/>
      <c r="I1298" s="22"/>
      <c r="J1298" s="22"/>
      <c r="K1298" s="23">
        <v>1</v>
      </c>
      <c r="L1298" s="23">
        <v>1</v>
      </c>
      <c r="M1298" s="21" t="s">
        <v>50</v>
      </c>
      <c r="N1298" s="21" t="s">
        <v>50</v>
      </c>
      <c r="O1298" s="22"/>
      <c r="P1298" s="22"/>
    </row>
    <row r="1299" spans="1:16" ht="45" x14ac:dyDescent="0.25">
      <c r="A1299" s="21" t="s">
        <v>6221</v>
      </c>
      <c r="B1299" s="21" t="s">
        <v>49</v>
      </c>
      <c r="C1299" s="22"/>
      <c r="D1299" s="22"/>
      <c r="E1299" s="22"/>
      <c r="F1299" s="22"/>
      <c r="G1299" s="22"/>
      <c r="H1299" s="22"/>
      <c r="I1299" s="22"/>
      <c r="J1299" s="22"/>
      <c r="K1299" s="23">
        <v>1</v>
      </c>
      <c r="L1299" s="23">
        <v>1</v>
      </c>
      <c r="M1299" s="21" t="s">
        <v>50</v>
      </c>
      <c r="N1299" s="21" t="s">
        <v>50</v>
      </c>
      <c r="O1299" s="22"/>
      <c r="P1299" s="22"/>
    </row>
    <row r="1300" spans="1:16" ht="45" x14ac:dyDescent="0.25">
      <c r="A1300" s="21" t="s">
        <v>963</v>
      </c>
      <c r="B1300" s="21" t="s">
        <v>49</v>
      </c>
      <c r="C1300" s="23">
        <v>18073512.77</v>
      </c>
      <c r="D1300" s="23">
        <v>308.64999999999998</v>
      </c>
      <c r="E1300" s="23">
        <v>16510484.4</v>
      </c>
      <c r="F1300" s="23">
        <v>306.58999999999997</v>
      </c>
      <c r="G1300" s="23">
        <v>27057713.199999999</v>
      </c>
      <c r="H1300" s="23">
        <v>461.73</v>
      </c>
      <c r="I1300" s="23">
        <v>17264043.32</v>
      </c>
      <c r="J1300" s="23">
        <v>271.37</v>
      </c>
      <c r="K1300" s="23">
        <v>1</v>
      </c>
      <c r="L1300" s="23">
        <v>1</v>
      </c>
      <c r="M1300" s="21" t="s">
        <v>50</v>
      </c>
      <c r="N1300" s="21" t="s">
        <v>1462</v>
      </c>
      <c r="O1300" s="22"/>
      <c r="P1300" s="23">
        <v>59260</v>
      </c>
    </row>
    <row r="1301" spans="1:16" ht="45" x14ac:dyDescent="0.25">
      <c r="A1301" s="21" t="s">
        <v>6222</v>
      </c>
      <c r="B1301" s="21" t="s">
        <v>49</v>
      </c>
      <c r="C1301" s="22"/>
      <c r="D1301" s="22"/>
      <c r="E1301" s="22"/>
      <c r="F1301" s="22"/>
      <c r="G1301" s="22"/>
      <c r="H1301" s="22"/>
      <c r="I1301" s="22"/>
      <c r="J1301" s="22"/>
      <c r="K1301" s="23">
        <v>1</v>
      </c>
      <c r="L1301" s="23">
        <v>1</v>
      </c>
      <c r="M1301" s="21" t="s">
        <v>50</v>
      </c>
      <c r="N1301" s="21" t="s">
        <v>50</v>
      </c>
      <c r="O1301" s="22"/>
      <c r="P1301" s="22"/>
    </row>
    <row r="1302" spans="1:16" ht="45" x14ac:dyDescent="0.25">
      <c r="A1302" s="21" t="s">
        <v>6223</v>
      </c>
      <c r="B1302" s="21" t="s">
        <v>49</v>
      </c>
      <c r="C1302" s="22"/>
      <c r="D1302" s="22"/>
      <c r="E1302" s="22"/>
      <c r="F1302" s="22"/>
      <c r="G1302" s="22"/>
      <c r="H1302" s="22"/>
      <c r="I1302" s="22"/>
      <c r="J1302" s="22"/>
      <c r="K1302" s="23">
        <v>1</v>
      </c>
      <c r="L1302" s="23">
        <v>1</v>
      </c>
      <c r="M1302" s="21" t="s">
        <v>50</v>
      </c>
      <c r="N1302" s="21" t="s">
        <v>50</v>
      </c>
      <c r="O1302" s="22"/>
      <c r="P1302" s="22"/>
    </row>
    <row r="1303" spans="1:16" ht="45" x14ac:dyDescent="0.25">
      <c r="A1303" s="21" t="s">
        <v>6224</v>
      </c>
      <c r="B1303" s="21" t="s">
        <v>49</v>
      </c>
      <c r="C1303" s="22"/>
      <c r="D1303" s="22"/>
      <c r="E1303" s="22"/>
      <c r="F1303" s="22"/>
      <c r="G1303" s="22"/>
      <c r="H1303" s="22"/>
      <c r="I1303" s="22"/>
      <c r="J1303" s="22"/>
      <c r="K1303" s="23">
        <v>1</v>
      </c>
      <c r="L1303" s="23">
        <v>1</v>
      </c>
      <c r="M1303" s="21" t="s">
        <v>50</v>
      </c>
      <c r="N1303" s="21" t="s">
        <v>50</v>
      </c>
      <c r="O1303" s="22"/>
      <c r="P1303" s="22"/>
    </row>
    <row r="1304" spans="1:16" ht="45" x14ac:dyDescent="0.25">
      <c r="A1304" s="21" t="s">
        <v>6225</v>
      </c>
      <c r="B1304" s="21" t="s">
        <v>49</v>
      </c>
      <c r="C1304" s="22"/>
      <c r="D1304" s="22"/>
      <c r="E1304" s="22"/>
      <c r="F1304" s="22"/>
      <c r="G1304" s="22"/>
      <c r="H1304" s="22"/>
      <c r="I1304" s="22"/>
      <c r="J1304" s="22"/>
      <c r="K1304" s="23">
        <v>1</v>
      </c>
      <c r="L1304" s="23">
        <v>1</v>
      </c>
      <c r="M1304" s="21" t="s">
        <v>50</v>
      </c>
      <c r="N1304" s="21" t="s">
        <v>50</v>
      </c>
      <c r="O1304" s="22"/>
      <c r="P1304" s="22"/>
    </row>
    <row r="1305" spans="1:16" ht="45" x14ac:dyDescent="0.25">
      <c r="A1305" s="21" t="s">
        <v>6226</v>
      </c>
      <c r="B1305" s="21" t="s">
        <v>49</v>
      </c>
      <c r="C1305" s="22"/>
      <c r="D1305" s="22"/>
      <c r="E1305" s="22"/>
      <c r="F1305" s="22"/>
      <c r="G1305" s="22"/>
      <c r="H1305" s="22"/>
      <c r="I1305" s="22"/>
      <c r="J1305" s="22"/>
      <c r="K1305" s="23">
        <v>1</v>
      </c>
      <c r="L1305" s="23">
        <v>1</v>
      </c>
      <c r="M1305" s="21" t="s">
        <v>50</v>
      </c>
      <c r="N1305" s="21" t="s">
        <v>50</v>
      </c>
      <c r="O1305" s="22"/>
      <c r="P1305" s="22"/>
    </row>
    <row r="1306" spans="1:16" ht="45" x14ac:dyDescent="0.25">
      <c r="A1306" s="21" t="s">
        <v>6227</v>
      </c>
      <c r="B1306" s="21" t="s">
        <v>49</v>
      </c>
      <c r="C1306" s="22"/>
      <c r="D1306" s="22"/>
      <c r="E1306" s="22"/>
      <c r="F1306" s="22"/>
      <c r="G1306" s="22"/>
      <c r="H1306" s="22"/>
      <c r="I1306" s="22"/>
      <c r="J1306" s="22"/>
      <c r="K1306" s="23">
        <v>1</v>
      </c>
      <c r="L1306" s="23">
        <v>1</v>
      </c>
      <c r="M1306" s="21" t="s">
        <v>50</v>
      </c>
      <c r="N1306" s="21" t="s">
        <v>50</v>
      </c>
      <c r="O1306" s="22"/>
      <c r="P1306" s="22"/>
    </row>
    <row r="1307" spans="1:16" ht="45" x14ac:dyDescent="0.25">
      <c r="A1307" s="21" t="s">
        <v>6228</v>
      </c>
      <c r="B1307" s="21" t="s">
        <v>49</v>
      </c>
      <c r="C1307" s="22"/>
      <c r="D1307" s="22"/>
      <c r="E1307" s="22"/>
      <c r="F1307" s="22"/>
      <c r="G1307" s="22"/>
      <c r="H1307" s="22"/>
      <c r="I1307" s="22"/>
      <c r="J1307" s="22"/>
      <c r="K1307" s="23">
        <v>1</v>
      </c>
      <c r="L1307" s="23">
        <v>1</v>
      </c>
      <c r="M1307" s="21" t="s">
        <v>50</v>
      </c>
      <c r="N1307" s="21" t="s">
        <v>50</v>
      </c>
      <c r="O1307" s="22"/>
      <c r="P1307" s="22"/>
    </row>
    <row r="1308" spans="1:16" ht="45" x14ac:dyDescent="0.25">
      <c r="A1308" s="21" t="s">
        <v>6229</v>
      </c>
      <c r="B1308" s="21" t="s">
        <v>49</v>
      </c>
      <c r="C1308" s="22"/>
      <c r="D1308" s="22"/>
      <c r="E1308" s="22"/>
      <c r="F1308" s="22"/>
      <c r="G1308" s="22"/>
      <c r="H1308" s="22"/>
      <c r="I1308" s="22"/>
      <c r="J1308" s="22"/>
      <c r="K1308" s="23">
        <v>1</v>
      </c>
      <c r="L1308" s="23">
        <v>1</v>
      </c>
      <c r="M1308" s="21" t="s">
        <v>50</v>
      </c>
      <c r="N1308" s="21" t="s">
        <v>50</v>
      </c>
      <c r="O1308" s="22"/>
      <c r="P1308" s="22"/>
    </row>
    <row r="1309" spans="1:16" ht="45" x14ac:dyDescent="0.25">
      <c r="A1309" s="21" t="s">
        <v>6230</v>
      </c>
      <c r="B1309" s="21" t="s">
        <v>49</v>
      </c>
      <c r="C1309" s="22"/>
      <c r="D1309" s="22"/>
      <c r="E1309" s="22"/>
      <c r="F1309" s="22"/>
      <c r="G1309" s="22"/>
      <c r="H1309" s="22"/>
      <c r="I1309" s="22"/>
      <c r="J1309" s="22"/>
      <c r="K1309" s="23">
        <v>1</v>
      </c>
      <c r="L1309" s="23">
        <v>1</v>
      </c>
      <c r="M1309" s="21" t="s">
        <v>50</v>
      </c>
      <c r="N1309" s="21" t="s">
        <v>50</v>
      </c>
      <c r="O1309" s="22"/>
      <c r="P1309" s="22"/>
    </row>
    <row r="1310" spans="1:16" ht="45" x14ac:dyDescent="0.25">
      <c r="A1310" s="21" t="s">
        <v>6231</v>
      </c>
      <c r="B1310" s="21" t="s">
        <v>49</v>
      </c>
      <c r="C1310" s="22"/>
      <c r="D1310" s="22"/>
      <c r="E1310" s="22"/>
      <c r="F1310" s="22"/>
      <c r="G1310" s="22"/>
      <c r="H1310" s="22"/>
      <c r="I1310" s="22"/>
      <c r="J1310" s="22"/>
      <c r="K1310" s="23">
        <v>1</v>
      </c>
      <c r="L1310" s="23">
        <v>1</v>
      </c>
      <c r="M1310" s="21" t="s">
        <v>50</v>
      </c>
      <c r="N1310" s="21" t="s">
        <v>50</v>
      </c>
      <c r="O1310" s="22"/>
      <c r="P1310" s="22"/>
    </row>
    <row r="1311" spans="1:16" ht="45" x14ac:dyDescent="0.25">
      <c r="A1311" s="21" t="s">
        <v>6232</v>
      </c>
      <c r="B1311" s="21" t="s">
        <v>49</v>
      </c>
      <c r="C1311" s="22"/>
      <c r="D1311" s="22"/>
      <c r="E1311" s="22"/>
      <c r="F1311" s="22"/>
      <c r="G1311" s="22"/>
      <c r="H1311" s="22"/>
      <c r="I1311" s="22"/>
      <c r="J1311" s="22"/>
      <c r="K1311" s="23">
        <v>1</v>
      </c>
      <c r="L1311" s="23">
        <v>1</v>
      </c>
      <c r="M1311" s="21" t="s">
        <v>50</v>
      </c>
      <c r="N1311" s="21" t="s">
        <v>50</v>
      </c>
      <c r="O1311" s="22"/>
      <c r="P1311" s="22"/>
    </row>
    <row r="1312" spans="1:16" ht="45" x14ac:dyDescent="0.25">
      <c r="A1312" s="21" t="s">
        <v>6233</v>
      </c>
      <c r="B1312" s="21" t="s">
        <v>49</v>
      </c>
      <c r="C1312" s="22"/>
      <c r="D1312" s="22"/>
      <c r="E1312" s="22"/>
      <c r="F1312" s="22"/>
      <c r="G1312" s="22"/>
      <c r="H1312" s="22"/>
      <c r="I1312" s="22"/>
      <c r="J1312" s="22"/>
      <c r="K1312" s="23">
        <v>1</v>
      </c>
      <c r="L1312" s="23">
        <v>1</v>
      </c>
      <c r="M1312" s="21" t="s">
        <v>50</v>
      </c>
      <c r="N1312" s="21" t="s">
        <v>50</v>
      </c>
      <c r="O1312" s="22"/>
      <c r="P1312" s="22"/>
    </row>
    <row r="1313" spans="1:16" ht="45" x14ac:dyDescent="0.25">
      <c r="A1313" s="21" t="s">
        <v>6234</v>
      </c>
      <c r="B1313" s="21" t="s">
        <v>49</v>
      </c>
      <c r="C1313" s="22"/>
      <c r="D1313" s="22"/>
      <c r="E1313" s="22"/>
      <c r="F1313" s="22"/>
      <c r="G1313" s="22"/>
      <c r="H1313" s="22"/>
      <c r="I1313" s="22"/>
      <c r="J1313" s="22"/>
      <c r="K1313" s="23">
        <v>1</v>
      </c>
      <c r="L1313" s="23">
        <v>1</v>
      </c>
      <c r="M1313" s="21" t="s">
        <v>50</v>
      </c>
      <c r="N1313" s="21" t="s">
        <v>50</v>
      </c>
      <c r="O1313" s="22"/>
      <c r="P1313" s="22"/>
    </row>
    <row r="1314" spans="1:16" ht="45" x14ac:dyDescent="0.25">
      <c r="A1314" s="21" t="s">
        <v>6235</v>
      </c>
      <c r="B1314" s="21" t="s">
        <v>49</v>
      </c>
      <c r="C1314" s="22"/>
      <c r="D1314" s="22"/>
      <c r="E1314" s="22"/>
      <c r="F1314" s="22"/>
      <c r="G1314" s="22"/>
      <c r="H1314" s="22"/>
      <c r="I1314" s="22"/>
      <c r="J1314" s="22"/>
      <c r="K1314" s="23">
        <v>1</v>
      </c>
      <c r="L1314" s="23">
        <v>1</v>
      </c>
      <c r="M1314" s="21" t="s">
        <v>50</v>
      </c>
      <c r="N1314" s="21" t="s">
        <v>50</v>
      </c>
      <c r="O1314" s="22"/>
      <c r="P1314" s="22"/>
    </row>
    <row r="1315" spans="1:16" ht="45" x14ac:dyDescent="0.25">
      <c r="A1315" s="21" t="s">
        <v>6236</v>
      </c>
      <c r="B1315" s="21" t="s">
        <v>49</v>
      </c>
      <c r="C1315" s="22"/>
      <c r="D1315" s="22"/>
      <c r="E1315" s="22"/>
      <c r="F1315" s="22"/>
      <c r="G1315" s="22"/>
      <c r="H1315" s="22"/>
      <c r="I1315" s="22"/>
      <c r="J1315" s="22"/>
      <c r="K1315" s="23">
        <v>1</v>
      </c>
      <c r="L1315" s="23">
        <v>1</v>
      </c>
      <c r="M1315" s="21" t="s">
        <v>50</v>
      </c>
      <c r="N1315" s="21" t="s">
        <v>50</v>
      </c>
      <c r="O1315" s="22"/>
      <c r="P1315" s="22"/>
    </row>
    <row r="1316" spans="1:16" ht="45" x14ac:dyDescent="0.25">
      <c r="A1316" s="21" t="s">
        <v>6237</v>
      </c>
      <c r="B1316" s="21" t="s">
        <v>49</v>
      </c>
      <c r="C1316" s="22"/>
      <c r="D1316" s="22"/>
      <c r="E1316" s="22"/>
      <c r="F1316" s="22"/>
      <c r="G1316" s="22"/>
      <c r="H1316" s="22"/>
      <c r="I1316" s="22"/>
      <c r="J1316" s="22"/>
      <c r="K1316" s="23">
        <v>1</v>
      </c>
      <c r="L1316" s="23">
        <v>1</v>
      </c>
      <c r="M1316" s="21" t="s">
        <v>50</v>
      </c>
      <c r="N1316" s="21" t="s">
        <v>50</v>
      </c>
      <c r="O1316" s="22"/>
      <c r="P1316" s="22"/>
    </row>
    <row r="1317" spans="1:16" ht="45" x14ac:dyDescent="0.25">
      <c r="A1317" s="21" t="s">
        <v>6238</v>
      </c>
      <c r="B1317" s="21" t="s">
        <v>49</v>
      </c>
      <c r="C1317" s="22"/>
      <c r="D1317" s="22"/>
      <c r="E1317" s="22"/>
      <c r="F1317" s="22"/>
      <c r="G1317" s="22"/>
      <c r="H1317" s="22"/>
      <c r="I1317" s="22"/>
      <c r="J1317" s="22"/>
      <c r="K1317" s="23">
        <v>1</v>
      </c>
      <c r="L1317" s="23">
        <v>1</v>
      </c>
      <c r="M1317" s="21" t="s">
        <v>50</v>
      </c>
      <c r="N1317" s="21" t="s">
        <v>50</v>
      </c>
      <c r="O1317" s="22"/>
      <c r="P1317" s="22"/>
    </row>
    <row r="1318" spans="1:16" ht="45" x14ac:dyDescent="0.25">
      <c r="A1318" s="21" t="s">
        <v>6239</v>
      </c>
      <c r="B1318" s="21" t="s">
        <v>49</v>
      </c>
      <c r="C1318" s="22"/>
      <c r="D1318" s="22"/>
      <c r="E1318" s="22"/>
      <c r="F1318" s="22"/>
      <c r="G1318" s="22"/>
      <c r="H1318" s="22"/>
      <c r="I1318" s="22"/>
      <c r="J1318" s="22"/>
      <c r="K1318" s="23">
        <v>1</v>
      </c>
      <c r="L1318" s="23">
        <v>1</v>
      </c>
      <c r="M1318" s="21" t="s">
        <v>50</v>
      </c>
      <c r="N1318" s="21" t="s">
        <v>50</v>
      </c>
      <c r="O1318" s="22"/>
      <c r="P1318" s="22"/>
    </row>
    <row r="1319" spans="1:16" ht="45" x14ac:dyDescent="0.25">
      <c r="A1319" s="21" t="s">
        <v>6240</v>
      </c>
      <c r="B1319" s="21" t="s">
        <v>49</v>
      </c>
      <c r="C1319" s="22"/>
      <c r="D1319" s="22"/>
      <c r="E1319" s="22"/>
      <c r="F1319" s="22"/>
      <c r="G1319" s="22"/>
      <c r="H1319" s="22"/>
      <c r="I1319" s="22"/>
      <c r="J1319" s="22"/>
      <c r="K1319" s="23">
        <v>1</v>
      </c>
      <c r="L1319" s="23">
        <v>1</v>
      </c>
      <c r="M1319" s="21" t="s">
        <v>50</v>
      </c>
      <c r="N1319" s="21" t="s">
        <v>50</v>
      </c>
      <c r="O1319" s="22"/>
      <c r="P1319" s="22"/>
    </row>
    <row r="1320" spans="1:16" ht="45" x14ac:dyDescent="0.25">
      <c r="A1320" s="21" t="s">
        <v>6241</v>
      </c>
      <c r="B1320" s="21" t="s">
        <v>49</v>
      </c>
      <c r="C1320" s="22"/>
      <c r="D1320" s="22"/>
      <c r="E1320" s="22"/>
      <c r="F1320" s="22"/>
      <c r="G1320" s="22"/>
      <c r="H1320" s="22"/>
      <c r="I1320" s="22"/>
      <c r="J1320" s="22"/>
      <c r="K1320" s="23">
        <v>1</v>
      </c>
      <c r="L1320" s="23">
        <v>1</v>
      </c>
      <c r="M1320" s="21" t="s">
        <v>50</v>
      </c>
      <c r="N1320" s="21" t="s">
        <v>50</v>
      </c>
      <c r="O1320" s="22"/>
      <c r="P1320" s="22"/>
    </row>
    <row r="1321" spans="1:16" ht="45" x14ac:dyDescent="0.25">
      <c r="A1321" s="21" t="s">
        <v>6242</v>
      </c>
      <c r="B1321" s="21" t="s">
        <v>49</v>
      </c>
      <c r="C1321" s="22"/>
      <c r="D1321" s="22"/>
      <c r="E1321" s="22"/>
      <c r="F1321" s="22"/>
      <c r="G1321" s="22"/>
      <c r="H1321" s="22"/>
      <c r="I1321" s="22"/>
      <c r="J1321" s="22"/>
      <c r="K1321" s="23">
        <v>1</v>
      </c>
      <c r="L1321" s="23">
        <v>1</v>
      </c>
      <c r="M1321" s="21" t="s">
        <v>50</v>
      </c>
      <c r="N1321" s="21" t="s">
        <v>50</v>
      </c>
      <c r="O1321" s="22"/>
      <c r="P1321" s="22"/>
    </row>
    <row r="1322" spans="1:16" ht="45" x14ac:dyDescent="0.25">
      <c r="A1322" s="21" t="s">
        <v>6243</v>
      </c>
      <c r="B1322" s="21" t="s">
        <v>49</v>
      </c>
      <c r="C1322" s="22"/>
      <c r="D1322" s="22"/>
      <c r="E1322" s="22"/>
      <c r="F1322" s="22"/>
      <c r="G1322" s="22"/>
      <c r="H1322" s="22"/>
      <c r="I1322" s="22"/>
      <c r="J1322" s="22"/>
      <c r="K1322" s="23">
        <v>1</v>
      </c>
      <c r="L1322" s="23">
        <v>1</v>
      </c>
      <c r="M1322" s="21" t="s">
        <v>50</v>
      </c>
      <c r="N1322" s="21" t="s">
        <v>50</v>
      </c>
      <c r="O1322" s="22"/>
      <c r="P1322" s="22"/>
    </row>
    <row r="1323" spans="1:16" ht="45" x14ac:dyDescent="0.25">
      <c r="A1323" s="21" t="s">
        <v>6244</v>
      </c>
      <c r="B1323" s="21" t="s">
        <v>49</v>
      </c>
      <c r="C1323" s="22"/>
      <c r="D1323" s="22"/>
      <c r="E1323" s="22"/>
      <c r="F1323" s="22"/>
      <c r="G1323" s="22"/>
      <c r="H1323" s="22"/>
      <c r="I1323" s="22"/>
      <c r="J1323" s="22"/>
      <c r="K1323" s="23">
        <v>1</v>
      </c>
      <c r="L1323" s="23">
        <v>1</v>
      </c>
      <c r="M1323" s="21" t="s">
        <v>50</v>
      </c>
      <c r="N1323" s="21" t="s">
        <v>50</v>
      </c>
      <c r="O1323" s="22"/>
      <c r="P1323" s="22"/>
    </row>
    <row r="1324" spans="1:16" ht="45" x14ac:dyDescent="0.25">
      <c r="A1324" s="21" t="s">
        <v>6245</v>
      </c>
      <c r="B1324" s="21" t="s">
        <v>198</v>
      </c>
      <c r="C1324" s="22"/>
      <c r="D1324" s="22"/>
      <c r="E1324" s="22"/>
      <c r="F1324" s="22"/>
      <c r="G1324" s="22"/>
      <c r="H1324" s="22"/>
      <c r="I1324" s="22"/>
      <c r="J1324" s="22"/>
      <c r="K1324" s="23">
        <v>1</v>
      </c>
      <c r="L1324" s="23">
        <v>1</v>
      </c>
      <c r="M1324" s="21" t="s">
        <v>50</v>
      </c>
      <c r="N1324" s="21" t="s">
        <v>50</v>
      </c>
      <c r="O1324" s="22"/>
      <c r="P1324" s="22"/>
    </row>
    <row r="1325" spans="1:16" ht="45" x14ac:dyDescent="0.25">
      <c r="A1325" s="21" t="s">
        <v>2151</v>
      </c>
      <c r="B1325" s="21" t="s">
        <v>49</v>
      </c>
      <c r="C1325" s="23">
        <v>41416158.170000002</v>
      </c>
      <c r="D1325" s="23">
        <v>361.77</v>
      </c>
      <c r="E1325" s="23">
        <v>51102907.960000001</v>
      </c>
      <c r="F1325" s="23">
        <v>364.86</v>
      </c>
      <c r="G1325" s="23">
        <v>43278683.630000003</v>
      </c>
      <c r="H1325" s="23">
        <v>357.33</v>
      </c>
      <c r="I1325" s="23">
        <v>53661627.840000004</v>
      </c>
      <c r="J1325" s="23">
        <v>391.65</v>
      </c>
      <c r="K1325" s="23">
        <v>1</v>
      </c>
      <c r="L1325" s="23">
        <v>1</v>
      </c>
      <c r="M1325" s="21" t="s">
        <v>50</v>
      </c>
      <c r="N1325" s="21" t="s">
        <v>1462</v>
      </c>
      <c r="O1325" s="22"/>
      <c r="P1325" s="23">
        <v>129854.5</v>
      </c>
    </row>
    <row r="1326" spans="1:16" ht="45" x14ac:dyDescent="0.25">
      <c r="A1326" s="21" t="s">
        <v>6246</v>
      </c>
      <c r="B1326" s="21" t="s">
        <v>49</v>
      </c>
      <c r="C1326" s="22"/>
      <c r="D1326" s="22"/>
      <c r="E1326" s="22"/>
      <c r="F1326" s="22"/>
      <c r="G1326" s="22"/>
      <c r="H1326" s="22"/>
      <c r="I1326" s="22"/>
      <c r="J1326" s="22"/>
      <c r="K1326" s="23">
        <v>1</v>
      </c>
      <c r="L1326" s="23">
        <v>1</v>
      </c>
      <c r="M1326" s="21" t="s">
        <v>50</v>
      </c>
      <c r="N1326" s="21" t="s">
        <v>50</v>
      </c>
      <c r="O1326" s="22"/>
      <c r="P1326" s="22"/>
    </row>
    <row r="1327" spans="1:16" ht="45" x14ac:dyDescent="0.25">
      <c r="A1327" s="21" t="s">
        <v>6247</v>
      </c>
      <c r="B1327" s="21" t="s">
        <v>49</v>
      </c>
      <c r="C1327" s="22"/>
      <c r="D1327" s="22"/>
      <c r="E1327" s="22"/>
      <c r="F1327" s="22"/>
      <c r="G1327" s="22"/>
      <c r="H1327" s="22"/>
      <c r="I1327" s="22"/>
      <c r="J1327" s="22"/>
      <c r="K1327" s="23">
        <v>1</v>
      </c>
      <c r="L1327" s="23">
        <v>1</v>
      </c>
      <c r="M1327" s="21" t="s">
        <v>50</v>
      </c>
      <c r="N1327" s="21" t="s">
        <v>50</v>
      </c>
      <c r="O1327" s="22"/>
      <c r="P1327" s="22"/>
    </row>
    <row r="1328" spans="1:16" ht="45" x14ac:dyDescent="0.25">
      <c r="A1328" s="21" t="s">
        <v>6248</v>
      </c>
      <c r="B1328" s="21" t="s">
        <v>49</v>
      </c>
      <c r="C1328" s="22"/>
      <c r="D1328" s="22"/>
      <c r="E1328" s="22"/>
      <c r="F1328" s="22"/>
      <c r="G1328" s="22"/>
      <c r="H1328" s="22"/>
      <c r="I1328" s="22"/>
      <c r="J1328" s="22"/>
      <c r="K1328" s="23">
        <v>1</v>
      </c>
      <c r="L1328" s="23">
        <v>1</v>
      </c>
      <c r="M1328" s="21" t="s">
        <v>50</v>
      </c>
      <c r="N1328" s="21" t="s">
        <v>50</v>
      </c>
      <c r="O1328" s="22"/>
      <c r="P1328" s="22"/>
    </row>
    <row r="1329" spans="1:16" ht="45" x14ac:dyDescent="0.25">
      <c r="A1329" s="21" t="s">
        <v>966</v>
      </c>
      <c r="B1329" s="21" t="s">
        <v>49</v>
      </c>
      <c r="C1329" s="23">
        <v>126371323.98999999</v>
      </c>
      <c r="D1329" s="23">
        <v>737.16</v>
      </c>
      <c r="E1329" s="23">
        <v>75823804.400000006</v>
      </c>
      <c r="F1329" s="23">
        <v>655.66</v>
      </c>
      <c r="G1329" s="23">
        <v>66703706.939999998</v>
      </c>
      <c r="H1329" s="23">
        <v>695.59</v>
      </c>
      <c r="I1329" s="23">
        <v>104830710.8</v>
      </c>
      <c r="J1329" s="23">
        <v>1281.44</v>
      </c>
      <c r="K1329" s="23">
        <v>1</v>
      </c>
      <c r="L1329" s="23">
        <v>1</v>
      </c>
      <c r="M1329" s="21" t="s">
        <v>50</v>
      </c>
      <c r="N1329" s="21" t="s">
        <v>1462</v>
      </c>
      <c r="O1329" s="22"/>
      <c r="P1329" s="23">
        <v>140675.75</v>
      </c>
    </row>
    <row r="1330" spans="1:16" ht="45" x14ac:dyDescent="0.25">
      <c r="A1330" s="21" t="s">
        <v>6249</v>
      </c>
      <c r="B1330" s="21" t="s">
        <v>49</v>
      </c>
      <c r="C1330" s="22"/>
      <c r="D1330" s="22"/>
      <c r="E1330" s="22"/>
      <c r="F1330" s="22"/>
      <c r="G1330" s="22"/>
      <c r="H1330" s="22"/>
      <c r="I1330" s="22"/>
      <c r="J1330" s="22"/>
      <c r="K1330" s="23">
        <v>1</v>
      </c>
      <c r="L1330" s="23">
        <v>1</v>
      </c>
      <c r="M1330" s="21" t="s">
        <v>50</v>
      </c>
      <c r="N1330" s="21" t="s">
        <v>50</v>
      </c>
      <c r="O1330" s="22"/>
      <c r="P1330" s="22"/>
    </row>
    <row r="1331" spans="1:16" ht="45" x14ac:dyDescent="0.25">
      <c r="A1331" s="21" t="s">
        <v>6250</v>
      </c>
      <c r="B1331" s="21" t="s">
        <v>49</v>
      </c>
      <c r="C1331" s="22"/>
      <c r="D1331" s="22"/>
      <c r="E1331" s="22"/>
      <c r="F1331" s="22"/>
      <c r="G1331" s="22"/>
      <c r="H1331" s="22"/>
      <c r="I1331" s="22"/>
      <c r="J1331" s="22"/>
      <c r="K1331" s="23">
        <v>1</v>
      </c>
      <c r="L1331" s="23">
        <v>1</v>
      </c>
      <c r="M1331" s="21" t="s">
        <v>50</v>
      </c>
      <c r="N1331" s="21" t="s">
        <v>50</v>
      </c>
      <c r="O1331" s="22"/>
      <c r="P1331" s="22"/>
    </row>
    <row r="1332" spans="1:16" ht="45" x14ac:dyDescent="0.25">
      <c r="A1332" s="21" t="s">
        <v>6251</v>
      </c>
      <c r="B1332" s="21" t="s">
        <v>49</v>
      </c>
      <c r="C1332" s="22"/>
      <c r="D1332" s="22"/>
      <c r="E1332" s="22"/>
      <c r="F1332" s="22"/>
      <c r="G1332" s="22"/>
      <c r="H1332" s="22"/>
      <c r="I1332" s="22"/>
      <c r="J1332" s="22"/>
      <c r="K1332" s="23">
        <v>1</v>
      </c>
      <c r="L1332" s="23">
        <v>1</v>
      </c>
      <c r="M1332" s="21" t="s">
        <v>50</v>
      </c>
      <c r="N1332" s="21" t="s">
        <v>50</v>
      </c>
      <c r="O1332" s="22"/>
      <c r="P1332" s="22"/>
    </row>
    <row r="1333" spans="1:16" ht="45" x14ac:dyDescent="0.25">
      <c r="A1333" s="21" t="s">
        <v>6252</v>
      </c>
      <c r="B1333" s="21" t="s">
        <v>49</v>
      </c>
      <c r="C1333" s="22"/>
      <c r="D1333" s="22"/>
      <c r="E1333" s="22"/>
      <c r="F1333" s="22"/>
      <c r="G1333" s="22"/>
      <c r="H1333" s="22"/>
      <c r="I1333" s="22"/>
      <c r="J1333" s="22"/>
      <c r="K1333" s="23">
        <v>1</v>
      </c>
      <c r="L1333" s="23">
        <v>1</v>
      </c>
      <c r="M1333" s="21" t="s">
        <v>50</v>
      </c>
      <c r="N1333" s="21" t="s">
        <v>50</v>
      </c>
      <c r="O1333" s="22"/>
      <c r="P1333" s="22"/>
    </row>
    <row r="1334" spans="1:16" ht="45" x14ac:dyDescent="0.25">
      <c r="A1334" s="21" t="s">
        <v>6253</v>
      </c>
      <c r="B1334" s="21" t="s">
        <v>49</v>
      </c>
      <c r="C1334" s="22"/>
      <c r="D1334" s="22"/>
      <c r="E1334" s="22"/>
      <c r="F1334" s="22"/>
      <c r="G1334" s="22"/>
      <c r="H1334" s="22"/>
      <c r="I1334" s="22"/>
      <c r="J1334" s="22"/>
      <c r="K1334" s="23">
        <v>1</v>
      </c>
      <c r="L1334" s="23">
        <v>1</v>
      </c>
      <c r="M1334" s="21" t="s">
        <v>50</v>
      </c>
      <c r="N1334" s="21" t="s">
        <v>50</v>
      </c>
      <c r="O1334" s="22"/>
      <c r="P1334" s="22"/>
    </row>
    <row r="1335" spans="1:16" ht="45" x14ac:dyDescent="0.25">
      <c r="A1335" s="21" t="s">
        <v>6254</v>
      </c>
      <c r="B1335" s="21" t="s">
        <v>49</v>
      </c>
      <c r="C1335" s="22"/>
      <c r="D1335" s="22"/>
      <c r="E1335" s="22"/>
      <c r="F1335" s="22"/>
      <c r="G1335" s="22"/>
      <c r="H1335" s="22"/>
      <c r="I1335" s="22"/>
      <c r="J1335" s="22"/>
      <c r="K1335" s="23">
        <v>1</v>
      </c>
      <c r="L1335" s="23">
        <v>1</v>
      </c>
      <c r="M1335" s="21" t="s">
        <v>50</v>
      </c>
      <c r="N1335" s="21" t="s">
        <v>50</v>
      </c>
      <c r="O1335" s="22"/>
      <c r="P1335" s="22"/>
    </row>
    <row r="1336" spans="1:16" ht="45" x14ac:dyDescent="0.25">
      <c r="A1336" s="21" t="s">
        <v>185</v>
      </c>
      <c r="B1336" s="21" t="s">
        <v>49</v>
      </c>
      <c r="C1336" s="23">
        <v>25152155.48</v>
      </c>
      <c r="D1336" s="23">
        <v>92.58</v>
      </c>
      <c r="E1336" s="23">
        <v>32710613.780000001</v>
      </c>
      <c r="F1336" s="23">
        <v>74.56</v>
      </c>
      <c r="G1336" s="23">
        <v>44383513.810000002</v>
      </c>
      <c r="H1336" s="23">
        <v>84.82</v>
      </c>
      <c r="I1336" s="23">
        <v>41270873.57</v>
      </c>
      <c r="J1336" s="23">
        <v>88.08</v>
      </c>
      <c r="K1336" s="23">
        <v>1</v>
      </c>
      <c r="L1336" s="23">
        <v>1</v>
      </c>
      <c r="M1336" s="21" t="s">
        <v>50</v>
      </c>
      <c r="N1336" s="21" t="s">
        <v>58</v>
      </c>
      <c r="O1336" s="22"/>
      <c r="P1336" s="23">
        <v>509800</v>
      </c>
    </row>
    <row r="1337" spans="1:16" ht="45" x14ac:dyDescent="0.25">
      <c r="A1337" s="21" t="s">
        <v>6255</v>
      </c>
      <c r="B1337" s="21" t="s">
        <v>49</v>
      </c>
      <c r="C1337" s="22"/>
      <c r="D1337" s="22"/>
      <c r="E1337" s="22"/>
      <c r="F1337" s="22"/>
      <c r="G1337" s="22"/>
      <c r="H1337" s="22"/>
      <c r="I1337" s="22"/>
      <c r="J1337" s="22"/>
      <c r="K1337" s="23">
        <v>1</v>
      </c>
      <c r="L1337" s="23">
        <v>1</v>
      </c>
      <c r="M1337" s="21" t="s">
        <v>50</v>
      </c>
      <c r="N1337" s="21" t="s">
        <v>50</v>
      </c>
      <c r="O1337" s="22"/>
      <c r="P1337" s="22"/>
    </row>
    <row r="1338" spans="1:16" ht="45" x14ac:dyDescent="0.25">
      <c r="A1338" s="21" t="s">
        <v>6256</v>
      </c>
      <c r="B1338" s="21" t="s">
        <v>49</v>
      </c>
      <c r="C1338" s="22"/>
      <c r="D1338" s="22"/>
      <c r="E1338" s="22"/>
      <c r="F1338" s="22"/>
      <c r="G1338" s="22"/>
      <c r="H1338" s="22"/>
      <c r="I1338" s="22"/>
      <c r="J1338" s="22"/>
      <c r="K1338" s="23">
        <v>1</v>
      </c>
      <c r="L1338" s="23">
        <v>1</v>
      </c>
      <c r="M1338" s="21" t="s">
        <v>50</v>
      </c>
      <c r="N1338" s="21" t="s">
        <v>50</v>
      </c>
      <c r="O1338" s="22"/>
      <c r="P1338" s="22"/>
    </row>
    <row r="1339" spans="1:16" ht="45" x14ac:dyDescent="0.25">
      <c r="A1339" s="21" t="s">
        <v>2156</v>
      </c>
      <c r="B1339" s="21" t="s">
        <v>49</v>
      </c>
      <c r="C1339" s="23">
        <v>4455299.1100000003</v>
      </c>
      <c r="D1339" s="23">
        <v>654.27</v>
      </c>
      <c r="E1339" s="23">
        <v>21418067.879999999</v>
      </c>
      <c r="F1339" s="23">
        <v>2460.84</v>
      </c>
      <c r="G1339" s="23">
        <v>7608092.2800000003</v>
      </c>
      <c r="H1339" s="23">
        <v>1346.57</v>
      </c>
      <c r="I1339" s="23">
        <v>6971805.5199999996</v>
      </c>
      <c r="J1339" s="23">
        <v>1270.3800000000001</v>
      </c>
      <c r="K1339" s="23">
        <v>1</v>
      </c>
      <c r="L1339" s="23">
        <v>1</v>
      </c>
      <c r="M1339" s="21" t="s">
        <v>50</v>
      </c>
      <c r="N1339" s="21" t="s">
        <v>1462</v>
      </c>
      <c r="O1339" s="22"/>
      <c r="P1339" s="23">
        <v>43228.25</v>
      </c>
    </row>
    <row r="1340" spans="1:16" ht="45" x14ac:dyDescent="0.25">
      <c r="A1340" s="21" t="s">
        <v>6257</v>
      </c>
      <c r="B1340" s="21" t="s">
        <v>49</v>
      </c>
      <c r="C1340" s="22"/>
      <c r="D1340" s="22"/>
      <c r="E1340" s="22"/>
      <c r="F1340" s="22"/>
      <c r="G1340" s="22"/>
      <c r="H1340" s="22"/>
      <c r="I1340" s="22"/>
      <c r="J1340" s="22"/>
      <c r="K1340" s="23">
        <v>1</v>
      </c>
      <c r="L1340" s="23">
        <v>1</v>
      </c>
      <c r="M1340" s="21" t="s">
        <v>50</v>
      </c>
      <c r="N1340" s="21" t="s">
        <v>50</v>
      </c>
      <c r="O1340" s="22"/>
      <c r="P1340" s="22"/>
    </row>
    <row r="1341" spans="1:16" ht="45" x14ac:dyDescent="0.25">
      <c r="A1341" s="21" t="s">
        <v>2158</v>
      </c>
      <c r="B1341" s="21" t="s">
        <v>198</v>
      </c>
      <c r="C1341" s="23">
        <v>63004412.780000001</v>
      </c>
      <c r="D1341" s="23">
        <v>110.21</v>
      </c>
      <c r="E1341" s="23">
        <v>82794212.150000006</v>
      </c>
      <c r="F1341" s="23">
        <v>105.37</v>
      </c>
      <c r="G1341" s="23">
        <v>111455920.36</v>
      </c>
      <c r="H1341" s="23">
        <v>157.63</v>
      </c>
      <c r="I1341" s="23">
        <v>84301989.230000004</v>
      </c>
      <c r="J1341" s="23">
        <v>100.21</v>
      </c>
      <c r="K1341" s="23">
        <v>1</v>
      </c>
      <c r="L1341" s="23">
        <v>1</v>
      </c>
      <c r="M1341" s="21" t="s">
        <v>50</v>
      </c>
      <c r="N1341" s="21" t="s">
        <v>58</v>
      </c>
      <c r="O1341" s="22"/>
      <c r="P1341" s="23">
        <v>715041.25</v>
      </c>
    </row>
    <row r="1342" spans="1:16" ht="45" x14ac:dyDescent="0.25">
      <c r="A1342" s="21" t="s">
        <v>6258</v>
      </c>
      <c r="B1342" s="21" t="s">
        <v>49</v>
      </c>
      <c r="C1342" s="22"/>
      <c r="D1342" s="22"/>
      <c r="E1342" s="22"/>
      <c r="F1342" s="22"/>
      <c r="G1342" s="22"/>
      <c r="H1342" s="22"/>
      <c r="I1342" s="22"/>
      <c r="J1342" s="22"/>
      <c r="K1342" s="23">
        <v>1</v>
      </c>
      <c r="L1342" s="23">
        <v>1</v>
      </c>
      <c r="M1342" s="21" t="s">
        <v>50</v>
      </c>
      <c r="N1342" s="21" t="s">
        <v>50</v>
      </c>
      <c r="O1342" s="22"/>
      <c r="P1342" s="22"/>
    </row>
    <row r="1343" spans="1:16" ht="45" x14ac:dyDescent="0.25">
      <c r="A1343" s="21" t="s">
        <v>6259</v>
      </c>
      <c r="B1343" s="21" t="s">
        <v>49</v>
      </c>
      <c r="C1343" s="22"/>
      <c r="D1343" s="22"/>
      <c r="E1343" s="22"/>
      <c r="F1343" s="22"/>
      <c r="G1343" s="22"/>
      <c r="H1343" s="22"/>
      <c r="I1343" s="22"/>
      <c r="J1343" s="22"/>
      <c r="K1343" s="23">
        <v>1</v>
      </c>
      <c r="L1343" s="23">
        <v>1</v>
      </c>
      <c r="M1343" s="21" t="s">
        <v>50</v>
      </c>
      <c r="N1343" s="21" t="s">
        <v>50</v>
      </c>
      <c r="O1343" s="22"/>
      <c r="P1343" s="22"/>
    </row>
    <row r="1344" spans="1:16" ht="45" x14ac:dyDescent="0.25">
      <c r="A1344" s="21" t="s">
        <v>6260</v>
      </c>
      <c r="B1344" s="21" t="s">
        <v>49</v>
      </c>
      <c r="C1344" s="22"/>
      <c r="D1344" s="22"/>
      <c r="E1344" s="22"/>
      <c r="F1344" s="22"/>
      <c r="G1344" s="22"/>
      <c r="H1344" s="22"/>
      <c r="I1344" s="22"/>
      <c r="J1344" s="22"/>
      <c r="K1344" s="23">
        <v>1</v>
      </c>
      <c r="L1344" s="23">
        <v>1</v>
      </c>
      <c r="M1344" s="21" t="s">
        <v>50</v>
      </c>
      <c r="N1344" s="21" t="s">
        <v>50</v>
      </c>
      <c r="O1344" s="22"/>
      <c r="P1344" s="22"/>
    </row>
    <row r="1345" spans="1:16" ht="45" x14ac:dyDescent="0.25">
      <c r="A1345" s="21" t="s">
        <v>6261</v>
      </c>
      <c r="B1345" s="21" t="s">
        <v>49</v>
      </c>
      <c r="C1345" s="22"/>
      <c r="D1345" s="22"/>
      <c r="E1345" s="22"/>
      <c r="F1345" s="22"/>
      <c r="G1345" s="22"/>
      <c r="H1345" s="22"/>
      <c r="I1345" s="22"/>
      <c r="J1345" s="22"/>
      <c r="K1345" s="23">
        <v>1</v>
      </c>
      <c r="L1345" s="23">
        <v>1</v>
      </c>
      <c r="M1345" s="21" t="s">
        <v>50</v>
      </c>
      <c r="N1345" s="21" t="s">
        <v>50</v>
      </c>
      <c r="O1345" s="22"/>
      <c r="P1345" s="22"/>
    </row>
    <row r="1346" spans="1:16" ht="45" x14ac:dyDescent="0.25">
      <c r="A1346" s="21" t="s">
        <v>6262</v>
      </c>
      <c r="B1346" s="21" t="s">
        <v>49</v>
      </c>
      <c r="C1346" s="22"/>
      <c r="D1346" s="22"/>
      <c r="E1346" s="22"/>
      <c r="F1346" s="22"/>
      <c r="G1346" s="22"/>
      <c r="H1346" s="22"/>
      <c r="I1346" s="22"/>
      <c r="J1346" s="22"/>
      <c r="K1346" s="23">
        <v>1</v>
      </c>
      <c r="L1346" s="23">
        <v>1</v>
      </c>
      <c r="M1346" s="21" t="s">
        <v>50</v>
      </c>
      <c r="N1346" s="21" t="s">
        <v>50</v>
      </c>
      <c r="O1346" s="22"/>
      <c r="P1346" s="22"/>
    </row>
    <row r="1347" spans="1:16" ht="45" x14ac:dyDescent="0.25">
      <c r="A1347" s="21" t="s">
        <v>6263</v>
      </c>
      <c r="B1347" s="21" t="s">
        <v>49</v>
      </c>
      <c r="C1347" s="22"/>
      <c r="D1347" s="22"/>
      <c r="E1347" s="22"/>
      <c r="F1347" s="22"/>
      <c r="G1347" s="22"/>
      <c r="H1347" s="22"/>
      <c r="I1347" s="22"/>
      <c r="J1347" s="22"/>
      <c r="K1347" s="23">
        <v>1</v>
      </c>
      <c r="L1347" s="23">
        <v>1</v>
      </c>
      <c r="M1347" s="21" t="s">
        <v>50</v>
      </c>
      <c r="N1347" s="21" t="s">
        <v>50</v>
      </c>
      <c r="O1347" s="22"/>
      <c r="P1347" s="22"/>
    </row>
    <row r="1348" spans="1:16" ht="45" x14ac:dyDescent="0.25">
      <c r="A1348" s="21" t="s">
        <v>6264</v>
      </c>
      <c r="B1348" s="21" t="s">
        <v>49</v>
      </c>
      <c r="C1348" s="22"/>
      <c r="D1348" s="22"/>
      <c r="E1348" s="22"/>
      <c r="F1348" s="22"/>
      <c r="G1348" s="22"/>
      <c r="H1348" s="22"/>
      <c r="I1348" s="22"/>
      <c r="J1348" s="22"/>
      <c r="K1348" s="23">
        <v>1</v>
      </c>
      <c r="L1348" s="23">
        <v>1</v>
      </c>
      <c r="M1348" s="21" t="s">
        <v>50</v>
      </c>
      <c r="N1348" s="21" t="s">
        <v>50</v>
      </c>
      <c r="O1348" s="22"/>
      <c r="P1348" s="22"/>
    </row>
    <row r="1349" spans="1:16" ht="45" x14ac:dyDescent="0.25">
      <c r="A1349" s="21" t="s">
        <v>2160</v>
      </c>
      <c r="B1349" s="21" t="s">
        <v>49</v>
      </c>
      <c r="C1349" s="23">
        <v>19424234.149999999</v>
      </c>
      <c r="D1349" s="23">
        <v>53.66</v>
      </c>
      <c r="E1349" s="23">
        <v>18185555.800000001</v>
      </c>
      <c r="F1349" s="23">
        <v>27.77</v>
      </c>
      <c r="G1349" s="23">
        <v>34862506.32</v>
      </c>
      <c r="H1349" s="23">
        <v>34.950000000000003</v>
      </c>
      <c r="I1349" s="23">
        <v>25825728.73</v>
      </c>
      <c r="J1349" s="23">
        <v>36.14</v>
      </c>
      <c r="K1349" s="23">
        <v>1</v>
      </c>
      <c r="L1349" s="23">
        <v>1</v>
      </c>
      <c r="M1349" s="21" t="s">
        <v>50</v>
      </c>
      <c r="N1349" s="21" t="s">
        <v>58</v>
      </c>
      <c r="O1349" s="22"/>
      <c r="P1349" s="23">
        <v>610640</v>
      </c>
    </row>
    <row r="1350" spans="1:16" ht="45" x14ac:dyDescent="0.25">
      <c r="A1350" s="21" t="s">
        <v>6265</v>
      </c>
      <c r="B1350" s="21" t="s">
        <v>49</v>
      </c>
      <c r="C1350" s="22"/>
      <c r="D1350" s="22"/>
      <c r="E1350" s="22"/>
      <c r="F1350" s="22"/>
      <c r="G1350" s="22"/>
      <c r="H1350" s="22"/>
      <c r="I1350" s="22"/>
      <c r="J1350" s="22"/>
      <c r="K1350" s="23">
        <v>1</v>
      </c>
      <c r="L1350" s="23">
        <v>1</v>
      </c>
      <c r="M1350" s="21" t="s">
        <v>50</v>
      </c>
      <c r="N1350" s="21" t="s">
        <v>50</v>
      </c>
      <c r="O1350" s="22"/>
      <c r="P1350" s="22"/>
    </row>
    <row r="1351" spans="1:16" ht="45" x14ac:dyDescent="0.25">
      <c r="A1351" s="21" t="s">
        <v>6266</v>
      </c>
      <c r="B1351" s="21" t="s">
        <v>49</v>
      </c>
      <c r="C1351" s="22"/>
      <c r="D1351" s="22"/>
      <c r="E1351" s="22"/>
      <c r="F1351" s="22"/>
      <c r="G1351" s="22"/>
      <c r="H1351" s="22"/>
      <c r="I1351" s="22"/>
      <c r="J1351" s="22"/>
      <c r="K1351" s="23">
        <v>1</v>
      </c>
      <c r="L1351" s="23">
        <v>1</v>
      </c>
      <c r="M1351" s="21" t="s">
        <v>50</v>
      </c>
      <c r="N1351" s="21" t="s">
        <v>50</v>
      </c>
      <c r="O1351" s="22"/>
      <c r="P1351" s="22"/>
    </row>
    <row r="1352" spans="1:16" ht="45" x14ac:dyDescent="0.25">
      <c r="A1352" s="21" t="s">
        <v>6267</v>
      </c>
      <c r="B1352" s="21" t="s">
        <v>198</v>
      </c>
      <c r="C1352" s="22"/>
      <c r="D1352" s="22"/>
      <c r="E1352" s="22"/>
      <c r="F1352" s="22"/>
      <c r="G1352" s="22"/>
      <c r="H1352" s="22"/>
      <c r="I1352" s="22"/>
      <c r="J1352" s="22"/>
      <c r="K1352" s="23">
        <v>1</v>
      </c>
      <c r="L1352" s="23">
        <v>1</v>
      </c>
      <c r="M1352" s="21" t="s">
        <v>50</v>
      </c>
      <c r="N1352" s="21" t="s">
        <v>50</v>
      </c>
      <c r="O1352" s="22"/>
      <c r="P1352" s="22"/>
    </row>
    <row r="1353" spans="1:16" ht="45" x14ac:dyDescent="0.25">
      <c r="A1353" s="21" t="s">
        <v>6268</v>
      </c>
      <c r="B1353" s="21" t="s">
        <v>198</v>
      </c>
      <c r="C1353" s="22"/>
      <c r="D1353" s="22"/>
      <c r="E1353" s="22"/>
      <c r="F1353" s="22"/>
      <c r="G1353" s="22"/>
      <c r="H1353" s="22"/>
      <c r="I1353" s="22"/>
      <c r="J1353" s="22"/>
      <c r="K1353" s="23">
        <v>1</v>
      </c>
      <c r="L1353" s="23">
        <v>1</v>
      </c>
      <c r="M1353" s="21" t="s">
        <v>50</v>
      </c>
      <c r="N1353" s="21" t="s">
        <v>50</v>
      </c>
      <c r="O1353" s="22"/>
      <c r="P1353" s="22"/>
    </row>
    <row r="1354" spans="1:16" ht="45" x14ac:dyDescent="0.25">
      <c r="A1354" s="21" t="s">
        <v>6269</v>
      </c>
      <c r="B1354" s="21" t="s">
        <v>49</v>
      </c>
      <c r="C1354" s="22"/>
      <c r="D1354" s="22"/>
      <c r="E1354" s="22"/>
      <c r="F1354" s="22"/>
      <c r="G1354" s="22"/>
      <c r="H1354" s="22"/>
      <c r="I1354" s="22"/>
      <c r="J1354" s="22"/>
      <c r="K1354" s="23">
        <v>1</v>
      </c>
      <c r="L1354" s="23">
        <v>1</v>
      </c>
      <c r="M1354" s="21" t="s">
        <v>50</v>
      </c>
      <c r="N1354" s="21" t="s">
        <v>50</v>
      </c>
      <c r="O1354" s="22"/>
      <c r="P1354" s="22"/>
    </row>
    <row r="1355" spans="1:16" ht="45" x14ac:dyDescent="0.25">
      <c r="A1355" s="21" t="s">
        <v>6270</v>
      </c>
      <c r="B1355" s="21" t="s">
        <v>198</v>
      </c>
      <c r="C1355" s="22"/>
      <c r="D1355" s="22"/>
      <c r="E1355" s="22"/>
      <c r="F1355" s="22"/>
      <c r="G1355" s="22"/>
      <c r="H1355" s="22"/>
      <c r="I1355" s="22"/>
      <c r="J1355" s="22"/>
      <c r="K1355" s="23">
        <v>1</v>
      </c>
      <c r="L1355" s="23">
        <v>1</v>
      </c>
      <c r="M1355" s="21" t="s">
        <v>50</v>
      </c>
      <c r="N1355" s="21" t="s">
        <v>50</v>
      </c>
      <c r="O1355" s="22"/>
      <c r="P1355" s="22"/>
    </row>
    <row r="1356" spans="1:16" ht="45" x14ac:dyDescent="0.25">
      <c r="A1356" s="21" t="s">
        <v>6271</v>
      </c>
      <c r="B1356" s="21" t="s">
        <v>49</v>
      </c>
      <c r="C1356" s="22"/>
      <c r="D1356" s="22"/>
      <c r="E1356" s="22"/>
      <c r="F1356" s="22"/>
      <c r="G1356" s="22"/>
      <c r="H1356" s="22"/>
      <c r="I1356" s="22"/>
      <c r="J1356" s="22"/>
      <c r="K1356" s="23">
        <v>1</v>
      </c>
      <c r="L1356" s="23">
        <v>1</v>
      </c>
      <c r="M1356" s="21" t="s">
        <v>50</v>
      </c>
      <c r="N1356" s="21" t="s">
        <v>50</v>
      </c>
      <c r="O1356" s="22"/>
      <c r="P1356" s="22"/>
    </row>
    <row r="1357" spans="1:16" ht="45" x14ac:dyDescent="0.25">
      <c r="A1357" s="21" t="s">
        <v>6272</v>
      </c>
      <c r="B1357" s="21" t="s">
        <v>49</v>
      </c>
      <c r="C1357" s="22"/>
      <c r="D1357" s="22"/>
      <c r="E1357" s="22"/>
      <c r="F1357" s="22"/>
      <c r="G1357" s="22"/>
      <c r="H1357" s="22"/>
      <c r="I1357" s="22"/>
      <c r="J1357" s="22"/>
      <c r="K1357" s="23">
        <v>1</v>
      </c>
      <c r="L1357" s="23">
        <v>1</v>
      </c>
      <c r="M1357" s="21" t="s">
        <v>50</v>
      </c>
      <c r="N1357" s="21" t="s">
        <v>50</v>
      </c>
      <c r="O1357" s="22"/>
      <c r="P1357" s="22"/>
    </row>
    <row r="1358" spans="1:16" ht="45" x14ac:dyDescent="0.25">
      <c r="A1358" s="21" t="s">
        <v>6273</v>
      </c>
      <c r="B1358" s="21" t="s">
        <v>49</v>
      </c>
      <c r="C1358" s="22"/>
      <c r="D1358" s="22"/>
      <c r="E1358" s="22"/>
      <c r="F1358" s="22"/>
      <c r="G1358" s="22"/>
      <c r="H1358" s="22"/>
      <c r="I1358" s="22"/>
      <c r="J1358" s="22"/>
      <c r="K1358" s="23">
        <v>1</v>
      </c>
      <c r="L1358" s="23">
        <v>1</v>
      </c>
      <c r="M1358" s="21" t="s">
        <v>50</v>
      </c>
      <c r="N1358" s="21" t="s">
        <v>50</v>
      </c>
      <c r="O1358" s="22"/>
      <c r="P1358" s="22"/>
    </row>
    <row r="1359" spans="1:16" ht="45" x14ac:dyDescent="0.25">
      <c r="A1359" s="21" t="s">
        <v>6274</v>
      </c>
      <c r="B1359" s="21" t="s">
        <v>49</v>
      </c>
      <c r="C1359" s="22"/>
      <c r="D1359" s="22"/>
      <c r="E1359" s="22"/>
      <c r="F1359" s="22"/>
      <c r="G1359" s="22"/>
      <c r="H1359" s="22"/>
      <c r="I1359" s="22"/>
      <c r="J1359" s="22"/>
      <c r="K1359" s="23">
        <v>1</v>
      </c>
      <c r="L1359" s="23">
        <v>1</v>
      </c>
      <c r="M1359" s="21" t="s">
        <v>50</v>
      </c>
      <c r="N1359" s="21" t="s">
        <v>50</v>
      </c>
      <c r="O1359" s="22"/>
      <c r="P1359" s="22"/>
    </row>
    <row r="1360" spans="1:16" ht="45" x14ac:dyDescent="0.25">
      <c r="A1360" s="21" t="s">
        <v>6275</v>
      </c>
      <c r="B1360" s="21" t="s">
        <v>49</v>
      </c>
      <c r="C1360" s="22"/>
      <c r="D1360" s="22"/>
      <c r="E1360" s="22"/>
      <c r="F1360" s="22"/>
      <c r="G1360" s="22"/>
      <c r="H1360" s="22"/>
      <c r="I1360" s="22"/>
      <c r="J1360" s="22"/>
      <c r="K1360" s="23">
        <v>1</v>
      </c>
      <c r="L1360" s="23">
        <v>1</v>
      </c>
      <c r="M1360" s="21" t="s">
        <v>50</v>
      </c>
      <c r="N1360" s="21" t="s">
        <v>50</v>
      </c>
      <c r="O1360" s="22"/>
      <c r="P1360" s="22"/>
    </row>
    <row r="1361" spans="1:16" ht="45" x14ac:dyDescent="0.25">
      <c r="A1361" s="21" t="s">
        <v>6276</v>
      </c>
      <c r="B1361" s="21" t="s">
        <v>49</v>
      </c>
      <c r="C1361" s="22"/>
      <c r="D1361" s="22"/>
      <c r="E1361" s="22"/>
      <c r="F1361" s="22"/>
      <c r="G1361" s="22"/>
      <c r="H1361" s="22"/>
      <c r="I1361" s="22"/>
      <c r="J1361" s="22"/>
      <c r="K1361" s="23">
        <v>1</v>
      </c>
      <c r="L1361" s="23">
        <v>1</v>
      </c>
      <c r="M1361" s="21" t="s">
        <v>50</v>
      </c>
      <c r="N1361" s="21" t="s">
        <v>50</v>
      </c>
      <c r="O1361" s="22"/>
      <c r="P1361" s="22"/>
    </row>
    <row r="1362" spans="1:16" ht="45" x14ac:dyDescent="0.25">
      <c r="A1362" s="21" t="s">
        <v>968</v>
      </c>
      <c r="B1362" s="21" t="s">
        <v>49</v>
      </c>
      <c r="C1362" s="23">
        <v>24770654.949999999</v>
      </c>
      <c r="D1362" s="23">
        <v>112.76</v>
      </c>
      <c r="E1362" s="23">
        <v>14395125.039999999</v>
      </c>
      <c r="F1362" s="23">
        <v>79.64</v>
      </c>
      <c r="G1362" s="23">
        <v>19279297.739999998</v>
      </c>
      <c r="H1362" s="23">
        <v>131.74</v>
      </c>
      <c r="I1362" s="23">
        <v>20606058.98</v>
      </c>
      <c r="J1362" s="23">
        <v>102.23</v>
      </c>
      <c r="K1362" s="23">
        <v>1</v>
      </c>
      <c r="L1362" s="23">
        <v>1</v>
      </c>
      <c r="M1362" s="21" t="s">
        <v>50</v>
      </c>
      <c r="N1362" s="21" t="s">
        <v>1462</v>
      </c>
      <c r="O1362" s="22"/>
      <c r="P1362" s="23">
        <v>165686.75</v>
      </c>
    </row>
    <row r="1363" spans="1:16" ht="45" x14ac:dyDescent="0.25">
      <c r="A1363" s="21" t="s">
        <v>6277</v>
      </c>
      <c r="B1363" s="21" t="s">
        <v>49</v>
      </c>
      <c r="C1363" s="22"/>
      <c r="D1363" s="22"/>
      <c r="E1363" s="22"/>
      <c r="F1363" s="22"/>
      <c r="G1363" s="22"/>
      <c r="H1363" s="22"/>
      <c r="I1363" s="22"/>
      <c r="J1363" s="22"/>
      <c r="K1363" s="23">
        <v>1</v>
      </c>
      <c r="L1363" s="23">
        <v>1</v>
      </c>
      <c r="M1363" s="21" t="s">
        <v>50</v>
      </c>
      <c r="N1363" s="21" t="s">
        <v>50</v>
      </c>
      <c r="O1363" s="22"/>
      <c r="P1363" s="22"/>
    </row>
    <row r="1364" spans="1:16" ht="45" x14ac:dyDescent="0.25">
      <c r="A1364" s="21" t="s">
        <v>6278</v>
      </c>
      <c r="B1364" s="21" t="s">
        <v>49</v>
      </c>
      <c r="C1364" s="22"/>
      <c r="D1364" s="22"/>
      <c r="E1364" s="22"/>
      <c r="F1364" s="22"/>
      <c r="G1364" s="22"/>
      <c r="H1364" s="22"/>
      <c r="I1364" s="22"/>
      <c r="J1364" s="22"/>
      <c r="K1364" s="23">
        <v>1</v>
      </c>
      <c r="L1364" s="23">
        <v>1</v>
      </c>
      <c r="M1364" s="21" t="s">
        <v>50</v>
      </c>
      <c r="N1364" s="21" t="s">
        <v>50</v>
      </c>
      <c r="O1364" s="22"/>
      <c r="P1364" s="22"/>
    </row>
    <row r="1365" spans="1:16" ht="45" x14ac:dyDescent="0.25">
      <c r="A1365" s="21" t="s">
        <v>6279</v>
      </c>
      <c r="B1365" s="21" t="s">
        <v>49</v>
      </c>
      <c r="C1365" s="22"/>
      <c r="D1365" s="22"/>
      <c r="E1365" s="22"/>
      <c r="F1365" s="22"/>
      <c r="G1365" s="22"/>
      <c r="H1365" s="22"/>
      <c r="I1365" s="22"/>
      <c r="J1365" s="22"/>
      <c r="K1365" s="23">
        <v>1</v>
      </c>
      <c r="L1365" s="23">
        <v>1</v>
      </c>
      <c r="M1365" s="21" t="s">
        <v>50</v>
      </c>
      <c r="N1365" s="21" t="s">
        <v>50</v>
      </c>
      <c r="O1365" s="22"/>
      <c r="P1365" s="22"/>
    </row>
    <row r="1366" spans="1:16" ht="45" x14ac:dyDescent="0.25">
      <c r="A1366" s="21" t="s">
        <v>2170</v>
      </c>
      <c r="B1366" s="21" t="s">
        <v>49</v>
      </c>
      <c r="C1366" s="23">
        <v>98208303.790000007</v>
      </c>
      <c r="D1366" s="23">
        <v>31.41</v>
      </c>
      <c r="E1366" s="23">
        <v>299045217.67000002</v>
      </c>
      <c r="F1366" s="23">
        <v>52.32</v>
      </c>
      <c r="G1366" s="23">
        <v>385542368.22000003</v>
      </c>
      <c r="H1366" s="23">
        <v>91.19</v>
      </c>
      <c r="I1366" s="23">
        <v>320527237.63</v>
      </c>
      <c r="J1366" s="23">
        <v>52.44</v>
      </c>
      <c r="K1366" s="23">
        <v>1</v>
      </c>
      <c r="L1366" s="23">
        <v>1</v>
      </c>
      <c r="M1366" s="21" t="s">
        <v>50</v>
      </c>
      <c r="N1366" s="21" t="s">
        <v>204</v>
      </c>
      <c r="O1366" s="22"/>
      <c r="P1366" s="23">
        <v>5277701.25</v>
      </c>
    </row>
    <row r="1367" spans="1:16" ht="45" x14ac:dyDescent="0.25">
      <c r="A1367" s="21" t="s">
        <v>6280</v>
      </c>
      <c r="B1367" s="21" t="s">
        <v>49</v>
      </c>
      <c r="C1367" s="22"/>
      <c r="D1367" s="22"/>
      <c r="E1367" s="22"/>
      <c r="F1367" s="22"/>
      <c r="G1367" s="22"/>
      <c r="H1367" s="22"/>
      <c r="I1367" s="22"/>
      <c r="J1367" s="22"/>
      <c r="K1367" s="23">
        <v>1</v>
      </c>
      <c r="L1367" s="23">
        <v>1</v>
      </c>
      <c r="M1367" s="21" t="s">
        <v>50</v>
      </c>
      <c r="N1367" s="21" t="s">
        <v>50</v>
      </c>
      <c r="O1367" s="22"/>
      <c r="P1367" s="22"/>
    </row>
    <row r="1368" spans="1:16" ht="45" x14ac:dyDescent="0.25">
      <c r="A1368" s="21" t="s">
        <v>6281</v>
      </c>
      <c r="B1368" s="21" t="s">
        <v>49</v>
      </c>
      <c r="C1368" s="22"/>
      <c r="D1368" s="22"/>
      <c r="E1368" s="22"/>
      <c r="F1368" s="22"/>
      <c r="G1368" s="22"/>
      <c r="H1368" s="22"/>
      <c r="I1368" s="22"/>
      <c r="J1368" s="22"/>
      <c r="K1368" s="23">
        <v>1</v>
      </c>
      <c r="L1368" s="23">
        <v>1</v>
      </c>
      <c r="M1368" s="21" t="s">
        <v>50</v>
      </c>
      <c r="N1368" s="21" t="s">
        <v>50</v>
      </c>
      <c r="O1368" s="22"/>
      <c r="P1368" s="22"/>
    </row>
    <row r="1369" spans="1:16" ht="45" x14ac:dyDescent="0.25">
      <c r="A1369" s="21" t="s">
        <v>193</v>
      </c>
      <c r="B1369" s="21" t="s">
        <v>49</v>
      </c>
      <c r="C1369" s="23">
        <v>12031105.109999999</v>
      </c>
      <c r="D1369" s="23">
        <v>32.549999999999997</v>
      </c>
      <c r="E1369" s="23">
        <v>12658719.609999999</v>
      </c>
      <c r="F1369" s="23">
        <v>30.39</v>
      </c>
      <c r="G1369" s="23">
        <v>13180812.300000001</v>
      </c>
      <c r="H1369" s="23">
        <v>28.12</v>
      </c>
      <c r="I1369" s="23">
        <v>21422197.809999999</v>
      </c>
      <c r="J1369" s="23">
        <v>37.25</v>
      </c>
      <c r="K1369" s="23">
        <v>1</v>
      </c>
      <c r="L1369" s="23">
        <v>1</v>
      </c>
      <c r="M1369" s="21" t="s">
        <v>50</v>
      </c>
      <c r="N1369" s="21" t="s">
        <v>58</v>
      </c>
      <c r="O1369" s="22"/>
      <c r="P1369" s="23">
        <v>470081.5</v>
      </c>
    </row>
    <row r="1370" spans="1:16" ht="45" x14ac:dyDescent="0.25">
      <c r="A1370" s="21" t="s">
        <v>2178</v>
      </c>
      <c r="B1370" s="21" t="s">
        <v>49</v>
      </c>
      <c r="C1370" s="23">
        <v>64023901.979999997</v>
      </c>
      <c r="D1370" s="23">
        <v>32.92</v>
      </c>
      <c r="E1370" s="23">
        <v>172451342.33000001</v>
      </c>
      <c r="F1370" s="23">
        <v>148.57</v>
      </c>
      <c r="G1370" s="23">
        <v>45063514.560000002</v>
      </c>
      <c r="H1370" s="23">
        <v>53</v>
      </c>
      <c r="I1370" s="23">
        <v>226425092.38</v>
      </c>
      <c r="J1370" s="23">
        <v>228.66</v>
      </c>
      <c r="K1370" s="23">
        <v>1</v>
      </c>
      <c r="L1370" s="23">
        <v>1</v>
      </c>
      <c r="M1370" s="21" t="s">
        <v>50</v>
      </c>
      <c r="N1370" s="21" t="s">
        <v>58</v>
      </c>
      <c r="O1370" s="22"/>
      <c r="P1370" s="23">
        <v>1308360</v>
      </c>
    </row>
    <row r="1371" spans="1:16" ht="45" x14ac:dyDescent="0.25">
      <c r="A1371" s="21" t="s">
        <v>6282</v>
      </c>
      <c r="B1371" s="21" t="s">
        <v>49</v>
      </c>
      <c r="C1371" s="22"/>
      <c r="D1371" s="22"/>
      <c r="E1371" s="22"/>
      <c r="F1371" s="22"/>
      <c r="G1371" s="22"/>
      <c r="H1371" s="22"/>
      <c r="I1371" s="22"/>
      <c r="J1371" s="22"/>
      <c r="K1371" s="23">
        <v>1</v>
      </c>
      <c r="L1371" s="23">
        <v>1</v>
      </c>
      <c r="M1371" s="21" t="s">
        <v>50</v>
      </c>
      <c r="N1371" s="21" t="s">
        <v>50</v>
      </c>
      <c r="O1371" s="22"/>
      <c r="P1371" s="22"/>
    </row>
    <row r="1372" spans="1:16" ht="45" x14ac:dyDescent="0.25">
      <c r="A1372" s="21" t="s">
        <v>6283</v>
      </c>
      <c r="B1372" s="21" t="s">
        <v>49</v>
      </c>
      <c r="C1372" s="22"/>
      <c r="D1372" s="22"/>
      <c r="E1372" s="22"/>
      <c r="F1372" s="22"/>
      <c r="G1372" s="22"/>
      <c r="H1372" s="22"/>
      <c r="I1372" s="22"/>
      <c r="J1372" s="22"/>
      <c r="K1372" s="23">
        <v>1</v>
      </c>
      <c r="L1372" s="23">
        <v>1</v>
      </c>
      <c r="M1372" s="21" t="s">
        <v>50</v>
      </c>
      <c r="N1372" s="21" t="s">
        <v>50</v>
      </c>
      <c r="O1372" s="22"/>
      <c r="P1372" s="22"/>
    </row>
    <row r="1373" spans="1:16" ht="45" x14ac:dyDescent="0.25">
      <c r="A1373" s="21" t="s">
        <v>2180</v>
      </c>
      <c r="B1373" s="21" t="s">
        <v>198</v>
      </c>
      <c r="C1373" s="23">
        <v>144437768.16</v>
      </c>
      <c r="D1373" s="23">
        <v>226.44</v>
      </c>
      <c r="E1373" s="23">
        <v>136090897.91999999</v>
      </c>
      <c r="F1373" s="23">
        <v>205.94</v>
      </c>
      <c r="G1373" s="23">
        <v>98047634.730000004</v>
      </c>
      <c r="H1373" s="23">
        <v>157.63</v>
      </c>
      <c r="I1373" s="23">
        <v>186140805.69</v>
      </c>
      <c r="J1373" s="23">
        <v>281.13</v>
      </c>
      <c r="K1373" s="23">
        <v>1</v>
      </c>
      <c r="L1373" s="23">
        <v>1</v>
      </c>
      <c r="M1373" s="21" t="s">
        <v>50</v>
      </c>
      <c r="N1373" s="21" t="s">
        <v>58</v>
      </c>
      <c r="O1373" s="22"/>
      <c r="P1373" s="23">
        <v>629240</v>
      </c>
    </row>
    <row r="1374" spans="1:16" ht="45" x14ac:dyDescent="0.25">
      <c r="A1374" s="21" t="s">
        <v>6284</v>
      </c>
      <c r="B1374" s="21" t="s">
        <v>49</v>
      </c>
      <c r="C1374" s="22"/>
      <c r="D1374" s="22"/>
      <c r="E1374" s="22"/>
      <c r="F1374" s="22"/>
      <c r="G1374" s="22"/>
      <c r="H1374" s="22"/>
      <c r="I1374" s="22"/>
      <c r="J1374" s="22"/>
      <c r="K1374" s="23">
        <v>1</v>
      </c>
      <c r="L1374" s="23">
        <v>1</v>
      </c>
      <c r="M1374" s="21" t="s">
        <v>50</v>
      </c>
      <c r="N1374" s="21" t="s">
        <v>50</v>
      </c>
      <c r="O1374" s="22"/>
      <c r="P1374" s="22"/>
    </row>
    <row r="1375" spans="1:16" ht="45" x14ac:dyDescent="0.25">
      <c r="A1375" s="21" t="s">
        <v>6285</v>
      </c>
      <c r="B1375" s="21" t="s">
        <v>49</v>
      </c>
      <c r="C1375" s="22"/>
      <c r="D1375" s="22"/>
      <c r="E1375" s="22"/>
      <c r="F1375" s="22"/>
      <c r="G1375" s="22"/>
      <c r="H1375" s="22"/>
      <c r="I1375" s="22"/>
      <c r="J1375" s="22"/>
      <c r="K1375" s="23">
        <v>1</v>
      </c>
      <c r="L1375" s="23">
        <v>1</v>
      </c>
      <c r="M1375" s="21" t="s">
        <v>50</v>
      </c>
      <c r="N1375" s="21" t="s">
        <v>50</v>
      </c>
      <c r="O1375" s="22"/>
      <c r="P1375" s="22"/>
    </row>
    <row r="1376" spans="1:16" ht="45" x14ac:dyDescent="0.25">
      <c r="A1376" s="21" t="s">
        <v>6286</v>
      </c>
      <c r="B1376" s="21" t="s">
        <v>49</v>
      </c>
      <c r="C1376" s="22"/>
      <c r="D1376" s="22"/>
      <c r="E1376" s="22"/>
      <c r="F1376" s="22"/>
      <c r="G1376" s="22"/>
      <c r="H1376" s="22"/>
      <c r="I1376" s="22"/>
      <c r="J1376" s="22"/>
      <c r="K1376" s="23">
        <v>1</v>
      </c>
      <c r="L1376" s="23">
        <v>1</v>
      </c>
      <c r="M1376" s="21" t="s">
        <v>50</v>
      </c>
      <c r="N1376" s="21" t="s">
        <v>50</v>
      </c>
      <c r="O1376" s="22"/>
      <c r="P1376" s="22"/>
    </row>
    <row r="1377" spans="1:16" ht="45" x14ac:dyDescent="0.25">
      <c r="A1377" s="21" t="s">
        <v>6287</v>
      </c>
      <c r="B1377" s="21" t="s">
        <v>49</v>
      </c>
      <c r="C1377" s="22"/>
      <c r="D1377" s="22"/>
      <c r="E1377" s="22"/>
      <c r="F1377" s="22"/>
      <c r="G1377" s="22"/>
      <c r="H1377" s="22"/>
      <c r="I1377" s="22"/>
      <c r="J1377" s="22"/>
      <c r="K1377" s="23">
        <v>1</v>
      </c>
      <c r="L1377" s="23">
        <v>1</v>
      </c>
      <c r="M1377" s="21" t="s">
        <v>50</v>
      </c>
      <c r="N1377" s="21" t="s">
        <v>50</v>
      </c>
      <c r="O1377" s="22"/>
      <c r="P1377" s="22"/>
    </row>
    <row r="1378" spans="1:16" ht="45" x14ac:dyDescent="0.25">
      <c r="A1378" s="21" t="s">
        <v>6288</v>
      </c>
      <c r="B1378" s="21" t="s">
        <v>49</v>
      </c>
      <c r="C1378" s="22"/>
      <c r="D1378" s="22"/>
      <c r="E1378" s="22"/>
      <c r="F1378" s="22"/>
      <c r="G1378" s="22"/>
      <c r="H1378" s="22"/>
      <c r="I1378" s="22"/>
      <c r="J1378" s="22"/>
      <c r="K1378" s="23">
        <v>1</v>
      </c>
      <c r="L1378" s="23">
        <v>1</v>
      </c>
      <c r="M1378" s="21" t="s">
        <v>50</v>
      </c>
      <c r="N1378" s="21" t="s">
        <v>50</v>
      </c>
      <c r="O1378" s="22"/>
      <c r="P1378" s="22"/>
    </row>
    <row r="1379" spans="1:16" ht="45" x14ac:dyDescent="0.25">
      <c r="A1379" s="21" t="s">
        <v>6289</v>
      </c>
      <c r="B1379" s="21" t="s">
        <v>49</v>
      </c>
      <c r="C1379" s="22"/>
      <c r="D1379" s="22"/>
      <c r="E1379" s="22"/>
      <c r="F1379" s="22"/>
      <c r="G1379" s="22"/>
      <c r="H1379" s="22"/>
      <c r="I1379" s="22"/>
      <c r="J1379" s="22"/>
      <c r="K1379" s="23">
        <v>1</v>
      </c>
      <c r="L1379" s="23">
        <v>1</v>
      </c>
      <c r="M1379" s="21" t="s">
        <v>50</v>
      </c>
      <c r="N1379" s="21" t="s">
        <v>50</v>
      </c>
      <c r="O1379" s="22"/>
      <c r="P1379" s="22"/>
    </row>
    <row r="1380" spans="1:16" ht="45" x14ac:dyDescent="0.25">
      <c r="A1380" s="21" t="s">
        <v>197</v>
      </c>
      <c r="B1380" s="21" t="s">
        <v>198</v>
      </c>
      <c r="C1380" s="23">
        <v>16315599.74</v>
      </c>
      <c r="D1380" s="23">
        <v>19.62</v>
      </c>
      <c r="E1380" s="23">
        <v>19869519.260000002</v>
      </c>
      <c r="F1380" s="23">
        <v>28.34</v>
      </c>
      <c r="G1380" s="23">
        <v>10697937.84</v>
      </c>
      <c r="H1380" s="23">
        <v>16.3</v>
      </c>
      <c r="I1380" s="23">
        <v>17158700.77</v>
      </c>
      <c r="J1380" s="23">
        <v>27.04</v>
      </c>
      <c r="K1380" s="23">
        <v>1</v>
      </c>
      <c r="L1380" s="23">
        <v>1</v>
      </c>
      <c r="M1380" s="21" t="s">
        <v>50</v>
      </c>
      <c r="N1380" s="21" t="s">
        <v>58</v>
      </c>
      <c r="O1380" s="22"/>
      <c r="P1380" s="23">
        <v>741840</v>
      </c>
    </row>
    <row r="1381" spans="1:16" ht="45" x14ac:dyDescent="0.25">
      <c r="A1381" s="21" t="s">
        <v>6290</v>
      </c>
      <c r="B1381" s="21" t="s">
        <v>49</v>
      </c>
      <c r="C1381" s="22"/>
      <c r="D1381" s="22"/>
      <c r="E1381" s="22"/>
      <c r="F1381" s="22"/>
      <c r="G1381" s="22"/>
      <c r="H1381" s="22"/>
      <c r="I1381" s="22"/>
      <c r="J1381" s="22"/>
      <c r="K1381" s="23">
        <v>1</v>
      </c>
      <c r="L1381" s="23">
        <v>1</v>
      </c>
      <c r="M1381" s="21" t="s">
        <v>50</v>
      </c>
      <c r="N1381" s="21" t="s">
        <v>50</v>
      </c>
      <c r="O1381" s="22"/>
      <c r="P1381" s="22"/>
    </row>
    <row r="1382" spans="1:16" ht="45" x14ac:dyDescent="0.25">
      <c r="A1382" s="21" t="s">
        <v>6291</v>
      </c>
      <c r="B1382" s="21" t="s">
        <v>49</v>
      </c>
      <c r="C1382" s="22"/>
      <c r="D1382" s="22"/>
      <c r="E1382" s="22"/>
      <c r="F1382" s="22"/>
      <c r="G1382" s="22"/>
      <c r="H1382" s="22"/>
      <c r="I1382" s="22"/>
      <c r="J1382" s="22"/>
      <c r="K1382" s="23">
        <v>1</v>
      </c>
      <c r="L1382" s="23">
        <v>1</v>
      </c>
      <c r="M1382" s="21" t="s">
        <v>50</v>
      </c>
      <c r="N1382" s="21" t="s">
        <v>50</v>
      </c>
      <c r="O1382" s="22"/>
      <c r="P1382" s="22"/>
    </row>
    <row r="1383" spans="1:16" ht="45" x14ac:dyDescent="0.25">
      <c r="A1383" s="21" t="s">
        <v>6292</v>
      </c>
      <c r="B1383" s="21" t="s">
        <v>49</v>
      </c>
      <c r="C1383" s="22"/>
      <c r="D1383" s="22"/>
      <c r="E1383" s="22"/>
      <c r="F1383" s="22"/>
      <c r="G1383" s="22"/>
      <c r="H1383" s="22"/>
      <c r="I1383" s="22"/>
      <c r="J1383" s="22"/>
      <c r="K1383" s="23">
        <v>1</v>
      </c>
      <c r="L1383" s="23">
        <v>1</v>
      </c>
      <c r="M1383" s="21" t="s">
        <v>50</v>
      </c>
      <c r="N1383" s="21" t="s">
        <v>50</v>
      </c>
      <c r="O1383" s="22"/>
      <c r="P1383" s="22"/>
    </row>
    <row r="1384" spans="1:16" ht="45" x14ac:dyDescent="0.25">
      <c r="A1384" s="21" t="s">
        <v>6293</v>
      </c>
      <c r="B1384" s="21" t="s">
        <v>49</v>
      </c>
      <c r="C1384" s="22"/>
      <c r="D1384" s="22"/>
      <c r="E1384" s="22"/>
      <c r="F1384" s="22"/>
      <c r="G1384" s="22"/>
      <c r="H1384" s="22"/>
      <c r="I1384" s="22"/>
      <c r="J1384" s="22"/>
      <c r="K1384" s="23">
        <v>1</v>
      </c>
      <c r="L1384" s="23">
        <v>1</v>
      </c>
      <c r="M1384" s="21" t="s">
        <v>50</v>
      </c>
      <c r="N1384" s="21" t="s">
        <v>50</v>
      </c>
      <c r="O1384" s="22"/>
      <c r="P1384" s="22"/>
    </row>
    <row r="1385" spans="1:16" ht="45" x14ac:dyDescent="0.25">
      <c r="A1385" s="21" t="s">
        <v>6294</v>
      </c>
      <c r="B1385" s="21" t="s">
        <v>49</v>
      </c>
      <c r="C1385" s="22"/>
      <c r="D1385" s="22"/>
      <c r="E1385" s="22"/>
      <c r="F1385" s="22"/>
      <c r="G1385" s="22"/>
      <c r="H1385" s="22"/>
      <c r="I1385" s="22"/>
      <c r="J1385" s="22"/>
      <c r="K1385" s="23">
        <v>1</v>
      </c>
      <c r="L1385" s="23">
        <v>1</v>
      </c>
      <c r="M1385" s="21" t="s">
        <v>50</v>
      </c>
      <c r="N1385" s="21" t="s">
        <v>50</v>
      </c>
      <c r="O1385" s="22"/>
      <c r="P1385" s="22"/>
    </row>
    <row r="1386" spans="1:16" ht="45" x14ac:dyDescent="0.25">
      <c r="A1386" s="21" t="s">
        <v>6295</v>
      </c>
      <c r="B1386" s="21" t="s">
        <v>49</v>
      </c>
      <c r="C1386" s="22"/>
      <c r="D1386" s="22"/>
      <c r="E1386" s="22"/>
      <c r="F1386" s="22"/>
      <c r="G1386" s="22"/>
      <c r="H1386" s="22"/>
      <c r="I1386" s="22"/>
      <c r="J1386" s="22"/>
      <c r="K1386" s="23">
        <v>1</v>
      </c>
      <c r="L1386" s="23">
        <v>1</v>
      </c>
      <c r="M1386" s="21" t="s">
        <v>50</v>
      </c>
      <c r="N1386" s="21" t="s">
        <v>50</v>
      </c>
      <c r="O1386" s="22"/>
      <c r="P1386" s="22"/>
    </row>
    <row r="1387" spans="1:16" ht="45" x14ac:dyDescent="0.25">
      <c r="A1387" s="21" t="s">
        <v>6296</v>
      </c>
      <c r="B1387" s="21" t="s">
        <v>49</v>
      </c>
      <c r="C1387" s="22"/>
      <c r="D1387" s="22"/>
      <c r="E1387" s="22"/>
      <c r="F1387" s="22"/>
      <c r="G1387" s="22"/>
      <c r="H1387" s="22"/>
      <c r="I1387" s="22"/>
      <c r="J1387" s="22"/>
      <c r="K1387" s="23">
        <v>1</v>
      </c>
      <c r="L1387" s="23">
        <v>1</v>
      </c>
      <c r="M1387" s="21" t="s">
        <v>50</v>
      </c>
      <c r="N1387" s="21" t="s">
        <v>50</v>
      </c>
      <c r="O1387" s="22"/>
      <c r="P1387" s="22"/>
    </row>
    <row r="1388" spans="1:16" ht="45" x14ac:dyDescent="0.25">
      <c r="A1388" s="21" t="s">
        <v>6297</v>
      </c>
      <c r="B1388" s="21" t="s">
        <v>49</v>
      </c>
      <c r="C1388" s="22"/>
      <c r="D1388" s="22"/>
      <c r="E1388" s="22"/>
      <c r="F1388" s="22"/>
      <c r="G1388" s="22"/>
      <c r="H1388" s="22"/>
      <c r="I1388" s="22"/>
      <c r="J1388" s="22"/>
      <c r="K1388" s="23">
        <v>1</v>
      </c>
      <c r="L1388" s="23">
        <v>1</v>
      </c>
      <c r="M1388" s="21" t="s">
        <v>50</v>
      </c>
      <c r="N1388" s="21" t="s">
        <v>50</v>
      </c>
      <c r="O1388" s="22"/>
      <c r="P1388" s="22"/>
    </row>
    <row r="1389" spans="1:16" ht="45" x14ac:dyDescent="0.25">
      <c r="A1389" s="21" t="s">
        <v>6298</v>
      </c>
      <c r="B1389" s="21" t="s">
        <v>49</v>
      </c>
      <c r="C1389" s="22"/>
      <c r="D1389" s="22"/>
      <c r="E1389" s="22"/>
      <c r="F1389" s="22"/>
      <c r="G1389" s="22"/>
      <c r="H1389" s="22"/>
      <c r="I1389" s="22"/>
      <c r="J1389" s="22"/>
      <c r="K1389" s="23">
        <v>1</v>
      </c>
      <c r="L1389" s="23">
        <v>1</v>
      </c>
      <c r="M1389" s="21" t="s">
        <v>50</v>
      </c>
      <c r="N1389" s="21" t="s">
        <v>50</v>
      </c>
      <c r="O1389" s="22"/>
      <c r="P1389" s="22"/>
    </row>
    <row r="1390" spans="1:16" ht="45" x14ac:dyDescent="0.25">
      <c r="A1390" s="21" t="s">
        <v>6299</v>
      </c>
      <c r="B1390" s="21" t="s">
        <v>49</v>
      </c>
      <c r="C1390" s="22"/>
      <c r="D1390" s="22"/>
      <c r="E1390" s="22"/>
      <c r="F1390" s="22"/>
      <c r="G1390" s="22"/>
      <c r="H1390" s="22"/>
      <c r="I1390" s="22"/>
      <c r="J1390" s="22"/>
      <c r="K1390" s="23">
        <v>1</v>
      </c>
      <c r="L1390" s="23">
        <v>1</v>
      </c>
      <c r="M1390" s="21" t="s">
        <v>50</v>
      </c>
      <c r="N1390" s="21" t="s">
        <v>50</v>
      </c>
      <c r="O1390" s="22"/>
      <c r="P1390" s="22"/>
    </row>
    <row r="1391" spans="1:16" ht="45" x14ac:dyDescent="0.25">
      <c r="A1391" s="21" t="s">
        <v>6300</v>
      </c>
      <c r="B1391" s="21" t="s">
        <v>49</v>
      </c>
      <c r="C1391" s="22"/>
      <c r="D1391" s="22"/>
      <c r="E1391" s="22"/>
      <c r="F1391" s="22"/>
      <c r="G1391" s="22"/>
      <c r="H1391" s="22"/>
      <c r="I1391" s="22"/>
      <c r="J1391" s="22"/>
      <c r="K1391" s="23">
        <v>1</v>
      </c>
      <c r="L1391" s="23">
        <v>1</v>
      </c>
      <c r="M1391" s="21" t="s">
        <v>50</v>
      </c>
      <c r="N1391" s="21" t="s">
        <v>50</v>
      </c>
      <c r="O1391" s="22"/>
      <c r="P1391" s="22"/>
    </row>
    <row r="1392" spans="1:16" ht="45" x14ac:dyDescent="0.25">
      <c r="A1392" s="21" t="s">
        <v>6301</v>
      </c>
      <c r="B1392" s="21" t="s">
        <v>49</v>
      </c>
      <c r="C1392" s="22"/>
      <c r="D1392" s="22"/>
      <c r="E1392" s="22"/>
      <c r="F1392" s="22"/>
      <c r="G1392" s="22"/>
      <c r="H1392" s="22"/>
      <c r="I1392" s="22"/>
      <c r="J1392" s="22"/>
      <c r="K1392" s="23">
        <v>1</v>
      </c>
      <c r="L1392" s="23">
        <v>1</v>
      </c>
      <c r="M1392" s="21" t="s">
        <v>50</v>
      </c>
      <c r="N1392" s="21" t="s">
        <v>50</v>
      </c>
      <c r="O1392" s="22"/>
      <c r="P1392" s="22"/>
    </row>
    <row r="1393" spans="1:16" ht="45" x14ac:dyDescent="0.25">
      <c r="A1393" s="21" t="s">
        <v>6302</v>
      </c>
      <c r="B1393" s="21" t="s">
        <v>49</v>
      </c>
      <c r="C1393" s="22"/>
      <c r="D1393" s="22"/>
      <c r="E1393" s="22"/>
      <c r="F1393" s="22"/>
      <c r="G1393" s="22"/>
      <c r="H1393" s="22"/>
      <c r="I1393" s="22"/>
      <c r="J1393" s="22"/>
      <c r="K1393" s="23">
        <v>1</v>
      </c>
      <c r="L1393" s="23">
        <v>1</v>
      </c>
      <c r="M1393" s="21" t="s">
        <v>50</v>
      </c>
      <c r="N1393" s="21" t="s">
        <v>50</v>
      </c>
      <c r="O1393" s="22"/>
      <c r="P1393" s="22"/>
    </row>
    <row r="1394" spans="1:16" ht="45" x14ac:dyDescent="0.25">
      <c r="A1394" s="21" t="s">
        <v>6303</v>
      </c>
      <c r="B1394" s="21" t="s">
        <v>49</v>
      </c>
      <c r="C1394" s="22"/>
      <c r="D1394" s="22"/>
      <c r="E1394" s="22"/>
      <c r="F1394" s="22"/>
      <c r="G1394" s="22"/>
      <c r="H1394" s="22"/>
      <c r="I1394" s="22"/>
      <c r="J1394" s="22"/>
      <c r="K1394" s="23">
        <v>1</v>
      </c>
      <c r="L1394" s="23">
        <v>1</v>
      </c>
      <c r="M1394" s="21" t="s">
        <v>50</v>
      </c>
      <c r="N1394" s="21" t="s">
        <v>50</v>
      </c>
      <c r="O1394" s="22"/>
      <c r="P1394" s="22"/>
    </row>
    <row r="1395" spans="1:16" ht="45" x14ac:dyDescent="0.25">
      <c r="A1395" s="21" t="s">
        <v>6304</v>
      </c>
      <c r="B1395" s="21" t="s">
        <v>49</v>
      </c>
      <c r="C1395" s="22"/>
      <c r="D1395" s="22"/>
      <c r="E1395" s="22"/>
      <c r="F1395" s="22"/>
      <c r="G1395" s="22"/>
      <c r="H1395" s="22"/>
      <c r="I1395" s="22"/>
      <c r="J1395" s="22"/>
      <c r="K1395" s="23">
        <v>1</v>
      </c>
      <c r="L1395" s="23">
        <v>1</v>
      </c>
      <c r="M1395" s="21" t="s">
        <v>50</v>
      </c>
      <c r="N1395" s="21" t="s">
        <v>50</v>
      </c>
      <c r="O1395" s="22"/>
      <c r="P1395" s="22"/>
    </row>
    <row r="1396" spans="1:16" ht="45" x14ac:dyDescent="0.25">
      <c r="A1396" s="21" t="s">
        <v>6305</v>
      </c>
      <c r="B1396" s="21" t="s">
        <v>49</v>
      </c>
      <c r="C1396" s="22"/>
      <c r="D1396" s="22"/>
      <c r="E1396" s="22"/>
      <c r="F1396" s="22"/>
      <c r="G1396" s="22"/>
      <c r="H1396" s="22"/>
      <c r="I1396" s="22"/>
      <c r="J1396" s="22"/>
      <c r="K1396" s="23">
        <v>1</v>
      </c>
      <c r="L1396" s="23">
        <v>1</v>
      </c>
      <c r="M1396" s="21" t="s">
        <v>50</v>
      </c>
      <c r="N1396" s="21" t="s">
        <v>50</v>
      </c>
      <c r="O1396" s="22"/>
      <c r="P1396" s="22"/>
    </row>
    <row r="1397" spans="1:16" ht="45" x14ac:dyDescent="0.25">
      <c r="A1397" s="21" t="s">
        <v>2183</v>
      </c>
      <c r="B1397" s="21" t="s">
        <v>49</v>
      </c>
      <c r="C1397" s="23">
        <v>125548648.27</v>
      </c>
      <c r="D1397" s="23">
        <v>63</v>
      </c>
      <c r="E1397" s="23">
        <v>78678789</v>
      </c>
      <c r="F1397" s="23">
        <v>100.92</v>
      </c>
      <c r="G1397" s="23">
        <v>76688127.709999993</v>
      </c>
      <c r="H1397" s="23">
        <v>119.05</v>
      </c>
      <c r="I1397" s="23">
        <v>97409283.060000002</v>
      </c>
      <c r="J1397" s="23">
        <v>123.28</v>
      </c>
      <c r="K1397" s="23">
        <v>1</v>
      </c>
      <c r="L1397" s="23">
        <v>1</v>
      </c>
      <c r="M1397" s="21" t="s">
        <v>50</v>
      </c>
      <c r="N1397" s="21" t="s">
        <v>58</v>
      </c>
      <c r="O1397" s="22"/>
      <c r="P1397" s="23">
        <v>841743</v>
      </c>
    </row>
    <row r="1398" spans="1:16" ht="45" x14ac:dyDescent="0.25">
      <c r="A1398" s="21" t="s">
        <v>6306</v>
      </c>
      <c r="B1398" s="21" t="s">
        <v>49</v>
      </c>
      <c r="C1398" s="22"/>
      <c r="D1398" s="22"/>
      <c r="E1398" s="22"/>
      <c r="F1398" s="22"/>
      <c r="G1398" s="22"/>
      <c r="H1398" s="22"/>
      <c r="I1398" s="22"/>
      <c r="J1398" s="22"/>
      <c r="K1398" s="23">
        <v>1</v>
      </c>
      <c r="L1398" s="23">
        <v>1</v>
      </c>
      <c r="M1398" s="21" t="s">
        <v>50</v>
      </c>
      <c r="N1398" s="21" t="s">
        <v>50</v>
      </c>
      <c r="O1398" s="22"/>
      <c r="P1398" s="22"/>
    </row>
    <row r="1399" spans="1:16" ht="45" x14ac:dyDescent="0.25">
      <c r="A1399" s="21" t="s">
        <v>6307</v>
      </c>
      <c r="B1399" s="21" t="s">
        <v>49</v>
      </c>
      <c r="C1399" s="22"/>
      <c r="D1399" s="22"/>
      <c r="E1399" s="22"/>
      <c r="F1399" s="22"/>
      <c r="G1399" s="22"/>
      <c r="H1399" s="22"/>
      <c r="I1399" s="22"/>
      <c r="J1399" s="22"/>
      <c r="K1399" s="23">
        <v>1</v>
      </c>
      <c r="L1399" s="23">
        <v>1</v>
      </c>
      <c r="M1399" s="21" t="s">
        <v>50</v>
      </c>
      <c r="N1399" s="21" t="s">
        <v>50</v>
      </c>
      <c r="O1399" s="22"/>
      <c r="P1399" s="22"/>
    </row>
    <row r="1400" spans="1:16" ht="45" x14ac:dyDescent="0.25">
      <c r="A1400" s="21" t="s">
        <v>6308</v>
      </c>
      <c r="B1400" s="21" t="s">
        <v>49</v>
      </c>
      <c r="C1400" s="22"/>
      <c r="D1400" s="22"/>
      <c r="E1400" s="22"/>
      <c r="F1400" s="22"/>
      <c r="G1400" s="22"/>
      <c r="H1400" s="22"/>
      <c r="I1400" s="22"/>
      <c r="J1400" s="22"/>
      <c r="K1400" s="23">
        <v>1</v>
      </c>
      <c r="L1400" s="23">
        <v>1</v>
      </c>
      <c r="M1400" s="21" t="s">
        <v>50</v>
      </c>
      <c r="N1400" s="21" t="s">
        <v>50</v>
      </c>
      <c r="O1400" s="22"/>
      <c r="P1400" s="22"/>
    </row>
    <row r="1401" spans="1:16" ht="45" x14ac:dyDescent="0.25">
      <c r="A1401" s="21" t="s">
        <v>6309</v>
      </c>
      <c r="B1401" s="21" t="s">
        <v>49</v>
      </c>
      <c r="C1401" s="22"/>
      <c r="D1401" s="22"/>
      <c r="E1401" s="22"/>
      <c r="F1401" s="22"/>
      <c r="G1401" s="22"/>
      <c r="H1401" s="22"/>
      <c r="I1401" s="22"/>
      <c r="J1401" s="22"/>
      <c r="K1401" s="23">
        <v>1</v>
      </c>
      <c r="L1401" s="23">
        <v>1</v>
      </c>
      <c r="M1401" s="21" t="s">
        <v>50</v>
      </c>
      <c r="N1401" s="21" t="s">
        <v>50</v>
      </c>
      <c r="O1401" s="22"/>
      <c r="P1401" s="22"/>
    </row>
    <row r="1402" spans="1:16" ht="45" x14ac:dyDescent="0.25">
      <c r="A1402" s="21" t="s">
        <v>6310</v>
      </c>
      <c r="B1402" s="21" t="s">
        <v>49</v>
      </c>
      <c r="C1402" s="22"/>
      <c r="D1402" s="22"/>
      <c r="E1402" s="22"/>
      <c r="F1402" s="22"/>
      <c r="G1402" s="22"/>
      <c r="H1402" s="22"/>
      <c r="I1402" s="22"/>
      <c r="J1402" s="22"/>
      <c r="K1402" s="23">
        <v>1</v>
      </c>
      <c r="L1402" s="23">
        <v>1</v>
      </c>
      <c r="M1402" s="21" t="s">
        <v>50</v>
      </c>
      <c r="N1402" s="21" t="s">
        <v>50</v>
      </c>
      <c r="O1402" s="22"/>
      <c r="P1402" s="22"/>
    </row>
    <row r="1403" spans="1:16" ht="45" x14ac:dyDescent="0.25">
      <c r="A1403" s="21" t="s">
        <v>6311</v>
      </c>
      <c r="B1403" s="21" t="s">
        <v>49</v>
      </c>
      <c r="C1403" s="22"/>
      <c r="D1403" s="22"/>
      <c r="E1403" s="22"/>
      <c r="F1403" s="22"/>
      <c r="G1403" s="22"/>
      <c r="H1403" s="22"/>
      <c r="I1403" s="22"/>
      <c r="J1403" s="22"/>
      <c r="K1403" s="23">
        <v>1</v>
      </c>
      <c r="L1403" s="23">
        <v>1</v>
      </c>
      <c r="M1403" s="21" t="s">
        <v>50</v>
      </c>
      <c r="N1403" s="21" t="s">
        <v>50</v>
      </c>
      <c r="O1403" s="22"/>
      <c r="P1403" s="22"/>
    </row>
    <row r="1404" spans="1:16" ht="45" x14ac:dyDescent="0.25">
      <c r="A1404" s="21" t="s">
        <v>6312</v>
      </c>
      <c r="B1404" s="21" t="s">
        <v>49</v>
      </c>
      <c r="C1404" s="22"/>
      <c r="D1404" s="22"/>
      <c r="E1404" s="22"/>
      <c r="F1404" s="22"/>
      <c r="G1404" s="22"/>
      <c r="H1404" s="22"/>
      <c r="I1404" s="22"/>
      <c r="J1404" s="22"/>
      <c r="K1404" s="23">
        <v>1</v>
      </c>
      <c r="L1404" s="23">
        <v>1</v>
      </c>
      <c r="M1404" s="21" t="s">
        <v>50</v>
      </c>
      <c r="N1404" s="21" t="s">
        <v>50</v>
      </c>
      <c r="O1404" s="22"/>
      <c r="P1404" s="22"/>
    </row>
    <row r="1405" spans="1:16" ht="45" x14ac:dyDescent="0.25">
      <c r="A1405" s="21" t="s">
        <v>203</v>
      </c>
      <c r="B1405" s="21" t="s">
        <v>49</v>
      </c>
      <c r="C1405" s="23">
        <v>35855902.520000003</v>
      </c>
      <c r="D1405" s="23">
        <v>13.5</v>
      </c>
      <c r="E1405" s="23">
        <v>159734048.84</v>
      </c>
      <c r="F1405" s="23">
        <v>52.32</v>
      </c>
      <c r="G1405" s="23">
        <v>265683781.34999999</v>
      </c>
      <c r="H1405" s="23">
        <v>35</v>
      </c>
      <c r="I1405" s="23">
        <v>171208601.25999999</v>
      </c>
      <c r="J1405" s="23">
        <v>52.44</v>
      </c>
      <c r="K1405" s="23">
        <v>1</v>
      </c>
      <c r="L1405" s="23">
        <v>1</v>
      </c>
      <c r="M1405" s="21" t="s">
        <v>50</v>
      </c>
      <c r="N1405" s="21" t="s">
        <v>204</v>
      </c>
      <c r="O1405" s="22"/>
      <c r="P1405" s="23">
        <v>2871056.25</v>
      </c>
    </row>
    <row r="1406" spans="1:16" ht="45" x14ac:dyDescent="0.25">
      <c r="A1406" s="21" t="s">
        <v>6313</v>
      </c>
      <c r="B1406" s="21" t="s">
        <v>49</v>
      </c>
      <c r="C1406" s="22"/>
      <c r="D1406" s="22"/>
      <c r="E1406" s="22"/>
      <c r="F1406" s="22"/>
      <c r="G1406" s="22"/>
      <c r="H1406" s="22"/>
      <c r="I1406" s="22"/>
      <c r="J1406" s="22"/>
      <c r="K1406" s="23">
        <v>1</v>
      </c>
      <c r="L1406" s="23">
        <v>1</v>
      </c>
      <c r="M1406" s="21" t="s">
        <v>50</v>
      </c>
      <c r="N1406" s="21" t="s">
        <v>50</v>
      </c>
      <c r="O1406" s="22"/>
      <c r="P1406" s="22"/>
    </row>
    <row r="1407" spans="1:16" ht="45" x14ac:dyDescent="0.25">
      <c r="A1407" s="21" t="s">
        <v>2192</v>
      </c>
      <c r="B1407" s="21" t="s">
        <v>49</v>
      </c>
      <c r="C1407" s="23">
        <v>28875563.199999999</v>
      </c>
      <c r="D1407" s="23">
        <v>396.79</v>
      </c>
      <c r="E1407" s="23">
        <v>39066287.770000003</v>
      </c>
      <c r="F1407" s="23">
        <v>466.73</v>
      </c>
      <c r="G1407" s="23">
        <v>29238485.120000001</v>
      </c>
      <c r="H1407" s="23">
        <v>380.99</v>
      </c>
      <c r="I1407" s="23">
        <v>32738448.309999999</v>
      </c>
      <c r="J1407" s="23">
        <v>392.38</v>
      </c>
      <c r="K1407" s="23">
        <v>1</v>
      </c>
      <c r="L1407" s="23">
        <v>1</v>
      </c>
      <c r="M1407" s="21" t="s">
        <v>50</v>
      </c>
      <c r="N1407" s="21" t="s">
        <v>1462</v>
      </c>
      <c r="O1407" s="22"/>
      <c r="P1407" s="23">
        <v>58000</v>
      </c>
    </row>
    <row r="1408" spans="1:16" ht="45" x14ac:dyDescent="0.25">
      <c r="A1408" s="21" t="s">
        <v>6314</v>
      </c>
      <c r="B1408" s="21" t="s">
        <v>49</v>
      </c>
      <c r="C1408" s="22"/>
      <c r="D1408" s="22"/>
      <c r="E1408" s="22"/>
      <c r="F1408" s="22"/>
      <c r="G1408" s="22"/>
      <c r="H1408" s="22"/>
      <c r="I1408" s="22"/>
      <c r="J1408" s="22"/>
      <c r="K1408" s="23">
        <v>1</v>
      </c>
      <c r="L1408" s="23">
        <v>1</v>
      </c>
      <c r="M1408" s="21" t="s">
        <v>50</v>
      </c>
      <c r="N1408" s="21" t="s">
        <v>50</v>
      </c>
      <c r="O1408" s="22"/>
      <c r="P1408" s="22"/>
    </row>
    <row r="1409" spans="1:16" ht="45" x14ac:dyDescent="0.25">
      <c r="A1409" s="21" t="s">
        <v>6315</v>
      </c>
      <c r="B1409" s="21" t="s">
        <v>49</v>
      </c>
      <c r="C1409" s="22"/>
      <c r="D1409" s="22"/>
      <c r="E1409" s="22"/>
      <c r="F1409" s="22"/>
      <c r="G1409" s="22"/>
      <c r="H1409" s="22"/>
      <c r="I1409" s="22"/>
      <c r="J1409" s="22"/>
      <c r="K1409" s="23">
        <v>1</v>
      </c>
      <c r="L1409" s="23">
        <v>1</v>
      </c>
      <c r="M1409" s="21" t="s">
        <v>50</v>
      </c>
      <c r="N1409" s="21" t="s">
        <v>50</v>
      </c>
      <c r="O1409" s="22"/>
      <c r="P1409" s="22"/>
    </row>
    <row r="1410" spans="1:16" ht="45" x14ac:dyDescent="0.25">
      <c r="A1410" s="21" t="s">
        <v>6316</v>
      </c>
      <c r="B1410" s="21" t="s">
        <v>49</v>
      </c>
      <c r="C1410" s="22"/>
      <c r="D1410" s="22"/>
      <c r="E1410" s="22"/>
      <c r="F1410" s="22"/>
      <c r="G1410" s="22"/>
      <c r="H1410" s="22"/>
      <c r="I1410" s="22"/>
      <c r="J1410" s="22"/>
      <c r="K1410" s="23">
        <v>1</v>
      </c>
      <c r="L1410" s="23">
        <v>1</v>
      </c>
      <c r="M1410" s="21" t="s">
        <v>50</v>
      </c>
      <c r="N1410" s="21" t="s">
        <v>50</v>
      </c>
      <c r="O1410" s="22"/>
      <c r="P1410" s="22"/>
    </row>
    <row r="1411" spans="1:16" ht="45" x14ac:dyDescent="0.25">
      <c r="A1411" s="21" t="s">
        <v>6317</v>
      </c>
      <c r="B1411" s="21" t="s">
        <v>49</v>
      </c>
      <c r="C1411" s="22"/>
      <c r="D1411" s="22"/>
      <c r="E1411" s="22"/>
      <c r="F1411" s="22"/>
      <c r="G1411" s="22"/>
      <c r="H1411" s="22"/>
      <c r="I1411" s="22"/>
      <c r="J1411" s="22"/>
      <c r="K1411" s="23">
        <v>1</v>
      </c>
      <c r="L1411" s="23">
        <v>1</v>
      </c>
      <c r="M1411" s="21" t="s">
        <v>50</v>
      </c>
      <c r="N1411" s="21" t="s">
        <v>50</v>
      </c>
      <c r="O1411" s="22"/>
      <c r="P1411" s="22"/>
    </row>
    <row r="1412" spans="1:16" ht="45" x14ac:dyDescent="0.25">
      <c r="A1412" s="21" t="s">
        <v>6318</v>
      </c>
      <c r="B1412" s="21" t="s">
        <v>49</v>
      </c>
      <c r="C1412" s="22"/>
      <c r="D1412" s="22"/>
      <c r="E1412" s="22"/>
      <c r="F1412" s="22"/>
      <c r="G1412" s="22"/>
      <c r="H1412" s="22"/>
      <c r="I1412" s="22"/>
      <c r="J1412" s="22"/>
      <c r="K1412" s="23">
        <v>1</v>
      </c>
      <c r="L1412" s="23">
        <v>1</v>
      </c>
      <c r="M1412" s="21" t="s">
        <v>50</v>
      </c>
      <c r="N1412" s="21" t="s">
        <v>50</v>
      </c>
      <c r="O1412" s="22"/>
      <c r="P1412" s="22"/>
    </row>
    <row r="1413" spans="1:16" ht="45" x14ac:dyDescent="0.25">
      <c r="A1413" s="21" t="s">
        <v>6319</v>
      </c>
      <c r="B1413" s="21" t="s">
        <v>49</v>
      </c>
      <c r="C1413" s="22"/>
      <c r="D1413" s="22"/>
      <c r="E1413" s="22"/>
      <c r="F1413" s="22"/>
      <c r="G1413" s="22"/>
      <c r="H1413" s="22"/>
      <c r="I1413" s="22"/>
      <c r="J1413" s="22"/>
      <c r="K1413" s="23">
        <v>1</v>
      </c>
      <c r="L1413" s="23">
        <v>1</v>
      </c>
      <c r="M1413" s="21" t="s">
        <v>50</v>
      </c>
      <c r="N1413" s="21" t="s">
        <v>50</v>
      </c>
      <c r="O1413" s="22"/>
      <c r="P1413" s="22"/>
    </row>
    <row r="1414" spans="1:16" ht="45" x14ac:dyDescent="0.25">
      <c r="A1414" s="21" t="s">
        <v>6320</v>
      </c>
      <c r="B1414" s="21" t="s">
        <v>49</v>
      </c>
      <c r="C1414" s="22"/>
      <c r="D1414" s="22"/>
      <c r="E1414" s="22"/>
      <c r="F1414" s="22"/>
      <c r="G1414" s="22"/>
      <c r="H1414" s="22"/>
      <c r="I1414" s="22"/>
      <c r="J1414" s="22"/>
      <c r="K1414" s="23">
        <v>1</v>
      </c>
      <c r="L1414" s="23">
        <v>1</v>
      </c>
      <c r="M1414" s="21" t="s">
        <v>50</v>
      </c>
      <c r="N1414" s="21" t="s">
        <v>50</v>
      </c>
      <c r="O1414" s="22"/>
      <c r="P1414" s="22"/>
    </row>
    <row r="1415" spans="1:16" ht="45" x14ac:dyDescent="0.25">
      <c r="A1415" s="21" t="s">
        <v>6321</v>
      </c>
      <c r="B1415" s="21" t="s">
        <v>49</v>
      </c>
      <c r="C1415" s="22"/>
      <c r="D1415" s="22"/>
      <c r="E1415" s="22"/>
      <c r="F1415" s="22"/>
      <c r="G1415" s="22"/>
      <c r="H1415" s="22"/>
      <c r="I1415" s="22"/>
      <c r="J1415" s="22"/>
      <c r="K1415" s="23">
        <v>1</v>
      </c>
      <c r="L1415" s="23">
        <v>1</v>
      </c>
      <c r="M1415" s="21" t="s">
        <v>50</v>
      </c>
      <c r="N1415" s="21" t="s">
        <v>50</v>
      </c>
      <c r="O1415" s="22"/>
      <c r="P1415" s="22"/>
    </row>
    <row r="1416" spans="1:16" ht="45" x14ac:dyDescent="0.25">
      <c r="A1416" s="21" t="s">
        <v>2194</v>
      </c>
      <c r="B1416" s="21" t="s">
        <v>49</v>
      </c>
      <c r="C1416" s="23">
        <v>16474296.82</v>
      </c>
      <c r="D1416" s="23">
        <v>53.66</v>
      </c>
      <c r="E1416" s="23">
        <v>147633834.66</v>
      </c>
      <c r="F1416" s="23">
        <v>179.82</v>
      </c>
      <c r="G1416" s="23">
        <v>31146473.390000001</v>
      </c>
      <c r="H1416" s="23">
        <v>58.4</v>
      </c>
      <c r="I1416" s="23">
        <v>21903603.379999999</v>
      </c>
      <c r="J1416" s="23">
        <v>36.14</v>
      </c>
      <c r="K1416" s="23">
        <v>1</v>
      </c>
      <c r="L1416" s="23">
        <v>1</v>
      </c>
      <c r="M1416" s="21" t="s">
        <v>50</v>
      </c>
      <c r="N1416" s="21" t="s">
        <v>58</v>
      </c>
      <c r="O1416" s="22"/>
      <c r="P1416" s="23">
        <v>523781.5</v>
      </c>
    </row>
    <row r="1417" spans="1:16" ht="45" x14ac:dyDescent="0.25">
      <c r="A1417" s="21" t="s">
        <v>6322</v>
      </c>
      <c r="B1417" s="21" t="s">
        <v>49</v>
      </c>
      <c r="C1417" s="22"/>
      <c r="D1417" s="22"/>
      <c r="E1417" s="22"/>
      <c r="F1417" s="22"/>
      <c r="G1417" s="22"/>
      <c r="H1417" s="22"/>
      <c r="I1417" s="22"/>
      <c r="J1417" s="22"/>
      <c r="K1417" s="23">
        <v>1</v>
      </c>
      <c r="L1417" s="23">
        <v>1</v>
      </c>
      <c r="M1417" s="21" t="s">
        <v>50</v>
      </c>
      <c r="N1417" s="21" t="s">
        <v>50</v>
      </c>
      <c r="O1417" s="22"/>
      <c r="P1417" s="22"/>
    </row>
    <row r="1418" spans="1:16" ht="45" x14ac:dyDescent="0.25">
      <c r="A1418" s="21" t="s">
        <v>6323</v>
      </c>
      <c r="B1418" s="21" t="s">
        <v>49</v>
      </c>
      <c r="C1418" s="22"/>
      <c r="D1418" s="22"/>
      <c r="E1418" s="22"/>
      <c r="F1418" s="22"/>
      <c r="G1418" s="22"/>
      <c r="H1418" s="22"/>
      <c r="I1418" s="22"/>
      <c r="J1418" s="22"/>
      <c r="K1418" s="23">
        <v>1</v>
      </c>
      <c r="L1418" s="23">
        <v>1</v>
      </c>
      <c r="M1418" s="21" t="s">
        <v>50</v>
      </c>
      <c r="N1418" s="21" t="s">
        <v>50</v>
      </c>
      <c r="O1418" s="22"/>
      <c r="P1418" s="22"/>
    </row>
    <row r="1419" spans="1:16" ht="45" x14ac:dyDescent="0.25">
      <c r="A1419" s="21" t="s">
        <v>6324</v>
      </c>
      <c r="B1419" s="21" t="s">
        <v>49</v>
      </c>
      <c r="C1419" s="22"/>
      <c r="D1419" s="22"/>
      <c r="E1419" s="22"/>
      <c r="F1419" s="22"/>
      <c r="G1419" s="22"/>
      <c r="H1419" s="22"/>
      <c r="I1419" s="22"/>
      <c r="J1419" s="22"/>
      <c r="K1419" s="23">
        <v>1</v>
      </c>
      <c r="L1419" s="23">
        <v>1</v>
      </c>
      <c r="M1419" s="21" t="s">
        <v>50</v>
      </c>
      <c r="N1419" s="21" t="s">
        <v>50</v>
      </c>
      <c r="O1419" s="22"/>
      <c r="P1419" s="22"/>
    </row>
    <row r="1420" spans="1:16" ht="45" x14ac:dyDescent="0.25">
      <c r="A1420" s="21" t="s">
        <v>6325</v>
      </c>
      <c r="B1420" s="21" t="s">
        <v>49</v>
      </c>
      <c r="C1420" s="22"/>
      <c r="D1420" s="22"/>
      <c r="E1420" s="22"/>
      <c r="F1420" s="22"/>
      <c r="G1420" s="22"/>
      <c r="H1420" s="22"/>
      <c r="I1420" s="22"/>
      <c r="J1420" s="22"/>
      <c r="K1420" s="23">
        <v>1</v>
      </c>
      <c r="L1420" s="23">
        <v>1</v>
      </c>
      <c r="M1420" s="21" t="s">
        <v>50</v>
      </c>
      <c r="N1420" s="21" t="s">
        <v>50</v>
      </c>
      <c r="O1420" s="22"/>
      <c r="P1420" s="22"/>
    </row>
    <row r="1421" spans="1:16" ht="45" x14ac:dyDescent="0.25">
      <c r="A1421" s="21" t="s">
        <v>2199</v>
      </c>
      <c r="B1421" s="21" t="s">
        <v>49</v>
      </c>
      <c r="C1421" s="23">
        <v>117194126.40000001</v>
      </c>
      <c r="D1421" s="23">
        <v>73.92</v>
      </c>
      <c r="E1421" s="23">
        <v>72971610.370000005</v>
      </c>
      <c r="F1421" s="23">
        <v>93.73</v>
      </c>
      <c r="G1421" s="23">
        <v>83261840.680000007</v>
      </c>
      <c r="H1421" s="23">
        <v>100.92</v>
      </c>
      <c r="I1421" s="23">
        <v>78707961.959999993</v>
      </c>
      <c r="J1421" s="23">
        <v>102.33</v>
      </c>
      <c r="K1421" s="23">
        <v>1</v>
      </c>
      <c r="L1421" s="23">
        <v>1</v>
      </c>
      <c r="M1421" s="21" t="s">
        <v>50</v>
      </c>
      <c r="N1421" s="21" t="s">
        <v>58</v>
      </c>
      <c r="O1421" s="22"/>
      <c r="P1421" s="23">
        <v>1179079</v>
      </c>
    </row>
    <row r="1422" spans="1:16" ht="45" x14ac:dyDescent="0.25">
      <c r="A1422" s="21" t="s">
        <v>6326</v>
      </c>
      <c r="B1422" s="21" t="s">
        <v>49</v>
      </c>
      <c r="C1422" s="22"/>
      <c r="D1422" s="22"/>
      <c r="E1422" s="22"/>
      <c r="F1422" s="22"/>
      <c r="G1422" s="22"/>
      <c r="H1422" s="22"/>
      <c r="I1422" s="22"/>
      <c r="J1422" s="22"/>
      <c r="K1422" s="23">
        <v>1</v>
      </c>
      <c r="L1422" s="23">
        <v>1</v>
      </c>
      <c r="M1422" s="21" t="s">
        <v>50</v>
      </c>
      <c r="N1422" s="21" t="s">
        <v>50</v>
      </c>
      <c r="O1422" s="22"/>
      <c r="P1422" s="22"/>
    </row>
    <row r="1423" spans="1:16" ht="45" x14ac:dyDescent="0.25">
      <c r="A1423" s="21" t="s">
        <v>6327</v>
      </c>
      <c r="B1423" s="21" t="s">
        <v>198</v>
      </c>
      <c r="C1423" s="22"/>
      <c r="D1423" s="22"/>
      <c r="E1423" s="22"/>
      <c r="F1423" s="22"/>
      <c r="G1423" s="22"/>
      <c r="H1423" s="22"/>
      <c r="I1423" s="22"/>
      <c r="J1423" s="22"/>
      <c r="K1423" s="23">
        <v>1</v>
      </c>
      <c r="L1423" s="23">
        <v>1</v>
      </c>
      <c r="M1423" s="21" t="s">
        <v>50</v>
      </c>
      <c r="N1423" s="21" t="s">
        <v>50</v>
      </c>
      <c r="O1423" s="22"/>
      <c r="P1423" s="22"/>
    </row>
    <row r="1424" spans="1:16" ht="45" x14ac:dyDescent="0.25">
      <c r="A1424" s="21" t="s">
        <v>6328</v>
      </c>
      <c r="B1424" s="21" t="s">
        <v>49</v>
      </c>
      <c r="C1424" s="22"/>
      <c r="D1424" s="22"/>
      <c r="E1424" s="22"/>
      <c r="F1424" s="22"/>
      <c r="G1424" s="22"/>
      <c r="H1424" s="22"/>
      <c r="I1424" s="22"/>
      <c r="J1424" s="22"/>
      <c r="K1424" s="23">
        <v>1</v>
      </c>
      <c r="L1424" s="23">
        <v>1</v>
      </c>
      <c r="M1424" s="21" t="s">
        <v>50</v>
      </c>
      <c r="N1424" s="21" t="s">
        <v>50</v>
      </c>
      <c r="O1424" s="22"/>
      <c r="P1424" s="22"/>
    </row>
    <row r="1425" spans="1:16" ht="45" x14ac:dyDescent="0.25">
      <c r="A1425" s="21" t="s">
        <v>6329</v>
      </c>
      <c r="B1425" s="21" t="s">
        <v>49</v>
      </c>
      <c r="C1425" s="22"/>
      <c r="D1425" s="22"/>
      <c r="E1425" s="22"/>
      <c r="F1425" s="22"/>
      <c r="G1425" s="22"/>
      <c r="H1425" s="22"/>
      <c r="I1425" s="22"/>
      <c r="J1425" s="22"/>
      <c r="K1425" s="23">
        <v>1</v>
      </c>
      <c r="L1425" s="23">
        <v>1</v>
      </c>
      <c r="M1425" s="21" t="s">
        <v>50</v>
      </c>
      <c r="N1425" s="21" t="s">
        <v>50</v>
      </c>
      <c r="O1425" s="22"/>
      <c r="P1425" s="22"/>
    </row>
    <row r="1426" spans="1:16" ht="45" x14ac:dyDescent="0.25">
      <c r="A1426" s="21" t="s">
        <v>6330</v>
      </c>
      <c r="B1426" s="21" t="s">
        <v>49</v>
      </c>
      <c r="C1426" s="22"/>
      <c r="D1426" s="22"/>
      <c r="E1426" s="22"/>
      <c r="F1426" s="22"/>
      <c r="G1426" s="22"/>
      <c r="H1426" s="22"/>
      <c r="I1426" s="22"/>
      <c r="J1426" s="22"/>
      <c r="K1426" s="23">
        <v>1</v>
      </c>
      <c r="L1426" s="23">
        <v>1</v>
      </c>
      <c r="M1426" s="21" t="s">
        <v>50</v>
      </c>
      <c r="N1426" s="21" t="s">
        <v>50</v>
      </c>
      <c r="O1426" s="22"/>
      <c r="P1426" s="22"/>
    </row>
    <row r="1427" spans="1:16" ht="45" x14ac:dyDescent="0.25">
      <c r="A1427" s="21" t="s">
        <v>6331</v>
      </c>
      <c r="B1427" s="21" t="s">
        <v>49</v>
      </c>
      <c r="C1427" s="22"/>
      <c r="D1427" s="22"/>
      <c r="E1427" s="22"/>
      <c r="F1427" s="22"/>
      <c r="G1427" s="22"/>
      <c r="H1427" s="22"/>
      <c r="I1427" s="22"/>
      <c r="J1427" s="22"/>
      <c r="K1427" s="23">
        <v>1</v>
      </c>
      <c r="L1427" s="23">
        <v>1</v>
      </c>
      <c r="M1427" s="21" t="s">
        <v>50</v>
      </c>
      <c r="N1427" s="21" t="s">
        <v>50</v>
      </c>
      <c r="O1427" s="22"/>
      <c r="P1427" s="22"/>
    </row>
    <row r="1428" spans="1:16" ht="45" x14ac:dyDescent="0.25">
      <c r="A1428" s="21" t="s">
        <v>207</v>
      </c>
      <c r="B1428" s="21" t="s">
        <v>49</v>
      </c>
      <c r="C1428" s="22"/>
      <c r="D1428" s="22"/>
      <c r="E1428" s="23">
        <v>468754681.32999998</v>
      </c>
      <c r="F1428" s="23">
        <v>567.52</v>
      </c>
      <c r="G1428" s="23">
        <v>116427063.83</v>
      </c>
      <c r="H1428" s="23">
        <v>128.58000000000001</v>
      </c>
      <c r="I1428" s="23">
        <v>327932792.26999998</v>
      </c>
      <c r="J1428" s="23">
        <v>456.98</v>
      </c>
      <c r="K1428" s="23">
        <v>1</v>
      </c>
      <c r="L1428" s="23">
        <v>1</v>
      </c>
      <c r="M1428" s="21" t="s">
        <v>50</v>
      </c>
      <c r="N1428" s="21" t="s">
        <v>50</v>
      </c>
      <c r="O1428" s="22"/>
      <c r="P1428" s="22"/>
    </row>
    <row r="1429" spans="1:16" ht="45" x14ac:dyDescent="0.25">
      <c r="A1429" s="21" t="s">
        <v>6332</v>
      </c>
      <c r="B1429" s="21" t="s">
        <v>49</v>
      </c>
      <c r="C1429" s="22"/>
      <c r="D1429" s="22"/>
      <c r="E1429" s="22"/>
      <c r="F1429" s="22"/>
      <c r="G1429" s="22"/>
      <c r="H1429" s="22"/>
      <c r="I1429" s="22"/>
      <c r="J1429" s="22"/>
      <c r="K1429" s="23">
        <v>1</v>
      </c>
      <c r="L1429" s="23">
        <v>1</v>
      </c>
      <c r="M1429" s="21" t="s">
        <v>50</v>
      </c>
      <c r="N1429" s="21" t="s">
        <v>50</v>
      </c>
      <c r="O1429" s="22"/>
      <c r="P1429" s="22"/>
    </row>
    <row r="1430" spans="1:16" ht="45" x14ac:dyDescent="0.25">
      <c r="A1430" s="21" t="s">
        <v>972</v>
      </c>
      <c r="B1430" s="21" t="s">
        <v>49</v>
      </c>
      <c r="C1430" s="23">
        <v>217476584.09</v>
      </c>
      <c r="D1430" s="23">
        <v>106.34</v>
      </c>
      <c r="E1430" s="23">
        <v>130339337.14</v>
      </c>
      <c r="F1430" s="23">
        <v>52.32</v>
      </c>
      <c r="G1430" s="23">
        <v>124315301.34</v>
      </c>
      <c r="H1430" s="23">
        <v>35</v>
      </c>
      <c r="I1430" s="23">
        <v>139702309.94999999</v>
      </c>
      <c r="J1430" s="23">
        <v>52.44</v>
      </c>
      <c r="K1430" s="23">
        <v>1</v>
      </c>
      <c r="L1430" s="23">
        <v>1</v>
      </c>
      <c r="M1430" s="21" t="s">
        <v>50</v>
      </c>
      <c r="N1430" s="21" t="s">
        <v>204</v>
      </c>
      <c r="O1430" s="22"/>
      <c r="P1430" s="23">
        <v>2041043.5</v>
      </c>
    </row>
    <row r="1431" spans="1:16" ht="45" x14ac:dyDescent="0.25">
      <c r="A1431" s="21" t="s">
        <v>6333</v>
      </c>
      <c r="B1431" s="21" t="s">
        <v>49</v>
      </c>
      <c r="C1431" s="22"/>
      <c r="D1431" s="22"/>
      <c r="E1431" s="22"/>
      <c r="F1431" s="22"/>
      <c r="G1431" s="22"/>
      <c r="H1431" s="22"/>
      <c r="I1431" s="22"/>
      <c r="J1431" s="22"/>
      <c r="K1431" s="23">
        <v>1</v>
      </c>
      <c r="L1431" s="23">
        <v>1</v>
      </c>
      <c r="M1431" s="21" t="s">
        <v>50</v>
      </c>
      <c r="N1431" s="21" t="s">
        <v>50</v>
      </c>
      <c r="O1431" s="22"/>
      <c r="P1431" s="22"/>
    </row>
    <row r="1432" spans="1:16" ht="45" x14ac:dyDescent="0.25">
      <c r="A1432" s="21" t="s">
        <v>6334</v>
      </c>
      <c r="B1432" s="21" t="s">
        <v>49</v>
      </c>
      <c r="C1432" s="22"/>
      <c r="D1432" s="22"/>
      <c r="E1432" s="22"/>
      <c r="F1432" s="22"/>
      <c r="G1432" s="22"/>
      <c r="H1432" s="22"/>
      <c r="I1432" s="22"/>
      <c r="J1432" s="22"/>
      <c r="K1432" s="23">
        <v>1</v>
      </c>
      <c r="L1432" s="23">
        <v>1</v>
      </c>
      <c r="M1432" s="21" t="s">
        <v>50</v>
      </c>
      <c r="N1432" s="21" t="s">
        <v>50</v>
      </c>
      <c r="O1432" s="22"/>
      <c r="P1432" s="22"/>
    </row>
    <row r="1433" spans="1:16" ht="45" x14ac:dyDescent="0.25">
      <c r="A1433" s="21" t="s">
        <v>6335</v>
      </c>
      <c r="B1433" s="21" t="s">
        <v>49</v>
      </c>
      <c r="C1433" s="22"/>
      <c r="D1433" s="22"/>
      <c r="E1433" s="22"/>
      <c r="F1433" s="22"/>
      <c r="G1433" s="22"/>
      <c r="H1433" s="22"/>
      <c r="I1433" s="22"/>
      <c r="J1433" s="22"/>
      <c r="K1433" s="23">
        <v>1</v>
      </c>
      <c r="L1433" s="23">
        <v>1</v>
      </c>
      <c r="M1433" s="21" t="s">
        <v>50</v>
      </c>
      <c r="N1433" s="21" t="s">
        <v>50</v>
      </c>
      <c r="O1433" s="22"/>
      <c r="P1433" s="22"/>
    </row>
    <row r="1434" spans="1:16" ht="45" x14ac:dyDescent="0.25">
      <c r="A1434" s="21" t="s">
        <v>6336</v>
      </c>
      <c r="B1434" s="21" t="s">
        <v>49</v>
      </c>
      <c r="C1434" s="22"/>
      <c r="D1434" s="22"/>
      <c r="E1434" s="22"/>
      <c r="F1434" s="22"/>
      <c r="G1434" s="22"/>
      <c r="H1434" s="22"/>
      <c r="I1434" s="22"/>
      <c r="J1434" s="22"/>
      <c r="K1434" s="23">
        <v>1</v>
      </c>
      <c r="L1434" s="23">
        <v>1</v>
      </c>
      <c r="M1434" s="21" t="s">
        <v>50</v>
      </c>
      <c r="N1434" s="21" t="s">
        <v>50</v>
      </c>
      <c r="O1434" s="22"/>
      <c r="P1434" s="22"/>
    </row>
    <row r="1435" spans="1:16" ht="45" x14ac:dyDescent="0.25">
      <c r="A1435" s="21" t="s">
        <v>2203</v>
      </c>
      <c r="B1435" s="21" t="s">
        <v>49</v>
      </c>
      <c r="C1435" s="23">
        <v>35144062.399999999</v>
      </c>
      <c r="D1435" s="23">
        <v>92.58</v>
      </c>
      <c r="E1435" s="23">
        <v>45705182.310000002</v>
      </c>
      <c r="F1435" s="23">
        <v>74.56</v>
      </c>
      <c r="G1435" s="23">
        <v>62015240.810000002</v>
      </c>
      <c r="H1435" s="23">
        <v>84.82</v>
      </c>
      <c r="I1435" s="23">
        <v>57666077.840000004</v>
      </c>
      <c r="J1435" s="23">
        <v>88.08</v>
      </c>
      <c r="K1435" s="23">
        <v>1</v>
      </c>
      <c r="L1435" s="23">
        <v>1</v>
      </c>
      <c r="M1435" s="21" t="s">
        <v>50</v>
      </c>
      <c r="N1435" s="21" t="s">
        <v>58</v>
      </c>
      <c r="O1435" s="22"/>
      <c r="P1435" s="23">
        <v>674880</v>
      </c>
    </row>
    <row r="1436" spans="1:16" ht="45" x14ac:dyDescent="0.25">
      <c r="A1436" s="21" t="s">
        <v>2205</v>
      </c>
      <c r="B1436" s="21" t="s">
        <v>49</v>
      </c>
      <c r="C1436" s="23">
        <v>46800159.409999996</v>
      </c>
      <c r="D1436" s="23">
        <v>68.55</v>
      </c>
      <c r="E1436" s="23">
        <v>34396499.950000003</v>
      </c>
      <c r="F1436" s="23">
        <v>56.9</v>
      </c>
      <c r="G1436" s="23">
        <v>44391520.229999997</v>
      </c>
      <c r="H1436" s="23">
        <v>100.92</v>
      </c>
      <c r="I1436" s="23">
        <v>43497059.329999998</v>
      </c>
      <c r="J1436" s="23">
        <v>59.29</v>
      </c>
      <c r="K1436" s="23">
        <v>1</v>
      </c>
      <c r="L1436" s="23">
        <v>1</v>
      </c>
      <c r="M1436" s="21" t="s">
        <v>50</v>
      </c>
      <c r="N1436" s="21" t="s">
        <v>58</v>
      </c>
      <c r="O1436" s="22"/>
      <c r="P1436" s="23">
        <v>690009.75</v>
      </c>
    </row>
    <row r="1437" spans="1:16" ht="45" x14ac:dyDescent="0.25">
      <c r="A1437" s="21" t="s">
        <v>2207</v>
      </c>
      <c r="B1437" s="21" t="s">
        <v>198</v>
      </c>
      <c r="C1437" s="23">
        <v>36227000.909999996</v>
      </c>
      <c r="D1437" s="23">
        <v>110.21</v>
      </c>
      <c r="E1437" s="23">
        <v>47605967.049999997</v>
      </c>
      <c r="F1437" s="23">
        <v>105.37</v>
      </c>
      <c r="G1437" s="23">
        <v>83426877.189999998</v>
      </c>
      <c r="H1437" s="23">
        <v>128.34</v>
      </c>
      <c r="I1437" s="23">
        <v>48472926.030000001</v>
      </c>
      <c r="J1437" s="23">
        <v>100.21</v>
      </c>
      <c r="K1437" s="23">
        <v>1</v>
      </c>
      <c r="L1437" s="23">
        <v>1</v>
      </c>
      <c r="M1437" s="21" t="s">
        <v>50</v>
      </c>
      <c r="N1437" s="21" t="s">
        <v>58</v>
      </c>
      <c r="O1437" s="22"/>
      <c r="P1437" s="23">
        <v>381987.75</v>
      </c>
    </row>
    <row r="1438" spans="1:16" ht="45" x14ac:dyDescent="0.25">
      <c r="A1438" s="21" t="s">
        <v>213</v>
      </c>
      <c r="B1438" s="21" t="s">
        <v>49</v>
      </c>
      <c r="C1438" s="23">
        <v>12375911.689999999</v>
      </c>
      <c r="D1438" s="23">
        <v>32.549999999999997</v>
      </c>
      <c r="E1438" s="23">
        <v>16084017.98</v>
      </c>
      <c r="F1438" s="23">
        <v>35.19</v>
      </c>
      <c r="G1438" s="23">
        <v>13702764.08</v>
      </c>
      <c r="H1438" s="23">
        <v>36.29</v>
      </c>
      <c r="I1438" s="23">
        <v>11375114.09</v>
      </c>
      <c r="J1438" s="23">
        <v>28.97</v>
      </c>
      <c r="K1438" s="23">
        <v>1</v>
      </c>
      <c r="L1438" s="23">
        <v>1</v>
      </c>
      <c r="M1438" s="21" t="s">
        <v>50</v>
      </c>
      <c r="N1438" s="21" t="s">
        <v>58</v>
      </c>
      <c r="O1438" s="22"/>
      <c r="P1438" s="23">
        <v>450597.25</v>
      </c>
    </row>
    <row r="1439" spans="1:16" ht="45" x14ac:dyDescent="0.25">
      <c r="A1439" s="21" t="s">
        <v>6337</v>
      </c>
      <c r="B1439" s="21" t="s">
        <v>49</v>
      </c>
      <c r="C1439" s="22"/>
      <c r="D1439" s="22"/>
      <c r="E1439" s="22"/>
      <c r="F1439" s="22"/>
      <c r="G1439" s="22"/>
      <c r="H1439" s="22"/>
      <c r="I1439" s="22"/>
      <c r="J1439" s="22"/>
      <c r="K1439" s="23">
        <v>1</v>
      </c>
      <c r="L1439" s="23">
        <v>1</v>
      </c>
      <c r="M1439" s="21" t="s">
        <v>50</v>
      </c>
      <c r="N1439" s="21" t="s">
        <v>50</v>
      </c>
      <c r="O1439" s="22"/>
      <c r="P1439" s="22"/>
    </row>
    <row r="1440" spans="1:16" ht="45" x14ac:dyDescent="0.25">
      <c r="A1440" s="21" t="s">
        <v>6338</v>
      </c>
      <c r="B1440" s="21" t="s">
        <v>49</v>
      </c>
      <c r="C1440" s="22"/>
      <c r="D1440" s="22"/>
      <c r="E1440" s="22"/>
      <c r="F1440" s="22"/>
      <c r="G1440" s="22"/>
      <c r="H1440" s="22"/>
      <c r="I1440" s="22"/>
      <c r="J1440" s="22"/>
      <c r="K1440" s="23">
        <v>1</v>
      </c>
      <c r="L1440" s="23">
        <v>1</v>
      </c>
      <c r="M1440" s="21" t="s">
        <v>50</v>
      </c>
      <c r="N1440" s="21" t="s">
        <v>50</v>
      </c>
      <c r="O1440" s="22"/>
      <c r="P1440" s="22"/>
    </row>
    <row r="1441" spans="1:16" ht="45" x14ac:dyDescent="0.25">
      <c r="A1441" s="21" t="s">
        <v>6339</v>
      </c>
      <c r="B1441" s="21" t="s">
        <v>49</v>
      </c>
      <c r="C1441" s="22"/>
      <c r="D1441" s="22"/>
      <c r="E1441" s="22"/>
      <c r="F1441" s="22"/>
      <c r="G1441" s="22"/>
      <c r="H1441" s="22"/>
      <c r="I1441" s="22"/>
      <c r="J1441" s="22"/>
      <c r="K1441" s="23">
        <v>1</v>
      </c>
      <c r="L1441" s="23">
        <v>1</v>
      </c>
      <c r="M1441" s="21" t="s">
        <v>50</v>
      </c>
      <c r="N1441" s="21" t="s">
        <v>50</v>
      </c>
      <c r="O1441" s="22"/>
      <c r="P1441" s="22"/>
    </row>
    <row r="1442" spans="1:16" ht="45" x14ac:dyDescent="0.25">
      <c r="A1442" s="21" t="s">
        <v>6340</v>
      </c>
      <c r="B1442" s="21" t="s">
        <v>49</v>
      </c>
      <c r="C1442" s="22"/>
      <c r="D1442" s="22"/>
      <c r="E1442" s="22"/>
      <c r="F1442" s="22"/>
      <c r="G1442" s="22"/>
      <c r="H1442" s="22"/>
      <c r="I1442" s="22"/>
      <c r="J1442" s="22"/>
      <c r="K1442" s="23">
        <v>1</v>
      </c>
      <c r="L1442" s="23">
        <v>1</v>
      </c>
      <c r="M1442" s="21" t="s">
        <v>50</v>
      </c>
      <c r="N1442" s="21" t="s">
        <v>50</v>
      </c>
      <c r="O1442" s="22"/>
      <c r="P1442" s="22"/>
    </row>
    <row r="1443" spans="1:16" ht="45" x14ac:dyDescent="0.25">
      <c r="A1443" s="21" t="s">
        <v>6341</v>
      </c>
      <c r="B1443" s="21" t="s">
        <v>49</v>
      </c>
      <c r="C1443" s="22"/>
      <c r="D1443" s="22"/>
      <c r="E1443" s="22"/>
      <c r="F1443" s="22"/>
      <c r="G1443" s="22"/>
      <c r="H1443" s="22"/>
      <c r="I1443" s="22"/>
      <c r="J1443" s="22"/>
      <c r="K1443" s="23">
        <v>1</v>
      </c>
      <c r="L1443" s="23">
        <v>1</v>
      </c>
      <c r="M1443" s="21" t="s">
        <v>50</v>
      </c>
      <c r="N1443" s="21" t="s">
        <v>50</v>
      </c>
      <c r="O1443" s="22"/>
      <c r="P1443" s="22"/>
    </row>
    <row r="1444" spans="1:16" ht="45" x14ac:dyDescent="0.25">
      <c r="A1444" s="21" t="s">
        <v>6342</v>
      </c>
      <c r="B1444" s="21" t="s">
        <v>49</v>
      </c>
      <c r="C1444" s="22"/>
      <c r="D1444" s="22"/>
      <c r="E1444" s="22"/>
      <c r="F1444" s="22"/>
      <c r="G1444" s="22"/>
      <c r="H1444" s="22"/>
      <c r="I1444" s="22"/>
      <c r="J1444" s="22"/>
      <c r="K1444" s="23">
        <v>1</v>
      </c>
      <c r="L1444" s="23">
        <v>1</v>
      </c>
      <c r="M1444" s="21" t="s">
        <v>50</v>
      </c>
      <c r="N1444" s="21" t="s">
        <v>50</v>
      </c>
      <c r="O1444" s="22"/>
      <c r="P1444" s="22"/>
    </row>
    <row r="1445" spans="1:16" ht="45" x14ac:dyDescent="0.25">
      <c r="A1445" s="21" t="s">
        <v>220</v>
      </c>
      <c r="B1445" s="21" t="s">
        <v>49</v>
      </c>
      <c r="C1445" s="23">
        <v>9024590.5399999991</v>
      </c>
      <c r="D1445" s="23">
        <v>19.62</v>
      </c>
      <c r="E1445" s="23">
        <v>10990357.59</v>
      </c>
      <c r="F1445" s="23">
        <v>28.34</v>
      </c>
      <c r="G1445" s="23">
        <v>22709166.649999999</v>
      </c>
      <c r="H1445" s="23">
        <v>59.66</v>
      </c>
      <c r="I1445" s="23">
        <v>10961930.890000001</v>
      </c>
      <c r="J1445" s="23">
        <v>21.51</v>
      </c>
      <c r="K1445" s="23">
        <v>1</v>
      </c>
      <c r="L1445" s="23">
        <v>1</v>
      </c>
      <c r="M1445" s="21" t="s">
        <v>50</v>
      </c>
      <c r="N1445" s="21" t="s">
        <v>58</v>
      </c>
      <c r="O1445" s="22"/>
      <c r="P1445" s="23">
        <v>403840</v>
      </c>
    </row>
    <row r="1446" spans="1:16" ht="45" x14ac:dyDescent="0.25">
      <c r="A1446" s="21" t="s">
        <v>6343</v>
      </c>
      <c r="B1446" s="21" t="s">
        <v>49</v>
      </c>
      <c r="C1446" s="22"/>
      <c r="D1446" s="22"/>
      <c r="E1446" s="22"/>
      <c r="F1446" s="22"/>
      <c r="G1446" s="22"/>
      <c r="H1446" s="22"/>
      <c r="I1446" s="22"/>
      <c r="J1446" s="22"/>
      <c r="K1446" s="23">
        <v>1</v>
      </c>
      <c r="L1446" s="23">
        <v>1</v>
      </c>
      <c r="M1446" s="21" t="s">
        <v>50</v>
      </c>
      <c r="N1446" s="21" t="s">
        <v>50</v>
      </c>
      <c r="O1446" s="22"/>
      <c r="P1446" s="22"/>
    </row>
    <row r="1447" spans="1:16" ht="45" x14ac:dyDescent="0.25">
      <c r="A1447" s="21" t="s">
        <v>223</v>
      </c>
      <c r="B1447" s="21" t="s">
        <v>49</v>
      </c>
      <c r="C1447" s="23">
        <v>23066152.469999999</v>
      </c>
      <c r="D1447" s="23">
        <v>15.03</v>
      </c>
      <c r="E1447" s="23">
        <v>24879428</v>
      </c>
      <c r="F1447" s="23">
        <v>55</v>
      </c>
      <c r="G1447" s="23">
        <v>28007126.850000001</v>
      </c>
      <c r="H1447" s="23">
        <v>58.4</v>
      </c>
      <c r="I1447" s="23">
        <v>27215742.550000001</v>
      </c>
      <c r="J1447" s="23">
        <v>54.5</v>
      </c>
      <c r="K1447" s="23">
        <v>1</v>
      </c>
      <c r="L1447" s="23">
        <v>1</v>
      </c>
      <c r="M1447" s="21" t="s">
        <v>50</v>
      </c>
      <c r="N1447" s="21" t="s">
        <v>58</v>
      </c>
      <c r="O1447" s="22"/>
      <c r="P1447" s="23">
        <v>449245.5</v>
      </c>
    </row>
    <row r="1448" spans="1:16" ht="45" x14ac:dyDescent="0.25">
      <c r="A1448" s="21" t="s">
        <v>6344</v>
      </c>
      <c r="B1448" s="21" t="s">
        <v>49</v>
      </c>
      <c r="C1448" s="22"/>
      <c r="D1448" s="22"/>
      <c r="E1448" s="22"/>
      <c r="F1448" s="22"/>
      <c r="G1448" s="22"/>
      <c r="H1448" s="22"/>
      <c r="I1448" s="22"/>
      <c r="J1448" s="22"/>
      <c r="K1448" s="23">
        <v>1</v>
      </c>
      <c r="L1448" s="23">
        <v>1</v>
      </c>
      <c r="M1448" s="21" t="s">
        <v>50</v>
      </c>
      <c r="N1448" s="21" t="s">
        <v>50</v>
      </c>
      <c r="O1448" s="22"/>
      <c r="P1448" s="22"/>
    </row>
    <row r="1449" spans="1:16" ht="45" x14ac:dyDescent="0.25">
      <c r="A1449" s="21" t="s">
        <v>977</v>
      </c>
      <c r="B1449" s="21" t="s">
        <v>49</v>
      </c>
      <c r="C1449" s="23">
        <v>12398991.26</v>
      </c>
      <c r="D1449" s="23">
        <v>53.66</v>
      </c>
      <c r="E1449" s="23">
        <v>11608310.82</v>
      </c>
      <c r="F1449" s="23">
        <v>27.77</v>
      </c>
      <c r="G1449" s="23">
        <v>22253639.859999999</v>
      </c>
      <c r="H1449" s="23">
        <v>34.950000000000003</v>
      </c>
      <c r="I1449" s="23">
        <v>16485230.890000001</v>
      </c>
      <c r="J1449" s="23">
        <v>36.14</v>
      </c>
      <c r="K1449" s="23">
        <v>1</v>
      </c>
      <c r="L1449" s="23">
        <v>1</v>
      </c>
      <c r="M1449" s="21" t="s">
        <v>50</v>
      </c>
      <c r="N1449" s="21" t="s">
        <v>58</v>
      </c>
      <c r="O1449" s="22"/>
      <c r="P1449" s="23">
        <v>413680</v>
      </c>
    </row>
    <row r="1450" spans="1:16" ht="45" x14ac:dyDescent="0.25">
      <c r="A1450" s="21" t="s">
        <v>6345</v>
      </c>
      <c r="B1450" s="21" t="s">
        <v>49</v>
      </c>
      <c r="C1450" s="22"/>
      <c r="D1450" s="22"/>
      <c r="E1450" s="22"/>
      <c r="F1450" s="22"/>
      <c r="G1450" s="22"/>
      <c r="H1450" s="22"/>
      <c r="I1450" s="22"/>
      <c r="J1450" s="22"/>
      <c r="K1450" s="23">
        <v>1</v>
      </c>
      <c r="L1450" s="23">
        <v>1</v>
      </c>
      <c r="M1450" s="21" t="s">
        <v>50</v>
      </c>
      <c r="N1450" s="21" t="s">
        <v>50</v>
      </c>
      <c r="O1450" s="22"/>
      <c r="P1450" s="22"/>
    </row>
    <row r="1451" spans="1:16" ht="45" x14ac:dyDescent="0.25">
      <c r="A1451" s="21" t="s">
        <v>6346</v>
      </c>
      <c r="B1451" s="21" t="s">
        <v>49</v>
      </c>
      <c r="C1451" s="22"/>
      <c r="D1451" s="22"/>
      <c r="E1451" s="22"/>
      <c r="F1451" s="22"/>
      <c r="G1451" s="22"/>
      <c r="H1451" s="22"/>
      <c r="I1451" s="22"/>
      <c r="J1451" s="22"/>
      <c r="K1451" s="23">
        <v>1</v>
      </c>
      <c r="L1451" s="23">
        <v>1</v>
      </c>
      <c r="M1451" s="21" t="s">
        <v>50</v>
      </c>
      <c r="N1451" s="21" t="s">
        <v>50</v>
      </c>
      <c r="O1451" s="22"/>
      <c r="P1451" s="22"/>
    </row>
    <row r="1452" spans="1:16" ht="45" x14ac:dyDescent="0.25">
      <c r="A1452" s="21" t="s">
        <v>6347</v>
      </c>
      <c r="B1452" s="21" t="s">
        <v>49</v>
      </c>
      <c r="C1452" s="22"/>
      <c r="D1452" s="22"/>
      <c r="E1452" s="22"/>
      <c r="F1452" s="22"/>
      <c r="G1452" s="22"/>
      <c r="H1452" s="22"/>
      <c r="I1452" s="22"/>
      <c r="J1452" s="22"/>
      <c r="K1452" s="23">
        <v>1</v>
      </c>
      <c r="L1452" s="23">
        <v>1</v>
      </c>
      <c r="M1452" s="21" t="s">
        <v>50</v>
      </c>
      <c r="N1452" s="21" t="s">
        <v>50</v>
      </c>
      <c r="O1452" s="22"/>
      <c r="P1452" s="22"/>
    </row>
    <row r="1453" spans="1:16" ht="45" x14ac:dyDescent="0.25">
      <c r="A1453" s="21" t="s">
        <v>6348</v>
      </c>
      <c r="B1453" s="21" t="s">
        <v>49</v>
      </c>
      <c r="C1453" s="22"/>
      <c r="D1453" s="22"/>
      <c r="E1453" s="22"/>
      <c r="F1453" s="22"/>
      <c r="G1453" s="22"/>
      <c r="H1453" s="22"/>
      <c r="I1453" s="22"/>
      <c r="J1453" s="22"/>
      <c r="K1453" s="23">
        <v>1</v>
      </c>
      <c r="L1453" s="23">
        <v>1</v>
      </c>
      <c r="M1453" s="21" t="s">
        <v>50</v>
      </c>
      <c r="N1453" s="21" t="s">
        <v>50</v>
      </c>
      <c r="O1453" s="22"/>
      <c r="P1453" s="22"/>
    </row>
    <row r="1454" spans="1:16" ht="45" x14ac:dyDescent="0.25">
      <c r="A1454" s="21" t="s">
        <v>2216</v>
      </c>
      <c r="B1454" s="21" t="s">
        <v>49</v>
      </c>
      <c r="C1454" s="23">
        <v>25663943.5</v>
      </c>
      <c r="D1454" s="23">
        <v>38.619999999999997</v>
      </c>
      <c r="E1454" s="23">
        <v>24035613.739999998</v>
      </c>
      <c r="F1454" s="23">
        <v>21.44</v>
      </c>
      <c r="G1454" s="23">
        <v>75451070.890000001</v>
      </c>
      <c r="H1454" s="23">
        <v>54.85</v>
      </c>
      <c r="I1454" s="23">
        <v>30240180.379999999</v>
      </c>
      <c r="J1454" s="23">
        <v>27.04</v>
      </c>
      <c r="K1454" s="23">
        <v>1</v>
      </c>
      <c r="L1454" s="23">
        <v>1</v>
      </c>
      <c r="M1454" s="21" t="s">
        <v>50</v>
      </c>
      <c r="N1454" s="21" t="s">
        <v>58</v>
      </c>
      <c r="O1454" s="22"/>
      <c r="P1454" s="23">
        <v>1170920</v>
      </c>
    </row>
    <row r="1455" spans="1:16" ht="45" x14ac:dyDescent="0.25">
      <c r="A1455" s="21" t="s">
        <v>6349</v>
      </c>
      <c r="B1455" s="21" t="s">
        <v>49</v>
      </c>
      <c r="C1455" s="22"/>
      <c r="D1455" s="22"/>
      <c r="E1455" s="22"/>
      <c r="F1455" s="22"/>
      <c r="G1455" s="22"/>
      <c r="H1455" s="22"/>
      <c r="I1455" s="22"/>
      <c r="J1455" s="22"/>
      <c r="K1455" s="23">
        <v>1</v>
      </c>
      <c r="L1455" s="23">
        <v>1</v>
      </c>
      <c r="M1455" s="21" t="s">
        <v>50</v>
      </c>
      <c r="N1455" s="21" t="s">
        <v>50</v>
      </c>
      <c r="O1455" s="22"/>
      <c r="P1455" s="22"/>
    </row>
    <row r="1456" spans="1:16" ht="45" x14ac:dyDescent="0.25">
      <c r="A1456" s="21" t="s">
        <v>6350</v>
      </c>
      <c r="B1456" s="21" t="s">
        <v>49</v>
      </c>
      <c r="C1456" s="22"/>
      <c r="D1456" s="22"/>
      <c r="E1456" s="22"/>
      <c r="F1456" s="22"/>
      <c r="G1456" s="22"/>
      <c r="H1456" s="22"/>
      <c r="I1456" s="22"/>
      <c r="J1456" s="22"/>
      <c r="K1456" s="23">
        <v>1</v>
      </c>
      <c r="L1456" s="23">
        <v>1</v>
      </c>
      <c r="M1456" s="21" t="s">
        <v>50</v>
      </c>
      <c r="N1456" s="21" t="s">
        <v>50</v>
      </c>
      <c r="O1456" s="22"/>
      <c r="P1456" s="22"/>
    </row>
    <row r="1457" spans="1:16" ht="45" x14ac:dyDescent="0.25">
      <c r="A1457" s="21" t="s">
        <v>2219</v>
      </c>
      <c r="B1457" s="21" t="s">
        <v>49</v>
      </c>
      <c r="C1457" s="23">
        <v>21101168.859999999</v>
      </c>
      <c r="D1457" s="23">
        <v>1418.81</v>
      </c>
      <c r="E1457" s="23">
        <v>18548107.829999998</v>
      </c>
      <c r="F1457" s="23">
        <v>2202.02</v>
      </c>
      <c r="G1457" s="23">
        <v>15785323.76</v>
      </c>
      <c r="H1457" s="23">
        <v>2119.81</v>
      </c>
      <c r="I1457" s="23">
        <v>18806664.5</v>
      </c>
      <c r="J1457" s="23">
        <v>2440.98</v>
      </c>
      <c r="K1457" s="23">
        <v>1</v>
      </c>
      <c r="L1457" s="23">
        <v>1</v>
      </c>
      <c r="M1457" s="21" t="s">
        <v>50</v>
      </c>
      <c r="N1457" s="21" t="s">
        <v>5192</v>
      </c>
      <c r="O1457" s="22"/>
      <c r="P1457" s="23">
        <v>9005</v>
      </c>
    </row>
    <row r="1458" spans="1:16" ht="45" x14ac:dyDescent="0.25">
      <c r="A1458" s="21" t="s">
        <v>6351</v>
      </c>
      <c r="B1458" s="21" t="s">
        <v>49</v>
      </c>
      <c r="C1458" s="22"/>
      <c r="D1458" s="22"/>
      <c r="E1458" s="22"/>
      <c r="F1458" s="22"/>
      <c r="G1458" s="22"/>
      <c r="H1458" s="22"/>
      <c r="I1458" s="22"/>
      <c r="J1458" s="22"/>
      <c r="K1458" s="23">
        <v>1</v>
      </c>
      <c r="L1458" s="23">
        <v>1</v>
      </c>
      <c r="M1458" s="21" t="s">
        <v>50</v>
      </c>
      <c r="N1458" s="21" t="s">
        <v>50</v>
      </c>
      <c r="O1458" s="22"/>
      <c r="P1458" s="22"/>
    </row>
    <row r="1459" spans="1:16" ht="45" x14ac:dyDescent="0.25">
      <c r="A1459" s="21" t="s">
        <v>6352</v>
      </c>
      <c r="B1459" s="21" t="s">
        <v>49</v>
      </c>
      <c r="C1459" s="22"/>
      <c r="D1459" s="22"/>
      <c r="E1459" s="22"/>
      <c r="F1459" s="22"/>
      <c r="G1459" s="22"/>
      <c r="H1459" s="22"/>
      <c r="I1459" s="22"/>
      <c r="J1459" s="22"/>
      <c r="K1459" s="23">
        <v>1</v>
      </c>
      <c r="L1459" s="23">
        <v>1</v>
      </c>
      <c r="M1459" s="21" t="s">
        <v>50</v>
      </c>
      <c r="N1459" s="21" t="s">
        <v>50</v>
      </c>
      <c r="O1459" s="22"/>
      <c r="P1459" s="22"/>
    </row>
    <row r="1460" spans="1:16" ht="45" x14ac:dyDescent="0.25">
      <c r="A1460" s="21" t="s">
        <v>6353</v>
      </c>
      <c r="B1460" s="21" t="s">
        <v>49</v>
      </c>
      <c r="C1460" s="22"/>
      <c r="D1460" s="22"/>
      <c r="E1460" s="22"/>
      <c r="F1460" s="22"/>
      <c r="G1460" s="22"/>
      <c r="H1460" s="22"/>
      <c r="I1460" s="22"/>
      <c r="J1460" s="22"/>
      <c r="K1460" s="23">
        <v>1</v>
      </c>
      <c r="L1460" s="23">
        <v>1</v>
      </c>
      <c r="M1460" s="21" t="s">
        <v>50</v>
      </c>
      <c r="N1460" s="21" t="s">
        <v>50</v>
      </c>
      <c r="O1460" s="22"/>
      <c r="P1460" s="22"/>
    </row>
    <row r="1461" spans="1:16" ht="45" x14ac:dyDescent="0.25">
      <c r="A1461" s="21" t="s">
        <v>2221</v>
      </c>
      <c r="B1461" s="21" t="s">
        <v>49</v>
      </c>
      <c r="C1461" s="23">
        <v>48527843.210000001</v>
      </c>
      <c r="D1461" s="23">
        <v>308.64999999999998</v>
      </c>
      <c r="E1461" s="23">
        <v>64162581.479999997</v>
      </c>
      <c r="F1461" s="23">
        <v>331.76</v>
      </c>
      <c r="G1461" s="23">
        <v>72650650.739999995</v>
      </c>
      <c r="H1461" s="23">
        <v>461.73</v>
      </c>
      <c r="I1461" s="23">
        <v>46354397.090000004</v>
      </c>
      <c r="J1461" s="23">
        <v>271.37</v>
      </c>
      <c r="K1461" s="23">
        <v>1</v>
      </c>
      <c r="L1461" s="23">
        <v>1</v>
      </c>
      <c r="M1461" s="21" t="s">
        <v>50</v>
      </c>
      <c r="N1461" s="21" t="s">
        <v>1462</v>
      </c>
      <c r="O1461" s="22"/>
      <c r="P1461" s="23">
        <v>239022.5</v>
      </c>
    </row>
    <row r="1462" spans="1:16" ht="45" x14ac:dyDescent="0.25">
      <c r="A1462" s="21" t="s">
        <v>6354</v>
      </c>
      <c r="B1462" s="21" t="s">
        <v>49</v>
      </c>
      <c r="C1462" s="22"/>
      <c r="D1462" s="22"/>
      <c r="E1462" s="22"/>
      <c r="F1462" s="22"/>
      <c r="G1462" s="22"/>
      <c r="H1462" s="22"/>
      <c r="I1462" s="22"/>
      <c r="J1462" s="22"/>
      <c r="K1462" s="23">
        <v>1</v>
      </c>
      <c r="L1462" s="23">
        <v>1</v>
      </c>
      <c r="M1462" s="21" t="s">
        <v>50</v>
      </c>
      <c r="N1462" s="21" t="s">
        <v>50</v>
      </c>
      <c r="O1462" s="22"/>
      <c r="P1462" s="22"/>
    </row>
    <row r="1463" spans="1:16" ht="45" x14ac:dyDescent="0.25">
      <c r="A1463" s="21" t="s">
        <v>2223</v>
      </c>
      <c r="B1463" s="21" t="s">
        <v>49</v>
      </c>
      <c r="C1463" s="22"/>
      <c r="D1463" s="22"/>
      <c r="E1463" s="23">
        <v>142120104.06</v>
      </c>
      <c r="F1463" s="23">
        <v>60.32</v>
      </c>
      <c r="G1463" s="23">
        <v>177554494.80000001</v>
      </c>
      <c r="H1463" s="23">
        <v>91.19</v>
      </c>
      <c r="I1463" s="23">
        <v>147612964.06999999</v>
      </c>
      <c r="J1463" s="23">
        <v>52.44</v>
      </c>
      <c r="K1463" s="23">
        <v>1</v>
      </c>
      <c r="L1463" s="23">
        <v>1</v>
      </c>
      <c r="M1463" s="21" t="s">
        <v>50</v>
      </c>
      <c r="N1463" s="21" t="s">
        <v>50</v>
      </c>
      <c r="O1463" s="22"/>
      <c r="P1463" s="22"/>
    </row>
    <row r="1464" spans="1:16" ht="45" x14ac:dyDescent="0.25">
      <c r="A1464" s="21" t="s">
        <v>6355</v>
      </c>
      <c r="B1464" s="21" t="s">
        <v>49</v>
      </c>
      <c r="C1464" s="22"/>
      <c r="D1464" s="22"/>
      <c r="E1464" s="22"/>
      <c r="F1464" s="22"/>
      <c r="G1464" s="22"/>
      <c r="H1464" s="22"/>
      <c r="I1464" s="22"/>
      <c r="J1464" s="22"/>
      <c r="K1464" s="23">
        <v>1</v>
      </c>
      <c r="L1464" s="23">
        <v>1</v>
      </c>
      <c r="M1464" s="21" t="s">
        <v>50</v>
      </c>
      <c r="N1464" s="21" t="s">
        <v>50</v>
      </c>
      <c r="O1464" s="22"/>
      <c r="P1464" s="22"/>
    </row>
    <row r="1465" spans="1:16" ht="45" x14ac:dyDescent="0.25">
      <c r="A1465" s="21" t="s">
        <v>2225</v>
      </c>
      <c r="B1465" s="21" t="s">
        <v>49</v>
      </c>
      <c r="C1465" s="23">
        <v>21240870.960000001</v>
      </c>
      <c r="D1465" s="23">
        <v>69.5</v>
      </c>
      <c r="E1465" s="23">
        <v>18866586.02</v>
      </c>
      <c r="F1465" s="23">
        <v>55</v>
      </c>
      <c r="G1465" s="23">
        <v>21238384.890000001</v>
      </c>
      <c r="H1465" s="23">
        <v>58.4</v>
      </c>
      <c r="I1465" s="23">
        <v>20638261.77</v>
      </c>
      <c r="J1465" s="23">
        <v>54.5</v>
      </c>
      <c r="K1465" s="23">
        <v>1</v>
      </c>
      <c r="L1465" s="23">
        <v>1</v>
      </c>
      <c r="M1465" s="21" t="s">
        <v>50</v>
      </c>
      <c r="N1465" s="21" t="s">
        <v>58</v>
      </c>
      <c r="O1465" s="22"/>
      <c r="P1465" s="23">
        <v>314520</v>
      </c>
    </row>
    <row r="1466" spans="1:16" ht="45" x14ac:dyDescent="0.25">
      <c r="A1466" s="21" t="s">
        <v>6356</v>
      </c>
      <c r="B1466" s="21" t="s">
        <v>49</v>
      </c>
      <c r="C1466" s="22"/>
      <c r="D1466" s="22"/>
      <c r="E1466" s="22"/>
      <c r="F1466" s="22"/>
      <c r="G1466" s="22"/>
      <c r="H1466" s="22"/>
      <c r="I1466" s="22"/>
      <c r="J1466" s="22"/>
      <c r="K1466" s="23">
        <v>1</v>
      </c>
      <c r="L1466" s="23">
        <v>1</v>
      </c>
      <c r="M1466" s="21" t="s">
        <v>50</v>
      </c>
      <c r="N1466" s="21" t="s">
        <v>50</v>
      </c>
      <c r="O1466" s="22"/>
      <c r="P1466" s="22"/>
    </row>
    <row r="1467" spans="1:16" ht="45" x14ac:dyDescent="0.25">
      <c r="A1467" s="21" t="s">
        <v>6357</v>
      </c>
      <c r="B1467" s="21" t="s">
        <v>49</v>
      </c>
      <c r="C1467" s="22"/>
      <c r="D1467" s="22"/>
      <c r="E1467" s="22"/>
      <c r="F1467" s="22"/>
      <c r="G1467" s="22"/>
      <c r="H1467" s="22"/>
      <c r="I1467" s="22"/>
      <c r="J1467" s="22"/>
      <c r="K1467" s="23">
        <v>1</v>
      </c>
      <c r="L1467" s="23">
        <v>1</v>
      </c>
      <c r="M1467" s="21" t="s">
        <v>50</v>
      </c>
      <c r="N1467" s="21" t="s">
        <v>50</v>
      </c>
      <c r="O1467" s="22"/>
      <c r="P1467" s="22"/>
    </row>
    <row r="1468" spans="1:16" ht="45" x14ac:dyDescent="0.25">
      <c r="A1468" s="21" t="s">
        <v>6358</v>
      </c>
      <c r="B1468" s="21" t="s">
        <v>49</v>
      </c>
      <c r="C1468" s="22"/>
      <c r="D1468" s="22"/>
      <c r="E1468" s="22"/>
      <c r="F1468" s="22"/>
      <c r="G1468" s="22"/>
      <c r="H1468" s="22"/>
      <c r="I1468" s="22"/>
      <c r="J1468" s="22"/>
      <c r="K1468" s="23">
        <v>1</v>
      </c>
      <c r="L1468" s="23">
        <v>1</v>
      </c>
      <c r="M1468" s="21" t="s">
        <v>50</v>
      </c>
      <c r="N1468" s="21" t="s">
        <v>50</v>
      </c>
      <c r="O1468" s="22"/>
      <c r="P1468" s="22"/>
    </row>
    <row r="1469" spans="1:16" ht="45" x14ac:dyDescent="0.25">
      <c r="A1469" s="21" t="s">
        <v>6359</v>
      </c>
      <c r="B1469" s="21" t="s">
        <v>49</v>
      </c>
      <c r="C1469" s="22"/>
      <c r="D1469" s="22"/>
      <c r="E1469" s="22"/>
      <c r="F1469" s="22"/>
      <c r="G1469" s="22"/>
      <c r="H1469" s="22"/>
      <c r="I1469" s="22"/>
      <c r="J1469" s="22"/>
      <c r="K1469" s="23">
        <v>1</v>
      </c>
      <c r="L1469" s="23">
        <v>1</v>
      </c>
      <c r="M1469" s="21" t="s">
        <v>50</v>
      </c>
      <c r="N1469" s="21" t="s">
        <v>50</v>
      </c>
      <c r="O1469" s="22"/>
      <c r="P1469" s="22"/>
    </row>
    <row r="1470" spans="1:16" ht="45" x14ac:dyDescent="0.25">
      <c r="A1470" s="21" t="s">
        <v>979</v>
      </c>
      <c r="B1470" s="21" t="s">
        <v>49</v>
      </c>
      <c r="C1470" s="23">
        <v>187577180.03</v>
      </c>
      <c r="D1470" s="23">
        <v>106.34</v>
      </c>
      <c r="E1470" s="23">
        <v>116011783.28</v>
      </c>
      <c r="F1470" s="23">
        <v>60.32</v>
      </c>
      <c r="G1470" s="23">
        <v>186986628.63</v>
      </c>
      <c r="H1470" s="23">
        <v>35</v>
      </c>
      <c r="I1470" s="23">
        <v>120495571.76000001</v>
      </c>
      <c r="J1470" s="23">
        <v>52.44</v>
      </c>
      <c r="K1470" s="23">
        <v>1</v>
      </c>
      <c r="L1470" s="23">
        <v>1</v>
      </c>
      <c r="M1470" s="21" t="s">
        <v>50</v>
      </c>
      <c r="N1470" s="21" t="s">
        <v>204</v>
      </c>
      <c r="O1470" s="22"/>
      <c r="P1470" s="23">
        <v>1978222</v>
      </c>
    </row>
    <row r="1471" spans="1:16" ht="45" x14ac:dyDescent="0.25">
      <c r="A1471" s="21" t="s">
        <v>6360</v>
      </c>
      <c r="B1471" s="21" t="s">
        <v>49</v>
      </c>
      <c r="C1471" s="22"/>
      <c r="D1471" s="22"/>
      <c r="E1471" s="22"/>
      <c r="F1471" s="22"/>
      <c r="G1471" s="22"/>
      <c r="H1471" s="22"/>
      <c r="I1471" s="22"/>
      <c r="J1471" s="22"/>
      <c r="K1471" s="23">
        <v>1</v>
      </c>
      <c r="L1471" s="23">
        <v>1</v>
      </c>
      <c r="M1471" s="21" t="s">
        <v>50</v>
      </c>
      <c r="N1471" s="21" t="s">
        <v>50</v>
      </c>
      <c r="O1471" s="22"/>
      <c r="P1471" s="22"/>
    </row>
    <row r="1472" spans="1:16" ht="45" x14ac:dyDescent="0.25">
      <c r="A1472" s="21" t="s">
        <v>6361</v>
      </c>
      <c r="B1472" s="21" t="s">
        <v>49</v>
      </c>
      <c r="C1472" s="22"/>
      <c r="D1472" s="22"/>
      <c r="E1472" s="22"/>
      <c r="F1472" s="22"/>
      <c r="G1472" s="22"/>
      <c r="H1472" s="22"/>
      <c r="I1472" s="22"/>
      <c r="J1472" s="22"/>
      <c r="K1472" s="23">
        <v>1</v>
      </c>
      <c r="L1472" s="23">
        <v>1</v>
      </c>
      <c r="M1472" s="21" t="s">
        <v>50</v>
      </c>
      <c r="N1472" s="21" t="s">
        <v>50</v>
      </c>
      <c r="O1472" s="22"/>
      <c r="P1472" s="22"/>
    </row>
    <row r="1473" spans="1:16" ht="45" x14ac:dyDescent="0.25">
      <c r="A1473" s="21" t="s">
        <v>6362</v>
      </c>
      <c r="B1473" s="21" t="s">
        <v>49</v>
      </c>
      <c r="C1473" s="22"/>
      <c r="D1473" s="22"/>
      <c r="E1473" s="22"/>
      <c r="F1473" s="22"/>
      <c r="G1473" s="22"/>
      <c r="H1473" s="22"/>
      <c r="I1473" s="22"/>
      <c r="J1473" s="22"/>
      <c r="K1473" s="23">
        <v>1</v>
      </c>
      <c r="L1473" s="23">
        <v>1</v>
      </c>
      <c r="M1473" s="21" t="s">
        <v>50</v>
      </c>
      <c r="N1473" s="21" t="s">
        <v>50</v>
      </c>
      <c r="O1473" s="22"/>
      <c r="P1473" s="22"/>
    </row>
    <row r="1474" spans="1:16" ht="45" x14ac:dyDescent="0.25">
      <c r="A1474" s="21" t="s">
        <v>230</v>
      </c>
      <c r="B1474" s="21" t="s">
        <v>49</v>
      </c>
      <c r="C1474" s="23">
        <v>30322215.109999999</v>
      </c>
      <c r="D1474" s="23">
        <v>508.84</v>
      </c>
      <c r="E1474" s="23">
        <v>29391426.27</v>
      </c>
      <c r="F1474" s="23">
        <v>592.48</v>
      </c>
      <c r="G1474" s="23">
        <v>23249590.600000001</v>
      </c>
      <c r="H1474" s="23">
        <v>461.73</v>
      </c>
      <c r="I1474" s="23">
        <v>27483373.149999999</v>
      </c>
      <c r="J1474" s="23">
        <v>553.94000000000005</v>
      </c>
      <c r="K1474" s="23">
        <v>1</v>
      </c>
      <c r="L1474" s="23">
        <v>1</v>
      </c>
      <c r="M1474" s="21" t="s">
        <v>50</v>
      </c>
      <c r="N1474" s="21" t="s">
        <v>5192</v>
      </c>
      <c r="O1474" s="22"/>
      <c r="P1474" s="23">
        <v>39796</v>
      </c>
    </row>
    <row r="1475" spans="1:16" ht="45" x14ac:dyDescent="0.25">
      <c r="A1475" s="21" t="s">
        <v>6363</v>
      </c>
      <c r="B1475" s="21" t="s">
        <v>49</v>
      </c>
      <c r="C1475" s="22"/>
      <c r="D1475" s="22"/>
      <c r="E1475" s="22"/>
      <c r="F1475" s="22"/>
      <c r="G1475" s="22"/>
      <c r="H1475" s="22"/>
      <c r="I1475" s="22"/>
      <c r="J1475" s="22"/>
      <c r="K1475" s="23">
        <v>1</v>
      </c>
      <c r="L1475" s="23">
        <v>1</v>
      </c>
      <c r="M1475" s="21" t="s">
        <v>50</v>
      </c>
      <c r="N1475" s="21" t="s">
        <v>50</v>
      </c>
      <c r="O1475" s="22"/>
      <c r="P1475" s="22"/>
    </row>
    <row r="1476" spans="1:16" ht="45" x14ac:dyDescent="0.25">
      <c r="A1476" s="21" t="s">
        <v>6364</v>
      </c>
      <c r="B1476" s="21" t="s">
        <v>49</v>
      </c>
      <c r="C1476" s="22"/>
      <c r="D1476" s="22"/>
      <c r="E1476" s="22"/>
      <c r="F1476" s="22"/>
      <c r="G1476" s="22"/>
      <c r="H1476" s="22"/>
      <c r="I1476" s="22"/>
      <c r="J1476" s="22"/>
      <c r="K1476" s="23">
        <v>1</v>
      </c>
      <c r="L1476" s="23">
        <v>1</v>
      </c>
      <c r="M1476" s="21" t="s">
        <v>50</v>
      </c>
      <c r="N1476" s="21" t="s">
        <v>50</v>
      </c>
      <c r="O1476" s="22"/>
      <c r="P1476" s="22"/>
    </row>
    <row r="1477" spans="1:16" ht="45" x14ac:dyDescent="0.25">
      <c r="A1477" s="21" t="s">
        <v>234</v>
      </c>
      <c r="B1477" s="21" t="s">
        <v>49</v>
      </c>
      <c r="C1477" s="23">
        <v>20434835.27</v>
      </c>
      <c r="D1477" s="23">
        <v>32.549999999999997</v>
      </c>
      <c r="E1477" s="23">
        <v>26557579.449999999</v>
      </c>
      <c r="F1477" s="23">
        <v>35.19</v>
      </c>
      <c r="G1477" s="23">
        <v>22625704.98</v>
      </c>
      <c r="H1477" s="23">
        <v>36.29</v>
      </c>
      <c r="I1477" s="23">
        <v>18782340.120000001</v>
      </c>
      <c r="J1477" s="23">
        <v>28.97</v>
      </c>
      <c r="K1477" s="23">
        <v>1</v>
      </c>
      <c r="L1477" s="23">
        <v>1</v>
      </c>
      <c r="M1477" s="21" t="s">
        <v>50</v>
      </c>
      <c r="N1477" s="21" t="s">
        <v>58</v>
      </c>
      <c r="O1477" s="22"/>
      <c r="P1477" s="23">
        <v>728413.75</v>
      </c>
    </row>
    <row r="1478" spans="1:16" ht="45" x14ac:dyDescent="0.25">
      <c r="A1478" s="21" t="s">
        <v>2237</v>
      </c>
      <c r="B1478" s="21" t="s">
        <v>49</v>
      </c>
      <c r="C1478" s="23">
        <v>28493440.489999998</v>
      </c>
      <c r="D1478" s="23">
        <v>13.5</v>
      </c>
      <c r="E1478" s="23">
        <v>126935101.19</v>
      </c>
      <c r="F1478" s="23">
        <v>52.32</v>
      </c>
      <c r="G1478" s="23">
        <v>163650366.66999999</v>
      </c>
      <c r="H1478" s="23">
        <v>91.19</v>
      </c>
      <c r="I1478" s="23">
        <v>113098047.43000001</v>
      </c>
      <c r="J1478" s="23">
        <v>70.38</v>
      </c>
      <c r="K1478" s="23">
        <v>1</v>
      </c>
      <c r="L1478" s="23">
        <v>1</v>
      </c>
      <c r="M1478" s="21" t="s">
        <v>50</v>
      </c>
      <c r="N1478" s="21" t="s">
        <v>204</v>
      </c>
      <c r="O1478" s="22"/>
      <c r="P1478" s="23">
        <v>2011404.5</v>
      </c>
    </row>
    <row r="1479" spans="1:16" ht="45" x14ac:dyDescent="0.25">
      <c r="A1479" s="21" t="s">
        <v>6365</v>
      </c>
      <c r="B1479" s="21" t="s">
        <v>49</v>
      </c>
      <c r="C1479" s="22"/>
      <c r="D1479" s="22"/>
      <c r="E1479" s="22"/>
      <c r="F1479" s="22"/>
      <c r="G1479" s="22"/>
      <c r="H1479" s="22"/>
      <c r="I1479" s="22"/>
      <c r="J1479" s="22"/>
      <c r="K1479" s="23">
        <v>1</v>
      </c>
      <c r="L1479" s="23">
        <v>1</v>
      </c>
      <c r="M1479" s="21" t="s">
        <v>50</v>
      </c>
      <c r="N1479" s="21" t="s">
        <v>50</v>
      </c>
      <c r="O1479" s="22"/>
      <c r="P1479" s="22"/>
    </row>
    <row r="1480" spans="1:16" ht="45" x14ac:dyDescent="0.25">
      <c r="A1480" s="21" t="s">
        <v>6366</v>
      </c>
      <c r="B1480" s="21" t="s">
        <v>49</v>
      </c>
      <c r="C1480" s="22"/>
      <c r="D1480" s="22"/>
      <c r="E1480" s="22"/>
      <c r="F1480" s="22"/>
      <c r="G1480" s="22"/>
      <c r="H1480" s="22"/>
      <c r="I1480" s="22"/>
      <c r="J1480" s="22"/>
      <c r="K1480" s="23">
        <v>1</v>
      </c>
      <c r="L1480" s="23">
        <v>1</v>
      </c>
      <c r="M1480" s="21" t="s">
        <v>50</v>
      </c>
      <c r="N1480" s="21" t="s">
        <v>50</v>
      </c>
      <c r="O1480" s="22"/>
      <c r="P1480" s="22"/>
    </row>
    <row r="1481" spans="1:16" ht="45" x14ac:dyDescent="0.25">
      <c r="A1481" s="21" t="s">
        <v>2247</v>
      </c>
      <c r="B1481" s="21" t="s">
        <v>198</v>
      </c>
      <c r="C1481" s="23">
        <v>70283052.510000005</v>
      </c>
      <c r="D1481" s="23">
        <v>34.79</v>
      </c>
      <c r="E1481" s="23">
        <v>108008269.05</v>
      </c>
      <c r="F1481" s="23">
        <v>52.32</v>
      </c>
      <c r="G1481" s="23">
        <v>103016332.66</v>
      </c>
      <c r="H1481" s="23">
        <v>35</v>
      </c>
      <c r="I1481" s="23">
        <v>115767081.61</v>
      </c>
      <c r="J1481" s="23">
        <v>52.44</v>
      </c>
      <c r="K1481" s="23">
        <v>1</v>
      </c>
      <c r="L1481" s="23">
        <v>1</v>
      </c>
      <c r="M1481" s="21" t="s">
        <v>50</v>
      </c>
      <c r="N1481" s="21" t="s">
        <v>58</v>
      </c>
      <c r="O1481" s="22"/>
      <c r="P1481" s="23">
        <v>1741424.5</v>
      </c>
    </row>
    <row r="1482" spans="1:16" ht="45" x14ac:dyDescent="0.25">
      <c r="A1482" s="21" t="s">
        <v>6367</v>
      </c>
      <c r="B1482" s="21" t="s">
        <v>49</v>
      </c>
      <c r="C1482" s="22"/>
      <c r="D1482" s="22"/>
      <c r="E1482" s="22"/>
      <c r="F1482" s="22"/>
      <c r="G1482" s="22"/>
      <c r="H1482" s="22"/>
      <c r="I1482" s="22"/>
      <c r="J1482" s="22"/>
      <c r="K1482" s="23">
        <v>1</v>
      </c>
      <c r="L1482" s="23">
        <v>1</v>
      </c>
      <c r="M1482" s="21" t="s">
        <v>50</v>
      </c>
      <c r="N1482" s="21" t="s">
        <v>50</v>
      </c>
      <c r="O1482" s="22"/>
      <c r="P1482" s="22"/>
    </row>
    <row r="1483" spans="1:16" ht="45" x14ac:dyDescent="0.25">
      <c r="A1483" s="21" t="s">
        <v>6368</v>
      </c>
      <c r="B1483" s="21" t="s">
        <v>49</v>
      </c>
      <c r="C1483" s="22"/>
      <c r="D1483" s="22"/>
      <c r="E1483" s="22"/>
      <c r="F1483" s="22"/>
      <c r="G1483" s="22"/>
      <c r="H1483" s="22"/>
      <c r="I1483" s="22"/>
      <c r="J1483" s="22"/>
      <c r="K1483" s="23">
        <v>1</v>
      </c>
      <c r="L1483" s="23">
        <v>1</v>
      </c>
      <c r="M1483" s="21" t="s">
        <v>50</v>
      </c>
      <c r="N1483" s="21" t="s">
        <v>50</v>
      </c>
      <c r="O1483" s="22"/>
      <c r="P1483" s="22"/>
    </row>
    <row r="1484" spans="1:16" ht="45" x14ac:dyDescent="0.25">
      <c r="A1484" s="21" t="s">
        <v>6369</v>
      </c>
      <c r="B1484" s="21" t="s">
        <v>49</v>
      </c>
      <c r="C1484" s="22"/>
      <c r="D1484" s="22"/>
      <c r="E1484" s="22"/>
      <c r="F1484" s="22"/>
      <c r="G1484" s="22"/>
      <c r="H1484" s="22"/>
      <c r="I1484" s="22"/>
      <c r="J1484" s="22"/>
      <c r="K1484" s="23">
        <v>1</v>
      </c>
      <c r="L1484" s="23">
        <v>1</v>
      </c>
      <c r="M1484" s="21" t="s">
        <v>50</v>
      </c>
      <c r="N1484" s="21" t="s">
        <v>50</v>
      </c>
      <c r="O1484" s="22"/>
      <c r="P1484" s="22"/>
    </row>
    <row r="1485" spans="1:16" ht="45" x14ac:dyDescent="0.25">
      <c r="A1485" s="21" t="s">
        <v>6370</v>
      </c>
      <c r="B1485" s="21" t="s">
        <v>49</v>
      </c>
      <c r="C1485" s="22"/>
      <c r="D1485" s="22"/>
      <c r="E1485" s="22"/>
      <c r="F1485" s="22"/>
      <c r="G1485" s="22"/>
      <c r="H1485" s="22"/>
      <c r="I1485" s="22"/>
      <c r="J1485" s="22"/>
      <c r="K1485" s="23">
        <v>1</v>
      </c>
      <c r="L1485" s="23">
        <v>1</v>
      </c>
      <c r="M1485" s="21" t="s">
        <v>50</v>
      </c>
      <c r="N1485" s="21" t="s">
        <v>50</v>
      </c>
      <c r="O1485" s="22"/>
      <c r="P1485" s="22"/>
    </row>
    <row r="1486" spans="1:16" ht="45" x14ac:dyDescent="0.25">
      <c r="A1486" s="21" t="s">
        <v>6371</v>
      </c>
      <c r="B1486" s="21" t="s">
        <v>49</v>
      </c>
      <c r="C1486" s="22"/>
      <c r="D1486" s="22"/>
      <c r="E1486" s="22"/>
      <c r="F1486" s="22"/>
      <c r="G1486" s="22"/>
      <c r="H1486" s="22"/>
      <c r="I1486" s="22"/>
      <c r="J1486" s="22"/>
      <c r="K1486" s="23">
        <v>1</v>
      </c>
      <c r="L1486" s="23">
        <v>1</v>
      </c>
      <c r="M1486" s="21" t="s">
        <v>50</v>
      </c>
      <c r="N1486" s="21" t="s">
        <v>50</v>
      </c>
      <c r="O1486" s="22"/>
      <c r="P1486" s="22"/>
    </row>
    <row r="1487" spans="1:16" ht="45" x14ac:dyDescent="0.25">
      <c r="A1487" s="21" t="s">
        <v>6372</v>
      </c>
      <c r="B1487" s="21" t="s">
        <v>49</v>
      </c>
      <c r="C1487" s="22"/>
      <c r="D1487" s="22"/>
      <c r="E1487" s="22"/>
      <c r="F1487" s="22"/>
      <c r="G1487" s="22"/>
      <c r="H1487" s="22"/>
      <c r="I1487" s="22"/>
      <c r="J1487" s="22"/>
      <c r="K1487" s="23">
        <v>1</v>
      </c>
      <c r="L1487" s="23">
        <v>1</v>
      </c>
      <c r="M1487" s="21" t="s">
        <v>50</v>
      </c>
      <c r="N1487" s="21" t="s">
        <v>50</v>
      </c>
      <c r="O1487" s="22"/>
      <c r="P1487" s="22"/>
    </row>
    <row r="1488" spans="1:16" ht="45" x14ac:dyDescent="0.25">
      <c r="A1488" s="21" t="s">
        <v>2249</v>
      </c>
      <c r="B1488" s="21" t="s">
        <v>49</v>
      </c>
      <c r="C1488" s="23">
        <v>15594302.26</v>
      </c>
      <c r="D1488" s="23">
        <v>316.85000000000002</v>
      </c>
      <c r="E1488" s="23">
        <v>11686390.84</v>
      </c>
      <c r="F1488" s="23">
        <v>299.89</v>
      </c>
      <c r="G1488" s="23">
        <v>6816026.4500000002</v>
      </c>
      <c r="H1488" s="23">
        <v>170.9</v>
      </c>
      <c r="I1488" s="23">
        <v>14862646.529999999</v>
      </c>
      <c r="J1488" s="23">
        <v>360.54</v>
      </c>
      <c r="K1488" s="23">
        <v>1</v>
      </c>
      <c r="L1488" s="23">
        <v>1</v>
      </c>
      <c r="M1488" s="21" t="s">
        <v>50</v>
      </c>
      <c r="N1488" s="21" t="s">
        <v>1462</v>
      </c>
      <c r="O1488" s="22"/>
      <c r="P1488" s="23">
        <v>63975</v>
      </c>
    </row>
    <row r="1489" spans="1:16" ht="45" x14ac:dyDescent="0.25">
      <c r="A1489" s="21" t="s">
        <v>6373</v>
      </c>
      <c r="B1489" s="21" t="s">
        <v>49</v>
      </c>
      <c r="C1489" s="22"/>
      <c r="D1489" s="22"/>
      <c r="E1489" s="22"/>
      <c r="F1489" s="22"/>
      <c r="G1489" s="22"/>
      <c r="H1489" s="22"/>
      <c r="I1489" s="22"/>
      <c r="J1489" s="22"/>
      <c r="K1489" s="23">
        <v>1</v>
      </c>
      <c r="L1489" s="23">
        <v>1</v>
      </c>
      <c r="M1489" s="21" t="s">
        <v>50</v>
      </c>
      <c r="N1489" s="21" t="s">
        <v>50</v>
      </c>
      <c r="O1489" s="22"/>
      <c r="P1489" s="22"/>
    </row>
    <row r="1490" spans="1:16" ht="45" x14ac:dyDescent="0.25">
      <c r="A1490" s="21" t="s">
        <v>6374</v>
      </c>
      <c r="B1490" s="21" t="s">
        <v>198</v>
      </c>
      <c r="C1490" s="22"/>
      <c r="D1490" s="22"/>
      <c r="E1490" s="22"/>
      <c r="F1490" s="22"/>
      <c r="G1490" s="22"/>
      <c r="H1490" s="22"/>
      <c r="I1490" s="22"/>
      <c r="J1490" s="22"/>
      <c r="K1490" s="23">
        <v>1</v>
      </c>
      <c r="L1490" s="23">
        <v>1</v>
      </c>
      <c r="M1490" s="21" t="s">
        <v>50</v>
      </c>
      <c r="N1490" s="21" t="s">
        <v>50</v>
      </c>
      <c r="O1490" s="22"/>
      <c r="P1490" s="22"/>
    </row>
    <row r="1491" spans="1:16" ht="45" x14ac:dyDescent="0.25">
      <c r="A1491" s="21" t="s">
        <v>985</v>
      </c>
      <c r="B1491" s="21" t="s">
        <v>49</v>
      </c>
      <c r="C1491" s="23">
        <v>32729545.309999999</v>
      </c>
      <c r="D1491" s="23">
        <v>32.82</v>
      </c>
      <c r="E1491" s="23">
        <v>33333960.09</v>
      </c>
      <c r="F1491" s="23">
        <v>73.52</v>
      </c>
      <c r="G1491" s="23">
        <v>26052337.960000001</v>
      </c>
      <c r="H1491" s="23">
        <v>54.85</v>
      </c>
      <c r="I1491" s="23">
        <v>40749807.560000002</v>
      </c>
      <c r="J1491" s="23">
        <v>81.73</v>
      </c>
      <c r="K1491" s="23">
        <v>1</v>
      </c>
      <c r="L1491" s="23">
        <v>1</v>
      </c>
      <c r="M1491" s="21" t="s">
        <v>50</v>
      </c>
      <c r="N1491" s="21" t="s">
        <v>58</v>
      </c>
      <c r="O1491" s="22"/>
      <c r="P1491" s="23">
        <v>447680</v>
      </c>
    </row>
    <row r="1492" spans="1:16" ht="45" x14ac:dyDescent="0.25">
      <c r="A1492" s="21" t="s">
        <v>6375</v>
      </c>
      <c r="B1492" s="21" t="s">
        <v>49</v>
      </c>
      <c r="C1492" s="22"/>
      <c r="D1492" s="22"/>
      <c r="E1492" s="22"/>
      <c r="F1492" s="22"/>
      <c r="G1492" s="22"/>
      <c r="H1492" s="22"/>
      <c r="I1492" s="22"/>
      <c r="J1492" s="22"/>
      <c r="K1492" s="23">
        <v>1</v>
      </c>
      <c r="L1492" s="23">
        <v>1</v>
      </c>
      <c r="M1492" s="21" t="s">
        <v>50</v>
      </c>
      <c r="N1492" s="21" t="s">
        <v>50</v>
      </c>
      <c r="O1492" s="22"/>
      <c r="P1492" s="22"/>
    </row>
    <row r="1493" spans="1:16" ht="45" x14ac:dyDescent="0.25">
      <c r="A1493" s="21" t="s">
        <v>6376</v>
      </c>
      <c r="B1493" s="21" t="s">
        <v>49</v>
      </c>
      <c r="C1493" s="22"/>
      <c r="D1493" s="22"/>
      <c r="E1493" s="22"/>
      <c r="F1493" s="22"/>
      <c r="G1493" s="22"/>
      <c r="H1493" s="22"/>
      <c r="I1493" s="22"/>
      <c r="J1493" s="22"/>
      <c r="K1493" s="23">
        <v>1</v>
      </c>
      <c r="L1493" s="23">
        <v>1</v>
      </c>
      <c r="M1493" s="21" t="s">
        <v>50</v>
      </c>
      <c r="N1493" s="21" t="s">
        <v>50</v>
      </c>
      <c r="O1493" s="22"/>
      <c r="P1493" s="22"/>
    </row>
    <row r="1494" spans="1:16" ht="45" x14ac:dyDescent="0.25">
      <c r="A1494" s="21" t="s">
        <v>6377</v>
      </c>
      <c r="B1494" s="21" t="s">
        <v>49</v>
      </c>
      <c r="C1494" s="22"/>
      <c r="D1494" s="22"/>
      <c r="E1494" s="22"/>
      <c r="F1494" s="22"/>
      <c r="G1494" s="22"/>
      <c r="H1494" s="22"/>
      <c r="I1494" s="22"/>
      <c r="J1494" s="22"/>
      <c r="K1494" s="23">
        <v>1</v>
      </c>
      <c r="L1494" s="23">
        <v>1</v>
      </c>
      <c r="M1494" s="21" t="s">
        <v>50</v>
      </c>
      <c r="N1494" s="21" t="s">
        <v>50</v>
      </c>
      <c r="O1494" s="22"/>
      <c r="P1494" s="22"/>
    </row>
    <row r="1495" spans="1:16" ht="45" x14ac:dyDescent="0.25">
      <c r="A1495" s="21" t="s">
        <v>2254</v>
      </c>
      <c r="B1495" s="21" t="s">
        <v>49</v>
      </c>
      <c r="C1495" s="23">
        <v>23735023.800000001</v>
      </c>
      <c r="D1495" s="23">
        <v>292.94</v>
      </c>
      <c r="E1495" s="23">
        <v>22840590.780000001</v>
      </c>
      <c r="F1495" s="23">
        <v>314.24</v>
      </c>
      <c r="G1495" s="23">
        <v>18717588.190000001</v>
      </c>
      <c r="H1495" s="23">
        <v>288.64999999999998</v>
      </c>
      <c r="I1495" s="23">
        <v>20771949.93</v>
      </c>
      <c r="J1495" s="23">
        <v>287.25</v>
      </c>
      <c r="K1495" s="23">
        <v>1</v>
      </c>
      <c r="L1495" s="23">
        <v>1</v>
      </c>
      <c r="M1495" s="21" t="s">
        <v>50</v>
      </c>
      <c r="N1495" s="21" t="s">
        <v>1462</v>
      </c>
      <c r="O1495" s="22"/>
      <c r="P1495" s="23">
        <v>92522.5</v>
      </c>
    </row>
    <row r="1496" spans="1:16" ht="45" x14ac:dyDescent="0.25">
      <c r="A1496" s="21" t="s">
        <v>6378</v>
      </c>
      <c r="B1496" s="21" t="s">
        <v>49</v>
      </c>
      <c r="C1496" s="22"/>
      <c r="D1496" s="22"/>
      <c r="E1496" s="22"/>
      <c r="F1496" s="22"/>
      <c r="G1496" s="22"/>
      <c r="H1496" s="22"/>
      <c r="I1496" s="22"/>
      <c r="J1496" s="22"/>
      <c r="K1496" s="23">
        <v>1</v>
      </c>
      <c r="L1496" s="23">
        <v>1</v>
      </c>
      <c r="M1496" s="21" t="s">
        <v>50</v>
      </c>
      <c r="N1496" s="21" t="s">
        <v>50</v>
      </c>
      <c r="O1496" s="22"/>
      <c r="P1496" s="22"/>
    </row>
    <row r="1497" spans="1:16" ht="45" x14ac:dyDescent="0.25">
      <c r="A1497" s="21" t="s">
        <v>6379</v>
      </c>
      <c r="B1497" s="21" t="s">
        <v>49</v>
      </c>
      <c r="C1497" s="22"/>
      <c r="D1497" s="22"/>
      <c r="E1497" s="22"/>
      <c r="F1497" s="22"/>
      <c r="G1497" s="22"/>
      <c r="H1497" s="22"/>
      <c r="I1497" s="22"/>
      <c r="J1497" s="22"/>
      <c r="K1497" s="23">
        <v>1</v>
      </c>
      <c r="L1497" s="23">
        <v>1</v>
      </c>
      <c r="M1497" s="21" t="s">
        <v>50</v>
      </c>
      <c r="N1497" s="21" t="s">
        <v>50</v>
      </c>
      <c r="O1497" s="22"/>
      <c r="P1497" s="22"/>
    </row>
    <row r="1498" spans="1:16" ht="45" x14ac:dyDescent="0.25">
      <c r="A1498" s="21" t="s">
        <v>2256</v>
      </c>
      <c r="B1498" s="21" t="s">
        <v>49</v>
      </c>
      <c r="C1498" s="23">
        <v>65967889.649999999</v>
      </c>
      <c r="D1498" s="23">
        <v>426.05</v>
      </c>
      <c r="E1498" s="23">
        <v>52765099.079999998</v>
      </c>
      <c r="F1498" s="23">
        <v>462.4</v>
      </c>
      <c r="G1498" s="23">
        <v>65596284.880000003</v>
      </c>
      <c r="H1498" s="23">
        <v>466</v>
      </c>
      <c r="I1498" s="23">
        <v>56872084.859999999</v>
      </c>
      <c r="J1498" s="23">
        <v>455.45</v>
      </c>
      <c r="K1498" s="23">
        <v>1</v>
      </c>
      <c r="L1498" s="23">
        <v>1</v>
      </c>
      <c r="M1498" s="21" t="s">
        <v>50</v>
      </c>
      <c r="N1498" s="21" t="s">
        <v>1462</v>
      </c>
      <c r="O1498" s="22"/>
      <c r="P1498" s="23">
        <v>95600</v>
      </c>
    </row>
    <row r="1499" spans="1:16" ht="45" x14ac:dyDescent="0.25">
      <c r="A1499" s="21" t="s">
        <v>6380</v>
      </c>
      <c r="B1499" s="21" t="s">
        <v>49</v>
      </c>
      <c r="C1499" s="22"/>
      <c r="D1499" s="22"/>
      <c r="E1499" s="22"/>
      <c r="F1499" s="22"/>
      <c r="G1499" s="22"/>
      <c r="H1499" s="22"/>
      <c r="I1499" s="22"/>
      <c r="J1499" s="22"/>
      <c r="K1499" s="23">
        <v>1</v>
      </c>
      <c r="L1499" s="23">
        <v>1</v>
      </c>
      <c r="M1499" s="21" t="s">
        <v>50</v>
      </c>
      <c r="N1499" s="21" t="s">
        <v>50</v>
      </c>
      <c r="O1499" s="22"/>
      <c r="P1499" s="22"/>
    </row>
    <row r="1500" spans="1:16" ht="45" x14ac:dyDescent="0.25">
      <c r="A1500" s="21" t="s">
        <v>2258</v>
      </c>
      <c r="B1500" s="21" t="s">
        <v>49</v>
      </c>
      <c r="C1500" s="22"/>
      <c r="D1500" s="22"/>
      <c r="E1500" s="23">
        <v>14904007.189999999</v>
      </c>
      <c r="F1500" s="23">
        <v>783.31</v>
      </c>
      <c r="G1500" s="23">
        <v>113086326.06</v>
      </c>
      <c r="H1500" s="23">
        <v>488.25</v>
      </c>
      <c r="I1500" s="23">
        <v>15668844.66</v>
      </c>
      <c r="J1500" s="23">
        <v>938.97</v>
      </c>
      <c r="K1500" s="23">
        <v>1</v>
      </c>
      <c r="L1500" s="23">
        <v>1</v>
      </c>
      <c r="M1500" s="21" t="s">
        <v>50</v>
      </c>
      <c r="N1500" s="21" t="s">
        <v>50</v>
      </c>
      <c r="O1500" s="22"/>
      <c r="P1500" s="22"/>
    </row>
    <row r="1501" spans="1:16" ht="45" x14ac:dyDescent="0.25">
      <c r="A1501" s="21" t="s">
        <v>6381</v>
      </c>
      <c r="B1501" s="21" t="s">
        <v>49</v>
      </c>
      <c r="C1501" s="22"/>
      <c r="D1501" s="22"/>
      <c r="E1501" s="22"/>
      <c r="F1501" s="22"/>
      <c r="G1501" s="22"/>
      <c r="H1501" s="22"/>
      <c r="I1501" s="22"/>
      <c r="J1501" s="22"/>
      <c r="K1501" s="23">
        <v>1</v>
      </c>
      <c r="L1501" s="23">
        <v>1</v>
      </c>
      <c r="M1501" s="21" t="s">
        <v>50</v>
      </c>
      <c r="N1501" s="21" t="s">
        <v>50</v>
      </c>
      <c r="O1501" s="22"/>
      <c r="P1501" s="22"/>
    </row>
    <row r="1502" spans="1:16" ht="45" x14ac:dyDescent="0.25">
      <c r="A1502" s="21" t="s">
        <v>6382</v>
      </c>
      <c r="B1502" s="21" t="s">
        <v>49</v>
      </c>
      <c r="C1502" s="22"/>
      <c r="D1502" s="22"/>
      <c r="E1502" s="22"/>
      <c r="F1502" s="22"/>
      <c r="G1502" s="22"/>
      <c r="H1502" s="22"/>
      <c r="I1502" s="22"/>
      <c r="J1502" s="22"/>
      <c r="K1502" s="23">
        <v>1</v>
      </c>
      <c r="L1502" s="23">
        <v>1</v>
      </c>
      <c r="M1502" s="21" t="s">
        <v>50</v>
      </c>
      <c r="N1502" s="21" t="s">
        <v>50</v>
      </c>
      <c r="O1502" s="22"/>
      <c r="P1502" s="22"/>
    </row>
    <row r="1503" spans="1:16" ht="45" x14ac:dyDescent="0.25">
      <c r="A1503" s="21" t="s">
        <v>6383</v>
      </c>
      <c r="B1503" s="21" t="s">
        <v>49</v>
      </c>
      <c r="C1503" s="22"/>
      <c r="D1503" s="22"/>
      <c r="E1503" s="22"/>
      <c r="F1503" s="22"/>
      <c r="G1503" s="22"/>
      <c r="H1503" s="22"/>
      <c r="I1503" s="22"/>
      <c r="J1503" s="22"/>
      <c r="K1503" s="23">
        <v>1</v>
      </c>
      <c r="L1503" s="23">
        <v>1</v>
      </c>
      <c r="M1503" s="21" t="s">
        <v>50</v>
      </c>
      <c r="N1503" s="21" t="s">
        <v>50</v>
      </c>
      <c r="O1503" s="22"/>
      <c r="P1503" s="22"/>
    </row>
    <row r="1504" spans="1:16" ht="45" x14ac:dyDescent="0.25">
      <c r="A1504" s="21" t="s">
        <v>6384</v>
      </c>
      <c r="B1504" s="21" t="s">
        <v>49</v>
      </c>
      <c r="C1504" s="22"/>
      <c r="D1504" s="22"/>
      <c r="E1504" s="22"/>
      <c r="F1504" s="22"/>
      <c r="G1504" s="22"/>
      <c r="H1504" s="22"/>
      <c r="I1504" s="22"/>
      <c r="J1504" s="22"/>
      <c r="K1504" s="23">
        <v>1</v>
      </c>
      <c r="L1504" s="23">
        <v>1</v>
      </c>
      <c r="M1504" s="21" t="s">
        <v>50</v>
      </c>
      <c r="N1504" s="21" t="s">
        <v>50</v>
      </c>
      <c r="O1504" s="22"/>
      <c r="P1504" s="22"/>
    </row>
    <row r="1505" spans="1:16" ht="45" x14ac:dyDescent="0.25">
      <c r="A1505" s="21" t="s">
        <v>6385</v>
      </c>
      <c r="B1505" s="21" t="s">
        <v>49</v>
      </c>
      <c r="C1505" s="22"/>
      <c r="D1505" s="22"/>
      <c r="E1505" s="22"/>
      <c r="F1505" s="22"/>
      <c r="G1505" s="22"/>
      <c r="H1505" s="22"/>
      <c r="I1505" s="22"/>
      <c r="J1505" s="22"/>
      <c r="K1505" s="23">
        <v>1</v>
      </c>
      <c r="L1505" s="23">
        <v>1</v>
      </c>
      <c r="M1505" s="21" t="s">
        <v>50</v>
      </c>
      <c r="N1505" s="21" t="s">
        <v>50</v>
      </c>
      <c r="O1505" s="22"/>
      <c r="P1505" s="22"/>
    </row>
    <row r="1506" spans="1:16" ht="45" x14ac:dyDescent="0.25">
      <c r="A1506" s="21" t="s">
        <v>6386</v>
      </c>
      <c r="B1506" s="21" t="s">
        <v>49</v>
      </c>
      <c r="C1506" s="22"/>
      <c r="D1506" s="22"/>
      <c r="E1506" s="22"/>
      <c r="F1506" s="22"/>
      <c r="G1506" s="22"/>
      <c r="H1506" s="22"/>
      <c r="I1506" s="22"/>
      <c r="J1506" s="22"/>
      <c r="K1506" s="23">
        <v>1</v>
      </c>
      <c r="L1506" s="23">
        <v>1</v>
      </c>
      <c r="M1506" s="21" t="s">
        <v>50</v>
      </c>
      <c r="N1506" s="21" t="s">
        <v>50</v>
      </c>
      <c r="O1506" s="22"/>
      <c r="P1506" s="22"/>
    </row>
    <row r="1507" spans="1:16" ht="45" x14ac:dyDescent="0.25">
      <c r="A1507" s="21" t="s">
        <v>6387</v>
      </c>
      <c r="B1507" s="21" t="s">
        <v>49</v>
      </c>
      <c r="C1507" s="22"/>
      <c r="D1507" s="22"/>
      <c r="E1507" s="22"/>
      <c r="F1507" s="22"/>
      <c r="G1507" s="22"/>
      <c r="H1507" s="22"/>
      <c r="I1507" s="22"/>
      <c r="J1507" s="22"/>
      <c r="K1507" s="23">
        <v>1</v>
      </c>
      <c r="L1507" s="23">
        <v>1</v>
      </c>
      <c r="M1507" s="21" t="s">
        <v>50</v>
      </c>
      <c r="N1507" s="21" t="s">
        <v>50</v>
      </c>
      <c r="O1507" s="22"/>
      <c r="P1507" s="22"/>
    </row>
    <row r="1508" spans="1:16" ht="45" x14ac:dyDescent="0.25">
      <c r="A1508" s="21" t="s">
        <v>6388</v>
      </c>
      <c r="B1508" s="21" t="s">
        <v>49</v>
      </c>
      <c r="C1508" s="22"/>
      <c r="D1508" s="22"/>
      <c r="E1508" s="22"/>
      <c r="F1508" s="22"/>
      <c r="G1508" s="22"/>
      <c r="H1508" s="22"/>
      <c r="I1508" s="22"/>
      <c r="J1508" s="22"/>
      <c r="K1508" s="23">
        <v>1</v>
      </c>
      <c r="L1508" s="23">
        <v>1</v>
      </c>
      <c r="M1508" s="21" t="s">
        <v>50</v>
      </c>
      <c r="N1508" s="21" t="s">
        <v>50</v>
      </c>
      <c r="O1508" s="22"/>
      <c r="P1508" s="22"/>
    </row>
    <row r="1509" spans="1:16" ht="45" x14ac:dyDescent="0.25">
      <c r="A1509" s="21" t="s">
        <v>6389</v>
      </c>
      <c r="B1509" s="21" t="s">
        <v>49</v>
      </c>
      <c r="C1509" s="22"/>
      <c r="D1509" s="22"/>
      <c r="E1509" s="22"/>
      <c r="F1509" s="22"/>
      <c r="G1509" s="22"/>
      <c r="H1509" s="22"/>
      <c r="I1509" s="22"/>
      <c r="J1509" s="22"/>
      <c r="K1509" s="23">
        <v>1</v>
      </c>
      <c r="L1509" s="23">
        <v>1</v>
      </c>
      <c r="M1509" s="21" t="s">
        <v>50</v>
      </c>
      <c r="N1509" s="21" t="s">
        <v>50</v>
      </c>
      <c r="O1509" s="22"/>
      <c r="P1509" s="22"/>
    </row>
    <row r="1510" spans="1:16" ht="45" x14ac:dyDescent="0.25">
      <c r="A1510" s="21" t="s">
        <v>6390</v>
      </c>
      <c r="B1510" s="21" t="s">
        <v>198</v>
      </c>
      <c r="C1510" s="22"/>
      <c r="D1510" s="22"/>
      <c r="E1510" s="22"/>
      <c r="F1510" s="22"/>
      <c r="G1510" s="22"/>
      <c r="H1510" s="22"/>
      <c r="I1510" s="22"/>
      <c r="J1510" s="22"/>
      <c r="K1510" s="23">
        <v>1</v>
      </c>
      <c r="L1510" s="23">
        <v>1</v>
      </c>
      <c r="M1510" s="21" t="s">
        <v>50</v>
      </c>
      <c r="N1510" s="21" t="s">
        <v>50</v>
      </c>
      <c r="O1510" s="22"/>
      <c r="P1510" s="22"/>
    </row>
    <row r="1511" spans="1:16" ht="45" x14ac:dyDescent="0.25">
      <c r="A1511" s="21" t="s">
        <v>6391</v>
      </c>
      <c r="B1511" s="21" t="s">
        <v>49</v>
      </c>
      <c r="C1511" s="22"/>
      <c r="D1511" s="22"/>
      <c r="E1511" s="22"/>
      <c r="F1511" s="22"/>
      <c r="G1511" s="22"/>
      <c r="H1511" s="22"/>
      <c r="I1511" s="22"/>
      <c r="J1511" s="22"/>
      <c r="K1511" s="23">
        <v>1</v>
      </c>
      <c r="L1511" s="23">
        <v>1</v>
      </c>
      <c r="M1511" s="21" t="s">
        <v>50</v>
      </c>
      <c r="N1511" s="21" t="s">
        <v>50</v>
      </c>
      <c r="O1511" s="22"/>
      <c r="P1511" s="22"/>
    </row>
    <row r="1512" spans="1:16" ht="45" x14ac:dyDescent="0.25">
      <c r="A1512" s="21" t="s">
        <v>6392</v>
      </c>
      <c r="B1512" s="21" t="s">
        <v>49</v>
      </c>
      <c r="C1512" s="22"/>
      <c r="D1512" s="22"/>
      <c r="E1512" s="22"/>
      <c r="F1512" s="22"/>
      <c r="G1512" s="22"/>
      <c r="H1512" s="22"/>
      <c r="I1512" s="22"/>
      <c r="J1512" s="22"/>
      <c r="K1512" s="23">
        <v>1</v>
      </c>
      <c r="L1512" s="23">
        <v>1</v>
      </c>
      <c r="M1512" s="21" t="s">
        <v>50</v>
      </c>
      <c r="N1512" s="21" t="s">
        <v>50</v>
      </c>
      <c r="O1512" s="22"/>
      <c r="P1512" s="22"/>
    </row>
    <row r="1513" spans="1:16" ht="45" x14ac:dyDescent="0.25">
      <c r="A1513" s="21" t="s">
        <v>6393</v>
      </c>
      <c r="B1513" s="21" t="s">
        <v>49</v>
      </c>
      <c r="C1513" s="22"/>
      <c r="D1513" s="22"/>
      <c r="E1513" s="22"/>
      <c r="F1513" s="22"/>
      <c r="G1513" s="22"/>
      <c r="H1513" s="22"/>
      <c r="I1513" s="22"/>
      <c r="J1513" s="22"/>
      <c r="K1513" s="23">
        <v>1</v>
      </c>
      <c r="L1513" s="23">
        <v>1</v>
      </c>
      <c r="M1513" s="21" t="s">
        <v>50</v>
      </c>
      <c r="N1513" s="21" t="s">
        <v>50</v>
      </c>
      <c r="O1513" s="22"/>
      <c r="P1513" s="22"/>
    </row>
    <row r="1514" spans="1:16" ht="45" x14ac:dyDescent="0.25">
      <c r="A1514" s="21" t="s">
        <v>6394</v>
      </c>
      <c r="B1514" s="21" t="s">
        <v>49</v>
      </c>
      <c r="C1514" s="22"/>
      <c r="D1514" s="22"/>
      <c r="E1514" s="22"/>
      <c r="F1514" s="22"/>
      <c r="G1514" s="22"/>
      <c r="H1514" s="22"/>
      <c r="I1514" s="22"/>
      <c r="J1514" s="22"/>
      <c r="K1514" s="23">
        <v>1</v>
      </c>
      <c r="L1514" s="23">
        <v>1</v>
      </c>
      <c r="M1514" s="21" t="s">
        <v>50</v>
      </c>
      <c r="N1514" s="21" t="s">
        <v>50</v>
      </c>
      <c r="O1514" s="22"/>
      <c r="P1514" s="22"/>
    </row>
    <row r="1515" spans="1:16" ht="45" x14ac:dyDescent="0.25">
      <c r="A1515" s="21" t="s">
        <v>6395</v>
      </c>
      <c r="B1515" s="21" t="s">
        <v>49</v>
      </c>
      <c r="C1515" s="22"/>
      <c r="D1515" s="22"/>
      <c r="E1515" s="22"/>
      <c r="F1515" s="22"/>
      <c r="G1515" s="22"/>
      <c r="H1515" s="22"/>
      <c r="I1515" s="22"/>
      <c r="J1515" s="22"/>
      <c r="K1515" s="23">
        <v>1</v>
      </c>
      <c r="L1515" s="23">
        <v>1</v>
      </c>
      <c r="M1515" s="21" t="s">
        <v>50</v>
      </c>
      <c r="N1515" s="21" t="s">
        <v>50</v>
      </c>
      <c r="O1515" s="22"/>
      <c r="P1515" s="22"/>
    </row>
    <row r="1516" spans="1:16" ht="45" x14ac:dyDescent="0.25">
      <c r="A1516" s="21" t="s">
        <v>6396</v>
      </c>
      <c r="B1516" s="21" t="s">
        <v>49</v>
      </c>
      <c r="C1516" s="22"/>
      <c r="D1516" s="22"/>
      <c r="E1516" s="22"/>
      <c r="F1516" s="22"/>
      <c r="G1516" s="22"/>
      <c r="H1516" s="22"/>
      <c r="I1516" s="22"/>
      <c r="J1516" s="22"/>
      <c r="K1516" s="23">
        <v>1</v>
      </c>
      <c r="L1516" s="23">
        <v>1</v>
      </c>
      <c r="M1516" s="21" t="s">
        <v>50</v>
      </c>
      <c r="N1516" s="21" t="s">
        <v>50</v>
      </c>
      <c r="O1516" s="22"/>
      <c r="P1516" s="22"/>
    </row>
    <row r="1517" spans="1:16" ht="45" x14ac:dyDescent="0.25">
      <c r="A1517" s="21" t="s">
        <v>6397</v>
      </c>
      <c r="B1517" s="21" t="s">
        <v>49</v>
      </c>
      <c r="C1517" s="22"/>
      <c r="D1517" s="22"/>
      <c r="E1517" s="22"/>
      <c r="F1517" s="22"/>
      <c r="G1517" s="22"/>
      <c r="H1517" s="22"/>
      <c r="I1517" s="22"/>
      <c r="J1517" s="22"/>
      <c r="K1517" s="23">
        <v>1</v>
      </c>
      <c r="L1517" s="23">
        <v>1</v>
      </c>
      <c r="M1517" s="21" t="s">
        <v>50</v>
      </c>
      <c r="N1517" s="21" t="s">
        <v>50</v>
      </c>
      <c r="O1517" s="22"/>
      <c r="P1517" s="22"/>
    </row>
    <row r="1518" spans="1:16" ht="45" x14ac:dyDescent="0.25">
      <c r="A1518" s="21" t="s">
        <v>6398</v>
      </c>
      <c r="B1518" s="21" t="s">
        <v>49</v>
      </c>
      <c r="C1518" s="22"/>
      <c r="D1518" s="22"/>
      <c r="E1518" s="22"/>
      <c r="F1518" s="22"/>
      <c r="G1518" s="22"/>
      <c r="H1518" s="22"/>
      <c r="I1518" s="22"/>
      <c r="J1518" s="22"/>
      <c r="K1518" s="23">
        <v>1</v>
      </c>
      <c r="L1518" s="23">
        <v>1</v>
      </c>
      <c r="M1518" s="21" t="s">
        <v>50</v>
      </c>
      <c r="N1518" s="21" t="s">
        <v>50</v>
      </c>
      <c r="O1518" s="22"/>
      <c r="P1518" s="22"/>
    </row>
    <row r="1519" spans="1:16" ht="45" x14ac:dyDescent="0.25">
      <c r="A1519" s="21" t="s">
        <v>6399</v>
      </c>
      <c r="B1519" s="21" t="s">
        <v>49</v>
      </c>
      <c r="C1519" s="22"/>
      <c r="D1519" s="22"/>
      <c r="E1519" s="22"/>
      <c r="F1519" s="22"/>
      <c r="G1519" s="22"/>
      <c r="H1519" s="22"/>
      <c r="I1519" s="22"/>
      <c r="J1519" s="22"/>
      <c r="K1519" s="23">
        <v>1</v>
      </c>
      <c r="L1519" s="23">
        <v>1</v>
      </c>
      <c r="M1519" s="21" t="s">
        <v>50</v>
      </c>
      <c r="N1519" s="21" t="s">
        <v>50</v>
      </c>
      <c r="O1519" s="22"/>
      <c r="P1519" s="22"/>
    </row>
    <row r="1520" spans="1:16" ht="45" x14ac:dyDescent="0.25">
      <c r="A1520" s="21" t="s">
        <v>6400</v>
      </c>
      <c r="B1520" s="21" t="s">
        <v>49</v>
      </c>
      <c r="C1520" s="22"/>
      <c r="D1520" s="22"/>
      <c r="E1520" s="22"/>
      <c r="F1520" s="22"/>
      <c r="G1520" s="22"/>
      <c r="H1520" s="22"/>
      <c r="I1520" s="22"/>
      <c r="J1520" s="22"/>
      <c r="K1520" s="23">
        <v>1</v>
      </c>
      <c r="L1520" s="23">
        <v>1</v>
      </c>
      <c r="M1520" s="21" t="s">
        <v>50</v>
      </c>
      <c r="N1520" s="21" t="s">
        <v>50</v>
      </c>
      <c r="O1520" s="22"/>
      <c r="P1520" s="22"/>
    </row>
    <row r="1521" spans="1:16" ht="45" x14ac:dyDescent="0.25">
      <c r="A1521" s="21" t="s">
        <v>6401</v>
      </c>
      <c r="B1521" s="21" t="s">
        <v>49</v>
      </c>
      <c r="C1521" s="22"/>
      <c r="D1521" s="22"/>
      <c r="E1521" s="22"/>
      <c r="F1521" s="22"/>
      <c r="G1521" s="22"/>
      <c r="H1521" s="22"/>
      <c r="I1521" s="22"/>
      <c r="J1521" s="22"/>
      <c r="K1521" s="23">
        <v>1</v>
      </c>
      <c r="L1521" s="23">
        <v>1</v>
      </c>
      <c r="M1521" s="21" t="s">
        <v>50</v>
      </c>
      <c r="N1521" s="21" t="s">
        <v>50</v>
      </c>
      <c r="O1521" s="22"/>
      <c r="P1521" s="22"/>
    </row>
    <row r="1522" spans="1:16" ht="45" x14ac:dyDescent="0.25">
      <c r="A1522" s="21" t="s">
        <v>6402</v>
      </c>
      <c r="B1522" s="21" t="s">
        <v>49</v>
      </c>
      <c r="C1522" s="22"/>
      <c r="D1522" s="22"/>
      <c r="E1522" s="22"/>
      <c r="F1522" s="22"/>
      <c r="G1522" s="22"/>
      <c r="H1522" s="22"/>
      <c r="I1522" s="22"/>
      <c r="J1522" s="22"/>
      <c r="K1522" s="23">
        <v>1</v>
      </c>
      <c r="L1522" s="23">
        <v>1</v>
      </c>
      <c r="M1522" s="21" t="s">
        <v>50</v>
      </c>
      <c r="N1522" s="21" t="s">
        <v>50</v>
      </c>
      <c r="O1522" s="22"/>
      <c r="P1522" s="22"/>
    </row>
    <row r="1523" spans="1:16" ht="45" x14ac:dyDescent="0.25">
      <c r="A1523" s="21" t="s">
        <v>2260</v>
      </c>
      <c r="B1523" s="21" t="s">
        <v>49</v>
      </c>
      <c r="C1523" s="23">
        <v>6183000</v>
      </c>
      <c r="D1523" s="23">
        <v>3000</v>
      </c>
      <c r="E1523" s="23">
        <v>6184691.4199999999</v>
      </c>
      <c r="F1523" s="23">
        <v>3814.03</v>
      </c>
      <c r="G1523" s="23">
        <v>4791874.08</v>
      </c>
      <c r="H1523" s="23">
        <v>3123.16</v>
      </c>
      <c r="I1523" s="23">
        <v>5138813.04</v>
      </c>
      <c r="J1523" s="23">
        <v>2847.35</v>
      </c>
      <c r="K1523" s="23">
        <v>1</v>
      </c>
      <c r="L1523" s="23">
        <v>1</v>
      </c>
      <c r="M1523" s="21" t="s">
        <v>50</v>
      </c>
      <c r="N1523" s="21" t="s">
        <v>5192</v>
      </c>
      <c r="O1523" s="22"/>
      <c r="P1523" s="23">
        <v>6033</v>
      </c>
    </row>
    <row r="1524" spans="1:16" ht="45" x14ac:dyDescent="0.25">
      <c r="A1524" s="21" t="s">
        <v>6403</v>
      </c>
      <c r="B1524" s="21" t="s">
        <v>49</v>
      </c>
      <c r="C1524" s="22"/>
      <c r="D1524" s="22"/>
      <c r="E1524" s="22"/>
      <c r="F1524" s="22"/>
      <c r="G1524" s="22"/>
      <c r="H1524" s="22"/>
      <c r="I1524" s="22"/>
      <c r="J1524" s="22"/>
      <c r="K1524" s="23">
        <v>1</v>
      </c>
      <c r="L1524" s="23">
        <v>1</v>
      </c>
      <c r="M1524" s="21" t="s">
        <v>50</v>
      </c>
      <c r="N1524" s="21" t="s">
        <v>50</v>
      </c>
      <c r="O1524" s="22"/>
      <c r="P1524" s="22"/>
    </row>
    <row r="1525" spans="1:16" ht="45" x14ac:dyDescent="0.25">
      <c r="A1525" s="21" t="s">
        <v>6404</v>
      </c>
      <c r="B1525" s="21" t="s">
        <v>49</v>
      </c>
      <c r="C1525" s="22"/>
      <c r="D1525" s="22"/>
      <c r="E1525" s="22"/>
      <c r="F1525" s="22"/>
      <c r="G1525" s="22"/>
      <c r="H1525" s="22"/>
      <c r="I1525" s="22"/>
      <c r="J1525" s="22"/>
      <c r="K1525" s="23">
        <v>1</v>
      </c>
      <c r="L1525" s="23">
        <v>1</v>
      </c>
      <c r="M1525" s="21" t="s">
        <v>50</v>
      </c>
      <c r="N1525" s="21" t="s">
        <v>50</v>
      </c>
      <c r="O1525" s="22"/>
      <c r="P1525" s="22"/>
    </row>
    <row r="1526" spans="1:16" ht="45" x14ac:dyDescent="0.25">
      <c r="A1526" s="21" t="s">
        <v>6405</v>
      </c>
      <c r="B1526" s="21" t="s">
        <v>49</v>
      </c>
      <c r="C1526" s="22"/>
      <c r="D1526" s="22"/>
      <c r="E1526" s="22"/>
      <c r="F1526" s="22"/>
      <c r="G1526" s="22"/>
      <c r="H1526" s="22"/>
      <c r="I1526" s="22"/>
      <c r="J1526" s="22"/>
      <c r="K1526" s="23">
        <v>1</v>
      </c>
      <c r="L1526" s="23">
        <v>1</v>
      </c>
      <c r="M1526" s="21" t="s">
        <v>50</v>
      </c>
      <c r="N1526" s="21" t="s">
        <v>50</v>
      </c>
      <c r="O1526" s="22"/>
      <c r="P1526" s="22"/>
    </row>
    <row r="1527" spans="1:16" ht="45" x14ac:dyDescent="0.25">
      <c r="A1527" s="21" t="s">
        <v>2262</v>
      </c>
      <c r="B1527" s="21" t="s">
        <v>49</v>
      </c>
      <c r="C1527" s="23">
        <v>34136255.490000002</v>
      </c>
      <c r="D1527" s="23">
        <v>508.84</v>
      </c>
      <c r="E1527" s="23">
        <v>33088388.59</v>
      </c>
      <c r="F1527" s="23">
        <v>592.48</v>
      </c>
      <c r="G1527" s="23">
        <v>26174010.109999999</v>
      </c>
      <c r="H1527" s="23">
        <v>461.73</v>
      </c>
      <c r="I1527" s="23">
        <v>30940333.489999998</v>
      </c>
      <c r="J1527" s="23">
        <v>553.94000000000005</v>
      </c>
      <c r="K1527" s="23">
        <v>1</v>
      </c>
      <c r="L1527" s="23">
        <v>1</v>
      </c>
      <c r="M1527" s="21" t="s">
        <v>50</v>
      </c>
      <c r="N1527" s="21" t="s">
        <v>1462</v>
      </c>
      <c r="O1527" s="22"/>
      <c r="P1527" s="23">
        <v>72763</v>
      </c>
    </row>
    <row r="1528" spans="1:16" ht="45" x14ac:dyDescent="0.25">
      <c r="A1528" s="21" t="s">
        <v>6406</v>
      </c>
      <c r="B1528" s="21" t="s">
        <v>49</v>
      </c>
      <c r="C1528" s="22"/>
      <c r="D1528" s="22"/>
      <c r="E1528" s="22"/>
      <c r="F1528" s="22"/>
      <c r="G1528" s="22"/>
      <c r="H1528" s="22"/>
      <c r="I1528" s="22"/>
      <c r="J1528" s="22"/>
      <c r="K1528" s="23">
        <v>1</v>
      </c>
      <c r="L1528" s="23">
        <v>1</v>
      </c>
      <c r="M1528" s="21" t="s">
        <v>50</v>
      </c>
      <c r="N1528" s="21" t="s">
        <v>50</v>
      </c>
      <c r="O1528" s="22"/>
      <c r="P1528" s="22"/>
    </row>
    <row r="1529" spans="1:16" ht="45" x14ac:dyDescent="0.25">
      <c r="A1529" s="21" t="s">
        <v>6407</v>
      </c>
      <c r="B1529" s="21" t="s">
        <v>49</v>
      </c>
      <c r="C1529" s="22"/>
      <c r="D1529" s="22"/>
      <c r="E1529" s="22"/>
      <c r="F1529" s="22"/>
      <c r="G1529" s="22"/>
      <c r="H1529" s="22"/>
      <c r="I1529" s="22"/>
      <c r="J1529" s="22"/>
      <c r="K1529" s="23">
        <v>1</v>
      </c>
      <c r="L1529" s="23">
        <v>1</v>
      </c>
      <c r="M1529" s="21" t="s">
        <v>50</v>
      </c>
      <c r="N1529" s="21" t="s">
        <v>50</v>
      </c>
      <c r="O1529" s="22"/>
      <c r="P1529" s="22"/>
    </row>
    <row r="1530" spans="1:16" ht="45" x14ac:dyDescent="0.25">
      <c r="A1530" s="21" t="s">
        <v>6408</v>
      </c>
      <c r="B1530" s="21" t="s">
        <v>49</v>
      </c>
      <c r="C1530" s="22"/>
      <c r="D1530" s="22"/>
      <c r="E1530" s="22"/>
      <c r="F1530" s="22"/>
      <c r="G1530" s="22"/>
      <c r="H1530" s="22"/>
      <c r="I1530" s="22"/>
      <c r="J1530" s="22"/>
      <c r="K1530" s="23">
        <v>1</v>
      </c>
      <c r="L1530" s="23">
        <v>1</v>
      </c>
      <c r="M1530" s="21" t="s">
        <v>50</v>
      </c>
      <c r="N1530" s="21" t="s">
        <v>50</v>
      </c>
      <c r="O1530" s="22"/>
      <c r="P1530" s="22"/>
    </row>
    <row r="1531" spans="1:16" ht="45" x14ac:dyDescent="0.25">
      <c r="A1531" s="21" t="s">
        <v>246</v>
      </c>
      <c r="B1531" s="21" t="s">
        <v>49</v>
      </c>
      <c r="C1531" s="23">
        <v>31409711.68</v>
      </c>
      <c r="D1531" s="23">
        <v>73.92</v>
      </c>
      <c r="E1531" s="23">
        <v>19557441.260000002</v>
      </c>
      <c r="F1531" s="23">
        <v>93.73</v>
      </c>
      <c r="G1531" s="23">
        <v>22315371</v>
      </c>
      <c r="H1531" s="23">
        <v>100.92</v>
      </c>
      <c r="I1531" s="23">
        <v>21094866</v>
      </c>
      <c r="J1531" s="23">
        <v>102.33</v>
      </c>
      <c r="K1531" s="23">
        <v>1</v>
      </c>
      <c r="L1531" s="23">
        <v>1</v>
      </c>
      <c r="M1531" s="21" t="s">
        <v>50</v>
      </c>
      <c r="N1531" s="21" t="s">
        <v>58</v>
      </c>
      <c r="O1531" s="22"/>
      <c r="P1531" s="23">
        <v>313220</v>
      </c>
    </row>
    <row r="1532" spans="1:16" ht="45" x14ac:dyDescent="0.25">
      <c r="A1532" s="21" t="s">
        <v>6409</v>
      </c>
      <c r="B1532" s="21" t="s">
        <v>49</v>
      </c>
      <c r="C1532" s="22"/>
      <c r="D1532" s="22"/>
      <c r="E1532" s="22"/>
      <c r="F1532" s="22"/>
      <c r="G1532" s="22"/>
      <c r="H1532" s="22"/>
      <c r="I1532" s="22"/>
      <c r="J1532" s="22"/>
      <c r="K1532" s="23">
        <v>1</v>
      </c>
      <c r="L1532" s="23">
        <v>1</v>
      </c>
      <c r="M1532" s="21" t="s">
        <v>50</v>
      </c>
      <c r="N1532" s="21" t="s">
        <v>50</v>
      </c>
      <c r="O1532" s="22"/>
      <c r="P1532" s="22"/>
    </row>
    <row r="1533" spans="1:16" ht="45" x14ac:dyDescent="0.25">
      <c r="A1533" s="21" t="s">
        <v>6410</v>
      </c>
      <c r="B1533" s="21" t="s">
        <v>49</v>
      </c>
      <c r="C1533" s="22"/>
      <c r="D1533" s="22"/>
      <c r="E1533" s="22"/>
      <c r="F1533" s="22"/>
      <c r="G1533" s="22"/>
      <c r="H1533" s="22"/>
      <c r="I1533" s="22"/>
      <c r="J1533" s="22"/>
      <c r="K1533" s="23">
        <v>1</v>
      </c>
      <c r="L1533" s="23">
        <v>1</v>
      </c>
      <c r="M1533" s="21" t="s">
        <v>50</v>
      </c>
      <c r="N1533" s="21" t="s">
        <v>50</v>
      </c>
      <c r="O1533" s="22"/>
      <c r="P1533" s="22"/>
    </row>
    <row r="1534" spans="1:16" ht="45" x14ac:dyDescent="0.25">
      <c r="A1534" s="21" t="s">
        <v>6411</v>
      </c>
      <c r="B1534" s="21" t="s">
        <v>49</v>
      </c>
      <c r="C1534" s="22"/>
      <c r="D1534" s="22"/>
      <c r="E1534" s="22"/>
      <c r="F1534" s="22"/>
      <c r="G1534" s="22"/>
      <c r="H1534" s="22"/>
      <c r="I1534" s="22"/>
      <c r="J1534" s="22"/>
      <c r="K1534" s="23">
        <v>1</v>
      </c>
      <c r="L1534" s="23">
        <v>1</v>
      </c>
      <c r="M1534" s="21" t="s">
        <v>50</v>
      </c>
      <c r="N1534" s="21" t="s">
        <v>50</v>
      </c>
      <c r="O1534" s="22"/>
      <c r="P1534" s="22"/>
    </row>
    <row r="1535" spans="1:16" ht="45" x14ac:dyDescent="0.25">
      <c r="A1535" s="21" t="s">
        <v>6412</v>
      </c>
      <c r="B1535" s="21" t="s">
        <v>49</v>
      </c>
      <c r="C1535" s="22"/>
      <c r="D1535" s="22"/>
      <c r="E1535" s="22"/>
      <c r="F1535" s="22"/>
      <c r="G1535" s="22"/>
      <c r="H1535" s="22"/>
      <c r="I1535" s="22"/>
      <c r="J1535" s="22"/>
      <c r="K1535" s="23">
        <v>1</v>
      </c>
      <c r="L1535" s="23">
        <v>1</v>
      </c>
      <c r="M1535" s="21" t="s">
        <v>50</v>
      </c>
      <c r="N1535" s="21" t="s">
        <v>50</v>
      </c>
      <c r="O1535" s="22"/>
      <c r="P1535" s="22"/>
    </row>
    <row r="1536" spans="1:16" ht="45" x14ac:dyDescent="0.25">
      <c r="A1536" s="21" t="s">
        <v>2267</v>
      </c>
      <c r="B1536" s="21" t="s">
        <v>49</v>
      </c>
      <c r="C1536" s="23">
        <v>364344182.44999999</v>
      </c>
      <c r="D1536" s="23">
        <v>59.57</v>
      </c>
      <c r="E1536" s="23">
        <v>367646397.07999998</v>
      </c>
      <c r="F1536" s="23">
        <v>52.32</v>
      </c>
      <c r="G1536" s="23">
        <v>473986053.69</v>
      </c>
      <c r="H1536" s="23">
        <v>91.19</v>
      </c>
      <c r="I1536" s="23">
        <v>394056407.25</v>
      </c>
      <c r="J1536" s="23">
        <v>52.44</v>
      </c>
      <c r="K1536" s="23">
        <v>1</v>
      </c>
      <c r="L1536" s="23">
        <v>1</v>
      </c>
      <c r="M1536" s="21" t="s">
        <v>50</v>
      </c>
      <c r="N1536" s="21" t="s">
        <v>204</v>
      </c>
      <c r="O1536" s="22"/>
      <c r="P1536" s="23">
        <v>6523481</v>
      </c>
    </row>
    <row r="1537" spans="1:16" ht="45" x14ac:dyDescent="0.25">
      <c r="A1537" s="21" t="s">
        <v>6413</v>
      </c>
      <c r="B1537" s="21" t="s">
        <v>49</v>
      </c>
      <c r="C1537" s="22"/>
      <c r="D1537" s="22"/>
      <c r="E1537" s="22"/>
      <c r="F1537" s="22"/>
      <c r="G1537" s="22"/>
      <c r="H1537" s="22"/>
      <c r="I1537" s="22"/>
      <c r="J1537" s="22"/>
      <c r="K1537" s="23">
        <v>1</v>
      </c>
      <c r="L1537" s="23">
        <v>1</v>
      </c>
      <c r="M1537" s="21" t="s">
        <v>50</v>
      </c>
      <c r="N1537" s="21" t="s">
        <v>50</v>
      </c>
      <c r="O1537" s="22"/>
      <c r="P1537" s="22"/>
    </row>
    <row r="1538" spans="1:16" ht="45" x14ac:dyDescent="0.25">
      <c r="A1538" s="21" t="s">
        <v>6414</v>
      </c>
      <c r="B1538" s="21" t="s">
        <v>49</v>
      </c>
      <c r="C1538" s="22"/>
      <c r="D1538" s="22"/>
      <c r="E1538" s="22"/>
      <c r="F1538" s="22"/>
      <c r="G1538" s="22"/>
      <c r="H1538" s="22"/>
      <c r="I1538" s="22"/>
      <c r="J1538" s="22"/>
      <c r="K1538" s="23">
        <v>1</v>
      </c>
      <c r="L1538" s="23">
        <v>1</v>
      </c>
      <c r="M1538" s="21" t="s">
        <v>50</v>
      </c>
      <c r="N1538" s="21" t="s">
        <v>50</v>
      </c>
      <c r="O1538" s="22"/>
      <c r="P1538" s="22"/>
    </row>
    <row r="1539" spans="1:16" ht="45" x14ac:dyDescent="0.25">
      <c r="A1539" s="21" t="s">
        <v>2269</v>
      </c>
      <c r="B1539" s="21" t="s">
        <v>49</v>
      </c>
      <c r="C1539" s="23">
        <v>30638351.57</v>
      </c>
      <c r="D1539" s="23">
        <v>93.5</v>
      </c>
      <c r="E1539" s="23">
        <v>25746224.960000001</v>
      </c>
      <c r="F1539" s="23">
        <v>66.44</v>
      </c>
      <c r="G1539" s="23">
        <v>46413777.789999999</v>
      </c>
      <c r="H1539" s="23">
        <v>142.81</v>
      </c>
      <c r="I1539" s="23">
        <v>17884791.059999999</v>
      </c>
      <c r="J1539" s="23">
        <v>54.82</v>
      </c>
      <c r="K1539" s="23">
        <v>1</v>
      </c>
      <c r="L1539" s="23">
        <v>1</v>
      </c>
      <c r="M1539" s="21" t="s">
        <v>50</v>
      </c>
      <c r="N1539" s="21" t="s">
        <v>58</v>
      </c>
      <c r="O1539" s="22"/>
      <c r="P1539" s="23">
        <v>377272</v>
      </c>
    </row>
    <row r="1540" spans="1:16" ht="45" x14ac:dyDescent="0.25">
      <c r="A1540" s="21" t="s">
        <v>2271</v>
      </c>
      <c r="B1540" s="21" t="s">
        <v>49</v>
      </c>
      <c r="C1540" s="23">
        <v>3309535.55</v>
      </c>
      <c r="D1540" s="23">
        <v>439.68</v>
      </c>
      <c r="E1540" s="23">
        <v>4451887.12</v>
      </c>
      <c r="F1540" s="23">
        <v>445.72</v>
      </c>
      <c r="G1540" s="23">
        <v>4881606.82</v>
      </c>
      <c r="H1540" s="23">
        <v>518.46</v>
      </c>
      <c r="I1540" s="23">
        <v>5093154.4000000004</v>
      </c>
      <c r="J1540" s="23">
        <v>413.38</v>
      </c>
      <c r="K1540" s="23">
        <v>1</v>
      </c>
      <c r="L1540" s="23">
        <v>1</v>
      </c>
      <c r="M1540" s="21" t="s">
        <v>50</v>
      </c>
      <c r="N1540" s="21" t="s">
        <v>5192</v>
      </c>
      <c r="O1540" s="22"/>
      <c r="P1540" s="23">
        <v>7640</v>
      </c>
    </row>
    <row r="1541" spans="1:16" ht="45" x14ac:dyDescent="0.25">
      <c r="A1541" s="21" t="s">
        <v>6415</v>
      </c>
      <c r="B1541" s="21" t="s">
        <v>49</v>
      </c>
      <c r="C1541" s="22"/>
      <c r="D1541" s="22"/>
      <c r="E1541" s="22"/>
      <c r="F1541" s="22"/>
      <c r="G1541" s="22"/>
      <c r="H1541" s="22"/>
      <c r="I1541" s="22"/>
      <c r="J1541" s="22"/>
      <c r="K1541" s="23">
        <v>1</v>
      </c>
      <c r="L1541" s="23">
        <v>1</v>
      </c>
      <c r="M1541" s="21" t="s">
        <v>50</v>
      </c>
      <c r="N1541" s="21" t="s">
        <v>50</v>
      </c>
      <c r="O1541" s="22"/>
      <c r="P1541" s="22"/>
    </row>
    <row r="1542" spans="1:16" ht="45" x14ac:dyDescent="0.25">
      <c r="A1542" s="21" t="s">
        <v>2273</v>
      </c>
      <c r="B1542" s="21" t="s">
        <v>49</v>
      </c>
      <c r="C1542" s="23">
        <v>24624089.84</v>
      </c>
      <c r="D1542" s="23">
        <v>396.79</v>
      </c>
      <c r="E1542" s="23">
        <v>33314390.210000001</v>
      </c>
      <c r="F1542" s="23">
        <v>466.73</v>
      </c>
      <c r="G1542" s="23">
        <v>24933577.210000001</v>
      </c>
      <c r="H1542" s="23">
        <v>380.99</v>
      </c>
      <c r="I1542" s="23">
        <v>27918225.760000002</v>
      </c>
      <c r="J1542" s="23">
        <v>392.38</v>
      </c>
      <c r="K1542" s="23">
        <v>1</v>
      </c>
      <c r="L1542" s="23">
        <v>1</v>
      </c>
      <c r="M1542" s="21" t="s">
        <v>50</v>
      </c>
      <c r="N1542" s="21" t="s">
        <v>1462</v>
      </c>
      <c r="O1542" s="22"/>
      <c r="P1542" s="23">
        <v>54703</v>
      </c>
    </row>
    <row r="1543" spans="1:16" ht="45" x14ac:dyDescent="0.25">
      <c r="A1543" s="21" t="s">
        <v>6416</v>
      </c>
      <c r="B1543" s="21" t="s">
        <v>49</v>
      </c>
      <c r="C1543" s="22"/>
      <c r="D1543" s="22"/>
      <c r="E1543" s="22"/>
      <c r="F1543" s="22"/>
      <c r="G1543" s="22"/>
      <c r="H1543" s="22"/>
      <c r="I1543" s="22"/>
      <c r="J1543" s="22"/>
      <c r="K1543" s="23">
        <v>1</v>
      </c>
      <c r="L1543" s="23">
        <v>1</v>
      </c>
      <c r="M1543" s="21" t="s">
        <v>50</v>
      </c>
      <c r="N1543" s="21" t="s">
        <v>50</v>
      </c>
      <c r="O1543" s="22"/>
      <c r="P1543" s="22"/>
    </row>
    <row r="1544" spans="1:16" ht="45" x14ac:dyDescent="0.25">
      <c r="A1544" s="21" t="s">
        <v>2275</v>
      </c>
      <c r="B1544" s="21" t="s">
        <v>49</v>
      </c>
      <c r="C1544" s="23">
        <v>164777671.63</v>
      </c>
      <c r="D1544" s="23">
        <v>31.52</v>
      </c>
      <c r="E1544" s="23">
        <v>469198540.11000001</v>
      </c>
      <c r="F1544" s="23">
        <v>60.32</v>
      </c>
      <c r="G1544" s="23">
        <v>433657274.72000003</v>
      </c>
      <c r="H1544" s="23">
        <v>35</v>
      </c>
      <c r="I1544" s="23">
        <v>487332792.94</v>
      </c>
      <c r="J1544" s="23">
        <v>52.44</v>
      </c>
      <c r="K1544" s="23">
        <v>1</v>
      </c>
      <c r="L1544" s="23">
        <v>1</v>
      </c>
      <c r="M1544" s="21" t="s">
        <v>50</v>
      </c>
      <c r="N1544" s="21" t="s">
        <v>204</v>
      </c>
      <c r="O1544" s="22"/>
      <c r="P1544" s="23">
        <v>8063230.5</v>
      </c>
    </row>
    <row r="1545" spans="1:16" ht="45" x14ac:dyDescent="0.25">
      <c r="A1545" s="21" t="s">
        <v>6417</v>
      </c>
      <c r="B1545" s="21" t="s">
        <v>49</v>
      </c>
      <c r="C1545" s="22"/>
      <c r="D1545" s="22"/>
      <c r="E1545" s="22"/>
      <c r="F1545" s="22"/>
      <c r="G1545" s="22"/>
      <c r="H1545" s="22"/>
      <c r="I1545" s="22"/>
      <c r="J1545" s="22"/>
      <c r="K1545" s="23">
        <v>1</v>
      </c>
      <c r="L1545" s="23">
        <v>1</v>
      </c>
      <c r="M1545" s="21" t="s">
        <v>50</v>
      </c>
      <c r="N1545" s="21" t="s">
        <v>50</v>
      </c>
      <c r="O1545" s="22"/>
      <c r="P1545" s="22"/>
    </row>
    <row r="1546" spans="1:16" ht="45" x14ac:dyDescent="0.25">
      <c r="A1546" s="21" t="s">
        <v>6418</v>
      </c>
      <c r="B1546" s="21" t="s">
        <v>49</v>
      </c>
      <c r="C1546" s="22"/>
      <c r="D1546" s="22"/>
      <c r="E1546" s="22"/>
      <c r="F1546" s="22"/>
      <c r="G1546" s="22"/>
      <c r="H1546" s="22"/>
      <c r="I1546" s="22"/>
      <c r="J1546" s="22"/>
      <c r="K1546" s="23">
        <v>1</v>
      </c>
      <c r="L1546" s="23">
        <v>1</v>
      </c>
      <c r="M1546" s="21" t="s">
        <v>50</v>
      </c>
      <c r="N1546" s="21" t="s">
        <v>50</v>
      </c>
      <c r="O1546" s="22"/>
      <c r="P1546" s="22"/>
    </row>
    <row r="1547" spans="1:16" ht="45" x14ac:dyDescent="0.25">
      <c r="A1547" s="21" t="s">
        <v>2277</v>
      </c>
      <c r="B1547" s="21" t="s">
        <v>49</v>
      </c>
      <c r="C1547" s="23">
        <v>14517000</v>
      </c>
      <c r="D1547" s="23">
        <v>3000</v>
      </c>
      <c r="E1547" s="23">
        <v>14520971.26</v>
      </c>
      <c r="F1547" s="23">
        <v>3814.03</v>
      </c>
      <c r="G1547" s="23">
        <v>11250790.23</v>
      </c>
      <c r="H1547" s="23">
        <v>3123.16</v>
      </c>
      <c r="I1547" s="23">
        <v>12065364.52</v>
      </c>
      <c r="J1547" s="23">
        <v>2847.35</v>
      </c>
      <c r="K1547" s="23">
        <v>1</v>
      </c>
      <c r="L1547" s="23">
        <v>1</v>
      </c>
      <c r="M1547" s="21" t="s">
        <v>50</v>
      </c>
      <c r="N1547" s="21" t="s">
        <v>5192</v>
      </c>
      <c r="O1547" s="22"/>
      <c r="P1547" s="23">
        <v>5530</v>
      </c>
    </row>
    <row r="1548" spans="1:16" ht="45" x14ac:dyDescent="0.25">
      <c r="A1548" s="21" t="s">
        <v>6419</v>
      </c>
      <c r="B1548" s="21" t="s">
        <v>49</v>
      </c>
      <c r="C1548" s="22"/>
      <c r="D1548" s="22"/>
      <c r="E1548" s="22"/>
      <c r="F1548" s="22"/>
      <c r="G1548" s="22"/>
      <c r="H1548" s="22"/>
      <c r="I1548" s="22"/>
      <c r="J1548" s="22"/>
      <c r="K1548" s="23">
        <v>1</v>
      </c>
      <c r="L1548" s="23">
        <v>1</v>
      </c>
      <c r="M1548" s="21" t="s">
        <v>50</v>
      </c>
      <c r="N1548" s="21" t="s">
        <v>50</v>
      </c>
      <c r="O1548" s="22"/>
      <c r="P1548" s="22"/>
    </row>
    <row r="1549" spans="1:16" ht="45" x14ac:dyDescent="0.25">
      <c r="A1549" s="21" t="s">
        <v>6420</v>
      </c>
      <c r="B1549" s="21" t="s">
        <v>49</v>
      </c>
      <c r="C1549" s="22"/>
      <c r="D1549" s="22"/>
      <c r="E1549" s="22"/>
      <c r="F1549" s="22"/>
      <c r="G1549" s="22"/>
      <c r="H1549" s="22"/>
      <c r="I1549" s="22"/>
      <c r="J1549" s="22"/>
      <c r="K1549" s="23">
        <v>1</v>
      </c>
      <c r="L1549" s="23">
        <v>1</v>
      </c>
      <c r="M1549" s="21" t="s">
        <v>50</v>
      </c>
      <c r="N1549" s="21" t="s">
        <v>50</v>
      </c>
      <c r="O1549" s="22"/>
      <c r="P1549" s="22"/>
    </row>
    <row r="1550" spans="1:16" ht="45" x14ac:dyDescent="0.25">
      <c r="A1550" s="21" t="s">
        <v>6421</v>
      </c>
      <c r="B1550" s="21" t="s">
        <v>49</v>
      </c>
      <c r="C1550" s="22"/>
      <c r="D1550" s="22"/>
      <c r="E1550" s="22"/>
      <c r="F1550" s="22"/>
      <c r="G1550" s="22"/>
      <c r="H1550" s="22"/>
      <c r="I1550" s="22"/>
      <c r="J1550" s="22"/>
      <c r="K1550" s="23">
        <v>1</v>
      </c>
      <c r="L1550" s="23">
        <v>1</v>
      </c>
      <c r="M1550" s="21" t="s">
        <v>50</v>
      </c>
      <c r="N1550" s="21" t="s">
        <v>50</v>
      </c>
      <c r="O1550" s="22"/>
      <c r="P1550" s="22"/>
    </row>
    <row r="1551" spans="1:16" ht="45" x14ac:dyDescent="0.25">
      <c r="A1551" s="21" t="s">
        <v>2279</v>
      </c>
      <c r="B1551" s="21" t="s">
        <v>49</v>
      </c>
      <c r="C1551" s="23">
        <v>48734085.799999997</v>
      </c>
      <c r="D1551" s="23">
        <v>2637.09</v>
      </c>
      <c r="E1551" s="23">
        <v>34506189.899999999</v>
      </c>
      <c r="F1551" s="23">
        <v>2202.02</v>
      </c>
      <c r="G1551" s="23">
        <v>29366412.149999999</v>
      </c>
      <c r="H1551" s="23">
        <v>2119.81</v>
      </c>
      <c r="I1551" s="23">
        <v>34987198.829999998</v>
      </c>
      <c r="J1551" s="23">
        <v>2440.98</v>
      </c>
      <c r="K1551" s="23">
        <v>1</v>
      </c>
      <c r="L1551" s="23">
        <v>1</v>
      </c>
      <c r="M1551" s="21" t="s">
        <v>50</v>
      </c>
      <c r="N1551" s="21" t="s">
        <v>5192</v>
      </c>
      <c r="O1551" s="22"/>
      <c r="P1551" s="23">
        <v>18412</v>
      </c>
    </row>
    <row r="1552" spans="1:16" ht="45" x14ac:dyDescent="0.25">
      <c r="A1552" s="21" t="s">
        <v>6422</v>
      </c>
      <c r="B1552" s="21" t="s">
        <v>49</v>
      </c>
      <c r="C1552" s="22"/>
      <c r="D1552" s="22"/>
      <c r="E1552" s="22"/>
      <c r="F1552" s="22"/>
      <c r="G1552" s="22"/>
      <c r="H1552" s="22"/>
      <c r="I1552" s="22"/>
      <c r="J1552" s="22"/>
      <c r="K1552" s="23">
        <v>1</v>
      </c>
      <c r="L1552" s="23">
        <v>1</v>
      </c>
      <c r="M1552" s="21" t="s">
        <v>50</v>
      </c>
      <c r="N1552" s="21" t="s">
        <v>50</v>
      </c>
      <c r="O1552" s="22"/>
      <c r="P1552" s="22"/>
    </row>
    <row r="1553" spans="1:16" ht="45" x14ac:dyDescent="0.25">
      <c r="A1553" s="21" t="s">
        <v>6423</v>
      </c>
      <c r="B1553" s="21" t="s">
        <v>49</v>
      </c>
      <c r="C1553" s="22"/>
      <c r="D1553" s="22"/>
      <c r="E1553" s="22"/>
      <c r="F1553" s="22"/>
      <c r="G1553" s="22"/>
      <c r="H1553" s="22"/>
      <c r="I1553" s="22"/>
      <c r="J1553" s="22"/>
      <c r="K1553" s="23">
        <v>1</v>
      </c>
      <c r="L1553" s="23">
        <v>1</v>
      </c>
      <c r="M1553" s="21" t="s">
        <v>50</v>
      </c>
      <c r="N1553" s="21" t="s">
        <v>50</v>
      </c>
      <c r="O1553" s="22"/>
      <c r="P1553" s="22"/>
    </row>
    <row r="1554" spans="1:16" ht="45" x14ac:dyDescent="0.25">
      <c r="A1554" s="21" t="s">
        <v>2281</v>
      </c>
      <c r="B1554" s="21" t="s">
        <v>49</v>
      </c>
      <c r="C1554" s="23">
        <v>6489379.3899999997</v>
      </c>
      <c r="D1554" s="23">
        <v>17.64</v>
      </c>
      <c r="E1554" s="23">
        <v>2293068.7999999998</v>
      </c>
      <c r="F1554" s="23">
        <v>15.37</v>
      </c>
      <c r="G1554" s="23">
        <v>6967965.1299999999</v>
      </c>
      <c r="H1554" s="23">
        <v>54.31</v>
      </c>
      <c r="I1554" s="23">
        <v>4546840</v>
      </c>
      <c r="J1554" s="23">
        <v>29.47</v>
      </c>
      <c r="K1554" s="23">
        <v>1</v>
      </c>
      <c r="L1554" s="23">
        <v>1</v>
      </c>
      <c r="M1554" s="21" t="s">
        <v>50</v>
      </c>
      <c r="N1554" s="21" t="s">
        <v>1462</v>
      </c>
      <c r="O1554" s="22"/>
      <c r="P1554" s="23">
        <v>155580</v>
      </c>
    </row>
    <row r="1555" spans="1:16" ht="45" x14ac:dyDescent="0.25">
      <c r="A1555" s="21" t="s">
        <v>6424</v>
      </c>
      <c r="B1555" s="21" t="s">
        <v>49</v>
      </c>
      <c r="C1555" s="22"/>
      <c r="D1555" s="22"/>
      <c r="E1555" s="22"/>
      <c r="F1555" s="22"/>
      <c r="G1555" s="22"/>
      <c r="H1555" s="22"/>
      <c r="I1555" s="22"/>
      <c r="J1555" s="22"/>
      <c r="K1555" s="23">
        <v>1</v>
      </c>
      <c r="L1555" s="23">
        <v>1</v>
      </c>
      <c r="M1555" s="21" t="s">
        <v>50</v>
      </c>
      <c r="N1555" s="21" t="s">
        <v>50</v>
      </c>
      <c r="O1555" s="22"/>
      <c r="P1555" s="22"/>
    </row>
    <row r="1556" spans="1:16" ht="45" x14ac:dyDescent="0.25">
      <c r="A1556" s="21" t="s">
        <v>6425</v>
      </c>
      <c r="B1556" s="21" t="s">
        <v>49</v>
      </c>
      <c r="C1556" s="22"/>
      <c r="D1556" s="22"/>
      <c r="E1556" s="22"/>
      <c r="F1556" s="22"/>
      <c r="G1556" s="22"/>
      <c r="H1556" s="22"/>
      <c r="I1556" s="22"/>
      <c r="J1556" s="22"/>
      <c r="K1556" s="23">
        <v>1</v>
      </c>
      <c r="L1556" s="23">
        <v>1</v>
      </c>
      <c r="M1556" s="21" t="s">
        <v>50</v>
      </c>
      <c r="N1556" s="21" t="s">
        <v>50</v>
      </c>
      <c r="O1556" s="22"/>
      <c r="P1556" s="22"/>
    </row>
    <row r="1557" spans="1:16" ht="45" x14ac:dyDescent="0.25">
      <c r="A1557" s="21" t="s">
        <v>6426</v>
      </c>
      <c r="B1557" s="21" t="s">
        <v>49</v>
      </c>
      <c r="C1557" s="22"/>
      <c r="D1557" s="22"/>
      <c r="E1557" s="22"/>
      <c r="F1557" s="22"/>
      <c r="G1557" s="22"/>
      <c r="H1557" s="22"/>
      <c r="I1557" s="22"/>
      <c r="J1557" s="22"/>
      <c r="K1557" s="23">
        <v>1</v>
      </c>
      <c r="L1557" s="23">
        <v>1</v>
      </c>
      <c r="M1557" s="21" t="s">
        <v>50</v>
      </c>
      <c r="N1557" s="21" t="s">
        <v>50</v>
      </c>
      <c r="O1557" s="22"/>
      <c r="P1557" s="22"/>
    </row>
    <row r="1558" spans="1:16" ht="45" x14ac:dyDescent="0.25">
      <c r="A1558" s="21" t="s">
        <v>2283</v>
      </c>
      <c r="B1558" s="21" t="s">
        <v>49</v>
      </c>
      <c r="C1558" s="23">
        <v>1299743336.55</v>
      </c>
      <c r="D1558" s="23">
        <v>48.17</v>
      </c>
      <c r="E1558" s="23">
        <v>2085672972.3299999</v>
      </c>
      <c r="F1558" s="23">
        <v>52.32</v>
      </c>
      <c r="G1558" s="23">
        <v>2688942171.8400002</v>
      </c>
      <c r="H1558" s="23">
        <v>91.19</v>
      </c>
      <c r="I1558" s="23">
        <v>2235498034.8000002</v>
      </c>
      <c r="J1558" s="23">
        <v>52.44</v>
      </c>
      <c r="K1558" s="23">
        <v>1</v>
      </c>
      <c r="L1558" s="23">
        <v>1</v>
      </c>
      <c r="M1558" s="21" t="s">
        <v>50</v>
      </c>
      <c r="N1558" s="21" t="s">
        <v>204</v>
      </c>
      <c r="O1558" s="22"/>
      <c r="P1558" s="23">
        <v>44219497.670000002</v>
      </c>
    </row>
    <row r="1559" spans="1:16" ht="45" x14ac:dyDescent="0.25">
      <c r="A1559" s="21" t="s">
        <v>2285</v>
      </c>
      <c r="B1559" s="21" t="s">
        <v>49</v>
      </c>
      <c r="C1559" s="23">
        <v>57388956.159999996</v>
      </c>
      <c r="D1559" s="23">
        <v>73.92</v>
      </c>
      <c r="E1559" s="23">
        <v>35733570.25</v>
      </c>
      <c r="F1559" s="23">
        <v>93.73</v>
      </c>
      <c r="G1559" s="23">
        <v>40772607.560000002</v>
      </c>
      <c r="H1559" s="23">
        <v>100.92</v>
      </c>
      <c r="I1559" s="23">
        <v>38542612.299999997</v>
      </c>
      <c r="J1559" s="23">
        <v>102.33</v>
      </c>
      <c r="K1559" s="23">
        <v>1</v>
      </c>
      <c r="L1559" s="23">
        <v>1</v>
      </c>
      <c r="M1559" s="21" t="s">
        <v>50</v>
      </c>
      <c r="N1559" s="21" t="s">
        <v>58</v>
      </c>
      <c r="O1559" s="22"/>
      <c r="P1559" s="23">
        <v>643260</v>
      </c>
    </row>
    <row r="1560" spans="1:16" ht="45" x14ac:dyDescent="0.25">
      <c r="A1560" s="21" t="s">
        <v>6427</v>
      </c>
      <c r="B1560" s="21" t="s">
        <v>49</v>
      </c>
      <c r="C1560" s="22"/>
      <c r="D1560" s="22"/>
      <c r="E1560" s="22"/>
      <c r="F1560" s="22"/>
      <c r="G1560" s="22"/>
      <c r="H1560" s="22"/>
      <c r="I1560" s="22"/>
      <c r="J1560" s="22"/>
      <c r="K1560" s="23">
        <v>1</v>
      </c>
      <c r="L1560" s="23">
        <v>1</v>
      </c>
      <c r="M1560" s="21" t="s">
        <v>50</v>
      </c>
      <c r="N1560" s="21" t="s">
        <v>50</v>
      </c>
      <c r="O1560" s="22"/>
      <c r="P1560" s="22"/>
    </row>
    <row r="1561" spans="1:16" ht="45" x14ac:dyDescent="0.25">
      <c r="A1561" s="21" t="s">
        <v>6428</v>
      </c>
      <c r="B1561" s="21" t="s">
        <v>49</v>
      </c>
      <c r="C1561" s="22"/>
      <c r="D1561" s="22"/>
      <c r="E1561" s="22"/>
      <c r="F1561" s="22"/>
      <c r="G1561" s="22"/>
      <c r="H1561" s="22"/>
      <c r="I1561" s="22"/>
      <c r="J1561" s="22"/>
      <c r="K1561" s="23">
        <v>1</v>
      </c>
      <c r="L1561" s="23">
        <v>1</v>
      </c>
      <c r="M1561" s="21" t="s">
        <v>50</v>
      </c>
      <c r="N1561" s="21" t="s">
        <v>50</v>
      </c>
      <c r="O1561" s="22"/>
      <c r="P1561" s="22"/>
    </row>
    <row r="1562" spans="1:16" ht="45" x14ac:dyDescent="0.25">
      <c r="A1562" s="21" t="s">
        <v>6429</v>
      </c>
      <c r="B1562" s="21" t="s">
        <v>49</v>
      </c>
      <c r="C1562" s="22"/>
      <c r="D1562" s="22"/>
      <c r="E1562" s="22"/>
      <c r="F1562" s="22"/>
      <c r="G1562" s="22"/>
      <c r="H1562" s="22"/>
      <c r="I1562" s="22"/>
      <c r="J1562" s="22"/>
      <c r="K1562" s="23">
        <v>1</v>
      </c>
      <c r="L1562" s="23">
        <v>1</v>
      </c>
      <c r="M1562" s="21" t="s">
        <v>50</v>
      </c>
      <c r="N1562" s="21" t="s">
        <v>50</v>
      </c>
      <c r="O1562" s="22"/>
      <c r="P1562" s="22"/>
    </row>
    <row r="1563" spans="1:16" ht="45" x14ac:dyDescent="0.25">
      <c r="A1563" s="21" t="s">
        <v>2287</v>
      </c>
      <c r="B1563" s="21" t="s">
        <v>49</v>
      </c>
      <c r="C1563" s="23">
        <v>65366688.119999997</v>
      </c>
      <c r="D1563" s="23">
        <v>6.26</v>
      </c>
      <c r="E1563" s="23">
        <v>163463672.81999999</v>
      </c>
      <c r="F1563" s="23">
        <v>52.32</v>
      </c>
      <c r="G1563" s="23">
        <v>210744622.59999999</v>
      </c>
      <c r="H1563" s="23">
        <v>91.19</v>
      </c>
      <c r="I1563" s="23">
        <v>175206144.11000001</v>
      </c>
      <c r="J1563" s="23">
        <v>52.44</v>
      </c>
      <c r="K1563" s="23">
        <v>1</v>
      </c>
      <c r="L1563" s="23">
        <v>1</v>
      </c>
      <c r="M1563" s="21" t="s">
        <v>50</v>
      </c>
      <c r="N1563" s="21" t="s">
        <v>204</v>
      </c>
      <c r="O1563" s="22"/>
      <c r="P1563" s="23">
        <v>2999680</v>
      </c>
    </row>
    <row r="1564" spans="1:16" ht="45" x14ac:dyDescent="0.25">
      <c r="A1564" s="21" t="s">
        <v>6430</v>
      </c>
      <c r="B1564" s="21" t="s">
        <v>49</v>
      </c>
      <c r="C1564" s="22"/>
      <c r="D1564" s="22"/>
      <c r="E1564" s="22"/>
      <c r="F1564" s="22"/>
      <c r="G1564" s="22"/>
      <c r="H1564" s="22"/>
      <c r="I1564" s="22"/>
      <c r="J1564" s="22"/>
      <c r="K1564" s="23">
        <v>1</v>
      </c>
      <c r="L1564" s="23">
        <v>1</v>
      </c>
      <c r="M1564" s="21" t="s">
        <v>50</v>
      </c>
      <c r="N1564" s="21" t="s">
        <v>50</v>
      </c>
      <c r="O1564" s="22"/>
      <c r="P1564" s="22"/>
    </row>
    <row r="1565" spans="1:16" ht="45" x14ac:dyDescent="0.25">
      <c r="A1565" s="21" t="s">
        <v>6431</v>
      </c>
      <c r="B1565" s="21" t="s">
        <v>198</v>
      </c>
      <c r="C1565" s="22"/>
      <c r="D1565" s="22"/>
      <c r="E1565" s="22"/>
      <c r="F1565" s="22"/>
      <c r="G1565" s="22"/>
      <c r="H1565" s="22"/>
      <c r="I1565" s="22"/>
      <c r="J1565" s="22"/>
      <c r="K1565" s="23">
        <v>1</v>
      </c>
      <c r="L1565" s="23">
        <v>1</v>
      </c>
      <c r="M1565" s="21" t="s">
        <v>50</v>
      </c>
      <c r="N1565" s="21" t="s">
        <v>50</v>
      </c>
      <c r="O1565" s="22"/>
      <c r="P1565" s="22"/>
    </row>
    <row r="1566" spans="1:16" ht="45" x14ac:dyDescent="0.25">
      <c r="A1566" s="21" t="s">
        <v>6432</v>
      </c>
      <c r="B1566" s="21" t="s">
        <v>198</v>
      </c>
      <c r="C1566" s="22"/>
      <c r="D1566" s="22"/>
      <c r="E1566" s="22"/>
      <c r="F1566" s="22"/>
      <c r="G1566" s="22"/>
      <c r="H1566" s="22"/>
      <c r="I1566" s="22"/>
      <c r="J1566" s="22"/>
      <c r="K1566" s="23">
        <v>1</v>
      </c>
      <c r="L1566" s="23">
        <v>1</v>
      </c>
      <c r="M1566" s="21" t="s">
        <v>50</v>
      </c>
      <c r="N1566" s="21" t="s">
        <v>50</v>
      </c>
      <c r="O1566" s="22"/>
      <c r="P1566" s="22"/>
    </row>
    <row r="1567" spans="1:16" ht="45" x14ac:dyDescent="0.25">
      <c r="A1567" s="21" t="s">
        <v>257</v>
      </c>
      <c r="B1567" s="21" t="s">
        <v>49</v>
      </c>
      <c r="C1567" s="23">
        <v>12611863.76</v>
      </c>
      <c r="D1567" s="23">
        <v>38.619999999999997</v>
      </c>
      <c r="E1567" s="23">
        <v>17208507.93</v>
      </c>
      <c r="F1567" s="23">
        <v>28.34</v>
      </c>
      <c r="G1567" s="23">
        <v>37078425.880000003</v>
      </c>
      <c r="H1567" s="23">
        <v>54.85</v>
      </c>
      <c r="I1567" s="23">
        <v>17163997.91</v>
      </c>
      <c r="J1567" s="23">
        <v>21.51</v>
      </c>
      <c r="K1567" s="23">
        <v>1</v>
      </c>
      <c r="L1567" s="23">
        <v>1</v>
      </c>
      <c r="M1567" s="21" t="s">
        <v>50</v>
      </c>
      <c r="N1567" s="21" t="s">
        <v>58</v>
      </c>
      <c r="O1567" s="22"/>
      <c r="P1567" s="23">
        <v>611720</v>
      </c>
    </row>
    <row r="1568" spans="1:16" ht="45" x14ac:dyDescent="0.25">
      <c r="A1568" s="21" t="s">
        <v>6433</v>
      </c>
      <c r="B1568" s="21" t="s">
        <v>49</v>
      </c>
      <c r="C1568" s="22"/>
      <c r="D1568" s="22"/>
      <c r="E1568" s="22"/>
      <c r="F1568" s="22"/>
      <c r="G1568" s="22"/>
      <c r="H1568" s="22"/>
      <c r="I1568" s="22"/>
      <c r="J1568" s="22"/>
      <c r="K1568" s="23">
        <v>1</v>
      </c>
      <c r="L1568" s="23">
        <v>1</v>
      </c>
      <c r="M1568" s="21" t="s">
        <v>50</v>
      </c>
      <c r="N1568" s="21" t="s">
        <v>50</v>
      </c>
      <c r="O1568" s="22"/>
      <c r="P1568" s="22"/>
    </row>
    <row r="1569" spans="1:16" ht="45" x14ac:dyDescent="0.25">
      <c r="A1569" s="21" t="s">
        <v>6434</v>
      </c>
      <c r="B1569" s="21" t="s">
        <v>49</v>
      </c>
      <c r="C1569" s="22"/>
      <c r="D1569" s="22"/>
      <c r="E1569" s="22"/>
      <c r="F1569" s="22"/>
      <c r="G1569" s="22"/>
      <c r="H1569" s="22"/>
      <c r="I1569" s="22"/>
      <c r="J1569" s="22"/>
      <c r="K1569" s="23">
        <v>1</v>
      </c>
      <c r="L1569" s="23">
        <v>1</v>
      </c>
      <c r="M1569" s="21" t="s">
        <v>50</v>
      </c>
      <c r="N1569" s="21" t="s">
        <v>50</v>
      </c>
      <c r="O1569" s="22"/>
      <c r="P1569" s="22"/>
    </row>
    <row r="1570" spans="1:16" ht="45" x14ac:dyDescent="0.25">
      <c r="A1570" s="21" t="s">
        <v>6435</v>
      </c>
      <c r="B1570" s="21" t="s">
        <v>49</v>
      </c>
      <c r="C1570" s="22"/>
      <c r="D1570" s="22"/>
      <c r="E1570" s="22"/>
      <c r="F1570" s="22"/>
      <c r="G1570" s="22"/>
      <c r="H1570" s="22"/>
      <c r="I1570" s="22"/>
      <c r="J1570" s="22"/>
      <c r="K1570" s="23">
        <v>1</v>
      </c>
      <c r="L1570" s="23">
        <v>1</v>
      </c>
      <c r="M1570" s="21" t="s">
        <v>50</v>
      </c>
      <c r="N1570" s="21" t="s">
        <v>50</v>
      </c>
      <c r="O1570" s="22"/>
      <c r="P1570" s="22"/>
    </row>
    <row r="1571" spans="1:16" ht="45" x14ac:dyDescent="0.25">
      <c r="A1571" s="21" t="s">
        <v>6436</v>
      </c>
      <c r="B1571" s="21" t="s">
        <v>49</v>
      </c>
      <c r="C1571" s="22"/>
      <c r="D1571" s="22"/>
      <c r="E1571" s="22"/>
      <c r="F1571" s="22"/>
      <c r="G1571" s="22"/>
      <c r="H1571" s="22"/>
      <c r="I1571" s="22"/>
      <c r="J1571" s="22"/>
      <c r="K1571" s="23">
        <v>1</v>
      </c>
      <c r="L1571" s="23">
        <v>1</v>
      </c>
      <c r="M1571" s="21" t="s">
        <v>50</v>
      </c>
      <c r="N1571" s="21" t="s">
        <v>50</v>
      </c>
      <c r="O1571" s="22"/>
      <c r="P1571" s="22"/>
    </row>
    <row r="1572" spans="1:16" ht="45" x14ac:dyDescent="0.25">
      <c r="A1572" s="21" t="s">
        <v>2290</v>
      </c>
      <c r="B1572" s="21" t="s">
        <v>49</v>
      </c>
      <c r="C1572" s="23">
        <v>177572459.46000001</v>
      </c>
      <c r="D1572" s="23">
        <v>597.37</v>
      </c>
      <c r="E1572" s="23">
        <v>271622652.80000001</v>
      </c>
      <c r="F1572" s="23">
        <v>1863.9</v>
      </c>
      <c r="G1572" s="23">
        <v>294163402.31</v>
      </c>
      <c r="H1572" s="23">
        <v>1977.99</v>
      </c>
      <c r="I1572" s="23">
        <v>266679500.11000001</v>
      </c>
      <c r="J1572" s="23">
        <v>1638.41</v>
      </c>
      <c r="K1572" s="23">
        <v>1</v>
      </c>
      <c r="L1572" s="23">
        <v>1</v>
      </c>
      <c r="M1572" s="21" t="s">
        <v>50</v>
      </c>
      <c r="N1572" s="21" t="s">
        <v>1462</v>
      </c>
      <c r="O1572" s="22"/>
      <c r="P1572" s="23">
        <v>171720</v>
      </c>
    </row>
    <row r="1573" spans="1:16" ht="45" x14ac:dyDescent="0.25">
      <c r="A1573" s="21" t="s">
        <v>2292</v>
      </c>
      <c r="B1573" s="21" t="s">
        <v>49</v>
      </c>
      <c r="C1573" s="23">
        <v>507640.44</v>
      </c>
      <c r="D1573" s="23">
        <v>654.27</v>
      </c>
      <c r="E1573" s="23">
        <v>549144.78</v>
      </c>
      <c r="F1573" s="23">
        <v>887.49</v>
      </c>
      <c r="G1573" s="23">
        <v>36054548.549999997</v>
      </c>
      <c r="H1573" s="23">
        <v>2583.44</v>
      </c>
      <c r="I1573" s="23">
        <v>794373.25</v>
      </c>
      <c r="J1573" s="23">
        <v>1270.3800000000001</v>
      </c>
      <c r="K1573" s="23">
        <v>1</v>
      </c>
      <c r="L1573" s="23">
        <v>1</v>
      </c>
      <c r="M1573" s="21" t="s">
        <v>50</v>
      </c>
      <c r="N1573" s="21" t="s">
        <v>5192</v>
      </c>
      <c r="O1573" s="22"/>
      <c r="P1573" s="23">
        <v>16205</v>
      </c>
    </row>
    <row r="1574" spans="1:16" ht="45" x14ac:dyDescent="0.25">
      <c r="A1574" s="21" t="s">
        <v>2294</v>
      </c>
      <c r="B1574" s="21" t="s">
        <v>49</v>
      </c>
      <c r="C1574" s="23">
        <v>25831861.59</v>
      </c>
      <c r="D1574" s="23">
        <v>396.79</v>
      </c>
      <c r="E1574" s="23">
        <v>34948407.119999997</v>
      </c>
      <c r="F1574" s="23">
        <v>466.73</v>
      </c>
      <c r="G1574" s="23">
        <v>26156528.809999999</v>
      </c>
      <c r="H1574" s="23">
        <v>380.99</v>
      </c>
      <c r="I1574" s="23">
        <v>29287569.550000001</v>
      </c>
      <c r="J1574" s="23">
        <v>392.38</v>
      </c>
      <c r="K1574" s="23">
        <v>1</v>
      </c>
      <c r="L1574" s="23">
        <v>1</v>
      </c>
      <c r="M1574" s="21" t="s">
        <v>50</v>
      </c>
      <c r="N1574" s="21" t="s">
        <v>1462</v>
      </c>
      <c r="O1574" s="22"/>
      <c r="P1574" s="23">
        <v>83482</v>
      </c>
    </row>
    <row r="1575" spans="1:16" ht="45" x14ac:dyDescent="0.25">
      <c r="A1575" s="21" t="s">
        <v>6437</v>
      </c>
      <c r="B1575" s="21" t="s">
        <v>49</v>
      </c>
      <c r="C1575" s="22"/>
      <c r="D1575" s="22"/>
      <c r="E1575" s="22"/>
      <c r="F1575" s="22"/>
      <c r="G1575" s="22"/>
      <c r="H1575" s="22"/>
      <c r="I1575" s="22"/>
      <c r="J1575" s="22"/>
      <c r="K1575" s="23">
        <v>1</v>
      </c>
      <c r="L1575" s="23">
        <v>1</v>
      </c>
      <c r="M1575" s="21" t="s">
        <v>50</v>
      </c>
      <c r="N1575" s="21" t="s">
        <v>50</v>
      </c>
      <c r="O1575" s="22"/>
      <c r="P1575" s="22"/>
    </row>
    <row r="1576" spans="1:16" ht="45" x14ac:dyDescent="0.25">
      <c r="A1576" s="21" t="s">
        <v>6438</v>
      </c>
      <c r="B1576" s="21" t="s">
        <v>49</v>
      </c>
      <c r="C1576" s="22"/>
      <c r="D1576" s="22"/>
      <c r="E1576" s="22"/>
      <c r="F1576" s="22"/>
      <c r="G1576" s="22"/>
      <c r="H1576" s="22"/>
      <c r="I1576" s="22"/>
      <c r="J1576" s="22"/>
      <c r="K1576" s="23">
        <v>1</v>
      </c>
      <c r="L1576" s="23">
        <v>1</v>
      </c>
      <c r="M1576" s="21" t="s">
        <v>50</v>
      </c>
      <c r="N1576" s="21" t="s">
        <v>50</v>
      </c>
      <c r="O1576" s="22"/>
      <c r="P1576" s="22"/>
    </row>
    <row r="1577" spans="1:16" ht="45" x14ac:dyDescent="0.25">
      <c r="A1577" s="21" t="s">
        <v>6439</v>
      </c>
      <c r="B1577" s="21" t="s">
        <v>49</v>
      </c>
      <c r="C1577" s="22"/>
      <c r="D1577" s="22"/>
      <c r="E1577" s="22"/>
      <c r="F1577" s="22"/>
      <c r="G1577" s="22"/>
      <c r="H1577" s="22"/>
      <c r="I1577" s="22"/>
      <c r="J1577" s="22"/>
      <c r="K1577" s="23">
        <v>1</v>
      </c>
      <c r="L1577" s="23">
        <v>1</v>
      </c>
      <c r="M1577" s="21" t="s">
        <v>50</v>
      </c>
      <c r="N1577" s="21" t="s">
        <v>50</v>
      </c>
      <c r="O1577" s="22"/>
      <c r="P1577" s="22"/>
    </row>
    <row r="1578" spans="1:16" ht="45" x14ac:dyDescent="0.25">
      <c r="A1578" s="21" t="s">
        <v>988</v>
      </c>
      <c r="B1578" s="21" t="s">
        <v>49</v>
      </c>
      <c r="C1578" s="23">
        <v>16295865.68</v>
      </c>
      <c r="D1578" s="23">
        <v>135.19999999999999</v>
      </c>
      <c r="E1578" s="23">
        <v>76693034.629999995</v>
      </c>
      <c r="F1578" s="23">
        <v>554.22</v>
      </c>
      <c r="G1578" s="23">
        <v>34891522.969999999</v>
      </c>
      <c r="H1578" s="23">
        <v>261.19</v>
      </c>
      <c r="I1578" s="23">
        <v>85814171.909999996</v>
      </c>
      <c r="J1578" s="23">
        <v>614.13</v>
      </c>
      <c r="K1578" s="23">
        <v>1</v>
      </c>
      <c r="L1578" s="23">
        <v>1</v>
      </c>
      <c r="M1578" s="21" t="s">
        <v>50</v>
      </c>
      <c r="N1578" s="21" t="s">
        <v>1462</v>
      </c>
      <c r="O1578" s="22"/>
      <c r="P1578" s="23">
        <v>67260</v>
      </c>
    </row>
    <row r="1579" spans="1:16" ht="45" x14ac:dyDescent="0.25">
      <c r="A1579" s="21" t="s">
        <v>6440</v>
      </c>
      <c r="B1579" s="21" t="s">
        <v>49</v>
      </c>
      <c r="C1579" s="22"/>
      <c r="D1579" s="22"/>
      <c r="E1579" s="22"/>
      <c r="F1579" s="22"/>
      <c r="G1579" s="22"/>
      <c r="H1579" s="22"/>
      <c r="I1579" s="22"/>
      <c r="J1579" s="22"/>
      <c r="K1579" s="23">
        <v>1</v>
      </c>
      <c r="L1579" s="23">
        <v>1</v>
      </c>
      <c r="M1579" s="21" t="s">
        <v>50</v>
      </c>
      <c r="N1579" s="21" t="s">
        <v>50</v>
      </c>
      <c r="O1579" s="22"/>
      <c r="P1579" s="22"/>
    </row>
    <row r="1580" spans="1:16" ht="45" x14ac:dyDescent="0.25">
      <c r="A1580" s="21" t="s">
        <v>6441</v>
      </c>
      <c r="B1580" s="21" t="s">
        <v>49</v>
      </c>
      <c r="C1580" s="22"/>
      <c r="D1580" s="22"/>
      <c r="E1580" s="22"/>
      <c r="F1580" s="22"/>
      <c r="G1580" s="22"/>
      <c r="H1580" s="22"/>
      <c r="I1580" s="22"/>
      <c r="J1580" s="22"/>
      <c r="K1580" s="23">
        <v>1</v>
      </c>
      <c r="L1580" s="23">
        <v>1</v>
      </c>
      <c r="M1580" s="21" t="s">
        <v>50</v>
      </c>
      <c r="N1580" s="21" t="s">
        <v>50</v>
      </c>
      <c r="O1580" s="22"/>
      <c r="P1580" s="22"/>
    </row>
    <row r="1581" spans="1:16" ht="45" x14ac:dyDescent="0.25">
      <c r="A1581" s="21" t="s">
        <v>6442</v>
      </c>
      <c r="B1581" s="21" t="s">
        <v>49</v>
      </c>
      <c r="C1581" s="22"/>
      <c r="D1581" s="22"/>
      <c r="E1581" s="22"/>
      <c r="F1581" s="22"/>
      <c r="G1581" s="22"/>
      <c r="H1581" s="22"/>
      <c r="I1581" s="22"/>
      <c r="J1581" s="22"/>
      <c r="K1581" s="23">
        <v>1</v>
      </c>
      <c r="L1581" s="23">
        <v>1</v>
      </c>
      <c r="M1581" s="21" t="s">
        <v>50</v>
      </c>
      <c r="N1581" s="21" t="s">
        <v>50</v>
      </c>
      <c r="O1581" s="22"/>
      <c r="P1581" s="22"/>
    </row>
    <row r="1582" spans="1:16" ht="45" x14ac:dyDescent="0.25">
      <c r="A1582" s="21" t="s">
        <v>6443</v>
      </c>
      <c r="B1582" s="21" t="s">
        <v>49</v>
      </c>
      <c r="C1582" s="22"/>
      <c r="D1582" s="22"/>
      <c r="E1582" s="22"/>
      <c r="F1582" s="22"/>
      <c r="G1582" s="22"/>
      <c r="H1582" s="22"/>
      <c r="I1582" s="22"/>
      <c r="J1582" s="22"/>
      <c r="K1582" s="23">
        <v>1</v>
      </c>
      <c r="L1582" s="23">
        <v>1</v>
      </c>
      <c r="M1582" s="21" t="s">
        <v>50</v>
      </c>
      <c r="N1582" s="21" t="s">
        <v>50</v>
      </c>
      <c r="O1582" s="22"/>
      <c r="P1582" s="22"/>
    </row>
    <row r="1583" spans="1:16" ht="45" x14ac:dyDescent="0.25">
      <c r="A1583" s="21" t="s">
        <v>6444</v>
      </c>
      <c r="B1583" s="21" t="s">
        <v>49</v>
      </c>
      <c r="C1583" s="22"/>
      <c r="D1583" s="22"/>
      <c r="E1583" s="22"/>
      <c r="F1583" s="22"/>
      <c r="G1583" s="22"/>
      <c r="H1583" s="22"/>
      <c r="I1583" s="22"/>
      <c r="J1583" s="22"/>
      <c r="K1583" s="23">
        <v>1</v>
      </c>
      <c r="L1583" s="23">
        <v>1</v>
      </c>
      <c r="M1583" s="21" t="s">
        <v>50</v>
      </c>
      <c r="N1583" s="21" t="s">
        <v>50</v>
      </c>
      <c r="O1583" s="22"/>
      <c r="P1583" s="22"/>
    </row>
    <row r="1584" spans="1:16" ht="45" x14ac:dyDescent="0.25">
      <c r="A1584" s="21" t="s">
        <v>6445</v>
      </c>
      <c r="B1584" s="21" t="s">
        <v>49</v>
      </c>
      <c r="C1584" s="22"/>
      <c r="D1584" s="22"/>
      <c r="E1584" s="22"/>
      <c r="F1584" s="22"/>
      <c r="G1584" s="22"/>
      <c r="H1584" s="22"/>
      <c r="I1584" s="22"/>
      <c r="J1584" s="22"/>
      <c r="K1584" s="23">
        <v>1</v>
      </c>
      <c r="L1584" s="23">
        <v>1</v>
      </c>
      <c r="M1584" s="21" t="s">
        <v>50</v>
      </c>
      <c r="N1584" s="21" t="s">
        <v>50</v>
      </c>
      <c r="O1584" s="22"/>
      <c r="P1584" s="22"/>
    </row>
    <row r="1585" spans="1:16" ht="45" x14ac:dyDescent="0.25">
      <c r="A1585" s="21" t="s">
        <v>6446</v>
      </c>
      <c r="B1585" s="21" t="s">
        <v>49</v>
      </c>
      <c r="C1585" s="22"/>
      <c r="D1585" s="22"/>
      <c r="E1585" s="22"/>
      <c r="F1585" s="22"/>
      <c r="G1585" s="22"/>
      <c r="H1585" s="22"/>
      <c r="I1585" s="22"/>
      <c r="J1585" s="22"/>
      <c r="K1585" s="23">
        <v>1</v>
      </c>
      <c r="L1585" s="23">
        <v>1</v>
      </c>
      <c r="M1585" s="21" t="s">
        <v>50</v>
      </c>
      <c r="N1585" s="21" t="s">
        <v>50</v>
      </c>
      <c r="O1585" s="22"/>
      <c r="P1585" s="22"/>
    </row>
    <row r="1586" spans="1:16" ht="45" x14ac:dyDescent="0.25">
      <c r="A1586" s="21" t="s">
        <v>6447</v>
      </c>
      <c r="B1586" s="21" t="s">
        <v>49</v>
      </c>
      <c r="C1586" s="22"/>
      <c r="D1586" s="22"/>
      <c r="E1586" s="22"/>
      <c r="F1586" s="22"/>
      <c r="G1586" s="22"/>
      <c r="H1586" s="22"/>
      <c r="I1586" s="22"/>
      <c r="J1586" s="22"/>
      <c r="K1586" s="23">
        <v>1</v>
      </c>
      <c r="L1586" s="23">
        <v>1</v>
      </c>
      <c r="M1586" s="21" t="s">
        <v>50</v>
      </c>
      <c r="N1586" s="21" t="s">
        <v>50</v>
      </c>
      <c r="O1586" s="22"/>
      <c r="P1586" s="22"/>
    </row>
    <row r="1587" spans="1:16" ht="45" x14ac:dyDescent="0.25">
      <c r="A1587" s="21" t="s">
        <v>6448</v>
      </c>
      <c r="B1587" s="21" t="s">
        <v>49</v>
      </c>
      <c r="C1587" s="22"/>
      <c r="D1587" s="22"/>
      <c r="E1587" s="22"/>
      <c r="F1587" s="22"/>
      <c r="G1587" s="22"/>
      <c r="H1587" s="22"/>
      <c r="I1587" s="22"/>
      <c r="J1587" s="22"/>
      <c r="K1587" s="23">
        <v>1</v>
      </c>
      <c r="L1587" s="23">
        <v>1</v>
      </c>
      <c r="M1587" s="21" t="s">
        <v>50</v>
      </c>
      <c r="N1587" s="21" t="s">
        <v>50</v>
      </c>
      <c r="O1587" s="22"/>
      <c r="P1587" s="22"/>
    </row>
    <row r="1588" spans="1:16" ht="45" x14ac:dyDescent="0.25">
      <c r="A1588" s="21" t="s">
        <v>2297</v>
      </c>
      <c r="B1588" s="21" t="s">
        <v>49</v>
      </c>
      <c r="C1588" s="23">
        <v>26192369.719999999</v>
      </c>
      <c r="D1588" s="23">
        <v>13.5</v>
      </c>
      <c r="E1588" s="23">
        <v>116684087.41</v>
      </c>
      <c r="F1588" s="23">
        <v>52.32</v>
      </c>
      <c r="G1588" s="23">
        <v>150434304.69</v>
      </c>
      <c r="H1588" s="23">
        <v>91.19</v>
      </c>
      <c r="I1588" s="23">
        <v>125066130.48</v>
      </c>
      <c r="J1588" s="23">
        <v>52.44</v>
      </c>
      <c r="K1588" s="23">
        <v>1</v>
      </c>
      <c r="L1588" s="23">
        <v>1</v>
      </c>
      <c r="M1588" s="21" t="s">
        <v>50</v>
      </c>
      <c r="N1588" s="21" t="s">
        <v>204</v>
      </c>
      <c r="O1588" s="22"/>
      <c r="P1588" s="23">
        <v>2080225.25</v>
      </c>
    </row>
    <row r="1589" spans="1:16" ht="45" x14ac:dyDescent="0.25">
      <c r="A1589" s="21" t="s">
        <v>6449</v>
      </c>
      <c r="B1589" s="21" t="s">
        <v>49</v>
      </c>
      <c r="C1589" s="22"/>
      <c r="D1589" s="22"/>
      <c r="E1589" s="22"/>
      <c r="F1589" s="22"/>
      <c r="G1589" s="22"/>
      <c r="H1589" s="22"/>
      <c r="I1589" s="22"/>
      <c r="J1589" s="22"/>
      <c r="K1589" s="23">
        <v>1</v>
      </c>
      <c r="L1589" s="23">
        <v>1</v>
      </c>
      <c r="M1589" s="21" t="s">
        <v>50</v>
      </c>
      <c r="N1589" s="21" t="s">
        <v>50</v>
      </c>
      <c r="O1589" s="22"/>
      <c r="P1589" s="22"/>
    </row>
    <row r="1590" spans="1:16" ht="45" x14ac:dyDescent="0.25">
      <c r="A1590" s="21" t="s">
        <v>2303</v>
      </c>
      <c r="B1590" s="21" t="s">
        <v>49</v>
      </c>
      <c r="C1590" s="23">
        <v>13498285.210000001</v>
      </c>
      <c r="D1590" s="23">
        <v>42.3</v>
      </c>
      <c r="E1590" s="23">
        <v>15066963.08</v>
      </c>
      <c r="F1590" s="23">
        <v>135.51</v>
      </c>
      <c r="G1590" s="23">
        <v>2631859.59</v>
      </c>
      <c r="H1590" s="23">
        <v>54.31</v>
      </c>
      <c r="I1590" s="23">
        <v>13268872.99</v>
      </c>
      <c r="J1590" s="23">
        <v>95.15</v>
      </c>
      <c r="K1590" s="23">
        <v>1</v>
      </c>
      <c r="L1590" s="23">
        <v>1</v>
      </c>
      <c r="M1590" s="21" t="s">
        <v>50</v>
      </c>
      <c r="N1590" s="21" t="s">
        <v>1462</v>
      </c>
      <c r="O1590" s="22"/>
      <c r="P1590" s="23">
        <v>67935.25</v>
      </c>
    </row>
    <row r="1591" spans="1:16" ht="45" x14ac:dyDescent="0.25">
      <c r="A1591" s="21" t="s">
        <v>6450</v>
      </c>
      <c r="B1591" s="21" t="s">
        <v>49</v>
      </c>
      <c r="C1591" s="22"/>
      <c r="D1591" s="22"/>
      <c r="E1591" s="22"/>
      <c r="F1591" s="22"/>
      <c r="G1591" s="22"/>
      <c r="H1591" s="22"/>
      <c r="I1591" s="22"/>
      <c r="J1591" s="22"/>
      <c r="K1591" s="23">
        <v>1</v>
      </c>
      <c r="L1591" s="23">
        <v>1</v>
      </c>
      <c r="M1591" s="21" t="s">
        <v>50</v>
      </c>
      <c r="N1591" s="21" t="s">
        <v>50</v>
      </c>
      <c r="O1591" s="22"/>
      <c r="P1591" s="22"/>
    </row>
    <row r="1592" spans="1:16" ht="45" x14ac:dyDescent="0.25">
      <c r="A1592" s="21" t="s">
        <v>2305</v>
      </c>
      <c r="B1592" s="21" t="s">
        <v>49</v>
      </c>
      <c r="C1592" s="23">
        <v>169751374.40000001</v>
      </c>
      <c r="D1592" s="23">
        <v>2373.04</v>
      </c>
      <c r="E1592" s="23">
        <v>144297470.55000001</v>
      </c>
      <c r="F1592" s="23">
        <v>1863.9</v>
      </c>
      <c r="G1592" s="23">
        <v>156272072.46000001</v>
      </c>
      <c r="H1592" s="23">
        <v>1977.99</v>
      </c>
      <c r="I1592" s="23">
        <v>141671458.24000001</v>
      </c>
      <c r="J1592" s="23">
        <v>1638.41</v>
      </c>
      <c r="K1592" s="23">
        <v>1</v>
      </c>
      <c r="L1592" s="23">
        <v>1</v>
      </c>
      <c r="M1592" s="21" t="s">
        <v>50</v>
      </c>
      <c r="N1592" s="21" t="s">
        <v>1462</v>
      </c>
      <c r="O1592" s="22"/>
      <c r="P1592" s="23">
        <v>56120</v>
      </c>
    </row>
    <row r="1593" spans="1:16" ht="45" x14ac:dyDescent="0.25">
      <c r="A1593" s="21" t="s">
        <v>6451</v>
      </c>
      <c r="B1593" s="21" t="s">
        <v>49</v>
      </c>
      <c r="C1593" s="22"/>
      <c r="D1593" s="22"/>
      <c r="E1593" s="22"/>
      <c r="F1593" s="22"/>
      <c r="G1593" s="22"/>
      <c r="H1593" s="22"/>
      <c r="I1593" s="22"/>
      <c r="J1593" s="22"/>
      <c r="K1593" s="23">
        <v>1</v>
      </c>
      <c r="L1593" s="23">
        <v>1</v>
      </c>
      <c r="M1593" s="21" t="s">
        <v>50</v>
      </c>
      <c r="N1593" s="21" t="s">
        <v>50</v>
      </c>
      <c r="O1593" s="22"/>
      <c r="P1593" s="22"/>
    </row>
    <row r="1594" spans="1:16" ht="45" x14ac:dyDescent="0.25">
      <c r="A1594" s="21" t="s">
        <v>6452</v>
      </c>
      <c r="B1594" s="21" t="s">
        <v>49</v>
      </c>
      <c r="C1594" s="22"/>
      <c r="D1594" s="22"/>
      <c r="E1594" s="22"/>
      <c r="F1594" s="22"/>
      <c r="G1594" s="22"/>
      <c r="H1594" s="22"/>
      <c r="I1594" s="22"/>
      <c r="J1594" s="22"/>
      <c r="K1594" s="23">
        <v>1</v>
      </c>
      <c r="L1594" s="23">
        <v>1</v>
      </c>
      <c r="M1594" s="21" t="s">
        <v>50</v>
      </c>
      <c r="N1594" s="21" t="s">
        <v>50</v>
      </c>
      <c r="O1594" s="22"/>
      <c r="P1594" s="22"/>
    </row>
    <row r="1595" spans="1:16" ht="45" x14ac:dyDescent="0.25">
      <c r="A1595" s="21" t="s">
        <v>6453</v>
      </c>
      <c r="B1595" s="21" t="s">
        <v>49</v>
      </c>
      <c r="C1595" s="22"/>
      <c r="D1595" s="22"/>
      <c r="E1595" s="22"/>
      <c r="F1595" s="22"/>
      <c r="G1595" s="22"/>
      <c r="H1595" s="22"/>
      <c r="I1595" s="22"/>
      <c r="J1595" s="22"/>
      <c r="K1595" s="23">
        <v>1</v>
      </c>
      <c r="L1595" s="23">
        <v>1</v>
      </c>
      <c r="M1595" s="21" t="s">
        <v>50</v>
      </c>
      <c r="N1595" s="21" t="s">
        <v>50</v>
      </c>
      <c r="O1595" s="22"/>
      <c r="P1595" s="22"/>
    </row>
    <row r="1596" spans="1:16" ht="45" x14ac:dyDescent="0.25">
      <c r="A1596" s="21" t="s">
        <v>6454</v>
      </c>
      <c r="B1596" s="21" t="s">
        <v>49</v>
      </c>
      <c r="C1596" s="22"/>
      <c r="D1596" s="22"/>
      <c r="E1596" s="22"/>
      <c r="F1596" s="22"/>
      <c r="G1596" s="22"/>
      <c r="H1596" s="22"/>
      <c r="I1596" s="22"/>
      <c r="J1596" s="22"/>
      <c r="K1596" s="23">
        <v>1</v>
      </c>
      <c r="L1596" s="23">
        <v>1</v>
      </c>
      <c r="M1596" s="21" t="s">
        <v>50</v>
      </c>
      <c r="N1596" s="21" t="s">
        <v>50</v>
      </c>
      <c r="O1596" s="22"/>
      <c r="P1596" s="22"/>
    </row>
    <row r="1597" spans="1:16" ht="45" x14ac:dyDescent="0.25">
      <c r="A1597" s="21" t="s">
        <v>6455</v>
      </c>
      <c r="B1597" s="21" t="s">
        <v>49</v>
      </c>
      <c r="C1597" s="22"/>
      <c r="D1597" s="22"/>
      <c r="E1597" s="22"/>
      <c r="F1597" s="22"/>
      <c r="G1597" s="22"/>
      <c r="H1597" s="22"/>
      <c r="I1597" s="22"/>
      <c r="J1597" s="22"/>
      <c r="K1597" s="23">
        <v>1</v>
      </c>
      <c r="L1597" s="23">
        <v>1</v>
      </c>
      <c r="M1597" s="21" t="s">
        <v>50</v>
      </c>
      <c r="N1597" s="21" t="s">
        <v>50</v>
      </c>
      <c r="O1597" s="22"/>
      <c r="P1597" s="22"/>
    </row>
    <row r="1598" spans="1:16" ht="45" x14ac:dyDescent="0.25">
      <c r="A1598" s="21" t="s">
        <v>6456</v>
      </c>
      <c r="B1598" s="21" t="s">
        <v>49</v>
      </c>
      <c r="C1598" s="22"/>
      <c r="D1598" s="22"/>
      <c r="E1598" s="22"/>
      <c r="F1598" s="22"/>
      <c r="G1598" s="22"/>
      <c r="H1598" s="22"/>
      <c r="I1598" s="22"/>
      <c r="J1598" s="22"/>
      <c r="K1598" s="23">
        <v>1</v>
      </c>
      <c r="L1598" s="23">
        <v>1</v>
      </c>
      <c r="M1598" s="21" t="s">
        <v>50</v>
      </c>
      <c r="N1598" s="21" t="s">
        <v>50</v>
      </c>
      <c r="O1598" s="22"/>
      <c r="P1598" s="22"/>
    </row>
    <row r="1599" spans="1:16" ht="45" x14ac:dyDescent="0.25">
      <c r="A1599" s="21" t="s">
        <v>6457</v>
      </c>
      <c r="B1599" s="21" t="s">
        <v>49</v>
      </c>
      <c r="C1599" s="22"/>
      <c r="D1599" s="22"/>
      <c r="E1599" s="22"/>
      <c r="F1599" s="22"/>
      <c r="G1599" s="22"/>
      <c r="H1599" s="22"/>
      <c r="I1599" s="22"/>
      <c r="J1599" s="22"/>
      <c r="K1599" s="23">
        <v>1</v>
      </c>
      <c r="L1599" s="23">
        <v>1</v>
      </c>
      <c r="M1599" s="21" t="s">
        <v>50</v>
      </c>
      <c r="N1599" s="21" t="s">
        <v>50</v>
      </c>
      <c r="O1599" s="22"/>
      <c r="P1599" s="22"/>
    </row>
    <row r="1600" spans="1:16" ht="45" x14ac:dyDescent="0.25">
      <c r="A1600" s="21" t="s">
        <v>990</v>
      </c>
      <c r="B1600" s="21" t="s">
        <v>49</v>
      </c>
      <c r="C1600" s="23">
        <v>13387488.029999999</v>
      </c>
      <c r="D1600" s="23">
        <v>948.09</v>
      </c>
      <c r="E1600" s="23">
        <v>10264740.99</v>
      </c>
      <c r="F1600" s="23">
        <v>1034.08</v>
      </c>
      <c r="G1600" s="23">
        <v>137034945.37</v>
      </c>
      <c r="H1600" s="23">
        <v>1143.07</v>
      </c>
      <c r="I1600" s="23">
        <v>9488537.6799999997</v>
      </c>
      <c r="J1600" s="23">
        <v>1130.29</v>
      </c>
      <c r="K1600" s="23">
        <v>1</v>
      </c>
      <c r="L1600" s="23">
        <v>1</v>
      </c>
      <c r="M1600" s="21" t="s">
        <v>50</v>
      </c>
      <c r="N1600" s="21" t="s">
        <v>5192</v>
      </c>
      <c r="O1600" s="22"/>
      <c r="P1600" s="23">
        <v>17576</v>
      </c>
    </row>
    <row r="1601" spans="1:16" ht="45" x14ac:dyDescent="0.25">
      <c r="A1601" s="21" t="s">
        <v>6458</v>
      </c>
      <c r="B1601" s="21" t="s">
        <v>49</v>
      </c>
      <c r="C1601" s="22"/>
      <c r="D1601" s="22"/>
      <c r="E1601" s="22"/>
      <c r="F1601" s="22"/>
      <c r="G1601" s="22"/>
      <c r="H1601" s="22"/>
      <c r="I1601" s="22"/>
      <c r="J1601" s="22"/>
      <c r="K1601" s="23">
        <v>1</v>
      </c>
      <c r="L1601" s="23">
        <v>1</v>
      </c>
      <c r="M1601" s="21" t="s">
        <v>50</v>
      </c>
      <c r="N1601" s="21" t="s">
        <v>50</v>
      </c>
      <c r="O1601" s="22"/>
      <c r="P1601" s="22"/>
    </row>
    <row r="1602" spans="1:16" ht="45" x14ac:dyDescent="0.25">
      <c r="A1602" s="21" t="s">
        <v>6459</v>
      </c>
      <c r="B1602" s="21" t="s">
        <v>49</v>
      </c>
      <c r="C1602" s="22"/>
      <c r="D1602" s="22"/>
      <c r="E1602" s="22"/>
      <c r="F1602" s="22"/>
      <c r="G1602" s="22"/>
      <c r="H1602" s="22"/>
      <c r="I1602" s="22"/>
      <c r="J1602" s="22"/>
      <c r="K1602" s="23">
        <v>1</v>
      </c>
      <c r="L1602" s="23">
        <v>1</v>
      </c>
      <c r="M1602" s="21" t="s">
        <v>50</v>
      </c>
      <c r="N1602" s="21" t="s">
        <v>50</v>
      </c>
      <c r="O1602" s="22"/>
      <c r="P1602" s="22"/>
    </row>
    <row r="1603" spans="1:16" ht="45" x14ac:dyDescent="0.25">
      <c r="A1603" s="21" t="s">
        <v>6460</v>
      </c>
      <c r="B1603" s="21" t="s">
        <v>49</v>
      </c>
      <c r="C1603" s="22"/>
      <c r="D1603" s="22"/>
      <c r="E1603" s="22"/>
      <c r="F1603" s="22"/>
      <c r="G1603" s="22"/>
      <c r="H1603" s="22"/>
      <c r="I1603" s="22"/>
      <c r="J1603" s="22"/>
      <c r="K1603" s="23">
        <v>1</v>
      </c>
      <c r="L1603" s="23">
        <v>1</v>
      </c>
      <c r="M1603" s="21" t="s">
        <v>50</v>
      </c>
      <c r="N1603" s="21" t="s">
        <v>50</v>
      </c>
      <c r="O1603" s="22"/>
      <c r="P1603" s="22"/>
    </row>
    <row r="1604" spans="1:16" ht="45" x14ac:dyDescent="0.25">
      <c r="A1604" s="21" t="s">
        <v>6461</v>
      </c>
      <c r="B1604" s="21" t="s">
        <v>49</v>
      </c>
      <c r="C1604" s="22"/>
      <c r="D1604" s="22"/>
      <c r="E1604" s="22"/>
      <c r="F1604" s="22"/>
      <c r="G1604" s="22"/>
      <c r="H1604" s="22"/>
      <c r="I1604" s="22"/>
      <c r="J1604" s="22"/>
      <c r="K1604" s="23">
        <v>1</v>
      </c>
      <c r="L1604" s="23">
        <v>1</v>
      </c>
      <c r="M1604" s="21" t="s">
        <v>50</v>
      </c>
      <c r="N1604" s="21" t="s">
        <v>50</v>
      </c>
      <c r="O1604" s="22"/>
      <c r="P1604" s="22"/>
    </row>
    <row r="1605" spans="1:16" ht="45" x14ac:dyDescent="0.25">
      <c r="A1605" s="21" t="s">
        <v>6462</v>
      </c>
      <c r="B1605" s="21" t="s">
        <v>49</v>
      </c>
      <c r="C1605" s="22"/>
      <c r="D1605" s="22"/>
      <c r="E1605" s="22"/>
      <c r="F1605" s="22"/>
      <c r="G1605" s="22"/>
      <c r="H1605" s="22"/>
      <c r="I1605" s="22"/>
      <c r="J1605" s="22"/>
      <c r="K1605" s="23">
        <v>1</v>
      </c>
      <c r="L1605" s="23">
        <v>1</v>
      </c>
      <c r="M1605" s="21" t="s">
        <v>50</v>
      </c>
      <c r="N1605" s="21" t="s">
        <v>50</v>
      </c>
      <c r="O1605" s="22"/>
      <c r="P1605" s="22"/>
    </row>
    <row r="1606" spans="1:16" ht="45" x14ac:dyDescent="0.25">
      <c r="A1606" s="21" t="s">
        <v>6463</v>
      </c>
      <c r="B1606" s="21" t="s">
        <v>49</v>
      </c>
      <c r="C1606" s="22"/>
      <c r="D1606" s="22"/>
      <c r="E1606" s="22"/>
      <c r="F1606" s="22"/>
      <c r="G1606" s="22"/>
      <c r="H1606" s="22"/>
      <c r="I1606" s="22"/>
      <c r="J1606" s="22"/>
      <c r="K1606" s="23">
        <v>1</v>
      </c>
      <c r="L1606" s="23">
        <v>1</v>
      </c>
      <c r="M1606" s="21" t="s">
        <v>50</v>
      </c>
      <c r="N1606" s="21" t="s">
        <v>50</v>
      </c>
      <c r="O1606" s="22"/>
      <c r="P1606" s="22"/>
    </row>
    <row r="1607" spans="1:16" ht="45" x14ac:dyDescent="0.25">
      <c r="A1607" s="21" t="s">
        <v>2308</v>
      </c>
      <c r="B1607" s="21" t="s">
        <v>49</v>
      </c>
      <c r="C1607" s="23">
        <v>68349438.349999994</v>
      </c>
      <c r="D1607" s="23">
        <v>69.5</v>
      </c>
      <c r="E1607" s="23">
        <v>60709401.240000002</v>
      </c>
      <c r="F1607" s="23">
        <v>55</v>
      </c>
      <c r="G1607" s="23">
        <v>68341438.599999994</v>
      </c>
      <c r="H1607" s="23">
        <v>58.4</v>
      </c>
      <c r="I1607" s="23">
        <v>58360426.619999997</v>
      </c>
      <c r="J1607" s="23">
        <v>54.37</v>
      </c>
      <c r="K1607" s="23">
        <v>1</v>
      </c>
      <c r="L1607" s="23">
        <v>1</v>
      </c>
      <c r="M1607" s="21" t="s">
        <v>50</v>
      </c>
      <c r="N1607" s="21" t="s">
        <v>58</v>
      </c>
      <c r="O1607" s="22"/>
      <c r="P1607" s="23">
        <v>1206964</v>
      </c>
    </row>
    <row r="1608" spans="1:16" ht="45" x14ac:dyDescent="0.25">
      <c r="A1608" s="21" t="s">
        <v>6464</v>
      </c>
      <c r="B1608" s="21" t="s">
        <v>49</v>
      </c>
      <c r="C1608" s="22"/>
      <c r="D1608" s="22"/>
      <c r="E1608" s="22"/>
      <c r="F1608" s="22"/>
      <c r="G1608" s="22"/>
      <c r="H1608" s="22"/>
      <c r="I1608" s="22"/>
      <c r="J1608" s="22"/>
      <c r="K1608" s="23">
        <v>1</v>
      </c>
      <c r="L1608" s="23">
        <v>1</v>
      </c>
      <c r="M1608" s="21" t="s">
        <v>50</v>
      </c>
      <c r="N1608" s="21" t="s">
        <v>50</v>
      </c>
      <c r="O1608" s="22"/>
      <c r="P1608" s="22"/>
    </row>
    <row r="1609" spans="1:16" ht="45" x14ac:dyDescent="0.25">
      <c r="A1609" s="21" t="s">
        <v>2310</v>
      </c>
      <c r="B1609" s="21" t="s">
        <v>49</v>
      </c>
      <c r="C1609" s="23">
        <v>10881343.609999999</v>
      </c>
      <c r="D1609" s="23">
        <v>644.57000000000005</v>
      </c>
      <c r="E1609" s="23">
        <v>15431455.99</v>
      </c>
      <c r="F1609" s="23">
        <v>2202.02</v>
      </c>
      <c r="G1609" s="23">
        <v>13132904.5</v>
      </c>
      <c r="H1609" s="23">
        <v>2119.81</v>
      </c>
      <c r="I1609" s="23">
        <v>15646567.189999999</v>
      </c>
      <c r="J1609" s="23">
        <v>2440.98</v>
      </c>
      <c r="K1609" s="23">
        <v>1</v>
      </c>
      <c r="L1609" s="23">
        <v>1</v>
      </c>
      <c r="M1609" s="21" t="s">
        <v>50</v>
      </c>
      <c r="N1609" s="21" t="s">
        <v>5192</v>
      </c>
      <c r="O1609" s="22"/>
      <c r="P1609" s="23">
        <v>8776</v>
      </c>
    </row>
    <row r="1610" spans="1:16" ht="45" x14ac:dyDescent="0.25">
      <c r="A1610" s="21" t="s">
        <v>6465</v>
      </c>
      <c r="B1610" s="21" t="s">
        <v>49</v>
      </c>
      <c r="C1610" s="22"/>
      <c r="D1610" s="22"/>
      <c r="E1610" s="22"/>
      <c r="F1610" s="22"/>
      <c r="G1610" s="22"/>
      <c r="H1610" s="22"/>
      <c r="I1610" s="22"/>
      <c r="J1610" s="22"/>
      <c r="K1610" s="23">
        <v>1</v>
      </c>
      <c r="L1610" s="23">
        <v>1</v>
      </c>
      <c r="M1610" s="21" t="s">
        <v>50</v>
      </c>
      <c r="N1610" s="21" t="s">
        <v>50</v>
      </c>
      <c r="O1610" s="22"/>
      <c r="P1610" s="22"/>
    </row>
    <row r="1611" spans="1:16" ht="45" x14ac:dyDescent="0.25">
      <c r="A1611" s="21" t="s">
        <v>6466</v>
      </c>
      <c r="B1611" s="21" t="s">
        <v>49</v>
      </c>
      <c r="C1611" s="22"/>
      <c r="D1611" s="22"/>
      <c r="E1611" s="22"/>
      <c r="F1611" s="22"/>
      <c r="G1611" s="22"/>
      <c r="H1611" s="22"/>
      <c r="I1611" s="22"/>
      <c r="J1611" s="22"/>
      <c r="K1611" s="23">
        <v>1</v>
      </c>
      <c r="L1611" s="23">
        <v>1</v>
      </c>
      <c r="M1611" s="21" t="s">
        <v>50</v>
      </c>
      <c r="N1611" s="21" t="s">
        <v>50</v>
      </c>
      <c r="O1611" s="22"/>
      <c r="P1611" s="22"/>
    </row>
    <row r="1612" spans="1:16" ht="45" x14ac:dyDescent="0.25">
      <c r="A1612" s="21" t="s">
        <v>2312</v>
      </c>
      <c r="B1612" s="21" t="s">
        <v>49</v>
      </c>
      <c r="C1612" s="23">
        <v>7246064.54</v>
      </c>
      <c r="D1612" s="23">
        <v>1007.33</v>
      </c>
      <c r="E1612" s="23">
        <v>8619616.7599999998</v>
      </c>
      <c r="F1612" s="23">
        <v>1111.01</v>
      </c>
      <c r="G1612" s="23">
        <v>7517796.5</v>
      </c>
      <c r="H1612" s="23">
        <v>1577.22</v>
      </c>
      <c r="I1612" s="23">
        <v>9819687.25</v>
      </c>
      <c r="J1612" s="23">
        <v>1988.13</v>
      </c>
      <c r="K1612" s="23">
        <v>1</v>
      </c>
      <c r="L1612" s="23">
        <v>1</v>
      </c>
      <c r="M1612" s="21" t="s">
        <v>50</v>
      </c>
      <c r="N1612" s="21" t="s">
        <v>5192</v>
      </c>
      <c r="O1612" s="22"/>
      <c r="P1612" s="23">
        <v>8844</v>
      </c>
    </row>
    <row r="1613" spans="1:16" ht="45" x14ac:dyDescent="0.25">
      <c r="A1613" s="21" t="s">
        <v>6467</v>
      </c>
      <c r="B1613" s="21" t="s">
        <v>49</v>
      </c>
      <c r="C1613" s="22"/>
      <c r="D1613" s="22"/>
      <c r="E1613" s="22"/>
      <c r="F1613" s="22"/>
      <c r="G1613" s="22"/>
      <c r="H1613" s="22"/>
      <c r="I1613" s="22"/>
      <c r="J1613" s="22"/>
      <c r="K1613" s="23">
        <v>1</v>
      </c>
      <c r="L1613" s="23">
        <v>1</v>
      </c>
      <c r="M1613" s="21" t="s">
        <v>50</v>
      </c>
      <c r="N1613" s="21" t="s">
        <v>50</v>
      </c>
      <c r="O1613" s="22"/>
      <c r="P1613" s="22"/>
    </row>
    <row r="1614" spans="1:16" ht="45" x14ac:dyDescent="0.25">
      <c r="A1614" s="21" t="s">
        <v>2314</v>
      </c>
      <c r="B1614" s="21" t="s">
        <v>49</v>
      </c>
      <c r="C1614" s="23">
        <v>245074140.75</v>
      </c>
      <c r="D1614" s="23">
        <v>737.16</v>
      </c>
      <c r="E1614" s="23">
        <v>147046443.16999999</v>
      </c>
      <c r="F1614" s="23">
        <v>655.66</v>
      </c>
      <c r="G1614" s="23">
        <v>129359677.08</v>
      </c>
      <c r="H1614" s="23">
        <v>695.59</v>
      </c>
      <c r="I1614" s="23">
        <v>170534392.59</v>
      </c>
      <c r="J1614" s="23">
        <v>779.06</v>
      </c>
      <c r="K1614" s="23">
        <v>1</v>
      </c>
      <c r="L1614" s="23">
        <v>1</v>
      </c>
      <c r="M1614" s="21" t="s">
        <v>50</v>
      </c>
      <c r="N1614" s="21" t="s">
        <v>1462</v>
      </c>
      <c r="O1614" s="22"/>
      <c r="P1614" s="23">
        <v>297239.75</v>
      </c>
    </row>
    <row r="1615" spans="1:16" ht="45" x14ac:dyDescent="0.25">
      <c r="A1615" s="21" t="s">
        <v>6468</v>
      </c>
      <c r="B1615" s="21" t="s">
        <v>49</v>
      </c>
      <c r="C1615" s="22"/>
      <c r="D1615" s="22"/>
      <c r="E1615" s="22"/>
      <c r="F1615" s="22"/>
      <c r="G1615" s="22"/>
      <c r="H1615" s="22"/>
      <c r="I1615" s="22"/>
      <c r="J1615" s="22"/>
      <c r="K1615" s="23">
        <v>1</v>
      </c>
      <c r="L1615" s="23">
        <v>1</v>
      </c>
      <c r="M1615" s="21" t="s">
        <v>50</v>
      </c>
      <c r="N1615" s="21" t="s">
        <v>50</v>
      </c>
      <c r="O1615" s="22"/>
      <c r="P1615" s="22"/>
    </row>
    <row r="1616" spans="1:16" ht="45" x14ac:dyDescent="0.25">
      <c r="A1616" s="21" t="s">
        <v>6469</v>
      </c>
      <c r="B1616" s="21" t="s">
        <v>49</v>
      </c>
      <c r="C1616" s="22"/>
      <c r="D1616" s="22"/>
      <c r="E1616" s="22"/>
      <c r="F1616" s="22"/>
      <c r="G1616" s="22"/>
      <c r="H1616" s="22"/>
      <c r="I1616" s="22"/>
      <c r="J1616" s="22"/>
      <c r="K1616" s="23">
        <v>1</v>
      </c>
      <c r="L1616" s="23">
        <v>1</v>
      </c>
      <c r="M1616" s="21" t="s">
        <v>50</v>
      </c>
      <c r="N1616" s="21" t="s">
        <v>50</v>
      </c>
      <c r="O1616" s="22"/>
      <c r="P1616" s="22"/>
    </row>
    <row r="1617" spans="1:16" ht="45" x14ac:dyDescent="0.25">
      <c r="A1617" s="21" t="s">
        <v>6470</v>
      </c>
      <c r="B1617" s="21" t="s">
        <v>49</v>
      </c>
      <c r="C1617" s="22"/>
      <c r="D1617" s="22"/>
      <c r="E1617" s="22"/>
      <c r="F1617" s="22"/>
      <c r="G1617" s="22"/>
      <c r="H1617" s="22"/>
      <c r="I1617" s="22"/>
      <c r="J1617" s="22"/>
      <c r="K1617" s="23">
        <v>1</v>
      </c>
      <c r="L1617" s="23">
        <v>1</v>
      </c>
      <c r="M1617" s="21" t="s">
        <v>50</v>
      </c>
      <c r="N1617" s="21" t="s">
        <v>50</v>
      </c>
      <c r="O1617" s="22"/>
      <c r="P1617" s="22"/>
    </row>
    <row r="1618" spans="1:16" ht="45" x14ac:dyDescent="0.25">
      <c r="A1618" s="21" t="s">
        <v>6471</v>
      </c>
      <c r="B1618" s="21" t="s">
        <v>49</v>
      </c>
      <c r="C1618" s="22"/>
      <c r="D1618" s="22"/>
      <c r="E1618" s="22"/>
      <c r="F1618" s="22"/>
      <c r="G1618" s="22"/>
      <c r="H1618" s="22"/>
      <c r="I1618" s="22"/>
      <c r="J1618" s="22"/>
      <c r="K1618" s="23">
        <v>1</v>
      </c>
      <c r="L1618" s="23">
        <v>1</v>
      </c>
      <c r="M1618" s="21" t="s">
        <v>50</v>
      </c>
      <c r="N1618" s="21" t="s">
        <v>50</v>
      </c>
      <c r="O1618" s="22"/>
      <c r="P1618" s="22"/>
    </row>
    <row r="1619" spans="1:16" ht="45" x14ac:dyDescent="0.25">
      <c r="A1619" s="21" t="s">
        <v>6472</v>
      </c>
      <c r="B1619" s="21" t="s">
        <v>49</v>
      </c>
      <c r="C1619" s="22"/>
      <c r="D1619" s="22"/>
      <c r="E1619" s="22"/>
      <c r="F1619" s="22"/>
      <c r="G1619" s="22"/>
      <c r="H1619" s="22"/>
      <c r="I1619" s="22"/>
      <c r="J1619" s="22"/>
      <c r="K1619" s="23">
        <v>1</v>
      </c>
      <c r="L1619" s="23">
        <v>1</v>
      </c>
      <c r="M1619" s="21" t="s">
        <v>50</v>
      </c>
      <c r="N1619" s="21" t="s">
        <v>50</v>
      </c>
      <c r="O1619" s="22"/>
      <c r="P1619" s="22"/>
    </row>
    <row r="1620" spans="1:16" ht="45" x14ac:dyDescent="0.25">
      <c r="A1620" s="21" t="s">
        <v>2316</v>
      </c>
      <c r="B1620" s="21" t="s">
        <v>49</v>
      </c>
      <c r="C1620" s="23">
        <v>7977348.1600000001</v>
      </c>
      <c r="D1620" s="23">
        <v>141.5</v>
      </c>
      <c r="E1620" s="23">
        <v>4844424.8899999997</v>
      </c>
      <c r="F1620" s="23">
        <v>130.87</v>
      </c>
      <c r="G1620" s="23">
        <v>8987033.1699999999</v>
      </c>
      <c r="H1620" s="23">
        <v>165.58</v>
      </c>
      <c r="I1620" s="23">
        <v>4717372.59</v>
      </c>
      <c r="J1620" s="23">
        <v>118.68</v>
      </c>
      <c r="K1620" s="23">
        <v>1</v>
      </c>
      <c r="L1620" s="23">
        <v>1</v>
      </c>
      <c r="M1620" s="21" t="s">
        <v>50</v>
      </c>
      <c r="N1620" s="21" t="s">
        <v>1462</v>
      </c>
      <c r="O1620" s="22"/>
      <c r="P1620" s="23">
        <v>67475.75</v>
      </c>
    </row>
    <row r="1621" spans="1:16" ht="45" x14ac:dyDescent="0.25">
      <c r="A1621" s="21" t="s">
        <v>6473</v>
      </c>
      <c r="B1621" s="21" t="s">
        <v>198</v>
      </c>
      <c r="C1621" s="22"/>
      <c r="D1621" s="22"/>
      <c r="E1621" s="22"/>
      <c r="F1621" s="22"/>
      <c r="G1621" s="22"/>
      <c r="H1621" s="22"/>
      <c r="I1621" s="22"/>
      <c r="J1621" s="22"/>
      <c r="K1621" s="23">
        <v>1</v>
      </c>
      <c r="L1621" s="23">
        <v>1</v>
      </c>
      <c r="M1621" s="21" t="s">
        <v>50</v>
      </c>
      <c r="N1621" s="21" t="s">
        <v>50</v>
      </c>
      <c r="O1621" s="22"/>
      <c r="P1621" s="22"/>
    </row>
    <row r="1622" spans="1:16" ht="45" x14ac:dyDescent="0.25">
      <c r="A1622" s="21" t="s">
        <v>6474</v>
      </c>
      <c r="B1622" s="21" t="s">
        <v>49</v>
      </c>
      <c r="C1622" s="22"/>
      <c r="D1622" s="22"/>
      <c r="E1622" s="22"/>
      <c r="F1622" s="22"/>
      <c r="G1622" s="22"/>
      <c r="H1622" s="22"/>
      <c r="I1622" s="22"/>
      <c r="J1622" s="22"/>
      <c r="K1622" s="23">
        <v>1</v>
      </c>
      <c r="L1622" s="23">
        <v>1</v>
      </c>
      <c r="M1622" s="21" t="s">
        <v>50</v>
      </c>
      <c r="N1622" s="21" t="s">
        <v>50</v>
      </c>
      <c r="O1622" s="22"/>
      <c r="P1622" s="22"/>
    </row>
    <row r="1623" spans="1:16" ht="45" x14ac:dyDescent="0.25">
      <c r="A1623" s="21" t="s">
        <v>6475</v>
      </c>
      <c r="B1623" s="21" t="s">
        <v>49</v>
      </c>
      <c r="C1623" s="22"/>
      <c r="D1623" s="22"/>
      <c r="E1623" s="22"/>
      <c r="F1623" s="22"/>
      <c r="G1623" s="22"/>
      <c r="H1623" s="22"/>
      <c r="I1623" s="22"/>
      <c r="J1623" s="22"/>
      <c r="K1623" s="23">
        <v>1</v>
      </c>
      <c r="L1623" s="23">
        <v>1</v>
      </c>
      <c r="M1623" s="21" t="s">
        <v>50</v>
      </c>
      <c r="N1623" s="21" t="s">
        <v>50</v>
      </c>
      <c r="O1623" s="22"/>
      <c r="P1623" s="22"/>
    </row>
    <row r="1624" spans="1:16" ht="45" x14ac:dyDescent="0.25">
      <c r="A1624" s="21" t="s">
        <v>6476</v>
      </c>
      <c r="B1624" s="21" t="s">
        <v>49</v>
      </c>
      <c r="C1624" s="22"/>
      <c r="D1624" s="22"/>
      <c r="E1624" s="22"/>
      <c r="F1624" s="22"/>
      <c r="G1624" s="22"/>
      <c r="H1624" s="22"/>
      <c r="I1624" s="22"/>
      <c r="J1624" s="22"/>
      <c r="K1624" s="23">
        <v>1</v>
      </c>
      <c r="L1624" s="23">
        <v>1</v>
      </c>
      <c r="M1624" s="21" t="s">
        <v>50</v>
      </c>
      <c r="N1624" s="21" t="s">
        <v>50</v>
      </c>
      <c r="O1624" s="22"/>
      <c r="P1624" s="22"/>
    </row>
    <row r="1625" spans="1:16" ht="45" x14ac:dyDescent="0.25">
      <c r="A1625" s="21" t="s">
        <v>6477</v>
      </c>
      <c r="B1625" s="21" t="s">
        <v>49</v>
      </c>
      <c r="C1625" s="22"/>
      <c r="D1625" s="22"/>
      <c r="E1625" s="22"/>
      <c r="F1625" s="22"/>
      <c r="G1625" s="22"/>
      <c r="H1625" s="22"/>
      <c r="I1625" s="22"/>
      <c r="J1625" s="22"/>
      <c r="K1625" s="23">
        <v>1</v>
      </c>
      <c r="L1625" s="23">
        <v>1</v>
      </c>
      <c r="M1625" s="21" t="s">
        <v>50</v>
      </c>
      <c r="N1625" s="21" t="s">
        <v>50</v>
      </c>
      <c r="O1625" s="22"/>
      <c r="P1625" s="22"/>
    </row>
    <row r="1626" spans="1:16" ht="45" x14ac:dyDescent="0.25">
      <c r="A1626" s="21" t="s">
        <v>6478</v>
      </c>
      <c r="B1626" s="21" t="s">
        <v>49</v>
      </c>
      <c r="C1626" s="22"/>
      <c r="D1626" s="22"/>
      <c r="E1626" s="22"/>
      <c r="F1626" s="22"/>
      <c r="G1626" s="22"/>
      <c r="H1626" s="22"/>
      <c r="I1626" s="22"/>
      <c r="J1626" s="22"/>
      <c r="K1626" s="23">
        <v>1</v>
      </c>
      <c r="L1626" s="23">
        <v>1</v>
      </c>
      <c r="M1626" s="21" t="s">
        <v>50</v>
      </c>
      <c r="N1626" s="21" t="s">
        <v>50</v>
      </c>
      <c r="O1626" s="22"/>
      <c r="P1626" s="22"/>
    </row>
    <row r="1627" spans="1:16" ht="45" x14ac:dyDescent="0.25">
      <c r="A1627" s="21" t="s">
        <v>6479</v>
      </c>
      <c r="B1627" s="21" t="s">
        <v>49</v>
      </c>
      <c r="C1627" s="22"/>
      <c r="D1627" s="22"/>
      <c r="E1627" s="22"/>
      <c r="F1627" s="22"/>
      <c r="G1627" s="22"/>
      <c r="H1627" s="22"/>
      <c r="I1627" s="22"/>
      <c r="J1627" s="22"/>
      <c r="K1627" s="23">
        <v>1</v>
      </c>
      <c r="L1627" s="23">
        <v>1</v>
      </c>
      <c r="M1627" s="21" t="s">
        <v>50</v>
      </c>
      <c r="N1627" s="21" t="s">
        <v>50</v>
      </c>
      <c r="O1627" s="22"/>
      <c r="P1627" s="22"/>
    </row>
    <row r="1628" spans="1:16" ht="45" x14ac:dyDescent="0.25">
      <c r="A1628" s="21" t="s">
        <v>6480</v>
      </c>
      <c r="B1628" s="21" t="s">
        <v>49</v>
      </c>
      <c r="C1628" s="22"/>
      <c r="D1628" s="22"/>
      <c r="E1628" s="22"/>
      <c r="F1628" s="22"/>
      <c r="G1628" s="22"/>
      <c r="H1628" s="22"/>
      <c r="I1628" s="22"/>
      <c r="J1628" s="22"/>
      <c r="K1628" s="23">
        <v>1</v>
      </c>
      <c r="L1628" s="23">
        <v>1</v>
      </c>
      <c r="M1628" s="21" t="s">
        <v>50</v>
      </c>
      <c r="N1628" s="21" t="s">
        <v>50</v>
      </c>
      <c r="O1628" s="22"/>
      <c r="P1628" s="22"/>
    </row>
    <row r="1629" spans="1:16" ht="45" x14ac:dyDescent="0.25">
      <c r="A1629" s="21" t="s">
        <v>6481</v>
      </c>
      <c r="B1629" s="21" t="s">
        <v>49</v>
      </c>
      <c r="C1629" s="22"/>
      <c r="D1629" s="22"/>
      <c r="E1629" s="22"/>
      <c r="F1629" s="22"/>
      <c r="G1629" s="22"/>
      <c r="H1629" s="22"/>
      <c r="I1629" s="22"/>
      <c r="J1629" s="22"/>
      <c r="K1629" s="23">
        <v>1</v>
      </c>
      <c r="L1629" s="23">
        <v>1</v>
      </c>
      <c r="M1629" s="21" t="s">
        <v>50</v>
      </c>
      <c r="N1629" s="21" t="s">
        <v>50</v>
      </c>
      <c r="O1629" s="22"/>
      <c r="P1629" s="22"/>
    </row>
    <row r="1630" spans="1:16" ht="45" x14ac:dyDescent="0.25">
      <c r="A1630" s="21" t="s">
        <v>2322</v>
      </c>
      <c r="B1630" s="21" t="s">
        <v>49</v>
      </c>
      <c r="C1630" s="23">
        <v>28967017.559999999</v>
      </c>
      <c r="D1630" s="23">
        <v>3000</v>
      </c>
      <c r="E1630" s="23">
        <v>42845717.640000001</v>
      </c>
      <c r="F1630" s="23">
        <v>3814.03</v>
      </c>
      <c r="G1630" s="23">
        <v>33196689.989999998</v>
      </c>
      <c r="H1630" s="23">
        <v>3123.16</v>
      </c>
      <c r="I1630" s="23">
        <v>35600180.759999998</v>
      </c>
      <c r="J1630" s="23">
        <v>2847.35</v>
      </c>
      <c r="K1630" s="23">
        <v>1</v>
      </c>
      <c r="L1630" s="23">
        <v>1</v>
      </c>
      <c r="M1630" s="21" t="s">
        <v>50</v>
      </c>
      <c r="N1630" s="21" t="s">
        <v>5192</v>
      </c>
      <c r="O1630" s="22"/>
      <c r="P1630" s="23">
        <v>15827</v>
      </c>
    </row>
    <row r="1631" spans="1:16" ht="45" x14ac:dyDescent="0.25">
      <c r="A1631" s="21" t="s">
        <v>6482</v>
      </c>
      <c r="B1631" s="21" t="s">
        <v>198</v>
      </c>
      <c r="C1631" s="22"/>
      <c r="D1631" s="22"/>
      <c r="E1631" s="22"/>
      <c r="F1631" s="22"/>
      <c r="G1631" s="22"/>
      <c r="H1631" s="22"/>
      <c r="I1631" s="22"/>
      <c r="J1631" s="22"/>
      <c r="K1631" s="23">
        <v>1</v>
      </c>
      <c r="L1631" s="23">
        <v>1</v>
      </c>
      <c r="M1631" s="21" t="s">
        <v>50</v>
      </c>
      <c r="N1631" s="21" t="s">
        <v>50</v>
      </c>
      <c r="O1631" s="22"/>
      <c r="P1631" s="22"/>
    </row>
    <row r="1632" spans="1:16" ht="45" x14ac:dyDescent="0.25">
      <c r="A1632" s="21" t="s">
        <v>2324</v>
      </c>
      <c r="B1632" s="21" t="s">
        <v>49</v>
      </c>
      <c r="C1632" s="23">
        <v>22356599.969999999</v>
      </c>
      <c r="D1632" s="23">
        <v>38.619999999999997</v>
      </c>
      <c r="E1632" s="23">
        <v>30504906.739999998</v>
      </c>
      <c r="F1632" s="23">
        <v>28.34</v>
      </c>
      <c r="G1632" s="23">
        <v>24432078.25</v>
      </c>
      <c r="H1632" s="23">
        <v>22.75</v>
      </c>
      <c r="I1632" s="23">
        <v>26343091.66</v>
      </c>
      <c r="J1632" s="23">
        <v>27.04</v>
      </c>
      <c r="K1632" s="23">
        <v>1</v>
      </c>
      <c r="L1632" s="23">
        <v>1</v>
      </c>
      <c r="M1632" s="21" t="s">
        <v>50</v>
      </c>
      <c r="N1632" s="21" t="s">
        <v>1462</v>
      </c>
      <c r="O1632" s="22"/>
      <c r="P1632" s="23">
        <v>271750</v>
      </c>
    </row>
    <row r="1633" spans="1:16" ht="45" x14ac:dyDescent="0.25">
      <c r="A1633" s="21" t="s">
        <v>2326</v>
      </c>
      <c r="B1633" s="21" t="s">
        <v>49</v>
      </c>
      <c r="C1633" s="23">
        <v>48701501.340000004</v>
      </c>
      <c r="D1633" s="23">
        <v>21.92</v>
      </c>
      <c r="E1633" s="23">
        <v>42656832.409999996</v>
      </c>
      <c r="F1633" s="23">
        <v>27.77</v>
      </c>
      <c r="G1633" s="23">
        <v>54532876.600000001</v>
      </c>
      <c r="H1633" s="23">
        <v>41.13</v>
      </c>
      <c r="I1633" s="23">
        <v>91736162.390000001</v>
      </c>
      <c r="J1633" s="23">
        <v>60.55</v>
      </c>
      <c r="K1633" s="23">
        <v>1</v>
      </c>
      <c r="L1633" s="23">
        <v>1</v>
      </c>
      <c r="M1633" s="21" t="s">
        <v>50</v>
      </c>
      <c r="N1633" s="21" t="s">
        <v>58</v>
      </c>
      <c r="O1633" s="22"/>
      <c r="P1633" s="23">
        <v>1609066.75</v>
      </c>
    </row>
    <row r="1634" spans="1:16" ht="45" x14ac:dyDescent="0.25">
      <c r="A1634" s="21" t="s">
        <v>6483</v>
      </c>
      <c r="B1634" s="21" t="s">
        <v>49</v>
      </c>
      <c r="C1634" s="22"/>
      <c r="D1634" s="22"/>
      <c r="E1634" s="22"/>
      <c r="F1634" s="22"/>
      <c r="G1634" s="22"/>
      <c r="H1634" s="22"/>
      <c r="I1634" s="22"/>
      <c r="J1634" s="22"/>
      <c r="K1634" s="23">
        <v>1</v>
      </c>
      <c r="L1634" s="23">
        <v>1</v>
      </c>
      <c r="M1634" s="21" t="s">
        <v>50</v>
      </c>
      <c r="N1634" s="21" t="s">
        <v>50</v>
      </c>
      <c r="O1634" s="22"/>
      <c r="P1634" s="22"/>
    </row>
    <row r="1635" spans="1:16" ht="45" x14ac:dyDescent="0.25">
      <c r="A1635" s="21" t="s">
        <v>2328</v>
      </c>
      <c r="B1635" s="21" t="s">
        <v>49</v>
      </c>
      <c r="C1635" s="23">
        <v>37539202.509999998</v>
      </c>
      <c r="D1635" s="23">
        <v>69.5</v>
      </c>
      <c r="E1635" s="23">
        <v>33343105.120000001</v>
      </c>
      <c r="F1635" s="23">
        <v>55</v>
      </c>
      <c r="G1635" s="23">
        <v>37534808.850000001</v>
      </c>
      <c r="H1635" s="23">
        <v>58.4</v>
      </c>
      <c r="I1635" s="23">
        <v>36474205.299999997</v>
      </c>
      <c r="J1635" s="23">
        <v>54.5</v>
      </c>
      <c r="K1635" s="23">
        <v>1</v>
      </c>
      <c r="L1635" s="23">
        <v>1</v>
      </c>
      <c r="M1635" s="21" t="s">
        <v>50</v>
      </c>
      <c r="N1635" s="21" t="s">
        <v>58</v>
      </c>
      <c r="O1635" s="22"/>
      <c r="P1635" s="23">
        <v>651568.5</v>
      </c>
    </row>
    <row r="1636" spans="1:16" ht="45" x14ac:dyDescent="0.25">
      <c r="A1636" s="21" t="s">
        <v>6484</v>
      </c>
      <c r="B1636" s="21" t="s">
        <v>49</v>
      </c>
      <c r="C1636" s="22"/>
      <c r="D1636" s="22"/>
      <c r="E1636" s="22"/>
      <c r="F1636" s="22"/>
      <c r="G1636" s="22"/>
      <c r="H1636" s="22"/>
      <c r="I1636" s="22"/>
      <c r="J1636" s="22"/>
      <c r="K1636" s="23">
        <v>1</v>
      </c>
      <c r="L1636" s="23">
        <v>1</v>
      </c>
      <c r="M1636" s="21" t="s">
        <v>50</v>
      </c>
      <c r="N1636" s="21" t="s">
        <v>50</v>
      </c>
      <c r="O1636" s="22"/>
      <c r="P1636" s="22"/>
    </row>
    <row r="1637" spans="1:16" ht="45" x14ac:dyDescent="0.25">
      <c r="A1637" s="21" t="s">
        <v>6485</v>
      </c>
      <c r="B1637" s="21" t="s">
        <v>49</v>
      </c>
      <c r="C1637" s="22"/>
      <c r="D1637" s="22"/>
      <c r="E1637" s="22"/>
      <c r="F1637" s="22"/>
      <c r="G1637" s="22"/>
      <c r="H1637" s="22"/>
      <c r="I1637" s="22"/>
      <c r="J1637" s="22"/>
      <c r="K1637" s="23">
        <v>1</v>
      </c>
      <c r="L1637" s="23">
        <v>1</v>
      </c>
      <c r="M1637" s="21" t="s">
        <v>50</v>
      </c>
      <c r="N1637" s="21" t="s">
        <v>50</v>
      </c>
      <c r="O1637" s="22"/>
      <c r="P1637" s="22"/>
    </row>
    <row r="1638" spans="1:16" ht="45" x14ac:dyDescent="0.25">
      <c r="A1638" s="21" t="s">
        <v>6486</v>
      </c>
      <c r="B1638" s="21" t="s">
        <v>49</v>
      </c>
      <c r="C1638" s="22"/>
      <c r="D1638" s="22"/>
      <c r="E1638" s="22"/>
      <c r="F1638" s="22"/>
      <c r="G1638" s="22"/>
      <c r="H1638" s="22"/>
      <c r="I1638" s="22"/>
      <c r="J1638" s="22"/>
      <c r="K1638" s="23">
        <v>1</v>
      </c>
      <c r="L1638" s="23">
        <v>1</v>
      </c>
      <c r="M1638" s="21" t="s">
        <v>50</v>
      </c>
      <c r="N1638" s="21" t="s">
        <v>50</v>
      </c>
      <c r="O1638" s="22"/>
      <c r="P1638" s="22"/>
    </row>
    <row r="1639" spans="1:16" ht="45" x14ac:dyDescent="0.25">
      <c r="A1639" s="21" t="s">
        <v>6487</v>
      </c>
      <c r="B1639" s="21" t="s">
        <v>49</v>
      </c>
      <c r="C1639" s="22"/>
      <c r="D1639" s="22"/>
      <c r="E1639" s="22"/>
      <c r="F1639" s="22"/>
      <c r="G1639" s="22"/>
      <c r="H1639" s="22"/>
      <c r="I1639" s="22"/>
      <c r="J1639" s="22"/>
      <c r="K1639" s="23">
        <v>1</v>
      </c>
      <c r="L1639" s="23">
        <v>1</v>
      </c>
      <c r="M1639" s="21" t="s">
        <v>50</v>
      </c>
      <c r="N1639" s="21" t="s">
        <v>50</v>
      </c>
      <c r="O1639" s="22"/>
      <c r="P1639" s="22"/>
    </row>
    <row r="1640" spans="1:16" ht="45" x14ac:dyDescent="0.25">
      <c r="A1640" s="21" t="s">
        <v>6488</v>
      </c>
      <c r="B1640" s="21" t="s">
        <v>49</v>
      </c>
      <c r="C1640" s="22"/>
      <c r="D1640" s="22"/>
      <c r="E1640" s="22"/>
      <c r="F1640" s="22"/>
      <c r="G1640" s="22"/>
      <c r="H1640" s="22"/>
      <c r="I1640" s="22"/>
      <c r="J1640" s="22"/>
      <c r="K1640" s="23">
        <v>1</v>
      </c>
      <c r="L1640" s="23">
        <v>1</v>
      </c>
      <c r="M1640" s="21" t="s">
        <v>50</v>
      </c>
      <c r="N1640" s="21" t="s">
        <v>50</v>
      </c>
      <c r="O1640" s="22"/>
      <c r="P1640" s="22"/>
    </row>
    <row r="1641" spans="1:16" ht="45" x14ac:dyDescent="0.25">
      <c r="A1641" s="21" t="s">
        <v>6489</v>
      </c>
      <c r="B1641" s="21" t="s">
        <v>49</v>
      </c>
      <c r="C1641" s="22"/>
      <c r="D1641" s="22"/>
      <c r="E1641" s="22"/>
      <c r="F1641" s="22"/>
      <c r="G1641" s="22"/>
      <c r="H1641" s="22"/>
      <c r="I1641" s="22"/>
      <c r="J1641" s="22"/>
      <c r="K1641" s="23">
        <v>1</v>
      </c>
      <c r="L1641" s="23">
        <v>1</v>
      </c>
      <c r="M1641" s="21" t="s">
        <v>50</v>
      </c>
      <c r="N1641" s="21" t="s">
        <v>50</v>
      </c>
      <c r="O1641" s="22"/>
      <c r="P1641" s="22"/>
    </row>
    <row r="1642" spans="1:16" ht="45" x14ac:dyDescent="0.25">
      <c r="A1642" s="21" t="s">
        <v>6490</v>
      </c>
      <c r="B1642" s="21" t="s">
        <v>198</v>
      </c>
      <c r="C1642" s="22"/>
      <c r="D1642" s="22"/>
      <c r="E1642" s="22"/>
      <c r="F1642" s="22"/>
      <c r="G1642" s="22"/>
      <c r="H1642" s="22"/>
      <c r="I1642" s="22"/>
      <c r="J1642" s="22"/>
      <c r="K1642" s="23">
        <v>1</v>
      </c>
      <c r="L1642" s="23">
        <v>1</v>
      </c>
      <c r="M1642" s="21" t="s">
        <v>50</v>
      </c>
      <c r="N1642" s="21" t="s">
        <v>50</v>
      </c>
      <c r="O1642" s="22"/>
      <c r="P1642" s="22"/>
    </row>
    <row r="1643" spans="1:16" ht="45" x14ac:dyDescent="0.25">
      <c r="A1643" s="21" t="s">
        <v>6491</v>
      </c>
      <c r="B1643" s="21" t="s">
        <v>49</v>
      </c>
      <c r="C1643" s="22"/>
      <c r="D1643" s="22"/>
      <c r="E1643" s="22"/>
      <c r="F1643" s="22"/>
      <c r="G1643" s="22"/>
      <c r="H1643" s="22"/>
      <c r="I1643" s="22"/>
      <c r="J1643" s="22"/>
      <c r="K1643" s="23">
        <v>1</v>
      </c>
      <c r="L1643" s="23">
        <v>1</v>
      </c>
      <c r="M1643" s="21" t="s">
        <v>50</v>
      </c>
      <c r="N1643" s="21" t="s">
        <v>50</v>
      </c>
      <c r="O1643" s="22"/>
      <c r="P1643" s="22"/>
    </row>
    <row r="1644" spans="1:16" ht="45" x14ac:dyDescent="0.25">
      <c r="A1644" s="21" t="s">
        <v>6492</v>
      </c>
      <c r="B1644" s="21" t="s">
        <v>49</v>
      </c>
      <c r="C1644" s="22"/>
      <c r="D1644" s="22"/>
      <c r="E1644" s="22"/>
      <c r="F1644" s="22"/>
      <c r="G1644" s="22"/>
      <c r="H1644" s="22"/>
      <c r="I1644" s="22"/>
      <c r="J1644" s="22"/>
      <c r="K1644" s="23">
        <v>1</v>
      </c>
      <c r="L1644" s="23">
        <v>1</v>
      </c>
      <c r="M1644" s="21" t="s">
        <v>50</v>
      </c>
      <c r="N1644" s="21" t="s">
        <v>50</v>
      </c>
      <c r="O1644" s="22"/>
      <c r="P1644" s="22"/>
    </row>
    <row r="1645" spans="1:16" ht="45" x14ac:dyDescent="0.25">
      <c r="A1645" s="21" t="s">
        <v>6493</v>
      </c>
      <c r="B1645" s="21" t="s">
        <v>49</v>
      </c>
      <c r="C1645" s="22"/>
      <c r="D1645" s="22"/>
      <c r="E1645" s="22"/>
      <c r="F1645" s="22"/>
      <c r="G1645" s="22"/>
      <c r="H1645" s="22"/>
      <c r="I1645" s="22"/>
      <c r="J1645" s="22"/>
      <c r="K1645" s="23">
        <v>1</v>
      </c>
      <c r="L1645" s="23">
        <v>1</v>
      </c>
      <c r="M1645" s="21" t="s">
        <v>50</v>
      </c>
      <c r="N1645" s="21" t="s">
        <v>50</v>
      </c>
      <c r="O1645" s="22"/>
      <c r="P1645" s="22"/>
    </row>
    <row r="1646" spans="1:16" ht="45" x14ac:dyDescent="0.25">
      <c r="A1646" s="21" t="s">
        <v>6494</v>
      </c>
      <c r="B1646" s="21" t="s">
        <v>49</v>
      </c>
      <c r="C1646" s="22"/>
      <c r="D1646" s="22"/>
      <c r="E1646" s="22"/>
      <c r="F1646" s="22"/>
      <c r="G1646" s="22"/>
      <c r="H1646" s="22"/>
      <c r="I1646" s="22"/>
      <c r="J1646" s="22"/>
      <c r="K1646" s="23">
        <v>1</v>
      </c>
      <c r="L1646" s="23">
        <v>1</v>
      </c>
      <c r="M1646" s="21" t="s">
        <v>50</v>
      </c>
      <c r="N1646" s="21" t="s">
        <v>50</v>
      </c>
      <c r="O1646" s="22"/>
      <c r="P1646" s="22"/>
    </row>
    <row r="1647" spans="1:16" ht="45" x14ac:dyDescent="0.25">
      <c r="A1647" s="21" t="s">
        <v>6495</v>
      </c>
      <c r="B1647" s="21" t="s">
        <v>49</v>
      </c>
      <c r="C1647" s="22"/>
      <c r="D1647" s="22"/>
      <c r="E1647" s="22"/>
      <c r="F1647" s="22"/>
      <c r="G1647" s="22"/>
      <c r="H1647" s="22"/>
      <c r="I1647" s="22"/>
      <c r="J1647" s="22"/>
      <c r="K1647" s="23">
        <v>1</v>
      </c>
      <c r="L1647" s="23">
        <v>1</v>
      </c>
      <c r="M1647" s="21" t="s">
        <v>50</v>
      </c>
      <c r="N1647" s="21" t="s">
        <v>50</v>
      </c>
      <c r="O1647" s="22"/>
      <c r="P1647" s="22"/>
    </row>
    <row r="1648" spans="1:16" ht="45" x14ac:dyDescent="0.25">
      <c r="A1648" s="21" t="s">
        <v>6496</v>
      </c>
      <c r="B1648" s="21" t="s">
        <v>49</v>
      </c>
      <c r="C1648" s="22"/>
      <c r="D1648" s="22"/>
      <c r="E1648" s="22"/>
      <c r="F1648" s="22"/>
      <c r="G1648" s="22"/>
      <c r="H1648" s="22"/>
      <c r="I1648" s="22"/>
      <c r="J1648" s="22"/>
      <c r="K1648" s="23">
        <v>1</v>
      </c>
      <c r="L1648" s="23">
        <v>1</v>
      </c>
      <c r="M1648" s="21" t="s">
        <v>50</v>
      </c>
      <c r="N1648" s="21" t="s">
        <v>50</v>
      </c>
      <c r="O1648" s="22"/>
      <c r="P1648" s="22"/>
    </row>
    <row r="1649" spans="1:16" ht="45" x14ac:dyDescent="0.25">
      <c r="A1649" s="21" t="s">
        <v>6497</v>
      </c>
      <c r="B1649" s="21" t="s">
        <v>49</v>
      </c>
      <c r="C1649" s="22"/>
      <c r="D1649" s="22"/>
      <c r="E1649" s="22"/>
      <c r="F1649" s="22"/>
      <c r="G1649" s="22"/>
      <c r="H1649" s="22"/>
      <c r="I1649" s="22"/>
      <c r="J1649" s="22"/>
      <c r="K1649" s="23">
        <v>1</v>
      </c>
      <c r="L1649" s="23">
        <v>1</v>
      </c>
      <c r="M1649" s="21" t="s">
        <v>50</v>
      </c>
      <c r="N1649" s="21" t="s">
        <v>50</v>
      </c>
      <c r="O1649" s="22"/>
      <c r="P1649" s="22"/>
    </row>
    <row r="1650" spans="1:16" ht="45" x14ac:dyDescent="0.25">
      <c r="A1650" s="21" t="s">
        <v>2330</v>
      </c>
      <c r="B1650" s="21" t="s">
        <v>49</v>
      </c>
      <c r="C1650" s="23">
        <v>32342322.210000001</v>
      </c>
      <c r="D1650" s="23">
        <v>38.619999999999997</v>
      </c>
      <c r="E1650" s="23">
        <v>44130123.719999999</v>
      </c>
      <c r="F1650" s="23">
        <v>28.34</v>
      </c>
      <c r="G1650" s="23">
        <v>91185234.5</v>
      </c>
      <c r="H1650" s="23">
        <v>59.66</v>
      </c>
      <c r="I1650" s="23">
        <v>38109406.590000004</v>
      </c>
      <c r="J1650" s="23">
        <v>27.04</v>
      </c>
      <c r="K1650" s="23">
        <v>1</v>
      </c>
      <c r="L1650" s="23">
        <v>1</v>
      </c>
      <c r="M1650" s="21" t="s">
        <v>50</v>
      </c>
      <c r="N1650" s="21" t="s">
        <v>204</v>
      </c>
      <c r="O1650" s="22"/>
      <c r="P1650" s="23">
        <v>17035101.25</v>
      </c>
    </row>
    <row r="1651" spans="1:16" ht="45" x14ac:dyDescent="0.25">
      <c r="A1651" s="21" t="s">
        <v>6498</v>
      </c>
      <c r="B1651" s="21" t="s">
        <v>49</v>
      </c>
      <c r="C1651" s="22"/>
      <c r="D1651" s="22"/>
      <c r="E1651" s="22"/>
      <c r="F1651" s="22"/>
      <c r="G1651" s="22"/>
      <c r="H1651" s="22"/>
      <c r="I1651" s="22"/>
      <c r="J1651" s="22"/>
      <c r="K1651" s="23">
        <v>1</v>
      </c>
      <c r="L1651" s="23">
        <v>1</v>
      </c>
      <c r="M1651" s="21" t="s">
        <v>50</v>
      </c>
      <c r="N1651" s="21" t="s">
        <v>50</v>
      </c>
      <c r="O1651" s="22"/>
      <c r="P1651" s="22"/>
    </row>
    <row r="1652" spans="1:16" ht="45" x14ac:dyDescent="0.25">
      <c r="A1652" s="21" t="s">
        <v>2336</v>
      </c>
      <c r="B1652" s="21" t="s">
        <v>49</v>
      </c>
      <c r="C1652" s="23">
        <v>16347072.890000001</v>
      </c>
      <c r="D1652" s="23">
        <v>740.74</v>
      </c>
      <c r="E1652" s="23">
        <v>12325120.289999999</v>
      </c>
      <c r="F1652" s="23">
        <v>2348.5</v>
      </c>
      <c r="G1652" s="23">
        <v>12200104.470000001</v>
      </c>
      <c r="H1652" s="23">
        <v>2420.31</v>
      </c>
      <c r="I1652" s="23">
        <v>11445612.1</v>
      </c>
      <c r="J1652" s="23">
        <v>2677.85</v>
      </c>
      <c r="K1652" s="23">
        <v>1</v>
      </c>
      <c r="L1652" s="23">
        <v>1</v>
      </c>
      <c r="M1652" s="21" t="s">
        <v>50</v>
      </c>
      <c r="N1652" s="21" t="s">
        <v>5192</v>
      </c>
      <c r="O1652" s="22"/>
      <c r="P1652" s="23">
        <v>7436</v>
      </c>
    </row>
    <row r="1653" spans="1:16" ht="45" x14ac:dyDescent="0.25">
      <c r="A1653" s="21" t="s">
        <v>2338</v>
      </c>
      <c r="B1653" s="21" t="s">
        <v>49</v>
      </c>
      <c r="C1653" s="23">
        <v>29405623.300000001</v>
      </c>
      <c r="D1653" s="23">
        <v>508.84</v>
      </c>
      <c r="E1653" s="23">
        <v>28502970.710000001</v>
      </c>
      <c r="F1653" s="23">
        <v>592.48</v>
      </c>
      <c r="G1653" s="23">
        <v>22546792.859999999</v>
      </c>
      <c r="H1653" s="23">
        <v>461.73</v>
      </c>
      <c r="I1653" s="23">
        <v>26652594.969999999</v>
      </c>
      <c r="J1653" s="23">
        <v>553.94000000000005</v>
      </c>
      <c r="K1653" s="23">
        <v>1</v>
      </c>
      <c r="L1653" s="23">
        <v>1</v>
      </c>
      <c r="M1653" s="21" t="s">
        <v>50</v>
      </c>
      <c r="N1653" s="21" t="s">
        <v>1462</v>
      </c>
      <c r="O1653" s="22"/>
      <c r="P1653" s="23">
        <v>47615.25</v>
      </c>
    </row>
    <row r="1654" spans="1:16" ht="45" x14ac:dyDescent="0.25">
      <c r="A1654" s="21" t="s">
        <v>6499</v>
      </c>
      <c r="B1654" s="21" t="s">
        <v>49</v>
      </c>
      <c r="C1654" s="22"/>
      <c r="D1654" s="22"/>
      <c r="E1654" s="22"/>
      <c r="F1654" s="22"/>
      <c r="G1654" s="22"/>
      <c r="H1654" s="22"/>
      <c r="I1654" s="22"/>
      <c r="J1654" s="22"/>
      <c r="K1654" s="23">
        <v>1</v>
      </c>
      <c r="L1654" s="23">
        <v>1</v>
      </c>
      <c r="M1654" s="21" t="s">
        <v>50</v>
      </c>
      <c r="N1654" s="21" t="s">
        <v>50</v>
      </c>
      <c r="O1654" s="22"/>
      <c r="P1654" s="22"/>
    </row>
    <row r="1655" spans="1:16" ht="45" x14ac:dyDescent="0.25">
      <c r="A1655" s="21" t="s">
        <v>6500</v>
      </c>
      <c r="B1655" s="21" t="s">
        <v>49</v>
      </c>
      <c r="C1655" s="22"/>
      <c r="D1655" s="22"/>
      <c r="E1655" s="22"/>
      <c r="F1655" s="22"/>
      <c r="G1655" s="22"/>
      <c r="H1655" s="22"/>
      <c r="I1655" s="22"/>
      <c r="J1655" s="22"/>
      <c r="K1655" s="23">
        <v>1</v>
      </c>
      <c r="L1655" s="23">
        <v>1</v>
      </c>
      <c r="M1655" s="21" t="s">
        <v>50</v>
      </c>
      <c r="N1655" s="21" t="s">
        <v>50</v>
      </c>
      <c r="O1655" s="22"/>
      <c r="P1655" s="22"/>
    </row>
    <row r="1656" spans="1:16" ht="45" x14ac:dyDescent="0.25">
      <c r="A1656" s="21" t="s">
        <v>260</v>
      </c>
      <c r="B1656" s="21" t="s">
        <v>49</v>
      </c>
      <c r="C1656" s="23">
        <v>29495451.82</v>
      </c>
      <c r="D1656" s="23">
        <v>24.74</v>
      </c>
      <c r="E1656" s="23">
        <v>12023662.67</v>
      </c>
      <c r="F1656" s="23">
        <v>11.68</v>
      </c>
      <c r="G1656" s="23">
        <v>87012031.310000002</v>
      </c>
      <c r="H1656" s="23">
        <v>102.67</v>
      </c>
      <c r="I1656" s="23">
        <v>12126541.75</v>
      </c>
      <c r="J1656" s="23">
        <v>19.02</v>
      </c>
      <c r="K1656" s="23">
        <v>1</v>
      </c>
      <c r="L1656" s="23">
        <v>1</v>
      </c>
      <c r="M1656" s="21" t="s">
        <v>50</v>
      </c>
      <c r="N1656" s="21" t="s">
        <v>58</v>
      </c>
      <c r="O1656" s="22"/>
      <c r="P1656" s="23">
        <v>335932</v>
      </c>
    </row>
    <row r="1657" spans="1:16" ht="45" x14ac:dyDescent="0.25">
      <c r="A1657" s="21" t="s">
        <v>6501</v>
      </c>
      <c r="B1657" s="21" t="s">
        <v>49</v>
      </c>
      <c r="C1657" s="22"/>
      <c r="D1657" s="22"/>
      <c r="E1657" s="22"/>
      <c r="F1657" s="22"/>
      <c r="G1657" s="22"/>
      <c r="H1657" s="22"/>
      <c r="I1657" s="22"/>
      <c r="J1657" s="22"/>
      <c r="K1657" s="23">
        <v>1</v>
      </c>
      <c r="L1657" s="23">
        <v>1</v>
      </c>
      <c r="M1657" s="21" t="s">
        <v>50</v>
      </c>
      <c r="N1657" s="21" t="s">
        <v>50</v>
      </c>
      <c r="O1657" s="22"/>
      <c r="P1657" s="22"/>
    </row>
    <row r="1658" spans="1:16" ht="45" x14ac:dyDescent="0.25">
      <c r="A1658" s="21" t="s">
        <v>264</v>
      </c>
      <c r="B1658" s="21" t="s">
        <v>49</v>
      </c>
      <c r="C1658" s="23">
        <v>48277666.219999999</v>
      </c>
      <c r="D1658" s="23">
        <v>2727.19</v>
      </c>
      <c r="E1658" s="23">
        <v>75946037.129999995</v>
      </c>
      <c r="F1658" s="23">
        <v>1863.9</v>
      </c>
      <c r="G1658" s="23">
        <v>82248459.189999998</v>
      </c>
      <c r="H1658" s="23">
        <v>1977.99</v>
      </c>
      <c r="I1658" s="23">
        <v>74563925.390000001</v>
      </c>
      <c r="J1658" s="23">
        <v>1638.41</v>
      </c>
      <c r="K1658" s="23">
        <v>1</v>
      </c>
      <c r="L1658" s="23">
        <v>1</v>
      </c>
      <c r="M1658" s="21" t="s">
        <v>50</v>
      </c>
      <c r="N1658" s="21" t="s">
        <v>5192</v>
      </c>
      <c r="O1658" s="22"/>
      <c r="P1658" s="23">
        <v>38410</v>
      </c>
    </row>
    <row r="1659" spans="1:16" ht="45" x14ac:dyDescent="0.25">
      <c r="A1659" s="21" t="s">
        <v>6502</v>
      </c>
      <c r="B1659" s="21" t="s">
        <v>49</v>
      </c>
      <c r="C1659" s="22"/>
      <c r="D1659" s="22"/>
      <c r="E1659" s="22"/>
      <c r="F1659" s="22"/>
      <c r="G1659" s="22"/>
      <c r="H1659" s="22"/>
      <c r="I1659" s="22"/>
      <c r="J1659" s="22"/>
      <c r="K1659" s="23">
        <v>1</v>
      </c>
      <c r="L1659" s="23">
        <v>1</v>
      </c>
      <c r="M1659" s="21" t="s">
        <v>50</v>
      </c>
      <c r="N1659" s="21" t="s">
        <v>50</v>
      </c>
      <c r="O1659" s="22"/>
      <c r="P1659" s="22"/>
    </row>
    <row r="1660" spans="1:16" ht="45" x14ac:dyDescent="0.25">
      <c r="A1660" s="21" t="s">
        <v>6503</v>
      </c>
      <c r="B1660" s="21" t="s">
        <v>49</v>
      </c>
      <c r="C1660" s="22"/>
      <c r="D1660" s="22"/>
      <c r="E1660" s="22"/>
      <c r="F1660" s="22"/>
      <c r="G1660" s="22"/>
      <c r="H1660" s="22"/>
      <c r="I1660" s="22"/>
      <c r="J1660" s="22"/>
      <c r="K1660" s="23">
        <v>1</v>
      </c>
      <c r="L1660" s="23">
        <v>1</v>
      </c>
      <c r="M1660" s="21" t="s">
        <v>50</v>
      </c>
      <c r="N1660" s="21" t="s">
        <v>50</v>
      </c>
      <c r="O1660" s="22"/>
      <c r="P1660" s="22"/>
    </row>
    <row r="1661" spans="1:16" ht="45" x14ac:dyDescent="0.25">
      <c r="A1661" s="21" t="s">
        <v>6504</v>
      </c>
      <c r="B1661" s="21" t="s">
        <v>49</v>
      </c>
      <c r="C1661" s="22"/>
      <c r="D1661" s="22"/>
      <c r="E1661" s="22"/>
      <c r="F1661" s="22"/>
      <c r="G1661" s="22"/>
      <c r="H1661" s="22"/>
      <c r="I1661" s="22"/>
      <c r="J1661" s="22"/>
      <c r="K1661" s="23">
        <v>1</v>
      </c>
      <c r="L1661" s="23">
        <v>1</v>
      </c>
      <c r="M1661" s="21" t="s">
        <v>50</v>
      </c>
      <c r="N1661" s="21" t="s">
        <v>50</v>
      </c>
      <c r="O1661" s="22"/>
      <c r="P1661" s="22"/>
    </row>
    <row r="1662" spans="1:16" ht="45" x14ac:dyDescent="0.25">
      <c r="A1662" s="21" t="s">
        <v>6505</v>
      </c>
      <c r="B1662" s="21" t="s">
        <v>49</v>
      </c>
      <c r="C1662" s="22"/>
      <c r="D1662" s="22"/>
      <c r="E1662" s="22"/>
      <c r="F1662" s="22"/>
      <c r="G1662" s="22"/>
      <c r="H1662" s="22"/>
      <c r="I1662" s="22"/>
      <c r="J1662" s="22"/>
      <c r="K1662" s="23">
        <v>1</v>
      </c>
      <c r="L1662" s="23">
        <v>1</v>
      </c>
      <c r="M1662" s="21" t="s">
        <v>50</v>
      </c>
      <c r="N1662" s="21" t="s">
        <v>50</v>
      </c>
      <c r="O1662" s="22"/>
      <c r="P1662" s="22"/>
    </row>
    <row r="1663" spans="1:16" ht="45" x14ac:dyDescent="0.25">
      <c r="A1663" s="21" t="s">
        <v>6506</v>
      </c>
      <c r="B1663" s="21" t="s">
        <v>49</v>
      </c>
      <c r="C1663" s="22"/>
      <c r="D1663" s="22"/>
      <c r="E1663" s="22"/>
      <c r="F1663" s="22"/>
      <c r="G1663" s="22"/>
      <c r="H1663" s="22"/>
      <c r="I1663" s="22"/>
      <c r="J1663" s="22"/>
      <c r="K1663" s="23">
        <v>1</v>
      </c>
      <c r="L1663" s="23">
        <v>1</v>
      </c>
      <c r="M1663" s="21" t="s">
        <v>50</v>
      </c>
      <c r="N1663" s="21" t="s">
        <v>50</v>
      </c>
      <c r="O1663" s="22"/>
      <c r="P1663" s="22"/>
    </row>
    <row r="1664" spans="1:16" ht="45" x14ac:dyDescent="0.25">
      <c r="A1664" s="21" t="s">
        <v>6507</v>
      </c>
      <c r="B1664" s="21" t="s">
        <v>49</v>
      </c>
      <c r="C1664" s="22"/>
      <c r="D1664" s="22"/>
      <c r="E1664" s="22"/>
      <c r="F1664" s="22"/>
      <c r="G1664" s="22"/>
      <c r="H1664" s="22"/>
      <c r="I1664" s="22"/>
      <c r="J1664" s="22"/>
      <c r="K1664" s="23">
        <v>1</v>
      </c>
      <c r="L1664" s="23">
        <v>1</v>
      </c>
      <c r="M1664" s="21" t="s">
        <v>50</v>
      </c>
      <c r="N1664" s="21" t="s">
        <v>50</v>
      </c>
      <c r="O1664" s="22"/>
      <c r="P1664" s="22"/>
    </row>
    <row r="1665" spans="1:16" ht="45" x14ac:dyDescent="0.25">
      <c r="A1665" s="21" t="s">
        <v>6508</v>
      </c>
      <c r="B1665" s="21" t="s">
        <v>49</v>
      </c>
      <c r="C1665" s="22"/>
      <c r="D1665" s="22"/>
      <c r="E1665" s="22"/>
      <c r="F1665" s="22"/>
      <c r="G1665" s="22"/>
      <c r="H1665" s="22"/>
      <c r="I1665" s="22"/>
      <c r="J1665" s="22"/>
      <c r="K1665" s="23">
        <v>1</v>
      </c>
      <c r="L1665" s="23">
        <v>1</v>
      </c>
      <c r="M1665" s="21" t="s">
        <v>50</v>
      </c>
      <c r="N1665" s="21" t="s">
        <v>50</v>
      </c>
      <c r="O1665" s="22"/>
      <c r="P1665" s="22"/>
    </row>
    <row r="1666" spans="1:16" ht="45" x14ac:dyDescent="0.25">
      <c r="A1666" s="21" t="s">
        <v>6509</v>
      </c>
      <c r="B1666" s="21" t="s">
        <v>49</v>
      </c>
      <c r="C1666" s="22"/>
      <c r="D1666" s="22"/>
      <c r="E1666" s="22"/>
      <c r="F1666" s="22"/>
      <c r="G1666" s="22"/>
      <c r="H1666" s="22"/>
      <c r="I1666" s="22"/>
      <c r="J1666" s="22"/>
      <c r="K1666" s="23">
        <v>1</v>
      </c>
      <c r="L1666" s="23">
        <v>1</v>
      </c>
      <c r="M1666" s="21" t="s">
        <v>50</v>
      </c>
      <c r="N1666" s="21" t="s">
        <v>50</v>
      </c>
      <c r="O1666" s="22"/>
      <c r="P1666" s="22"/>
    </row>
    <row r="1667" spans="1:16" ht="45" x14ac:dyDescent="0.25">
      <c r="A1667" s="21" t="s">
        <v>2342</v>
      </c>
      <c r="B1667" s="21" t="s">
        <v>49</v>
      </c>
      <c r="C1667" s="23">
        <v>70305192.299999997</v>
      </c>
      <c r="D1667" s="23">
        <v>737.16</v>
      </c>
      <c r="E1667" s="23">
        <v>42183677.280000001</v>
      </c>
      <c r="F1667" s="23">
        <v>655.66</v>
      </c>
      <c r="G1667" s="23">
        <v>37109818.869999997</v>
      </c>
      <c r="H1667" s="23">
        <v>695.59</v>
      </c>
      <c r="I1667" s="23">
        <v>48921739.469999999</v>
      </c>
      <c r="J1667" s="23">
        <v>779.06</v>
      </c>
      <c r="K1667" s="23">
        <v>1</v>
      </c>
      <c r="L1667" s="23">
        <v>1</v>
      </c>
      <c r="M1667" s="21" t="s">
        <v>50</v>
      </c>
      <c r="N1667" s="21" t="s">
        <v>1462</v>
      </c>
      <c r="O1667" s="22"/>
      <c r="P1667" s="23">
        <v>83440</v>
      </c>
    </row>
    <row r="1668" spans="1:16" ht="45" x14ac:dyDescent="0.25">
      <c r="A1668" s="21" t="s">
        <v>6510</v>
      </c>
      <c r="B1668" s="21" t="s">
        <v>49</v>
      </c>
      <c r="C1668" s="22"/>
      <c r="D1668" s="22"/>
      <c r="E1668" s="22"/>
      <c r="F1668" s="22"/>
      <c r="G1668" s="22"/>
      <c r="H1668" s="22"/>
      <c r="I1668" s="22"/>
      <c r="J1668" s="22"/>
      <c r="K1668" s="23">
        <v>1</v>
      </c>
      <c r="L1668" s="23">
        <v>1</v>
      </c>
      <c r="M1668" s="21" t="s">
        <v>50</v>
      </c>
      <c r="N1668" s="21" t="s">
        <v>50</v>
      </c>
      <c r="O1668" s="22"/>
      <c r="P1668" s="22"/>
    </row>
    <row r="1669" spans="1:16" ht="45" x14ac:dyDescent="0.25">
      <c r="A1669" s="21" t="s">
        <v>6511</v>
      </c>
      <c r="B1669" s="21" t="s">
        <v>49</v>
      </c>
      <c r="C1669" s="22"/>
      <c r="D1669" s="22"/>
      <c r="E1669" s="22"/>
      <c r="F1669" s="22"/>
      <c r="G1669" s="22"/>
      <c r="H1669" s="22"/>
      <c r="I1669" s="22"/>
      <c r="J1669" s="22"/>
      <c r="K1669" s="23">
        <v>1</v>
      </c>
      <c r="L1669" s="23">
        <v>1</v>
      </c>
      <c r="M1669" s="21" t="s">
        <v>50</v>
      </c>
      <c r="N1669" s="21" t="s">
        <v>50</v>
      </c>
      <c r="O1669" s="22"/>
      <c r="P1669" s="22"/>
    </row>
    <row r="1670" spans="1:16" ht="45" x14ac:dyDescent="0.25">
      <c r="A1670" s="21" t="s">
        <v>6512</v>
      </c>
      <c r="B1670" s="21" t="s">
        <v>49</v>
      </c>
      <c r="C1670" s="22"/>
      <c r="D1670" s="22"/>
      <c r="E1670" s="22"/>
      <c r="F1670" s="22"/>
      <c r="G1670" s="22"/>
      <c r="H1670" s="22"/>
      <c r="I1670" s="22"/>
      <c r="J1670" s="22"/>
      <c r="K1670" s="23">
        <v>1</v>
      </c>
      <c r="L1670" s="23">
        <v>1</v>
      </c>
      <c r="M1670" s="21" t="s">
        <v>50</v>
      </c>
      <c r="N1670" s="21" t="s">
        <v>50</v>
      </c>
      <c r="O1670" s="22"/>
      <c r="P1670" s="22"/>
    </row>
    <row r="1671" spans="1:16" ht="45" x14ac:dyDescent="0.25">
      <c r="A1671" s="21" t="s">
        <v>6513</v>
      </c>
      <c r="B1671" s="21" t="s">
        <v>49</v>
      </c>
      <c r="C1671" s="22"/>
      <c r="D1671" s="22"/>
      <c r="E1671" s="22"/>
      <c r="F1671" s="22"/>
      <c r="G1671" s="22"/>
      <c r="H1671" s="22"/>
      <c r="I1671" s="22"/>
      <c r="J1671" s="22"/>
      <c r="K1671" s="23">
        <v>1</v>
      </c>
      <c r="L1671" s="23">
        <v>1</v>
      </c>
      <c r="M1671" s="21" t="s">
        <v>50</v>
      </c>
      <c r="N1671" s="21" t="s">
        <v>50</v>
      </c>
      <c r="O1671" s="22"/>
      <c r="P1671" s="22"/>
    </row>
    <row r="1672" spans="1:16" ht="45" x14ac:dyDescent="0.25">
      <c r="A1672" s="21" t="s">
        <v>2344</v>
      </c>
      <c r="B1672" s="21" t="s">
        <v>49</v>
      </c>
      <c r="C1672" s="23">
        <v>28539239.190000001</v>
      </c>
      <c r="D1672" s="23">
        <v>316.85000000000002</v>
      </c>
      <c r="E1672" s="23">
        <v>21387343.789999999</v>
      </c>
      <c r="F1672" s="23">
        <v>299.89</v>
      </c>
      <c r="G1672" s="23">
        <v>23379867.940000001</v>
      </c>
      <c r="H1672" s="23">
        <v>351.34</v>
      </c>
      <c r="I1672" s="23">
        <v>27200231.030000001</v>
      </c>
      <c r="J1672" s="23">
        <v>360.54</v>
      </c>
      <c r="K1672" s="23">
        <v>1</v>
      </c>
      <c r="L1672" s="23">
        <v>1</v>
      </c>
      <c r="M1672" s="21" t="s">
        <v>50</v>
      </c>
      <c r="N1672" s="21" t="s">
        <v>1462</v>
      </c>
      <c r="O1672" s="22"/>
      <c r="P1672" s="23">
        <v>89725</v>
      </c>
    </row>
    <row r="1673" spans="1:16" ht="45" x14ac:dyDescent="0.25">
      <c r="A1673" s="21" t="s">
        <v>6514</v>
      </c>
      <c r="B1673" s="21" t="s">
        <v>49</v>
      </c>
      <c r="C1673" s="22"/>
      <c r="D1673" s="22"/>
      <c r="E1673" s="22"/>
      <c r="F1673" s="22"/>
      <c r="G1673" s="22"/>
      <c r="H1673" s="22"/>
      <c r="I1673" s="22"/>
      <c r="J1673" s="22"/>
      <c r="K1673" s="23">
        <v>1</v>
      </c>
      <c r="L1673" s="23">
        <v>1</v>
      </c>
      <c r="M1673" s="21" t="s">
        <v>50</v>
      </c>
      <c r="N1673" s="21" t="s">
        <v>50</v>
      </c>
      <c r="O1673" s="22"/>
      <c r="P1673" s="22"/>
    </row>
    <row r="1674" spans="1:16" ht="45" x14ac:dyDescent="0.25">
      <c r="A1674" s="21" t="s">
        <v>2349</v>
      </c>
      <c r="B1674" s="21" t="s">
        <v>49</v>
      </c>
      <c r="C1674" s="23">
        <v>125464947.28</v>
      </c>
      <c r="D1674" s="23">
        <v>737.16</v>
      </c>
      <c r="E1674" s="23">
        <v>75279971.129999995</v>
      </c>
      <c r="F1674" s="23">
        <v>655.66</v>
      </c>
      <c r="G1674" s="23">
        <v>66225286.009999998</v>
      </c>
      <c r="H1674" s="23">
        <v>695.59</v>
      </c>
      <c r="I1674" s="23">
        <v>87304554.079999998</v>
      </c>
      <c r="J1674" s="23">
        <v>779.06</v>
      </c>
      <c r="K1674" s="23">
        <v>1</v>
      </c>
      <c r="L1674" s="23">
        <v>1</v>
      </c>
      <c r="M1674" s="21" t="s">
        <v>50</v>
      </c>
      <c r="N1674" s="21" t="s">
        <v>1462</v>
      </c>
      <c r="O1674" s="22"/>
      <c r="P1674" s="23">
        <v>137420</v>
      </c>
    </row>
    <row r="1675" spans="1:16" ht="45" x14ac:dyDescent="0.25">
      <c r="A1675" s="21" t="s">
        <v>6515</v>
      </c>
      <c r="B1675" s="21" t="s">
        <v>49</v>
      </c>
      <c r="C1675" s="22"/>
      <c r="D1675" s="22"/>
      <c r="E1675" s="22"/>
      <c r="F1675" s="22"/>
      <c r="G1675" s="22"/>
      <c r="H1675" s="22"/>
      <c r="I1675" s="22"/>
      <c r="J1675" s="22"/>
      <c r="K1675" s="23">
        <v>1</v>
      </c>
      <c r="L1675" s="23">
        <v>1</v>
      </c>
      <c r="M1675" s="21" t="s">
        <v>50</v>
      </c>
      <c r="N1675" s="21" t="s">
        <v>50</v>
      </c>
      <c r="O1675" s="22"/>
      <c r="P1675" s="22"/>
    </row>
    <row r="1676" spans="1:16" ht="45" x14ac:dyDescent="0.25">
      <c r="A1676" s="21" t="s">
        <v>6516</v>
      </c>
      <c r="B1676" s="21" t="s">
        <v>49</v>
      </c>
      <c r="C1676" s="22"/>
      <c r="D1676" s="22"/>
      <c r="E1676" s="22"/>
      <c r="F1676" s="22"/>
      <c r="G1676" s="22"/>
      <c r="H1676" s="22"/>
      <c r="I1676" s="22"/>
      <c r="J1676" s="22"/>
      <c r="K1676" s="23">
        <v>1</v>
      </c>
      <c r="L1676" s="23">
        <v>1</v>
      </c>
      <c r="M1676" s="21" t="s">
        <v>50</v>
      </c>
      <c r="N1676" s="21" t="s">
        <v>50</v>
      </c>
      <c r="O1676" s="22"/>
      <c r="P1676" s="22"/>
    </row>
    <row r="1677" spans="1:16" ht="45" x14ac:dyDescent="0.25">
      <c r="A1677" s="21" t="s">
        <v>6517</v>
      </c>
      <c r="B1677" s="21" t="s">
        <v>49</v>
      </c>
      <c r="C1677" s="22"/>
      <c r="D1677" s="22"/>
      <c r="E1677" s="22"/>
      <c r="F1677" s="22"/>
      <c r="G1677" s="22"/>
      <c r="H1677" s="22"/>
      <c r="I1677" s="22"/>
      <c r="J1677" s="22"/>
      <c r="K1677" s="23">
        <v>1</v>
      </c>
      <c r="L1677" s="23">
        <v>1</v>
      </c>
      <c r="M1677" s="21" t="s">
        <v>50</v>
      </c>
      <c r="N1677" s="21" t="s">
        <v>50</v>
      </c>
      <c r="O1677" s="22"/>
      <c r="P1677" s="22"/>
    </row>
    <row r="1678" spans="1:16" ht="45" x14ac:dyDescent="0.25">
      <c r="A1678" s="21" t="s">
        <v>6518</v>
      </c>
      <c r="B1678" s="21" t="s">
        <v>49</v>
      </c>
      <c r="C1678" s="22"/>
      <c r="D1678" s="22"/>
      <c r="E1678" s="22"/>
      <c r="F1678" s="22"/>
      <c r="G1678" s="22"/>
      <c r="H1678" s="22"/>
      <c r="I1678" s="22"/>
      <c r="J1678" s="22"/>
      <c r="K1678" s="23">
        <v>1</v>
      </c>
      <c r="L1678" s="23">
        <v>1</v>
      </c>
      <c r="M1678" s="21" t="s">
        <v>50</v>
      </c>
      <c r="N1678" s="21" t="s">
        <v>50</v>
      </c>
      <c r="O1678" s="22"/>
      <c r="P1678" s="22"/>
    </row>
    <row r="1679" spans="1:16" ht="45" x14ac:dyDescent="0.25">
      <c r="A1679" s="21" t="s">
        <v>6519</v>
      </c>
      <c r="B1679" s="21" t="s">
        <v>49</v>
      </c>
      <c r="C1679" s="22"/>
      <c r="D1679" s="22"/>
      <c r="E1679" s="22"/>
      <c r="F1679" s="22"/>
      <c r="G1679" s="22"/>
      <c r="H1679" s="22"/>
      <c r="I1679" s="22"/>
      <c r="J1679" s="22"/>
      <c r="K1679" s="23">
        <v>1</v>
      </c>
      <c r="L1679" s="23">
        <v>1</v>
      </c>
      <c r="M1679" s="21" t="s">
        <v>50</v>
      </c>
      <c r="N1679" s="21" t="s">
        <v>50</v>
      </c>
      <c r="O1679" s="22"/>
      <c r="P1679" s="22"/>
    </row>
    <row r="1680" spans="1:16" ht="45" x14ac:dyDescent="0.25">
      <c r="A1680" s="21" t="s">
        <v>6520</v>
      </c>
      <c r="B1680" s="21" t="s">
        <v>49</v>
      </c>
      <c r="C1680" s="22"/>
      <c r="D1680" s="22"/>
      <c r="E1680" s="22"/>
      <c r="F1680" s="22"/>
      <c r="G1680" s="22"/>
      <c r="H1680" s="22"/>
      <c r="I1680" s="22"/>
      <c r="J1680" s="22"/>
      <c r="K1680" s="23">
        <v>1</v>
      </c>
      <c r="L1680" s="23">
        <v>1</v>
      </c>
      <c r="M1680" s="21" t="s">
        <v>50</v>
      </c>
      <c r="N1680" s="21" t="s">
        <v>50</v>
      </c>
      <c r="O1680" s="22"/>
      <c r="P1680" s="22"/>
    </row>
    <row r="1681" spans="1:16" ht="45" x14ac:dyDescent="0.25">
      <c r="A1681" s="21" t="s">
        <v>6521</v>
      </c>
      <c r="B1681" s="21" t="s">
        <v>49</v>
      </c>
      <c r="C1681" s="22"/>
      <c r="D1681" s="22"/>
      <c r="E1681" s="22"/>
      <c r="F1681" s="22"/>
      <c r="G1681" s="22"/>
      <c r="H1681" s="22"/>
      <c r="I1681" s="22"/>
      <c r="J1681" s="22"/>
      <c r="K1681" s="23">
        <v>1</v>
      </c>
      <c r="L1681" s="23">
        <v>1</v>
      </c>
      <c r="M1681" s="21" t="s">
        <v>50</v>
      </c>
      <c r="N1681" s="21" t="s">
        <v>50</v>
      </c>
      <c r="O1681" s="22"/>
      <c r="P1681" s="22"/>
    </row>
    <row r="1682" spans="1:16" ht="45" x14ac:dyDescent="0.25">
      <c r="A1682" s="21" t="s">
        <v>2351</v>
      </c>
      <c r="B1682" s="21" t="s">
        <v>49</v>
      </c>
      <c r="C1682" s="23">
        <v>4526223.29</v>
      </c>
      <c r="D1682" s="23">
        <v>3000</v>
      </c>
      <c r="E1682" s="23">
        <v>6694830.9299999997</v>
      </c>
      <c r="F1682" s="23">
        <v>3814.03</v>
      </c>
      <c r="G1682" s="23">
        <v>5187128.13</v>
      </c>
      <c r="H1682" s="23">
        <v>3123.16</v>
      </c>
      <c r="I1682" s="23">
        <v>5562684.0800000001</v>
      </c>
      <c r="J1682" s="23">
        <v>2847.35</v>
      </c>
      <c r="K1682" s="23">
        <v>1</v>
      </c>
      <c r="L1682" s="23">
        <v>1</v>
      </c>
      <c r="M1682" s="21" t="s">
        <v>50</v>
      </c>
      <c r="N1682" s="21" t="s">
        <v>5192</v>
      </c>
      <c r="O1682" s="22"/>
      <c r="P1682" s="23">
        <v>35710.25</v>
      </c>
    </row>
    <row r="1683" spans="1:16" ht="45" x14ac:dyDescent="0.25">
      <c r="A1683" s="21" t="s">
        <v>6522</v>
      </c>
      <c r="B1683" s="21" t="s">
        <v>49</v>
      </c>
      <c r="C1683" s="22"/>
      <c r="D1683" s="22"/>
      <c r="E1683" s="22"/>
      <c r="F1683" s="22"/>
      <c r="G1683" s="22"/>
      <c r="H1683" s="22"/>
      <c r="I1683" s="22"/>
      <c r="J1683" s="22"/>
      <c r="K1683" s="23">
        <v>1</v>
      </c>
      <c r="L1683" s="23">
        <v>1</v>
      </c>
      <c r="M1683" s="21" t="s">
        <v>50</v>
      </c>
      <c r="N1683" s="21" t="s">
        <v>50</v>
      </c>
      <c r="O1683" s="22"/>
      <c r="P1683" s="22"/>
    </row>
    <row r="1684" spans="1:16" ht="45" x14ac:dyDescent="0.25">
      <c r="A1684" s="21" t="s">
        <v>6523</v>
      </c>
      <c r="B1684" s="21" t="s">
        <v>49</v>
      </c>
      <c r="C1684" s="22"/>
      <c r="D1684" s="22"/>
      <c r="E1684" s="22"/>
      <c r="F1684" s="22"/>
      <c r="G1684" s="22"/>
      <c r="H1684" s="22"/>
      <c r="I1684" s="22"/>
      <c r="J1684" s="22"/>
      <c r="K1684" s="23">
        <v>1</v>
      </c>
      <c r="L1684" s="23">
        <v>1</v>
      </c>
      <c r="M1684" s="21" t="s">
        <v>50</v>
      </c>
      <c r="N1684" s="21" t="s">
        <v>50</v>
      </c>
      <c r="O1684" s="22"/>
      <c r="P1684" s="22"/>
    </row>
    <row r="1685" spans="1:16" ht="45" x14ac:dyDescent="0.25">
      <c r="A1685" s="21" t="s">
        <v>6524</v>
      </c>
      <c r="B1685" s="21" t="s">
        <v>49</v>
      </c>
      <c r="C1685" s="22"/>
      <c r="D1685" s="22"/>
      <c r="E1685" s="22"/>
      <c r="F1685" s="22"/>
      <c r="G1685" s="22"/>
      <c r="H1685" s="22"/>
      <c r="I1685" s="22"/>
      <c r="J1685" s="22"/>
      <c r="K1685" s="23">
        <v>1</v>
      </c>
      <c r="L1685" s="23">
        <v>1</v>
      </c>
      <c r="M1685" s="21" t="s">
        <v>50</v>
      </c>
      <c r="N1685" s="21" t="s">
        <v>50</v>
      </c>
      <c r="O1685" s="22"/>
      <c r="P1685" s="22"/>
    </row>
    <row r="1686" spans="1:16" ht="45" x14ac:dyDescent="0.25">
      <c r="A1686" s="21" t="s">
        <v>6525</v>
      </c>
      <c r="B1686" s="21" t="s">
        <v>49</v>
      </c>
      <c r="C1686" s="22"/>
      <c r="D1686" s="22"/>
      <c r="E1686" s="22"/>
      <c r="F1686" s="22"/>
      <c r="G1686" s="22"/>
      <c r="H1686" s="22"/>
      <c r="I1686" s="22"/>
      <c r="J1686" s="22"/>
      <c r="K1686" s="23">
        <v>1</v>
      </c>
      <c r="L1686" s="23">
        <v>1</v>
      </c>
      <c r="M1686" s="21" t="s">
        <v>50</v>
      </c>
      <c r="N1686" s="21" t="s">
        <v>50</v>
      </c>
      <c r="O1686" s="22"/>
      <c r="P1686" s="22"/>
    </row>
    <row r="1687" spans="1:16" ht="45" x14ac:dyDescent="0.25">
      <c r="A1687" s="21" t="s">
        <v>6526</v>
      </c>
      <c r="B1687" s="21" t="s">
        <v>49</v>
      </c>
      <c r="C1687" s="22"/>
      <c r="D1687" s="22"/>
      <c r="E1687" s="22"/>
      <c r="F1687" s="22"/>
      <c r="G1687" s="22"/>
      <c r="H1687" s="22"/>
      <c r="I1687" s="22"/>
      <c r="J1687" s="22"/>
      <c r="K1687" s="23">
        <v>1</v>
      </c>
      <c r="L1687" s="23">
        <v>1</v>
      </c>
      <c r="M1687" s="21" t="s">
        <v>50</v>
      </c>
      <c r="N1687" s="21" t="s">
        <v>50</v>
      </c>
      <c r="O1687" s="22"/>
      <c r="P1687" s="22"/>
    </row>
    <row r="1688" spans="1:16" ht="45" x14ac:dyDescent="0.25">
      <c r="A1688" s="21" t="s">
        <v>6527</v>
      </c>
      <c r="B1688" s="21" t="s">
        <v>49</v>
      </c>
      <c r="C1688" s="22"/>
      <c r="D1688" s="22"/>
      <c r="E1688" s="22"/>
      <c r="F1688" s="22"/>
      <c r="G1688" s="22"/>
      <c r="H1688" s="22"/>
      <c r="I1688" s="22"/>
      <c r="J1688" s="22"/>
      <c r="K1688" s="23">
        <v>1</v>
      </c>
      <c r="L1688" s="23">
        <v>1</v>
      </c>
      <c r="M1688" s="21" t="s">
        <v>50</v>
      </c>
      <c r="N1688" s="21" t="s">
        <v>50</v>
      </c>
      <c r="O1688" s="22"/>
      <c r="P1688" s="22"/>
    </row>
    <row r="1689" spans="1:16" ht="45" x14ac:dyDescent="0.25">
      <c r="A1689" s="21" t="s">
        <v>6528</v>
      </c>
      <c r="B1689" s="21" t="s">
        <v>49</v>
      </c>
      <c r="C1689" s="22"/>
      <c r="D1689" s="22"/>
      <c r="E1689" s="22"/>
      <c r="F1689" s="22"/>
      <c r="G1689" s="22"/>
      <c r="H1689" s="22"/>
      <c r="I1689" s="22"/>
      <c r="J1689" s="22"/>
      <c r="K1689" s="23">
        <v>1</v>
      </c>
      <c r="L1689" s="23">
        <v>1</v>
      </c>
      <c r="M1689" s="21" t="s">
        <v>50</v>
      </c>
      <c r="N1689" s="21" t="s">
        <v>50</v>
      </c>
      <c r="O1689" s="22"/>
      <c r="P1689" s="22"/>
    </row>
    <row r="1690" spans="1:16" ht="45" x14ac:dyDescent="0.25">
      <c r="A1690" s="21" t="s">
        <v>6529</v>
      </c>
      <c r="B1690" s="21" t="s">
        <v>49</v>
      </c>
      <c r="C1690" s="22"/>
      <c r="D1690" s="22"/>
      <c r="E1690" s="22"/>
      <c r="F1690" s="22"/>
      <c r="G1690" s="22"/>
      <c r="H1690" s="22"/>
      <c r="I1690" s="22"/>
      <c r="J1690" s="22"/>
      <c r="K1690" s="23">
        <v>1</v>
      </c>
      <c r="L1690" s="23">
        <v>1</v>
      </c>
      <c r="M1690" s="21" t="s">
        <v>50</v>
      </c>
      <c r="N1690" s="21" t="s">
        <v>50</v>
      </c>
      <c r="O1690" s="22"/>
      <c r="P1690" s="22"/>
    </row>
    <row r="1691" spans="1:16" ht="45" x14ac:dyDescent="0.25">
      <c r="A1691" s="21" t="s">
        <v>6530</v>
      </c>
      <c r="B1691" s="21" t="s">
        <v>49</v>
      </c>
      <c r="C1691" s="22"/>
      <c r="D1691" s="22"/>
      <c r="E1691" s="22"/>
      <c r="F1691" s="22"/>
      <c r="G1691" s="22"/>
      <c r="H1691" s="22"/>
      <c r="I1691" s="22"/>
      <c r="J1691" s="22"/>
      <c r="K1691" s="23">
        <v>1</v>
      </c>
      <c r="L1691" s="23">
        <v>1</v>
      </c>
      <c r="M1691" s="21" t="s">
        <v>50</v>
      </c>
      <c r="N1691" s="21" t="s">
        <v>50</v>
      </c>
      <c r="O1691" s="22"/>
      <c r="P1691" s="22"/>
    </row>
    <row r="1692" spans="1:16" ht="45" x14ac:dyDescent="0.25">
      <c r="A1692" s="21" t="s">
        <v>992</v>
      </c>
      <c r="B1692" s="21" t="s">
        <v>49</v>
      </c>
      <c r="C1692" s="23">
        <v>25051456.75</v>
      </c>
      <c r="D1692" s="23">
        <v>141.5</v>
      </c>
      <c r="E1692" s="23">
        <v>15213063.060000001</v>
      </c>
      <c r="F1692" s="23">
        <v>130.87</v>
      </c>
      <c r="G1692" s="23">
        <v>18167148.670000002</v>
      </c>
      <c r="H1692" s="23">
        <v>135.61000000000001</v>
      </c>
      <c r="I1692" s="23">
        <v>14814077.67</v>
      </c>
      <c r="J1692" s="23">
        <v>118.68</v>
      </c>
      <c r="K1692" s="23">
        <v>1</v>
      </c>
      <c r="L1692" s="23">
        <v>1</v>
      </c>
      <c r="M1692" s="21" t="s">
        <v>50</v>
      </c>
      <c r="N1692" s="21" t="s">
        <v>1462</v>
      </c>
      <c r="O1692" s="22"/>
      <c r="P1692" s="23">
        <v>170640</v>
      </c>
    </row>
    <row r="1693" spans="1:16" ht="45" x14ac:dyDescent="0.25">
      <c r="A1693" s="21" t="s">
        <v>6531</v>
      </c>
      <c r="B1693" s="21" t="s">
        <v>49</v>
      </c>
      <c r="C1693" s="22"/>
      <c r="D1693" s="22"/>
      <c r="E1693" s="22"/>
      <c r="F1693" s="22"/>
      <c r="G1693" s="22"/>
      <c r="H1693" s="22"/>
      <c r="I1693" s="22"/>
      <c r="J1693" s="22"/>
      <c r="K1693" s="23">
        <v>1</v>
      </c>
      <c r="L1693" s="23">
        <v>1</v>
      </c>
      <c r="M1693" s="21" t="s">
        <v>50</v>
      </c>
      <c r="N1693" s="21" t="s">
        <v>50</v>
      </c>
      <c r="O1693" s="22"/>
      <c r="P1693" s="22"/>
    </row>
    <row r="1694" spans="1:16" ht="45" x14ac:dyDescent="0.25">
      <c r="A1694" s="21" t="s">
        <v>6532</v>
      </c>
      <c r="B1694" s="21" t="s">
        <v>49</v>
      </c>
      <c r="C1694" s="22"/>
      <c r="D1694" s="22"/>
      <c r="E1694" s="22"/>
      <c r="F1694" s="22"/>
      <c r="G1694" s="22"/>
      <c r="H1694" s="22"/>
      <c r="I1694" s="22"/>
      <c r="J1694" s="22"/>
      <c r="K1694" s="23">
        <v>1</v>
      </c>
      <c r="L1694" s="23">
        <v>1</v>
      </c>
      <c r="M1694" s="21" t="s">
        <v>50</v>
      </c>
      <c r="N1694" s="21" t="s">
        <v>50</v>
      </c>
      <c r="O1694" s="22"/>
      <c r="P1694" s="22"/>
    </row>
    <row r="1695" spans="1:16" ht="45" x14ac:dyDescent="0.25">
      <c r="A1695" s="21" t="s">
        <v>6533</v>
      </c>
      <c r="B1695" s="21" t="s">
        <v>49</v>
      </c>
      <c r="C1695" s="22"/>
      <c r="D1695" s="22"/>
      <c r="E1695" s="22"/>
      <c r="F1695" s="22"/>
      <c r="G1695" s="22"/>
      <c r="H1695" s="22"/>
      <c r="I1695" s="22"/>
      <c r="J1695" s="22"/>
      <c r="K1695" s="23">
        <v>1</v>
      </c>
      <c r="L1695" s="23">
        <v>1</v>
      </c>
      <c r="M1695" s="21" t="s">
        <v>50</v>
      </c>
      <c r="N1695" s="21" t="s">
        <v>50</v>
      </c>
      <c r="O1695" s="22"/>
      <c r="P1695" s="22"/>
    </row>
    <row r="1696" spans="1:16" ht="45" x14ac:dyDescent="0.25">
      <c r="A1696" s="21" t="s">
        <v>6534</v>
      </c>
      <c r="B1696" s="21" t="s">
        <v>49</v>
      </c>
      <c r="C1696" s="22"/>
      <c r="D1696" s="22"/>
      <c r="E1696" s="22"/>
      <c r="F1696" s="22"/>
      <c r="G1696" s="22"/>
      <c r="H1696" s="22"/>
      <c r="I1696" s="22"/>
      <c r="J1696" s="22"/>
      <c r="K1696" s="23">
        <v>1</v>
      </c>
      <c r="L1696" s="23">
        <v>1</v>
      </c>
      <c r="M1696" s="21" t="s">
        <v>50</v>
      </c>
      <c r="N1696" s="21" t="s">
        <v>50</v>
      </c>
      <c r="O1696" s="22"/>
      <c r="P1696" s="22"/>
    </row>
    <row r="1697" spans="1:16" ht="45" x14ac:dyDescent="0.25">
      <c r="A1697" s="21" t="s">
        <v>6535</v>
      </c>
      <c r="B1697" s="21" t="s">
        <v>49</v>
      </c>
      <c r="C1697" s="22"/>
      <c r="D1697" s="22"/>
      <c r="E1697" s="22"/>
      <c r="F1697" s="22"/>
      <c r="G1697" s="22"/>
      <c r="H1697" s="22"/>
      <c r="I1697" s="22"/>
      <c r="J1697" s="22"/>
      <c r="K1697" s="23">
        <v>1</v>
      </c>
      <c r="L1697" s="23">
        <v>1</v>
      </c>
      <c r="M1697" s="21" t="s">
        <v>50</v>
      </c>
      <c r="N1697" s="21" t="s">
        <v>50</v>
      </c>
      <c r="O1697" s="22"/>
      <c r="P1697" s="22"/>
    </row>
    <row r="1698" spans="1:16" ht="45" x14ac:dyDescent="0.25">
      <c r="A1698" s="21" t="s">
        <v>6536</v>
      </c>
      <c r="B1698" s="21" t="s">
        <v>49</v>
      </c>
      <c r="C1698" s="22"/>
      <c r="D1698" s="22"/>
      <c r="E1698" s="22"/>
      <c r="F1698" s="22"/>
      <c r="G1698" s="22"/>
      <c r="H1698" s="22"/>
      <c r="I1698" s="22"/>
      <c r="J1698" s="22"/>
      <c r="K1698" s="23">
        <v>1</v>
      </c>
      <c r="L1698" s="23">
        <v>1</v>
      </c>
      <c r="M1698" s="21" t="s">
        <v>50</v>
      </c>
      <c r="N1698" s="21" t="s">
        <v>50</v>
      </c>
      <c r="O1698" s="22"/>
      <c r="P1698" s="22"/>
    </row>
    <row r="1699" spans="1:16" ht="45" x14ac:dyDescent="0.25">
      <c r="A1699" s="21" t="s">
        <v>6537</v>
      </c>
      <c r="B1699" s="21" t="s">
        <v>49</v>
      </c>
      <c r="C1699" s="22"/>
      <c r="D1699" s="22"/>
      <c r="E1699" s="22"/>
      <c r="F1699" s="22"/>
      <c r="G1699" s="22"/>
      <c r="H1699" s="22"/>
      <c r="I1699" s="22"/>
      <c r="J1699" s="22"/>
      <c r="K1699" s="23">
        <v>1</v>
      </c>
      <c r="L1699" s="23">
        <v>1</v>
      </c>
      <c r="M1699" s="21" t="s">
        <v>50</v>
      </c>
      <c r="N1699" s="21" t="s">
        <v>50</v>
      </c>
      <c r="O1699" s="22"/>
      <c r="P1699" s="22"/>
    </row>
    <row r="1700" spans="1:16" ht="45" x14ac:dyDescent="0.25">
      <c r="A1700" s="21" t="s">
        <v>2357</v>
      </c>
      <c r="B1700" s="21" t="s">
        <v>49</v>
      </c>
      <c r="C1700" s="23">
        <v>22722110.170000002</v>
      </c>
      <c r="D1700" s="23">
        <v>53.66</v>
      </c>
      <c r="E1700" s="23">
        <v>21273127.140000001</v>
      </c>
      <c r="F1700" s="23">
        <v>27.77</v>
      </c>
      <c r="G1700" s="23">
        <v>42958652.950000003</v>
      </c>
      <c r="H1700" s="23">
        <v>58.4</v>
      </c>
      <c r="I1700" s="23">
        <v>45749178.630000003</v>
      </c>
      <c r="J1700" s="23">
        <v>60.55</v>
      </c>
      <c r="K1700" s="23">
        <v>1</v>
      </c>
      <c r="L1700" s="23">
        <v>1</v>
      </c>
      <c r="M1700" s="21" t="s">
        <v>50</v>
      </c>
      <c r="N1700" s="21" t="s">
        <v>58</v>
      </c>
      <c r="O1700" s="22"/>
      <c r="P1700" s="23">
        <v>768600</v>
      </c>
    </row>
    <row r="1701" spans="1:16" ht="45" x14ac:dyDescent="0.25">
      <c r="A1701" s="21" t="s">
        <v>6538</v>
      </c>
      <c r="B1701" s="21" t="s">
        <v>49</v>
      </c>
      <c r="C1701" s="22"/>
      <c r="D1701" s="22"/>
      <c r="E1701" s="22"/>
      <c r="F1701" s="22"/>
      <c r="G1701" s="22"/>
      <c r="H1701" s="22"/>
      <c r="I1701" s="22"/>
      <c r="J1701" s="22"/>
      <c r="K1701" s="23">
        <v>1</v>
      </c>
      <c r="L1701" s="23">
        <v>1</v>
      </c>
      <c r="M1701" s="21" t="s">
        <v>50</v>
      </c>
      <c r="N1701" s="21" t="s">
        <v>50</v>
      </c>
      <c r="O1701" s="22"/>
      <c r="P1701" s="22"/>
    </row>
    <row r="1702" spans="1:16" ht="45" x14ac:dyDescent="0.25">
      <c r="A1702" s="21" t="s">
        <v>2359</v>
      </c>
      <c r="B1702" s="21" t="s">
        <v>49</v>
      </c>
      <c r="C1702" s="23">
        <v>6890344.8099999996</v>
      </c>
      <c r="D1702" s="23">
        <v>112.99</v>
      </c>
      <c r="E1702" s="23">
        <v>13055796.130000001</v>
      </c>
      <c r="F1702" s="23">
        <v>299.89</v>
      </c>
      <c r="G1702" s="23">
        <v>14272122.439999999</v>
      </c>
      <c r="H1702" s="23">
        <v>351.34</v>
      </c>
      <c r="I1702" s="23">
        <v>16604243.83</v>
      </c>
      <c r="J1702" s="23">
        <v>360.54</v>
      </c>
      <c r="K1702" s="23">
        <v>1</v>
      </c>
      <c r="L1702" s="23">
        <v>1</v>
      </c>
      <c r="M1702" s="21" t="s">
        <v>50</v>
      </c>
      <c r="N1702" s="21" t="s">
        <v>1462</v>
      </c>
      <c r="O1702" s="22"/>
      <c r="P1702" s="23">
        <v>62565</v>
      </c>
    </row>
    <row r="1703" spans="1:16" ht="45" x14ac:dyDescent="0.25">
      <c r="A1703" s="21" t="s">
        <v>2361</v>
      </c>
      <c r="B1703" s="21" t="s">
        <v>49</v>
      </c>
      <c r="C1703" s="23">
        <v>2200984.77</v>
      </c>
      <c r="D1703" s="23">
        <v>467.15</v>
      </c>
      <c r="E1703" s="23">
        <v>2014385.26</v>
      </c>
      <c r="F1703" s="23">
        <v>446.76</v>
      </c>
      <c r="G1703" s="23">
        <v>4228378.47</v>
      </c>
      <c r="H1703" s="23">
        <v>836.45</v>
      </c>
      <c r="I1703" s="23">
        <v>2229549.27</v>
      </c>
      <c r="J1703" s="23">
        <v>398.74</v>
      </c>
      <c r="K1703" s="23">
        <v>1</v>
      </c>
      <c r="L1703" s="23">
        <v>1</v>
      </c>
      <c r="M1703" s="21" t="s">
        <v>50</v>
      </c>
      <c r="N1703" s="21" t="s">
        <v>5192</v>
      </c>
      <c r="O1703" s="22"/>
      <c r="P1703" s="23">
        <v>3814.75</v>
      </c>
    </row>
    <row r="1704" spans="1:16" ht="45" x14ac:dyDescent="0.25">
      <c r="A1704" s="21" t="s">
        <v>2363</v>
      </c>
      <c r="B1704" s="21" t="s">
        <v>49</v>
      </c>
      <c r="C1704" s="23">
        <v>20886725.370000001</v>
      </c>
      <c r="D1704" s="23">
        <v>292.94</v>
      </c>
      <c r="E1704" s="23">
        <v>20099627.91</v>
      </c>
      <c r="F1704" s="23">
        <v>314.24</v>
      </c>
      <c r="G1704" s="23">
        <v>16471402.23</v>
      </c>
      <c r="H1704" s="23">
        <v>288.64999999999998</v>
      </c>
      <c r="I1704" s="23">
        <v>18279232.289999999</v>
      </c>
      <c r="J1704" s="23">
        <v>287.25</v>
      </c>
      <c r="K1704" s="23">
        <v>1</v>
      </c>
      <c r="L1704" s="23">
        <v>1</v>
      </c>
      <c r="M1704" s="21" t="s">
        <v>50</v>
      </c>
      <c r="N1704" s="21" t="s">
        <v>1462</v>
      </c>
      <c r="O1704" s="22"/>
      <c r="P1704" s="23">
        <v>92387</v>
      </c>
    </row>
    <row r="1705" spans="1:16" ht="45" x14ac:dyDescent="0.25">
      <c r="A1705" s="21" t="s">
        <v>6539</v>
      </c>
      <c r="B1705" s="21" t="s">
        <v>49</v>
      </c>
      <c r="C1705" s="22"/>
      <c r="D1705" s="22"/>
      <c r="E1705" s="22"/>
      <c r="F1705" s="22"/>
      <c r="G1705" s="22"/>
      <c r="H1705" s="22"/>
      <c r="I1705" s="22"/>
      <c r="J1705" s="22"/>
      <c r="K1705" s="23">
        <v>1</v>
      </c>
      <c r="L1705" s="23">
        <v>1</v>
      </c>
      <c r="M1705" s="21" t="s">
        <v>50</v>
      </c>
      <c r="N1705" s="21" t="s">
        <v>50</v>
      </c>
      <c r="O1705" s="22"/>
      <c r="P1705" s="22"/>
    </row>
    <row r="1706" spans="1:16" ht="45" x14ac:dyDescent="0.25">
      <c r="A1706" s="21" t="s">
        <v>6540</v>
      </c>
      <c r="B1706" s="21" t="s">
        <v>49</v>
      </c>
      <c r="C1706" s="22"/>
      <c r="D1706" s="22"/>
      <c r="E1706" s="22"/>
      <c r="F1706" s="22"/>
      <c r="G1706" s="22"/>
      <c r="H1706" s="22"/>
      <c r="I1706" s="22"/>
      <c r="J1706" s="22"/>
      <c r="K1706" s="23">
        <v>1</v>
      </c>
      <c r="L1706" s="23">
        <v>1</v>
      </c>
      <c r="M1706" s="21" t="s">
        <v>50</v>
      </c>
      <c r="N1706" s="21" t="s">
        <v>50</v>
      </c>
      <c r="O1706" s="22"/>
      <c r="P1706" s="22"/>
    </row>
    <row r="1707" spans="1:16" ht="45" x14ac:dyDescent="0.25">
      <c r="A1707" s="21" t="s">
        <v>2365</v>
      </c>
      <c r="B1707" s="21" t="s">
        <v>49</v>
      </c>
      <c r="C1707" s="23">
        <v>16555580.1</v>
      </c>
      <c r="D1707" s="23">
        <v>1418.81</v>
      </c>
      <c r="E1707" s="23">
        <v>14552496.449999999</v>
      </c>
      <c r="F1707" s="23">
        <v>2202.02</v>
      </c>
      <c r="G1707" s="23">
        <v>12384868.039999999</v>
      </c>
      <c r="H1707" s="23">
        <v>2119.81</v>
      </c>
      <c r="I1707" s="23">
        <v>14755355.140000001</v>
      </c>
      <c r="J1707" s="23">
        <v>2440.98</v>
      </c>
      <c r="K1707" s="23">
        <v>1</v>
      </c>
      <c r="L1707" s="23">
        <v>1</v>
      </c>
      <c r="M1707" s="21" t="s">
        <v>50</v>
      </c>
      <c r="N1707" s="21" t="s">
        <v>5192</v>
      </c>
      <c r="O1707" s="22"/>
      <c r="P1707" s="23">
        <v>7477.75</v>
      </c>
    </row>
    <row r="1708" spans="1:16" ht="45" x14ac:dyDescent="0.25">
      <c r="A1708" s="21" t="s">
        <v>6541</v>
      </c>
      <c r="B1708" s="21" t="s">
        <v>49</v>
      </c>
      <c r="C1708" s="22"/>
      <c r="D1708" s="22"/>
      <c r="E1708" s="22"/>
      <c r="F1708" s="22"/>
      <c r="G1708" s="22"/>
      <c r="H1708" s="22"/>
      <c r="I1708" s="22"/>
      <c r="J1708" s="22"/>
      <c r="K1708" s="23">
        <v>1</v>
      </c>
      <c r="L1708" s="23">
        <v>1</v>
      </c>
      <c r="M1708" s="21" t="s">
        <v>50</v>
      </c>
      <c r="N1708" s="21" t="s">
        <v>50</v>
      </c>
      <c r="O1708" s="22"/>
      <c r="P1708" s="22"/>
    </row>
    <row r="1709" spans="1:16" ht="45" x14ac:dyDescent="0.25">
      <c r="A1709" s="21" t="s">
        <v>6542</v>
      </c>
      <c r="B1709" s="21" t="s">
        <v>49</v>
      </c>
      <c r="C1709" s="22"/>
      <c r="D1709" s="22"/>
      <c r="E1709" s="22"/>
      <c r="F1709" s="22"/>
      <c r="G1709" s="22"/>
      <c r="H1709" s="22"/>
      <c r="I1709" s="22"/>
      <c r="J1709" s="22"/>
      <c r="K1709" s="23">
        <v>1</v>
      </c>
      <c r="L1709" s="23">
        <v>1</v>
      </c>
      <c r="M1709" s="21" t="s">
        <v>50</v>
      </c>
      <c r="N1709" s="21" t="s">
        <v>50</v>
      </c>
      <c r="O1709" s="22"/>
      <c r="P1709" s="22"/>
    </row>
    <row r="1710" spans="1:16" ht="45" x14ac:dyDescent="0.25">
      <c r="A1710" s="21" t="s">
        <v>6543</v>
      </c>
      <c r="B1710" s="21" t="s">
        <v>49</v>
      </c>
      <c r="C1710" s="22"/>
      <c r="D1710" s="22"/>
      <c r="E1710" s="22"/>
      <c r="F1710" s="22"/>
      <c r="G1710" s="22"/>
      <c r="H1710" s="22"/>
      <c r="I1710" s="22"/>
      <c r="J1710" s="22"/>
      <c r="K1710" s="23">
        <v>1</v>
      </c>
      <c r="L1710" s="23">
        <v>1</v>
      </c>
      <c r="M1710" s="21" t="s">
        <v>50</v>
      </c>
      <c r="N1710" s="21" t="s">
        <v>50</v>
      </c>
      <c r="O1710" s="22"/>
      <c r="P1710" s="22"/>
    </row>
    <row r="1711" spans="1:16" ht="45" x14ac:dyDescent="0.25">
      <c r="A1711" s="21" t="s">
        <v>6544</v>
      </c>
      <c r="B1711" s="21" t="s">
        <v>49</v>
      </c>
      <c r="C1711" s="22"/>
      <c r="D1711" s="22"/>
      <c r="E1711" s="22"/>
      <c r="F1711" s="22"/>
      <c r="G1711" s="22"/>
      <c r="H1711" s="22"/>
      <c r="I1711" s="22"/>
      <c r="J1711" s="22"/>
      <c r="K1711" s="23">
        <v>1</v>
      </c>
      <c r="L1711" s="23">
        <v>1</v>
      </c>
      <c r="M1711" s="21" t="s">
        <v>50</v>
      </c>
      <c r="N1711" s="21" t="s">
        <v>50</v>
      </c>
      <c r="O1711" s="22"/>
      <c r="P1711" s="22"/>
    </row>
    <row r="1712" spans="1:16" ht="45" x14ac:dyDescent="0.25">
      <c r="A1712" s="21" t="s">
        <v>6545</v>
      </c>
      <c r="B1712" s="21" t="s">
        <v>49</v>
      </c>
      <c r="C1712" s="22"/>
      <c r="D1712" s="22"/>
      <c r="E1712" s="22"/>
      <c r="F1712" s="22"/>
      <c r="G1712" s="22"/>
      <c r="H1712" s="22"/>
      <c r="I1712" s="22"/>
      <c r="J1712" s="22"/>
      <c r="K1712" s="23">
        <v>1</v>
      </c>
      <c r="L1712" s="23">
        <v>1</v>
      </c>
      <c r="M1712" s="21" t="s">
        <v>50</v>
      </c>
      <c r="N1712" s="21" t="s">
        <v>50</v>
      </c>
      <c r="O1712" s="22"/>
      <c r="P1712" s="22"/>
    </row>
    <row r="1713" spans="1:16" ht="45" x14ac:dyDescent="0.25">
      <c r="A1713" s="21" t="s">
        <v>6546</v>
      </c>
      <c r="B1713" s="21" t="s">
        <v>49</v>
      </c>
      <c r="C1713" s="22"/>
      <c r="D1713" s="22"/>
      <c r="E1713" s="22"/>
      <c r="F1713" s="22"/>
      <c r="G1713" s="22"/>
      <c r="H1713" s="22"/>
      <c r="I1713" s="22"/>
      <c r="J1713" s="22"/>
      <c r="K1713" s="23">
        <v>1</v>
      </c>
      <c r="L1713" s="23">
        <v>1</v>
      </c>
      <c r="M1713" s="21" t="s">
        <v>50</v>
      </c>
      <c r="N1713" s="21" t="s">
        <v>50</v>
      </c>
      <c r="O1713" s="22"/>
      <c r="P1713" s="22"/>
    </row>
    <row r="1714" spans="1:16" ht="45" x14ac:dyDescent="0.25">
      <c r="A1714" s="21" t="s">
        <v>6547</v>
      </c>
      <c r="B1714" s="21" t="s">
        <v>49</v>
      </c>
      <c r="C1714" s="22"/>
      <c r="D1714" s="22"/>
      <c r="E1714" s="22"/>
      <c r="F1714" s="22"/>
      <c r="G1714" s="22"/>
      <c r="H1714" s="22"/>
      <c r="I1714" s="22"/>
      <c r="J1714" s="22"/>
      <c r="K1714" s="23">
        <v>1</v>
      </c>
      <c r="L1714" s="23">
        <v>1</v>
      </c>
      <c r="M1714" s="21" t="s">
        <v>50</v>
      </c>
      <c r="N1714" s="21" t="s">
        <v>50</v>
      </c>
      <c r="O1714" s="22"/>
      <c r="P1714" s="22"/>
    </row>
    <row r="1715" spans="1:16" ht="45" x14ac:dyDescent="0.25">
      <c r="A1715" s="21" t="s">
        <v>6548</v>
      </c>
      <c r="B1715" s="21" t="s">
        <v>49</v>
      </c>
      <c r="C1715" s="22"/>
      <c r="D1715" s="22"/>
      <c r="E1715" s="22"/>
      <c r="F1715" s="22"/>
      <c r="G1715" s="22"/>
      <c r="H1715" s="22"/>
      <c r="I1715" s="22"/>
      <c r="J1715" s="22"/>
      <c r="K1715" s="23">
        <v>1</v>
      </c>
      <c r="L1715" s="23">
        <v>1</v>
      </c>
      <c r="M1715" s="21" t="s">
        <v>50</v>
      </c>
      <c r="N1715" s="21" t="s">
        <v>50</v>
      </c>
      <c r="O1715" s="22"/>
      <c r="P1715" s="22"/>
    </row>
    <row r="1716" spans="1:16" ht="45" x14ac:dyDescent="0.25">
      <c r="A1716" s="21" t="s">
        <v>6549</v>
      </c>
      <c r="B1716" s="21" t="s">
        <v>49</v>
      </c>
      <c r="C1716" s="22"/>
      <c r="D1716" s="22"/>
      <c r="E1716" s="22"/>
      <c r="F1716" s="22"/>
      <c r="G1716" s="22"/>
      <c r="H1716" s="22"/>
      <c r="I1716" s="22"/>
      <c r="J1716" s="22"/>
      <c r="K1716" s="23">
        <v>1</v>
      </c>
      <c r="L1716" s="23">
        <v>1</v>
      </c>
      <c r="M1716" s="21" t="s">
        <v>50</v>
      </c>
      <c r="N1716" s="21" t="s">
        <v>50</v>
      </c>
      <c r="O1716" s="22"/>
      <c r="P1716" s="22"/>
    </row>
    <row r="1717" spans="1:16" ht="45" x14ac:dyDescent="0.25">
      <c r="A1717" s="21" t="s">
        <v>6550</v>
      </c>
      <c r="B1717" s="21" t="s">
        <v>49</v>
      </c>
      <c r="C1717" s="22"/>
      <c r="D1717" s="22"/>
      <c r="E1717" s="22"/>
      <c r="F1717" s="22"/>
      <c r="G1717" s="22"/>
      <c r="H1717" s="22"/>
      <c r="I1717" s="22"/>
      <c r="J1717" s="22"/>
      <c r="K1717" s="23">
        <v>1</v>
      </c>
      <c r="L1717" s="23">
        <v>1</v>
      </c>
      <c r="M1717" s="21" t="s">
        <v>50</v>
      </c>
      <c r="N1717" s="21" t="s">
        <v>50</v>
      </c>
      <c r="O1717" s="22"/>
      <c r="P1717" s="22"/>
    </row>
    <row r="1718" spans="1:16" ht="45" x14ac:dyDescent="0.25">
      <c r="A1718" s="21" t="s">
        <v>6551</v>
      </c>
      <c r="B1718" s="21" t="s">
        <v>198</v>
      </c>
      <c r="C1718" s="22"/>
      <c r="D1718" s="22"/>
      <c r="E1718" s="22"/>
      <c r="F1718" s="22"/>
      <c r="G1718" s="22"/>
      <c r="H1718" s="22"/>
      <c r="I1718" s="22"/>
      <c r="J1718" s="22"/>
      <c r="K1718" s="23">
        <v>1</v>
      </c>
      <c r="L1718" s="23">
        <v>1</v>
      </c>
      <c r="M1718" s="21" t="s">
        <v>50</v>
      </c>
      <c r="N1718" s="21" t="s">
        <v>50</v>
      </c>
      <c r="O1718" s="22"/>
      <c r="P1718" s="22"/>
    </row>
    <row r="1719" spans="1:16" ht="45" x14ac:dyDescent="0.25">
      <c r="A1719" s="21" t="s">
        <v>6552</v>
      </c>
      <c r="B1719" s="21" t="s">
        <v>49</v>
      </c>
      <c r="C1719" s="22"/>
      <c r="D1719" s="22"/>
      <c r="E1719" s="22"/>
      <c r="F1719" s="22"/>
      <c r="G1719" s="22"/>
      <c r="H1719" s="22"/>
      <c r="I1719" s="22"/>
      <c r="J1719" s="22"/>
      <c r="K1719" s="23">
        <v>1</v>
      </c>
      <c r="L1719" s="23">
        <v>1</v>
      </c>
      <c r="M1719" s="21" t="s">
        <v>50</v>
      </c>
      <c r="N1719" s="21" t="s">
        <v>50</v>
      </c>
      <c r="O1719" s="22"/>
      <c r="P1719" s="22"/>
    </row>
    <row r="1720" spans="1:16" ht="45" x14ac:dyDescent="0.25">
      <c r="A1720" s="21" t="s">
        <v>6553</v>
      </c>
      <c r="B1720" s="21" t="s">
        <v>49</v>
      </c>
      <c r="C1720" s="22"/>
      <c r="D1720" s="22"/>
      <c r="E1720" s="22"/>
      <c r="F1720" s="22"/>
      <c r="G1720" s="22"/>
      <c r="H1720" s="22"/>
      <c r="I1720" s="22"/>
      <c r="J1720" s="22"/>
      <c r="K1720" s="23">
        <v>1</v>
      </c>
      <c r="L1720" s="23">
        <v>1</v>
      </c>
      <c r="M1720" s="21" t="s">
        <v>50</v>
      </c>
      <c r="N1720" s="21" t="s">
        <v>50</v>
      </c>
      <c r="O1720" s="22"/>
      <c r="P1720" s="22"/>
    </row>
    <row r="1721" spans="1:16" ht="45" x14ac:dyDescent="0.25">
      <c r="A1721" s="21" t="s">
        <v>6554</v>
      </c>
      <c r="B1721" s="21" t="s">
        <v>49</v>
      </c>
      <c r="C1721" s="22"/>
      <c r="D1721" s="22"/>
      <c r="E1721" s="22"/>
      <c r="F1721" s="22"/>
      <c r="G1721" s="22"/>
      <c r="H1721" s="22"/>
      <c r="I1721" s="22"/>
      <c r="J1721" s="22"/>
      <c r="K1721" s="23">
        <v>1</v>
      </c>
      <c r="L1721" s="23">
        <v>1</v>
      </c>
      <c r="M1721" s="21" t="s">
        <v>50</v>
      </c>
      <c r="N1721" s="21" t="s">
        <v>50</v>
      </c>
      <c r="O1721" s="22"/>
      <c r="P1721" s="22"/>
    </row>
    <row r="1722" spans="1:16" ht="45" x14ac:dyDescent="0.25">
      <c r="A1722" s="21" t="s">
        <v>6555</v>
      </c>
      <c r="B1722" s="21" t="s">
        <v>49</v>
      </c>
      <c r="C1722" s="22"/>
      <c r="D1722" s="22"/>
      <c r="E1722" s="22"/>
      <c r="F1722" s="22"/>
      <c r="G1722" s="22"/>
      <c r="H1722" s="22"/>
      <c r="I1722" s="22"/>
      <c r="J1722" s="22"/>
      <c r="K1722" s="23">
        <v>1</v>
      </c>
      <c r="L1722" s="23">
        <v>1</v>
      </c>
      <c r="M1722" s="21" t="s">
        <v>50</v>
      </c>
      <c r="N1722" s="21" t="s">
        <v>50</v>
      </c>
      <c r="O1722" s="22"/>
      <c r="P1722" s="22"/>
    </row>
    <row r="1723" spans="1:16" ht="45" x14ac:dyDescent="0.25">
      <c r="A1723" s="21" t="s">
        <v>6556</v>
      </c>
      <c r="B1723" s="21" t="s">
        <v>49</v>
      </c>
      <c r="C1723" s="22"/>
      <c r="D1723" s="22"/>
      <c r="E1723" s="22"/>
      <c r="F1723" s="22"/>
      <c r="G1723" s="22"/>
      <c r="H1723" s="22"/>
      <c r="I1723" s="22"/>
      <c r="J1723" s="22"/>
      <c r="K1723" s="23">
        <v>1</v>
      </c>
      <c r="L1723" s="23">
        <v>1</v>
      </c>
      <c r="M1723" s="21" t="s">
        <v>50</v>
      </c>
      <c r="N1723" s="21" t="s">
        <v>50</v>
      </c>
      <c r="O1723" s="22"/>
      <c r="P1723" s="22"/>
    </row>
    <row r="1724" spans="1:16" ht="45" x14ac:dyDescent="0.25">
      <c r="A1724" s="21" t="s">
        <v>6557</v>
      </c>
      <c r="B1724" s="21" t="s">
        <v>49</v>
      </c>
      <c r="C1724" s="22"/>
      <c r="D1724" s="22"/>
      <c r="E1724" s="22"/>
      <c r="F1724" s="22"/>
      <c r="G1724" s="22"/>
      <c r="H1724" s="22"/>
      <c r="I1724" s="22"/>
      <c r="J1724" s="22"/>
      <c r="K1724" s="23">
        <v>1</v>
      </c>
      <c r="L1724" s="23">
        <v>1</v>
      </c>
      <c r="M1724" s="21" t="s">
        <v>50</v>
      </c>
      <c r="N1724" s="21" t="s">
        <v>50</v>
      </c>
      <c r="O1724" s="22"/>
      <c r="P1724" s="22"/>
    </row>
    <row r="1725" spans="1:16" ht="45" x14ac:dyDescent="0.25">
      <c r="A1725" s="21" t="s">
        <v>6558</v>
      </c>
      <c r="B1725" s="21" t="s">
        <v>49</v>
      </c>
      <c r="C1725" s="22"/>
      <c r="D1725" s="22"/>
      <c r="E1725" s="22"/>
      <c r="F1725" s="22"/>
      <c r="G1725" s="22"/>
      <c r="H1725" s="22"/>
      <c r="I1725" s="22"/>
      <c r="J1725" s="22"/>
      <c r="K1725" s="23">
        <v>1</v>
      </c>
      <c r="L1725" s="23">
        <v>1</v>
      </c>
      <c r="M1725" s="21" t="s">
        <v>50</v>
      </c>
      <c r="N1725" s="21" t="s">
        <v>50</v>
      </c>
      <c r="O1725" s="22"/>
      <c r="P1725" s="22"/>
    </row>
    <row r="1726" spans="1:16" ht="45" x14ac:dyDescent="0.25">
      <c r="A1726" s="21" t="s">
        <v>6559</v>
      </c>
      <c r="B1726" s="21" t="s">
        <v>49</v>
      </c>
      <c r="C1726" s="22"/>
      <c r="D1726" s="22"/>
      <c r="E1726" s="22"/>
      <c r="F1726" s="22"/>
      <c r="G1726" s="22"/>
      <c r="H1726" s="22"/>
      <c r="I1726" s="22"/>
      <c r="J1726" s="22"/>
      <c r="K1726" s="23">
        <v>1</v>
      </c>
      <c r="L1726" s="23">
        <v>1</v>
      </c>
      <c r="M1726" s="21" t="s">
        <v>50</v>
      </c>
      <c r="N1726" s="21" t="s">
        <v>50</v>
      </c>
      <c r="O1726" s="22"/>
      <c r="P1726" s="22"/>
    </row>
    <row r="1727" spans="1:16" ht="45" x14ac:dyDescent="0.25">
      <c r="A1727" s="21" t="s">
        <v>6560</v>
      </c>
      <c r="B1727" s="21" t="s">
        <v>49</v>
      </c>
      <c r="C1727" s="22"/>
      <c r="D1727" s="22"/>
      <c r="E1727" s="22"/>
      <c r="F1727" s="22"/>
      <c r="G1727" s="22"/>
      <c r="H1727" s="22"/>
      <c r="I1727" s="22"/>
      <c r="J1727" s="22"/>
      <c r="K1727" s="23">
        <v>1</v>
      </c>
      <c r="L1727" s="23">
        <v>1</v>
      </c>
      <c r="M1727" s="21" t="s">
        <v>50</v>
      </c>
      <c r="N1727" s="21" t="s">
        <v>50</v>
      </c>
      <c r="O1727" s="22"/>
      <c r="P1727" s="22"/>
    </row>
    <row r="1728" spans="1:16" ht="45" x14ac:dyDescent="0.25">
      <c r="A1728" s="21" t="s">
        <v>6561</v>
      </c>
      <c r="B1728" s="21" t="s">
        <v>49</v>
      </c>
      <c r="C1728" s="22"/>
      <c r="D1728" s="22"/>
      <c r="E1728" s="22"/>
      <c r="F1728" s="22"/>
      <c r="G1728" s="22"/>
      <c r="H1728" s="22"/>
      <c r="I1728" s="22"/>
      <c r="J1728" s="22"/>
      <c r="K1728" s="23">
        <v>1</v>
      </c>
      <c r="L1728" s="23">
        <v>1</v>
      </c>
      <c r="M1728" s="21" t="s">
        <v>50</v>
      </c>
      <c r="N1728" s="21" t="s">
        <v>50</v>
      </c>
      <c r="O1728" s="22"/>
      <c r="P1728" s="22"/>
    </row>
    <row r="1729" spans="1:16" ht="45" x14ac:dyDescent="0.25">
      <c r="A1729" s="21" t="s">
        <v>6562</v>
      </c>
      <c r="B1729" s="21" t="s">
        <v>49</v>
      </c>
      <c r="C1729" s="22"/>
      <c r="D1729" s="22"/>
      <c r="E1729" s="22"/>
      <c r="F1729" s="22"/>
      <c r="G1729" s="22"/>
      <c r="H1729" s="22"/>
      <c r="I1729" s="22"/>
      <c r="J1729" s="22"/>
      <c r="K1729" s="23">
        <v>1</v>
      </c>
      <c r="L1729" s="23">
        <v>1</v>
      </c>
      <c r="M1729" s="21" t="s">
        <v>50</v>
      </c>
      <c r="N1729" s="21" t="s">
        <v>50</v>
      </c>
      <c r="O1729" s="22"/>
      <c r="P1729" s="22"/>
    </row>
    <row r="1730" spans="1:16" ht="45" x14ac:dyDescent="0.25">
      <c r="A1730" s="21" t="s">
        <v>6563</v>
      </c>
      <c r="B1730" s="21" t="s">
        <v>49</v>
      </c>
      <c r="C1730" s="22"/>
      <c r="D1730" s="22"/>
      <c r="E1730" s="22"/>
      <c r="F1730" s="22"/>
      <c r="G1730" s="22"/>
      <c r="H1730" s="22"/>
      <c r="I1730" s="22"/>
      <c r="J1730" s="22"/>
      <c r="K1730" s="23">
        <v>1</v>
      </c>
      <c r="L1730" s="23">
        <v>1</v>
      </c>
      <c r="M1730" s="21" t="s">
        <v>50</v>
      </c>
      <c r="N1730" s="21" t="s">
        <v>50</v>
      </c>
      <c r="O1730" s="22"/>
      <c r="P1730" s="22"/>
    </row>
    <row r="1731" spans="1:16" ht="45" x14ac:dyDescent="0.25">
      <c r="A1731" s="21" t="s">
        <v>6564</v>
      </c>
      <c r="B1731" s="21" t="s">
        <v>49</v>
      </c>
      <c r="C1731" s="22"/>
      <c r="D1731" s="22"/>
      <c r="E1731" s="22"/>
      <c r="F1731" s="22"/>
      <c r="G1731" s="22"/>
      <c r="H1731" s="22"/>
      <c r="I1731" s="22"/>
      <c r="J1731" s="22"/>
      <c r="K1731" s="23">
        <v>1</v>
      </c>
      <c r="L1731" s="23">
        <v>1</v>
      </c>
      <c r="M1731" s="21" t="s">
        <v>50</v>
      </c>
      <c r="N1731" s="21" t="s">
        <v>50</v>
      </c>
      <c r="O1731" s="22"/>
      <c r="P1731" s="22"/>
    </row>
    <row r="1732" spans="1:16" ht="45" x14ac:dyDescent="0.25">
      <c r="A1732" s="21" t="s">
        <v>6565</v>
      </c>
      <c r="B1732" s="21" t="s">
        <v>49</v>
      </c>
      <c r="C1732" s="22"/>
      <c r="D1732" s="22"/>
      <c r="E1732" s="22"/>
      <c r="F1732" s="22"/>
      <c r="G1732" s="22"/>
      <c r="H1732" s="22"/>
      <c r="I1732" s="22"/>
      <c r="J1732" s="22"/>
      <c r="K1732" s="23">
        <v>1</v>
      </c>
      <c r="L1732" s="23">
        <v>1</v>
      </c>
      <c r="M1732" s="21" t="s">
        <v>50</v>
      </c>
      <c r="N1732" s="21" t="s">
        <v>50</v>
      </c>
      <c r="O1732" s="22"/>
      <c r="P1732" s="22"/>
    </row>
    <row r="1733" spans="1:16" ht="45" x14ac:dyDescent="0.25">
      <c r="A1733" s="21" t="s">
        <v>6566</v>
      </c>
      <c r="B1733" s="21" t="s">
        <v>49</v>
      </c>
      <c r="C1733" s="22"/>
      <c r="D1733" s="22"/>
      <c r="E1733" s="22"/>
      <c r="F1733" s="22"/>
      <c r="G1733" s="22"/>
      <c r="H1733" s="22"/>
      <c r="I1733" s="22"/>
      <c r="J1733" s="22"/>
      <c r="K1733" s="23">
        <v>1</v>
      </c>
      <c r="L1733" s="23">
        <v>1</v>
      </c>
      <c r="M1733" s="21" t="s">
        <v>50</v>
      </c>
      <c r="N1733" s="21" t="s">
        <v>50</v>
      </c>
      <c r="O1733" s="22"/>
      <c r="P1733" s="22"/>
    </row>
    <row r="1734" spans="1:16" ht="45" x14ac:dyDescent="0.25">
      <c r="A1734" s="21" t="s">
        <v>6567</v>
      </c>
      <c r="B1734" s="21" t="s">
        <v>49</v>
      </c>
      <c r="C1734" s="22"/>
      <c r="D1734" s="22"/>
      <c r="E1734" s="22"/>
      <c r="F1734" s="22"/>
      <c r="G1734" s="22"/>
      <c r="H1734" s="22"/>
      <c r="I1734" s="22"/>
      <c r="J1734" s="22"/>
      <c r="K1734" s="23">
        <v>1</v>
      </c>
      <c r="L1734" s="23">
        <v>1</v>
      </c>
      <c r="M1734" s="21" t="s">
        <v>50</v>
      </c>
      <c r="N1734" s="21" t="s">
        <v>50</v>
      </c>
      <c r="O1734" s="22"/>
      <c r="P1734" s="22"/>
    </row>
    <row r="1735" spans="1:16" ht="45" x14ac:dyDescent="0.25">
      <c r="A1735" s="21" t="s">
        <v>6568</v>
      </c>
      <c r="B1735" s="21" t="s">
        <v>49</v>
      </c>
      <c r="C1735" s="22"/>
      <c r="D1735" s="22"/>
      <c r="E1735" s="22"/>
      <c r="F1735" s="22"/>
      <c r="G1735" s="22"/>
      <c r="H1735" s="22"/>
      <c r="I1735" s="22"/>
      <c r="J1735" s="22"/>
      <c r="K1735" s="23">
        <v>1</v>
      </c>
      <c r="L1735" s="23">
        <v>1</v>
      </c>
      <c r="M1735" s="21" t="s">
        <v>50</v>
      </c>
      <c r="N1735" s="21" t="s">
        <v>50</v>
      </c>
      <c r="O1735" s="22"/>
      <c r="P1735" s="22"/>
    </row>
    <row r="1736" spans="1:16" ht="45" x14ac:dyDescent="0.25">
      <c r="A1736" s="21" t="s">
        <v>2367</v>
      </c>
      <c r="B1736" s="21" t="s">
        <v>198</v>
      </c>
      <c r="C1736" s="23">
        <v>29001327.82</v>
      </c>
      <c r="D1736" s="23">
        <v>74.44</v>
      </c>
      <c r="E1736" s="23">
        <v>37271041.990000002</v>
      </c>
      <c r="F1736" s="23">
        <v>73.52</v>
      </c>
      <c r="G1736" s="23">
        <v>27934611.07</v>
      </c>
      <c r="H1736" s="23">
        <v>59.66</v>
      </c>
      <c r="I1736" s="23">
        <v>45562776.960000001</v>
      </c>
      <c r="J1736" s="23">
        <v>81.73</v>
      </c>
      <c r="K1736" s="23">
        <v>1</v>
      </c>
      <c r="L1736" s="23">
        <v>1</v>
      </c>
      <c r="M1736" s="21" t="s">
        <v>50</v>
      </c>
      <c r="N1736" s="21" t="s">
        <v>58</v>
      </c>
      <c r="O1736" s="22"/>
      <c r="P1736" s="23">
        <v>488160</v>
      </c>
    </row>
    <row r="1737" spans="1:16" ht="45" x14ac:dyDescent="0.25">
      <c r="A1737" s="21" t="s">
        <v>6569</v>
      </c>
      <c r="B1737" s="21" t="s">
        <v>198</v>
      </c>
      <c r="C1737" s="22"/>
      <c r="D1737" s="22"/>
      <c r="E1737" s="22"/>
      <c r="F1737" s="22"/>
      <c r="G1737" s="22"/>
      <c r="H1737" s="22"/>
      <c r="I1737" s="22"/>
      <c r="J1737" s="22"/>
      <c r="K1737" s="23">
        <v>1</v>
      </c>
      <c r="L1737" s="23">
        <v>1</v>
      </c>
      <c r="M1737" s="21" t="s">
        <v>50</v>
      </c>
      <c r="N1737" s="21" t="s">
        <v>50</v>
      </c>
      <c r="O1737" s="22"/>
      <c r="P1737" s="22"/>
    </row>
    <row r="1738" spans="1:16" ht="45" x14ac:dyDescent="0.25">
      <c r="A1738" s="21" t="s">
        <v>2369</v>
      </c>
      <c r="B1738" s="21" t="s">
        <v>49</v>
      </c>
      <c r="C1738" s="23">
        <v>1831454.39</v>
      </c>
      <c r="D1738" s="23">
        <v>1418.81</v>
      </c>
      <c r="E1738" s="23">
        <v>1609864.06</v>
      </c>
      <c r="F1738" s="23">
        <v>2202.02</v>
      </c>
      <c r="G1738" s="23">
        <v>1370071.04</v>
      </c>
      <c r="H1738" s="23">
        <v>2119.81</v>
      </c>
      <c r="I1738" s="23">
        <v>1632305.22</v>
      </c>
      <c r="J1738" s="23">
        <v>2440.98</v>
      </c>
      <c r="K1738" s="23">
        <v>1</v>
      </c>
      <c r="L1738" s="23">
        <v>1</v>
      </c>
      <c r="M1738" s="21" t="s">
        <v>50</v>
      </c>
      <c r="N1738" s="21" t="s">
        <v>5192</v>
      </c>
      <c r="O1738" s="22"/>
      <c r="P1738" s="23">
        <v>829.25</v>
      </c>
    </row>
    <row r="1739" spans="1:16" ht="45" x14ac:dyDescent="0.25">
      <c r="A1739" s="21" t="s">
        <v>6570</v>
      </c>
      <c r="B1739" s="21" t="s">
        <v>49</v>
      </c>
      <c r="C1739" s="22"/>
      <c r="D1739" s="22"/>
      <c r="E1739" s="22"/>
      <c r="F1739" s="22"/>
      <c r="G1739" s="22"/>
      <c r="H1739" s="22"/>
      <c r="I1739" s="22"/>
      <c r="J1739" s="22"/>
      <c r="K1739" s="23">
        <v>1</v>
      </c>
      <c r="L1739" s="23">
        <v>1</v>
      </c>
      <c r="M1739" s="21" t="s">
        <v>50</v>
      </c>
      <c r="N1739" s="21" t="s">
        <v>50</v>
      </c>
      <c r="O1739" s="22"/>
      <c r="P1739" s="22"/>
    </row>
    <row r="1740" spans="1:16" ht="45" x14ac:dyDescent="0.25">
      <c r="A1740" s="21" t="s">
        <v>6571</v>
      </c>
      <c r="B1740" s="21" t="s">
        <v>49</v>
      </c>
      <c r="C1740" s="22"/>
      <c r="D1740" s="22"/>
      <c r="E1740" s="22"/>
      <c r="F1740" s="22"/>
      <c r="G1740" s="22"/>
      <c r="H1740" s="22"/>
      <c r="I1740" s="22"/>
      <c r="J1740" s="22"/>
      <c r="K1740" s="23">
        <v>1</v>
      </c>
      <c r="L1740" s="23">
        <v>1</v>
      </c>
      <c r="M1740" s="21" t="s">
        <v>50</v>
      </c>
      <c r="N1740" s="21" t="s">
        <v>50</v>
      </c>
      <c r="O1740" s="22"/>
      <c r="P1740" s="22"/>
    </row>
    <row r="1741" spans="1:16" ht="45" x14ac:dyDescent="0.25">
      <c r="A1741" s="21" t="s">
        <v>6572</v>
      </c>
      <c r="B1741" s="21" t="s">
        <v>49</v>
      </c>
      <c r="C1741" s="22"/>
      <c r="D1741" s="22"/>
      <c r="E1741" s="22"/>
      <c r="F1741" s="22"/>
      <c r="G1741" s="22"/>
      <c r="H1741" s="22"/>
      <c r="I1741" s="22"/>
      <c r="J1741" s="22"/>
      <c r="K1741" s="23">
        <v>1</v>
      </c>
      <c r="L1741" s="23">
        <v>1</v>
      </c>
      <c r="M1741" s="21" t="s">
        <v>50</v>
      </c>
      <c r="N1741" s="21" t="s">
        <v>50</v>
      </c>
      <c r="O1741" s="22"/>
      <c r="P1741" s="22"/>
    </row>
    <row r="1742" spans="1:16" ht="45" x14ac:dyDescent="0.25">
      <c r="A1742" s="21" t="s">
        <v>6573</v>
      </c>
      <c r="B1742" s="21" t="s">
        <v>49</v>
      </c>
      <c r="C1742" s="22"/>
      <c r="D1742" s="22"/>
      <c r="E1742" s="22"/>
      <c r="F1742" s="22"/>
      <c r="G1742" s="22"/>
      <c r="H1742" s="22"/>
      <c r="I1742" s="22"/>
      <c r="J1742" s="22"/>
      <c r="K1742" s="23">
        <v>1</v>
      </c>
      <c r="L1742" s="23">
        <v>1</v>
      </c>
      <c r="M1742" s="21" t="s">
        <v>50</v>
      </c>
      <c r="N1742" s="21" t="s">
        <v>50</v>
      </c>
      <c r="O1742" s="22"/>
      <c r="P1742" s="22"/>
    </row>
    <row r="1743" spans="1:16" ht="45" x14ac:dyDescent="0.25">
      <c r="A1743" s="21" t="s">
        <v>6574</v>
      </c>
      <c r="B1743" s="21" t="s">
        <v>49</v>
      </c>
      <c r="C1743" s="22"/>
      <c r="D1743" s="22"/>
      <c r="E1743" s="22"/>
      <c r="F1743" s="22"/>
      <c r="G1743" s="22"/>
      <c r="H1743" s="22"/>
      <c r="I1743" s="22"/>
      <c r="J1743" s="22"/>
      <c r="K1743" s="23">
        <v>1</v>
      </c>
      <c r="L1743" s="23">
        <v>1</v>
      </c>
      <c r="M1743" s="21" t="s">
        <v>50</v>
      </c>
      <c r="N1743" s="21" t="s">
        <v>50</v>
      </c>
      <c r="O1743" s="22"/>
      <c r="P1743" s="22"/>
    </row>
    <row r="1744" spans="1:16" ht="45" x14ac:dyDescent="0.25">
      <c r="A1744" s="21" t="s">
        <v>6575</v>
      </c>
      <c r="B1744" s="21" t="s">
        <v>49</v>
      </c>
      <c r="C1744" s="22"/>
      <c r="D1744" s="22"/>
      <c r="E1744" s="22"/>
      <c r="F1744" s="22"/>
      <c r="G1744" s="22"/>
      <c r="H1744" s="22"/>
      <c r="I1744" s="22"/>
      <c r="J1744" s="22"/>
      <c r="K1744" s="23">
        <v>1</v>
      </c>
      <c r="L1744" s="23">
        <v>1</v>
      </c>
      <c r="M1744" s="21" t="s">
        <v>50</v>
      </c>
      <c r="N1744" s="21" t="s">
        <v>50</v>
      </c>
      <c r="O1744" s="22"/>
      <c r="P1744" s="22"/>
    </row>
    <row r="1745" spans="1:16" ht="45" x14ac:dyDescent="0.25">
      <c r="A1745" s="21" t="s">
        <v>6576</v>
      </c>
      <c r="B1745" s="21" t="s">
        <v>49</v>
      </c>
      <c r="C1745" s="22"/>
      <c r="D1745" s="22"/>
      <c r="E1745" s="22"/>
      <c r="F1745" s="22"/>
      <c r="G1745" s="22"/>
      <c r="H1745" s="22"/>
      <c r="I1745" s="22"/>
      <c r="J1745" s="22"/>
      <c r="K1745" s="23">
        <v>1</v>
      </c>
      <c r="L1745" s="23">
        <v>1</v>
      </c>
      <c r="M1745" s="21" t="s">
        <v>50</v>
      </c>
      <c r="N1745" s="21" t="s">
        <v>50</v>
      </c>
      <c r="O1745" s="22"/>
      <c r="P1745" s="22"/>
    </row>
    <row r="1746" spans="1:16" ht="45" x14ac:dyDescent="0.25">
      <c r="A1746" s="21" t="s">
        <v>6577</v>
      </c>
      <c r="B1746" s="21" t="s">
        <v>49</v>
      </c>
      <c r="C1746" s="22"/>
      <c r="D1746" s="22"/>
      <c r="E1746" s="22"/>
      <c r="F1746" s="22"/>
      <c r="G1746" s="22"/>
      <c r="H1746" s="22"/>
      <c r="I1746" s="22"/>
      <c r="J1746" s="22"/>
      <c r="K1746" s="23">
        <v>1</v>
      </c>
      <c r="L1746" s="23">
        <v>1</v>
      </c>
      <c r="M1746" s="21" t="s">
        <v>50</v>
      </c>
      <c r="N1746" s="21" t="s">
        <v>50</v>
      </c>
      <c r="O1746" s="22"/>
      <c r="P1746" s="22"/>
    </row>
    <row r="1747" spans="1:16" ht="45" x14ac:dyDescent="0.25">
      <c r="A1747" s="21" t="s">
        <v>6578</v>
      </c>
      <c r="B1747" s="21" t="s">
        <v>49</v>
      </c>
      <c r="C1747" s="22"/>
      <c r="D1747" s="22"/>
      <c r="E1747" s="22"/>
      <c r="F1747" s="22"/>
      <c r="G1747" s="22"/>
      <c r="H1747" s="22"/>
      <c r="I1747" s="22"/>
      <c r="J1747" s="22"/>
      <c r="K1747" s="23">
        <v>1</v>
      </c>
      <c r="L1747" s="23">
        <v>1</v>
      </c>
      <c r="M1747" s="21" t="s">
        <v>50</v>
      </c>
      <c r="N1747" s="21" t="s">
        <v>50</v>
      </c>
      <c r="O1747" s="22"/>
      <c r="P1747" s="22"/>
    </row>
    <row r="1748" spans="1:16" ht="45" x14ac:dyDescent="0.25">
      <c r="A1748" s="21" t="s">
        <v>6579</v>
      </c>
      <c r="B1748" s="21" t="s">
        <v>49</v>
      </c>
      <c r="C1748" s="22"/>
      <c r="D1748" s="22"/>
      <c r="E1748" s="22"/>
      <c r="F1748" s="22"/>
      <c r="G1748" s="22"/>
      <c r="H1748" s="22"/>
      <c r="I1748" s="22"/>
      <c r="J1748" s="22"/>
      <c r="K1748" s="23">
        <v>1</v>
      </c>
      <c r="L1748" s="23">
        <v>1</v>
      </c>
      <c r="M1748" s="21" t="s">
        <v>50</v>
      </c>
      <c r="N1748" s="21" t="s">
        <v>50</v>
      </c>
      <c r="O1748" s="22"/>
      <c r="P1748" s="22"/>
    </row>
    <row r="1749" spans="1:16" ht="45" x14ac:dyDescent="0.25">
      <c r="A1749" s="21" t="s">
        <v>2371</v>
      </c>
      <c r="B1749" s="21" t="s">
        <v>49</v>
      </c>
      <c r="C1749" s="23">
        <v>4468938.4800000004</v>
      </c>
      <c r="D1749" s="23">
        <v>1007.33</v>
      </c>
      <c r="E1749" s="23">
        <v>5954953.8399999999</v>
      </c>
      <c r="F1749" s="23">
        <v>1736.82</v>
      </c>
      <c r="G1749" s="23">
        <v>4636526.4800000004</v>
      </c>
      <c r="H1749" s="23">
        <v>1577.22</v>
      </c>
      <c r="I1749" s="23">
        <v>6056194.7800000003</v>
      </c>
      <c r="J1749" s="23">
        <v>1988.13</v>
      </c>
      <c r="K1749" s="23">
        <v>1</v>
      </c>
      <c r="L1749" s="23">
        <v>1</v>
      </c>
      <c r="M1749" s="21" t="s">
        <v>50</v>
      </c>
      <c r="N1749" s="21" t="s">
        <v>5192</v>
      </c>
      <c r="O1749" s="22"/>
      <c r="P1749" s="23">
        <v>29099.5</v>
      </c>
    </row>
    <row r="1750" spans="1:16" ht="45" x14ac:dyDescent="0.25">
      <c r="A1750" s="21" t="s">
        <v>6580</v>
      </c>
      <c r="B1750" s="21" t="s">
        <v>49</v>
      </c>
      <c r="C1750" s="22"/>
      <c r="D1750" s="22"/>
      <c r="E1750" s="22"/>
      <c r="F1750" s="22"/>
      <c r="G1750" s="22"/>
      <c r="H1750" s="22"/>
      <c r="I1750" s="22"/>
      <c r="J1750" s="22"/>
      <c r="K1750" s="23">
        <v>1</v>
      </c>
      <c r="L1750" s="23">
        <v>1</v>
      </c>
      <c r="M1750" s="21" t="s">
        <v>50</v>
      </c>
      <c r="N1750" s="21" t="s">
        <v>50</v>
      </c>
      <c r="O1750" s="22"/>
      <c r="P1750" s="22"/>
    </row>
    <row r="1751" spans="1:16" ht="45" x14ac:dyDescent="0.25">
      <c r="A1751" s="21" t="s">
        <v>6581</v>
      </c>
      <c r="B1751" s="21" t="s">
        <v>49</v>
      </c>
      <c r="C1751" s="22"/>
      <c r="D1751" s="22"/>
      <c r="E1751" s="22"/>
      <c r="F1751" s="22"/>
      <c r="G1751" s="22"/>
      <c r="H1751" s="22"/>
      <c r="I1751" s="22"/>
      <c r="J1751" s="22"/>
      <c r="K1751" s="23">
        <v>1</v>
      </c>
      <c r="L1751" s="23">
        <v>1</v>
      </c>
      <c r="M1751" s="21" t="s">
        <v>50</v>
      </c>
      <c r="N1751" s="21" t="s">
        <v>50</v>
      </c>
      <c r="O1751" s="22"/>
      <c r="P1751" s="22"/>
    </row>
    <row r="1752" spans="1:16" ht="45" x14ac:dyDescent="0.25">
      <c r="A1752" s="21" t="s">
        <v>6582</v>
      </c>
      <c r="B1752" s="21" t="s">
        <v>49</v>
      </c>
      <c r="C1752" s="22"/>
      <c r="D1752" s="22"/>
      <c r="E1752" s="22"/>
      <c r="F1752" s="22"/>
      <c r="G1752" s="22"/>
      <c r="H1752" s="22"/>
      <c r="I1752" s="22"/>
      <c r="J1752" s="22"/>
      <c r="K1752" s="23">
        <v>1</v>
      </c>
      <c r="L1752" s="23">
        <v>1</v>
      </c>
      <c r="M1752" s="21" t="s">
        <v>50</v>
      </c>
      <c r="N1752" s="21" t="s">
        <v>50</v>
      </c>
      <c r="O1752" s="22"/>
      <c r="P1752" s="22"/>
    </row>
    <row r="1753" spans="1:16" ht="45" x14ac:dyDescent="0.25">
      <c r="A1753" s="21" t="s">
        <v>6583</v>
      </c>
      <c r="B1753" s="21" t="s">
        <v>49</v>
      </c>
      <c r="C1753" s="22"/>
      <c r="D1753" s="22"/>
      <c r="E1753" s="22"/>
      <c r="F1753" s="22"/>
      <c r="G1753" s="22"/>
      <c r="H1753" s="22"/>
      <c r="I1753" s="22"/>
      <c r="J1753" s="22"/>
      <c r="K1753" s="23">
        <v>1</v>
      </c>
      <c r="L1753" s="23">
        <v>1</v>
      </c>
      <c r="M1753" s="21" t="s">
        <v>50</v>
      </c>
      <c r="N1753" s="21" t="s">
        <v>50</v>
      </c>
      <c r="O1753" s="22"/>
      <c r="P1753" s="22"/>
    </row>
    <row r="1754" spans="1:16" ht="45" x14ac:dyDescent="0.25">
      <c r="A1754" s="21" t="s">
        <v>6584</v>
      </c>
      <c r="B1754" s="21" t="s">
        <v>49</v>
      </c>
      <c r="C1754" s="22"/>
      <c r="D1754" s="22"/>
      <c r="E1754" s="22"/>
      <c r="F1754" s="22"/>
      <c r="G1754" s="22"/>
      <c r="H1754" s="22"/>
      <c r="I1754" s="22"/>
      <c r="J1754" s="22"/>
      <c r="K1754" s="23">
        <v>1</v>
      </c>
      <c r="L1754" s="23">
        <v>1</v>
      </c>
      <c r="M1754" s="21" t="s">
        <v>50</v>
      </c>
      <c r="N1754" s="21" t="s">
        <v>50</v>
      </c>
      <c r="O1754" s="22"/>
      <c r="P1754" s="22"/>
    </row>
    <row r="1755" spans="1:16" ht="45" x14ac:dyDescent="0.25">
      <c r="A1755" s="21" t="s">
        <v>6585</v>
      </c>
      <c r="B1755" s="21" t="s">
        <v>49</v>
      </c>
      <c r="C1755" s="22"/>
      <c r="D1755" s="22"/>
      <c r="E1755" s="22"/>
      <c r="F1755" s="22"/>
      <c r="G1755" s="22"/>
      <c r="H1755" s="22"/>
      <c r="I1755" s="22"/>
      <c r="J1755" s="22"/>
      <c r="K1755" s="23">
        <v>1</v>
      </c>
      <c r="L1755" s="23">
        <v>1</v>
      </c>
      <c r="M1755" s="21" t="s">
        <v>50</v>
      </c>
      <c r="N1755" s="21" t="s">
        <v>50</v>
      </c>
      <c r="O1755" s="22"/>
      <c r="P1755" s="22"/>
    </row>
    <row r="1756" spans="1:16" ht="45" x14ac:dyDescent="0.25">
      <c r="A1756" s="21" t="s">
        <v>6586</v>
      </c>
      <c r="B1756" s="21" t="s">
        <v>49</v>
      </c>
      <c r="C1756" s="22"/>
      <c r="D1756" s="22"/>
      <c r="E1756" s="22"/>
      <c r="F1756" s="22"/>
      <c r="G1756" s="22"/>
      <c r="H1756" s="22"/>
      <c r="I1756" s="22"/>
      <c r="J1756" s="22"/>
      <c r="K1756" s="23">
        <v>1</v>
      </c>
      <c r="L1756" s="23">
        <v>1</v>
      </c>
      <c r="M1756" s="21" t="s">
        <v>50</v>
      </c>
      <c r="N1756" s="21" t="s">
        <v>50</v>
      </c>
      <c r="O1756" s="22"/>
      <c r="P1756" s="22"/>
    </row>
    <row r="1757" spans="1:16" ht="45" x14ac:dyDescent="0.25">
      <c r="A1757" s="21" t="s">
        <v>6587</v>
      </c>
      <c r="B1757" s="21" t="s">
        <v>49</v>
      </c>
      <c r="C1757" s="22"/>
      <c r="D1757" s="22"/>
      <c r="E1757" s="22"/>
      <c r="F1757" s="22"/>
      <c r="G1757" s="22"/>
      <c r="H1757" s="22"/>
      <c r="I1757" s="22"/>
      <c r="J1757" s="22"/>
      <c r="K1757" s="23">
        <v>1</v>
      </c>
      <c r="L1757" s="23">
        <v>1</v>
      </c>
      <c r="M1757" s="21" t="s">
        <v>50</v>
      </c>
      <c r="N1757" s="21" t="s">
        <v>50</v>
      </c>
      <c r="O1757" s="22"/>
      <c r="P1757" s="22"/>
    </row>
    <row r="1758" spans="1:16" ht="45" x14ac:dyDescent="0.25">
      <c r="A1758" s="21" t="s">
        <v>6588</v>
      </c>
      <c r="B1758" s="21" t="s">
        <v>49</v>
      </c>
      <c r="C1758" s="22"/>
      <c r="D1758" s="22"/>
      <c r="E1758" s="22"/>
      <c r="F1758" s="22"/>
      <c r="G1758" s="22"/>
      <c r="H1758" s="22"/>
      <c r="I1758" s="22"/>
      <c r="J1758" s="22"/>
      <c r="K1758" s="23">
        <v>1</v>
      </c>
      <c r="L1758" s="23">
        <v>1</v>
      </c>
      <c r="M1758" s="21" t="s">
        <v>50</v>
      </c>
      <c r="N1758" s="21" t="s">
        <v>50</v>
      </c>
      <c r="O1758" s="22"/>
      <c r="P1758" s="22"/>
    </row>
    <row r="1759" spans="1:16" ht="45" x14ac:dyDescent="0.25">
      <c r="A1759" s="21" t="s">
        <v>2373</v>
      </c>
      <c r="B1759" s="21" t="s">
        <v>49</v>
      </c>
      <c r="C1759" s="23">
        <v>1026363.32</v>
      </c>
      <c r="D1759" s="23">
        <v>3000</v>
      </c>
      <c r="E1759" s="23">
        <v>973517.73</v>
      </c>
      <c r="F1759" s="23">
        <v>2793.58</v>
      </c>
      <c r="G1759" s="23">
        <v>19657647.920000002</v>
      </c>
      <c r="H1759" s="23">
        <v>3996.39</v>
      </c>
      <c r="I1759" s="23">
        <v>635254.53</v>
      </c>
      <c r="J1759" s="23">
        <v>2260.4499999999998</v>
      </c>
      <c r="K1759" s="23">
        <v>1</v>
      </c>
      <c r="L1759" s="23">
        <v>1</v>
      </c>
      <c r="M1759" s="21" t="s">
        <v>50</v>
      </c>
      <c r="N1759" s="21" t="s">
        <v>1462</v>
      </c>
      <c r="O1759" s="22"/>
      <c r="P1759" s="23">
        <v>249473</v>
      </c>
    </row>
    <row r="1760" spans="1:16" ht="45" x14ac:dyDescent="0.25">
      <c r="A1760" s="21" t="s">
        <v>6589</v>
      </c>
      <c r="B1760" s="21" t="s">
        <v>49</v>
      </c>
      <c r="C1760" s="22"/>
      <c r="D1760" s="22"/>
      <c r="E1760" s="22"/>
      <c r="F1760" s="22"/>
      <c r="G1760" s="22"/>
      <c r="H1760" s="22"/>
      <c r="I1760" s="22"/>
      <c r="J1760" s="22"/>
      <c r="K1760" s="23">
        <v>1</v>
      </c>
      <c r="L1760" s="23">
        <v>1</v>
      </c>
      <c r="M1760" s="21" t="s">
        <v>50</v>
      </c>
      <c r="N1760" s="21" t="s">
        <v>50</v>
      </c>
      <c r="O1760" s="22"/>
      <c r="P1760" s="22"/>
    </row>
    <row r="1761" spans="1:16" ht="45" x14ac:dyDescent="0.25">
      <c r="A1761" s="21" t="s">
        <v>6590</v>
      </c>
      <c r="B1761" s="21" t="s">
        <v>49</v>
      </c>
      <c r="C1761" s="22"/>
      <c r="D1761" s="22"/>
      <c r="E1761" s="22"/>
      <c r="F1761" s="22"/>
      <c r="G1761" s="22"/>
      <c r="H1761" s="22"/>
      <c r="I1761" s="22"/>
      <c r="J1761" s="22"/>
      <c r="K1761" s="23">
        <v>1</v>
      </c>
      <c r="L1761" s="23">
        <v>1</v>
      </c>
      <c r="M1761" s="21" t="s">
        <v>50</v>
      </c>
      <c r="N1761" s="21" t="s">
        <v>50</v>
      </c>
      <c r="O1761" s="22"/>
      <c r="P1761" s="22"/>
    </row>
    <row r="1762" spans="1:16" ht="45" x14ac:dyDescent="0.25">
      <c r="A1762" s="21" t="s">
        <v>6591</v>
      </c>
      <c r="B1762" s="21" t="s">
        <v>49</v>
      </c>
      <c r="C1762" s="22"/>
      <c r="D1762" s="22"/>
      <c r="E1762" s="22"/>
      <c r="F1762" s="22"/>
      <c r="G1762" s="22"/>
      <c r="H1762" s="22"/>
      <c r="I1762" s="22"/>
      <c r="J1762" s="22"/>
      <c r="K1762" s="23">
        <v>1</v>
      </c>
      <c r="L1762" s="23">
        <v>1</v>
      </c>
      <c r="M1762" s="21" t="s">
        <v>50</v>
      </c>
      <c r="N1762" s="21" t="s">
        <v>50</v>
      </c>
      <c r="O1762" s="22"/>
      <c r="P1762" s="22"/>
    </row>
    <row r="1763" spans="1:16" ht="45" x14ac:dyDescent="0.25">
      <c r="A1763" s="21" t="s">
        <v>6592</v>
      </c>
      <c r="B1763" s="21" t="s">
        <v>49</v>
      </c>
      <c r="C1763" s="22"/>
      <c r="D1763" s="22"/>
      <c r="E1763" s="22"/>
      <c r="F1763" s="22"/>
      <c r="G1763" s="22"/>
      <c r="H1763" s="22"/>
      <c r="I1763" s="22"/>
      <c r="J1763" s="22"/>
      <c r="K1763" s="23">
        <v>1</v>
      </c>
      <c r="L1763" s="23">
        <v>1</v>
      </c>
      <c r="M1763" s="21" t="s">
        <v>50</v>
      </c>
      <c r="N1763" s="21" t="s">
        <v>50</v>
      </c>
      <c r="O1763" s="22"/>
      <c r="P1763" s="22"/>
    </row>
    <row r="1764" spans="1:16" ht="45" x14ac:dyDescent="0.25">
      <c r="A1764" s="21" t="s">
        <v>6593</v>
      </c>
      <c r="B1764" s="21" t="s">
        <v>49</v>
      </c>
      <c r="C1764" s="22"/>
      <c r="D1764" s="22"/>
      <c r="E1764" s="22"/>
      <c r="F1764" s="22"/>
      <c r="G1764" s="22"/>
      <c r="H1764" s="22"/>
      <c r="I1764" s="22"/>
      <c r="J1764" s="22"/>
      <c r="K1764" s="23">
        <v>1</v>
      </c>
      <c r="L1764" s="23">
        <v>1</v>
      </c>
      <c r="M1764" s="21" t="s">
        <v>50</v>
      </c>
      <c r="N1764" s="21" t="s">
        <v>50</v>
      </c>
      <c r="O1764" s="22"/>
      <c r="P1764" s="22"/>
    </row>
    <row r="1765" spans="1:16" ht="45" x14ac:dyDescent="0.25">
      <c r="A1765" s="21" t="s">
        <v>6594</v>
      </c>
      <c r="B1765" s="21" t="s">
        <v>49</v>
      </c>
      <c r="C1765" s="22"/>
      <c r="D1765" s="22"/>
      <c r="E1765" s="22"/>
      <c r="F1765" s="22"/>
      <c r="G1765" s="22"/>
      <c r="H1765" s="22"/>
      <c r="I1765" s="22"/>
      <c r="J1765" s="22"/>
      <c r="K1765" s="23">
        <v>1</v>
      </c>
      <c r="L1765" s="23">
        <v>1</v>
      </c>
      <c r="M1765" s="21" t="s">
        <v>50</v>
      </c>
      <c r="N1765" s="21" t="s">
        <v>50</v>
      </c>
      <c r="O1765" s="22"/>
      <c r="P1765" s="22"/>
    </row>
    <row r="1766" spans="1:16" ht="45" x14ac:dyDescent="0.25">
      <c r="A1766" s="21" t="s">
        <v>2375</v>
      </c>
      <c r="B1766" s="21" t="s">
        <v>49</v>
      </c>
      <c r="C1766" s="23">
        <v>33225577.09</v>
      </c>
      <c r="D1766" s="23">
        <v>40.58</v>
      </c>
      <c r="E1766" s="23">
        <v>32600357.77</v>
      </c>
      <c r="F1766" s="23">
        <v>36.17</v>
      </c>
      <c r="G1766" s="23">
        <v>17573186.640000001</v>
      </c>
      <c r="H1766" s="23">
        <v>25.58</v>
      </c>
      <c r="I1766" s="23">
        <v>41030493.759999998</v>
      </c>
      <c r="J1766" s="23">
        <v>43.41</v>
      </c>
      <c r="K1766" s="23">
        <v>1</v>
      </c>
      <c r="L1766" s="23">
        <v>1</v>
      </c>
      <c r="M1766" s="21" t="s">
        <v>50</v>
      </c>
      <c r="N1766" s="21" t="s">
        <v>58</v>
      </c>
      <c r="O1766" s="22"/>
      <c r="P1766" s="23">
        <v>596925</v>
      </c>
    </row>
    <row r="1767" spans="1:16" ht="45" x14ac:dyDescent="0.25">
      <c r="A1767" s="21" t="s">
        <v>6595</v>
      </c>
      <c r="B1767" s="21" t="s">
        <v>49</v>
      </c>
      <c r="C1767" s="22"/>
      <c r="D1767" s="22"/>
      <c r="E1767" s="22"/>
      <c r="F1767" s="22"/>
      <c r="G1767" s="22"/>
      <c r="H1767" s="22"/>
      <c r="I1767" s="22"/>
      <c r="J1767" s="22"/>
      <c r="K1767" s="23">
        <v>1</v>
      </c>
      <c r="L1767" s="23">
        <v>1</v>
      </c>
      <c r="M1767" s="21" t="s">
        <v>50</v>
      </c>
      <c r="N1767" s="21" t="s">
        <v>50</v>
      </c>
      <c r="O1767" s="22"/>
      <c r="P1767" s="22"/>
    </row>
    <row r="1768" spans="1:16" ht="45" x14ac:dyDescent="0.25">
      <c r="A1768" s="21" t="s">
        <v>2377</v>
      </c>
      <c r="B1768" s="21" t="s">
        <v>49</v>
      </c>
      <c r="C1768" s="23">
        <v>41076518.259999998</v>
      </c>
      <c r="D1768" s="23">
        <v>31.52</v>
      </c>
      <c r="E1768" s="23">
        <v>116963920</v>
      </c>
      <c r="F1768" s="23">
        <v>60.32</v>
      </c>
      <c r="G1768" s="23">
        <v>146126192.80000001</v>
      </c>
      <c r="H1768" s="23">
        <v>91.19</v>
      </c>
      <c r="I1768" s="23">
        <v>121484508.02</v>
      </c>
      <c r="J1768" s="23">
        <v>52.44</v>
      </c>
      <c r="K1768" s="23">
        <v>1</v>
      </c>
      <c r="L1768" s="23">
        <v>1</v>
      </c>
      <c r="M1768" s="21" t="s">
        <v>50</v>
      </c>
      <c r="N1768" s="21" t="s">
        <v>204</v>
      </c>
      <c r="O1768" s="22"/>
      <c r="P1768" s="23">
        <v>1750012.75</v>
      </c>
    </row>
    <row r="1769" spans="1:16" ht="45" x14ac:dyDescent="0.25">
      <c r="A1769" s="21" t="s">
        <v>6596</v>
      </c>
      <c r="B1769" s="21" t="s">
        <v>49</v>
      </c>
      <c r="C1769" s="22"/>
      <c r="D1769" s="22"/>
      <c r="E1769" s="22"/>
      <c r="F1769" s="22"/>
      <c r="G1769" s="22"/>
      <c r="H1769" s="22"/>
      <c r="I1769" s="22"/>
      <c r="J1769" s="22"/>
      <c r="K1769" s="23">
        <v>1</v>
      </c>
      <c r="L1769" s="23">
        <v>1</v>
      </c>
      <c r="M1769" s="21" t="s">
        <v>50</v>
      </c>
      <c r="N1769" s="21" t="s">
        <v>50</v>
      </c>
      <c r="O1769" s="22"/>
      <c r="P1769" s="22"/>
    </row>
    <row r="1770" spans="1:16" ht="45" x14ac:dyDescent="0.25">
      <c r="A1770" s="21" t="s">
        <v>6597</v>
      </c>
      <c r="B1770" s="21" t="s">
        <v>49</v>
      </c>
      <c r="C1770" s="22"/>
      <c r="D1770" s="22"/>
      <c r="E1770" s="22"/>
      <c r="F1770" s="22"/>
      <c r="G1770" s="22"/>
      <c r="H1770" s="22"/>
      <c r="I1770" s="22"/>
      <c r="J1770" s="22"/>
      <c r="K1770" s="23">
        <v>1</v>
      </c>
      <c r="L1770" s="23">
        <v>1</v>
      </c>
      <c r="M1770" s="21" t="s">
        <v>50</v>
      </c>
      <c r="N1770" s="21" t="s">
        <v>50</v>
      </c>
      <c r="O1770" s="22"/>
      <c r="P1770" s="22"/>
    </row>
    <row r="1771" spans="1:16" ht="45" x14ac:dyDescent="0.25">
      <c r="A1771" s="21" t="s">
        <v>2379</v>
      </c>
      <c r="B1771" s="21" t="s">
        <v>49</v>
      </c>
      <c r="C1771" s="23">
        <v>40299534.090000004</v>
      </c>
      <c r="D1771" s="23">
        <v>26.66</v>
      </c>
      <c r="E1771" s="23">
        <v>25850877.010000002</v>
      </c>
      <c r="F1771" s="23">
        <v>22.34</v>
      </c>
      <c r="G1771" s="23">
        <v>11170050.689999999</v>
      </c>
      <c r="H1771" s="23">
        <v>12.49</v>
      </c>
      <c r="I1771" s="23">
        <v>25966700.670000002</v>
      </c>
      <c r="J1771" s="23">
        <v>20.87</v>
      </c>
      <c r="K1771" s="23">
        <v>1</v>
      </c>
      <c r="L1771" s="23">
        <v>1</v>
      </c>
      <c r="M1771" s="21" t="s">
        <v>50</v>
      </c>
      <c r="N1771" s="21" t="s">
        <v>58</v>
      </c>
      <c r="O1771" s="22"/>
      <c r="P1771" s="23">
        <v>1236280.25</v>
      </c>
    </row>
    <row r="1772" spans="1:16" ht="45" x14ac:dyDescent="0.25">
      <c r="A1772" s="21" t="s">
        <v>268</v>
      </c>
      <c r="B1772" s="21" t="s">
        <v>49</v>
      </c>
      <c r="C1772" s="23">
        <v>137197168.69999999</v>
      </c>
      <c r="D1772" s="23">
        <v>73.92</v>
      </c>
      <c r="E1772" s="23">
        <v>85426622.010000005</v>
      </c>
      <c r="F1772" s="23">
        <v>93.73</v>
      </c>
      <c r="G1772" s="23">
        <v>97473219.459999993</v>
      </c>
      <c r="H1772" s="23">
        <v>100.92</v>
      </c>
      <c r="I1772" s="23">
        <v>103585940.43000001</v>
      </c>
      <c r="J1772" s="23">
        <v>121.92</v>
      </c>
      <c r="K1772" s="23">
        <v>1</v>
      </c>
      <c r="L1772" s="23">
        <v>1</v>
      </c>
      <c r="M1772" s="21" t="s">
        <v>50</v>
      </c>
      <c r="N1772" s="21" t="s">
        <v>58</v>
      </c>
      <c r="O1772" s="22"/>
      <c r="P1772" s="23">
        <v>1486415.5</v>
      </c>
    </row>
    <row r="1773" spans="1:16" ht="45" x14ac:dyDescent="0.25">
      <c r="A1773" s="21" t="s">
        <v>6598</v>
      </c>
      <c r="B1773" s="21" t="s">
        <v>49</v>
      </c>
      <c r="C1773" s="22"/>
      <c r="D1773" s="22"/>
      <c r="E1773" s="22"/>
      <c r="F1773" s="22"/>
      <c r="G1773" s="22"/>
      <c r="H1773" s="22"/>
      <c r="I1773" s="22"/>
      <c r="J1773" s="22"/>
      <c r="K1773" s="23">
        <v>1</v>
      </c>
      <c r="L1773" s="23">
        <v>1</v>
      </c>
      <c r="M1773" s="21" t="s">
        <v>50</v>
      </c>
      <c r="N1773" s="21" t="s">
        <v>50</v>
      </c>
      <c r="O1773" s="22"/>
      <c r="P1773" s="22"/>
    </row>
    <row r="1774" spans="1:16" ht="45" x14ac:dyDescent="0.25">
      <c r="A1774" s="21" t="s">
        <v>6599</v>
      </c>
      <c r="B1774" s="21" t="s">
        <v>49</v>
      </c>
      <c r="C1774" s="22"/>
      <c r="D1774" s="22"/>
      <c r="E1774" s="22"/>
      <c r="F1774" s="22"/>
      <c r="G1774" s="22"/>
      <c r="H1774" s="22"/>
      <c r="I1774" s="22"/>
      <c r="J1774" s="22"/>
      <c r="K1774" s="23">
        <v>1</v>
      </c>
      <c r="L1774" s="23">
        <v>1</v>
      </c>
      <c r="M1774" s="21" t="s">
        <v>50</v>
      </c>
      <c r="N1774" s="21" t="s">
        <v>50</v>
      </c>
      <c r="O1774" s="22"/>
      <c r="P1774" s="22"/>
    </row>
    <row r="1775" spans="1:16" ht="45" x14ac:dyDescent="0.25">
      <c r="A1775" s="21" t="s">
        <v>6600</v>
      </c>
      <c r="B1775" s="21" t="s">
        <v>49</v>
      </c>
      <c r="C1775" s="22"/>
      <c r="D1775" s="22"/>
      <c r="E1775" s="22"/>
      <c r="F1775" s="22"/>
      <c r="G1775" s="22"/>
      <c r="H1775" s="22"/>
      <c r="I1775" s="22"/>
      <c r="J1775" s="22"/>
      <c r="K1775" s="23">
        <v>1</v>
      </c>
      <c r="L1775" s="23">
        <v>1</v>
      </c>
      <c r="M1775" s="21" t="s">
        <v>50</v>
      </c>
      <c r="N1775" s="21" t="s">
        <v>50</v>
      </c>
      <c r="O1775" s="22"/>
      <c r="P1775" s="22"/>
    </row>
    <row r="1776" spans="1:16" ht="45" x14ac:dyDescent="0.25">
      <c r="A1776" s="21" t="s">
        <v>6601</v>
      </c>
      <c r="B1776" s="21" t="s">
        <v>49</v>
      </c>
      <c r="C1776" s="22"/>
      <c r="D1776" s="22"/>
      <c r="E1776" s="22"/>
      <c r="F1776" s="22"/>
      <c r="G1776" s="22"/>
      <c r="H1776" s="22"/>
      <c r="I1776" s="22"/>
      <c r="J1776" s="22"/>
      <c r="K1776" s="23">
        <v>1</v>
      </c>
      <c r="L1776" s="23">
        <v>1</v>
      </c>
      <c r="M1776" s="21" t="s">
        <v>50</v>
      </c>
      <c r="N1776" s="21" t="s">
        <v>50</v>
      </c>
      <c r="O1776" s="22"/>
      <c r="P1776" s="22"/>
    </row>
    <row r="1777" spans="1:16" ht="45" x14ac:dyDescent="0.25">
      <c r="A1777" s="21" t="s">
        <v>6602</v>
      </c>
      <c r="B1777" s="21" t="s">
        <v>49</v>
      </c>
      <c r="C1777" s="22"/>
      <c r="D1777" s="22"/>
      <c r="E1777" s="22"/>
      <c r="F1777" s="22"/>
      <c r="G1777" s="22"/>
      <c r="H1777" s="22"/>
      <c r="I1777" s="22"/>
      <c r="J1777" s="22"/>
      <c r="K1777" s="23">
        <v>1</v>
      </c>
      <c r="L1777" s="23">
        <v>1</v>
      </c>
      <c r="M1777" s="21" t="s">
        <v>50</v>
      </c>
      <c r="N1777" s="21" t="s">
        <v>50</v>
      </c>
      <c r="O1777" s="22"/>
      <c r="P1777" s="22"/>
    </row>
    <row r="1778" spans="1:16" ht="45" x14ac:dyDescent="0.25">
      <c r="A1778" s="21" t="s">
        <v>6603</v>
      </c>
      <c r="B1778" s="21" t="s">
        <v>49</v>
      </c>
      <c r="C1778" s="22"/>
      <c r="D1778" s="22"/>
      <c r="E1778" s="22"/>
      <c r="F1778" s="22"/>
      <c r="G1778" s="22"/>
      <c r="H1778" s="22"/>
      <c r="I1778" s="22"/>
      <c r="J1778" s="22"/>
      <c r="K1778" s="23">
        <v>1</v>
      </c>
      <c r="L1778" s="23">
        <v>1</v>
      </c>
      <c r="M1778" s="21" t="s">
        <v>50</v>
      </c>
      <c r="N1778" s="21" t="s">
        <v>50</v>
      </c>
      <c r="O1778" s="22"/>
      <c r="P1778" s="22"/>
    </row>
    <row r="1779" spans="1:16" ht="45" x14ac:dyDescent="0.25">
      <c r="A1779" s="21" t="s">
        <v>6604</v>
      </c>
      <c r="B1779" s="21" t="s">
        <v>49</v>
      </c>
      <c r="C1779" s="22"/>
      <c r="D1779" s="22"/>
      <c r="E1779" s="22"/>
      <c r="F1779" s="22"/>
      <c r="G1779" s="22"/>
      <c r="H1779" s="22"/>
      <c r="I1779" s="22"/>
      <c r="J1779" s="22"/>
      <c r="K1779" s="23">
        <v>1</v>
      </c>
      <c r="L1779" s="23">
        <v>1</v>
      </c>
      <c r="M1779" s="21" t="s">
        <v>50</v>
      </c>
      <c r="N1779" s="21" t="s">
        <v>50</v>
      </c>
      <c r="O1779" s="22"/>
      <c r="P1779" s="22"/>
    </row>
    <row r="1780" spans="1:16" ht="45" x14ac:dyDescent="0.25">
      <c r="A1780" s="21" t="s">
        <v>2383</v>
      </c>
      <c r="B1780" s="21" t="s">
        <v>49</v>
      </c>
      <c r="C1780" s="23">
        <v>24849800.100000001</v>
      </c>
      <c r="D1780" s="23">
        <v>295.66000000000003</v>
      </c>
      <c r="E1780" s="23">
        <v>19299604.559999999</v>
      </c>
      <c r="F1780" s="23">
        <v>246.88</v>
      </c>
      <c r="G1780" s="23">
        <v>51133323.689999998</v>
      </c>
      <c r="H1780" s="23">
        <v>695.59</v>
      </c>
      <c r="I1780" s="23">
        <v>25670811.469999999</v>
      </c>
      <c r="J1780" s="23">
        <v>287.38</v>
      </c>
      <c r="K1780" s="23">
        <v>1</v>
      </c>
      <c r="L1780" s="23">
        <v>1</v>
      </c>
      <c r="M1780" s="21" t="s">
        <v>50</v>
      </c>
      <c r="N1780" s="21" t="s">
        <v>1462</v>
      </c>
      <c r="O1780" s="22"/>
      <c r="P1780" s="23">
        <v>113890</v>
      </c>
    </row>
    <row r="1781" spans="1:16" ht="45" x14ac:dyDescent="0.25">
      <c r="A1781" s="21" t="s">
        <v>6605</v>
      </c>
      <c r="B1781" s="21" t="s">
        <v>49</v>
      </c>
      <c r="C1781" s="22"/>
      <c r="D1781" s="22"/>
      <c r="E1781" s="22"/>
      <c r="F1781" s="22"/>
      <c r="G1781" s="22"/>
      <c r="H1781" s="22"/>
      <c r="I1781" s="22"/>
      <c r="J1781" s="22"/>
      <c r="K1781" s="23">
        <v>1</v>
      </c>
      <c r="L1781" s="23">
        <v>1</v>
      </c>
      <c r="M1781" s="21" t="s">
        <v>50</v>
      </c>
      <c r="N1781" s="21" t="s">
        <v>50</v>
      </c>
      <c r="O1781" s="22"/>
      <c r="P1781" s="22"/>
    </row>
    <row r="1782" spans="1:16" ht="45" x14ac:dyDescent="0.25">
      <c r="A1782" s="21" t="s">
        <v>6606</v>
      </c>
      <c r="B1782" s="21" t="s">
        <v>49</v>
      </c>
      <c r="C1782" s="22"/>
      <c r="D1782" s="22"/>
      <c r="E1782" s="22"/>
      <c r="F1782" s="22"/>
      <c r="G1782" s="22"/>
      <c r="H1782" s="22"/>
      <c r="I1782" s="22"/>
      <c r="J1782" s="22"/>
      <c r="K1782" s="23">
        <v>1</v>
      </c>
      <c r="L1782" s="23">
        <v>1</v>
      </c>
      <c r="M1782" s="21" t="s">
        <v>50</v>
      </c>
      <c r="N1782" s="21" t="s">
        <v>50</v>
      </c>
      <c r="O1782" s="22"/>
      <c r="P1782" s="22"/>
    </row>
    <row r="1783" spans="1:16" ht="45" x14ac:dyDescent="0.25">
      <c r="A1783" s="21" t="s">
        <v>6607</v>
      </c>
      <c r="B1783" s="21" t="s">
        <v>49</v>
      </c>
      <c r="C1783" s="22"/>
      <c r="D1783" s="22"/>
      <c r="E1783" s="22"/>
      <c r="F1783" s="22"/>
      <c r="G1783" s="22"/>
      <c r="H1783" s="22"/>
      <c r="I1783" s="22"/>
      <c r="J1783" s="22"/>
      <c r="K1783" s="23">
        <v>1</v>
      </c>
      <c r="L1783" s="23">
        <v>1</v>
      </c>
      <c r="M1783" s="21" t="s">
        <v>50</v>
      </c>
      <c r="N1783" s="21" t="s">
        <v>50</v>
      </c>
      <c r="O1783" s="22"/>
      <c r="P1783" s="22"/>
    </row>
    <row r="1784" spans="1:16" ht="45" x14ac:dyDescent="0.25">
      <c r="A1784" s="21" t="s">
        <v>6608</v>
      </c>
      <c r="B1784" s="21" t="s">
        <v>49</v>
      </c>
      <c r="C1784" s="22"/>
      <c r="D1784" s="22"/>
      <c r="E1784" s="22"/>
      <c r="F1784" s="22"/>
      <c r="G1784" s="22"/>
      <c r="H1784" s="22"/>
      <c r="I1784" s="22"/>
      <c r="J1784" s="22"/>
      <c r="K1784" s="23">
        <v>1</v>
      </c>
      <c r="L1784" s="23">
        <v>1</v>
      </c>
      <c r="M1784" s="21" t="s">
        <v>50</v>
      </c>
      <c r="N1784" s="21" t="s">
        <v>50</v>
      </c>
      <c r="O1784" s="22"/>
      <c r="P1784" s="22"/>
    </row>
    <row r="1785" spans="1:16" ht="45" x14ac:dyDescent="0.25">
      <c r="A1785" s="21" t="s">
        <v>2385</v>
      </c>
      <c r="B1785" s="21" t="s">
        <v>49</v>
      </c>
      <c r="C1785" s="23">
        <v>11330271.789999999</v>
      </c>
      <c r="D1785" s="23">
        <v>141.5</v>
      </c>
      <c r="E1785" s="23">
        <v>6880563.5099999998</v>
      </c>
      <c r="F1785" s="23">
        <v>130.87</v>
      </c>
      <c r="G1785" s="23">
        <v>8216637.2300000004</v>
      </c>
      <c r="H1785" s="23">
        <v>135.61000000000001</v>
      </c>
      <c r="I1785" s="23">
        <v>6700110.4199999999</v>
      </c>
      <c r="J1785" s="23">
        <v>118.68</v>
      </c>
      <c r="K1785" s="23">
        <v>1</v>
      </c>
      <c r="L1785" s="23">
        <v>1</v>
      </c>
      <c r="M1785" s="21" t="s">
        <v>50</v>
      </c>
      <c r="N1785" s="21" t="s">
        <v>1462</v>
      </c>
      <c r="O1785" s="22"/>
      <c r="P1785" s="23">
        <v>96511.25</v>
      </c>
    </row>
    <row r="1786" spans="1:16" ht="45" x14ac:dyDescent="0.25">
      <c r="A1786" s="21" t="s">
        <v>6609</v>
      </c>
      <c r="B1786" s="21" t="s">
        <v>49</v>
      </c>
      <c r="C1786" s="22"/>
      <c r="D1786" s="22"/>
      <c r="E1786" s="22"/>
      <c r="F1786" s="22"/>
      <c r="G1786" s="22"/>
      <c r="H1786" s="22"/>
      <c r="I1786" s="22"/>
      <c r="J1786" s="22"/>
      <c r="K1786" s="23">
        <v>1</v>
      </c>
      <c r="L1786" s="23">
        <v>1</v>
      </c>
      <c r="M1786" s="21" t="s">
        <v>50</v>
      </c>
      <c r="N1786" s="21" t="s">
        <v>50</v>
      </c>
      <c r="O1786" s="22"/>
      <c r="P1786" s="22"/>
    </row>
    <row r="1787" spans="1:16" ht="45" x14ac:dyDescent="0.25">
      <c r="A1787" s="21" t="s">
        <v>274</v>
      </c>
      <c r="B1787" s="21" t="s">
        <v>49</v>
      </c>
      <c r="C1787" s="23">
        <v>18873286.710000001</v>
      </c>
      <c r="D1787" s="23">
        <v>211.24</v>
      </c>
      <c r="E1787" s="23">
        <v>12870887.640000001</v>
      </c>
      <c r="F1787" s="23">
        <v>488.56</v>
      </c>
      <c r="G1787" s="23">
        <v>4305421.1500000004</v>
      </c>
      <c r="H1787" s="23">
        <v>126.23</v>
      </c>
      <c r="I1787" s="23">
        <v>16139021.01</v>
      </c>
      <c r="J1787" s="23">
        <v>398.74</v>
      </c>
      <c r="K1787" s="23">
        <v>1</v>
      </c>
      <c r="L1787" s="23">
        <v>1</v>
      </c>
      <c r="M1787" s="21" t="s">
        <v>50</v>
      </c>
      <c r="N1787" s="21" t="s">
        <v>5192</v>
      </c>
      <c r="O1787" s="22"/>
      <c r="P1787" s="23">
        <v>30567</v>
      </c>
    </row>
    <row r="1788" spans="1:16" ht="45" x14ac:dyDescent="0.25">
      <c r="A1788" s="21" t="s">
        <v>6610</v>
      </c>
      <c r="B1788" s="21" t="s">
        <v>49</v>
      </c>
      <c r="C1788" s="22"/>
      <c r="D1788" s="22"/>
      <c r="E1788" s="22"/>
      <c r="F1788" s="22"/>
      <c r="G1788" s="22"/>
      <c r="H1788" s="22"/>
      <c r="I1788" s="22"/>
      <c r="J1788" s="22"/>
      <c r="K1788" s="23">
        <v>1</v>
      </c>
      <c r="L1788" s="23">
        <v>1</v>
      </c>
      <c r="M1788" s="21" t="s">
        <v>50</v>
      </c>
      <c r="N1788" s="21" t="s">
        <v>50</v>
      </c>
      <c r="O1788" s="22"/>
      <c r="P1788" s="22"/>
    </row>
    <row r="1789" spans="1:16" ht="45" x14ac:dyDescent="0.25">
      <c r="A1789" s="21" t="s">
        <v>2392</v>
      </c>
      <c r="B1789" s="21" t="s">
        <v>49</v>
      </c>
      <c r="C1789" s="23">
        <v>16931470.920000002</v>
      </c>
      <c r="D1789" s="23">
        <v>32.549999999999997</v>
      </c>
      <c r="E1789" s="23">
        <v>22004526.989999998</v>
      </c>
      <c r="F1789" s="23">
        <v>35.19</v>
      </c>
      <c r="G1789" s="23">
        <v>18746736.199999999</v>
      </c>
      <c r="H1789" s="23">
        <v>36.29</v>
      </c>
      <c r="I1789" s="23">
        <v>30147631.170000002</v>
      </c>
      <c r="J1789" s="23">
        <v>37.25</v>
      </c>
      <c r="K1789" s="23">
        <v>1</v>
      </c>
      <c r="L1789" s="23">
        <v>1</v>
      </c>
      <c r="M1789" s="21" t="s">
        <v>50</v>
      </c>
      <c r="N1789" s="21" t="s">
        <v>58</v>
      </c>
      <c r="O1789" s="22"/>
      <c r="P1789" s="23">
        <v>645581.75</v>
      </c>
    </row>
    <row r="1790" spans="1:16" ht="45" x14ac:dyDescent="0.25">
      <c r="A1790" s="21" t="s">
        <v>6611</v>
      </c>
      <c r="B1790" s="21" t="s">
        <v>49</v>
      </c>
      <c r="C1790" s="22"/>
      <c r="D1790" s="22"/>
      <c r="E1790" s="22"/>
      <c r="F1790" s="22"/>
      <c r="G1790" s="22"/>
      <c r="H1790" s="22"/>
      <c r="I1790" s="22"/>
      <c r="J1790" s="22"/>
      <c r="K1790" s="23">
        <v>1</v>
      </c>
      <c r="L1790" s="23">
        <v>1</v>
      </c>
      <c r="M1790" s="21" t="s">
        <v>50</v>
      </c>
      <c r="N1790" s="21" t="s">
        <v>50</v>
      </c>
      <c r="O1790" s="22"/>
      <c r="P1790" s="22"/>
    </row>
    <row r="1791" spans="1:16" ht="45" x14ac:dyDescent="0.25">
      <c r="A1791" s="21" t="s">
        <v>2396</v>
      </c>
      <c r="B1791" s="21" t="s">
        <v>49</v>
      </c>
      <c r="C1791" s="23">
        <v>24091082.140000001</v>
      </c>
      <c r="D1791" s="23">
        <v>35.03</v>
      </c>
      <c r="E1791" s="23">
        <v>26279693.600000001</v>
      </c>
      <c r="F1791" s="23">
        <v>73.52</v>
      </c>
      <c r="G1791" s="23">
        <v>20539037.579999998</v>
      </c>
      <c r="H1791" s="23">
        <v>54.85</v>
      </c>
      <c r="I1791" s="23">
        <v>32126169.649999999</v>
      </c>
      <c r="J1791" s="23">
        <v>81.73</v>
      </c>
      <c r="K1791" s="23">
        <v>1</v>
      </c>
      <c r="L1791" s="23">
        <v>1</v>
      </c>
      <c r="M1791" s="21" t="s">
        <v>50</v>
      </c>
      <c r="N1791" s="21" t="s">
        <v>58</v>
      </c>
      <c r="O1791" s="22"/>
      <c r="P1791" s="23">
        <v>359080.25</v>
      </c>
    </row>
    <row r="1792" spans="1:16" ht="45" x14ac:dyDescent="0.25">
      <c r="A1792" s="21" t="s">
        <v>2398</v>
      </c>
      <c r="B1792" s="21" t="s">
        <v>198</v>
      </c>
      <c r="C1792" s="23">
        <v>52207005.549999997</v>
      </c>
      <c r="D1792" s="23">
        <v>31.52</v>
      </c>
      <c r="E1792" s="23">
        <v>144054881.44999999</v>
      </c>
      <c r="F1792" s="23">
        <v>52.32</v>
      </c>
      <c r="G1792" s="23">
        <v>137396939.31999999</v>
      </c>
      <c r="H1792" s="23">
        <v>35</v>
      </c>
      <c r="I1792" s="23">
        <v>154403115.28</v>
      </c>
      <c r="J1792" s="23">
        <v>52.44</v>
      </c>
      <c r="K1792" s="23">
        <v>1</v>
      </c>
      <c r="L1792" s="23">
        <v>1</v>
      </c>
      <c r="M1792" s="21" t="s">
        <v>50</v>
      </c>
      <c r="N1792" s="21" t="s">
        <v>204</v>
      </c>
      <c r="O1792" s="22"/>
      <c r="P1792" s="23">
        <v>2525820.75</v>
      </c>
    </row>
    <row r="1793" spans="1:16" ht="45" x14ac:dyDescent="0.25">
      <c r="A1793" s="21" t="s">
        <v>6612</v>
      </c>
      <c r="B1793" s="21" t="s">
        <v>198</v>
      </c>
      <c r="C1793" s="22"/>
      <c r="D1793" s="22"/>
      <c r="E1793" s="22"/>
      <c r="F1793" s="22"/>
      <c r="G1793" s="22"/>
      <c r="H1793" s="22"/>
      <c r="I1793" s="22"/>
      <c r="J1793" s="22"/>
      <c r="K1793" s="23">
        <v>1</v>
      </c>
      <c r="L1793" s="23">
        <v>1</v>
      </c>
      <c r="M1793" s="21" t="s">
        <v>50</v>
      </c>
      <c r="N1793" s="21" t="s">
        <v>50</v>
      </c>
      <c r="O1793" s="22"/>
      <c r="P1793" s="22"/>
    </row>
    <row r="1794" spans="1:16" ht="45" x14ac:dyDescent="0.25">
      <c r="A1794" s="21" t="s">
        <v>6613</v>
      </c>
      <c r="B1794" s="21" t="s">
        <v>49</v>
      </c>
      <c r="C1794" s="22"/>
      <c r="D1794" s="22"/>
      <c r="E1794" s="22"/>
      <c r="F1794" s="22"/>
      <c r="G1794" s="22"/>
      <c r="H1794" s="22"/>
      <c r="I1794" s="22"/>
      <c r="J1794" s="22"/>
      <c r="K1794" s="23">
        <v>1</v>
      </c>
      <c r="L1794" s="23">
        <v>1</v>
      </c>
      <c r="M1794" s="21" t="s">
        <v>50</v>
      </c>
      <c r="N1794" s="21" t="s">
        <v>50</v>
      </c>
      <c r="O1794" s="22"/>
      <c r="P1794" s="22"/>
    </row>
    <row r="1795" spans="1:16" ht="45" x14ac:dyDescent="0.25">
      <c r="A1795" s="21" t="s">
        <v>6614</v>
      </c>
      <c r="B1795" s="21" t="s">
        <v>49</v>
      </c>
      <c r="C1795" s="22"/>
      <c r="D1795" s="22"/>
      <c r="E1795" s="22"/>
      <c r="F1795" s="22"/>
      <c r="G1795" s="22"/>
      <c r="H1795" s="22"/>
      <c r="I1795" s="22"/>
      <c r="J1795" s="22"/>
      <c r="K1795" s="23">
        <v>1</v>
      </c>
      <c r="L1795" s="23">
        <v>1</v>
      </c>
      <c r="M1795" s="21" t="s">
        <v>50</v>
      </c>
      <c r="N1795" s="21" t="s">
        <v>50</v>
      </c>
      <c r="O1795" s="22"/>
      <c r="P1795" s="22"/>
    </row>
    <row r="1796" spans="1:16" ht="45" x14ac:dyDescent="0.25">
      <c r="A1796" s="21" t="s">
        <v>6615</v>
      </c>
      <c r="B1796" s="21" t="s">
        <v>49</v>
      </c>
      <c r="C1796" s="22"/>
      <c r="D1796" s="22"/>
      <c r="E1796" s="22"/>
      <c r="F1796" s="22"/>
      <c r="G1796" s="22"/>
      <c r="H1796" s="22"/>
      <c r="I1796" s="22"/>
      <c r="J1796" s="22"/>
      <c r="K1796" s="23">
        <v>1</v>
      </c>
      <c r="L1796" s="23">
        <v>1</v>
      </c>
      <c r="M1796" s="21" t="s">
        <v>50</v>
      </c>
      <c r="N1796" s="21" t="s">
        <v>50</v>
      </c>
      <c r="O1796" s="22"/>
      <c r="P1796" s="22"/>
    </row>
    <row r="1797" spans="1:16" ht="45" x14ac:dyDescent="0.25">
      <c r="A1797" s="21" t="s">
        <v>6616</v>
      </c>
      <c r="B1797" s="21" t="s">
        <v>49</v>
      </c>
      <c r="C1797" s="22"/>
      <c r="D1797" s="22"/>
      <c r="E1797" s="22"/>
      <c r="F1797" s="22"/>
      <c r="G1797" s="22"/>
      <c r="H1797" s="22"/>
      <c r="I1797" s="22"/>
      <c r="J1797" s="22"/>
      <c r="K1797" s="23">
        <v>1</v>
      </c>
      <c r="L1797" s="23">
        <v>1</v>
      </c>
      <c r="M1797" s="21" t="s">
        <v>50</v>
      </c>
      <c r="N1797" s="21" t="s">
        <v>50</v>
      </c>
      <c r="O1797" s="22"/>
      <c r="P1797" s="22"/>
    </row>
    <row r="1798" spans="1:16" ht="45" x14ac:dyDescent="0.25">
      <c r="A1798" s="21" t="s">
        <v>6617</v>
      </c>
      <c r="B1798" s="21" t="s">
        <v>49</v>
      </c>
      <c r="C1798" s="22"/>
      <c r="D1798" s="22"/>
      <c r="E1798" s="22"/>
      <c r="F1798" s="22"/>
      <c r="G1798" s="22"/>
      <c r="H1798" s="22"/>
      <c r="I1798" s="22"/>
      <c r="J1798" s="22"/>
      <c r="K1798" s="23">
        <v>1</v>
      </c>
      <c r="L1798" s="23">
        <v>1</v>
      </c>
      <c r="M1798" s="21" t="s">
        <v>50</v>
      </c>
      <c r="N1798" s="21" t="s">
        <v>50</v>
      </c>
      <c r="O1798" s="22"/>
      <c r="P1798" s="22"/>
    </row>
    <row r="1799" spans="1:16" ht="45" x14ac:dyDescent="0.25">
      <c r="A1799" s="21" t="s">
        <v>6618</v>
      </c>
      <c r="B1799" s="21" t="s">
        <v>49</v>
      </c>
      <c r="C1799" s="22"/>
      <c r="D1799" s="22"/>
      <c r="E1799" s="22"/>
      <c r="F1799" s="22"/>
      <c r="G1799" s="22"/>
      <c r="H1799" s="22"/>
      <c r="I1799" s="22"/>
      <c r="J1799" s="22"/>
      <c r="K1799" s="23">
        <v>1</v>
      </c>
      <c r="L1799" s="23">
        <v>1</v>
      </c>
      <c r="M1799" s="21" t="s">
        <v>50</v>
      </c>
      <c r="N1799" s="21" t="s">
        <v>50</v>
      </c>
      <c r="O1799" s="22"/>
      <c r="P1799" s="22"/>
    </row>
    <row r="1800" spans="1:16" ht="45" x14ac:dyDescent="0.25">
      <c r="A1800" s="21" t="s">
        <v>6619</v>
      </c>
      <c r="B1800" s="21" t="s">
        <v>49</v>
      </c>
      <c r="C1800" s="22"/>
      <c r="D1800" s="22"/>
      <c r="E1800" s="22"/>
      <c r="F1800" s="22"/>
      <c r="G1800" s="22"/>
      <c r="H1800" s="22"/>
      <c r="I1800" s="22"/>
      <c r="J1800" s="22"/>
      <c r="K1800" s="23">
        <v>1</v>
      </c>
      <c r="L1800" s="23">
        <v>1</v>
      </c>
      <c r="M1800" s="21" t="s">
        <v>50</v>
      </c>
      <c r="N1800" s="21" t="s">
        <v>50</v>
      </c>
      <c r="O1800" s="22"/>
      <c r="P1800" s="22"/>
    </row>
    <row r="1801" spans="1:16" ht="45" x14ac:dyDescent="0.25">
      <c r="A1801" s="21" t="s">
        <v>6620</v>
      </c>
      <c r="B1801" s="21" t="s">
        <v>198</v>
      </c>
      <c r="C1801" s="22"/>
      <c r="D1801" s="22"/>
      <c r="E1801" s="22"/>
      <c r="F1801" s="22"/>
      <c r="G1801" s="22"/>
      <c r="H1801" s="22"/>
      <c r="I1801" s="22"/>
      <c r="J1801" s="22"/>
      <c r="K1801" s="23">
        <v>1</v>
      </c>
      <c r="L1801" s="23">
        <v>1</v>
      </c>
      <c r="M1801" s="21" t="s">
        <v>50</v>
      </c>
      <c r="N1801" s="21" t="s">
        <v>50</v>
      </c>
      <c r="O1801" s="22"/>
      <c r="P1801" s="22"/>
    </row>
    <row r="1802" spans="1:16" ht="45" x14ac:dyDescent="0.25">
      <c r="A1802" s="21" t="s">
        <v>6621</v>
      </c>
      <c r="B1802" s="21" t="s">
        <v>49</v>
      </c>
      <c r="C1802" s="22"/>
      <c r="D1802" s="22"/>
      <c r="E1802" s="22"/>
      <c r="F1802" s="22"/>
      <c r="G1802" s="22"/>
      <c r="H1802" s="22"/>
      <c r="I1802" s="22"/>
      <c r="J1802" s="22"/>
      <c r="K1802" s="23">
        <v>1</v>
      </c>
      <c r="L1802" s="23">
        <v>1</v>
      </c>
      <c r="M1802" s="21" t="s">
        <v>50</v>
      </c>
      <c r="N1802" s="21" t="s">
        <v>50</v>
      </c>
      <c r="O1802" s="22"/>
      <c r="P1802" s="22"/>
    </row>
    <row r="1803" spans="1:16" ht="45" x14ac:dyDescent="0.25">
      <c r="A1803" s="21" t="s">
        <v>6622</v>
      </c>
      <c r="B1803" s="21" t="s">
        <v>49</v>
      </c>
      <c r="C1803" s="22"/>
      <c r="D1803" s="22"/>
      <c r="E1803" s="22"/>
      <c r="F1803" s="22"/>
      <c r="G1803" s="22"/>
      <c r="H1803" s="22"/>
      <c r="I1803" s="22"/>
      <c r="J1803" s="22"/>
      <c r="K1803" s="23">
        <v>1</v>
      </c>
      <c r="L1803" s="23">
        <v>1</v>
      </c>
      <c r="M1803" s="21" t="s">
        <v>50</v>
      </c>
      <c r="N1803" s="21" t="s">
        <v>50</v>
      </c>
      <c r="O1803" s="22"/>
      <c r="P1803" s="22"/>
    </row>
    <row r="1804" spans="1:16" ht="45" x14ac:dyDescent="0.25">
      <c r="A1804" s="21" t="s">
        <v>6623</v>
      </c>
      <c r="B1804" s="21" t="s">
        <v>49</v>
      </c>
      <c r="C1804" s="22"/>
      <c r="D1804" s="22"/>
      <c r="E1804" s="22"/>
      <c r="F1804" s="22"/>
      <c r="G1804" s="22"/>
      <c r="H1804" s="22"/>
      <c r="I1804" s="22"/>
      <c r="J1804" s="22"/>
      <c r="K1804" s="23">
        <v>1</v>
      </c>
      <c r="L1804" s="23">
        <v>1</v>
      </c>
      <c r="M1804" s="21" t="s">
        <v>50</v>
      </c>
      <c r="N1804" s="21" t="s">
        <v>50</v>
      </c>
      <c r="O1804" s="22"/>
      <c r="P1804" s="22"/>
    </row>
    <row r="1805" spans="1:16" ht="45" x14ac:dyDescent="0.25">
      <c r="A1805" s="21" t="s">
        <v>6624</v>
      </c>
      <c r="B1805" s="21" t="s">
        <v>49</v>
      </c>
      <c r="C1805" s="22"/>
      <c r="D1805" s="22"/>
      <c r="E1805" s="22"/>
      <c r="F1805" s="22"/>
      <c r="G1805" s="22"/>
      <c r="H1805" s="22"/>
      <c r="I1805" s="22"/>
      <c r="J1805" s="22"/>
      <c r="K1805" s="23">
        <v>1</v>
      </c>
      <c r="L1805" s="23">
        <v>1</v>
      </c>
      <c r="M1805" s="21" t="s">
        <v>50</v>
      </c>
      <c r="N1805" s="21" t="s">
        <v>50</v>
      </c>
      <c r="O1805" s="22"/>
      <c r="P1805" s="22"/>
    </row>
    <row r="1806" spans="1:16" ht="45" x14ac:dyDescent="0.25">
      <c r="A1806" s="21" t="s">
        <v>6625</v>
      </c>
      <c r="B1806" s="21" t="s">
        <v>49</v>
      </c>
      <c r="C1806" s="22"/>
      <c r="D1806" s="22"/>
      <c r="E1806" s="22"/>
      <c r="F1806" s="22"/>
      <c r="G1806" s="22"/>
      <c r="H1806" s="22"/>
      <c r="I1806" s="22"/>
      <c r="J1806" s="22"/>
      <c r="K1806" s="23">
        <v>1</v>
      </c>
      <c r="L1806" s="23">
        <v>1</v>
      </c>
      <c r="M1806" s="21" t="s">
        <v>50</v>
      </c>
      <c r="N1806" s="21" t="s">
        <v>50</v>
      </c>
      <c r="O1806" s="22"/>
      <c r="P1806" s="22"/>
    </row>
    <row r="1807" spans="1:16" ht="45" x14ac:dyDescent="0.25">
      <c r="A1807" s="21" t="s">
        <v>6626</v>
      </c>
      <c r="B1807" s="21" t="s">
        <v>49</v>
      </c>
      <c r="C1807" s="22"/>
      <c r="D1807" s="22"/>
      <c r="E1807" s="22"/>
      <c r="F1807" s="22"/>
      <c r="G1807" s="22"/>
      <c r="H1807" s="22"/>
      <c r="I1807" s="22"/>
      <c r="J1807" s="22"/>
      <c r="K1807" s="23">
        <v>1</v>
      </c>
      <c r="L1807" s="23">
        <v>1</v>
      </c>
      <c r="M1807" s="21" t="s">
        <v>50</v>
      </c>
      <c r="N1807" s="21" t="s">
        <v>50</v>
      </c>
      <c r="O1807" s="22"/>
      <c r="P1807" s="22"/>
    </row>
    <row r="1808" spans="1:16" ht="45" x14ac:dyDescent="0.25">
      <c r="A1808" s="21" t="s">
        <v>6627</v>
      </c>
      <c r="B1808" s="21" t="s">
        <v>49</v>
      </c>
      <c r="C1808" s="22"/>
      <c r="D1808" s="22"/>
      <c r="E1808" s="22"/>
      <c r="F1808" s="22"/>
      <c r="G1808" s="22"/>
      <c r="H1808" s="22"/>
      <c r="I1808" s="22"/>
      <c r="J1808" s="22"/>
      <c r="K1808" s="23">
        <v>1</v>
      </c>
      <c r="L1808" s="23">
        <v>1</v>
      </c>
      <c r="M1808" s="21" t="s">
        <v>50</v>
      </c>
      <c r="N1808" s="21" t="s">
        <v>50</v>
      </c>
      <c r="O1808" s="22"/>
      <c r="P1808" s="22"/>
    </row>
    <row r="1809" spans="1:16" ht="45" x14ac:dyDescent="0.25">
      <c r="A1809" s="21" t="s">
        <v>6628</v>
      </c>
      <c r="B1809" s="21" t="s">
        <v>49</v>
      </c>
      <c r="C1809" s="22"/>
      <c r="D1809" s="22"/>
      <c r="E1809" s="22"/>
      <c r="F1809" s="22"/>
      <c r="G1809" s="22"/>
      <c r="H1809" s="22"/>
      <c r="I1809" s="22"/>
      <c r="J1809" s="22"/>
      <c r="K1809" s="23">
        <v>1</v>
      </c>
      <c r="L1809" s="23">
        <v>1</v>
      </c>
      <c r="M1809" s="21" t="s">
        <v>50</v>
      </c>
      <c r="N1809" s="21" t="s">
        <v>50</v>
      </c>
      <c r="O1809" s="22"/>
      <c r="P1809" s="22"/>
    </row>
    <row r="1810" spans="1:16" ht="45" x14ac:dyDescent="0.25">
      <c r="A1810" s="21" t="s">
        <v>6629</v>
      </c>
      <c r="B1810" s="21" t="s">
        <v>49</v>
      </c>
      <c r="C1810" s="22"/>
      <c r="D1810" s="22"/>
      <c r="E1810" s="22"/>
      <c r="F1810" s="22"/>
      <c r="G1810" s="22"/>
      <c r="H1810" s="22"/>
      <c r="I1810" s="22"/>
      <c r="J1810" s="22"/>
      <c r="K1810" s="23">
        <v>1</v>
      </c>
      <c r="L1810" s="23">
        <v>1</v>
      </c>
      <c r="M1810" s="21" t="s">
        <v>50</v>
      </c>
      <c r="N1810" s="21" t="s">
        <v>50</v>
      </c>
      <c r="O1810" s="22"/>
      <c r="P1810" s="22"/>
    </row>
    <row r="1811" spans="1:16" ht="45" x14ac:dyDescent="0.25">
      <c r="A1811" s="21" t="s">
        <v>2400</v>
      </c>
      <c r="B1811" s="21" t="s">
        <v>49</v>
      </c>
      <c r="C1811" s="23">
        <v>7229874.0599999996</v>
      </c>
      <c r="D1811" s="23">
        <v>1418.81</v>
      </c>
      <c r="E1811" s="23">
        <v>6355121.1100000003</v>
      </c>
      <c r="F1811" s="23">
        <v>2202.02</v>
      </c>
      <c r="G1811" s="23">
        <v>5408510.9500000002</v>
      </c>
      <c r="H1811" s="23">
        <v>2119.81</v>
      </c>
      <c r="I1811" s="23">
        <v>6443710.1500000004</v>
      </c>
      <c r="J1811" s="23">
        <v>2440.98</v>
      </c>
      <c r="K1811" s="23">
        <v>1</v>
      </c>
      <c r="L1811" s="23">
        <v>1</v>
      </c>
      <c r="M1811" s="21" t="s">
        <v>50</v>
      </c>
      <c r="N1811" s="21" t="s">
        <v>5192</v>
      </c>
      <c r="O1811" s="22"/>
      <c r="P1811" s="23">
        <v>3393</v>
      </c>
    </row>
    <row r="1812" spans="1:16" ht="45" x14ac:dyDescent="0.25">
      <c r="A1812" s="21" t="s">
        <v>6630</v>
      </c>
      <c r="B1812" s="21" t="s">
        <v>49</v>
      </c>
      <c r="C1812" s="22"/>
      <c r="D1812" s="22"/>
      <c r="E1812" s="22"/>
      <c r="F1812" s="22"/>
      <c r="G1812" s="22"/>
      <c r="H1812" s="22"/>
      <c r="I1812" s="22"/>
      <c r="J1812" s="22"/>
      <c r="K1812" s="23">
        <v>1</v>
      </c>
      <c r="L1812" s="23">
        <v>1</v>
      </c>
      <c r="M1812" s="21" t="s">
        <v>50</v>
      </c>
      <c r="N1812" s="21" t="s">
        <v>50</v>
      </c>
      <c r="O1812" s="22"/>
      <c r="P1812" s="22"/>
    </row>
    <row r="1813" spans="1:16" ht="45" x14ac:dyDescent="0.25">
      <c r="A1813" s="21" t="s">
        <v>6631</v>
      </c>
      <c r="B1813" s="21" t="s">
        <v>49</v>
      </c>
      <c r="C1813" s="22"/>
      <c r="D1813" s="22"/>
      <c r="E1813" s="22"/>
      <c r="F1813" s="22"/>
      <c r="G1813" s="22"/>
      <c r="H1813" s="22"/>
      <c r="I1813" s="22"/>
      <c r="J1813" s="22"/>
      <c r="K1813" s="23">
        <v>1</v>
      </c>
      <c r="L1813" s="23">
        <v>1</v>
      </c>
      <c r="M1813" s="21" t="s">
        <v>50</v>
      </c>
      <c r="N1813" s="21" t="s">
        <v>50</v>
      </c>
      <c r="O1813" s="22"/>
      <c r="P1813" s="22"/>
    </row>
    <row r="1814" spans="1:16" ht="45" x14ac:dyDescent="0.25">
      <c r="A1814" s="21" t="s">
        <v>6632</v>
      </c>
      <c r="B1814" s="21" t="s">
        <v>49</v>
      </c>
      <c r="C1814" s="22"/>
      <c r="D1814" s="22"/>
      <c r="E1814" s="22"/>
      <c r="F1814" s="22"/>
      <c r="G1814" s="22"/>
      <c r="H1814" s="22"/>
      <c r="I1814" s="22"/>
      <c r="J1814" s="22"/>
      <c r="K1814" s="23">
        <v>1</v>
      </c>
      <c r="L1814" s="23">
        <v>1</v>
      </c>
      <c r="M1814" s="21" t="s">
        <v>50</v>
      </c>
      <c r="N1814" s="21" t="s">
        <v>50</v>
      </c>
      <c r="O1814" s="22"/>
      <c r="P1814" s="22"/>
    </row>
    <row r="1815" spans="1:16" ht="45" x14ac:dyDescent="0.25">
      <c r="A1815" s="21" t="s">
        <v>2402</v>
      </c>
      <c r="B1815" s="21" t="s">
        <v>49</v>
      </c>
      <c r="C1815" s="23">
        <v>24645657.640000001</v>
      </c>
      <c r="D1815" s="23">
        <v>267.99</v>
      </c>
      <c r="E1815" s="23">
        <v>29000421.149999999</v>
      </c>
      <c r="F1815" s="23">
        <v>312.39</v>
      </c>
      <c r="G1815" s="23">
        <v>24136269.530000001</v>
      </c>
      <c r="H1815" s="23">
        <v>288.64999999999998</v>
      </c>
      <c r="I1815" s="23">
        <v>28151264.710000001</v>
      </c>
      <c r="J1815" s="23">
        <v>333.32</v>
      </c>
      <c r="K1815" s="23">
        <v>1</v>
      </c>
      <c r="L1815" s="23">
        <v>1</v>
      </c>
      <c r="M1815" s="21" t="s">
        <v>50</v>
      </c>
      <c r="N1815" s="21" t="s">
        <v>1462</v>
      </c>
      <c r="O1815" s="22"/>
      <c r="P1815" s="23">
        <v>95086.5</v>
      </c>
    </row>
    <row r="1816" spans="1:16" ht="45" x14ac:dyDescent="0.25">
      <c r="A1816" s="21" t="s">
        <v>6633</v>
      </c>
      <c r="B1816" s="21" t="s">
        <v>49</v>
      </c>
      <c r="C1816" s="22"/>
      <c r="D1816" s="22"/>
      <c r="E1816" s="22"/>
      <c r="F1816" s="22"/>
      <c r="G1816" s="22"/>
      <c r="H1816" s="22"/>
      <c r="I1816" s="22"/>
      <c r="J1816" s="22"/>
      <c r="K1816" s="23">
        <v>1</v>
      </c>
      <c r="L1816" s="23">
        <v>1</v>
      </c>
      <c r="M1816" s="21" t="s">
        <v>50</v>
      </c>
      <c r="N1816" s="21" t="s">
        <v>50</v>
      </c>
      <c r="O1816" s="22"/>
      <c r="P1816" s="22"/>
    </row>
    <row r="1817" spans="1:16" ht="45" x14ac:dyDescent="0.25">
      <c r="A1817" s="21" t="s">
        <v>6634</v>
      </c>
      <c r="B1817" s="21" t="s">
        <v>49</v>
      </c>
      <c r="C1817" s="22"/>
      <c r="D1817" s="22"/>
      <c r="E1817" s="22"/>
      <c r="F1817" s="22"/>
      <c r="G1817" s="22"/>
      <c r="H1817" s="22"/>
      <c r="I1817" s="22"/>
      <c r="J1817" s="22"/>
      <c r="K1817" s="23">
        <v>1</v>
      </c>
      <c r="L1817" s="23">
        <v>1</v>
      </c>
      <c r="M1817" s="21" t="s">
        <v>50</v>
      </c>
      <c r="N1817" s="21" t="s">
        <v>50</v>
      </c>
      <c r="O1817" s="22"/>
      <c r="P1817" s="22"/>
    </row>
    <row r="1818" spans="1:16" ht="45" x14ac:dyDescent="0.25">
      <c r="A1818" s="21" t="s">
        <v>6635</v>
      </c>
      <c r="B1818" s="21" t="s">
        <v>49</v>
      </c>
      <c r="C1818" s="22"/>
      <c r="D1818" s="22"/>
      <c r="E1818" s="22"/>
      <c r="F1818" s="22"/>
      <c r="G1818" s="22"/>
      <c r="H1818" s="22"/>
      <c r="I1818" s="22"/>
      <c r="J1818" s="22"/>
      <c r="K1818" s="23">
        <v>1</v>
      </c>
      <c r="L1818" s="23">
        <v>1</v>
      </c>
      <c r="M1818" s="21" t="s">
        <v>50</v>
      </c>
      <c r="N1818" s="21" t="s">
        <v>50</v>
      </c>
      <c r="O1818" s="22"/>
      <c r="P1818" s="22"/>
    </row>
    <row r="1819" spans="1:16" ht="45" x14ac:dyDescent="0.25">
      <c r="A1819" s="21" t="s">
        <v>6636</v>
      </c>
      <c r="B1819" s="21" t="s">
        <v>49</v>
      </c>
      <c r="C1819" s="22"/>
      <c r="D1819" s="22"/>
      <c r="E1819" s="22"/>
      <c r="F1819" s="22"/>
      <c r="G1819" s="22"/>
      <c r="H1819" s="22"/>
      <c r="I1819" s="22"/>
      <c r="J1819" s="22"/>
      <c r="K1819" s="23">
        <v>1</v>
      </c>
      <c r="L1819" s="23">
        <v>1</v>
      </c>
      <c r="M1819" s="21" t="s">
        <v>50</v>
      </c>
      <c r="N1819" s="21" t="s">
        <v>50</v>
      </c>
      <c r="O1819" s="22"/>
      <c r="P1819" s="22"/>
    </row>
    <row r="1820" spans="1:16" ht="45" x14ac:dyDescent="0.25">
      <c r="A1820" s="21" t="s">
        <v>6637</v>
      </c>
      <c r="B1820" s="21" t="s">
        <v>49</v>
      </c>
      <c r="C1820" s="22"/>
      <c r="D1820" s="22"/>
      <c r="E1820" s="22"/>
      <c r="F1820" s="22"/>
      <c r="G1820" s="22"/>
      <c r="H1820" s="22"/>
      <c r="I1820" s="22"/>
      <c r="J1820" s="22"/>
      <c r="K1820" s="23">
        <v>1</v>
      </c>
      <c r="L1820" s="23">
        <v>1</v>
      </c>
      <c r="M1820" s="21" t="s">
        <v>50</v>
      </c>
      <c r="N1820" s="21" t="s">
        <v>50</v>
      </c>
      <c r="O1820" s="22"/>
      <c r="P1820" s="22"/>
    </row>
    <row r="1821" spans="1:16" ht="45" x14ac:dyDescent="0.25">
      <c r="A1821" s="21" t="s">
        <v>6638</v>
      </c>
      <c r="B1821" s="21" t="s">
        <v>49</v>
      </c>
      <c r="C1821" s="22"/>
      <c r="D1821" s="22"/>
      <c r="E1821" s="22"/>
      <c r="F1821" s="22"/>
      <c r="G1821" s="22"/>
      <c r="H1821" s="22"/>
      <c r="I1821" s="22"/>
      <c r="J1821" s="22"/>
      <c r="K1821" s="23">
        <v>1</v>
      </c>
      <c r="L1821" s="23">
        <v>1</v>
      </c>
      <c r="M1821" s="21" t="s">
        <v>50</v>
      </c>
      <c r="N1821" s="21" t="s">
        <v>50</v>
      </c>
      <c r="O1821" s="22"/>
      <c r="P1821" s="22"/>
    </row>
    <row r="1822" spans="1:16" ht="45" x14ac:dyDescent="0.25">
      <c r="A1822" s="21" t="s">
        <v>6639</v>
      </c>
      <c r="B1822" s="21" t="s">
        <v>49</v>
      </c>
      <c r="C1822" s="22"/>
      <c r="D1822" s="22"/>
      <c r="E1822" s="22"/>
      <c r="F1822" s="22"/>
      <c r="G1822" s="22"/>
      <c r="H1822" s="22"/>
      <c r="I1822" s="22"/>
      <c r="J1822" s="22"/>
      <c r="K1822" s="23">
        <v>1</v>
      </c>
      <c r="L1822" s="23">
        <v>1</v>
      </c>
      <c r="M1822" s="21" t="s">
        <v>50</v>
      </c>
      <c r="N1822" s="21" t="s">
        <v>50</v>
      </c>
      <c r="O1822" s="22"/>
      <c r="P1822" s="22"/>
    </row>
    <row r="1823" spans="1:16" ht="45" x14ac:dyDescent="0.25">
      <c r="A1823" s="21" t="s">
        <v>6640</v>
      </c>
      <c r="B1823" s="21" t="s">
        <v>49</v>
      </c>
      <c r="C1823" s="22"/>
      <c r="D1823" s="22"/>
      <c r="E1823" s="22"/>
      <c r="F1823" s="22"/>
      <c r="G1823" s="22"/>
      <c r="H1823" s="22"/>
      <c r="I1823" s="22"/>
      <c r="J1823" s="22"/>
      <c r="K1823" s="23">
        <v>1</v>
      </c>
      <c r="L1823" s="23">
        <v>1</v>
      </c>
      <c r="M1823" s="21" t="s">
        <v>50</v>
      </c>
      <c r="N1823" s="21" t="s">
        <v>50</v>
      </c>
      <c r="O1823" s="22"/>
      <c r="P1823" s="22"/>
    </row>
    <row r="1824" spans="1:16" ht="45" x14ac:dyDescent="0.25">
      <c r="A1824" s="21" t="s">
        <v>6641</v>
      </c>
      <c r="B1824" s="21" t="s">
        <v>49</v>
      </c>
      <c r="C1824" s="22"/>
      <c r="D1824" s="22"/>
      <c r="E1824" s="22"/>
      <c r="F1824" s="22"/>
      <c r="G1824" s="22"/>
      <c r="H1824" s="22"/>
      <c r="I1824" s="22"/>
      <c r="J1824" s="22"/>
      <c r="K1824" s="23">
        <v>1</v>
      </c>
      <c r="L1824" s="23">
        <v>1</v>
      </c>
      <c r="M1824" s="21" t="s">
        <v>50</v>
      </c>
      <c r="N1824" s="21" t="s">
        <v>50</v>
      </c>
      <c r="O1824" s="22"/>
      <c r="P1824" s="22"/>
    </row>
    <row r="1825" spans="1:16" ht="45" x14ac:dyDescent="0.25">
      <c r="A1825" s="21" t="s">
        <v>6642</v>
      </c>
      <c r="B1825" s="21" t="s">
        <v>49</v>
      </c>
      <c r="C1825" s="22"/>
      <c r="D1825" s="22"/>
      <c r="E1825" s="22"/>
      <c r="F1825" s="22"/>
      <c r="G1825" s="22"/>
      <c r="H1825" s="22"/>
      <c r="I1825" s="22"/>
      <c r="J1825" s="22"/>
      <c r="K1825" s="23">
        <v>1</v>
      </c>
      <c r="L1825" s="23">
        <v>1</v>
      </c>
      <c r="M1825" s="21" t="s">
        <v>50</v>
      </c>
      <c r="N1825" s="21" t="s">
        <v>50</v>
      </c>
      <c r="O1825" s="22"/>
      <c r="P1825" s="22"/>
    </row>
    <row r="1826" spans="1:16" ht="45" x14ac:dyDescent="0.25">
      <c r="A1826" s="21" t="s">
        <v>2404</v>
      </c>
      <c r="B1826" s="21" t="s">
        <v>49</v>
      </c>
      <c r="C1826" s="23">
        <v>49710269.960000001</v>
      </c>
      <c r="D1826" s="23">
        <v>22.31</v>
      </c>
      <c r="E1826" s="23">
        <v>32608694.59</v>
      </c>
      <c r="F1826" s="23">
        <v>56.9</v>
      </c>
      <c r="G1826" s="23">
        <v>30188503.809999999</v>
      </c>
      <c r="H1826" s="23">
        <v>49.6</v>
      </c>
      <c r="I1826" s="23">
        <v>41236239.899999999</v>
      </c>
      <c r="J1826" s="23">
        <v>59.29</v>
      </c>
      <c r="K1826" s="23">
        <v>1</v>
      </c>
      <c r="L1826" s="23">
        <v>1</v>
      </c>
      <c r="M1826" s="21" t="s">
        <v>50</v>
      </c>
      <c r="N1826" s="21" t="s">
        <v>58</v>
      </c>
      <c r="O1826" s="22"/>
      <c r="P1826" s="23">
        <v>662240</v>
      </c>
    </row>
    <row r="1827" spans="1:16" ht="45" x14ac:dyDescent="0.25">
      <c r="A1827" s="21" t="s">
        <v>6643</v>
      </c>
      <c r="B1827" s="21" t="s">
        <v>49</v>
      </c>
      <c r="C1827" s="22"/>
      <c r="D1827" s="22"/>
      <c r="E1827" s="22"/>
      <c r="F1827" s="22"/>
      <c r="G1827" s="22"/>
      <c r="H1827" s="22"/>
      <c r="I1827" s="22"/>
      <c r="J1827" s="22"/>
      <c r="K1827" s="23">
        <v>1</v>
      </c>
      <c r="L1827" s="23">
        <v>1</v>
      </c>
      <c r="M1827" s="21" t="s">
        <v>50</v>
      </c>
      <c r="N1827" s="21" t="s">
        <v>50</v>
      </c>
      <c r="O1827" s="22"/>
      <c r="P1827" s="22"/>
    </row>
    <row r="1828" spans="1:16" ht="45" x14ac:dyDescent="0.25">
      <c r="A1828" s="21" t="s">
        <v>6644</v>
      </c>
      <c r="B1828" s="21" t="s">
        <v>49</v>
      </c>
      <c r="C1828" s="22"/>
      <c r="D1828" s="22"/>
      <c r="E1828" s="22"/>
      <c r="F1828" s="22"/>
      <c r="G1828" s="22"/>
      <c r="H1828" s="22"/>
      <c r="I1828" s="22"/>
      <c r="J1828" s="22"/>
      <c r="K1828" s="23">
        <v>1</v>
      </c>
      <c r="L1828" s="23">
        <v>1</v>
      </c>
      <c r="M1828" s="21" t="s">
        <v>50</v>
      </c>
      <c r="N1828" s="21" t="s">
        <v>50</v>
      </c>
      <c r="O1828" s="22"/>
      <c r="P1828" s="22"/>
    </row>
    <row r="1829" spans="1:16" ht="45" x14ac:dyDescent="0.25">
      <c r="A1829" s="21" t="s">
        <v>6645</v>
      </c>
      <c r="B1829" s="21" t="s">
        <v>49</v>
      </c>
      <c r="C1829" s="22"/>
      <c r="D1829" s="22"/>
      <c r="E1829" s="22"/>
      <c r="F1829" s="22"/>
      <c r="G1829" s="22"/>
      <c r="H1829" s="22"/>
      <c r="I1829" s="22"/>
      <c r="J1829" s="22"/>
      <c r="K1829" s="23">
        <v>1</v>
      </c>
      <c r="L1829" s="23">
        <v>1</v>
      </c>
      <c r="M1829" s="21" t="s">
        <v>50</v>
      </c>
      <c r="N1829" s="21" t="s">
        <v>50</v>
      </c>
      <c r="O1829" s="22"/>
      <c r="P1829" s="22"/>
    </row>
    <row r="1830" spans="1:16" ht="45" x14ac:dyDescent="0.25">
      <c r="A1830" s="21" t="s">
        <v>6646</v>
      </c>
      <c r="B1830" s="21" t="s">
        <v>49</v>
      </c>
      <c r="C1830" s="22"/>
      <c r="D1830" s="22"/>
      <c r="E1830" s="22"/>
      <c r="F1830" s="22"/>
      <c r="G1830" s="22"/>
      <c r="H1830" s="22"/>
      <c r="I1830" s="22"/>
      <c r="J1830" s="22"/>
      <c r="K1830" s="23">
        <v>1</v>
      </c>
      <c r="L1830" s="23">
        <v>1</v>
      </c>
      <c r="M1830" s="21" t="s">
        <v>50</v>
      </c>
      <c r="N1830" s="21" t="s">
        <v>50</v>
      </c>
      <c r="O1830" s="22"/>
      <c r="P1830" s="22"/>
    </row>
    <row r="1831" spans="1:16" ht="45" x14ac:dyDescent="0.25">
      <c r="A1831" s="21" t="s">
        <v>6647</v>
      </c>
      <c r="B1831" s="21" t="s">
        <v>49</v>
      </c>
      <c r="C1831" s="22"/>
      <c r="D1831" s="22"/>
      <c r="E1831" s="22"/>
      <c r="F1831" s="22"/>
      <c r="G1831" s="22"/>
      <c r="H1831" s="22"/>
      <c r="I1831" s="22"/>
      <c r="J1831" s="22"/>
      <c r="K1831" s="23">
        <v>1</v>
      </c>
      <c r="L1831" s="23">
        <v>1</v>
      </c>
      <c r="M1831" s="21" t="s">
        <v>50</v>
      </c>
      <c r="N1831" s="21" t="s">
        <v>50</v>
      </c>
      <c r="O1831" s="22"/>
      <c r="P1831" s="22"/>
    </row>
    <row r="1832" spans="1:16" ht="45" x14ac:dyDescent="0.25">
      <c r="A1832" s="21" t="s">
        <v>6648</v>
      </c>
      <c r="B1832" s="21" t="s">
        <v>49</v>
      </c>
      <c r="C1832" s="22"/>
      <c r="D1832" s="22"/>
      <c r="E1832" s="22"/>
      <c r="F1832" s="22"/>
      <c r="G1832" s="22"/>
      <c r="H1832" s="22"/>
      <c r="I1832" s="22"/>
      <c r="J1832" s="22"/>
      <c r="K1832" s="23">
        <v>1</v>
      </c>
      <c r="L1832" s="23">
        <v>1</v>
      </c>
      <c r="M1832" s="21" t="s">
        <v>50</v>
      </c>
      <c r="N1832" s="21" t="s">
        <v>50</v>
      </c>
      <c r="O1832" s="22"/>
      <c r="P1832" s="22"/>
    </row>
    <row r="1833" spans="1:16" ht="45" x14ac:dyDescent="0.25">
      <c r="A1833" s="21" t="s">
        <v>6649</v>
      </c>
      <c r="B1833" s="21" t="s">
        <v>49</v>
      </c>
      <c r="C1833" s="22"/>
      <c r="D1833" s="22"/>
      <c r="E1833" s="22"/>
      <c r="F1833" s="22"/>
      <c r="G1833" s="22"/>
      <c r="H1833" s="22"/>
      <c r="I1833" s="22"/>
      <c r="J1833" s="22"/>
      <c r="K1833" s="23">
        <v>1</v>
      </c>
      <c r="L1833" s="23">
        <v>1</v>
      </c>
      <c r="M1833" s="21" t="s">
        <v>50</v>
      </c>
      <c r="N1833" s="21" t="s">
        <v>50</v>
      </c>
      <c r="O1833" s="22"/>
      <c r="P1833" s="22"/>
    </row>
    <row r="1834" spans="1:16" ht="45" x14ac:dyDescent="0.25">
      <c r="A1834" s="21" t="s">
        <v>6650</v>
      </c>
      <c r="B1834" s="21" t="s">
        <v>49</v>
      </c>
      <c r="C1834" s="22"/>
      <c r="D1834" s="22"/>
      <c r="E1834" s="22"/>
      <c r="F1834" s="22"/>
      <c r="G1834" s="22"/>
      <c r="H1834" s="22"/>
      <c r="I1834" s="22"/>
      <c r="J1834" s="22"/>
      <c r="K1834" s="23">
        <v>1</v>
      </c>
      <c r="L1834" s="23">
        <v>1</v>
      </c>
      <c r="M1834" s="21" t="s">
        <v>50</v>
      </c>
      <c r="N1834" s="21" t="s">
        <v>50</v>
      </c>
      <c r="O1834" s="22"/>
      <c r="P1834" s="22"/>
    </row>
    <row r="1835" spans="1:16" ht="45" x14ac:dyDescent="0.25">
      <c r="A1835" s="21" t="s">
        <v>6651</v>
      </c>
      <c r="B1835" s="21" t="s">
        <v>49</v>
      </c>
      <c r="C1835" s="22"/>
      <c r="D1835" s="22"/>
      <c r="E1835" s="22"/>
      <c r="F1835" s="22"/>
      <c r="G1835" s="22"/>
      <c r="H1835" s="22"/>
      <c r="I1835" s="22"/>
      <c r="J1835" s="22"/>
      <c r="K1835" s="23">
        <v>1</v>
      </c>
      <c r="L1835" s="23">
        <v>1</v>
      </c>
      <c r="M1835" s="21" t="s">
        <v>50</v>
      </c>
      <c r="N1835" s="21" t="s">
        <v>50</v>
      </c>
      <c r="O1835" s="22"/>
      <c r="P1835" s="22"/>
    </row>
    <row r="1836" spans="1:16" ht="45" x14ac:dyDescent="0.25">
      <c r="A1836" s="21" t="s">
        <v>6652</v>
      </c>
      <c r="B1836" s="21" t="s">
        <v>49</v>
      </c>
      <c r="C1836" s="22"/>
      <c r="D1836" s="22"/>
      <c r="E1836" s="22"/>
      <c r="F1836" s="22"/>
      <c r="G1836" s="22"/>
      <c r="H1836" s="22"/>
      <c r="I1836" s="22"/>
      <c r="J1836" s="22"/>
      <c r="K1836" s="23">
        <v>1</v>
      </c>
      <c r="L1836" s="23">
        <v>1</v>
      </c>
      <c r="M1836" s="21" t="s">
        <v>50</v>
      </c>
      <c r="N1836" s="21" t="s">
        <v>50</v>
      </c>
      <c r="O1836" s="22"/>
      <c r="P1836" s="22"/>
    </row>
    <row r="1837" spans="1:16" ht="45" x14ac:dyDescent="0.25">
      <c r="A1837" s="21" t="s">
        <v>6653</v>
      </c>
      <c r="B1837" s="21" t="s">
        <v>49</v>
      </c>
      <c r="C1837" s="22"/>
      <c r="D1837" s="22"/>
      <c r="E1837" s="22"/>
      <c r="F1837" s="22"/>
      <c r="G1837" s="22"/>
      <c r="H1837" s="22"/>
      <c r="I1837" s="22"/>
      <c r="J1837" s="22"/>
      <c r="K1837" s="23">
        <v>1</v>
      </c>
      <c r="L1837" s="23">
        <v>1</v>
      </c>
      <c r="M1837" s="21" t="s">
        <v>50</v>
      </c>
      <c r="N1837" s="21" t="s">
        <v>50</v>
      </c>
      <c r="O1837" s="22"/>
      <c r="P1837" s="22"/>
    </row>
    <row r="1838" spans="1:16" ht="45" x14ac:dyDescent="0.25">
      <c r="A1838" s="21" t="s">
        <v>6654</v>
      </c>
      <c r="B1838" s="21" t="s">
        <v>49</v>
      </c>
      <c r="C1838" s="22"/>
      <c r="D1838" s="22"/>
      <c r="E1838" s="22"/>
      <c r="F1838" s="22"/>
      <c r="G1838" s="22"/>
      <c r="H1838" s="22"/>
      <c r="I1838" s="22"/>
      <c r="J1838" s="22"/>
      <c r="K1838" s="23">
        <v>1</v>
      </c>
      <c r="L1838" s="23">
        <v>1</v>
      </c>
      <c r="M1838" s="21" t="s">
        <v>50</v>
      </c>
      <c r="N1838" s="21" t="s">
        <v>50</v>
      </c>
      <c r="O1838" s="22"/>
      <c r="P1838" s="22"/>
    </row>
    <row r="1839" spans="1:16" ht="45" x14ac:dyDescent="0.25">
      <c r="A1839" s="21" t="s">
        <v>6655</v>
      </c>
      <c r="B1839" s="21" t="s">
        <v>49</v>
      </c>
      <c r="C1839" s="22"/>
      <c r="D1839" s="22"/>
      <c r="E1839" s="22"/>
      <c r="F1839" s="22"/>
      <c r="G1839" s="22"/>
      <c r="H1839" s="22"/>
      <c r="I1839" s="22"/>
      <c r="J1839" s="22"/>
      <c r="K1839" s="23">
        <v>1</v>
      </c>
      <c r="L1839" s="23">
        <v>1</v>
      </c>
      <c r="M1839" s="21" t="s">
        <v>50</v>
      </c>
      <c r="N1839" s="21" t="s">
        <v>50</v>
      </c>
      <c r="O1839" s="22"/>
      <c r="P1839" s="22"/>
    </row>
    <row r="1840" spans="1:16" ht="45" x14ac:dyDescent="0.25">
      <c r="A1840" s="21" t="s">
        <v>6656</v>
      </c>
      <c r="B1840" s="21" t="s">
        <v>49</v>
      </c>
      <c r="C1840" s="22"/>
      <c r="D1840" s="22"/>
      <c r="E1840" s="22"/>
      <c r="F1840" s="22"/>
      <c r="G1840" s="22"/>
      <c r="H1840" s="22"/>
      <c r="I1840" s="22"/>
      <c r="J1840" s="22"/>
      <c r="K1840" s="23">
        <v>1</v>
      </c>
      <c r="L1840" s="23">
        <v>1</v>
      </c>
      <c r="M1840" s="21" t="s">
        <v>50</v>
      </c>
      <c r="N1840" s="21" t="s">
        <v>50</v>
      </c>
      <c r="O1840" s="22"/>
      <c r="P1840" s="22"/>
    </row>
    <row r="1841" spans="1:16" ht="45" x14ac:dyDescent="0.25">
      <c r="A1841" s="21" t="s">
        <v>6657</v>
      </c>
      <c r="B1841" s="21" t="s">
        <v>49</v>
      </c>
      <c r="C1841" s="22"/>
      <c r="D1841" s="22"/>
      <c r="E1841" s="22"/>
      <c r="F1841" s="22"/>
      <c r="G1841" s="22"/>
      <c r="H1841" s="22"/>
      <c r="I1841" s="22"/>
      <c r="J1841" s="22"/>
      <c r="K1841" s="23">
        <v>1</v>
      </c>
      <c r="L1841" s="23">
        <v>1</v>
      </c>
      <c r="M1841" s="21" t="s">
        <v>50</v>
      </c>
      <c r="N1841" s="21" t="s">
        <v>50</v>
      </c>
      <c r="O1841" s="22"/>
      <c r="P1841" s="22"/>
    </row>
    <row r="1842" spans="1:16" ht="45" x14ac:dyDescent="0.25">
      <c r="A1842" s="21" t="s">
        <v>6658</v>
      </c>
      <c r="B1842" s="21" t="s">
        <v>49</v>
      </c>
      <c r="C1842" s="22"/>
      <c r="D1842" s="22"/>
      <c r="E1842" s="22"/>
      <c r="F1842" s="22"/>
      <c r="G1842" s="22"/>
      <c r="H1842" s="22"/>
      <c r="I1842" s="22"/>
      <c r="J1842" s="22"/>
      <c r="K1842" s="23">
        <v>1</v>
      </c>
      <c r="L1842" s="23">
        <v>1</v>
      </c>
      <c r="M1842" s="21" t="s">
        <v>50</v>
      </c>
      <c r="N1842" s="21" t="s">
        <v>50</v>
      </c>
      <c r="O1842" s="22"/>
      <c r="P1842" s="22"/>
    </row>
    <row r="1843" spans="1:16" ht="45" x14ac:dyDescent="0.25">
      <c r="A1843" s="21" t="s">
        <v>2406</v>
      </c>
      <c r="B1843" s="21" t="s">
        <v>49</v>
      </c>
      <c r="C1843" s="23">
        <v>705000</v>
      </c>
      <c r="D1843" s="23">
        <v>3000</v>
      </c>
      <c r="E1843" s="23">
        <v>20767808.640000001</v>
      </c>
      <c r="F1843" s="23">
        <v>2202.02</v>
      </c>
      <c r="G1843" s="23">
        <v>17674394.940000001</v>
      </c>
      <c r="H1843" s="23">
        <v>2119.81</v>
      </c>
      <c r="I1843" s="23">
        <v>21057307.469999999</v>
      </c>
      <c r="J1843" s="23">
        <v>2440.98</v>
      </c>
      <c r="K1843" s="23">
        <v>1</v>
      </c>
      <c r="L1843" s="23">
        <v>1</v>
      </c>
      <c r="M1843" s="21" t="s">
        <v>50</v>
      </c>
      <c r="N1843" s="21" t="s">
        <v>5192</v>
      </c>
      <c r="O1843" s="22"/>
      <c r="P1843" s="23">
        <v>3770</v>
      </c>
    </row>
    <row r="1844" spans="1:16" ht="45" x14ac:dyDescent="0.25">
      <c r="A1844" s="21" t="s">
        <v>6659</v>
      </c>
      <c r="B1844" s="21" t="s">
        <v>49</v>
      </c>
      <c r="C1844" s="22"/>
      <c r="D1844" s="22"/>
      <c r="E1844" s="22"/>
      <c r="F1844" s="22"/>
      <c r="G1844" s="22"/>
      <c r="H1844" s="22"/>
      <c r="I1844" s="22"/>
      <c r="J1844" s="22"/>
      <c r="K1844" s="23">
        <v>1</v>
      </c>
      <c r="L1844" s="23">
        <v>1</v>
      </c>
      <c r="M1844" s="21" t="s">
        <v>50</v>
      </c>
      <c r="N1844" s="21" t="s">
        <v>50</v>
      </c>
      <c r="O1844" s="22"/>
      <c r="P1844" s="22"/>
    </row>
    <row r="1845" spans="1:16" ht="45" x14ac:dyDescent="0.25">
      <c r="A1845" s="21" t="s">
        <v>2408</v>
      </c>
      <c r="B1845" s="21" t="s">
        <v>49</v>
      </c>
      <c r="C1845" s="23">
        <v>15060627.08</v>
      </c>
      <c r="D1845" s="23">
        <v>24.74</v>
      </c>
      <c r="E1845" s="23">
        <v>14223498.470000001</v>
      </c>
      <c r="F1845" s="23">
        <v>37.14</v>
      </c>
      <c r="G1845" s="23">
        <v>13263171.550000001</v>
      </c>
      <c r="H1845" s="23">
        <v>28.59</v>
      </c>
      <c r="I1845" s="23">
        <v>12403532.32</v>
      </c>
      <c r="J1845" s="23">
        <v>26.9</v>
      </c>
      <c r="K1845" s="23">
        <v>1</v>
      </c>
      <c r="L1845" s="23">
        <v>1</v>
      </c>
      <c r="M1845" s="21" t="s">
        <v>50</v>
      </c>
      <c r="N1845" s="21" t="s">
        <v>58</v>
      </c>
      <c r="O1845" s="22"/>
      <c r="P1845" s="23">
        <v>401200</v>
      </c>
    </row>
    <row r="1846" spans="1:16" ht="45" x14ac:dyDescent="0.25">
      <c r="A1846" s="21" t="s">
        <v>278</v>
      </c>
      <c r="B1846" s="21" t="s">
        <v>49</v>
      </c>
      <c r="C1846" s="23">
        <v>33521024.399999999</v>
      </c>
      <c r="D1846" s="23">
        <v>53.66</v>
      </c>
      <c r="E1846" s="23">
        <v>31383397.420000002</v>
      </c>
      <c r="F1846" s="23">
        <v>27.77</v>
      </c>
      <c r="G1846" s="23">
        <v>63375190.189999998</v>
      </c>
      <c r="H1846" s="23">
        <v>58.4</v>
      </c>
      <c r="I1846" s="23">
        <v>67491941.599999994</v>
      </c>
      <c r="J1846" s="23">
        <v>60.55</v>
      </c>
      <c r="K1846" s="23">
        <v>1</v>
      </c>
      <c r="L1846" s="23">
        <v>1</v>
      </c>
      <c r="M1846" s="21" t="s">
        <v>50</v>
      </c>
      <c r="N1846" s="21" t="s">
        <v>58</v>
      </c>
      <c r="O1846" s="22"/>
      <c r="P1846" s="23">
        <v>1167677</v>
      </c>
    </row>
    <row r="1847" spans="1:16" ht="45" x14ac:dyDescent="0.25">
      <c r="A1847" s="21" t="s">
        <v>6660</v>
      </c>
      <c r="B1847" s="21" t="s">
        <v>198</v>
      </c>
      <c r="C1847" s="22"/>
      <c r="D1847" s="22"/>
      <c r="E1847" s="22"/>
      <c r="F1847" s="22"/>
      <c r="G1847" s="22"/>
      <c r="H1847" s="22"/>
      <c r="I1847" s="22"/>
      <c r="J1847" s="22"/>
      <c r="K1847" s="23">
        <v>1</v>
      </c>
      <c r="L1847" s="23">
        <v>1</v>
      </c>
      <c r="M1847" s="21" t="s">
        <v>50</v>
      </c>
      <c r="N1847" s="21" t="s">
        <v>50</v>
      </c>
      <c r="O1847" s="22"/>
      <c r="P1847" s="22"/>
    </row>
    <row r="1848" spans="1:16" ht="45" x14ac:dyDescent="0.25">
      <c r="A1848" s="21" t="s">
        <v>6661</v>
      </c>
      <c r="B1848" s="21" t="s">
        <v>49</v>
      </c>
      <c r="C1848" s="22"/>
      <c r="D1848" s="22"/>
      <c r="E1848" s="22"/>
      <c r="F1848" s="22"/>
      <c r="G1848" s="22"/>
      <c r="H1848" s="22"/>
      <c r="I1848" s="22"/>
      <c r="J1848" s="22"/>
      <c r="K1848" s="23">
        <v>1</v>
      </c>
      <c r="L1848" s="23">
        <v>1</v>
      </c>
      <c r="M1848" s="21" t="s">
        <v>50</v>
      </c>
      <c r="N1848" s="21" t="s">
        <v>50</v>
      </c>
      <c r="O1848" s="22"/>
      <c r="P1848" s="22"/>
    </row>
    <row r="1849" spans="1:16" ht="45" x14ac:dyDescent="0.25">
      <c r="A1849" s="21" t="s">
        <v>6662</v>
      </c>
      <c r="B1849" s="21" t="s">
        <v>49</v>
      </c>
      <c r="C1849" s="22"/>
      <c r="D1849" s="22"/>
      <c r="E1849" s="22"/>
      <c r="F1849" s="22"/>
      <c r="G1849" s="22"/>
      <c r="H1849" s="22"/>
      <c r="I1849" s="22"/>
      <c r="J1849" s="22"/>
      <c r="K1849" s="23">
        <v>1</v>
      </c>
      <c r="L1849" s="23">
        <v>1</v>
      </c>
      <c r="M1849" s="21" t="s">
        <v>50</v>
      </c>
      <c r="N1849" s="21" t="s">
        <v>50</v>
      </c>
      <c r="O1849" s="22"/>
      <c r="P1849" s="22"/>
    </row>
    <row r="1850" spans="1:16" ht="45" x14ac:dyDescent="0.25">
      <c r="A1850" s="21" t="s">
        <v>6663</v>
      </c>
      <c r="B1850" s="21" t="s">
        <v>49</v>
      </c>
      <c r="C1850" s="22"/>
      <c r="D1850" s="22"/>
      <c r="E1850" s="22"/>
      <c r="F1850" s="22"/>
      <c r="G1850" s="22"/>
      <c r="H1850" s="22"/>
      <c r="I1850" s="22"/>
      <c r="J1850" s="22"/>
      <c r="K1850" s="23">
        <v>1</v>
      </c>
      <c r="L1850" s="23">
        <v>1</v>
      </c>
      <c r="M1850" s="21" t="s">
        <v>50</v>
      </c>
      <c r="N1850" s="21" t="s">
        <v>50</v>
      </c>
      <c r="O1850" s="22"/>
      <c r="P1850" s="22"/>
    </row>
    <row r="1851" spans="1:16" ht="45" x14ac:dyDescent="0.25">
      <c r="A1851" s="21" t="s">
        <v>6664</v>
      </c>
      <c r="B1851" s="21" t="s">
        <v>49</v>
      </c>
      <c r="C1851" s="22"/>
      <c r="D1851" s="22"/>
      <c r="E1851" s="22"/>
      <c r="F1851" s="22"/>
      <c r="G1851" s="22"/>
      <c r="H1851" s="22"/>
      <c r="I1851" s="22"/>
      <c r="J1851" s="22"/>
      <c r="K1851" s="23">
        <v>1</v>
      </c>
      <c r="L1851" s="23">
        <v>1</v>
      </c>
      <c r="M1851" s="21" t="s">
        <v>50</v>
      </c>
      <c r="N1851" s="21" t="s">
        <v>50</v>
      </c>
      <c r="O1851" s="22"/>
      <c r="P1851" s="22"/>
    </row>
    <row r="1852" spans="1:16" ht="45" x14ac:dyDescent="0.25">
      <c r="A1852" s="21" t="s">
        <v>6665</v>
      </c>
      <c r="B1852" s="21" t="s">
        <v>49</v>
      </c>
      <c r="C1852" s="22"/>
      <c r="D1852" s="22"/>
      <c r="E1852" s="22"/>
      <c r="F1852" s="22"/>
      <c r="G1852" s="22"/>
      <c r="H1852" s="22"/>
      <c r="I1852" s="22"/>
      <c r="J1852" s="22"/>
      <c r="K1852" s="23">
        <v>1</v>
      </c>
      <c r="L1852" s="23">
        <v>1</v>
      </c>
      <c r="M1852" s="21" t="s">
        <v>50</v>
      </c>
      <c r="N1852" s="21" t="s">
        <v>50</v>
      </c>
      <c r="O1852" s="22"/>
      <c r="P1852" s="22"/>
    </row>
    <row r="1853" spans="1:16" ht="45" x14ac:dyDescent="0.25">
      <c r="A1853" s="21" t="s">
        <v>6666</v>
      </c>
      <c r="B1853" s="21" t="s">
        <v>49</v>
      </c>
      <c r="C1853" s="22"/>
      <c r="D1853" s="22"/>
      <c r="E1853" s="22"/>
      <c r="F1853" s="22"/>
      <c r="G1853" s="22"/>
      <c r="H1853" s="22"/>
      <c r="I1853" s="22"/>
      <c r="J1853" s="22"/>
      <c r="K1853" s="23">
        <v>1</v>
      </c>
      <c r="L1853" s="23">
        <v>1</v>
      </c>
      <c r="M1853" s="21" t="s">
        <v>50</v>
      </c>
      <c r="N1853" s="21" t="s">
        <v>50</v>
      </c>
      <c r="O1853" s="22"/>
      <c r="P1853" s="22"/>
    </row>
    <row r="1854" spans="1:16" ht="45" x14ac:dyDescent="0.25">
      <c r="A1854" s="21" t="s">
        <v>6667</v>
      </c>
      <c r="B1854" s="21" t="s">
        <v>49</v>
      </c>
      <c r="C1854" s="22"/>
      <c r="D1854" s="22"/>
      <c r="E1854" s="22"/>
      <c r="F1854" s="22"/>
      <c r="G1854" s="22"/>
      <c r="H1854" s="22"/>
      <c r="I1854" s="22"/>
      <c r="J1854" s="22"/>
      <c r="K1854" s="23">
        <v>1</v>
      </c>
      <c r="L1854" s="23">
        <v>1</v>
      </c>
      <c r="M1854" s="21" t="s">
        <v>50</v>
      </c>
      <c r="N1854" s="21" t="s">
        <v>50</v>
      </c>
      <c r="O1854" s="22"/>
      <c r="P1854" s="22"/>
    </row>
    <row r="1855" spans="1:16" ht="45" x14ac:dyDescent="0.25">
      <c r="A1855" s="21" t="s">
        <v>6668</v>
      </c>
      <c r="B1855" s="21" t="s">
        <v>49</v>
      </c>
      <c r="C1855" s="22"/>
      <c r="D1855" s="22"/>
      <c r="E1855" s="22"/>
      <c r="F1855" s="22"/>
      <c r="G1855" s="22"/>
      <c r="H1855" s="22"/>
      <c r="I1855" s="22"/>
      <c r="J1855" s="22"/>
      <c r="K1855" s="23">
        <v>1</v>
      </c>
      <c r="L1855" s="23">
        <v>1</v>
      </c>
      <c r="M1855" s="21" t="s">
        <v>50</v>
      </c>
      <c r="N1855" s="21" t="s">
        <v>50</v>
      </c>
      <c r="O1855" s="22"/>
      <c r="P1855" s="22"/>
    </row>
    <row r="1856" spans="1:16" ht="45" x14ac:dyDescent="0.25">
      <c r="A1856" s="21" t="s">
        <v>2411</v>
      </c>
      <c r="B1856" s="21" t="s">
        <v>49</v>
      </c>
      <c r="C1856" s="23">
        <v>58257159</v>
      </c>
      <c r="D1856" s="23">
        <v>308.64999999999998</v>
      </c>
      <c r="E1856" s="23">
        <v>77026495.799999997</v>
      </c>
      <c r="F1856" s="23">
        <v>331.76</v>
      </c>
      <c r="G1856" s="23">
        <v>87216332.560000002</v>
      </c>
      <c r="H1856" s="23">
        <v>461.73</v>
      </c>
      <c r="I1856" s="23">
        <v>55647960.079999998</v>
      </c>
      <c r="J1856" s="23">
        <v>271.37</v>
      </c>
      <c r="K1856" s="23">
        <v>1</v>
      </c>
      <c r="L1856" s="23">
        <v>1</v>
      </c>
      <c r="M1856" s="21" t="s">
        <v>50</v>
      </c>
      <c r="N1856" s="21" t="s">
        <v>1462</v>
      </c>
      <c r="O1856" s="22"/>
      <c r="P1856" s="23">
        <v>198030</v>
      </c>
    </row>
    <row r="1857" spans="1:16" ht="45" x14ac:dyDescent="0.25">
      <c r="A1857" s="21" t="s">
        <v>6669</v>
      </c>
      <c r="B1857" s="21" t="s">
        <v>49</v>
      </c>
      <c r="C1857" s="22"/>
      <c r="D1857" s="22"/>
      <c r="E1857" s="22"/>
      <c r="F1857" s="22"/>
      <c r="G1857" s="22"/>
      <c r="H1857" s="22"/>
      <c r="I1857" s="22"/>
      <c r="J1857" s="22"/>
      <c r="K1857" s="23">
        <v>1</v>
      </c>
      <c r="L1857" s="23">
        <v>1</v>
      </c>
      <c r="M1857" s="21" t="s">
        <v>50</v>
      </c>
      <c r="N1857" s="21" t="s">
        <v>50</v>
      </c>
      <c r="O1857" s="22"/>
      <c r="P1857" s="22"/>
    </row>
    <row r="1858" spans="1:16" ht="45" x14ac:dyDescent="0.25">
      <c r="A1858" s="21" t="s">
        <v>6670</v>
      </c>
      <c r="B1858" s="21" t="s">
        <v>49</v>
      </c>
      <c r="C1858" s="22"/>
      <c r="D1858" s="22"/>
      <c r="E1858" s="22"/>
      <c r="F1858" s="22"/>
      <c r="G1858" s="22"/>
      <c r="H1858" s="22"/>
      <c r="I1858" s="22"/>
      <c r="J1858" s="22"/>
      <c r="K1858" s="23">
        <v>1</v>
      </c>
      <c r="L1858" s="23">
        <v>1</v>
      </c>
      <c r="M1858" s="21" t="s">
        <v>50</v>
      </c>
      <c r="N1858" s="21" t="s">
        <v>50</v>
      </c>
      <c r="O1858" s="22"/>
      <c r="P1858" s="22"/>
    </row>
    <row r="1859" spans="1:16" ht="45" x14ac:dyDescent="0.25">
      <c r="A1859" s="21" t="s">
        <v>6671</v>
      </c>
      <c r="B1859" s="21" t="s">
        <v>49</v>
      </c>
      <c r="C1859" s="22"/>
      <c r="D1859" s="22"/>
      <c r="E1859" s="22"/>
      <c r="F1859" s="22"/>
      <c r="G1859" s="22"/>
      <c r="H1859" s="22"/>
      <c r="I1859" s="22"/>
      <c r="J1859" s="22"/>
      <c r="K1859" s="23">
        <v>1</v>
      </c>
      <c r="L1859" s="23">
        <v>1</v>
      </c>
      <c r="M1859" s="21" t="s">
        <v>50</v>
      </c>
      <c r="N1859" s="21" t="s">
        <v>50</v>
      </c>
      <c r="O1859" s="22"/>
      <c r="P1859" s="22"/>
    </row>
    <row r="1860" spans="1:16" ht="45" x14ac:dyDescent="0.25">
      <c r="A1860" s="21" t="s">
        <v>6672</v>
      </c>
      <c r="B1860" s="21" t="s">
        <v>49</v>
      </c>
      <c r="C1860" s="22"/>
      <c r="D1860" s="22"/>
      <c r="E1860" s="22"/>
      <c r="F1860" s="22"/>
      <c r="G1860" s="22"/>
      <c r="H1860" s="22"/>
      <c r="I1860" s="22"/>
      <c r="J1860" s="22"/>
      <c r="K1860" s="23">
        <v>1</v>
      </c>
      <c r="L1860" s="23">
        <v>1</v>
      </c>
      <c r="M1860" s="21" t="s">
        <v>50</v>
      </c>
      <c r="N1860" s="21" t="s">
        <v>50</v>
      </c>
      <c r="O1860" s="22"/>
      <c r="P1860" s="22"/>
    </row>
    <row r="1861" spans="1:16" ht="45" x14ac:dyDescent="0.25">
      <c r="A1861" s="21" t="s">
        <v>6673</v>
      </c>
      <c r="B1861" s="21" t="s">
        <v>49</v>
      </c>
      <c r="C1861" s="22"/>
      <c r="D1861" s="22"/>
      <c r="E1861" s="22"/>
      <c r="F1861" s="22"/>
      <c r="G1861" s="22"/>
      <c r="H1861" s="22"/>
      <c r="I1861" s="22"/>
      <c r="J1861" s="22"/>
      <c r="K1861" s="23">
        <v>1</v>
      </c>
      <c r="L1861" s="23">
        <v>1</v>
      </c>
      <c r="M1861" s="21" t="s">
        <v>50</v>
      </c>
      <c r="N1861" s="21" t="s">
        <v>50</v>
      </c>
      <c r="O1861" s="22"/>
      <c r="P1861" s="22"/>
    </row>
    <row r="1862" spans="1:16" ht="45" x14ac:dyDescent="0.25">
      <c r="A1862" s="21" t="s">
        <v>6674</v>
      </c>
      <c r="B1862" s="21" t="s">
        <v>49</v>
      </c>
      <c r="C1862" s="22"/>
      <c r="D1862" s="22"/>
      <c r="E1862" s="22"/>
      <c r="F1862" s="22"/>
      <c r="G1862" s="22"/>
      <c r="H1862" s="22"/>
      <c r="I1862" s="22"/>
      <c r="J1862" s="22"/>
      <c r="K1862" s="23">
        <v>1</v>
      </c>
      <c r="L1862" s="23">
        <v>1</v>
      </c>
      <c r="M1862" s="21" t="s">
        <v>50</v>
      </c>
      <c r="N1862" s="21" t="s">
        <v>50</v>
      </c>
      <c r="O1862" s="22"/>
      <c r="P1862" s="22"/>
    </row>
    <row r="1863" spans="1:16" ht="45" x14ac:dyDescent="0.25">
      <c r="A1863" s="21" t="s">
        <v>2413</v>
      </c>
      <c r="B1863" s="21" t="s">
        <v>49</v>
      </c>
      <c r="C1863" s="23">
        <v>7014534.2599999998</v>
      </c>
      <c r="D1863" s="23">
        <v>1418.81</v>
      </c>
      <c r="E1863" s="23">
        <v>6165835.5800000001</v>
      </c>
      <c r="F1863" s="23">
        <v>2202.02</v>
      </c>
      <c r="G1863" s="23">
        <v>5247419.9400000004</v>
      </c>
      <c r="H1863" s="23">
        <v>2119.81</v>
      </c>
      <c r="I1863" s="23">
        <v>6251786.0199999996</v>
      </c>
      <c r="J1863" s="23">
        <v>2440.98</v>
      </c>
      <c r="K1863" s="23">
        <v>1</v>
      </c>
      <c r="L1863" s="23">
        <v>1</v>
      </c>
      <c r="M1863" s="21" t="s">
        <v>50</v>
      </c>
      <c r="N1863" s="21" t="s">
        <v>5192</v>
      </c>
      <c r="O1863" s="22"/>
      <c r="P1863" s="23">
        <v>3571.25</v>
      </c>
    </row>
    <row r="1864" spans="1:16" ht="45" x14ac:dyDescent="0.25">
      <c r="A1864" s="21" t="s">
        <v>6675</v>
      </c>
      <c r="B1864" s="21" t="s">
        <v>49</v>
      </c>
      <c r="C1864" s="22"/>
      <c r="D1864" s="22"/>
      <c r="E1864" s="22"/>
      <c r="F1864" s="22"/>
      <c r="G1864" s="22"/>
      <c r="H1864" s="22"/>
      <c r="I1864" s="22"/>
      <c r="J1864" s="22"/>
      <c r="K1864" s="23">
        <v>1</v>
      </c>
      <c r="L1864" s="23">
        <v>1</v>
      </c>
      <c r="M1864" s="21" t="s">
        <v>50</v>
      </c>
      <c r="N1864" s="21" t="s">
        <v>50</v>
      </c>
      <c r="O1864" s="22"/>
      <c r="P1864" s="22"/>
    </row>
    <row r="1865" spans="1:16" ht="45" x14ac:dyDescent="0.25">
      <c r="A1865" s="21" t="s">
        <v>6676</v>
      </c>
      <c r="B1865" s="21" t="s">
        <v>49</v>
      </c>
      <c r="C1865" s="22"/>
      <c r="D1865" s="22"/>
      <c r="E1865" s="22"/>
      <c r="F1865" s="22"/>
      <c r="G1865" s="22"/>
      <c r="H1865" s="22"/>
      <c r="I1865" s="22"/>
      <c r="J1865" s="22"/>
      <c r="K1865" s="23">
        <v>1</v>
      </c>
      <c r="L1865" s="23">
        <v>1</v>
      </c>
      <c r="M1865" s="21" t="s">
        <v>50</v>
      </c>
      <c r="N1865" s="21" t="s">
        <v>50</v>
      </c>
      <c r="O1865" s="22"/>
      <c r="P1865" s="22"/>
    </row>
    <row r="1866" spans="1:16" ht="45" x14ac:dyDescent="0.25">
      <c r="A1866" s="21" t="s">
        <v>6677</v>
      </c>
      <c r="B1866" s="21" t="s">
        <v>198</v>
      </c>
      <c r="C1866" s="22"/>
      <c r="D1866" s="22"/>
      <c r="E1866" s="22"/>
      <c r="F1866" s="22"/>
      <c r="G1866" s="22"/>
      <c r="H1866" s="22"/>
      <c r="I1866" s="22"/>
      <c r="J1866" s="22"/>
      <c r="K1866" s="23">
        <v>1</v>
      </c>
      <c r="L1866" s="23">
        <v>1</v>
      </c>
      <c r="M1866" s="21" t="s">
        <v>50</v>
      </c>
      <c r="N1866" s="21" t="s">
        <v>50</v>
      </c>
      <c r="O1866" s="22"/>
      <c r="P1866" s="22"/>
    </row>
    <row r="1867" spans="1:16" ht="45" x14ac:dyDescent="0.25">
      <c r="A1867" s="21" t="s">
        <v>6678</v>
      </c>
      <c r="B1867" s="21" t="s">
        <v>49</v>
      </c>
      <c r="C1867" s="22"/>
      <c r="D1867" s="22"/>
      <c r="E1867" s="22"/>
      <c r="F1867" s="22"/>
      <c r="G1867" s="22"/>
      <c r="H1867" s="22"/>
      <c r="I1867" s="22"/>
      <c r="J1867" s="22"/>
      <c r="K1867" s="23">
        <v>1</v>
      </c>
      <c r="L1867" s="23">
        <v>1</v>
      </c>
      <c r="M1867" s="21" t="s">
        <v>50</v>
      </c>
      <c r="N1867" s="21" t="s">
        <v>50</v>
      </c>
      <c r="O1867" s="22"/>
      <c r="P1867" s="22"/>
    </row>
    <row r="1868" spans="1:16" ht="45" x14ac:dyDescent="0.25">
      <c r="A1868" s="21" t="s">
        <v>6679</v>
      </c>
      <c r="B1868" s="21" t="s">
        <v>49</v>
      </c>
      <c r="C1868" s="22"/>
      <c r="D1868" s="22"/>
      <c r="E1868" s="22"/>
      <c r="F1868" s="22"/>
      <c r="G1868" s="22"/>
      <c r="H1868" s="22"/>
      <c r="I1868" s="22"/>
      <c r="J1868" s="22"/>
      <c r="K1868" s="23">
        <v>1</v>
      </c>
      <c r="L1868" s="23">
        <v>1</v>
      </c>
      <c r="M1868" s="21" t="s">
        <v>50</v>
      </c>
      <c r="N1868" s="21" t="s">
        <v>50</v>
      </c>
      <c r="O1868" s="22"/>
      <c r="P1868" s="22"/>
    </row>
    <row r="1869" spans="1:16" ht="45" x14ac:dyDescent="0.25">
      <c r="A1869" s="21" t="s">
        <v>6680</v>
      </c>
      <c r="B1869" s="21" t="s">
        <v>49</v>
      </c>
      <c r="C1869" s="22"/>
      <c r="D1869" s="22"/>
      <c r="E1869" s="22"/>
      <c r="F1869" s="22"/>
      <c r="G1869" s="22"/>
      <c r="H1869" s="22"/>
      <c r="I1869" s="22"/>
      <c r="J1869" s="22"/>
      <c r="K1869" s="23">
        <v>1</v>
      </c>
      <c r="L1869" s="23">
        <v>1</v>
      </c>
      <c r="M1869" s="21" t="s">
        <v>50</v>
      </c>
      <c r="N1869" s="21" t="s">
        <v>50</v>
      </c>
      <c r="O1869" s="22"/>
      <c r="P1869" s="22"/>
    </row>
    <row r="1870" spans="1:16" ht="45" x14ac:dyDescent="0.25">
      <c r="A1870" s="21" t="s">
        <v>6681</v>
      </c>
      <c r="B1870" s="21" t="s">
        <v>49</v>
      </c>
      <c r="C1870" s="22"/>
      <c r="D1870" s="22"/>
      <c r="E1870" s="22"/>
      <c r="F1870" s="22"/>
      <c r="G1870" s="22"/>
      <c r="H1870" s="22"/>
      <c r="I1870" s="22"/>
      <c r="J1870" s="22"/>
      <c r="K1870" s="23">
        <v>1</v>
      </c>
      <c r="L1870" s="23">
        <v>1</v>
      </c>
      <c r="M1870" s="21" t="s">
        <v>50</v>
      </c>
      <c r="N1870" s="21" t="s">
        <v>50</v>
      </c>
      <c r="O1870" s="22"/>
      <c r="P1870" s="22"/>
    </row>
    <row r="1871" spans="1:16" ht="45" x14ac:dyDescent="0.25">
      <c r="A1871" s="21" t="s">
        <v>6682</v>
      </c>
      <c r="B1871" s="21" t="s">
        <v>49</v>
      </c>
      <c r="C1871" s="22"/>
      <c r="D1871" s="22"/>
      <c r="E1871" s="22"/>
      <c r="F1871" s="22"/>
      <c r="G1871" s="22"/>
      <c r="H1871" s="22"/>
      <c r="I1871" s="22"/>
      <c r="J1871" s="22"/>
      <c r="K1871" s="23">
        <v>1</v>
      </c>
      <c r="L1871" s="23">
        <v>1</v>
      </c>
      <c r="M1871" s="21" t="s">
        <v>50</v>
      </c>
      <c r="N1871" s="21" t="s">
        <v>50</v>
      </c>
      <c r="O1871" s="22"/>
      <c r="P1871" s="22"/>
    </row>
    <row r="1872" spans="1:16" ht="45" x14ac:dyDescent="0.25">
      <c r="A1872" s="21" t="s">
        <v>6683</v>
      </c>
      <c r="B1872" s="21" t="s">
        <v>198</v>
      </c>
      <c r="C1872" s="22"/>
      <c r="D1872" s="22"/>
      <c r="E1872" s="22"/>
      <c r="F1872" s="22"/>
      <c r="G1872" s="22"/>
      <c r="H1872" s="22"/>
      <c r="I1872" s="22"/>
      <c r="J1872" s="22"/>
      <c r="K1872" s="23">
        <v>1</v>
      </c>
      <c r="L1872" s="23">
        <v>1</v>
      </c>
      <c r="M1872" s="21" t="s">
        <v>50</v>
      </c>
      <c r="N1872" s="21" t="s">
        <v>50</v>
      </c>
      <c r="O1872" s="22"/>
      <c r="P1872" s="22"/>
    </row>
    <row r="1873" spans="1:16" ht="45" x14ac:dyDescent="0.25">
      <c r="A1873" s="21" t="s">
        <v>6684</v>
      </c>
      <c r="B1873" s="21" t="s">
        <v>49</v>
      </c>
      <c r="C1873" s="22"/>
      <c r="D1873" s="22"/>
      <c r="E1873" s="22"/>
      <c r="F1873" s="22"/>
      <c r="G1873" s="22"/>
      <c r="H1873" s="22"/>
      <c r="I1873" s="22"/>
      <c r="J1873" s="22"/>
      <c r="K1873" s="23">
        <v>1</v>
      </c>
      <c r="L1873" s="23">
        <v>1</v>
      </c>
      <c r="M1873" s="21" t="s">
        <v>50</v>
      </c>
      <c r="N1873" s="21" t="s">
        <v>50</v>
      </c>
      <c r="O1873" s="22"/>
      <c r="P1873" s="22"/>
    </row>
    <row r="1874" spans="1:16" ht="45" x14ac:dyDescent="0.25">
      <c r="A1874" s="21" t="s">
        <v>6685</v>
      </c>
      <c r="B1874" s="21" t="s">
        <v>49</v>
      </c>
      <c r="C1874" s="22"/>
      <c r="D1874" s="22"/>
      <c r="E1874" s="22"/>
      <c r="F1874" s="22"/>
      <c r="G1874" s="22"/>
      <c r="H1874" s="22"/>
      <c r="I1874" s="22"/>
      <c r="J1874" s="22"/>
      <c r="K1874" s="23">
        <v>1</v>
      </c>
      <c r="L1874" s="23">
        <v>1</v>
      </c>
      <c r="M1874" s="21" t="s">
        <v>50</v>
      </c>
      <c r="N1874" s="21" t="s">
        <v>50</v>
      </c>
      <c r="O1874" s="22"/>
      <c r="P1874" s="22"/>
    </row>
    <row r="1875" spans="1:16" ht="45" x14ac:dyDescent="0.25">
      <c r="A1875" s="21" t="s">
        <v>6686</v>
      </c>
      <c r="B1875" s="21" t="s">
        <v>49</v>
      </c>
      <c r="C1875" s="22"/>
      <c r="D1875" s="22"/>
      <c r="E1875" s="22"/>
      <c r="F1875" s="22"/>
      <c r="G1875" s="22"/>
      <c r="H1875" s="22"/>
      <c r="I1875" s="22"/>
      <c r="J1875" s="22"/>
      <c r="K1875" s="23">
        <v>1</v>
      </c>
      <c r="L1875" s="23">
        <v>1</v>
      </c>
      <c r="M1875" s="21" t="s">
        <v>50</v>
      </c>
      <c r="N1875" s="21" t="s">
        <v>50</v>
      </c>
      <c r="O1875" s="22"/>
      <c r="P1875" s="22"/>
    </row>
    <row r="1876" spans="1:16" ht="45" x14ac:dyDescent="0.25">
      <c r="A1876" s="21" t="s">
        <v>6687</v>
      </c>
      <c r="B1876" s="21" t="s">
        <v>49</v>
      </c>
      <c r="C1876" s="22"/>
      <c r="D1876" s="22"/>
      <c r="E1876" s="22"/>
      <c r="F1876" s="22"/>
      <c r="G1876" s="22"/>
      <c r="H1876" s="22"/>
      <c r="I1876" s="22"/>
      <c r="J1876" s="22"/>
      <c r="K1876" s="23">
        <v>1</v>
      </c>
      <c r="L1876" s="23">
        <v>1</v>
      </c>
      <c r="M1876" s="21" t="s">
        <v>50</v>
      </c>
      <c r="N1876" s="21" t="s">
        <v>50</v>
      </c>
      <c r="O1876" s="22"/>
      <c r="P1876" s="22"/>
    </row>
    <row r="1877" spans="1:16" ht="45" x14ac:dyDescent="0.25">
      <c r="A1877" s="21" t="s">
        <v>6688</v>
      </c>
      <c r="B1877" s="21" t="s">
        <v>49</v>
      </c>
      <c r="C1877" s="22"/>
      <c r="D1877" s="22"/>
      <c r="E1877" s="22"/>
      <c r="F1877" s="22"/>
      <c r="G1877" s="22"/>
      <c r="H1877" s="22"/>
      <c r="I1877" s="22"/>
      <c r="J1877" s="22"/>
      <c r="K1877" s="23">
        <v>1</v>
      </c>
      <c r="L1877" s="23">
        <v>1</v>
      </c>
      <c r="M1877" s="21" t="s">
        <v>50</v>
      </c>
      <c r="N1877" s="21" t="s">
        <v>50</v>
      </c>
      <c r="O1877" s="22"/>
      <c r="P1877" s="22"/>
    </row>
    <row r="1878" spans="1:16" ht="45" x14ac:dyDescent="0.25">
      <c r="A1878" s="21" t="s">
        <v>6689</v>
      </c>
      <c r="B1878" s="21" t="s">
        <v>49</v>
      </c>
      <c r="C1878" s="22"/>
      <c r="D1878" s="22"/>
      <c r="E1878" s="22"/>
      <c r="F1878" s="22"/>
      <c r="G1878" s="22"/>
      <c r="H1878" s="22"/>
      <c r="I1878" s="22"/>
      <c r="J1878" s="22"/>
      <c r="K1878" s="23">
        <v>1</v>
      </c>
      <c r="L1878" s="23">
        <v>1</v>
      </c>
      <c r="M1878" s="21" t="s">
        <v>50</v>
      </c>
      <c r="N1878" s="21" t="s">
        <v>50</v>
      </c>
      <c r="O1878" s="22"/>
      <c r="P1878" s="22"/>
    </row>
    <row r="1879" spans="1:16" ht="45" x14ac:dyDescent="0.25">
      <c r="A1879" s="21" t="s">
        <v>6690</v>
      </c>
      <c r="B1879" s="21" t="s">
        <v>49</v>
      </c>
      <c r="C1879" s="22"/>
      <c r="D1879" s="22"/>
      <c r="E1879" s="22"/>
      <c r="F1879" s="22"/>
      <c r="G1879" s="22"/>
      <c r="H1879" s="22"/>
      <c r="I1879" s="22"/>
      <c r="J1879" s="22"/>
      <c r="K1879" s="23">
        <v>1</v>
      </c>
      <c r="L1879" s="23">
        <v>1</v>
      </c>
      <c r="M1879" s="21" t="s">
        <v>50</v>
      </c>
      <c r="N1879" s="21" t="s">
        <v>50</v>
      </c>
      <c r="O1879" s="22"/>
      <c r="P1879" s="22"/>
    </row>
    <row r="1880" spans="1:16" ht="45" x14ac:dyDescent="0.25">
      <c r="A1880" s="21" t="s">
        <v>2415</v>
      </c>
      <c r="B1880" s="21" t="s">
        <v>49</v>
      </c>
      <c r="C1880" s="23">
        <v>23397521.82</v>
      </c>
      <c r="D1880" s="23">
        <v>40.58</v>
      </c>
      <c r="E1880" s="23">
        <v>23310169.09</v>
      </c>
      <c r="F1880" s="23">
        <v>38.65</v>
      </c>
      <c r="G1880" s="23">
        <v>34093972.009999998</v>
      </c>
      <c r="H1880" s="23">
        <v>52.56</v>
      </c>
      <c r="I1880" s="23">
        <v>28893760.68</v>
      </c>
      <c r="J1880" s="23">
        <v>43.41</v>
      </c>
      <c r="K1880" s="23">
        <v>1</v>
      </c>
      <c r="L1880" s="23">
        <v>1</v>
      </c>
      <c r="M1880" s="21" t="s">
        <v>50</v>
      </c>
      <c r="N1880" s="21" t="s">
        <v>58</v>
      </c>
      <c r="O1880" s="22"/>
      <c r="P1880" s="23">
        <v>640140</v>
      </c>
    </row>
    <row r="1881" spans="1:16" ht="45" x14ac:dyDescent="0.25">
      <c r="A1881" s="21" t="s">
        <v>2417</v>
      </c>
      <c r="B1881" s="21" t="s">
        <v>49</v>
      </c>
      <c r="C1881" s="23">
        <v>46123805.350000001</v>
      </c>
      <c r="D1881" s="23">
        <v>508.84</v>
      </c>
      <c r="E1881" s="23">
        <v>44707961.439999998</v>
      </c>
      <c r="F1881" s="23">
        <v>592.48</v>
      </c>
      <c r="G1881" s="23">
        <v>35365476.670000002</v>
      </c>
      <c r="H1881" s="23">
        <v>461.73</v>
      </c>
      <c r="I1881" s="23">
        <v>41805578.810000002</v>
      </c>
      <c r="J1881" s="23">
        <v>553.94000000000005</v>
      </c>
      <c r="K1881" s="23">
        <v>1</v>
      </c>
      <c r="L1881" s="23">
        <v>1</v>
      </c>
      <c r="M1881" s="21" t="s">
        <v>50</v>
      </c>
      <c r="N1881" s="21" t="s">
        <v>1462</v>
      </c>
      <c r="O1881" s="22"/>
      <c r="P1881" s="23">
        <v>82520</v>
      </c>
    </row>
    <row r="1882" spans="1:16" ht="45" x14ac:dyDescent="0.25">
      <c r="A1882" s="21" t="s">
        <v>6691</v>
      </c>
      <c r="B1882" s="21" t="s">
        <v>49</v>
      </c>
      <c r="C1882" s="22"/>
      <c r="D1882" s="22"/>
      <c r="E1882" s="22"/>
      <c r="F1882" s="22"/>
      <c r="G1882" s="22"/>
      <c r="H1882" s="22"/>
      <c r="I1882" s="22"/>
      <c r="J1882" s="22"/>
      <c r="K1882" s="23">
        <v>1</v>
      </c>
      <c r="L1882" s="23">
        <v>1</v>
      </c>
      <c r="M1882" s="21" t="s">
        <v>50</v>
      </c>
      <c r="N1882" s="21" t="s">
        <v>50</v>
      </c>
      <c r="O1882" s="22"/>
      <c r="P1882" s="22"/>
    </row>
    <row r="1883" spans="1:16" ht="45" x14ac:dyDescent="0.25">
      <c r="A1883" s="21" t="s">
        <v>6692</v>
      </c>
      <c r="B1883" s="21" t="s">
        <v>49</v>
      </c>
      <c r="C1883" s="22"/>
      <c r="D1883" s="22"/>
      <c r="E1883" s="22"/>
      <c r="F1883" s="22"/>
      <c r="G1883" s="22"/>
      <c r="H1883" s="22"/>
      <c r="I1883" s="22"/>
      <c r="J1883" s="22"/>
      <c r="K1883" s="23">
        <v>1</v>
      </c>
      <c r="L1883" s="23">
        <v>1</v>
      </c>
      <c r="M1883" s="21" t="s">
        <v>50</v>
      </c>
      <c r="N1883" s="21" t="s">
        <v>50</v>
      </c>
      <c r="O1883" s="22"/>
      <c r="P1883" s="22"/>
    </row>
    <row r="1884" spans="1:16" ht="45" x14ac:dyDescent="0.25">
      <c r="A1884" s="21" t="s">
        <v>6693</v>
      </c>
      <c r="B1884" s="21" t="s">
        <v>49</v>
      </c>
      <c r="C1884" s="22"/>
      <c r="D1884" s="22"/>
      <c r="E1884" s="22"/>
      <c r="F1884" s="22"/>
      <c r="G1884" s="22"/>
      <c r="H1884" s="22"/>
      <c r="I1884" s="22"/>
      <c r="J1884" s="22"/>
      <c r="K1884" s="23">
        <v>1</v>
      </c>
      <c r="L1884" s="23">
        <v>1</v>
      </c>
      <c r="M1884" s="21" t="s">
        <v>50</v>
      </c>
      <c r="N1884" s="21" t="s">
        <v>50</v>
      </c>
      <c r="O1884" s="22"/>
      <c r="P1884" s="22"/>
    </row>
    <row r="1885" spans="1:16" ht="45" x14ac:dyDescent="0.25">
      <c r="A1885" s="21" t="s">
        <v>6694</v>
      </c>
      <c r="B1885" s="21" t="s">
        <v>49</v>
      </c>
      <c r="C1885" s="22"/>
      <c r="D1885" s="22"/>
      <c r="E1885" s="22"/>
      <c r="F1885" s="22"/>
      <c r="G1885" s="22"/>
      <c r="H1885" s="22"/>
      <c r="I1885" s="22"/>
      <c r="J1885" s="22"/>
      <c r="K1885" s="23">
        <v>1</v>
      </c>
      <c r="L1885" s="23">
        <v>1</v>
      </c>
      <c r="M1885" s="21" t="s">
        <v>50</v>
      </c>
      <c r="N1885" s="21" t="s">
        <v>50</v>
      </c>
      <c r="O1885" s="22"/>
      <c r="P1885" s="22"/>
    </row>
    <row r="1886" spans="1:16" ht="45" x14ac:dyDescent="0.25">
      <c r="A1886" s="21" t="s">
        <v>2419</v>
      </c>
      <c r="B1886" s="21" t="s">
        <v>49</v>
      </c>
      <c r="C1886" s="23">
        <v>67378441.260000005</v>
      </c>
      <c r="D1886" s="23">
        <v>195.11</v>
      </c>
      <c r="E1886" s="23">
        <v>51865791.350000001</v>
      </c>
      <c r="F1886" s="23">
        <v>396.71</v>
      </c>
      <c r="G1886" s="23">
        <v>205467034.21000001</v>
      </c>
      <c r="H1886" s="23">
        <v>2040.84</v>
      </c>
      <c r="I1886" s="23">
        <v>58322152.68</v>
      </c>
      <c r="J1886" s="23">
        <v>446.56</v>
      </c>
      <c r="K1886" s="23">
        <v>1</v>
      </c>
      <c r="L1886" s="23">
        <v>1</v>
      </c>
      <c r="M1886" s="21" t="s">
        <v>50</v>
      </c>
      <c r="N1886" s="21" t="s">
        <v>1462</v>
      </c>
      <c r="O1886" s="22"/>
      <c r="P1886" s="23">
        <v>236160</v>
      </c>
    </row>
    <row r="1887" spans="1:16" ht="45" x14ac:dyDescent="0.25">
      <c r="A1887" s="21" t="s">
        <v>2421</v>
      </c>
      <c r="B1887" s="21" t="s">
        <v>49</v>
      </c>
      <c r="C1887" s="23">
        <v>84694891.540000007</v>
      </c>
      <c r="D1887" s="23">
        <v>11.95</v>
      </c>
      <c r="E1887" s="23">
        <v>301881142.76999998</v>
      </c>
      <c r="F1887" s="23">
        <v>60.32</v>
      </c>
      <c r="G1887" s="23">
        <v>279013983.36000001</v>
      </c>
      <c r="H1887" s="23">
        <v>35</v>
      </c>
      <c r="I1887" s="23">
        <v>313548674.74000001</v>
      </c>
      <c r="J1887" s="23">
        <v>52.44</v>
      </c>
      <c r="K1887" s="23">
        <v>1</v>
      </c>
      <c r="L1887" s="23">
        <v>1</v>
      </c>
      <c r="M1887" s="21" t="s">
        <v>50</v>
      </c>
      <c r="N1887" s="21" t="s">
        <v>204</v>
      </c>
      <c r="O1887" s="22"/>
      <c r="P1887" s="23">
        <v>2844560</v>
      </c>
    </row>
    <row r="1888" spans="1:16" ht="45" x14ac:dyDescent="0.25">
      <c r="A1888" s="21" t="s">
        <v>6695</v>
      </c>
      <c r="B1888" s="21" t="s">
        <v>49</v>
      </c>
      <c r="C1888" s="22"/>
      <c r="D1888" s="22"/>
      <c r="E1888" s="22"/>
      <c r="F1888" s="22"/>
      <c r="G1888" s="22"/>
      <c r="H1888" s="22"/>
      <c r="I1888" s="22"/>
      <c r="J1888" s="22"/>
      <c r="K1888" s="23">
        <v>1</v>
      </c>
      <c r="L1888" s="23">
        <v>1</v>
      </c>
      <c r="M1888" s="21" t="s">
        <v>50</v>
      </c>
      <c r="N1888" s="21" t="s">
        <v>50</v>
      </c>
      <c r="O1888" s="22"/>
      <c r="P1888" s="22"/>
    </row>
    <row r="1889" spans="1:16" ht="45" x14ac:dyDescent="0.25">
      <c r="A1889" s="21" t="s">
        <v>1002</v>
      </c>
      <c r="B1889" s="21" t="s">
        <v>49</v>
      </c>
      <c r="C1889" s="23">
        <v>12787042.6</v>
      </c>
      <c r="D1889" s="23">
        <v>39.96</v>
      </c>
      <c r="E1889" s="23">
        <v>9076420.9399999995</v>
      </c>
      <c r="F1889" s="23">
        <v>30.64</v>
      </c>
      <c r="G1889" s="23">
        <v>11150825.560000001</v>
      </c>
      <c r="H1889" s="23">
        <v>36.29</v>
      </c>
      <c r="I1889" s="23">
        <v>24399266.789999999</v>
      </c>
      <c r="J1889" s="23">
        <v>59.69</v>
      </c>
      <c r="K1889" s="23">
        <v>1</v>
      </c>
      <c r="L1889" s="23">
        <v>1</v>
      </c>
      <c r="M1889" s="21" t="s">
        <v>50</v>
      </c>
      <c r="N1889" s="21" t="s">
        <v>58</v>
      </c>
      <c r="O1889" s="22"/>
      <c r="P1889" s="23">
        <v>370623</v>
      </c>
    </row>
    <row r="1890" spans="1:16" ht="45" x14ac:dyDescent="0.25">
      <c r="A1890" s="21" t="s">
        <v>6696</v>
      </c>
      <c r="B1890" s="21" t="s">
        <v>49</v>
      </c>
      <c r="C1890" s="22"/>
      <c r="D1890" s="22"/>
      <c r="E1890" s="22"/>
      <c r="F1890" s="22"/>
      <c r="G1890" s="22"/>
      <c r="H1890" s="22"/>
      <c r="I1890" s="22"/>
      <c r="J1890" s="22"/>
      <c r="K1890" s="23">
        <v>1</v>
      </c>
      <c r="L1890" s="23">
        <v>1</v>
      </c>
      <c r="M1890" s="21" t="s">
        <v>50</v>
      </c>
      <c r="N1890" s="21" t="s">
        <v>50</v>
      </c>
      <c r="O1890" s="22"/>
      <c r="P1890" s="22"/>
    </row>
    <row r="1891" spans="1:16" ht="45" x14ac:dyDescent="0.25">
      <c r="A1891" s="21" t="s">
        <v>6697</v>
      </c>
      <c r="B1891" s="21" t="s">
        <v>49</v>
      </c>
      <c r="C1891" s="22"/>
      <c r="D1891" s="22"/>
      <c r="E1891" s="22"/>
      <c r="F1891" s="22"/>
      <c r="G1891" s="22"/>
      <c r="H1891" s="22"/>
      <c r="I1891" s="22"/>
      <c r="J1891" s="22"/>
      <c r="K1891" s="23">
        <v>1</v>
      </c>
      <c r="L1891" s="23">
        <v>1</v>
      </c>
      <c r="M1891" s="21" t="s">
        <v>50</v>
      </c>
      <c r="N1891" s="21" t="s">
        <v>50</v>
      </c>
      <c r="O1891" s="22"/>
      <c r="P1891" s="22"/>
    </row>
    <row r="1892" spans="1:16" ht="45" x14ac:dyDescent="0.25">
      <c r="A1892" s="21" t="s">
        <v>6698</v>
      </c>
      <c r="B1892" s="21" t="s">
        <v>49</v>
      </c>
      <c r="C1892" s="22"/>
      <c r="D1892" s="22"/>
      <c r="E1892" s="22"/>
      <c r="F1892" s="22"/>
      <c r="G1892" s="22"/>
      <c r="H1892" s="22"/>
      <c r="I1892" s="22"/>
      <c r="J1892" s="22"/>
      <c r="K1892" s="23">
        <v>1</v>
      </c>
      <c r="L1892" s="23">
        <v>1</v>
      </c>
      <c r="M1892" s="21" t="s">
        <v>50</v>
      </c>
      <c r="N1892" s="21" t="s">
        <v>50</v>
      </c>
      <c r="O1892" s="22"/>
      <c r="P1892" s="22"/>
    </row>
    <row r="1893" spans="1:16" ht="45" x14ac:dyDescent="0.25">
      <c r="A1893" s="21" t="s">
        <v>6699</v>
      </c>
      <c r="B1893" s="21" t="s">
        <v>49</v>
      </c>
      <c r="C1893" s="22"/>
      <c r="D1893" s="22"/>
      <c r="E1893" s="22"/>
      <c r="F1893" s="22"/>
      <c r="G1893" s="22"/>
      <c r="H1893" s="22"/>
      <c r="I1893" s="22"/>
      <c r="J1893" s="22"/>
      <c r="K1893" s="23">
        <v>1</v>
      </c>
      <c r="L1893" s="23">
        <v>1</v>
      </c>
      <c r="M1893" s="21" t="s">
        <v>50</v>
      </c>
      <c r="N1893" s="21" t="s">
        <v>50</v>
      </c>
      <c r="O1893" s="22"/>
      <c r="P1893" s="22"/>
    </row>
    <row r="1894" spans="1:16" ht="45" x14ac:dyDescent="0.25">
      <c r="A1894" s="21" t="s">
        <v>6700</v>
      </c>
      <c r="B1894" s="21" t="s">
        <v>49</v>
      </c>
      <c r="C1894" s="22"/>
      <c r="D1894" s="22"/>
      <c r="E1894" s="22"/>
      <c r="F1894" s="22"/>
      <c r="G1894" s="22"/>
      <c r="H1894" s="22"/>
      <c r="I1894" s="22"/>
      <c r="J1894" s="22"/>
      <c r="K1894" s="23">
        <v>1</v>
      </c>
      <c r="L1894" s="23">
        <v>1</v>
      </c>
      <c r="M1894" s="21" t="s">
        <v>50</v>
      </c>
      <c r="N1894" s="21" t="s">
        <v>50</v>
      </c>
      <c r="O1894" s="22"/>
      <c r="P1894" s="22"/>
    </row>
    <row r="1895" spans="1:16" ht="45" x14ac:dyDescent="0.25">
      <c r="A1895" s="21" t="s">
        <v>6701</v>
      </c>
      <c r="B1895" s="21" t="s">
        <v>49</v>
      </c>
      <c r="C1895" s="22"/>
      <c r="D1895" s="22"/>
      <c r="E1895" s="22"/>
      <c r="F1895" s="22"/>
      <c r="G1895" s="22"/>
      <c r="H1895" s="22"/>
      <c r="I1895" s="22"/>
      <c r="J1895" s="22"/>
      <c r="K1895" s="23">
        <v>1</v>
      </c>
      <c r="L1895" s="23">
        <v>1</v>
      </c>
      <c r="M1895" s="21" t="s">
        <v>50</v>
      </c>
      <c r="N1895" s="21" t="s">
        <v>50</v>
      </c>
      <c r="O1895" s="22"/>
      <c r="P1895" s="22"/>
    </row>
    <row r="1896" spans="1:16" ht="45" x14ac:dyDescent="0.25">
      <c r="A1896" s="21" t="s">
        <v>6702</v>
      </c>
      <c r="B1896" s="21" t="s">
        <v>49</v>
      </c>
      <c r="C1896" s="22"/>
      <c r="D1896" s="22"/>
      <c r="E1896" s="22"/>
      <c r="F1896" s="22"/>
      <c r="G1896" s="22"/>
      <c r="H1896" s="22"/>
      <c r="I1896" s="22"/>
      <c r="J1896" s="22"/>
      <c r="K1896" s="23">
        <v>1</v>
      </c>
      <c r="L1896" s="23">
        <v>1</v>
      </c>
      <c r="M1896" s="21" t="s">
        <v>50</v>
      </c>
      <c r="N1896" s="21" t="s">
        <v>50</v>
      </c>
      <c r="O1896" s="22"/>
      <c r="P1896" s="22"/>
    </row>
    <row r="1897" spans="1:16" ht="45" x14ac:dyDescent="0.25">
      <c r="A1897" s="21" t="s">
        <v>2424</v>
      </c>
      <c r="B1897" s="21" t="s">
        <v>49</v>
      </c>
      <c r="C1897" s="23">
        <v>22238455.32</v>
      </c>
      <c r="D1897" s="23">
        <v>654.27</v>
      </c>
      <c r="E1897" s="23">
        <v>24056656.600000001</v>
      </c>
      <c r="F1897" s="23">
        <v>887.49</v>
      </c>
      <c r="G1897" s="23">
        <v>37975501.950000003</v>
      </c>
      <c r="H1897" s="23">
        <v>1346.57</v>
      </c>
      <c r="I1897" s="23">
        <v>34799500.920000002</v>
      </c>
      <c r="J1897" s="23">
        <v>1270.3800000000001</v>
      </c>
      <c r="K1897" s="23">
        <v>1</v>
      </c>
      <c r="L1897" s="23">
        <v>1</v>
      </c>
      <c r="M1897" s="21" t="s">
        <v>50</v>
      </c>
      <c r="N1897" s="21" t="s">
        <v>5192</v>
      </c>
      <c r="O1897" s="22"/>
      <c r="P1897" s="23">
        <v>38099.5</v>
      </c>
    </row>
    <row r="1898" spans="1:16" ht="45" x14ac:dyDescent="0.25">
      <c r="A1898" s="21" t="s">
        <v>6703</v>
      </c>
      <c r="B1898" s="21" t="s">
        <v>49</v>
      </c>
      <c r="C1898" s="22"/>
      <c r="D1898" s="22"/>
      <c r="E1898" s="22"/>
      <c r="F1898" s="22"/>
      <c r="G1898" s="22"/>
      <c r="H1898" s="22"/>
      <c r="I1898" s="22"/>
      <c r="J1898" s="22"/>
      <c r="K1898" s="23">
        <v>1</v>
      </c>
      <c r="L1898" s="23">
        <v>1</v>
      </c>
      <c r="M1898" s="21" t="s">
        <v>50</v>
      </c>
      <c r="N1898" s="21" t="s">
        <v>50</v>
      </c>
      <c r="O1898" s="22"/>
      <c r="P1898" s="22"/>
    </row>
    <row r="1899" spans="1:16" ht="45" x14ac:dyDescent="0.25">
      <c r="A1899" s="21" t="s">
        <v>6704</v>
      </c>
      <c r="B1899" s="21" t="s">
        <v>49</v>
      </c>
      <c r="C1899" s="22"/>
      <c r="D1899" s="22"/>
      <c r="E1899" s="22"/>
      <c r="F1899" s="22"/>
      <c r="G1899" s="22"/>
      <c r="H1899" s="22"/>
      <c r="I1899" s="22"/>
      <c r="J1899" s="22"/>
      <c r="K1899" s="23">
        <v>1</v>
      </c>
      <c r="L1899" s="23">
        <v>1</v>
      </c>
      <c r="M1899" s="21" t="s">
        <v>50</v>
      </c>
      <c r="N1899" s="21" t="s">
        <v>50</v>
      </c>
      <c r="O1899" s="22"/>
      <c r="P1899" s="22"/>
    </row>
    <row r="1900" spans="1:16" ht="45" x14ac:dyDescent="0.25">
      <c r="A1900" s="21" t="s">
        <v>6705</v>
      </c>
      <c r="B1900" s="21" t="s">
        <v>49</v>
      </c>
      <c r="C1900" s="22"/>
      <c r="D1900" s="22"/>
      <c r="E1900" s="22"/>
      <c r="F1900" s="22"/>
      <c r="G1900" s="22"/>
      <c r="H1900" s="22"/>
      <c r="I1900" s="22"/>
      <c r="J1900" s="22"/>
      <c r="K1900" s="23">
        <v>1</v>
      </c>
      <c r="L1900" s="23">
        <v>1</v>
      </c>
      <c r="M1900" s="21" t="s">
        <v>50</v>
      </c>
      <c r="N1900" s="21" t="s">
        <v>50</v>
      </c>
      <c r="O1900" s="22"/>
      <c r="P1900" s="22"/>
    </row>
    <row r="1901" spans="1:16" ht="45" x14ac:dyDescent="0.25">
      <c r="A1901" s="21" t="s">
        <v>6706</v>
      </c>
      <c r="B1901" s="21" t="s">
        <v>49</v>
      </c>
      <c r="C1901" s="22"/>
      <c r="D1901" s="22"/>
      <c r="E1901" s="22"/>
      <c r="F1901" s="22"/>
      <c r="G1901" s="22"/>
      <c r="H1901" s="22"/>
      <c r="I1901" s="22"/>
      <c r="J1901" s="22"/>
      <c r="K1901" s="23">
        <v>1</v>
      </c>
      <c r="L1901" s="23">
        <v>1</v>
      </c>
      <c r="M1901" s="21" t="s">
        <v>50</v>
      </c>
      <c r="N1901" s="21" t="s">
        <v>50</v>
      </c>
      <c r="O1901" s="22"/>
      <c r="P1901" s="22"/>
    </row>
    <row r="1902" spans="1:16" ht="45" x14ac:dyDescent="0.25">
      <c r="A1902" s="21" t="s">
        <v>6707</v>
      </c>
      <c r="B1902" s="21" t="s">
        <v>49</v>
      </c>
      <c r="C1902" s="22"/>
      <c r="D1902" s="22"/>
      <c r="E1902" s="22"/>
      <c r="F1902" s="22"/>
      <c r="G1902" s="22"/>
      <c r="H1902" s="22"/>
      <c r="I1902" s="22"/>
      <c r="J1902" s="22"/>
      <c r="K1902" s="23">
        <v>1</v>
      </c>
      <c r="L1902" s="23">
        <v>1</v>
      </c>
      <c r="M1902" s="21" t="s">
        <v>50</v>
      </c>
      <c r="N1902" s="21" t="s">
        <v>50</v>
      </c>
      <c r="O1902" s="22"/>
      <c r="P1902" s="22"/>
    </row>
    <row r="1903" spans="1:16" ht="45" x14ac:dyDescent="0.25">
      <c r="A1903" s="21" t="s">
        <v>2426</v>
      </c>
      <c r="B1903" s="21" t="s">
        <v>49</v>
      </c>
      <c r="C1903" s="22"/>
      <c r="D1903" s="22"/>
      <c r="E1903" s="23">
        <v>11304888.880000001</v>
      </c>
      <c r="F1903" s="23">
        <v>11.68</v>
      </c>
      <c r="G1903" s="23">
        <v>24422431.440000001</v>
      </c>
      <c r="H1903" s="23">
        <v>28.59</v>
      </c>
      <c r="I1903" s="23">
        <v>11401617.84</v>
      </c>
      <c r="J1903" s="23">
        <v>19.02</v>
      </c>
      <c r="K1903" s="23">
        <v>1</v>
      </c>
      <c r="L1903" s="23">
        <v>1</v>
      </c>
      <c r="M1903" s="21" t="s">
        <v>50</v>
      </c>
      <c r="N1903" s="21" t="s">
        <v>50</v>
      </c>
      <c r="O1903" s="22"/>
      <c r="P1903" s="22"/>
    </row>
    <row r="1904" spans="1:16" ht="45" x14ac:dyDescent="0.25">
      <c r="A1904" s="21" t="s">
        <v>6708</v>
      </c>
      <c r="B1904" s="21" t="s">
        <v>49</v>
      </c>
      <c r="C1904" s="22"/>
      <c r="D1904" s="22"/>
      <c r="E1904" s="22"/>
      <c r="F1904" s="22"/>
      <c r="G1904" s="22"/>
      <c r="H1904" s="22"/>
      <c r="I1904" s="22"/>
      <c r="J1904" s="22"/>
      <c r="K1904" s="23">
        <v>1</v>
      </c>
      <c r="L1904" s="23">
        <v>1</v>
      </c>
      <c r="M1904" s="21" t="s">
        <v>50</v>
      </c>
      <c r="N1904" s="21" t="s">
        <v>50</v>
      </c>
      <c r="O1904" s="22"/>
      <c r="P1904" s="22"/>
    </row>
    <row r="1905" spans="1:16" ht="45" x14ac:dyDescent="0.25">
      <c r="A1905" s="21" t="s">
        <v>6709</v>
      </c>
      <c r="B1905" s="21" t="s">
        <v>49</v>
      </c>
      <c r="C1905" s="22"/>
      <c r="D1905" s="22"/>
      <c r="E1905" s="22"/>
      <c r="F1905" s="22"/>
      <c r="G1905" s="22"/>
      <c r="H1905" s="22"/>
      <c r="I1905" s="22"/>
      <c r="J1905" s="22"/>
      <c r="K1905" s="23">
        <v>1</v>
      </c>
      <c r="L1905" s="23">
        <v>1</v>
      </c>
      <c r="M1905" s="21" t="s">
        <v>50</v>
      </c>
      <c r="N1905" s="21" t="s">
        <v>50</v>
      </c>
      <c r="O1905" s="22"/>
      <c r="P1905" s="22"/>
    </row>
    <row r="1906" spans="1:16" ht="45" x14ac:dyDescent="0.25">
      <c r="A1906" s="21" t="s">
        <v>6710</v>
      </c>
      <c r="B1906" s="21" t="s">
        <v>49</v>
      </c>
      <c r="C1906" s="22"/>
      <c r="D1906" s="22"/>
      <c r="E1906" s="22"/>
      <c r="F1906" s="22"/>
      <c r="G1906" s="22"/>
      <c r="H1906" s="22"/>
      <c r="I1906" s="22"/>
      <c r="J1906" s="22"/>
      <c r="K1906" s="23">
        <v>1</v>
      </c>
      <c r="L1906" s="23">
        <v>1</v>
      </c>
      <c r="M1906" s="21" t="s">
        <v>50</v>
      </c>
      <c r="N1906" s="21" t="s">
        <v>50</v>
      </c>
      <c r="O1906" s="22"/>
      <c r="P1906" s="22"/>
    </row>
    <row r="1907" spans="1:16" ht="45" x14ac:dyDescent="0.25">
      <c r="A1907" s="21" t="s">
        <v>6711</v>
      </c>
      <c r="B1907" s="21" t="s">
        <v>49</v>
      </c>
      <c r="C1907" s="22"/>
      <c r="D1907" s="22"/>
      <c r="E1907" s="22"/>
      <c r="F1907" s="22"/>
      <c r="G1907" s="22"/>
      <c r="H1907" s="22"/>
      <c r="I1907" s="22"/>
      <c r="J1907" s="22"/>
      <c r="K1907" s="23">
        <v>1</v>
      </c>
      <c r="L1907" s="23">
        <v>1</v>
      </c>
      <c r="M1907" s="21" t="s">
        <v>50</v>
      </c>
      <c r="N1907" s="21" t="s">
        <v>50</v>
      </c>
      <c r="O1907" s="22"/>
      <c r="P1907" s="22"/>
    </row>
    <row r="1908" spans="1:16" ht="45" x14ac:dyDescent="0.25">
      <c r="A1908" s="21" t="s">
        <v>6712</v>
      </c>
      <c r="B1908" s="21" t="s">
        <v>49</v>
      </c>
      <c r="C1908" s="22"/>
      <c r="D1908" s="22"/>
      <c r="E1908" s="22"/>
      <c r="F1908" s="22"/>
      <c r="G1908" s="22"/>
      <c r="H1908" s="22"/>
      <c r="I1908" s="22"/>
      <c r="J1908" s="22"/>
      <c r="K1908" s="23">
        <v>1</v>
      </c>
      <c r="L1908" s="23">
        <v>1</v>
      </c>
      <c r="M1908" s="21" t="s">
        <v>50</v>
      </c>
      <c r="N1908" s="21" t="s">
        <v>50</v>
      </c>
      <c r="O1908" s="22"/>
      <c r="P1908" s="22"/>
    </row>
    <row r="1909" spans="1:16" ht="45" x14ac:dyDescent="0.25">
      <c r="A1909" s="21" t="s">
        <v>2429</v>
      </c>
      <c r="B1909" s="21" t="s">
        <v>49</v>
      </c>
      <c r="C1909" s="23">
        <v>10347000</v>
      </c>
      <c r="D1909" s="23">
        <v>3000</v>
      </c>
      <c r="E1909" s="23">
        <v>10349830.52</v>
      </c>
      <c r="F1909" s="23">
        <v>3814.03</v>
      </c>
      <c r="G1909" s="23">
        <v>8019007.1299999999</v>
      </c>
      <c r="H1909" s="23">
        <v>3123.16</v>
      </c>
      <c r="I1909" s="23">
        <v>8599595.4199999999</v>
      </c>
      <c r="J1909" s="23">
        <v>2847.35</v>
      </c>
      <c r="K1909" s="23">
        <v>1</v>
      </c>
      <c r="L1909" s="23">
        <v>1</v>
      </c>
      <c r="M1909" s="21" t="s">
        <v>50</v>
      </c>
      <c r="N1909" s="21" t="s">
        <v>5192</v>
      </c>
      <c r="O1909" s="22"/>
      <c r="P1909" s="23">
        <v>3672</v>
      </c>
    </row>
    <row r="1910" spans="1:16" ht="45" x14ac:dyDescent="0.25">
      <c r="A1910" s="21" t="s">
        <v>6713</v>
      </c>
      <c r="B1910" s="21" t="s">
        <v>49</v>
      </c>
      <c r="C1910" s="22"/>
      <c r="D1910" s="22"/>
      <c r="E1910" s="22"/>
      <c r="F1910" s="22"/>
      <c r="G1910" s="22"/>
      <c r="H1910" s="22"/>
      <c r="I1910" s="22"/>
      <c r="J1910" s="22"/>
      <c r="K1910" s="23">
        <v>1</v>
      </c>
      <c r="L1910" s="23">
        <v>1</v>
      </c>
      <c r="M1910" s="21" t="s">
        <v>50</v>
      </c>
      <c r="N1910" s="21" t="s">
        <v>50</v>
      </c>
      <c r="O1910" s="22"/>
      <c r="P1910" s="22"/>
    </row>
    <row r="1911" spans="1:16" ht="45" x14ac:dyDescent="0.25">
      <c r="A1911" s="21" t="s">
        <v>6714</v>
      </c>
      <c r="B1911" s="21" t="s">
        <v>49</v>
      </c>
      <c r="C1911" s="22"/>
      <c r="D1911" s="22"/>
      <c r="E1911" s="22"/>
      <c r="F1911" s="22"/>
      <c r="G1911" s="22"/>
      <c r="H1911" s="22"/>
      <c r="I1911" s="22"/>
      <c r="J1911" s="22"/>
      <c r="K1911" s="23">
        <v>1</v>
      </c>
      <c r="L1911" s="23">
        <v>1</v>
      </c>
      <c r="M1911" s="21" t="s">
        <v>50</v>
      </c>
      <c r="N1911" s="21" t="s">
        <v>50</v>
      </c>
      <c r="O1911" s="22"/>
      <c r="P1911" s="22"/>
    </row>
    <row r="1912" spans="1:16" ht="45" x14ac:dyDescent="0.25">
      <c r="A1912" s="21" t="s">
        <v>2431</v>
      </c>
      <c r="B1912" s="21" t="s">
        <v>49</v>
      </c>
      <c r="C1912" s="23">
        <v>24767781.879999999</v>
      </c>
      <c r="D1912" s="23">
        <v>508.84</v>
      </c>
      <c r="E1912" s="23">
        <v>24007495.239999998</v>
      </c>
      <c r="F1912" s="23">
        <v>592.48</v>
      </c>
      <c r="G1912" s="23">
        <v>18990723.030000001</v>
      </c>
      <c r="H1912" s="23">
        <v>461.73</v>
      </c>
      <c r="I1912" s="23">
        <v>22448959.920000002</v>
      </c>
      <c r="J1912" s="23">
        <v>553.94000000000005</v>
      </c>
      <c r="K1912" s="23">
        <v>1</v>
      </c>
      <c r="L1912" s="23">
        <v>1</v>
      </c>
      <c r="M1912" s="21" t="s">
        <v>50</v>
      </c>
      <c r="N1912" s="21" t="s">
        <v>1462</v>
      </c>
      <c r="O1912" s="22"/>
      <c r="P1912" s="23">
        <v>48193.75</v>
      </c>
    </row>
    <row r="1913" spans="1:16" ht="45" x14ac:dyDescent="0.25">
      <c r="A1913" s="21" t="s">
        <v>2433</v>
      </c>
      <c r="B1913" s="21" t="s">
        <v>49</v>
      </c>
      <c r="C1913" s="22"/>
      <c r="D1913" s="22"/>
      <c r="E1913" s="23">
        <v>268502989.70999998</v>
      </c>
      <c r="F1913" s="23">
        <v>60.32</v>
      </c>
      <c r="G1913" s="23">
        <v>432770425.58999997</v>
      </c>
      <c r="H1913" s="23">
        <v>35</v>
      </c>
      <c r="I1913" s="23">
        <v>278880475.32999998</v>
      </c>
      <c r="J1913" s="23">
        <v>52.44</v>
      </c>
      <c r="K1913" s="23">
        <v>1</v>
      </c>
      <c r="L1913" s="23">
        <v>1</v>
      </c>
      <c r="M1913" s="21" t="s">
        <v>50</v>
      </c>
      <c r="N1913" s="21" t="s">
        <v>50</v>
      </c>
      <c r="O1913" s="22"/>
      <c r="P1913" s="22"/>
    </row>
    <row r="1914" spans="1:16" ht="45" x14ac:dyDescent="0.25">
      <c r="A1914" s="21" t="s">
        <v>6715</v>
      </c>
      <c r="B1914" s="21" t="s">
        <v>49</v>
      </c>
      <c r="C1914" s="22"/>
      <c r="D1914" s="22"/>
      <c r="E1914" s="22"/>
      <c r="F1914" s="22"/>
      <c r="G1914" s="22"/>
      <c r="H1914" s="22"/>
      <c r="I1914" s="22"/>
      <c r="J1914" s="22"/>
      <c r="K1914" s="23">
        <v>1</v>
      </c>
      <c r="L1914" s="23">
        <v>1</v>
      </c>
      <c r="M1914" s="21" t="s">
        <v>50</v>
      </c>
      <c r="N1914" s="21" t="s">
        <v>50</v>
      </c>
      <c r="O1914" s="22"/>
      <c r="P1914" s="22"/>
    </row>
    <row r="1915" spans="1:16" ht="45" x14ac:dyDescent="0.25">
      <c r="A1915" s="21" t="s">
        <v>6716</v>
      </c>
      <c r="B1915" s="21" t="s">
        <v>49</v>
      </c>
      <c r="C1915" s="22"/>
      <c r="D1915" s="22"/>
      <c r="E1915" s="22"/>
      <c r="F1915" s="22"/>
      <c r="G1915" s="22"/>
      <c r="H1915" s="22"/>
      <c r="I1915" s="22"/>
      <c r="J1915" s="22"/>
      <c r="K1915" s="23">
        <v>1</v>
      </c>
      <c r="L1915" s="23">
        <v>1</v>
      </c>
      <c r="M1915" s="21" t="s">
        <v>50</v>
      </c>
      <c r="N1915" s="21" t="s">
        <v>50</v>
      </c>
      <c r="O1915" s="22"/>
      <c r="P1915" s="22"/>
    </row>
    <row r="1916" spans="1:16" ht="45" x14ac:dyDescent="0.25">
      <c r="A1916" s="21" t="s">
        <v>6717</v>
      </c>
      <c r="B1916" s="21" t="s">
        <v>49</v>
      </c>
      <c r="C1916" s="22"/>
      <c r="D1916" s="22"/>
      <c r="E1916" s="22"/>
      <c r="F1916" s="22"/>
      <c r="G1916" s="22"/>
      <c r="H1916" s="22"/>
      <c r="I1916" s="22"/>
      <c r="J1916" s="22"/>
      <c r="K1916" s="23">
        <v>1</v>
      </c>
      <c r="L1916" s="23">
        <v>1</v>
      </c>
      <c r="M1916" s="21" t="s">
        <v>50</v>
      </c>
      <c r="N1916" s="21" t="s">
        <v>50</v>
      </c>
      <c r="O1916" s="22"/>
      <c r="P1916" s="22"/>
    </row>
    <row r="1917" spans="1:16" ht="45" x14ac:dyDescent="0.25">
      <c r="A1917" s="21" t="s">
        <v>6718</v>
      </c>
      <c r="B1917" s="21" t="s">
        <v>49</v>
      </c>
      <c r="C1917" s="22"/>
      <c r="D1917" s="22"/>
      <c r="E1917" s="22"/>
      <c r="F1917" s="22"/>
      <c r="G1917" s="22"/>
      <c r="H1917" s="22"/>
      <c r="I1917" s="22"/>
      <c r="J1917" s="22"/>
      <c r="K1917" s="23">
        <v>1</v>
      </c>
      <c r="L1917" s="23">
        <v>1</v>
      </c>
      <c r="M1917" s="21" t="s">
        <v>50</v>
      </c>
      <c r="N1917" s="21" t="s">
        <v>50</v>
      </c>
      <c r="O1917" s="22"/>
      <c r="P1917" s="22"/>
    </row>
    <row r="1918" spans="1:16" ht="45" x14ac:dyDescent="0.25">
      <c r="A1918" s="21" t="s">
        <v>6719</v>
      </c>
      <c r="B1918" s="21" t="s">
        <v>49</v>
      </c>
      <c r="C1918" s="22"/>
      <c r="D1918" s="22"/>
      <c r="E1918" s="22"/>
      <c r="F1918" s="22"/>
      <c r="G1918" s="22"/>
      <c r="H1918" s="22"/>
      <c r="I1918" s="22"/>
      <c r="J1918" s="22"/>
      <c r="K1918" s="23">
        <v>1</v>
      </c>
      <c r="L1918" s="23">
        <v>1</v>
      </c>
      <c r="M1918" s="21" t="s">
        <v>50</v>
      </c>
      <c r="N1918" s="21" t="s">
        <v>50</v>
      </c>
      <c r="O1918" s="22"/>
      <c r="P1918" s="22"/>
    </row>
    <row r="1919" spans="1:16" ht="45" x14ac:dyDescent="0.25">
      <c r="A1919" s="21" t="s">
        <v>2435</v>
      </c>
      <c r="B1919" s="21" t="s">
        <v>49</v>
      </c>
      <c r="C1919" s="22"/>
      <c r="D1919" s="22"/>
      <c r="E1919" s="22"/>
      <c r="F1919" s="22"/>
      <c r="G1919" s="22"/>
      <c r="H1919" s="22"/>
      <c r="I1919" s="22"/>
      <c r="J1919" s="22"/>
      <c r="K1919" s="23">
        <v>1</v>
      </c>
      <c r="L1919" s="23">
        <v>1</v>
      </c>
      <c r="M1919" s="21" t="s">
        <v>50</v>
      </c>
      <c r="N1919" s="21" t="s">
        <v>50</v>
      </c>
      <c r="O1919" s="22"/>
      <c r="P1919" s="22"/>
    </row>
    <row r="1920" spans="1:16" ht="45" x14ac:dyDescent="0.25">
      <c r="A1920" s="21" t="s">
        <v>2440</v>
      </c>
      <c r="B1920" s="21" t="s">
        <v>49</v>
      </c>
      <c r="C1920" s="23">
        <v>26153644.23</v>
      </c>
      <c r="D1920" s="23">
        <v>267.99</v>
      </c>
      <c r="E1920" s="23">
        <v>30774861.379999999</v>
      </c>
      <c r="F1920" s="23">
        <v>312.39</v>
      </c>
      <c r="G1920" s="23">
        <v>25613088.34</v>
      </c>
      <c r="H1920" s="23">
        <v>288.64999999999998</v>
      </c>
      <c r="I1920" s="23">
        <v>29873747.84</v>
      </c>
      <c r="J1920" s="23">
        <v>333.32</v>
      </c>
      <c r="K1920" s="23">
        <v>1</v>
      </c>
      <c r="L1920" s="23">
        <v>1</v>
      </c>
      <c r="M1920" s="21" t="s">
        <v>50</v>
      </c>
      <c r="N1920" s="21" t="s">
        <v>1462</v>
      </c>
      <c r="O1920" s="22"/>
      <c r="P1920" s="23">
        <v>107705.5</v>
      </c>
    </row>
    <row r="1921" spans="1:16" ht="45" x14ac:dyDescent="0.25">
      <c r="A1921" s="21" t="s">
        <v>6720</v>
      </c>
      <c r="B1921" s="21" t="s">
        <v>49</v>
      </c>
      <c r="C1921" s="22"/>
      <c r="D1921" s="22"/>
      <c r="E1921" s="22"/>
      <c r="F1921" s="22"/>
      <c r="G1921" s="22"/>
      <c r="H1921" s="22"/>
      <c r="I1921" s="22"/>
      <c r="J1921" s="22"/>
      <c r="K1921" s="23">
        <v>1</v>
      </c>
      <c r="L1921" s="23">
        <v>1</v>
      </c>
      <c r="M1921" s="21" t="s">
        <v>50</v>
      </c>
      <c r="N1921" s="21" t="s">
        <v>50</v>
      </c>
      <c r="O1921" s="22"/>
      <c r="P1921" s="22"/>
    </row>
    <row r="1922" spans="1:16" ht="45" x14ac:dyDescent="0.25">
      <c r="A1922" s="21" t="s">
        <v>6721</v>
      </c>
      <c r="B1922" s="21" t="s">
        <v>49</v>
      </c>
      <c r="C1922" s="22"/>
      <c r="D1922" s="22"/>
      <c r="E1922" s="22"/>
      <c r="F1922" s="22"/>
      <c r="G1922" s="22"/>
      <c r="H1922" s="22"/>
      <c r="I1922" s="22"/>
      <c r="J1922" s="22"/>
      <c r="K1922" s="23">
        <v>1</v>
      </c>
      <c r="L1922" s="23">
        <v>1</v>
      </c>
      <c r="M1922" s="21" t="s">
        <v>50</v>
      </c>
      <c r="N1922" s="21" t="s">
        <v>50</v>
      </c>
      <c r="O1922" s="22"/>
      <c r="P1922" s="22"/>
    </row>
    <row r="1923" spans="1:16" ht="45" x14ac:dyDescent="0.25">
      <c r="A1923" s="21" t="s">
        <v>2442</v>
      </c>
      <c r="B1923" s="21" t="s">
        <v>49</v>
      </c>
      <c r="C1923" s="22"/>
      <c r="D1923" s="22"/>
      <c r="E1923" s="23">
        <v>2628403919.5700002</v>
      </c>
      <c r="F1923" s="23">
        <v>60.32</v>
      </c>
      <c r="G1923" s="23">
        <v>3283736197.4499998</v>
      </c>
      <c r="H1923" s="23">
        <v>91.19</v>
      </c>
      <c r="I1923" s="23">
        <v>2269375619.3600001</v>
      </c>
      <c r="J1923" s="23">
        <v>70.38</v>
      </c>
      <c r="K1923" s="23">
        <v>1</v>
      </c>
      <c r="L1923" s="23">
        <v>1</v>
      </c>
      <c r="M1923" s="21" t="s">
        <v>50</v>
      </c>
      <c r="N1923" s="21" t="s">
        <v>50</v>
      </c>
      <c r="O1923" s="22"/>
      <c r="P1923" s="22"/>
    </row>
    <row r="1924" spans="1:16" ht="45" x14ac:dyDescent="0.25">
      <c r="A1924" s="21" t="s">
        <v>6722</v>
      </c>
      <c r="B1924" s="21" t="s">
        <v>49</v>
      </c>
      <c r="C1924" s="22"/>
      <c r="D1924" s="22"/>
      <c r="E1924" s="22"/>
      <c r="F1924" s="22"/>
      <c r="G1924" s="22"/>
      <c r="H1924" s="22"/>
      <c r="I1924" s="22"/>
      <c r="J1924" s="22"/>
      <c r="K1924" s="23">
        <v>1</v>
      </c>
      <c r="L1924" s="23">
        <v>1</v>
      </c>
      <c r="M1924" s="21" t="s">
        <v>50</v>
      </c>
      <c r="N1924" s="21" t="s">
        <v>50</v>
      </c>
      <c r="O1924" s="22"/>
      <c r="P1924" s="22"/>
    </row>
    <row r="1925" spans="1:16" ht="45" x14ac:dyDescent="0.25">
      <c r="A1925" s="21" t="s">
        <v>2446</v>
      </c>
      <c r="B1925" s="21" t="s">
        <v>49</v>
      </c>
      <c r="C1925" s="23">
        <v>9837.99</v>
      </c>
      <c r="D1925" s="23">
        <v>654.27</v>
      </c>
      <c r="E1925" s="23">
        <v>10642.34</v>
      </c>
      <c r="F1925" s="23">
        <v>887.49</v>
      </c>
      <c r="G1925" s="23">
        <v>16799.849999999999</v>
      </c>
      <c r="H1925" s="23">
        <v>1346.57</v>
      </c>
      <c r="I1925" s="23">
        <v>15394.83</v>
      </c>
      <c r="J1925" s="23">
        <v>1270.3800000000001</v>
      </c>
      <c r="K1925" s="23">
        <v>1</v>
      </c>
      <c r="L1925" s="23">
        <v>1</v>
      </c>
      <c r="M1925" s="21" t="s">
        <v>50</v>
      </c>
      <c r="N1925" s="21" t="s">
        <v>5192</v>
      </c>
      <c r="O1925" s="22"/>
      <c r="P1925" s="23">
        <v>24926</v>
      </c>
    </row>
    <row r="1926" spans="1:16" ht="45" x14ac:dyDescent="0.25">
      <c r="A1926" s="21" t="s">
        <v>6723</v>
      </c>
      <c r="B1926" s="21" t="s">
        <v>49</v>
      </c>
      <c r="C1926" s="22"/>
      <c r="D1926" s="22"/>
      <c r="E1926" s="22"/>
      <c r="F1926" s="22"/>
      <c r="G1926" s="22"/>
      <c r="H1926" s="22"/>
      <c r="I1926" s="22"/>
      <c r="J1926" s="22"/>
      <c r="K1926" s="23">
        <v>1</v>
      </c>
      <c r="L1926" s="23">
        <v>1</v>
      </c>
      <c r="M1926" s="21" t="s">
        <v>50</v>
      </c>
      <c r="N1926" s="21" t="s">
        <v>50</v>
      </c>
      <c r="O1926" s="22"/>
      <c r="P1926" s="22"/>
    </row>
    <row r="1927" spans="1:16" ht="45" x14ac:dyDescent="0.25">
      <c r="A1927" s="21" t="s">
        <v>6724</v>
      </c>
      <c r="B1927" s="21" t="s">
        <v>49</v>
      </c>
      <c r="C1927" s="22"/>
      <c r="D1927" s="22"/>
      <c r="E1927" s="22"/>
      <c r="F1927" s="22"/>
      <c r="G1927" s="22"/>
      <c r="H1927" s="22"/>
      <c r="I1927" s="22"/>
      <c r="J1927" s="22"/>
      <c r="K1927" s="23">
        <v>1</v>
      </c>
      <c r="L1927" s="23">
        <v>1</v>
      </c>
      <c r="M1927" s="21" t="s">
        <v>50</v>
      </c>
      <c r="N1927" s="21" t="s">
        <v>50</v>
      </c>
      <c r="O1927" s="22"/>
      <c r="P1927" s="22"/>
    </row>
    <row r="1928" spans="1:16" ht="45" x14ac:dyDescent="0.25">
      <c r="A1928" s="21" t="s">
        <v>6725</v>
      </c>
      <c r="B1928" s="21" t="s">
        <v>49</v>
      </c>
      <c r="C1928" s="22"/>
      <c r="D1928" s="22"/>
      <c r="E1928" s="22"/>
      <c r="F1928" s="22"/>
      <c r="G1928" s="22"/>
      <c r="H1928" s="22"/>
      <c r="I1928" s="22"/>
      <c r="J1928" s="22"/>
      <c r="K1928" s="23">
        <v>1</v>
      </c>
      <c r="L1928" s="23">
        <v>1</v>
      </c>
      <c r="M1928" s="21" t="s">
        <v>50</v>
      </c>
      <c r="N1928" s="21" t="s">
        <v>50</v>
      </c>
      <c r="O1928" s="22"/>
      <c r="P1928" s="22"/>
    </row>
    <row r="1929" spans="1:16" ht="45" x14ac:dyDescent="0.25">
      <c r="A1929" s="21" t="s">
        <v>6726</v>
      </c>
      <c r="B1929" s="21" t="s">
        <v>49</v>
      </c>
      <c r="C1929" s="22"/>
      <c r="D1929" s="22"/>
      <c r="E1929" s="22"/>
      <c r="F1929" s="22"/>
      <c r="G1929" s="22"/>
      <c r="H1929" s="22"/>
      <c r="I1929" s="22"/>
      <c r="J1929" s="22"/>
      <c r="K1929" s="23">
        <v>1</v>
      </c>
      <c r="L1929" s="23">
        <v>1</v>
      </c>
      <c r="M1929" s="21" t="s">
        <v>50</v>
      </c>
      <c r="N1929" s="21" t="s">
        <v>50</v>
      </c>
      <c r="O1929" s="22"/>
      <c r="P1929" s="22"/>
    </row>
    <row r="1930" spans="1:16" ht="45" x14ac:dyDescent="0.25">
      <c r="A1930" s="21" t="s">
        <v>6727</v>
      </c>
      <c r="B1930" s="21" t="s">
        <v>49</v>
      </c>
      <c r="C1930" s="22"/>
      <c r="D1930" s="22"/>
      <c r="E1930" s="22"/>
      <c r="F1930" s="22"/>
      <c r="G1930" s="22"/>
      <c r="H1930" s="22"/>
      <c r="I1930" s="22"/>
      <c r="J1930" s="22"/>
      <c r="K1930" s="23">
        <v>1</v>
      </c>
      <c r="L1930" s="23">
        <v>1</v>
      </c>
      <c r="M1930" s="21" t="s">
        <v>50</v>
      </c>
      <c r="N1930" s="21" t="s">
        <v>50</v>
      </c>
      <c r="O1930" s="22"/>
      <c r="P1930" s="22"/>
    </row>
    <row r="1931" spans="1:16" ht="45" x14ac:dyDescent="0.25">
      <c r="A1931" s="21" t="s">
        <v>6728</v>
      </c>
      <c r="B1931" s="21" t="s">
        <v>49</v>
      </c>
      <c r="C1931" s="22"/>
      <c r="D1931" s="22"/>
      <c r="E1931" s="22"/>
      <c r="F1931" s="22"/>
      <c r="G1931" s="22"/>
      <c r="H1931" s="22"/>
      <c r="I1931" s="22"/>
      <c r="J1931" s="22"/>
      <c r="K1931" s="23">
        <v>1</v>
      </c>
      <c r="L1931" s="23">
        <v>1</v>
      </c>
      <c r="M1931" s="21" t="s">
        <v>50</v>
      </c>
      <c r="N1931" s="21" t="s">
        <v>50</v>
      </c>
      <c r="O1931" s="22"/>
      <c r="P1931" s="22"/>
    </row>
    <row r="1932" spans="1:16" ht="45" x14ac:dyDescent="0.25">
      <c r="A1932" s="21" t="s">
        <v>6729</v>
      </c>
      <c r="B1932" s="21" t="s">
        <v>49</v>
      </c>
      <c r="C1932" s="22"/>
      <c r="D1932" s="22"/>
      <c r="E1932" s="22"/>
      <c r="F1932" s="22"/>
      <c r="G1932" s="22"/>
      <c r="H1932" s="22"/>
      <c r="I1932" s="22"/>
      <c r="J1932" s="22"/>
      <c r="K1932" s="23">
        <v>1</v>
      </c>
      <c r="L1932" s="23">
        <v>1</v>
      </c>
      <c r="M1932" s="21" t="s">
        <v>50</v>
      </c>
      <c r="N1932" s="21" t="s">
        <v>50</v>
      </c>
      <c r="O1932" s="22"/>
      <c r="P1932" s="22"/>
    </row>
    <row r="1933" spans="1:16" ht="45" x14ac:dyDescent="0.25">
      <c r="A1933" s="21" t="s">
        <v>6730</v>
      </c>
      <c r="B1933" s="21" t="s">
        <v>49</v>
      </c>
      <c r="C1933" s="22"/>
      <c r="D1933" s="22"/>
      <c r="E1933" s="22"/>
      <c r="F1933" s="22"/>
      <c r="G1933" s="22"/>
      <c r="H1933" s="22"/>
      <c r="I1933" s="22"/>
      <c r="J1933" s="22"/>
      <c r="K1933" s="23">
        <v>1</v>
      </c>
      <c r="L1933" s="23">
        <v>1</v>
      </c>
      <c r="M1933" s="21" t="s">
        <v>50</v>
      </c>
      <c r="N1933" s="21" t="s">
        <v>50</v>
      </c>
      <c r="O1933" s="22"/>
      <c r="P1933" s="22"/>
    </row>
    <row r="1934" spans="1:16" ht="45" x14ac:dyDescent="0.25">
      <c r="A1934" s="21" t="s">
        <v>6731</v>
      </c>
      <c r="B1934" s="21" t="s">
        <v>49</v>
      </c>
      <c r="C1934" s="22"/>
      <c r="D1934" s="22"/>
      <c r="E1934" s="22"/>
      <c r="F1934" s="22"/>
      <c r="G1934" s="22"/>
      <c r="H1934" s="22"/>
      <c r="I1934" s="22"/>
      <c r="J1934" s="22"/>
      <c r="K1934" s="23">
        <v>1</v>
      </c>
      <c r="L1934" s="23">
        <v>1</v>
      </c>
      <c r="M1934" s="21" t="s">
        <v>50</v>
      </c>
      <c r="N1934" s="21" t="s">
        <v>50</v>
      </c>
      <c r="O1934" s="22"/>
      <c r="P1934" s="22"/>
    </row>
    <row r="1935" spans="1:16" ht="45" x14ac:dyDescent="0.25">
      <c r="A1935" s="21" t="s">
        <v>6732</v>
      </c>
      <c r="B1935" s="21" t="s">
        <v>49</v>
      </c>
      <c r="C1935" s="22"/>
      <c r="D1935" s="22"/>
      <c r="E1935" s="22"/>
      <c r="F1935" s="22"/>
      <c r="G1935" s="22"/>
      <c r="H1935" s="22"/>
      <c r="I1935" s="22"/>
      <c r="J1935" s="22"/>
      <c r="K1935" s="23">
        <v>1</v>
      </c>
      <c r="L1935" s="23">
        <v>1</v>
      </c>
      <c r="M1935" s="21" t="s">
        <v>50</v>
      </c>
      <c r="N1935" s="21" t="s">
        <v>50</v>
      </c>
      <c r="O1935" s="22"/>
      <c r="P1935" s="22"/>
    </row>
    <row r="1936" spans="1:16" ht="45" x14ac:dyDescent="0.25">
      <c r="A1936" s="21" t="s">
        <v>6733</v>
      </c>
      <c r="B1936" s="21" t="s">
        <v>49</v>
      </c>
      <c r="C1936" s="22"/>
      <c r="D1936" s="22"/>
      <c r="E1936" s="22"/>
      <c r="F1936" s="22"/>
      <c r="G1936" s="22"/>
      <c r="H1936" s="22"/>
      <c r="I1936" s="22"/>
      <c r="J1936" s="22"/>
      <c r="K1936" s="23">
        <v>1</v>
      </c>
      <c r="L1936" s="23">
        <v>1</v>
      </c>
      <c r="M1936" s="21" t="s">
        <v>50</v>
      </c>
      <c r="N1936" s="21" t="s">
        <v>50</v>
      </c>
      <c r="O1936" s="22"/>
      <c r="P1936" s="22"/>
    </row>
    <row r="1937" spans="1:16" ht="45" x14ac:dyDescent="0.25">
      <c r="A1937" s="21" t="s">
        <v>6734</v>
      </c>
      <c r="B1937" s="21" t="s">
        <v>49</v>
      </c>
      <c r="C1937" s="22"/>
      <c r="D1937" s="22"/>
      <c r="E1937" s="22"/>
      <c r="F1937" s="22"/>
      <c r="G1937" s="22"/>
      <c r="H1937" s="22"/>
      <c r="I1937" s="22"/>
      <c r="J1937" s="22"/>
      <c r="K1937" s="23">
        <v>1</v>
      </c>
      <c r="L1937" s="23">
        <v>1</v>
      </c>
      <c r="M1937" s="21" t="s">
        <v>50</v>
      </c>
      <c r="N1937" s="21" t="s">
        <v>50</v>
      </c>
      <c r="O1937" s="22"/>
      <c r="P1937" s="22"/>
    </row>
    <row r="1938" spans="1:16" ht="45" x14ac:dyDescent="0.25">
      <c r="A1938" s="21" t="s">
        <v>6735</v>
      </c>
      <c r="B1938" s="21" t="s">
        <v>49</v>
      </c>
      <c r="C1938" s="22"/>
      <c r="D1938" s="22"/>
      <c r="E1938" s="22"/>
      <c r="F1938" s="22"/>
      <c r="G1938" s="22"/>
      <c r="H1938" s="22"/>
      <c r="I1938" s="22"/>
      <c r="J1938" s="22"/>
      <c r="K1938" s="23">
        <v>1</v>
      </c>
      <c r="L1938" s="23">
        <v>1</v>
      </c>
      <c r="M1938" s="21" t="s">
        <v>50</v>
      </c>
      <c r="N1938" s="21" t="s">
        <v>50</v>
      </c>
      <c r="O1938" s="22"/>
      <c r="P1938" s="22"/>
    </row>
    <row r="1939" spans="1:16" ht="45" x14ac:dyDescent="0.25">
      <c r="A1939" s="21" t="s">
        <v>6736</v>
      </c>
      <c r="B1939" s="21" t="s">
        <v>49</v>
      </c>
      <c r="C1939" s="22"/>
      <c r="D1939" s="22"/>
      <c r="E1939" s="22"/>
      <c r="F1939" s="22"/>
      <c r="G1939" s="22"/>
      <c r="H1939" s="22"/>
      <c r="I1939" s="22"/>
      <c r="J1939" s="22"/>
      <c r="K1939" s="23">
        <v>1</v>
      </c>
      <c r="L1939" s="23">
        <v>1</v>
      </c>
      <c r="M1939" s="21" t="s">
        <v>50</v>
      </c>
      <c r="N1939" s="21" t="s">
        <v>50</v>
      </c>
      <c r="O1939" s="22"/>
      <c r="P1939" s="22"/>
    </row>
    <row r="1940" spans="1:16" ht="45" x14ac:dyDescent="0.25">
      <c r="A1940" s="21" t="s">
        <v>6737</v>
      </c>
      <c r="B1940" s="21" t="s">
        <v>49</v>
      </c>
      <c r="C1940" s="22"/>
      <c r="D1940" s="22"/>
      <c r="E1940" s="22"/>
      <c r="F1940" s="22"/>
      <c r="G1940" s="22"/>
      <c r="H1940" s="22"/>
      <c r="I1940" s="22"/>
      <c r="J1940" s="22"/>
      <c r="K1940" s="23">
        <v>1</v>
      </c>
      <c r="L1940" s="23">
        <v>1</v>
      </c>
      <c r="M1940" s="21" t="s">
        <v>50</v>
      </c>
      <c r="N1940" s="21" t="s">
        <v>50</v>
      </c>
      <c r="O1940" s="22"/>
      <c r="P1940" s="22"/>
    </row>
    <row r="1941" spans="1:16" ht="45" x14ac:dyDescent="0.25">
      <c r="A1941" s="21" t="s">
        <v>6738</v>
      </c>
      <c r="B1941" s="21" t="s">
        <v>49</v>
      </c>
      <c r="C1941" s="22"/>
      <c r="D1941" s="22"/>
      <c r="E1941" s="22"/>
      <c r="F1941" s="22"/>
      <c r="G1941" s="22"/>
      <c r="H1941" s="22"/>
      <c r="I1941" s="22"/>
      <c r="J1941" s="22"/>
      <c r="K1941" s="23">
        <v>1</v>
      </c>
      <c r="L1941" s="23">
        <v>1</v>
      </c>
      <c r="M1941" s="21" t="s">
        <v>50</v>
      </c>
      <c r="N1941" s="21" t="s">
        <v>50</v>
      </c>
      <c r="O1941" s="22"/>
      <c r="P1941" s="22"/>
    </row>
    <row r="1942" spans="1:16" ht="45" x14ac:dyDescent="0.25">
      <c r="A1942" s="21" t="s">
        <v>6739</v>
      </c>
      <c r="B1942" s="21" t="s">
        <v>49</v>
      </c>
      <c r="C1942" s="22"/>
      <c r="D1942" s="22"/>
      <c r="E1942" s="22"/>
      <c r="F1942" s="22"/>
      <c r="G1942" s="22"/>
      <c r="H1942" s="22"/>
      <c r="I1942" s="22"/>
      <c r="J1942" s="22"/>
      <c r="K1942" s="23">
        <v>1</v>
      </c>
      <c r="L1942" s="23">
        <v>1</v>
      </c>
      <c r="M1942" s="21" t="s">
        <v>50</v>
      </c>
      <c r="N1942" s="21" t="s">
        <v>50</v>
      </c>
      <c r="O1942" s="22"/>
      <c r="P1942" s="22"/>
    </row>
    <row r="1943" spans="1:16" ht="45" x14ac:dyDescent="0.25">
      <c r="A1943" s="21" t="s">
        <v>6740</v>
      </c>
      <c r="B1943" s="21" t="s">
        <v>49</v>
      </c>
      <c r="C1943" s="22"/>
      <c r="D1943" s="22"/>
      <c r="E1943" s="22"/>
      <c r="F1943" s="22"/>
      <c r="G1943" s="22"/>
      <c r="H1943" s="22"/>
      <c r="I1943" s="22"/>
      <c r="J1943" s="22"/>
      <c r="K1943" s="23">
        <v>1</v>
      </c>
      <c r="L1943" s="23">
        <v>1</v>
      </c>
      <c r="M1943" s="21" t="s">
        <v>50</v>
      </c>
      <c r="N1943" s="21" t="s">
        <v>50</v>
      </c>
      <c r="O1943" s="22"/>
      <c r="P1943" s="22"/>
    </row>
    <row r="1944" spans="1:16" ht="45" x14ac:dyDescent="0.25">
      <c r="A1944" s="21" t="s">
        <v>2448</v>
      </c>
      <c r="B1944" s="21" t="s">
        <v>49</v>
      </c>
      <c r="C1944" s="23">
        <v>37403169.770000003</v>
      </c>
      <c r="D1944" s="23">
        <v>508.84</v>
      </c>
      <c r="E1944" s="23">
        <v>36255019.710000001</v>
      </c>
      <c r="F1944" s="23">
        <v>592.48</v>
      </c>
      <c r="G1944" s="23">
        <v>28678920.100000001</v>
      </c>
      <c r="H1944" s="23">
        <v>461.73</v>
      </c>
      <c r="I1944" s="23">
        <v>33901391.049999997</v>
      </c>
      <c r="J1944" s="23">
        <v>553.94000000000005</v>
      </c>
      <c r="K1944" s="23">
        <v>1</v>
      </c>
      <c r="L1944" s="23">
        <v>1</v>
      </c>
      <c r="M1944" s="21" t="s">
        <v>50</v>
      </c>
      <c r="N1944" s="21" t="s">
        <v>1462</v>
      </c>
      <c r="O1944" s="22"/>
      <c r="P1944" s="23">
        <v>72075.75</v>
      </c>
    </row>
    <row r="1945" spans="1:16" ht="45" x14ac:dyDescent="0.25">
      <c r="A1945" s="21" t="s">
        <v>2450</v>
      </c>
      <c r="B1945" s="21" t="s">
        <v>49</v>
      </c>
      <c r="C1945" s="23">
        <v>94110281.269999996</v>
      </c>
      <c r="D1945" s="23">
        <v>316.85000000000002</v>
      </c>
      <c r="E1945" s="23">
        <v>70526369.909999996</v>
      </c>
      <c r="F1945" s="23">
        <v>299.89</v>
      </c>
      <c r="G1945" s="23">
        <v>77096867.689999998</v>
      </c>
      <c r="H1945" s="23">
        <v>351.34</v>
      </c>
      <c r="I1945" s="23">
        <v>89694801.480000004</v>
      </c>
      <c r="J1945" s="23">
        <v>360.54</v>
      </c>
      <c r="K1945" s="23">
        <v>1</v>
      </c>
      <c r="L1945" s="23">
        <v>1</v>
      </c>
      <c r="M1945" s="21" t="s">
        <v>50</v>
      </c>
      <c r="N1945" s="21" t="s">
        <v>1462</v>
      </c>
      <c r="O1945" s="22"/>
      <c r="P1945" s="23">
        <v>292360</v>
      </c>
    </row>
    <row r="1946" spans="1:16" ht="45" x14ac:dyDescent="0.25">
      <c r="A1946" s="21" t="s">
        <v>6741</v>
      </c>
      <c r="B1946" s="21" t="s">
        <v>49</v>
      </c>
      <c r="C1946" s="22"/>
      <c r="D1946" s="22"/>
      <c r="E1946" s="22"/>
      <c r="F1946" s="22"/>
      <c r="G1946" s="22"/>
      <c r="H1946" s="22"/>
      <c r="I1946" s="22"/>
      <c r="J1946" s="22"/>
      <c r="K1946" s="23">
        <v>1</v>
      </c>
      <c r="L1946" s="23">
        <v>1</v>
      </c>
      <c r="M1946" s="21" t="s">
        <v>50</v>
      </c>
      <c r="N1946" s="21" t="s">
        <v>50</v>
      </c>
      <c r="O1946" s="22"/>
      <c r="P1946" s="22"/>
    </row>
    <row r="1947" spans="1:16" ht="45" x14ac:dyDescent="0.25">
      <c r="A1947" s="21" t="s">
        <v>2452</v>
      </c>
      <c r="B1947" s="21" t="s">
        <v>49</v>
      </c>
      <c r="C1947" s="23">
        <v>81124827.25</v>
      </c>
      <c r="D1947" s="23">
        <v>34.79</v>
      </c>
      <c r="E1947" s="23">
        <v>124669487.95999999</v>
      </c>
      <c r="F1947" s="23">
        <v>52.32</v>
      </c>
      <c r="G1947" s="23">
        <v>207361306.00999999</v>
      </c>
      <c r="H1947" s="23">
        <v>35</v>
      </c>
      <c r="I1947" s="23">
        <v>111079406.18000001</v>
      </c>
      <c r="J1947" s="23">
        <v>70.38</v>
      </c>
      <c r="K1947" s="23">
        <v>1</v>
      </c>
      <c r="L1947" s="23">
        <v>1</v>
      </c>
      <c r="M1947" s="21" t="s">
        <v>50</v>
      </c>
      <c r="N1947" s="21" t="s">
        <v>204</v>
      </c>
      <c r="O1947" s="22"/>
      <c r="P1947" s="23">
        <v>2198935.5</v>
      </c>
    </row>
    <row r="1948" spans="1:16" ht="45" x14ac:dyDescent="0.25">
      <c r="A1948" s="21" t="s">
        <v>6742</v>
      </c>
      <c r="B1948" s="21" t="s">
        <v>49</v>
      </c>
      <c r="C1948" s="22"/>
      <c r="D1948" s="22"/>
      <c r="E1948" s="22"/>
      <c r="F1948" s="22"/>
      <c r="G1948" s="22"/>
      <c r="H1948" s="22"/>
      <c r="I1948" s="22"/>
      <c r="J1948" s="22"/>
      <c r="K1948" s="23">
        <v>1</v>
      </c>
      <c r="L1948" s="23">
        <v>1</v>
      </c>
      <c r="M1948" s="21" t="s">
        <v>50</v>
      </c>
      <c r="N1948" s="21" t="s">
        <v>50</v>
      </c>
      <c r="O1948" s="22"/>
      <c r="P1948" s="22"/>
    </row>
    <row r="1949" spans="1:16" ht="45" x14ac:dyDescent="0.25">
      <c r="A1949" s="21" t="s">
        <v>6743</v>
      </c>
      <c r="B1949" s="21" t="s">
        <v>49</v>
      </c>
      <c r="C1949" s="22"/>
      <c r="D1949" s="22"/>
      <c r="E1949" s="22"/>
      <c r="F1949" s="22"/>
      <c r="G1949" s="22"/>
      <c r="H1949" s="22"/>
      <c r="I1949" s="22"/>
      <c r="J1949" s="22"/>
      <c r="K1949" s="23">
        <v>1</v>
      </c>
      <c r="L1949" s="23">
        <v>1</v>
      </c>
      <c r="M1949" s="21" t="s">
        <v>50</v>
      </c>
      <c r="N1949" s="21" t="s">
        <v>50</v>
      </c>
      <c r="O1949" s="22"/>
      <c r="P1949" s="22"/>
    </row>
    <row r="1950" spans="1:16" ht="45" x14ac:dyDescent="0.25">
      <c r="A1950" s="21" t="s">
        <v>6744</v>
      </c>
      <c r="B1950" s="21" t="s">
        <v>49</v>
      </c>
      <c r="C1950" s="22"/>
      <c r="D1950" s="22"/>
      <c r="E1950" s="22"/>
      <c r="F1950" s="22"/>
      <c r="G1950" s="22"/>
      <c r="H1950" s="22"/>
      <c r="I1950" s="22"/>
      <c r="J1950" s="22"/>
      <c r="K1950" s="23">
        <v>1</v>
      </c>
      <c r="L1950" s="23">
        <v>1</v>
      </c>
      <c r="M1950" s="21" t="s">
        <v>50</v>
      </c>
      <c r="N1950" s="21" t="s">
        <v>50</v>
      </c>
      <c r="O1950" s="22"/>
      <c r="P1950" s="22"/>
    </row>
    <row r="1951" spans="1:16" ht="45" x14ac:dyDescent="0.25">
      <c r="A1951" s="21" t="s">
        <v>6745</v>
      </c>
      <c r="B1951" s="21" t="s">
        <v>49</v>
      </c>
      <c r="C1951" s="22"/>
      <c r="D1951" s="22"/>
      <c r="E1951" s="22"/>
      <c r="F1951" s="22"/>
      <c r="G1951" s="22"/>
      <c r="H1951" s="22"/>
      <c r="I1951" s="22"/>
      <c r="J1951" s="22"/>
      <c r="K1951" s="23">
        <v>1</v>
      </c>
      <c r="L1951" s="23">
        <v>1</v>
      </c>
      <c r="M1951" s="21" t="s">
        <v>50</v>
      </c>
      <c r="N1951" s="21" t="s">
        <v>50</v>
      </c>
      <c r="O1951" s="22"/>
      <c r="P1951" s="22"/>
    </row>
    <row r="1952" spans="1:16" ht="45" x14ac:dyDescent="0.25">
      <c r="A1952" s="21" t="s">
        <v>2454</v>
      </c>
      <c r="B1952" s="21" t="s">
        <v>49</v>
      </c>
      <c r="C1952" s="23">
        <v>10966216.529999999</v>
      </c>
      <c r="D1952" s="23">
        <v>33.67</v>
      </c>
      <c r="E1952" s="23">
        <v>25927242.420000002</v>
      </c>
      <c r="F1952" s="23">
        <v>36.42</v>
      </c>
      <c r="G1952" s="23">
        <v>29338254.890000001</v>
      </c>
      <c r="H1952" s="23">
        <v>84.82</v>
      </c>
      <c r="I1952" s="23">
        <v>6610543.1100000003</v>
      </c>
      <c r="J1952" s="23">
        <v>20.87</v>
      </c>
      <c r="K1952" s="23">
        <v>1</v>
      </c>
      <c r="L1952" s="23">
        <v>1</v>
      </c>
      <c r="M1952" s="21" t="s">
        <v>50</v>
      </c>
      <c r="N1952" s="21" t="s">
        <v>58</v>
      </c>
      <c r="O1952" s="22"/>
      <c r="P1952" s="23">
        <v>349480</v>
      </c>
    </row>
    <row r="1953" spans="1:16" ht="45" x14ac:dyDescent="0.25">
      <c r="A1953" s="21" t="s">
        <v>2456</v>
      </c>
      <c r="B1953" s="21" t="s">
        <v>49</v>
      </c>
      <c r="C1953" s="23">
        <v>14892948.15</v>
      </c>
      <c r="D1953" s="23">
        <v>267.99</v>
      </c>
      <c r="E1953" s="23">
        <v>17524457.039999999</v>
      </c>
      <c r="F1953" s="23">
        <v>312.39</v>
      </c>
      <c r="G1953" s="23">
        <v>14585133.65</v>
      </c>
      <c r="H1953" s="23">
        <v>288.64999999999998</v>
      </c>
      <c r="I1953" s="23">
        <v>17011326.359999999</v>
      </c>
      <c r="J1953" s="23">
        <v>333.32</v>
      </c>
      <c r="K1953" s="23">
        <v>1</v>
      </c>
      <c r="L1953" s="23">
        <v>1</v>
      </c>
      <c r="M1953" s="21" t="s">
        <v>50</v>
      </c>
      <c r="N1953" s="21" t="s">
        <v>1462</v>
      </c>
      <c r="O1953" s="22"/>
      <c r="P1953" s="23">
        <v>61608.25</v>
      </c>
    </row>
    <row r="1954" spans="1:16" ht="45" x14ac:dyDescent="0.25">
      <c r="A1954" s="21" t="s">
        <v>6746</v>
      </c>
      <c r="B1954" s="21" t="s">
        <v>49</v>
      </c>
      <c r="C1954" s="22"/>
      <c r="D1954" s="22"/>
      <c r="E1954" s="22"/>
      <c r="F1954" s="22"/>
      <c r="G1954" s="22"/>
      <c r="H1954" s="22"/>
      <c r="I1954" s="22"/>
      <c r="J1954" s="22"/>
      <c r="K1954" s="23">
        <v>1</v>
      </c>
      <c r="L1954" s="23">
        <v>1</v>
      </c>
      <c r="M1954" s="21" t="s">
        <v>50</v>
      </c>
      <c r="N1954" s="21" t="s">
        <v>50</v>
      </c>
      <c r="O1954" s="22"/>
      <c r="P1954" s="22"/>
    </row>
    <row r="1955" spans="1:16" ht="45" x14ac:dyDescent="0.25">
      <c r="A1955" s="21" t="s">
        <v>6747</v>
      </c>
      <c r="B1955" s="21" t="s">
        <v>49</v>
      </c>
      <c r="C1955" s="22"/>
      <c r="D1955" s="22"/>
      <c r="E1955" s="22"/>
      <c r="F1955" s="22"/>
      <c r="G1955" s="22"/>
      <c r="H1955" s="22"/>
      <c r="I1955" s="22"/>
      <c r="J1955" s="22"/>
      <c r="K1955" s="23">
        <v>1</v>
      </c>
      <c r="L1955" s="23">
        <v>1</v>
      </c>
      <c r="M1955" s="21" t="s">
        <v>50</v>
      </c>
      <c r="N1955" s="21" t="s">
        <v>50</v>
      </c>
      <c r="O1955" s="22"/>
      <c r="P1955" s="22"/>
    </row>
    <row r="1956" spans="1:16" ht="45" x14ac:dyDescent="0.25">
      <c r="A1956" s="21" t="s">
        <v>6748</v>
      </c>
      <c r="B1956" s="21" t="s">
        <v>49</v>
      </c>
      <c r="C1956" s="22"/>
      <c r="D1956" s="22"/>
      <c r="E1956" s="22"/>
      <c r="F1956" s="22"/>
      <c r="G1956" s="22"/>
      <c r="H1956" s="22"/>
      <c r="I1956" s="22"/>
      <c r="J1956" s="22"/>
      <c r="K1956" s="23">
        <v>1</v>
      </c>
      <c r="L1956" s="23">
        <v>1</v>
      </c>
      <c r="M1956" s="21" t="s">
        <v>50</v>
      </c>
      <c r="N1956" s="21" t="s">
        <v>50</v>
      </c>
      <c r="O1956" s="22"/>
      <c r="P1956" s="22"/>
    </row>
    <row r="1957" spans="1:16" ht="45" x14ac:dyDescent="0.25">
      <c r="A1957" s="21" t="s">
        <v>6749</v>
      </c>
      <c r="B1957" s="21" t="s">
        <v>49</v>
      </c>
      <c r="C1957" s="22"/>
      <c r="D1957" s="22"/>
      <c r="E1957" s="22"/>
      <c r="F1957" s="22"/>
      <c r="G1957" s="22"/>
      <c r="H1957" s="22"/>
      <c r="I1957" s="22"/>
      <c r="J1957" s="22"/>
      <c r="K1957" s="23">
        <v>1</v>
      </c>
      <c r="L1957" s="23">
        <v>1</v>
      </c>
      <c r="M1957" s="21" t="s">
        <v>50</v>
      </c>
      <c r="N1957" s="21" t="s">
        <v>50</v>
      </c>
      <c r="O1957" s="22"/>
      <c r="P1957" s="22"/>
    </row>
    <row r="1958" spans="1:16" ht="45" x14ac:dyDescent="0.25">
      <c r="A1958" s="21" t="s">
        <v>6750</v>
      </c>
      <c r="B1958" s="21" t="s">
        <v>49</v>
      </c>
      <c r="C1958" s="22"/>
      <c r="D1958" s="22"/>
      <c r="E1958" s="22"/>
      <c r="F1958" s="22"/>
      <c r="G1958" s="22"/>
      <c r="H1958" s="22"/>
      <c r="I1958" s="22"/>
      <c r="J1958" s="22"/>
      <c r="K1958" s="23">
        <v>1</v>
      </c>
      <c r="L1958" s="23">
        <v>1</v>
      </c>
      <c r="M1958" s="21" t="s">
        <v>50</v>
      </c>
      <c r="N1958" s="21" t="s">
        <v>50</v>
      </c>
      <c r="O1958" s="22"/>
      <c r="P1958" s="22"/>
    </row>
    <row r="1959" spans="1:16" ht="45" x14ac:dyDescent="0.25">
      <c r="A1959" s="21" t="s">
        <v>6751</v>
      </c>
      <c r="B1959" s="21" t="s">
        <v>49</v>
      </c>
      <c r="C1959" s="22"/>
      <c r="D1959" s="22"/>
      <c r="E1959" s="22"/>
      <c r="F1959" s="22"/>
      <c r="G1959" s="22"/>
      <c r="H1959" s="22"/>
      <c r="I1959" s="22"/>
      <c r="J1959" s="22"/>
      <c r="K1959" s="23">
        <v>1</v>
      </c>
      <c r="L1959" s="23">
        <v>1</v>
      </c>
      <c r="M1959" s="21" t="s">
        <v>50</v>
      </c>
      <c r="N1959" s="21" t="s">
        <v>50</v>
      </c>
      <c r="O1959" s="22"/>
      <c r="P1959" s="22"/>
    </row>
    <row r="1960" spans="1:16" ht="45" x14ac:dyDescent="0.25">
      <c r="A1960" s="21" t="s">
        <v>6752</v>
      </c>
      <c r="B1960" s="21" t="s">
        <v>49</v>
      </c>
      <c r="C1960" s="22"/>
      <c r="D1960" s="22"/>
      <c r="E1960" s="22"/>
      <c r="F1960" s="22"/>
      <c r="G1960" s="22"/>
      <c r="H1960" s="22"/>
      <c r="I1960" s="22"/>
      <c r="J1960" s="22"/>
      <c r="K1960" s="23">
        <v>1</v>
      </c>
      <c r="L1960" s="23">
        <v>1</v>
      </c>
      <c r="M1960" s="21" t="s">
        <v>50</v>
      </c>
      <c r="N1960" s="21" t="s">
        <v>50</v>
      </c>
      <c r="O1960" s="22"/>
      <c r="P1960" s="22"/>
    </row>
    <row r="1961" spans="1:16" ht="45" x14ac:dyDescent="0.25">
      <c r="A1961" s="21" t="s">
        <v>6753</v>
      </c>
      <c r="B1961" s="21" t="s">
        <v>49</v>
      </c>
      <c r="C1961" s="22"/>
      <c r="D1961" s="22"/>
      <c r="E1961" s="22"/>
      <c r="F1961" s="22"/>
      <c r="G1961" s="22"/>
      <c r="H1961" s="22"/>
      <c r="I1961" s="22"/>
      <c r="J1961" s="22"/>
      <c r="K1961" s="23">
        <v>1</v>
      </c>
      <c r="L1961" s="23">
        <v>1</v>
      </c>
      <c r="M1961" s="21" t="s">
        <v>50</v>
      </c>
      <c r="N1961" s="21" t="s">
        <v>50</v>
      </c>
      <c r="O1961" s="22"/>
      <c r="P1961" s="22"/>
    </row>
    <row r="1962" spans="1:16" ht="45" x14ac:dyDescent="0.25">
      <c r="A1962" s="21" t="s">
        <v>6754</v>
      </c>
      <c r="B1962" s="21" t="s">
        <v>49</v>
      </c>
      <c r="C1962" s="22"/>
      <c r="D1962" s="22"/>
      <c r="E1962" s="22"/>
      <c r="F1962" s="22"/>
      <c r="G1962" s="22"/>
      <c r="H1962" s="22"/>
      <c r="I1962" s="22"/>
      <c r="J1962" s="22"/>
      <c r="K1962" s="23">
        <v>1</v>
      </c>
      <c r="L1962" s="23">
        <v>1</v>
      </c>
      <c r="M1962" s="21" t="s">
        <v>50</v>
      </c>
      <c r="N1962" s="21" t="s">
        <v>50</v>
      </c>
      <c r="O1962" s="22"/>
      <c r="P1962" s="22"/>
    </row>
    <row r="1963" spans="1:16" ht="45" x14ac:dyDescent="0.25">
      <c r="A1963" s="21" t="s">
        <v>6755</v>
      </c>
      <c r="B1963" s="21" t="s">
        <v>49</v>
      </c>
      <c r="C1963" s="22"/>
      <c r="D1963" s="22"/>
      <c r="E1963" s="22"/>
      <c r="F1963" s="22"/>
      <c r="G1963" s="22"/>
      <c r="H1963" s="22"/>
      <c r="I1963" s="22"/>
      <c r="J1963" s="22"/>
      <c r="K1963" s="23">
        <v>1</v>
      </c>
      <c r="L1963" s="23">
        <v>1</v>
      </c>
      <c r="M1963" s="21" t="s">
        <v>50</v>
      </c>
      <c r="N1963" s="21" t="s">
        <v>50</v>
      </c>
      <c r="O1963" s="22"/>
      <c r="P1963" s="22"/>
    </row>
    <row r="1964" spans="1:16" ht="45" x14ac:dyDescent="0.25">
      <c r="A1964" s="21" t="s">
        <v>6756</v>
      </c>
      <c r="B1964" s="21" t="s">
        <v>49</v>
      </c>
      <c r="C1964" s="22"/>
      <c r="D1964" s="22"/>
      <c r="E1964" s="22"/>
      <c r="F1964" s="22"/>
      <c r="G1964" s="22"/>
      <c r="H1964" s="22"/>
      <c r="I1964" s="22"/>
      <c r="J1964" s="22"/>
      <c r="K1964" s="23">
        <v>1</v>
      </c>
      <c r="L1964" s="23">
        <v>1</v>
      </c>
      <c r="M1964" s="21" t="s">
        <v>50</v>
      </c>
      <c r="N1964" s="21" t="s">
        <v>50</v>
      </c>
      <c r="O1964" s="22"/>
      <c r="P1964" s="22"/>
    </row>
    <row r="1965" spans="1:16" ht="45" x14ac:dyDescent="0.25">
      <c r="A1965" s="21" t="s">
        <v>6757</v>
      </c>
      <c r="B1965" s="21" t="s">
        <v>49</v>
      </c>
      <c r="C1965" s="22"/>
      <c r="D1965" s="22"/>
      <c r="E1965" s="22"/>
      <c r="F1965" s="22"/>
      <c r="G1965" s="22"/>
      <c r="H1965" s="22"/>
      <c r="I1965" s="22"/>
      <c r="J1965" s="22"/>
      <c r="K1965" s="23">
        <v>1</v>
      </c>
      <c r="L1965" s="23">
        <v>1</v>
      </c>
      <c r="M1965" s="21" t="s">
        <v>50</v>
      </c>
      <c r="N1965" s="21" t="s">
        <v>50</v>
      </c>
      <c r="O1965" s="22"/>
      <c r="P1965" s="22"/>
    </row>
    <row r="1966" spans="1:16" ht="45" x14ac:dyDescent="0.25">
      <c r="A1966" s="21" t="s">
        <v>6758</v>
      </c>
      <c r="B1966" s="21" t="s">
        <v>49</v>
      </c>
      <c r="C1966" s="22"/>
      <c r="D1966" s="22"/>
      <c r="E1966" s="22"/>
      <c r="F1966" s="22"/>
      <c r="G1966" s="22"/>
      <c r="H1966" s="22"/>
      <c r="I1966" s="22"/>
      <c r="J1966" s="22"/>
      <c r="K1966" s="23">
        <v>1</v>
      </c>
      <c r="L1966" s="23">
        <v>1</v>
      </c>
      <c r="M1966" s="21" t="s">
        <v>50</v>
      </c>
      <c r="N1966" s="21" t="s">
        <v>50</v>
      </c>
      <c r="O1966" s="22"/>
      <c r="P1966" s="22"/>
    </row>
    <row r="1967" spans="1:16" ht="45" x14ac:dyDescent="0.25">
      <c r="A1967" s="21" t="s">
        <v>6759</v>
      </c>
      <c r="B1967" s="21" t="s">
        <v>49</v>
      </c>
      <c r="C1967" s="22"/>
      <c r="D1967" s="22"/>
      <c r="E1967" s="22"/>
      <c r="F1967" s="22"/>
      <c r="G1967" s="22"/>
      <c r="H1967" s="22"/>
      <c r="I1967" s="22"/>
      <c r="J1967" s="22"/>
      <c r="K1967" s="23">
        <v>1</v>
      </c>
      <c r="L1967" s="23">
        <v>1</v>
      </c>
      <c r="M1967" s="21" t="s">
        <v>50</v>
      </c>
      <c r="N1967" s="21" t="s">
        <v>50</v>
      </c>
      <c r="O1967" s="22"/>
      <c r="P1967" s="22"/>
    </row>
    <row r="1968" spans="1:16" ht="45" x14ac:dyDescent="0.25">
      <c r="A1968" s="21" t="s">
        <v>2458</v>
      </c>
      <c r="B1968" s="21" t="s">
        <v>49</v>
      </c>
      <c r="C1968" s="23">
        <v>70312406.109999999</v>
      </c>
      <c r="D1968" s="23">
        <v>66.53</v>
      </c>
      <c r="E1968" s="23">
        <v>76207633.670000002</v>
      </c>
      <c r="F1968" s="23">
        <v>73.52</v>
      </c>
      <c r="G1968" s="23">
        <v>57117550.060000002</v>
      </c>
      <c r="H1968" s="23">
        <v>59.66</v>
      </c>
      <c r="I1968" s="23">
        <v>93161640.519999996</v>
      </c>
      <c r="J1968" s="23">
        <v>81.73</v>
      </c>
      <c r="K1968" s="23">
        <v>1</v>
      </c>
      <c r="L1968" s="23">
        <v>1</v>
      </c>
      <c r="M1968" s="21" t="s">
        <v>50</v>
      </c>
      <c r="N1968" s="21" t="s">
        <v>58</v>
      </c>
      <c r="O1968" s="22"/>
      <c r="P1968" s="23">
        <v>972568.75</v>
      </c>
    </row>
    <row r="1969" spans="1:16" ht="45" x14ac:dyDescent="0.25">
      <c r="A1969" s="21" t="s">
        <v>6760</v>
      </c>
      <c r="B1969" s="21" t="s">
        <v>49</v>
      </c>
      <c r="C1969" s="22"/>
      <c r="D1969" s="22"/>
      <c r="E1969" s="22"/>
      <c r="F1969" s="22"/>
      <c r="G1969" s="22"/>
      <c r="H1969" s="22"/>
      <c r="I1969" s="22"/>
      <c r="J1969" s="22"/>
      <c r="K1969" s="23">
        <v>1</v>
      </c>
      <c r="L1969" s="23">
        <v>1</v>
      </c>
      <c r="M1969" s="21" t="s">
        <v>50</v>
      </c>
      <c r="N1969" s="21" t="s">
        <v>50</v>
      </c>
      <c r="O1969" s="22"/>
      <c r="P1969" s="22"/>
    </row>
    <row r="1970" spans="1:16" ht="45" x14ac:dyDescent="0.25">
      <c r="A1970" s="21" t="s">
        <v>2460</v>
      </c>
      <c r="B1970" s="21" t="s">
        <v>49</v>
      </c>
      <c r="C1970" s="23">
        <v>62190000</v>
      </c>
      <c r="D1970" s="23">
        <v>3000</v>
      </c>
      <c r="E1970" s="23">
        <v>62207012.659999996</v>
      </c>
      <c r="F1970" s="23">
        <v>3814.03</v>
      </c>
      <c r="G1970" s="23">
        <v>48197743.630000003</v>
      </c>
      <c r="H1970" s="23">
        <v>3123.16</v>
      </c>
      <c r="I1970" s="23">
        <v>51687333.460000001</v>
      </c>
      <c r="J1970" s="23">
        <v>2847.35</v>
      </c>
      <c r="K1970" s="23">
        <v>1</v>
      </c>
      <c r="L1970" s="23">
        <v>1</v>
      </c>
      <c r="M1970" s="21" t="s">
        <v>50</v>
      </c>
      <c r="N1970" s="21" t="s">
        <v>5192</v>
      </c>
      <c r="O1970" s="22"/>
      <c r="P1970" s="23">
        <v>21165</v>
      </c>
    </row>
    <row r="1971" spans="1:16" ht="45" x14ac:dyDescent="0.25">
      <c r="A1971" s="21" t="s">
        <v>6761</v>
      </c>
      <c r="B1971" s="21" t="s">
        <v>49</v>
      </c>
      <c r="C1971" s="22"/>
      <c r="D1971" s="22"/>
      <c r="E1971" s="22"/>
      <c r="F1971" s="22"/>
      <c r="G1971" s="22"/>
      <c r="H1971" s="22"/>
      <c r="I1971" s="22"/>
      <c r="J1971" s="22"/>
      <c r="K1971" s="23">
        <v>1</v>
      </c>
      <c r="L1971" s="23">
        <v>1</v>
      </c>
      <c r="M1971" s="21" t="s">
        <v>50</v>
      </c>
      <c r="N1971" s="21" t="s">
        <v>50</v>
      </c>
      <c r="O1971" s="22"/>
      <c r="P1971" s="22"/>
    </row>
    <row r="1972" spans="1:16" ht="45" x14ac:dyDescent="0.25">
      <c r="A1972" s="21" t="s">
        <v>6762</v>
      </c>
      <c r="B1972" s="21" t="s">
        <v>49</v>
      </c>
      <c r="C1972" s="22"/>
      <c r="D1972" s="22"/>
      <c r="E1972" s="22"/>
      <c r="F1972" s="22"/>
      <c r="G1972" s="22"/>
      <c r="H1972" s="22"/>
      <c r="I1972" s="22"/>
      <c r="J1972" s="22"/>
      <c r="K1972" s="23">
        <v>1</v>
      </c>
      <c r="L1972" s="23">
        <v>1</v>
      </c>
      <c r="M1972" s="21" t="s">
        <v>50</v>
      </c>
      <c r="N1972" s="21" t="s">
        <v>50</v>
      </c>
      <c r="O1972" s="22"/>
      <c r="P1972" s="22"/>
    </row>
    <row r="1973" spans="1:16" ht="45" x14ac:dyDescent="0.25">
      <c r="A1973" s="21" t="s">
        <v>2463</v>
      </c>
      <c r="B1973" s="21" t="s">
        <v>49</v>
      </c>
      <c r="C1973" s="23">
        <v>189214631.15000001</v>
      </c>
      <c r="D1973" s="23">
        <v>31.52</v>
      </c>
      <c r="E1973" s="23">
        <v>538781910.36000001</v>
      </c>
      <c r="F1973" s="23">
        <v>60.32</v>
      </c>
      <c r="G1973" s="23">
        <v>497969782.38999999</v>
      </c>
      <c r="H1973" s="23">
        <v>35</v>
      </c>
      <c r="I1973" s="23">
        <v>559605520.29999995</v>
      </c>
      <c r="J1973" s="23">
        <v>52.44</v>
      </c>
      <c r="K1973" s="23">
        <v>1</v>
      </c>
      <c r="L1973" s="23">
        <v>1</v>
      </c>
      <c r="M1973" s="21" t="s">
        <v>50</v>
      </c>
      <c r="N1973" s="21" t="s">
        <v>204</v>
      </c>
      <c r="O1973" s="22"/>
      <c r="P1973" s="23">
        <v>14505303.25</v>
      </c>
    </row>
    <row r="1974" spans="1:16" ht="45" x14ac:dyDescent="0.25">
      <c r="A1974" s="21" t="s">
        <v>1006</v>
      </c>
      <c r="B1974" s="21" t="s">
        <v>49</v>
      </c>
      <c r="C1974" s="23">
        <v>9967958.1199999992</v>
      </c>
      <c r="D1974" s="23">
        <v>53.66</v>
      </c>
      <c r="E1974" s="23">
        <v>9332304.0299999993</v>
      </c>
      <c r="F1974" s="23">
        <v>27.77</v>
      </c>
      <c r="G1974" s="23">
        <v>17890435.219999999</v>
      </c>
      <c r="H1974" s="23">
        <v>34.950000000000003</v>
      </c>
      <c r="I1974" s="23">
        <v>13253020.960000001</v>
      </c>
      <c r="J1974" s="23">
        <v>36.14</v>
      </c>
      <c r="K1974" s="23">
        <v>1</v>
      </c>
      <c r="L1974" s="23">
        <v>1</v>
      </c>
      <c r="M1974" s="21" t="s">
        <v>50</v>
      </c>
      <c r="N1974" s="21" t="s">
        <v>58</v>
      </c>
      <c r="O1974" s="22"/>
      <c r="P1974" s="23">
        <v>303940</v>
      </c>
    </row>
    <row r="1975" spans="1:16" ht="45" x14ac:dyDescent="0.25">
      <c r="A1975" s="21" t="s">
        <v>6763</v>
      </c>
      <c r="B1975" s="21" t="s">
        <v>49</v>
      </c>
      <c r="C1975" s="22"/>
      <c r="D1975" s="22"/>
      <c r="E1975" s="22"/>
      <c r="F1975" s="22"/>
      <c r="G1975" s="22"/>
      <c r="H1975" s="22"/>
      <c r="I1975" s="22"/>
      <c r="J1975" s="22"/>
      <c r="K1975" s="23">
        <v>1</v>
      </c>
      <c r="L1975" s="23">
        <v>1</v>
      </c>
      <c r="M1975" s="21" t="s">
        <v>50</v>
      </c>
      <c r="N1975" s="21" t="s">
        <v>50</v>
      </c>
      <c r="O1975" s="22"/>
      <c r="P1975" s="22"/>
    </row>
    <row r="1976" spans="1:16" ht="45" x14ac:dyDescent="0.25">
      <c r="A1976" s="21" t="s">
        <v>282</v>
      </c>
      <c r="B1976" s="21" t="s">
        <v>49</v>
      </c>
      <c r="C1976" s="23">
        <v>14478720.689999999</v>
      </c>
      <c r="D1976" s="23">
        <v>32.549999999999997</v>
      </c>
      <c r="E1976" s="23">
        <v>15234017.48</v>
      </c>
      <c r="F1976" s="23">
        <v>30.39</v>
      </c>
      <c r="G1976" s="23">
        <v>26598232.379999999</v>
      </c>
      <c r="H1976" s="23">
        <v>49.11</v>
      </c>
      <c r="I1976" s="23">
        <v>25780343.190000001</v>
      </c>
      <c r="J1976" s="23">
        <v>37.25</v>
      </c>
      <c r="K1976" s="23">
        <v>1</v>
      </c>
      <c r="L1976" s="23">
        <v>1</v>
      </c>
      <c r="M1976" s="21" t="s">
        <v>50</v>
      </c>
      <c r="N1976" s="21" t="s">
        <v>58</v>
      </c>
      <c r="O1976" s="22"/>
      <c r="P1976" s="23">
        <v>483810.33</v>
      </c>
    </row>
    <row r="1977" spans="1:16" ht="45" x14ac:dyDescent="0.25">
      <c r="A1977" s="21" t="s">
        <v>6764</v>
      </c>
      <c r="B1977" s="21" t="s">
        <v>49</v>
      </c>
      <c r="C1977" s="22"/>
      <c r="D1977" s="22"/>
      <c r="E1977" s="22"/>
      <c r="F1977" s="22"/>
      <c r="G1977" s="22"/>
      <c r="H1977" s="22"/>
      <c r="I1977" s="22"/>
      <c r="J1977" s="22"/>
      <c r="K1977" s="23">
        <v>1</v>
      </c>
      <c r="L1977" s="23">
        <v>1</v>
      </c>
      <c r="M1977" s="21" t="s">
        <v>50</v>
      </c>
      <c r="N1977" s="21" t="s">
        <v>50</v>
      </c>
      <c r="O1977" s="22"/>
      <c r="P1977" s="22"/>
    </row>
    <row r="1978" spans="1:16" ht="45" x14ac:dyDescent="0.25">
      <c r="A1978" s="21" t="s">
        <v>6765</v>
      </c>
      <c r="B1978" s="21" t="s">
        <v>49</v>
      </c>
      <c r="C1978" s="22"/>
      <c r="D1978" s="22"/>
      <c r="E1978" s="22"/>
      <c r="F1978" s="22"/>
      <c r="G1978" s="22"/>
      <c r="H1978" s="22"/>
      <c r="I1978" s="22"/>
      <c r="J1978" s="22"/>
      <c r="K1978" s="23">
        <v>1</v>
      </c>
      <c r="L1978" s="23">
        <v>1</v>
      </c>
      <c r="M1978" s="21" t="s">
        <v>50</v>
      </c>
      <c r="N1978" s="21" t="s">
        <v>50</v>
      </c>
      <c r="O1978" s="22"/>
      <c r="P1978" s="22"/>
    </row>
    <row r="1979" spans="1:16" ht="45" x14ac:dyDescent="0.25">
      <c r="A1979" s="21" t="s">
        <v>6766</v>
      </c>
      <c r="B1979" s="21" t="s">
        <v>49</v>
      </c>
      <c r="C1979" s="22"/>
      <c r="D1979" s="22"/>
      <c r="E1979" s="22"/>
      <c r="F1979" s="22"/>
      <c r="G1979" s="22"/>
      <c r="H1979" s="22"/>
      <c r="I1979" s="22"/>
      <c r="J1979" s="22"/>
      <c r="K1979" s="23">
        <v>1</v>
      </c>
      <c r="L1979" s="23">
        <v>1</v>
      </c>
      <c r="M1979" s="21" t="s">
        <v>50</v>
      </c>
      <c r="N1979" s="21" t="s">
        <v>50</v>
      </c>
      <c r="O1979" s="22"/>
      <c r="P1979" s="22"/>
    </row>
    <row r="1980" spans="1:16" ht="45" x14ac:dyDescent="0.25">
      <c r="A1980" s="21" t="s">
        <v>6767</v>
      </c>
      <c r="B1980" s="21" t="s">
        <v>49</v>
      </c>
      <c r="C1980" s="22"/>
      <c r="D1980" s="22"/>
      <c r="E1980" s="22"/>
      <c r="F1980" s="22"/>
      <c r="G1980" s="22"/>
      <c r="H1980" s="22"/>
      <c r="I1980" s="22"/>
      <c r="J1980" s="22"/>
      <c r="K1980" s="23">
        <v>1</v>
      </c>
      <c r="L1980" s="23">
        <v>1</v>
      </c>
      <c r="M1980" s="21" t="s">
        <v>50</v>
      </c>
      <c r="N1980" s="21" t="s">
        <v>50</v>
      </c>
      <c r="O1980" s="22"/>
      <c r="P1980" s="22"/>
    </row>
    <row r="1981" spans="1:16" ht="45" x14ac:dyDescent="0.25">
      <c r="A1981" s="21" t="s">
        <v>6768</v>
      </c>
      <c r="B1981" s="21" t="s">
        <v>49</v>
      </c>
      <c r="C1981" s="22"/>
      <c r="D1981" s="22"/>
      <c r="E1981" s="22"/>
      <c r="F1981" s="22"/>
      <c r="G1981" s="22"/>
      <c r="H1981" s="22"/>
      <c r="I1981" s="22"/>
      <c r="J1981" s="22"/>
      <c r="K1981" s="23">
        <v>1</v>
      </c>
      <c r="L1981" s="23">
        <v>1</v>
      </c>
      <c r="M1981" s="21" t="s">
        <v>50</v>
      </c>
      <c r="N1981" s="21" t="s">
        <v>50</v>
      </c>
      <c r="O1981" s="22"/>
      <c r="P1981" s="22"/>
    </row>
    <row r="1982" spans="1:16" ht="45" x14ac:dyDescent="0.25">
      <c r="A1982" s="21" t="s">
        <v>6769</v>
      </c>
      <c r="B1982" s="21" t="s">
        <v>49</v>
      </c>
      <c r="C1982" s="22"/>
      <c r="D1982" s="22"/>
      <c r="E1982" s="22"/>
      <c r="F1982" s="22"/>
      <c r="G1982" s="22"/>
      <c r="H1982" s="22"/>
      <c r="I1982" s="22"/>
      <c r="J1982" s="22"/>
      <c r="K1982" s="23">
        <v>1</v>
      </c>
      <c r="L1982" s="23">
        <v>1</v>
      </c>
      <c r="M1982" s="21" t="s">
        <v>50</v>
      </c>
      <c r="N1982" s="21" t="s">
        <v>50</v>
      </c>
      <c r="O1982" s="22"/>
      <c r="P1982" s="22"/>
    </row>
    <row r="1983" spans="1:16" ht="45" x14ac:dyDescent="0.25">
      <c r="A1983" s="21" t="s">
        <v>6770</v>
      </c>
      <c r="B1983" s="21" t="s">
        <v>49</v>
      </c>
      <c r="C1983" s="22"/>
      <c r="D1983" s="22"/>
      <c r="E1983" s="22"/>
      <c r="F1983" s="22"/>
      <c r="G1983" s="22"/>
      <c r="H1983" s="22"/>
      <c r="I1983" s="22"/>
      <c r="J1983" s="22"/>
      <c r="K1983" s="23">
        <v>1</v>
      </c>
      <c r="L1983" s="23">
        <v>1</v>
      </c>
      <c r="M1983" s="21" t="s">
        <v>50</v>
      </c>
      <c r="N1983" s="21" t="s">
        <v>50</v>
      </c>
      <c r="O1983" s="22"/>
      <c r="P1983" s="22"/>
    </row>
    <row r="1984" spans="1:16" ht="45" x14ac:dyDescent="0.25">
      <c r="A1984" s="21" t="s">
        <v>6771</v>
      </c>
      <c r="B1984" s="21" t="s">
        <v>49</v>
      </c>
      <c r="C1984" s="22"/>
      <c r="D1984" s="22"/>
      <c r="E1984" s="22"/>
      <c r="F1984" s="22"/>
      <c r="G1984" s="22"/>
      <c r="H1984" s="22"/>
      <c r="I1984" s="22"/>
      <c r="J1984" s="22"/>
      <c r="K1984" s="23">
        <v>1</v>
      </c>
      <c r="L1984" s="23">
        <v>1</v>
      </c>
      <c r="M1984" s="21" t="s">
        <v>50</v>
      </c>
      <c r="N1984" s="21" t="s">
        <v>50</v>
      </c>
      <c r="O1984" s="22"/>
      <c r="P1984" s="22"/>
    </row>
    <row r="1985" spans="1:16" ht="45" x14ac:dyDescent="0.25">
      <c r="A1985" s="21" t="s">
        <v>6772</v>
      </c>
      <c r="B1985" s="21" t="s">
        <v>49</v>
      </c>
      <c r="C1985" s="22"/>
      <c r="D1985" s="22"/>
      <c r="E1985" s="22"/>
      <c r="F1985" s="22"/>
      <c r="G1985" s="22"/>
      <c r="H1985" s="22"/>
      <c r="I1985" s="22"/>
      <c r="J1985" s="22"/>
      <c r="K1985" s="23">
        <v>1</v>
      </c>
      <c r="L1985" s="23">
        <v>1</v>
      </c>
      <c r="M1985" s="21" t="s">
        <v>50</v>
      </c>
      <c r="N1985" s="21" t="s">
        <v>50</v>
      </c>
      <c r="O1985" s="22"/>
      <c r="P1985" s="22"/>
    </row>
    <row r="1986" spans="1:16" ht="45" x14ac:dyDescent="0.25">
      <c r="A1986" s="21" t="s">
        <v>6773</v>
      </c>
      <c r="B1986" s="21" t="s">
        <v>49</v>
      </c>
      <c r="C1986" s="22"/>
      <c r="D1986" s="22"/>
      <c r="E1986" s="22"/>
      <c r="F1986" s="22"/>
      <c r="G1986" s="22"/>
      <c r="H1986" s="22"/>
      <c r="I1986" s="22"/>
      <c r="J1986" s="22"/>
      <c r="K1986" s="23">
        <v>1</v>
      </c>
      <c r="L1986" s="23">
        <v>1</v>
      </c>
      <c r="M1986" s="21" t="s">
        <v>50</v>
      </c>
      <c r="N1986" s="21" t="s">
        <v>50</v>
      </c>
      <c r="O1986" s="22"/>
      <c r="P1986" s="22"/>
    </row>
    <row r="1987" spans="1:16" ht="45" x14ac:dyDescent="0.25">
      <c r="A1987" s="21" t="s">
        <v>6774</v>
      </c>
      <c r="B1987" s="21" t="s">
        <v>49</v>
      </c>
      <c r="C1987" s="22"/>
      <c r="D1987" s="22"/>
      <c r="E1987" s="22"/>
      <c r="F1987" s="22"/>
      <c r="G1987" s="22"/>
      <c r="H1987" s="22"/>
      <c r="I1987" s="22"/>
      <c r="J1987" s="22"/>
      <c r="K1987" s="23">
        <v>1</v>
      </c>
      <c r="L1987" s="23">
        <v>1</v>
      </c>
      <c r="M1987" s="21" t="s">
        <v>50</v>
      </c>
      <c r="N1987" s="21" t="s">
        <v>50</v>
      </c>
      <c r="O1987" s="22"/>
      <c r="P1987" s="22"/>
    </row>
    <row r="1988" spans="1:16" ht="45" x14ac:dyDescent="0.25">
      <c r="A1988" s="21" t="s">
        <v>6775</v>
      </c>
      <c r="B1988" s="21" t="s">
        <v>49</v>
      </c>
      <c r="C1988" s="22"/>
      <c r="D1988" s="22"/>
      <c r="E1988" s="22"/>
      <c r="F1988" s="22"/>
      <c r="G1988" s="22"/>
      <c r="H1988" s="22"/>
      <c r="I1988" s="22"/>
      <c r="J1988" s="22"/>
      <c r="K1988" s="23">
        <v>1</v>
      </c>
      <c r="L1988" s="23">
        <v>1</v>
      </c>
      <c r="M1988" s="21" t="s">
        <v>50</v>
      </c>
      <c r="N1988" s="21" t="s">
        <v>50</v>
      </c>
      <c r="O1988" s="22"/>
      <c r="P1988" s="22"/>
    </row>
    <row r="1989" spans="1:16" ht="45" x14ac:dyDescent="0.25">
      <c r="A1989" s="21" t="s">
        <v>285</v>
      </c>
      <c r="B1989" s="21" t="s">
        <v>49</v>
      </c>
      <c r="C1989" s="23">
        <v>25948944.899999999</v>
      </c>
      <c r="D1989" s="23">
        <v>41.3</v>
      </c>
      <c r="E1989" s="23">
        <v>20292496.5</v>
      </c>
      <c r="F1989" s="23">
        <v>21.44</v>
      </c>
      <c r="G1989" s="23">
        <v>63700915.159999996</v>
      </c>
      <c r="H1989" s="23">
        <v>54.85</v>
      </c>
      <c r="I1989" s="23">
        <v>25530812.780000001</v>
      </c>
      <c r="J1989" s="23">
        <v>27.04</v>
      </c>
      <c r="K1989" s="23">
        <v>1</v>
      </c>
      <c r="L1989" s="23">
        <v>1</v>
      </c>
      <c r="M1989" s="21" t="s">
        <v>50</v>
      </c>
      <c r="N1989" s="21" t="s">
        <v>58</v>
      </c>
      <c r="O1989" s="22"/>
      <c r="P1989" s="23">
        <v>996891.5</v>
      </c>
    </row>
    <row r="1990" spans="1:16" ht="45" x14ac:dyDescent="0.25">
      <c r="A1990" s="21" t="s">
        <v>6776</v>
      </c>
      <c r="B1990" s="21" t="s">
        <v>49</v>
      </c>
      <c r="C1990" s="22"/>
      <c r="D1990" s="22"/>
      <c r="E1990" s="22"/>
      <c r="F1990" s="22"/>
      <c r="G1990" s="22"/>
      <c r="H1990" s="22"/>
      <c r="I1990" s="22"/>
      <c r="J1990" s="22"/>
      <c r="K1990" s="23">
        <v>1</v>
      </c>
      <c r="L1990" s="23">
        <v>1</v>
      </c>
      <c r="M1990" s="21" t="s">
        <v>50</v>
      </c>
      <c r="N1990" s="21" t="s">
        <v>50</v>
      </c>
      <c r="O1990" s="22"/>
      <c r="P1990" s="22"/>
    </row>
    <row r="1991" spans="1:16" ht="45" x14ac:dyDescent="0.25">
      <c r="A1991" s="21" t="s">
        <v>6777</v>
      </c>
      <c r="B1991" s="21" t="s">
        <v>49</v>
      </c>
      <c r="C1991" s="22"/>
      <c r="D1991" s="22"/>
      <c r="E1991" s="22"/>
      <c r="F1991" s="22"/>
      <c r="G1991" s="22"/>
      <c r="H1991" s="22"/>
      <c r="I1991" s="22"/>
      <c r="J1991" s="22"/>
      <c r="K1991" s="23">
        <v>1</v>
      </c>
      <c r="L1991" s="23">
        <v>1</v>
      </c>
      <c r="M1991" s="21" t="s">
        <v>50</v>
      </c>
      <c r="N1991" s="21" t="s">
        <v>50</v>
      </c>
      <c r="O1991" s="22"/>
      <c r="P1991" s="22"/>
    </row>
    <row r="1992" spans="1:16" ht="45" x14ac:dyDescent="0.25">
      <c r="A1992" s="21" t="s">
        <v>6778</v>
      </c>
      <c r="B1992" s="21" t="s">
        <v>49</v>
      </c>
      <c r="C1992" s="22"/>
      <c r="D1992" s="22"/>
      <c r="E1992" s="22"/>
      <c r="F1992" s="22"/>
      <c r="G1992" s="22"/>
      <c r="H1992" s="22"/>
      <c r="I1992" s="22"/>
      <c r="J1992" s="22"/>
      <c r="K1992" s="23">
        <v>1</v>
      </c>
      <c r="L1992" s="23">
        <v>1</v>
      </c>
      <c r="M1992" s="21" t="s">
        <v>50</v>
      </c>
      <c r="N1992" s="21" t="s">
        <v>50</v>
      </c>
      <c r="O1992" s="22"/>
      <c r="P1992" s="22"/>
    </row>
    <row r="1993" spans="1:16" ht="45" x14ac:dyDescent="0.25">
      <c r="A1993" s="21" t="s">
        <v>6779</v>
      </c>
      <c r="B1993" s="21" t="s">
        <v>49</v>
      </c>
      <c r="C1993" s="22"/>
      <c r="D1993" s="22"/>
      <c r="E1993" s="22"/>
      <c r="F1993" s="22"/>
      <c r="G1993" s="22"/>
      <c r="H1993" s="22"/>
      <c r="I1993" s="22"/>
      <c r="J1993" s="22"/>
      <c r="K1993" s="23">
        <v>1</v>
      </c>
      <c r="L1993" s="23">
        <v>1</v>
      </c>
      <c r="M1993" s="21" t="s">
        <v>50</v>
      </c>
      <c r="N1993" s="21" t="s">
        <v>50</v>
      </c>
      <c r="O1993" s="22"/>
      <c r="P1993" s="22"/>
    </row>
    <row r="1994" spans="1:16" ht="45" x14ac:dyDescent="0.25">
      <c r="A1994" s="21" t="s">
        <v>6780</v>
      </c>
      <c r="B1994" s="21" t="s">
        <v>49</v>
      </c>
      <c r="C1994" s="22"/>
      <c r="D1994" s="22"/>
      <c r="E1994" s="22"/>
      <c r="F1994" s="22"/>
      <c r="G1994" s="22"/>
      <c r="H1994" s="22"/>
      <c r="I1994" s="22"/>
      <c r="J1994" s="22"/>
      <c r="K1994" s="23">
        <v>1</v>
      </c>
      <c r="L1994" s="23">
        <v>1</v>
      </c>
      <c r="M1994" s="21" t="s">
        <v>50</v>
      </c>
      <c r="N1994" s="21" t="s">
        <v>50</v>
      </c>
      <c r="O1994" s="22"/>
      <c r="P1994" s="22"/>
    </row>
    <row r="1995" spans="1:16" ht="45" x14ac:dyDescent="0.25">
      <c r="A1995" s="21" t="s">
        <v>6781</v>
      </c>
      <c r="B1995" s="21" t="s">
        <v>49</v>
      </c>
      <c r="C1995" s="22"/>
      <c r="D1995" s="22"/>
      <c r="E1995" s="22"/>
      <c r="F1995" s="22"/>
      <c r="G1995" s="22"/>
      <c r="H1995" s="22"/>
      <c r="I1995" s="22"/>
      <c r="J1995" s="22"/>
      <c r="K1995" s="23">
        <v>1</v>
      </c>
      <c r="L1995" s="23">
        <v>1</v>
      </c>
      <c r="M1995" s="21" t="s">
        <v>50</v>
      </c>
      <c r="N1995" s="21" t="s">
        <v>50</v>
      </c>
      <c r="O1995" s="22"/>
      <c r="P1995" s="22"/>
    </row>
    <row r="1996" spans="1:16" ht="45" x14ac:dyDescent="0.25">
      <c r="A1996" s="21" t="s">
        <v>6782</v>
      </c>
      <c r="B1996" s="21" t="s">
        <v>49</v>
      </c>
      <c r="C1996" s="22"/>
      <c r="D1996" s="22"/>
      <c r="E1996" s="22"/>
      <c r="F1996" s="22"/>
      <c r="G1996" s="22"/>
      <c r="H1996" s="22"/>
      <c r="I1996" s="22"/>
      <c r="J1996" s="22"/>
      <c r="K1996" s="23">
        <v>1</v>
      </c>
      <c r="L1996" s="23">
        <v>1</v>
      </c>
      <c r="M1996" s="21" t="s">
        <v>50</v>
      </c>
      <c r="N1996" s="21" t="s">
        <v>50</v>
      </c>
      <c r="O1996" s="22"/>
      <c r="P1996" s="22"/>
    </row>
    <row r="1997" spans="1:16" ht="45" x14ac:dyDescent="0.25">
      <c r="A1997" s="21" t="s">
        <v>6783</v>
      </c>
      <c r="B1997" s="21" t="s">
        <v>49</v>
      </c>
      <c r="C1997" s="22"/>
      <c r="D1997" s="22"/>
      <c r="E1997" s="22"/>
      <c r="F1997" s="22"/>
      <c r="G1997" s="22"/>
      <c r="H1997" s="22"/>
      <c r="I1997" s="22"/>
      <c r="J1997" s="22"/>
      <c r="K1997" s="23">
        <v>1</v>
      </c>
      <c r="L1997" s="23">
        <v>1</v>
      </c>
      <c r="M1997" s="21" t="s">
        <v>50</v>
      </c>
      <c r="N1997" s="21" t="s">
        <v>50</v>
      </c>
      <c r="O1997" s="22"/>
      <c r="P1997" s="22"/>
    </row>
    <row r="1998" spans="1:16" ht="45" x14ac:dyDescent="0.25">
      <c r="A1998" s="21" t="s">
        <v>2472</v>
      </c>
      <c r="B1998" s="21" t="s">
        <v>198</v>
      </c>
      <c r="C1998" s="23">
        <v>28847798.359999999</v>
      </c>
      <c r="D1998" s="23">
        <v>110.21</v>
      </c>
      <c r="E1998" s="23">
        <v>37908943.710000001</v>
      </c>
      <c r="F1998" s="23">
        <v>105.37</v>
      </c>
      <c r="G1998" s="23">
        <v>51032265.439999998</v>
      </c>
      <c r="H1998" s="23">
        <v>157.63</v>
      </c>
      <c r="I1998" s="23">
        <v>38599308.829999998</v>
      </c>
      <c r="J1998" s="23">
        <v>100.21</v>
      </c>
      <c r="K1998" s="23">
        <v>1</v>
      </c>
      <c r="L1998" s="23">
        <v>1</v>
      </c>
      <c r="M1998" s="21" t="s">
        <v>50</v>
      </c>
      <c r="N1998" s="21" t="s">
        <v>58</v>
      </c>
      <c r="O1998" s="22"/>
      <c r="P1998" s="23">
        <v>343480</v>
      </c>
    </row>
    <row r="1999" spans="1:16" ht="45" x14ac:dyDescent="0.25">
      <c r="A1999" s="21" t="s">
        <v>6784</v>
      </c>
      <c r="B1999" s="21" t="s">
        <v>49</v>
      </c>
      <c r="C1999" s="22"/>
      <c r="D1999" s="22"/>
      <c r="E1999" s="22"/>
      <c r="F1999" s="22"/>
      <c r="G1999" s="22"/>
      <c r="H1999" s="22"/>
      <c r="I1999" s="22"/>
      <c r="J1999" s="22"/>
      <c r="K1999" s="23">
        <v>1</v>
      </c>
      <c r="L1999" s="23">
        <v>1</v>
      </c>
      <c r="M1999" s="21" t="s">
        <v>50</v>
      </c>
      <c r="N1999" s="21" t="s">
        <v>50</v>
      </c>
      <c r="O1999" s="22"/>
      <c r="P1999" s="22"/>
    </row>
    <row r="2000" spans="1:16" ht="45" x14ac:dyDescent="0.25">
      <c r="A2000" s="21" t="s">
        <v>2473</v>
      </c>
      <c r="B2000" s="21" t="s">
        <v>49</v>
      </c>
      <c r="C2000" s="23">
        <v>31679215.940000001</v>
      </c>
      <c r="D2000" s="23">
        <v>11.95</v>
      </c>
      <c r="E2000" s="23">
        <v>109419341.92</v>
      </c>
      <c r="F2000" s="23">
        <v>52.32</v>
      </c>
      <c r="G2000" s="23">
        <v>141068272.34999999</v>
      </c>
      <c r="H2000" s="23">
        <v>91.19</v>
      </c>
      <c r="I2000" s="23">
        <v>117279519.40000001</v>
      </c>
      <c r="J2000" s="23">
        <v>52.44</v>
      </c>
      <c r="K2000" s="23">
        <v>1</v>
      </c>
      <c r="L2000" s="23">
        <v>1</v>
      </c>
      <c r="M2000" s="21" t="s">
        <v>50</v>
      </c>
      <c r="N2000" s="21" t="s">
        <v>58</v>
      </c>
      <c r="O2000" s="22"/>
      <c r="P2000" s="23">
        <v>1069125</v>
      </c>
    </row>
    <row r="2001" spans="1:16" ht="45" x14ac:dyDescent="0.25">
      <c r="A2001" s="21" t="s">
        <v>6785</v>
      </c>
      <c r="B2001" s="21" t="s">
        <v>49</v>
      </c>
      <c r="C2001" s="22"/>
      <c r="D2001" s="22"/>
      <c r="E2001" s="22"/>
      <c r="F2001" s="22"/>
      <c r="G2001" s="22"/>
      <c r="H2001" s="22"/>
      <c r="I2001" s="22"/>
      <c r="J2001" s="22"/>
      <c r="K2001" s="23">
        <v>1</v>
      </c>
      <c r="L2001" s="23">
        <v>1</v>
      </c>
      <c r="M2001" s="21" t="s">
        <v>50</v>
      </c>
      <c r="N2001" s="21" t="s">
        <v>50</v>
      </c>
      <c r="O2001" s="22"/>
      <c r="P2001" s="22"/>
    </row>
    <row r="2002" spans="1:16" ht="45" x14ac:dyDescent="0.25">
      <c r="A2002" s="21" t="s">
        <v>6786</v>
      </c>
      <c r="B2002" s="21" t="s">
        <v>49</v>
      </c>
      <c r="C2002" s="22"/>
      <c r="D2002" s="22"/>
      <c r="E2002" s="22"/>
      <c r="F2002" s="22"/>
      <c r="G2002" s="22"/>
      <c r="H2002" s="22"/>
      <c r="I2002" s="22"/>
      <c r="J2002" s="22"/>
      <c r="K2002" s="23">
        <v>1</v>
      </c>
      <c r="L2002" s="23">
        <v>1</v>
      </c>
      <c r="M2002" s="21" t="s">
        <v>50</v>
      </c>
      <c r="N2002" s="21" t="s">
        <v>50</v>
      </c>
      <c r="O2002" s="22"/>
      <c r="P2002" s="22"/>
    </row>
    <row r="2003" spans="1:16" ht="45" x14ac:dyDescent="0.25">
      <c r="A2003" s="21" t="s">
        <v>6787</v>
      </c>
      <c r="B2003" s="21" t="s">
        <v>49</v>
      </c>
      <c r="C2003" s="22"/>
      <c r="D2003" s="22"/>
      <c r="E2003" s="22"/>
      <c r="F2003" s="22"/>
      <c r="G2003" s="22"/>
      <c r="H2003" s="22"/>
      <c r="I2003" s="22"/>
      <c r="J2003" s="22"/>
      <c r="K2003" s="23">
        <v>1</v>
      </c>
      <c r="L2003" s="23">
        <v>1</v>
      </c>
      <c r="M2003" s="21" t="s">
        <v>50</v>
      </c>
      <c r="N2003" s="21" t="s">
        <v>50</v>
      </c>
      <c r="O2003" s="22"/>
      <c r="P2003" s="22"/>
    </row>
    <row r="2004" spans="1:16" ht="45" x14ac:dyDescent="0.25">
      <c r="A2004" s="21" t="s">
        <v>2475</v>
      </c>
      <c r="B2004" s="21" t="s">
        <v>49</v>
      </c>
      <c r="C2004" s="22"/>
      <c r="D2004" s="22"/>
      <c r="E2004" s="23">
        <v>7489837.0800000001</v>
      </c>
      <c r="F2004" s="23">
        <v>933.59</v>
      </c>
      <c r="G2004" s="23">
        <v>17952886.710000001</v>
      </c>
      <c r="H2004" s="23">
        <v>2579.54</v>
      </c>
      <c r="I2004" s="23">
        <v>17972513.370000001</v>
      </c>
      <c r="J2004" s="23">
        <v>2657.84</v>
      </c>
      <c r="K2004" s="23">
        <v>1</v>
      </c>
      <c r="L2004" s="23">
        <v>1</v>
      </c>
      <c r="M2004" s="21" t="s">
        <v>50</v>
      </c>
      <c r="N2004" s="21" t="s">
        <v>50</v>
      </c>
      <c r="O2004" s="22"/>
      <c r="P2004" s="22"/>
    </row>
    <row r="2005" spans="1:16" ht="45" x14ac:dyDescent="0.25">
      <c r="A2005" s="21" t="s">
        <v>6788</v>
      </c>
      <c r="B2005" s="21" t="s">
        <v>49</v>
      </c>
      <c r="C2005" s="22"/>
      <c r="D2005" s="22"/>
      <c r="E2005" s="22"/>
      <c r="F2005" s="22"/>
      <c r="G2005" s="22"/>
      <c r="H2005" s="22"/>
      <c r="I2005" s="22"/>
      <c r="J2005" s="22"/>
      <c r="K2005" s="23">
        <v>1</v>
      </c>
      <c r="L2005" s="23">
        <v>1</v>
      </c>
      <c r="M2005" s="21" t="s">
        <v>50</v>
      </c>
      <c r="N2005" s="21" t="s">
        <v>50</v>
      </c>
      <c r="O2005" s="22"/>
      <c r="P2005" s="22"/>
    </row>
    <row r="2006" spans="1:16" ht="45" x14ac:dyDescent="0.25">
      <c r="A2006" s="21" t="s">
        <v>2477</v>
      </c>
      <c r="B2006" s="21" t="s">
        <v>198</v>
      </c>
      <c r="C2006" s="23">
        <v>66335833.649999999</v>
      </c>
      <c r="D2006" s="23">
        <v>110.21</v>
      </c>
      <c r="E2006" s="23">
        <v>87172038.310000002</v>
      </c>
      <c r="F2006" s="23">
        <v>105.37</v>
      </c>
      <c r="G2006" s="23">
        <v>117349262.8</v>
      </c>
      <c r="H2006" s="23">
        <v>157.63</v>
      </c>
      <c r="I2006" s="23">
        <v>88759540.599999994</v>
      </c>
      <c r="J2006" s="23">
        <v>100.21</v>
      </c>
      <c r="K2006" s="23">
        <v>1</v>
      </c>
      <c r="L2006" s="23">
        <v>1</v>
      </c>
      <c r="M2006" s="21" t="s">
        <v>50</v>
      </c>
      <c r="N2006" s="21" t="s">
        <v>58</v>
      </c>
      <c r="O2006" s="22"/>
      <c r="P2006" s="23">
        <v>841256.5</v>
      </c>
    </row>
    <row r="2007" spans="1:16" ht="45" x14ac:dyDescent="0.25">
      <c r="A2007" s="21" t="s">
        <v>286</v>
      </c>
      <c r="B2007" s="21" t="s">
        <v>49</v>
      </c>
      <c r="C2007" s="23">
        <v>27714094.66</v>
      </c>
      <c r="D2007" s="23">
        <v>28.3</v>
      </c>
      <c r="E2007" s="23">
        <v>24700091.969999999</v>
      </c>
      <c r="F2007" s="23">
        <v>27.77</v>
      </c>
      <c r="G2007" s="23">
        <v>49879017.409999996</v>
      </c>
      <c r="H2007" s="23">
        <v>58.4</v>
      </c>
      <c r="I2007" s="23">
        <v>35077172.329999998</v>
      </c>
      <c r="J2007" s="23">
        <v>36.14</v>
      </c>
      <c r="K2007" s="23">
        <v>1</v>
      </c>
      <c r="L2007" s="23">
        <v>1</v>
      </c>
      <c r="M2007" s="21" t="s">
        <v>50</v>
      </c>
      <c r="N2007" s="21" t="s">
        <v>58</v>
      </c>
      <c r="O2007" s="22"/>
      <c r="P2007" s="23">
        <v>632151.25</v>
      </c>
    </row>
    <row r="2008" spans="1:16" ht="45" x14ac:dyDescent="0.25">
      <c r="A2008" s="21" t="s">
        <v>6789</v>
      </c>
      <c r="B2008" s="21" t="s">
        <v>49</v>
      </c>
      <c r="C2008" s="22"/>
      <c r="D2008" s="22"/>
      <c r="E2008" s="22"/>
      <c r="F2008" s="22"/>
      <c r="G2008" s="22"/>
      <c r="H2008" s="22"/>
      <c r="I2008" s="22"/>
      <c r="J2008" s="22"/>
      <c r="K2008" s="23">
        <v>1</v>
      </c>
      <c r="L2008" s="23">
        <v>1</v>
      </c>
      <c r="M2008" s="21" t="s">
        <v>50</v>
      </c>
      <c r="N2008" s="21" t="s">
        <v>50</v>
      </c>
      <c r="O2008" s="22"/>
      <c r="P2008" s="22"/>
    </row>
    <row r="2009" spans="1:16" ht="45" x14ac:dyDescent="0.25">
      <c r="A2009" s="21" t="s">
        <v>6790</v>
      </c>
      <c r="B2009" s="21" t="s">
        <v>49</v>
      </c>
      <c r="C2009" s="22"/>
      <c r="D2009" s="22"/>
      <c r="E2009" s="22"/>
      <c r="F2009" s="22"/>
      <c r="G2009" s="22"/>
      <c r="H2009" s="22"/>
      <c r="I2009" s="22"/>
      <c r="J2009" s="22"/>
      <c r="K2009" s="23">
        <v>1</v>
      </c>
      <c r="L2009" s="23">
        <v>1</v>
      </c>
      <c r="M2009" s="21" t="s">
        <v>50</v>
      </c>
      <c r="N2009" s="21" t="s">
        <v>50</v>
      </c>
      <c r="O2009" s="22"/>
      <c r="P2009" s="22"/>
    </row>
    <row r="2010" spans="1:16" ht="45" x14ac:dyDescent="0.25">
      <c r="A2010" s="21" t="s">
        <v>6791</v>
      </c>
      <c r="B2010" s="21" t="s">
        <v>49</v>
      </c>
      <c r="C2010" s="22"/>
      <c r="D2010" s="22"/>
      <c r="E2010" s="22"/>
      <c r="F2010" s="22"/>
      <c r="G2010" s="22"/>
      <c r="H2010" s="22"/>
      <c r="I2010" s="22"/>
      <c r="J2010" s="22"/>
      <c r="K2010" s="23">
        <v>1</v>
      </c>
      <c r="L2010" s="23">
        <v>1</v>
      </c>
      <c r="M2010" s="21" t="s">
        <v>50</v>
      </c>
      <c r="N2010" s="21" t="s">
        <v>50</v>
      </c>
      <c r="O2010" s="22"/>
      <c r="P2010" s="22"/>
    </row>
    <row r="2011" spans="1:16" ht="45" x14ac:dyDescent="0.25">
      <c r="A2011" s="21" t="s">
        <v>2480</v>
      </c>
      <c r="B2011" s="21" t="s">
        <v>49</v>
      </c>
      <c r="C2011" s="23">
        <v>70046480.519999996</v>
      </c>
      <c r="D2011" s="23">
        <v>308.64999999999998</v>
      </c>
      <c r="E2011" s="23">
        <v>63988740.789999999</v>
      </c>
      <c r="F2011" s="23">
        <v>306.58999999999997</v>
      </c>
      <c r="G2011" s="23">
        <v>104866032.67</v>
      </c>
      <c r="H2011" s="23">
        <v>461.73</v>
      </c>
      <c r="I2011" s="23">
        <v>66909266.060000002</v>
      </c>
      <c r="J2011" s="23">
        <v>271.37</v>
      </c>
      <c r="K2011" s="23">
        <v>1</v>
      </c>
      <c r="L2011" s="23">
        <v>1</v>
      </c>
      <c r="M2011" s="21" t="s">
        <v>50</v>
      </c>
      <c r="N2011" s="21" t="s">
        <v>1462</v>
      </c>
      <c r="O2011" s="22"/>
      <c r="P2011" s="23">
        <v>257767.25</v>
      </c>
    </row>
    <row r="2012" spans="1:16" ht="45" x14ac:dyDescent="0.25">
      <c r="A2012" s="21" t="s">
        <v>6792</v>
      </c>
      <c r="B2012" s="21" t="s">
        <v>49</v>
      </c>
      <c r="C2012" s="22"/>
      <c r="D2012" s="22"/>
      <c r="E2012" s="22"/>
      <c r="F2012" s="22"/>
      <c r="G2012" s="22"/>
      <c r="H2012" s="22"/>
      <c r="I2012" s="22"/>
      <c r="J2012" s="22"/>
      <c r="K2012" s="23">
        <v>1</v>
      </c>
      <c r="L2012" s="23">
        <v>1</v>
      </c>
      <c r="M2012" s="21" t="s">
        <v>50</v>
      </c>
      <c r="N2012" s="21" t="s">
        <v>50</v>
      </c>
      <c r="O2012" s="22"/>
      <c r="P2012" s="22"/>
    </row>
    <row r="2013" spans="1:16" ht="45" x14ac:dyDescent="0.25">
      <c r="A2013" s="21" t="s">
        <v>6793</v>
      </c>
      <c r="B2013" s="21" t="s">
        <v>49</v>
      </c>
      <c r="C2013" s="22"/>
      <c r="D2013" s="22"/>
      <c r="E2013" s="22"/>
      <c r="F2013" s="22"/>
      <c r="G2013" s="22"/>
      <c r="H2013" s="22"/>
      <c r="I2013" s="22"/>
      <c r="J2013" s="22"/>
      <c r="K2013" s="23">
        <v>1</v>
      </c>
      <c r="L2013" s="23">
        <v>1</v>
      </c>
      <c r="M2013" s="21" t="s">
        <v>50</v>
      </c>
      <c r="N2013" s="21" t="s">
        <v>50</v>
      </c>
      <c r="O2013" s="22"/>
      <c r="P2013" s="22"/>
    </row>
    <row r="2014" spans="1:16" ht="45" x14ac:dyDescent="0.25">
      <c r="A2014" s="21" t="s">
        <v>289</v>
      </c>
      <c r="B2014" s="21" t="s">
        <v>49</v>
      </c>
      <c r="C2014" s="23">
        <v>22035744.989999998</v>
      </c>
      <c r="D2014" s="23">
        <v>69.5</v>
      </c>
      <c r="E2014" s="23">
        <v>19572609.760000002</v>
      </c>
      <c r="F2014" s="23">
        <v>55</v>
      </c>
      <c r="G2014" s="23">
        <v>22033165.879999999</v>
      </c>
      <c r="H2014" s="23">
        <v>58.4</v>
      </c>
      <c r="I2014" s="23">
        <v>18815304.260000002</v>
      </c>
      <c r="J2014" s="23">
        <v>54.37</v>
      </c>
      <c r="K2014" s="23">
        <v>1</v>
      </c>
      <c r="L2014" s="23">
        <v>1</v>
      </c>
      <c r="M2014" s="21" t="s">
        <v>50</v>
      </c>
      <c r="N2014" s="21" t="s">
        <v>58</v>
      </c>
      <c r="O2014" s="22"/>
      <c r="P2014" s="23">
        <v>408576.25</v>
      </c>
    </row>
    <row r="2015" spans="1:16" ht="45" x14ac:dyDescent="0.25">
      <c r="A2015" s="21" t="s">
        <v>1011</v>
      </c>
      <c r="B2015" s="21" t="s">
        <v>49</v>
      </c>
      <c r="C2015" s="23">
        <v>34208530.109999999</v>
      </c>
      <c r="D2015" s="23">
        <v>92.58</v>
      </c>
      <c r="E2015" s="23">
        <v>122274966.5</v>
      </c>
      <c r="F2015" s="23">
        <v>177.69</v>
      </c>
      <c r="G2015" s="23">
        <v>60364399.770000003</v>
      </c>
      <c r="H2015" s="23">
        <v>84.82</v>
      </c>
      <c r="I2015" s="23">
        <v>56131011.200000003</v>
      </c>
      <c r="J2015" s="23">
        <v>88.08</v>
      </c>
      <c r="K2015" s="23">
        <v>1</v>
      </c>
      <c r="L2015" s="23">
        <v>1</v>
      </c>
      <c r="M2015" s="21" t="s">
        <v>50</v>
      </c>
      <c r="N2015" s="21" t="s">
        <v>58</v>
      </c>
      <c r="O2015" s="22"/>
      <c r="P2015" s="23">
        <v>632581.25</v>
      </c>
    </row>
    <row r="2016" spans="1:16" ht="45" x14ac:dyDescent="0.25">
      <c r="A2016" s="21" t="s">
        <v>6794</v>
      </c>
      <c r="B2016" s="21" t="s">
        <v>49</v>
      </c>
      <c r="C2016" s="22"/>
      <c r="D2016" s="22"/>
      <c r="E2016" s="22"/>
      <c r="F2016" s="22"/>
      <c r="G2016" s="22"/>
      <c r="H2016" s="22"/>
      <c r="I2016" s="22"/>
      <c r="J2016" s="22"/>
      <c r="K2016" s="23">
        <v>1</v>
      </c>
      <c r="L2016" s="23">
        <v>1</v>
      </c>
      <c r="M2016" s="21" t="s">
        <v>50</v>
      </c>
      <c r="N2016" s="21" t="s">
        <v>50</v>
      </c>
      <c r="O2016" s="22"/>
      <c r="P2016" s="22"/>
    </row>
    <row r="2017" spans="1:16" ht="45" x14ac:dyDescent="0.25">
      <c r="A2017" s="21" t="s">
        <v>6795</v>
      </c>
      <c r="B2017" s="21" t="s">
        <v>49</v>
      </c>
      <c r="C2017" s="22"/>
      <c r="D2017" s="22"/>
      <c r="E2017" s="22"/>
      <c r="F2017" s="22"/>
      <c r="G2017" s="22"/>
      <c r="H2017" s="22"/>
      <c r="I2017" s="22"/>
      <c r="J2017" s="22"/>
      <c r="K2017" s="23">
        <v>1</v>
      </c>
      <c r="L2017" s="23">
        <v>1</v>
      </c>
      <c r="M2017" s="21" t="s">
        <v>50</v>
      </c>
      <c r="N2017" s="21" t="s">
        <v>50</v>
      </c>
      <c r="O2017" s="22"/>
      <c r="P2017" s="22"/>
    </row>
    <row r="2018" spans="1:16" ht="45" x14ac:dyDescent="0.25">
      <c r="A2018" s="21" t="s">
        <v>2484</v>
      </c>
      <c r="B2018" s="21" t="s">
        <v>49</v>
      </c>
      <c r="C2018" s="23">
        <v>17675936.059999999</v>
      </c>
      <c r="D2018" s="23">
        <v>308.64999999999998</v>
      </c>
      <c r="E2018" s="23">
        <v>23370782.879999999</v>
      </c>
      <c r="F2018" s="23">
        <v>331.76</v>
      </c>
      <c r="G2018" s="23">
        <v>26462504.239999998</v>
      </c>
      <c r="H2018" s="23">
        <v>461.73</v>
      </c>
      <c r="I2018" s="23">
        <v>16884273.120000001</v>
      </c>
      <c r="J2018" s="23">
        <v>271.37</v>
      </c>
      <c r="K2018" s="23">
        <v>1</v>
      </c>
      <c r="L2018" s="23">
        <v>1</v>
      </c>
      <c r="M2018" s="21" t="s">
        <v>50</v>
      </c>
      <c r="N2018" s="21" t="s">
        <v>1462</v>
      </c>
      <c r="O2018" s="22"/>
      <c r="P2018" s="23">
        <v>57129</v>
      </c>
    </row>
    <row r="2019" spans="1:16" ht="45" x14ac:dyDescent="0.25">
      <c r="A2019" s="21" t="s">
        <v>6796</v>
      </c>
      <c r="B2019" s="21" t="s">
        <v>49</v>
      </c>
      <c r="C2019" s="22"/>
      <c r="D2019" s="22"/>
      <c r="E2019" s="22"/>
      <c r="F2019" s="22"/>
      <c r="G2019" s="22"/>
      <c r="H2019" s="22"/>
      <c r="I2019" s="22"/>
      <c r="J2019" s="22"/>
      <c r="K2019" s="23">
        <v>1</v>
      </c>
      <c r="L2019" s="23">
        <v>1</v>
      </c>
      <c r="M2019" s="21" t="s">
        <v>50</v>
      </c>
      <c r="N2019" s="21" t="s">
        <v>50</v>
      </c>
      <c r="O2019" s="22"/>
      <c r="P2019" s="22"/>
    </row>
    <row r="2020" spans="1:16" ht="45" x14ac:dyDescent="0.25">
      <c r="A2020" s="21" t="s">
        <v>6797</v>
      </c>
      <c r="B2020" s="21" t="s">
        <v>49</v>
      </c>
      <c r="C2020" s="22"/>
      <c r="D2020" s="22"/>
      <c r="E2020" s="22"/>
      <c r="F2020" s="22"/>
      <c r="G2020" s="22"/>
      <c r="H2020" s="22"/>
      <c r="I2020" s="22"/>
      <c r="J2020" s="22"/>
      <c r="K2020" s="23">
        <v>1</v>
      </c>
      <c r="L2020" s="23">
        <v>1</v>
      </c>
      <c r="M2020" s="21" t="s">
        <v>50</v>
      </c>
      <c r="N2020" s="21" t="s">
        <v>50</v>
      </c>
      <c r="O2020" s="22"/>
      <c r="P2020" s="22"/>
    </row>
    <row r="2021" spans="1:16" ht="45" x14ac:dyDescent="0.25">
      <c r="A2021" s="21" t="s">
        <v>6798</v>
      </c>
      <c r="B2021" s="21" t="s">
        <v>49</v>
      </c>
      <c r="C2021" s="22"/>
      <c r="D2021" s="22"/>
      <c r="E2021" s="22"/>
      <c r="F2021" s="22"/>
      <c r="G2021" s="22"/>
      <c r="H2021" s="22"/>
      <c r="I2021" s="22"/>
      <c r="J2021" s="22"/>
      <c r="K2021" s="23">
        <v>1</v>
      </c>
      <c r="L2021" s="23">
        <v>1</v>
      </c>
      <c r="M2021" s="21" t="s">
        <v>50</v>
      </c>
      <c r="N2021" s="21" t="s">
        <v>50</v>
      </c>
      <c r="O2021" s="22"/>
      <c r="P2021" s="22"/>
    </row>
    <row r="2022" spans="1:16" ht="45" x14ac:dyDescent="0.25">
      <c r="A2022" s="21" t="s">
        <v>6799</v>
      </c>
      <c r="B2022" s="21" t="s">
        <v>49</v>
      </c>
      <c r="C2022" s="22"/>
      <c r="D2022" s="22"/>
      <c r="E2022" s="22"/>
      <c r="F2022" s="22"/>
      <c r="G2022" s="22"/>
      <c r="H2022" s="22"/>
      <c r="I2022" s="22"/>
      <c r="J2022" s="22"/>
      <c r="K2022" s="23">
        <v>1</v>
      </c>
      <c r="L2022" s="23">
        <v>1</v>
      </c>
      <c r="M2022" s="21" t="s">
        <v>50</v>
      </c>
      <c r="N2022" s="21" t="s">
        <v>50</v>
      </c>
      <c r="O2022" s="22"/>
      <c r="P2022" s="22"/>
    </row>
    <row r="2023" spans="1:16" ht="45" x14ac:dyDescent="0.25">
      <c r="A2023" s="21" t="s">
        <v>6800</v>
      </c>
      <c r="B2023" s="21" t="s">
        <v>49</v>
      </c>
      <c r="C2023" s="22"/>
      <c r="D2023" s="22"/>
      <c r="E2023" s="22"/>
      <c r="F2023" s="22"/>
      <c r="G2023" s="22"/>
      <c r="H2023" s="22"/>
      <c r="I2023" s="22"/>
      <c r="J2023" s="22"/>
      <c r="K2023" s="23">
        <v>1</v>
      </c>
      <c r="L2023" s="23">
        <v>1</v>
      </c>
      <c r="M2023" s="21" t="s">
        <v>50</v>
      </c>
      <c r="N2023" s="21" t="s">
        <v>50</v>
      </c>
      <c r="O2023" s="22"/>
      <c r="P2023" s="22"/>
    </row>
    <row r="2024" spans="1:16" ht="45" x14ac:dyDescent="0.25">
      <c r="A2024" s="21" t="s">
        <v>2486</v>
      </c>
      <c r="B2024" s="21" t="s">
        <v>49</v>
      </c>
      <c r="C2024" s="23">
        <v>9264009.4299999997</v>
      </c>
      <c r="D2024" s="23">
        <v>24.74</v>
      </c>
      <c r="E2024" s="23">
        <v>8749079.5199999996</v>
      </c>
      <c r="F2024" s="23">
        <v>37.14</v>
      </c>
      <c r="G2024" s="23">
        <v>8158368.5499999998</v>
      </c>
      <c r="H2024" s="23">
        <v>28.59</v>
      </c>
      <c r="I2024" s="23">
        <v>7629592.04</v>
      </c>
      <c r="J2024" s="23">
        <v>26.9</v>
      </c>
      <c r="K2024" s="23">
        <v>1</v>
      </c>
      <c r="L2024" s="23">
        <v>1</v>
      </c>
      <c r="M2024" s="21" t="s">
        <v>50</v>
      </c>
      <c r="N2024" s="21" t="s">
        <v>58</v>
      </c>
      <c r="O2024" s="22"/>
      <c r="P2024" s="23">
        <v>431284.25</v>
      </c>
    </row>
    <row r="2025" spans="1:16" ht="45" x14ac:dyDescent="0.25">
      <c r="A2025" s="21" t="s">
        <v>293</v>
      </c>
      <c r="B2025" s="21" t="s">
        <v>198</v>
      </c>
      <c r="C2025" s="23">
        <v>39559150.119999997</v>
      </c>
      <c r="D2025" s="23">
        <v>110.21</v>
      </c>
      <c r="E2025" s="23">
        <v>51984750.329999998</v>
      </c>
      <c r="F2025" s="23">
        <v>105.37</v>
      </c>
      <c r="G2025" s="23">
        <v>69980836.120000005</v>
      </c>
      <c r="H2025" s="23">
        <v>157.63</v>
      </c>
      <c r="I2025" s="23">
        <v>52931451.950000003</v>
      </c>
      <c r="J2025" s="23">
        <v>100.21</v>
      </c>
      <c r="K2025" s="23">
        <v>1</v>
      </c>
      <c r="L2025" s="23">
        <v>1</v>
      </c>
      <c r="M2025" s="21" t="s">
        <v>50</v>
      </c>
      <c r="N2025" s="21" t="s">
        <v>58</v>
      </c>
      <c r="O2025" s="22"/>
      <c r="P2025" s="23">
        <v>386440</v>
      </c>
    </row>
    <row r="2026" spans="1:16" ht="45" x14ac:dyDescent="0.25">
      <c r="A2026" s="21" t="s">
        <v>2488</v>
      </c>
      <c r="B2026" s="21" t="s">
        <v>49</v>
      </c>
      <c r="C2026" s="23">
        <v>47682000</v>
      </c>
      <c r="D2026" s="23">
        <v>3000</v>
      </c>
      <c r="E2026" s="23">
        <v>47695043.859999999</v>
      </c>
      <c r="F2026" s="23">
        <v>3814.03</v>
      </c>
      <c r="G2026" s="23">
        <v>36953928.469999999</v>
      </c>
      <c r="H2026" s="23">
        <v>3123.16</v>
      </c>
      <c r="I2026" s="23">
        <v>23925913.57</v>
      </c>
      <c r="J2026" s="23">
        <v>2260.4499999999998</v>
      </c>
      <c r="K2026" s="23">
        <v>1</v>
      </c>
      <c r="L2026" s="23">
        <v>1</v>
      </c>
      <c r="M2026" s="21" t="s">
        <v>50</v>
      </c>
      <c r="N2026" s="21" t="s">
        <v>5192</v>
      </c>
      <c r="O2026" s="22"/>
      <c r="P2026" s="23">
        <v>16718.75</v>
      </c>
    </row>
    <row r="2027" spans="1:16" ht="45" x14ac:dyDescent="0.25">
      <c r="A2027" s="21" t="s">
        <v>6801</v>
      </c>
      <c r="B2027" s="21" t="s">
        <v>49</v>
      </c>
      <c r="C2027" s="22"/>
      <c r="D2027" s="22"/>
      <c r="E2027" s="22"/>
      <c r="F2027" s="22"/>
      <c r="G2027" s="22"/>
      <c r="H2027" s="22"/>
      <c r="I2027" s="22"/>
      <c r="J2027" s="22"/>
      <c r="K2027" s="23">
        <v>1</v>
      </c>
      <c r="L2027" s="23">
        <v>1</v>
      </c>
      <c r="M2027" s="21" t="s">
        <v>50</v>
      </c>
      <c r="N2027" s="21" t="s">
        <v>50</v>
      </c>
      <c r="O2027" s="22"/>
      <c r="P2027" s="22"/>
    </row>
    <row r="2028" spans="1:16" ht="45" x14ac:dyDescent="0.25">
      <c r="A2028" s="21" t="s">
        <v>2490</v>
      </c>
      <c r="B2028" s="21" t="s">
        <v>198</v>
      </c>
      <c r="C2028" s="23">
        <v>43692989.640000001</v>
      </c>
      <c r="D2028" s="23">
        <v>110.21</v>
      </c>
      <c r="E2028" s="23">
        <v>57417036.280000001</v>
      </c>
      <c r="F2028" s="23">
        <v>105.37</v>
      </c>
      <c r="G2028" s="23">
        <v>100620244.28</v>
      </c>
      <c r="H2028" s="23">
        <v>128.34</v>
      </c>
      <c r="I2028" s="23">
        <v>58462666.030000001</v>
      </c>
      <c r="J2028" s="23">
        <v>100.21</v>
      </c>
      <c r="K2028" s="23">
        <v>1</v>
      </c>
      <c r="L2028" s="23">
        <v>1</v>
      </c>
      <c r="M2028" s="21" t="s">
        <v>50</v>
      </c>
      <c r="N2028" s="21" t="s">
        <v>58</v>
      </c>
      <c r="O2028" s="22"/>
      <c r="P2028" s="23">
        <v>466060</v>
      </c>
    </row>
    <row r="2029" spans="1:16" ht="45" x14ac:dyDescent="0.25">
      <c r="A2029" s="21" t="s">
        <v>6802</v>
      </c>
      <c r="B2029" s="21" t="s">
        <v>49</v>
      </c>
      <c r="C2029" s="22"/>
      <c r="D2029" s="22"/>
      <c r="E2029" s="22"/>
      <c r="F2029" s="22"/>
      <c r="G2029" s="22"/>
      <c r="H2029" s="22"/>
      <c r="I2029" s="22"/>
      <c r="J2029" s="22"/>
      <c r="K2029" s="23">
        <v>1</v>
      </c>
      <c r="L2029" s="23">
        <v>1</v>
      </c>
      <c r="M2029" s="21" t="s">
        <v>50</v>
      </c>
      <c r="N2029" s="21" t="s">
        <v>50</v>
      </c>
      <c r="O2029" s="22"/>
      <c r="P2029" s="22"/>
    </row>
    <row r="2030" spans="1:16" ht="45" x14ac:dyDescent="0.25">
      <c r="A2030" s="21" t="s">
        <v>6803</v>
      </c>
      <c r="B2030" s="21" t="s">
        <v>49</v>
      </c>
      <c r="C2030" s="22"/>
      <c r="D2030" s="22"/>
      <c r="E2030" s="22"/>
      <c r="F2030" s="22"/>
      <c r="G2030" s="22"/>
      <c r="H2030" s="22"/>
      <c r="I2030" s="22"/>
      <c r="J2030" s="22"/>
      <c r="K2030" s="23">
        <v>1</v>
      </c>
      <c r="L2030" s="23">
        <v>1</v>
      </c>
      <c r="M2030" s="21" t="s">
        <v>50</v>
      </c>
      <c r="N2030" s="21" t="s">
        <v>50</v>
      </c>
      <c r="O2030" s="22"/>
      <c r="P2030" s="22"/>
    </row>
    <row r="2031" spans="1:16" ht="45" x14ac:dyDescent="0.25">
      <c r="A2031" s="21" t="s">
        <v>6804</v>
      </c>
      <c r="B2031" s="21" t="s">
        <v>49</v>
      </c>
      <c r="C2031" s="22"/>
      <c r="D2031" s="22"/>
      <c r="E2031" s="22"/>
      <c r="F2031" s="22"/>
      <c r="G2031" s="22"/>
      <c r="H2031" s="22"/>
      <c r="I2031" s="22"/>
      <c r="J2031" s="22"/>
      <c r="K2031" s="23">
        <v>1</v>
      </c>
      <c r="L2031" s="23">
        <v>1</v>
      </c>
      <c r="M2031" s="21" t="s">
        <v>50</v>
      </c>
      <c r="N2031" s="21" t="s">
        <v>50</v>
      </c>
      <c r="O2031" s="22"/>
      <c r="P2031" s="22"/>
    </row>
    <row r="2032" spans="1:16" ht="45" x14ac:dyDescent="0.25">
      <c r="A2032" s="21" t="s">
        <v>2491</v>
      </c>
      <c r="B2032" s="21" t="s">
        <v>49</v>
      </c>
      <c r="C2032" s="23">
        <v>14755541.939999999</v>
      </c>
      <c r="D2032" s="23">
        <v>24.74</v>
      </c>
      <c r="E2032" s="23">
        <v>6015017.5</v>
      </c>
      <c r="F2032" s="23">
        <v>11.68</v>
      </c>
      <c r="G2032" s="23">
        <v>12994497.710000001</v>
      </c>
      <c r="H2032" s="23">
        <v>28.59</v>
      </c>
      <c r="I2032" s="23">
        <v>12152272.310000001</v>
      </c>
      <c r="J2032" s="23">
        <v>26.9</v>
      </c>
      <c r="K2032" s="23">
        <v>1</v>
      </c>
      <c r="L2032" s="23">
        <v>1</v>
      </c>
      <c r="M2032" s="21" t="s">
        <v>50</v>
      </c>
      <c r="N2032" s="21" t="s">
        <v>58</v>
      </c>
      <c r="O2032" s="22"/>
      <c r="P2032" s="23">
        <v>657135</v>
      </c>
    </row>
    <row r="2033" spans="1:16" ht="45" x14ac:dyDescent="0.25">
      <c r="A2033" s="21" t="s">
        <v>6805</v>
      </c>
      <c r="B2033" s="21" t="s">
        <v>49</v>
      </c>
      <c r="C2033" s="22"/>
      <c r="D2033" s="22"/>
      <c r="E2033" s="22"/>
      <c r="F2033" s="22"/>
      <c r="G2033" s="22"/>
      <c r="H2033" s="22"/>
      <c r="I2033" s="22"/>
      <c r="J2033" s="22"/>
      <c r="K2033" s="23">
        <v>1</v>
      </c>
      <c r="L2033" s="23">
        <v>1</v>
      </c>
      <c r="M2033" s="21" t="s">
        <v>50</v>
      </c>
      <c r="N2033" s="21" t="s">
        <v>50</v>
      </c>
      <c r="O2033" s="22"/>
      <c r="P2033" s="22"/>
    </row>
    <row r="2034" spans="1:16" ht="45" x14ac:dyDescent="0.25">
      <c r="A2034" s="21" t="s">
        <v>6806</v>
      </c>
      <c r="B2034" s="21" t="s">
        <v>49</v>
      </c>
      <c r="C2034" s="22"/>
      <c r="D2034" s="22"/>
      <c r="E2034" s="22"/>
      <c r="F2034" s="22"/>
      <c r="G2034" s="22"/>
      <c r="H2034" s="22"/>
      <c r="I2034" s="22"/>
      <c r="J2034" s="22"/>
      <c r="K2034" s="23">
        <v>1</v>
      </c>
      <c r="L2034" s="23">
        <v>1</v>
      </c>
      <c r="M2034" s="21" t="s">
        <v>50</v>
      </c>
      <c r="N2034" s="21" t="s">
        <v>50</v>
      </c>
      <c r="O2034" s="22"/>
      <c r="P2034" s="22"/>
    </row>
    <row r="2035" spans="1:16" ht="45" x14ac:dyDescent="0.25">
      <c r="A2035" s="21" t="s">
        <v>2493</v>
      </c>
      <c r="B2035" s="21" t="s">
        <v>198</v>
      </c>
      <c r="C2035" s="23">
        <v>104672831.56999999</v>
      </c>
      <c r="D2035" s="23">
        <v>34.79</v>
      </c>
      <c r="E2035" s="23">
        <v>160857147.66</v>
      </c>
      <c r="F2035" s="23">
        <v>52.32</v>
      </c>
      <c r="G2035" s="23">
        <v>153422636.80000001</v>
      </c>
      <c r="H2035" s="23">
        <v>35</v>
      </c>
      <c r="I2035" s="23">
        <v>172412378.28</v>
      </c>
      <c r="J2035" s="23">
        <v>52.44</v>
      </c>
      <c r="K2035" s="23">
        <v>1</v>
      </c>
      <c r="L2035" s="23">
        <v>1</v>
      </c>
      <c r="M2035" s="21" t="s">
        <v>50</v>
      </c>
      <c r="N2035" s="21" t="s">
        <v>204</v>
      </c>
      <c r="O2035" s="22"/>
      <c r="P2035" s="23">
        <v>2826872.75</v>
      </c>
    </row>
    <row r="2036" spans="1:16" ht="45" x14ac:dyDescent="0.25">
      <c r="A2036" s="21" t="s">
        <v>297</v>
      </c>
      <c r="B2036" s="21" t="s">
        <v>49</v>
      </c>
      <c r="C2036" s="23">
        <v>40605920.109999999</v>
      </c>
      <c r="D2036" s="23">
        <v>28.93</v>
      </c>
      <c r="E2036" s="23">
        <v>50344644.740000002</v>
      </c>
      <c r="F2036" s="23">
        <v>64.39</v>
      </c>
      <c r="G2036" s="23">
        <v>18392371.170000002</v>
      </c>
      <c r="H2036" s="23">
        <v>52.56</v>
      </c>
      <c r="I2036" s="23">
        <v>49210140.990000002</v>
      </c>
      <c r="J2036" s="23">
        <v>103.72</v>
      </c>
      <c r="K2036" s="23">
        <v>1</v>
      </c>
      <c r="L2036" s="23">
        <v>1</v>
      </c>
      <c r="M2036" s="21" t="s">
        <v>50</v>
      </c>
      <c r="N2036" s="21" t="s">
        <v>58</v>
      </c>
      <c r="O2036" s="22"/>
      <c r="P2036" s="23">
        <v>334095.75</v>
      </c>
    </row>
    <row r="2037" spans="1:16" ht="45" x14ac:dyDescent="0.25">
      <c r="A2037" s="21" t="s">
        <v>6807</v>
      </c>
      <c r="B2037" s="21" t="s">
        <v>49</v>
      </c>
      <c r="C2037" s="22"/>
      <c r="D2037" s="22"/>
      <c r="E2037" s="22"/>
      <c r="F2037" s="22"/>
      <c r="G2037" s="22"/>
      <c r="H2037" s="22"/>
      <c r="I2037" s="22"/>
      <c r="J2037" s="22"/>
      <c r="K2037" s="23">
        <v>1</v>
      </c>
      <c r="L2037" s="23">
        <v>1</v>
      </c>
      <c r="M2037" s="21" t="s">
        <v>50</v>
      </c>
      <c r="N2037" s="21" t="s">
        <v>50</v>
      </c>
      <c r="O2037" s="22"/>
      <c r="P2037" s="22"/>
    </row>
    <row r="2038" spans="1:16" ht="45" x14ac:dyDescent="0.25">
      <c r="A2038" s="21" t="s">
        <v>6808</v>
      </c>
      <c r="B2038" s="21" t="s">
        <v>49</v>
      </c>
      <c r="C2038" s="22"/>
      <c r="D2038" s="22"/>
      <c r="E2038" s="22"/>
      <c r="F2038" s="22"/>
      <c r="G2038" s="22"/>
      <c r="H2038" s="22"/>
      <c r="I2038" s="22"/>
      <c r="J2038" s="22"/>
      <c r="K2038" s="23">
        <v>1</v>
      </c>
      <c r="L2038" s="23">
        <v>1</v>
      </c>
      <c r="M2038" s="21" t="s">
        <v>50</v>
      </c>
      <c r="N2038" s="21" t="s">
        <v>50</v>
      </c>
      <c r="O2038" s="22"/>
      <c r="P2038" s="22"/>
    </row>
    <row r="2039" spans="1:16" ht="45" x14ac:dyDescent="0.25">
      <c r="A2039" s="21" t="s">
        <v>2497</v>
      </c>
      <c r="B2039" s="21" t="s">
        <v>49</v>
      </c>
      <c r="C2039" s="23">
        <v>14057955.02</v>
      </c>
      <c r="D2039" s="23">
        <v>40.58</v>
      </c>
      <c r="E2039" s="23">
        <v>13793420.710000001</v>
      </c>
      <c r="F2039" s="23">
        <v>36.17</v>
      </c>
      <c r="G2039" s="23">
        <v>22704813.41</v>
      </c>
      <c r="H2039" s="23">
        <v>58.33</v>
      </c>
      <c r="I2039" s="23">
        <v>6692064.3899999997</v>
      </c>
      <c r="J2039" s="23">
        <v>18.75</v>
      </c>
      <c r="K2039" s="23">
        <v>1</v>
      </c>
      <c r="L2039" s="23">
        <v>1</v>
      </c>
      <c r="M2039" s="21" t="s">
        <v>50</v>
      </c>
      <c r="N2039" s="21" t="s">
        <v>58</v>
      </c>
      <c r="O2039" s="22"/>
      <c r="P2039" s="23">
        <v>324380</v>
      </c>
    </row>
    <row r="2040" spans="1:16" ht="45" x14ac:dyDescent="0.25">
      <c r="A2040" s="21" t="s">
        <v>6809</v>
      </c>
      <c r="B2040" s="21" t="s">
        <v>49</v>
      </c>
      <c r="C2040" s="22"/>
      <c r="D2040" s="22"/>
      <c r="E2040" s="22"/>
      <c r="F2040" s="22"/>
      <c r="G2040" s="22"/>
      <c r="H2040" s="22"/>
      <c r="I2040" s="22"/>
      <c r="J2040" s="22"/>
      <c r="K2040" s="23">
        <v>1</v>
      </c>
      <c r="L2040" s="23">
        <v>1</v>
      </c>
      <c r="M2040" s="21" t="s">
        <v>50</v>
      </c>
      <c r="N2040" s="21" t="s">
        <v>50</v>
      </c>
      <c r="O2040" s="22"/>
      <c r="P2040" s="22"/>
    </row>
    <row r="2041" spans="1:16" ht="45" x14ac:dyDescent="0.25">
      <c r="A2041" s="21" t="s">
        <v>6810</v>
      </c>
      <c r="B2041" s="21" t="s">
        <v>49</v>
      </c>
      <c r="C2041" s="22"/>
      <c r="D2041" s="22"/>
      <c r="E2041" s="22"/>
      <c r="F2041" s="22"/>
      <c r="G2041" s="22"/>
      <c r="H2041" s="22"/>
      <c r="I2041" s="22"/>
      <c r="J2041" s="22"/>
      <c r="K2041" s="23">
        <v>1</v>
      </c>
      <c r="L2041" s="23">
        <v>1</v>
      </c>
      <c r="M2041" s="21" t="s">
        <v>50</v>
      </c>
      <c r="N2041" s="21" t="s">
        <v>50</v>
      </c>
      <c r="O2041" s="22"/>
      <c r="P2041" s="22"/>
    </row>
    <row r="2042" spans="1:16" ht="45" x14ac:dyDescent="0.25">
      <c r="A2042" s="21" t="s">
        <v>2499</v>
      </c>
      <c r="B2042" s="21" t="s">
        <v>49</v>
      </c>
      <c r="C2042" s="23">
        <v>14998939.310000001</v>
      </c>
      <c r="D2042" s="23">
        <v>39.96</v>
      </c>
      <c r="E2042" s="23">
        <v>10646456.039999999</v>
      </c>
      <c r="F2042" s="23">
        <v>30.64</v>
      </c>
      <c r="G2042" s="23">
        <v>13079690.210000001</v>
      </c>
      <c r="H2042" s="23">
        <v>36.29</v>
      </c>
      <c r="I2042" s="23">
        <v>10171125.050000001</v>
      </c>
      <c r="J2042" s="23">
        <v>29.54</v>
      </c>
      <c r="K2042" s="23">
        <v>1</v>
      </c>
      <c r="L2042" s="23">
        <v>1</v>
      </c>
      <c r="M2042" s="21" t="s">
        <v>50</v>
      </c>
      <c r="N2042" s="21" t="s">
        <v>58</v>
      </c>
      <c r="O2042" s="22"/>
      <c r="P2042" s="23">
        <v>432200</v>
      </c>
    </row>
    <row r="2043" spans="1:16" ht="45" x14ac:dyDescent="0.25">
      <c r="A2043" s="21" t="s">
        <v>6811</v>
      </c>
      <c r="B2043" s="21" t="s">
        <v>49</v>
      </c>
      <c r="C2043" s="22"/>
      <c r="D2043" s="22"/>
      <c r="E2043" s="22"/>
      <c r="F2043" s="22"/>
      <c r="G2043" s="22"/>
      <c r="H2043" s="22"/>
      <c r="I2043" s="22"/>
      <c r="J2043" s="22"/>
      <c r="K2043" s="23">
        <v>1</v>
      </c>
      <c r="L2043" s="23">
        <v>1</v>
      </c>
      <c r="M2043" s="21" t="s">
        <v>50</v>
      </c>
      <c r="N2043" s="21" t="s">
        <v>50</v>
      </c>
      <c r="O2043" s="22"/>
      <c r="P2043" s="22"/>
    </row>
    <row r="2044" spans="1:16" ht="45" x14ac:dyDescent="0.25">
      <c r="A2044" s="21" t="s">
        <v>6812</v>
      </c>
      <c r="B2044" s="21" t="s">
        <v>49</v>
      </c>
      <c r="C2044" s="22"/>
      <c r="D2044" s="22"/>
      <c r="E2044" s="22"/>
      <c r="F2044" s="22"/>
      <c r="G2044" s="22"/>
      <c r="H2044" s="22"/>
      <c r="I2044" s="22"/>
      <c r="J2044" s="22"/>
      <c r="K2044" s="23">
        <v>1</v>
      </c>
      <c r="L2044" s="23">
        <v>1</v>
      </c>
      <c r="M2044" s="21" t="s">
        <v>50</v>
      </c>
      <c r="N2044" s="21" t="s">
        <v>50</v>
      </c>
      <c r="O2044" s="22"/>
      <c r="P2044" s="22"/>
    </row>
    <row r="2045" spans="1:16" ht="45" x14ac:dyDescent="0.25">
      <c r="A2045" s="21" t="s">
        <v>6813</v>
      </c>
      <c r="B2045" s="21" t="s">
        <v>49</v>
      </c>
      <c r="C2045" s="22"/>
      <c r="D2045" s="22"/>
      <c r="E2045" s="22"/>
      <c r="F2045" s="22"/>
      <c r="G2045" s="22"/>
      <c r="H2045" s="22"/>
      <c r="I2045" s="22"/>
      <c r="J2045" s="22"/>
      <c r="K2045" s="23">
        <v>1</v>
      </c>
      <c r="L2045" s="23">
        <v>1</v>
      </c>
      <c r="M2045" s="21" t="s">
        <v>50</v>
      </c>
      <c r="N2045" s="21" t="s">
        <v>50</v>
      </c>
      <c r="O2045" s="22"/>
      <c r="P2045" s="22"/>
    </row>
    <row r="2046" spans="1:16" ht="45" x14ac:dyDescent="0.25">
      <c r="A2046" s="21" t="s">
        <v>6814</v>
      </c>
      <c r="B2046" s="21" t="s">
        <v>49</v>
      </c>
      <c r="C2046" s="22"/>
      <c r="D2046" s="22"/>
      <c r="E2046" s="22"/>
      <c r="F2046" s="22"/>
      <c r="G2046" s="22"/>
      <c r="H2046" s="22"/>
      <c r="I2046" s="22"/>
      <c r="J2046" s="22"/>
      <c r="K2046" s="23">
        <v>1</v>
      </c>
      <c r="L2046" s="23">
        <v>1</v>
      </c>
      <c r="M2046" s="21" t="s">
        <v>50</v>
      </c>
      <c r="N2046" s="21" t="s">
        <v>50</v>
      </c>
      <c r="O2046" s="22"/>
      <c r="P2046" s="22"/>
    </row>
    <row r="2047" spans="1:16" ht="45" x14ac:dyDescent="0.25">
      <c r="A2047" s="21" t="s">
        <v>6815</v>
      </c>
      <c r="B2047" s="21" t="s">
        <v>49</v>
      </c>
      <c r="C2047" s="22"/>
      <c r="D2047" s="22"/>
      <c r="E2047" s="22"/>
      <c r="F2047" s="22"/>
      <c r="G2047" s="22"/>
      <c r="H2047" s="22"/>
      <c r="I2047" s="22"/>
      <c r="J2047" s="22"/>
      <c r="K2047" s="23">
        <v>1</v>
      </c>
      <c r="L2047" s="23">
        <v>1</v>
      </c>
      <c r="M2047" s="21" t="s">
        <v>50</v>
      </c>
      <c r="N2047" s="21" t="s">
        <v>50</v>
      </c>
      <c r="O2047" s="22"/>
      <c r="P2047" s="22"/>
    </row>
    <row r="2048" spans="1:16" ht="45" x14ac:dyDescent="0.25">
      <c r="A2048" s="21" t="s">
        <v>6816</v>
      </c>
      <c r="B2048" s="21" t="s">
        <v>49</v>
      </c>
      <c r="C2048" s="22"/>
      <c r="D2048" s="22"/>
      <c r="E2048" s="22"/>
      <c r="F2048" s="22"/>
      <c r="G2048" s="22"/>
      <c r="H2048" s="22"/>
      <c r="I2048" s="22"/>
      <c r="J2048" s="22"/>
      <c r="K2048" s="23">
        <v>1</v>
      </c>
      <c r="L2048" s="23">
        <v>1</v>
      </c>
      <c r="M2048" s="21" t="s">
        <v>50</v>
      </c>
      <c r="N2048" s="21" t="s">
        <v>50</v>
      </c>
      <c r="O2048" s="22"/>
      <c r="P2048" s="22"/>
    </row>
    <row r="2049" spans="1:16" ht="45" x14ac:dyDescent="0.25">
      <c r="A2049" s="21" t="s">
        <v>6817</v>
      </c>
      <c r="B2049" s="21" t="s">
        <v>49</v>
      </c>
      <c r="C2049" s="22"/>
      <c r="D2049" s="22"/>
      <c r="E2049" s="22"/>
      <c r="F2049" s="22"/>
      <c r="G2049" s="22"/>
      <c r="H2049" s="22"/>
      <c r="I2049" s="22"/>
      <c r="J2049" s="22"/>
      <c r="K2049" s="23">
        <v>1</v>
      </c>
      <c r="L2049" s="23">
        <v>1</v>
      </c>
      <c r="M2049" s="21" t="s">
        <v>50</v>
      </c>
      <c r="N2049" s="21" t="s">
        <v>50</v>
      </c>
      <c r="O2049" s="22"/>
      <c r="P2049" s="22"/>
    </row>
    <row r="2050" spans="1:16" ht="45" x14ac:dyDescent="0.25">
      <c r="A2050" s="21" t="s">
        <v>6818</v>
      </c>
      <c r="B2050" s="21" t="s">
        <v>49</v>
      </c>
      <c r="C2050" s="22"/>
      <c r="D2050" s="22"/>
      <c r="E2050" s="22"/>
      <c r="F2050" s="22"/>
      <c r="G2050" s="22"/>
      <c r="H2050" s="22"/>
      <c r="I2050" s="22"/>
      <c r="J2050" s="22"/>
      <c r="K2050" s="23">
        <v>1</v>
      </c>
      <c r="L2050" s="23">
        <v>1</v>
      </c>
      <c r="M2050" s="21" t="s">
        <v>50</v>
      </c>
      <c r="N2050" s="21" t="s">
        <v>50</v>
      </c>
      <c r="O2050" s="22"/>
      <c r="P2050" s="22"/>
    </row>
    <row r="2051" spans="1:16" ht="45" x14ac:dyDescent="0.25">
      <c r="A2051" s="21" t="s">
        <v>6819</v>
      </c>
      <c r="B2051" s="21" t="s">
        <v>49</v>
      </c>
      <c r="C2051" s="22"/>
      <c r="D2051" s="22"/>
      <c r="E2051" s="22"/>
      <c r="F2051" s="22"/>
      <c r="G2051" s="22"/>
      <c r="H2051" s="22"/>
      <c r="I2051" s="22"/>
      <c r="J2051" s="22"/>
      <c r="K2051" s="23">
        <v>1</v>
      </c>
      <c r="L2051" s="23">
        <v>1</v>
      </c>
      <c r="M2051" s="21" t="s">
        <v>50</v>
      </c>
      <c r="N2051" s="21" t="s">
        <v>50</v>
      </c>
      <c r="O2051" s="22"/>
      <c r="P2051" s="22"/>
    </row>
    <row r="2052" spans="1:16" ht="45" x14ac:dyDescent="0.25">
      <c r="A2052" s="21" t="s">
        <v>6820</v>
      </c>
      <c r="B2052" s="21" t="s">
        <v>49</v>
      </c>
      <c r="C2052" s="22"/>
      <c r="D2052" s="22"/>
      <c r="E2052" s="22"/>
      <c r="F2052" s="22"/>
      <c r="G2052" s="22"/>
      <c r="H2052" s="22"/>
      <c r="I2052" s="22"/>
      <c r="J2052" s="22"/>
      <c r="K2052" s="23">
        <v>1</v>
      </c>
      <c r="L2052" s="23">
        <v>1</v>
      </c>
      <c r="M2052" s="21" t="s">
        <v>50</v>
      </c>
      <c r="N2052" s="21" t="s">
        <v>50</v>
      </c>
      <c r="O2052" s="22"/>
      <c r="P2052" s="22"/>
    </row>
    <row r="2053" spans="1:16" ht="45" x14ac:dyDescent="0.25">
      <c r="A2053" s="21" t="s">
        <v>2502</v>
      </c>
      <c r="B2053" s="21" t="s">
        <v>49</v>
      </c>
      <c r="C2053" s="23">
        <v>39898289.240000002</v>
      </c>
      <c r="D2053" s="23">
        <v>93.5</v>
      </c>
      <c r="E2053" s="23">
        <v>33527597.859999999</v>
      </c>
      <c r="F2053" s="23">
        <v>66.44</v>
      </c>
      <c r="G2053" s="23">
        <v>60441578.490000002</v>
      </c>
      <c r="H2053" s="23">
        <v>142.81</v>
      </c>
      <c r="I2053" s="23">
        <v>58435207.030000001</v>
      </c>
      <c r="J2053" s="23">
        <v>113.74</v>
      </c>
      <c r="K2053" s="23">
        <v>1</v>
      </c>
      <c r="L2053" s="23">
        <v>1</v>
      </c>
      <c r="M2053" s="21" t="s">
        <v>50</v>
      </c>
      <c r="N2053" s="21" t="s">
        <v>58</v>
      </c>
      <c r="O2053" s="22"/>
      <c r="P2053" s="23">
        <v>450080</v>
      </c>
    </row>
    <row r="2054" spans="1:16" ht="45" x14ac:dyDescent="0.25">
      <c r="A2054" s="21" t="s">
        <v>6821</v>
      </c>
      <c r="B2054" s="21" t="s">
        <v>49</v>
      </c>
      <c r="C2054" s="22"/>
      <c r="D2054" s="22"/>
      <c r="E2054" s="22"/>
      <c r="F2054" s="22"/>
      <c r="G2054" s="22"/>
      <c r="H2054" s="22"/>
      <c r="I2054" s="22"/>
      <c r="J2054" s="22"/>
      <c r="K2054" s="23">
        <v>1</v>
      </c>
      <c r="L2054" s="23">
        <v>1</v>
      </c>
      <c r="M2054" s="21" t="s">
        <v>50</v>
      </c>
      <c r="N2054" s="21" t="s">
        <v>50</v>
      </c>
      <c r="O2054" s="22"/>
      <c r="P2054" s="22"/>
    </row>
    <row r="2055" spans="1:16" ht="45" x14ac:dyDescent="0.25">
      <c r="A2055" s="21" t="s">
        <v>2504</v>
      </c>
      <c r="B2055" s="21" t="s">
        <v>49</v>
      </c>
      <c r="C2055" s="23">
        <v>4373049000</v>
      </c>
      <c r="D2055" s="23">
        <v>3000</v>
      </c>
      <c r="E2055" s="23">
        <v>88404085.969999999</v>
      </c>
      <c r="F2055" s="23">
        <v>93.73</v>
      </c>
      <c r="G2055" s="23">
        <v>120294560.78</v>
      </c>
      <c r="H2055" s="23">
        <v>87.84</v>
      </c>
      <c r="I2055" s="23">
        <v>95353595.739999995</v>
      </c>
      <c r="J2055" s="23">
        <v>102.33</v>
      </c>
      <c r="K2055" s="23">
        <v>1</v>
      </c>
      <c r="L2055" s="23">
        <v>1</v>
      </c>
      <c r="M2055" s="21" t="s">
        <v>50</v>
      </c>
      <c r="N2055" s="21" t="s">
        <v>58</v>
      </c>
      <c r="O2055" s="22"/>
      <c r="P2055" s="23">
        <v>1507525.5</v>
      </c>
    </row>
    <row r="2056" spans="1:16" ht="45" x14ac:dyDescent="0.25">
      <c r="A2056" s="21" t="s">
        <v>6822</v>
      </c>
      <c r="B2056" s="21" t="s">
        <v>198</v>
      </c>
      <c r="C2056" s="22"/>
      <c r="D2056" s="22"/>
      <c r="E2056" s="22"/>
      <c r="F2056" s="22"/>
      <c r="G2056" s="22"/>
      <c r="H2056" s="22"/>
      <c r="I2056" s="22"/>
      <c r="J2056" s="22"/>
      <c r="K2056" s="23">
        <v>1</v>
      </c>
      <c r="L2056" s="23">
        <v>1</v>
      </c>
      <c r="M2056" s="21" t="s">
        <v>50</v>
      </c>
      <c r="N2056" s="21" t="s">
        <v>50</v>
      </c>
      <c r="O2056" s="22"/>
      <c r="P2056" s="22"/>
    </row>
    <row r="2057" spans="1:16" ht="45" x14ac:dyDescent="0.25">
      <c r="A2057" s="21" t="s">
        <v>2506</v>
      </c>
      <c r="B2057" s="21" t="s">
        <v>49</v>
      </c>
      <c r="C2057" s="23">
        <v>68242626.409999996</v>
      </c>
      <c r="D2057" s="23">
        <v>24.06</v>
      </c>
      <c r="E2057" s="23">
        <v>91189362.840000004</v>
      </c>
      <c r="F2057" s="23">
        <v>148.59</v>
      </c>
      <c r="G2057" s="23">
        <v>25088985.010000002</v>
      </c>
      <c r="H2057" s="23">
        <v>52.56</v>
      </c>
      <c r="I2057" s="23">
        <v>67127423.569999993</v>
      </c>
      <c r="J2057" s="23">
        <v>103.72</v>
      </c>
      <c r="K2057" s="23">
        <v>1</v>
      </c>
      <c r="L2057" s="23">
        <v>1</v>
      </c>
      <c r="M2057" s="21" t="s">
        <v>50</v>
      </c>
      <c r="N2057" s="21" t="s">
        <v>58</v>
      </c>
      <c r="O2057" s="22"/>
      <c r="P2057" s="23">
        <v>453640</v>
      </c>
    </row>
    <row r="2058" spans="1:16" ht="45" x14ac:dyDescent="0.25">
      <c r="A2058" s="21" t="s">
        <v>6823</v>
      </c>
      <c r="B2058" s="21" t="s">
        <v>49</v>
      </c>
      <c r="C2058" s="22"/>
      <c r="D2058" s="22"/>
      <c r="E2058" s="22"/>
      <c r="F2058" s="22"/>
      <c r="G2058" s="22"/>
      <c r="H2058" s="22"/>
      <c r="I2058" s="22"/>
      <c r="J2058" s="22"/>
      <c r="K2058" s="23">
        <v>1</v>
      </c>
      <c r="L2058" s="23">
        <v>1</v>
      </c>
      <c r="M2058" s="21" t="s">
        <v>50</v>
      </c>
      <c r="N2058" s="21" t="s">
        <v>50</v>
      </c>
      <c r="O2058" s="22"/>
      <c r="P2058" s="22"/>
    </row>
    <row r="2059" spans="1:16" ht="45" x14ac:dyDescent="0.25">
      <c r="A2059" s="21" t="s">
        <v>6824</v>
      </c>
      <c r="B2059" s="21" t="s">
        <v>49</v>
      </c>
      <c r="C2059" s="22"/>
      <c r="D2059" s="22"/>
      <c r="E2059" s="22"/>
      <c r="F2059" s="22"/>
      <c r="G2059" s="22"/>
      <c r="H2059" s="22"/>
      <c r="I2059" s="22"/>
      <c r="J2059" s="22"/>
      <c r="K2059" s="23">
        <v>1</v>
      </c>
      <c r="L2059" s="23">
        <v>1</v>
      </c>
      <c r="M2059" s="21" t="s">
        <v>50</v>
      </c>
      <c r="N2059" s="21" t="s">
        <v>50</v>
      </c>
      <c r="O2059" s="22"/>
      <c r="P2059" s="22"/>
    </row>
    <row r="2060" spans="1:16" ht="45" x14ac:dyDescent="0.25">
      <c r="A2060" s="21" t="s">
        <v>6825</v>
      </c>
      <c r="B2060" s="21" t="s">
        <v>49</v>
      </c>
      <c r="C2060" s="22"/>
      <c r="D2060" s="22"/>
      <c r="E2060" s="22"/>
      <c r="F2060" s="22"/>
      <c r="G2060" s="22"/>
      <c r="H2060" s="22"/>
      <c r="I2060" s="22"/>
      <c r="J2060" s="22"/>
      <c r="K2060" s="23">
        <v>1</v>
      </c>
      <c r="L2060" s="23">
        <v>1</v>
      </c>
      <c r="M2060" s="21" t="s">
        <v>50</v>
      </c>
      <c r="N2060" s="21" t="s">
        <v>50</v>
      </c>
      <c r="O2060" s="22"/>
      <c r="P2060" s="22"/>
    </row>
    <row r="2061" spans="1:16" ht="45" x14ac:dyDescent="0.25">
      <c r="A2061" s="21" t="s">
        <v>299</v>
      </c>
      <c r="B2061" s="21" t="s">
        <v>49</v>
      </c>
      <c r="C2061" s="23">
        <v>18953641.23</v>
      </c>
      <c r="D2061" s="23">
        <v>92.58</v>
      </c>
      <c r="E2061" s="23">
        <v>67747893.269999996</v>
      </c>
      <c r="F2061" s="23">
        <v>177.69</v>
      </c>
      <c r="G2061" s="23">
        <v>33845786.859999999</v>
      </c>
      <c r="H2061" s="23">
        <v>66.930000000000007</v>
      </c>
      <c r="I2061" s="23">
        <v>31100051.5</v>
      </c>
      <c r="J2061" s="23">
        <v>88.08</v>
      </c>
      <c r="K2061" s="23">
        <v>1</v>
      </c>
      <c r="L2061" s="23">
        <v>1</v>
      </c>
      <c r="M2061" s="21" t="s">
        <v>50</v>
      </c>
      <c r="N2061" s="21" t="s">
        <v>58</v>
      </c>
      <c r="O2061" s="22"/>
      <c r="P2061" s="23">
        <v>343640</v>
      </c>
    </row>
    <row r="2062" spans="1:16" ht="45" x14ac:dyDescent="0.25">
      <c r="A2062" s="21" t="s">
        <v>6826</v>
      </c>
      <c r="B2062" s="21" t="s">
        <v>49</v>
      </c>
      <c r="C2062" s="22"/>
      <c r="D2062" s="22"/>
      <c r="E2062" s="22"/>
      <c r="F2062" s="22"/>
      <c r="G2062" s="22"/>
      <c r="H2062" s="22"/>
      <c r="I2062" s="22"/>
      <c r="J2062" s="22"/>
      <c r="K2062" s="23">
        <v>1</v>
      </c>
      <c r="L2062" s="23">
        <v>1</v>
      </c>
      <c r="M2062" s="21" t="s">
        <v>50</v>
      </c>
      <c r="N2062" s="21" t="s">
        <v>50</v>
      </c>
      <c r="O2062" s="22"/>
      <c r="P2062" s="22"/>
    </row>
    <row r="2063" spans="1:16" ht="45" x14ac:dyDescent="0.25">
      <c r="A2063" s="21" t="s">
        <v>6827</v>
      </c>
      <c r="B2063" s="21" t="s">
        <v>49</v>
      </c>
      <c r="C2063" s="22"/>
      <c r="D2063" s="22"/>
      <c r="E2063" s="22"/>
      <c r="F2063" s="22"/>
      <c r="G2063" s="22"/>
      <c r="H2063" s="22"/>
      <c r="I2063" s="22"/>
      <c r="J2063" s="22"/>
      <c r="K2063" s="23">
        <v>1</v>
      </c>
      <c r="L2063" s="23">
        <v>1</v>
      </c>
      <c r="M2063" s="21" t="s">
        <v>50</v>
      </c>
      <c r="N2063" s="21" t="s">
        <v>50</v>
      </c>
      <c r="O2063" s="22"/>
      <c r="P2063" s="22"/>
    </row>
    <row r="2064" spans="1:16" ht="45" x14ac:dyDescent="0.25">
      <c r="A2064" s="21" t="s">
        <v>2509</v>
      </c>
      <c r="B2064" s="21" t="s">
        <v>49</v>
      </c>
      <c r="C2064" s="23">
        <v>36601181.090000004</v>
      </c>
      <c r="D2064" s="23">
        <v>292.94</v>
      </c>
      <c r="E2064" s="23">
        <v>35221898.5</v>
      </c>
      <c r="F2064" s="23">
        <v>314.24</v>
      </c>
      <c r="G2064" s="23">
        <v>28863920.280000001</v>
      </c>
      <c r="H2064" s="23">
        <v>288.64999999999998</v>
      </c>
      <c r="I2064" s="23">
        <v>32031899.66</v>
      </c>
      <c r="J2064" s="23">
        <v>287.25</v>
      </c>
      <c r="K2064" s="23">
        <v>1</v>
      </c>
      <c r="L2064" s="23">
        <v>1</v>
      </c>
      <c r="M2064" s="21" t="s">
        <v>50</v>
      </c>
      <c r="N2064" s="21" t="s">
        <v>1462</v>
      </c>
      <c r="O2064" s="22"/>
      <c r="P2064" s="23">
        <v>101331.25</v>
      </c>
    </row>
    <row r="2065" spans="1:16" ht="45" x14ac:dyDescent="0.25">
      <c r="A2065" s="21" t="s">
        <v>6828</v>
      </c>
      <c r="B2065" s="21" t="s">
        <v>49</v>
      </c>
      <c r="C2065" s="22"/>
      <c r="D2065" s="22"/>
      <c r="E2065" s="22"/>
      <c r="F2065" s="22"/>
      <c r="G2065" s="22"/>
      <c r="H2065" s="22"/>
      <c r="I2065" s="22"/>
      <c r="J2065" s="22"/>
      <c r="K2065" s="23">
        <v>1</v>
      </c>
      <c r="L2065" s="23">
        <v>1</v>
      </c>
      <c r="M2065" s="21" t="s">
        <v>50</v>
      </c>
      <c r="N2065" s="21" t="s">
        <v>50</v>
      </c>
      <c r="O2065" s="22"/>
      <c r="P2065" s="22"/>
    </row>
    <row r="2066" spans="1:16" ht="45" x14ac:dyDescent="0.25">
      <c r="A2066" s="21" t="s">
        <v>6829</v>
      </c>
      <c r="B2066" s="21" t="s">
        <v>49</v>
      </c>
      <c r="C2066" s="22"/>
      <c r="D2066" s="22"/>
      <c r="E2066" s="22"/>
      <c r="F2066" s="22"/>
      <c r="G2066" s="22"/>
      <c r="H2066" s="22"/>
      <c r="I2066" s="22"/>
      <c r="J2066" s="22"/>
      <c r="K2066" s="23">
        <v>1</v>
      </c>
      <c r="L2066" s="23">
        <v>1</v>
      </c>
      <c r="M2066" s="21" t="s">
        <v>50</v>
      </c>
      <c r="N2066" s="21" t="s">
        <v>50</v>
      </c>
      <c r="O2066" s="22"/>
      <c r="P2066" s="22"/>
    </row>
    <row r="2067" spans="1:16" ht="45" x14ac:dyDescent="0.25">
      <c r="A2067" s="21" t="s">
        <v>313</v>
      </c>
      <c r="B2067" s="21" t="s">
        <v>49</v>
      </c>
      <c r="C2067" s="23">
        <v>23342891.309999999</v>
      </c>
      <c r="D2067" s="23">
        <v>69.5</v>
      </c>
      <c r="E2067" s="23">
        <v>20733644.48</v>
      </c>
      <c r="F2067" s="23">
        <v>55</v>
      </c>
      <c r="G2067" s="23">
        <v>23340159.219999999</v>
      </c>
      <c r="H2067" s="23">
        <v>58.4</v>
      </c>
      <c r="I2067" s="23">
        <v>19931416.100000001</v>
      </c>
      <c r="J2067" s="23">
        <v>54.37</v>
      </c>
      <c r="K2067" s="23">
        <v>1</v>
      </c>
      <c r="L2067" s="23">
        <v>1</v>
      </c>
      <c r="M2067" s="21" t="s">
        <v>50</v>
      </c>
      <c r="N2067" s="21" t="s">
        <v>58</v>
      </c>
      <c r="O2067" s="22"/>
      <c r="P2067" s="23">
        <v>415309.5</v>
      </c>
    </row>
    <row r="2068" spans="1:16" ht="45" x14ac:dyDescent="0.25">
      <c r="A2068" s="21" t="s">
        <v>6830</v>
      </c>
      <c r="B2068" s="21" t="s">
        <v>49</v>
      </c>
      <c r="C2068" s="22"/>
      <c r="D2068" s="22"/>
      <c r="E2068" s="22"/>
      <c r="F2068" s="22"/>
      <c r="G2068" s="22"/>
      <c r="H2068" s="22"/>
      <c r="I2068" s="22"/>
      <c r="J2068" s="22"/>
      <c r="K2068" s="23">
        <v>1</v>
      </c>
      <c r="L2068" s="23">
        <v>1</v>
      </c>
      <c r="M2068" s="21" t="s">
        <v>50</v>
      </c>
      <c r="N2068" s="21" t="s">
        <v>50</v>
      </c>
      <c r="O2068" s="22"/>
      <c r="P2068" s="22"/>
    </row>
    <row r="2069" spans="1:16" ht="45" x14ac:dyDescent="0.25">
      <c r="A2069" s="21" t="s">
        <v>6831</v>
      </c>
      <c r="B2069" s="21" t="s">
        <v>49</v>
      </c>
      <c r="C2069" s="22"/>
      <c r="D2069" s="22"/>
      <c r="E2069" s="22"/>
      <c r="F2069" s="22"/>
      <c r="G2069" s="22"/>
      <c r="H2069" s="22"/>
      <c r="I2069" s="22"/>
      <c r="J2069" s="22"/>
      <c r="K2069" s="23">
        <v>1</v>
      </c>
      <c r="L2069" s="23">
        <v>1</v>
      </c>
      <c r="M2069" s="21" t="s">
        <v>50</v>
      </c>
      <c r="N2069" s="21" t="s">
        <v>50</v>
      </c>
      <c r="O2069" s="22"/>
      <c r="P2069" s="22"/>
    </row>
    <row r="2070" spans="1:16" ht="45" x14ac:dyDescent="0.25">
      <c r="A2070" s="21" t="s">
        <v>6832</v>
      </c>
      <c r="B2070" s="21" t="s">
        <v>49</v>
      </c>
      <c r="C2070" s="22"/>
      <c r="D2070" s="22"/>
      <c r="E2070" s="22"/>
      <c r="F2070" s="22"/>
      <c r="G2070" s="22"/>
      <c r="H2070" s="22"/>
      <c r="I2070" s="22"/>
      <c r="J2070" s="22"/>
      <c r="K2070" s="23">
        <v>1</v>
      </c>
      <c r="L2070" s="23">
        <v>1</v>
      </c>
      <c r="M2070" s="21" t="s">
        <v>50</v>
      </c>
      <c r="N2070" s="21" t="s">
        <v>50</v>
      </c>
      <c r="O2070" s="22"/>
      <c r="P2070" s="22"/>
    </row>
    <row r="2071" spans="1:16" ht="45" x14ac:dyDescent="0.25">
      <c r="A2071" s="21" t="s">
        <v>2512</v>
      </c>
      <c r="B2071" s="21" t="s">
        <v>49</v>
      </c>
      <c r="C2071" s="23">
        <v>182925954.66999999</v>
      </c>
      <c r="D2071" s="23">
        <v>454</v>
      </c>
      <c r="E2071" s="23">
        <v>21293839.699999999</v>
      </c>
      <c r="F2071" s="23">
        <v>261.45</v>
      </c>
      <c r="G2071" s="23">
        <v>26273699.600000001</v>
      </c>
      <c r="H2071" s="23">
        <v>288.64999999999998</v>
      </c>
      <c r="I2071" s="23">
        <v>30644249.780000001</v>
      </c>
      <c r="J2071" s="23">
        <v>333.32</v>
      </c>
      <c r="K2071" s="23">
        <v>1</v>
      </c>
      <c r="L2071" s="23">
        <v>1</v>
      </c>
      <c r="M2071" s="21" t="s">
        <v>50</v>
      </c>
      <c r="N2071" s="21" t="s">
        <v>5192</v>
      </c>
      <c r="O2071" s="22"/>
      <c r="P2071" s="23">
        <v>37170.25</v>
      </c>
    </row>
    <row r="2072" spans="1:16" ht="45" x14ac:dyDescent="0.25">
      <c r="A2072" s="21" t="s">
        <v>6833</v>
      </c>
      <c r="B2072" s="21" t="s">
        <v>49</v>
      </c>
      <c r="C2072" s="22"/>
      <c r="D2072" s="22"/>
      <c r="E2072" s="22"/>
      <c r="F2072" s="22"/>
      <c r="G2072" s="22"/>
      <c r="H2072" s="22"/>
      <c r="I2072" s="22"/>
      <c r="J2072" s="22"/>
      <c r="K2072" s="23">
        <v>1</v>
      </c>
      <c r="L2072" s="23">
        <v>1</v>
      </c>
      <c r="M2072" s="21" t="s">
        <v>50</v>
      </c>
      <c r="N2072" s="21" t="s">
        <v>50</v>
      </c>
      <c r="O2072" s="22"/>
      <c r="P2072" s="22"/>
    </row>
    <row r="2073" spans="1:16" ht="45" x14ac:dyDescent="0.25">
      <c r="A2073" s="21" t="s">
        <v>6834</v>
      </c>
      <c r="B2073" s="21" t="s">
        <v>49</v>
      </c>
      <c r="C2073" s="22"/>
      <c r="D2073" s="22"/>
      <c r="E2073" s="22"/>
      <c r="F2073" s="22"/>
      <c r="G2073" s="22"/>
      <c r="H2073" s="22"/>
      <c r="I2073" s="22"/>
      <c r="J2073" s="22"/>
      <c r="K2073" s="23">
        <v>1</v>
      </c>
      <c r="L2073" s="23">
        <v>1</v>
      </c>
      <c r="M2073" s="21" t="s">
        <v>50</v>
      </c>
      <c r="N2073" s="21" t="s">
        <v>50</v>
      </c>
      <c r="O2073" s="22"/>
      <c r="P2073" s="22"/>
    </row>
    <row r="2074" spans="1:16" ht="45" x14ac:dyDescent="0.25">
      <c r="A2074" s="21" t="s">
        <v>6835</v>
      </c>
      <c r="B2074" s="21" t="s">
        <v>49</v>
      </c>
      <c r="C2074" s="22"/>
      <c r="D2074" s="22"/>
      <c r="E2074" s="22"/>
      <c r="F2074" s="22"/>
      <c r="G2074" s="22"/>
      <c r="H2074" s="22"/>
      <c r="I2074" s="22"/>
      <c r="J2074" s="22"/>
      <c r="K2074" s="23">
        <v>1</v>
      </c>
      <c r="L2074" s="23">
        <v>1</v>
      </c>
      <c r="M2074" s="21" t="s">
        <v>50</v>
      </c>
      <c r="N2074" s="21" t="s">
        <v>50</v>
      </c>
      <c r="O2074" s="22"/>
      <c r="P2074" s="22"/>
    </row>
    <row r="2075" spans="1:16" ht="45" x14ac:dyDescent="0.25">
      <c r="A2075" s="21" t="s">
        <v>6836</v>
      </c>
      <c r="B2075" s="21" t="s">
        <v>49</v>
      </c>
      <c r="C2075" s="22"/>
      <c r="D2075" s="22"/>
      <c r="E2075" s="22"/>
      <c r="F2075" s="22"/>
      <c r="G2075" s="22"/>
      <c r="H2075" s="22"/>
      <c r="I2075" s="22"/>
      <c r="J2075" s="22"/>
      <c r="K2075" s="23">
        <v>1</v>
      </c>
      <c r="L2075" s="23">
        <v>1</v>
      </c>
      <c r="M2075" s="21" t="s">
        <v>50</v>
      </c>
      <c r="N2075" s="21" t="s">
        <v>50</v>
      </c>
      <c r="O2075" s="22"/>
      <c r="P2075" s="22"/>
    </row>
    <row r="2076" spans="1:16" ht="45" x14ac:dyDescent="0.25">
      <c r="A2076" s="21" t="s">
        <v>6837</v>
      </c>
      <c r="B2076" s="21" t="s">
        <v>49</v>
      </c>
      <c r="C2076" s="22"/>
      <c r="D2076" s="22"/>
      <c r="E2076" s="22"/>
      <c r="F2076" s="22"/>
      <c r="G2076" s="22"/>
      <c r="H2076" s="22"/>
      <c r="I2076" s="22"/>
      <c r="J2076" s="22"/>
      <c r="K2076" s="23">
        <v>1</v>
      </c>
      <c r="L2076" s="23">
        <v>1</v>
      </c>
      <c r="M2076" s="21" t="s">
        <v>50</v>
      </c>
      <c r="N2076" s="21" t="s">
        <v>50</v>
      </c>
      <c r="O2076" s="22"/>
      <c r="P2076" s="22"/>
    </row>
    <row r="2077" spans="1:16" ht="45" x14ac:dyDescent="0.25">
      <c r="A2077" s="21" t="s">
        <v>2514</v>
      </c>
      <c r="B2077" s="21" t="s">
        <v>49</v>
      </c>
      <c r="C2077" s="23">
        <v>72701554.849999994</v>
      </c>
      <c r="D2077" s="23">
        <v>74.44</v>
      </c>
      <c r="E2077" s="23">
        <v>93432366.989999995</v>
      </c>
      <c r="F2077" s="23">
        <v>73.52</v>
      </c>
      <c r="G2077" s="23">
        <v>70027471.549999997</v>
      </c>
      <c r="H2077" s="23">
        <v>59.66</v>
      </c>
      <c r="I2077" s="23">
        <v>114218381.63</v>
      </c>
      <c r="J2077" s="23">
        <v>81.73</v>
      </c>
      <c r="K2077" s="23">
        <v>1</v>
      </c>
      <c r="L2077" s="23">
        <v>1</v>
      </c>
      <c r="M2077" s="21" t="s">
        <v>50</v>
      </c>
      <c r="N2077" s="21" t="s">
        <v>58</v>
      </c>
      <c r="O2077" s="22"/>
      <c r="P2077" s="23">
        <v>1271634.5</v>
      </c>
    </row>
    <row r="2078" spans="1:16" ht="45" x14ac:dyDescent="0.25">
      <c r="A2078" s="21" t="s">
        <v>6838</v>
      </c>
      <c r="B2078" s="21" t="s">
        <v>49</v>
      </c>
      <c r="C2078" s="22"/>
      <c r="D2078" s="22"/>
      <c r="E2078" s="22"/>
      <c r="F2078" s="22"/>
      <c r="G2078" s="22"/>
      <c r="H2078" s="22"/>
      <c r="I2078" s="22"/>
      <c r="J2078" s="22"/>
      <c r="K2078" s="23">
        <v>1</v>
      </c>
      <c r="L2078" s="23">
        <v>1</v>
      </c>
      <c r="M2078" s="21" t="s">
        <v>50</v>
      </c>
      <c r="N2078" s="21" t="s">
        <v>50</v>
      </c>
      <c r="O2078" s="22"/>
      <c r="P2078" s="22"/>
    </row>
    <row r="2079" spans="1:16" ht="45" x14ac:dyDescent="0.25">
      <c r="A2079" s="21" t="s">
        <v>6839</v>
      </c>
      <c r="B2079" s="21" t="s">
        <v>49</v>
      </c>
      <c r="C2079" s="22"/>
      <c r="D2079" s="22"/>
      <c r="E2079" s="22"/>
      <c r="F2079" s="22"/>
      <c r="G2079" s="22"/>
      <c r="H2079" s="22"/>
      <c r="I2079" s="22"/>
      <c r="J2079" s="22"/>
      <c r="K2079" s="23">
        <v>1</v>
      </c>
      <c r="L2079" s="23">
        <v>1</v>
      </c>
      <c r="M2079" s="21" t="s">
        <v>50</v>
      </c>
      <c r="N2079" s="21" t="s">
        <v>50</v>
      </c>
      <c r="O2079" s="22"/>
      <c r="P2079" s="22"/>
    </row>
    <row r="2080" spans="1:16" ht="45" x14ac:dyDescent="0.25">
      <c r="A2080" s="21" t="s">
        <v>6840</v>
      </c>
      <c r="B2080" s="21" t="s">
        <v>49</v>
      </c>
      <c r="C2080" s="22"/>
      <c r="D2080" s="22"/>
      <c r="E2080" s="22"/>
      <c r="F2080" s="22"/>
      <c r="G2080" s="22"/>
      <c r="H2080" s="22"/>
      <c r="I2080" s="22"/>
      <c r="J2080" s="22"/>
      <c r="K2080" s="23">
        <v>1</v>
      </c>
      <c r="L2080" s="23">
        <v>1</v>
      </c>
      <c r="M2080" s="21" t="s">
        <v>50</v>
      </c>
      <c r="N2080" s="21" t="s">
        <v>50</v>
      </c>
      <c r="O2080" s="22"/>
      <c r="P2080" s="22"/>
    </row>
    <row r="2081" spans="1:16" ht="45" x14ac:dyDescent="0.25">
      <c r="A2081" s="21" t="s">
        <v>6841</v>
      </c>
      <c r="B2081" s="21" t="s">
        <v>49</v>
      </c>
      <c r="C2081" s="22"/>
      <c r="D2081" s="22"/>
      <c r="E2081" s="22"/>
      <c r="F2081" s="22"/>
      <c r="G2081" s="22"/>
      <c r="H2081" s="22"/>
      <c r="I2081" s="22"/>
      <c r="J2081" s="22"/>
      <c r="K2081" s="23">
        <v>1</v>
      </c>
      <c r="L2081" s="23">
        <v>1</v>
      </c>
      <c r="M2081" s="21" t="s">
        <v>50</v>
      </c>
      <c r="N2081" s="21" t="s">
        <v>50</v>
      </c>
      <c r="O2081" s="22"/>
      <c r="P2081" s="22"/>
    </row>
    <row r="2082" spans="1:16" ht="45" x14ac:dyDescent="0.25">
      <c r="A2082" s="21" t="s">
        <v>6842</v>
      </c>
      <c r="B2082" s="21" t="s">
        <v>49</v>
      </c>
      <c r="C2082" s="22"/>
      <c r="D2082" s="22"/>
      <c r="E2082" s="22"/>
      <c r="F2082" s="22"/>
      <c r="G2082" s="22"/>
      <c r="H2082" s="22"/>
      <c r="I2082" s="22"/>
      <c r="J2082" s="22"/>
      <c r="K2082" s="23">
        <v>1</v>
      </c>
      <c r="L2082" s="23">
        <v>1</v>
      </c>
      <c r="M2082" s="21" t="s">
        <v>50</v>
      </c>
      <c r="N2082" s="21" t="s">
        <v>50</v>
      </c>
      <c r="O2082" s="22"/>
      <c r="P2082" s="22"/>
    </row>
    <row r="2083" spans="1:16" ht="45" x14ac:dyDescent="0.25">
      <c r="A2083" s="21" t="s">
        <v>6843</v>
      </c>
      <c r="B2083" s="21" t="s">
        <v>49</v>
      </c>
      <c r="C2083" s="22"/>
      <c r="D2083" s="22"/>
      <c r="E2083" s="22"/>
      <c r="F2083" s="22"/>
      <c r="G2083" s="22"/>
      <c r="H2083" s="22"/>
      <c r="I2083" s="22"/>
      <c r="J2083" s="22"/>
      <c r="K2083" s="23">
        <v>1</v>
      </c>
      <c r="L2083" s="23">
        <v>1</v>
      </c>
      <c r="M2083" s="21" t="s">
        <v>50</v>
      </c>
      <c r="N2083" s="21" t="s">
        <v>50</v>
      </c>
      <c r="O2083" s="22"/>
      <c r="P2083" s="22"/>
    </row>
    <row r="2084" spans="1:16" ht="45" x14ac:dyDescent="0.25">
      <c r="A2084" s="21" t="s">
        <v>6844</v>
      </c>
      <c r="B2084" s="21" t="s">
        <v>49</v>
      </c>
      <c r="C2084" s="22"/>
      <c r="D2084" s="22"/>
      <c r="E2084" s="22"/>
      <c r="F2084" s="22"/>
      <c r="G2084" s="22"/>
      <c r="H2084" s="22"/>
      <c r="I2084" s="22"/>
      <c r="J2084" s="22"/>
      <c r="K2084" s="23">
        <v>1</v>
      </c>
      <c r="L2084" s="23">
        <v>1</v>
      </c>
      <c r="M2084" s="21" t="s">
        <v>50</v>
      </c>
      <c r="N2084" s="21" t="s">
        <v>50</v>
      </c>
      <c r="O2084" s="22"/>
      <c r="P2084" s="22"/>
    </row>
    <row r="2085" spans="1:16" ht="45" x14ac:dyDescent="0.25">
      <c r="A2085" s="21" t="s">
        <v>6845</v>
      </c>
      <c r="B2085" s="21" t="s">
        <v>49</v>
      </c>
      <c r="C2085" s="22"/>
      <c r="D2085" s="22"/>
      <c r="E2085" s="22"/>
      <c r="F2085" s="22"/>
      <c r="G2085" s="22"/>
      <c r="H2085" s="22"/>
      <c r="I2085" s="22"/>
      <c r="J2085" s="22"/>
      <c r="K2085" s="23">
        <v>1</v>
      </c>
      <c r="L2085" s="23">
        <v>1</v>
      </c>
      <c r="M2085" s="21" t="s">
        <v>50</v>
      </c>
      <c r="N2085" s="21" t="s">
        <v>50</v>
      </c>
      <c r="O2085" s="22"/>
      <c r="P2085" s="22"/>
    </row>
    <row r="2086" spans="1:16" ht="45" x14ac:dyDescent="0.25">
      <c r="A2086" s="21" t="s">
        <v>2516</v>
      </c>
      <c r="B2086" s="21" t="s">
        <v>49</v>
      </c>
      <c r="C2086" s="23">
        <v>208042730.63999999</v>
      </c>
      <c r="D2086" s="23">
        <v>48.17</v>
      </c>
      <c r="E2086" s="23">
        <v>333842142.66000003</v>
      </c>
      <c r="F2086" s="23">
        <v>52.32</v>
      </c>
      <c r="G2086" s="23">
        <v>430404108.43000001</v>
      </c>
      <c r="H2086" s="23">
        <v>91.19</v>
      </c>
      <c r="I2086" s="23">
        <v>357823812.13999999</v>
      </c>
      <c r="J2086" s="23">
        <v>52.44</v>
      </c>
      <c r="K2086" s="23">
        <v>1</v>
      </c>
      <c r="L2086" s="23">
        <v>1</v>
      </c>
      <c r="M2086" s="21" t="s">
        <v>50</v>
      </c>
      <c r="N2086" s="21" t="s">
        <v>204</v>
      </c>
      <c r="O2086" s="22"/>
      <c r="P2086" s="23">
        <v>4781106.25</v>
      </c>
    </row>
    <row r="2087" spans="1:16" ht="45" x14ac:dyDescent="0.25">
      <c r="A2087" s="21" t="s">
        <v>6846</v>
      </c>
      <c r="B2087" s="21" t="s">
        <v>49</v>
      </c>
      <c r="C2087" s="22"/>
      <c r="D2087" s="22"/>
      <c r="E2087" s="22"/>
      <c r="F2087" s="22"/>
      <c r="G2087" s="22"/>
      <c r="H2087" s="22"/>
      <c r="I2087" s="22"/>
      <c r="J2087" s="22"/>
      <c r="K2087" s="23">
        <v>1</v>
      </c>
      <c r="L2087" s="23">
        <v>1</v>
      </c>
      <c r="M2087" s="21" t="s">
        <v>50</v>
      </c>
      <c r="N2087" s="21" t="s">
        <v>50</v>
      </c>
      <c r="O2087" s="22"/>
      <c r="P2087" s="22"/>
    </row>
    <row r="2088" spans="1:16" ht="45" x14ac:dyDescent="0.25">
      <c r="A2088" s="21" t="s">
        <v>6847</v>
      </c>
      <c r="B2088" s="21" t="s">
        <v>49</v>
      </c>
      <c r="C2088" s="22"/>
      <c r="D2088" s="22"/>
      <c r="E2088" s="22"/>
      <c r="F2088" s="22"/>
      <c r="G2088" s="22"/>
      <c r="H2088" s="22"/>
      <c r="I2088" s="22"/>
      <c r="J2088" s="22"/>
      <c r="K2088" s="23">
        <v>1</v>
      </c>
      <c r="L2088" s="23">
        <v>1</v>
      </c>
      <c r="M2088" s="21" t="s">
        <v>50</v>
      </c>
      <c r="N2088" s="21" t="s">
        <v>50</v>
      </c>
      <c r="O2088" s="22"/>
      <c r="P2088" s="22"/>
    </row>
    <row r="2089" spans="1:16" ht="45" x14ac:dyDescent="0.25">
      <c r="A2089" s="21" t="s">
        <v>6848</v>
      </c>
      <c r="B2089" s="21" t="s">
        <v>49</v>
      </c>
      <c r="C2089" s="22"/>
      <c r="D2089" s="22"/>
      <c r="E2089" s="22"/>
      <c r="F2089" s="22"/>
      <c r="G2089" s="22"/>
      <c r="H2089" s="22"/>
      <c r="I2089" s="22"/>
      <c r="J2089" s="22"/>
      <c r="K2089" s="23">
        <v>1</v>
      </c>
      <c r="L2089" s="23">
        <v>1</v>
      </c>
      <c r="M2089" s="21" t="s">
        <v>50</v>
      </c>
      <c r="N2089" s="21" t="s">
        <v>50</v>
      </c>
      <c r="O2089" s="22"/>
      <c r="P2089" s="22"/>
    </row>
    <row r="2090" spans="1:16" ht="45" x14ac:dyDescent="0.25">
      <c r="A2090" s="21" t="s">
        <v>6849</v>
      </c>
      <c r="B2090" s="21" t="s">
        <v>49</v>
      </c>
      <c r="C2090" s="22"/>
      <c r="D2090" s="22"/>
      <c r="E2090" s="22"/>
      <c r="F2090" s="22"/>
      <c r="G2090" s="22"/>
      <c r="H2090" s="22"/>
      <c r="I2090" s="22"/>
      <c r="J2090" s="22"/>
      <c r="K2090" s="23">
        <v>1</v>
      </c>
      <c r="L2090" s="23">
        <v>1</v>
      </c>
      <c r="M2090" s="21" t="s">
        <v>50</v>
      </c>
      <c r="N2090" s="21" t="s">
        <v>50</v>
      </c>
      <c r="O2090" s="22"/>
      <c r="P2090" s="22"/>
    </row>
    <row r="2091" spans="1:16" ht="45" x14ac:dyDescent="0.25">
      <c r="A2091" s="21" t="s">
        <v>6850</v>
      </c>
      <c r="B2091" s="21" t="s">
        <v>49</v>
      </c>
      <c r="C2091" s="22"/>
      <c r="D2091" s="22"/>
      <c r="E2091" s="22"/>
      <c r="F2091" s="22"/>
      <c r="G2091" s="22"/>
      <c r="H2091" s="22"/>
      <c r="I2091" s="22"/>
      <c r="J2091" s="22"/>
      <c r="K2091" s="23">
        <v>1</v>
      </c>
      <c r="L2091" s="23">
        <v>1</v>
      </c>
      <c r="M2091" s="21" t="s">
        <v>50</v>
      </c>
      <c r="N2091" s="21" t="s">
        <v>50</v>
      </c>
      <c r="O2091" s="22"/>
      <c r="P2091" s="22"/>
    </row>
    <row r="2092" spans="1:16" ht="45" x14ac:dyDescent="0.25">
      <c r="A2092" s="21" t="s">
        <v>6851</v>
      </c>
      <c r="B2092" s="21" t="s">
        <v>49</v>
      </c>
      <c r="C2092" s="22"/>
      <c r="D2092" s="22"/>
      <c r="E2092" s="22"/>
      <c r="F2092" s="22"/>
      <c r="G2092" s="22"/>
      <c r="H2092" s="22"/>
      <c r="I2092" s="22"/>
      <c r="J2092" s="22"/>
      <c r="K2092" s="23">
        <v>1</v>
      </c>
      <c r="L2092" s="23">
        <v>1</v>
      </c>
      <c r="M2092" s="21" t="s">
        <v>50</v>
      </c>
      <c r="N2092" s="21" t="s">
        <v>50</v>
      </c>
      <c r="O2092" s="22"/>
      <c r="P2092" s="22"/>
    </row>
    <row r="2093" spans="1:16" ht="45" x14ac:dyDescent="0.25">
      <c r="A2093" s="21" t="s">
        <v>2518</v>
      </c>
      <c r="B2093" s="21" t="s">
        <v>49</v>
      </c>
      <c r="C2093" s="23">
        <v>7214753.5999999996</v>
      </c>
      <c r="D2093" s="23">
        <v>38.619999999999997</v>
      </c>
      <c r="E2093" s="23">
        <v>9844313.8100000005</v>
      </c>
      <c r="F2093" s="23">
        <v>28.34</v>
      </c>
      <c r="G2093" s="23">
        <v>20341118.199999999</v>
      </c>
      <c r="H2093" s="23">
        <v>59.66</v>
      </c>
      <c r="I2093" s="23">
        <v>8501244.1799999997</v>
      </c>
      <c r="J2093" s="23">
        <v>27.04</v>
      </c>
      <c r="K2093" s="23">
        <v>1</v>
      </c>
      <c r="L2093" s="23">
        <v>1</v>
      </c>
      <c r="M2093" s="21" t="s">
        <v>50</v>
      </c>
      <c r="N2093" s="21" t="s">
        <v>58</v>
      </c>
      <c r="O2093" s="22"/>
      <c r="P2093" s="23">
        <v>306380</v>
      </c>
    </row>
    <row r="2094" spans="1:16" ht="45" x14ac:dyDescent="0.25">
      <c r="A2094" s="21" t="s">
        <v>6852</v>
      </c>
      <c r="B2094" s="21" t="s">
        <v>49</v>
      </c>
      <c r="C2094" s="22"/>
      <c r="D2094" s="22"/>
      <c r="E2094" s="22"/>
      <c r="F2094" s="22"/>
      <c r="G2094" s="22"/>
      <c r="H2094" s="22"/>
      <c r="I2094" s="22"/>
      <c r="J2094" s="22"/>
      <c r="K2094" s="23">
        <v>1</v>
      </c>
      <c r="L2094" s="23">
        <v>1</v>
      </c>
      <c r="M2094" s="21" t="s">
        <v>50</v>
      </c>
      <c r="N2094" s="21" t="s">
        <v>50</v>
      </c>
      <c r="O2094" s="22"/>
      <c r="P2094" s="22"/>
    </row>
    <row r="2095" spans="1:16" ht="45" x14ac:dyDescent="0.25">
      <c r="A2095" s="21" t="s">
        <v>6853</v>
      </c>
      <c r="B2095" s="21" t="s">
        <v>49</v>
      </c>
      <c r="C2095" s="22"/>
      <c r="D2095" s="22"/>
      <c r="E2095" s="22"/>
      <c r="F2095" s="22"/>
      <c r="G2095" s="22"/>
      <c r="H2095" s="22"/>
      <c r="I2095" s="22"/>
      <c r="J2095" s="22"/>
      <c r="K2095" s="23">
        <v>1</v>
      </c>
      <c r="L2095" s="23">
        <v>1</v>
      </c>
      <c r="M2095" s="21" t="s">
        <v>50</v>
      </c>
      <c r="N2095" s="21" t="s">
        <v>50</v>
      </c>
      <c r="O2095" s="22"/>
      <c r="P2095" s="22"/>
    </row>
    <row r="2096" spans="1:16" ht="45" x14ac:dyDescent="0.25">
      <c r="A2096" s="21" t="s">
        <v>6854</v>
      </c>
      <c r="B2096" s="21" t="s">
        <v>49</v>
      </c>
      <c r="C2096" s="22"/>
      <c r="D2096" s="22"/>
      <c r="E2096" s="22"/>
      <c r="F2096" s="22"/>
      <c r="G2096" s="22"/>
      <c r="H2096" s="22"/>
      <c r="I2096" s="22"/>
      <c r="J2096" s="22"/>
      <c r="K2096" s="23">
        <v>1</v>
      </c>
      <c r="L2096" s="23">
        <v>1</v>
      </c>
      <c r="M2096" s="21" t="s">
        <v>50</v>
      </c>
      <c r="N2096" s="21" t="s">
        <v>50</v>
      </c>
      <c r="O2096" s="22"/>
      <c r="P2096" s="22"/>
    </row>
    <row r="2097" spans="1:16" ht="45" x14ac:dyDescent="0.25">
      <c r="A2097" s="21" t="s">
        <v>6855</v>
      </c>
      <c r="B2097" s="21" t="s">
        <v>49</v>
      </c>
      <c r="C2097" s="22"/>
      <c r="D2097" s="22"/>
      <c r="E2097" s="22"/>
      <c r="F2097" s="22"/>
      <c r="G2097" s="22"/>
      <c r="H2097" s="22"/>
      <c r="I2097" s="22"/>
      <c r="J2097" s="22"/>
      <c r="K2097" s="23">
        <v>1</v>
      </c>
      <c r="L2097" s="23">
        <v>1</v>
      </c>
      <c r="M2097" s="21" t="s">
        <v>50</v>
      </c>
      <c r="N2097" s="21" t="s">
        <v>50</v>
      </c>
      <c r="O2097" s="22"/>
      <c r="P2097" s="22"/>
    </row>
    <row r="2098" spans="1:16" ht="45" x14ac:dyDescent="0.25">
      <c r="A2098" s="21" t="s">
        <v>6856</v>
      </c>
      <c r="B2098" s="21" t="s">
        <v>49</v>
      </c>
      <c r="C2098" s="22"/>
      <c r="D2098" s="22"/>
      <c r="E2098" s="22"/>
      <c r="F2098" s="22"/>
      <c r="G2098" s="22"/>
      <c r="H2098" s="22"/>
      <c r="I2098" s="22"/>
      <c r="J2098" s="22"/>
      <c r="K2098" s="23">
        <v>1</v>
      </c>
      <c r="L2098" s="23">
        <v>1</v>
      </c>
      <c r="M2098" s="21" t="s">
        <v>50</v>
      </c>
      <c r="N2098" s="21" t="s">
        <v>50</v>
      </c>
      <c r="O2098" s="22"/>
      <c r="P2098" s="22"/>
    </row>
    <row r="2099" spans="1:16" ht="45" x14ac:dyDescent="0.25">
      <c r="A2099" s="21" t="s">
        <v>1013</v>
      </c>
      <c r="B2099" s="21" t="s">
        <v>49</v>
      </c>
      <c r="C2099" s="23">
        <v>53144849.18</v>
      </c>
      <c r="D2099" s="23">
        <v>19.05</v>
      </c>
      <c r="E2099" s="23">
        <v>671487748.37</v>
      </c>
      <c r="F2099" s="23">
        <v>169.31</v>
      </c>
      <c r="G2099" s="23">
        <v>165105770.09999999</v>
      </c>
      <c r="H2099" s="23">
        <v>91.19</v>
      </c>
      <c r="I2099" s="23">
        <v>804510998.09000003</v>
      </c>
      <c r="J2099" s="23">
        <v>152.38</v>
      </c>
      <c r="K2099" s="23">
        <v>1</v>
      </c>
      <c r="L2099" s="23">
        <v>1</v>
      </c>
      <c r="M2099" s="21" t="s">
        <v>50</v>
      </c>
      <c r="N2099" s="21" t="s">
        <v>204</v>
      </c>
      <c r="O2099" s="22"/>
      <c r="P2099" s="23">
        <v>2323122</v>
      </c>
    </row>
    <row r="2100" spans="1:16" ht="45" x14ac:dyDescent="0.25">
      <c r="A2100" s="21" t="s">
        <v>1015</v>
      </c>
      <c r="B2100" s="21" t="s">
        <v>49</v>
      </c>
      <c r="C2100" s="23">
        <v>18363014.02</v>
      </c>
      <c r="D2100" s="23">
        <v>19.62</v>
      </c>
      <c r="E2100" s="23">
        <v>15349568.199999999</v>
      </c>
      <c r="F2100" s="23">
        <v>21.44</v>
      </c>
      <c r="G2100" s="23">
        <v>17910965.27</v>
      </c>
      <c r="H2100" s="23">
        <v>22.75</v>
      </c>
      <c r="I2100" s="23">
        <v>22305066.34</v>
      </c>
      <c r="J2100" s="23">
        <v>21.51</v>
      </c>
      <c r="K2100" s="23">
        <v>1</v>
      </c>
      <c r="L2100" s="23">
        <v>1</v>
      </c>
      <c r="M2100" s="21" t="s">
        <v>50</v>
      </c>
      <c r="N2100" s="21" t="s">
        <v>58</v>
      </c>
      <c r="O2100" s="22"/>
      <c r="P2100" s="23">
        <v>700201</v>
      </c>
    </row>
    <row r="2101" spans="1:16" ht="45" x14ac:dyDescent="0.25">
      <c r="A2101" s="21" t="s">
        <v>6857</v>
      </c>
      <c r="B2101" s="21" t="s">
        <v>49</v>
      </c>
      <c r="C2101" s="22"/>
      <c r="D2101" s="22"/>
      <c r="E2101" s="22"/>
      <c r="F2101" s="22"/>
      <c r="G2101" s="22"/>
      <c r="H2101" s="22"/>
      <c r="I2101" s="22"/>
      <c r="J2101" s="22"/>
      <c r="K2101" s="23">
        <v>1</v>
      </c>
      <c r="L2101" s="23">
        <v>1</v>
      </c>
      <c r="M2101" s="21" t="s">
        <v>50</v>
      </c>
      <c r="N2101" s="21" t="s">
        <v>50</v>
      </c>
      <c r="O2101" s="22"/>
      <c r="P2101" s="22"/>
    </row>
    <row r="2102" spans="1:16" ht="45" x14ac:dyDescent="0.25">
      <c r="A2102" s="21" t="s">
        <v>315</v>
      </c>
      <c r="B2102" s="21" t="s">
        <v>49</v>
      </c>
      <c r="C2102" s="23">
        <v>20791244.379999999</v>
      </c>
      <c r="D2102" s="23">
        <v>151.91999999999999</v>
      </c>
      <c r="E2102" s="23">
        <v>32423339</v>
      </c>
      <c r="F2102" s="23">
        <v>66.56</v>
      </c>
      <c r="G2102" s="23">
        <v>15605125.67</v>
      </c>
      <c r="H2102" s="23">
        <v>41.13</v>
      </c>
      <c r="I2102" s="23">
        <v>21049952.800000001</v>
      </c>
      <c r="J2102" s="23">
        <v>54.37</v>
      </c>
      <c r="K2102" s="23">
        <v>1</v>
      </c>
      <c r="L2102" s="23">
        <v>1</v>
      </c>
      <c r="M2102" s="21" t="s">
        <v>50</v>
      </c>
      <c r="N2102" s="21" t="s">
        <v>58</v>
      </c>
      <c r="O2102" s="22"/>
      <c r="P2102" s="23">
        <v>419400</v>
      </c>
    </row>
    <row r="2103" spans="1:16" ht="45" x14ac:dyDescent="0.25">
      <c r="A2103" s="21" t="s">
        <v>6858</v>
      </c>
      <c r="B2103" s="21" t="s">
        <v>49</v>
      </c>
      <c r="C2103" s="22"/>
      <c r="D2103" s="22"/>
      <c r="E2103" s="22"/>
      <c r="F2103" s="22"/>
      <c r="G2103" s="22"/>
      <c r="H2103" s="22"/>
      <c r="I2103" s="22"/>
      <c r="J2103" s="22"/>
      <c r="K2103" s="23">
        <v>1</v>
      </c>
      <c r="L2103" s="23">
        <v>1</v>
      </c>
      <c r="M2103" s="21" t="s">
        <v>50</v>
      </c>
      <c r="N2103" s="21" t="s">
        <v>50</v>
      </c>
      <c r="O2103" s="22"/>
      <c r="P2103" s="22"/>
    </row>
    <row r="2104" spans="1:16" ht="45" x14ac:dyDescent="0.25">
      <c r="A2104" s="21" t="s">
        <v>2526</v>
      </c>
      <c r="B2104" s="21" t="s">
        <v>49</v>
      </c>
      <c r="C2104" s="23">
        <v>26620646.32</v>
      </c>
      <c r="D2104" s="23">
        <v>39.96</v>
      </c>
      <c r="E2104" s="23">
        <v>18895705.550000001</v>
      </c>
      <c r="F2104" s="23">
        <v>30.64</v>
      </c>
      <c r="G2104" s="23">
        <v>23214295.34</v>
      </c>
      <c r="H2104" s="23">
        <v>36.29</v>
      </c>
      <c r="I2104" s="23">
        <v>18052071.350000001</v>
      </c>
      <c r="J2104" s="23">
        <v>29.54</v>
      </c>
      <c r="K2104" s="23">
        <v>1</v>
      </c>
      <c r="L2104" s="23">
        <v>1</v>
      </c>
      <c r="M2104" s="21" t="s">
        <v>50</v>
      </c>
      <c r="N2104" s="21" t="s">
        <v>58</v>
      </c>
      <c r="O2104" s="22"/>
      <c r="P2104" s="23">
        <v>653989</v>
      </c>
    </row>
    <row r="2105" spans="1:16" ht="45" x14ac:dyDescent="0.25">
      <c r="A2105" s="21" t="s">
        <v>6859</v>
      </c>
      <c r="B2105" s="21" t="s">
        <v>49</v>
      </c>
      <c r="C2105" s="22"/>
      <c r="D2105" s="22"/>
      <c r="E2105" s="22"/>
      <c r="F2105" s="22"/>
      <c r="G2105" s="22"/>
      <c r="H2105" s="22"/>
      <c r="I2105" s="22"/>
      <c r="J2105" s="22"/>
      <c r="K2105" s="23">
        <v>1</v>
      </c>
      <c r="L2105" s="23">
        <v>1</v>
      </c>
      <c r="M2105" s="21" t="s">
        <v>50</v>
      </c>
      <c r="N2105" s="21" t="s">
        <v>50</v>
      </c>
      <c r="O2105" s="22"/>
      <c r="P2105" s="22"/>
    </row>
    <row r="2106" spans="1:16" ht="45" x14ac:dyDescent="0.25">
      <c r="A2106" s="21" t="s">
        <v>6860</v>
      </c>
      <c r="B2106" s="21" t="s">
        <v>49</v>
      </c>
      <c r="C2106" s="22"/>
      <c r="D2106" s="22"/>
      <c r="E2106" s="22"/>
      <c r="F2106" s="22"/>
      <c r="G2106" s="22"/>
      <c r="H2106" s="22"/>
      <c r="I2106" s="22"/>
      <c r="J2106" s="22"/>
      <c r="K2106" s="23">
        <v>1</v>
      </c>
      <c r="L2106" s="23">
        <v>1</v>
      </c>
      <c r="M2106" s="21" t="s">
        <v>50</v>
      </c>
      <c r="N2106" s="21" t="s">
        <v>50</v>
      </c>
      <c r="O2106" s="22"/>
      <c r="P2106" s="22"/>
    </row>
    <row r="2107" spans="1:16" ht="45" x14ac:dyDescent="0.25">
      <c r="A2107" s="21" t="s">
        <v>6861</v>
      </c>
      <c r="B2107" s="21" t="s">
        <v>49</v>
      </c>
      <c r="C2107" s="22"/>
      <c r="D2107" s="22"/>
      <c r="E2107" s="22"/>
      <c r="F2107" s="22"/>
      <c r="G2107" s="22"/>
      <c r="H2107" s="22"/>
      <c r="I2107" s="22"/>
      <c r="J2107" s="22"/>
      <c r="K2107" s="23">
        <v>1</v>
      </c>
      <c r="L2107" s="23">
        <v>1</v>
      </c>
      <c r="M2107" s="21" t="s">
        <v>50</v>
      </c>
      <c r="N2107" s="21" t="s">
        <v>50</v>
      </c>
      <c r="O2107" s="22"/>
      <c r="P2107" s="22"/>
    </row>
    <row r="2108" spans="1:16" ht="45" x14ac:dyDescent="0.25">
      <c r="A2108" s="21" t="s">
        <v>6862</v>
      </c>
      <c r="B2108" s="21" t="s">
        <v>49</v>
      </c>
      <c r="C2108" s="22"/>
      <c r="D2108" s="22"/>
      <c r="E2108" s="22"/>
      <c r="F2108" s="22"/>
      <c r="G2108" s="22"/>
      <c r="H2108" s="22"/>
      <c r="I2108" s="22"/>
      <c r="J2108" s="22"/>
      <c r="K2108" s="23">
        <v>1</v>
      </c>
      <c r="L2108" s="23">
        <v>1</v>
      </c>
      <c r="M2108" s="21" t="s">
        <v>50</v>
      </c>
      <c r="N2108" s="21" t="s">
        <v>50</v>
      </c>
      <c r="O2108" s="22"/>
      <c r="P2108" s="22"/>
    </row>
    <row r="2109" spans="1:16" ht="45" x14ac:dyDescent="0.25">
      <c r="A2109" s="21" t="s">
        <v>6863</v>
      </c>
      <c r="B2109" s="21" t="s">
        <v>49</v>
      </c>
      <c r="C2109" s="22"/>
      <c r="D2109" s="22"/>
      <c r="E2109" s="22"/>
      <c r="F2109" s="22"/>
      <c r="G2109" s="22"/>
      <c r="H2109" s="22"/>
      <c r="I2109" s="22"/>
      <c r="J2109" s="22"/>
      <c r="K2109" s="23">
        <v>1</v>
      </c>
      <c r="L2109" s="23">
        <v>1</v>
      </c>
      <c r="M2109" s="21" t="s">
        <v>50</v>
      </c>
      <c r="N2109" s="21" t="s">
        <v>50</v>
      </c>
      <c r="O2109" s="22"/>
      <c r="P2109" s="22"/>
    </row>
    <row r="2110" spans="1:16" ht="45" x14ac:dyDescent="0.25">
      <c r="A2110" s="21" t="s">
        <v>6864</v>
      </c>
      <c r="B2110" s="21" t="s">
        <v>49</v>
      </c>
      <c r="C2110" s="22"/>
      <c r="D2110" s="22"/>
      <c r="E2110" s="22"/>
      <c r="F2110" s="22"/>
      <c r="G2110" s="22"/>
      <c r="H2110" s="22"/>
      <c r="I2110" s="22"/>
      <c r="J2110" s="22"/>
      <c r="K2110" s="23">
        <v>1</v>
      </c>
      <c r="L2110" s="23">
        <v>1</v>
      </c>
      <c r="M2110" s="21" t="s">
        <v>50</v>
      </c>
      <c r="N2110" s="21" t="s">
        <v>50</v>
      </c>
      <c r="O2110" s="22"/>
      <c r="P2110" s="22"/>
    </row>
    <row r="2111" spans="1:16" ht="45" x14ac:dyDescent="0.25">
      <c r="A2111" s="21" t="s">
        <v>6865</v>
      </c>
      <c r="B2111" s="21" t="s">
        <v>49</v>
      </c>
      <c r="C2111" s="22"/>
      <c r="D2111" s="22"/>
      <c r="E2111" s="22"/>
      <c r="F2111" s="22"/>
      <c r="G2111" s="22"/>
      <c r="H2111" s="22"/>
      <c r="I2111" s="22"/>
      <c r="J2111" s="22"/>
      <c r="K2111" s="23">
        <v>1</v>
      </c>
      <c r="L2111" s="23">
        <v>1</v>
      </c>
      <c r="M2111" s="21" t="s">
        <v>50</v>
      </c>
      <c r="N2111" s="21" t="s">
        <v>50</v>
      </c>
      <c r="O2111" s="22"/>
      <c r="P2111" s="22"/>
    </row>
    <row r="2112" spans="1:16" ht="45" x14ac:dyDescent="0.25">
      <c r="A2112" s="21" t="s">
        <v>6866</v>
      </c>
      <c r="B2112" s="21" t="s">
        <v>49</v>
      </c>
      <c r="C2112" s="22"/>
      <c r="D2112" s="22"/>
      <c r="E2112" s="22"/>
      <c r="F2112" s="22"/>
      <c r="G2112" s="22"/>
      <c r="H2112" s="22"/>
      <c r="I2112" s="22"/>
      <c r="J2112" s="22"/>
      <c r="K2112" s="23">
        <v>1</v>
      </c>
      <c r="L2112" s="23">
        <v>1</v>
      </c>
      <c r="M2112" s="21" t="s">
        <v>50</v>
      </c>
      <c r="N2112" s="21" t="s">
        <v>50</v>
      </c>
      <c r="O2112" s="22"/>
      <c r="P2112" s="22"/>
    </row>
    <row r="2113" spans="1:16" ht="45" x14ac:dyDescent="0.25">
      <c r="A2113" s="21" t="s">
        <v>2531</v>
      </c>
      <c r="B2113" s="21" t="s">
        <v>49</v>
      </c>
      <c r="C2113" s="23">
        <v>43400584.359999999</v>
      </c>
      <c r="D2113" s="23">
        <v>110.21</v>
      </c>
      <c r="E2113" s="23">
        <v>57032785.969999999</v>
      </c>
      <c r="F2113" s="23">
        <v>105.37</v>
      </c>
      <c r="G2113" s="23">
        <v>78435236.709999993</v>
      </c>
      <c r="H2113" s="23">
        <v>161.47</v>
      </c>
      <c r="I2113" s="23">
        <v>58071418.079999998</v>
      </c>
      <c r="J2113" s="23">
        <v>100.21</v>
      </c>
      <c r="K2113" s="23">
        <v>1</v>
      </c>
      <c r="L2113" s="23">
        <v>1</v>
      </c>
      <c r="M2113" s="21" t="s">
        <v>50</v>
      </c>
      <c r="N2113" s="21" t="s">
        <v>58</v>
      </c>
      <c r="O2113" s="22"/>
      <c r="P2113" s="23">
        <v>512034</v>
      </c>
    </row>
    <row r="2114" spans="1:16" ht="45" x14ac:dyDescent="0.25">
      <c r="A2114" s="21" t="s">
        <v>6867</v>
      </c>
      <c r="B2114" s="21" t="s">
        <v>49</v>
      </c>
      <c r="C2114" s="22"/>
      <c r="D2114" s="22"/>
      <c r="E2114" s="22"/>
      <c r="F2114" s="22"/>
      <c r="G2114" s="22"/>
      <c r="H2114" s="22"/>
      <c r="I2114" s="22"/>
      <c r="J2114" s="22"/>
      <c r="K2114" s="23">
        <v>1</v>
      </c>
      <c r="L2114" s="23">
        <v>1</v>
      </c>
      <c r="M2114" s="21" t="s">
        <v>50</v>
      </c>
      <c r="N2114" s="21" t="s">
        <v>50</v>
      </c>
      <c r="O2114" s="22"/>
      <c r="P2114" s="22"/>
    </row>
    <row r="2115" spans="1:16" ht="45" x14ac:dyDescent="0.25">
      <c r="A2115" s="21" t="s">
        <v>2533</v>
      </c>
      <c r="B2115" s="21" t="s">
        <v>49</v>
      </c>
      <c r="C2115" s="23">
        <v>95414276.780000001</v>
      </c>
      <c r="D2115" s="23">
        <v>233.98</v>
      </c>
      <c r="E2115" s="23">
        <v>101167580.87</v>
      </c>
      <c r="F2115" s="23">
        <v>148.59</v>
      </c>
      <c r="G2115" s="23">
        <v>27834298.219999999</v>
      </c>
      <c r="H2115" s="23">
        <v>52.56</v>
      </c>
      <c r="I2115" s="23">
        <v>74472710.859999999</v>
      </c>
      <c r="J2115" s="23">
        <v>103.72</v>
      </c>
      <c r="K2115" s="23">
        <v>1</v>
      </c>
      <c r="L2115" s="23">
        <v>1</v>
      </c>
      <c r="M2115" s="21" t="s">
        <v>50</v>
      </c>
      <c r="N2115" s="21" t="s">
        <v>58</v>
      </c>
      <c r="O2115" s="22"/>
      <c r="P2115" s="23">
        <v>478954.5</v>
      </c>
    </row>
    <row r="2116" spans="1:16" ht="45" x14ac:dyDescent="0.25">
      <c r="A2116" s="21" t="s">
        <v>6868</v>
      </c>
      <c r="B2116" s="21" t="s">
        <v>49</v>
      </c>
      <c r="C2116" s="22"/>
      <c r="D2116" s="22"/>
      <c r="E2116" s="22"/>
      <c r="F2116" s="22"/>
      <c r="G2116" s="22"/>
      <c r="H2116" s="22"/>
      <c r="I2116" s="22"/>
      <c r="J2116" s="22"/>
      <c r="K2116" s="23">
        <v>1</v>
      </c>
      <c r="L2116" s="23">
        <v>1</v>
      </c>
      <c r="M2116" s="21" t="s">
        <v>50</v>
      </c>
      <c r="N2116" s="21" t="s">
        <v>50</v>
      </c>
      <c r="O2116" s="22"/>
      <c r="P2116" s="22"/>
    </row>
    <row r="2117" spans="1:16" ht="45" x14ac:dyDescent="0.25">
      <c r="A2117" s="21" t="s">
        <v>6869</v>
      </c>
      <c r="B2117" s="21" t="s">
        <v>49</v>
      </c>
      <c r="C2117" s="22"/>
      <c r="D2117" s="22"/>
      <c r="E2117" s="22"/>
      <c r="F2117" s="22"/>
      <c r="G2117" s="22"/>
      <c r="H2117" s="22"/>
      <c r="I2117" s="22"/>
      <c r="J2117" s="22"/>
      <c r="K2117" s="23">
        <v>1</v>
      </c>
      <c r="L2117" s="23">
        <v>1</v>
      </c>
      <c r="M2117" s="21" t="s">
        <v>50</v>
      </c>
      <c r="N2117" s="21" t="s">
        <v>50</v>
      </c>
      <c r="O2117" s="22"/>
      <c r="P2117" s="22"/>
    </row>
    <row r="2118" spans="1:16" ht="45" x14ac:dyDescent="0.25">
      <c r="A2118" s="21" t="s">
        <v>6870</v>
      </c>
      <c r="B2118" s="21" t="s">
        <v>49</v>
      </c>
      <c r="C2118" s="22"/>
      <c r="D2118" s="22"/>
      <c r="E2118" s="22"/>
      <c r="F2118" s="22"/>
      <c r="G2118" s="22"/>
      <c r="H2118" s="22"/>
      <c r="I2118" s="22"/>
      <c r="J2118" s="22"/>
      <c r="K2118" s="23">
        <v>1</v>
      </c>
      <c r="L2118" s="23">
        <v>1</v>
      </c>
      <c r="M2118" s="21" t="s">
        <v>50</v>
      </c>
      <c r="N2118" s="21" t="s">
        <v>50</v>
      </c>
      <c r="O2118" s="22"/>
      <c r="P2118" s="22"/>
    </row>
    <row r="2119" spans="1:16" ht="45" x14ac:dyDescent="0.25">
      <c r="A2119" s="21" t="s">
        <v>6871</v>
      </c>
      <c r="B2119" s="21" t="s">
        <v>49</v>
      </c>
      <c r="C2119" s="22"/>
      <c r="D2119" s="22"/>
      <c r="E2119" s="22"/>
      <c r="F2119" s="22"/>
      <c r="G2119" s="22"/>
      <c r="H2119" s="22"/>
      <c r="I2119" s="22"/>
      <c r="J2119" s="22"/>
      <c r="K2119" s="23">
        <v>1</v>
      </c>
      <c r="L2119" s="23">
        <v>1</v>
      </c>
      <c r="M2119" s="21" t="s">
        <v>50</v>
      </c>
      <c r="N2119" s="21" t="s">
        <v>50</v>
      </c>
      <c r="O2119" s="22"/>
      <c r="P2119" s="22"/>
    </row>
    <row r="2120" spans="1:16" ht="45" x14ac:dyDescent="0.25">
      <c r="A2120" s="21" t="s">
        <v>6872</v>
      </c>
      <c r="B2120" s="21" t="s">
        <v>49</v>
      </c>
      <c r="C2120" s="22"/>
      <c r="D2120" s="22"/>
      <c r="E2120" s="22"/>
      <c r="F2120" s="22"/>
      <c r="G2120" s="22"/>
      <c r="H2120" s="22"/>
      <c r="I2120" s="22"/>
      <c r="J2120" s="22"/>
      <c r="K2120" s="23">
        <v>1</v>
      </c>
      <c r="L2120" s="23">
        <v>1</v>
      </c>
      <c r="M2120" s="21" t="s">
        <v>50</v>
      </c>
      <c r="N2120" s="21" t="s">
        <v>50</v>
      </c>
      <c r="O2120" s="22"/>
      <c r="P2120" s="22"/>
    </row>
    <row r="2121" spans="1:16" ht="45" x14ac:dyDescent="0.25">
      <c r="A2121" s="21" t="s">
        <v>6873</v>
      </c>
      <c r="B2121" s="21" t="s">
        <v>49</v>
      </c>
      <c r="C2121" s="22"/>
      <c r="D2121" s="22"/>
      <c r="E2121" s="22"/>
      <c r="F2121" s="22"/>
      <c r="G2121" s="22"/>
      <c r="H2121" s="22"/>
      <c r="I2121" s="22"/>
      <c r="J2121" s="22"/>
      <c r="K2121" s="23">
        <v>1</v>
      </c>
      <c r="L2121" s="23">
        <v>1</v>
      </c>
      <c r="M2121" s="21" t="s">
        <v>50</v>
      </c>
      <c r="N2121" s="21" t="s">
        <v>50</v>
      </c>
      <c r="O2121" s="22"/>
      <c r="P2121" s="22"/>
    </row>
    <row r="2122" spans="1:16" ht="45" x14ac:dyDescent="0.25">
      <c r="A2122" s="21" t="s">
        <v>2534</v>
      </c>
      <c r="B2122" s="21" t="s">
        <v>49</v>
      </c>
      <c r="C2122" s="23">
        <v>37588996.759999998</v>
      </c>
      <c r="D2122" s="23">
        <v>361.77</v>
      </c>
      <c r="E2122" s="23">
        <v>46380618.75</v>
      </c>
      <c r="F2122" s="23">
        <v>364.86</v>
      </c>
      <c r="G2122" s="23">
        <v>39279411</v>
      </c>
      <c r="H2122" s="23">
        <v>357.33</v>
      </c>
      <c r="I2122" s="23">
        <v>48702893.859999999</v>
      </c>
      <c r="J2122" s="23">
        <v>391.65</v>
      </c>
      <c r="K2122" s="23">
        <v>1</v>
      </c>
      <c r="L2122" s="23">
        <v>1</v>
      </c>
      <c r="M2122" s="21" t="s">
        <v>50</v>
      </c>
      <c r="N2122" s="21" t="s">
        <v>1462</v>
      </c>
      <c r="O2122" s="22"/>
      <c r="P2122" s="23">
        <v>104640</v>
      </c>
    </row>
    <row r="2123" spans="1:16" ht="45" x14ac:dyDescent="0.25">
      <c r="A2123" s="21" t="s">
        <v>6874</v>
      </c>
      <c r="B2123" s="21" t="s">
        <v>49</v>
      </c>
      <c r="C2123" s="22"/>
      <c r="D2123" s="22"/>
      <c r="E2123" s="22"/>
      <c r="F2123" s="22"/>
      <c r="G2123" s="22"/>
      <c r="H2123" s="22"/>
      <c r="I2123" s="22"/>
      <c r="J2123" s="22"/>
      <c r="K2123" s="23">
        <v>1</v>
      </c>
      <c r="L2123" s="23">
        <v>1</v>
      </c>
      <c r="M2123" s="21" t="s">
        <v>50</v>
      </c>
      <c r="N2123" s="21" t="s">
        <v>50</v>
      </c>
      <c r="O2123" s="22"/>
      <c r="P2123" s="22"/>
    </row>
    <row r="2124" spans="1:16" ht="45" x14ac:dyDescent="0.25">
      <c r="A2124" s="21" t="s">
        <v>6875</v>
      </c>
      <c r="B2124" s="21" t="s">
        <v>49</v>
      </c>
      <c r="C2124" s="22"/>
      <c r="D2124" s="22"/>
      <c r="E2124" s="22"/>
      <c r="F2124" s="22"/>
      <c r="G2124" s="22"/>
      <c r="H2124" s="22"/>
      <c r="I2124" s="22"/>
      <c r="J2124" s="22"/>
      <c r="K2124" s="23">
        <v>1</v>
      </c>
      <c r="L2124" s="23">
        <v>1</v>
      </c>
      <c r="M2124" s="21" t="s">
        <v>50</v>
      </c>
      <c r="N2124" s="21" t="s">
        <v>50</v>
      </c>
      <c r="O2124" s="22"/>
      <c r="P2124" s="22"/>
    </row>
    <row r="2125" spans="1:16" ht="45" x14ac:dyDescent="0.25">
      <c r="A2125" s="21" t="s">
        <v>6876</v>
      </c>
      <c r="B2125" s="21" t="s">
        <v>198</v>
      </c>
      <c r="C2125" s="22"/>
      <c r="D2125" s="22"/>
      <c r="E2125" s="22"/>
      <c r="F2125" s="22"/>
      <c r="G2125" s="22"/>
      <c r="H2125" s="22"/>
      <c r="I2125" s="22"/>
      <c r="J2125" s="22"/>
      <c r="K2125" s="23">
        <v>1</v>
      </c>
      <c r="L2125" s="23">
        <v>1</v>
      </c>
      <c r="M2125" s="21" t="s">
        <v>50</v>
      </c>
      <c r="N2125" s="21" t="s">
        <v>50</v>
      </c>
      <c r="O2125" s="22"/>
      <c r="P2125" s="22"/>
    </row>
    <row r="2126" spans="1:16" ht="45" x14ac:dyDescent="0.25">
      <c r="A2126" s="21" t="s">
        <v>6877</v>
      </c>
      <c r="B2126" s="21" t="s">
        <v>49</v>
      </c>
      <c r="C2126" s="22"/>
      <c r="D2126" s="22"/>
      <c r="E2126" s="22"/>
      <c r="F2126" s="22"/>
      <c r="G2126" s="22"/>
      <c r="H2126" s="22"/>
      <c r="I2126" s="22"/>
      <c r="J2126" s="22"/>
      <c r="K2126" s="23">
        <v>1</v>
      </c>
      <c r="L2126" s="23">
        <v>1</v>
      </c>
      <c r="M2126" s="21" t="s">
        <v>50</v>
      </c>
      <c r="N2126" s="21" t="s">
        <v>50</v>
      </c>
      <c r="O2126" s="22"/>
      <c r="P2126" s="22"/>
    </row>
    <row r="2127" spans="1:16" ht="45" x14ac:dyDescent="0.25">
      <c r="A2127" s="21" t="s">
        <v>6878</v>
      </c>
      <c r="B2127" s="21" t="s">
        <v>49</v>
      </c>
      <c r="C2127" s="22"/>
      <c r="D2127" s="22"/>
      <c r="E2127" s="22"/>
      <c r="F2127" s="22"/>
      <c r="G2127" s="22"/>
      <c r="H2127" s="22"/>
      <c r="I2127" s="22"/>
      <c r="J2127" s="22"/>
      <c r="K2127" s="23">
        <v>1</v>
      </c>
      <c r="L2127" s="23">
        <v>1</v>
      </c>
      <c r="M2127" s="21" t="s">
        <v>50</v>
      </c>
      <c r="N2127" s="21" t="s">
        <v>50</v>
      </c>
      <c r="O2127" s="22"/>
      <c r="P2127" s="22"/>
    </row>
    <row r="2128" spans="1:16" ht="45" x14ac:dyDescent="0.25">
      <c r="A2128" s="21" t="s">
        <v>2537</v>
      </c>
      <c r="B2128" s="21" t="s">
        <v>198</v>
      </c>
      <c r="C2128" s="23">
        <v>255624685.77000001</v>
      </c>
      <c r="D2128" s="23">
        <v>76.650000000000006</v>
      </c>
      <c r="E2128" s="23">
        <v>828797539.33000004</v>
      </c>
      <c r="F2128" s="23">
        <v>169.31</v>
      </c>
      <c r="G2128" s="23">
        <v>203785186.43000001</v>
      </c>
      <c r="H2128" s="23">
        <v>91.19</v>
      </c>
      <c r="I2128" s="23">
        <v>992984216.30999994</v>
      </c>
      <c r="J2128" s="23">
        <v>152.38</v>
      </c>
      <c r="K2128" s="23">
        <v>1</v>
      </c>
      <c r="L2128" s="23">
        <v>1</v>
      </c>
      <c r="M2128" s="21" t="s">
        <v>50</v>
      </c>
      <c r="N2128" s="21" t="s">
        <v>204</v>
      </c>
      <c r="O2128" s="22"/>
      <c r="P2128" s="23">
        <v>2571052</v>
      </c>
    </row>
    <row r="2129" spans="1:16" ht="45" x14ac:dyDescent="0.25">
      <c r="A2129" s="21" t="s">
        <v>6879</v>
      </c>
      <c r="B2129" s="21" t="s">
        <v>49</v>
      </c>
      <c r="C2129" s="22"/>
      <c r="D2129" s="22"/>
      <c r="E2129" s="22"/>
      <c r="F2129" s="22"/>
      <c r="G2129" s="22"/>
      <c r="H2129" s="22"/>
      <c r="I2129" s="22"/>
      <c r="J2129" s="22"/>
      <c r="K2129" s="23">
        <v>1</v>
      </c>
      <c r="L2129" s="23">
        <v>1</v>
      </c>
      <c r="M2129" s="21" t="s">
        <v>50</v>
      </c>
      <c r="N2129" s="21" t="s">
        <v>50</v>
      </c>
      <c r="O2129" s="22"/>
      <c r="P2129" s="22"/>
    </row>
    <row r="2130" spans="1:16" ht="45" x14ac:dyDescent="0.25">
      <c r="A2130" s="21" t="s">
        <v>6880</v>
      </c>
      <c r="B2130" s="21" t="s">
        <v>49</v>
      </c>
      <c r="C2130" s="22"/>
      <c r="D2130" s="22"/>
      <c r="E2130" s="22"/>
      <c r="F2130" s="22"/>
      <c r="G2130" s="22"/>
      <c r="H2130" s="22"/>
      <c r="I2130" s="22"/>
      <c r="J2130" s="22"/>
      <c r="K2130" s="23">
        <v>1</v>
      </c>
      <c r="L2130" s="23">
        <v>1</v>
      </c>
      <c r="M2130" s="21" t="s">
        <v>50</v>
      </c>
      <c r="N2130" s="21" t="s">
        <v>50</v>
      </c>
      <c r="O2130" s="22"/>
      <c r="P2130" s="22"/>
    </row>
    <row r="2131" spans="1:16" ht="45" x14ac:dyDescent="0.25">
      <c r="A2131" s="21" t="s">
        <v>2539</v>
      </c>
      <c r="B2131" s="21" t="s">
        <v>49</v>
      </c>
      <c r="C2131" s="23">
        <v>30426340.800000001</v>
      </c>
      <c r="D2131" s="23">
        <v>1475.2</v>
      </c>
      <c r="E2131" s="23">
        <v>26106376.359999999</v>
      </c>
      <c r="F2131" s="23">
        <v>1466.6</v>
      </c>
      <c r="G2131" s="23">
        <v>5542937.3399999999</v>
      </c>
      <c r="H2131" s="23">
        <v>336.96</v>
      </c>
      <c r="I2131" s="23">
        <v>20618638.260000002</v>
      </c>
      <c r="J2131" s="23">
        <v>1609.07</v>
      </c>
      <c r="K2131" s="23">
        <v>1</v>
      </c>
      <c r="L2131" s="23">
        <v>1</v>
      </c>
      <c r="M2131" s="21" t="s">
        <v>50</v>
      </c>
      <c r="N2131" s="21" t="s">
        <v>5192</v>
      </c>
      <c r="O2131" s="22"/>
      <c r="P2131" s="23">
        <v>21975.25</v>
      </c>
    </row>
    <row r="2132" spans="1:16" ht="45" x14ac:dyDescent="0.25">
      <c r="A2132" s="21" t="s">
        <v>2541</v>
      </c>
      <c r="B2132" s="21" t="s">
        <v>49</v>
      </c>
      <c r="C2132" s="23">
        <v>97448292.099999994</v>
      </c>
      <c r="D2132" s="23">
        <v>38.72</v>
      </c>
      <c r="E2132" s="23">
        <v>33782298.009999998</v>
      </c>
      <c r="F2132" s="23">
        <v>45.73</v>
      </c>
      <c r="G2132" s="23">
        <v>23476226.649999999</v>
      </c>
      <c r="H2132" s="23">
        <v>36.01</v>
      </c>
      <c r="I2132" s="23">
        <v>26508919.93</v>
      </c>
      <c r="J2132" s="23">
        <v>36.840000000000003</v>
      </c>
      <c r="K2132" s="23">
        <v>1</v>
      </c>
      <c r="L2132" s="23">
        <v>1</v>
      </c>
      <c r="M2132" s="21" t="s">
        <v>50</v>
      </c>
      <c r="N2132" s="21" t="s">
        <v>58</v>
      </c>
      <c r="O2132" s="22"/>
      <c r="P2132" s="23">
        <v>384934.75</v>
      </c>
    </row>
    <row r="2133" spans="1:16" ht="45" x14ac:dyDescent="0.25">
      <c r="A2133" s="21" t="s">
        <v>6881</v>
      </c>
      <c r="B2133" s="21" t="s">
        <v>49</v>
      </c>
      <c r="C2133" s="22"/>
      <c r="D2133" s="22"/>
      <c r="E2133" s="22"/>
      <c r="F2133" s="22"/>
      <c r="G2133" s="22"/>
      <c r="H2133" s="22"/>
      <c r="I2133" s="22"/>
      <c r="J2133" s="22"/>
      <c r="K2133" s="23">
        <v>1</v>
      </c>
      <c r="L2133" s="23">
        <v>1</v>
      </c>
      <c r="M2133" s="21" t="s">
        <v>50</v>
      </c>
      <c r="N2133" s="21" t="s">
        <v>50</v>
      </c>
      <c r="O2133" s="22"/>
      <c r="P2133" s="22"/>
    </row>
    <row r="2134" spans="1:16" ht="45" x14ac:dyDescent="0.25">
      <c r="A2134" s="21" t="s">
        <v>6882</v>
      </c>
      <c r="B2134" s="21" t="s">
        <v>49</v>
      </c>
      <c r="C2134" s="22"/>
      <c r="D2134" s="22"/>
      <c r="E2134" s="22"/>
      <c r="F2134" s="22"/>
      <c r="G2134" s="22"/>
      <c r="H2134" s="22"/>
      <c r="I2134" s="22"/>
      <c r="J2134" s="22"/>
      <c r="K2134" s="23">
        <v>1</v>
      </c>
      <c r="L2134" s="23">
        <v>1</v>
      </c>
      <c r="M2134" s="21" t="s">
        <v>50</v>
      </c>
      <c r="N2134" s="21" t="s">
        <v>50</v>
      </c>
      <c r="O2134" s="22"/>
      <c r="P2134" s="22"/>
    </row>
    <row r="2135" spans="1:16" ht="45" x14ac:dyDescent="0.25">
      <c r="A2135" s="21" t="s">
        <v>6883</v>
      </c>
      <c r="B2135" s="21" t="s">
        <v>49</v>
      </c>
      <c r="C2135" s="22"/>
      <c r="D2135" s="22"/>
      <c r="E2135" s="22"/>
      <c r="F2135" s="22"/>
      <c r="G2135" s="22"/>
      <c r="H2135" s="22"/>
      <c r="I2135" s="22"/>
      <c r="J2135" s="22"/>
      <c r="K2135" s="23">
        <v>1</v>
      </c>
      <c r="L2135" s="23">
        <v>1</v>
      </c>
      <c r="M2135" s="21" t="s">
        <v>50</v>
      </c>
      <c r="N2135" s="21" t="s">
        <v>50</v>
      </c>
      <c r="O2135" s="22"/>
      <c r="P2135" s="22"/>
    </row>
    <row r="2136" spans="1:16" ht="45" x14ac:dyDescent="0.25">
      <c r="A2136" s="21" t="s">
        <v>2543</v>
      </c>
      <c r="B2136" s="21" t="s">
        <v>49</v>
      </c>
      <c r="C2136" s="22"/>
      <c r="D2136" s="22"/>
      <c r="E2136" s="23">
        <v>248658151.00999999</v>
      </c>
      <c r="F2136" s="23">
        <v>567.52</v>
      </c>
      <c r="G2136" s="23">
        <v>250354036.27000001</v>
      </c>
      <c r="H2136" s="23">
        <v>326.13</v>
      </c>
      <c r="I2136" s="23">
        <v>459875857.04000002</v>
      </c>
      <c r="J2136" s="23">
        <v>748.99</v>
      </c>
      <c r="K2136" s="23">
        <v>1</v>
      </c>
      <c r="L2136" s="23">
        <v>1</v>
      </c>
      <c r="M2136" s="21" t="s">
        <v>50</v>
      </c>
      <c r="N2136" s="21" t="s">
        <v>50</v>
      </c>
      <c r="O2136" s="22"/>
      <c r="P2136" s="22"/>
    </row>
    <row r="2137" spans="1:16" ht="45" x14ac:dyDescent="0.25">
      <c r="A2137" s="21" t="s">
        <v>6884</v>
      </c>
      <c r="B2137" s="21" t="s">
        <v>49</v>
      </c>
      <c r="C2137" s="22"/>
      <c r="D2137" s="22"/>
      <c r="E2137" s="22"/>
      <c r="F2137" s="22"/>
      <c r="G2137" s="22"/>
      <c r="H2137" s="22"/>
      <c r="I2137" s="22"/>
      <c r="J2137" s="22"/>
      <c r="K2137" s="23">
        <v>1</v>
      </c>
      <c r="L2137" s="23">
        <v>1</v>
      </c>
      <c r="M2137" s="21" t="s">
        <v>50</v>
      </c>
      <c r="N2137" s="21" t="s">
        <v>50</v>
      </c>
      <c r="O2137" s="22"/>
      <c r="P2137" s="22"/>
    </row>
    <row r="2138" spans="1:16" ht="45" x14ac:dyDescent="0.25">
      <c r="A2138" s="21" t="s">
        <v>6885</v>
      </c>
      <c r="B2138" s="21" t="s">
        <v>49</v>
      </c>
      <c r="C2138" s="22"/>
      <c r="D2138" s="22"/>
      <c r="E2138" s="22"/>
      <c r="F2138" s="22"/>
      <c r="G2138" s="22"/>
      <c r="H2138" s="22"/>
      <c r="I2138" s="22"/>
      <c r="J2138" s="22"/>
      <c r="K2138" s="23">
        <v>1</v>
      </c>
      <c r="L2138" s="23">
        <v>1</v>
      </c>
      <c r="M2138" s="21" t="s">
        <v>50</v>
      </c>
      <c r="N2138" s="21" t="s">
        <v>50</v>
      </c>
      <c r="O2138" s="22"/>
      <c r="P2138" s="22"/>
    </row>
    <row r="2139" spans="1:16" ht="45" x14ac:dyDescent="0.25">
      <c r="A2139" s="21" t="s">
        <v>6886</v>
      </c>
      <c r="B2139" s="21" t="s">
        <v>49</v>
      </c>
      <c r="C2139" s="22"/>
      <c r="D2139" s="22"/>
      <c r="E2139" s="22"/>
      <c r="F2139" s="22"/>
      <c r="G2139" s="22"/>
      <c r="H2139" s="22"/>
      <c r="I2139" s="22"/>
      <c r="J2139" s="22"/>
      <c r="K2139" s="23">
        <v>1</v>
      </c>
      <c r="L2139" s="23">
        <v>1</v>
      </c>
      <c r="M2139" s="21" t="s">
        <v>50</v>
      </c>
      <c r="N2139" s="21" t="s">
        <v>50</v>
      </c>
      <c r="O2139" s="22"/>
      <c r="P2139" s="22"/>
    </row>
    <row r="2140" spans="1:16" ht="45" x14ac:dyDescent="0.25">
      <c r="A2140" s="21" t="s">
        <v>6887</v>
      </c>
      <c r="B2140" s="21" t="s">
        <v>49</v>
      </c>
      <c r="C2140" s="22"/>
      <c r="D2140" s="22"/>
      <c r="E2140" s="22"/>
      <c r="F2140" s="22"/>
      <c r="G2140" s="22"/>
      <c r="H2140" s="22"/>
      <c r="I2140" s="22"/>
      <c r="J2140" s="22"/>
      <c r="K2140" s="23">
        <v>1</v>
      </c>
      <c r="L2140" s="23">
        <v>1</v>
      </c>
      <c r="M2140" s="21" t="s">
        <v>50</v>
      </c>
      <c r="N2140" s="21" t="s">
        <v>50</v>
      </c>
      <c r="O2140" s="22"/>
      <c r="P2140" s="22"/>
    </row>
    <row r="2141" spans="1:16" ht="45" x14ac:dyDescent="0.25">
      <c r="A2141" s="21" t="s">
        <v>6888</v>
      </c>
      <c r="B2141" s="21" t="s">
        <v>49</v>
      </c>
      <c r="C2141" s="22"/>
      <c r="D2141" s="22"/>
      <c r="E2141" s="22"/>
      <c r="F2141" s="22"/>
      <c r="G2141" s="22"/>
      <c r="H2141" s="22"/>
      <c r="I2141" s="22"/>
      <c r="J2141" s="22"/>
      <c r="K2141" s="23">
        <v>1</v>
      </c>
      <c r="L2141" s="23">
        <v>1</v>
      </c>
      <c r="M2141" s="21" t="s">
        <v>50</v>
      </c>
      <c r="N2141" s="21" t="s">
        <v>50</v>
      </c>
      <c r="O2141" s="22"/>
      <c r="P2141" s="22"/>
    </row>
    <row r="2142" spans="1:16" ht="45" x14ac:dyDescent="0.25">
      <c r="A2142" s="21" t="s">
        <v>2545</v>
      </c>
      <c r="B2142" s="21" t="s">
        <v>49</v>
      </c>
      <c r="C2142" s="23">
        <v>106806709.8</v>
      </c>
      <c r="D2142" s="23">
        <v>508.84</v>
      </c>
      <c r="E2142" s="23">
        <v>103528107.18000001</v>
      </c>
      <c r="F2142" s="23">
        <v>592.48</v>
      </c>
      <c r="G2142" s="23">
        <v>81894158.019999996</v>
      </c>
      <c r="H2142" s="23">
        <v>461.73</v>
      </c>
      <c r="I2142" s="23">
        <v>96807197.290000007</v>
      </c>
      <c r="J2142" s="23">
        <v>553.94000000000005</v>
      </c>
      <c r="K2142" s="23">
        <v>1</v>
      </c>
      <c r="L2142" s="23">
        <v>1</v>
      </c>
      <c r="M2142" s="21" t="s">
        <v>50</v>
      </c>
      <c r="N2142" s="21" t="s">
        <v>1462</v>
      </c>
      <c r="O2142" s="22"/>
      <c r="P2142" s="23">
        <v>171930</v>
      </c>
    </row>
    <row r="2143" spans="1:16" ht="45" x14ac:dyDescent="0.25">
      <c r="A2143" s="21" t="s">
        <v>6889</v>
      </c>
      <c r="B2143" s="21" t="s">
        <v>49</v>
      </c>
      <c r="C2143" s="22"/>
      <c r="D2143" s="22"/>
      <c r="E2143" s="22"/>
      <c r="F2143" s="22"/>
      <c r="G2143" s="22"/>
      <c r="H2143" s="22"/>
      <c r="I2143" s="22"/>
      <c r="J2143" s="22"/>
      <c r="K2143" s="23">
        <v>1</v>
      </c>
      <c r="L2143" s="23">
        <v>1</v>
      </c>
      <c r="M2143" s="21" t="s">
        <v>50</v>
      </c>
      <c r="N2143" s="21" t="s">
        <v>50</v>
      </c>
      <c r="O2143" s="22"/>
      <c r="P2143" s="22"/>
    </row>
    <row r="2144" spans="1:16" ht="45" x14ac:dyDescent="0.25">
      <c r="A2144" s="21" t="s">
        <v>6890</v>
      </c>
      <c r="B2144" s="21" t="s">
        <v>49</v>
      </c>
      <c r="C2144" s="22"/>
      <c r="D2144" s="22"/>
      <c r="E2144" s="22"/>
      <c r="F2144" s="22"/>
      <c r="G2144" s="22"/>
      <c r="H2144" s="22"/>
      <c r="I2144" s="22"/>
      <c r="J2144" s="22"/>
      <c r="K2144" s="23">
        <v>1</v>
      </c>
      <c r="L2144" s="23">
        <v>1</v>
      </c>
      <c r="M2144" s="21" t="s">
        <v>50</v>
      </c>
      <c r="N2144" s="21" t="s">
        <v>50</v>
      </c>
      <c r="O2144" s="22"/>
      <c r="P2144" s="22"/>
    </row>
    <row r="2145" spans="1:16" ht="45" x14ac:dyDescent="0.25">
      <c r="A2145" s="21" t="s">
        <v>2547</v>
      </c>
      <c r="B2145" s="21" t="s">
        <v>49</v>
      </c>
      <c r="C2145" s="23">
        <v>51061728.82</v>
      </c>
      <c r="D2145" s="23">
        <v>69.5</v>
      </c>
      <c r="E2145" s="23">
        <v>45354095.920000002</v>
      </c>
      <c r="F2145" s="23">
        <v>55</v>
      </c>
      <c r="G2145" s="23">
        <v>51055752.450000003</v>
      </c>
      <c r="H2145" s="23">
        <v>58.4</v>
      </c>
      <c r="I2145" s="23">
        <v>49613093.920000002</v>
      </c>
      <c r="J2145" s="23">
        <v>54.5</v>
      </c>
      <c r="K2145" s="23">
        <v>1</v>
      </c>
      <c r="L2145" s="23">
        <v>1</v>
      </c>
      <c r="M2145" s="21" t="s">
        <v>50</v>
      </c>
      <c r="N2145" s="21" t="s">
        <v>58</v>
      </c>
      <c r="O2145" s="22"/>
      <c r="P2145" s="23">
        <v>663050</v>
      </c>
    </row>
    <row r="2146" spans="1:16" ht="45" x14ac:dyDescent="0.25">
      <c r="A2146" s="21" t="s">
        <v>2552</v>
      </c>
      <c r="B2146" s="21" t="s">
        <v>49</v>
      </c>
      <c r="C2146" s="22"/>
      <c r="D2146" s="22"/>
      <c r="E2146" s="23">
        <v>10182619.460000001</v>
      </c>
      <c r="F2146" s="23">
        <v>143.02000000000001</v>
      </c>
      <c r="G2146" s="23">
        <v>10738438.15</v>
      </c>
      <c r="H2146" s="23">
        <v>166.81</v>
      </c>
      <c r="I2146" s="23">
        <v>13777353.51</v>
      </c>
      <c r="J2146" s="23">
        <v>216.73</v>
      </c>
      <c r="K2146" s="23">
        <v>1</v>
      </c>
      <c r="L2146" s="23">
        <v>1</v>
      </c>
      <c r="M2146" s="21" t="s">
        <v>50</v>
      </c>
      <c r="N2146" s="21" t="s">
        <v>50</v>
      </c>
      <c r="O2146" s="22"/>
      <c r="P2146" s="22"/>
    </row>
    <row r="2147" spans="1:16" ht="45" x14ac:dyDescent="0.25">
      <c r="A2147" s="21" t="s">
        <v>6891</v>
      </c>
      <c r="B2147" s="21" t="s">
        <v>49</v>
      </c>
      <c r="C2147" s="22"/>
      <c r="D2147" s="22"/>
      <c r="E2147" s="22"/>
      <c r="F2147" s="22"/>
      <c r="G2147" s="22"/>
      <c r="H2147" s="22"/>
      <c r="I2147" s="22"/>
      <c r="J2147" s="22"/>
      <c r="K2147" s="23">
        <v>1</v>
      </c>
      <c r="L2147" s="23">
        <v>1</v>
      </c>
      <c r="M2147" s="21" t="s">
        <v>50</v>
      </c>
      <c r="N2147" s="21" t="s">
        <v>50</v>
      </c>
      <c r="O2147" s="22"/>
      <c r="P2147" s="22"/>
    </row>
    <row r="2148" spans="1:16" ht="45" x14ac:dyDescent="0.25">
      <c r="A2148" s="21" t="s">
        <v>6892</v>
      </c>
      <c r="B2148" s="21" t="s">
        <v>49</v>
      </c>
      <c r="C2148" s="22"/>
      <c r="D2148" s="22"/>
      <c r="E2148" s="22"/>
      <c r="F2148" s="22"/>
      <c r="G2148" s="22"/>
      <c r="H2148" s="22"/>
      <c r="I2148" s="22"/>
      <c r="J2148" s="22"/>
      <c r="K2148" s="23">
        <v>1</v>
      </c>
      <c r="L2148" s="23">
        <v>1</v>
      </c>
      <c r="M2148" s="21" t="s">
        <v>50</v>
      </c>
      <c r="N2148" s="21" t="s">
        <v>50</v>
      </c>
      <c r="O2148" s="22"/>
      <c r="P2148" s="22"/>
    </row>
    <row r="2149" spans="1:16" ht="45" x14ac:dyDescent="0.25">
      <c r="A2149" s="21" t="s">
        <v>6893</v>
      </c>
      <c r="B2149" s="21" t="s">
        <v>49</v>
      </c>
      <c r="C2149" s="22"/>
      <c r="D2149" s="22"/>
      <c r="E2149" s="22"/>
      <c r="F2149" s="22"/>
      <c r="G2149" s="22"/>
      <c r="H2149" s="22"/>
      <c r="I2149" s="22"/>
      <c r="J2149" s="22"/>
      <c r="K2149" s="23">
        <v>1</v>
      </c>
      <c r="L2149" s="23">
        <v>1</v>
      </c>
      <c r="M2149" s="21" t="s">
        <v>50</v>
      </c>
      <c r="N2149" s="21" t="s">
        <v>50</v>
      </c>
      <c r="O2149" s="22"/>
      <c r="P2149" s="22"/>
    </row>
    <row r="2150" spans="1:16" ht="45" x14ac:dyDescent="0.25">
      <c r="A2150" s="21" t="s">
        <v>6894</v>
      </c>
      <c r="B2150" s="21" t="s">
        <v>49</v>
      </c>
      <c r="C2150" s="22"/>
      <c r="D2150" s="22"/>
      <c r="E2150" s="22"/>
      <c r="F2150" s="22"/>
      <c r="G2150" s="22"/>
      <c r="H2150" s="22"/>
      <c r="I2150" s="22"/>
      <c r="J2150" s="22"/>
      <c r="K2150" s="23">
        <v>1</v>
      </c>
      <c r="L2150" s="23">
        <v>1</v>
      </c>
      <c r="M2150" s="21" t="s">
        <v>50</v>
      </c>
      <c r="N2150" s="21" t="s">
        <v>50</v>
      </c>
      <c r="O2150" s="22"/>
      <c r="P2150" s="22"/>
    </row>
    <row r="2151" spans="1:16" ht="45" x14ac:dyDescent="0.25">
      <c r="A2151" s="21" t="s">
        <v>6895</v>
      </c>
      <c r="B2151" s="21" t="s">
        <v>49</v>
      </c>
      <c r="C2151" s="22"/>
      <c r="D2151" s="22"/>
      <c r="E2151" s="22"/>
      <c r="F2151" s="22"/>
      <c r="G2151" s="22"/>
      <c r="H2151" s="22"/>
      <c r="I2151" s="22"/>
      <c r="J2151" s="22"/>
      <c r="K2151" s="23">
        <v>1</v>
      </c>
      <c r="L2151" s="23">
        <v>1</v>
      </c>
      <c r="M2151" s="21" t="s">
        <v>50</v>
      </c>
      <c r="N2151" s="21" t="s">
        <v>50</v>
      </c>
      <c r="O2151" s="22"/>
      <c r="P2151" s="22"/>
    </row>
    <row r="2152" spans="1:16" ht="45" x14ac:dyDescent="0.25">
      <c r="A2152" s="21" t="s">
        <v>6896</v>
      </c>
      <c r="B2152" s="21" t="s">
        <v>49</v>
      </c>
      <c r="C2152" s="22"/>
      <c r="D2152" s="22"/>
      <c r="E2152" s="22"/>
      <c r="F2152" s="22"/>
      <c r="G2152" s="22"/>
      <c r="H2152" s="22"/>
      <c r="I2152" s="22"/>
      <c r="J2152" s="22"/>
      <c r="K2152" s="23">
        <v>1</v>
      </c>
      <c r="L2152" s="23">
        <v>1</v>
      </c>
      <c r="M2152" s="21" t="s">
        <v>50</v>
      </c>
      <c r="N2152" s="21" t="s">
        <v>50</v>
      </c>
      <c r="O2152" s="22"/>
      <c r="P2152" s="22"/>
    </row>
    <row r="2153" spans="1:16" ht="45" x14ac:dyDescent="0.25">
      <c r="A2153" s="21" t="s">
        <v>6897</v>
      </c>
      <c r="B2153" s="21" t="s">
        <v>49</v>
      </c>
      <c r="C2153" s="22"/>
      <c r="D2153" s="22"/>
      <c r="E2153" s="22"/>
      <c r="F2153" s="22"/>
      <c r="G2153" s="22"/>
      <c r="H2153" s="22"/>
      <c r="I2153" s="22"/>
      <c r="J2153" s="22"/>
      <c r="K2153" s="23">
        <v>1</v>
      </c>
      <c r="L2153" s="23">
        <v>1</v>
      </c>
      <c r="M2153" s="21" t="s">
        <v>50</v>
      </c>
      <c r="N2153" s="21" t="s">
        <v>50</v>
      </c>
      <c r="O2153" s="22"/>
      <c r="P2153" s="22"/>
    </row>
    <row r="2154" spans="1:16" ht="45" x14ac:dyDescent="0.25">
      <c r="A2154" s="21" t="s">
        <v>6898</v>
      </c>
      <c r="B2154" s="21" t="s">
        <v>49</v>
      </c>
      <c r="C2154" s="22"/>
      <c r="D2154" s="22"/>
      <c r="E2154" s="22"/>
      <c r="F2154" s="22"/>
      <c r="G2154" s="22"/>
      <c r="H2154" s="22"/>
      <c r="I2154" s="22"/>
      <c r="J2154" s="22"/>
      <c r="K2154" s="23">
        <v>1</v>
      </c>
      <c r="L2154" s="23">
        <v>1</v>
      </c>
      <c r="M2154" s="21" t="s">
        <v>50</v>
      </c>
      <c r="N2154" s="21" t="s">
        <v>50</v>
      </c>
      <c r="O2154" s="22"/>
      <c r="P2154" s="22"/>
    </row>
    <row r="2155" spans="1:16" ht="45" x14ac:dyDescent="0.25">
      <c r="A2155" s="21" t="s">
        <v>6899</v>
      </c>
      <c r="B2155" s="21" t="s">
        <v>49</v>
      </c>
      <c r="C2155" s="22"/>
      <c r="D2155" s="22"/>
      <c r="E2155" s="22"/>
      <c r="F2155" s="22"/>
      <c r="G2155" s="22"/>
      <c r="H2155" s="22"/>
      <c r="I2155" s="22"/>
      <c r="J2155" s="22"/>
      <c r="K2155" s="23">
        <v>1</v>
      </c>
      <c r="L2155" s="23">
        <v>1</v>
      </c>
      <c r="M2155" s="21" t="s">
        <v>50</v>
      </c>
      <c r="N2155" s="21" t="s">
        <v>50</v>
      </c>
      <c r="O2155" s="22"/>
      <c r="P2155" s="22"/>
    </row>
    <row r="2156" spans="1:16" ht="45" x14ac:dyDescent="0.25">
      <c r="A2156" s="21" t="s">
        <v>6900</v>
      </c>
      <c r="B2156" s="21" t="s">
        <v>49</v>
      </c>
      <c r="C2156" s="22"/>
      <c r="D2156" s="22"/>
      <c r="E2156" s="22"/>
      <c r="F2156" s="22"/>
      <c r="G2156" s="22"/>
      <c r="H2156" s="22"/>
      <c r="I2156" s="22"/>
      <c r="J2156" s="22"/>
      <c r="K2156" s="23">
        <v>1</v>
      </c>
      <c r="L2156" s="23">
        <v>1</v>
      </c>
      <c r="M2156" s="21" t="s">
        <v>50</v>
      </c>
      <c r="N2156" s="21" t="s">
        <v>50</v>
      </c>
      <c r="O2156" s="22"/>
      <c r="P2156" s="22"/>
    </row>
    <row r="2157" spans="1:16" ht="45" x14ac:dyDescent="0.25">
      <c r="A2157" s="21" t="s">
        <v>6901</v>
      </c>
      <c r="B2157" s="21" t="s">
        <v>198</v>
      </c>
      <c r="C2157" s="22"/>
      <c r="D2157" s="22"/>
      <c r="E2157" s="22"/>
      <c r="F2157" s="22"/>
      <c r="G2157" s="22"/>
      <c r="H2157" s="22"/>
      <c r="I2157" s="22"/>
      <c r="J2157" s="22"/>
      <c r="K2157" s="23">
        <v>1</v>
      </c>
      <c r="L2157" s="23">
        <v>1</v>
      </c>
      <c r="M2157" s="21" t="s">
        <v>50</v>
      </c>
      <c r="N2157" s="21" t="s">
        <v>50</v>
      </c>
      <c r="O2157" s="22"/>
      <c r="P2157" s="22"/>
    </row>
    <row r="2158" spans="1:16" ht="45" x14ac:dyDescent="0.25">
      <c r="A2158" s="21" t="s">
        <v>2554</v>
      </c>
      <c r="B2158" s="21" t="s">
        <v>49</v>
      </c>
      <c r="C2158" s="23">
        <v>4326473.1500000004</v>
      </c>
      <c r="D2158" s="23">
        <v>112.75</v>
      </c>
      <c r="E2158" s="23">
        <v>6226541.6100000003</v>
      </c>
      <c r="F2158" s="23">
        <v>140.86000000000001</v>
      </c>
      <c r="G2158" s="23">
        <v>21598575.07</v>
      </c>
      <c r="H2158" s="23">
        <v>1177.92</v>
      </c>
      <c r="I2158" s="23">
        <v>8843965.9199999999</v>
      </c>
      <c r="J2158" s="23">
        <v>172.45</v>
      </c>
      <c r="K2158" s="23">
        <v>1</v>
      </c>
      <c r="L2158" s="23">
        <v>1</v>
      </c>
      <c r="M2158" s="21" t="s">
        <v>50</v>
      </c>
      <c r="N2158" s="21" t="s">
        <v>5192</v>
      </c>
      <c r="O2158" s="22"/>
      <c r="P2158" s="23">
        <v>35910</v>
      </c>
    </row>
    <row r="2159" spans="1:16" ht="45" x14ac:dyDescent="0.25">
      <c r="A2159" s="21" t="s">
        <v>6902</v>
      </c>
      <c r="B2159" s="21" t="s">
        <v>49</v>
      </c>
      <c r="C2159" s="22"/>
      <c r="D2159" s="22"/>
      <c r="E2159" s="22"/>
      <c r="F2159" s="22"/>
      <c r="G2159" s="22"/>
      <c r="H2159" s="22"/>
      <c r="I2159" s="22"/>
      <c r="J2159" s="22"/>
      <c r="K2159" s="23">
        <v>1</v>
      </c>
      <c r="L2159" s="23">
        <v>1</v>
      </c>
      <c r="M2159" s="21" t="s">
        <v>50</v>
      </c>
      <c r="N2159" s="21" t="s">
        <v>50</v>
      </c>
      <c r="O2159" s="22"/>
      <c r="P2159" s="22"/>
    </row>
    <row r="2160" spans="1:16" ht="45" x14ac:dyDescent="0.25">
      <c r="A2160" s="21" t="s">
        <v>6903</v>
      </c>
      <c r="B2160" s="21" t="s">
        <v>49</v>
      </c>
      <c r="C2160" s="22"/>
      <c r="D2160" s="22"/>
      <c r="E2160" s="22"/>
      <c r="F2160" s="22"/>
      <c r="G2160" s="22"/>
      <c r="H2160" s="22"/>
      <c r="I2160" s="22"/>
      <c r="J2160" s="22"/>
      <c r="K2160" s="23">
        <v>1</v>
      </c>
      <c r="L2160" s="23">
        <v>1</v>
      </c>
      <c r="M2160" s="21" t="s">
        <v>50</v>
      </c>
      <c r="N2160" s="21" t="s">
        <v>50</v>
      </c>
      <c r="O2160" s="22"/>
      <c r="P2160" s="22"/>
    </row>
    <row r="2161" spans="1:16" ht="45" x14ac:dyDescent="0.25">
      <c r="A2161" s="21" t="s">
        <v>6904</v>
      </c>
      <c r="B2161" s="21" t="s">
        <v>49</v>
      </c>
      <c r="C2161" s="22"/>
      <c r="D2161" s="22"/>
      <c r="E2161" s="22"/>
      <c r="F2161" s="22"/>
      <c r="G2161" s="22"/>
      <c r="H2161" s="22"/>
      <c r="I2161" s="22"/>
      <c r="J2161" s="22"/>
      <c r="K2161" s="23">
        <v>1</v>
      </c>
      <c r="L2161" s="23">
        <v>1</v>
      </c>
      <c r="M2161" s="21" t="s">
        <v>50</v>
      </c>
      <c r="N2161" s="21" t="s">
        <v>50</v>
      </c>
      <c r="O2161" s="22"/>
      <c r="P2161" s="22"/>
    </row>
    <row r="2162" spans="1:16" ht="45" x14ac:dyDescent="0.25">
      <c r="A2162" s="21" t="s">
        <v>6905</v>
      </c>
      <c r="B2162" s="21" t="s">
        <v>49</v>
      </c>
      <c r="C2162" s="22"/>
      <c r="D2162" s="22"/>
      <c r="E2162" s="22"/>
      <c r="F2162" s="22"/>
      <c r="G2162" s="22"/>
      <c r="H2162" s="22"/>
      <c r="I2162" s="22"/>
      <c r="J2162" s="22"/>
      <c r="K2162" s="23">
        <v>1</v>
      </c>
      <c r="L2162" s="23">
        <v>1</v>
      </c>
      <c r="M2162" s="21" t="s">
        <v>50</v>
      </c>
      <c r="N2162" s="21" t="s">
        <v>50</v>
      </c>
      <c r="O2162" s="22"/>
      <c r="P2162" s="22"/>
    </row>
    <row r="2163" spans="1:16" ht="45" x14ac:dyDescent="0.25">
      <c r="A2163" s="21" t="s">
        <v>2556</v>
      </c>
      <c r="B2163" s="21" t="s">
        <v>49</v>
      </c>
      <c r="C2163" s="23">
        <v>19116000</v>
      </c>
      <c r="D2163" s="23">
        <v>3000</v>
      </c>
      <c r="E2163" s="23">
        <v>19121229.359999999</v>
      </c>
      <c r="F2163" s="23">
        <v>3814.03</v>
      </c>
      <c r="G2163" s="23">
        <v>14815051.73</v>
      </c>
      <c r="H2163" s="23">
        <v>3123.16</v>
      </c>
      <c r="I2163" s="23">
        <v>15887683.970000001</v>
      </c>
      <c r="J2163" s="23">
        <v>2847.35</v>
      </c>
      <c r="K2163" s="23">
        <v>1</v>
      </c>
      <c r="L2163" s="23">
        <v>1</v>
      </c>
      <c r="M2163" s="21" t="s">
        <v>50</v>
      </c>
      <c r="N2163" s="21" t="s">
        <v>5192</v>
      </c>
      <c r="O2163" s="22"/>
      <c r="P2163" s="23">
        <v>7374</v>
      </c>
    </row>
    <row r="2164" spans="1:16" ht="45" x14ac:dyDescent="0.25">
      <c r="A2164" s="21" t="s">
        <v>6906</v>
      </c>
      <c r="B2164" s="21" t="s">
        <v>49</v>
      </c>
      <c r="C2164" s="22"/>
      <c r="D2164" s="22"/>
      <c r="E2164" s="22"/>
      <c r="F2164" s="22"/>
      <c r="G2164" s="22"/>
      <c r="H2164" s="22"/>
      <c r="I2164" s="22"/>
      <c r="J2164" s="22"/>
      <c r="K2164" s="23">
        <v>1</v>
      </c>
      <c r="L2164" s="23">
        <v>1</v>
      </c>
      <c r="M2164" s="21" t="s">
        <v>50</v>
      </c>
      <c r="N2164" s="21" t="s">
        <v>50</v>
      </c>
      <c r="O2164" s="22"/>
      <c r="P2164" s="22"/>
    </row>
    <row r="2165" spans="1:16" ht="45" x14ac:dyDescent="0.25">
      <c r="A2165" s="21" t="s">
        <v>6907</v>
      </c>
      <c r="B2165" s="21" t="s">
        <v>49</v>
      </c>
      <c r="C2165" s="22"/>
      <c r="D2165" s="22"/>
      <c r="E2165" s="22"/>
      <c r="F2165" s="22"/>
      <c r="G2165" s="22"/>
      <c r="H2165" s="22"/>
      <c r="I2165" s="22"/>
      <c r="J2165" s="22"/>
      <c r="K2165" s="23">
        <v>1</v>
      </c>
      <c r="L2165" s="23">
        <v>1</v>
      </c>
      <c r="M2165" s="21" t="s">
        <v>50</v>
      </c>
      <c r="N2165" s="21" t="s">
        <v>50</v>
      </c>
      <c r="O2165" s="22"/>
      <c r="P2165" s="22"/>
    </row>
    <row r="2166" spans="1:16" ht="45" x14ac:dyDescent="0.25">
      <c r="A2166" s="21" t="s">
        <v>6908</v>
      </c>
      <c r="B2166" s="21" t="s">
        <v>49</v>
      </c>
      <c r="C2166" s="22"/>
      <c r="D2166" s="22"/>
      <c r="E2166" s="22"/>
      <c r="F2166" s="22"/>
      <c r="G2166" s="22"/>
      <c r="H2166" s="22"/>
      <c r="I2166" s="22"/>
      <c r="J2166" s="22"/>
      <c r="K2166" s="23">
        <v>1</v>
      </c>
      <c r="L2166" s="23">
        <v>1</v>
      </c>
      <c r="M2166" s="21" t="s">
        <v>50</v>
      </c>
      <c r="N2166" s="21" t="s">
        <v>50</v>
      </c>
      <c r="O2166" s="22"/>
      <c r="P2166" s="22"/>
    </row>
    <row r="2167" spans="1:16" ht="45" x14ac:dyDescent="0.25">
      <c r="A2167" s="21" t="s">
        <v>6909</v>
      </c>
      <c r="B2167" s="21" t="s">
        <v>49</v>
      </c>
      <c r="C2167" s="22"/>
      <c r="D2167" s="22"/>
      <c r="E2167" s="22"/>
      <c r="F2167" s="22"/>
      <c r="G2167" s="22"/>
      <c r="H2167" s="22"/>
      <c r="I2167" s="22"/>
      <c r="J2167" s="22"/>
      <c r="K2167" s="23">
        <v>1</v>
      </c>
      <c r="L2167" s="23">
        <v>1</v>
      </c>
      <c r="M2167" s="21" t="s">
        <v>50</v>
      </c>
      <c r="N2167" s="21" t="s">
        <v>50</v>
      </c>
      <c r="O2167" s="22"/>
      <c r="P2167" s="22"/>
    </row>
    <row r="2168" spans="1:16" ht="45" x14ac:dyDescent="0.25">
      <c r="A2168" s="21" t="s">
        <v>6910</v>
      </c>
      <c r="B2168" s="21" t="s">
        <v>49</v>
      </c>
      <c r="C2168" s="22"/>
      <c r="D2168" s="22"/>
      <c r="E2168" s="22"/>
      <c r="F2168" s="22"/>
      <c r="G2168" s="22"/>
      <c r="H2168" s="22"/>
      <c r="I2168" s="22"/>
      <c r="J2168" s="22"/>
      <c r="K2168" s="23">
        <v>1</v>
      </c>
      <c r="L2168" s="23">
        <v>1</v>
      </c>
      <c r="M2168" s="21" t="s">
        <v>50</v>
      </c>
      <c r="N2168" s="21" t="s">
        <v>50</v>
      </c>
      <c r="O2168" s="22"/>
      <c r="P2168" s="22"/>
    </row>
    <row r="2169" spans="1:16" ht="45" x14ac:dyDescent="0.25">
      <c r="A2169" s="21" t="s">
        <v>6911</v>
      </c>
      <c r="B2169" s="21" t="s">
        <v>49</v>
      </c>
      <c r="C2169" s="22"/>
      <c r="D2169" s="22"/>
      <c r="E2169" s="22"/>
      <c r="F2169" s="22"/>
      <c r="G2169" s="22"/>
      <c r="H2169" s="22"/>
      <c r="I2169" s="22"/>
      <c r="J2169" s="22"/>
      <c r="K2169" s="23">
        <v>1</v>
      </c>
      <c r="L2169" s="23">
        <v>1</v>
      </c>
      <c r="M2169" s="21" t="s">
        <v>50</v>
      </c>
      <c r="N2169" s="21" t="s">
        <v>50</v>
      </c>
      <c r="O2169" s="22"/>
      <c r="P2169" s="22"/>
    </row>
    <row r="2170" spans="1:16" ht="45" x14ac:dyDescent="0.25">
      <c r="A2170" s="21" t="s">
        <v>2558</v>
      </c>
      <c r="B2170" s="21" t="s">
        <v>49</v>
      </c>
      <c r="C2170" s="23">
        <v>33591383.960000001</v>
      </c>
      <c r="D2170" s="23">
        <v>350.06</v>
      </c>
      <c r="E2170" s="23">
        <v>25170596.57</v>
      </c>
      <c r="F2170" s="23">
        <v>338.62</v>
      </c>
      <c r="G2170" s="23">
        <v>42279866.079999998</v>
      </c>
      <c r="H2170" s="23">
        <v>413.33</v>
      </c>
      <c r="I2170" s="23">
        <v>25179399.82</v>
      </c>
      <c r="J2170" s="23">
        <v>327.11</v>
      </c>
      <c r="K2170" s="23">
        <v>1</v>
      </c>
      <c r="L2170" s="23">
        <v>1</v>
      </c>
      <c r="M2170" s="21" t="s">
        <v>50</v>
      </c>
      <c r="N2170" s="21" t="s">
        <v>1462</v>
      </c>
      <c r="O2170" s="22"/>
      <c r="P2170" s="23">
        <v>92120</v>
      </c>
    </row>
    <row r="2171" spans="1:16" ht="45" x14ac:dyDescent="0.25">
      <c r="A2171" s="21" t="s">
        <v>2560</v>
      </c>
      <c r="B2171" s="21" t="s">
        <v>49</v>
      </c>
      <c r="C2171" s="23">
        <v>36039517.549999997</v>
      </c>
      <c r="D2171" s="23">
        <v>308.64999999999998</v>
      </c>
      <c r="E2171" s="23">
        <v>47650757.340000004</v>
      </c>
      <c r="F2171" s="23">
        <v>331.76</v>
      </c>
      <c r="G2171" s="23">
        <v>44168948.630000003</v>
      </c>
      <c r="H2171" s="23">
        <v>416.4</v>
      </c>
      <c r="I2171" s="23">
        <v>34425393.689999998</v>
      </c>
      <c r="J2171" s="23">
        <v>271.37</v>
      </c>
      <c r="K2171" s="23">
        <v>1</v>
      </c>
      <c r="L2171" s="23">
        <v>1</v>
      </c>
      <c r="M2171" s="21" t="s">
        <v>50</v>
      </c>
      <c r="N2171" s="21" t="s">
        <v>1462</v>
      </c>
      <c r="O2171" s="22"/>
      <c r="P2171" s="23">
        <v>129666.75</v>
      </c>
    </row>
    <row r="2172" spans="1:16" ht="45" x14ac:dyDescent="0.25">
      <c r="A2172" s="21" t="s">
        <v>2562</v>
      </c>
      <c r="B2172" s="21" t="s">
        <v>49</v>
      </c>
      <c r="C2172" s="23">
        <v>24025376.530000001</v>
      </c>
      <c r="D2172" s="23">
        <v>2836.86</v>
      </c>
      <c r="E2172" s="23">
        <v>24455256</v>
      </c>
      <c r="F2172" s="23">
        <v>1265.6400000000001</v>
      </c>
      <c r="G2172" s="23">
        <v>19158196.210000001</v>
      </c>
      <c r="H2172" s="23">
        <v>3123.16</v>
      </c>
      <c r="I2172" s="23">
        <v>26256198.219999999</v>
      </c>
      <c r="J2172" s="23">
        <v>1603.47</v>
      </c>
      <c r="K2172" s="23">
        <v>1</v>
      </c>
      <c r="L2172" s="23">
        <v>1</v>
      </c>
      <c r="M2172" s="21" t="s">
        <v>50</v>
      </c>
      <c r="N2172" s="21" t="s">
        <v>5192</v>
      </c>
      <c r="O2172" s="22"/>
      <c r="P2172" s="23">
        <v>7760</v>
      </c>
    </row>
    <row r="2173" spans="1:16" ht="45" x14ac:dyDescent="0.25">
      <c r="A2173" s="21" t="s">
        <v>2564</v>
      </c>
      <c r="B2173" s="21" t="s">
        <v>49</v>
      </c>
      <c r="C2173" s="23">
        <v>20968909.629999999</v>
      </c>
      <c r="D2173" s="23">
        <v>11.42</v>
      </c>
      <c r="E2173" s="23">
        <v>6393891.9900000002</v>
      </c>
      <c r="F2173" s="23">
        <v>11.68</v>
      </c>
      <c r="G2173" s="23">
        <v>46270886.409999996</v>
      </c>
      <c r="H2173" s="23">
        <v>102.67</v>
      </c>
      <c r="I2173" s="23">
        <v>12917720.77</v>
      </c>
      <c r="J2173" s="23">
        <v>26.9</v>
      </c>
      <c r="K2173" s="23">
        <v>1</v>
      </c>
      <c r="L2173" s="23">
        <v>1</v>
      </c>
      <c r="M2173" s="21" t="s">
        <v>50</v>
      </c>
      <c r="N2173" s="21" t="s">
        <v>58</v>
      </c>
      <c r="O2173" s="22"/>
      <c r="P2173" s="23">
        <v>669418.5</v>
      </c>
    </row>
    <row r="2174" spans="1:16" ht="45" x14ac:dyDescent="0.25">
      <c r="A2174" s="21" t="s">
        <v>6912</v>
      </c>
      <c r="B2174" s="21" t="s">
        <v>49</v>
      </c>
      <c r="C2174" s="22"/>
      <c r="D2174" s="22"/>
      <c r="E2174" s="22"/>
      <c r="F2174" s="22"/>
      <c r="G2174" s="22"/>
      <c r="H2174" s="22"/>
      <c r="I2174" s="22"/>
      <c r="J2174" s="22"/>
      <c r="K2174" s="23">
        <v>1</v>
      </c>
      <c r="L2174" s="23">
        <v>1</v>
      </c>
      <c r="M2174" s="21" t="s">
        <v>50</v>
      </c>
      <c r="N2174" s="21" t="s">
        <v>50</v>
      </c>
      <c r="O2174" s="22"/>
      <c r="P2174" s="22"/>
    </row>
    <row r="2175" spans="1:16" ht="45" x14ac:dyDescent="0.25">
      <c r="A2175" s="21" t="s">
        <v>2566</v>
      </c>
      <c r="B2175" s="21" t="s">
        <v>49</v>
      </c>
      <c r="C2175" s="23">
        <v>20617493.260000002</v>
      </c>
      <c r="D2175" s="23">
        <v>74.44</v>
      </c>
      <c r="E2175" s="23">
        <v>26496561.190000001</v>
      </c>
      <c r="F2175" s="23">
        <v>73.52</v>
      </c>
      <c r="G2175" s="23">
        <v>19859147.800000001</v>
      </c>
      <c r="H2175" s="23">
        <v>59.66</v>
      </c>
      <c r="I2175" s="23">
        <v>32391284.039999999</v>
      </c>
      <c r="J2175" s="23">
        <v>81.73</v>
      </c>
      <c r="K2175" s="23">
        <v>1</v>
      </c>
      <c r="L2175" s="23">
        <v>1</v>
      </c>
      <c r="M2175" s="21" t="s">
        <v>50</v>
      </c>
      <c r="N2175" s="21" t="s">
        <v>58</v>
      </c>
      <c r="O2175" s="22"/>
      <c r="P2175" s="23">
        <v>357480</v>
      </c>
    </row>
    <row r="2176" spans="1:16" ht="45" x14ac:dyDescent="0.25">
      <c r="A2176" s="21" t="s">
        <v>2568</v>
      </c>
      <c r="B2176" s="21" t="s">
        <v>49</v>
      </c>
      <c r="C2176" s="23">
        <v>7504912.0300000003</v>
      </c>
      <c r="D2176" s="23">
        <v>1418.81</v>
      </c>
      <c r="E2176" s="23">
        <v>6596881.8399999999</v>
      </c>
      <c r="F2176" s="23">
        <v>2202.02</v>
      </c>
      <c r="G2176" s="23">
        <v>5614260.8499999996</v>
      </c>
      <c r="H2176" s="23">
        <v>2119.81</v>
      </c>
      <c r="I2176" s="23">
        <v>6688840.9699999997</v>
      </c>
      <c r="J2176" s="23">
        <v>2440.98</v>
      </c>
      <c r="K2176" s="23">
        <v>1</v>
      </c>
      <c r="L2176" s="23">
        <v>1</v>
      </c>
      <c r="M2176" s="21" t="s">
        <v>50</v>
      </c>
      <c r="N2176" s="21" t="s">
        <v>5192</v>
      </c>
      <c r="O2176" s="22"/>
      <c r="P2176" s="23">
        <v>3806.25</v>
      </c>
    </row>
    <row r="2177" spans="1:16" ht="45" x14ac:dyDescent="0.25">
      <c r="A2177" s="21" t="s">
        <v>6913</v>
      </c>
      <c r="B2177" s="21" t="s">
        <v>49</v>
      </c>
      <c r="C2177" s="22"/>
      <c r="D2177" s="22"/>
      <c r="E2177" s="22"/>
      <c r="F2177" s="22"/>
      <c r="G2177" s="22"/>
      <c r="H2177" s="22"/>
      <c r="I2177" s="22"/>
      <c r="J2177" s="22"/>
      <c r="K2177" s="23">
        <v>1</v>
      </c>
      <c r="L2177" s="23">
        <v>1</v>
      </c>
      <c r="M2177" s="21" t="s">
        <v>50</v>
      </c>
      <c r="N2177" s="21" t="s">
        <v>50</v>
      </c>
      <c r="O2177" s="22"/>
      <c r="P2177" s="22"/>
    </row>
    <row r="2178" spans="1:16" ht="45" x14ac:dyDescent="0.25">
      <c r="A2178" s="21" t="s">
        <v>6914</v>
      </c>
      <c r="B2178" s="21" t="s">
        <v>49</v>
      </c>
      <c r="C2178" s="22"/>
      <c r="D2178" s="22"/>
      <c r="E2178" s="22"/>
      <c r="F2178" s="22"/>
      <c r="G2178" s="22"/>
      <c r="H2178" s="22"/>
      <c r="I2178" s="22"/>
      <c r="J2178" s="22"/>
      <c r="K2178" s="23">
        <v>1</v>
      </c>
      <c r="L2178" s="23">
        <v>1</v>
      </c>
      <c r="M2178" s="21" t="s">
        <v>50</v>
      </c>
      <c r="N2178" s="21" t="s">
        <v>50</v>
      </c>
      <c r="O2178" s="22"/>
      <c r="P2178" s="22"/>
    </row>
    <row r="2179" spans="1:16" ht="45" x14ac:dyDescent="0.25">
      <c r="A2179" s="21" t="s">
        <v>6915</v>
      </c>
      <c r="B2179" s="21" t="s">
        <v>49</v>
      </c>
      <c r="C2179" s="22"/>
      <c r="D2179" s="22"/>
      <c r="E2179" s="22"/>
      <c r="F2179" s="22"/>
      <c r="G2179" s="22"/>
      <c r="H2179" s="22"/>
      <c r="I2179" s="22"/>
      <c r="J2179" s="22"/>
      <c r="K2179" s="23">
        <v>1</v>
      </c>
      <c r="L2179" s="23">
        <v>1</v>
      </c>
      <c r="M2179" s="21" t="s">
        <v>50</v>
      </c>
      <c r="N2179" s="21" t="s">
        <v>50</v>
      </c>
      <c r="O2179" s="22"/>
      <c r="P2179" s="22"/>
    </row>
    <row r="2180" spans="1:16" ht="45" x14ac:dyDescent="0.25">
      <c r="A2180" s="21" t="s">
        <v>6916</v>
      </c>
      <c r="B2180" s="21" t="s">
        <v>49</v>
      </c>
      <c r="C2180" s="22"/>
      <c r="D2180" s="22"/>
      <c r="E2180" s="22"/>
      <c r="F2180" s="22"/>
      <c r="G2180" s="22"/>
      <c r="H2180" s="22"/>
      <c r="I2180" s="22"/>
      <c r="J2180" s="22"/>
      <c r="K2180" s="23">
        <v>1</v>
      </c>
      <c r="L2180" s="23">
        <v>1</v>
      </c>
      <c r="M2180" s="21" t="s">
        <v>50</v>
      </c>
      <c r="N2180" s="21" t="s">
        <v>50</v>
      </c>
      <c r="O2180" s="22"/>
      <c r="P2180" s="22"/>
    </row>
    <row r="2181" spans="1:16" ht="45" x14ac:dyDescent="0.25">
      <c r="A2181" s="21" t="s">
        <v>6917</v>
      </c>
      <c r="B2181" s="21" t="s">
        <v>49</v>
      </c>
      <c r="C2181" s="22"/>
      <c r="D2181" s="22"/>
      <c r="E2181" s="22"/>
      <c r="F2181" s="22"/>
      <c r="G2181" s="22"/>
      <c r="H2181" s="22"/>
      <c r="I2181" s="22"/>
      <c r="J2181" s="22"/>
      <c r="K2181" s="23">
        <v>1</v>
      </c>
      <c r="L2181" s="23">
        <v>1</v>
      </c>
      <c r="M2181" s="21" t="s">
        <v>50</v>
      </c>
      <c r="N2181" s="21" t="s">
        <v>50</v>
      </c>
      <c r="O2181" s="22"/>
      <c r="P2181" s="22"/>
    </row>
    <row r="2182" spans="1:16" ht="45" x14ac:dyDescent="0.25">
      <c r="A2182" s="21" t="s">
        <v>6918</v>
      </c>
      <c r="B2182" s="21" t="s">
        <v>198</v>
      </c>
      <c r="C2182" s="22"/>
      <c r="D2182" s="22"/>
      <c r="E2182" s="22"/>
      <c r="F2182" s="22"/>
      <c r="G2182" s="22"/>
      <c r="H2182" s="22"/>
      <c r="I2182" s="22"/>
      <c r="J2182" s="22"/>
      <c r="K2182" s="23">
        <v>1</v>
      </c>
      <c r="L2182" s="23">
        <v>1</v>
      </c>
      <c r="M2182" s="21" t="s">
        <v>50</v>
      </c>
      <c r="N2182" s="21" t="s">
        <v>50</v>
      </c>
      <c r="O2182" s="22"/>
      <c r="P2182" s="22"/>
    </row>
    <row r="2183" spans="1:16" ht="45" x14ac:dyDescent="0.25">
      <c r="A2183" s="21" t="s">
        <v>6919</v>
      </c>
      <c r="B2183" s="21" t="s">
        <v>49</v>
      </c>
      <c r="C2183" s="22"/>
      <c r="D2183" s="22"/>
      <c r="E2183" s="22"/>
      <c r="F2183" s="22"/>
      <c r="G2183" s="22"/>
      <c r="H2183" s="22"/>
      <c r="I2183" s="22"/>
      <c r="J2183" s="22"/>
      <c r="K2183" s="23">
        <v>1</v>
      </c>
      <c r="L2183" s="23">
        <v>1</v>
      </c>
      <c r="M2183" s="21" t="s">
        <v>50</v>
      </c>
      <c r="N2183" s="21" t="s">
        <v>50</v>
      </c>
      <c r="O2183" s="22"/>
      <c r="P2183" s="22"/>
    </row>
    <row r="2184" spans="1:16" ht="45" x14ac:dyDescent="0.25">
      <c r="A2184" s="21" t="s">
        <v>2570</v>
      </c>
      <c r="B2184" s="21" t="s">
        <v>49</v>
      </c>
      <c r="C2184" s="23">
        <v>7492221.7999999998</v>
      </c>
      <c r="D2184" s="23">
        <v>132.84</v>
      </c>
      <c r="E2184" s="23">
        <v>31822017.219999999</v>
      </c>
      <c r="F2184" s="23">
        <v>178.34</v>
      </c>
      <c r="G2184" s="23">
        <v>17719491.399999999</v>
      </c>
      <c r="H2184" s="23">
        <v>271.67</v>
      </c>
      <c r="I2184" s="23">
        <v>5299046.99</v>
      </c>
      <c r="J2184" s="23">
        <v>84.79</v>
      </c>
      <c r="K2184" s="23">
        <v>1</v>
      </c>
      <c r="L2184" s="23">
        <v>1</v>
      </c>
      <c r="M2184" s="21" t="s">
        <v>50</v>
      </c>
      <c r="N2184" s="21" t="s">
        <v>1462</v>
      </c>
      <c r="O2184" s="22"/>
      <c r="P2184" s="23">
        <v>46699.75</v>
      </c>
    </row>
    <row r="2185" spans="1:16" ht="45" x14ac:dyDescent="0.25">
      <c r="A2185" s="21" t="s">
        <v>2572</v>
      </c>
      <c r="B2185" s="21" t="s">
        <v>49</v>
      </c>
      <c r="C2185" s="23">
        <v>18213862.52</v>
      </c>
      <c r="D2185" s="23">
        <v>53.66</v>
      </c>
      <c r="E2185" s="23">
        <v>17052369.25</v>
      </c>
      <c r="F2185" s="23">
        <v>27.77</v>
      </c>
      <c r="G2185" s="23">
        <v>82305802.760000005</v>
      </c>
      <c r="H2185" s="23">
        <v>103.71</v>
      </c>
      <c r="I2185" s="23">
        <v>36672177.159999996</v>
      </c>
      <c r="J2185" s="23">
        <v>60.55</v>
      </c>
      <c r="K2185" s="23">
        <v>1</v>
      </c>
      <c r="L2185" s="23">
        <v>1</v>
      </c>
      <c r="M2185" s="21" t="s">
        <v>50</v>
      </c>
      <c r="N2185" s="21" t="s">
        <v>58</v>
      </c>
      <c r="O2185" s="22"/>
      <c r="P2185" s="23">
        <v>637565.25</v>
      </c>
    </row>
    <row r="2186" spans="1:16" ht="45" x14ac:dyDescent="0.25">
      <c r="A2186" s="21" t="s">
        <v>2574</v>
      </c>
      <c r="B2186" s="21" t="s">
        <v>49</v>
      </c>
      <c r="C2186" s="23">
        <v>3489527.28</v>
      </c>
      <c r="D2186" s="23">
        <v>2222.64</v>
      </c>
      <c r="E2186" s="23">
        <v>9138239.1699999999</v>
      </c>
      <c r="F2186" s="23">
        <v>2335.25</v>
      </c>
      <c r="G2186" s="23">
        <v>11808319.91</v>
      </c>
      <c r="H2186" s="23">
        <v>3123.16</v>
      </c>
      <c r="I2186" s="23">
        <v>9856539.4800000004</v>
      </c>
      <c r="J2186" s="23">
        <v>2769.48</v>
      </c>
      <c r="K2186" s="23">
        <v>1</v>
      </c>
      <c r="L2186" s="23">
        <v>1</v>
      </c>
      <c r="M2186" s="21" t="s">
        <v>50</v>
      </c>
      <c r="N2186" s="21" t="s">
        <v>5192</v>
      </c>
      <c r="O2186" s="22"/>
      <c r="P2186" s="23">
        <v>5042</v>
      </c>
    </row>
    <row r="2187" spans="1:16" ht="45" x14ac:dyDescent="0.25">
      <c r="A2187" s="21" t="s">
        <v>2576</v>
      </c>
      <c r="B2187" s="21" t="s">
        <v>49</v>
      </c>
      <c r="C2187" s="23">
        <v>37636844.109999999</v>
      </c>
      <c r="D2187" s="23">
        <v>508.84</v>
      </c>
      <c r="E2187" s="23">
        <v>36481521.039999999</v>
      </c>
      <c r="F2187" s="23">
        <v>592.48</v>
      </c>
      <c r="G2187" s="23">
        <v>28858090.140000001</v>
      </c>
      <c r="H2187" s="23">
        <v>461.73</v>
      </c>
      <c r="I2187" s="23">
        <v>34113188.200000003</v>
      </c>
      <c r="J2187" s="23">
        <v>553.94000000000005</v>
      </c>
      <c r="K2187" s="23">
        <v>1</v>
      </c>
      <c r="L2187" s="23">
        <v>1</v>
      </c>
      <c r="M2187" s="21" t="s">
        <v>50</v>
      </c>
      <c r="N2187" s="21" t="s">
        <v>1462</v>
      </c>
      <c r="O2187" s="22"/>
      <c r="P2187" s="23">
        <v>71200</v>
      </c>
    </row>
    <row r="2188" spans="1:16" ht="45" x14ac:dyDescent="0.25">
      <c r="A2188" s="21" t="s">
        <v>6920</v>
      </c>
      <c r="B2188" s="21" t="s">
        <v>49</v>
      </c>
      <c r="C2188" s="22"/>
      <c r="D2188" s="22"/>
      <c r="E2188" s="22"/>
      <c r="F2188" s="22"/>
      <c r="G2188" s="22"/>
      <c r="H2188" s="22"/>
      <c r="I2188" s="22"/>
      <c r="J2188" s="22"/>
      <c r="K2188" s="23">
        <v>1</v>
      </c>
      <c r="L2188" s="23">
        <v>1</v>
      </c>
      <c r="M2188" s="21" t="s">
        <v>50</v>
      </c>
      <c r="N2188" s="21" t="s">
        <v>50</v>
      </c>
      <c r="O2188" s="22"/>
      <c r="P2188" s="22"/>
    </row>
    <row r="2189" spans="1:16" ht="45" x14ac:dyDescent="0.25">
      <c r="A2189" s="21" t="s">
        <v>6921</v>
      </c>
      <c r="B2189" s="21" t="s">
        <v>49</v>
      </c>
      <c r="C2189" s="22"/>
      <c r="D2189" s="22"/>
      <c r="E2189" s="22"/>
      <c r="F2189" s="22"/>
      <c r="G2189" s="22"/>
      <c r="H2189" s="22"/>
      <c r="I2189" s="22"/>
      <c r="J2189" s="22"/>
      <c r="K2189" s="23">
        <v>1</v>
      </c>
      <c r="L2189" s="23">
        <v>1</v>
      </c>
      <c r="M2189" s="21" t="s">
        <v>50</v>
      </c>
      <c r="N2189" s="21" t="s">
        <v>50</v>
      </c>
      <c r="O2189" s="22"/>
      <c r="P2189" s="22"/>
    </row>
    <row r="2190" spans="1:16" ht="45" x14ac:dyDescent="0.25">
      <c r="A2190" s="21" t="s">
        <v>6922</v>
      </c>
      <c r="B2190" s="21" t="s">
        <v>49</v>
      </c>
      <c r="C2190" s="22"/>
      <c r="D2190" s="22"/>
      <c r="E2190" s="22"/>
      <c r="F2190" s="22"/>
      <c r="G2190" s="22"/>
      <c r="H2190" s="22"/>
      <c r="I2190" s="22"/>
      <c r="J2190" s="22"/>
      <c r="K2190" s="23">
        <v>1</v>
      </c>
      <c r="L2190" s="23">
        <v>1</v>
      </c>
      <c r="M2190" s="21" t="s">
        <v>50</v>
      </c>
      <c r="N2190" s="21" t="s">
        <v>50</v>
      </c>
      <c r="O2190" s="22"/>
      <c r="P2190" s="22"/>
    </row>
    <row r="2191" spans="1:16" ht="45" x14ac:dyDescent="0.25">
      <c r="A2191" s="21" t="s">
        <v>2577</v>
      </c>
      <c r="B2191" s="21" t="s">
        <v>198</v>
      </c>
      <c r="C2191" s="23">
        <v>28149030.140000001</v>
      </c>
      <c r="D2191" s="23">
        <v>38.619999999999997</v>
      </c>
      <c r="E2191" s="23">
        <v>38408503.100000001</v>
      </c>
      <c r="F2191" s="23">
        <v>28.34</v>
      </c>
      <c r="G2191" s="23">
        <v>20679502.780000001</v>
      </c>
      <c r="H2191" s="23">
        <v>16.3</v>
      </c>
      <c r="I2191" s="23">
        <v>33168392.420000002</v>
      </c>
      <c r="J2191" s="23">
        <v>27.04</v>
      </c>
      <c r="K2191" s="23">
        <v>1</v>
      </c>
      <c r="L2191" s="23">
        <v>1</v>
      </c>
      <c r="M2191" s="21" t="s">
        <v>50</v>
      </c>
      <c r="N2191" s="21" t="s">
        <v>58</v>
      </c>
      <c r="O2191" s="22"/>
      <c r="P2191" s="23">
        <v>1546296</v>
      </c>
    </row>
    <row r="2192" spans="1:16" ht="45" x14ac:dyDescent="0.25">
      <c r="A2192" s="21" t="s">
        <v>6923</v>
      </c>
      <c r="B2192" s="21" t="s">
        <v>49</v>
      </c>
      <c r="C2192" s="22"/>
      <c r="D2192" s="22"/>
      <c r="E2192" s="22"/>
      <c r="F2192" s="22"/>
      <c r="G2192" s="22"/>
      <c r="H2192" s="22"/>
      <c r="I2192" s="22"/>
      <c r="J2192" s="22"/>
      <c r="K2192" s="23">
        <v>1</v>
      </c>
      <c r="L2192" s="23">
        <v>1</v>
      </c>
      <c r="M2192" s="21" t="s">
        <v>50</v>
      </c>
      <c r="N2192" s="21" t="s">
        <v>50</v>
      </c>
      <c r="O2192" s="22"/>
      <c r="P2192" s="22"/>
    </row>
    <row r="2193" spans="1:16" ht="45" x14ac:dyDescent="0.25">
      <c r="A2193" s="21" t="s">
        <v>2579</v>
      </c>
      <c r="B2193" s="21" t="s">
        <v>49</v>
      </c>
      <c r="C2193" s="23">
        <v>10865248.439999999</v>
      </c>
      <c r="D2193" s="23">
        <v>296.2</v>
      </c>
      <c r="E2193" s="23">
        <v>7954605.6699999999</v>
      </c>
      <c r="F2193" s="23">
        <v>246.88</v>
      </c>
      <c r="G2193" s="23">
        <v>21337453.140000001</v>
      </c>
      <c r="H2193" s="23">
        <v>294.05</v>
      </c>
      <c r="I2193" s="23">
        <v>10580588.939999999</v>
      </c>
      <c r="J2193" s="23">
        <v>287.38</v>
      </c>
      <c r="K2193" s="23">
        <v>1</v>
      </c>
      <c r="L2193" s="23">
        <v>1</v>
      </c>
      <c r="M2193" s="21" t="s">
        <v>50</v>
      </c>
      <c r="N2193" s="21" t="s">
        <v>1462</v>
      </c>
      <c r="O2193" s="22"/>
      <c r="P2193" s="23">
        <v>54248</v>
      </c>
    </row>
    <row r="2194" spans="1:16" ht="45" x14ac:dyDescent="0.25">
      <c r="A2194" s="21" t="s">
        <v>2583</v>
      </c>
      <c r="B2194" s="21" t="s">
        <v>49</v>
      </c>
      <c r="C2194" s="23">
        <v>39005470.649999999</v>
      </c>
      <c r="D2194" s="23">
        <v>40.58</v>
      </c>
      <c r="E2194" s="23">
        <v>38271488.700000003</v>
      </c>
      <c r="F2194" s="23">
        <v>36.17</v>
      </c>
      <c r="G2194" s="23">
        <v>48536538.689999998</v>
      </c>
      <c r="H2194" s="23">
        <v>49.88</v>
      </c>
      <c r="I2194" s="23">
        <v>48168124.079999998</v>
      </c>
      <c r="J2194" s="23">
        <v>43.41</v>
      </c>
      <c r="K2194" s="23">
        <v>1</v>
      </c>
      <c r="L2194" s="23">
        <v>1</v>
      </c>
      <c r="M2194" s="21" t="s">
        <v>50</v>
      </c>
      <c r="N2194" s="21" t="s">
        <v>58</v>
      </c>
      <c r="O2194" s="22"/>
      <c r="P2194" s="23">
        <v>1038640</v>
      </c>
    </row>
    <row r="2195" spans="1:16" ht="45" x14ac:dyDescent="0.25">
      <c r="A2195" s="21" t="s">
        <v>2584</v>
      </c>
      <c r="B2195" s="21" t="s">
        <v>49</v>
      </c>
      <c r="C2195" s="22"/>
      <c r="D2195" s="22"/>
      <c r="E2195" s="23">
        <v>10353701.689999999</v>
      </c>
      <c r="F2195" s="23">
        <v>1466.6</v>
      </c>
      <c r="G2195" s="23">
        <v>2198310.44</v>
      </c>
      <c r="H2195" s="23">
        <v>336.96</v>
      </c>
      <c r="I2195" s="23">
        <v>15159786.25</v>
      </c>
      <c r="J2195" s="23">
        <v>1428.22</v>
      </c>
      <c r="K2195" s="23">
        <v>1</v>
      </c>
      <c r="L2195" s="23">
        <v>1</v>
      </c>
      <c r="M2195" s="21" t="s">
        <v>50</v>
      </c>
      <c r="N2195" s="21" t="s">
        <v>50</v>
      </c>
      <c r="O2195" s="22"/>
      <c r="P2195" s="22"/>
    </row>
    <row r="2196" spans="1:16" ht="45" x14ac:dyDescent="0.25">
      <c r="A2196" s="21" t="s">
        <v>6924</v>
      </c>
      <c r="B2196" s="21" t="s">
        <v>49</v>
      </c>
      <c r="C2196" s="22"/>
      <c r="D2196" s="22"/>
      <c r="E2196" s="22"/>
      <c r="F2196" s="22"/>
      <c r="G2196" s="22"/>
      <c r="H2196" s="22"/>
      <c r="I2196" s="22"/>
      <c r="J2196" s="22"/>
      <c r="K2196" s="23">
        <v>1</v>
      </c>
      <c r="L2196" s="23">
        <v>1</v>
      </c>
      <c r="M2196" s="21" t="s">
        <v>50</v>
      </c>
      <c r="N2196" s="21" t="s">
        <v>50</v>
      </c>
      <c r="O2196" s="22"/>
      <c r="P2196" s="22"/>
    </row>
    <row r="2197" spans="1:16" ht="45" x14ac:dyDescent="0.25">
      <c r="A2197" s="21" t="s">
        <v>6925</v>
      </c>
      <c r="B2197" s="21" t="s">
        <v>49</v>
      </c>
      <c r="C2197" s="22"/>
      <c r="D2197" s="22"/>
      <c r="E2197" s="22"/>
      <c r="F2197" s="22"/>
      <c r="G2197" s="22"/>
      <c r="H2197" s="22"/>
      <c r="I2197" s="22"/>
      <c r="J2197" s="22"/>
      <c r="K2197" s="23">
        <v>1</v>
      </c>
      <c r="L2197" s="23">
        <v>1</v>
      </c>
      <c r="M2197" s="21" t="s">
        <v>50</v>
      </c>
      <c r="N2197" s="21" t="s">
        <v>50</v>
      </c>
      <c r="O2197" s="22"/>
      <c r="P2197" s="22"/>
    </row>
    <row r="2198" spans="1:16" ht="45" x14ac:dyDescent="0.25">
      <c r="A2198" s="21" t="s">
        <v>6926</v>
      </c>
      <c r="B2198" s="21" t="s">
        <v>49</v>
      </c>
      <c r="C2198" s="22"/>
      <c r="D2198" s="22"/>
      <c r="E2198" s="22"/>
      <c r="F2198" s="22"/>
      <c r="G2198" s="22"/>
      <c r="H2198" s="22"/>
      <c r="I2198" s="22"/>
      <c r="J2198" s="22"/>
      <c r="K2198" s="23">
        <v>1</v>
      </c>
      <c r="L2198" s="23">
        <v>1</v>
      </c>
      <c r="M2198" s="21" t="s">
        <v>50</v>
      </c>
      <c r="N2198" s="21" t="s">
        <v>50</v>
      </c>
      <c r="O2198" s="22"/>
      <c r="P2198" s="22"/>
    </row>
    <row r="2199" spans="1:16" ht="45" x14ac:dyDescent="0.25">
      <c r="A2199" s="21" t="s">
        <v>6927</v>
      </c>
      <c r="B2199" s="21" t="s">
        <v>49</v>
      </c>
      <c r="C2199" s="22"/>
      <c r="D2199" s="22"/>
      <c r="E2199" s="22"/>
      <c r="F2199" s="22"/>
      <c r="G2199" s="22"/>
      <c r="H2199" s="22"/>
      <c r="I2199" s="22"/>
      <c r="J2199" s="22"/>
      <c r="K2199" s="23">
        <v>1</v>
      </c>
      <c r="L2199" s="23">
        <v>1</v>
      </c>
      <c r="M2199" s="21" t="s">
        <v>50</v>
      </c>
      <c r="N2199" s="21" t="s">
        <v>50</v>
      </c>
      <c r="O2199" s="22"/>
      <c r="P2199" s="22"/>
    </row>
    <row r="2200" spans="1:16" ht="45" x14ac:dyDescent="0.25">
      <c r="A2200" s="21" t="s">
        <v>2586</v>
      </c>
      <c r="B2200" s="21" t="s">
        <v>49</v>
      </c>
      <c r="C2200" s="23">
        <v>9387021.4199999999</v>
      </c>
      <c r="D2200" s="23">
        <v>32.549999999999997</v>
      </c>
      <c r="E2200" s="23">
        <v>9876704.6899999995</v>
      </c>
      <c r="F2200" s="23">
        <v>30.39</v>
      </c>
      <c r="G2200" s="23">
        <v>10393427.43</v>
      </c>
      <c r="H2200" s="23">
        <v>36.29</v>
      </c>
      <c r="I2200" s="23">
        <v>8627925.1500000004</v>
      </c>
      <c r="J2200" s="23">
        <v>28.97</v>
      </c>
      <c r="K2200" s="23">
        <v>1</v>
      </c>
      <c r="L2200" s="23">
        <v>1</v>
      </c>
      <c r="M2200" s="21" t="s">
        <v>50</v>
      </c>
      <c r="N2200" s="21" t="s">
        <v>58</v>
      </c>
      <c r="O2200" s="22"/>
      <c r="P2200" s="23">
        <v>373238.25</v>
      </c>
    </row>
    <row r="2201" spans="1:16" ht="45" x14ac:dyDescent="0.25">
      <c r="A2201" s="21" t="s">
        <v>6928</v>
      </c>
      <c r="B2201" s="21" t="s">
        <v>49</v>
      </c>
      <c r="C2201" s="22"/>
      <c r="D2201" s="22"/>
      <c r="E2201" s="22"/>
      <c r="F2201" s="22"/>
      <c r="G2201" s="22"/>
      <c r="H2201" s="22"/>
      <c r="I2201" s="22"/>
      <c r="J2201" s="22"/>
      <c r="K2201" s="23">
        <v>1</v>
      </c>
      <c r="L2201" s="23">
        <v>1</v>
      </c>
      <c r="M2201" s="21" t="s">
        <v>50</v>
      </c>
      <c r="N2201" s="21" t="s">
        <v>50</v>
      </c>
      <c r="O2201" s="22"/>
      <c r="P2201" s="22"/>
    </row>
    <row r="2202" spans="1:16" ht="45" x14ac:dyDescent="0.25">
      <c r="A2202" s="21" t="s">
        <v>6929</v>
      </c>
      <c r="B2202" s="21" t="s">
        <v>49</v>
      </c>
      <c r="C2202" s="22"/>
      <c r="D2202" s="22"/>
      <c r="E2202" s="22"/>
      <c r="F2202" s="22"/>
      <c r="G2202" s="22"/>
      <c r="H2202" s="22"/>
      <c r="I2202" s="22"/>
      <c r="J2202" s="22"/>
      <c r="K2202" s="23">
        <v>1</v>
      </c>
      <c r="L2202" s="23">
        <v>1</v>
      </c>
      <c r="M2202" s="21" t="s">
        <v>50</v>
      </c>
      <c r="N2202" s="21" t="s">
        <v>50</v>
      </c>
      <c r="O2202" s="22"/>
      <c r="P2202" s="22"/>
    </row>
    <row r="2203" spans="1:16" ht="45" x14ac:dyDescent="0.25">
      <c r="A2203" s="21" t="s">
        <v>6930</v>
      </c>
      <c r="B2203" s="21" t="s">
        <v>49</v>
      </c>
      <c r="C2203" s="22"/>
      <c r="D2203" s="22"/>
      <c r="E2203" s="22"/>
      <c r="F2203" s="22"/>
      <c r="G2203" s="22"/>
      <c r="H2203" s="22"/>
      <c r="I2203" s="22"/>
      <c r="J2203" s="22"/>
      <c r="K2203" s="23">
        <v>1</v>
      </c>
      <c r="L2203" s="23">
        <v>1</v>
      </c>
      <c r="M2203" s="21" t="s">
        <v>50</v>
      </c>
      <c r="N2203" s="21" t="s">
        <v>50</v>
      </c>
      <c r="O2203" s="22"/>
      <c r="P2203" s="22"/>
    </row>
    <row r="2204" spans="1:16" ht="45" x14ac:dyDescent="0.25">
      <c r="A2204" s="21" t="s">
        <v>6931</v>
      </c>
      <c r="B2204" s="21" t="s">
        <v>49</v>
      </c>
      <c r="C2204" s="22"/>
      <c r="D2204" s="22"/>
      <c r="E2204" s="22"/>
      <c r="F2204" s="22"/>
      <c r="G2204" s="22"/>
      <c r="H2204" s="22"/>
      <c r="I2204" s="22"/>
      <c r="J2204" s="22"/>
      <c r="K2204" s="23">
        <v>1</v>
      </c>
      <c r="L2204" s="23">
        <v>1</v>
      </c>
      <c r="M2204" s="21" t="s">
        <v>50</v>
      </c>
      <c r="N2204" s="21" t="s">
        <v>50</v>
      </c>
      <c r="O2204" s="22"/>
      <c r="P2204" s="22"/>
    </row>
    <row r="2205" spans="1:16" ht="45" x14ac:dyDescent="0.25">
      <c r="A2205" s="21" t="s">
        <v>6932</v>
      </c>
      <c r="B2205" s="21" t="s">
        <v>49</v>
      </c>
      <c r="C2205" s="22"/>
      <c r="D2205" s="22"/>
      <c r="E2205" s="22"/>
      <c r="F2205" s="22"/>
      <c r="G2205" s="22"/>
      <c r="H2205" s="22"/>
      <c r="I2205" s="22"/>
      <c r="J2205" s="22"/>
      <c r="K2205" s="23">
        <v>1</v>
      </c>
      <c r="L2205" s="23">
        <v>1</v>
      </c>
      <c r="M2205" s="21" t="s">
        <v>50</v>
      </c>
      <c r="N2205" s="21" t="s">
        <v>50</v>
      </c>
      <c r="O2205" s="22"/>
      <c r="P2205" s="22"/>
    </row>
    <row r="2206" spans="1:16" ht="45" x14ac:dyDescent="0.25">
      <c r="A2206" s="21" t="s">
        <v>6933</v>
      </c>
      <c r="B2206" s="21" t="s">
        <v>49</v>
      </c>
      <c r="C2206" s="22"/>
      <c r="D2206" s="22"/>
      <c r="E2206" s="22"/>
      <c r="F2206" s="22"/>
      <c r="G2206" s="22"/>
      <c r="H2206" s="22"/>
      <c r="I2206" s="22"/>
      <c r="J2206" s="22"/>
      <c r="K2206" s="23">
        <v>1</v>
      </c>
      <c r="L2206" s="23">
        <v>1</v>
      </c>
      <c r="M2206" s="21" t="s">
        <v>50</v>
      </c>
      <c r="N2206" s="21" t="s">
        <v>50</v>
      </c>
      <c r="O2206" s="22"/>
      <c r="P2206" s="22"/>
    </row>
    <row r="2207" spans="1:16" ht="45" x14ac:dyDescent="0.25">
      <c r="A2207" s="21" t="s">
        <v>6934</v>
      </c>
      <c r="B2207" s="21" t="s">
        <v>49</v>
      </c>
      <c r="C2207" s="22"/>
      <c r="D2207" s="22"/>
      <c r="E2207" s="22"/>
      <c r="F2207" s="22"/>
      <c r="G2207" s="22"/>
      <c r="H2207" s="22"/>
      <c r="I2207" s="22"/>
      <c r="J2207" s="22"/>
      <c r="K2207" s="23">
        <v>1</v>
      </c>
      <c r="L2207" s="23">
        <v>1</v>
      </c>
      <c r="M2207" s="21" t="s">
        <v>50</v>
      </c>
      <c r="N2207" s="21" t="s">
        <v>50</v>
      </c>
      <c r="O2207" s="22"/>
      <c r="P2207" s="22"/>
    </row>
    <row r="2208" spans="1:16" ht="45" x14ac:dyDescent="0.25">
      <c r="A2208" s="21" t="s">
        <v>6935</v>
      </c>
      <c r="B2208" s="21" t="s">
        <v>49</v>
      </c>
      <c r="C2208" s="22"/>
      <c r="D2208" s="22"/>
      <c r="E2208" s="22"/>
      <c r="F2208" s="22"/>
      <c r="G2208" s="22"/>
      <c r="H2208" s="22"/>
      <c r="I2208" s="22"/>
      <c r="J2208" s="22"/>
      <c r="K2208" s="23">
        <v>1</v>
      </c>
      <c r="L2208" s="23">
        <v>1</v>
      </c>
      <c r="M2208" s="21" t="s">
        <v>50</v>
      </c>
      <c r="N2208" s="21" t="s">
        <v>50</v>
      </c>
      <c r="O2208" s="22"/>
      <c r="P2208" s="22"/>
    </row>
    <row r="2209" spans="1:16" ht="45" x14ac:dyDescent="0.25">
      <c r="A2209" s="21" t="s">
        <v>6936</v>
      </c>
      <c r="B2209" s="21" t="s">
        <v>49</v>
      </c>
      <c r="C2209" s="22"/>
      <c r="D2209" s="22"/>
      <c r="E2209" s="22"/>
      <c r="F2209" s="22"/>
      <c r="G2209" s="22"/>
      <c r="H2209" s="22"/>
      <c r="I2209" s="22"/>
      <c r="J2209" s="22"/>
      <c r="K2209" s="23">
        <v>1</v>
      </c>
      <c r="L2209" s="23">
        <v>1</v>
      </c>
      <c r="M2209" s="21" t="s">
        <v>50</v>
      </c>
      <c r="N2209" s="21" t="s">
        <v>50</v>
      </c>
      <c r="O2209" s="22"/>
      <c r="P2209" s="22"/>
    </row>
    <row r="2210" spans="1:16" ht="45" x14ac:dyDescent="0.25">
      <c r="A2210" s="21" t="s">
        <v>6937</v>
      </c>
      <c r="B2210" s="21" t="s">
        <v>49</v>
      </c>
      <c r="C2210" s="22"/>
      <c r="D2210" s="22"/>
      <c r="E2210" s="22"/>
      <c r="F2210" s="22"/>
      <c r="G2210" s="22"/>
      <c r="H2210" s="22"/>
      <c r="I2210" s="22"/>
      <c r="J2210" s="22"/>
      <c r="K2210" s="23">
        <v>1</v>
      </c>
      <c r="L2210" s="23">
        <v>1</v>
      </c>
      <c r="M2210" s="21" t="s">
        <v>50</v>
      </c>
      <c r="N2210" s="21" t="s">
        <v>50</v>
      </c>
      <c r="O2210" s="22"/>
      <c r="P2210" s="22"/>
    </row>
    <row r="2211" spans="1:16" ht="45" x14ac:dyDescent="0.25">
      <c r="A2211" s="21" t="s">
        <v>6938</v>
      </c>
      <c r="B2211" s="21" t="s">
        <v>49</v>
      </c>
      <c r="C2211" s="22"/>
      <c r="D2211" s="22"/>
      <c r="E2211" s="22"/>
      <c r="F2211" s="22"/>
      <c r="G2211" s="22"/>
      <c r="H2211" s="22"/>
      <c r="I2211" s="22"/>
      <c r="J2211" s="22"/>
      <c r="K2211" s="23">
        <v>1</v>
      </c>
      <c r="L2211" s="23">
        <v>1</v>
      </c>
      <c r="M2211" s="21" t="s">
        <v>50</v>
      </c>
      <c r="N2211" s="21" t="s">
        <v>50</v>
      </c>
      <c r="O2211" s="22"/>
      <c r="P2211" s="22"/>
    </row>
    <row r="2212" spans="1:16" ht="45" x14ac:dyDescent="0.25">
      <c r="A2212" s="21" t="s">
        <v>6939</v>
      </c>
      <c r="B2212" s="21" t="s">
        <v>49</v>
      </c>
      <c r="C2212" s="22"/>
      <c r="D2212" s="22"/>
      <c r="E2212" s="22"/>
      <c r="F2212" s="22"/>
      <c r="G2212" s="22"/>
      <c r="H2212" s="22"/>
      <c r="I2212" s="22"/>
      <c r="J2212" s="22"/>
      <c r="K2212" s="23">
        <v>1</v>
      </c>
      <c r="L2212" s="23">
        <v>1</v>
      </c>
      <c r="M2212" s="21" t="s">
        <v>50</v>
      </c>
      <c r="N2212" s="21" t="s">
        <v>50</v>
      </c>
      <c r="O2212" s="22"/>
      <c r="P2212" s="22"/>
    </row>
    <row r="2213" spans="1:16" ht="45" x14ac:dyDescent="0.25">
      <c r="A2213" s="21" t="s">
        <v>6940</v>
      </c>
      <c r="B2213" s="21" t="s">
        <v>49</v>
      </c>
      <c r="C2213" s="22"/>
      <c r="D2213" s="22"/>
      <c r="E2213" s="22"/>
      <c r="F2213" s="22"/>
      <c r="G2213" s="22"/>
      <c r="H2213" s="22"/>
      <c r="I2213" s="22"/>
      <c r="J2213" s="22"/>
      <c r="K2213" s="23">
        <v>1</v>
      </c>
      <c r="L2213" s="23">
        <v>1</v>
      </c>
      <c r="M2213" s="21" t="s">
        <v>50</v>
      </c>
      <c r="N2213" s="21" t="s">
        <v>50</v>
      </c>
      <c r="O2213" s="22"/>
      <c r="P2213" s="22"/>
    </row>
    <row r="2214" spans="1:16" ht="45" x14ac:dyDescent="0.25">
      <c r="A2214" s="21" t="s">
        <v>2589</v>
      </c>
      <c r="B2214" s="21" t="s">
        <v>49</v>
      </c>
      <c r="C2214" s="23">
        <v>20213820.050000001</v>
      </c>
      <c r="D2214" s="23">
        <v>308.64999999999998</v>
      </c>
      <c r="E2214" s="23">
        <v>26726324.32</v>
      </c>
      <c r="F2214" s="23">
        <v>331.76</v>
      </c>
      <c r="G2214" s="23">
        <v>30261950.329999998</v>
      </c>
      <c r="H2214" s="23">
        <v>461.73</v>
      </c>
      <c r="I2214" s="23">
        <v>19308491.359999999</v>
      </c>
      <c r="J2214" s="23">
        <v>271.37</v>
      </c>
      <c r="K2214" s="23">
        <v>1</v>
      </c>
      <c r="L2214" s="23">
        <v>1</v>
      </c>
      <c r="M2214" s="21" t="s">
        <v>50</v>
      </c>
      <c r="N2214" s="21" t="s">
        <v>1462</v>
      </c>
      <c r="O2214" s="22"/>
      <c r="P2214" s="23">
        <v>59673.75</v>
      </c>
    </row>
    <row r="2215" spans="1:16" ht="45" x14ac:dyDescent="0.25">
      <c r="A2215" s="21" t="s">
        <v>2591</v>
      </c>
      <c r="B2215" s="21" t="s">
        <v>49</v>
      </c>
      <c r="C2215" s="23">
        <v>54858867.700000003</v>
      </c>
      <c r="D2215" s="23">
        <v>361.77</v>
      </c>
      <c r="E2215" s="23">
        <v>67689708.329999998</v>
      </c>
      <c r="F2215" s="23">
        <v>364.86</v>
      </c>
      <c r="G2215" s="23">
        <v>75858436.049999997</v>
      </c>
      <c r="H2215" s="23">
        <v>413.33</v>
      </c>
      <c r="I2215" s="23">
        <v>71078928.430000007</v>
      </c>
      <c r="J2215" s="23">
        <v>391.65</v>
      </c>
      <c r="K2215" s="23">
        <v>1</v>
      </c>
      <c r="L2215" s="23">
        <v>1</v>
      </c>
      <c r="M2215" s="21" t="s">
        <v>50</v>
      </c>
      <c r="N2215" s="21" t="s">
        <v>1462</v>
      </c>
      <c r="O2215" s="22"/>
      <c r="P2215" s="23">
        <v>156308.75</v>
      </c>
    </row>
    <row r="2216" spans="1:16" ht="45" x14ac:dyDescent="0.25">
      <c r="A2216" s="21" t="s">
        <v>2594</v>
      </c>
      <c r="B2216" s="21" t="s">
        <v>49</v>
      </c>
      <c r="C2216" s="22"/>
      <c r="D2216" s="22"/>
      <c r="E2216" s="23">
        <v>3897214.3</v>
      </c>
      <c r="F2216" s="23">
        <v>2335.25</v>
      </c>
      <c r="G2216" s="23">
        <v>44086025.75</v>
      </c>
      <c r="H2216" s="23">
        <v>1459.49</v>
      </c>
      <c r="I2216" s="23">
        <v>4203550.1500000004</v>
      </c>
      <c r="J2216" s="23">
        <v>2769.48</v>
      </c>
      <c r="K2216" s="23">
        <v>1</v>
      </c>
      <c r="L2216" s="23">
        <v>1</v>
      </c>
      <c r="M2216" s="21" t="s">
        <v>50</v>
      </c>
      <c r="N2216" s="21" t="s">
        <v>50</v>
      </c>
      <c r="O2216" s="22"/>
      <c r="P2216" s="22"/>
    </row>
    <row r="2217" spans="1:16" ht="45" x14ac:dyDescent="0.25">
      <c r="A2217" s="21" t="s">
        <v>6941</v>
      </c>
      <c r="B2217" s="21" t="s">
        <v>49</v>
      </c>
      <c r="C2217" s="22"/>
      <c r="D2217" s="22"/>
      <c r="E2217" s="22"/>
      <c r="F2217" s="22"/>
      <c r="G2217" s="22"/>
      <c r="H2217" s="22"/>
      <c r="I2217" s="22"/>
      <c r="J2217" s="22"/>
      <c r="K2217" s="23">
        <v>1</v>
      </c>
      <c r="L2217" s="23">
        <v>1</v>
      </c>
      <c r="M2217" s="21" t="s">
        <v>50</v>
      </c>
      <c r="N2217" s="21" t="s">
        <v>50</v>
      </c>
      <c r="O2217" s="22"/>
      <c r="P2217" s="22"/>
    </row>
    <row r="2218" spans="1:16" ht="45" x14ac:dyDescent="0.25">
      <c r="A2218" s="21" t="s">
        <v>6942</v>
      </c>
      <c r="B2218" s="21" t="s">
        <v>49</v>
      </c>
      <c r="C2218" s="22"/>
      <c r="D2218" s="22"/>
      <c r="E2218" s="22"/>
      <c r="F2218" s="22"/>
      <c r="G2218" s="22"/>
      <c r="H2218" s="22"/>
      <c r="I2218" s="22"/>
      <c r="J2218" s="22"/>
      <c r="K2218" s="23">
        <v>1</v>
      </c>
      <c r="L2218" s="23">
        <v>1</v>
      </c>
      <c r="M2218" s="21" t="s">
        <v>50</v>
      </c>
      <c r="N2218" s="21" t="s">
        <v>50</v>
      </c>
      <c r="O2218" s="22"/>
      <c r="P2218" s="22"/>
    </row>
    <row r="2219" spans="1:16" ht="45" x14ac:dyDescent="0.25">
      <c r="A2219" s="21" t="s">
        <v>6943</v>
      </c>
      <c r="B2219" s="21" t="s">
        <v>49</v>
      </c>
      <c r="C2219" s="22"/>
      <c r="D2219" s="22"/>
      <c r="E2219" s="22"/>
      <c r="F2219" s="22"/>
      <c r="G2219" s="22"/>
      <c r="H2219" s="22"/>
      <c r="I2219" s="22"/>
      <c r="J2219" s="22"/>
      <c r="K2219" s="23">
        <v>1</v>
      </c>
      <c r="L2219" s="23">
        <v>1</v>
      </c>
      <c r="M2219" s="21" t="s">
        <v>50</v>
      </c>
      <c r="N2219" s="21" t="s">
        <v>50</v>
      </c>
      <c r="O2219" s="22"/>
      <c r="P2219" s="22"/>
    </row>
    <row r="2220" spans="1:16" ht="45" x14ac:dyDescent="0.25">
      <c r="A2220" s="21" t="s">
        <v>6944</v>
      </c>
      <c r="B2220" s="21" t="s">
        <v>49</v>
      </c>
      <c r="C2220" s="22"/>
      <c r="D2220" s="22"/>
      <c r="E2220" s="22"/>
      <c r="F2220" s="22"/>
      <c r="G2220" s="22"/>
      <c r="H2220" s="22"/>
      <c r="I2220" s="22"/>
      <c r="J2220" s="22"/>
      <c r="K2220" s="23">
        <v>1</v>
      </c>
      <c r="L2220" s="23">
        <v>1</v>
      </c>
      <c r="M2220" s="21" t="s">
        <v>50</v>
      </c>
      <c r="N2220" s="21" t="s">
        <v>50</v>
      </c>
      <c r="O2220" s="22"/>
      <c r="P2220" s="22"/>
    </row>
    <row r="2221" spans="1:16" ht="45" x14ac:dyDescent="0.25">
      <c r="A2221" s="21" t="s">
        <v>6945</v>
      </c>
      <c r="B2221" s="21" t="s">
        <v>49</v>
      </c>
      <c r="C2221" s="22"/>
      <c r="D2221" s="22"/>
      <c r="E2221" s="22"/>
      <c r="F2221" s="22"/>
      <c r="G2221" s="22"/>
      <c r="H2221" s="22"/>
      <c r="I2221" s="22"/>
      <c r="J2221" s="22"/>
      <c r="K2221" s="23">
        <v>1</v>
      </c>
      <c r="L2221" s="23">
        <v>1</v>
      </c>
      <c r="M2221" s="21" t="s">
        <v>50</v>
      </c>
      <c r="N2221" s="21" t="s">
        <v>50</v>
      </c>
      <c r="O2221" s="22"/>
      <c r="P2221" s="22"/>
    </row>
    <row r="2222" spans="1:16" ht="45" x14ac:dyDescent="0.25">
      <c r="A2222" s="21" t="s">
        <v>6946</v>
      </c>
      <c r="B2222" s="21" t="s">
        <v>49</v>
      </c>
      <c r="C2222" s="22"/>
      <c r="D2222" s="22"/>
      <c r="E2222" s="22"/>
      <c r="F2222" s="22"/>
      <c r="G2222" s="22"/>
      <c r="H2222" s="22"/>
      <c r="I2222" s="22"/>
      <c r="J2222" s="22"/>
      <c r="K2222" s="23">
        <v>1</v>
      </c>
      <c r="L2222" s="23">
        <v>1</v>
      </c>
      <c r="M2222" s="21" t="s">
        <v>50</v>
      </c>
      <c r="N2222" s="21" t="s">
        <v>50</v>
      </c>
      <c r="O2222" s="22"/>
      <c r="P2222" s="22"/>
    </row>
    <row r="2223" spans="1:16" ht="45" x14ac:dyDescent="0.25">
      <c r="A2223" s="21" t="s">
        <v>6947</v>
      </c>
      <c r="B2223" s="21" t="s">
        <v>49</v>
      </c>
      <c r="C2223" s="22"/>
      <c r="D2223" s="22"/>
      <c r="E2223" s="22"/>
      <c r="F2223" s="22"/>
      <c r="G2223" s="22"/>
      <c r="H2223" s="22"/>
      <c r="I2223" s="22"/>
      <c r="J2223" s="22"/>
      <c r="K2223" s="23">
        <v>1</v>
      </c>
      <c r="L2223" s="23">
        <v>1</v>
      </c>
      <c r="M2223" s="21" t="s">
        <v>50</v>
      </c>
      <c r="N2223" s="21" t="s">
        <v>50</v>
      </c>
      <c r="O2223" s="22"/>
      <c r="P2223" s="22"/>
    </row>
    <row r="2224" spans="1:16" ht="45" x14ac:dyDescent="0.25">
      <c r="A2224" s="21" t="s">
        <v>6948</v>
      </c>
      <c r="B2224" s="21" t="s">
        <v>49</v>
      </c>
      <c r="C2224" s="22"/>
      <c r="D2224" s="22"/>
      <c r="E2224" s="22"/>
      <c r="F2224" s="22"/>
      <c r="G2224" s="22"/>
      <c r="H2224" s="22"/>
      <c r="I2224" s="22"/>
      <c r="J2224" s="22"/>
      <c r="K2224" s="23">
        <v>1</v>
      </c>
      <c r="L2224" s="23">
        <v>1</v>
      </c>
      <c r="M2224" s="21" t="s">
        <v>50</v>
      </c>
      <c r="N2224" s="21" t="s">
        <v>50</v>
      </c>
      <c r="O2224" s="22"/>
      <c r="P2224" s="22"/>
    </row>
    <row r="2225" spans="1:16" ht="45" x14ac:dyDescent="0.25">
      <c r="A2225" s="21" t="s">
        <v>2597</v>
      </c>
      <c r="B2225" s="21" t="s">
        <v>49</v>
      </c>
      <c r="C2225" s="23">
        <v>13969386.23</v>
      </c>
      <c r="D2225" s="23">
        <v>40.58</v>
      </c>
      <c r="E2225" s="23">
        <v>13706518.560000001</v>
      </c>
      <c r="F2225" s="23">
        <v>36.17</v>
      </c>
      <c r="G2225" s="23">
        <v>20355654.190000001</v>
      </c>
      <c r="H2225" s="23">
        <v>52.56</v>
      </c>
      <c r="I2225" s="23">
        <v>6649902.6399999997</v>
      </c>
      <c r="J2225" s="23">
        <v>18.75</v>
      </c>
      <c r="K2225" s="23">
        <v>1</v>
      </c>
      <c r="L2225" s="23">
        <v>1</v>
      </c>
      <c r="M2225" s="21" t="s">
        <v>50</v>
      </c>
      <c r="N2225" s="21" t="s">
        <v>58</v>
      </c>
      <c r="O2225" s="22"/>
      <c r="P2225" s="23">
        <v>354980</v>
      </c>
    </row>
    <row r="2226" spans="1:16" ht="45" x14ac:dyDescent="0.25">
      <c r="A2226" s="21" t="s">
        <v>6949</v>
      </c>
      <c r="B2226" s="21" t="s">
        <v>49</v>
      </c>
      <c r="C2226" s="22"/>
      <c r="D2226" s="22"/>
      <c r="E2226" s="22"/>
      <c r="F2226" s="22"/>
      <c r="G2226" s="22"/>
      <c r="H2226" s="22"/>
      <c r="I2226" s="22"/>
      <c r="J2226" s="22"/>
      <c r="K2226" s="23">
        <v>1</v>
      </c>
      <c r="L2226" s="23">
        <v>1</v>
      </c>
      <c r="M2226" s="21" t="s">
        <v>50</v>
      </c>
      <c r="N2226" s="21" t="s">
        <v>50</v>
      </c>
      <c r="O2226" s="22"/>
      <c r="P2226" s="22"/>
    </row>
    <row r="2227" spans="1:16" ht="45" x14ac:dyDescent="0.25">
      <c r="A2227" s="21" t="s">
        <v>6950</v>
      </c>
      <c r="B2227" s="21" t="s">
        <v>49</v>
      </c>
      <c r="C2227" s="22"/>
      <c r="D2227" s="22"/>
      <c r="E2227" s="22"/>
      <c r="F2227" s="22"/>
      <c r="G2227" s="22"/>
      <c r="H2227" s="22"/>
      <c r="I2227" s="22"/>
      <c r="J2227" s="22"/>
      <c r="K2227" s="23">
        <v>1</v>
      </c>
      <c r="L2227" s="23">
        <v>1</v>
      </c>
      <c r="M2227" s="21" t="s">
        <v>50</v>
      </c>
      <c r="N2227" s="21" t="s">
        <v>50</v>
      </c>
      <c r="O2227" s="22"/>
      <c r="P2227" s="22"/>
    </row>
    <row r="2228" spans="1:16" ht="45" x14ac:dyDescent="0.25">
      <c r="A2228" s="21" t="s">
        <v>6951</v>
      </c>
      <c r="B2228" s="21" t="s">
        <v>49</v>
      </c>
      <c r="C2228" s="22"/>
      <c r="D2228" s="22"/>
      <c r="E2228" s="22"/>
      <c r="F2228" s="22"/>
      <c r="G2228" s="22"/>
      <c r="H2228" s="22"/>
      <c r="I2228" s="22"/>
      <c r="J2228" s="22"/>
      <c r="K2228" s="23">
        <v>1</v>
      </c>
      <c r="L2228" s="23">
        <v>1</v>
      </c>
      <c r="M2228" s="21" t="s">
        <v>50</v>
      </c>
      <c r="N2228" s="21" t="s">
        <v>50</v>
      </c>
      <c r="O2228" s="22"/>
      <c r="P2228" s="22"/>
    </row>
    <row r="2229" spans="1:16" ht="45" x14ac:dyDescent="0.25">
      <c r="A2229" s="21" t="s">
        <v>6952</v>
      </c>
      <c r="B2229" s="21" t="s">
        <v>49</v>
      </c>
      <c r="C2229" s="22"/>
      <c r="D2229" s="22"/>
      <c r="E2229" s="22"/>
      <c r="F2229" s="22"/>
      <c r="G2229" s="22"/>
      <c r="H2229" s="22"/>
      <c r="I2229" s="22"/>
      <c r="J2229" s="22"/>
      <c r="K2229" s="23">
        <v>1</v>
      </c>
      <c r="L2229" s="23">
        <v>1</v>
      </c>
      <c r="M2229" s="21" t="s">
        <v>50</v>
      </c>
      <c r="N2229" s="21" t="s">
        <v>50</v>
      </c>
      <c r="O2229" s="22"/>
      <c r="P2229" s="22"/>
    </row>
    <row r="2230" spans="1:16" ht="45" x14ac:dyDescent="0.25">
      <c r="A2230" s="21" t="s">
        <v>6953</v>
      </c>
      <c r="B2230" s="21" t="s">
        <v>49</v>
      </c>
      <c r="C2230" s="22"/>
      <c r="D2230" s="22"/>
      <c r="E2230" s="22"/>
      <c r="F2230" s="22"/>
      <c r="G2230" s="22"/>
      <c r="H2230" s="22"/>
      <c r="I2230" s="22"/>
      <c r="J2230" s="22"/>
      <c r="K2230" s="23">
        <v>1</v>
      </c>
      <c r="L2230" s="23">
        <v>1</v>
      </c>
      <c r="M2230" s="21" t="s">
        <v>50</v>
      </c>
      <c r="N2230" s="21" t="s">
        <v>50</v>
      </c>
      <c r="O2230" s="22"/>
      <c r="P2230" s="22"/>
    </row>
    <row r="2231" spans="1:16" ht="45" x14ac:dyDescent="0.25">
      <c r="A2231" s="21" t="s">
        <v>6954</v>
      </c>
      <c r="B2231" s="21" t="s">
        <v>49</v>
      </c>
      <c r="C2231" s="22"/>
      <c r="D2231" s="22"/>
      <c r="E2231" s="22"/>
      <c r="F2231" s="22"/>
      <c r="G2231" s="22"/>
      <c r="H2231" s="22"/>
      <c r="I2231" s="22"/>
      <c r="J2231" s="22"/>
      <c r="K2231" s="23">
        <v>1</v>
      </c>
      <c r="L2231" s="23">
        <v>1</v>
      </c>
      <c r="M2231" s="21" t="s">
        <v>50</v>
      </c>
      <c r="N2231" s="21" t="s">
        <v>50</v>
      </c>
      <c r="O2231" s="22"/>
      <c r="P2231" s="22"/>
    </row>
    <row r="2232" spans="1:16" ht="45" x14ac:dyDescent="0.25">
      <c r="A2232" s="21" t="s">
        <v>6955</v>
      </c>
      <c r="B2232" s="21" t="s">
        <v>49</v>
      </c>
      <c r="C2232" s="22"/>
      <c r="D2232" s="22"/>
      <c r="E2232" s="22"/>
      <c r="F2232" s="22"/>
      <c r="G2232" s="22"/>
      <c r="H2232" s="22"/>
      <c r="I2232" s="22"/>
      <c r="J2232" s="22"/>
      <c r="K2232" s="23">
        <v>1</v>
      </c>
      <c r="L2232" s="23">
        <v>1</v>
      </c>
      <c r="M2232" s="21" t="s">
        <v>50</v>
      </c>
      <c r="N2232" s="21" t="s">
        <v>50</v>
      </c>
      <c r="O2232" s="22"/>
      <c r="P2232" s="22"/>
    </row>
    <row r="2233" spans="1:16" ht="45" x14ac:dyDescent="0.25">
      <c r="A2233" s="21" t="s">
        <v>2599</v>
      </c>
      <c r="B2233" s="21" t="s">
        <v>49</v>
      </c>
      <c r="C2233" s="23">
        <v>8529086.5199999996</v>
      </c>
      <c r="D2233" s="23">
        <v>467.15</v>
      </c>
      <c r="E2233" s="23">
        <v>7805990.4699999997</v>
      </c>
      <c r="F2233" s="23">
        <v>446.76</v>
      </c>
      <c r="G2233" s="23">
        <v>16385486.26</v>
      </c>
      <c r="H2233" s="23">
        <v>836.45</v>
      </c>
      <c r="I2233" s="23">
        <v>8639777.4700000007</v>
      </c>
      <c r="J2233" s="23">
        <v>398.74</v>
      </c>
      <c r="K2233" s="23">
        <v>1</v>
      </c>
      <c r="L2233" s="23">
        <v>1</v>
      </c>
      <c r="M2233" s="21" t="s">
        <v>50</v>
      </c>
      <c r="N2233" s="21" t="s">
        <v>5192</v>
      </c>
      <c r="O2233" s="22"/>
      <c r="P2233" s="23">
        <v>12584</v>
      </c>
    </row>
    <row r="2234" spans="1:16" ht="45" x14ac:dyDescent="0.25">
      <c r="A2234" s="21" t="s">
        <v>6956</v>
      </c>
      <c r="B2234" s="21" t="s">
        <v>49</v>
      </c>
      <c r="C2234" s="22"/>
      <c r="D2234" s="22"/>
      <c r="E2234" s="22"/>
      <c r="F2234" s="22"/>
      <c r="G2234" s="22"/>
      <c r="H2234" s="22"/>
      <c r="I2234" s="22"/>
      <c r="J2234" s="22"/>
      <c r="K2234" s="23">
        <v>1</v>
      </c>
      <c r="L2234" s="23">
        <v>1</v>
      </c>
      <c r="M2234" s="21" t="s">
        <v>50</v>
      </c>
      <c r="N2234" s="21" t="s">
        <v>50</v>
      </c>
      <c r="O2234" s="22"/>
      <c r="P2234" s="22"/>
    </row>
    <row r="2235" spans="1:16" ht="45" x14ac:dyDescent="0.25">
      <c r="A2235" s="21" t="s">
        <v>6957</v>
      </c>
      <c r="B2235" s="21" t="s">
        <v>49</v>
      </c>
      <c r="C2235" s="22"/>
      <c r="D2235" s="22"/>
      <c r="E2235" s="22"/>
      <c r="F2235" s="22"/>
      <c r="G2235" s="22"/>
      <c r="H2235" s="22"/>
      <c r="I2235" s="22"/>
      <c r="J2235" s="22"/>
      <c r="K2235" s="23">
        <v>1</v>
      </c>
      <c r="L2235" s="23">
        <v>1</v>
      </c>
      <c r="M2235" s="21" t="s">
        <v>50</v>
      </c>
      <c r="N2235" s="21" t="s">
        <v>50</v>
      </c>
      <c r="O2235" s="22"/>
      <c r="P2235" s="22"/>
    </row>
    <row r="2236" spans="1:16" ht="45" x14ac:dyDescent="0.25">
      <c r="A2236" s="21" t="s">
        <v>6958</v>
      </c>
      <c r="B2236" s="21" t="s">
        <v>49</v>
      </c>
      <c r="C2236" s="22"/>
      <c r="D2236" s="22"/>
      <c r="E2236" s="22"/>
      <c r="F2236" s="22"/>
      <c r="G2236" s="22"/>
      <c r="H2236" s="22"/>
      <c r="I2236" s="22"/>
      <c r="J2236" s="22"/>
      <c r="K2236" s="23">
        <v>1</v>
      </c>
      <c r="L2236" s="23">
        <v>1</v>
      </c>
      <c r="M2236" s="21" t="s">
        <v>50</v>
      </c>
      <c r="N2236" s="21" t="s">
        <v>50</v>
      </c>
      <c r="O2236" s="22"/>
      <c r="P2236" s="22"/>
    </row>
    <row r="2237" spans="1:16" ht="45" x14ac:dyDescent="0.25">
      <c r="A2237" s="21" t="s">
        <v>319</v>
      </c>
      <c r="B2237" s="21" t="s">
        <v>49</v>
      </c>
      <c r="C2237" s="23">
        <v>55016656.579999998</v>
      </c>
      <c r="D2237" s="23">
        <v>296.2</v>
      </c>
      <c r="E2237" s="23">
        <v>40278490.740000002</v>
      </c>
      <c r="F2237" s="23">
        <v>246.88</v>
      </c>
      <c r="G2237" s="23">
        <v>106715818.86</v>
      </c>
      <c r="H2237" s="23">
        <v>695.59</v>
      </c>
      <c r="I2237" s="23">
        <v>81401945.510000005</v>
      </c>
      <c r="J2237" s="23">
        <v>580.85</v>
      </c>
      <c r="K2237" s="23">
        <v>1</v>
      </c>
      <c r="L2237" s="23">
        <v>1</v>
      </c>
      <c r="M2237" s="21" t="s">
        <v>50</v>
      </c>
      <c r="N2237" s="21" t="s">
        <v>1462</v>
      </c>
      <c r="O2237" s="22"/>
      <c r="P2237" s="23">
        <v>281158</v>
      </c>
    </row>
    <row r="2238" spans="1:16" ht="45" x14ac:dyDescent="0.25">
      <c r="A2238" s="21" t="s">
        <v>6959</v>
      </c>
      <c r="B2238" s="21" t="s">
        <v>49</v>
      </c>
      <c r="C2238" s="22"/>
      <c r="D2238" s="22"/>
      <c r="E2238" s="22"/>
      <c r="F2238" s="22"/>
      <c r="G2238" s="22"/>
      <c r="H2238" s="22"/>
      <c r="I2238" s="22"/>
      <c r="J2238" s="22"/>
      <c r="K2238" s="23">
        <v>1</v>
      </c>
      <c r="L2238" s="23">
        <v>1</v>
      </c>
      <c r="M2238" s="21" t="s">
        <v>50</v>
      </c>
      <c r="N2238" s="21" t="s">
        <v>50</v>
      </c>
      <c r="O2238" s="22"/>
      <c r="P2238" s="22"/>
    </row>
    <row r="2239" spans="1:16" ht="45" x14ac:dyDescent="0.25">
      <c r="A2239" s="21" t="s">
        <v>6960</v>
      </c>
      <c r="B2239" s="21" t="s">
        <v>49</v>
      </c>
      <c r="C2239" s="22"/>
      <c r="D2239" s="22"/>
      <c r="E2239" s="22"/>
      <c r="F2239" s="22"/>
      <c r="G2239" s="22"/>
      <c r="H2239" s="22"/>
      <c r="I2239" s="22"/>
      <c r="J2239" s="22"/>
      <c r="K2239" s="23">
        <v>1</v>
      </c>
      <c r="L2239" s="23">
        <v>1</v>
      </c>
      <c r="M2239" s="21" t="s">
        <v>50</v>
      </c>
      <c r="N2239" s="21" t="s">
        <v>50</v>
      </c>
      <c r="O2239" s="22"/>
      <c r="P2239" s="22"/>
    </row>
    <row r="2240" spans="1:16" ht="45" x14ac:dyDescent="0.25">
      <c r="A2240" s="21" t="s">
        <v>6961</v>
      </c>
      <c r="B2240" s="21" t="s">
        <v>49</v>
      </c>
      <c r="C2240" s="22"/>
      <c r="D2240" s="22"/>
      <c r="E2240" s="22"/>
      <c r="F2240" s="22"/>
      <c r="G2240" s="22"/>
      <c r="H2240" s="22"/>
      <c r="I2240" s="22"/>
      <c r="J2240" s="22"/>
      <c r="K2240" s="23">
        <v>1</v>
      </c>
      <c r="L2240" s="23">
        <v>1</v>
      </c>
      <c r="M2240" s="21" t="s">
        <v>50</v>
      </c>
      <c r="N2240" s="21" t="s">
        <v>50</v>
      </c>
      <c r="O2240" s="22"/>
      <c r="P2240" s="22"/>
    </row>
    <row r="2241" spans="1:16" ht="45" x14ac:dyDescent="0.25">
      <c r="A2241" s="21" t="s">
        <v>2607</v>
      </c>
      <c r="B2241" s="21" t="s">
        <v>49</v>
      </c>
      <c r="C2241" s="23">
        <v>15060000</v>
      </c>
      <c r="D2241" s="23">
        <v>3000</v>
      </c>
      <c r="E2241" s="23">
        <v>15064119.800000001</v>
      </c>
      <c r="F2241" s="23">
        <v>3814.03</v>
      </c>
      <c r="G2241" s="23">
        <v>11671619.539999999</v>
      </c>
      <c r="H2241" s="23">
        <v>3123.16</v>
      </c>
      <c r="I2241" s="23">
        <v>12516662.52</v>
      </c>
      <c r="J2241" s="23">
        <v>2847.35</v>
      </c>
      <c r="K2241" s="23">
        <v>1</v>
      </c>
      <c r="L2241" s="23">
        <v>1</v>
      </c>
      <c r="M2241" s="21" t="s">
        <v>50</v>
      </c>
      <c r="N2241" s="21" t="s">
        <v>5192</v>
      </c>
      <c r="O2241" s="22"/>
      <c r="P2241" s="23">
        <v>6439</v>
      </c>
    </row>
    <row r="2242" spans="1:16" ht="45" x14ac:dyDescent="0.25">
      <c r="A2242" s="21" t="s">
        <v>6962</v>
      </c>
      <c r="B2242" s="21" t="s">
        <v>49</v>
      </c>
      <c r="C2242" s="22"/>
      <c r="D2242" s="22"/>
      <c r="E2242" s="22"/>
      <c r="F2242" s="22"/>
      <c r="G2242" s="22"/>
      <c r="H2242" s="22"/>
      <c r="I2242" s="22"/>
      <c r="J2242" s="22"/>
      <c r="K2242" s="23">
        <v>1</v>
      </c>
      <c r="L2242" s="23">
        <v>1</v>
      </c>
      <c r="M2242" s="21" t="s">
        <v>50</v>
      </c>
      <c r="N2242" s="21" t="s">
        <v>50</v>
      </c>
      <c r="O2242" s="22"/>
      <c r="P2242" s="22"/>
    </row>
    <row r="2243" spans="1:16" ht="45" x14ac:dyDescent="0.25">
      <c r="A2243" s="21" t="s">
        <v>6963</v>
      </c>
      <c r="B2243" s="21" t="s">
        <v>49</v>
      </c>
      <c r="C2243" s="22"/>
      <c r="D2243" s="22"/>
      <c r="E2243" s="22"/>
      <c r="F2243" s="22"/>
      <c r="G2243" s="22"/>
      <c r="H2243" s="22"/>
      <c r="I2243" s="22"/>
      <c r="J2243" s="22"/>
      <c r="K2243" s="23">
        <v>1</v>
      </c>
      <c r="L2243" s="23">
        <v>1</v>
      </c>
      <c r="M2243" s="21" t="s">
        <v>50</v>
      </c>
      <c r="N2243" s="21" t="s">
        <v>50</v>
      </c>
      <c r="O2243" s="22"/>
      <c r="P2243" s="22"/>
    </row>
    <row r="2244" spans="1:16" ht="45" x14ac:dyDescent="0.25">
      <c r="A2244" s="21" t="s">
        <v>6964</v>
      </c>
      <c r="B2244" s="21" t="s">
        <v>49</v>
      </c>
      <c r="C2244" s="22"/>
      <c r="D2244" s="22"/>
      <c r="E2244" s="22"/>
      <c r="F2244" s="22"/>
      <c r="G2244" s="22"/>
      <c r="H2244" s="22"/>
      <c r="I2244" s="22"/>
      <c r="J2244" s="22"/>
      <c r="K2244" s="23">
        <v>1</v>
      </c>
      <c r="L2244" s="23">
        <v>1</v>
      </c>
      <c r="M2244" s="21" t="s">
        <v>50</v>
      </c>
      <c r="N2244" s="21" t="s">
        <v>50</v>
      </c>
      <c r="O2244" s="22"/>
      <c r="P2244" s="22"/>
    </row>
    <row r="2245" spans="1:16" ht="45" x14ac:dyDescent="0.25">
      <c r="A2245" s="21" t="s">
        <v>2609</v>
      </c>
      <c r="B2245" s="21" t="s">
        <v>49</v>
      </c>
      <c r="C2245" s="23">
        <v>14734860.02</v>
      </c>
      <c r="D2245" s="23">
        <v>744.55</v>
      </c>
      <c r="E2245" s="23">
        <v>24671269.559999999</v>
      </c>
      <c r="F2245" s="23">
        <v>299.89</v>
      </c>
      <c r="G2245" s="23">
        <v>26969736.390000001</v>
      </c>
      <c r="H2245" s="23">
        <v>351.34</v>
      </c>
      <c r="I2245" s="23">
        <v>31376698.219999999</v>
      </c>
      <c r="J2245" s="23">
        <v>360.54</v>
      </c>
      <c r="K2245" s="23">
        <v>1</v>
      </c>
      <c r="L2245" s="23">
        <v>1</v>
      </c>
      <c r="M2245" s="21" t="s">
        <v>50</v>
      </c>
      <c r="N2245" s="21" t="s">
        <v>1462</v>
      </c>
      <c r="O2245" s="22"/>
      <c r="P2245" s="23">
        <v>105040</v>
      </c>
    </row>
    <row r="2246" spans="1:16" ht="45" x14ac:dyDescent="0.25">
      <c r="A2246" s="21" t="s">
        <v>6965</v>
      </c>
      <c r="B2246" s="21" t="s">
        <v>49</v>
      </c>
      <c r="C2246" s="22"/>
      <c r="D2246" s="22"/>
      <c r="E2246" s="22"/>
      <c r="F2246" s="22"/>
      <c r="G2246" s="22"/>
      <c r="H2246" s="22"/>
      <c r="I2246" s="22"/>
      <c r="J2246" s="22"/>
      <c r="K2246" s="23">
        <v>1</v>
      </c>
      <c r="L2246" s="23">
        <v>1</v>
      </c>
      <c r="M2246" s="21" t="s">
        <v>50</v>
      </c>
      <c r="N2246" s="21" t="s">
        <v>50</v>
      </c>
      <c r="O2246" s="22"/>
      <c r="P2246" s="22"/>
    </row>
    <row r="2247" spans="1:16" ht="45" x14ac:dyDescent="0.25">
      <c r="A2247" s="21" t="s">
        <v>6966</v>
      </c>
      <c r="B2247" s="21" t="s">
        <v>49</v>
      </c>
      <c r="C2247" s="22"/>
      <c r="D2247" s="22"/>
      <c r="E2247" s="22"/>
      <c r="F2247" s="22"/>
      <c r="G2247" s="22"/>
      <c r="H2247" s="22"/>
      <c r="I2247" s="22"/>
      <c r="J2247" s="22"/>
      <c r="K2247" s="23">
        <v>1</v>
      </c>
      <c r="L2247" s="23">
        <v>1</v>
      </c>
      <c r="M2247" s="21" t="s">
        <v>50</v>
      </c>
      <c r="N2247" s="21" t="s">
        <v>50</v>
      </c>
      <c r="O2247" s="22"/>
      <c r="P2247" s="22"/>
    </row>
    <row r="2248" spans="1:16" ht="45" x14ac:dyDescent="0.25">
      <c r="A2248" s="21" t="s">
        <v>6967</v>
      </c>
      <c r="B2248" s="21" t="s">
        <v>49</v>
      </c>
      <c r="C2248" s="22"/>
      <c r="D2248" s="22"/>
      <c r="E2248" s="22"/>
      <c r="F2248" s="22"/>
      <c r="G2248" s="22"/>
      <c r="H2248" s="22"/>
      <c r="I2248" s="22"/>
      <c r="J2248" s="22"/>
      <c r="K2248" s="23">
        <v>1</v>
      </c>
      <c r="L2248" s="23">
        <v>1</v>
      </c>
      <c r="M2248" s="21" t="s">
        <v>50</v>
      </c>
      <c r="N2248" s="21" t="s">
        <v>50</v>
      </c>
      <c r="O2248" s="22"/>
      <c r="P2248" s="22"/>
    </row>
    <row r="2249" spans="1:16" ht="45" x14ac:dyDescent="0.25">
      <c r="A2249" s="21" t="s">
        <v>6968</v>
      </c>
      <c r="B2249" s="21" t="s">
        <v>49</v>
      </c>
      <c r="C2249" s="22"/>
      <c r="D2249" s="22"/>
      <c r="E2249" s="22"/>
      <c r="F2249" s="22"/>
      <c r="G2249" s="22"/>
      <c r="H2249" s="22"/>
      <c r="I2249" s="22"/>
      <c r="J2249" s="22"/>
      <c r="K2249" s="23">
        <v>1</v>
      </c>
      <c r="L2249" s="23">
        <v>1</v>
      </c>
      <c r="M2249" s="21" t="s">
        <v>50</v>
      </c>
      <c r="N2249" s="21" t="s">
        <v>50</v>
      </c>
      <c r="O2249" s="22"/>
      <c r="P2249" s="22"/>
    </row>
    <row r="2250" spans="1:16" ht="45" x14ac:dyDescent="0.25">
      <c r="A2250" s="21" t="s">
        <v>6969</v>
      </c>
      <c r="B2250" s="21" t="s">
        <v>49</v>
      </c>
      <c r="C2250" s="22"/>
      <c r="D2250" s="22"/>
      <c r="E2250" s="22"/>
      <c r="F2250" s="22"/>
      <c r="G2250" s="22"/>
      <c r="H2250" s="22"/>
      <c r="I2250" s="22"/>
      <c r="J2250" s="22"/>
      <c r="K2250" s="23">
        <v>1</v>
      </c>
      <c r="L2250" s="23">
        <v>1</v>
      </c>
      <c r="M2250" s="21" t="s">
        <v>50</v>
      </c>
      <c r="N2250" s="21" t="s">
        <v>50</v>
      </c>
      <c r="O2250" s="22"/>
      <c r="P2250" s="22"/>
    </row>
    <row r="2251" spans="1:16" ht="45" x14ac:dyDescent="0.25">
      <c r="A2251" s="21" t="s">
        <v>6970</v>
      </c>
      <c r="B2251" s="21" t="s">
        <v>49</v>
      </c>
      <c r="C2251" s="22"/>
      <c r="D2251" s="22"/>
      <c r="E2251" s="22"/>
      <c r="F2251" s="22"/>
      <c r="G2251" s="22"/>
      <c r="H2251" s="22"/>
      <c r="I2251" s="22"/>
      <c r="J2251" s="22"/>
      <c r="K2251" s="23">
        <v>1</v>
      </c>
      <c r="L2251" s="23">
        <v>1</v>
      </c>
      <c r="M2251" s="21" t="s">
        <v>50</v>
      </c>
      <c r="N2251" s="21" t="s">
        <v>50</v>
      </c>
      <c r="O2251" s="22"/>
      <c r="P2251" s="22"/>
    </row>
    <row r="2252" spans="1:16" ht="45" x14ac:dyDescent="0.25">
      <c r="A2252" s="21" t="s">
        <v>6971</v>
      </c>
      <c r="B2252" s="21" t="s">
        <v>49</v>
      </c>
      <c r="C2252" s="22"/>
      <c r="D2252" s="22"/>
      <c r="E2252" s="22"/>
      <c r="F2252" s="22"/>
      <c r="G2252" s="22"/>
      <c r="H2252" s="22"/>
      <c r="I2252" s="22"/>
      <c r="J2252" s="22"/>
      <c r="K2252" s="23">
        <v>1</v>
      </c>
      <c r="L2252" s="23">
        <v>1</v>
      </c>
      <c r="M2252" s="21" t="s">
        <v>50</v>
      </c>
      <c r="N2252" s="21" t="s">
        <v>50</v>
      </c>
      <c r="O2252" s="22"/>
      <c r="P2252" s="22"/>
    </row>
    <row r="2253" spans="1:16" ht="45" x14ac:dyDescent="0.25">
      <c r="A2253" s="21" t="s">
        <v>6972</v>
      </c>
      <c r="B2253" s="21" t="s">
        <v>49</v>
      </c>
      <c r="C2253" s="22"/>
      <c r="D2253" s="22"/>
      <c r="E2253" s="22"/>
      <c r="F2253" s="22"/>
      <c r="G2253" s="22"/>
      <c r="H2253" s="22"/>
      <c r="I2253" s="22"/>
      <c r="J2253" s="22"/>
      <c r="K2253" s="23">
        <v>1</v>
      </c>
      <c r="L2253" s="23">
        <v>1</v>
      </c>
      <c r="M2253" s="21" t="s">
        <v>50</v>
      </c>
      <c r="N2253" s="21" t="s">
        <v>50</v>
      </c>
      <c r="O2253" s="22"/>
      <c r="P2253" s="22"/>
    </row>
    <row r="2254" spans="1:16" ht="45" x14ac:dyDescent="0.25">
      <c r="A2254" s="21" t="s">
        <v>6973</v>
      </c>
      <c r="B2254" s="21" t="s">
        <v>49</v>
      </c>
      <c r="C2254" s="22"/>
      <c r="D2254" s="22"/>
      <c r="E2254" s="22"/>
      <c r="F2254" s="22"/>
      <c r="G2254" s="22"/>
      <c r="H2254" s="22"/>
      <c r="I2254" s="22"/>
      <c r="J2254" s="22"/>
      <c r="K2254" s="23">
        <v>1</v>
      </c>
      <c r="L2254" s="23">
        <v>1</v>
      </c>
      <c r="M2254" s="21" t="s">
        <v>50</v>
      </c>
      <c r="N2254" s="21" t="s">
        <v>50</v>
      </c>
      <c r="O2254" s="22"/>
      <c r="P2254" s="22"/>
    </row>
    <row r="2255" spans="1:16" ht="45" x14ac:dyDescent="0.25">
      <c r="A2255" s="21" t="s">
        <v>6974</v>
      </c>
      <c r="B2255" s="21" t="s">
        <v>49</v>
      </c>
      <c r="C2255" s="22"/>
      <c r="D2255" s="22"/>
      <c r="E2255" s="22"/>
      <c r="F2255" s="22"/>
      <c r="G2255" s="22"/>
      <c r="H2255" s="22"/>
      <c r="I2255" s="22"/>
      <c r="J2255" s="22"/>
      <c r="K2255" s="23">
        <v>1</v>
      </c>
      <c r="L2255" s="23">
        <v>1</v>
      </c>
      <c r="M2255" s="21" t="s">
        <v>50</v>
      </c>
      <c r="N2255" s="21" t="s">
        <v>50</v>
      </c>
      <c r="O2255" s="22"/>
      <c r="P2255" s="22"/>
    </row>
    <row r="2256" spans="1:16" ht="45" x14ac:dyDescent="0.25">
      <c r="A2256" s="21" t="s">
        <v>6975</v>
      </c>
      <c r="B2256" s="21" t="s">
        <v>49</v>
      </c>
      <c r="C2256" s="22"/>
      <c r="D2256" s="22"/>
      <c r="E2256" s="22"/>
      <c r="F2256" s="22"/>
      <c r="G2256" s="22"/>
      <c r="H2256" s="22"/>
      <c r="I2256" s="22"/>
      <c r="J2256" s="22"/>
      <c r="K2256" s="23">
        <v>1</v>
      </c>
      <c r="L2256" s="23">
        <v>1</v>
      </c>
      <c r="M2256" s="21" t="s">
        <v>50</v>
      </c>
      <c r="N2256" s="21" t="s">
        <v>50</v>
      </c>
      <c r="O2256" s="22"/>
      <c r="P2256" s="22"/>
    </row>
    <row r="2257" spans="1:16" ht="45" x14ac:dyDescent="0.25">
      <c r="A2257" s="21" t="s">
        <v>2611</v>
      </c>
      <c r="B2257" s="21" t="s">
        <v>198</v>
      </c>
      <c r="C2257" s="23">
        <v>78478136.239999995</v>
      </c>
      <c r="D2257" s="23">
        <v>226.44</v>
      </c>
      <c r="E2257" s="23">
        <v>73942987.099999994</v>
      </c>
      <c r="F2257" s="23">
        <v>205.94</v>
      </c>
      <c r="G2257" s="23">
        <v>53272739.770000003</v>
      </c>
      <c r="H2257" s="23">
        <v>157.63</v>
      </c>
      <c r="I2257" s="23">
        <v>101136868.11</v>
      </c>
      <c r="J2257" s="23">
        <v>281.13</v>
      </c>
      <c r="K2257" s="23">
        <v>1</v>
      </c>
      <c r="L2257" s="23">
        <v>1</v>
      </c>
      <c r="M2257" s="21" t="s">
        <v>50</v>
      </c>
      <c r="N2257" s="21" t="s">
        <v>58</v>
      </c>
      <c r="O2257" s="22"/>
      <c r="P2257" s="23">
        <v>336959</v>
      </c>
    </row>
    <row r="2258" spans="1:16" ht="45" x14ac:dyDescent="0.25">
      <c r="A2258" s="21" t="s">
        <v>6976</v>
      </c>
      <c r="B2258" s="21" t="s">
        <v>49</v>
      </c>
      <c r="C2258" s="22"/>
      <c r="D2258" s="22"/>
      <c r="E2258" s="22"/>
      <c r="F2258" s="22"/>
      <c r="G2258" s="22"/>
      <c r="H2258" s="22"/>
      <c r="I2258" s="22"/>
      <c r="J2258" s="22"/>
      <c r="K2258" s="23">
        <v>1</v>
      </c>
      <c r="L2258" s="23">
        <v>1</v>
      </c>
      <c r="M2258" s="21" t="s">
        <v>50</v>
      </c>
      <c r="N2258" s="21" t="s">
        <v>50</v>
      </c>
      <c r="O2258" s="22"/>
      <c r="P2258" s="22"/>
    </row>
    <row r="2259" spans="1:16" ht="45" x14ac:dyDescent="0.25">
      <c r="A2259" s="21" t="s">
        <v>6977</v>
      </c>
      <c r="B2259" s="21" t="s">
        <v>49</v>
      </c>
      <c r="C2259" s="22"/>
      <c r="D2259" s="22"/>
      <c r="E2259" s="22"/>
      <c r="F2259" s="22"/>
      <c r="G2259" s="22"/>
      <c r="H2259" s="22"/>
      <c r="I2259" s="22"/>
      <c r="J2259" s="22"/>
      <c r="K2259" s="23">
        <v>1</v>
      </c>
      <c r="L2259" s="23">
        <v>1</v>
      </c>
      <c r="M2259" s="21" t="s">
        <v>50</v>
      </c>
      <c r="N2259" s="21" t="s">
        <v>50</v>
      </c>
      <c r="O2259" s="22"/>
      <c r="P2259" s="22"/>
    </row>
    <row r="2260" spans="1:16" ht="45" x14ac:dyDescent="0.25">
      <c r="A2260" s="21" t="s">
        <v>6978</v>
      </c>
      <c r="B2260" s="21" t="s">
        <v>49</v>
      </c>
      <c r="C2260" s="22"/>
      <c r="D2260" s="22"/>
      <c r="E2260" s="22"/>
      <c r="F2260" s="22"/>
      <c r="G2260" s="22"/>
      <c r="H2260" s="22"/>
      <c r="I2260" s="22"/>
      <c r="J2260" s="22"/>
      <c r="K2260" s="23">
        <v>1</v>
      </c>
      <c r="L2260" s="23">
        <v>1</v>
      </c>
      <c r="M2260" s="21" t="s">
        <v>50</v>
      </c>
      <c r="N2260" s="21" t="s">
        <v>50</v>
      </c>
      <c r="O2260" s="22"/>
      <c r="P2260" s="22"/>
    </row>
    <row r="2261" spans="1:16" ht="45" x14ac:dyDescent="0.25">
      <c r="A2261" s="21" t="s">
        <v>6979</v>
      </c>
      <c r="B2261" s="21" t="s">
        <v>49</v>
      </c>
      <c r="C2261" s="22"/>
      <c r="D2261" s="22"/>
      <c r="E2261" s="22"/>
      <c r="F2261" s="22"/>
      <c r="G2261" s="22"/>
      <c r="H2261" s="22"/>
      <c r="I2261" s="22"/>
      <c r="J2261" s="22"/>
      <c r="K2261" s="23">
        <v>1</v>
      </c>
      <c r="L2261" s="23">
        <v>1</v>
      </c>
      <c r="M2261" s="21" t="s">
        <v>50</v>
      </c>
      <c r="N2261" s="21" t="s">
        <v>50</v>
      </c>
      <c r="O2261" s="22"/>
      <c r="P2261" s="22"/>
    </row>
    <row r="2262" spans="1:16" ht="45" x14ac:dyDescent="0.25">
      <c r="A2262" s="21" t="s">
        <v>6980</v>
      </c>
      <c r="B2262" s="21" t="s">
        <v>49</v>
      </c>
      <c r="C2262" s="22"/>
      <c r="D2262" s="22"/>
      <c r="E2262" s="22"/>
      <c r="F2262" s="22"/>
      <c r="G2262" s="22"/>
      <c r="H2262" s="22"/>
      <c r="I2262" s="22"/>
      <c r="J2262" s="22"/>
      <c r="K2262" s="23">
        <v>1</v>
      </c>
      <c r="L2262" s="23">
        <v>1</v>
      </c>
      <c r="M2262" s="21" t="s">
        <v>50</v>
      </c>
      <c r="N2262" s="21" t="s">
        <v>50</v>
      </c>
      <c r="O2262" s="22"/>
      <c r="P2262" s="22"/>
    </row>
    <row r="2263" spans="1:16" ht="45" x14ac:dyDescent="0.25">
      <c r="A2263" s="21" t="s">
        <v>6981</v>
      </c>
      <c r="B2263" s="21" t="s">
        <v>49</v>
      </c>
      <c r="C2263" s="22"/>
      <c r="D2263" s="22"/>
      <c r="E2263" s="22"/>
      <c r="F2263" s="22"/>
      <c r="G2263" s="22"/>
      <c r="H2263" s="22"/>
      <c r="I2263" s="22"/>
      <c r="J2263" s="22"/>
      <c r="K2263" s="23">
        <v>1</v>
      </c>
      <c r="L2263" s="23">
        <v>1</v>
      </c>
      <c r="M2263" s="21" t="s">
        <v>50</v>
      </c>
      <c r="N2263" s="21" t="s">
        <v>50</v>
      </c>
      <c r="O2263" s="22"/>
      <c r="P2263" s="22"/>
    </row>
    <row r="2264" spans="1:16" ht="45" x14ac:dyDescent="0.25">
      <c r="A2264" s="21" t="s">
        <v>6982</v>
      </c>
      <c r="B2264" s="21" t="s">
        <v>49</v>
      </c>
      <c r="C2264" s="22"/>
      <c r="D2264" s="22"/>
      <c r="E2264" s="22"/>
      <c r="F2264" s="22"/>
      <c r="G2264" s="22"/>
      <c r="H2264" s="22"/>
      <c r="I2264" s="22"/>
      <c r="J2264" s="22"/>
      <c r="K2264" s="23">
        <v>1</v>
      </c>
      <c r="L2264" s="23">
        <v>1</v>
      </c>
      <c r="M2264" s="21" t="s">
        <v>50</v>
      </c>
      <c r="N2264" s="21" t="s">
        <v>50</v>
      </c>
      <c r="O2264" s="22"/>
      <c r="P2264" s="22"/>
    </row>
    <row r="2265" spans="1:16" ht="45" x14ac:dyDescent="0.25">
      <c r="A2265" s="21" t="s">
        <v>6983</v>
      </c>
      <c r="B2265" s="21" t="s">
        <v>49</v>
      </c>
      <c r="C2265" s="22"/>
      <c r="D2265" s="22"/>
      <c r="E2265" s="22"/>
      <c r="F2265" s="22"/>
      <c r="G2265" s="22"/>
      <c r="H2265" s="22"/>
      <c r="I2265" s="22"/>
      <c r="J2265" s="22"/>
      <c r="K2265" s="23">
        <v>1</v>
      </c>
      <c r="L2265" s="23">
        <v>1</v>
      </c>
      <c r="M2265" s="21" t="s">
        <v>50</v>
      </c>
      <c r="N2265" s="21" t="s">
        <v>50</v>
      </c>
      <c r="O2265" s="22"/>
      <c r="P2265" s="22"/>
    </row>
    <row r="2266" spans="1:16" ht="45" x14ac:dyDescent="0.25">
      <c r="A2266" s="21" t="s">
        <v>6984</v>
      </c>
      <c r="B2266" s="21" t="s">
        <v>49</v>
      </c>
      <c r="C2266" s="22"/>
      <c r="D2266" s="22"/>
      <c r="E2266" s="22"/>
      <c r="F2266" s="22"/>
      <c r="G2266" s="22"/>
      <c r="H2266" s="22"/>
      <c r="I2266" s="22"/>
      <c r="J2266" s="22"/>
      <c r="K2266" s="23">
        <v>1</v>
      </c>
      <c r="L2266" s="23">
        <v>1</v>
      </c>
      <c r="M2266" s="21" t="s">
        <v>50</v>
      </c>
      <c r="N2266" s="21" t="s">
        <v>50</v>
      </c>
      <c r="O2266" s="22"/>
      <c r="P2266" s="22"/>
    </row>
    <row r="2267" spans="1:16" ht="45" x14ac:dyDescent="0.25">
      <c r="A2267" s="21" t="s">
        <v>6985</v>
      </c>
      <c r="B2267" s="21" t="s">
        <v>49</v>
      </c>
      <c r="C2267" s="22"/>
      <c r="D2267" s="22"/>
      <c r="E2267" s="22"/>
      <c r="F2267" s="22"/>
      <c r="G2267" s="22"/>
      <c r="H2267" s="22"/>
      <c r="I2267" s="22"/>
      <c r="J2267" s="22"/>
      <c r="K2267" s="23">
        <v>1</v>
      </c>
      <c r="L2267" s="23">
        <v>1</v>
      </c>
      <c r="M2267" s="21" t="s">
        <v>50</v>
      </c>
      <c r="N2267" s="21" t="s">
        <v>50</v>
      </c>
      <c r="O2267" s="22"/>
      <c r="P2267" s="22"/>
    </row>
    <row r="2268" spans="1:16" ht="45" x14ac:dyDescent="0.25">
      <c r="A2268" s="21" t="s">
        <v>6986</v>
      </c>
      <c r="B2268" s="21" t="s">
        <v>49</v>
      </c>
      <c r="C2268" s="22"/>
      <c r="D2268" s="22"/>
      <c r="E2268" s="22"/>
      <c r="F2268" s="22"/>
      <c r="G2268" s="22"/>
      <c r="H2268" s="22"/>
      <c r="I2268" s="22"/>
      <c r="J2268" s="22"/>
      <c r="K2268" s="23">
        <v>1</v>
      </c>
      <c r="L2268" s="23">
        <v>1</v>
      </c>
      <c r="M2268" s="21" t="s">
        <v>50</v>
      </c>
      <c r="N2268" s="21" t="s">
        <v>50</v>
      </c>
      <c r="O2268" s="22"/>
      <c r="P2268" s="22"/>
    </row>
    <row r="2269" spans="1:16" ht="45" x14ac:dyDescent="0.25">
      <c r="A2269" s="21" t="s">
        <v>6987</v>
      </c>
      <c r="B2269" s="21" t="s">
        <v>49</v>
      </c>
      <c r="C2269" s="22"/>
      <c r="D2269" s="22"/>
      <c r="E2269" s="22"/>
      <c r="F2269" s="22"/>
      <c r="G2269" s="22"/>
      <c r="H2269" s="22"/>
      <c r="I2269" s="22"/>
      <c r="J2269" s="22"/>
      <c r="K2269" s="23">
        <v>1</v>
      </c>
      <c r="L2269" s="23">
        <v>1</v>
      </c>
      <c r="M2269" s="21" t="s">
        <v>50</v>
      </c>
      <c r="N2269" s="21" t="s">
        <v>50</v>
      </c>
      <c r="O2269" s="22"/>
      <c r="P2269" s="22"/>
    </row>
    <row r="2270" spans="1:16" ht="45" x14ac:dyDescent="0.25">
      <c r="A2270" s="21" t="s">
        <v>6988</v>
      </c>
      <c r="B2270" s="21" t="s">
        <v>49</v>
      </c>
      <c r="C2270" s="22"/>
      <c r="D2270" s="22"/>
      <c r="E2270" s="22"/>
      <c r="F2270" s="22"/>
      <c r="G2270" s="22"/>
      <c r="H2270" s="22"/>
      <c r="I2270" s="22"/>
      <c r="J2270" s="22"/>
      <c r="K2270" s="23">
        <v>1</v>
      </c>
      <c r="L2270" s="23">
        <v>1</v>
      </c>
      <c r="M2270" s="21" t="s">
        <v>50</v>
      </c>
      <c r="N2270" s="21" t="s">
        <v>50</v>
      </c>
      <c r="O2270" s="22"/>
      <c r="P2270" s="22"/>
    </row>
    <row r="2271" spans="1:16" ht="45" x14ac:dyDescent="0.25">
      <c r="A2271" s="21" t="s">
        <v>6989</v>
      </c>
      <c r="B2271" s="21" t="s">
        <v>49</v>
      </c>
      <c r="C2271" s="22"/>
      <c r="D2271" s="22"/>
      <c r="E2271" s="22"/>
      <c r="F2271" s="22"/>
      <c r="G2271" s="22"/>
      <c r="H2271" s="22"/>
      <c r="I2271" s="22"/>
      <c r="J2271" s="22"/>
      <c r="K2271" s="23">
        <v>1</v>
      </c>
      <c r="L2271" s="23">
        <v>1</v>
      </c>
      <c r="M2271" s="21" t="s">
        <v>50</v>
      </c>
      <c r="N2271" s="21" t="s">
        <v>50</v>
      </c>
      <c r="O2271" s="22"/>
      <c r="P2271" s="22"/>
    </row>
    <row r="2272" spans="1:16" ht="45" x14ac:dyDescent="0.25">
      <c r="A2272" s="21" t="s">
        <v>2613</v>
      </c>
      <c r="B2272" s="21" t="s">
        <v>49</v>
      </c>
      <c r="C2272" s="22"/>
      <c r="D2272" s="22"/>
      <c r="E2272" s="23">
        <v>517183044.64999998</v>
      </c>
      <c r="F2272" s="23">
        <v>52.32</v>
      </c>
      <c r="G2272" s="23">
        <v>860224529.15999997</v>
      </c>
      <c r="H2272" s="23">
        <v>35</v>
      </c>
      <c r="I2272" s="23">
        <v>554335073.27999997</v>
      </c>
      <c r="J2272" s="23">
        <v>52.44</v>
      </c>
      <c r="K2272" s="23">
        <v>1</v>
      </c>
      <c r="L2272" s="23">
        <v>1</v>
      </c>
      <c r="M2272" s="21" t="s">
        <v>50</v>
      </c>
      <c r="N2272" s="21" t="s">
        <v>50</v>
      </c>
      <c r="O2272" s="22"/>
      <c r="P2272" s="22"/>
    </row>
    <row r="2273" spans="1:16" ht="45" x14ac:dyDescent="0.25">
      <c r="A2273" s="21" t="s">
        <v>2618</v>
      </c>
      <c r="B2273" s="21" t="s">
        <v>49</v>
      </c>
      <c r="C2273" s="23">
        <v>31235405.109999999</v>
      </c>
      <c r="D2273" s="23">
        <v>2469.33</v>
      </c>
      <c r="E2273" s="23">
        <v>47799258.969999999</v>
      </c>
      <c r="F2273" s="23">
        <v>2793.58</v>
      </c>
      <c r="G2273" s="23">
        <v>48174493.390000001</v>
      </c>
      <c r="H2273" s="23">
        <v>3123.16</v>
      </c>
      <c r="I2273" s="23">
        <v>51662399.869999997</v>
      </c>
      <c r="J2273" s="23">
        <v>2847.35</v>
      </c>
      <c r="K2273" s="23">
        <v>1</v>
      </c>
      <c r="L2273" s="23">
        <v>1</v>
      </c>
      <c r="M2273" s="21" t="s">
        <v>50</v>
      </c>
      <c r="N2273" s="21" t="s">
        <v>5192</v>
      </c>
      <c r="O2273" s="22"/>
      <c r="P2273" s="23">
        <v>14577</v>
      </c>
    </row>
    <row r="2274" spans="1:16" ht="45" x14ac:dyDescent="0.25">
      <c r="A2274" s="21" t="s">
        <v>2620</v>
      </c>
      <c r="B2274" s="21" t="s">
        <v>49</v>
      </c>
      <c r="C2274" s="23">
        <v>37949365.840000004</v>
      </c>
      <c r="D2274" s="23">
        <v>40.58</v>
      </c>
      <c r="E2274" s="23">
        <v>37235257.060000002</v>
      </c>
      <c r="F2274" s="23">
        <v>36.17</v>
      </c>
      <c r="G2274" s="23">
        <v>61291508.57</v>
      </c>
      <c r="H2274" s="23">
        <v>58.33</v>
      </c>
      <c r="I2274" s="23">
        <v>46863933</v>
      </c>
      <c r="J2274" s="23">
        <v>43.41</v>
      </c>
      <c r="K2274" s="23">
        <v>1</v>
      </c>
      <c r="L2274" s="23">
        <v>1</v>
      </c>
      <c r="M2274" s="21" t="s">
        <v>50</v>
      </c>
      <c r="N2274" s="21" t="s">
        <v>58</v>
      </c>
      <c r="O2274" s="22"/>
      <c r="P2274" s="23">
        <v>912680</v>
      </c>
    </row>
    <row r="2275" spans="1:16" ht="45" x14ac:dyDescent="0.25">
      <c r="A2275" s="21" t="s">
        <v>323</v>
      </c>
      <c r="B2275" s="21" t="s">
        <v>49</v>
      </c>
      <c r="C2275" s="22"/>
      <c r="D2275" s="22"/>
      <c r="E2275" s="23">
        <v>17867145.609999999</v>
      </c>
      <c r="F2275" s="23">
        <v>36.17</v>
      </c>
      <c r="G2275" s="23">
        <v>29410413.539999999</v>
      </c>
      <c r="H2275" s="23">
        <v>58.33</v>
      </c>
      <c r="I2275" s="23">
        <v>8668487.0600000005</v>
      </c>
      <c r="J2275" s="23">
        <v>18.75</v>
      </c>
      <c r="K2275" s="23">
        <v>1</v>
      </c>
      <c r="L2275" s="23">
        <v>1</v>
      </c>
      <c r="M2275" s="21" t="s">
        <v>50</v>
      </c>
      <c r="N2275" s="21" t="s">
        <v>50</v>
      </c>
      <c r="O2275" s="22"/>
      <c r="P2275" s="22"/>
    </row>
    <row r="2276" spans="1:16" ht="45" x14ac:dyDescent="0.25">
      <c r="A2276" s="21" t="s">
        <v>2623</v>
      </c>
      <c r="B2276" s="21" t="s">
        <v>49</v>
      </c>
      <c r="C2276" s="23">
        <v>26819883.82</v>
      </c>
      <c r="D2276" s="23">
        <v>110.21</v>
      </c>
      <c r="E2276" s="23">
        <v>89510417.939999998</v>
      </c>
      <c r="F2276" s="23">
        <v>131.4</v>
      </c>
      <c r="G2276" s="23">
        <v>61763300.780000001</v>
      </c>
      <c r="H2276" s="23">
        <v>128.34</v>
      </c>
      <c r="I2276" s="23">
        <v>35885892.07</v>
      </c>
      <c r="J2276" s="23">
        <v>100.21</v>
      </c>
      <c r="K2276" s="23">
        <v>1</v>
      </c>
      <c r="L2276" s="23">
        <v>1</v>
      </c>
      <c r="M2276" s="21" t="s">
        <v>50</v>
      </c>
      <c r="N2276" s="21" t="s">
        <v>58</v>
      </c>
      <c r="O2276" s="22"/>
      <c r="P2276" s="23">
        <v>359800</v>
      </c>
    </row>
    <row r="2277" spans="1:16" ht="45" x14ac:dyDescent="0.25">
      <c r="A2277" s="21" t="s">
        <v>6990</v>
      </c>
      <c r="B2277" s="21" t="s">
        <v>49</v>
      </c>
      <c r="C2277" s="22"/>
      <c r="D2277" s="22"/>
      <c r="E2277" s="22"/>
      <c r="F2277" s="22"/>
      <c r="G2277" s="22"/>
      <c r="H2277" s="22"/>
      <c r="I2277" s="22"/>
      <c r="J2277" s="22"/>
      <c r="K2277" s="23">
        <v>1</v>
      </c>
      <c r="L2277" s="23">
        <v>1</v>
      </c>
      <c r="M2277" s="21" t="s">
        <v>50</v>
      </c>
      <c r="N2277" s="21" t="s">
        <v>50</v>
      </c>
      <c r="O2277" s="22"/>
      <c r="P2277" s="22"/>
    </row>
    <row r="2278" spans="1:16" ht="45" x14ac:dyDescent="0.25">
      <c r="A2278" s="21" t="s">
        <v>2627</v>
      </c>
      <c r="B2278" s="21" t="s">
        <v>49</v>
      </c>
      <c r="C2278" s="22"/>
      <c r="D2278" s="22"/>
      <c r="E2278" s="23">
        <v>29703068.530000001</v>
      </c>
      <c r="F2278" s="23">
        <v>66.56</v>
      </c>
      <c r="G2278" s="23">
        <v>14295878.57</v>
      </c>
      <c r="H2278" s="23">
        <v>41.13</v>
      </c>
      <c r="I2278" s="23">
        <v>19283892.719999999</v>
      </c>
      <c r="J2278" s="23">
        <v>54.37</v>
      </c>
      <c r="K2278" s="23">
        <v>1</v>
      </c>
      <c r="L2278" s="23">
        <v>1</v>
      </c>
      <c r="M2278" s="21" t="s">
        <v>50</v>
      </c>
      <c r="N2278" s="21" t="s">
        <v>50</v>
      </c>
      <c r="O2278" s="22"/>
      <c r="P2278" s="22"/>
    </row>
    <row r="2279" spans="1:16" ht="45" x14ac:dyDescent="0.25">
      <c r="A2279" s="21" t="s">
        <v>6991</v>
      </c>
      <c r="B2279" s="21" t="s">
        <v>49</v>
      </c>
      <c r="C2279" s="22"/>
      <c r="D2279" s="22"/>
      <c r="E2279" s="22"/>
      <c r="F2279" s="22"/>
      <c r="G2279" s="22"/>
      <c r="H2279" s="22"/>
      <c r="I2279" s="22"/>
      <c r="J2279" s="22"/>
      <c r="K2279" s="23">
        <v>1</v>
      </c>
      <c r="L2279" s="23">
        <v>1</v>
      </c>
      <c r="M2279" s="21" t="s">
        <v>50</v>
      </c>
      <c r="N2279" s="21" t="s">
        <v>50</v>
      </c>
      <c r="O2279" s="22"/>
      <c r="P2279" s="22"/>
    </row>
    <row r="2280" spans="1:16" ht="45" x14ac:dyDescent="0.25">
      <c r="A2280" s="21" t="s">
        <v>6992</v>
      </c>
      <c r="B2280" s="21" t="s">
        <v>49</v>
      </c>
      <c r="C2280" s="22"/>
      <c r="D2280" s="22"/>
      <c r="E2280" s="22"/>
      <c r="F2280" s="22"/>
      <c r="G2280" s="22"/>
      <c r="H2280" s="22"/>
      <c r="I2280" s="22"/>
      <c r="J2280" s="22"/>
      <c r="K2280" s="23">
        <v>1</v>
      </c>
      <c r="L2280" s="23">
        <v>1</v>
      </c>
      <c r="M2280" s="21" t="s">
        <v>50</v>
      </c>
      <c r="N2280" s="21" t="s">
        <v>50</v>
      </c>
      <c r="O2280" s="22"/>
      <c r="P2280" s="22"/>
    </row>
    <row r="2281" spans="1:16" ht="45" x14ac:dyDescent="0.25">
      <c r="A2281" s="21" t="s">
        <v>6993</v>
      </c>
      <c r="B2281" s="21" t="s">
        <v>49</v>
      </c>
      <c r="C2281" s="22"/>
      <c r="D2281" s="22"/>
      <c r="E2281" s="22"/>
      <c r="F2281" s="22"/>
      <c r="G2281" s="22"/>
      <c r="H2281" s="22"/>
      <c r="I2281" s="22"/>
      <c r="J2281" s="22"/>
      <c r="K2281" s="23">
        <v>1</v>
      </c>
      <c r="L2281" s="23">
        <v>1</v>
      </c>
      <c r="M2281" s="21" t="s">
        <v>50</v>
      </c>
      <c r="N2281" s="21" t="s">
        <v>50</v>
      </c>
      <c r="O2281" s="22"/>
      <c r="P2281" s="22"/>
    </row>
    <row r="2282" spans="1:16" ht="45" x14ac:dyDescent="0.25">
      <c r="A2282" s="21" t="s">
        <v>6994</v>
      </c>
      <c r="B2282" s="21" t="s">
        <v>49</v>
      </c>
      <c r="C2282" s="22"/>
      <c r="D2282" s="22"/>
      <c r="E2282" s="22"/>
      <c r="F2282" s="22"/>
      <c r="G2282" s="22"/>
      <c r="H2282" s="22"/>
      <c r="I2282" s="22"/>
      <c r="J2282" s="22"/>
      <c r="K2282" s="23">
        <v>1</v>
      </c>
      <c r="L2282" s="23">
        <v>1</v>
      </c>
      <c r="M2282" s="21" t="s">
        <v>50</v>
      </c>
      <c r="N2282" s="21" t="s">
        <v>50</v>
      </c>
      <c r="O2282" s="22"/>
      <c r="P2282" s="22"/>
    </row>
    <row r="2283" spans="1:16" ht="45" x14ac:dyDescent="0.25">
      <c r="A2283" s="21" t="s">
        <v>6995</v>
      </c>
      <c r="B2283" s="21" t="s">
        <v>49</v>
      </c>
      <c r="C2283" s="22"/>
      <c r="D2283" s="22"/>
      <c r="E2283" s="22"/>
      <c r="F2283" s="22"/>
      <c r="G2283" s="22"/>
      <c r="H2283" s="22"/>
      <c r="I2283" s="22"/>
      <c r="J2283" s="22"/>
      <c r="K2283" s="23">
        <v>1</v>
      </c>
      <c r="L2283" s="23">
        <v>1</v>
      </c>
      <c r="M2283" s="21" t="s">
        <v>50</v>
      </c>
      <c r="N2283" s="21" t="s">
        <v>50</v>
      </c>
      <c r="O2283" s="22"/>
      <c r="P2283" s="22"/>
    </row>
    <row r="2284" spans="1:16" ht="45" x14ac:dyDescent="0.25">
      <c r="A2284" s="21" t="s">
        <v>6996</v>
      </c>
      <c r="B2284" s="21" t="s">
        <v>49</v>
      </c>
      <c r="C2284" s="22"/>
      <c r="D2284" s="22"/>
      <c r="E2284" s="22"/>
      <c r="F2284" s="22"/>
      <c r="G2284" s="22"/>
      <c r="H2284" s="22"/>
      <c r="I2284" s="22"/>
      <c r="J2284" s="22"/>
      <c r="K2284" s="23">
        <v>1</v>
      </c>
      <c r="L2284" s="23">
        <v>1</v>
      </c>
      <c r="M2284" s="21" t="s">
        <v>50</v>
      </c>
      <c r="N2284" s="21" t="s">
        <v>50</v>
      </c>
      <c r="O2284" s="22"/>
      <c r="P2284" s="22"/>
    </row>
    <row r="2285" spans="1:16" ht="45" x14ac:dyDescent="0.25">
      <c r="A2285" s="21" t="s">
        <v>6997</v>
      </c>
      <c r="B2285" s="21" t="s">
        <v>49</v>
      </c>
      <c r="C2285" s="22"/>
      <c r="D2285" s="22"/>
      <c r="E2285" s="22"/>
      <c r="F2285" s="22"/>
      <c r="G2285" s="22"/>
      <c r="H2285" s="22"/>
      <c r="I2285" s="22"/>
      <c r="J2285" s="22"/>
      <c r="K2285" s="23">
        <v>1</v>
      </c>
      <c r="L2285" s="23">
        <v>1</v>
      </c>
      <c r="M2285" s="21" t="s">
        <v>50</v>
      </c>
      <c r="N2285" s="21" t="s">
        <v>50</v>
      </c>
      <c r="O2285" s="22"/>
      <c r="P2285" s="22"/>
    </row>
    <row r="2286" spans="1:16" ht="45" x14ac:dyDescent="0.25">
      <c r="A2286" s="21" t="s">
        <v>6998</v>
      </c>
      <c r="B2286" s="21" t="s">
        <v>49</v>
      </c>
      <c r="C2286" s="22"/>
      <c r="D2286" s="22"/>
      <c r="E2286" s="22"/>
      <c r="F2286" s="22"/>
      <c r="G2286" s="22"/>
      <c r="H2286" s="22"/>
      <c r="I2286" s="22"/>
      <c r="J2286" s="22"/>
      <c r="K2286" s="23">
        <v>1</v>
      </c>
      <c r="L2286" s="23">
        <v>1</v>
      </c>
      <c r="M2286" s="21" t="s">
        <v>50</v>
      </c>
      <c r="N2286" s="21" t="s">
        <v>50</v>
      </c>
      <c r="O2286" s="22"/>
      <c r="P2286" s="22"/>
    </row>
    <row r="2287" spans="1:16" ht="45" x14ac:dyDescent="0.25">
      <c r="A2287" s="21" t="s">
        <v>6999</v>
      </c>
      <c r="B2287" s="21" t="s">
        <v>49</v>
      </c>
      <c r="C2287" s="22"/>
      <c r="D2287" s="22"/>
      <c r="E2287" s="22"/>
      <c r="F2287" s="22"/>
      <c r="G2287" s="22"/>
      <c r="H2287" s="22"/>
      <c r="I2287" s="22"/>
      <c r="J2287" s="22"/>
      <c r="K2287" s="23">
        <v>1</v>
      </c>
      <c r="L2287" s="23">
        <v>1</v>
      </c>
      <c r="M2287" s="21" t="s">
        <v>50</v>
      </c>
      <c r="N2287" s="21" t="s">
        <v>50</v>
      </c>
      <c r="O2287" s="22"/>
      <c r="P2287" s="22"/>
    </row>
    <row r="2288" spans="1:16" ht="45" x14ac:dyDescent="0.25">
      <c r="A2288" s="21" t="s">
        <v>7000</v>
      </c>
      <c r="B2288" s="21" t="s">
        <v>49</v>
      </c>
      <c r="C2288" s="22"/>
      <c r="D2288" s="22"/>
      <c r="E2288" s="22"/>
      <c r="F2288" s="22"/>
      <c r="G2288" s="22"/>
      <c r="H2288" s="22"/>
      <c r="I2288" s="22"/>
      <c r="J2288" s="22"/>
      <c r="K2288" s="23">
        <v>1</v>
      </c>
      <c r="L2288" s="23">
        <v>1</v>
      </c>
      <c r="M2288" s="21" t="s">
        <v>50</v>
      </c>
      <c r="N2288" s="21" t="s">
        <v>50</v>
      </c>
      <c r="O2288" s="22"/>
      <c r="P2288" s="22"/>
    </row>
    <row r="2289" spans="1:16" ht="45" x14ac:dyDescent="0.25">
      <c r="A2289" s="21" t="s">
        <v>7001</v>
      </c>
      <c r="B2289" s="21" t="s">
        <v>49</v>
      </c>
      <c r="C2289" s="22"/>
      <c r="D2289" s="22"/>
      <c r="E2289" s="22"/>
      <c r="F2289" s="22"/>
      <c r="G2289" s="22"/>
      <c r="H2289" s="22"/>
      <c r="I2289" s="22"/>
      <c r="J2289" s="22"/>
      <c r="K2289" s="23">
        <v>1</v>
      </c>
      <c r="L2289" s="23">
        <v>1</v>
      </c>
      <c r="M2289" s="21" t="s">
        <v>50</v>
      </c>
      <c r="N2289" s="21" t="s">
        <v>50</v>
      </c>
      <c r="O2289" s="22"/>
      <c r="P2289" s="22"/>
    </row>
    <row r="2290" spans="1:16" ht="45" x14ac:dyDescent="0.25">
      <c r="A2290" s="21" t="s">
        <v>7002</v>
      </c>
      <c r="B2290" s="21" t="s">
        <v>49</v>
      </c>
      <c r="C2290" s="22"/>
      <c r="D2290" s="22"/>
      <c r="E2290" s="22"/>
      <c r="F2290" s="22"/>
      <c r="G2290" s="22"/>
      <c r="H2290" s="22"/>
      <c r="I2290" s="22"/>
      <c r="J2290" s="22"/>
      <c r="K2290" s="23">
        <v>1</v>
      </c>
      <c r="L2290" s="23">
        <v>1</v>
      </c>
      <c r="M2290" s="21" t="s">
        <v>50</v>
      </c>
      <c r="N2290" s="21" t="s">
        <v>50</v>
      </c>
      <c r="O2290" s="22"/>
      <c r="P2290" s="22"/>
    </row>
    <row r="2291" spans="1:16" ht="45" x14ac:dyDescent="0.25">
      <c r="A2291" s="21" t="s">
        <v>7003</v>
      </c>
      <c r="B2291" s="21" t="s">
        <v>49</v>
      </c>
      <c r="C2291" s="22"/>
      <c r="D2291" s="22"/>
      <c r="E2291" s="22"/>
      <c r="F2291" s="22"/>
      <c r="G2291" s="22"/>
      <c r="H2291" s="22"/>
      <c r="I2291" s="22"/>
      <c r="J2291" s="22"/>
      <c r="K2291" s="23">
        <v>1</v>
      </c>
      <c r="L2291" s="23">
        <v>1</v>
      </c>
      <c r="M2291" s="21" t="s">
        <v>50</v>
      </c>
      <c r="N2291" s="21" t="s">
        <v>50</v>
      </c>
      <c r="O2291" s="22"/>
      <c r="P2291" s="22"/>
    </row>
    <row r="2292" spans="1:16" ht="45" x14ac:dyDescent="0.25">
      <c r="A2292" s="21" t="s">
        <v>2636</v>
      </c>
      <c r="B2292" s="21" t="s">
        <v>49</v>
      </c>
      <c r="C2292" s="23">
        <v>17403009.07</v>
      </c>
      <c r="D2292" s="23">
        <v>396.79</v>
      </c>
      <c r="E2292" s="23">
        <v>23544855.41</v>
      </c>
      <c r="F2292" s="23">
        <v>466.73</v>
      </c>
      <c r="G2292" s="23">
        <v>17621738.43</v>
      </c>
      <c r="H2292" s="23">
        <v>380.99</v>
      </c>
      <c r="I2292" s="23">
        <v>19731130.739999998</v>
      </c>
      <c r="J2292" s="23">
        <v>392.38</v>
      </c>
      <c r="K2292" s="23">
        <v>1</v>
      </c>
      <c r="L2292" s="23">
        <v>1</v>
      </c>
      <c r="M2292" s="21" t="s">
        <v>50</v>
      </c>
      <c r="N2292" s="21" t="s">
        <v>1462</v>
      </c>
      <c r="O2292" s="22"/>
      <c r="P2292" s="23">
        <v>43170</v>
      </c>
    </row>
    <row r="2293" spans="1:16" ht="45" x14ac:dyDescent="0.25">
      <c r="A2293" s="21" t="s">
        <v>1018</v>
      </c>
      <c r="B2293" s="21" t="s">
        <v>49</v>
      </c>
      <c r="C2293" s="23">
        <v>21547986.050000001</v>
      </c>
      <c r="D2293" s="23">
        <v>439.02</v>
      </c>
      <c r="E2293" s="23">
        <v>45223868.969999999</v>
      </c>
      <c r="F2293" s="23">
        <v>353.96</v>
      </c>
      <c r="G2293" s="23">
        <v>20274352.66</v>
      </c>
      <c r="H2293" s="23">
        <v>271.67</v>
      </c>
      <c r="I2293" s="23">
        <v>65157208.909999996</v>
      </c>
      <c r="J2293" s="23">
        <v>700.14</v>
      </c>
      <c r="K2293" s="23">
        <v>1</v>
      </c>
      <c r="L2293" s="23">
        <v>1</v>
      </c>
      <c r="M2293" s="21" t="s">
        <v>50</v>
      </c>
      <c r="N2293" s="21" t="s">
        <v>1462</v>
      </c>
      <c r="O2293" s="22"/>
      <c r="P2293" s="23">
        <v>57200</v>
      </c>
    </row>
    <row r="2294" spans="1:16" ht="45" x14ac:dyDescent="0.25">
      <c r="A2294" s="21" t="s">
        <v>7004</v>
      </c>
      <c r="B2294" s="21" t="s">
        <v>49</v>
      </c>
      <c r="C2294" s="22"/>
      <c r="D2294" s="22"/>
      <c r="E2294" s="22"/>
      <c r="F2294" s="22"/>
      <c r="G2294" s="22"/>
      <c r="H2294" s="22"/>
      <c r="I2294" s="22"/>
      <c r="J2294" s="22"/>
      <c r="K2294" s="23">
        <v>1</v>
      </c>
      <c r="L2294" s="23">
        <v>1</v>
      </c>
      <c r="M2294" s="21" t="s">
        <v>50</v>
      </c>
      <c r="N2294" s="21" t="s">
        <v>50</v>
      </c>
      <c r="O2294" s="22"/>
      <c r="P2294" s="22"/>
    </row>
    <row r="2295" spans="1:16" ht="45" x14ac:dyDescent="0.25">
      <c r="A2295" s="21" t="s">
        <v>7005</v>
      </c>
      <c r="B2295" s="21" t="s">
        <v>49</v>
      </c>
      <c r="C2295" s="22"/>
      <c r="D2295" s="22"/>
      <c r="E2295" s="22"/>
      <c r="F2295" s="22"/>
      <c r="G2295" s="22"/>
      <c r="H2295" s="22"/>
      <c r="I2295" s="22"/>
      <c r="J2295" s="22"/>
      <c r="K2295" s="23">
        <v>1</v>
      </c>
      <c r="L2295" s="23">
        <v>1</v>
      </c>
      <c r="M2295" s="21" t="s">
        <v>50</v>
      </c>
      <c r="N2295" s="21" t="s">
        <v>50</v>
      </c>
      <c r="O2295" s="22"/>
      <c r="P2295" s="22"/>
    </row>
    <row r="2296" spans="1:16" ht="45" x14ac:dyDescent="0.25">
      <c r="A2296" s="21" t="s">
        <v>7006</v>
      </c>
      <c r="B2296" s="21" t="s">
        <v>49</v>
      </c>
      <c r="C2296" s="22"/>
      <c r="D2296" s="22"/>
      <c r="E2296" s="22"/>
      <c r="F2296" s="22"/>
      <c r="G2296" s="22"/>
      <c r="H2296" s="22"/>
      <c r="I2296" s="22"/>
      <c r="J2296" s="22"/>
      <c r="K2296" s="23">
        <v>1</v>
      </c>
      <c r="L2296" s="23">
        <v>1</v>
      </c>
      <c r="M2296" s="21" t="s">
        <v>50</v>
      </c>
      <c r="N2296" s="21" t="s">
        <v>50</v>
      </c>
      <c r="O2296" s="22"/>
      <c r="P2296" s="22"/>
    </row>
    <row r="2297" spans="1:16" ht="45" x14ac:dyDescent="0.25">
      <c r="A2297" s="21" t="s">
        <v>7007</v>
      </c>
      <c r="B2297" s="21" t="s">
        <v>49</v>
      </c>
      <c r="C2297" s="22"/>
      <c r="D2297" s="22"/>
      <c r="E2297" s="22"/>
      <c r="F2297" s="22"/>
      <c r="G2297" s="22"/>
      <c r="H2297" s="22"/>
      <c r="I2297" s="22"/>
      <c r="J2297" s="22"/>
      <c r="K2297" s="23">
        <v>1</v>
      </c>
      <c r="L2297" s="23">
        <v>1</v>
      </c>
      <c r="M2297" s="21" t="s">
        <v>50</v>
      </c>
      <c r="N2297" s="21" t="s">
        <v>50</v>
      </c>
      <c r="O2297" s="22"/>
      <c r="P2297" s="22"/>
    </row>
    <row r="2298" spans="1:16" ht="45" x14ac:dyDescent="0.25">
      <c r="A2298" s="21" t="s">
        <v>7008</v>
      </c>
      <c r="B2298" s="21" t="s">
        <v>49</v>
      </c>
      <c r="C2298" s="22"/>
      <c r="D2298" s="22"/>
      <c r="E2298" s="22"/>
      <c r="F2298" s="22"/>
      <c r="G2298" s="22"/>
      <c r="H2298" s="22"/>
      <c r="I2298" s="22"/>
      <c r="J2298" s="22"/>
      <c r="K2298" s="23">
        <v>1</v>
      </c>
      <c r="L2298" s="23">
        <v>1</v>
      </c>
      <c r="M2298" s="21" t="s">
        <v>50</v>
      </c>
      <c r="N2298" s="21" t="s">
        <v>50</v>
      </c>
      <c r="O2298" s="22"/>
      <c r="P2298" s="22"/>
    </row>
    <row r="2299" spans="1:16" ht="45" x14ac:dyDescent="0.25">
      <c r="A2299" s="21" t="s">
        <v>7009</v>
      </c>
      <c r="B2299" s="21" t="s">
        <v>49</v>
      </c>
      <c r="C2299" s="22"/>
      <c r="D2299" s="22"/>
      <c r="E2299" s="22"/>
      <c r="F2299" s="22"/>
      <c r="G2299" s="22"/>
      <c r="H2299" s="22"/>
      <c r="I2299" s="22"/>
      <c r="J2299" s="22"/>
      <c r="K2299" s="23">
        <v>1</v>
      </c>
      <c r="L2299" s="23">
        <v>1</v>
      </c>
      <c r="M2299" s="21" t="s">
        <v>50</v>
      </c>
      <c r="N2299" s="21" t="s">
        <v>50</v>
      </c>
      <c r="O2299" s="22"/>
      <c r="P2299" s="22"/>
    </row>
    <row r="2300" spans="1:16" ht="45" x14ac:dyDescent="0.25">
      <c r="A2300" s="21" t="s">
        <v>7010</v>
      </c>
      <c r="B2300" s="21" t="s">
        <v>49</v>
      </c>
      <c r="C2300" s="22"/>
      <c r="D2300" s="22"/>
      <c r="E2300" s="22"/>
      <c r="F2300" s="22"/>
      <c r="G2300" s="22"/>
      <c r="H2300" s="22"/>
      <c r="I2300" s="22"/>
      <c r="J2300" s="22"/>
      <c r="K2300" s="23">
        <v>1</v>
      </c>
      <c r="L2300" s="23">
        <v>1</v>
      </c>
      <c r="M2300" s="21" t="s">
        <v>50</v>
      </c>
      <c r="N2300" s="21" t="s">
        <v>50</v>
      </c>
      <c r="O2300" s="22"/>
      <c r="P2300" s="22"/>
    </row>
    <row r="2301" spans="1:16" ht="45" x14ac:dyDescent="0.25">
      <c r="A2301" s="21" t="s">
        <v>7011</v>
      </c>
      <c r="B2301" s="21" t="s">
        <v>49</v>
      </c>
      <c r="C2301" s="22"/>
      <c r="D2301" s="22"/>
      <c r="E2301" s="22"/>
      <c r="F2301" s="22"/>
      <c r="G2301" s="22"/>
      <c r="H2301" s="22"/>
      <c r="I2301" s="22"/>
      <c r="J2301" s="22"/>
      <c r="K2301" s="23">
        <v>1</v>
      </c>
      <c r="L2301" s="23">
        <v>1</v>
      </c>
      <c r="M2301" s="21" t="s">
        <v>50</v>
      </c>
      <c r="N2301" s="21" t="s">
        <v>50</v>
      </c>
      <c r="O2301" s="22"/>
      <c r="P2301" s="22"/>
    </row>
    <row r="2302" spans="1:16" ht="45" x14ac:dyDescent="0.25">
      <c r="A2302" s="21" t="s">
        <v>7012</v>
      </c>
      <c r="B2302" s="21" t="s">
        <v>49</v>
      </c>
      <c r="C2302" s="22"/>
      <c r="D2302" s="22"/>
      <c r="E2302" s="22"/>
      <c r="F2302" s="22"/>
      <c r="G2302" s="22"/>
      <c r="H2302" s="22"/>
      <c r="I2302" s="22"/>
      <c r="J2302" s="22"/>
      <c r="K2302" s="23">
        <v>1</v>
      </c>
      <c r="L2302" s="23">
        <v>1</v>
      </c>
      <c r="M2302" s="21" t="s">
        <v>50</v>
      </c>
      <c r="N2302" s="21" t="s">
        <v>50</v>
      </c>
      <c r="O2302" s="22"/>
      <c r="P2302" s="22"/>
    </row>
    <row r="2303" spans="1:16" ht="45" x14ac:dyDescent="0.25">
      <c r="A2303" s="21" t="s">
        <v>7013</v>
      </c>
      <c r="B2303" s="21" t="s">
        <v>49</v>
      </c>
      <c r="C2303" s="22"/>
      <c r="D2303" s="22"/>
      <c r="E2303" s="22"/>
      <c r="F2303" s="22"/>
      <c r="G2303" s="22"/>
      <c r="H2303" s="22"/>
      <c r="I2303" s="22"/>
      <c r="J2303" s="22"/>
      <c r="K2303" s="23">
        <v>1</v>
      </c>
      <c r="L2303" s="23">
        <v>1</v>
      </c>
      <c r="M2303" s="21" t="s">
        <v>50</v>
      </c>
      <c r="N2303" s="21" t="s">
        <v>50</v>
      </c>
      <c r="O2303" s="22"/>
      <c r="P2303" s="22"/>
    </row>
    <row r="2304" spans="1:16" ht="45" x14ac:dyDescent="0.25">
      <c r="A2304" s="21" t="s">
        <v>2639</v>
      </c>
      <c r="B2304" s="21" t="s">
        <v>49</v>
      </c>
      <c r="C2304" s="23">
        <v>12179878.58</v>
      </c>
      <c r="D2304" s="23">
        <v>296.2</v>
      </c>
      <c r="E2304" s="23">
        <v>8917065.4299999997</v>
      </c>
      <c r="F2304" s="23">
        <v>246.88</v>
      </c>
      <c r="G2304" s="23">
        <v>23919157.48</v>
      </c>
      <c r="H2304" s="23">
        <v>294.05</v>
      </c>
      <c r="I2304" s="23">
        <v>11860776.98</v>
      </c>
      <c r="J2304" s="23">
        <v>287.38</v>
      </c>
      <c r="K2304" s="23">
        <v>1</v>
      </c>
      <c r="L2304" s="23">
        <v>1</v>
      </c>
      <c r="M2304" s="21" t="s">
        <v>50</v>
      </c>
      <c r="N2304" s="21" t="s">
        <v>1462</v>
      </c>
      <c r="O2304" s="22"/>
      <c r="P2304" s="23">
        <v>42052</v>
      </c>
    </row>
    <row r="2305" spans="1:16" ht="45" x14ac:dyDescent="0.25">
      <c r="A2305" s="21" t="s">
        <v>7014</v>
      </c>
      <c r="B2305" s="21" t="s">
        <v>49</v>
      </c>
      <c r="C2305" s="22"/>
      <c r="D2305" s="22"/>
      <c r="E2305" s="22"/>
      <c r="F2305" s="22"/>
      <c r="G2305" s="22"/>
      <c r="H2305" s="22"/>
      <c r="I2305" s="22"/>
      <c r="J2305" s="22"/>
      <c r="K2305" s="23">
        <v>1</v>
      </c>
      <c r="L2305" s="23">
        <v>1</v>
      </c>
      <c r="M2305" s="21" t="s">
        <v>50</v>
      </c>
      <c r="N2305" s="21" t="s">
        <v>50</v>
      </c>
      <c r="O2305" s="22"/>
      <c r="P2305" s="22"/>
    </row>
    <row r="2306" spans="1:16" ht="45" x14ac:dyDescent="0.25">
      <c r="A2306" s="21" t="s">
        <v>7015</v>
      </c>
      <c r="B2306" s="21" t="s">
        <v>49</v>
      </c>
      <c r="C2306" s="22"/>
      <c r="D2306" s="22"/>
      <c r="E2306" s="22"/>
      <c r="F2306" s="22"/>
      <c r="G2306" s="22"/>
      <c r="H2306" s="22"/>
      <c r="I2306" s="22"/>
      <c r="J2306" s="22"/>
      <c r="K2306" s="23">
        <v>1</v>
      </c>
      <c r="L2306" s="23">
        <v>1</v>
      </c>
      <c r="M2306" s="21" t="s">
        <v>50</v>
      </c>
      <c r="N2306" s="21" t="s">
        <v>50</v>
      </c>
      <c r="O2306" s="22"/>
      <c r="P2306" s="22"/>
    </row>
    <row r="2307" spans="1:16" ht="45" x14ac:dyDescent="0.25">
      <c r="A2307" s="21" t="s">
        <v>7016</v>
      </c>
      <c r="B2307" s="21" t="s">
        <v>49</v>
      </c>
      <c r="C2307" s="22"/>
      <c r="D2307" s="22"/>
      <c r="E2307" s="22"/>
      <c r="F2307" s="22"/>
      <c r="G2307" s="22"/>
      <c r="H2307" s="22"/>
      <c r="I2307" s="22"/>
      <c r="J2307" s="22"/>
      <c r="K2307" s="23">
        <v>1</v>
      </c>
      <c r="L2307" s="23">
        <v>1</v>
      </c>
      <c r="M2307" s="21" t="s">
        <v>50</v>
      </c>
      <c r="N2307" s="21" t="s">
        <v>50</v>
      </c>
      <c r="O2307" s="22"/>
      <c r="P2307" s="22"/>
    </row>
    <row r="2308" spans="1:16" ht="45" x14ac:dyDescent="0.25">
      <c r="A2308" s="21" t="s">
        <v>7017</v>
      </c>
      <c r="B2308" s="21" t="s">
        <v>49</v>
      </c>
      <c r="C2308" s="22"/>
      <c r="D2308" s="22"/>
      <c r="E2308" s="22"/>
      <c r="F2308" s="22"/>
      <c r="G2308" s="22"/>
      <c r="H2308" s="22"/>
      <c r="I2308" s="22"/>
      <c r="J2308" s="22"/>
      <c r="K2308" s="23">
        <v>1</v>
      </c>
      <c r="L2308" s="23">
        <v>1</v>
      </c>
      <c r="M2308" s="21" t="s">
        <v>50</v>
      </c>
      <c r="N2308" s="21" t="s">
        <v>50</v>
      </c>
      <c r="O2308" s="22"/>
      <c r="P2308" s="22"/>
    </row>
    <row r="2309" spans="1:16" ht="45" x14ac:dyDescent="0.25">
      <c r="A2309" s="21" t="s">
        <v>7018</v>
      </c>
      <c r="B2309" s="21" t="s">
        <v>49</v>
      </c>
      <c r="C2309" s="22"/>
      <c r="D2309" s="22"/>
      <c r="E2309" s="22"/>
      <c r="F2309" s="22"/>
      <c r="G2309" s="22"/>
      <c r="H2309" s="22"/>
      <c r="I2309" s="22"/>
      <c r="J2309" s="22"/>
      <c r="K2309" s="23">
        <v>1</v>
      </c>
      <c r="L2309" s="23">
        <v>1</v>
      </c>
      <c r="M2309" s="21" t="s">
        <v>50</v>
      </c>
      <c r="N2309" s="21" t="s">
        <v>50</v>
      </c>
      <c r="O2309" s="22"/>
      <c r="P2309" s="22"/>
    </row>
    <row r="2310" spans="1:16" ht="45" x14ac:dyDescent="0.25">
      <c r="A2310" s="21" t="s">
        <v>7019</v>
      </c>
      <c r="B2310" s="21" t="s">
        <v>49</v>
      </c>
      <c r="C2310" s="22"/>
      <c r="D2310" s="22"/>
      <c r="E2310" s="22"/>
      <c r="F2310" s="22"/>
      <c r="G2310" s="22"/>
      <c r="H2310" s="22"/>
      <c r="I2310" s="22"/>
      <c r="J2310" s="22"/>
      <c r="K2310" s="23">
        <v>1</v>
      </c>
      <c r="L2310" s="23">
        <v>1</v>
      </c>
      <c r="M2310" s="21" t="s">
        <v>50</v>
      </c>
      <c r="N2310" s="21" t="s">
        <v>50</v>
      </c>
      <c r="O2310" s="22"/>
      <c r="P2310" s="22"/>
    </row>
    <row r="2311" spans="1:16" ht="45" x14ac:dyDescent="0.25">
      <c r="A2311" s="21" t="s">
        <v>7020</v>
      </c>
      <c r="B2311" s="21" t="s">
        <v>49</v>
      </c>
      <c r="C2311" s="22"/>
      <c r="D2311" s="22"/>
      <c r="E2311" s="22"/>
      <c r="F2311" s="22"/>
      <c r="G2311" s="22"/>
      <c r="H2311" s="22"/>
      <c r="I2311" s="22"/>
      <c r="J2311" s="22"/>
      <c r="K2311" s="23">
        <v>1</v>
      </c>
      <c r="L2311" s="23">
        <v>1</v>
      </c>
      <c r="M2311" s="21" t="s">
        <v>50</v>
      </c>
      <c r="N2311" s="21" t="s">
        <v>50</v>
      </c>
      <c r="O2311" s="22"/>
      <c r="P2311" s="22"/>
    </row>
    <row r="2312" spans="1:16" ht="45" x14ac:dyDescent="0.25">
      <c r="A2312" s="21" t="s">
        <v>7021</v>
      </c>
      <c r="B2312" s="21" t="s">
        <v>49</v>
      </c>
      <c r="C2312" s="22"/>
      <c r="D2312" s="22"/>
      <c r="E2312" s="22"/>
      <c r="F2312" s="22"/>
      <c r="G2312" s="22"/>
      <c r="H2312" s="22"/>
      <c r="I2312" s="22"/>
      <c r="J2312" s="22"/>
      <c r="K2312" s="23">
        <v>1</v>
      </c>
      <c r="L2312" s="23">
        <v>1</v>
      </c>
      <c r="M2312" s="21" t="s">
        <v>50</v>
      </c>
      <c r="N2312" s="21" t="s">
        <v>50</v>
      </c>
      <c r="O2312" s="22"/>
      <c r="P2312" s="22"/>
    </row>
    <row r="2313" spans="1:16" ht="45" x14ac:dyDescent="0.25">
      <c r="A2313" s="21" t="s">
        <v>7022</v>
      </c>
      <c r="B2313" s="21" t="s">
        <v>49</v>
      </c>
      <c r="C2313" s="22"/>
      <c r="D2313" s="22"/>
      <c r="E2313" s="22"/>
      <c r="F2313" s="22"/>
      <c r="G2313" s="22"/>
      <c r="H2313" s="22"/>
      <c r="I2313" s="22"/>
      <c r="J2313" s="22"/>
      <c r="K2313" s="23">
        <v>1</v>
      </c>
      <c r="L2313" s="23">
        <v>1</v>
      </c>
      <c r="M2313" s="21" t="s">
        <v>50</v>
      </c>
      <c r="N2313" s="21" t="s">
        <v>50</v>
      </c>
      <c r="O2313" s="22"/>
      <c r="P2313" s="22"/>
    </row>
    <row r="2314" spans="1:16" ht="45" x14ac:dyDescent="0.25">
      <c r="A2314" s="21" t="s">
        <v>7023</v>
      </c>
      <c r="B2314" s="21" t="s">
        <v>49</v>
      </c>
      <c r="C2314" s="22"/>
      <c r="D2314" s="22"/>
      <c r="E2314" s="22"/>
      <c r="F2314" s="22"/>
      <c r="G2314" s="22"/>
      <c r="H2314" s="22"/>
      <c r="I2314" s="22"/>
      <c r="J2314" s="22"/>
      <c r="K2314" s="23">
        <v>1</v>
      </c>
      <c r="L2314" s="23">
        <v>1</v>
      </c>
      <c r="M2314" s="21" t="s">
        <v>50</v>
      </c>
      <c r="N2314" s="21" t="s">
        <v>50</v>
      </c>
      <c r="O2314" s="22"/>
      <c r="P2314" s="22"/>
    </row>
    <row r="2315" spans="1:16" ht="45" x14ac:dyDescent="0.25">
      <c r="A2315" s="21" t="s">
        <v>7024</v>
      </c>
      <c r="B2315" s="21" t="s">
        <v>49</v>
      </c>
      <c r="C2315" s="22"/>
      <c r="D2315" s="22"/>
      <c r="E2315" s="22"/>
      <c r="F2315" s="22"/>
      <c r="G2315" s="22"/>
      <c r="H2315" s="22"/>
      <c r="I2315" s="22"/>
      <c r="J2315" s="22"/>
      <c r="K2315" s="23">
        <v>1</v>
      </c>
      <c r="L2315" s="23">
        <v>1</v>
      </c>
      <c r="M2315" s="21" t="s">
        <v>50</v>
      </c>
      <c r="N2315" s="21" t="s">
        <v>50</v>
      </c>
      <c r="O2315" s="22"/>
      <c r="P2315" s="22"/>
    </row>
    <row r="2316" spans="1:16" ht="45" x14ac:dyDescent="0.25">
      <c r="A2316" s="21" t="s">
        <v>7025</v>
      </c>
      <c r="B2316" s="21" t="s">
        <v>49</v>
      </c>
      <c r="C2316" s="22"/>
      <c r="D2316" s="22"/>
      <c r="E2316" s="22"/>
      <c r="F2316" s="22"/>
      <c r="G2316" s="22"/>
      <c r="H2316" s="22"/>
      <c r="I2316" s="22"/>
      <c r="J2316" s="22"/>
      <c r="K2316" s="23">
        <v>1</v>
      </c>
      <c r="L2316" s="23">
        <v>1</v>
      </c>
      <c r="M2316" s="21" t="s">
        <v>50</v>
      </c>
      <c r="N2316" s="21" t="s">
        <v>50</v>
      </c>
      <c r="O2316" s="22"/>
      <c r="P2316" s="22"/>
    </row>
    <row r="2317" spans="1:16" ht="45" x14ac:dyDescent="0.25">
      <c r="A2317" s="21" t="s">
        <v>7026</v>
      </c>
      <c r="B2317" s="21" t="s">
        <v>49</v>
      </c>
      <c r="C2317" s="22"/>
      <c r="D2317" s="22"/>
      <c r="E2317" s="22"/>
      <c r="F2317" s="22"/>
      <c r="G2317" s="22"/>
      <c r="H2317" s="22"/>
      <c r="I2317" s="22"/>
      <c r="J2317" s="22"/>
      <c r="K2317" s="23">
        <v>1</v>
      </c>
      <c r="L2317" s="23">
        <v>1</v>
      </c>
      <c r="M2317" s="21" t="s">
        <v>50</v>
      </c>
      <c r="N2317" s="21" t="s">
        <v>50</v>
      </c>
      <c r="O2317" s="22"/>
      <c r="P2317" s="22"/>
    </row>
    <row r="2318" spans="1:16" ht="45" x14ac:dyDescent="0.25">
      <c r="A2318" s="21" t="s">
        <v>2641</v>
      </c>
      <c r="B2318" s="21" t="s">
        <v>49</v>
      </c>
      <c r="C2318" s="23">
        <v>27145364.25</v>
      </c>
      <c r="D2318" s="23">
        <v>301.36</v>
      </c>
      <c r="E2318" s="23">
        <v>37646409.619999997</v>
      </c>
      <c r="F2318" s="23">
        <v>299.89</v>
      </c>
      <c r="G2318" s="23">
        <v>41153688.539999999</v>
      </c>
      <c r="H2318" s="23">
        <v>351.34</v>
      </c>
      <c r="I2318" s="23">
        <v>47878364.380000003</v>
      </c>
      <c r="J2318" s="23">
        <v>360.54</v>
      </c>
      <c r="K2318" s="23">
        <v>1</v>
      </c>
      <c r="L2318" s="23">
        <v>1</v>
      </c>
      <c r="M2318" s="21" t="s">
        <v>50</v>
      </c>
      <c r="N2318" s="21" t="s">
        <v>1462</v>
      </c>
      <c r="O2318" s="22"/>
      <c r="P2318" s="23">
        <v>181075.5</v>
      </c>
    </row>
    <row r="2319" spans="1:16" ht="45" x14ac:dyDescent="0.25">
      <c r="A2319" s="21" t="s">
        <v>7027</v>
      </c>
      <c r="B2319" s="21" t="s">
        <v>49</v>
      </c>
      <c r="C2319" s="22"/>
      <c r="D2319" s="22"/>
      <c r="E2319" s="22"/>
      <c r="F2319" s="22"/>
      <c r="G2319" s="22"/>
      <c r="H2319" s="22"/>
      <c r="I2319" s="22"/>
      <c r="J2319" s="22"/>
      <c r="K2319" s="23">
        <v>1</v>
      </c>
      <c r="L2319" s="23">
        <v>1</v>
      </c>
      <c r="M2319" s="21" t="s">
        <v>50</v>
      </c>
      <c r="N2319" s="21" t="s">
        <v>50</v>
      </c>
      <c r="O2319" s="22"/>
      <c r="P2319" s="22"/>
    </row>
    <row r="2320" spans="1:16" ht="45" x14ac:dyDescent="0.25">
      <c r="A2320" s="21" t="s">
        <v>7028</v>
      </c>
      <c r="B2320" s="21" t="s">
        <v>49</v>
      </c>
      <c r="C2320" s="22"/>
      <c r="D2320" s="22"/>
      <c r="E2320" s="22"/>
      <c r="F2320" s="22"/>
      <c r="G2320" s="22"/>
      <c r="H2320" s="22"/>
      <c r="I2320" s="22"/>
      <c r="J2320" s="22"/>
      <c r="K2320" s="23">
        <v>1</v>
      </c>
      <c r="L2320" s="23">
        <v>1</v>
      </c>
      <c r="M2320" s="21" t="s">
        <v>50</v>
      </c>
      <c r="N2320" s="21" t="s">
        <v>50</v>
      </c>
      <c r="O2320" s="22"/>
      <c r="P2320" s="22"/>
    </row>
    <row r="2321" spans="1:16" ht="45" x14ac:dyDescent="0.25">
      <c r="A2321" s="21" t="s">
        <v>7029</v>
      </c>
      <c r="B2321" s="21" t="s">
        <v>49</v>
      </c>
      <c r="C2321" s="22"/>
      <c r="D2321" s="22"/>
      <c r="E2321" s="22"/>
      <c r="F2321" s="22"/>
      <c r="G2321" s="22"/>
      <c r="H2321" s="22"/>
      <c r="I2321" s="22"/>
      <c r="J2321" s="22"/>
      <c r="K2321" s="23">
        <v>1</v>
      </c>
      <c r="L2321" s="23">
        <v>1</v>
      </c>
      <c r="M2321" s="21" t="s">
        <v>50</v>
      </c>
      <c r="N2321" s="21" t="s">
        <v>50</v>
      </c>
      <c r="O2321" s="22"/>
      <c r="P2321" s="22"/>
    </row>
    <row r="2322" spans="1:16" ht="45" x14ac:dyDescent="0.25">
      <c r="A2322" s="21" t="s">
        <v>7030</v>
      </c>
      <c r="B2322" s="21" t="s">
        <v>49</v>
      </c>
      <c r="C2322" s="22"/>
      <c r="D2322" s="22"/>
      <c r="E2322" s="22"/>
      <c r="F2322" s="22"/>
      <c r="G2322" s="22"/>
      <c r="H2322" s="22"/>
      <c r="I2322" s="22"/>
      <c r="J2322" s="22"/>
      <c r="K2322" s="23">
        <v>1</v>
      </c>
      <c r="L2322" s="23">
        <v>1</v>
      </c>
      <c r="M2322" s="21" t="s">
        <v>50</v>
      </c>
      <c r="N2322" s="21" t="s">
        <v>50</v>
      </c>
      <c r="O2322" s="22"/>
      <c r="P2322" s="22"/>
    </row>
    <row r="2323" spans="1:16" ht="45" x14ac:dyDescent="0.25">
      <c r="A2323" s="21" t="s">
        <v>7031</v>
      </c>
      <c r="B2323" s="21" t="s">
        <v>49</v>
      </c>
      <c r="C2323" s="22"/>
      <c r="D2323" s="22"/>
      <c r="E2323" s="22"/>
      <c r="F2323" s="22"/>
      <c r="G2323" s="22"/>
      <c r="H2323" s="22"/>
      <c r="I2323" s="22"/>
      <c r="J2323" s="22"/>
      <c r="K2323" s="23">
        <v>1</v>
      </c>
      <c r="L2323" s="23">
        <v>1</v>
      </c>
      <c r="M2323" s="21" t="s">
        <v>50</v>
      </c>
      <c r="N2323" s="21" t="s">
        <v>50</v>
      </c>
      <c r="O2323" s="22"/>
      <c r="P2323" s="22"/>
    </row>
    <row r="2324" spans="1:16" ht="45" x14ac:dyDescent="0.25">
      <c r="A2324" s="21" t="s">
        <v>7032</v>
      </c>
      <c r="B2324" s="21" t="s">
        <v>49</v>
      </c>
      <c r="C2324" s="22"/>
      <c r="D2324" s="22"/>
      <c r="E2324" s="22"/>
      <c r="F2324" s="22"/>
      <c r="G2324" s="22"/>
      <c r="H2324" s="22"/>
      <c r="I2324" s="22"/>
      <c r="J2324" s="22"/>
      <c r="K2324" s="23">
        <v>1</v>
      </c>
      <c r="L2324" s="23">
        <v>1</v>
      </c>
      <c r="M2324" s="21" t="s">
        <v>50</v>
      </c>
      <c r="N2324" s="21" t="s">
        <v>50</v>
      </c>
      <c r="O2324" s="22"/>
      <c r="P2324" s="22"/>
    </row>
    <row r="2325" spans="1:16" ht="45" x14ac:dyDescent="0.25">
      <c r="A2325" s="21" t="s">
        <v>7033</v>
      </c>
      <c r="B2325" s="21" t="s">
        <v>49</v>
      </c>
      <c r="C2325" s="22"/>
      <c r="D2325" s="22"/>
      <c r="E2325" s="22"/>
      <c r="F2325" s="22"/>
      <c r="G2325" s="22"/>
      <c r="H2325" s="22"/>
      <c r="I2325" s="22"/>
      <c r="J2325" s="22"/>
      <c r="K2325" s="23">
        <v>1</v>
      </c>
      <c r="L2325" s="23">
        <v>1</v>
      </c>
      <c r="M2325" s="21" t="s">
        <v>50</v>
      </c>
      <c r="N2325" s="21" t="s">
        <v>50</v>
      </c>
      <c r="O2325" s="22"/>
      <c r="P2325" s="22"/>
    </row>
    <row r="2326" spans="1:16" ht="45" x14ac:dyDescent="0.25">
      <c r="A2326" s="21" t="s">
        <v>7034</v>
      </c>
      <c r="B2326" s="21" t="s">
        <v>49</v>
      </c>
      <c r="C2326" s="22"/>
      <c r="D2326" s="22"/>
      <c r="E2326" s="22"/>
      <c r="F2326" s="22"/>
      <c r="G2326" s="22"/>
      <c r="H2326" s="22"/>
      <c r="I2326" s="22"/>
      <c r="J2326" s="22"/>
      <c r="K2326" s="23">
        <v>1</v>
      </c>
      <c r="L2326" s="23">
        <v>1</v>
      </c>
      <c r="M2326" s="21" t="s">
        <v>50</v>
      </c>
      <c r="N2326" s="21" t="s">
        <v>50</v>
      </c>
      <c r="O2326" s="22"/>
      <c r="P2326" s="22"/>
    </row>
    <row r="2327" spans="1:16" ht="45" x14ac:dyDescent="0.25">
      <c r="A2327" s="21" t="s">
        <v>7035</v>
      </c>
      <c r="B2327" s="21" t="s">
        <v>49</v>
      </c>
      <c r="C2327" s="22"/>
      <c r="D2327" s="22"/>
      <c r="E2327" s="22"/>
      <c r="F2327" s="22"/>
      <c r="G2327" s="22"/>
      <c r="H2327" s="22"/>
      <c r="I2327" s="22"/>
      <c r="J2327" s="22"/>
      <c r="K2327" s="23">
        <v>1</v>
      </c>
      <c r="L2327" s="23">
        <v>1</v>
      </c>
      <c r="M2327" s="21" t="s">
        <v>50</v>
      </c>
      <c r="N2327" s="21" t="s">
        <v>50</v>
      </c>
      <c r="O2327" s="22"/>
      <c r="P2327" s="22"/>
    </row>
    <row r="2328" spans="1:16" ht="45" x14ac:dyDescent="0.25">
      <c r="A2328" s="21" t="s">
        <v>1021</v>
      </c>
      <c r="B2328" s="21" t="s">
        <v>49</v>
      </c>
      <c r="C2328" s="23">
        <v>32250761.920000002</v>
      </c>
      <c r="D2328" s="23">
        <v>141.5</v>
      </c>
      <c r="E2328" s="23">
        <v>19585003.760000002</v>
      </c>
      <c r="F2328" s="23">
        <v>130.87</v>
      </c>
      <c r="G2328" s="23">
        <v>23388036.559999999</v>
      </c>
      <c r="H2328" s="23">
        <v>135.61000000000001</v>
      </c>
      <c r="I2328" s="23">
        <v>38440612.969999999</v>
      </c>
      <c r="J2328" s="23">
        <v>232.52</v>
      </c>
      <c r="K2328" s="23">
        <v>1</v>
      </c>
      <c r="L2328" s="23">
        <v>1</v>
      </c>
      <c r="M2328" s="21" t="s">
        <v>50</v>
      </c>
      <c r="N2328" s="21" t="s">
        <v>1462</v>
      </c>
      <c r="O2328" s="22"/>
      <c r="P2328" s="23">
        <v>214880</v>
      </c>
    </row>
    <row r="2329" spans="1:16" ht="45" x14ac:dyDescent="0.25">
      <c r="A2329" s="21" t="s">
        <v>7036</v>
      </c>
      <c r="B2329" s="21" t="s">
        <v>49</v>
      </c>
      <c r="C2329" s="22"/>
      <c r="D2329" s="22"/>
      <c r="E2329" s="22"/>
      <c r="F2329" s="22"/>
      <c r="G2329" s="22"/>
      <c r="H2329" s="22"/>
      <c r="I2329" s="22"/>
      <c r="J2329" s="22"/>
      <c r="K2329" s="23">
        <v>1</v>
      </c>
      <c r="L2329" s="23">
        <v>1</v>
      </c>
      <c r="M2329" s="21" t="s">
        <v>50</v>
      </c>
      <c r="N2329" s="21" t="s">
        <v>50</v>
      </c>
      <c r="O2329" s="22"/>
      <c r="P2329" s="22"/>
    </row>
    <row r="2330" spans="1:16" ht="45" x14ac:dyDescent="0.25">
      <c r="A2330" s="21" t="s">
        <v>7037</v>
      </c>
      <c r="B2330" s="21" t="s">
        <v>49</v>
      </c>
      <c r="C2330" s="22"/>
      <c r="D2330" s="22"/>
      <c r="E2330" s="22"/>
      <c r="F2330" s="22"/>
      <c r="G2330" s="22"/>
      <c r="H2330" s="22"/>
      <c r="I2330" s="22"/>
      <c r="J2330" s="22"/>
      <c r="K2330" s="23">
        <v>1</v>
      </c>
      <c r="L2330" s="23">
        <v>1</v>
      </c>
      <c r="M2330" s="21" t="s">
        <v>50</v>
      </c>
      <c r="N2330" s="21" t="s">
        <v>50</v>
      </c>
      <c r="O2330" s="22"/>
      <c r="P2330" s="22"/>
    </row>
    <row r="2331" spans="1:16" ht="45" x14ac:dyDescent="0.25">
      <c r="A2331" s="21" t="s">
        <v>7038</v>
      </c>
      <c r="B2331" s="21" t="s">
        <v>49</v>
      </c>
      <c r="C2331" s="22"/>
      <c r="D2331" s="22"/>
      <c r="E2331" s="22"/>
      <c r="F2331" s="22"/>
      <c r="G2331" s="22"/>
      <c r="H2331" s="22"/>
      <c r="I2331" s="22"/>
      <c r="J2331" s="22"/>
      <c r="K2331" s="23">
        <v>1</v>
      </c>
      <c r="L2331" s="23">
        <v>1</v>
      </c>
      <c r="M2331" s="21" t="s">
        <v>50</v>
      </c>
      <c r="N2331" s="21" t="s">
        <v>50</v>
      </c>
      <c r="O2331" s="22"/>
      <c r="P2331" s="22"/>
    </row>
    <row r="2332" spans="1:16" ht="45" x14ac:dyDescent="0.25">
      <c r="A2332" s="21" t="s">
        <v>7039</v>
      </c>
      <c r="B2332" s="21" t="s">
        <v>49</v>
      </c>
      <c r="C2332" s="22"/>
      <c r="D2332" s="22"/>
      <c r="E2332" s="22"/>
      <c r="F2332" s="22"/>
      <c r="G2332" s="22"/>
      <c r="H2332" s="22"/>
      <c r="I2332" s="22"/>
      <c r="J2332" s="22"/>
      <c r="K2332" s="23">
        <v>1</v>
      </c>
      <c r="L2332" s="23">
        <v>1</v>
      </c>
      <c r="M2332" s="21" t="s">
        <v>50</v>
      </c>
      <c r="N2332" s="21" t="s">
        <v>50</v>
      </c>
      <c r="O2332" s="22"/>
      <c r="P2332" s="22"/>
    </row>
    <row r="2333" spans="1:16" ht="45" x14ac:dyDescent="0.25">
      <c r="A2333" s="21" t="s">
        <v>7040</v>
      </c>
      <c r="B2333" s="21" t="s">
        <v>49</v>
      </c>
      <c r="C2333" s="22"/>
      <c r="D2333" s="22"/>
      <c r="E2333" s="22"/>
      <c r="F2333" s="22"/>
      <c r="G2333" s="22"/>
      <c r="H2333" s="22"/>
      <c r="I2333" s="22"/>
      <c r="J2333" s="22"/>
      <c r="K2333" s="23">
        <v>1</v>
      </c>
      <c r="L2333" s="23">
        <v>1</v>
      </c>
      <c r="M2333" s="21" t="s">
        <v>50</v>
      </c>
      <c r="N2333" s="21" t="s">
        <v>50</v>
      </c>
      <c r="O2333" s="22"/>
      <c r="P2333" s="22"/>
    </row>
    <row r="2334" spans="1:16" ht="45" x14ac:dyDescent="0.25">
      <c r="A2334" s="21" t="s">
        <v>2652</v>
      </c>
      <c r="B2334" s="21" t="s">
        <v>49</v>
      </c>
      <c r="C2334" s="23">
        <v>13721376.82</v>
      </c>
      <c r="D2334" s="23">
        <v>654.27</v>
      </c>
      <c r="E2334" s="23">
        <v>14843227.439999999</v>
      </c>
      <c r="F2334" s="23">
        <v>887.49</v>
      </c>
      <c r="G2334" s="23">
        <v>23431311.420000002</v>
      </c>
      <c r="H2334" s="23">
        <v>1346.57</v>
      </c>
      <c r="I2334" s="23">
        <v>21471683.100000001</v>
      </c>
      <c r="J2334" s="23">
        <v>1270.3800000000001</v>
      </c>
      <c r="K2334" s="23">
        <v>1</v>
      </c>
      <c r="L2334" s="23">
        <v>1</v>
      </c>
      <c r="M2334" s="21" t="s">
        <v>50</v>
      </c>
      <c r="N2334" s="21" t="s">
        <v>5192</v>
      </c>
      <c r="O2334" s="22"/>
      <c r="P2334" s="23">
        <v>23069.25</v>
      </c>
    </row>
    <row r="2335" spans="1:16" ht="45" x14ac:dyDescent="0.25">
      <c r="A2335" s="21" t="s">
        <v>7041</v>
      </c>
      <c r="B2335" s="21" t="s">
        <v>49</v>
      </c>
      <c r="C2335" s="22"/>
      <c r="D2335" s="22"/>
      <c r="E2335" s="22"/>
      <c r="F2335" s="22"/>
      <c r="G2335" s="22"/>
      <c r="H2335" s="22"/>
      <c r="I2335" s="22"/>
      <c r="J2335" s="22"/>
      <c r="K2335" s="23">
        <v>1</v>
      </c>
      <c r="L2335" s="23">
        <v>1</v>
      </c>
      <c r="M2335" s="21" t="s">
        <v>50</v>
      </c>
      <c r="N2335" s="21" t="s">
        <v>50</v>
      </c>
      <c r="O2335" s="22"/>
      <c r="P2335" s="22"/>
    </row>
    <row r="2336" spans="1:16" ht="45" x14ac:dyDescent="0.25">
      <c r="A2336" s="21" t="s">
        <v>7042</v>
      </c>
      <c r="B2336" s="21" t="s">
        <v>49</v>
      </c>
      <c r="C2336" s="22"/>
      <c r="D2336" s="22"/>
      <c r="E2336" s="22"/>
      <c r="F2336" s="22"/>
      <c r="G2336" s="22"/>
      <c r="H2336" s="22"/>
      <c r="I2336" s="22"/>
      <c r="J2336" s="22"/>
      <c r="K2336" s="23">
        <v>1</v>
      </c>
      <c r="L2336" s="23">
        <v>1</v>
      </c>
      <c r="M2336" s="21" t="s">
        <v>50</v>
      </c>
      <c r="N2336" s="21" t="s">
        <v>50</v>
      </c>
      <c r="O2336" s="22"/>
      <c r="P2336" s="22"/>
    </row>
    <row r="2337" spans="1:16" ht="45" x14ac:dyDescent="0.25">
      <c r="A2337" s="21" t="s">
        <v>2654</v>
      </c>
      <c r="B2337" s="21" t="s">
        <v>49</v>
      </c>
      <c r="C2337" s="23">
        <v>12514568.73</v>
      </c>
      <c r="D2337" s="23">
        <v>872.41</v>
      </c>
      <c r="E2337" s="23">
        <v>5449883.5199999996</v>
      </c>
      <c r="F2337" s="23">
        <v>348.27</v>
      </c>
      <c r="G2337" s="23">
        <v>6499707.96</v>
      </c>
      <c r="H2337" s="23">
        <v>396.34</v>
      </c>
      <c r="I2337" s="23">
        <v>6030193.0800000001</v>
      </c>
      <c r="J2337" s="23">
        <v>428.73</v>
      </c>
      <c r="K2337" s="23">
        <v>1</v>
      </c>
      <c r="L2337" s="23">
        <v>1</v>
      </c>
      <c r="M2337" s="21" t="s">
        <v>50</v>
      </c>
      <c r="N2337" s="21" t="s">
        <v>5192</v>
      </c>
      <c r="O2337" s="22"/>
      <c r="P2337" s="23">
        <v>35220</v>
      </c>
    </row>
    <row r="2338" spans="1:16" ht="45" x14ac:dyDescent="0.25">
      <c r="A2338" s="21" t="s">
        <v>7043</v>
      </c>
      <c r="B2338" s="21" t="s">
        <v>49</v>
      </c>
      <c r="C2338" s="22"/>
      <c r="D2338" s="22"/>
      <c r="E2338" s="22"/>
      <c r="F2338" s="22"/>
      <c r="G2338" s="22"/>
      <c r="H2338" s="22"/>
      <c r="I2338" s="22"/>
      <c r="J2338" s="22"/>
      <c r="K2338" s="23">
        <v>1</v>
      </c>
      <c r="L2338" s="23">
        <v>1</v>
      </c>
      <c r="M2338" s="21" t="s">
        <v>50</v>
      </c>
      <c r="N2338" s="21" t="s">
        <v>50</v>
      </c>
      <c r="O2338" s="22"/>
      <c r="P2338" s="22"/>
    </row>
    <row r="2339" spans="1:16" ht="45" x14ac:dyDescent="0.25">
      <c r="A2339" s="21" t="s">
        <v>7044</v>
      </c>
      <c r="B2339" s="21" t="s">
        <v>49</v>
      </c>
      <c r="C2339" s="22"/>
      <c r="D2339" s="22"/>
      <c r="E2339" s="22"/>
      <c r="F2339" s="22"/>
      <c r="G2339" s="22"/>
      <c r="H2339" s="22"/>
      <c r="I2339" s="22"/>
      <c r="J2339" s="22"/>
      <c r="K2339" s="23">
        <v>1</v>
      </c>
      <c r="L2339" s="23">
        <v>1</v>
      </c>
      <c r="M2339" s="21" t="s">
        <v>50</v>
      </c>
      <c r="N2339" s="21" t="s">
        <v>50</v>
      </c>
      <c r="O2339" s="22"/>
      <c r="P2339" s="22"/>
    </row>
    <row r="2340" spans="1:16" ht="45" x14ac:dyDescent="0.25">
      <c r="A2340" s="21" t="s">
        <v>7045</v>
      </c>
      <c r="B2340" s="21" t="s">
        <v>49</v>
      </c>
      <c r="C2340" s="22"/>
      <c r="D2340" s="22"/>
      <c r="E2340" s="22"/>
      <c r="F2340" s="22"/>
      <c r="G2340" s="22"/>
      <c r="H2340" s="22"/>
      <c r="I2340" s="22"/>
      <c r="J2340" s="22"/>
      <c r="K2340" s="23">
        <v>1</v>
      </c>
      <c r="L2340" s="23">
        <v>1</v>
      </c>
      <c r="M2340" s="21" t="s">
        <v>50</v>
      </c>
      <c r="N2340" s="21" t="s">
        <v>50</v>
      </c>
      <c r="O2340" s="22"/>
      <c r="P2340" s="22"/>
    </row>
    <row r="2341" spans="1:16" ht="45" x14ac:dyDescent="0.25">
      <c r="A2341" s="21" t="s">
        <v>7046</v>
      </c>
      <c r="B2341" s="21" t="s">
        <v>49</v>
      </c>
      <c r="C2341" s="22"/>
      <c r="D2341" s="22"/>
      <c r="E2341" s="22"/>
      <c r="F2341" s="22"/>
      <c r="G2341" s="22"/>
      <c r="H2341" s="22"/>
      <c r="I2341" s="22"/>
      <c r="J2341" s="22"/>
      <c r="K2341" s="23">
        <v>1</v>
      </c>
      <c r="L2341" s="23">
        <v>1</v>
      </c>
      <c r="M2341" s="21" t="s">
        <v>50</v>
      </c>
      <c r="N2341" s="21" t="s">
        <v>50</v>
      </c>
      <c r="O2341" s="22"/>
      <c r="P2341" s="22"/>
    </row>
    <row r="2342" spans="1:16" ht="45" x14ac:dyDescent="0.25">
      <c r="A2342" s="21" t="s">
        <v>7047</v>
      </c>
      <c r="B2342" s="21" t="s">
        <v>49</v>
      </c>
      <c r="C2342" s="22"/>
      <c r="D2342" s="22"/>
      <c r="E2342" s="22"/>
      <c r="F2342" s="22"/>
      <c r="G2342" s="22"/>
      <c r="H2342" s="22"/>
      <c r="I2342" s="22"/>
      <c r="J2342" s="22"/>
      <c r="K2342" s="23">
        <v>1</v>
      </c>
      <c r="L2342" s="23">
        <v>1</v>
      </c>
      <c r="M2342" s="21" t="s">
        <v>50</v>
      </c>
      <c r="N2342" s="21" t="s">
        <v>50</v>
      </c>
      <c r="O2342" s="22"/>
      <c r="P2342" s="22"/>
    </row>
    <row r="2343" spans="1:16" ht="45" x14ac:dyDescent="0.25">
      <c r="A2343" s="21" t="s">
        <v>7048</v>
      </c>
      <c r="B2343" s="21" t="s">
        <v>49</v>
      </c>
      <c r="C2343" s="22"/>
      <c r="D2343" s="22"/>
      <c r="E2343" s="22"/>
      <c r="F2343" s="22"/>
      <c r="G2343" s="22"/>
      <c r="H2343" s="22"/>
      <c r="I2343" s="22"/>
      <c r="J2343" s="22"/>
      <c r="K2343" s="23">
        <v>1</v>
      </c>
      <c r="L2343" s="23">
        <v>1</v>
      </c>
      <c r="M2343" s="21" t="s">
        <v>50</v>
      </c>
      <c r="N2343" s="21" t="s">
        <v>50</v>
      </c>
      <c r="O2343" s="22"/>
      <c r="P2343" s="22"/>
    </row>
    <row r="2344" spans="1:16" ht="45" x14ac:dyDescent="0.25">
      <c r="A2344" s="21" t="s">
        <v>7049</v>
      </c>
      <c r="B2344" s="21" t="s">
        <v>49</v>
      </c>
      <c r="C2344" s="22"/>
      <c r="D2344" s="22"/>
      <c r="E2344" s="22"/>
      <c r="F2344" s="22"/>
      <c r="G2344" s="22"/>
      <c r="H2344" s="22"/>
      <c r="I2344" s="22"/>
      <c r="J2344" s="22"/>
      <c r="K2344" s="23">
        <v>1</v>
      </c>
      <c r="L2344" s="23">
        <v>1</v>
      </c>
      <c r="M2344" s="21" t="s">
        <v>50</v>
      </c>
      <c r="N2344" s="21" t="s">
        <v>50</v>
      </c>
      <c r="O2344" s="22"/>
      <c r="P2344" s="22"/>
    </row>
    <row r="2345" spans="1:16" ht="45" x14ac:dyDescent="0.25">
      <c r="A2345" s="21" t="s">
        <v>7050</v>
      </c>
      <c r="B2345" s="21" t="s">
        <v>49</v>
      </c>
      <c r="C2345" s="22"/>
      <c r="D2345" s="22"/>
      <c r="E2345" s="22"/>
      <c r="F2345" s="22"/>
      <c r="G2345" s="22"/>
      <c r="H2345" s="22"/>
      <c r="I2345" s="22"/>
      <c r="J2345" s="22"/>
      <c r="K2345" s="23">
        <v>1</v>
      </c>
      <c r="L2345" s="23">
        <v>1</v>
      </c>
      <c r="M2345" s="21" t="s">
        <v>50</v>
      </c>
      <c r="N2345" s="21" t="s">
        <v>50</v>
      </c>
      <c r="O2345" s="22"/>
      <c r="P2345" s="22"/>
    </row>
    <row r="2346" spans="1:16" ht="45" x14ac:dyDescent="0.25">
      <c r="A2346" s="21" t="s">
        <v>2657</v>
      </c>
      <c r="B2346" s="21" t="s">
        <v>49</v>
      </c>
      <c r="C2346" s="23">
        <v>21787875.239999998</v>
      </c>
      <c r="D2346" s="23">
        <v>654.27</v>
      </c>
      <c r="E2346" s="23">
        <v>23569237.390000001</v>
      </c>
      <c r="F2346" s="23">
        <v>887.49</v>
      </c>
      <c r="G2346" s="23">
        <v>37206068.799999997</v>
      </c>
      <c r="H2346" s="23">
        <v>1346.57</v>
      </c>
      <c r="I2346" s="23">
        <v>34094417.689999998</v>
      </c>
      <c r="J2346" s="23">
        <v>1270.3800000000001</v>
      </c>
      <c r="K2346" s="23">
        <v>1</v>
      </c>
      <c r="L2346" s="23">
        <v>1</v>
      </c>
      <c r="M2346" s="21" t="s">
        <v>50</v>
      </c>
      <c r="N2346" s="21" t="s">
        <v>5192</v>
      </c>
      <c r="O2346" s="22"/>
      <c r="P2346" s="23">
        <v>37290</v>
      </c>
    </row>
    <row r="2347" spans="1:16" ht="45" x14ac:dyDescent="0.25">
      <c r="A2347" s="21" t="s">
        <v>2659</v>
      </c>
      <c r="B2347" s="21" t="s">
        <v>49</v>
      </c>
      <c r="C2347" s="23">
        <v>18811678.32</v>
      </c>
      <c r="D2347" s="23">
        <v>948.09</v>
      </c>
      <c r="E2347" s="23">
        <v>14423692.119999999</v>
      </c>
      <c r="F2347" s="23">
        <v>1034.08</v>
      </c>
      <c r="G2347" s="23">
        <v>13457476.609999999</v>
      </c>
      <c r="H2347" s="23">
        <v>1137.56</v>
      </c>
      <c r="I2347" s="23">
        <v>13332995.57</v>
      </c>
      <c r="J2347" s="23">
        <v>1130.29</v>
      </c>
      <c r="K2347" s="23">
        <v>1</v>
      </c>
      <c r="L2347" s="23">
        <v>1</v>
      </c>
      <c r="M2347" s="21" t="s">
        <v>50</v>
      </c>
      <c r="N2347" s="21" t="s">
        <v>5192</v>
      </c>
      <c r="O2347" s="22"/>
      <c r="P2347" s="23">
        <v>20788.5</v>
      </c>
    </row>
    <row r="2348" spans="1:16" ht="45" x14ac:dyDescent="0.25">
      <c r="A2348" s="21" t="s">
        <v>7051</v>
      </c>
      <c r="B2348" s="21" t="s">
        <v>49</v>
      </c>
      <c r="C2348" s="22"/>
      <c r="D2348" s="22"/>
      <c r="E2348" s="22"/>
      <c r="F2348" s="22"/>
      <c r="G2348" s="22"/>
      <c r="H2348" s="22"/>
      <c r="I2348" s="22"/>
      <c r="J2348" s="22"/>
      <c r="K2348" s="23">
        <v>1</v>
      </c>
      <c r="L2348" s="23">
        <v>1</v>
      </c>
      <c r="M2348" s="21" t="s">
        <v>50</v>
      </c>
      <c r="N2348" s="21" t="s">
        <v>50</v>
      </c>
      <c r="O2348" s="22"/>
      <c r="P2348" s="22"/>
    </row>
    <row r="2349" spans="1:16" ht="45" x14ac:dyDescent="0.25">
      <c r="A2349" s="21" t="s">
        <v>7052</v>
      </c>
      <c r="B2349" s="21" t="s">
        <v>49</v>
      </c>
      <c r="C2349" s="22"/>
      <c r="D2349" s="22"/>
      <c r="E2349" s="22"/>
      <c r="F2349" s="22"/>
      <c r="G2349" s="22"/>
      <c r="H2349" s="22"/>
      <c r="I2349" s="22"/>
      <c r="J2349" s="22"/>
      <c r="K2349" s="23">
        <v>1</v>
      </c>
      <c r="L2349" s="23">
        <v>1</v>
      </c>
      <c r="M2349" s="21" t="s">
        <v>50</v>
      </c>
      <c r="N2349" s="21" t="s">
        <v>50</v>
      </c>
      <c r="O2349" s="22"/>
      <c r="P2349" s="22"/>
    </row>
    <row r="2350" spans="1:16" ht="45" x14ac:dyDescent="0.25">
      <c r="A2350" s="21" t="s">
        <v>7053</v>
      </c>
      <c r="B2350" s="21" t="s">
        <v>49</v>
      </c>
      <c r="C2350" s="22"/>
      <c r="D2350" s="22"/>
      <c r="E2350" s="22"/>
      <c r="F2350" s="22"/>
      <c r="G2350" s="22"/>
      <c r="H2350" s="22"/>
      <c r="I2350" s="22"/>
      <c r="J2350" s="22"/>
      <c r="K2350" s="23">
        <v>1</v>
      </c>
      <c r="L2350" s="23">
        <v>1</v>
      </c>
      <c r="M2350" s="21" t="s">
        <v>50</v>
      </c>
      <c r="N2350" s="21" t="s">
        <v>50</v>
      </c>
      <c r="O2350" s="22"/>
      <c r="P2350" s="22"/>
    </row>
    <row r="2351" spans="1:16" ht="45" x14ac:dyDescent="0.25">
      <c r="A2351" s="21" t="s">
        <v>7054</v>
      </c>
      <c r="B2351" s="21" t="s">
        <v>49</v>
      </c>
      <c r="C2351" s="22"/>
      <c r="D2351" s="22"/>
      <c r="E2351" s="22"/>
      <c r="F2351" s="22"/>
      <c r="G2351" s="22"/>
      <c r="H2351" s="22"/>
      <c r="I2351" s="22"/>
      <c r="J2351" s="22"/>
      <c r="K2351" s="23">
        <v>1</v>
      </c>
      <c r="L2351" s="23">
        <v>1</v>
      </c>
      <c r="M2351" s="21" t="s">
        <v>50</v>
      </c>
      <c r="N2351" s="21" t="s">
        <v>50</v>
      </c>
      <c r="O2351" s="22"/>
      <c r="P2351" s="22"/>
    </row>
    <row r="2352" spans="1:16" ht="45" x14ac:dyDescent="0.25">
      <c r="A2352" s="21" t="s">
        <v>7055</v>
      </c>
      <c r="B2352" s="21" t="s">
        <v>49</v>
      </c>
      <c r="C2352" s="22"/>
      <c r="D2352" s="22"/>
      <c r="E2352" s="22"/>
      <c r="F2352" s="22"/>
      <c r="G2352" s="22"/>
      <c r="H2352" s="22"/>
      <c r="I2352" s="22"/>
      <c r="J2352" s="22"/>
      <c r="K2352" s="23">
        <v>1</v>
      </c>
      <c r="L2352" s="23">
        <v>1</v>
      </c>
      <c r="M2352" s="21" t="s">
        <v>50</v>
      </c>
      <c r="N2352" s="21" t="s">
        <v>50</v>
      </c>
      <c r="O2352" s="22"/>
      <c r="P2352" s="22"/>
    </row>
    <row r="2353" spans="1:16" ht="45" x14ac:dyDescent="0.25">
      <c r="A2353" s="21" t="s">
        <v>7056</v>
      </c>
      <c r="B2353" s="21" t="s">
        <v>49</v>
      </c>
      <c r="C2353" s="22"/>
      <c r="D2353" s="22"/>
      <c r="E2353" s="22"/>
      <c r="F2353" s="22"/>
      <c r="G2353" s="22"/>
      <c r="H2353" s="22"/>
      <c r="I2353" s="22"/>
      <c r="J2353" s="22"/>
      <c r="K2353" s="23">
        <v>1</v>
      </c>
      <c r="L2353" s="23">
        <v>1</v>
      </c>
      <c r="M2353" s="21" t="s">
        <v>50</v>
      </c>
      <c r="N2353" s="21" t="s">
        <v>50</v>
      </c>
      <c r="O2353" s="22"/>
      <c r="P2353" s="22"/>
    </row>
    <row r="2354" spans="1:16" ht="45" x14ac:dyDescent="0.25">
      <c r="A2354" s="21" t="s">
        <v>7057</v>
      </c>
      <c r="B2354" s="21" t="s">
        <v>49</v>
      </c>
      <c r="C2354" s="22"/>
      <c r="D2354" s="22"/>
      <c r="E2354" s="22"/>
      <c r="F2354" s="22"/>
      <c r="G2354" s="22"/>
      <c r="H2354" s="22"/>
      <c r="I2354" s="22"/>
      <c r="J2354" s="22"/>
      <c r="K2354" s="23">
        <v>1</v>
      </c>
      <c r="L2354" s="23">
        <v>1</v>
      </c>
      <c r="M2354" s="21" t="s">
        <v>50</v>
      </c>
      <c r="N2354" s="21" t="s">
        <v>50</v>
      </c>
      <c r="O2354" s="22"/>
      <c r="P2354" s="22"/>
    </row>
    <row r="2355" spans="1:16" ht="45" x14ac:dyDescent="0.25">
      <c r="A2355" s="21" t="s">
        <v>7058</v>
      </c>
      <c r="B2355" s="21" t="s">
        <v>49</v>
      </c>
      <c r="C2355" s="22"/>
      <c r="D2355" s="22"/>
      <c r="E2355" s="22"/>
      <c r="F2355" s="22"/>
      <c r="G2355" s="22"/>
      <c r="H2355" s="22"/>
      <c r="I2355" s="22"/>
      <c r="J2355" s="22"/>
      <c r="K2355" s="23">
        <v>1</v>
      </c>
      <c r="L2355" s="23">
        <v>1</v>
      </c>
      <c r="M2355" s="21" t="s">
        <v>50</v>
      </c>
      <c r="N2355" s="21" t="s">
        <v>50</v>
      </c>
      <c r="O2355" s="22"/>
      <c r="P2355" s="22"/>
    </row>
    <row r="2356" spans="1:16" ht="45" x14ac:dyDescent="0.25">
      <c r="A2356" s="21" t="s">
        <v>7059</v>
      </c>
      <c r="B2356" s="21" t="s">
        <v>49</v>
      </c>
      <c r="C2356" s="22"/>
      <c r="D2356" s="22"/>
      <c r="E2356" s="22"/>
      <c r="F2356" s="22"/>
      <c r="G2356" s="22"/>
      <c r="H2356" s="22"/>
      <c r="I2356" s="22"/>
      <c r="J2356" s="22"/>
      <c r="K2356" s="23">
        <v>1</v>
      </c>
      <c r="L2356" s="23">
        <v>1</v>
      </c>
      <c r="M2356" s="21" t="s">
        <v>50</v>
      </c>
      <c r="N2356" s="21" t="s">
        <v>50</v>
      </c>
      <c r="O2356" s="22"/>
      <c r="P2356" s="22"/>
    </row>
    <row r="2357" spans="1:16" ht="45" x14ac:dyDescent="0.25">
      <c r="A2357" s="21" t="s">
        <v>327</v>
      </c>
      <c r="B2357" s="21" t="s">
        <v>49</v>
      </c>
      <c r="C2357" s="23">
        <v>6996681.8099999996</v>
      </c>
      <c r="D2357" s="23">
        <v>1007.33</v>
      </c>
      <c r="E2357" s="23">
        <v>9323224.5999999996</v>
      </c>
      <c r="F2357" s="23">
        <v>1736.82</v>
      </c>
      <c r="G2357" s="23">
        <v>7259061.7599999998</v>
      </c>
      <c r="H2357" s="23">
        <v>1577.22</v>
      </c>
      <c r="I2357" s="23">
        <v>9481729.9499999993</v>
      </c>
      <c r="J2357" s="23">
        <v>1988.13</v>
      </c>
      <c r="K2357" s="23">
        <v>1</v>
      </c>
      <c r="L2357" s="23">
        <v>1</v>
      </c>
      <c r="M2357" s="21" t="s">
        <v>50</v>
      </c>
      <c r="N2357" s="21" t="s">
        <v>5192</v>
      </c>
      <c r="O2357" s="22"/>
      <c r="P2357" s="23">
        <v>6342</v>
      </c>
    </row>
    <row r="2358" spans="1:16" ht="45" x14ac:dyDescent="0.25">
      <c r="A2358" s="21" t="s">
        <v>7060</v>
      </c>
      <c r="B2358" s="21" t="s">
        <v>49</v>
      </c>
      <c r="C2358" s="22"/>
      <c r="D2358" s="22"/>
      <c r="E2358" s="22"/>
      <c r="F2358" s="22"/>
      <c r="G2358" s="22"/>
      <c r="H2358" s="22"/>
      <c r="I2358" s="22"/>
      <c r="J2358" s="22"/>
      <c r="K2358" s="23">
        <v>1</v>
      </c>
      <c r="L2358" s="23">
        <v>1</v>
      </c>
      <c r="M2358" s="21" t="s">
        <v>50</v>
      </c>
      <c r="N2358" s="21" t="s">
        <v>50</v>
      </c>
      <c r="O2358" s="22"/>
      <c r="P2358" s="22"/>
    </row>
    <row r="2359" spans="1:16" ht="45" x14ac:dyDescent="0.25">
      <c r="A2359" s="21" t="s">
        <v>7061</v>
      </c>
      <c r="B2359" s="21" t="s">
        <v>49</v>
      </c>
      <c r="C2359" s="22"/>
      <c r="D2359" s="22"/>
      <c r="E2359" s="22"/>
      <c r="F2359" s="22"/>
      <c r="G2359" s="22"/>
      <c r="H2359" s="22"/>
      <c r="I2359" s="22"/>
      <c r="J2359" s="22"/>
      <c r="K2359" s="23">
        <v>1</v>
      </c>
      <c r="L2359" s="23">
        <v>1</v>
      </c>
      <c r="M2359" s="21" t="s">
        <v>50</v>
      </c>
      <c r="N2359" s="21" t="s">
        <v>50</v>
      </c>
      <c r="O2359" s="22"/>
      <c r="P2359" s="22"/>
    </row>
    <row r="2360" spans="1:16" ht="45" x14ac:dyDescent="0.25">
      <c r="A2360" s="21" t="s">
        <v>2662</v>
      </c>
      <c r="B2360" s="21" t="s">
        <v>49</v>
      </c>
      <c r="C2360" s="23">
        <v>40767997.140000001</v>
      </c>
      <c r="D2360" s="23">
        <v>1090.69</v>
      </c>
      <c r="E2360" s="23">
        <v>87621914.840000004</v>
      </c>
      <c r="F2360" s="23">
        <v>1863.9</v>
      </c>
      <c r="G2360" s="23">
        <v>94893265.790000007</v>
      </c>
      <c r="H2360" s="23">
        <v>1977.99</v>
      </c>
      <c r="I2360" s="23">
        <v>86027318.439999998</v>
      </c>
      <c r="J2360" s="23">
        <v>1638.41</v>
      </c>
      <c r="K2360" s="23">
        <v>1</v>
      </c>
      <c r="L2360" s="23">
        <v>1</v>
      </c>
      <c r="M2360" s="21" t="s">
        <v>50</v>
      </c>
      <c r="N2360" s="21" t="s">
        <v>1462</v>
      </c>
      <c r="O2360" s="22"/>
      <c r="P2360" s="23">
        <v>55399</v>
      </c>
    </row>
    <row r="2361" spans="1:16" ht="45" x14ac:dyDescent="0.25">
      <c r="A2361" s="21" t="s">
        <v>7062</v>
      </c>
      <c r="B2361" s="21" t="s">
        <v>49</v>
      </c>
      <c r="C2361" s="22"/>
      <c r="D2361" s="22"/>
      <c r="E2361" s="22"/>
      <c r="F2361" s="22"/>
      <c r="G2361" s="22"/>
      <c r="H2361" s="22"/>
      <c r="I2361" s="22"/>
      <c r="J2361" s="22"/>
      <c r="K2361" s="23">
        <v>1</v>
      </c>
      <c r="L2361" s="23">
        <v>1</v>
      </c>
      <c r="M2361" s="21" t="s">
        <v>50</v>
      </c>
      <c r="N2361" s="21" t="s">
        <v>50</v>
      </c>
      <c r="O2361" s="22"/>
      <c r="P2361" s="22"/>
    </row>
    <row r="2362" spans="1:16" ht="45" x14ac:dyDescent="0.25">
      <c r="A2362" s="21" t="s">
        <v>7063</v>
      </c>
      <c r="B2362" s="21" t="s">
        <v>49</v>
      </c>
      <c r="C2362" s="22"/>
      <c r="D2362" s="22"/>
      <c r="E2362" s="22"/>
      <c r="F2362" s="22"/>
      <c r="G2362" s="22"/>
      <c r="H2362" s="22"/>
      <c r="I2362" s="22"/>
      <c r="J2362" s="22"/>
      <c r="K2362" s="23">
        <v>1</v>
      </c>
      <c r="L2362" s="23">
        <v>1</v>
      </c>
      <c r="M2362" s="21" t="s">
        <v>50</v>
      </c>
      <c r="N2362" s="21" t="s">
        <v>50</v>
      </c>
      <c r="O2362" s="22"/>
      <c r="P2362" s="22"/>
    </row>
    <row r="2363" spans="1:16" ht="45" x14ac:dyDescent="0.25">
      <c r="A2363" s="21" t="s">
        <v>7064</v>
      </c>
      <c r="B2363" s="21" t="s">
        <v>49</v>
      </c>
      <c r="C2363" s="22"/>
      <c r="D2363" s="22"/>
      <c r="E2363" s="22"/>
      <c r="F2363" s="22"/>
      <c r="G2363" s="22"/>
      <c r="H2363" s="22"/>
      <c r="I2363" s="22"/>
      <c r="J2363" s="22"/>
      <c r="K2363" s="23">
        <v>1</v>
      </c>
      <c r="L2363" s="23">
        <v>1</v>
      </c>
      <c r="M2363" s="21" t="s">
        <v>50</v>
      </c>
      <c r="N2363" s="21" t="s">
        <v>50</v>
      </c>
      <c r="O2363" s="22"/>
      <c r="P2363" s="22"/>
    </row>
    <row r="2364" spans="1:16" ht="45" x14ac:dyDescent="0.25">
      <c r="A2364" s="21" t="s">
        <v>2664</v>
      </c>
      <c r="B2364" s="21" t="s">
        <v>49</v>
      </c>
      <c r="C2364" s="23">
        <v>40700559.789999999</v>
      </c>
      <c r="D2364" s="23">
        <v>292.94</v>
      </c>
      <c r="E2364" s="23">
        <v>39166795.810000002</v>
      </c>
      <c r="F2364" s="23">
        <v>314.24</v>
      </c>
      <c r="G2364" s="23">
        <v>32096715.960000001</v>
      </c>
      <c r="H2364" s="23">
        <v>288.64999999999998</v>
      </c>
      <c r="I2364" s="23">
        <v>35619513.049999997</v>
      </c>
      <c r="J2364" s="23">
        <v>287.25</v>
      </c>
      <c r="K2364" s="23">
        <v>1</v>
      </c>
      <c r="L2364" s="23">
        <v>1</v>
      </c>
      <c r="M2364" s="21" t="s">
        <v>50</v>
      </c>
      <c r="N2364" s="21" t="s">
        <v>1462</v>
      </c>
      <c r="O2364" s="22"/>
      <c r="P2364" s="23">
        <v>111499</v>
      </c>
    </row>
    <row r="2365" spans="1:16" ht="45" x14ac:dyDescent="0.25">
      <c r="A2365" s="21" t="s">
        <v>2666</v>
      </c>
      <c r="B2365" s="21" t="s">
        <v>49</v>
      </c>
      <c r="C2365" s="22"/>
      <c r="D2365" s="22"/>
      <c r="E2365" s="22"/>
      <c r="F2365" s="22"/>
      <c r="G2365" s="22"/>
      <c r="H2365" s="22"/>
      <c r="I2365" s="22"/>
      <c r="J2365" s="22"/>
      <c r="K2365" s="23">
        <v>1</v>
      </c>
      <c r="L2365" s="23">
        <v>1</v>
      </c>
      <c r="M2365" s="21" t="s">
        <v>50</v>
      </c>
      <c r="N2365" s="21" t="s">
        <v>50</v>
      </c>
      <c r="O2365" s="22"/>
      <c r="P2365" s="22"/>
    </row>
    <row r="2366" spans="1:16" ht="45" x14ac:dyDescent="0.25">
      <c r="A2366" s="21" t="s">
        <v>1024</v>
      </c>
      <c r="B2366" s="21" t="s">
        <v>49</v>
      </c>
      <c r="C2366" s="23">
        <v>26415205.890000001</v>
      </c>
      <c r="D2366" s="23">
        <v>74.44</v>
      </c>
      <c r="E2366" s="23">
        <v>33947488.689999998</v>
      </c>
      <c r="F2366" s="23">
        <v>73.52</v>
      </c>
      <c r="G2366" s="23">
        <v>25443610.98</v>
      </c>
      <c r="H2366" s="23">
        <v>59.66</v>
      </c>
      <c r="I2366" s="23">
        <v>41499828.630000003</v>
      </c>
      <c r="J2366" s="23">
        <v>81.73</v>
      </c>
      <c r="K2366" s="23">
        <v>1</v>
      </c>
      <c r="L2366" s="23">
        <v>1</v>
      </c>
      <c r="M2366" s="21" t="s">
        <v>50</v>
      </c>
      <c r="N2366" s="21" t="s">
        <v>58</v>
      </c>
      <c r="O2366" s="22"/>
      <c r="P2366" s="23">
        <v>483933.75</v>
      </c>
    </row>
    <row r="2367" spans="1:16" ht="45" x14ac:dyDescent="0.25">
      <c r="A2367" s="21" t="s">
        <v>7065</v>
      </c>
      <c r="B2367" s="21" t="s">
        <v>49</v>
      </c>
      <c r="C2367" s="22"/>
      <c r="D2367" s="22"/>
      <c r="E2367" s="22"/>
      <c r="F2367" s="22"/>
      <c r="G2367" s="22"/>
      <c r="H2367" s="22"/>
      <c r="I2367" s="22"/>
      <c r="J2367" s="22"/>
      <c r="K2367" s="23">
        <v>1</v>
      </c>
      <c r="L2367" s="23">
        <v>1</v>
      </c>
      <c r="M2367" s="21" t="s">
        <v>50</v>
      </c>
      <c r="N2367" s="21" t="s">
        <v>50</v>
      </c>
      <c r="O2367" s="22"/>
      <c r="P2367" s="22"/>
    </row>
    <row r="2368" spans="1:16" ht="45" x14ac:dyDescent="0.25">
      <c r="A2368" s="21" t="s">
        <v>7066</v>
      </c>
      <c r="B2368" s="21" t="s">
        <v>49</v>
      </c>
      <c r="C2368" s="22"/>
      <c r="D2368" s="22"/>
      <c r="E2368" s="22"/>
      <c r="F2368" s="22"/>
      <c r="G2368" s="22"/>
      <c r="H2368" s="22"/>
      <c r="I2368" s="22"/>
      <c r="J2368" s="22"/>
      <c r="K2368" s="23">
        <v>1</v>
      </c>
      <c r="L2368" s="23">
        <v>1</v>
      </c>
      <c r="M2368" s="21" t="s">
        <v>50</v>
      </c>
      <c r="N2368" s="21" t="s">
        <v>50</v>
      </c>
      <c r="O2368" s="22"/>
      <c r="P2368" s="22"/>
    </row>
    <row r="2369" spans="1:16" ht="45" x14ac:dyDescent="0.25">
      <c r="A2369" s="21" t="s">
        <v>7067</v>
      </c>
      <c r="B2369" s="21" t="s">
        <v>49</v>
      </c>
      <c r="C2369" s="22"/>
      <c r="D2369" s="22"/>
      <c r="E2369" s="22"/>
      <c r="F2369" s="22"/>
      <c r="G2369" s="22"/>
      <c r="H2369" s="22"/>
      <c r="I2369" s="22"/>
      <c r="J2369" s="22"/>
      <c r="K2369" s="23">
        <v>1</v>
      </c>
      <c r="L2369" s="23">
        <v>1</v>
      </c>
      <c r="M2369" s="21" t="s">
        <v>50</v>
      </c>
      <c r="N2369" s="21" t="s">
        <v>50</v>
      </c>
      <c r="O2369" s="22"/>
      <c r="P2369" s="22"/>
    </row>
    <row r="2370" spans="1:16" ht="45" x14ac:dyDescent="0.25">
      <c r="A2370" s="21" t="s">
        <v>7068</v>
      </c>
      <c r="B2370" s="21" t="s">
        <v>49</v>
      </c>
      <c r="C2370" s="22"/>
      <c r="D2370" s="22"/>
      <c r="E2370" s="22"/>
      <c r="F2370" s="22"/>
      <c r="G2370" s="22"/>
      <c r="H2370" s="22"/>
      <c r="I2370" s="22"/>
      <c r="J2370" s="22"/>
      <c r="K2370" s="23">
        <v>1</v>
      </c>
      <c r="L2370" s="23">
        <v>1</v>
      </c>
      <c r="M2370" s="21" t="s">
        <v>50</v>
      </c>
      <c r="N2370" s="21" t="s">
        <v>50</v>
      </c>
      <c r="O2370" s="22"/>
      <c r="P2370" s="22"/>
    </row>
    <row r="2371" spans="1:16" ht="45" x14ac:dyDescent="0.25">
      <c r="A2371" s="21" t="s">
        <v>7069</v>
      </c>
      <c r="B2371" s="21" t="s">
        <v>49</v>
      </c>
      <c r="C2371" s="22"/>
      <c r="D2371" s="22"/>
      <c r="E2371" s="22"/>
      <c r="F2371" s="22"/>
      <c r="G2371" s="22"/>
      <c r="H2371" s="22"/>
      <c r="I2371" s="22"/>
      <c r="J2371" s="22"/>
      <c r="K2371" s="23">
        <v>1</v>
      </c>
      <c r="L2371" s="23">
        <v>1</v>
      </c>
      <c r="M2371" s="21" t="s">
        <v>50</v>
      </c>
      <c r="N2371" s="21" t="s">
        <v>50</v>
      </c>
      <c r="O2371" s="22"/>
      <c r="P2371" s="22"/>
    </row>
    <row r="2372" spans="1:16" ht="45" x14ac:dyDescent="0.25">
      <c r="A2372" s="21" t="s">
        <v>7070</v>
      </c>
      <c r="B2372" s="21" t="s">
        <v>49</v>
      </c>
      <c r="C2372" s="22"/>
      <c r="D2372" s="22"/>
      <c r="E2372" s="22"/>
      <c r="F2372" s="22"/>
      <c r="G2372" s="22"/>
      <c r="H2372" s="22"/>
      <c r="I2372" s="22"/>
      <c r="J2372" s="22"/>
      <c r="K2372" s="23">
        <v>1</v>
      </c>
      <c r="L2372" s="23">
        <v>1</v>
      </c>
      <c r="M2372" s="21" t="s">
        <v>50</v>
      </c>
      <c r="N2372" s="21" t="s">
        <v>50</v>
      </c>
      <c r="O2372" s="22"/>
      <c r="P2372" s="22"/>
    </row>
    <row r="2373" spans="1:16" ht="45" x14ac:dyDescent="0.25">
      <c r="A2373" s="21" t="s">
        <v>7071</v>
      </c>
      <c r="B2373" s="21" t="s">
        <v>49</v>
      </c>
      <c r="C2373" s="22"/>
      <c r="D2373" s="22"/>
      <c r="E2373" s="22"/>
      <c r="F2373" s="22"/>
      <c r="G2373" s="22"/>
      <c r="H2373" s="22"/>
      <c r="I2373" s="22"/>
      <c r="J2373" s="22"/>
      <c r="K2373" s="23">
        <v>1</v>
      </c>
      <c r="L2373" s="23">
        <v>1</v>
      </c>
      <c r="M2373" s="21" t="s">
        <v>50</v>
      </c>
      <c r="N2373" s="21" t="s">
        <v>50</v>
      </c>
      <c r="O2373" s="22"/>
      <c r="P2373" s="22"/>
    </row>
    <row r="2374" spans="1:16" ht="45" x14ac:dyDescent="0.25">
      <c r="A2374" s="21" t="s">
        <v>7072</v>
      </c>
      <c r="B2374" s="21" t="s">
        <v>49</v>
      </c>
      <c r="C2374" s="22"/>
      <c r="D2374" s="22"/>
      <c r="E2374" s="22"/>
      <c r="F2374" s="22"/>
      <c r="G2374" s="22"/>
      <c r="H2374" s="22"/>
      <c r="I2374" s="22"/>
      <c r="J2374" s="22"/>
      <c r="K2374" s="23">
        <v>1</v>
      </c>
      <c r="L2374" s="23">
        <v>1</v>
      </c>
      <c r="M2374" s="21" t="s">
        <v>50</v>
      </c>
      <c r="N2374" s="21" t="s">
        <v>50</v>
      </c>
      <c r="O2374" s="22"/>
      <c r="P2374" s="22"/>
    </row>
    <row r="2375" spans="1:16" ht="45" x14ac:dyDescent="0.25">
      <c r="A2375" s="21" t="s">
        <v>7073</v>
      </c>
      <c r="B2375" s="21" t="s">
        <v>49</v>
      </c>
      <c r="C2375" s="22"/>
      <c r="D2375" s="22"/>
      <c r="E2375" s="22"/>
      <c r="F2375" s="22"/>
      <c r="G2375" s="22"/>
      <c r="H2375" s="22"/>
      <c r="I2375" s="22"/>
      <c r="J2375" s="22"/>
      <c r="K2375" s="23">
        <v>1</v>
      </c>
      <c r="L2375" s="23">
        <v>1</v>
      </c>
      <c r="M2375" s="21" t="s">
        <v>50</v>
      </c>
      <c r="N2375" s="21" t="s">
        <v>50</v>
      </c>
      <c r="O2375" s="22"/>
      <c r="P2375" s="22"/>
    </row>
    <row r="2376" spans="1:16" ht="45" x14ac:dyDescent="0.25">
      <c r="A2376" s="21" t="s">
        <v>7074</v>
      </c>
      <c r="B2376" s="21" t="s">
        <v>49</v>
      </c>
      <c r="C2376" s="22"/>
      <c r="D2376" s="22"/>
      <c r="E2376" s="22"/>
      <c r="F2376" s="22"/>
      <c r="G2376" s="22"/>
      <c r="H2376" s="22"/>
      <c r="I2376" s="22"/>
      <c r="J2376" s="22"/>
      <c r="K2376" s="23">
        <v>1</v>
      </c>
      <c r="L2376" s="23">
        <v>1</v>
      </c>
      <c r="M2376" s="21" t="s">
        <v>50</v>
      </c>
      <c r="N2376" s="21" t="s">
        <v>50</v>
      </c>
      <c r="O2376" s="22"/>
      <c r="P2376" s="22"/>
    </row>
    <row r="2377" spans="1:16" ht="45" x14ac:dyDescent="0.25">
      <c r="A2377" s="21" t="s">
        <v>7075</v>
      </c>
      <c r="B2377" s="21" t="s">
        <v>49</v>
      </c>
      <c r="C2377" s="22"/>
      <c r="D2377" s="22"/>
      <c r="E2377" s="22"/>
      <c r="F2377" s="22"/>
      <c r="G2377" s="22"/>
      <c r="H2377" s="22"/>
      <c r="I2377" s="22"/>
      <c r="J2377" s="22"/>
      <c r="K2377" s="23">
        <v>1</v>
      </c>
      <c r="L2377" s="23">
        <v>1</v>
      </c>
      <c r="M2377" s="21" t="s">
        <v>50</v>
      </c>
      <c r="N2377" s="21" t="s">
        <v>50</v>
      </c>
      <c r="O2377" s="22"/>
      <c r="P2377" s="22"/>
    </row>
    <row r="2378" spans="1:16" ht="45" x14ac:dyDescent="0.25">
      <c r="A2378" s="21" t="s">
        <v>2674</v>
      </c>
      <c r="B2378" s="21" t="s">
        <v>49</v>
      </c>
      <c r="C2378" s="23">
        <v>18399834.75</v>
      </c>
      <c r="D2378" s="23">
        <v>248.64</v>
      </c>
      <c r="E2378" s="23">
        <v>30908054.629999999</v>
      </c>
      <c r="F2378" s="23">
        <v>466.73</v>
      </c>
      <c r="G2378" s="23">
        <v>23132597.100000001</v>
      </c>
      <c r="H2378" s="23">
        <v>380.99</v>
      </c>
      <c r="I2378" s="23">
        <v>25901661.16</v>
      </c>
      <c r="J2378" s="23">
        <v>392.38</v>
      </c>
      <c r="K2378" s="23">
        <v>1</v>
      </c>
      <c r="L2378" s="23">
        <v>1</v>
      </c>
      <c r="M2378" s="21" t="s">
        <v>50</v>
      </c>
      <c r="N2378" s="21" t="s">
        <v>5192</v>
      </c>
      <c r="O2378" s="22"/>
      <c r="P2378" s="23">
        <v>14722</v>
      </c>
    </row>
    <row r="2379" spans="1:16" ht="45" x14ac:dyDescent="0.25">
      <c r="A2379" s="21" t="s">
        <v>7076</v>
      </c>
      <c r="B2379" s="21" t="s">
        <v>49</v>
      </c>
      <c r="C2379" s="22"/>
      <c r="D2379" s="22"/>
      <c r="E2379" s="22"/>
      <c r="F2379" s="22"/>
      <c r="G2379" s="22"/>
      <c r="H2379" s="22"/>
      <c r="I2379" s="22"/>
      <c r="J2379" s="22"/>
      <c r="K2379" s="23">
        <v>1</v>
      </c>
      <c r="L2379" s="23">
        <v>1</v>
      </c>
      <c r="M2379" s="21" t="s">
        <v>50</v>
      </c>
      <c r="N2379" s="21" t="s">
        <v>50</v>
      </c>
      <c r="O2379" s="22"/>
      <c r="P2379" s="22"/>
    </row>
    <row r="2380" spans="1:16" ht="45" x14ac:dyDescent="0.25">
      <c r="A2380" s="21" t="s">
        <v>7077</v>
      </c>
      <c r="B2380" s="21" t="s">
        <v>49</v>
      </c>
      <c r="C2380" s="22"/>
      <c r="D2380" s="22"/>
      <c r="E2380" s="22"/>
      <c r="F2380" s="22"/>
      <c r="G2380" s="22"/>
      <c r="H2380" s="22"/>
      <c r="I2380" s="22"/>
      <c r="J2380" s="22"/>
      <c r="K2380" s="23">
        <v>1</v>
      </c>
      <c r="L2380" s="23">
        <v>1</v>
      </c>
      <c r="M2380" s="21" t="s">
        <v>50</v>
      </c>
      <c r="N2380" s="21" t="s">
        <v>50</v>
      </c>
      <c r="O2380" s="22"/>
      <c r="P2380" s="22"/>
    </row>
    <row r="2381" spans="1:16" ht="45" x14ac:dyDescent="0.25">
      <c r="A2381" s="21" t="s">
        <v>7078</v>
      </c>
      <c r="B2381" s="21" t="s">
        <v>49</v>
      </c>
      <c r="C2381" s="22"/>
      <c r="D2381" s="22"/>
      <c r="E2381" s="22"/>
      <c r="F2381" s="22"/>
      <c r="G2381" s="22"/>
      <c r="H2381" s="22"/>
      <c r="I2381" s="22"/>
      <c r="J2381" s="22"/>
      <c r="K2381" s="23">
        <v>1</v>
      </c>
      <c r="L2381" s="23">
        <v>1</v>
      </c>
      <c r="M2381" s="21" t="s">
        <v>50</v>
      </c>
      <c r="N2381" s="21" t="s">
        <v>50</v>
      </c>
      <c r="O2381" s="22"/>
      <c r="P2381" s="22"/>
    </row>
    <row r="2382" spans="1:16" ht="45" x14ac:dyDescent="0.25">
      <c r="A2382" s="21" t="s">
        <v>7079</v>
      </c>
      <c r="B2382" s="21" t="s">
        <v>49</v>
      </c>
      <c r="C2382" s="22"/>
      <c r="D2382" s="22"/>
      <c r="E2382" s="22"/>
      <c r="F2382" s="22"/>
      <c r="G2382" s="22"/>
      <c r="H2382" s="22"/>
      <c r="I2382" s="22"/>
      <c r="J2382" s="22"/>
      <c r="K2382" s="23">
        <v>1</v>
      </c>
      <c r="L2382" s="23">
        <v>1</v>
      </c>
      <c r="M2382" s="21" t="s">
        <v>50</v>
      </c>
      <c r="N2382" s="21" t="s">
        <v>50</v>
      </c>
      <c r="O2382" s="22"/>
      <c r="P2382" s="22"/>
    </row>
    <row r="2383" spans="1:16" ht="45" x14ac:dyDescent="0.25">
      <c r="A2383" s="21" t="s">
        <v>7080</v>
      </c>
      <c r="B2383" s="21" t="s">
        <v>49</v>
      </c>
      <c r="C2383" s="22"/>
      <c r="D2383" s="22"/>
      <c r="E2383" s="22"/>
      <c r="F2383" s="22"/>
      <c r="G2383" s="22"/>
      <c r="H2383" s="22"/>
      <c r="I2383" s="22"/>
      <c r="J2383" s="22"/>
      <c r="K2383" s="23">
        <v>1</v>
      </c>
      <c r="L2383" s="23">
        <v>1</v>
      </c>
      <c r="M2383" s="21" t="s">
        <v>50</v>
      </c>
      <c r="N2383" s="21" t="s">
        <v>50</v>
      </c>
      <c r="O2383" s="22"/>
      <c r="P2383" s="22"/>
    </row>
    <row r="2384" spans="1:16" ht="45" x14ac:dyDescent="0.25">
      <c r="A2384" s="21" t="s">
        <v>7081</v>
      </c>
      <c r="B2384" s="21" t="s">
        <v>49</v>
      </c>
      <c r="C2384" s="22"/>
      <c r="D2384" s="22"/>
      <c r="E2384" s="22"/>
      <c r="F2384" s="22"/>
      <c r="G2384" s="22"/>
      <c r="H2384" s="22"/>
      <c r="I2384" s="22"/>
      <c r="J2384" s="22"/>
      <c r="K2384" s="23">
        <v>1</v>
      </c>
      <c r="L2384" s="23">
        <v>1</v>
      </c>
      <c r="M2384" s="21" t="s">
        <v>50</v>
      </c>
      <c r="N2384" s="21" t="s">
        <v>50</v>
      </c>
      <c r="O2384" s="22"/>
      <c r="P2384" s="22"/>
    </row>
    <row r="2385" spans="1:16" ht="45" x14ac:dyDescent="0.25">
      <c r="A2385" s="21" t="s">
        <v>2681</v>
      </c>
      <c r="B2385" s="21" t="s">
        <v>49</v>
      </c>
      <c r="C2385" s="23">
        <v>44137550.68</v>
      </c>
      <c r="D2385" s="23">
        <v>74.05</v>
      </c>
      <c r="E2385" s="23">
        <v>48216006.869999997</v>
      </c>
      <c r="F2385" s="23">
        <v>153.05000000000001</v>
      </c>
      <c r="G2385" s="23">
        <v>32099602.940000001</v>
      </c>
      <c r="H2385" s="23">
        <v>102.76</v>
      </c>
      <c r="I2385" s="23">
        <v>22331133.420000002</v>
      </c>
      <c r="J2385" s="23">
        <v>78.8</v>
      </c>
      <c r="K2385" s="23">
        <v>1</v>
      </c>
      <c r="L2385" s="23">
        <v>1</v>
      </c>
      <c r="M2385" s="21" t="s">
        <v>50</v>
      </c>
      <c r="N2385" s="21" t="s">
        <v>58</v>
      </c>
      <c r="O2385" s="22"/>
      <c r="P2385" s="23">
        <v>636960</v>
      </c>
    </row>
    <row r="2386" spans="1:16" ht="45" x14ac:dyDescent="0.25">
      <c r="A2386" s="21" t="s">
        <v>7082</v>
      </c>
      <c r="B2386" s="21" t="s">
        <v>49</v>
      </c>
      <c r="C2386" s="22"/>
      <c r="D2386" s="22"/>
      <c r="E2386" s="22"/>
      <c r="F2386" s="22"/>
      <c r="G2386" s="22"/>
      <c r="H2386" s="22"/>
      <c r="I2386" s="22"/>
      <c r="J2386" s="22"/>
      <c r="K2386" s="23">
        <v>1</v>
      </c>
      <c r="L2386" s="23">
        <v>1</v>
      </c>
      <c r="M2386" s="21" t="s">
        <v>50</v>
      </c>
      <c r="N2386" s="21" t="s">
        <v>50</v>
      </c>
      <c r="O2386" s="22"/>
      <c r="P2386" s="22"/>
    </row>
    <row r="2387" spans="1:16" ht="45" x14ac:dyDescent="0.25">
      <c r="A2387" s="21" t="s">
        <v>7083</v>
      </c>
      <c r="B2387" s="21" t="s">
        <v>198</v>
      </c>
      <c r="C2387" s="22"/>
      <c r="D2387" s="22"/>
      <c r="E2387" s="22"/>
      <c r="F2387" s="22"/>
      <c r="G2387" s="22"/>
      <c r="H2387" s="22"/>
      <c r="I2387" s="22"/>
      <c r="J2387" s="22"/>
      <c r="K2387" s="23">
        <v>1</v>
      </c>
      <c r="L2387" s="23">
        <v>1</v>
      </c>
      <c r="M2387" s="21" t="s">
        <v>50</v>
      </c>
      <c r="N2387" s="21" t="s">
        <v>50</v>
      </c>
      <c r="O2387" s="22"/>
      <c r="P2387" s="22"/>
    </row>
    <row r="2388" spans="1:16" ht="45" x14ac:dyDescent="0.25">
      <c r="A2388" s="21" t="s">
        <v>2685</v>
      </c>
      <c r="B2388" s="21" t="s">
        <v>49</v>
      </c>
      <c r="C2388" s="23">
        <v>53402077.759999998</v>
      </c>
      <c r="D2388" s="23">
        <v>350.06</v>
      </c>
      <c r="E2388" s="23">
        <v>40015087.119999997</v>
      </c>
      <c r="F2388" s="23">
        <v>338.62</v>
      </c>
      <c r="G2388" s="23">
        <v>50793840.109999999</v>
      </c>
      <c r="H2388" s="23">
        <v>357.33</v>
      </c>
      <c r="I2388" s="23">
        <v>40029082.130000003</v>
      </c>
      <c r="J2388" s="23">
        <v>327.11</v>
      </c>
      <c r="K2388" s="23">
        <v>1</v>
      </c>
      <c r="L2388" s="23">
        <v>1</v>
      </c>
      <c r="M2388" s="21" t="s">
        <v>50</v>
      </c>
      <c r="N2388" s="21" t="s">
        <v>1462</v>
      </c>
      <c r="O2388" s="22"/>
      <c r="P2388" s="23">
        <v>151440</v>
      </c>
    </row>
    <row r="2389" spans="1:16" ht="45" x14ac:dyDescent="0.25">
      <c r="A2389" s="21" t="s">
        <v>7084</v>
      </c>
      <c r="B2389" s="21" t="s">
        <v>49</v>
      </c>
      <c r="C2389" s="22"/>
      <c r="D2389" s="22"/>
      <c r="E2389" s="22"/>
      <c r="F2389" s="22"/>
      <c r="G2389" s="22"/>
      <c r="H2389" s="22"/>
      <c r="I2389" s="22"/>
      <c r="J2389" s="22"/>
      <c r="K2389" s="23">
        <v>1</v>
      </c>
      <c r="L2389" s="23">
        <v>1</v>
      </c>
      <c r="M2389" s="21" t="s">
        <v>50</v>
      </c>
      <c r="N2389" s="21" t="s">
        <v>50</v>
      </c>
      <c r="O2389" s="22"/>
      <c r="P2389" s="22"/>
    </row>
    <row r="2390" spans="1:16" ht="45" x14ac:dyDescent="0.25">
      <c r="A2390" s="21" t="s">
        <v>2687</v>
      </c>
      <c r="B2390" s="21" t="s">
        <v>49</v>
      </c>
      <c r="C2390" s="23">
        <v>26036113.390000001</v>
      </c>
      <c r="D2390" s="23">
        <v>948.09</v>
      </c>
      <c r="E2390" s="23">
        <v>19962965.399999999</v>
      </c>
      <c r="F2390" s="23">
        <v>1034.08</v>
      </c>
      <c r="G2390" s="23">
        <v>18625684.59</v>
      </c>
      <c r="H2390" s="23">
        <v>1137.56</v>
      </c>
      <c r="I2390" s="23">
        <v>18453397.859999999</v>
      </c>
      <c r="J2390" s="23">
        <v>1130.29</v>
      </c>
      <c r="K2390" s="23">
        <v>1</v>
      </c>
      <c r="L2390" s="23">
        <v>1</v>
      </c>
      <c r="M2390" s="21" t="s">
        <v>50</v>
      </c>
      <c r="N2390" s="21" t="s">
        <v>5192</v>
      </c>
      <c r="O2390" s="22"/>
      <c r="P2390" s="23">
        <v>34230</v>
      </c>
    </row>
    <row r="2391" spans="1:16" ht="45" x14ac:dyDescent="0.25">
      <c r="A2391" s="21" t="s">
        <v>7085</v>
      </c>
      <c r="B2391" s="21" t="s">
        <v>49</v>
      </c>
      <c r="C2391" s="22"/>
      <c r="D2391" s="22"/>
      <c r="E2391" s="22"/>
      <c r="F2391" s="22"/>
      <c r="G2391" s="22"/>
      <c r="H2391" s="22"/>
      <c r="I2391" s="22"/>
      <c r="J2391" s="22"/>
      <c r="K2391" s="23">
        <v>1</v>
      </c>
      <c r="L2391" s="23">
        <v>1</v>
      </c>
      <c r="M2391" s="21" t="s">
        <v>50</v>
      </c>
      <c r="N2391" s="21" t="s">
        <v>50</v>
      </c>
      <c r="O2391" s="22"/>
      <c r="P2391" s="22"/>
    </row>
    <row r="2392" spans="1:16" ht="45" x14ac:dyDescent="0.25">
      <c r="A2392" s="21" t="s">
        <v>7086</v>
      </c>
      <c r="B2392" s="21" t="s">
        <v>49</v>
      </c>
      <c r="C2392" s="22"/>
      <c r="D2392" s="22"/>
      <c r="E2392" s="22"/>
      <c r="F2392" s="22"/>
      <c r="G2392" s="22"/>
      <c r="H2392" s="22"/>
      <c r="I2392" s="22"/>
      <c r="J2392" s="22"/>
      <c r="K2392" s="23">
        <v>1</v>
      </c>
      <c r="L2392" s="23">
        <v>1</v>
      </c>
      <c r="M2392" s="21" t="s">
        <v>50</v>
      </c>
      <c r="N2392" s="21" t="s">
        <v>50</v>
      </c>
      <c r="O2392" s="22"/>
      <c r="P2392" s="22"/>
    </row>
    <row r="2393" spans="1:16" ht="45" x14ac:dyDescent="0.25">
      <c r="A2393" s="21" t="s">
        <v>7087</v>
      </c>
      <c r="B2393" s="21" t="s">
        <v>49</v>
      </c>
      <c r="C2393" s="22"/>
      <c r="D2393" s="22"/>
      <c r="E2393" s="22"/>
      <c r="F2393" s="22"/>
      <c r="G2393" s="22"/>
      <c r="H2393" s="22"/>
      <c r="I2393" s="22"/>
      <c r="J2393" s="22"/>
      <c r="K2393" s="23">
        <v>1</v>
      </c>
      <c r="L2393" s="23">
        <v>1</v>
      </c>
      <c r="M2393" s="21" t="s">
        <v>50</v>
      </c>
      <c r="N2393" s="21" t="s">
        <v>50</v>
      </c>
      <c r="O2393" s="22"/>
      <c r="P2393" s="22"/>
    </row>
    <row r="2394" spans="1:16" ht="45" x14ac:dyDescent="0.25">
      <c r="A2394" s="21" t="s">
        <v>7088</v>
      </c>
      <c r="B2394" s="21" t="s">
        <v>49</v>
      </c>
      <c r="C2394" s="22"/>
      <c r="D2394" s="22"/>
      <c r="E2394" s="22"/>
      <c r="F2394" s="22"/>
      <c r="G2394" s="22"/>
      <c r="H2394" s="22"/>
      <c r="I2394" s="22"/>
      <c r="J2394" s="22"/>
      <c r="K2394" s="23">
        <v>1</v>
      </c>
      <c r="L2394" s="23">
        <v>1</v>
      </c>
      <c r="M2394" s="21" t="s">
        <v>50</v>
      </c>
      <c r="N2394" s="21" t="s">
        <v>50</v>
      </c>
      <c r="O2394" s="22"/>
      <c r="P2394" s="22"/>
    </row>
    <row r="2395" spans="1:16" ht="45" x14ac:dyDescent="0.25">
      <c r="A2395" s="21" t="s">
        <v>7089</v>
      </c>
      <c r="B2395" s="21" t="s">
        <v>49</v>
      </c>
      <c r="C2395" s="22"/>
      <c r="D2395" s="22"/>
      <c r="E2395" s="22"/>
      <c r="F2395" s="22"/>
      <c r="G2395" s="22"/>
      <c r="H2395" s="22"/>
      <c r="I2395" s="22"/>
      <c r="J2395" s="22"/>
      <c r="K2395" s="23">
        <v>1</v>
      </c>
      <c r="L2395" s="23">
        <v>1</v>
      </c>
      <c r="M2395" s="21" t="s">
        <v>50</v>
      </c>
      <c r="N2395" s="21" t="s">
        <v>50</v>
      </c>
      <c r="O2395" s="22"/>
      <c r="P2395" s="22"/>
    </row>
    <row r="2396" spans="1:16" ht="45" x14ac:dyDescent="0.25">
      <c r="A2396" s="21" t="s">
        <v>7090</v>
      </c>
      <c r="B2396" s="21" t="s">
        <v>49</v>
      </c>
      <c r="C2396" s="22"/>
      <c r="D2396" s="22"/>
      <c r="E2396" s="22"/>
      <c r="F2396" s="22"/>
      <c r="G2396" s="22"/>
      <c r="H2396" s="22"/>
      <c r="I2396" s="22"/>
      <c r="J2396" s="22"/>
      <c r="K2396" s="23">
        <v>1</v>
      </c>
      <c r="L2396" s="23">
        <v>1</v>
      </c>
      <c r="M2396" s="21" t="s">
        <v>50</v>
      </c>
      <c r="N2396" s="21" t="s">
        <v>50</v>
      </c>
      <c r="O2396" s="22"/>
      <c r="P2396" s="22"/>
    </row>
    <row r="2397" spans="1:16" ht="45" x14ac:dyDescent="0.25">
      <c r="A2397" s="21" t="s">
        <v>7091</v>
      </c>
      <c r="B2397" s="21" t="s">
        <v>49</v>
      </c>
      <c r="C2397" s="22"/>
      <c r="D2397" s="22"/>
      <c r="E2397" s="22"/>
      <c r="F2397" s="22"/>
      <c r="G2397" s="22"/>
      <c r="H2397" s="22"/>
      <c r="I2397" s="22"/>
      <c r="J2397" s="22"/>
      <c r="K2397" s="23">
        <v>1</v>
      </c>
      <c r="L2397" s="23">
        <v>1</v>
      </c>
      <c r="M2397" s="21" t="s">
        <v>50</v>
      </c>
      <c r="N2397" s="21" t="s">
        <v>50</v>
      </c>
      <c r="O2397" s="22"/>
      <c r="P2397" s="22"/>
    </row>
    <row r="2398" spans="1:16" ht="45" x14ac:dyDescent="0.25">
      <c r="A2398" s="21" t="s">
        <v>2689</v>
      </c>
      <c r="B2398" s="21" t="s">
        <v>49</v>
      </c>
      <c r="C2398" s="23">
        <v>12971562.66</v>
      </c>
      <c r="D2398" s="23">
        <v>39.96</v>
      </c>
      <c r="E2398" s="23">
        <v>9207395.8599999994</v>
      </c>
      <c r="F2398" s="23">
        <v>30.64</v>
      </c>
      <c r="G2398" s="23">
        <v>11311734.619999999</v>
      </c>
      <c r="H2398" s="23">
        <v>36.29</v>
      </c>
      <c r="I2398" s="23">
        <v>8796314.4000000004</v>
      </c>
      <c r="J2398" s="23">
        <v>29.54</v>
      </c>
      <c r="K2398" s="23">
        <v>1</v>
      </c>
      <c r="L2398" s="23">
        <v>1</v>
      </c>
      <c r="M2398" s="21" t="s">
        <v>50</v>
      </c>
      <c r="N2398" s="21" t="s">
        <v>58</v>
      </c>
      <c r="O2398" s="22"/>
      <c r="P2398" s="23">
        <v>332845.5</v>
      </c>
    </row>
    <row r="2399" spans="1:16" ht="45" x14ac:dyDescent="0.25">
      <c r="A2399" s="21" t="s">
        <v>7092</v>
      </c>
      <c r="B2399" s="21" t="s">
        <v>49</v>
      </c>
      <c r="C2399" s="22"/>
      <c r="D2399" s="22"/>
      <c r="E2399" s="22"/>
      <c r="F2399" s="22"/>
      <c r="G2399" s="22"/>
      <c r="H2399" s="22"/>
      <c r="I2399" s="22"/>
      <c r="J2399" s="22"/>
      <c r="K2399" s="23">
        <v>1</v>
      </c>
      <c r="L2399" s="23">
        <v>1</v>
      </c>
      <c r="M2399" s="21" t="s">
        <v>50</v>
      </c>
      <c r="N2399" s="21" t="s">
        <v>50</v>
      </c>
      <c r="O2399" s="22"/>
      <c r="P2399" s="22"/>
    </row>
    <row r="2400" spans="1:16" ht="45" x14ac:dyDescent="0.25">
      <c r="A2400" s="21" t="s">
        <v>2695</v>
      </c>
      <c r="B2400" s="21" t="s">
        <v>49</v>
      </c>
      <c r="C2400" s="23">
        <v>15613261.470000001</v>
      </c>
      <c r="D2400" s="23">
        <v>39.96</v>
      </c>
      <c r="E2400" s="23">
        <v>11082510.460000001</v>
      </c>
      <c r="F2400" s="23">
        <v>30.64</v>
      </c>
      <c r="G2400" s="23">
        <v>13615404.32</v>
      </c>
      <c r="H2400" s="23">
        <v>36.29</v>
      </c>
      <c r="I2400" s="23">
        <v>10587711</v>
      </c>
      <c r="J2400" s="23">
        <v>29.54</v>
      </c>
      <c r="K2400" s="23">
        <v>1</v>
      </c>
      <c r="L2400" s="23">
        <v>1</v>
      </c>
      <c r="M2400" s="21" t="s">
        <v>50</v>
      </c>
      <c r="N2400" s="21" t="s">
        <v>58</v>
      </c>
      <c r="O2400" s="22"/>
      <c r="P2400" s="23">
        <v>409021</v>
      </c>
    </row>
    <row r="2401" spans="1:16" ht="45" x14ac:dyDescent="0.25">
      <c r="A2401" s="21" t="s">
        <v>7093</v>
      </c>
      <c r="B2401" s="21" t="s">
        <v>49</v>
      </c>
      <c r="C2401" s="22"/>
      <c r="D2401" s="22"/>
      <c r="E2401" s="22"/>
      <c r="F2401" s="22"/>
      <c r="G2401" s="22"/>
      <c r="H2401" s="22"/>
      <c r="I2401" s="22"/>
      <c r="J2401" s="22"/>
      <c r="K2401" s="23">
        <v>1</v>
      </c>
      <c r="L2401" s="23">
        <v>1</v>
      </c>
      <c r="M2401" s="21" t="s">
        <v>50</v>
      </c>
      <c r="N2401" s="21" t="s">
        <v>50</v>
      </c>
      <c r="O2401" s="22"/>
      <c r="P2401" s="22"/>
    </row>
    <row r="2402" spans="1:16" ht="45" x14ac:dyDescent="0.25">
      <c r="A2402" s="21" t="s">
        <v>7094</v>
      </c>
      <c r="B2402" s="21" t="s">
        <v>49</v>
      </c>
      <c r="C2402" s="22"/>
      <c r="D2402" s="22"/>
      <c r="E2402" s="22"/>
      <c r="F2402" s="22"/>
      <c r="G2402" s="22"/>
      <c r="H2402" s="22"/>
      <c r="I2402" s="22"/>
      <c r="J2402" s="22"/>
      <c r="K2402" s="23">
        <v>1</v>
      </c>
      <c r="L2402" s="23">
        <v>1</v>
      </c>
      <c r="M2402" s="21" t="s">
        <v>50</v>
      </c>
      <c r="N2402" s="21" t="s">
        <v>50</v>
      </c>
      <c r="O2402" s="22"/>
      <c r="P2402" s="22"/>
    </row>
    <row r="2403" spans="1:16" ht="45" x14ac:dyDescent="0.25">
      <c r="A2403" s="21" t="s">
        <v>7095</v>
      </c>
      <c r="B2403" s="21" t="s">
        <v>49</v>
      </c>
      <c r="C2403" s="22"/>
      <c r="D2403" s="22"/>
      <c r="E2403" s="22"/>
      <c r="F2403" s="22"/>
      <c r="G2403" s="22"/>
      <c r="H2403" s="22"/>
      <c r="I2403" s="22"/>
      <c r="J2403" s="22"/>
      <c r="K2403" s="23">
        <v>1</v>
      </c>
      <c r="L2403" s="23">
        <v>1</v>
      </c>
      <c r="M2403" s="21" t="s">
        <v>50</v>
      </c>
      <c r="N2403" s="21" t="s">
        <v>50</v>
      </c>
      <c r="O2403" s="22"/>
      <c r="P2403" s="22"/>
    </row>
    <row r="2404" spans="1:16" ht="45" x14ac:dyDescent="0.25">
      <c r="A2404" s="21" t="s">
        <v>1026</v>
      </c>
      <c r="B2404" s="21" t="s">
        <v>49</v>
      </c>
      <c r="C2404" s="23">
        <v>40114209.640000001</v>
      </c>
      <c r="D2404" s="23">
        <v>141.5</v>
      </c>
      <c r="E2404" s="23">
        <v>24360260.039999999</v>
      </c>
      <c r="F2404" s="23">
        <v>130.87</v>
      </c>
      <c r="G2404" s="23">
        <v>29090556.190000001</v>
      </c>
      <c r="H2404" s="23">
        <v>135.61000000000001</v>
      </c>
      <c r="I2404" s="23">
        <v>23721375.699999999</v>
      </c>
      <c r="J2404" s="23">
        <v>118.68</v>
      </c>
      <c r="K2404" s="23">
        <v>1</v>
      </c>
      <c r="L2404" s="23">
        <v>1</v>
      </c>
      <c r="M2404" s="21" t="s">
        <v>50</v>
      </c>
      <c r="N2404" s="21" t="s">
        <v>1462</v>
      </c>
      <c r="O2404" s="22"/>
      <c r="P2404" s="23">
        <v>236480</v>
      </c>
    </row>
    <row r="2405" spans="1:16" ht="45" x14ac:dyDescent="0.25">
      <c r="A2405" s="21" t="s">
        <v>7096</v>
      </c>
      <c r="B2405" s="21" t="s">
        <v>49</v>
      </c>
      <c r="C2405" s="22"/>
      <c r="D2405" s="22"/>
      <c r="E2405" s="22"/>
      <c r="F2405" s="22"/>
      <c r="G2405" s="22"/>
      <c r="H2405" s="22"/>
      <c r="I2405" s="22"/>
      <c r="J2405" s="22"/>
      <c r="K2405" s="23">
        <v>1</v>
      </c>
      <c r="L2405" s="23">
        <v>1</v>
      </c>
      <c r="M2405" s="21" t="s">
        <v>50</v>
      </c>
      <c r="N2405" s="21" t="s">
        <v>50</v>
      </c>
      <c r="O2405" s="22"/>
      <c r="P2405" s="22"/>
    </row>
    <row r="2406" spans="1:16" ht="45" x14ac:dyDescent="0.25">
      <c r="A2406" s="21" t="s">
        <v>7097</v>
      </c>
      <c r="B2406" s="21" t="s">
        <v>49</v>
      </c>
      <c r="C2406" s="22"/>
      <c r="D2406" s="22"/>
      <c r="E2406" s="22"/>
      <c r="F2406" s="22"/>
      <c r="G2406" s="22"/>
      <c r="H2406" s="22"/>
      <c r="I2406" s="22"/>
      <c r="J2406" s="22"/>
      <c r="K2406" s="23">
        <v>1</v>
      </c>
      <c r="L2406" s="23">
        <v>1</v>
      </c>
      <c r="M2406" s="21" t="s">
        <v>50</v>
      </c>
      <c r="N2406" s="21" t="s">
        <v>50</v>
      </c>
      <c r="O2406" s="22"/>
      <c r="P2406" s="22"/>
    </row>
    <row r="2407" spans="1:16" ht="45" x14ac:dyDescent="0.25">
      <c r="A2407" s="21" t="s">
        <v>2704</v>
      </c>
      <c r="B2407" s="21" t="s">
        <v>49</v>
      </c>
      <c r="C2407" s="22"/>
      <c r="D2407" s="22"/>
      <c r="E2407" s="23">
        <v>10181086.960000001</v>
      </c>
      <c r="F2407" s="23">
        <v>27.77</v>
      </c>
      <c r="G2407" s="23">
        <v>49140534.240000002</v>
      </c>
      <c r="H2407" s="23">
        <v>103.71</v>
      </c>
      <c r="I2407" s="23">
        <v>21895058.629999999</v>
      </c>
      <c r="J2407" s="23">
        <v>60.55</v>
      </c>
      <c r="K2407" s="23">
        <v>1</v>
      </c>
      <c r="L2407" s="23">
        <v>1</v>
      </c>
      <c r="M2407" s="21" t="s">
        <v>50</v>
      </c>
      <c r="N2407" s="21" t="s">
        <v>50</v>
      </c>
      <c r="O2407" s="22"/>
      <c r="P2407" s="22"/>
    </row>
    <row r="2408" spans="1:16" ht="45" x14ac:dyDescent="0.25">
      <c r="A2408" s="21" t="s">
        <v>7098</v>
      </c>
      <c r="B2408" s="21" t="s">
        <v>49</v>
      </c>
      <c r="C2408" s="22"/>
      <c r="D2408" s="22"/>
      <c r="E2408" s="22"/>
      <c r="F2408" s="22"/>
      <c r="G2408" s="22"/>
      <c r="H2408" s="22"/>
      <c r="I2408" s="22"/>
      <c r="J2408" s="22"/>
      <c r="K2408" s="23">
        <v>1</v>
      </c>
      <c r="L2408" s="23">
        <v>1</v>
      </c>
      <c r="M2408" s="21" t="s">
        <v>50</v>
      </c>
      <c r="N2408" s="21" t="s">
        <v>50</v>
      </c>
      <c r="O2408" s="22"/>
      <c r="P2408" s="22"/>
    </row>
    <row r="2409" spans="1:16" ht="45" x14ac:dyDescent="0.25">
      <c r="A2409" s="21" t="s">
        <v>7099</v>
      </c>
      <c r="B2409" s="21" t="s">
        <v>49</v>
      </c>
      <c r="C2409" s="22"/>
      <c r="D2409" s="22"/>
      <c r="E2409" s="22"/>
      <c r="F2409" s="22"/>
      <c r="G2409" s="22"/>
      <c r="H2409" s="22"/>
      <c r="I2409" s="22"/>
      <c r="J2409" s="22"/>
      <c r="K2409" s="23">
        <v>1</v>
      </c>
      <c r="L2409" s="23">
        <v>1</v>
      </c>
      <c r="M2409" s="21" t="s">
        <v>50</v>
      </c>
      <c r="N2409" s="21" t="s">
        <v>50</v>
      </c>
      <c r="O2409" s="22"/>
      <c r="P2409" s="22"/>
    </row>
    <row r="2410" spans="1:16" ht="45" x14ac:dyDescent="0.25">
      <c r="A2410" s="21" t="s">
        <v>2711</v>
      </c>
      <c r="B2410" s="21" t="s">
        <v>49</v>
      </c>
      <c r="C2410" s="23">
        <v>32322101.940000001</v>
      </c>
      <c r="D2410" s="23">
        <v>361.77</v>
      </c>
      <c r="E2410" s="23">
        <v>49463520.409999996</v>
      </c>
      <c r="F2410" s="23">
        <v>448.96</v>
      </c>
      <c r="G2410" s="23">
        <v>33775658.719999999</v>
      </c>
      <c r="H2410" s="23">
        <v>357.33</v>
      </c>
      <c r="I2410" s="23">
        <v>41878742.060000002</v>
      </c>
      <c r="J2410" s="23">
        <v>391.65</v>
      </c>
      <c r="K2410" s="23">
        <v>1</v>
      </c>
      <c r="L2410" s="23">
        <v>1</v>
      </c>
      <c r="M2410" s="21" t="s">
        <v>50</v>
      </c>
      <c r="N2410" s="21" t="s">
        <v>1462</v>
      </c>
      <c r="O2410" s="22"/>
      <c r="P2410" s="23">
        <v>100460</v>
      </c>
    </row>
    <row r="2411" spans="1:16" ht="45" x14ac:dyDescent="0.25">
      <c r="A2411" s="21" t="s">
        <v>7100</v>
      </c>
      <c r="B2411" s="21" t="s">
        <v>49</v>
      </c>
      <c r="C2411" s="22"/>
      <c r="D2411" s="22"/>
      <c r="E2411" s="22"/>
      <c r="F2411" s="22"/>
      <c r="G2411" s="22"/>
      <c r="H2411" s="22"/>
      <c r="I2411" s="22"/>
      <c r="J2411" s="22"/>
      <c r="K2411" s="23">
        <v>1</v>
      </c>
      <c r="L2411" s="23">
        <v>1</v>
      </c>
      <c r="M2411" s="21" t="s">
        <v>50</v>
      </c>
      <c r="N2411" s="21" t="s">
        <v>50</v>
      </c>
      <c r="O2411" s="22"/>
      <c r="P2411" s="22"/>
    </row>
    <row r="2412" spans="1:16" ht="45" x14ac:dyDescent="0.25">
      <c r="A2412" s="21" t="s">
        <v>7101</v>
      </c>
      <c r="B2412" s="21" t="s">
        <v>49</v>
      </c>
      <c r="C2412" s="22"/>
      <c r="D2412" s="22"/>
      <c r="E2412" s="22"/>
      <c r="F2412" s="22"/>
      <c r="G2412" s="22"/>
      <c r="H2412" s="22"/>
      <c r="I2412" s="22"/>
      <c r="J2412" s="22"/>
      <c r="K2412" s="23">
        <v>1</v>
      </c>
      <c r="L2412" s="23">
        <v>1</v>
      </c>
      <c r="M2412" s="21" t="s">
        <v>50</v>
      </c>
      <c r="N2412" s="21" t="s">
        <v>50</v>
      </c>
      <c r="O2412" s="22"/>
      <c r="P2412" s="22"/>
    </row>
    <row r="2413" spans="1:16" ht="45" x14ac:dyDescent="0.25">
      <c r="A2413" s="21" t="s">
        <v>7102</v>
      </c>
      <c r="B2413" s="21" t="s">
        <v>49</v>
      </c>
      <c r="C2413" s="22"/>
      <c r="D2413" s="22"/>
      <c r="E2413" s="22"/>
      <c r="F2413" s="22"/>
      <c r="G2413" s="22"/>
      <c r="H2413" s="22"/>
      <c r="I2413" s="22"/>
      <c r="J2413" s="22"/>
      <c r="K2413" s="23">
        <v>1</v>
      </c>
      <c r="L2413" s="23">
        <v>1</v>
      </c>
      <c r="M2413" s="21" t="s">
        <v>50</v>
      </c>
      <c r="N2413" s="21" t="s">
        <v>50</v>
      </c>
      <c r="O2413" s="22"/>
      <c r="P2413" s="22"/>
    </row>
    <row r="2414" spans="1:16" ht="45" x14ac:dyDescent="0.25">
      <c r="A2414" s="21" t="s">
        <v>7103</v>
      </c>
      <c r="B2414" s="21" t="s">
        <v>49</v>
      </c>
      <c r="C2414" s="22"/>
      <c r="D2414" s="22"/>
      <c r="E2414" s="22"/>
      <c r="F2414" s="22"/>
      <c r="G2414" s="22"/>
      <c r="H2414" s="22"/>
      <c r="I2414" s="22"/>
      <c r="J2414" s="22"/>
      <c r="K2414" s="23">
        <v>1</v>
      </c>
      <c r="L2414" s="23">
        <v>1</v>
      </c>
      <c r="M2414" s="21" t="s">
        <v>50</v>
      </c>
      <c r="N2414" s="21" t="s">
        <v>50</v>
      </c>
      <c r="O2414" s="22"/>
      <c r="P2414" s="22"/>
    </row>
    <row r="2415" spans="1:16" ht="45" x14ac:dyDescent="0.25">
      <c r="A2415" s="21" t="s">
        <v>7104</v>
      </c>
      <c r="B2415" s="21" t="s">
        <v>49</v>
      </c>
      <c r="C2415" s="22"/>
      <c r="D2415" s="22"/>
      <c r="E2415" s="22"/>
      <c r="F2415" s="22"/>
      <c r="G2415" s="22"/>
      <c r="H2415" s="22"/>
      <c r="I2415" s="22"/>
      <c r="J2415" s="22"/>
      <c r="K2415" s="23">
        <v>1</v>
      </c>
      <c r="L2415" s="23">
        <v>1</v>
      </c>
      <c r="M2415" s="21" t="s">
        <v>50</v>
      </c>
      <c r="N2415" s="21" t="s">
        <v>50</v>
      </c>
      <c r="O2415" s="22"/>
      <c r="P2415" s="22"/>
    </row>
    <row r="2416" spans="1:16" ht="45" x14ac:dyDescent="0.25">
      <c r="A2416" s="21" t="s">
        <v>7105</v>
      </c>
      <c r="B2416" s="21" t="s">
        <v>49</v>
      </c>
      <c r="C2416" s="22"/>
      <c r="D2416" s="22"/>
      <c r="E2416" s="22"/>
      <c r="F2416" s="22"/>
      <c r="G2416" s="22"/>
      <c r="H2416" s="22"/>
      <c r="I2416" s="22"/>
      <c r="J2416" s="22"/>
      <c r="K2416" s="23">
        <v>1</v>
      </c>
      <c r="L2416" s="23">
        <v>1</v>
      </c>
      <c r="M2416" s="21" t="s">
        <v>50</v>
      </c>
      <c r="N2416" s="21" t="s">
        <v>50</v>
      </c>
      <c r="O2416" s="22"/>
      <c r="P2416" s="22"/>
    </row>
    <row r="2417" spans="1:16" ht="45" x14ac:dyDescent="0.25">
      <c r="A2417" s="21" t="s">
        <v>7106</v>
      </c>
      <c r="B2417" s="21" t="s">
        <v>49</v>
      </c>
      <c r="C2417" s="22"/>
      <c r="D2417" s="22"/>
      <c r="E2417" s="22"/>
      <c r="F2417" s="22"/>
      <c r="G2417" s="22"/>
      <c r="H2417" s="22"/>
      <c r="I2417" s="22"/>
      <c r="J2417" s="22"/>
      <c r="K2417" s="23">
        <v>1</v>
      </c>
      <c r="L2417" s="23">
        <v>1</v>
      </c>
      <c r="M2417" s="21" t="s">
        <v>50</v>
      </c>
      <c r="N2417" s="21" t="s">
        <v>50</v>
      </c>
      <c r="O2417" s="22"/>
      <c r="P2417" s="22"/>
    </row>
    <row r="2418" spans="1:16" ht="45" x14ac:dyDescent="0.25">
      <c r="A2418" s="21" t="s">
        <v>2713</v>
      </c>
      <c r="B2418" s="21" t="s">
        <v>49</v>
      </c>
      <c r="C2418" s="23">
        <v>23735324.59</v>
      </c>
      <c r="D2418" s="23">
        <v>396.79</v>
      </c>
      <c r="E2418" s="23">
        <v>18069906.43</v>
      </c>
      <c r="F2418" s="23">
        <v>273.44</v>
      </c>
      <c r="G2418" s="23">
        <v>24033641.530000001</v>
      </c>
      <c r="H2418" s="23">
        <v>380.99</v>
      </c>
      <c r="I2418" s="23">
        <v>26910564.199999999</v>
      </c>
      <c r="J2418" s="23">
        <v>392.38</v>
      </c>
      <c r="K2418" s="23">
        <v>1</v>
      </c>
      <c r="L2418" s="23">
        <v>1</v>
      </c>
      <c r="M2418" s="21" t="s">
        <v>50</v>
      </c>
      <c r="N2418" s="21" t="s">
        <v>1462</v>
      </c>
      <c r="O2418" s="22"/>
      <c r="P2418" s="23">
        <v>62468</v>
      </c>
    </row>
    <row r="2419" spans="1:16" ht="45" x14ac:dyDescent="0.25">
      <c r="A2419" s="21" t="s">
        <v>7107</v>
      </c>
      <c r="B2419" s="21" t="s">
        <v>49</v>
      </c>
      <c r="C2419" s="22"/>
      <c r="D2419" s="22"/>
      <c r="E2419" s="22"/>
      <c r="F2419" s="22"/>
      <c r="G2419" s="22"/>
      <c r="H2419" s="22"/>
      <c r="I2419" s="22"/>
      <c r="J2419" s="22"/>
      <c r="K2419" s="23">
        <v>1</v>
      </c>
      <c r="L2419" s="23">
        <v>1</v>
      </c>
      <c r="M2419" s="21" t="s">
        <v>50</v>
      </c>
      <c r="N2419" s="21" t="s">
        <v>50</v>
      </c>
      <c r="O2419" s="22"/>
      <c r="P2419" s="22"/>
    </row>
    <row r="2420" spans="1:16" ht="45" x14ac:dyDescent="0.25">
      <c r="A2420" s="21" t="s">
        <v>7108</v>
      </c>
      <c r="B2420" s="21" t="s">
        <v>49</v>
      </c>
      <c r="C2420" s="22"/>
      <c r="D2420" s="22"/>
      <c r="E2420" s="22"/>
      <c r="F2420" s="22"/>
      <c r="G2420" s="22"/>
      <c r="H2420" s="22"/>
      <c r="I2420" s="22"/>
      <c r="J2420" s="22"/>
      <c r="K2420" s="23">
        <v>1</v>
      </c>
      <c r="L2420" s="23">
        <v>1</v>
      </c>
      <c r="M2420" s="21" t="s">
        <v>50</v>
      </c>
      <c r="N2420" s="21" t="s">
        <v>50</v>
      </c>
      <c r="O2420" s="22"/>
      <c r="P2420" s="22"/>
    </row>
    <row r="2421" spans="1:16" ht="45" x14ac:dyDescent="0.25">
      <c r="A2421" s="21" t="s">
        <v>2715</v>
      </c>
      <c r="B2421" s="21" t="s">
        <v>49</v>
      </c>
      <c r="C2421" s="23">
        <v>71655000</v>
      </c>
      <c r="D2421" s="23">
        <v>3000</v>
      </c>
      <c r="E2421" s="23">
        <v>71674601.900000006</v>
      </c>
      <c r="F2421" s="23">
        <v>3814.03</v>
      </c>
      <c r="G2421" s="23">
        <v>55533193.759999998</v>
      </c>
      <c r="H2421" s="23">
        <v>3123.16</v>
      </c>
      <c r="I2421" s="23">
        <v>59553881.310000002</v>
      </c>
      <c r="J2421" s="23">
        <v>2847.35</v>
      </c>
      <c r="K2421" s="23">
        <v>1</v>
      </c>
      <c r="L2421" s="23">
        <v>1</v>
      </c>
      <c r="M2421" s="21" t="s">
        <v>50</v>
      </c>
      <c r="N2421" s="21" t="s">
        <v>5192</v>
      </c>
      <c r="O2421" s="22"/>
      <c r="P2421" s="23">
        <v>27674</v>
      </c>
    </row>
    <row r="2422" spans="1:16" ht="45" x14ac:dyDescent="0.25">
      <c r="A2422" s="21" t="s">
        <v>7109</v>
      </c>
      <c r="B2422" s="21" t="s">
        <v>49</v>
      </c>
      <c r="C2422" s="22"/>
      <c r="D2422" s="22"/>
      <c r="E2422" s="22"/>
      <c r="F2422" s="22"/>
      <c r="G2422" s="22"/>
      <c r="H2422" s="22"/>
      <c r="I2422" s="22"/>
      <c r="J2422" s="22"/>
      <c r="K2422" s="23">
        <v>1</v>
      </c>
      <c r="L2422" s="23">
        <v>1</v>
      </c>
      <c r="M2422" s="21" t="s">
        <v>50</v>
      </c>
      <c r="N2422" s="21" t="s">
        <v>50</v>
      </c>
      <c r="O2422" s="22"/>
      <c r="P2422" s="22"/>
    </row>
    <row r="2423" spans="1:16" ht="45" x14ac:dyDescent="0.25">
      <c r="A2423" s="21" t="s">
        <v>7110</v>
      </c>
      <c r="B2423" s="21" t="s">
        <v>49</v>
      </c>
      <c r="C2423" s="22"/>
      <c r="D2423" s="22"/>
      <c r="E2423" s="22"/>
      <c r="F2423" s="22"/>
      <c r="G2423" s="22"/>
      <c r="H2423" s="22"/>
      <c r="I2423" s="22"/>
      <c r="J2423" s="22"/>
      <c r="K2423" s="23">
        <v>1</v>
      </c>
      <c r="L2423" s="23">
        <v>1</v>
      </c>
      <c r="M2423" s="21" t="s">
        <v>50</v>
      </c>
      <c r="N2423" s="21" t="s">
        <v>50</v>
      </c>
      <c r="O2423" s="22"/>
      <c r="P2423" s="22"/>
    </row>
    <row r="2424" spans="1:16" ht="45" x14ac:dyDescent="0.25">
      <c r="A2424" s="21" t="s">
        <v>7111</v>
      </c>
      <c r="B2424" s="21" t="s">
        <v>49</v>
      </c>
      <c r="C2424" s="22"/>
      <c r="D2424" s="22"/>
      <c r="E2424" s="22"/>
      <c r="F2424" s="22"/>
      <c r="G2424" s="22"/>
      <c r="H2424" s="22"/>
      <c r="I2424" s="22"/>
      <c r="J2424" s="22"/>
      <c r="K2424" s="23">
        <v>1</v>
      </c>
      <c r="L2424" s="23">
        <v>1</v>
      </c>
      <c r="M2424" s="21" t="s">
        <v>50</v>
      </c>
      <c r="N2424" s="21" t="s">
        <v>50</v>
      </c>
      <c r="O2424" s="22"/>
      <c r="P2424" s="22"/>
    </row>
    <row r="2425" spans="1:16" ht="45" x14ac:dyDescent="0.25">
      <c r="A2425" s="21" t="s">
        <v>7112</v>
      </c>
      <c r="B2425" s="21" t="s">
        <v>49</v>
      </c>
      <c r="C2425" s="22"/>
      <c r="D2425" s="22"/>
      <c r="E2425" s="22"/>
      <c r="F2425" s="22"/>
      <c r="G2425" s="22"/>
      <c r="H2425" s="22"/>
      <c r="I2425" s="22"/>
      <c r="J2425" s="22"/>
      <c r="K2425" s="23">
        <v>1</v>
      </c>
      <c r="L2425" s="23">
        <v>1</v>
      </c>
      <c r="M2425" s="21" t="s">
        <v>50</v>
      </c>
      <c r="N2425" s="21" t="s">
        <v>50</v>
      </c>
      <c r="O2425" s="22"/>
      <c r="P2425" s="22"/>
    </row>
    <row r="2426" spans="1:16" ht="45" x14ac:dyDescent="0.25">
      <c r="A2426" s="21" t="s">
        <v>7113</v>
      </c>
      <c r="B2426" s="21" t="s">
        <v>49</v>
      </c>
      <c r="C2426" s="22"/>
      <c r="D2426" s="22"/>
      <c r="E2426" s="22"/>
      <c r="F2426" s="22"/>
      <c r="G2426" s="22"/>
      <c r="H2426" s="22"/>
      <c r="I2426" s="22"/>
      <c r="J2426" s="22"/>
      <c r="K2426" s="23">
        <v>1</v>
      </c>
      <c r="L2426" s="23">
        <v>1</v>
      </c>
      <c r="M2426" s="21" t="s">
        <v>50</v>
      </c>
      <c r="N2426" s="21" t="s">
        <v>50</v>
      </c>
      <c r="O2426" s="22"/>
      <c r="P2426" s="22"/>
    </row>
    <row r="2427" spans="1:16" ht="45" x14ac:dyDescent="0.25">
      <c r="A2427" s="21" t="s">
        <v>2717</v>
      </c>
      <c r="B2427" s="21" t="s">
        <v>49</v>
      </c>
      <c r="C2427" s="23">
        <v>10256650.09</v>
      </c>
      <c r="D2427" s="23">
        <v>53.66</v>
      </c>
      <c r="E2427" s="23">
        <v>9602586.1899999995</v>
      </c>
      <c r="F2427" s="23">
        <v>27.77</v>
      </c>
      <c r="G2427" s="23">
        <v>19391327.140000001</v>
      </c>
      <c r="H2427" s="23">
        <v>58.4</v>
      </c>
      <c r="I2427" s="23">
        <v>20650956.870000001</v>
      </c>
      <c r="J2427" s="23">
        <v>60.55</v>
      </c>
      <c r="K2427" s="23">
        <v>1</v>
      </c>
      <c r="L2427" s="23">
        <v>1</v>
      </c>
      <c r="M2427" s="21" t="s">
        <v>50</v>
      </c>
      <c r="N2427" s="21" t="s">
        <v>58</v>
      </c>
      <c r="O2427" s="22"/>
      <c r="P2427" s="23">
        <v>337180</v>
      </c>
    </row>
    <row r="2428" spans="1:16" ht="45" x14ac:dyDescent="0.25">
      <c r="A2428" s="21" t="s">
        <v>7114</v>
      </c>
      <c r="B2428" s="21" t="s">
        <v>49</v>
      </c>
      <c r="C2428" s="22"/>
      <c r="D2428" s="22"/>
      <c r="E2428" s="22"/>
      <c r="F2428" s="22"/>
      <c r="G2428" s="22"/>
      <c r="H2428" s="22"/>
      <c r="I2428" s="22"/>
      <c r="J2428" s="22"/>
      <c r="K2428" s="23">
        <v>1</v>
      </c>
      <c r="L2428" s="23">
        <v>1</v>
      </c>
      <c r="M2428" s="21" t="s">
        <v>50</v>
      </c>
      <c r="N2428" s="21" t="s">
        <v>50</v>
      </c>
      <c r="O2428" s="22"/>
      <c r="P2428" s="22"/>
    </row>
    <row r="2429" spans="1:16" ht="45" x14ac:dyDescent="0.25">
      <c r="A2429" s="21" t="s">
        <v>7115</v>
      </c>
      <c r="B2429" s="21" t="s">
        <v>49</v>
      </c>
      <c r="C2429" s="22"/>
      <c r="D2429" s="22"/>
      <c r="E2429" s="22"/>
      <c r="F2429" s="22"/>
      <c r="G2429" s="22"/>
      <c r="H2429" s="22"/>
      <c r="I2429" s="22"/>
      <c r="J2429" s="22"/>
      <c r="K2429" s="23">
        <v>1</v>
      </c>
      <c r="L2429" s="23">
        <v>1</v>
      </c>
      <c r="M2429" s="21" t="s">
        <v>50</v>
      </c>
      <c r="N2429" s="21" t="s">
        <v>50</v>
      </c>
      <c r="O2429" s="22"/>
      <c r="P2429" s="22"/>
    </row>
    <row r="2430" spans="1:16" ht="45" x14ac:dyDescent="0.25">
      <c r="A2430" s="21" t="s">
        <v>7116</v>
      </c>
      <c r="B2430" s="21" t="s">
        <v>49</v>
      </c>
      <c r="C2430" s="22"/>
      <c r="D2430" s="22"/>
      <c r="E2430" s="22"/>
      <c r="F2430" s="22"/>
      <c r="G2430" s="22"/>
      <c r="H2430" s="22"/>
      <c r="I2430" s="22"/>
      <c r="J2430" s="22"/>
      <c r="K2430" s="23">
        <v>1</v>
      </c>
      <c r="L2430" s="23">
        <v>1</v>
      </c>
      <c r="M2430" s="21" t="s">
        <v>50</v>
      </c>
      <c r="N2430" s="21" t="s">
        <v>50</v>
      </c>
      <c r="O2430" s="22"/>
      <c r="P2430" s="22"/>
    </row>
    <row r="2431" spans="1:16" ht="45" x14ac:dyDescent="0.25">
      <c r="A2431" s="21" t="s">
        <v>7117</v>
      </c>
      <c r="B2431" s="21" t="s">
        <v>49</v>
      </c>
      <c r="C2431" s="22"/>
      <c r="D2431" s="22"/>
      <c r="E2431" s="22"/>
      <c r="F2431" s="22"/>
      <c r="G2431" s="22"/>
      <c r="H2431" s="22"/>
      <c r="I2431" s="22"/>
      <c r="J2431" s="22"/>
      <c r="K2431" s="23">
        <v>1</v>
      </c>
      <c r="L2431" s="23">
        <v>1</v>
      </c>
      <c r="M2431" s="21" t="s">
        <v>50</v>
      </c>
      <c r="N2431" s="21" t="s">
        <v>50</v>
      </c>
      <c r="O2431" s="22"/>
      <c r="P2431" s="22"/>
    </row>
    <row r="2432" spans="1:16" ht="45" x14ac:dyDescent="0.25">
      <c r="A2432" s="21" t="s">
        <v>7118</v>
      </c>
      <c r="B2432" s="21" t="s">
        <v>49</v>
      </c>
      <c r="C2432" s="22"/>
      <c r="D2432" s="22"/>
      <c r="E2432" s="22"/>
      <c r="F2432" s="22"/>
      <c r="G2432" s="22"/>
      <c r="H2432" s="22"/>
      <c r="I2432" s="22"/>
      <c r="J2432" s="22"/>
      <c r="K2432" s="23">
        <v>1</v>
      </c>
      <c r="L2432" s="23">
        <v>1</v>
      </c>
      <c r="M2432" s="21" t="s">
        <v>50</v>
      </c>
      <c r="N2432" s="21" t="s">
        <v>50</v>
      </c>
      <c r="O2432" s="22"/>
      <c r="P2432" s="22"/>
    </row>
    <row r="2433" spans="1:16" ht="45" x14ac:dyDescent="0.25">
      <c r="A2433" s="21" t="s">
        <v>7119</v>
      </c>
      <c r="B2433" s="21" t="s">
        <v>49</v>
      </c>
      <c r="C2433" s="22"/>
      <c r="D2433" s="22"/>
      <c r="E2433" s="22"/>
      <c r="F2433" s="22"/>
      <c r="G2433" s="22"/>
      <c r="H2433" s="22"/>
      <c r="I2433" s="22"/>
      <c r="J2433" s="22"/>
      <c r="K2433" s="23">
        <v>1</v>
      </c>
      <c r="L2433" s="23">
        <v>1</v>
      </c>
      <c r="M2433" s="21" t="s">
        <v>50</v>
      </c>
      <c r="N2433" s="21" t="s">
        <v>50</v>
      </c>
      <c r="O2433" s="22"/>
      <c r="P2433" s="22"/>
    </row>
    <row r="2434" spans="1:16" ht="45" x14ac:dyDescent="0.25">
      <c r="A2434" s="21" t="s">
        <v>7120</v>
      </c>
      <c r="B2434" s="21" t="s">
        <v>49</v>
      </c>
      <c r="C2434" s="22"/>
      <c r="D2434" s="22"/>
      <c r="E2434" s="22"/>
      <c r="F2434" s="22"/>
      <c r="G2434" s="22"/>
      <c r="H2434" s="22"/>
      <c r="I2434" s="22"/>
      <c r="J2434" s="22"/>
      <c r="K2434" s="23">
        <v>1</v>
      </c>
      <c r="L2434" s="23">
        <v>1</v>
      </c>
      <c r="M2434" s="21" t="s">
        <v>50</v>
      </c>
      <c r="N2434" s="21" t="s">
        <v>50</v>
      </c>
      <c r="O2434" s="22"/>
      <c r="P2434" s="22"/>
    </row>
    <row r="2435" spans="1:16" ht="45" x14ac:dyDescent="0.25">
      <c r="A2435" s="21" t="s">
        <v>7121</v>
      </c>
      <c r="B2435" s="21" t="s">
        <v>49</v>
      </c>
      <c r="C2435" s="22"/>
      <c r="D2435" s="22"/>
      <c r="E2435" s="22"/>
      <c r="F2435" s="22"/>
      <c r="G2435" s="22"/>
      <c r="H2435" s="22"/>
      <c r="I2435" s="22"/>
      <c r="J2435" s="22"/>
      <c r="K2435" s="23">
        <v>1</v>
      </c>
      <c r="L2435" s="23">
        <v>1</v>
      </c>
      <c r="M2435" s="21" t="s">
        <v>50</v>
      </c>
      <c r="N2435" s="21" t="s">
        <v>50</v>
      </c>
      <c r="O2435" s="22"/>
      <c r="P2435" s="22"/>
    </row>
    <row r="2436" spans="1:16" ht="45" x14ac:dyDescent="0.25">
      <c r="A2436" s="21" t="s">
        <v>2719</v>
      </c>
      <c r="B2436" s="21" t="s">
        <v>49</v>
      </c>
      <c r="C2436" s="23">
        <v>28634216.620000001</v>
      </c>
      <c r="D2436" s="23">
        <v>308.64999999999998</v>
      </c>
      <c r="E2436" s="23">
        <v>37859610.799999997</v>
      </c>
      <c r="F2436" s="23">
        <v>331.76</v>
      </c>
      <c r="G2436" s="23">
        <v>42868059.520000003</v>
      </c>
      <c r="H2436" s="23">
        <v>461.73</v>
      </c>
      <c r="I2436" s="23">
        <v>27351758.489999998</v>
      </c>
      <c r="J2436" s="23">
        <v>271.37</v>
      </c>
      <c r="K2436" s="23">
        <v>1</v>
      </c>
      <c r="L2436" s="23">
        <v>1</v>
      </c>
      <c r="M2436" s="21" t="s">
        <v>50</v>
      </c>
      <c r="N2436" s="21" t="s">
        <v>1462</v>
      </c>
      <c r="O2436" s="22"/>
      <c r="P2436" s="23">
        <v>97378.75</v>
      </c>
    </row>
    <row r="2437" spans="1:16" ht="45" x14ac:dyDescent="0.25">
      <c r="A2437" s="21" t="s">
        <v>7122</v>
      </c>
      <c r="B2437" s="21" t="s">
        <v>49</v>
      </c>
      <c r="C2437" s="22"/>
      <c r="D2437" s="22"/>
      <c r="E2437" s="22"/>
      <c r="F2437" s="22"/>
      <c r="G2437" s="22"/>
      <c r="H2437" s="22"/>
      <c r="I2437" s="22"/>
      <c r="J2437" s="22"/>
      <c r="K2437" s="23">
        <v>1</v>
      </c>
      <c r="L2437" s="23">
        <v>1</v>
      </c>
      <c r="M2437" s="21" t="s">
        <v>50</v>
      </c>
      <c r="N2437" s="21" t="s">
        <v>50</v>
      </c>
      <c r="O2437" s="22"/>
      <c r="P2437" s="22"/>
    </row>
    <row r="2438" spans="1:16" ht="45" x14ac:dyDescent="0.25">
      <c r="A2438" s="21" t="s">
        <v>2721</v>
      </c>
      <c r="B2438" s="21" t="s">
        <v>49</v>
      </c>
      <c r="C2438" s="23">
        <v>61274162.75</v>
      </c>
      <c r="D2438" s="23">
        <v>508.84</v>
      </c>
      <c r="E2438" s="23">
        <v>41034021.630000003</v>
      </c>
      <c r="F2438" s="23">
        <v>412.02</v>
      </c>
      <c r="G2438" s="23">
        <v>46982029.280000001</v>
      </c>
      <c r="H2438" s="23">
        <v>461.73</v>
      </c>
      <c r="I2438" s="23">
        <v>55537521.689999998</v>
      </c>
      <c r="J2438" s="23">
        <v>553.94000000000005</v>
      </c>
      <c r="K2438" s="23">
        <v>1</v>
      </c>
      <c r="L2438" s="23">
        <v>1</v>
      </c>
      <c r="M2438" s="21" t="s">
        <v>50</v>
      </c>
      <c r="N2438" s="21" t="s">
        <v>1462</v>
      </c>
      <c r="O2438" s="22"/>
      <c r="P2438" s="23">
        <v>120097</v>
      </c>
    </row>
    <row r="2439" spans="1:16" ht="45" x14ac:dyDescent="0.25">
      <c r="A2439" s="21" t="s">
        <v>7123</v>
      </c>
      <c r="B2439" s="21" t="s">
        <v>49</v>
      </c>
      <c r="C2439" s="22"/>
      <c r="D2439" s="22"/>
      <c r="E2439" s="22"/>
      <c r="F2439" s="22"/>
      <c r="G2439" s="22"/>
      <c r="H2439" s="22"/>
      <c r="I2439" s="22"/>
      <c r="J2439" s="22"/>
      <c r="K2439" s="23">
        <v>1</v>
      </c>
      <c r="L2439" s="23">
        <v>1</v>
      </c>
      <c r="M2439" s="21" t="s">
        <v>50</v>
      </c>
      <c r="N2439" s="21" t="s">
        <v>50</v>
      </c>
      <c r="O2439" s="22"/>
      <c r="P2439" s="22"/>
    </row>
    <row r="2440" spans="1:16" ht="45" x14ac:dyDescent="0.25">
      <c r="A2440" s="21" t="s">
        <v>7124</v>
      </c>
      <c r="B2440" s="21" t="s">
        <v>49</v>
      </c>
      <c r="C2440" s="22"/>
      <c r="D2440" s="22"/>
      <c r="E2440" s="22"/>
      <c r="F2440" s="22"/>
      <c r="G2440" s="22"/>
      <c r="H2440" s="22"/>
      <c r="I2440" s="22"/>
      <c r="J2440" s="22"/>
      <c r="K2440" s="23">
        <v>1</v>
      </c>
      <c r="L2440" s="23">
        <v>1</v>
      </c>
      <c r="M2440" s="21" t="s">
        <v>50</v>
      </c>
      <c r="N2440" s="21" t="s">
        <v>50</v>
      </c>
      <c r="O2440" s="22"/>
      <c r="P2440" s="22"/>
    </row>
    <row r="2441" spans="1:16" ht="45" x14ac:dyDescent="0.25">
      <c r="A2441" s="21" t="s">
        <v>7125</v>
      </c>
      <c r="B2441" s="21" t="s">
        <v>49</v>
      </c>
      <c r="C2441" s="22"/>
      <c r="D2441" s="22"/>
      <c r="E2441" s="22"/>
      <c r="F2441" s="22"/>
      <c r="G2441" s="22"/>
      <c r="H2441" s="22"/>
      <c r="I2441" s="22"/>
      <c r="J2441" s="22"/>
      <c r="K2441" s="23">
        <v>1</v>
      </c>
      <c r="L2441" s="23">
        <v>1</v>
      </c>
      <c r="M2441" s="21" t="s">
        <v>50</v>
      </c>
      <c r="N2441" s="21" t="s">
        <v>50</v>
      </c>
      <c r="O2441" s="22"/>
      <c r="P2441" s="22"/>
    </row>
    <row r="2442" spans="1:16" ht="45" x14ac:dyDescent="0.25">
      <c r="A2442" s="21" t="s">
        <v>7126</v>
      </c>
      <c r="B2442" s="21" t="s">
        <v>49</v>
      </c>
      <c r="C2442" s="22"/>
      <c r="D2442" s="22"/>
      <c r="E2442" s="22"/>
      <c r="F2442" s="22"/>
      <c r="G2442" s="22"/>
      <c r="H2442" s="22"/>
      <c r="I2442" s="22"/>
      <c r="J2442" s="22"/>
      <c r="K2442" s="23">
        <v>1</v>
      </c>
      <c r="L2442" s="23">
        <v>1</v>
      </c>
      <c r="M2442" s="21" t="s">
        <v>50</v>
      </c>
      <c r="N2442" s="21" t="s">
        <v>50</v>
      </c>
      <c r="O2442" s="22"/>
      <c r="P2442" s="22"/>
    </row>
    <row r="2443" spans="1:16" ht="45" x14ac:dyDescent="0.25">
      <c r="A2443" s="21" t="s">
        <v>7127</v>
      </c>
      <c r="B2443" s="21" t="s">
        <v>49</v>
      </c>
      <c r="C2443" s="22"/>
      <c r="D2443" s="22"/>
      <c r="E2443" s="22"/>
      <c r="F2443" s="22"/>
      <c r="G2443" s="22"/>
      <c r="H2443" s="22"/>
      <c r="I2443" s="22"/>
      <c r="J2443" s="22"/>
      <c r="K2443" s="23">
        <v>1</v>
      </c>
      <c r="L2443" s="23">
        <v>1</v>
      </c>
      <c r="M2443" s="21" t="s">
        <v>50</v>
      </c>
      <c r="N2443" s="21" t="s">
        <v>50</v>
      </c>
      <c r="O2443" s="22"/>
      <c r="P2443" s="22"/>
    </row>
    <row r="2444" spans="1:16" ht="45" x14ac:dyDescent="0.25">
      <c r="A2444" s="21" t="s">
        <v>331</v>
      </c>
      <c r="B2444" s="21" t="s">
        <v>49</v>
      </c>
      <c r="C2444" s="23">
        <v>27092868.73</v>
      </c>
      <c r="D2444" s="23">
        <v>137.63999999999999</v>
      </c>
      <c r="E2444" s="23">
        <v>28831638.920000002</v>
      </c>
      <c r="F2444" s="23">
        <v>466.73</v>
      </c>
      <c r="G2444" s="23">
        <v>21578539.800000001</v>
      </c>
      <c r="H2444" s="23">
        <v>380.99</v>
      </c>
      <c r="I2444" s="23">
        <v>24161577.010000002</v>
      </c>
      <c r="J2444" s="23">
        <v>392.38</v>
      </c>
      <c r="K2444" s="23">
        <v>1</v>
      </c>
      <c r="L2444" s="23">
        <v>1</v>
      </c>
      <c r="M2444" s="21" t="s">
        <v>50</v>
      </c>
      <c r="N2444" s="21" t="s">
        <v>1462</v>
      </c>
      <c r="O2444" s="22"/>
      <c r="P2444" s="23">
        <v>60239.25</v>
      </c>
    </row>
    <row r="2445" spans="1:16" ht="45" x14ac:dyDescent="0.25">
      <c r="A2445" s="21" t="s">
        <v>2724</v>
      </c>
      <c r="B2445" s="21" t="s">
        <v>49</v>
      </c>
      <c r="C2445" s="23">
        <v>18709257.850000001</v>
      </c>
      <c r="D2445" s="23">
        <v>361.77</v>
      </c>
      <c r="E2445" s="23">
        <v>23085132.09</v>
      </c>
      <c r="F2445" s="23">
        <v>364.86</v>
      </c>
      <c r="G2445" s="23">
        <v>19550631.620000001</v>
      </c>
      <c r="H2445" s="23">
        <v>357.33</v>
      </c>
      <c r="I2445" s="23">
        <v>24241003.420000002</v>
      </c>
      <c r="J2445" s="23">
        <v>391.65</v>
      </c>
      <c r="K2445" s="23">
        <v>1</v>
      </c>
      <c r="L2445" s="23">
        <v>1</v>
      </c>
      <c r="M2445" s="21" t="s">
        <v>50</v>
      </c>
      <c r="N2445" s="21" t="s">
        <v>1462</v>
      </c>
      <c r="O2445" s="22"/>
      <c r="P2445" s="23">
        <v>61258.75</v>
      </c>
    </row>
    <row r="2446" spans="1:16" ht="45" x14ac:dyDescent="0.25">
      <c r="A2446" s="21" t="s">
        <v>7128</v>
      </c>
      <c r="B2446" s="21" t="s">
        <v>49</v>
      </c>
      <c r="C2446" s="22"/>
      <c r="D2446" s="22"/>
      <c r="E2446" s="22"/>
      <c r="F2446" s="22"/>
      <c r="G2446" s="22"/>
      <c r="H2446" s="22"/>
      <c r="I2446" s="22"/>
      <c r="J2446" s="22"/>
      <c r="K2446" s="23">
        <v>1</v>
      </c>
      <c r="L2446" s="23">
        <v>1</v>
      </c>
      <c r="M2446" s="21" t="s">
        <v>50</v>
      </c>
      <c r="N2446" s="21" t="s">
        <v>50</v>
      </c>
      <c r="O2446" s="22"/>
      <c r="P2446" s="22"/>
    </row>
    <row r="2447" spans="1:16" ht="45" x14ac:dyDescent="0.25">
      <c r="A2447" s="21" t="s">
        <v>2726</v>
      </c>
      <c r="B2447" s="21" t="s">
        <v>49</v>
      </c>
      <c r="C2447" s="23">
        <v>56495516.700000003</v>
      </c>
      <c r="D2447" s="23">
        <v>68.55</v>
      </c>
      <c r="E2447" s="23">
        <v>41522252.520000003</v>
      </c>
      <c r="F2447" s="23">
        <v>56.9</v>
      </c>
      <c r="G2447" s="23">
        <v>53587891.670000002</v>
      </c>
      <c r="H2447" s="23">
        <v>100.92</v>
      </c>
      <c r="I2447" s="23">
        <v>52508129.729999997</v>
      </c>
      <c r="J2447" s="23">
        <v>59.29</v>
      </c>
      <c r="K2447" s="23">
        <v>1</v>
      </c>
      <c r="L2447" s="23">
        <v>1</v>
      </c>
      <c r="M2447" s="21" t="s">
        <v>50</v>
      </c>
      <c r="N2447" s="21" t="s">
        <v>58</v>
      </c>
      <c r="O2447" s="22"/>
      <c r="P2447" s="23">
        <v>772440</v>
      </c>
    </row>
    <row r="2448" spans="1:16" ht="45" x14ac:dyDescent="0.25">
      <c r="A2448" s="21" t="s">
        <v>7129</v>
      </c>
      <c r="B2448" s="21" t="s">
        <v>49</v>
      </c>
      <c r="C2448" s="22"/>
      <c r="D2448" s="22"/>
      <c r="E2448" s="22"/>
      <c r="F2448" s="22"/>
      <c r="G2448" s="22"/>
      <c r="H2448" s="22"/>
      <c r="I2448" s="22"/>
      <c r="J2448" s="22"/>
      <c r="K2448" s="23">
        <v>1</v>
      </c>
      <c r="L2448" s="23">
        <v>1</v>
      </c>
      <c r="M2448" s="21" t="s">
        <v>50</v>
      </c>
      <c r="N2448" s="21" t="s">
        <v>50</v>
      </c>
      <c r="O2448" s="22"/>
      <c r="P2448" s="22"/>
    </row>
    <row r="2449" spans="1:16" ht="45" x14ac:dyDescent="0.25">
      <c r="A2449" s="21" t="s">
        <v>7130</v>
      </c>
      <c r="B2449" s="21" t="s">
        <v>49</v>
      </c>
      <c r="C2449" s="22"/>
      <c r="D2449" s="22"/>
      <c r="E2449" s="22"/>
      <c r="F2449" s="22"/>
      <c r="G2449" s="22"/>
      <c r="H2449" s="22"/>
      <c r="I2449" s="22"/>
      <c r="J2449" s="22"/>
      <c r="K2449" s="23">
        <v>1</v>
      </c>
      <c r="L2449" s="23">
        <v>1</v>
      </c>
      <c r="M2449" s="21" t="s">
        <v>50</v>
      </c>
      <c r="N2449" s="21" t="s">
        <v>50</v>
      </c>
      <c r="O2449" s="22"/>
      <c r="P2449" s="22"/>
    </row>
    <row r="2450" spans="1:16" ht="45" x14ac:dyDescent="0.25">
      <c r="A2450" s="21" t="s">
        <v>7131</v>
      </c>
      <c r="B2450" s="21" t="s">
        <v>49</v>
      </c>
      <c r="C2450" s="22"/>
      <c r="D2450" s="22"/>
      <c r="E2450" s="22"/>
      <c r="F2450" s="22"/>
      <c r="G2450" s="22"/>
      <c r="H2450" s="22"/>
      <c r="I2450" s="22"/>
      <c r="J2450" s="22"/>
      <c r="K2450" s="23">
        <v>1</v>
      </c>
      <c r="L2450" s="23">
        <v>1</v>
      </c>
      <c r="M2450" s="21" t="s">
        <v>50</v>
      </c>
      <c r="N2450" s="21" t="s">
        <v>50</v>
      </c>
      <c r="O2450" s="22"/>
      <c r="P2450" s="22"/>
    </row>
    <row r="2451" spans="1:16" ht="45" x14ac:dyDescent="0.25">
      <c r="A2451" s="21" t="s">
        <v>2728</v>
      </c>
      <c r="B2451" s="21" t="s">
        <v>49</v>
      </c>
      <c r="C2451" s="23">
        <v>66534344.780000001</v>
      </c>
      <c r="D2451" s="23">
        <v>42.93</v>
      </c>
      <c r="E2451" s="23">
        <v>52927577.119999997</v>
      </c>
      <c r="F2451" s="23">
        <v>100.92</v>
      </c>
      <c r="G2451" s="23">
        <v>47529583.450000003</v>
      </c>
      <c r="H2451" s="23">
        <v>102.76</v>
      </c>
      <c r="I2451" s="23">
        <v>65527665.170000002</v>
      </c>
      <c r="J2451" s="23">
        <v>123.28</v>
      </c>
      <c r="K2451" s="23">
        <v>1</v>
      </c>
      <c r="L2451" s="23">
        <v>1</v>
      </c>
      <c r="M2451" s="21" t="s">
        <v>50</v>
      </c>
      <c r="N2451" s="21" t="s">
        <v>58</v>
      </c>
      <c r="O2451" s="22"/>
      <c r="P2451" s="23">
        <v>430240</v>
      </c>
    </row>
    <row r="2452" spans="1:16" ht="45" x14ac:dyDescent="0.25">
      <c r="A2452" s="21" t="s">
        <v>2733</v>
      </c>
      <c r="B2452" s="21" t="s">
        <v>49</v>
      </c>
      <c r="C2452" s="23">
        <v>84383913.420000002</v>
      </c>
      <c r="D2452" s="23">
        <v>292.94</v>
      </c>
      <c r="E2452" s="23">
        <v>81203981.540000007</v>
      </c>
      <c r="F2452" s="23">
        <v>314.24</v>
      </c>
      <c r="G2452" s="23">
        <v>66545681.780000001</v>
      </c>
      <c r="H2452" s="23">
        <v>288.64999999999998</v>
      </c>
      <c r="I2452" s="23">
        <v>73849448.760000005</v>
      </c>
      <c r="J2452" s="23">
        <v>287.25</v>
      </c>
      <c r="K2452" s="23">
        <v>1</v>
      </c>
      <c r="L2452" s="23">
        <v>1</v>
      </c>
      <c r="M2452" s="21" t="s">
        <v>50</v>
      </c>
      <c r="N2452" s="21" t="s">
        <v>58</v>
      </c>
      <c r="O2452" s="22"/>
      <c r="P2452" s="23">
        <v>545400</v>
      </c>
    </row>
    <row r="2453" spans="1:16" ht="45" x14ac:dyDescent="0.25">
      <c r="A2453" s="21" t="s">
        <v>7132</v>
      </c>
      <c r="B2453" s="21" t="s">
        <v>49</v>
      </c>
      <c r="C2453" s="22"/>
      <c r="D2453" s="22"/>
      <c r="E2453" s="22"/>
      <c r="F2453" s="22"/>
      <c r="G2453" s="22"/>
      <c r="H2453" s="22"/>
      <c r="I2453" s="22"/>
      <c r="J2453" s="22"/>
      <c r="K2453" s="23">
        <v>1</v>
      </c>
      <c r="L2453" s="23">
        <v>1</v>
      </c>
      <c r="M2453" s="21" t="s">
        <v>50</v>
      </c>
      <c r="N2453" s="21" t="s">
        <v>50</v>
      </c>
      <c r="O2453" s="22"/>
      <c r="P2453" s="22"/>
    </row>
    <row r="2454" spans="1:16" ht="45" x14ac:dyDescent="0.25">
      <c r="A2454" s="21" t="s">
        <v>7133</v>
      </c>
      <c r="B2454" s="21" t="s">
        <v>49</v>
      </c>
      <c r="C2454" s="22"/>
      <c r="D2454" s="22"/>
      <c r="E2454" s="22"/>
      <c r="F2454" s="22"/>
      <c r="G2454" s="22"/>
      <c r="H2454" s="22"/>
      <c r="I2454" s="22"/>
      <c r="J2454" s="22"/>
      <c r="K2454" s="23">
        <v>1</v>
      </c>
      <c r="L2454" s="23">
        <v>1</v>
      </c>
      <c r="M2454" s="21" t="s">
        <v>50</v>
      </c>
      <c r="N2454" s="21" t="s">
        <v>50</v>
      </c>
      <c r="O2454" s="22"/>
      <c r="P2454" s="22"/>
    </row>
    <row r="2455" spans="1:16" ht="45" x14ac:dyDescent="0.25">
      <c r="A2455" s="21" t="s">
        <v>7134</v>
      </c>
      <c r="B2455" s="21" t="s">
        <v>49</v>
      </c>
      <c r="C2455" s="22"/>
      <c r="D2455" s="22"/>
      <c r="E2455" s="22"/>
      <c r="F2455" s="22"/>
      <c r="G2455" s="22"/>
      <c r="H2455" s="22"/>
      <c r="I2455" s="22"/>
      <c r="J2455" s="22"/>
      <c r="K2455" s="23">
        <v>1</v>
      </c>
      <c r="L2455" s="23">
        <v>1</v>
      </c>
      <c r="M2455" s="21" t="s">
        <v>50</v>
      </c>
      <c r="N2455" s="21" t="s">
        <v>50</v>
      </c>
      <c r="O2455" s="22"/>
      <c r="P2455" s="22"/>
    </row>
    <row r="2456" spans="1:16" ht="45" x14ac:dyDescent="0.25">
      <c r="A2456" s="21" t="s">
        <v>7135</v>
      </c>
      <c r="B2456" s="21" t="s">
        <v>49</v>
      </c>
      <c r="C2456" s="22"/>
      <c r="D2456" s="22"/>
      <c r="E2456" s="22"/>
      <c r="F2456" s="22"/>
      <c r="G2456" s="22"/>
      <c r="H2456" s="22"/>
      <c r="I2456" s="22"/>
      <c r="J2456" s="22"/>
      <c r="K2456" s="23">
        <v>1</v>
      </c>
      <c r="L2456" s="23">
        <v>1</v>
      </c>
      <c r="M2456" s="21" t="s">
        <v>50</v>
      </c>
      <c r="N2456" s="21" t="s">
        <v>50</v>
      </c>
      <c r="O2456" s="22"/>
      <c r="P2456" s="22"/>
    </row>
    <row r="2457" spans="1:16" ht="45" x14ac:dyDescent="0.25">
      <c r="A2457" s="21" t="s">
        <v>7136</v>
      </c>
      <c r="B2457" s="21" t="s">
        <v>49</v>
      </c>
      <c r="C2457" s="22"/>
      <c r="D2457" s="22"/>
      <c r="E2457" s="22"/>
      <c r="F2457" s="22"/>
      <c r="G2457" s="22"/>
      <c r="H2457" s="22"/>
      <c r="I2457" s="22"/>
      <c r="J2457" s="22"/>
      <c r="K2457" s="23">
        <v>1</v>
      </c>
      <c r="L2457" s="23">
        <v>1</v>
      </c>
      <c r="M2457" s="21" t="s">
        <v>50</v>
      </c>
      <c r="N2457" s="21" t="s">
        <v>50</v>
      </c>
      <c r="O2457" s="22"/>
      <c r="P2457" s="22"/>
    </row>
    <row r="2458" spans="1:16" ht="45" x14ac:dyDescent="0.25">
      <c r="A2458" s="21" t="s">
        <v>7137</v>
      </c>
      <c r="B2458" s="21" t="s">
        <v>49</v>
      </c>
      <c r="C2458" s="22"/>
      <c r="D2458" s="22"/>
      <c r="E2458" s="22"/>
      <c r="F2458" s="22"/>
      <c r="G2458" s="22"/>
      <c r="H2458" s="22"/>
      <c r="I2458" s="22"/>
      <c r="J2458" s="22"/>
      <c r="K2458" s="23">
        <v>1</v>
      </c>
      <c r="L2458" s="23">
        <v>1</v>
      </c>
      <c r="M2458" s="21" t="s">
        <v>50</v>
      </c>
      <c r="N2458" s="21" t="s">
        <v>50</v>
      </c>
      <c r="O2458" s="22"/>
      <c r="P2458" s="22"/>
    </row>
    <row r="2459" spans="1:16" ht="45" x14ac:dyDescent="0.25">
      <c r="A2459" s="21" t="s">
        <v>7138</v>
      </c>
      <c r="B2459" s="21" t="s">
        <v>49</v>
      </c>
      <c r="C2459" s="22"/>
      <c r="D2459" s="22"/>
      <c r="E2459" s="22"/>
      <c r="F2459" s="22"/>
      <c r="G2459" s="22"/>
      <c r="H2459" s="22"/>
      <c r="I2459" s="22"/>
      <c r="J2459" s="22"/>
      <c r="K2459" s="23">
        <v>1</v>
      </c>
      <c r="L2459" s="23">
        <v>1</v>
      </c>
      <c r="M2459" s="21" t="s">
        <v>50</v>
      </c>
      <c r="N2459" s="21" t="s">
        <v>50</v>
      </c>
      <c r="O2459" s="22"/>
      <c r="P2459" s="22"/>
    </row>
    <row r="2460" spans="1:16" ht="45" x14ac:dyDescent="0.25">
      <c r="A2460" s="21" t="s">
        <v>2734</v>
      </c>
      <c r="B2460" s="21" t="s">
        <v>49</v>
      </c>
      <c r="C2460" s="23">
        <v>44394608.329999998</v>
      </c>
      <c r="D2460" s="23">
        <v>141.5</v>
      </c>
      <c r="E2460" s="23">
        <v>29402574.379999999</v>
      </c>
      <c r="F2460" s="23">
        <v>99.1</v>
      </c>
      <c r="G2460" s="23">
        <v>32194672.66</v>
      </c>
      <c r="H2460" s="23">
        <v>135.61000000000001</v>
      </c>
      <c r="I2460" s="23">
        <v>26252572.16</v>
      </c>
      <c r="J2460" s="23">
        <v>118.68</v>
      </c>
      <c r="K2460" s="23">
        <v>1</v>
      </c>
      <c r="L2460" s="23">
        <v>1</v>
      </c>
      <c r="M2460" s="21" t="s">
        <v>50</v>
      </c>
      <c r="N2460" s="21" t="s">
        <v>1462</v>
      </c>
      <c r="O2460" s="22"/>
      <c r="P2460" s="23">
        <v>220776</v>
      </c>
    </row>
    <row r="2461" spans="1:16" ht="45" x14ac:dyDescent="0.25">
      <c r="A2461" s="21" t="s">
        <v>7139</v>
      </c>
      <c r="B2461" s="21" t="s">
        <v>49</v>
      </c>
      <c r="C2461" s="22"/>
      <c r="D2461" s="22"/>
      <c r="E2461" s="22"/>
      <c r="F2461" s="22"/>
      <c r="G2461" s="22"/>
      <c r="H2461" s="22"/>
      <c r="I2461" s="22"/>
      <c r="J2461" s="22"/>
      <c r="K2461" s="23">
        <v>1</v>
      </c>
      <c r="L2461" s="23">
        <v>1</v>
      </c>
      <c r="M2461" s="21" t="s">
        <v>50</v>
      </c>
      <c r="N2461" s="21" t="s">
        <v>50</v>
      </c>
      <c r="O2461" s="22"/>
      <c r="P2461" s="22"/>
    </row>
    <row r="2462" spans="1:16" ht="45" x14ac:dyDescent="0.25">
      <c r="A2462" s="21" t="s">
        <v>7140</v>
      </c>
      <c r="B2462" s="21" t="s">
        <v>49</v>
      </c>
      <c r="C2462" s="22"/>
      <c r="D2462" s="22"/>
      <c r="E2462" s="22"/>
      <c r="F2462" s="22"/>
      <c r="G2462" s="22"/>
      <c r="H2462" s="22"/>
      <c r="I2462" s="22"/>
      <c r="J2462" s="22"/>
      <c r="K2462" s="23">
        <v>1</v>
      </c>
      <c r="L2462" s="23">
        <v>1</v>
      </c>
      <c r="M2462" s="21" t="s">
        <v>50</v>
      </c>
      <c r="N2462" s="21" t="s">
        <v>50</v>
      </c>
      <c r="O2462" s="22"/>
      <c r="P2462" s="22"/>
    </row>
    <row r="2463" spans="1:16" ht="45" x14ac:dyDescent="0.25">
      <c r="A2463" s="21" t="s">
        <v>7141</v>
      </c>
      <c r="B2463" s="21" t="s">
        <v>49</v>
      </c>
      <c r="C2463" s="22"/>
      <c r="D2463" s="22"/>
      <c r="E2463" s="22"/>
      <c r="F2463" s="22"/>
      <c r="G2463" s="22"/>
      <c r="H2463" s="22"/>
      <c r="I2463" s="22"/>
      <c r="J2463" s="22"/>
      <c r="K2463" s="23">
        <v>1</v>
      </c>
      <c r="L2463" s="23">
        <v>1</v>
      </c>
      <c r="M2463" s="21" t="s">
        <v>50</v>
      </c>
      <c r="N2463" s="21" t="s">
        <v>50</v>
      </c>
      <c r="O2463" s="22"/>
      <c r="P2463" s="22"/>
    </row>
    <row r="2464" spans="1:16" ht="45" x14ac:dyDescent="0.25">
      <c r="A2464" s="21" t="s">
        <v>7142</v>
      </c>
      <c r="B2464" s="21" t="s">
        <v>49</v>
      </c>
      <c r="C2464" s="22"/>
      <c r="D2464" s="22"/>
      <c r="E2464" s="22"/>
      <c r="F2464" s="22"/>
      <c r="G2464" s="22"/>
      <c r="H2464" s="22"/>
      <c r="I2464" s="22"/>
      <c r="J2464" s="22"/>
      <c r="K2464" s="23">
        <v>1</v>
      </c>
      <c r="L2464" s="23">
        <v>1</v>
      </c>
      <c r="M2464" s="21" t="s">
        <v>50</v>
      </c>
      <c r="N2464" s="21" t="s">
        <v>50</v>
      </c>
      <c r="O2464" s="22"/>
      <c r="P2464" s="22"/>
    </row>
    <row r="2465" spans="1:16" ht="45" x14ac:dyDescent="0.25">
      <c r="A2465" s="21" t="s">
        <v>2736</v>
      </c>
      <c r="B2465" s="21" t="s">
        <v>49</v>
      </c>
      <c r="C2465" s="22"/>
      <c r="D2465" s="22"/>
      <c r="E2465" s="23">
        <v>58489160.539999999</v>
      </c>
      <c r="F2465" s="23">
        <v>66.56</v>
      </c>
      <c r="G2465" s="23">
        <v>28150422.77</v>
      </c>
      <c r="H2465" s="23">
        <v>41.13</v>
      </c>
      <c r="I2465" s="23">
        <v>43210179.060000002</v>
      </c>
      <c r="J2465" s="23">
        <v>54.5</v>
      </c>
      <c r="K2465" s="23">
        <v>1</v>
      </c>
      <c r="L2465" s="23">
        <v>1</v>
      </c>
      <c r="M2465" s="21" t="s">
        <v>50</v>
      </c>
      <c r="N2465" s="21" t="s">
        <v>50</v>
      </c>
      <c r="O2465" s="22"/>
      <c r="P2465" s="22"/>
    </row>
    <row r="2466" spans="1:16" ht="45" x14ac:dyDescent="0.25">
      <c r="A2466" s="21" t="s">
        <v>7143</v>
      </c>
      <c r="B2466" s="21" t="s">
        <v>49</v>
      </c>
      <c r="C2466" s="22"/>
      <c r="D2466" s="22"/>
      <c r="E2466" s="22"/>
      <c r="F2466" s="22"/>
      <c r="G2466" s="22"/>
      <c r="H2466" s="22"/>
      <c r="I2466" s="22"/>
      <c r="J2466" s="22"/>
      <c r="K2466" s="23">
        <v>1</v>
      </c>
      <c r="L2466" s="23">
        <v>1</v>
      </c>
      <c r="M2466" s="21" t="s">
        <v>50</v>
      </c>
      <c r="N2466" s="21" t="s">
        <v>50</v>
      </c>
      <c r="O2466" s="22"/>
      <c r="P2466" s="22"/>
    </row>
    <row r="2467" spans="1:16" ht="45" x14ac:dyDescent="0.25">
      <c r="A2467" s="21" t="s">
        <v>7144</v>
      </c>
      <c r="B2467" s="21" t="s">
        <v>49</v>
      </c>
      <c r="C2467" s="22"/>
      <c r="D2467" s="22"/>
      <c r="E2467" s="22"/>
      <c r="F2467" s="22"/>
      <c r="G2467" s="22"/>
      <c r="H2467" s="22"/>
      <c r="I2467" s="22"/>
      <c r="J2467" s="22"/>
      <c r="K2467" s="23">
        <v>1</v>
      </c>
      <c r="L2467" s="23">
        <v>1</v>
      </c>
      <c r="M2467" s="21" t="s">
        <v>50</v>
      </c>
      <c r="N2467" s="21" t="s">
        <v>50</v>
      </c>
      <c r="O2467" s="22"/>
      <c r="P2467" s="22"/>
    </row>
    <row r="2468" spans="1:16" ht="45" x14ac:dyDescent="0.25">
      <c r="A2468" s="21" t="s">
        <v>7145</v>
      </c>
      <c r="B2468" s="21" t="s">
        <v>49</v>
      </c>
      <c r="C2468" s="22"/>
      <c r="D2468" s="22"/>
      <c r="E2468" s="22"/>
      <c r="F2468" s="22"/>
      <c r="G2468" s="22"/>
      <c r="H2468" s="22"/>
      <c r="I2468" s="22"/>
      <c r="J2468" s="22"/>
      <c r="K2468" s="23">
        <v>1</v>
      </c>
      <c r="L2468" s="23">
        <v>1</v>
      </c>
      <c r="M2468" s="21" t="s">
        <v>50</v>
      </c>
      <c r="N2468" s="21" t="s">
        <v>50</v>
      </c>
      <c r="O2468" s="22"/>
      <c r="P2468" s="22"/>
    </row>
    <row r="2469" spans="1:16" ht="45" x14ac:dyDescent="0.25">
      <c r="A2469" s="21" t="s">
        <v>7146</v>
      </c>
      <c r="B2469" s="21" t="s">
        <v>49</v>
      </c>
      <c r="C2469" s="22"/>
      <c r="D2469" s="22"/>
      <c r="E2469" s="22"/>
      <c r="F2469" s="22"/>
      <c r="G2469" s="22"/>
      <c r="H2469" s="22"/>
      <c r="I2469" s="22"/>
      <c r="J2469" s="22"/>
      <c r="K2469" s="23">
        <v>1</v>
      </c>
      <c r="L2469" s="23">
        <v>1</v>
      </c>
      <c r="M2469" s="21" t="s">
        <v>50</v>
      </c>
      <c r="N2469" s="21" t="s">
        <v>50</v>
      </c>
      <c r="O2469" s="22"/>
      <c r="P2469" s="22"/>
    </row>
    <row r="2470" spans="1:16" ht="45" x14ac:dyDescent="0.25">
      <c r="A2470" s="21" t="s">
        <v>7147</v>
      </c>
      <c r="B2470" s="21" t="s">
        <v>49</v>
      </c>
      <c r="C2470" s="22"/>
      <c r="D2470" s="22"/>
      <c r="E2470" s="22"/>
      <c r="F2470" s="22"/>
      <c r="G2470" s="22"/>
      <c r="H2470" s="22"/>
      <c r="I2470" s="22"/>
      <c r="J2470" s="22"/>
      <c r="K2470" s="23">
        <v>1</v>
      </c>
      <c r="L2470" s="23">
        <v>1</v>
      </c>
      <c r="M2470" s="21" t="s">
        <v>50</v>
      </c>
      <c r="N2470" s="21" t="s">
        <v>50</v>
      </c>
      <c r="O2470" s="22"/>
      <c r="P2470" s="22"/>
    </row>
    <row r="2471" spans="1:16" ht="45" x14ac:dyDescent="0.25">
      <c r="A2471" s="21" t="s">
        <v>332</v>
      </c>
      <c r="B2471" s="21" t="s">
        <v>49</v>
      </c>
      <c r="C2471" s="23">
        <v>34707478.100000001</v>
      </c>
      <c r="D2471" s="23">
        <v>1372.55</v>
      </c>
      <c r="E2471" s="23">
        <v>42915702.039999999</v>
      </c>
      <c r="F2471" s="23">
        <v>1500.36</v>
      </c>
      <c r="G2471" s="23">
        <v>6981707.9699999997</v>
      </c>
      <c r="H2471" s="23">
        <v>223.51</v>
      </c>
      <c r="I2471" s="23">
        <v>57212634.060000002</v>
      </c>
      <c r="J2471" s="23">
        <v>1394.9</v>
      </c>
      <c r="K2471" s="23">
        <v>1</v>
      </c>
      <c r="L2471" s="23">
        <v>1</v>
      </c>
      <c r="M2471" s="21" t="s">
        <v>50</v>
      </c>
      <c r="N2471" s="21" t="s">
        <v>1462</v>
      </c>
      <c r="O2471" s="22"/>
      <c r="P2471" s="23">
        <v>52616</v>
      </c>
    </row>
    <row r="2472" spans="1:16" ht="45" x14ac:dyDescent="0.25">
      <c r="A2472" s="21" t="s">
        <v>7148</v>
      </c>
      <c r="B2472" s="21" t="s">
        <v>49</v>
      </c>
      <c r="C2472" s="22"/>
      <c r="D2472" s="22"/>
      <c r="E2472" s="22"/>
      <c r="F2472" s="22"/>
      <c r="G2472" s="22"/>
      <c r="H2472" s="22"/>
      <c r="I2472" s="22"/>
      <c r="J2472" s="22"/>
      <c r="K2472" s="23">
        <v>1</v>
      </c>
      <c r="L2472" s="23">
        <v>1</v>
      </c>
      <c r="M2472" s="21" t="s">
        <v>50</v>
      </c>
      <c r="N2472" s="21" t="s">
        <v>50</v>
      </c>
      <c r="O2472" s="22"/>
      <c r="P2472" s="22"/>
    </row>
    <row r="2473" spans="1:16" ht="45" x14ac:dyDescent="0.25">
      <c r="A2473" s="21" t="s">
        <v>7149</v>
      </c>
      <c r="B2473" s="21" t="s">
        <v>49</v>
      </c>
      <c r="C2473" s="22"/>
      <c r="D2473" s="22"/>
      <c r="E2473" s="22"/>
      <c r="F2473" s="22"/>
      <c r="G2473" s="22"/>
      <c r="H2473" s="22"/>
      <c r="I2473" s="22"/>
      <c r="J2473" s="22"/>
      <c r="K2473" s="23">
        <v>1</v>
      </c>
      <c r="L2473" s="23">
        <v>1</v>
      </c>
      <c r="M2473" s="21" t="s">
        <v>50</v>
      </c>
      <c r="N2473" s="21" t="s">
        <v>50</v>
      </c>
      <c r="O2473" s="22"/>
      <c r="P2473" s="22"/>
    </row>
    <row r="2474" spans="1:16" ht="45" x14ac:dyDescent="0.25">
      <c r="A2474" s="21" t="s">
        <v>7150</v>
      </c>
      <c r="B2474" s="21" t="s">
        <v>49</v>
      </c>
      <c r="C2474" s="22"/>
      <c r="D2474" s="22"/>
      <c r="E2474" s="22"/>
      <c r="F2474" s="22"/>
      <c r="G2474" s="22"/>
      <c r="H2474" s="22"/>
      <c r="I2474" s="22"/>
      <c r="J2474" s="22"/>
      <c r="K2474" s="23">
        <v>1</v>
      </c>
      <c r="L2474" s="23">
        <v>1</v>
      </c>
      <c r="M2474" s="21" t="s">
        <v>50</v>
      </c>
      <c r="N2474" s="21" t="s">
        <v>50</v>
      </c>
      <c r="O2474" s="22"/>
      <c r="P2474" s="22"/>
    </row>
    <row r="2475" spans="1:16" ht="45" x14ac:dyDescent="0.25">
      <c r="A2475" s="21" t="s">
        <v>2738</v>
      </c>
      <c r="B2475" s="21" t="s">
        <v>49</v>
      </c>
      <c r="C2475" s="23">
        <v>38676892.420000002</v>
      </c>
      <c r="D2475" s="23">
        <v>737.16</v>
      </c>
      <c r="E2475" s="23">
        <v>36568678.649999999</v>
      </c>
      <c r="F2475" s="23">
        <v>1274.33</v>
      </c>
      <c r="G2475" s="23">
        <v>20415170.280000001</v>
      </c>
      <c r="H2475" s="23">
        <v>695.59</v>
      </c>
      <c r="I2475" s="23">
        <v>26913244.850000001</v>
      </c>
      <c r="J2475" s="23">
        <v>779.06</v>
      </c>
      <c r="K2475" s="23">
        <v>1</v>
      </c>
      <c r="L2475" s="23">
        <v>1</v>
      </c>
      <c r="M2475" s="21" t="s">
        <v>50</v>
      </c>
      <c r="N2475" s="21" t="s">
        <v>5192</v>
      </c>
      <c r="O2475" s="22"/>
      <c r="P2475" s="23">
        <v>38012.75</v>
      </c>
    </row>
    <row r="2476" spans="1:16" ht="45" x14ac:dyDescent="0.25">
      <c r="A2476" s="21" t="s">
        <v>7151</v>
      </c>
      <c r="B2476" s="21" t="s">
        <v>49</v>
      </c>
      <c r="C2476" s="22"/>
      <c r="D2476" s="22"/>
      <c r="E2476" s="22"/>
      <c r="F2476" s="22"/>
      <c r="G2476" s="22"/>
      <c r="H2476" s="22"/>
      <c r="I2476" s="22"/>
      <c r="J2476" s="22"/>
      <c r="K2476" s="23">
        <v>1</v>
      </c>
      <c r="L2476" s="23">
        <v>1</v>
      </c>
      <c r="M2476" s="21" t="s">
        <v>50</v>
      </c>
      <c r="N2476" s="21" t="s">
        <v>50</v>
      </c>
      <c r="O2476" s="22"/>
      <c r="P2476" s="22"/>
    </row>
    <row r="2477" spans="1:16" ht="45" x14ac:dyDescent="0.25">
      <c r="A2477" s="21" t="s">
        <v>333</v>
      </c>
      <c r="B2477" s="21" t="s">
        <v>49</v>
      </c>
      <c r="C2477" s="23">
        <v>41320156.340000004</v>
      </c>
      <c r="D2477" s="23">
        <v>69.5</v>
      </c>
      <c r="E2477" s="23">
        <v>36701427.409999996</v>
      </c>
      <c r="F2477" s="23">
        <v>55</v>
      </c>
      <c r="G2477" s="23">
        <v>41315320.149999999</v>
      </c>
      <c r="H2477" s="23">
        <v>58.4</v>
      </c>
      <c r="I2477" s="23">
        <v>40147892.450000003</v>
      </c>
      <c r="J2477" s="23">
        <v>54.5</v>
      </c>
      <c r="K2477" s="23">
        <v>1</v>
      </c>
      <c r="L2477" s="23">
        <v>1</v>
      </c>
      <c r="M2477" s="21" t="s">
        <v>50</v>
      </c>
      <c r="N2477" s="21" t="s">
        <v>58</v>
      </c>
      <c r="O2477" s="22"/>
      <c r="P2477" s="23">
        <v>567680</v>
      </c>
    </row>
    <row r="2478" spans="1:16" ht="45" x14ac:dyDescent="0.25">
      <c r="A2478" s="21" t="s">
        <v>2741</v>
      </c>
      <c r="B2478" s="21" t="s">
        <v>49</v>
      </c>
      <c r="C2478" s="23">
        <v>1033203.23</v>
      </c>
      <c r="D2478" s="23">
        <v>852.68</v>
      </c>
      <c r="E2478" s="23">
        <v>1155176.67</v>
      </c>
      <c r="F2478" s="23">
        <v>2348.5</v>
      </c>
      <c r="G2478" s="23">
        <v>1143459.52</v>
      </c>
      <c r="H2478" s="23">
        <v>2420.31</v>
      </c>
      <c r="I2478" s="23">
        <v>1072744.43</v>
      </c>
      <c r="J2478" s="23">
        <v>2677.85</v>
      </c>
      <c r="K2478" s="23">
        <v>1</v>
      </c>
      <c r="L2478" s="23">
        <v>1</v>
      </c>
      <c r="M2478" s="21" t="s">
        <v>50</v>
      </c>
      <c r="N2478" s="21" t="s">
        <v>5192</v>
      </c>
      <c r="O2478" s="22"/>
      <c r="P2478" s="23">
        <v>1244</v>
      </c>
    </row>
    <row r="2479" spans="1:16" ht="45" x14ac:dyDescent="0.25">
      <c r="A2479" s="21" t="s">
        <v>7152</v>
      </c>
      <c r="B2479" s="21" t="s">
        <v>49</v>
      </c>
      <c r="C2479" s="22"/>
      <c r="D2479" s="22"/>
      <c r="E2479" s="22"/>
      <c r="F2479" s="22"/>
      <c r="G2479" s="22"/>
      <c r="H2479" s="22"/>
      <c r="I2479" s="22"/>
      <c r="J2479" s="22"/>
      <c r="K2479" s="23">
        <v>1</v>
      </c>
      <c r="L2479" s="23">
        <v>1</v>
      </c>
      <c r="M2479" s="21" t="s">
        <v>50</v>
      </c>
      <c r="N2479" s="21" t="s">
        <v>50</v>
      </c>
      <c r="O2479" s="22"/>
      <c r="P2479" s="22"/>
    </row>
    <row r="2480" spans="1:16" ht="45" x14ac:dyDescent="0.25">
      <c r="A2480" s="21" t="s">
        <v>7153</v>
      </c>
      <c r="B2480" s="21" t="s">
        <v>49</v>
      </c>
      <c r="C2480" s="22"/>
      <c r="D2480" s="22"/>
      <c r="E2480" s="22"/>
      <c r="F2480" s="22"/>
      <c r="G2480" s="22"/>
      <c r="H2480" s="22"/>
      <c r="I2480" s="22"/>
      <c r="J2480" s="22"/>
      <c r="K2480" s="23">
        <v>1</v>
      </c>
      <c r="L2480" s="23">
        <v>1</v>
      </c>
      <c r="M2480" s="21" t="s">
        <v>50</v>
      </c>
      <c r="N2480" s="21" t="s">
        <v>50</v>
      </c>
      <c r="O2480" s="22"/>
      <c r="P2480" s="22"/>
    </row>
    <row r="2481" spans="1:16" ht="45" x14ac:dyDescent="0.25">
      <c r="A2481" s="21" t="s">
        <v>7154</v>
      </c>
      <c r="B2481" s="21" t="s">
        <v>49</v>
      </c>
      <c r="C2481" s="22"/>
      <c r="D2481" s="22"/>
      <c r="E2481" s="22"/>
      <c r="F2481" s="22"/>
      <c r="G2481" s="22"/>
      <c r="H2481" s="22"/>
      <c r="I2481" s="22"/>
      <c r="J2481" s="22"/>
      <c r="K2481" s="23">
        <v>1</v>
      </c>
      <c r="L2481" s="23">
        <v>1</v>
      </c>
      <c r="M2481" s="21" t="s">
        <v>50</v>
      </c>
      <c r="N2481" s="21" t="s">
        <v>50</v>
      </c>
      <c r="O2481" s="22"/>
      <c r="P2481" s="22"/>
    </row>
    <row r="2482" spans="1:16" ht="45" x14ac:dyDescent="0.25">
      <c r="A2482" s="21" t="s">
        <v>7155</v>
      </c>
      <c r="B2482" s="21" t="s">
        <v>49</v>
      </c>
      <c r="C2482" s="22"/>
      <c r="D2482" s="22"/>
      <c r="E2482" s="22"/>
      <c r="F2482" s="22"/>
      <c r="G2482" s="22"/>
      <c r="H2482" s="22"/>
      <c r="I2482" s="22"/>
      <c r="J2482" s="22"/>
      <c r="K2482" s="23">
        <v>1</v>
      </c>
      <c r="L2482" s="23">
        <v>1</v>
      </c>
      <c r="M2482" s="21" t="s">
        <v>50</v>
      </c>
      <c r="N2482" s="21" t="s">
        <v>50</v>
      </c>
      <c r="O2482" s="22"/>
      <c r="P2482" s="22"/>
    </row>
    <row r="2483" spans="1:16" ht="45" x14ac:dyDescent="0.25">
      <c r="A2483" s="21" t="s">
        <v>7156</v>
      </c>
      <c r="B2483" s="21" t="s">
        <v>49</v>
      </c>
      <c r="C2483" s="22"/>
      <c r="D2483" s="22"/>
      <c r="E2483" s="22"/>
      <c r="F2483" s="22"/>
      <c r="G2483" s="22"/>
      <c r="H2483" s="22"/>
      <c r="I2483" s="22"/>
      <c r="J2483" s="22"/>
      <c r="K2483" s="23">
        <v>1</v>
      </c>
      <c r="L2483" s="23">
        <v>1</v>
      </c>
      <c r="M2483" s="21" t="s">
        <v>50</v>
      </c>
      <c r="N2483" s="21" t="s">
        <v>50</v>
      </c>
      <c r="O2483" s="22"/>
      <c r="P2483" s="22"/>
    </row>
    <row r="2484" spans="1:16" ht="45" x14ac:dyDescent="0.25">
      <c r="A2484" s="21" t="s">
        <v>7157</v>
      </c>
      <c r="B2484" s="21" t="s">
        <v>49</v>
      </c>
      <c r="C2484" s="22"/>
      <c r="D2484" s="22"/>
      <c r="E2484" s="22"/>
      <c r="F2484" s="22"/>
      <c r="G2484" s="22"/>
      <c r="H2484" s="22"/>
      <c r="I2484" s="22"/>
      <c r="J2484" s="22"/>
      <c r="K2484" s="23">
        <v>1</v>
      </c>
      <c r="L2484" s="23">
        <v>1</v>
      </c>
      <c r="M2484" s="21" t="s">
        <v>50</v>
      </c>
      <c r="N2484" s="21" t="s">
        <v>50</v>
      </c>
      <c r="O2484" s="22"/>
      <c r="P2484" s="22"/>
    </row>
    <row r="2485" spans="1:16" ht="45" x14ac:dyDescent="0.25">
      <c r="A2485" s="21" t="s">
        <v>7158</v>
      </c>
      <c r="B2485" s="21" t="s">
        <v>49</v>
      </c>
      <c r="C2485" s="22"/>
      <c r="D2485" s="22"/>
      <c r="E2485" s="22"/>
      <c r="F2485" s="22"/>
      <c r="G2485" s="22"/>
      <c r="H2485" s="22"/>
      <c r="I2485" s="22"/>
      <c r="J2485" s="22"/>
      <c r="K2485" s="23">
        <v>1</v>
      </c>
      <c r="L2485" s="23">
        <v>1</v>
      </c>
      <c r="M2485" s="21" t="s">
        <v>50</v>
      </c>
      <c r="N2485" s="21" t="s">
        <v>50</v>
      </c>
      <c r="O2485" s="22"/>
      <c r="P2485" s="22"/>
    </row>
    <row r="2486" spans="1:16" ht="45" x14ac:dyDescent="0.25">
      <c r="A2486" s="21" t="s">
        <v>7159</v>
      </c>
      <c r="B2486" s="21" t="s">
        <v>49</v>
      </c>
      <c r="C2486" s="22"/>
      <c r="D2486" s="22"/>
      <c r="E2486" s="22"/>
      <c r="F2486" s="22"/>
      <c r="G2486" s="22"/>
      <c r="H2486" s="22"/>
      <c r="I2486" s="22"/>
      <c r="J2486" s="22"/>
      <c r="K2486" s="23">
        <v>1</v>
      </c>
      <c r="L2486" s="23">
        <v>1</v>
      </c>
      <c r="M2486" s="21" t="s">
        <v>50</v>
      </c>
      <c r="N2486" s="21" t="s">
        <v>50</v>
      </c>
      <c r="O2486" s="22"/>
      <c r="P2486" s="22"/>
    </row>
    <row r="2487" spans="1:16" ht="45" x14ac:dyDescent="0.25">
      <c r="A2487" s="21" t="s">
        <v>7160</v>
      </c>
      <c r="B2487" s="21" t="s">
        <v>49</v>
      </c>
      <c r="C2487" s="22"/>
      <c r="D2487" s="22"/>
      <c r="E2487" s="22"/>
      <c r="F2487" s="22"/>
      <c r="G2487" s="22"/>
      <c r="H2487" s="22"/>
      <c r="I2487" s="22"/>
      <c r="J2487" s="22"/>
      <c r="K2487" s="23">
        <v>1</v>
      </c>
      <c r="L2487" s="23">
        <v>1</v>
      </c>
      <c r="M2487" s="21" t="s">
        <v>50</v>
      </c>
      <c r="N2487" s="21" t="s">
        <v>50</v>
      </c>
      <c r="O2487" s="22"/>
      <c r="P2487" s="22"/>
    </row>
    <row r="2488" spans="1:16" ht="45" x14ac:dyDescent="0.25">
      <c r="A2488" s="21" t="s">
        <v>7161</v>
      </c>
      <c r="B2488" s="21" t="s">
        <v>49</v>
      </c>
      <c r="C2488" s="22"/>
      <c r="D2488" s="22"/>
      <c r="E2488" s="22"/>
      <c r="F2488" s="22"/>
      <c r="G2488" s="22"/>
      <c r="H2488" s="22"/>
      <c r="I2488" s="22"/>
      <c r="J2488" s="22"/>
      <c r="K2488" s="23">
        <v>1</v>
      </c>
      <c r="L2488" s="23">
        <v>1</v>
      </c>
      <c r="M2488" s="21" t="s">
        <v>50</v>
      </c>
      <c r="N2488" s="21" t="s">
        <v>50</v>
      </c>
      <c r="O2488" s="22"/>
      <c r="P2488" s="22"/>
    </row>
    <row r="2489" spans="1:16" ht="45" x14ac:dyDescent="0.25">
      <c r="A2489" s="21" t="s">
        <v>7162</v>
      </c>
      <c r="B2489" s="21" t="s">
        <v>49</v>
      </c>
      <c r="C2489" s="22"/>
      <c r="D2489" s="22"/>
      <c r="E2489" s="22"/>
      <c r="F2489" s="22"/>
      <c r="G2489" s="22"/>
      <c r="H2489" s="22"/>
      <c r="I2489" s="22"/>
      <c r="J2489" s="22"/>
      <c r="K2489" s="23">
        <v>1</v>
      </c>
      <c r="L2489" s="23">
        <v>1</v>
      </c>
      <c r="M2489" s="21" t="s">
        <v>50</v>
      </c>
      <c r="N2489" s="21" t="s">
        <v>50</v>
      </c>
      <c r="O2489" s="22"/>
      <c r="P2489" s="22"/>
    </row>
    <row r="2490" spans="1:16" ht="45" x14ac:dyDescent="0.25">
      <c r="A2490" s="21" t="s">
        <v>7163</v>
      </c>
      <c r="B2490" s="21" t="s">
        <v>49</v>
      </c>
      <c r="C2490" s="22"/>
      <c r="D2490" s="22"/>
      <c r="E2490" s="22"/>
      <c r="F2490" s="22"/>
      <c r="G2490" s="22"/>
      <c r="H2490" s="22"/>
      <c r="I2490" s="22"/>
      <c r="J2490" s="22"/>
      <c r="K2490" s="23">
        <v>1</v>
      </c>
      <c r="L2490" s="23">
        <v>1</v>
      </c>
      <c r="M2490" s="21" t="s">
        <v>50</v>
      </c>
      <c r="N2490" s="21" t="s">
        <v>50</v>
      </c>
      <c r="O2490" s="22"/>
      <c r="P2490" s="22"/>
    </row>
    <row r="2491" spans="1:16" ht="45" x14ac:dyDescent="0.25">
      <c r="A2491" s="21" t="s">
        <v>7164</v>
      </c>
      <c r="B2491" s="21" t="s">
        <v>49</v>
      </c>
      <c r="C2491" s="22"/>
      <c r="D2491" s="22"/>
      <c r="E2491" s="22"/>
      <c r="F2491" s="22"/>
      <c r="G2491" s="22"/>
      <c r="H2491" s="22"/>
      <c r="I2491" s="22"/>
      <c r="J2491" s="22"/>
      <c r="K2491" s="23">
        <v>1</v>
      </c>
      <c r="L2491" s="23">
        <v>1</v>
      </c>
      <c r="M2491" s="21" t="s">
        <v>50</v>
      </c>
      <c r="N2491" s="21" t="s">
        <v>50</v>
      </c>
      <c r="O2491" s="22"/>
      <c r="P2491" s="22"/>
    </row>
    <row r="2492" spans="1:16" ht="45" x14ac:dyDescent="0.25">
      <c r="A2492" s="21" t="s">
        <v>7165</v>
      </c>
      <c r="B2492" s="21" t="s">
        <v>49</v>
      </c>
      <c r="C2492" s="22"/>
      <c r="D2492" s="22"/>
      <c r="E2492" s="22"/>
      <c r="F2492" s="22"/>
      <c r="G2492" s="22"/>
      <c r="H2492" s="22"/>
      <c r="I2492" s="22"/>
      <c r="J2492" s="22"/>
      <c r="K2492" s="23">
        <v>1</v>
      </c>
      <c r="L2492" s="23">
        <v>1</v>
      </c>
      <c r="M2492" s="21" t="s">
        <v>50</v>
      </c>
      <c r="N2492" s="21" t="s">
        <v>50</v>
      </c>
      <c r="O2492" s="22"/>
      <c r="P2492" s="22"/>
    </row>
    <row r="2493" spans="1:16" ht="45" x14ac:dyDescent="0.25">
      <c r="A2493" s="21" t="s">
        <v>7166</v>
      </c>
      <c r="B2493" s="21" t="s">
        <v>49</v>
      </c>
      <c r="C2493" s="22"/>
      <c r="D2493" s="22"/>
      <c r="E2493" s="22"/>
      <c r="F2493" s="22"/>
      <c r="G2493" s="22"/>
      <c r="H2493" s="22"/>
      <c r="I2493" s="22"/>
      <c r="J2493" s="22"/>
      <c r="K2493" s="23">
        <v>1</v>
      </c>
      <c r="L2493" s="23">
        <v>1</v>
      </c>
      <c r="M2493" s="21" t="s">
        <v>50</v>
      </c>
      <c r="N2493" s="21" t="s">
        <v>50</v>
      </c>
      <c r="O2493" s="22"/>
      <c r="P2493" s="22"/>
    </row>
    <row r="2494" spans="1:16" ht="45" x14ac:dyDescent="0.25">
      <c r="A2494" s="21" t="s">
        <v>7167</v>
      </c>
      <c r="B2494" s="21" t="s">
        <v>198</v>
      </c>
      <c r="C2494" s="22"/>
      <c r="D2494" s="22"/>
      <c r="E2494" s="22"/>
      <c r="F2494" s="22"/>
      <c r="G2494" s="22"/>
      <c r="H2494" s="22"/>
      <c r="I2494" s="22"/>
      <c r="J2494" s="22"/>
      <c r="K2494" s="23">
        <v>1</v>
      </c>
      <c r="L2494" s="23">
        <v>1</v>
      </c>
      <c r="M2494" s="21" t="s">
        <v>50</v>
      </c>
      <c r="N2494" s="21" t="s">
        <v>50</v>
      </c>
      <c r="O2494" s="22"/>
      <c r="P2494" s="22"/>
    </row>
    <row r="2495" spans="1:16" ht="45" x14ac:dyDescent="0.25">
      <c r="A2495" s="21" t="s">
        <v>7168</v>
      </c>
      <c r="B2495" s="21" t="s">
        <v>49</v>
      </c>
      <c r="C2495" s="22"/>
      <c r="D2495" s="22"/>
      <c r="E2495" s="22"/>
      <c r="F2495" s="22"/>
      <c r="G2495" s="22"/>
      <c r="H2495" s="22"/>
      <c r="I2495" s="22"/>
      <c r="J2495" s="22"/>
      <c r="K2495" s="23">
        <v>1</v>
      </c>
      <c r="L2495" s="23">
        <v>1</v>
      </c>
      <c r="M2495" s="21" t="s">
        <v>50</v>
      </c>
      <c r="N2495" s="21" t="s">
        <v>50</v>
      </c>
      <c r="O2495" s="22"/>
      <c r="P2495" s="22"/>
    </row>
    <row r="2496" spans="1:16" ht="45" x14ac:dyDescent="0.25">
      <c r="A2496" s="21" t="s">
        <v>7169</v>
      </c>
      <c r="B2496" s="21" t="s">
        <v>49</v>
      </c>
      <c r="C2496" s="22"/>
      <c r="D2496" s="22"/>
      <c r="E2496" s="22"/>
      <c r="F2496" s="22"/>
      <c r="G2496" s="22"/>
      <c r="H2496" s="22"/>
      <c r="I2496" s="22"/>
      <c r="J2496" s="22"/>
      <c r="K2496" s="23">
        <v>1</v>
      </c>
      <c r="L2496" s="23">
        <v>1</v>
      </c>
      <c r="M2496" s="21" t="s">
        <v>50</v>
      </c>
      <c r="N2496" s="21" t="s">
        <v>50</v>
      </c>
      <c r="O2496" s="22"/>
      <c r="P2496" s="22"/>
    </row>
    <row r="2497" spans="1:16" ht="45" x14ac:dyDescent="0.25">
      <c r="A2497" s="21" t="s">
        <v>7170</v>
      </c>
      <c r="B2497" s="21" t="s">
        <v>49</v>
      </c>
      <c r="C2497" s="22"/>
      <c r="D2497" s="22"/>
      <c r="E2497" s="22"/>
      <c r="F2497" s="22"/>
      <c r="G2497" s="22"/>
      <c r="H2497" s="22"/>
      <c r="I2497" s="22"/>
      <c r="J2497" s="22"/>
      <c r="K2497" s="23">
        <v>1</v>
      </c>
      <c r="L2497" s="23">
        <v>1</v>
      </c>
      <c r="M2497" s="21" t="s">
        <v>50</v>
      </c>
      <c r="N2497" s="21" t="s">
        <v>50</v>
      </c>
      <c r="O2497" s="22"/>
      <c r="P2497" s="22"/>
    </row>
    <row r="2498" spans="1:16" ht="45" x14ac:dyDescent="0.25">
      <c r="A2498" s="21" t="s">
        <v>7171</v>
      </c>
      <c r="B2498" s="21" t="s">
        <v>49</v>
      </c>
      <c r="C2498" s="22"/>
      <c r="D2498" s="22"/>
      <c r="E2498" s="22"/>
      <c r="F2498" s="22"/>
      <c r="G2498" s="22"/>
      <c r="H2498" s="22"/>
      <c r="I2498" s="22"/>
      <c r="J2498" s="22"/>
      <c r="K2498" s="23">
        <v>1</v>
      </c>
      <c r="L2498" s="23">
        <v>1</v>
      </c>
      <c r="M2498" s="21" t="s">
        <v>50</v>
      </c>
      <c r="N2498" s="21" t="s">
        <v>50</v>
      </c>
      <c r="O2498" s="22"/>
      <c r="P2498" s="22"/>
    </row>
    <row r="2499" spans="1:16" ht="45" x14ac:dyDescent="0.25">
      <c r="A2499" s="21" t="s">
        <v>7172</v>
      </c>
      <c r="B2499" s="21" t="s">
        <v>49</v>
      </c>
      <c r="C2499" s="22"/>
      <c r="D2499" s="22"/>
      <c r="E2499" s="22"/>
      <c r="F2499" s="22"/>
      <c r="G2499" s="22"/>
      <c r="H2499" s="22"/>
      <c r="I2499" s="22"/>
      <c r="J2499" s="22"/>
      <c r="K2499" s="23">
        <v>1</v>
      </c>
      <c r="L2499" s="23">
        <v>1</v>
      </c>
      <c r="M2499" s="21" t="s">
        <v>50</v>
      </c>
      <c r="N2499" s="21" t="s">
        <v>50</v>
      </c>
      <c r="O2499" s="22"/>
      <c r="P2499" s="22"/>
    </row>
    <row r="2500" spans="1:16" ht="45" x14ac:dyDescent="0.25">
      <c r="A2500" s="21" t="s">
        <v>7173</v>
      </c>
      <c r="B2500" s="21" t="s">
        <v>49</v>
      </c>
      <c r="C2500" s="22"/>
      <c r="D2500" s="22"/>
      <c r="E2500" s="22"/>
      <c r="F2500" s="22"/>
      <c r="G2500" s="22"/>
      <c r="H2500" s="22"/>
      <c r="I2500" s="22"/>
      <c r="J2500" s="22"/>
      <c r="K2500" s="23">
        <v>1</v>
      </c>
      <c r="L2500" s="23">
        <v>1</v>
      </c>
      <c r="M2500" s="21" t="s">
        <v>50</v>
      </c>
      <c r="N2500" s="21" t="s">
        <v>50</v>
      </c>
      <c r="O2500" s="22"/>
      <c r="P2500" s="22"/>
    </row>
    <row r="2501" spans="1:16" ht="45" x14ac:dyDescent="0.25">
      <c r="A2501" s="21" t="s">
        <v>7174</v>
      </c>
      <c r="B2501" s="21" t="s">
        <v>49</v>
      </c>
      <c r="C2501" s="22"/>
      <c r="D2501" s="22"/>
      <c r="E2501" s="22"/>
      <c r="F2501" s="22"/>
      <c r="G2501" s="22"/>
      <c r="H2501" s="22"/>
      <c r="I2501" s="22"/>
      <c r="J2501" s="22"/>
      <c r="K2501" s="23">
        <v>1</v>
      </c>
      <c r="L2501" s="23">
        <v>1</v>
      </c>
      <c r="M2501" s="21" t="s">
        <v>50</v>
      </c>
      <c r="N2501" s="21" t="s">
        <v>50</v>
      </c>
      <c r="O2501" s="22"/>
      <c r="P2501" s="22"/>
    </row>
    <row r="2502" spans="1:16" ht="45" x14ac:dyDescent="0.25">
      <c r="A2502" s="21" t="s">
        <v>7175</v>
      </c>
      <c r="B2502" s="21" t="s">
        <v>49</v>
      </c>
      <c r="C2502" s="22"/>
      <c r="D2502" s="22"/>
      <c r="E2502" s="22"/>
      <c r="F2502" s="22"/>
      <c r="G2502" s="22"/>
      <c r="H2502" s="22"/>
      <c r="I2502" s="22"/>
      <c r="J2502" s="22"/>
      <c r="K2502" s="23">
        <v>1</v>
      </c>
      <c r="L2502" s="23">
        <v>1</v>
      </c>
      <c r="M2502" s="21" t="s">
        <v>50</v>
      </c>
      <c r="N2502" s="21" t="s">
        <v>50</v>
      </c>
      <c r="O2502" s="22"/>
      <c r="P2502" s="22"/>
    </row>
    <row r="2503" spans="1:16" ht="45" x14ac:dyDescent="0.25">
      <c r="A2503" s="21" t="s">
        <v>2743</v>
      </c>
      <c r="B2503" s="21" t="s">
        <v>49</v>
      </c>
      <c r="C2503" s="23">
        <v>17140900.949999999</v>
      </c>
      <c r="D2503" s="23">
        <v>40.58</v>
      </c>
      <c r="E2503" s="23">
        <v>16818353.579999998</v>
      </c>
      <c r="F2503" s="23">
        <v>36.17</v>
      </c>
      <c r="G2503" s="23">
        <v>24977063.890000001</v>
      </c>
      <c r="H2503" s="23">
        <v>52.56</v>
      </c>
      <c r="I2503" s="23">
        <v>21167416.52</v>
      </c>
      <c r="J2503" s="23">
        <v>43.41</v>
      </c>
      <c r="K2503" s="23">
        <v>1</v>
      </c>
      <c r="L2503" s="23">
        <v>1</v>
      </c>
      <c r="M2503" s="21" t="s">
        <v>50</v>
      </c>
      <c r="N2503" s="21" t="s">
        <v>58</v>
      </c>
      <c r="O2503" s="22"/>
      <c r="P2503" s="23">
        <v>459960</v>
      </c>
    </row>
    <row r="2504" spans="1:16" ht="45" x14ac:dyDescent="0.25">
      <c r="A2504" s="21" t="s">
        <v>7176</v>
      </c>
      <c r="B2504" s="21" t="s">
        <v>49</v>
      </c>
      <c r="C2504" s="22"/>
      <c r="D2504" s="22"/>
      <c r="E2504" s="22"/>
      <c r="F2504" s="22"/>
      <c r="G2504" s="22"/>
      <c r="H2504" s="22"/>
      <c r="I2504" s="22"/>
      <c r="J2504" s="22"/>
      <c r="K2504" s="23">
        <v>1</v>
      </c>
      <c r="L2504" s="23">
        <v>1</v>
      </c>
      <c r="M2504" s="21" t="s">
        <v>50</v>
      </c>
      <c r="N2504" s="21" t="s">
        <v>50</v>
      </c>
      <c r="O2504" s="22"/>
      <c r="P2504" s="22"/>
    </row>
    <row r="2505" spans="1:16" ht="45" x14ac:dyDescent="0.25">
      <c r="A2505" s="21" t="s">
        <v>7177</v>
      </c>
      <c r="B2505" s="21" t="s">
        <v>49</v>
      </c>
      <c r="C2505" s="22"/>
      <c r="D2505" s="22"/>
      <c r="E2505" s="22"/>
      <c r="F2505" s="22"/>
      <c r="G2505" s="22"/>
      <c r="H2505" s="22"/>
      <c r="I2505" s="22"/>
      <c r="J2505" s="22"/>
      <c r="K2505" s="23">
        <v>1</v>
      </c>
      <c r="L2505" s="23">
        <v>1</v>
      </c>
      <c r="M2505" s="21" t="s">
        <v>50</v>
      </c>
      <c r="N2505" s="21" t="s">
        <v>50</v>
      </c>
      <c r="O2505" s="22"/>
      <c r="P2505" s="22"/>
    </row>
    <row r="2506" spans="1:16" ht="45" x14ac:dyDescent="0.25">
      <c r="A2506" s="21" t="s">
        <v>7178</v>
      </c>
      <c r="B2506" s="21" t="s">
        <v>49</v>
      </c>
      <c r="C2506" s="22"/>
      <c r="D2506" s="22"/>
      <c r="E2506" s="22"/>
      <c r="F2506" s="22"/>
      <c r="G2506" s="22"/>
      <c r="H2506" s="22"/>
      <c r="I2506" s="22"/>
      <c r="J2506" s="22"/>
      <c r="K2506" s="23">
        <v>1</v>
      </c>
      <c r="L2506" s="23">
        <v>1</v>
      </c>
      <c r="M2506" s="21" t="s">
        <v>50</v>
      </c>
      <c r="N2506" s="21" t="s">
        <v>50</v>
      </c>
      <c r="O2506" s="22"/>
      <c r="P2506" s="22"/>
    </row>
    <row r="2507" spans="1:16" ht="45" x14ac:dyDescent="0.25">
      <c r="A2507" s="21" t="s">
        <v>2745</v>
      </c>
      <c r="B2507" s="21" t="s">
        <v>49</v>
      </c>
      <c r="C2507" s="23">
        <v>71677589.489999995</v>
      </c>
      <c r="D2507" s="23">
        <v>296.2</v>
      </c>
      <c r="E2507" s="23">
        <v>52476200.920000002</v>
      </c>
      <c r="F2507" s="23">
        <v>246.88</v>
      </c>
      <c r="G2507" s="23">
        <v>53521404.689999998</v>
      </c>
      <c r="H2507" s="23">
        <v>349.29</v>
      </c>
      <c r="I2507" s="23">
        <v>69799702.689999998</v>
      </c>
      <c r="J2507" s="23">
        <v>287.38</v>
      </c>
      <c r="K2507" s="23">
        <v>1</v>
      </c>
      <c r="L2507" s="23">
        <v>1</v>
      </c>
      <c r="M2507" s="21" t="s">
        <v>50</v>
      </c>
      <c r="N2507" s="21" t="s">
        <v>1462</v>
      </c>
      <c r="O2507" s="22"/>
      <c r="P2507" s="23">
        <v>289200</v>
      </c>
    </row>
    <row r="2508" spans="1:16" ht="45" x14ac:dyDescent="0.25">
      <c r="A2508" s="21" t="s">
        <v>2747</v>
      </c>
      <c r="B2508" s="21" t="s">
        <v>49</v>
      </c>
      <c r="C2508" s="23">
        <v>16480957.390000001</v>
      </c>
      <c r="D2508" s="23">
        <v>1418.81</v>
      </c>
      <c r="E2508" s="23">
        <v>14486902.449999999</v>
      </c>
      <c r="F2508" s="23">
        <v>2202.02</v>
      </c>
      <c r="G2508" s="23">
        <v>12329044.42</v>
      </c>
      <c r="H2508" s="23">
        <v>2119.81</v>
      </c>
      <c r="I2508" s="23">
        <v>14688846.779999999</v>
      </c>
      <c r="J2508" s="23">
        <v>2440.98</v>
      </c>
      <c r="K2508" s="23">
        <v>1</v>
      </c>
      <c r="L2508" s="23">
        <v>1</v>
      </c>
      <c r="M2508" s="21" t="s">
        <v>50</v>
      </c>
      <c r="N2508" s="21" t="s">
        <v>5192</v>
      </c>
      <c r="O2508" s="22"/>
      <c r="P2508" s="23">
        <v>8092.75</v>
      </c>
    </row>
    <row r="2509" spans="1:16" ht="45" x14ac:dyDescent="0.25">
      <c r="A2509" s="21" t="s">
        <v>7179</v>
      </c>
      <c r="B2509" s="21" t="s">
        <v>49</v>
      </c>
      <c r="C2509" s="22"/>
      <c r="D2509" s="22"/>
      <c r="E2509" s="22"/>
      <c r="F2509" s="22"/>
      <c r="G2509" s="22"/>
      <c r="H2509" s="22"/>
      <c r="I2509" s="22"/>
      <c r="J2509" s="22"/>
      <c r="K2509" s="23">
        <v>1</v>
      </c>
      <c r="L2509" s="23">
        <v>1</v>
      </c>
      <c r="M2509" s="21" t="s">
        <v>50</v>
      </c>
      <c r="N2509" s="21" t="s">
        <v>50</v>
      </c>
      <c r="O2509" s="22"/>
      <c r="P2509" s="22"/>
    </row>
    <row r="2510" spans="1:16" ht="45" x14ac:dyDescent="0.25">
      <c r="A2510" s="21" t="s">
        <v>7180</v>
      </c>
      <c r="B2510" s="21" t="s">
        <v>49</v>
      </c>
      <c r="C2510" s="22"/>
      <c r="D2510" s="22"/>
      <c r="E2510" s="22"/>
      <c r="F2510" s="22"/>
      <c r="G2510" s="22"/>
      <c r="H2510" s="22"/>
      <c r="I2510" s="22"/>
      <c r="J2510" s="22"/>
      <c r="K2510" s="23">
        <v>1</v>
      </c>
      <c r="L2510" s="23">
        <v>1</v>
      </c>
      <c r="M2510" s="21" t="s">
        <v>50</v>
      </c>
      <c r="N2510" s="21" t="s">
        <v>50</v>
      </c>
      <c r="O2510" s="22"/>
      <c r="P2510" s="22"/>
    </row>
    <row r="2511" spans="1:16" ht="45" x14ac:dyDescent="0.25">
      <c r="A2511" s="21" t="s">
        <v>2749</v>
      </c>
      <c r="B2511" s="21" t="s">
        <v>49</v>
      </c>
      <c r="C2511" s="23">
        <v>19770000</v>
      </c>
      <c r="D2511" s="23">
        <v>3000</v>
      </c>
      <c r="E2511" s="23">
        <v>19775408.27</v>
      </c>
      <c r="F2511" s="23">
        <v>3814.03</v>
      </c>
      <c r="G2511" s="23">
        <v>15321906.92</v>
      </c>
      <c r="H2511" s="23">
        <v>3123.16</v>
      </c>
      <c r="I2511" s="23">
        <v>16431236.25</v>
      </c>
      <c r="J2511" s="23">
        <v>2847.35</v>
      </c>
      <c r="K2511" s="23">
        <v>1</v>
      </c>
      <c r="L2511" s="23">
        <v>1</v>
      </c>
      <c r="M2511" s="21" t="s">
        <v>50</v>
      </c>
      <c r="N2511" s="21" t="s">
        <v>5192</v>
      </c>
      <c r="O2511" s="22"/>
      <c r="P2511" s="23">
        <v>6200.25</v>
      </c>
    </row>
    <row r="2512" spans="1:16" ht="45" x14ac:dyDescent="0.25">
      <c r="A2512" s="21" t="s">
        <v>7181</v>
      </c>
      <c r="B2512" s="21" t="s">
        <v>49</v>
      </c>
      <c r="C2512" s="22"/>
      <c r="D2512" s="22"/>
      <c r="E2512" s="22"/>
      <c r="F2512" s="22"/>
      <c r="G2512" s="22"/>
      <c r="H2512" s="22"/>
      <c r="I2512" s="22"/>
      <c r="J2512" s="22"/>
      <c r="K2512" s="23">
        <v>1</v>
      </c>
      <c r="L2512" s="23">
        <v>1</v>
      </c>
      <c r="M2512" s="21" t="s">
        <v>50</v>
      </c>
      <c r="N2512" s="21" t="s">
        <v>50</v>
      </c>
      <c r="O2512" s="22"/>
      <c r="P2512" s="22"/>
    </row>
    <row r="2513" spans="1:16" ht="45" x14ac:dyDescent="0.25">
      <c r="A2513" s="21" t="s">
        <v>7182</v>
      </c>
      <c r="B2513" s="21" t="s">
        <v>49</v>
      </c>
      <c r="C2513" s="22"/>
      <c r="D2513" s="22"/>
      <c r="E2513" s="22"/>
      <c r="F2513" s="22"/>
      <c r="G2513" s="22"/>
      <c r="H2513" s="22"/>
      <c r="I2513" s="22"/>
      <c r="J2513" s="22"/>
      <c r="K2513" s="23">
        <v>1</v>
      </c>
      <c r="L2513" s="23">
        <v>1</v>
      </c>
      <c r="M2513" s="21" t="s">
        <v>50</v>
      </c>
      <c r="N2513" s="21" t="s">
        <v>50</v>
      </c>
      <c r="O2513" s="22"/>
      <c r="P2513" s="22"/>
    </row>
    <row r="2514" spans="1:16" ht="45" x14ac:dyDescent="0.25">
      <c r="A2514" s="21" t="s">
        <v>7183</v>
      </c>
      <c r="B2514" s="21" t="s">
        <v>49</v>
      </c>
      <c r="C2514" s="22"/>
      <c r="D2514" s="22"/>
      <c r="E2514" s="22"/>
      <c r="F2514" s="22"/>
      <c r="G2514" s="22"/>
      <c r="H2514" s="22"/>
      <c r="I2514" s="22"/>
      <c r="J2514" s="22"/>
      <c r="K2514" s="23">
        <v>1</v>
      </c>
      <c r="L2514" s="23">
        <v>1</v>
      </c>
      <c r="M2514" s="21" t="s">
        <v>50</v>
      </c>
      <c r="N2514" s="21" t="s">
        <v>50</v>
      </c>
      <c r="O2514" s="22"/>
      <c r="P2514" s="22"/>
    </row>
    <row r="2515" spans="1:16" ht="45" x14ac:dyDescent="0.25">
      <c r="A2515" s="21" t="s">
        <v>7184</v>
      </c>
      <c r="B2515" s="21" t="s">
        <v>49</v>
      </c>
      <c r="C2515" s="22"/>
      <c r="D2515" s="22"/>
      <c r="E2515" s="22"/>
      <c r="F2515" s="22"/>
      <c r="G2515" s="22"/>
      <c r="H2515" s="22"/>
      <c r="I2515" s="22"/>
      <c r="J2515" s="22"/>
      <c r="K2515" s="23">
        <v>1</v>
      </c>
      <c r="L2515" s="23">
        <v>1</v>
      </c>
      <c r="M2515" s="21" t="s">
        <v>50</v>
      </c>
      <c r="N2515" s="21" t="s">
        <v>50</v>
      </c>
      <c r="O2515" s="22"/>
      <c r="P2515" s="22"/>
    </row>
    <row r="2516" spans="1:16" ht="45" x14ac:dyDescent="0.25">
      <c r="A2516" s="21" t="s">
        <v>7185</v>
      </c>
      <c r="B2516" s="21" t="s">
        <v>49</v>
      </c>
      <c r="C2516" s="22"/>
      <c r="D2516" s="22"/>
      <c r="E2516" s="22"/>
      <c r="F2516" s="22"/>
      <c r="G2516" s="22"/>
      <c r="H2516" s="22"/>
      <c r="I2516" s="22"/>
      <c r="J2516" s="22"/>
      <c r="K2516" s="23">
        <v>1</v>
      </c>
      <c r="L2516" s="23">
        <v>1</v>
      </c>
      <c r="M2516" s="21" t="s">
        <v>50</v>
      </c>
      <c r="N2516" s="21" t="s">
        <v>50</v>
      </c>
      <c r="O2516" s="22"/>
      <c r="P2516" s="22"/>
    </row>
    <row r="2517" spans="1:16" ht="45" x14ac:dyDescent="0.25">
      <c r="A2517" s="21" t="s">
        <v>2751</v>
      </c>
      <c r="B2517" s="21" t="s">
        <v>49</v>
      </c>
      <c r="C2517" s="23">
        <v>7183143.9000000004</v>
      </c>
      <c r="D2517" s="23">
        <v>112.76</v>
      </c>
      <c r="E2517" s="23">
        <v>7756545.7000000002</v>
      </c>
      <c r="F2517" s="23">
        <v>127.09</v>
      </c>
      <c r="G2517" s="23">
        <v>3077642.01</v>
      </c>
      <c r="H2517" s="23">
        <v>52.7</v>
      </c>
      <c r="I2517" s="23">
        <v>5975469.2400000002</v>
      </c>
      <c r="J2517" s="23">
        <v>102.23</v>
      </c>
      <c r="K2517" s="23">
        <v>1</v>
      </c>
      <c r="L2517" s="23">
        <v>1</v>
      </c>
      <c r="M2517" s="21" t="s">
        <v>50</v>
      </c>
      <c r="N2517" s="21" t="s">
        <v>1462</v>
      </c>
      <c r="O2517" s="22"/>
      <c r="P2517" s="23">
        <v>58800</v>
      </c>
    </row>
    <row r="2518" spans="1:16" ht="45" x14ac:dyDescent="0.25">
      <c r="A2518" s="21" t="s">
        <v>2755</v>
      </c>
      <c r="B2518" s="21" t="s">
        <v>49</v>
      </c>
      <c r="C2518" s="23">
        <v>26640247.710000001</v>
      </c>
      <c r="D2518" s="23">
        <v>308.64999999999998</v>
      </c>
      <c r="E2518" s="23">
        <v>24336353.41</v>
      </c>
      <c r="F2518" s="23">
        <v>306.58999999999997</v>
      </c>
      <c r="G2518" s="23">
        <v>12279349.74</v>
      </c>
      <c r="H2518" s="23">
        <v>175.48</v>
      </c>
      <c r="I2518" s="23">
        <v>25447094.68</v>
      </c>
      <c r="J2518" s="23">
        <v>271.37</v>
      </c>
      <c r="K2518" s="23">
        <v>1</v>
      </c>
      <c r="L2518" s="23">
        <v>1</v>
      </c>
      <c r="M2518" s="21" t="s">
        <v>50</v>
      </c>
      <c r="N2518" s="21" t="s">
        <v>1462</v>
      </c>
      <c r="O2518" s="22"/>
      <c r="P2518" s="23">
        <v>93585</v>
      </c>
    </row>
    <row r="2519" spans="1:16" ht="45" x14ac:dyDescent="0.25">
      <c r="A2519" s="21" t="s">
        <v>2757</v>
      </c>
      <c r="B2519" s="21" t="s">
        <v>49</v>
      </c>
      <c r="C2519" s="23">
        <v>20559362.620000001</v>
      </c>
      <c r="D2519" s="23">
        <v>141.5</v>
      </c>
      <c r="E2519" s="23">
        <v>13616477.57</v>
      </c>
      <c r="F2519" s="23">
        <v>99.1</v>
      </c>
      <c r="G2519" s="23">
        <v>14909512.09</v>
      </c>
      <c r="H2519" s="23">
        <v>135.61000000000001</v>
      </c>
      <c r="I2519" s="23">
        <v>12157695.970000001</v>
      </c>
      <c r="J2519" s="23">
        <v>118.68</v>
      </c>
      <c r="K2519" s="23">
        <v>1</v>
      </c>
      <c r="L2519" s="23">
        <v>1</v>
      </c>
      <c r="M2519" s="21" t="s">
        <v>50</v>
      </c>
      <c r="N2519" s="21" t="s">
        <v>1462</v>
      </c>
      <c r="O2519" s="22"/>
      <c r="P2519" s="23">
        <v>133741.5</v>
      </c>
    </row>
    <row r="2520" spans="1:16" ht="45" x14ac:dyDescent="0.25">
      <c r="A2520" s="21" t="s">
        <v>7186</v>
      </c>
      <c r="B2520" s="21" t="s">
        <v>49</v>
      </c>
      <c r="C2520" s="22"/>
      <c r="D2520" s="22"/>
      <c r="E2520" s="22"/>
      <c r="F2520" s="22"/>
      <c r="G2520" s="22"/>
      <c r="H2520" s="22"/>
      <c r="I2520" s="22"/>
      <c r="J2520" s="22"/>
      <c r="K2520" s="23">
        <v>1</v>
      </c>
      <c r="L2520" s="23">
        <v>1</v>
      </c>
      <c r="M2520" s="21" t="s">
        <v>50</v>
      </c>
      <c r="N2520" s="21" t="s">
        <v>50</v>
      </c>
      <c r="O2520" s="22"/>
      <c r="P2520" s="22"/>
    </row>
    <row r="2521" spans="1:16" ht="45" x14ac:dyDescent="0.25">
      <c r="A2521" s="21" t="s">
        <v>7187</v>
      </c>
      <c r="B2521" s="21" t="s">
        <v>49</v>
      </c>
      <c r="C2521" s="22"/>
      <c r="D2521" s="22"/>
      <c r="E2521" s="22"/>
      <c r="F2521" s="22"/>
      <c r="G2521" s="22"/>
      <c r="H2521" s="22"/>
      <c r="I2521" s="22"/>
      <c r="J2521" s="22"/>
      <c r="K2521" s="23">
        <v>1</v>
      </c>
      <c r="L2521" s="23">
        <v>1</v>
      </c>
      <c r="M2521" s="21" t="s">
        <v>50</v>
      </c>
      <c r="N2521" s="21" t="s">
        <v>50</v>
      </c>
      <c r="O2521" s="22"/>
      <c r="P2521" s="22"/>
    </row>
    <row r="2522" spans="1:16" ht="45" x14ac:dyDescent="0.25">
      <c r="A2522" s="21" t="s">
        <v>7188</v>
      </c>
      <c r="B2522" s="21" t="s">
        <v>49</v>
      </c>
      <c r="C2522" s="22"/>
      <c r="D2522" s="22"/>
      <c r="E2522" s="22"/>
      <c r="F2522" s="22"/>
      <c r="G2522" s="22"/>
      <c r="H2522" s="22"/>
      <c r="I2522" s="22"/>
      <c r="J2522" s="22"/>
      <c r="K2522" s="23">
        <v>1</v>
      </c>
      <c r="L2522" s="23">
        <v>1</v>
      </c>
      <c r="M2522" s="21" t="s">
        <v>50</v>
      </c>
      <c r="N2522" s="21" t="s">
        <v>50</v>
      </c>
      <c r="O2522" s="22"/>
      <c r="P2522" s="22"/>
    </row>
    <row r="2523" spans="1:16" ht="45" x14ac:dyDescent="0.25">
      <c r="A2523" s="21" t="s">
        <v>7189</v>
      </c>
      <c r="B2523" s="21" t="s">
        <v>49</v>
      </c>
      <c r="C2523" s="22"/>
      <c r="D2523" s="22"/>
      <c r="E2523" s="22"/>
      <c r="F2523" s="22"/>
      <c r="G2523" s="22"/>
      <c r="H2523" s="22"/>
      <c r="I2523" s="22"/>
      <c r="J2523" s="22"/>
      <c r="K2523" s="23">
        <v>1</v>
      </c>
      <c r="L2523" s="23">
        <v>1</v>
      </c>
      <c r="M2523" s="21" t="s">
        <v>50</v>
      </c>
      <c r="N2523" s="21" t="s">
        <v>50</v>
      </c>
      <c r="O2523" s="22"/>
      <c r="P2523" s="22"/>
    </row>
    <row r="2524" spans="1:16" ht="45" x14ac:dyDescent="0.25">
      <c r="A2524" s="21" t="s">
        <v>2763</v>
      </c>
      <c r="B2524" s="21" t="s">
        <v>49</v>
      </c>
      <c r="C2524" s="23">
        <v>8098281.8099999996</v>
      </c>
      <c r="D2524" s="23">
        <v>38.619999999999997</v>
      </c>
      <c r="E2524" s="23">
        <v>11049861.42</v>
      </c>
      <c r="F2524" s="23">
        <v>28.34</v>
      </c>
      <c r="G2524" s="23">
        <v>8850087.0099999998</v>
      </c>
      <c r="H2524" s="23">
        <v>22.75</v>
      </c>
      <c r="I2524" s="23">
        <v>9542317.7200000007</v>
      </c>
      <c r="J2524" s="23">
        <v>27.04</v>
      </c>
      <c r="K2524" s="23">
        <v>1</v>
      </c>
      <c r="L2524" s="23">
        <v>1</v>
      </c>
      <c r="M2524" s="21" t="s">
        <v>50</v>
      </c>
      <c r="N2524" s="21" t="s">
        <v>58</v>
      </c>
      <c r="O2524" s="22"/>
      <c r="P2524" s="23">
        <v>332190</v>
      </c>
    </row>
    <row r="2525" spans="1:16" ht="45" x14ac:dyDescent="0.25">
      <c r="A2525" s="21" t="s">
        <v>7190</v>
      </c>
      <c r="B2525" s="21" t="s">
        <v>49</v>
      </c>
      <c r="C2525" s="22"/>
      <c r="D2525" s="22"/>
      <c r="E2525" s="22"/>
      <c r="F2525" s="22"/>
      <c r="G2525" s="22"/>
      <c r="H2525" s="22"/>
      <c r="I2525" s="22"/>
      <c r="J2525" s="22"/>
      <c r="K2525" s="23">
        <v>1</v>
      </c>
      <c r="L2525" s="23">
        <v>1</v>
      </c>
      <c r="M2525" s="21" t="s">
        <v>50</v>
      </c>
      <c r="N2525" s="21" t="s">
        <v>50</v>
      </c>
      <c r="O2525" s="22"/>
      <c r="P2525" s="22"/>
    </row>
    <row r="2526" spans="1:16" ht="45" x14ac:dyDescent="0.25">
      <c r="A2526" s="21" t="s">
        <v>7191</v>
      </c>
      <c r="B2526" s="21" t="s">
        <v>49</v>
      </c>
      <c r="C2526" s="22"/>
      <c r="D2526" s="22"/>
      <c r="E2526" s="22"/>
      <c r="F2526" s="22"/>
      <c r="G2526" s="22"/>
      <c r="H2526" s="22"/>
      <c r="I2526" s="22"/>
      <c r="J2526" s="22"/>
      <c r="K2526" s="23">
        <v>1</v>
      </c>
      <c r="L2526" s="23">
        <v>1</v>
      </c>
      <c r="M2526" s="21" t="s">
        <v>50</v>
      </c>
      <c r="N2526" s="21" t="s">
        <v>50</v>
      </c>
      <c r="O2526" s="22"/>
      <c r="P2526" s="22"/>
    </row>
    <row r="2527" spans="1:16" ht="45" x14ac:dyDescent="0.25">
      <c r="A2527" s="21" t="s">
        <v>7192</v>
      </c>
      <c r="B2527" s="21" t="s">
        <v>49</v>
      </c>
      <c r="C2527" s="22"/>
      <c r="D2527" s="22"/>
      <c r="E2527" s="22"/>
      <c r="F2527" s="22"/>
      <c r="G2527" s="22"/>
      <c r="H2527" s="22"/>
      <c r="I2527" s="22"/>
      <c r="J2527" s="22"/>
      <c r="K2527" s="23">
        <v>1</v>
      </c>
      <c r="L2527" s="23">
        <v>1</v>
      </c>
      <c r="M2527" s="21" t="s">
        <v>50</v>
      </c>
      <c r="N2527" s="21" t="s">
        <v>50</v>
      </c>
      <c r="O2527" s="22"/>
      <c r="P2527" s="22"/>
    </row>
    <row r="2528" spans="1:16" ht="45" x14ac:dyDescent="0.25">
      <c r="A2528" s="21" t="s">
        <v>7193</v>
      </c>
      <c r="B2528" s="21" t="s">
        <v>49</v>
      </c>
      <c r="C2528" s="22"/>
      <c r="D2528" s="22"/>
      <c r="E2528" s="22"/>
      <c r="F2528" s="22"/>
      <c r="G2528" s="22"/>
      <c r="H2528" s="22"/>
      <c r="I2528" s="22"/>
      <c r="J2528" s="22"/>
      <c r="K2528" s="23">
        <v>1</v>
      </c>
      <c r="L2528" s="23">
        <v>1</v>
      </c>
      <c r="M2528" s="21" t="s">
        <v>50</v>
      </c>
      <c r="N2528" s="21" t="s">
        <v>50</v>
      </c>
      <c r="O2528" s="22"/>
      <c r="P2528" s="22"/>
    </row>
    <row r="2529" spans="1:16" ht="45" x14ac:dyDescent="0.25">
      <c r="A2529" s="21" t="s">
        <v>2764</v>
      </c>
      <c r="B2529" s="21" t="s">
        <v>49</v>
      </c>
      <c r="C2529" s="23">
        <v>40820913.460000001</v>
      </c>
      <c r="D2529" s="23">
        <v>296.2</v>
      </c>
      <c r="E2529" s="23">
        <v>29885581.690000001</v>
      </c>
      <c r="F2529" s="23">
        <v>246.88</v>
      </c>
      <c r="G2529" s="23">
        <v>30480832.920000002</v>
      </c>
      <c r="H2529" s="23">
        <v>349.29</v>
      </c>
      <c r="I2529" s="23">
        <v>39751443.140000001</v>
      </c>
      <c r="J2529" s="23">
        <v>287.38</v>
      </c>
      <c r="K2529" s="23">
        <v>1</v>
      </c>
      <c r="L2529" s="23">
        <v>1</v>
      </c>
      <c r="M2529" s="21" t="s">
        <v>50</v>
      </c>
      <c r="N2529" s="21" t="s">
        <v>1462</v>
      </c>
      <c r="O2529" s="22"/>
      <c r="P2529" s="23">
        <v>180463.75</v>
      </c>
    </row>
    <row r="2530" spans="1:16" ht="45" x14ac:dyDescent="0.25">
      <c r="A2530" s="21" t="s">
        <v>7194</v>
      </c>
      <c r="B2530" s="21" t="s">
        <v>49</v>
      </c>
      <c r="C2530" s="22"/>
      <c r="D2530" s="22"/>
      <c r="E2530" s="22"/>
      <c r="F2530" s="22"/>
      <c r="G2530" s="22"/>
      <c r="H2530" s="22"/>
      <c r="I2530" s="22"/>
      <c r="J2530" s="22"/>
      <c r="K2530" s="23">
        <v>1</v>
      </c>
      <c r="L2530" s="23">
        <v>1</v>
      </c>
      <c r="M2530" s="21" t="s">
        <v>50</v>
      </c>
      <c r="N2530" s="21" t="s">
        <v>50</v>
      </c>
      <c r="O2530" s="22"/>
      <c r="P2530" s="22"/>
    </row>
    <row r="2531" spans="1:16" ht="45" x14ac:dyDescent="0.25">
      <c r="A2531" s="21" t="s">
        <v>7195</v>
      </c>
      <c r="B2531" s="21" t="s">
        <v>49</v>
      </c>
      <c r="C2531" s="22"/>
      <c r="D2531" s="22"/>
      <c r="E2531" s="22"/>
      <c r="F2531" s="22"/>
      <c r="G2531" s="22"/>
      <c r="H2531" s="22"/>
      <c r="I2531" s="22"/>
      <c r="J2531" s="22"/>
      <c r="K2531" s="23">
        <v>1</v>
      </c>
      <c r="L2531" s="23">
        <v>1</v>
      </c>
      <c r="M2531" s="21" t="s">
        <v>50</v>
      </c>
      <c r="N2531" s="21" t="s">
        <v>50</v>
      </c>
      <c r="O2531" s="22"/>
      <c r="P2531" s="22"/>
    </row>
    <row r="2532" spans="1:16" ht="45" x14ac:dyDescent="0.25">
      <c r="A2532" s="21" t="s">
        <v>7196</v>
      </c>
      <c r="B2532" s="21" t="s">
        <v>49</v>
      </c>
      <c r="C2532" s="22"/>
      <c r="D2532" s="22"/>
      <c r="E2532" s="22"/>
      <c r="F2532" s="22"/>
      <c r="G2532" s="22"/>
      <c r="H2532" s="22"/>
      <c r="I2532" s="22"/>
      <c r="J2532" s="22"/>
      <c r="K2532" s="23">
        <v>1</v>
      </c>
      <c r="L2532" s="23">
        <v>1</v>
      </c>
      <c r="M2532" s="21" t="s">
        <v>50</v>
      </c>
      <c r="N2532" s="21" t="s">
        <v>50</v>
      </c>
      <c r="O2532" s="22"/>
      <c r="P2532" s="22"/>
    </row>
    <row r="2533" spans="1:16" ht="45" x14ac:dyDescent="0.25">
      <c r="A2533" s="21" t="s">
        <v>7197</v>
      </c>
      <c r="B2533" s="21" t="s">
        <v>49</v>
      </c>
      <c r="C2533" s="22"/>
      <c r="D2533" s="22"/>
      <c r="E2533" s="22"/>
      <c r="F2533" s="22"/>
      <c r="G2533" s="22"/>
      <c r="H2533" s="22"/>
      <c r="I2533" s="22"/>
      <c r="J2533" s="22"/>
      <c r="K2533" s="23">
        <v>1</v>
      </c>
      <c r="L2533" s="23">
        <v>1</v>
      </c>
      <c r="M2533" s="21" t="s">
        <v>50</v>
      </c>
      <c r="N2533" s="21" t="s">
        <v>50</v>
      </c>
      <c r="O2533" s="22"/>
      <c r="P2533" s="22"/>
    </row>
    <row r="2534" spans="1:16" ht="45" x14ac:dyDescent="0.25">
      <c r="A2534" s="21" t="s">
        <v>2766</v>
      </c>
      <c r="B2534" s="21" t="s">
        <v>49</v>
      </c>
      <c r="C2534" s="23">
        <v>29748338.879999999</v>
      </c>
      <c r="D2534" s="23">
        <v>92.58</v>
      </c>
      <c r="E2534" s="23">
        <v>106332459.42</v>
      </c>
      <c r="F2534" s="23">
        <v>177.69</v>
      </c>
      <c r="G2534" s="23">
        <v>52493942.729999997</v>
      </c>
      <c r="H2534" s="23">
        <v>84.82</v>
      </c>
      <c r="I2534" s="23">
        <v>48812513.640000001</v>
      </c>
      <c r="J2534" s="23">
        <v>88.08</v>
      </c>
      <c r="K2534" s="23">
        <v>1</v>
      </c>
      <c r="L2534" s="23">
        <v>1</v>
      </c>
      <c r="M2534" s="21" t="s">
        <v>50</v>
      </c>
      <c r="N2534" s="21" t="s">
        <v>58</v>
      </c>
      <c r="O2534" s="22"/>
      <c r="P2534" s="23">
        <v>568900</v>
      </c>
    </row>
    <row r="2535" spans="1:16" ht="45" x14ac:dyDescent="0.25">
      <c r="A2535" s="21" t="s">
        <v>7198</v>
      </c>
      <c r="B2535" s="21" t="s">
        <v>49</v>
      </c>
      <c r="C2535" s="22"/>
      <c r="D2535" s="22"/>
      <c r="E2535" s="22"/>
      <c r="F2535" s="22"/>
      <c r="G2535" s="22"/>
      <c r="H2535" s="22"/>
      <c r="I2535" s="22"/>
      <c r="J2535" s="22"/>
      <c r="K2535" s="23">
        <v>1</v>
      </c>
      <c r="L2535" s="23">
        <v>1</v>
      </c>
      <c r="M2535" s="21" t="s">
        <v>50</v>
      </c>
      <c r="N2535" s="21" t="s">
        <v>50</v>
      </c>
      <c r="O2535" s="22"/>
      <c r="P2535" s="22"/>
    </row>
    <row r="2536" spans="1:16" ht="45" x14ac:dyDescent="0.25">
      <c r="A2536" s="21" t="s">
        <v>7199</v>
      </c>
      <c r="B2536" s="21" t="s">
        <v>49</v>
      </c>
      <c r="C2536" s="22"/>
      <c r="D2536" s="22"/>
      <c r="E2536" s="22"/>
      <c r="F2536" s="22"/>
      <c r="G2536" s="22"/>
      <c r="H2536" s="22"/>
      <c r="I2536" s="22"/>
      <c r="J2536" s="22"/>
      <c r="K2536" s="23">
        <v>1</v>
      </c>
      <c r="L2536" s="23">
        <v>1</v>
      </c>
      <c r="M2536" s="21" t="s">
        <v>50</v>
      </c>
      <c r="N2536" s="21" t="s">
        <v>50</v>
      </c>
      <c r="O2536" s="22"/>
      <c r="P2536" s="22"/>
    </row>
    <row r="2537" spans="1:16" ht="45" x14ac:dyDescent="0.25">
      <c r="A2537" s="21" t="s">
        <v>1029</v>
      </c>
      <c r="B2537" s="21" t="s">
        <v>49</v>
      </c>
      <c r="C2537" s="23">
        <v>20503503.600000001</v>
      </c>
      <c r="D2537" s="23">
        <v>139.16</v>
      </c>
      <c r="E2537" s="23">
        <v>12662364.310000001</v>
      </c>
      <c r="F2537" s="23">
        <v>143.02000000000001</v>
      </c>
      <c r="G2537" s="23">
        <v>36185306.240000002</v>
      </c>
      <c r="H2537" s="23">
        <v>351.34</v>
      </c>
      <c r="I2537" s="23">
        <v>9317097.1799999997</v>
      </c>
      <c r="J2537" s="23">
        <v>84.36</v>
      </c>
      <c r="K2537" s="23">
        <v>1</v>
      </c>
      <c r="L2537" s="23">
        <v>1</v>
      </c>
      <c r="M2537" s="21" t="s">
        <v>50</v>
      </c>
      <c r="N2537" s="21" t="s">
        <v>1462</v>
      </c>
      <c r="O2537" s="22"/>
      <c r="P2537" s="23">
        <v>137040</v>
      </c>
    </row>
    <row r="2538" spans="1:16" ht="45" x14ac:dyDescent="0.25">
      <c r="A2538" s="21" t="s">
        <v>7200</v>
      </c>
      <c r="B2538" s="21" t="s">
        <v>49</v>
      </c>
      <c r="C2538" s="22"/>
      <c r="D2538" s="22"/>
      <c r="E2538" s="22"/>
      <c r="F2538" s="22"/>
      <c r="G2538" s="22"/>
      <c r="H2538" s="22"/>
      <c r="I2538" s="22"/>
      <c r="J2538" s="22"/>
      <c r="K2538" s="23">
        <v>1</v>
      </c>
      <c r="L2538" s="23">
        <v>1</v>
      </c>
      <c r="M2538" s="21" t="s">
        <v>50</v>
      </c>
      <c r="N2538" s="21" t="s">
        <v>50</v>
      </c>
      <c r="O2538" s="22"/>
      <c r="P2538" s="22"/>
    </row>
    <row r="2539" spans="1:16" ht="45" x14ac:dyDescent="0.25">
      <c r="A2539" s="21" t="s">
        <v>7201</v>
      </c>
      <c r="B2539" s="21" t="s">
        <v>49</v>
      </c>
      <c r="C2539" s="22"/>
      <c r="D2539" s="22"/>
      <c r="E2539" s="22"/>
      <c r="F2539" s="22"/>
      <c r="G2539" s="22"/>
      <c r="H2539" s="22"/>
      <c r="I2539" s="22"/>
      <c r="J2539" s="22"/>
      <c r="K2539" s="23">
        <v>1</v>
      </c>
      <c r="L2539" s="23">
        <v>1</v>
      </c>
      <c r="M2539" s="21" t="s">
        <v>50</v>
      </c>
      <c r="N2539" s="21" t="s">
        <v>50</v>
      </c>
      <c r="O2539" s="22"/>
      <c r="P2539" s="22"/>
    </row>
    <row r="2540" spans="1:16" ht="45" x14ac:dyDescent="0.25">
      <c r="A2540" s="21" t="s">
        <v>7202</v>
      </c>
      <c r="B2540" s="21" t="s">
        <v>49</v>
      </c>
      <c r="C2540" s="22"/>
      <c r="D2540" s="22"/>
      <c r="E2540" s="22"/>
      <c r="F2540" s="22"/>
      <c r="G2540" s="22"/>
      <c r="H2540" s="22"/>
      <c r="I2540" s="22"/>
      <c r="J2540" s="22"/>
      <c r="K2540" s="23">
        <v>1</v>
      </c>
      <c r="L2540" s="23">
        <v>1</v>
      </c>
      <c r="M2540" s="21" t="s">
        <v>50</v>
      </c>
      <c r="N2540" s="21" t="s">
        <v>50</v>
      </c>
      <c r="O2540" s="22"/>
      <c r="P2540" s="22"/>
    </row>
    <row r="2541" spans="1:16" ht="45" x14ac:dyDescent="0.25">
      <c r="A2541" s="21" t="s">
        <v>2770</v>
      </c>
      <c r="B2541" s="21" t="s">
        <v>49</v>
      </c>
      <c r="C2541" s="23">
        <v>40836052.299999997</v>
      </c>
      <c r="D2541" s="23">
        <v>40.58</v>
      </c>
      <c r="E2541" s="23">
        <v>40067623.549999997</v>
      </c>
      <c r="F2541" s="23">
        <v>36.17</v>
      </c>
      <c r="G2541" s="23">
        <v>59504730.240000002</v>
      </c>
      <c r="H2541" s="23">
        <v>52.56</v>
      </c>
      <c r="I2541" s="23">
        <v>19439348.84</v>
      </c>
      <c r="J2541" s="23">
        <v>18.75</v>
      </c>
      <c r="K2541" s="23">
        <v>1</v>
      </c>
      <c r="L2541" s="23">
        <v>1</v>
      </c>
      <c r="M2541" s="21" t="s">
        <v>50</v>
      </c>
      <c r="N2541" s="21" t="s">
        <v>58</v>
      </c>
      <c r="O2541" s="22"/>
      <c r="P2541" s="23">
        <v>1028480</v>
      </c>
    </row>
    <row r="2542" spans="1:16" ht="45" x14ac:dyDescent="0.25">
      <c r="A2542" s="21" t="s">
        <v>7203</v>
      </c>
      <c r="B2542" s="21" t="s">
        <v>49</v>
      </c>
      <c r="C2542" s="22"/>
      <c r="D2542" s="22"/>
      <c r="E2542" s="22"/>
      <c r="F2542" s="22"/>
      <c r="G2542" s="22"/>
      <c r="H2542" s="22"/>
      <c r="I2542" s="22"/>
      <c r="J2542" s="22"/>
      <c r="K2542" s="23">
        <v>1</v>
      </c>
      <c r="L2542" s="23">
        <v>1</v>
      </c>
      <c r="M2542" s="21" t="s">
        <v>50</v>
      </c>
      <c r="N2542" s="21" t="s">
        <v>50</v>
      </c>
      <c r="O2542" s="22"/>
      <c r="P2542" s="22"/>
    </row>
    <row r="2543" spans="1:16" ht="45" x14ac:dyDescent="0.25">
      <c r="A2543" s="21" t="s">
        <v>7204</v>
      </c>
      <c r="B2543" s="21" t="s">
        <v>49</v>
      </c>
      <c r="C2543" s="22"/>
      <c r="D2543" s="22"/>
      <c r="E2543" s="22"/>
      <c r="F2543" s="22"/>
      <c r="G2543" s="22"/>
      <c r="H2543" s="22"/>
      <c r="I2543" s="22"/>
      <c r="J2543" s="22"/>
      <c r="K2543" s="23">
        <v>1</v>
      </c>
      <c r="L2543" s="23">
        <v>1</v>
      </c>
      <c r="M2543" s="21" t="s">
        <v>50</v>
      </c>
      <c r="N2543" s="21" t="s">
        <v>50</v>
      </c>
      <c r="O2543" s="22"/>
      <c r="P2543" s="22"/>
    </row>
    <row r="2544" spans="1:16" ht="45" x14ac:dyDescent="0.25">
      <c r="A2544" s="21" t="s">
        <v>7205</v>
      </c>
      <c r="B2544" s="21" t="s">
        <v>49</v>
      </c>
      <c r="C2544" s="22"/>
      <c r="D2544" s="22"/>
      <c r="E2544" s="22"/>
      <c r="F2544" s="22"/>
      <c r="G2544" s="22"/>
      <c r="H2544" s="22"/>
      <c r="I2544" s="22"/>
      <c r="J2544" s="22"/>
      <c r="K2544" s="23">
        <v>1</v>
      </c>
      <c r="L2544" s="23">
        <v>1</v>
      </c>
      <c r="M2544" s="21" t="s">
        <v>50</v>
      </c>
      <c r="N2544" s="21" t="s">
        <v>50</v>
      </c>
      <c r="O2544" s="22"/>
      <c r="P2544" s="22"/>
    </row>
    <row r="2545" spans="1:16" ht="45" x14ac:dyDescent="0.25">
      <c r="A2545" s="21" t="s">
        <v>7206</v>
      </c>
      <c r="B2545" s="21" t="s">
        <v>49</v>
      </c>
      <c r="C2545" s="22"/>
      <c r="D2545" s="22"/>
      <c r="E2545" s="22"/>
      <c r="F2545" s="22"/>
      <c r="G2545" s="22"/>
      <c r="H2545" s="22"/>
      <c r="I2545" s="22"/>
      <c r="J2545" s="22"/>
      <c r="K2545" s="23">
        <v>1</v>
      </c>
      <c r="L2545" s="23">
        <v>1</v>
      </c>
      <c r="M2545" s="21" t="s">
        <v>50</v>
      </c>
      <c r="N2545" s="21" t="s">
        <v>50</v>
      </c>
      <c r="O2545" s="22"/>
      <c r="P2545" s="22"/>
    </row>
    <row r="2546" spans="1:16" ht="45" x14ac:dyDescent="0.25">
      <c r="A2546" s="21" t="s">
        <v>7207</v>
      </c>
      <c r="B2546" s="21" t="s">
        <v>49</v>
      </c>
      <c r="C2546" s="22"/>
      <c r="D2546" s="22"/>
      <c r="E2546" s="22"/>
      <c r="F2546" s="22"/>
      <c r="G2546" s="22"/>
      <c r="H2546" s="22"/>
      <c r="I2546" s="22"/>
      <c r="J2546" s="22"/>
      <c r="K2546" s="23">
        <v>1</v>
      </c>
      <c r="L2546" s="23">
        <v>1</v>
      </c>
      <c r="M2546" s="21" t="s">
        <v>50</v>
      </c>
      <c r="N2546" s="21" t="s">
        <v>50</v>
      </c>
      <c r="O2546" s="22"/>
      <c r="P2546" s="22"/>
    </row>
    <row r="2547" spans="1:16" ht="45" x14ac:dyDescent="0.25">
      <c r="A2547" s="21" t="s">
        <v>7208</v>
      </c>
      <c r="B2547" s="21" t="s">
        <v>49</v>
      </c>
      <c r="C2547" s="22"/>
      <c r="D2547" s="22"/>
      <c r="E2547" s="22"/>
      <c r="F2547" s="22"/>
      <c r="G2547" s="22"/>
      <c r="H2547" s="22"/>
      <c r="I2547" s="22"/>
      <c r="J2547" s="22"/>
      <c r="K2547" s="23">
        <v>1</v>
      </c>
      <c r="L2547" s="23">
        <v>1</v>
      </c>
      <c r="M2547" s="21" t="s">
        <v>50</v>
      </c>
      <c r="N2547" s="21" t="s">
        <v>50</v>
      </c>
      <c r="O2547" s="22"/>
      <c r="P2547" s="22"/>
    </row>
    <row r="2548" spans="1:16" ht="45" x14ac:dyDescent="0.25">
      <c r="A2548" s="21" t="s">
        <v>7209</v>
      </c>
      <c r="B2548" s="21" t="s">
        <v>49</v>
      </c>
      <c r="C2548" s="22"/>
      <c r="D2548" s="22"/>
      <c r="E2548" s="22"/>
      <c r="F2548" s="22"/>
      <c r="G2548" s="22"/>
      <c r="H2548" s="22"/>
      <c r="I2548" s="22"/>
      <c r="J2548" s="22"/>
      <c r="K2548" s="23">
        <v>1</v>
      </c>
      <c r="L2548" s="23">
        <v>1</v>
      </c>
      <c r="M2548" s="21" t="s">
        <v>50</v>
      </c>
      <c r="N2548" s="21" t="s">
        <v>50</v>
      </c>
      <c r="O2548" s="22"/>
      <c r="P2548" s="22"/>
    </row>
    <row r="2549" spans="1:16" ht="45" x14ac:dyDescent="0.25">
      <c r="A2549" s="21" t="s">
        <v>7210</v>
      </c>
      <c r="B2549" s="21" t="s">
        <v>198</v>
      </c>
      <c r="C2549" s="22"/>
      <c r="D2549" s="22"/>
      <c r="E2549" s="22"/>
      <c r="F2549" s="22"/>
      <c r="G2549" s="22"/>
      <c r="H2549" s="22"/>
      <c r="I2549" s="22"/>
      <c r="J2549" s="22"/>
      <c r="K2549" s="23">
        <v>1</v>
      </c>
      <c r="L2549" s="23">
        <v>1</v>
      </c>
      <c r="M2549" s="21" t="s">
        <v>50</v>
      </c>
      <c r="N2549" s="21" t="s">
        <v>50</v>
      </c>
      <c r="O2549" s="22"/>
      <c r="P2549" s="22"/>
    </row>
    <row r="2550" spans="1:16" ht="45" x14ac:dyDescent="0.25">
      <c r="A2550" s="21" t="s">
        <v>7211</v>
      </c>
      <c r="B2550" s="21" t="s">
        <v>49</v>
      </c>
      <c r="C2550" s="22"/>
      <c r="D2550" s="22"/>
      <c r="E2550" s="22"/>
      <c r="F2550" s="22"/>
      <c r="G2550" s="22"/>
      <c r="H2550" s="22"/>
      <c r="I2550" s="22"/>
      <c r="J2550" s="22"/>
      <c r="K2550" s="23">
        <v>1</v>
      </c>
      <c r="L2550" s="23">
        <v>1</v>
      </c>
      <c r="M2550" s="21" t="s">
        <v>50</v>
      </c>
      <c r="N2550" s="21" t="s">
        <v>50</v>
      </c>
      <c r="O2550" s="22"/>
      <c r="P2550" s="22"/>
    </row>
    <row r="2551" spans="1:16" ht="45" x14ac:dyDescent="0.25">
      <c r="A2551" s="21" t="s">
        <v>7212</v>
      </c>
      <c r="B2551" s="21" t="s">
        <v>49</v>
      </c>
      <c r="C2551" s="22"/>
      <c r="D2551" s="22"/>
      <c r="E2551" s="22"/>
      <c r="F2551" s="22"/>
      <c r="G2551" s="22"/>
      <c r="H2551" s="22"/>
      <c r="I2551" s="22"/>
      <c r="J2551" s="22"/>
      <c r="K2551" s="23">
        <v>1</v>
      </c>
      <c r="L2551" s="23">
        <v>1</v>
      </c>
      <c r="M2551" s="21" t="s">
        <v>50</v>
      </c>
      <c r="N2551" s="21" t="s">
        <v>50</v>
      </c>
      <c r="O2551" s="22"/>
      <c r="P2551" s="22"/>
    </row>
    <row r="2552" spans="1:16" ht="45" x14ac:dyDescent="0.25">
      <c r="A2552" s="21" t="s">
        <v>2772</v>
      </c>
      <c r="B2552" s="21" t="s">
        <v>49</v>
      </c>
      <c r="C2552" s="23">
        <v>3396087.63</v>
      </c>
      <c r="D2552" s="23">
        <v>948.09</v>
      </c>
      <c r="E2552" s="23">
        <v>2603920.9</v>
      </c>
      <c r="F2552" s="23">
        <v>1034.08</v>
      </c>
      <c r="G2552" s="23">
        <v>2429489.23</v>
      </c>
      <c r="H2552" s="23">
        <v>1137.56</v>
      </c>
      <c r="I2552" s="23">
        <v>2407016.5699999998</v>
      </c>
      <c r="J2552" s="23">
        <v>1130.29</v>
      </c>
      <c r="K2552" s="23">
        <v>1</v>
      </c>
      <c r="L2552" s="23">
        <v>1</v>
      </c>
      <c r="M2552" s="21" t="s">
        <v>50</v>
      </c>
      <c r="N2552" s="21" t="s">
        <v>5192</v>
      </c>
      <c r="O2552" s="22"/>
      <c r="P2552" s="23">
        <v>13844</v>
      </c>
    </row>
    <row r="2553" spans="1:16" ht="45" x14ac:dyDescent="0.25">
      <c r="A2553" s="21" t="s">
        <v>7213</v>
      </c>
      <c r="B2553" s="21" t="s">
        <v>49</v>
      </c>
      <c r="C2553" s="22"/>
      <c r="D2553" s="22"/>
      <c r="E2553" s="22"/>
      <c r="F2553" s="22"/>
      <c r="G2553" s="22"/>
      <c r="H2553" s="22"/>
      <c r="I2553" s="22"/>
      <c r="J2553" s="22"/>
      <c r="K2553" s="23">
        <v>1</v>
      </c>
      <c r="L2553" s="23">
        <v>1</v>
      </c>
      <c r="M2553" s="21" t="s">
        <v>50</v>
      </c>
      <c r="N2553" s="21" t="s">
        <v>50</v>
      </c>
      <c r="O2553" s="22"/>
      <c r="P2553" s="22"/>
    </row>
    <row r="2554" spans="1:16" ht="45" x14ac:dyDescent="0.25">
      <c r="A2554" s="21" t="s">
        <v>7214</v>
      </c>
      <c r="B2554" s="21" t="s">
        <v>49</v>
      </c>
      <c r="C2554" s="22"/>
      <c r="D2554" s="22"/>
      <c r="E2554" s="22"/>
      <c r="F2554" s="22"/>
      <c r="G2554" s="22"/>
      <c r="H2554" s="22"/>
      <c r="I2554" s="22"/>
      <c r="J2554" s="22"/>
      <c r="K2554" s="23">
        <v>1</v>
      </c>
      <c r="L2554" s="23">
        <v>1</v>
      </c>
      <c r="M2554" s="21" t="s">
        <v>50</v>
      </c>
      <c r="N2554" s="21" t="s">
        <v>50</v>
      </c>
      <c r="O2554" s="22"/>
      <c r="P2554" s="22"/>
    </row>
    <row r="2555" spans="1:16" ht="45" x14ac:dyDescent="0.25">
      <c r="A2555" s="21" t="s">
        <v>7215</v>
      </c>
      <c r="B2555" s="21" t="s">
        <v>49</v>
      </c>
      <c r="C2555" s="22"/>
      <c r="D2555" s="22"/>
      <c r="E2555" s="22"/>
      <c r="F2555" s="22"/>
      <c r="G2555" s="22"/>
      <c r="H2555" s="22"/>
      <c r="I2555" s="22"/>
      <c r="J2555" s="22"/>
      <c r="K2555" s="23">
        <v>1</v>
      </c>
      <c r="L2555" s="23">
        <v>1</v>
      </c>
      <c r="M2555" s="21" t="s">
        <v>50</v>
      </c>
      <c r="N2555" s="21" t="s">
        <v>50</v>
      </c>
      <c r="O2555" s="22"/>
      <c r="P2555" s="22"/>
    </row>
    <row r="2556" spans="1:16" ht="45" x14ac:dyDescent="0.25">
      <c r="A2556" s="21" t="s">
        <v>7216</v>
      </c>
      <c r="B2556" s="21" t="s">
        <v>49</v>
      </c>
      <c r="C2556" s="22"/>
      <c r="D2556" s="22"/>
      <c r="E2556" s="22"/>
      <c r="F2556" s="22"/>
      <c r="G2556" s="22"/>
      <c r="H2556" s="22"/>
      <c r="I2556" s="22"/>
      <c r="J2556" s="22"/>
      <c r="K2556" s="23">
        <v>1</v>
      </c>
      <c r="L2556" s="23">
        <v>1</v>
      </c>
      <c r="M2556" s="21" t="s">
        <v>50</v>
      </c>
      <c r="N2556" s="21" t="s">
        <v>50</v>
      </c>
      <c r="O2556" s="22"/>
      <c r="P2556" s="22"/>
    </row>
    <row r="2557" spans="1:16" ht="45" x14ac:dyDescent="0.25">
      <c r="A2557" s="21" t="s">
        <v>7217</v>
      </c>
      <c r="B2557" s="21" t="s">
        <v>49</v>
      </c>
      <c r="C2557" s="22"/>
      <c r="D2557" s="22"/>
      <c r="E2557" s="22"/>
      <c r="F2557" s="22"/>
      <c r="G2557" s="22"/>
      <c r="H2557" s="22"/>
      <c r="I2557" s="22"/>
      <c r="J2557" s="22"/>
      <c r="K2557" s="23">
        <v>1</v>
      </c>
      <c r="L2557" s="23">
        <v>1</v>
      </c>
      <c r="M2557" s="21" t="s">
        <v>50</v>
      </c>
      <c r="N2557" s="21" t="s">
        <v>50</v>
      </c>
      <c r="O2557" s="22"/>
      <c r="P2557" s="22"/>
    </row>
    <row r="2558" spans="1:16" ht="45" x14ac:dyDescent="0.25">
      <c r="A2558" s="21" t="s">
        <v>7218</v>
      </c>
      <c r="B2558" s="21" t="s">
        <v>49</v>
      </c>
      <c r="C2558" s="22"/>
      <c r="D2558" s="22"/>
      <c r="E2558" s="22"/>
      <c r="F2558" s="22"/>
      <c r="G2558" s="22"/>
      <c r="H2558" s="22"/>
      <c r="I2558" s="22"/>
      <c r="J2558" s="22"/>
      <c r="K2558" s="23">
        <v>1</v>
      </c>
      <c r="L2558" s="23">
        <v>1</v>
      </c>
      <c r="M2558" s="21" t="s">
        <v>50</v>
      </c>
      <c r="N2558" s="21" t="s">
        <v>50</v>
      </c>
      <c r="O2558" s="22"/>
      <c r="P2558" s="22"/>
    </row>
    <row r="2559" spans="1:16" ht="45" x14ac:dyDescent="0.25">
      <c r="A2559" s="21" t="s">
        <v>2774</v>
      </c>
      <c r="B2559" s="21" t="s">
        <v>49</v>
      </c>
      <c r="C2559" s="23">
        <v>6183321.1900000004</v>
      </c>
      <c r="D2559" s="23">
        <v>872.41</v>
      </c>
      <c r="E2559" s="23">
        <v>2692732.05</v>
      </c>
      <c r="F2559" s="23">
        <v>348.27</v>
      </c>
      <c r="G2559" s="23">
        <v>3211439.63</v>
      </c>
      <c r="H2559" s="23">
        <v>396.34</v>
      </c>
      <c r="I2559" s="23">
        <v>2979457.1</v>
      </c>
      <c r="J2559" s="23">
        <v>428.73</v>
      </c>
      <c r="K2559" s="23">
        <v>1</v>
      </c>
      <c r="L2559" s="23">
        <v>1</v>
      </c>
      <c r="M2559" s="21" t="s">
        <v>50</v>
      </c>
      <c r="N2559" s="21" t="s">
        <v>1462</v>
      </c>
      <c r="O2559" s="22"/>
      <c r="P2559" s="23">
        <v>250421.5</v>
      </c>
    </row>
    <row r="2560" spans="1:16" ht="45" x14ac:dyDescent="0.25">
      <c r="A2560" s="21" t="s">
        <v>7219</v>
      </c>
      <c r="B2560" s="21" t="s">
        <v>49</v>
      </c>
      <c r="C2560" s="22"/>
      <c r="D2560" s="22"/>
      <c r="E2560" s="22"/>
      <c r="F2560" s="22"/>
      <c r="G2560" s="22"/>
      <c r="H2560" s="22"/>
      <c r="I2560" s="22"/>
      <c r="J2560" s="22"/>
      <c r="K2560" s="23">
        <v>1</v>
      </c>
      <c r="L2560" s="23">
        <v>1</v>
      </c>
      <c r="M2560" s="21" t="s">
        <v>50</v>
      </c>
      <c r="N2560" s="21" t="s">
        <v>50</v>
      </c>
      <c r="O2560" s="22"/>
      <c r="P2560" s="22"/>
    </row>
    <row r="2561" spans="1:16" ht="45" x14ac:dyDescent="0.25">
      <c r="A2561" s="21" t="s">
        <v>7220</v>
      </c>
      <c r="B2561" s="21" t="s">
        <v>49</v>
      </c>
      <c r="C2561" s="22"/>
      <c r="D2561" s="22"/>
      <c r="E2561" s="22"/>
      <c r="F2561" s="22"/>
      <c r="G2561" s="22"/>
      <c r="H2561" s="22"/>
      <c r="I2561" s="22"/>
      <c r="J2561" s="22"/>
      <c r="K2561" s="23">
        <v>1</v>
      </c>
      <c r="L2561" s="23">
        <v>1</v>
      </c>
      <c r="M2561" s="21" t="s">
        <v>50</v>
      </c>
      <c r="N2561" s="21" t="s">
        <v>50</v>
      </c>
      <c r="O2561" s="22"/>
      <c r="P2561" s="22"/>
    </row>
    <row r="2562" spans="1:16" ht="45" x14ac:dyDescent="0.25">
      <c r="A2562" s="21" t="s">
        <v>7221</v>
      </c>
      <c r="B2562" s="21" t="s">
        <v>49</v>
      </c>
      <c r="C2562" s="22"/>
      <c r="D2562" s="22"/>
      <c r="E2562" s="22"/>
      <c r="F2562" s="22"/>
      <c r="G2562" s="22"/>
      <c r="H2562" s="22"/>
      <c r="I2562" s="22"/>
      <c r="J2562" s="22"/>
      <c r="K2562" s="23">
        <v>1</v>
      </c>
      <c r="L2562" s="23">
        <v>1</v>
      </c>
      <c r="M2562" s="21" t="s">
        <v>50</v>
      </c>
      <c r="N2562" s="21" t="s">
        <v>50</v>
      </c>
      <c r="O2562" s="22"/>
      <c r="P2562" s="22"/>
    </row>
    <row r="2563" spans="1:16" ht="45" x14ac:dyDescent="0.25">
      <c r="A2563" s="21" t="s">
        <v>7222</v>
      </c>
      <c r="B2563" s="21" t="s">
        <v>49</v>
      </c>
      <c r="C2563" s="22"/>
      <c r="D2563" s="22"/>
      <c r="E2563" s="22"/>
      <c r="F2563" s="22"/>
      <c r="G2563" s="22"/>
      <c r="H2563" s="22"/>
      <c r="I2563" s="22"/>
      <c r="J2563" s="22"/>
      <c r="K2563" s="23">
        <v>1</v>
      </c>
      <c r="L2563" s="23">
        <v>1</v>
      </c>
      <c r="M2563" s="21" t="s">
        <v>50</v>
      </c>
      <c r="N2563" s="21" t="s">
        <v>50</v>
      </c>
      <c r="O2563" s="22"/>
      <c r="P2563" s="22"/>
    </row>
    <row r="2564" spans="1:16" ht="45" x14ac:dyDescent="0.25">
      <c r="A2564" s="21" t="s">
        <v>7223</v>
      </c>
      <c r="B2564" s="21" t="s">
        <v>49</v>
      </c>
      <c r="C2564" s="22"/>
      <c r="D2564" s="22"/>
      <c r="E2564" s="22"/>
      <c r="F2564" s="22"/>
      <c r="G2564" s="22"/>
      <c r="H2564" s="22"/>
      <c r="I2564" s="22"/>
      <c r="J2564" s="22"/>
      <c r="K2564" s="23">
        <v>1</v>
      </c>
      <c r="L2564" s="23">
        <v>1</v>
      </c>
      <c r="M2564" s="21" t="s">
        <v>50</v>
      </c>
      <c r="N2564" s="21" t="s">
        <v>50</v>
      </c>
      <c r="O2564" s="22"/>
      <c r="P2564" s="22"/>
    </row>
    <row r="2565" spans="1:16" ht="45" x14ac:dyDescent="0.25">
      <c r="A2565" s="21" t="s">
        <v>2778</v>
      </c>
      <c r="B2565" s="21" t="s">
        <v>49</v>
      </c>
      <c r="C2565" s="23">
        <v>71835000</v>
      </c>
      <c r="D2565" s="23">
        <v>3000</v>
      </c>
      <c r="E2565" s="23">
        <v>39487682.810000002</v>
      </c>
      <c r="F2565" s="23">
        <v>2793.96</v>
      </c>
      <c r="G2565" s="23">
        <v>55672695.189999998</v>
      </c>
      <c r="H2565" s="23">
        <v>3123.16</v>
      </c>
      <c r="I2565" s="23">
        <v>59703482.859999999</v>
      </c>
      <c r="J2565" s="23">
        <v>2847.35</v>
      </c>
      <c r="K2565" s="23">
        <v>1</v>
      </c>
      <c r="L2565" s="23">
        <v>1</v>
      </c>
      <c r="M2565" s="21" t="s">
        <v>50</v>
      </c>
      <c r="N2565" s="21" t="s">
        <v>5192</v>
      </c>
      <c r="O2565" s="22"/>
      <c r="P2565" s="23">
        <v>20621</v>
      </c>
    </row>
    <row r="2566" spans="1:16" ht="45" x14ac:dyDescent="0.25">
      <c r="A2566" s="21" t="s">
        <v>7224</v>
      </c>
      <c r="B2566" s="21" t="s">
        <v>49</v>
      </c>
      <c r="C2566" s="22"/>
      <c r="D2566" s="22"/>
      <c r="E2566" s="22"/>
      <c r="F2566" s="22"/>
      <c r="G2566" s="22"/>
      <c r="H2566" s="22"/>
      <c r="I2566" s="22"/>
      <c r="J2566" s="22"/>
      <c r="K2566" s="23">
        <v>1</v>
      </c>
      <c r="L2566" s="23">
        <v>1</v>
      </c>
      <c r="M2566" s="21" t="s">
        <v>50</v>
      </c>
      <c r="N2566" s="21" t="s">
        <v>50</v>
      </c>
      <c r="O2566" s="22"/>
      <c r="P2566" s="22"/>
    </row>
    <row r="2567" spans="1:16" ht="45" x14ac:dyDescent="0.25">
      <c r="A2567" s="21" t="s">
        <v>7225</v>
      </c>
      <c r="B2567" s="21" t="s">
        <v>49</v>
      </c>
      <c r="C2567" s="22"/>
      <c r="D2567" s="22"/>
      <c r="E2567" s="22"/>
      <c r="F2567" s="22"/>
      <c r="G2567" s="22"/>
      <c r="H2567" s="22"/>
      <c r="I2567" s="22"/>
      <c r="J2567" s="22"/>
      <c r="K2567" s="23">
        <v>1</v>
      </c>
      <c r="L2567" s="23">
        <v>1</v>
      </c>
      <c r="M2567" s="21" t="s">
        <v>50</v>
      </c>
      <c r="N2567" s="21" t="s">
        <v>50</v>
      </c>
      <c r="O2567" s="22"/>
      <c r="P2567" s="22"/>
    </row>
    <row r="2568" spans="1:16" ht="45" x14ac:dyDescent="0.25">
      <c r="A2568" s="21" t="s">
        <v>7226</v>
      </c>
      <c r="B2568" s="21" t="s">
        <v>49</v>
      </c>
      <c r="C2568" s="22"/>
      <c r="D2568" s="22"/>
      <c r="E2568" s="22"/>
      <c r="F2568" s="22"/>
      <c r="G2568" s="22"/>
      <c r="H2568" s="22"/>
      <c r="I2568" s="22"/>
      <c r="J2568" s="22"/>
      <c r="K2568" s="23">
        <v>1</v>
      </c>
      <c r="L2568" s="23">
        <v>1</v>
      </c>
      <c r="M2568" s="21" t="s">
        <v>50</v>
      </c>
      <c r="N2568" s="21" t="s">
        <v>50</v>
      </c>
      <c r="O2568" s="22"/>
      <c r="P2568" s="22"/>
    </row>
    <row r="2569" spans="1:16" ht="45" x14ac:dyDescent="0.25">
      <c r="A2569" s="21" t="s">
        <v>7227</v>
      </c>
      <c r="B2569" s="21" t="s">
        <v>49</v>
      </c>
      <c r="C2569" s="22"/>
      <c r="D2569" s="22"/>
      <c r="E2569" s="22"/>
      <c r="F2569" s="22"/>
      <c r="G2569" s="22"/>
      <c r="H2569" s="22"/>
      <c r="I2569" s="22"/>
      <c r="J2569" s="22"/>
      <c r="K2569" s="23">
        <v>1</v>
      </c>
      <c r="L2569" s="23">
        <v>1</v>
      </c>
      <c r="M2569" s="21" t="s">
        <v>50</v>
      </c>
      <c r="N2569" s="21" t="s">
        <v>50</v>
      </c>
      <c r="O2569" s="22"/>
      <c r="P2569" s="22"/>
    </row>
    <row r="2570" spans="1:16" ht="45" x14ac:dyDescent="0.25">
      <c r="A2570" s="21" t="s">
        <v>7228</v>
      </c>
      <c r="B2570" s="21" t="s">
        <v>49</v>
      </c>
      <c r="C2570" s="22"/>
      <c r="D2570" s="22"/>
      <c r="E2570" s="22"/>
      <c r="F2570" s="22"/>
      <c r="G2570" s="22"/>
      <c r="H2570" s="22"/>
      <c r="I2570" s="22"/>
      <c r="J2570" s="22"/>
      <c r="K2570" s="23">
        <v>1</v>
      </c>
      <c r="L2570" s="23">
        <v>1</v>
      </c>
      <c r="M2570" s="21" t="s">
        <v>50</v>
      </c>
      <c r="N2570" s="21" t="s">
        <v>50</v>
      </c>
      <c r="O2570" s="22"/>
      <c r="P2570" s="22"/>
    </row>
    <row r="2571" spans="1:16" ht="45" x14ac:dyDescent="0.25">
      <c r="A2571" s="21" t="s">
        <v>2781</v>
      </c>
      <c r="B2571" s="21" t="s">
        <v>49</v>
      </c>
      <c r="C2571" s="23">
        <v>48772868.850000001</v>
      </c>
      <c r="D2571" s="23">
        <v>508.84</v>
      </c>
      <c r="E2571" s="23">
        <v>47275707.710000001</v>
      </c>
      <c r="F2571" s="23">
        <v>592.48</v>
      </c>
      <c r="G2571" s="23">
        <v>37396648.920000002</v>
      </c>
      <c r="H2571" s="23">
        <v>461.73</v>
      </c>
      <c r="I2571" s="23">
        <v>44206630.329999998</v>
      </c>
      <c r="J2571" s="23">
        <v>553.94000000000005</v>
      </c>
      <c r="K2571" s="23">
        <v>1</v>
      </c>
      <c r="L2571" s="23">
        <v>1</v>
      </c>
      <c r="M2571" s="21" t="s">
        <v>50</v>
      </c>
      <c r="N2571" s="21" t="s">
        <v>1462</v>
      </c>
      <c r="O2571" s="22"/>
      <c r="P2571" s="23">
        <v>95587</v>
      </c>
    </row>
    <row r="2572" spans="1:16" ht="45" x14ac:dyDescent="0.25">
      <c r="A2572" s="21" t="s">
        <v>7229</v>
      </c>
      <c r="B2572" s="21" t="s">
        <v>49</v>
      </c>
      <c r="C2572" s="22"/>
      <c r="D2572" s="22"/>
      <c r="E2572" s="22"/>
      <c r="F2572" s="22"/>
      <c r="G2572" s="22"/>
      <c r="H2572" s="22"/>
      <c r="I2572" s="22"/>
      <c r="J2572" s="22"/>
      <c r="K2572" s="23">
        <v>1</v>
      </c>
      <c r="L2572" s="23">
        <v>1</v>
      </c>
      <c r="M2572" s="21" t="s">
        <v>50</v>
      </c>
      <c r="N2572" s="21" t="s">
        <v>50</v>
      </c>
      <c r="O2572" s="22"/>
      <c r="P2572" s="22"/>
    </row>
    <row r="2573" spans="1:16" ht="45" x14ac:dyDescent="0.25">
      <c r="A2573" s="21" t="s">
        <v>7230</v>
      </c>
      <c r="B2573" s="21" t="s">
        <v>49</v>
      </c>
      <c r="C2573" s="22"/>
      <c r="D2573" s="22"/>
      <c r="E2573" s="22"/>
      <c r="F2573" s="22"/>
      <c r="G2573" s="22"/>
      <c r="H2573" s="22"/>
      <c r="I2573" s="22"/>
      <c r="J2573" s="22"/>
      <c r="K2573" s="23">
        <v>1</v>
      </c>
      <c r="L2573" s="23">
        <v>1</v>
      </c>
      <c r="M2573" s="21" t="s">
        <v>50</v>
      </c>
      <c r="N2573" s="21" t="s">
        <v>50</v>
      </c>
      <c r="O2573" s="22"/>
      <c r="P2573" s="22"/>
    </row>
    <row r="2574" spans="1:16" ht="45" x14ac:dyDescent="0.25">
      <c r="A2574" s="21" t="s">
        <v>2782</v>
      </c>
      <c r="B2574" s="21" t="s">
        <v>49</v>
      </c>
      <c r="C2574" s="23">
        <v>24669431.449999999</v>
      </c>
      <c r="D2574" s="23">
        <v>39.96</v>
      </c>
      <c r="E2574" s="23">
        <v>17510706.059999999</v>
      </c>
      <c r="F2574" s="23">
        <v>30.64</v>
      </c>
      <c r="G2574" s="23">
        <v>21512755.949999999</v>
      </c>
      <c r="H2574" s="23">
        <v>36.29</v>
      </c>
      <c r="I2574" s="23">
        <v>16728907.75</v>
      </c>
      <c r="J2574" s="23">
        <v>29.54</v>
      </c>
      <c r="K2574" s="23">
        <v>1</v>
      </c>
      <c r="L2574" s="23">
        <v>1</v>
      </c>
      <c r="M2574" s="21" t="s">
        <v>50</v>
      </c>
      <c r="N2574" s="21" t="s">
        <v>58</v>
      </c>
      <c r="O2574" s="22"/>
      <c r="P2574" s="23">
        <v>702380.75</v>
      </c>
    </row>
    <row r="2575" spans="1:16" ht="45" x14ac:dyDescent="0.25">
      <c r="A2575" s="21" t="s">
        <v>7231</v>
      </c>
      <c r="B2575" s="21" t="s">
        <v>49</v>
      </c>
      <c r="C2575" s="22"/>
      <c r="D2575" s="22"/>
      <c r="E2575" s="22"/>
      <c r="F2575" s="22"/>
      <c r="G2575" s="22"/>
      <c r="H2575" s="22"/>
      <c r="I2575" s="22"/>
      <c r="J2575" s="22"/>
      <c r="K2575" s="23">
        <v>1</v>
      </c>
      <c r="L2575" s="23">
        <v>1</v>
      </c>
      <c r="M2575" s="21" t="s">
        <v>50</v>
      </c>
      <c r="N2575" s="21" t="s">
        <v>50</v>
      </c>
      <c r="O2575" s="22"/>
      <c r="P2575" s="22"/>
    </row>
    <row r="2576" spans="1:16" ht="45" x14ac:dyDescent="0.25">
      <c r="A2576" s="21" t="s">
        <v>2785</v>
      </c>
      <c r="B2576" s="21" t="s">
        <v>49</v>
      </c>
      <c r="C2576" s="23">
        <v>32895102.920000002</v>
      </c>
      <c r="D2576" s="23">
        <v>424.58</v>
      </c>
      <c r="E2576" s="23">
        <v>55318888.75</v>
      </c>
      <c r="F2576" s="23">
        <v>564.28</v>
      </c>
      <c r="G2576" s="23">
        <v>43014049.909999996</v>
      </c>
      <c r="H2576" s="23">
        <v>466</v>
      </c>
      <c r="I2576" s="23">
        <v>56843294.640000001</v>
      </c>
      <c r="J2576" s="23">
        <v>604.59</v>
      </c>
      <c r="K2576" s="23">
        <v>1</v>
      </c>
      <c r="L2576" s="23">
        <v>1</v>
      </c>
      <c r="M2576" s="21" t="s">
        <v>50</v>
      </c>
      <c r="N2576" s="21" t="s">
        <v>1462</v>
      </c>
      <c r="O2576" s="22"/>
      <c r="P2576" s="23">
        <v>89440</v>
      </c>
    </row>
    <row r="2577" spans="1:16" ht="45" x14ac:dyDescent="0.25">
      <c r="A2577" s="21" t="s">
        <v>7232</v>
      </c>
      <c r="B2577" s="21" t="s">
        <v>49</v>
      </c>
      <c r="C2577" s="22"/>
      <c r="D2577" s="22"/>
      <c r="E2577" s="22"/>
      <c r="F2577" s="22"/>
      <c r="G2577" s="22"/>
      <c r="H2577" s="22"/>
      <c r="I2577" s="22"/>
      <c r="J2577" s="22"/>
      <c r="K2577" s="23">
        <v>1</v>
      </c>
      <c r="L2577" s="23">
        <v>1</v>
      </c>
      <c r="M2577" s="21" t="s">
        <v>50</v>
      </c>
      <c r="N2577" s="21" t="s">
        <v>50</v>
      </c>
      <c r="O2577" s="22"/>
      <c r="P2577" s="22"/>
    </row>
    <row r="2578" spans="1:16" ht="45" x14ac:dyDescent="0.25">
      <c r="A2578" s="21" t="s">
        <v>7233</v>
      </c>
      <c r="B2578" s="21" t="s">
        <v>49</v>
      </c>
      <c r="C2578" s="22"/>
      <c r="D2578" s="22"/>
      <c r="E2578" s="22"/>
      <c r="F2578" s="22"/>
      <c r="G2578" s="22"/>
      <c r="H2578" s="22"/>
      <c r="I2578" s="22"/>
      <c r="J2578" s="22"/>
      <c r="K2578" s="23">
        <v>1</v>
      </c>
      <c r="L2578" s="23">
        <v>1</v>
      </c>
      <c r="M2578" s="21" t="s">
        <v>50</v>
      </c>
      <c r="N2578" s="21" t="s">
        <v>50</v>
      </c>
      <c r="O2578" s="22"/>
      <c r="P2578" s="22"/>
    </row>
    <row r="2579" spans="1:16" ht="45" x14ac:dyDescent="0.25">
      <c r="A2579" s="21" t="s">
        <v>7234</v>
      </c>
      <c r="B2579" s="21" t="s">
        <v>49</v>
      </c>
      <c r="C2579" s="22"/>
      <c r="D2579" s="22"/>
      <c r="E2579" s="22"/>
      <c r="F2579" s="22"/>
      <c r="G2579" s="22"/>
      <c r="H2579" s="22"/>
      <c r="I2579" s="22"/>
      <c r="J2579" s="22"/>
      <c r="K2579" s="23">
        <v>1</v>
      </c>
      <c r="L2579" s="23">
        <v>1</v>
      </c>
      <c r="M2579" s="21" t="s">
        <v>50</v>
      </c>
      <c r="N2579" s="21" t="s">
        <v>50</v>
      </c>
      <c r="O2579" s="22"/>
      <c r="P2579" s="22"/>
    </row>
    <row r="2580" spans="1:16" ht="45" x14ac:dyDescent="0.25">
      <c r="A2580" s="21" t="s">
        <v>7235</v>
      </c>
      <c r="B2580" s="21" t="s">
        <v>49</v>
      </c>
      <c r="C2580" s="22"/>
      <c r="D2580" s="22"/>
      <c r="E2580" s="22"/>
      <c r="F2580" s="22"/>
      <c r="G2580" s="22"/>
      <c r="H2580" s="22"/>
      <c r="I2580" s="22"/>
      <c r="J2580" s="22"/>
      <c r="K2580" s="23">
        <v>1</v>
      </c>
      <c r="L2580" s="23">
        <v>1</v>
      </c>
      <c r="M2580" s="21" t="s">
        <v>50</v>
      </c>
      <c r="N2580" s="21" t="s">
        <v>50</v>
      </c>
      <c r="O2580" s="22"/>
      <c r="P2580" s="22"/>
    </row>
    <row r="2581" spans="1:16" ht="45" x14ac:dyDescent="0.25">
      <c r="A2581" s="21" t="s">
        <v>336</v>
      </c>
      <c r="B2581" s="21" t="s">
        <v>49</v>
      </c>
      <c r="C2581" s="23">
        <v>32650249.399999999</v>
      </c>
      <c r="D2581" s="23">
        <v>24.74</v>
      </c>
      <c r="E2581" s="23">
        <v>13309698.98</v>
      </c>
      <c r="F2581" s="23">
        <v>11.68</v>
      </c>
      <c r="G2581" s="23">
        <v>28928676.309999999</v>
      </c>
      <c r="H2581" s="23">
        <v>40.98</v>
      </c>
      <c r="I2581" s="23">
        <v>13423581.869999999</v>
      </c>
      <c r="J2581" s="23">
        <v>19.02</v>
      </c>
      <c r="K2581" s="23">
        <v>1</v>
      </c>
      <c r="L2581" s="23">
        <v>1</v>
      </c>
      <c r="M2581" s="21" t="s">
        <v>50</v>
      </c>
      <c r="N2581" s="21" t="s">
        <v>204</v>
      </c>
      <c r="O2581" s="22"/>
      <c r="P2581" s="23">
        <v>1930515.25</v>
      </c>
    </row>
    <row r="2582" spans="1:16" ht="45" x14ac:dyDescent="0.25">
      <c r="A2582" s="21" t="s">
        <v>7236</v>
      </c>
      <c r="B2582" s="21" t="s">
        <v>49</v>
      </c>
      <c r="C2582" s="22"/>
      <c r="D2582" s="22"/>
      <c r="E2582" s="22"/>
      <c r="F2582" s="22"/>
      <c r="G2582" s="22"/>
      <c r="H2582" s="22"/>
      <c r="I2582" s="22"/>
      <c r="J2582" s="22"/>
      <c r="K2582" s="23">
        <v>1</v>
      </c>
      <c r="L2582" s="23">
        <v>1</v>
      </c>
      <c r="M2582" s="21" t="s">
        <v>50</v>
      </c>
      <c r="N2582" s="21" t="s">
        <v>50</v>
      </c>
      <c r="O2582" s="22"/>
      <c r="P2582" s="22"/>
    </row>
    <row r="2583" spans="1:16" ht="45" x14ac:dyDescent="0.25">
      <c r="A2583" s="21" t="s">
        <v>7237</v>
      </c>
      <c r="B2583" s="21" t="s">
        <v>49</v>
      </c>
      <c r="C2583" s="22"/>
      <c r="D2583" s="22"/>
      <c r="E2583" s="22"/>
      <c r="F2583" s="22"/>
      <c r="G2583" s="22"/>
      <c r="H2583" s="22"/>
      <c r="I2583" s="22"/>
      <c r="J2583" s="22"/>
      <c r="K2583" s="23">
        <v>1</v>
      </c>
      <c r="L2583" s="23">
        <v>1</v>
      </c>
      <c r="M2583" s="21" t="s">
        <v>50</v>
      </c>
      <c r="N2583" s="21" t="s">
        <v>50</v>
      </c>
      <c r="O2583" s="22"/>
      <c r="P2583" s="22"/>
    </row>
    <row r="2584" spans="1:16" ht="45" x14ac:dyDescent="0.25">
      <c r="A2584" s="21" t="s">
        <v>7238</v>
      </c>
      <c r="B2584" s="21" t="s">
        <v>198</v>
      </c>
      <c r="C2584" s="22"/>
      <c r="D2584" s="22"/>
      <c r="E2584" s="22"/>
      <c r="F2584" s="22"/>
      <c r="G2584" s="22"/>
      <c r="H2584" s="22"/>
      <c r="I2584" s="22"/>
      <c r="J2584" s="22"/>
      <c r="K2584" s="23">
        <v>1</v>
      </c>
      <c r="L2584" s="23">
        <v>1</v>
      </c>
      <c r="M2584" s="21" t="s">
        <v>50</v>
      </c>
      <c r="N2584" s="21" t="s">
        <v>50</v>
      </c>
      <c r="O2584" s="22"/>
      <c r="P2584" s="22"/>
    </row>
    <row r="2585" spans="1:16" ht="45" x14ac:dyDescent="0.25">
      <c r="A2585" s="21" t="s">
        <v>7239</v>
      </c>
      <c r="B2585" s="21" t="s">
        <v>198</v>
      </c>
      <c r="C2585" s="22"/>
      <c r="D2585" s="22"/>
      <c r="E2585" s="22"/>
      <c r="F2585" s="22"/>
      <c r="G2585" s="22"/>
      <c r="H2585" s="22"/>
      <c r="I2585" s="22"/>
      <c r="J2585" s="22"/>
      <c r="K2585" s="23">
        <v>1</v>
      </c>
      <c r="L2585" s="23">
        <v>1</v>
      </c>
      <c r="M2585" s="21" t="s">
        <v>50</v>
      </c>
      <c r="N2585" s="21" t="s">
        <v>50</v>
      </c>
      <c r="O2585" s="22"/>
      <c r="P2585" s="22"/>
    </row>
    <row r="2586" spans="1:16" ht="45" x14ac:dyDescent="0.25">
      <c r="A2586" s="21" t="s">
        <v>7240</v>
      </c>
      <c r="B2586" s="21" t="s">
        <v>49</v>
      </c>
      <c r="C2586" s="22"/>
      <c r="D2586" s="22"/>
      <c r="E2586" s="22"/>
      <c r="F2586" s="22"/>
      <c r="G2586" s="22"/>
      <c r="H2586" s="22"/>
      <c r="I2586" s="22"/>
      <c r="J2586" s="22"/>
      <c r="K2586" s="23">
        <v>1</v>
      </c>
      <c r="L2586" s="23">
        <v>1</v>
      </c>
      <c r="M2586" s="21" t="s">
        <v>50</v>
      </c>
      <c r="N2586" s="21" t="s">
        <v>50</v>
      </c>
      <c r="O2586" s="22"/>
      <c r="P2586" s="22"/>
    </row>
    <row r="2587" spans="1:16" ht="45" x14ac:dyDescent="0.25">
      <c r="A2587" s="21" t="s">
        <v>7241</v>
      </c>
      <c r="B2587" s="21" t="s">
        <v>49</v>
      </c>
      <c r="C2587" s="22"/>
      <c r="D2587" s="22"/>
      <c r="E2587" s="22"/>
      <c r="F2587" s="22"/>
      <c r="G2587" s="22"/>
      <c r="H2587" s="22"/>
      <c r="I2587" s="22"/>
      <c r="J2587" s="22"/>
      <c r="K2587" s="23">
        <v>1</v>
      </c>
      <c r="L2587" s="23">
        <v>1</v>
      </c>
      <c r="M2587" s="21" t="s">
        <v>50</v>
      </c>
      <c r="N2587" s="21" t="s">
        <v>50</v>
      </c>
      <c r="O2587" s="22"/>
      <c r="P2587" s="22"/>
    </row>
    <row r="2588" spans="1:16" ht="45" x14ac:dyDescent="0.25">
      <c r="A2588" s="21" t="s">
        <v>1030</v>
      </c>
      <c r="B2588" s="21" t="s">
        <v>49</v>
      </c>
      <c r="C2588" s="22"/>
      <c r="D2588" s="22"/>
      <c r="E2588" s="23">
        <v>60402825.359999999</v>
      </c>
      <c r="F2588" s="23">
        <v>466.73</v>
      </c>
      <c r="G2588" s="23">
        <v>38933662.200000003</v>
      </c>
      <c r="H2588" s="23">
        <v>473.49</v>
      </c>
      <c r="I2588" s="23">
        <v>111303575.58</v>
      </c>
      <c r="J2588" s="23">
        <v>1374.82</v>
      </c>
      <c r="K2588" s="23">
        <v>1</v>
      </c>
      <c r="L2588" s="23">
        <v>1</v>
      </c>
      <c r="M2588" s="21" t="s">
        <v>50</v>
      </c>
      <c r="N2588" s="21" t="s">
        <v>50</v>
      </c>
      <c r="O2588" s="22"/>
      <c r="P2588" s="22"/>
    </row>
    <row r="2589" spans="1:16" ht="45" x14ac:dyDescent="0.25">
      <c r="A2589" s="21" t="s">
        <v>2798</v>
      </c>
      <c r="B2589" s="21" t="s">
        <v>49</v>
      </c>
      <c r="C2589" s="23">
        <v>68577982.969999999</v>
      </c>
      <c r="D2589" s="23">
        <v>728.2</v>
      </c>
      <c r="E2589" s="23">
        <v>36191384.700000003</v>
      </c>
      <c r="F2589" s="23">
        <v>2828.22</v>
      </c>
      <c r="G2589" s="23">
        <v>32161162.440000001</v>
      </c>
      <c r="H2589" s="23">
        <v>2579.54</v>
      </c>
      <c r="I2589" s="23">
        <v>32196322.039999999</v>
      </c>
      <c r="J2589" s="23">
        <v>2657.84</v>
      </c>
      <c r="K2589" s="23">
        <v>1</v>
      </c>
      <c r="L2589" s="23">
        <v>1</v>
      </c>
      <c r="M2589" s="21" t="s">
        <v>50</v>
      </c>
      <c r="N2589" s="21" t="s">
        <v>5192</v>
      </c>
      <c r="O2589" s="22"/>
      <c r="P2589" s="23">
        <v>17591</v>
      </c>
    </row>
    <row r="2590" spans="1:16" ht="45" x14ac:dyDescent="0.25">
      <c r="A2590" s="21" t="s">
        <v>7242</v>
      </c>
      <c r="B2590" s="21" t="s">
        <v>49</v>
      </c>
      <c r="C2590" s="22"/>
      <c r="D2590" s="22"/>
      <c r="E2590" s="22"/>
      <c r="F2590" s="22"/>
      <c r="G2590" s="22"/>
      <c r="H2590" s="22"/>
      <c r="I2590" s="22"/>
      <c r="J2590" s="22"/>
      <c r="K2590" s="23">
        <v>1</v>
      </c>
      <c r="L2590" s="23">
        <v>1</v>
      </c>
      <c r="M2590" s="21" t="s">
        <v>50</v>
      </c>
      <c r="N2590" s="21" t="s">
        <v>50</v>
      </c>
      <c r="O2590" s="22"/>
      <c r="P2590" s="22"/>
    </row>
    <row r="2591" spans="1:16" ht="45" x14ac:dyDescent="0.25">
      <c r="A2591" s="21" t="s">
        <v>7243</v>
      </c>
      <c r="B2591" s="21" t="s">
        <v>49</v>
      </c>
      <c r="C2591" s="22"/>
      <c r="D2591" s="22"/>
      <c r="E2591" s="22"/>
      <c r="F2591" s="22"/>
      <c r="G2591" s="22"/>
      <c r="H2591" s="22"/>
      <c r="I2591" s="22"/>
      <c r="J2591" s="22"/>
      <c r="K2591" s="23">
        <v>1</v>
      </c>
      <c r="L2591" s="23">
        <v>1</v>
      </c>
      <c r="M2591" s="21" t="s">
        <v>50</v>
      </c>
      <c r="N2591" s="21" t="s">
        <v>50</v>
      </c>
      <c r="O2591" s="22"/>
      <c r="P2591" s="22"/>
    </row>
    <row r="2592" spans="1:16" ht="45" x14ac:dyDescent="0.25">
      <c r="A2592" s="21" t="s">
        <v>7244</v>
      </c>
      <c r="B2592" s="21" t="s">
        <v>49</v>
      </c>
      <c r="C2592" s="22"/>
      <c r="D2592" s="22"/>
      <c r="E2592" s="22"/>
      <c r="F2592" s="22"/>
      <c r="G2592" s="22"/>
      <c r="H2592" s="22"/>
      <c r="I2592" s="22"/>
      <c r="J2592" s="22"/>
      <c r="K2592" s="23">
        <v>1</v>
      </c>
      <c r="L2592" s="23">
        <v>1</v>
      </c>
      <c r="M2592" s="21" t="s">
        <v>50</v>
      </c>
      <c r="N2592" s="21" t="s">
        <v>50</v>
      </c>
      <c r="O2592" s="22"/>
      <c r="P2592" s="22"/>
    </row>
    <row r="2593" spans="1:16" ht="45" x14ac:dyDescent="0.25">
      <c r="A2593" s="21" t="s">
        <v>1031</v>
      </c>
      <c r="B2593" s="21" t="s">
        <v>49</v>
      </c>
      <c r="C2593" s="23">
        <v>1299383.3799999999</v>
      </c>
      <c r="D2593" s="23">
        <v>73</v>
      </c>
      <c r="E2593" s="23">
        <v>3748238.42</v>
      </c>
      <c r="F2593" s="23">
        <v>164.16</v>
      </c>
      <c r="G2593" s="23">
        <v>48013598.25</v>
      </c>
      <c r="H2593" s="23">
        <v>375.5</v>
      </c>
      <c r="I2593" s="23">
        <v>5055136.97</v>
      </c>
      <c r="J2593" s="23">
        <v>167.48</v>
      </c>
      <c r="K2593" s="23">
        <v>1</v>
      </c>
      <c r="L2593" s="23">
        <v>1</v>
      </c>
      <c r="M2593" s="21" t="s">
        <v>50</v>
      </c>
      <c r="N2593" s="21" t="s">
        <v>5192</v>
      </c>
      <c r="O2593" s="22"/>
      <c r="P2593" s="23">
        <v>23880</v>
      </c>
    </row>
    <row r="2594" spans="1:16" ht="45" x14ac:dyDescent="0.25">
      <c r="A2594" s="21" t="s">
        <v>7245</v>
      </c>
      <c r="B2594" s="21" t="s">
        <v>49</v>
      </c>
      <c r="C2594" s="22"/>
      <c r="D2594" s="22"/>
      <c r="E2594" s="22"/>
      <c r="F2594" s="22"/>
      <c r="G2594" s="22"/>
      <c r="H2594" s="22"/>
      <c r="I2594" s="22"/>
      <c r="J2594" s="22"/>
      <c r="K2594" s="23">
        <v>1</v>
      </c>
      <c r="L2594" s="23">
        <v>1</v>
      </c>
      <c r="M2594" s="21" t="s">
        <v>50</v>
      </c>
      <c r="N2594" s="21" t="s">
        <v>50</v>
      </c>
      <c r="O2594" s="22"/>
      <c r="P2594" s="22"/>
    </row>
    <row r="2595" spans="1:16" ht="45" x14ac:dyDescent="0.25">
      <c r="A2595" s="21" t="s">
        <v>7246</v>
      </c>
      <c r="B2595" s="21" t="s">
        <v>49</v>
      </c>
      <c r="C2595" s="22"/>
      <c r="D2595" s="22"/>
      <c r="E2595" s="22"/>
      <c r="F2595" s="22"/>
      <c r="G2595" s="22"/>
      <c r="H2595" s="22"/>
      <c r="I2595" s="22"/>
      <c r="J2595" s="22"/>
      <c r="K2595" s="23">
        <v>1</v>
      </c>
      <c r="L2595" s="23">
        <v>1</v>
      </c>
      <c r="M2595" s="21" t="s">
        <v>50</v>
      </c>
      <c r="N2595" s="21" t="s">
        <v>50</v>
      </c>
      <c r="O2595" s="22"/>
      <c r="P2595" s="22"/>
    </row>
    <row r="2596" spans="1:16" ht="45" x14ac:dyDescent="0.25">
      <c r="A2596" s="21" t="s">
        <v>7247</v>
      </c>
      <c r="B2596" s="21" t="s">
        <v>49</v>
      </c>
      <c r="C2596" s="22"/>
      <c r="D2596" s="22"/>
      <c r="E2596" s="22"/>
      <c r="F2596" s="22"/>
      <c r="G2596" s="22"/>
      <c r="H2596" s="22"/>
      <c r="I2596" s="22"/>
      <c r="J2596" s="22"/>
      <c r="K2596" s="23">
        <v>1</v>
      </c>
      <c r="L2596" s="23">
        <v>1</v>
      </c>
      <c r="M2596" s="21" t="s">
        <v>50</v>
      </c>
      <c r="N2596" s="21" t="s">
        <v>50</v>
      </c>
      <c r="O2596" s="22"/>
      <c r="P2596" s="22"/>
    </row>
    <row r="2597" spans="1:16" ht="45" x14ac:dyDescent="0.25">
      <c r="A2597" s="21" t="s">
        <v>7248</v>
      </c>
      <c r="B2597" s="21" t="s">
        <v>49</v>
      </c>
      <c r="C2597" s="22"/>
      <c r="D2597" s="22"/>
      <c r="E2597" s="22"/>
      <c r="F2597" s="22"/>
      <c r="G2597" s="22"/>
      <c r="H2597" s="22"/>
      <c r="I2597" s="22"/>
      <c r="J2597" s="22"/>
      <c r="K2597" s="23">
        <v>1</v>
      </c>
      <c r="L2597" s="23">
        <v>1</v>
      </c>
      <c r="M2597" s="21" t="s">
        <v>50</v>
      </c>
      <c r="N2597" s="21" t="s">
        <v>50</v>
      </c>
      <c r="O2597" s="22"/>
      <c r="P2597" s="22"/>
    </row>
    <row r="2598" spans="1:16" ht="45" x14ac:dyDescent="0.25">
      <c r="A2598" s="21" t="s">
        <v>7249</v>
      </c>
      <c r="B2598" s="21" t="s">
        <v>49</v>
      </c>
      <c r="C2598" s="22"/>
      <c r="D2598" s="22"/>
      <c r="E2598" s="22"/>
      <c r="F2598" s="22"/>
      <c r="G2598" s="22"/>
      <c r="H2598" s="22"/>
      <c r="I2598" s="22"/>
      <c r="J2598" s="22"/>
      <c r="K2598" s="23">
        <v>1</v>
      </c>
      <c r="L2598" s="23">
        <v>1</v>
      </c>
      <c r="M2598" s="21" t="s">
        <v>50</v>
      </c>
      <c r="N2598" s="21" t="s">
        <v>50</v>
      </c>
      <c r="O2598" s="22"/>
      <c r="P2598" s="22"/>
    </row>
    <row r="2599" spans="1:16" ht="45" x14ac:dyDescent="0.25">
      <c r="A2599" s="21" t="s">
        <v>7250</v>
      </c>
      <c r="B2599" s="21" t="s">
        <v>49</v>
      </c>
      <c r="C2599" s="22"/>
      <c r="D2599" s="22"/>
      <c r="E2599" s="22"/>
      <c r="F2599" s="22"/>
      <c r="G2599" s="22"/>
      <c r="H2599" s="22"/>
      <c r="I2599" s="22"/>
      <c r="J2599" s="22"/>
      <c r="K2599" s="23">
        <v>1</v>
      </c>
      <c r="L2599" s="23">
        <v>1</v>
      </c>
      <c r="M2599" s="21" t="s">
        <v>50</v>
      </c>
      <c r="N2599" s="21" t="s">
        <v>50</v>
      </c>
      <c r="O2599" s="22"/>
      <c r="P2599" s="22"/>
    </row>
    <row r="2600" spans="1:16" ht="45" x14ac:dyDescent="0.25">
      <c r="A2600" s="21" t="s">
        <v>7251</v>
      </c>
      <c r="B2600" s="21" t="s">
        <v>49</v>
      </c>
      <c r="C2600" s="22"/>
      <c r="D2600" s="22"/>
      <c r="E2600" s="22"/>
      <c r="F2600" s="22"/>
      <c r="G2600" s="22"/>
      <c r="H2600" s="22"/>
      <c r="I2600" s="22"/>
      <c r="J2600" s="22"/>
      <c r="K2600" s="23">
        <v>1</v>
      </c>
      <c r="L2600" s="23">
        <v>1</v>
      </c>
      <c r="M2600" s="21" t="s">
        <v>50</v>
      </c>
      <c r="N2600" s="21" t="s">
        <v>50</v>
      </c>
      <c r="O2600" s="22"/>
      <c r="P2600" s="22"/>
    </row>
    <row r="2601" spans="1:16" ht="45" x14ac:dyDescent="0.25">
      <c r="A2601" s="21" t="s">
        <v>2801</v>
      </c>
      <c r="B2601" s="21" t="s">
        <v>49</v>
      </c>
      <c r="C2601" s="23">
        <v>16034280.27</v>
      </c>
      <c r="D2601" s="23">
        <v>439.02</v>
      </c>
      <c r="E2601" s="23">
        <v>38082110.740000002</v>
      </c>
      <c r="F2601" s="23">
        <v>560.91999999999996</v>
      </c>
      <c r="G2601" s="23">
        <v>15086544.609999999</v>
      </c>
      <c r="H2601" s="23">
        <v>271.67</v>
      </c>
      <c r="I2601" s="23">
        <v>48484760.789999999</v>
      </c>
      <c r="J2601" s="23">
        <v>700.14</v>
      </c>
      <c r="K2601" s="23">
        <v>1</v>
      </c>
      <c r="L2601" s="23">
        <v>1</v>
      </c>
      <c r="M2601" s="21" t="s">
        <v>50</v>
      </c>
      <c r="N2601" s="21" t="s">
        <v>1462</v>
      </c>
      <c r="O2601" s="22"/>
      <c r="P2601" s="23">
        <v>55489.75</v>
      </c>
    </row>
    <row r="2602" spans="1:16" ht="45" x14ac:dyDescent="0.25">
      <c r="A2602" s="21" t="s">
        <v>7252</v>
      </c>
      <c r="B2602" s="21" t="s">
        <v>49</v>
      </c>
      <c r="C2602" s="22"/>
      <c r="D2602" s="22"/>
      <c r="E2602" s="22"/>
      <c r="F2602" s="22"/>
      <c r="G2602" s="22"/>
      <c r="H2602" s="22"/>
      <c r="I2602" s="22"/>
      <c r="J2602" s="22"/>
      <c r="K2602" s="23">
        <v>1</v>
      </c>
      <c r="L2602" s="23">
        <v>1</v>
      </c>
      <c r="M2602" s="21" t="s">
        <v>50</v>
      </c>
      <c r="N2602" s="21" t="s">
        <v>50</v>
      </c>
      <c r="O2602" s="22"/>
      <c r="P2602" s="22"/>
    </row>
    <row r="2603" spans="1:16" ht="45" x14ac:dyDescent="0.25">
      <c r="A2603" s="21" t="s">
        <v>7253</v>
      </c>
      <c r="B2603" s="21" t="s">
        <v>49</v>
      </c>
      <c r="C2603" s="22"/>
      <c r="D2603" s="22"/>
      <c r="E2603" s="22"/>
      <c r="F2603" s="22"/>
      <c r="G2603" s="22"/>
      <c r="H2603" s="22"/>
      <c r="I2603" s="22"/>
      <c r="J2603" s="22"/>
      <c r="K2603" s="23">
        <v>1</v>
      </c>
      <c r="L2603" s="23">
        <v>1</v>
      </c>
      <c r="M2603" s="21" t="s">
        <v>50</v>
      </c>
      <c r="N2603" s="21" t="s">
        <v>50</v>
      </c>
      <c r="O2603" s="22"/>
      <c r="P2603" s="22"/>
    </row>
    <row r="2604" spans="1:16" ht="45" x14ac:dyDescent="0.25">
      <c r="A2604" s="21" t="s">
        <v>2803</v>
      </c>
      <c r="B2604" s="21" t="s">
        <v>49</v>
      </c>
      <c r="C2604" s="23">
        <v>227029724.84</v>
      </c>
      <c r="D2604" s="23">
        <v>64.38</v>
      </c>
      <c r="E2604" s="23">
        <v>312903801.61000001</v>
      </c>
      <c r="F2604" s="23">
        <v>60.32</v>
      </c>
      <c r="G2604" s="23">
        <v>390919193.20999998</v>
      </c>
      <c r="H2604" s="23">
        <v>91.19</v>
      </c>
      <c r="I2604" s="23">
        <v>324997352.99000001</v>
      </c>
      <c r="J2604" s="23">
        <v>52.44</v>
      </c>
      <c r="K2604" s="23">
        <v>1</v>
      </c>
      <c r="L2604" s="23">
        <v>1</v>
      </c>
      <c r="M2604" s="21" t="s">
        <v>50</v>
      </c>
      <c r="N2604" s="21" t="s">
        <v>204</v>
      </c>
      <c r="O2604" s="22"/>
      <c r="P2604" s="23">
        <v>5154520.25</v>
      </c>
    </row>
    <row r="2605" spans="1:16" ht="45" x14ac:dyDescent="0.25">
      <c r="A2605" s="21" t="s">
        <v>7254</v>
      </c>
      <c r="B2605" s="21" t="s">
        <v>49</v>
      </c>
      <c r="C2605" s="22"/>
      <c r="D2605" s="22"/>
      <c r="E2605" s="22"/>
      <c r="F2605" s="22"/>
      <c r="G2605" s="22"/>
      <c r="H2605" s="22"/>
      <c r="I2605" s="22"/>
      <c r="J2605" s="22"/>
      <c r="K2605" s="23">
        <v>1</v>
      </c>
      <c r="L2605" s="23">
        <v>1</v>
      </c>
      <c r="M2605" s="21" t="s">
        <v>50</v>
      </c>
      <c r="N2605" s="21" t="s">
        <v>50</v>
      </c>
      <c r="O2605" s="22"/>
      <c r="P2605" s="22"/>
    </row>
    <row r="2606" spans="1:16" ht="45" x14ac:dyDescent="0.25">
      <c r="A2606" s="21" t="s">
        <v>7255</v>
      </c>
      <c r="B2606" s="21" t="s">
        <v>49</v>
      </c>
      <c r="C2606" s="22"/>
      <c r="D2606" s="22"/>
      <c r="E2606" s="22"/>
      <c r="F2606" s="22"/>
      <c r="G2606" s="22"/>
      <c r="H2606" s="22"/>
      <c r="I2606" s="22"/>
      <c r="J2606" s="22"/>
      <c r="K2606" s="23">
        <v>1</v>
      </c>
      <c r="L2606" s="23">
        <v>1</v>
      </c>
      <c r="M2606" s="21" t="s">
        <v>50</v>
      </c>
      <c r="N2606" s="21" t="s">
        <v>50</v>
      </c>
      <c r="O2606" s="22"/>
      <c r="P2606" s="22"/>
    </row>
    <row r="2607" spans="1:16" ht="45" x14ac:dyDescent="0.25">
      <c r="A2607" s="21" t="s">
        <v>2806</v>
      </c>
      <c r="B2607" s="21" t="s">
        <v>49</v>
      </c>
      <c r="C2607" s="23">
        <v>274151363.22000003</v>
      </c>
      <c r="D2607" s="23">
        <v>106.34</v>
      </c>
      <c r="E2607" s="23">
        <v>164305996.93000001</v>
      </c>
      <c r="F2607" s="23">
        <v>52.32</v>
      </c>
      <c r="G2607" s="23">
        <v>211830584.22999999</v>
      </c>
      <c r="H2607" s="23">
        <v>91.19</v>
      </c>
      <c r="I2607" s="23">
        <v>176108976.87</v>
      </c>
      <c r="J2607" s="23">
        <v>52.44</v>
      </c>
      <c r="K2607" s="23">
        <v>1</v>
      </c>
      <c r="L2607" s="23">
        <v>1</v>
      </c>
      <c r="M2607" s="21" t="s">
        <v>50</v>
      </c>
      <c r="N2607" s="21" t="s">
        <v>204</v>
      </c>
      <c r="O2607" s="22"/>
      <c r="P2607" s="23">
        <v>2942988.25</v>
      </c>
    </row>
    <row r="2608" spans="1:16" ht="45" x14ac:dyDescent="0.25">
      <c r="A2608" s="21" t="s">
        <v>7256</v>
      </c>
      <c r="B2608" s="21" t="s">
        <v>49</v>
      </c>
      <c r="C2608" s="22"/>
      <c r="D2608" s="22"/>
      <c r="E2608" s="22"/>
      <c r="F2608" s="22"/>
      <c r="G2608" s="22"/>
      <c r="H2608" s="22"/>
      <c r="I2608" s="22"/>
      <c r="J2608" s="22"/>
      <c r="K2608" s="23">
        <v>1</v>
      </c>
      <c r="L2608" s="23">
        <v>1</v>
      </c>
      <c r="M2608" s="21" t="s">
        <v>50</v>
      </c>
      <c r="N2608" s="21" t="s">
        <v>50</v>
      </c>
      <c r="O2608" s="22"/>
      <c r="P2608" s="22"/>
    </row>
    <row r="2609" spans="1:16" ht="45" x14ac:dyDescent="0.25">
      <c r="A2609" s="21" t="s">
        <v>7257</v>
      </c>
      <c r="B2609" s="21" t="s">
        <v>49</v>
      </c>
      <c r="C2609" s="22"/>
      <c r="D2609" s="22"/>
      <c r="E2609" s="22"/>
      <c r="F2609" s="22"/>
      <c r="G2609" s="22"/>
      <c r="H2609" s="22"/>
      <c r="I2609" s="22"/>
      <c r="J2609" s="22"/>
      <c r="K2609" s="23">
        <v>1</v>
      </c>
      <c r="L2609" s="23">
        <v>1</v>
      </c>
      <c r="M2609" s="21" t="s">
        <v>50</v>
      </c>
      <c r="N2609" s="21" t="s">
        <v>50</v>
      </c>
      <c r="O2609" s="22"/>
      <c r="P2609" s="22"/>
    </row>
    <row r="2610" spans="1:16" ht="45" x14ac:dyDescent="0.25">
      <c r="A2610" s="21" t="s">
        <v>7258</v>
      </c>
      <c r="B2610" s="21" t="s">
        <v>49</v>
      </c>
      <c r="C2610" s="22"/>
      <c r="D2610" s="22"/>
      <c r="E2610" s="22"/>
      <c r="F2610" s="22"/>
      <c r="G2610" s="22"/>
      <c r="H2610" s="22"/>
      <c r="I2610" s="22"/>
      <c r="J2610" s="22"/>
      <c r="K2610" s="23">
        <v>1</v>
      </c>
      <c r="L2610" s="23">
        <v>1</v>
      </c>
      <c r="M2610" s="21" t="s">
        <v>50</v>
      </c>
      <c r="N2610" s="21" t="s">
        <v>50</v>
      </c>
      <c r="O2610" s="22"/>
      <c r="P2610" s="22"/>
    </row>
    <row r="2611" spans="1:16" ht="45" x14ac:dyDescent="0.25">
      <c r="A2611" s="21" t="s">
        <v>2808</v>
      </c>
      <c r="B2611" s="21" t="s">
        <v>49</v>
      </c>
      <c r="C2611" s="23">
        <v>12817947.890000001</v>
      </c>
      <c r="D2611" s="23">
        <v>32.549999999999997</v>
      </c>
      <c r="E2611" s="23">
        <v>13486608.82</v>
      </c>
      <c r="F2611" s="23">
        <v>30.39</v>
      </c>
      <c r="G2611" s="23">
        <v>14192192.09</v>
      </c>
      <c r="H2611" s="23">
        <v>36.29</v>
      </c>
      <c r="I2611" s="23">
        <v>11781404.34</v>
      </c>
      <c r="J2611" s="23">
        <v>28.97</v>
      </c>
      <c r="K2611" s="23">
        <v>1</v>
      </c>
      <c r="L2611" s="23">
        <v>1</v>
      </c>
      <c r="M2611" s="21" t="s">
        <v>50</v>
      </c>
      <c r="N2611" s="21" t="s">
        <v>58</v>
      </c>
      <c r="O2611" s="22"/>
      <c r="P2611" s="23">
        <v>516795.25</v>
      </c>
    </row>
    <row r="2612" spans="1:16" ht="45" x14ac:dyDescent="0.25">
      <c r="A2612" s="21" t="s">
        <v>341</v>
      </c>
      <c r="B2612" s="21" t="s">
        <v>49</v>
      </c>
      <c r="C2612" s="23">
        <v>35167254.82</v>
      </c>
      <c r="D2612" s="23">
        <v>139.19</v>
      </c>
      <c r="E2612" s="23">
        <v>24191384.109999999</v>
      </c>
      <c r="F2612" s="23">
        <v>312.39</v>
      </c>
      <c r="G2612" s="23">
        <v>20133837.510000002</v>
      </c>
      <c r="H2612" s="23">
        <v>288.64999999999998</v>
      </c>
      <c r="I2612" s="23">
        <v>12319576.1</v>
      </c>
      <c r="J2612" s="23">
        <v>153.36000000000001</v>
      </c>
      <c r="K2612" s="23">
        <v>1</v>
      </c>
      <c r="L2612" s="23">
        <v>1</v>
      </c>
      <c r="M2612" s="21" t="s">
        <v>50</v>
      </c>
      <c r="N2612" s="21" t="s">
        <v>1462</v>
      </c>
      <c r="O2612" s="22"/>
      <c r="P2612" s="23">
        <v>70314.25</v>
      </c>
    </row>
    <row r="2613" spans="1:16" ht="45" x14ac:dyDescent="0.25">
      <c r="A2613" s="21" t="s">
        <v>7259</v>
      </c>
      <c r="B2613" s="21" t="s">
        <v>49</v>
      </c>
      <c r="C2613" s="22"/>
      <c r="D2613" s="22"/>
      <c r="E2613" s="22"/>
      <c r="F2613" s="22"/>
      <c r="G2613" s="22"/>
      <c r="H2613" s="22"/>
      <c r="I2613" s="22"/>
      <c r="J2613" s="22"/>
      <c r="K2613" s="23">
        <v>1</v>
      </c>
      <c r="L2613" s="23">
        <v>1</v>
      </c>
      <c r="M2613" s="21" t="s">
        <v>50</v>
      </c>
      <c r="N2613" s="21" t="s">
        <v>50</v>
      </c>
      <c r="O2613" s="22"/>
      <c r="P2613" s="22"/>
    </row>
    <row r="2614" spans="1:16" ht="45" x14ac:dyDescent="0.25">
      <c r="A2614" s="21" t="s">
        <v>7260</v>
      </c>
      <c r="B2614" s="21" t="s">
        <v>49</v>
      </c>
      <c r="C2614" s="22"/>
      <c r="D2614" s="22"/>
      <c r="E2614" s="22"/>
      <c r="F2614" s="22"/>
      <c r="G2614" s="22"/>
      <c r="H2614" s="22"/>
      <c r="I2614" s="22"/>
      <c r="J2614" s="22"/>
      <c r="K2614" s="23">
        <v>1</v>
      </c>
      <c r="L2614" s="23">
        <v>1</v>
      </c>
      <c r="M2614" s="21" t="s">
        <v>50</v>
      </c>
      <c r="N2614" s="21" t="s">
        <v>50</v>
      </c>
      <c r="O2614" s="22"/>
      <c r="P2614" s="22"/>
    </row>
    <row r="2615" spans="1:16" ht="45" x14ac:dyDescent="0.25">
      <c r="A2615" s="21" t="s">
        <v>2813</v>
      </c>
      <c r="B2615" s="21" t="s">
        <v>49</v>
      </c>
      <c r="C2615" s="23">
        <v>13512220.92</v>
      </c>
      <c r="D2615" s="23">
        <v>33.67</v>
      </c>
      <c r="E2615" s="23">
        <v>8108967.7300000004</v>
      </c>
      <c r="F2615" s="23">
        <v>22.34</v>
      </c>
      <c r="G2615" s="23">
        <v>36582188.579999998</v>
      </c>
      <c r="H2615" s="23">
        <v>66.930000000000007</v>
      </c>
      <c r="I2615" s="23">
        <v>13910468.050000001</v>
      </c>
      <c r="J2615" s="23">
        <v>27.55</v>
      </c>
      <c r="K2615" s="23">
        <v>1</v>
      </c>
      <c r="L2615" s="23">
        <v>1</v>
      </c>
      <c r="M2615" s="21" t="s">
        <v>50</v>
      </c>
      <c r="N2615" s="21" t="s">
        <v>58</v>
      </c>
      <c r="O2615" s="22"/>
      <c r="P2615" s="23">
        <v>394968.25</v>
      </c>
    </row>
    <row r="2616" spans="1:16" ht="45" x14ac:dyDescent="0.25">
      <c r="A2616" s="21" t="s">
        <v>2816</v>
      </c>
      <c r="B2616" s="21" t="s">
        <v>49</v>
      </c>
      <c r="C2616" s="23">
        <v>43432283.799999997</v>
      </c>
      <c r="D2616" s="23">
        <v>92.58</v>
      </c>
      <c r="E2616" s="23">
        <v>56484091.880000003</v>
      </c>
      <c r="F2616" s="23">
        <v>74.56</v>
      </c>
      <c r="G2616" s="23">
        <v>76640642.969999999</v>
      </c>
      <c r="H2616" s="23">
        <v>84.82</v>
      </c>
      <c r="I2616" s="23">
        <v>71265792.510000005</v>
      </c>
      <c r="J2616" s="23">
        <v>88.08</v>
      </c>
      <c r="K2616" s="23">
        <v>1</v>
      </c>
      <c r="L2616" s="23">
        <v>1</v>
      </c>
      <c r="M2616" s="21" t="s">
        <v>50</v>
      </c>
      <c r="N2616" s="21" t="s">
        <v>58</v>
      </c>
      <c r="O2616" s="22"/>
      <c r="P2616" s="23">
        <v>885709.5</v>
      </c>
    </row>
    <row r="2617" spans="1:16" ht="45" x14ac:dyDescent="0.25">
      <c r="A2617" s="21" t="s">
        <v>7261</v>
      </c>
      <c r="B2617" s="21" t="s">
        <v>49</v>
      </c>
      <c r="C2617" s="22"/>
      <c r="D2617" s="22"/>
      <c r="E2617" s="22"/>
      <c r="F2617" s="22"/>
      <c r="G2617" s="22"/>
      <c r="H2617" s="22"/>
      <c r="I2617" s="22"/>
      <c r="J2617" s="22"/>
      <c r="K2617" s="23">
        <v>1</v>
      </c>
      <c r="L2617" s="23">
        <v>1</v>
      </c>
      <c r="M2617" s="21" t="s">
        <v>50</v>
      </c>
      <c r="N2617" s="21" t="s">
        <v>50</v>
      </c>
      <c r="O2617" s="22"/>
      <c r="P2617" s="22"/>
    </row>
    <row r="2618" spans="1:16" ht="45" x14ac:dyDescent="0.25">
      <c r="A2618" s="21" t="s">
        <v>1032</v>
      </c>
      <c r="B2618" s="21" t="s">
        <v>49</v>
      </c>
      <c r="C2618" s="23">
        <v>18035026.079999998</v>
      </c>
      <c r="D2618" s="23">
        <v>211.1</v>
      </c>
      <c r="E2618" s="23">
        <v>45647987.710000001</v>
      </c>
      <c r="F2618" s="23">
        <v>148.57</v>
      </c>
      <c r="G2618" s="23">
        <v>11928342.98</v>
      </c>
      <c r="H2618" s="23">
        <v>53</v>
      </c>
      <c r="I2618" s="23">
        <v>51206072.490000002</v>
      </c>
      <c r="J2618" s="23">
        <v>99.01</v>
      </c>
      <c r="K2618" s="23">
        <v>1</v>
      </c>
      <c r="L2618" s="23">
        <v>1</v>
      </c>
      <c r="M2618" s="21" t="s">
        <v>50</v>
      </c>
      <c r="N2618" s="21" t="s">
        <v>58</v>
      </c>
      <c r="O2618" s="22"/>
      <c r="P2618" s="23">
        <v>486729.5</v>
      </c>
    </row>
    <row r="2619" spans="1:16" ht="45" x14ac:dyDescent="0.25">
      <c r="A2619" s="21" t="s">
        <v>343</v>
      </c>
      <c r="B2619" s="21" t="s">
        <v>49</v>
      </c>
      <c r="C2619" s="23">
        <v>34932895.469999999</v>
      </c>
      <c r="D2619" s="23">
        <v>69.099999999999994</v>
      </c>
      <c r="E2619" s="23">
        <v>65128308.780000001</v>
      </c>
      <c r="F2619" s="23">
        <v>188.82</v>
      </c>
      <c r="G2619" s="23">
        <v>125808559.66</v>
      </c>
      <c r="H2619" s="23">
        <v>326.13</v>
      </c>
      <c r="I2619" s="23">
        <v>27537220.82</v>
      </c>
      <c r="J2619" s="23">
        <v>81.14</v>
      </c>
      <c r="K2619" s="23">
        <v>1</v>
      </c>
      <c r="L2619" s="23">
        <v>1</v>
      </c>
      <c r="M2619" s="21" t="s">
        <v>50</v>
      </c>
      <c r="N2619" s="21" t="s">
        <v>58</v>
      </c>
      <c r="O2619" s="22"/>
      <c r="P2619" s="23">
        <v>379920.75</v>
      </c>
    </row>
    <row r="2620" spans="1:16" ht="45" x14ac:dyDescent="0.25">
      <c r="A2620" s="21" t="s">
        <v>7262</v>
      </c>
      <c r="B2620" s="21" t="s">
        <v>198</v>
      </c>
      <c r="C2620" s="22"/>
      <c r="D2620" s="22"/>
      <c r="E2620" s="22"/>
      <c r="F2620" s="22"/>
      <c r="G2620" s="22"/>
      <c r="H2620" s="22"/>
      <c r="I2620" s="22"/>
      <c r="J2620" s="22"/>
      <c r="K2620" s="23">
        <v>1</v>
      </c>
      <c r="L2620" s="23">
        <v>1</v>
      </c>
      <c r="M2620" s="21" t="s">
        <v>50</v>
      </c>
      <c r="N2620" s="21" t="s">
        <v>50</v>
      </c>
      <c r="O2620" s="22"/>
      <c r="P2620" s="22"/>
    </row>
    <row r="2621" spans="1:16" ht="45" x14ac:dyDescent="0.25">
      <c r="A2621" s="21" t="s">
        <v>7263</v>
      </c>
      <c r="B2621" s="21" t="s">
        <v>49</v>
      </c>
      <c r="C2621" s="22"/>
      <c r="D2621" s="22"/>
      <c r="E2621" s="22"/>
      <c r="F2621" s="22"/>
      <c r="G2621" s="22"/>
      <c r="H2621" s="22"/>
      <c r="I2621" s="22"/>
      <c r="J2621" s="22"/>
      <c r="K2621" s="23">
        <v>1</v>
      </c>
      <c r="L2621" s="23">
        <v>1</v>
      </c>
      <c r="M2621" s="21" t="s">
        <v>50</v>
      </c>
      <c r="N2621" s="21" t="s">
        <v>50</v>
      </c>
      <c r="O2621" s="22"/>
      <c r="P2621" s="22"/>
    </row>
    <row r="2622" spans="1:16" ht="45" x14ac:dyDescent="0.25">
      <c r="A2622" s="21" t="s">
        <v>2820</v>
      </c>
      <c r="B2622" s="21" t="s">
        <v>49</v>
      </c>
      <c r="C2622" s="23">
        <v>4620211.47</v>
      </c>
      <c r="D2622" s="23">
        <v>1418.81</v>
      </c>
      <c r="E2622" s="23">
        <v>6832467.7000000002</v>
      </c>
      <c r="F2622" s="23">
        <v>1576.13</v>
      </c>
      <c r="G2622" s="23">
        <v>3456279.34</v>
      </c>
      <c r="H2622" s="23">
        <v>2119.81</v>
      </c>
      <c r="I2622" s="23">
        <v>4117817.72</v>
      </c>
      <c r="J2622" s="23">
        <v>2440.98</v>
      </c>
      <c r="K2622" s="23">
        <v>1</v>
      </c>
      <c r="L2622" s="23">
        <v>1</v>
      </c>
      <c r="M2622" s="21" t="s">
        <v>50</v>
      </c>
      <c r="N2622" s="21" t="s">
        <v>5192</v>
      </c>
      <c r="O2622" s="22"/>
      <c r="P2622" s="23">
        <v>2241.25</v>
      </c>
    </row>
    <row r="2623" spans="1:16" ht="45" x14ac:dyDescent="0.25">
      <c r="A2623" s="21" t="s">
        <v>7264</v>
      </c>
      <c r="B2623" s="21" t="s">
        <v>49</v>
      </c>
      <c r="C2623" s="22"/>
      <c r="D2623" s="22"/>
      <c r="E2623" s="22"/>
      <c r="F2623" s="22"/>
      <c r="G2623" s="22"/>
      <c r="H2623" s="22"/>
      <c r="I2623" s="22"/>
      <c r="J2623" s="22"/>
      <c r="K2623" s="23">
        <v>1</v>
      </c>
      <c r="L2623" s="23">
        <v>1</v>
      </c>
      <c r="M2623" s="21" t="s">
        <v>50</v>
      </c>
      <c r="N2623" s="21" t="s">
        <v>50</v>
      </c>
      <c r="O2623" s="22"/>
      <c r="P2623" s="22"/>
    </row>
    <row r="2624" spans="1:16" ht="45" x14ac:dyDescent="0.25">
      <c r="A2624" s="21" t="s">
        <v>2822</v>
      </c>
      <c r="B2624" s="21" t="s">
        <v>49</v>
      </c>
      <c r="C2624" s="23">
        <v>97848126.480000004</v>
      </c>
      <c r="D2624" s="23">
        <v>396.79</v>
      </c>
      <c r="E2624" s="23">
        <v>74492618.930000007</v>
      </c>
      <c r="F2624" s="23">
        <v>273.44</v>
      </c>
      <c r="G2624" s="23">
        <v>85328124.299999997</v>
      </c>
      <c r="H2624" s="23">
        <v>473.49</v>
      </c>
      <c r="I2624" s="23">
        <v>110937951.54000001</v>
      </c>
      <c r="J2624" s="23">
        <v>392.38</v>
      </c>
      <c r="K2624" s="23">
        <v>1</v>
      </c>
      <c r="L2624" s="23">
        <v>1</v>
      </c>
      <c r="M2624" s="21" t="s">
        <v>50</v>
      </c>
      <c r="N2624" s="21" t="s">
        <v>1462</v>
      </c>
      <c r="O2624" s="22"/>
      <c r="P2624" s="23">
        <v>293630</v>
      </c>
    </row>
    <row r="2625" spans="1:16" ht="45" x14ac:dyDescent="0.25">
      <c r="A2625" s="21" t="s">
        <v>7265</v>
      </c>
      <c r="B2625" s="21" t="s">
        <v>49</v>
      </c>
      <c r="C2625" s="22"/>
      <c r="D2625" s="22"/>
      <c r="E2625" s="22"/>
      <c r="F2625" s="22"/>
      <c r="G2625" s="22"/>
      <c r="H2625" s="22"/>
      <c r="I2625" s="22"/>
      <c r="J2625" s="22"/>
      <c r="K2625" s="23">
        <v>1</v>
      </c>
      <c r="L2625" s="23">
        <v>1</v>
      </c>
      <c r="M2625" s="21" t="s">
        <v>50</v>
      </c>
      <c r="N2625" s="21" t="s">
        <v>50</v>
      </c>
      <c r="O2625" s="22"/>
      <c r="P2625" s="22"/>
    </row>
    <row r="2626" spans="1:16" ht="45" x14ac:dyDescent="0.25">
      <c r="A2626" s="21" t="s">
        <v>7266</v>
      </c>
      <c r="B2626" s="21" t="s">
        <v>49</v>
      </c>
      <c r="C2626" s="22"/>
      <c r="D2626" s="22"/>
      <c r="E2626" s="22"/>
      <c r="F2626" s="22"/>
      <c r="G2626" s="22"/>
      <c r="H2626" s="22"/>
      <c r="I2626" s="22"/>
      <c r="J2626" s="22"/>
      <c r="K2626" s="23">
        <v>1</v>
      </c>
      <c r="L2626" s="23">
        <v>1</v>
      </c>
      <c r="M2626" s="21" t="s">
        <v>50</v>
      </c>
      <c r="N2626" s="21" t="s">
        <v>50</v>
      </c>
      <c r="O2626" s="22"/>
      <c r="P2626" s="22"/>
    </row>
    <row r="2627" spans="1:16" ht="45" x14ac:dyDescent="0.25">
      <c r="A2627" s="21" t="s">
        <v>349</v>
      </c>
      <c r="B2627" s="21" t="s">
        <v>49</v>
      </c>
      <c r="C2627" s="23">
        <v>26632205.260000002</v>
      </c>
      <c r="D2627" s="23">
        <v>74.44</v>
      </c>
      <c r="E2627" s="23">
        <v>43935579.039999999</v>
      </c>
      <c r="F2627" s="23">
        <v>63.78</v>
      </c>
      <c r="G2627" s="23">
        <v>25652628.75</v>
      </c>
      <c r="H2627" s="23">
        <v>59.66</v>
      </c>
      <c r="I2627" s="23">
        <v>21994878.079999998</v>
      </c>
      <c r="J2627" s="23">
        <v>43.98</v>
      </c>
      <c r="K2627" s="23">
        <v>1</v>
      </c>
      <c r="L2627" s="23">
        <v>1</v>
      </c>
      <c r="M2627" s="21" t="s">
        <v>50</v>
      </c>
      <c r="N2627" s="21" t="s">
        <v>58</v>
      </c>
      <c r="O2627" s="22"/>
      <c r="P2627" s="23">
        <v>446720</v>
      </c>
    </row>
    <row r="2628" spans="1:16" ht="45" x14ac:dyDescent="0.25">
      <c r="A2628" s="21" t="s">
        <v>7267</v>
      </c>
      <c r="B2628" s="21" t="s">
        <v>49</v>
      </c>
      <c r="C2628" s="22"/>
      <c r="D2628" s="22"/>
      <c r="E2628" s="22"/>
      <c r="F2628" s="22"/>
      <c r="G2628" s="22"/>
      <c r="H2628" s="22"/>
      <c r="I2628" s="22"/>
      <c r="J2628" s="22"/>
      <c r="K2628" s="23">
        <v>1</v>
      </c>
      <c r="L2628" s="23">
        <v>1</v>
      </c>
      <c r="M2628" s="21" t="s">
        <v>50</v>
      </c>
      <c r="N2628" s="21" t="s">
        <v>50</v>
      </c>
      <c r="O2628" s="22"/>
      <c r="P2628" s="22"/>
    </row>
    <row r="2629" spans="1:16" ht="45" x14ac:dyDescent="0.25">
      <c r="A2629" s="21" t="s">
        <v>7268</v>
      </c>
      <c r="B2629" s="21" t="s">
        <v>49</v>
      </c>
      <c r="C2629" s="22"/>
      <c r="D2629" s="22"/>
      <c r="E2629" s="22"/>
      <c r="F2629" s="22"/>
      <c r="G2629" s="22"/>
      <c r="H2629" s="22"/>
      <c r="I2629" s="22"/>
      <c r="J2629" s="22"/>
      <c r="K2629" s="23">
        <v>1</v>
      </c>
      <c r="L2629" s="23">
        <v>1</v>
      </c>
      <c r="M2629" s="21" t="s">
        <v>50</v>
      </c>
      <c r="N2629" s="21" t="s">
        <v>50</v>
      </c>
      <c r="O2629" s="22"/>
      <c r="P2629" s="22"/>
    </row>
    <row r="2630" spans="1:16" ht="45" x14ac:dyDescent="0.25">
      <c r="A2630" s="21" t="s">
        <v>1038</v>
      </c>
      <c r="B2630" s="21" t="s">
        <v>49</v>
      </c>
      <c r="C2630" s="23">
        <v>78480000</v>
      </c>
      <c r="D2630" s="23">
        <v>1743.7</v>
      </c>
      <c r="E2630" s="23">
        <v>78501468.939999998</v>
      </c>
      <c r="F2630" s="23">
        <v>3814.03</v>
      </c>
      <c r="G2630" s="23">
        <v>60822622.93</v>
      </c>
      <c r="H2630" s="23">
        <v>3123.16</v>
      </c>
      <c r="I2630" s="23">
        <v>39379759.590000004</v>
      </c>
      <c r="J2630" s="23">
        <v>2260.4499999999998</v>
      </c>
      <c r="K2630" s="23">
        <v>1</v>
      </c>
      <c r="L2630" s="23">
        <v>1</v>
      </c>
      <c r="M2630" s="21" t="s">
        <v>50</v>
      </c>
      <c r="N2630" s="21" t="s">
        <v>1462</v>
      </c>
      <c r="O2630" s="22"/>
      <c r="P2630" s="23">
        <v>76979.75</v>
      </c>
    </row>
    <row r="2631" spans="1:16" ht="45" x14ac:dyDescent="0.25">
      <c r="A2631" s="21" t="s">
        <v>7269</v>
      </c>
      <c r="B2631" s="21" t="s">
        <v>49</v>
      </c>
      <c r="C2631" s="22"/>
      <c r="D2631" s="22"/>
      <c r="E2631" s="22"/>
      <c r="F2631" s="22"/>
      <c r="G2631" s="22"/>
      <c r="H2631" s="22"/>
      <c r="I2631" s="22"/>
      <c r="J2631" s="22"/>
      <c r="K2631" s="23">
        <v>1</v>
      </c>
      <c r="L2631" s="23">
        <v>1</v>
      </c>
      <c r="M2631" s="21" t="s">
        <v>50</v>
      </c>
      <c r="N2631" s="21" t="s">
        <v>50</v>
      </c>
      <c r="O2631" s="22"/>
      <c r="P2631" s="22"/>
    </row>
    <row r="2632" spans="1:16" ht="45" x14ac:dyDescent="0.25">
      <c r="A2632" s="21" t="s">
        <v>2834</v>
      </c>
      <c r="B2632" s="21" t="s">
        <v>49</v>
      </c>
      <c r="C2632" s="23">
        <v>26109000.57</v>
      </c>
      <c r="D2632" s="23">
        <v>308.64999999999998</v>
      </c>
      <c r="E2632" s="23">
        <v>23851049.43</v>
      </c>
      <c r="F2632" s="23">
        <v>306.58999999999997</v>
      </c>
      <c r="G2632" s="23">
        <v>31998405.73</v>
      </c>
      <c r="H2632" s="23">
        <v>416.4</v>
      </c>
      <c r="I2632" s="23">
        <v>24939640.829999998</v>
      </c>
      <c r="J2632" s="23">
        <v>271.37</v>
      </c>
      <c r="K2632" s="23">
        <v>1</v>
      </c>
      <c r="L2632" s="23">
        <v>1</v>
      </c>
      <c r="M2632" s="21" t="s">
        <v>50</v>
      </c>
      <c r="N2632" s="21" t="s">
        <v>1462</v>
      </c>
      <c r="O2632" s="22"/>
      <c r="P2632" s="23">
        <v>89344.25</v>
      </c>
    </row>
    <row r="2633" spans="1:16" ht="45" x14ac:dyDescent="0.25">
      <c r="A2633" s="21" t="s">
        <v>7270</v>
      </c>
      <c r="B2633" s="21" t="s">
        <v>49</v>
      </c>
      <c r="C2633" s="22"/>
      <c r="D2633" s="22"/>
      <c r="E2633" s="22"/>
      <c r="F2633" s="22"/>
      <c r="G2633" s="22"/>
      <c r="H2633" s="22"/>
      <c r="I2633" s="22"/>
      <c r="J2633" s="22"/>
      <c r="K2633" s="23">
        <v>1</v>
      </c>
      <c r="L2633" s="23">
        <v>1</v>
      </c>
      <c r="M2633" s="21" t="s">
        <v>50</v>
      </c>
      <c r="N2633" s="21" t="s">
        <v>50</v>
      </c>
      <c r="O2633" s="22"/>
      <c r="P2633" s="22"/>
    </row>
    <row r="2634" spans="1:16" ht="45" x14ac:dyDescent="0.25">
      <c r="A2634" s="21" t="s">
        <v>7271</v>
      </c>
      <c r="B2634" s="21" t="s">
        <v>49</v>
      </c>
      <c r="C2634" s="22"/>
      <c r="D2634" s="22"/>
      <c r="E2634" s="22"/>
      <c r="F2634" s="22"/>
      <c r="G2634" s="22"/>
      <c r="H2634" s="22"/>
      <c r="I2634" s="22"/>
      <c r="J2634" s="22"/>
      <c r="K2634" s="23">
        <v>1</v>
      </c>
      <c r="L2634" s="23">
        <v>1</v>
      </c>
      <c r="M2634" s="21" t="s">
        <v>50</v>
      </c>
      <c r="N2634" s="21" t="s">
        <v>50</v>
      </c>
      <c r="O2634" s="22"/>
      <c r="P2634" s="22"/>
    </row>
    <row r="2635" spans="1:16" ht="45" x14ac:dyDescent="0.25">
      <c r="A2635" s="21" t="s">
        <v>7272</v>
      </c>
      <c r="B2635" s="21" t="s">
        <v>49</v>
      </c>
      <c r="C2635" s="22"/>
      <c r="D2635" s="22"/>
      <c r="E2635" s="22"/>
      <c r="F2635" s="22"/>
      <c r="G2635" s="22"/>
      <c r="H2635" s="22"/>
      <c r="I2635" s="22"/>
      <c r="J2635" s="22"/>
      <c r="K2635" s="23">
        <v>1</v>
      </c>
      <c r="L2635" s="23">
        <v>1</v>
      </c>
      <c r="M2635" s="21" t="s">
        <v>50</v>
      </c>
      <c r="N2635" s="21" t="s">
        <v>50</v>
      </c>
      <c r="O2635" s="22"/>
      <c r="P2635" s="22"/>
    </row>
    <row r="2636" spans="1:16" ht="45" x14ac:dyDescent="0.25">
      <c r="A2636" s="21" t="s">
        <v>7273</v>
      </c>
      <c r="B2636" s="21" t="s">
        <v>49</v>
      </c>
      <c r="C2636" s="22"/>
      <c r="D2636" s="22"/>
      <c r="E2636" s="22"/>
      <c r="F2636" s="22"/>
      <c r="G2636" s="22"/>
      <c r="H2636" s="22"/>
      <c r="I2636" s="22"/>
      <c r="J2636" s="22"/>
      <c r="K2636" s="23">
        <v>1</v>
      </c>
      <c r="L2636" s="23">
        <v>1</v>
      </c>
      <c r="M2636" s="21" t="s">
        <v>50</v>
      </c>
      <c r="N2636" s="21" t="s">
        <v>50</v>
      </c>
      <c r="O2636" s="22"/>
      <c r="P2636" s="22"/>
    </row>
    <row r="2637" spans="1:16" ht="45" x14ac:dyDescent="0.25">
      <c r="A2637" s="21" t="s">
        <v>2836</v>
      </c>
      <c r="B2637" s="21" t="s">
        <v>49</v>
      </c>
      <c r="C2637" s="23">
        <v>48445374.68</v>
      </c>
      <c r="D2637" s="23">
        <v>54.06</v>
      </c>
      <c r="E2637" s="23">
        <v>24523872.190000001</v>
      </c>
      <c r="F2637" s="23">
        <v>212.73</v>
      </c>
      <c r="G2637" s="23">
        <v>28923267.93</v>
      </c>
      <c r="H2637" s="23">
        <v>166.81</v>
      </c>
      <c r="I2637" s="23">
        <v>20180483.870000001</v>
      </c>
      <c r="J2637" s="23">
        <v>84.36</v>
      </c>
      <c r="K2637" s="23">
        <v>1</v>
      </c>
      <c r="L2637" s="23">
        <v>1</v>
      </c>
      <c r="M2637" s="21" t="s">
        <v>50</v>
      </c>
      <c r="N2637" s="21" t="s">
        <v>58</v>
      </c>
      <c r="O2637" s="22"/>
      <c r="P2637" s="23">
        <v>328320</v>
      </c>
    </row>
    <row r="2638" spans="1:16" ht="45" x14ac:dyDescent="0.25">
      <c r="A2638" s="21" t="s">
        <v>7274</v>
      </c>
      <c r="B2638" s="21" t="s">
        <v>49</v>
      </c>
      <c r="C2638" s="22"/>
      <c r="D2638" s="22"/>
      <c r="E2638" s="22"/>
      <c r="F2638" s="22"/>
      <c r="G2638" s="22"/>
      <c r="H2638" s="22"/>
      <c r="I2638" s="22"/>
      <c r="J2638" s="22"/>
      <c r="K2638" s="23">
        <v>1</v>
      </c>
      <c r="L2638" s="23">
        <v>1</v>
      </c>
      <c r="M2638" s="21" t="s">
        <v>50</v>
      </c>
      <c r="N2638" s="21" t="s">
        <v>50</v>
      </c>
      <c r="O2638" s="22"/>
      <c r="P2638" s="22"/>
    </row>
    <row r="2639" spans="1:16" ht="45" x14ac:dyDescent="0.25">
      <c r="A2639" s="21" t="s">
        <v>7275</v>
      </c>
      <c r="B2639" s="21" t="s">
        <v>49</v>
      </c>
      <c r="C2639" s="22"/>
      <c r="D2639" s="22"/>
      <c r="E2639" s="22"/>
      <c r="F2639" s="22"/>
      <c r="G2639" s="22"/>
      <c r="H2639" s="22"/>
      <c r="I2639" s="22"/>
      <c r="J2639" s="22"/>
      <c r="K2639" s="23">
        <v>1</v>
      </c>
      <c r="L2639" s="23">
        <v>1</v>
      </c>
      <c r="M2639" s="21" t="s">
        <v>50</v>
      </c>
      <c r="N2639" s="21" t="s">
        <v>50</v>
      </c>
      <c r="O2639" s="22"/>
      <c r="P2639" s="22"/>
    </row>
    <row r="2640" spans="1:16" ht="45" x14ac:dyDescent="0.25">
      <c r="A2640" s="21" t="s">
        <v>7276</v>
      </c>
      <c r="B2640" s="21" t="s">
        <v>49</v>
      </c>
      <c r="C2640" s="22"/>
      <c r="D2640" s="22"/>
      <c r="E2640" s="22"/>
      <c r="F2640" s="22"/>
      <c r="G2640" s="22"/>
      <c r="H2640" s="22"/>
      <c r="I2640" s="22"/>
      <c r="J2640" s="22"/>
      <c r="K2640" s="23">
        <v>1</v>
      </c>
      <c r="L2640" s="23">
        <v>1</v>
      </c>
      <c r="M2640" s="21" t="s">
        <v>50</v>
      </c>
      <c r="N2640" s="21" t="s">
        <v>50</v>
      </c>
      <c r="O2640" s="22"/>
      <c r="P2640" s="22"/>
    </row>
    <row r="2641" spans="1:16" ht="45" x14ac:dyDescent="0.25">
      <c r="A2641" s="21" t="s">
        <v>7277</v>
      </c>
      <c r="B2641" s="21" t="s">
        <v>49</v>
      </c>
      <c r="C2641" s="22"/>
      <c r="D2641" s="22"/>
      <c r="E2641" s="22"/>
      <c r="F2641" s="22"/>
      <c r="G2641" s="22"/>
      <c r="H2641" s="22"/>
      <c r="I2641" s="22"/>
      <c r="J2641" s="22"/>
      <c r="K2641" s="23">
        <v>1</v>
      </c>
      <c r="L2641" s="23">
        <v>1</v>
      </c>
      <c r="M2641" s="21" t="s">
        <v>50</v>
      </c>
      <c r="N2641" s="21" t="s">
        <v>50</v>
      </c>
      <c r="O2641" s="22"/>
      <c r="P2641" s="22"/>
    </row>
    <row r="2642" spans="1:16" ht="45" x14ac:dyDescent="0.25">
      <c r="A2642" s="21" t="s">
        <v>7278</v>
      </c>
      <c r="B2642" s="21" t="s">
        <v>49</v>
      </c>
      <c r="C2642" s="22"/>
      <c r="D2642" s="22"/>
      <c r="E2642" s="22"/>
      <c r="F2642" s="22"/>
      <c r="G2642" s="22"/>
      <c r="H2642" s="22"/>
      <c r="I2642" s="22"/>
      <c r="J2642" s="22"/>
      <c r="K2642" s="23">
        <v>1</v>
      </c>
      <c r="L2642" s="23">
        <v>1</v>
      </c>
      <c r="M2642" s="21" t="s">
        <v>50</v>
      </c>
      <c r="N2642" s="21" t="s">
        <v>50</v>
      </c>
      <c r="O2642" s="22"/>
      <c r="P2642" s="22"/>
    </row>
    <row r="2643" spans="1:16" ht="45" x14ac:dyDescent="0.25">
      <c r="A2643" s="21" t="s">
        <v>7279</v>
      </c>
      <c r="B2643" s="21" t="s">
        <v>49</v>
      </c>
      <c r="C2643" s="22"/>
      <c r="D2643" s="22"/>
      <c r="E2643" s="22"/>
      <c r="F2643" s="22"/>
      <c r="G2643" s="22"/>
      <c r="H2643" s="22"/>
      <c r="I2643" s="22"/>
      <c r="J2643" s="22"/>
      <c r="K2643" s="23">
        <v>1</v>
      </c>
      <c r="L2643" s="23">
        <v>1</v>
      </c>
      <c r="M2643" s="21" t="s">
        <v>50</v>
      </c>
      <c r="N2643" s="21" t="s">
        <v>50</v>
      </c>
      <c r="O2643" s="22"/>
      <c r="P2643" s="22"/>
    </row>
    <row r="2644" spans="1:16" ht="45" x14ac:dyDescent="0.25">
      <c r="A2644" s="21" t="s">
        <v>2838</v>
      </c>
      <c r="B2644" s="21" t="s">
        <v>49</v>
      </c>
      <c r="C2644" s="23">
        <v>18622556.920000002</v>
      </c>
      <c r="D2644" s="23">
        <v>141.5</v>
      </c>
      <c r="E2644" s="23">
        <v>11308968.4</v>
      </c>
      <c r="F2644" s="23">
        <v>130.87</v>
      </c>
      <c r="G2644" s="23">
        <v>13504953.57</v>
      </c>
      <c r="H2644" s="23">
        <v>135.61000000000001</v>
      </c>
      <c r="I2644" s="23">
        <v>11012373.75</v>
      </c>
      <c r="J2644" s="23">
        <v>118.68</v>
      </c>
      <c r="K2644" s="23">
        <v>1</v>
      </c>
      <c r="L2644" s="23">
        <v>1</v>
      </c>
      <c r="M2644" s="21" t="s">
        <v>50</v>
      </c>
      <c r="N2644" s="21" t="s">
        <v>1462</v>
      </c>
      <c r="O2644" s="22"/>
      <c r="P2644" s="23">
        <v>104145.25</v>
      </c>
    </row>
    <row r="2645" spans="1:16" ht="45" x14ac:dyDescent="0.25">
      <c r="A2645" s="21" t="s">
        <v>1040</v>
      </c>
      <c r="B2645" s="21" t="s">
        <v>49</v>
      </c>
      <c r="C2645" s="23">
        <v>95788312.819999993</v>
      </c>
      <c r="D2645" s="23">
        <v>136.11000000000001</v>
      </c>
      <c r="E2645" s="23">
        <v>102173539.13</v>
      </c>
      <c r="F2645" s="23">
        <v>153.05000000000001</v>
      </c>
      <c r="G2645" s="23">
        <v>73830418.560000002</v>
      </c>
      <c r="H2645" s="23">
        <v>119.05</v>
      </c>
      <c r="I2645" s="23">
        <v>47321441.200000003</v>
      </c>
      <c r="J2645" s="23">
        <v>78.8</v>
      </c>
      <c r="K2645" s="23">
        <v>1</v>
      </c>
      <c r="L2645" s="23">
        <v>1</v>
      </c>
      <c r="M2645" s="21" t="s">
        <v>50</v>
      </c>
      <c r="N2645" s="21" t="s">
        <v>204</v>
      </c>
      <c r="O2645" s="22"/>
      <c r="P2645" s="23">
        <v>4192609</v>
      </c>
    </row>
    <row r="2646" spans="1:16" ht="45" x14ac:dyDescent="0.25">
      <c r="A2646" s="21" t="s">
        <v>7280</v>
      </c>
      <c r="B2646" s="21" t="s">
        <v>49</v>
      </c>
      <c r="C2646" s="22"/>
      <c r="D2646" s="22"/>
      <c r="E2646" s="22"/>
      <c r="F2646" s="22"/>
      <c r="G2646" s="22"/>
      <c r="H2646" s="22"/>
      <c r="I2646" s="22"/>
      <c r="J2646" s="22"/>
      <c r="K2646" s="23">
        <v>1</v>
      </c>
      <c r="L2646" s="23">
        <v>1</v>
      </c>
      <c r="M2646" s="21" t="s">
        <v>50</v>
      </c>
      <c r="N2646" s="21" t="s">
        <v>50</v>
      </c>
      <c r="O2646" s="22"/>
      <c r="P2646" s="22"/>
    </row>
    <row r="2647" spans="1:16" ht="45" x14ac:dyDescent="0.25">
      <c r="A2647" s="21" t="s">
        <v>7281</v>
      </c>
      <c r="B2647" s="21" t="s">
        <v>49</v>
      </c>
      <c r="C2647" s="22"/>
      <c r="D2647" s="22"/>
      <c r="E2647" s="22"/>
      <c r="F2647" s="22"/>
      <c r="G2647" s="22"/>
      <c r="H2647" s="22"/>
      <c r="I2647" s="22"/>
      <c r="J2647" s="22"/>
      <c r="K2647" s="23">
        <v>1</v>
      </c>
      <c r="L2647" s="23">
        <v>1</v>
      </c>
      <c r="M2647" s="21" t="s">
        <v>50</v>
      </c>
      <c r="N2647" s="21" t="s">
        <v>50</v>
      </c>
      <c r="O2647" s="22"/>
      <c r="P2647" s="22"/>
    </row>
    <row r="2648" spans="1:16" ht="45" x14ac:dyDescent="0.25">
      <c r="A2648" s="21" t="s">
        <v>7282</v>
      </c>
      <c r="B2648" s="21" t="s">
        <v>49</v>
      </c>
      <c r="C2648" s="22"/>
      <c r="D2648" s="22"/>
      <c r="E2648" s="22"/>
      <c r="F2648" s="22"/>
      <c r="G2648" s="22"/>
      <c r="H2648" s="22"/>
      <c r="I2648" s="22"/>
      <c r="J2648" s="22"/>
      <c r="K2648" s="23">
        <v>1</v>
      </c>
      <c r="L2648" s="23">
        <v>1</v>
      </c>
      <c r="M2648" s="21" t="s">
        <v>50</v>
      </c>
      <c r="N2648" s="21" t="s">
        <v>50</v>
      </c>
      <c r="O2648" s="22"/>
      <c r="P2648" s="22"/>
    </row>
    <row r="2649" spans="1:16" ht="45" x14ac:dyDescent="0.25">
      <c r="A2649" s="21" t="s">
        <v>7283</v>
      </c>
      <c r="B2649" s="21" t="s">
        <v>49</v>
      </c>
      <c r="C2649" s="22"/>
      <c r="D2649" s="22"/>
      <c r="E2649" s="22"/>
      <c r="F2649" s="22"/>
      <c r="G2649" s="22"/>
      <c r="H2649" s="22"/>
      <c r="I2649" s="22"/>
      <c r="J2649" s="22"/>
      <c r="K2649" s="23">
        <v>1</v>
      </c>
      <c r="L2649" s="23">
        <v>1</v>
      </c>
      <c r="M2649" s="21" t="s">
        <v>50</v>
      </c>
      <c r="N2649" s="21" t="s">
        <v>50</v>
      </c>
      <c r="O2649" s="22"/>
      <c r="P2649" s="22"/>
    </row>
    <row r="2650" spans="1:16" ht="45" x14ac:dyDescent="0.25">
      <c r="A2650" s="21" t="s">
        <v>7284</v>
      </c>
      <c r="B2650" s="21" t="s">
        <v>49</v>
      </c>
      <c r="C2650" s="22"/>
      <c r="D2650" s="22"/>
      <c r="E2650" s="22"/>
      <c r="F2650" s="22"/>
      <c r="G2650" s="22"/>
      <c r="H2650" s="22"/>
      <c r="I2650" s="22"/>
      <c r="J2650" s="22"/>
      <c r="K2650" s="23">
        <v>1</v>
      </c>
      <c r="L2650" s="23">
        <v>1</v>
      </c>
      <c r="M2650" s="21" t="s">
        <v>50</v>
      </c>
      <c r="N2650" s="21" t="s">
        <v>50</v>
      </c>
      <c r="O2650" s="22"/>
      <c r="P2650" s="22"/>
    </row>
    <row r="2651" spans="1:16" ht="45" x14ac:dyDescent="0.25">
      <c r="A2651" s="21" t="s">
        <v>7285</v>
      </c>
      <c r="B2651" s="21" t="s">
        <v>49</v>
      </c>
      <c r="C2651" s="22"/>
      <c r="D2651" s="22"/>
      <c r="E2651" s="22"/>
      <c r="F2651" s="22"/>
      <c r="G2651" s="22"/>
      <c r="H2651" s="22"/>
      <c r="I2651" s="22"/>
      <c r="J2651" s="22"/>
      <c r="K2651" s="23">
        <v>1</v>
      </c>
      <c r="L2651" s="23">
        <v>1</v>
      </c>
      <c r="M2651" s="21" t="s">
        <v>50</v>
      </c>
      <c r="N2651" s="21" t="s">
        <v>50</v>
      </c>
      <c r="O2651" s="22"/>
      <c r="P2651" s="22"/>
    </row>
    <row r="2652" spans="1:16" ht="45" x14ac:dyDescent="0.25">
      <c r="A2652" s="21" t="s">
        <v>7286</v>
      </c>
      <c r="B2652" s="21" t="s">
        <v>49</v>
      </c>
      <c r="C2652" s="22"/>
      <c r="D2652" s="22"/>
      <c r="E2652" s="22"/>
      <c r="F2652" s="22"/>
      <c r="G2652" s="22"/>
      <c r="H2652" s="22"/>
      <c r="I2652" s="22"/>
      <c r="J2652" s="22"/>
      <c r="K2652" s="23">
        <v>1</v>
      </c>
      <c r="L2652" s="23">
        <v>1</v>
      </c>
      <c r="M2652" s="21" t="s">
        <v>50</v>
      </c>
      <c r="N2652" s="21" t="s">
        <v>50</v>
      </c>
      <c r="O2652" s="22"/>
      <c r="P2652" s="22"/>
    </row>
    <row r="2653" spans="1:16" ht="45" x14ac:dyDescent="0.25">
      <c r="A2653" s="21" t="s">
        <v>7287</v>
      </c>
      <c r="B2653" s="21" t="s">
        <v>49</v>
      </c>
      <c r="C2653" s="22"/>
      <c r="D2653" s="22"/>
      <c r="E2653" s="22"/>
      <c r="F2653" s="22"/>
      <c r="G2653" s="22"/>
      <c r="H2653" s="22"/>
      <c r="I2653" s="22"/>
      <c r="J2653" s="22"/>
      <c r="K2653" s="23">
        <v>1</v>
      </c>
      <c r="L2653" s="23">
        <v>1</v>
      </c>
      <c r="M2653" s="21" t="s">
        <v>50</v>
      </c>
      <c r="N2653" s="21" t="s">
        <v>50</v>
      </c>
      <c r="O2653" s="22"/>
      <c r="P2653" s="22"/>
    </row>
    <row r="2654" spans="1:16" ht="45" x14ac:dyDescent="0.25">
      <c r="A2654" s="21" t="s">
        <v>7288</v>
      </c>
      <c r="B2654" s="21" t="s">
        <v>49</v>
      </c>
      <c r="C2654" s="22"/>
      <c r="D2654" s="22"/>
      <c r="E2654" s="22"/>
      <c r="F2654" s="22"/>
      <c r="G2654" s="22"/>
      <c r="H2654" s="22"/>
      <c r="I2654" s="22"/>
      <c r="J2654" s="22"/>
      <c r="K2654" s="23">
        <v>1</v>
      </c>
      <c r="L2654" s="23">
        <v>1</v>
      </c>
      <c r="M2654" s="21" t="s">
        <v>50</v>
      </c>
      <c r="N2654" s="21" t="s">
        <v>50</v>
      </c>
      <c r="O2654" s="22"/>
      <c r="P2654" s="22"/>
    </row>
    <row r="2655" spans="1:16" ht="45" x14ac:dyDescent="0.25">
      <c r="A2655" s="21" t="s">
        <v>7289</v>
      </c>
      <c r="B2655" s="21" t="s">
        <v>49</v>
      </c>
      <c r="C2655" s="22"/>
      <c r="D2655" s="22"/>
      <c r="E2655" s="22"/>
      <c r="F2655" s="22"/>
      <c r="G2655" s="22"/>
      <c r="H2655" s="22"/>
      <c r="I2655" s="22"/>
      <c r="J2655" s="22"/>
      <c r="K2655" s="23">
        <v>1</v>
      </c>
      <c r="L2655" s="23">
        <v>1</v>
      </c>
      <c r="M2655" s="21" t="s">
        <v>50</v>
      </c>
      <c r="N2655" s="21" t="s">
        <v>50</v>
      </c>
      <c r="O2655" s="22"/>
      <c r="P2655" s="22"/>
    </row>
    <row r="2656" spans="1:16" ht="45" x14ac:dyDescent="0.25">
      <c r="A2656" s="21" t="s">
        <v>7290</v>
      </c>
      <c r="B2656" s="21" t="s">
        <v>49</v>
      </c>
      <c r="C2656" s="22"/>
      <c r="D2656" s="22"/>
      <c r="E2656" s="22"/>
      <c r="F2656" s="22"/>
      <c r="G2656" s="22"/>
      <c r="H2656" s="22"/>
      <c r="I2656" s="22"/>
      <c r="J2656" s="22"/>
      <c r="K2656" s="23">
        <v>1</v>
      </c>
      <c r="L2656" s="23">
        <v>1</v>
      </c>
      <c r="M2656" s="21" t="s">
        <v>50</v>
      </c>
      <c r="N2656" s="21" t="s">
        <v>50</v>
      </c>
      <c r="O2656" s="22"/>
      <c r="P2656" s="22"/>
    </row>
    <row r="2657" spans="1:16" ht="45" x14ac:dyDescent="0.25">
      <c r="A2657" s="21" t="s">
        <v>7291</v>
      </c>
      <c r="B2657" s="21" t="s">
        <v>49</v>
      </c>
      <c r="C2657" s="22"/>
      <c r="D2657" s="22"/>
      <c r="E2657" s="22"/>
      <c r="F2657" s="22"/>
      <c r="G2657" s="22"/>
      <c r="H2657" s="22"/>
      <c r="I2657" s="22"/>
      <c r="J2657" s="22"/>
      <c r="K2657" s="23">
        <v>1</v>
      </c>
      <c r="L2657" s="23">
        <v>1</v>
      </c>
      <c r="M2657" s="21" t="s">
        <v>50</v>
      </c>
      <c r="N2657" s="21" t="s">
        <v>50</v>
      </c>
      <c r="O2657" s="22"/>
      <c r="P2657" s="22"/>
    </row>
    <row r="2658" spans="1:16" ht="45" x14ac:dyDescent="0.25">
      <c r="A2658" s="21" t="s">
        <v>7292</v>
      </c>
      <c r="B2658" s="21" t="s">
        <v>49</v>
      </c>
      <c r="C2658" s="22"/>
      <c r="D2658" s="22"/>
      <c r="E2658" s="22"/>
      <c r="F2658" s="22"/>
      <c r="G2658" s="22"/>
      <c r="H2658" s="22"/>
      <c r="I2658" s="22"/>
      <c r="J2658" s="22"/>
      <c r="K2658" s="23">
        <v>1</v>
      </c>
      <c r="L2658" s="23">
        <v>1</v>
      </c>
      <c r="M2658" s="21" t="s">
        <v>50</v>
      </c>
      <c r="N2658" s="21" t="s">
        <v>50</v>
      </c>
      <c r="O2658" s="22"/>
      <c r="P2658" s="22"/>
    </row>
    <row r="2659" spans="1:16" ht="45" x14ac:dyDescent="0.25">
      <c r="A2659" s="21" t="s">
        <v>7293</v>
      </c>
      <c r="B2659" s="21" t="s">
        <v>49</v>
      </c>
      <c r="C2659" s="22"/>
      <c r="D2659" s="22"/>
      <c r="E2659" s="22"/>
      <c r="F2659" s="22"/>
      <c r="G2659" s="22"/>
      <c r="H2659" s="22"/>
      <c r="I2659" s="22"/>
      <c r="J2659" s="22"/>
      <c r="K2659" s="23">
        <v>1</v>
      </c>
      <c r="L2659" s="23">
        <v>1</v>
      </c>
      <c r="M2659" s="21" t="s">
        <v>50</v>
      </c>
      <c r="N2659" s="21" t="s">
        <v>50</v>
      </c>
      <c r="O2659" s="22"/>
      <c r="P2659" s="22"/>
    </row>
    <row r="2660" spans="1:16" ht="45" x14ac:dyDescent="0.25">
      <c r="A2660" s="21" t="s">
        <v>7294</v>
      </c>
      <c r="B2660" s="21" t="s">
        <v>49</v>
      </c>
      <c r="C2660" s="22"/>
      <c r="D2660" s="22"/>
      <c r="E2660" s="22"/>
      <c r="F2660" s="22"/>
      <c r="G2660" s="22"/>
      <c r="H2660" s="22"/>
      <c r="I2660" s="22"/>
      <c r="J2660" s="22"/>
      <c r="K2660" s="23">
        <v>1</v>
      </c>
      <c r="L2660" s="23">
        <v>1</v>
      </c>
      <c r="M2660" s="21" t="s">
        <v>50</v>
      </c>
      <c r="N2660" s="21" t="s">
        <v>50</v>
      </c>
      <c r="O2660" s="22"/>
      <c r="P2660" s="22"/>
    </row>
    <row r="2661" spans="1:16" ht="45" x14ac:dyDescent="0.25">
      <c r="A2661" s="21" t="s">
        <v>7295</v>
      </c>
      <c r="B2661" s="21" t="s">
        <v>49</v>
      </c>
      <c r="C2661" s="22"/>
      <c r="D2661" s="22"/>
      <c r="E2661" s="22"/>
      <c r="F2661" s="22"/>
      <c r="G2661" s="22"/>
      <c r="H2661" s="22"/>
      <c r="I2661" s="22"/>
      <c r="J2661" s="22"/>
      <c r="K2661" s="23">
        <v>1</v>
      </c>
      <c r="L2661" s="23">
        <v>1</v>
      </c>
      <c r="M2661" s="21" t="s">
        <v>50</v>
      </c>
      <c r="N2661" s="21" t="s">
        <v>50</v>
      </c>
      <c r="O2661" s="22"/>
      <c r="P2661" s="22"/>
    </row>
    <row r="2662" spans="1:16" ht="45" x14ac:dyDescent="0.25">
      <c r="A2662" s="21" t="s">
        <v>2846</v>
      </c>
      <c r="B2662" s="21" t="s">
        <v>49</v>
      </c>
      <c r="C2662" s="23">
        <v>27488872.399999999</v>
      </c>
      <c r="D2662" s="23">
        <v>1418.81</v>
      </c>
      <c r="E2662" s="23">
        <v>24162953.850000001</v>
      </c>
      <c r="F2662" s="23">
        <v>2202.02</v>
      </c>
      <c r="G2662" s="23">
        <v>20563825.32</v>
      </c>
      <c r="H2662" s="23">
        <v>2119.81</v>
      </c>
      <c r="I2662" s="23">
        <v>24499780.280000001</v>
      </c>
      <c r="J2662" s="23">
        <v>2440.98</v>
      </c>
      <c r="K2662" s="23">
        <v>1</v>
      </c>
      <c r="L2662" s="23">
        <v>1</v>
      </c>
      <c r="M2662" s="21" t="s">
        <v>50</v>
      </c>
      <c r="N2662" s="21" t="s">
        <v>5192</v>
      </c>
      <c r="O2662" s="22"/>
      <c r="P2662" s="23">
        <v>11979</v>
      </c>
    </row>
    <row r="2663" spans="1:16" ht="45" x14ac:dyDescent="0.25">
      <c r="A2663" s="21" t="s">
        <v>7296</v>
      </c>
      <c r="B2663" s="21" t="s">
        <v>49</v>
      </c>
      <c r="C2663" s="22"/>
      <c r="D2663" s="22"/>
      <c r="E2663" s="22"/>
      <c r="F2663" s="22"/>
      <c r="G2663" s="22"/>
      <c r="H2663" s="22"/>
      <c r="I2663" s="22"/>
      <c r="J2663" s="22"/>
      <c r="K2663" s="23">
        <v>1</v>
      </c>
      <c r="L2663" s="23">
        <v>1</v>
      </c>
      <c r="M2663" s="21" t="s">
        <v>50</v>
      </c>
      <c r="N2663" s="21" t="s">
        <v>50</v>
      </c>
      <c r="O2663" s="22"/>
      <c r="P2663" s="22"/>
    </row>
    <row r="2664" spans="1:16" ht="45" x14ac:dyDescent="0.25">
      <c r="A2664" s="21" t="s">
        <v>7297</v>
      </c>
      <c r="B2664" s="21" t="s">
        <v>49</v>
      </c>
      <c r="C2664" s="22"/>
      <c r="D2664" s="22"/>
      <c r="E2664" s="22"/>
      <c r="F2664" s="22"/>
      <c r="G2664" s="22"/>
      <c r="H2664" s="22"/>
      <c r="I2664" s="22"/>
      <c r="J2664" s="22"/>
      <c r="K2664" s="23">
        <v>1</v>
      </c>
      <c r="L2664" s="23">
        <v>1</v>
      </c>
      <c r="M2664" s="21" t="s">
        <v>50</v>
      </c>
      <c r="N2664" s="21" t="s">
        <v>50</v>
      </c>
      <c r="O2664" s="22"/>
      <c r="P2664" s="22"/>
    </row>
    <row r="2665" spans="1:16" ht="45" x14ac:dyDescent="0.25">
      <c r="A2665" s="21" t="s">
        <v>7298</v>
      </c>
      <c r="B2665" s="21" t="s">
        <v>49</v>
      </c>
      <c r="C2665" s="22"/>
      <c r="D2665" s="22"/>
      <c r="E2665" s="22"/>
      <c r="F2665" s="22"/>
      <c r="G2665" s="22"/>
      <c r="H2665" s="22"/>
      <c r="I2665" s="22"/>
      <c r="J2665" s="22"/>
      <c r="K2665" s="23">
        <v>1</v>
      </c>
      <c r="L2665" s="23">
        <v>1</v>
      </c>
      <c r="M2665" s="21" t="s">
        <v>50</v>
      </c>
      <c r="N2665" s="21" t="s">
        <v>50</v>
      </c>
      <c r="O2665" s="22"/>
      <c r="P2665" s="22"/>
    </row>
    <row r="2666" spans="1:16" ht="45" x14ac:dyDescent="0.25">
      <c r="A2666" s="21" t="s">
        <v>7299</v>
      </c>
      <c r="B2666" s="21" t="s">
        <v>49</v>
      </c>
      <c r="C2666" s="22"/>
      <c r="D2666" s="22"/>
      <c r="E2666" s="22"/>
      <c r="F2666" s="22"/>
      <c r="G2666" s="22"/>
      <c r="H2666" s="22"/>
      <c r="I2666" s="22"/>
      <c r="J2666" s="22"/>
      <c r="K2666" s="23">
        <v>1</v>
      </c>
      <c r="L2666" s="23">
        <v>1</v>
      </c>
      <c r="M2666" s="21" t="s">
        <v>50</v>
      </c>
      <c r="N2666" s="21" t="s">
        <v>50</v>
      </c>
      <c r="O2666" s="22"/>
      <c r="P2666" s="22"/>
    </row>
    <row r="2667" spans="1:16" ht="45" x14ac:dyDescent="0.25">
      <c r="A2667" s="21" t="s">
        <v>7300</v>
      </c>
      <c r="B2667" s="21" t="s">
        <v>49</v>
      </c>
      <c r="C2667" s="22"/>
      <c r="D2667" s="22"/>
      <c r="E2667" s="22"/>
      <c r="F2667" s="22"/>
      <c r="G2667" s="22"/>
      <c r="H2667" s="22"/>
      <c r="I2667" s="22"/>
      <c r="J2667" s="22"/>
      <c r="K2667" s="23">
        <v>1</v>
      </c>
      <c r="L2667" s="23">
        <v>1</v>
      </c>
      <c r="M2667" s="21" t="s">
        <v>50</v>
      </c>
      <c r="N2667" s="21" t="s">
        <v>50</v>
      </c>
      <c r="O2667" s="22"/>
      <c r="P2667" s="22"/>
    </row>
    <row r="2668" spans="1:16" ht="45" x14ac:dyDescent="0.25">
      <c r="A2668" s="21" t="s">
        <v>2847</v>
      </c>
      <c r="B2668" s="21" t="s">
        <v>49</v>
      </c>
      <c r="C2668" s="23">
        <v>23274385.350000001</v>
      </c>
      <c r="D2668" s="23">
        <v>74.44</v>
      </c>
      <c r="E2668" s="23">
        <v>38396129.310000002</v>
      </c>
      <c r="F2668" s="23">
        <v>63.78</v>
      </c>
      <c r="G2668" s="23">
        <v>22418315.010000002</v>
      </c>
      <c r="H2668" s="23">
        <v>59.66</v>
      </c>
      <c r="I2668" s="23">
        <v>36565416.43</v>
      </c>
      <c r="J2668" s="23">
        <v>81.73</v>
      </c>
      <c r="K2668" s="23">
        <v>1</v>
      </c>
      <c r="L2668" s="23">
        <v>1</v>
      </c>
      <c r="M2668" s="21" t="s">
        <v>50</v>
      </c>
      <c r="N2668" s="21" t="s">
        <v>58</v>
      </c>
      <c r="O2668" s="22"/>
      <c r="P2668" s="23">
        <v>396635.25</v>
      </c>
    </row>
    <row r="2669" spans="1:16" ht="45" x14ac:dyDescent="0.25">
      <c r="A2669" s="21" t="s">
        <v>7301</v>
      </c>
      <c r="B2669" s="21" t="s">
        <v>49</v>
      </c>
      <c r="C2669" s="22"/>
      <c r="D2669" s="22"/>
      <c r="E2669" s="22"/>
      <c r="F2669" s="22"/>
      <c r="G2669" s="22"/>
      <c r="H2669" s="22"/>
      <c r="I2669" s="22"/>
      <c r="J2669" s="22"/>
      <c r="K2669" s="23">
        <v>1</v>
      </c>
      <c r="L2669" s="23">
        <v>1</v>
      </c>
      <c r="M2669" s="21" t="s">
        <v>50</v>
      </c>
      <c r="N2669" s="21" t="s">
        <v>50</v>
      </c>
      <c r="O2669" s="22"/>
      <c r="P2669" s="22"/>
    </row>
    <row r="2670" spans="1:16" ht="45" x14ac:dyDescent="0.25">
      <c r="A2670" s="21" t="s">
        <v>7302</v>
      </c>
      <c r="B2670" s="21" t="s">
        <v>49</v>
      </c>
      <c r="C2670" s="22"/>
      <c r="D2670" s="22"/>
      <c r="E2670" s="22"/>
      <c r="F2670" s="22"/>
      <c r="G2670" s="22"/>
      <c r="H2670" s="22"/>
      <c r="I2670" s="22"/>
      <c r="J2670" s="22"/>
      <c r="K2670" s="23">
        <v>1</v>
      </c>
      <c r="L2670" s="23">
        <v>1</v>
      </c>
      <c r="M2670" s="21" t="s">
        <v>50</v>
      </c>
      <c r="N2670" s="21" t="s">
        <v>50</v>
      </c>
      <c r="O2670" s="22"/>
      <c r="P2670" s="22"/>
    </row>
    <row r="2671" spans="1:16" ht="45" x14ac:dyDescent="0.25">
      <c r="A2671" s="21" t="s">
        <v>7303</v>
      </c>
      <c r="B2671" s="21" t="s">
        <v>49</v>
      </c>
      <c r="C2671" s="22"/>
      <c r="D2671" s="22"/>
      <c r="E2671" s="22"/>
      <c r="F2671" s="22"/>
      <c r="G2671" s="22"/>
      <c r="H2671" s="22"/>
      <c r="I2671" s="22"/>
      <c r="J2671" s="22"/>
      <c r="K2671" s="23">
        <v>1</v>
      </c>
      <c r="L2671" s="23">
        <v>1</v>
      </c>
      <c r="M2671" s="21" t="s">
        <v>50</v>
      </c>
      <c r="N2671" s="21" t="s">
        <v>50</v>
      </c>
      <c r="O2671" s="22"/>
      <c r="P2671" s="22"/>
    </row>
    <row r="2672" spans="1:16" ht="45" x14ac:dyDescent="0.25">
      <c r="A2672" s="21" t="s">
        <v>7304</v>
      </c>
      <c r="B2672" s="21" t="s">
        <v>49</v>
      </c>
      <c r="C2672" s="22"/>
      <c r="D2672" s="22"/>
      <c r="E2672" s="22"/>
      <c r="F2672" s="22"/>
      <c r="G2672" s="22"/>
      <c r="H2672" s="22"/>
      <c r="I2672" s="22"/>
      <c r="J2672" s="22"/>
      <c r="K2672" s="23">
        <v>1</v>
      </c>
      <c r="L2672" s="23">
        <v>1</v>
      </c>
      <c r="M2672" s="21" t="s">
        <v>50</v>
      </c>
      <c r="N2672" s="21" t="s">
        <v>50</v>
      </c>
      <c r="O2672" s="22"/>
      <c r="P2672" s="22"/>
    </row>
    <row r="2673" spans="1:16" ht="45" x14ac:dyDescent="0.25">
      <c r="A2673" s="21" t="s">
        <v>7305</v>
      </c>
      <c r="B2673" s="21" t="s">
        <v>49</v>
      </c>
      <c r="C2673" s="22"/>
      <c r="D2673" s="22"/>
      <c r="E2673" s="22"/>
      <c r="F2673" s="22"/>
      <c r="G2673" s="22"/>
      <c r="H2673" s="22"/>
      <c r="I2673" s="22"/>
      <c r="J2673" s="22"/>
      <c r="K2673" s="23">
        <v>1</v>
      </c>
      <c r="L2673" s="23">
        <v>1</v>
      </c>
      <c r="M2673" s="21" t="s">
        <v>50</v>
      </c>
      <c r="N2673" s="21" t="s">
        <v>50</v>
      </c>
      <c r="O2673" s="22"/>
      <c r="P2673" s="22"/>
    </row>
    <row r="2674" spans="1:16" ht="45" x14ac:dyDescent="0.25">
      <c r="A2674" s="21" t="s">
        <v>2849</v>
      </c>
      <c r="B2674" s="21" t="s">
        <v>49</v>
      </c>
      <c r="C2674" s="23">
        <v>15274201.65</v>
      </c>
      <c r="D2674" s="23">
        <v>1418.81</v>
      </c>
      <c r="E2674" s="23">
        <v>13426153.84</v>
      </c>
      <c r="F2674" s="23">
        <v>2202.02</v>
      </c>
      <c r="G2674" s="23">
        <v>11426296.800000001</v>
      </c>
      <c r="H2674" s="23">
        <v>2119.81</v>
      </c>
      <c r="I2674" s="23">
        <v>13613311.560000001</v>
      </c>
      <c r="J2674" s="23">
        <v>2440.98</v>
      </c>
      <c r="K2674" s="23">
        <v>1</v>
      </c>
      <c r="L2674" s="23">
        <v>1</v>
      </c>
      <c r="M2674" s="21" t="s">
        <v>50</v>
      </c>
      <c r="N2674" s="21" t="s">
        <v>5192</v>
      </c>
      <c r="O2674" s="22"/>
      <c r="P2674" s="23">
        <v>7562</v>
      </c>
    </row>
    <row r="2675" spans="1:16" ht="45" x14ac:dyDescent="0.25">
      <c r="A2675" s="21" t="s">
        <v>7306</v>
      </c>
      <c r="B2675" s="21" t="s">
        <v>49</v>
      </c>
      <c r="C2675" s="22"/>
      <c r="D2675" s="22"/>
      <c r="E2675" s="22"/>
      <c r="F2675" s="22"/>
      <c r="G2675" s="22"/>
      <c r="H2675" s="22"/>
      <c r="I2675" s="22"/>
      <c r="J2675" s="22"/>
      <c r="K2675" s="23">
        <v>1</v>
      </c>
      <c r="L2675" s="23">
        <v>1</v>
      </c>
      <c r="M2675" s="21" t="s">
        <v>50</v>
      </c>
      <c r="N2675" s="21" t="s">
        <v>50</v>
      </c>
      <c r="O2675" s="22"/>
      <c r="P2675" s="22"/>
    </row>
    <row r="2676" spans="1:16" ht="45" x14ac:dyDescent="0.25">
      <c r="A2676" s="21" t="s">
        <v>354</v>
      </c>
      <c r="B2676" s="21" t="s">
        <v>49</v>
      </c>
      <c r="C2676" s="23">
        <v>34749991.920000002</v>
      </c>
      <c r="D2676" s="23">
        <v>292.94</v>
      </c>
      <c r="E2676" s="23">
        <v>38772730.960000001</v>
      </c>
      <c r="F2676" s="23">
        <v>336.88</v>
      </c>
      <c r="G2676" s="23">
        <v>27404060.920000002</v>
      </c>
      <c r="H2676" s="23">
        <v>288.64999999999998</v>
      </c>
      <c r="I2676" s="23">
        <v>30411812.440000001</v>
      </c>
      <c r="J2676" s="23">
        <v>287.25</v>
      </c>
      <c r="K2676" s="23">
        <v>1</v>
      </c>
      <c r="L2676" s="23">
        <v>1</v>
      </c>
      <c r="M2676" s="21" t="s">
        <v>50</v>
      </c>
      <c r="N2676" s="21" t="s">
        <v>1462</v>
      </c>
      <c r="O2676" s="22"/>
      <c r="P2676" s="23">
        <v>100545</v>
      </c>
    </row>
    <row r="2677" spans="1:16" ht="45" x14ac:dyDescent="0.25">
      <c r="A2677" s="21" t="s">
        <v>7307</v>
      </c>
      <c r="B2677" s="21" t="s">
        <v>49</v>
      </c>
      <c r="C2677" s="22"/>
      <c r="D2677" s="22"/>
      <c r="E2677" s="22"/>
      <c r="F2677" s="22"/>
      <c r="G2677" s="22"/>
      <c r="H2677" s="22"/>
      <c r="I2677" s="22"/>
      <c r="J2677" s="22"/>
      <c r="K2677" s="23">
        <v>1</v>
      </c>
      <c r="L2677" s="23">
        <v>1</v>
      </c>
      <c r="M2677" s="21" t="s">
        <v>50</v>
      </c>
      <c r="N2677" s="21" t="s">
        <v>50</v>
      </c>
      <c r="O2677" s="22"/>
      <c r="P2677" s="22"/>
    </row>
    <row r="2678" spans="1:16" ht="45" x14ac:dyDescent="0.25">
      <c r="A2678" s="21" t="s">
        <v>7308</v>
      </c>
      <c r="B2678" s="21" t="s">
        <v>49</v>
      </c>
      <c r="C2678" s="22"/>
      <c r="D2678" s="22"/>
      <c r="E2678" s="22"/>
      <c r="F2678" s="22"/>
      <c r="G2678" s="22"/>
      <c r="H2678" s="22"/>
      <c r="I2678" s="22"/>
      <c r="J2678" s="22"/>
      <c r="K2678" s="23">
        <v>1</v>
      </c>
      <c r="L2678" s="23">
        <v>1</v>
      </c>
      <c r="M2678" s="21" t="s">
        <v>50</v>
      </c>
      <c r="N2678" s="21" t="s">
        <v>50</v>
      </c>
      <c r="O2678" s="22"/>
      <c r="P2678" s="22"/>
    </row>
    <row r="2679" spans="1:16" ht="45" x14ac:dyDescent="0.25">
      <c r="A2679" s="21" t="s">
        <v>2853</v>
      </c>
      <c r="B2679" s="21" t="s">
        <v>49</v>
      </c>
      <c r="C2679" s="23">
        <v>9223366.3200000003</v>
      </c>
      <c r="D2679" s="23">
        <v>1418.81</v>
      </c>
      <c r="E2679" s="23">
        <v>8107417.8499999996</v>
      </c>
      <c r="F2679" s="23">
        <v>2202.02</v>
      </c>
      <c r="G2679" s="23">
        <v>6899798.9900000002</v>
      </c>
      <c r="H2679" s="23">
        <v>2119.81</v>
      </c>
      <c r="I2679" s="23">
        <v>8220433.5300000003</v>
      </c>
      <c r="J2679" s="23">
        <v>2440.98</v>
      </c>
      <c r="K2679" s="23">
        <v>1</v>
      </c>
      <c r="L2679" s="23">
        <v>1</v>
      </c>
      <c r="M2679" s="21" t="s">
        <v>50</v>
      </c>
      <c r="N2679" s="21" t="s">
        <v>5192</v>
      </c>
      <c r="O2679" s="22"/>
      <c r="P2679" s="23">
        <v>5977</v>
      </c>
    </row>
    <row r="2680" spans="1:16" ht="45" x14ac:dyDescent="0.25">
      <c r="A2680" s="21" t="s">
        <v>7309</v>
      </c>
      <c r="B2680" s="21" t="s">
        <v>49</v>
      </c>
      <c r="C2680" s="22"/>
      <c r="D2680" s="22"/>
      <c r="E2680" s="22"/>
      <c r="F2680" s="22"/>
      <c r="G2680" s="22"/>
      <c r="H2680" s="22"/>
      <c r="I2680" s="22"/>
      <c r="J2680" s="22"/>
      <c r="K2680" s="23">
        <v>1</v>
      </c>
      <c r="L2680" s="23">
        <v>1</v>
      </c>
      <c r="M2680" s="21" t="s">
        <v>50</v>
      </c>
      <c r="N2680" s="21" t="s">
        <v>50</v>
      </c>
      <c r="O2680" s="22"/>
      <c r="P2680" s="22"/>
    </row>
    <row r="2681" spans="1:16" ht="45" x14ac:dyDescent="0.25">
      <c r="A2681" s="21" t="s">
        <v>7310</v>
      </c>
      <c r="B2681" s="21" t="s">
        <v>49</v>
      </c>
      <c r="C2681" s="22"/>
      <c r="D2681" s="22"/>
      <c r="E2681" s="22"/>
      <c r="F2681" s="22"/>
      <c r="G2681" s="22"/>
      <c r="H2681" s="22"/>
      <c r="I2681" s="22"/>
      <c r="J2681" s="22"/>
      <c r="K2681" s="23">
        <v>1</v>
      </c>
      <c r="L2681" s="23">
        <v>1</v>
      </c>
      <c r="M2681" s="21" t="s">
        <v>50</v>
      </c>
      <c r="N2681" s="21" t="s">
        <v>50</v>
      </c>
      <c r="O2681" s="22"/>
      <c r="P2681" s="22"/>
    </row>
    <row r="2682" spans="1:16" ht="45" x14ac:dyDescent="0.25">
      <c r="A2682" s="21" t="s">
        <v>7311</v>
      </c>
      <c r="B2682" s="21" t="s">
        <v>49</v>
      </c>
      <c r="C2682" s="22"/>
      <c r="D2682" s="22"/>
      <c r="E2682" s="22"/>
      <c r="F2682" s="22"/>
      <c r="G2682" s="22"/>
      <c r="H2682" s="22"/>
      <c r="I2682" s="22"/>
      <c r="J2682" s="22"/>
      <c r="K2682" s="23">
        <v>1</v>
      </c>
      <c r="L2682" s="23">
        <v>1</v>
      </c>
      <c r="M2682" s="21" t="s">
        <v>50</v>
      </c>
      <c r="N2682" s="21" t="s">
        <v>50</v>
      </c>
      <c r="O2682" s="22"/>
      <c r="P2682" s="22"/>
    </row>
    <row r="2683" spans="1:16" ht="45" x14ac:dyDescent="0.25">
      <c r="A2683" s="21" t="s">
        <v>7312</v>
      </c>
      <c r="B2683" s="21" t="s">
        <v>49</v>
      </c>
      <c r="C2683" s="22"/>
      <c r="D2683" s="22"/>
      <c r="E2683" s="22"/>
      <c r="F2683" s="22"/>
      <c r="G2683" s="22"/>
      <c r="H2683" s="22"/>
      <c r="I2683" s="22"/>
      <c r="J2683" s="22"/>
      <c r="K2683" s="23">
        <v>1</v>
      </c>
      <c r="L2683" s="23">
        <v>1</v>
      </c>
      <c r="M2683" s="21" t="s">
        <v>50</v>
      </c>
      <c r="N2683" s="21" t="s">
        <v>50</v>
      </c>
      <c r="O2683" s="22"/>
      <c r="P2683" s="22"/>
    </row>
    <row r="2684" spans="1:16" ht="45" x14ac:dyDescent="0.25">
      <c r="A2684" s="21" t="s">
        <v>7313</v>
      </c>
      <c r="B2684" s="21" t="s">
        <v>49</v>
      </c>
      <c r="C2684" s="22"/>
      <c r="D2684" s="22"/>
      <c r="E2684" s="22"/>
      <c r="F2684" s="22"/>
      <c r="G2684" s="22"/>
      <c r="H2684" s="22"/>
      <c r="I2684" s="22"/>
      <c r="J2684" s="22"/>
      <c r="K2684" s="23">
        <v>1</v>
      </c>
      <c r="L2684" s="23">
        <v>1</v>
      </c>
      <c r="M2684" s="21" t="s">
        <v>50</v>
      </c>
      <c r="N2684" s="21" t="s">
        <v>50</v>
      </c>
      <c r="O2684" s="22"/>
      <c r="P2684" s="22"/>
    </row>
    <row r="2685" spans="1:16" ht="45" x14ac:dyDescent="0.25">
      <c r="A2685" s="21" t="s">
        <v>7314</v>
      </c>
      <c r="B2685" s="21" t="s">
        <v>49</v>
      </c>
      <c r="C2685" s="22"/>
      <c r="D2685" s="22"/>
      <c r="E2685" s="22"/>
      <c r="F2685" s="22"/>
      <c r="G2685" s="22"/>
      <c r="H2685" s="22"/>
      <c r="I2685" s="22"/>
      <c r="J2685" s="22"/>
      <c r="K2685" s="23">
        <v>1</v>
      </c>
      <c r="L2685" s="23">
        <v>1</v>
      </c>
      <c r="M2685" s="21" t="s">
        <v>50</v>
      </c>
      <c r="N2685" s="21" t="s">
        <v>50</v>
      </c>
      <c r="O2685" s="22"/>
      <c r="P2685" s="22"/>
    </row>
    <row r="2686" spans="1:16" ht="45" x14ac:dyDescent="0.25">
      <c r="A2686" s="21" t="s">
        <v>7315</v>
      </c>
      <c r="B2686" s="21" t="s">
        <v>49</v>
      </c>
      <c r="C2686" s="22"/>
      <c r="D2686" s="22"/>
      <c r="E2686" s="22"/>
      <c r="F2686" s="22"/>
      <c r="G2686" s="22"/>
      <c r="H2686" s="22"/>
      <c r="I2686" s="22"/>
      <c r="J2686" s="22"/>
      <c r="K2686" s="23">
        <v>1</v>
      </c>
      <c r="L2686" s="23">
        <v>1</v>
      </c>
      <c r="M2686" s="21" t="s">
        <v>50</v>
      </c>
      <c r="N2686" s="21" t="s">
        <v>50</v>
      </c>
      <c r="O2686" s="22"/>
      <c r="P2686" s="22"/>
    </row>
    <row r="2687" spans="1:16" ht="45" x14ac:dyDescent="0.25">
      <c r="A2687" s="21" t="s">
        <v>7316</v>
      </c>
      <c r="B2687" s="21" t="s">
        <v>49</v>
      </c>
      <c r="C2687" s="22"/>
      <c r="D2687" s="22"/>
      <c r="E2687" s="22"/>
      <c r="F2687" s="22"/>
      <c r="G2687" s="22"/>
      <c r="H2687" s="22"/>
      <c r="I2687" s="22"/>
      <c r="J2687" s="22"/>
      <c r="K2687" s="23">
        <v>1</v>
      </c>
      <c r="L2687" s="23">
        <v>1</v>
      </c>
      <c r="M2687" s="21" t="s">
        <v>50</v>
      </c>
      <c r="N2687" s="21" t="s">
        <v>50</v>
      </c>
      <c r="O2687" s="22"/>
      <c r="P2687" s="22"/>
    </row>
    <row r="2688" spans="1:16" ht="45" x14ac:dyDescent="0.25">
      <c r="A2688" s="21" t="s">
        <v>7317</v>
      </c>
      <c r="B2688" s="21" t="s">
        <v>49</v>
      </c>
      <c r="C2688" s="22"/>
      <c r="D2688" s="22"/>
      <c r="E2688" s="22"/>
      <c r="F2688" s="22"/>
      <c r="G2688" s="22"/>
      <c r="H2688" s="22"/>
      <c r="I2688" s="22"/>
      <c r="J2688" s="22"/>
      <c r="K2688" s="23">
        <v>1</v>
      </c>
      <c r="L2688" s="23">
        <v>1</v>
      </c>
      <c r="M2688" s="21" t="s">
        <v>50</v>
      </c>
      <c r="N2688" s="21" t="s">
        <v>50</v>
      </c>
      <c r="O2688" s="22"/>
      <c r="P2688" s="22"/>
    </row>
    <row r="2689" spans="1:16" ht="45" x14ac:dyDescent="0.25">
      <c r="A2689" s="21" t="s">
        <v>7318</v>
      </c>
      <c r="B2689" s="21" t="s">
        <v>198</v>
      </c>
      <c r="C2689" s="22"/>
      <c r="D2689" s="22"/>
      <c r="E2689" s="22"/>
      <c r="F2689" s="22"/>
      <c r="G2689" s="22"/>
      <c r="H2689" s="22"/>
      <c r="I2689" s="22"/>
      <c r="J2689" s="22"/>
      <c r="K2689" s="23">
        <v>1</v>
      </c>
      <c r="L2689" s="23">
        <v>1</v>
      </c>
      <c r="M2689" s="21" t="s">
        <v>50</v>
      </c>
      <c r="N2689" s="21" t="s">
        <v>50</v>
      </c>
      <c r="O2689" s="22"/>
      <c r="P2689" s="22"/>
    </row>
    <row r="2690" spans="1:16" ht="45" x14ac:dyDescent="0.25">
      <c r="A2690" s="21" t="s">
        <v>7319</v>
      </c>
      <c r="B2690" s="21" t="s">
        <v>49</v>
      </c>
      <c r="C2690" s="22"/>
      <c r="D2690" s="22"/>
      <c r="E2690" s="22"/>
      <c r="F2690" s="22"/>
      <c r="G2690" s="22"/>
      <c r="H2690" s="22"/>
      <c r="I2690" s="22"/>
      <c r="J2690" s="22"/>
      <c r="K2690" s="23">
        <v>1</v>
      </c>
      <c r="L2690" s="23">
        <v>1</v>
      </c>
      <c r="M2690" s="21" t="s">
        <v>50</v>
      </c>
      <c r="N2690" s="21" t="s">
        <v>50</v>
      </c>
      <c r="O2690" s="22"/>
      <c r="P2690" s="22"/>
    </row>
    <row r="2691" spans="1:16" ht="45" x14ac:dyDescent="0.25">
      <c r="A2691" s="21" t="s">
        <v>7320</v>
      </c>
      <c r="B2691" s="21" t="s">
        <v>49</v>
      </c>
      <c r="C2691" s="22"/>
      <c r="D2691" s="22"/>
      <c r="E2691" s="22"/>
      <c r="F2691" s="22"/>
      <c r="G2691" s="22"/>
      <c r="H2691" s="22"/>
      <c r="I2691" s="22"/>
      <c r="J2691" s="22"/>
      <c r="K2691" s="23">
        <v>1</v>
      </c>
      <c r="L2691" s="23">
        <v>1</v>
      </c>
      <c r="M2691" s="21" t="s">
        <v>50</v>
      </c>
      <c r="N2691" s="21" t="s">
        <v>50</v>
      </c>
      <c r="O2691" s="22"/>
      <c r="P2691" s="22"/>
    </row>
    <row r="2692" spans="1:16" ht="45" x14ac:dyDescent="0.25">
      <c r="A2692" s="21" t="s">
        <v>7321</v>
      </c>
      <c r="B2692" s="21" t="s">
        <v>49</v>
      </c>
      <c r="C2692" s="22"/>
      <c r="D2692" s="22"/>
      <c r="E2692" s="22"/>
      <c r="F2692" s="22"/>
      <c r="G2692" s="22"/>
      <c r="H2692" s="22"/>
      <c r="I2692" s="22"/>
      <c r="J2692" s="22"/>
      <c r="K2692" s="23">
        <v>1</v>
      </c>
      <c r="L2692" s="23">
        <v>1</v>
      </c>
      <c r="M2692" s="21" t="s">
        <v>50</v>
      </c>
      <c r="N2692" s="21" t="s">
        <v>50</v>
      </c>
      <c r="O2692" s="22"/>
      <c r="P2692" s="22"/>
    </row>
    <row r="2693" spans="1:16" ht="45" x14ac:dyDescent="0.25">
      <c r="A2693" s="21" t="s">
        <v>2855</v>
      </c>
      <c r="B2693" s="21" t="s">
        <v>49</v>
      </c>
      <c r="C2693" s="23">
        <v>64118808.590000004</v>
      </c>
      <c r="D2693" s="23">
        <v>1916.52</v>
      </c>
      <c r="E2693" s="23">
        <v>63724495.259999998</v>
      </c>
      <c r="F2693" s="23">
        <v>2793.96</v>
      </c>
      <c r="G2693" s="23">
        <v>89843570.159999996</v>
      </c>
      <c r="H2693" s="23">
        <v>3123.16</v>
      </c>
      <c r="I2693" s="23">
        <v>96348381.060000002</v>
      </c>
      <c r="J2693" s="23">
        <v>2847.35</v>
      </c>
      <c r="K2693" s="23">
        <v>1</v>
      </c>
      <c r="L2693" s="23">
        <v>1</v>
      </c>
      <c r="M2693" s="21" t="s">
        <v>50</v>
      </c>
      <c r="N2693" s="21" t="s">
        <v>1462</v>
      </c>
      <c r="O2693" s="22"/>
      <c r="P2693" s="23">
        <v>99514</v>
      </c>
    </row>
    <row r="2694" spans="1:16" ht="45" x14ac:dyDescent="0.25">
      <c r="A2694" s="21" t="s">
        <v>7322</v>
      </c>
      <c r="B2694" s="21" t="s">
        <v>49</v>
      </c>
      <c r="C2694" s="22"/>
      <c r="D2694" s="22"/>
      <c r="E2694" s="22"/>
      <c r="F2694" s="22"/>
      <c r="G2694" s="22"/>
      <c r="H2694" s="22"/>
      <c r="I2694" s="22"/>
      <c r="J2694" s="22"/>
      <c r="K2694" s="23">
        <v>1</v>
      </c>
      <c r="L2694" s="23">
        <v>1</v>
      </c>
      <c r="M2694" s="21" t="s">
        <v>50</v>
      </c>
      <c r="N2694" s="21" t="s">
        <v>50</v>
      </c>
      <c r="O2694" s="22"/>
      <c r="P2694" s="22"/>
    </row>
    <row r="2695" spans="1:16" ht="45" x14ac:dyDescent="0.25">
      <c r="A2695" s="21" t="s">
        <v>7323</v>
      </c>
      <c r="B2695" s="21" t="s">
        <v>49</v>
      </c>
      <c r="C2695" s="22"/>
      <c r="D2695" s="22"/>
      <c r="E2695" s="22"/>
      <c r="F2695" s="22"/>
      <c r="G2695" s="22"/>
      <c r="H2695" s="22"/>
      <c r="I2695" s="22"/>
      <c r="J2695" s="22"/>
      <c r="K2695" s="23">
        <v>1</v>
      </c>
      <c r="L2695" s="23">
        <v>1</v>
      </c>
      <c r="M2695" s="21" t="s">
        <v>50</v>
      </c>
      <c r="N2695" s="21" t="s">
        <v>50</v>
      </c>
      <c r="O2695" s="22"/>
      <c r="P2695" s="22"/>
    </row>
    <row r="2696" spans="1:16" ht="45" x14ac:dyDescent="0.25">
      <c r="A2696" s="21" t="s">
        <v>7324</v>
      </c>
      <c r="B2696" s="21" t="s">
        <v>49</v>
      </c>
      <c r="C2696" s="22"/>
      <c r="D2696" s="22"/>
      <c r="E2696" s="22"/>
      <c r="F2696" s="22"/>
      <c r="G2696" s="22"/>
      <c r="H2696" s="22"/>
      <c r="I2696" s="22"/>
      <c r="J2696" s="22"/>
      <c r="K2696" s="23">
        <v>1</v>
      </c>
      <c r="L2696" s="23">
        <v>1</v>
      </c>
      <c r="M2696" s="21" t="s">
        <v>50</v>
      </c>
      <c r="N2696" s="21" t="s">
        <v>50</v>
      </c>
      <c r="O2696" s="22"/>
      <c r="P2696" s="22"/>
    </row>
    <row r="2697" spans="1:16" ht="45" x14ac:dyDescent="0.25">
      <c r="A2697" s="21" t="s">
        <v>7325</v>
      </c>
      <c r="B2697" s="21" t="s">
        <v>49</v>
      </c>
      <c r="C2697" s="22"/>
      <c r="D2697" s="22"/>
      <c r="E2697" s="22"/>
      <c r="F2697" s="22"/>
      <c r="G2697" s="22"/>
      <c r="H2697" s="22"/>
      <c r="I2697" s="22"/>
      <c r="J2697" s="22"/>
      <c r="K2697" s="23">
        <v>1</v>
      </c>
      <c r="L2697" s="23">
        <v>1</v>
      </c>
      <c r="M2697" s="21" t="s">
        <v>50</v>
      </c>
      <c r="N2697" s="21" t="s">
        <v>50</v>
      </c>
      <c r="O2697" s="22"/>
      <c r="P2697" s="22"/>
    </row>
    <row r="2698" spans="1:16" ht="45" x14ac:dyDescent="0.25">
      <c r="A2698" s="21" t="s">
        <v>7326</v>
      </c>
      <c r="B2698" s="21" t="s">
        <v>49</v>
      </c>
      <c r="C2698" s="22"/>
      <c r="D2698" s="22"/>
      <c r="E2698" s="22"/>
      <c r="F2698" s="22"/>
      <c r="G2698" s="22"/>
      <c r="H2698" s="22"/>
      <c r="I2698" s="22"/>
      <c r="J2698" s="22"/>
      <c r="K2698" s="23">
        <v>1</v>
      </c>
      <c r="L2698" s="23">
        <v>1</v>
      </c>
      <c r="M2698" s="21" t="s">
        <v>50</v>
      </c>
      <c r="N2698" s="21" t="s">
        <v>50</v>
      </c>
      <c r="O2698" s="22"/>
      <c r="P2698" s="22"/>
    </row>
    <row r="2699" spans="1:16" ht="45" x14ac:dyDescent="0.25">
      <c r="A2699" s="21" t="s">
        <v>7327</v>
      </c>
      <c r="B2699" s="21" t="s">
        <v>49</v>
      </c>
      <c r="C2699" s="22"/>
      <c r="D2699" s="22"/>
      <c r="E2699" s="22"/>
      <c r="F2699" s="22"/>
      <c r="G2699" s="22"/>
      <c r="H2699" s="22"/>
      <c r="I2699" s="22"/>
      <c r="J2699" s="22"/>
      <c r="K2699" s="23">
        <v>1</v>
      </c>
      <c r="L2699" s="23">
        <v>1</v>
      </c>
      <c r="M2699" s="21" t="s">
        <v>50</v>
      </c>
      <c r="N2699" s="21" t="s">
        <v>50</v>
      </c>
      <c r="O2699" s="22"/>
      <c r="P2699" s="22"/>
    </row>
    <row r="2700" spans="1:16" ht="45" x14ac:dyDescent="0.25">
      <c r="A2700" s="21" t="s">
        <v>7328</v>
      </c>
      <c r="B2700" s="21" t="s">
        <v>49</v>
      </c>
      <c r="C2700" s="22"/>
      <c r="D2700" s="22"/>
      <c r="E2700" s="22"/>
      <c r="F2700" s="22"/>
      <c r="G2700" s="22"/>
      <c r="H2700" s="22"/>
      <c r="I2700" s="22"/>
      <c r="J2700" s="22"/>
      <c r="K2700" s="23">
        <v>1</v>
      </c>
      <c r="L2700" s="23">
        <v>1</v>
      </c>
      <c r="M2700" s="21" t="s">
        <v>50</v>
      </c>
      <c r="N2700" s="21" t="s">
        <v>50</v>
      </c>
      <c r="O2700" s="22"/>
      <c r="P2700" s="22"/>
    </row>
    <row r="2701" spans="1:16" ht="45" x14ac:dyDescent="0.25">
      <c r="A2701" s="21" t="s">
        <v>7329</v>
      </c>
      <c r="B2701" s="21" t="s">
        <v>49</v>
      </c>
      <c r="C2701" s="22"/>
      <c r="D2701" s="22"/>
      <c r="E2701" s="22"/>
      <c r="F2701" s="22"/>
      <c r="G2701" s="22"/>
      <c r="H2701" s="22"/>
      <c r="I2701" s="22"/>
      <c r="J2701" s="22"/>
      <c r="K2701" s="23">
        <v>1</v>
      </c>
      <c r="L2701" s="23">
        <v>1</v>
      </c>
      <c r="M2701" s="21" t="s">
        <v>50</v>
      </c>
      <c r="N2701" s="21" t="s">
        <v>50</v>
      </c>
      <c r="O2701" s="22"/>
      <c r="P2701" s="22"/>
    </row>
    <row r="2702" spans="1:16" ht="45" x14ac:dyDescent="0.25">
      <c r="A2702" s="21" t="s">
        <v>7330</v>
      </c>
      <c r="B2702" s="21" t="s">
        <v>49</v>
      </c>
      <c r="C2702" s="22"/>
      <c r="D2702" s="22"/>
      <c r="E2702" s="22"/>
      <c r="F2702" s="22"/>
      <c r="G2702" s="22"/>
      <c r="H2702" s="22"/>
      <c r="I2702" s="22"/>
      <c r="J2702" s="22"/>
      <c r="K2702" s="23">
        <v>1</v>
      </c>
      <c r="L2702" s="23">
        <v>1</v>
      </c>
      <c r="M2702" s="21" t="s">
        <v>50</v>
      </c>
      <c r="N2702" s="21" t="s">
        <v>50</v>
      </c>
      <c r="O2702" s="22"/>
      <c r="P2702" s="22"/>
    </row>
    <row r="2703" spans="1:16" ht="45" x14ac:dyDescent="0.25">
      <c r="A2703" s="21" t="s">
        <v>358</v>
      </c>
      <c r="B2703" s="21" t="s">
        <v>49</v>
      </c>
      <c r="C2703" s="23">
        <v>20226500.600000001</v>
      </c>
      <c r="D2703" s="23">
        <v>413.51</v>
      </c>
      <c r="E2703" s="23">
        <v>34980935.729999997</v>
      </c>
      <c r="F2703" s="23">
        <v>564.28</v>
      </c>
      <c r="G2703" s="23">
        <v>27199962.789999999</v>
      </c>
      <c r="H2703" s="23">
        <v>466</v>
      </c>
      <c r="I2703" s="23">
        <v>35944894.799999997</v>
      </c>
      <c r="J2703" s="23">
        <v>604.59</v>
      </c>
      <c r="K2703" s="23">
        <v>1</v>
      </c>
      <c r="L2703" s="23">
        <v>1</v>
      </c>
      <c r="M2703" s="21" t="s">
        <v>50</v>
      </c>
      <c r="N2703" s="21" t="s">
        <v>1462</v>
      </c>
      <c r="O2703" s="22"/>
      <c r="P2703" s="23">
        <v>115520</v>
      </c>
    </row>
    <row r="2704" spans="1:16" ht="45" x14ac:dyDescent="0.25">
      <c r="A2704" s="21" t="s">
        <v>7331</v>
      </c>
      <c r="B2704" s="21" t="s">
        <v>49</v>
      </c>
      <c r="C2704" s="22"/>
      <c r="D2704" s="22"/>
      <c r="E2704" s="22"/>
      <c r="F2704" s="22"/>
      <c r="G2704" s="22"/>
      <c r="H2704" s="22"/>
      <c r="I2704" s="22"/>
      <c r="J2704" s="22"/>
      <c r="K2704" s="23">
        <v>1</v>
      </c>
      <c r="L2704" s="23">
        <v>1</v>
      </c>
      <c r="M2704" s="21" t="s">
        <v>50</v>
      </c>
      <c r="N2704" s="21" t="s">
        <v>50</v>
      </c>
      <c r="O2704" s="22"/>
      <c r="P2704" s="22"/>
    </row>
    <row r="2705" spans="1:16" ht="45" x14ac:dyDescent="0.25">
      <c r="A2705" s="21" t="s">
        <v>7332</v>
      </c>
      <c r="B2705" s="21" t="s">
        <v>49</v>
      </c>
      <c r="C2705" s="22"/>
      <c r="D2705" s="22"/>
      <c r="E2705" s="22"/>
      <c r="F2705" s="22"/>
      <c r="G2705" s="22"/>
      <c r="H2705" s="22"/>
      <c r="I2705" s="22"/>
      <c r="J2705" s="22"/>
      <c r="K2705" s="23">
        <v>1</v>
      </c>
      <c r="L2705" s="23">
        <v>1</v>
      </c>
      <c r="M2705" s="21" t="s">
        <v>50</v>
      </c>
      <c r="N2705" s="21" t="s">
        <v>50</v>
      </c>
      <c r="O2705" s="22"/>
      <c r="P2705" s="22"/>
    </row>
    <row r="2706" spans="1:16" ht="45" x14ac:dyDescent="0.25">
      <c r="A2706" s="21" t="s">
        <v>7333</v>
      </c>
      <c r="B2706" s="21" t="s">
        <v>49</v>
      </c>
      <c r="C2706" s="22"/>
      <c r="D2706" s="22"/>
      <c r="E2706" s="22"/>
      <c r="F2706" s="22"/>
      <c r="G2706" s="22"/>
      <c r="H2706" s="22"/>
      <c r="I2706" s="22"/>
      <c r="J2706" s="22"/>
      <c r="K2706" s="23">
        <v>1</v>
      </c>
      <c r="L2706" s="23">
        <v>1</v>
      </c>
      <c r="M2706" s="21" t="s">
        <v>50</v>
      </c>
      <c r="N2706" s="21" t="s">
        <v>50</v>
      </c>
      <c r="O2706" s="22"/>
      <c r="P2706" s="22"/>
    </row>
    <row r="2707" spans="1:16" ht="45" x14ac:dyDescent="0.25">
      <c r="A2707" s="21" t="s">
        <v>2858</v>
      </c>
      <c r="B2707" s="21" t="s">
        <v>49</v>
      </c>
      <c r="C2707" s="23">
        <v>113469437.03</v>
      </c>
      <c r="D2707" s="23">
        <v>34.79</v>
      </c>
      <c r="E2707" s="23">
        <v>179946906.86000001</v>
      </c>
      <c r="F2707" s="23">
        <v>60.32</v>
      </c>
      <c r="G2707" s="23">
        <v>166316129.63999999</v>
      </c>
      <c r="H2707" s="23">
        <v>35</v>
      </c>
      <c r="I2707" s="23">
        <v>186901750.97</v>
      </c>
      <c r="J2707" s="23">
        <v>52.44</v>
      </c>
      <c r="K2707" s="23">
        <v>1</v>
      </c>
      <c r="L2707" s="23">
        <v>1</v>
      </c>
      <c r="M2707" s="21" t="s">
        <v>50</v>
      </c>
      <c r="N2707" s="21" t="s">
        <v>204</v>
      </c>
      <c r="O2707" s="22"/>
      <c r="P2707" s="23">
        <v>2810204</v>
      </c>
    </row>
    <row r="2708" spans="1:16" ht="45" x14ac:dyDescent="0.25">
      <c r="A2708" s="21" t="s">
        <v>2860</v>
      </c>
      <c r="B2708" s="21" t="s">
        <v>49</v>
      </c>
      <c r="C2708" s="23">
        <v>34519052.82</v>
      </c>
      <c r="D2708" s="23">
        <v>32.549999999999997</v>
      </c>
      <c r="E2708" s="23">
        <v>36319773.369999997</v>
      </c>
      <c r="F2708" s="23">
        <v>30.39</v>
      </c>
      <c r="G2708" s="23">
        <v>27256823.77</v>
      </c>
      <c r="H2708" s="23">
        <v>26.65</v>
      </c>
      <c r="I2708" s="23">
        <v>31727615.23</v>
      </c>
      <c r="J2708" s="23">
        <v>28.97</v>
      </c>
      <c r="K2708" s="23">
        <v>1</v>
      </c>
      <c r="L2708" s="23">
        <v>1</v>
      </c>
      <c r="M2708" s="21" t="s">
        <v>50</v>
      </c>
      <c r="N2708" s="21" t="s">
        <v>58</v>
      </c>
      <c r="O2708" s="22"/>
      <c r="P2708" s="23">
        <v>1537710.75</v>
      </c>
    </row>
    <row r="2709" spans="1:16" ht="45" x14ac:dyDescent="0.25">
      <c r="A2709" s="21" t="s">
        <v>7334</v>
      </c>
      <c r="B2709" s="21" t="s">
        <v>49</v>
      </c>
      <c r="C2709" s="22"/>
      <c r="D2709" s="22"/>
      <c r="E2709" s="22"/>
      <c r="F2709" s="22"/>
      <c r="G2709" s="22"/>
      <c r="H2709" s="22"/>
      <c r="I2709" s="22"/>
      <c r="J2709" s="22"/>
      <c r="K2709" s="23">
        <v>1</v>
      </c>
      <c r="L2709" s="23">
        <v>1</v>
      </c>
      <c r="M2709" s="21" t="s">
        <v>50</v>
      </c>
      <c r="N2709" s="21" t="s">
        <v>50</v>
      </c>
      <c r="O2709" s="22"/>
      <c r="P2709" s="22"/>
    </row>
    <row r="2710" spans="1:16" ht="45" x14ac:dyDescent="0.25">
      <c r="A2710" s="21" t="s">
        <v>2865</v>
      </c>
      <c r="B2710" s="21" t="s">
        <v>49</v>
      </c>
      <c r="C2710" s="23">
        <v>39688998.020000003</v>
      </c>
      <c r="D2710" s="23">
        <v>737.16</v>
      </c>
      <c r="E2710" s="23">
        <v>23813716.02</v>
      </c>
      <c r="F2710" s="23">
        <v>655.66</v>
      </c>
      <c r="G2710" s="23">
        <v>20949399.030000001</v>
      </c>
      <c r="H2710" s="23">
        <v>695.59</v>
      </c>
      <c r="I2710" s="23">
        <v>27617516.68</v>
      </c>
      <c r="J2710" s="23">
        <v>779.06</v>
      </c>
      <c r="K2710" s="23">
        <v>1</v>
      </c>
      <c r="L2710" s="23">
        <v>1</v>
      </c>
      <c r="M2710" s="21" t="s">
        <v>50</v>
      </c>
      <c r="N2710" s="21" t="s">
        <v>1462</v>
      </c>
      <c r="O2710" s="22"/>
      <c r="P2710" s="23">
        <v>43920</v>
      </c>
    </row>
    <row r="2711" spans="1:16" ht="45" x14ac:dyDescent="0.25">
      <c r="A2711" s="21" t="s">
        <v>2867</v>
      </c>
      <c r="B2711" s="21" t="s">
        <v>49</v>
      </c>
      <c r="C2711" s="23">
        <v>20124809.969999999</v>
      </c>
      <c r="D2711" s="23">
        <v>39.96</v>
      </c>
      <c r="E2711" s="23">
        <v>14284870.439999999</v>
      </c>
      <c r="F2711" s="23">
        <v>30.64</v>
      </c>
      <c r="G2711" s="23">
        <v>17549659.649999999</v>
      </c>
      <c r="H2711" s="23">
        <v>36.29</v>
      </c>
      <c r="I2711" s="23">
        <v>13647095.609999999</v>
      </c>
      <c r="J2711" s="23">
        <v>29.54</v>
      </c>
      <c r="K2711" s="23">
        <v>1</v>
      </c>
      <c r="L2711" s="23">
        <v>1</v>
      </c>
      <c r="M2711" s="21" t="s">
        <v>50</v>
      </c>
      <c r="N2711" s="21" t="s">
        <v>58</v>
      </c>
      <c r="O2711" s="22"/>
      <c r="P2711" s="23">
        <v>539811.25</v>
      </c>
    </row>
    <row r="2712" spans="1:16" ht="45" x14ac:dyDescent="0.25">
      <c r="A2712" s="21" t="s">
        <v>7335</v>
      </c>
      <c r="B2712" s="21" t="s">
        <v>49</v>
      </c>
      <c r="C2712" s="22"/>
      <c r="D2712" s="22"/>
      <c r="E2712" s="22"/>
      <c r="F2712" s="22"/>
      <c r="G2712" s="22"/>
      <c r="H2712" s="22"/>
      <c r="I2712" s="22"/>
      <c r="J2712" s="22"/>
      <c r="K2712" s="23">
        <v>1</v>
      </c>
      <c r="L2712" s="23">
        <v>1</v>
      </c>
      <c r="M2712" s="21" t="s">
        <v>50</v>
      </c>
      <c r="N2712" s="21" t="s">
        <v>50</v>
      </c>
      <c r="O2712" s="22"/>
      <c r="P2712" s="22"/>
    </row>
    <row r="2713" spans="1:16" ht="45" x14ac:dyDescent="0.25">
      <c r="A2713" s="21" t="s">
        <v>7336</v>
      </c>
      <c r="B2713" s="21" t="s">
        <v>49</v>
      </c>
      <c r="C2713" s="22"/>
      <c r="D2713" s="22"/>
      <c r="E2713" s="22"/>
      <c r="F2713" s="22"/>
      <c r="G2713" s="22"/>
      <c r="H2713" s="22"/>
      <c r="I2713" s="22"/>
      <c r="J2713" s="22"/>
      <c r="K2713" s="23">
        <v>1</v>
      </c>
      <c r="L2713" s="23">
        <v>1</v>
      </c>
      <c r="M2713" s="21" t="s">
        <v>50</v>
      </c>
      <c r="N2713" s="21" t="s">
        <v>50</v>
      </c>
      <c r="O2713" s="22"/>
      <c r="P2713" s="22"/>
    </row>
    <row r="2714" spans="1:16" ht="45" x14ac:dyDescent="0.25">
      <c r="A2714" s="21" t="s">
        <v>7337</v>
      </c>
      <c r="B2714" s="21" t="s">
        <v>49</v>
      </c>
      <c r="C2714" s="22"/>
      <c r="D2714" s="22"/>
      <c r="E2714" s="22"/>
      <c r="F2714" s="22"/>
      <c r="G2714" s="22"/>
      <c r="H2714" s="22"/>
      <c r="I2714" s="22"/>
      <c r="J2714" s="22"/>
      <c r="K2714" s="23">
        <v>1</v>
      </c>
      <c r="L2714" s="23">
        <v>1</v>
      </c>
      <c r="M2714" s="21" t="s">
        <v>50</v>
      </c>
      <c r="N2714" s="21" t="s">
        <v>50</v>
      </c>
      <c r="O2714" s="22"/>
      <c r="P2714" s="22"/>
    </row>
    <row r="2715" spans="1:16" ht="45" x14ac:dyDescent="0.25">
      <c r="A2715" s="21" t="s">
        <v>7338</v>
      </c>
      <c r="B2715" s="21" t="s">
        <v>49</v>
      </c>
      <c r="C2715" s="22"/>
      <c r="D2715" s="22"/>
      <c r="E2715" s="22"/>
      <c r="F2715" s="22"/>
      <c r="G2715" s="22"/>
      <c r="H2715" s="22"/>
      <c r="I2715" s="22"/>
      <c r="J2715" s="22"/>
      <c r="K2715" s="23">
        <v>1</v>
      </c>
      <c r="L2715" s="23">
        <v>1</v>
      </c>
      <c r="M2715" s="21" t="s">
        <v>50</v>
      </c>
      <c r="N2715" s="21" t="s">
        <v>50</v>
      </c>
      <c r="O2715" s="22"/>
      <c r="P2715" s="22"/>
    </row>
    <row r="2716" spans="1:16" ht="45" x14ac:dyDescent="0.25">
      <c r="A2716" s="21" t="s">
        <v>7339</v>
      </c>
      <c r="B2716" s="21" t="s">
        <v>49</v>
      </c>
      <c r="C2716" s="22"/>
      <c r="D2716" s="22"/>
      <c r="E2716" s="22"/>
      <c r="F2716" s="22"/>
      <c r="G2716" s="22"/>
      <c r="H2716" s="22"/>
      <c r="I2716" s="22"/>
      <c r="J2716" s="22"/>
      <c r="K2716" s="23">
        <v>1</v>
      </c>
      <c r="L2716" s="23">
        <v>1</v>
      </c>
      <c r="M2716" s="21" t="s">
        <v>50</v>
      </c>
      <c r="N2716" s="21" t="s">
        <v>50</v>
      </c>
      <c r="O2716" s="22"/>
      <c r="P2716" s="22"/>
    </row>
    <row r="2717" spans="1:16" ht="45" x14ac:dyDescent="0.25">
      <c r="A2717" s="21" t="s">
        <v>2872</v>
      </c>
      <c r="B2717" s="21" t="s">
        <v>49</v>
      </c>
      <c r="C2717" s="23">
        <v>594926436.26999998</v>
      </c>
      <c r="D2717" s="23">
        <v>11.68</v>
      </c>
      <c r="E2717" s="23">
        <v>958142448.14999998</v>
      </c>
      <c r="F2717" s="23">
        <v>60.32</v>
      </c>
      <c r="G2717" s="23">
        <v>1984796590.26</v>
      </c>
      <c r="H2717" s="23">
        <v>143.66</v>
      </c>
      <c r="I2717" s="23">
        <v>827264445.74000001</v>
      </c>
      <c r="J2717" s="23">
        <v>70.38</v>
      </c>
      <c r="K2717" s="23">
        <v>1</v>
      </c>
      <c r="L2717" s="23">
        <v>1</v>
      </c>
      <c r="M2717" s="21" t="s">
        <v>50</v>
      </c>
      <c r="N2717" s="21" t="s">
        <v>204</v>
      </c>
      <c r="O2717" s="22"/>
      <c r="P2717" s="23">
        <v>15087007</v>
      </c>
    </row>
    <row r="2718" spans="1:16" ht="45" x14ac:dyDescent="0.25">
      <c r="A2718" s="21" t="s">
        <v>2875</v>
      </c>
      <c r="B2718" s="21" t="s">
        <v>49</v>
      </c>
      <c r="C2718" s="23">
        <v>6776910.5199999996</v>
      </c>
      <c r="D2718" s="23">
        <v>141.5</v>
      </c>
      <c r="E2718" s="23">
        <v>4488351.6900000004</v>
      </c>
      <c r="F2718" s="23">
        <v>99.1</v>
      </c>
      <c r="G2718" s="23">
        <v>4914570.12</v>
      </c>
      <c r="H2718" s="23">
        <v>135.61000000000001</v>
      </c>
      <c r="I2718" s="23">
        <v>4007498.64</v>
      </c>
      <c r="J2718" s="23">
        <v>118.68</v>
      </c>
      <c r="K2718" s="23">
        <v>1</v>
      </c>
      <c r="L2718" s="23">
        <v>1</v>
      </c>
      <c r="M2718" s="21" t="s">
        <v>50</v>
      </c>
      <c r="N2718" s="21" t="s">
        <v>1462</v>
      </c>
      <c r="O2718" s="22"/>
      <c r="P2718" s="23">
        <v>44326.25</v>
      </c>
    </row>
    <row r="2719" spans="1:16" ht="45" x14ac:dyDescent="0.25">
      <c r="A2719" s="21" t="s">
        <v>7340</v>
      </c>
      <c r="B2719" s="21" t="s">
        <v>49</v>
      </c>
      <c r="C2719" s="22"/>
      <c r="D2719" s="22"/>
      <c r="E2719" s="22"/>
      <c r="F2719" s="22"/>
      <c r="G2719" s="22"/>
      <c r="H2719" s="22"/>
      <c r="I2719" s="22"/>
      <c r="J2719" s="22"/>
      <c r="K2719" s="23">
        <v>1</v>
      </c>
      <c r="L2719" s="23">
        <v>1</v>
      </c>
      <c r="M2719" s="21" t="s">
        <v>50</v>
      </c>
      <c r="N2719" s="21" t="s">
        <v>50</v>
      </c>
      <c r="O2719" s="22"/>
      <c r="P2719" s="22"/>
    </row>
    <row r="2720" spans="1:16" ht="45" x14ac:dyDescent="0.25">
      <c r="A2720" s="21" t="s">
        <v>363</v>
      </c>
      <c r="B2720" s="21" t="s">
        <v>49</v>
      </c>
      <c r="C2720" s="22"/>
      <c r="D2720" s="22"/>
      <c r="E2720" s="23">
        <v>80799517.379999995</v>
      </c>
      <c r="F2720" s="23">
        <v>574.65</v>
      </c>
      <c r="G2720" s="23">
        <v>40641269.530000001</v>
      </c>
      <c r="H2720" s="23">
        <v>538.95000000000005</v>
      </c>
      <c r="I2720" s="23">
        <v>92462705.629999995</v>
      </c>
      <c r="J2720" s="23">
        <v>702.55</v>
      </c>
      <c r="K2720" s="23">
        <v>1</v>
      </c>
      <c r="L2720" s="23">
        <v>1</v>
      </c>
      <c r="M2720" s="21" t="s">
        <v>50</v>
      </c>
      <c r="N2720" s="21" t="s">
        <v>50</v>
      </c>
      <c r="O2720" s="22"/>
      <c r="P2720" s="22"/>
    </row>
    <row r="2721" spans="1:16" ht="45" x14ac:dyDescent="0.25">
      <c r="A2721" s="21" t="s">
        <v>7341</v>
      </c>
      <c r="B2721" s="21" t="s">
        <v>49</v>
      </c>
      <c r="C2721" s="22"/>
      <c r="D2721" s="22"/>
      <c r="E2721" s="22"/>
      <c r="F2721" s="22"/>
      <c r="G2721" s="22"/>
      <c r="H2721" s="22"/>
      <c r="I2721" s="22"/>
      <c r="J2721" s="22"/>
      <c r="K2721" s="23">
        <v>1</v>
      </c>
      <c r="L2721" s="23">
        <v>1</v>
      </c>
      <c r="M2721" s="21" t="s">
        <v>50</v>
      </c>
      <c r="N2721" s="21" t="s">
        <v>50</v>
      </c>
      <c r="O2721" s="22"/>
      <c r="P2721" s="22"/>
    </row>
    <row r="2722" spans="1:16" ht="45" x14ac:dyDescent="0.25">
      <c r="A2722" s="21" t="s">
        <v>7342</v>
      </c>
      <c r="B2722" s="21" t="s">
        <v>49</v>
      </c>
      <c r="C2722" s="22"/>
      <c r="D2722" s="22"/>
      <c r="E2722" s="22"/>
      <c r="F2722" s="22"/>
      <c r="G2722" s="22"/>
      <c r="H2722" s="22"/>
      <c r="I2722" s="22"/>
      <c r="J2722" s="22"/>
      <c r="K2722" s="23">
        <v>1</v>
      </c>
      <c r="L2722" s="23">
        <v>1</v>
      </c>
      <c r="M2722" s="21" t="s">
        <v>50</v>
      </c>
      <c r="N2722" s="21" t="s">
        <v>50</v>
      </c>
      <c r="O2722" s="22"/>
      <c r="P2722" s="22"/>
    </row>
    <row r="2723" spans="1:16" ht="45" x14ac:dyDescent="0.25">
      <c r="A2723" s="21" t="s">
        <v>7343</v>
      </c>
      <c r="B2723" s="21" t="s">
        <v>49</v>
      </c>
      <c r="C2723" s="22"/>
      <c r="D2723" s="22"/>
      <c r="E2723" s="22"/>
      <c r="F2723" s="22"/>
      <c r="G2723" s="22"/>
      <c r="H2723" s="22"/>
      <c r="I2723" s="22"/>
      <c r="J2723" s="22"/>
      <c r="K2723" s="23">
        <v>1</v>
      </c>
      <c r="L2723" s="23">
        <v>1</v>
      </c>
      <c r="M2723" s="21" t="s">
        <v>50</v>
      </c>
      <c r="N2723" s="21" t="s">
        <v>50</v>
      </c>
      <c r="O2723" s="22"/>
      <c r="P2723" s="22"/>
    </row>
    <row r="2724" spans="1:16" ht="45" x14ac:dyDescent="0.25">
      <c r="A2724" s="21" t="s">
        <v>7344</v>
      </c>
      <c r="B2724" s="21" t="s">
        <v>49</v>
      </c>
      <c r="C2724" s="22"/>
      <c r="D2724" s="22"/>
      <c r="E2724" s="22"/>
      <c r="F2724" s="22"/>
      <c r="G2724" s="22"/>
      <c r="H2724" s="22"/>
      <c r="I2724" s="22"/>
      <c r="J2724" s="22"/>
      <c r="K2724" s="23">
        <v>1</v>
      </c>
      <c r="L2724" s="23">
        <v>1</v>
      </c>
      <c r="M2724" s="21" t="s">
        <v>50</v>
      </c>
      <c r="N2724" s="21" t="s">
        <v>50</v>
      </c>
      <c r="O2724" s="22"/>
      <c r="P2724" s="22"/>
    </row>
    <row r="2725" spans="1:16" ht="45" x14ac:dyDescent="0.25">
      <c r="A2725" s="21" t="s">
        <v>7345</v>
      </c>
      <c r="B2725" s="21" t="s">
        <v>49</v>
      </c>
      <c r="C2725" s="22"/>
      <c r="D2725" s="22"/>
      <c r="E2725" s="22"/>
      <c r="F2725" s="22"/>
      <c r="G2725" s="22"/>
      <c r="H2725" s="22"/>
      <c r="I2725" s="22"/>
      <c r="J2725" s="22"/>
      <c r="K2725" s="23">
        <v>1</v>
      </c>
      <c r="L2725" s="23">
        <v>1</v>
      </c>
      <c r="M2725" s="21" t="s">
        <v>50</v>
      </c>
      <c r="N2725" s="21" t="s">
        <v>50</v>
      </c>
      <c r="O2725" s="22"/>
      <c r="P2725" s="22"/>
    </row>
    <row r="2726" spans="1:16" ht="45" x14ac:dyDescent="0.25">
      <c r="A2726" s="21" t="s">
        <v>7346</v>
      </c>
      <c r="B2726" s="21" t="s">
        <v>49</v>
      </c>
      <c r="C2726" s="22"/>
      <c r="D2726" s="22"/>
      <c r="E2726" s="22"/>
      <c r="F2726" s="22"/>
      <c r="G2726" s="22"/>
      <c r="H2726" s="22"/>
      <c r="I2726" s="22"/>
      <c r="J2726" s="22"/>
      <c r="K2726" s="23">
        <v>1</v>
      </c>
      <c r="L2726" s="23">
        <v>1</v>
      </c>
      <c r="M2726" s="21" t="s">
        <v>50</v>
      </c>
      <c r="N2726" s="21" t="s">
        <v>50</v>
      </c>
      <c r="O2726" s="22"/>
      <c r="P2726" s="22"/>
    </row>
    <row r="2727" spans="1:16" ht="45" x14ac:dyDescent="0.25">
      <c r="A2727" s="21" t="s">
        <v>2879</v>
      </c>
      <c r="B2727" s="21" t="s">
        <v>49</v>
      </c>
      <c r="C2727" s="23">
        <v>7636987.5099999998</v>
      </c>
      <c r="D2727" s="23">
        <v>3000</v>
      </c>
      <c r="E2727" s="23">
        <v>8363287.2300000004</v>
      </c>
      <c r="F2727" s="23">
        <v>3814.03</v>
      </c>
      <c r="G2727" s="23">
        <v>6479841.3600000003</v>
      </c>
      <c r="H2727" s="23">
        <v>3123.16</v>
      </c>
      <c r="I2727" s="23">
        <v>6948991.7199999997</v>
      </c>
      <c r="J2727" s="23">
        <v>2847.35</v>
      </c>
      <c r="K2727" s="23">
        <v>1</v>
      </c>
      <c r="L2727" s="23">
        <v>1</v>
      </c>
      <c r="M2727" s="21" t="s">
        <v>50</v>
      </c>
      <c r="N2727" s="21" t="s">
        <v>5192</v>
      </c>
      <c r="O2727" s="22"/>
      <c r="P2727" s="23">
        <v>1904</v>
      </c>
    </row>
    <row r="2728" spans="1:16" ht="45" x14ac:dyDescent="0.25">
      <c r="A2728" s="21" t="s">
        <v>7347</v>
      </c>
      <c r="B2728" s="21" t="s">
        <v>49</v>
      </c>
      <c r="C2728" s="22"/>
      <c r="D2728" s="22"/>
      <c r="E2728" s="22"/>
      <c r="F2728" s="22"/>
      <c r="G2728" s="22"/>
      <c r="H2728" s="22"/>
      <c r="I2728" s="22"/>
      <c r="J2728" s="22"/>
      <c r="K2728" s="23">
        <v>1</v>
      </c>
      <c r="L2728" s="23">
        <v>1</v>
      </c>
      <c r="M2728" s="21" t="s">
        <v>50</v>
      </c>
      <c r="N2728" s="21" t="s">
        <v>50</v>
      </c>
      <c r="O2728" s="22"/>
      <c r="P2728" s="22"/>
    </row>
    <row r="2729" spans="1:16" ht="45" x14ac:dyDescent="0.25">
      <c r="A2729" s="21" t="s">
        <v>7348</v>
      </c>
      <c r="B2729" s="21" t="s">
        <v>49</v>
      </c>
      <c r="C2729" s="22"/>
      <c r="D2729" s="22"/>
      <c r="E2729" s="22"/>
      <c r="F2729" s="22"/>
      <c r="G2729" s="22"/>
      <c r="H2729" s="22"/>
      <c r="I2729" s="22"/>
      <c r="J2729" s="22"/>
      <c r="K2729" s="23">
        <v>1</v>
      </c>
      <c r="L2729" s="23">
        <v>1</v>
      </c>
      <c r="M2729" s="21" t="s">
        <v>50</v>
      </c>
      <c r="N2729" s="21" t="s">
        <v>50</v>
      </c>
      <c r="O2729" s="22"/>
      <c r="P2729" s="22"/>
    </row>
    <row r="2730" spans="1:16" ht="45" x14ac:dyDescent="0.25">
      <c r="A2730" s="21" t="s">
        <v>7349</v>
      </c>
      <c r="B2730" s="21" t="s">
        <v>49</v>
      </c>
      <c r="C2730" s="22"/>
      <c r="D2730" s="22"/>
      <c r="E2730" s="22"/>
      <c r="F2730" s="22"/>
      <c r="G2730" s="22"/>
      <c r="H2730" s="22"/>
      <c r="I2730" s="22"/>
      <c r="J2730" s="22"/>
      <c r="K2730" s="23">
        <v>1</v>
      </c>
      <c r="L2730" s="23">
        <v>1</v>
      </c>
      <c r="M2730" s="21" t="s">
        <v>50</v>
      </c>
      <c r="N2730" s="21" t="s">
        <v>50</v>
      </c>
      <c r="O2730" s="22"/>
      <c r="P2730" s="22"/>
    </row>
    <row r="2731" spans="1:16" ht="45" x14ac:dyDescent="0.25">
      <c r="A2731" s="21" t="s">
        <v>7350</v>
      </c>
      <c r="B2731" s="21" t="s">
        <v>49</v>
      </c>
      <c r="C2731" s="22"/>
      <c r="D2731" s="22"/>
      <c r="E2731" s="22"/>
      <c r="F2731" s="22"/>
      <c r="G2731" s="22"/>
      <c r="H2731" s="22"/>
      <c r="I2731" s="22"/>
      <c r="J2731" s="22"/>
      <c r="K2731" s="23">
        <v>1</v>
      </c>
      <c r="L2731" s="23">
        <v>1</v>
      </c>
      <c r="M2731" s="21" t="s">
        <v>50</v>
      </c>
      <c r="N2731" s="21" t="s">
        <v>50</v>
      </c>
      <c r="O2731" s="22"/>
      <c r="P2731" s="22"/>
    </row>
    <row r="2732" spans="1:16" ht="45" x14ac:dyDescent="0.25">
      <c r="A2732" s="21" t="s">
        <v>2881</v>
      </c>
      <c r="B2732" s="21" t="s">
        <v>49</v>
      </c>
      <c r="C2732" s="23">
        <v>25283694.100000001</v>
      </c>
      <c r="D2732" s="23">
        <v>141.5</v>
      </c>
      <c r="E2732" s="23">
        <v>15354094.43</v>
      </c>
      <c r="F2732" s="23">
        <v>130.87</v>
      </c>
      <c r="G2732" s="23">
        <v>18335565.640000001</v>
      </c>
      <c r="H2732" s="23">
        <v>135.61000000000001</v>
      </c>
      <c r="I2732" s="23">
        <v>14951410.289999999</v>
      </c>
      <c r="J2732" s="23">
        <v>118.68</v>
      </c>
      <c r="K2732" s="23">
        <v>1</v>
      </c>
      <c r="L2732" s="23">
        <v>1</v>
      </c>
      <c r="M2732" s="21" t="s">
        <v>50</v>
      </c>
      <c r="N2732" s="21" t="s">
        <v>1462</v>
      </c>
      <c r="O2732" s="22"/>
      <c r="P2732" s="23">
        <v>156039</v>
      </c>
    </row>
    <row r="2733" spans="1:16" ht="45" x14ac:dyDescent="0.25">
      <c r="A2733" s="21" t="s">
        <v>7351</v>
      </c>
      <c r="B2733" s="21" t="s">
        <v>49</v>
      </c>
      <c r="C2733" s="22"/>
      <c r="D2733" s="22"/>
      <c r="E2733" s="22"/>
      <c r="F2733" s="22"/>
      <c r="G2733" s="22"/>
      <c r="H2733" s="22"/>
      <c r="I2733" s="22"/>
      <c r="J2733" s="22"/>
      <c r="K2733" s="23">
        <v>1</v>
      </c>
      <c r="L2733" s="23">
        <v>1</v>
      </c>
      <c r="M2733" s="21" t="s">
        <v>50</v>
      </c>
      <c r="N2733" s="21" t="s">
        <v>50</v>
      </c>
      <c r="O2733" s="22"/>
      <c r="P2733" s="22"/>
    </row>
    <row r="2734" spans="1:16" ht="45" x14ac:dyDescent="0.25">
      <c r="A2734" s="21" t="s">
        <v>7352</v>
      </c>
      <c r="B2734" s="21" t="s">
        <v>49</v>
      </c>
      <c r="C2734" s="22"/>
      <c r="D2734" s="22"/>
      <c r="E2734" s="22"/>
      <c r="F2734" s="22"/>
      <c r="G2734" s="22"/>
      <c r="H2734" s="22"/>
      <c r="I2734" s="22"/>
      <c r="J2734" s="22"/>
      <c r="K2734" s="23">
        <v>1</v>
      </c>
      <c r="L2734" s="23">
        <v>1</v>
      </c>
      <c r="M2734" s="21" t="s">
        <v>50</v>
      </c>
      <c r="N2734" s="21" t="s">
        <v>50</v>
      </c>
      <c r="O2734" s="22"/>
      <c r="P2734" s="22"/>
    </row>
    <row r="2735" spans="1:16" ht="45" x14ac:dyDescent="0.25">
      <c r="A2735" s="21" t="s">
        <v>7353</v>
      </c>
      <c r="B2735" s="21" t="s">
        <v>49</v>
      </c>
      <c r="C2735" s="22"/>
      <c r="D2735" s="22"/>
      <c r="E2735" s="22"/>
      <c r="F2735" s="22"/>
      <c r="G2735" s="22"/>
      <c r="H2735" s="22"/>
      <c r="I2735" s="22"/>
      <c r="J2735" s="22"/>
      <c r="K2735" s="23">
        <v>1</v>
      </c>
      <c r="L2735" s="23">
        <v>1</v>
      </c>
      <c r="M2735" s="21" t="s">
        <v>50</v>
      </c>
      <c r="N2735" s="21" t="s">
        <v>50</v>
      </c>
      <c r="O2735" s="22"/>
      <c r="P2735" s="22"/>
    </row>
    <row r="2736" spans="1:16" ht="45" x14ac:dyDescent="0.25">
      <c r="A2736" s="21" t="s">
        <v>2884</v>
      </c>
      <c r="B2736" s="21" t="s">
        <v>49</v>
      </c>
      <c r="C2736" s="23">
        <v>27665058.09</v>
      </c>
      <c r="D2736" s="23">
        <v>361.77</v>
      </c>
      <c r="E2736" s="23">
        <v>42336701</v>
      </c>
      <c r="F2736" s="23">
        <v>448.96</v>
      </c>
      <c r="G2736" s="23">
        <v>38255037.479999997</v>
      </c>
      <c r="H2736" s="23">
        <v>413.33</v>
      </c>
      <c r="I2736" s="23">
        <v>35844755.210000001</v>
      </c>
      <c r="J2736" s="23">
        <v>391.65</v>
      </c>
      <c r="K2736" s="23">
        <v>1</v>
      </c>
      <c r="L2736" s="23">
        <v>1</v>
      </c>
      <c r="M2736" s="21" t="s">
        <v>50</v>
      </c>
      <c r="N2736" s="21" t="s">
        <v>1462</v>
      </c>
      <c r="O2736" s="22"/>
      <c r="P2736" s="23">
        <v>116320</v>
      </c>
    </row>
    <row r="2737" spans="1:16" ht="45" x14ac:dyDescent="0.25">
      <c r="A2737" s="21" t="s">
        <v>7354</v>
      </c>
      <c r="B2737" s="21" t="s">
        <v>198</v>
      </c>
      <c r="C2737" s="22"/>
      <c r="D2737" s="22"/>
      <c r="E2737" s="22"/>
      <c r="F2737" s="22"/>
      <c r="G2737" s="22"/>
      <c r="H2737" s="22"/>
      <c r="I2737" s="22"/>
      <c r="J2737" s="22"/>
      <c r="K2737" s="23">
        <v>1</v>
      </c>
      <c r="L2737" s="23">
        <v>1</v>
      </c>
      <c r="M2737" s="21" t="s">
        <v>50</v>
      </c>
      <c r="N2737" s="21" t="s">
        <v>50</v>
      </c>
      <c r="O2737" s="22"/>
      <c r="P2737" s="22"/>
    </row>
    <row r="2738" spans="1:16" ht="45" x14ac:dyDescent="0.25">
      <c r="A2738" s="21" t="s">
        <v>7355</v>
      </c>
      <c r="B2738" s="21" t="s">
        <v>49</v>
      </c>
      <c r="C2738" s="22"/>
      <c r="D2738" s="22"/>
      <c r="E2738" s="22"/>
      <c r="F2738" s="22"/>
      <c r="G2738" s="22"/>
      <c r="H2738" s="22"/>
      <c r="I2738" s="22"/>
      <c r="J2738" s="22"/>
      <c r="K2738" s="23">
        <v>1</v>
      </c>
      <c r="L2738" s="23">
        <v>1</v>
      </c>
      <c r="M2738" s="21" t="s">
        <v>50</v>
      </c>
      <c r="N2738" s="21" t="s">
        <v>50</v>
      </c>
      <c r="O2738" s="22"/>
      <c r="P2738" s="22"/>
    </row>
    <row r="2739" spans="1:16" ht="45" x14ac:dyDescent="0.25">
      <c r="A2739" s="21" t="s">
        <v>7356</v>
      </c>
      <c r="B2739" s="21" t="s">
        <v>49</v>
      </c>
      <c r="C2739" s="22"/>
      <c r="D2739" s="22"/>
      <c r="E2739" s="22"/>
      <c r="F2739" s="22"/>
      <c r="G2739" s="22"/>
      <c r="H2739" s="22"/>
      <c r="I2739" s="22"/>
      <c r="J2739" s="22"/>
      <c r="K2739" s="23">
        <v>1</v>
      </c>
      <c r="L2739" s="23">
        <v>1</v>
      </c>
      <c r="M2739" s="21" t="s">
        <v>50</v>
      </c>
      <c r="N2739" s="21" t="s">
        <v>50</v>
      </c>
      <c r="O2739" s="22"/>
      <c r="P2739" s="22"/>
    </row>
    <row r="2740" spans="1:16" ht="45" x14ac:dyDescent="0.25">
      <c r="A2740" s="21" t="s">
        <v>2886</v>
      </c>
      <c r="B2740" s="21" t="s">
        <v>49</v>
      </c>
      <c r="C2740" s="23">
        <v>14410127.35</v>
      </c>
      <c r="D2740" s="23">
        <v>308.64999999999998</v>
      </c>
      <c r="E2740" s="23">
        <v>19052793.390000001</v>
      </c>
      <c r="F2740" s="23">
        <v>331.76</v>
      </c>
      <c r="G2740" s="23">
        <v>21573287.829999998</v>
      </c>
      <c r="H2740" s="23">
        <v>461.73</v>
      </c>
      <c r="I2740" s="23">
        <v>13764732.189999999</v>
      </c>
      <c r="J2740" s="23">
        <v>271.37</v>
      </c>
      <c r="K2740" s="23">
        <v>1</v>
      </c>
      <c r="L2740" s="23">
        <v>1</v>
      </c>
      <c r="M2740" s="21" t="s">
        <v>50</v>
      </c>
      <c r="N2740" s="21" t="s">
        <v>1462</v>
      </c>
      <c r="O2740" s="22"/>
      <c r="P2740" s="23">
        <v>46547</v>
      </c>
    </row>
    <row r="2741" spans="1:16" ht="45" x14ac:dyDescent="0.25">
      <c r="A2741" s="21" t="s">
        <v>7357</v>
      </c>
      <c r="B2741" s="21" t="s">
        <v>49</v>
      </c>
      <c r="C2741" s="22"/>
      <c r="D2741" s="22"/>
      <c r="E2741" s="22"/>
      <c r="F2741" s="22"/>
      <c r="G2741" s="22"/>
      <c r="H2741" s="22"/>
      <c r="I2741" s="22"/>
      <c r="J2741" s="22"/>
      <c r="K2741" s="23">
        <v>1</v>
      </c>
      <c r="L2741" s="23">
        <v>1</v>
      </c>
      <c r="M2741" s="21" t="s">
        <v>50</v>
      </c>
      <c r="N2741" s="21" t="s">
        <v>50</v>
      </c>
      <c r="O2741" s="22"/>
      <c r="P2741" s="22"/>
    </row>
    <row r="2742" spans="1:16" ht="45" x14ac:dyDescent="0.25">
      <c r="A2742" s="21" t="s">
        <v>2888</v>
      </c>
      <c r="B2742" s="21" t="s">
        <v>49</v>
      </c>
      <c r="C2742" s="23">
        <v>13166412.1</v>
      </c>
      <c r="D2742" s="23">
        <v>467.15</v>
      </c>
      <c r="E2742" s="23">
        <v>10636501.189999999</v>
      </c>
      <c r="F2742" s="23">
        <v>488.56</v>
      </c>
      <c r="G2742" s="23">
        <v>38813363</v>
      </c>
      <c r="H2742" s="23">
        <v>2119.81</v>
      </c>
      <c r="I2742" s="23">
        <v>13337286.52</v>
      </c>
      <c r="J2742" s="23">
        <v>398.74</v>
      </c>
      <c r="K2742" s="23">
        <v>1</v>
      </c>
      <c r="L2742" s="23">
        <v>1</v>
      </c>
      <c r="M2742" s="21" t="s">
        <v>50</v>
      </c>
      <c r="N2742" s="21" t="s">
        <v>5192</v>
      </c>
      <c r="O2742" s="22"/>
      <c r="P2742" s="23">
        <v>29920</v>
      </c>
    </row>
    <row r="2743" spans="1:16" ht="45" x14ac:dyDescent="0.25">
      <c r="A2743" s="21" t="s">
        <v>7358</v>
      </c>
      <c r="B2743" s="21" t="s">
        <v>49</v>
      </c>
      <c r="C2743" s="22"/>
      <c r="D2743" s="22"/>
      <c r="E2743" s="22"/>
      <c r="F2743" s="22"/>
      <c r="G2743" s="22"/>
      <c r="H2743" s="22"/>
      <c r="I2743" s="22"/>
      <c r="J2743" s="22"/>
      <c r="K2743" s="23">
        <v>1</v>
      </c>
      <c r="L2743" s="23">
        <v>1</v>
      </c>
      <c r="M2743" s="21" t="s">
        <v>50</v>
      </c>
      <c r="N2743" s="21" t="s">
        <v>50</v>
      </c>
      <c r="O2743" s="22"/>
      <c r="P2743" s="22"/>
    </row>
    <row r="2744" spans="1:16" ht="45" x14ac:dyDescent="0.25">
      <c r="A2744" s="21" t="s">
        <v>7359</v>
      </c>
      <c r="B2744" s="21" t="s">
        <v>49</v>
      </c>
      <c r="C2744" s="22"/>
      <c r="D2744" s="22"/>
      <c r="E2744" s="22"/>
      <c r="F2744" s="22"/>
      <c r="G2744" s="22"/>
      <c r="H2744" s="22"/>
      <c r="I2744" s="22"/>
      <c r="J2744" s="22"/>
      <c r="K2744" s="23">
        <v>1</v>
      </c>
      <c r="L2744" s="23">
        <v>1</v>
      </c>
      <c r="M2744" s="21" t="s">
        <v>50</v>
      </c>
      <c r="N2744" s="21" t="s">
        <v>50</v>
      </c>
      <c r="O2744" s="22"/>
      <c r="P2744" s="22"/>
    </row>
    <row r="2745" spans="1:16" ht="45" x14ac:dyDescent="0.25">
      <c r="A2745" s="21" t="s">
        <v>7360</v>
      </c>
      <c r="B2745" s="21" t="s">
        <v>49</v>
      </c>
      <c r="C2745" s="22"/>
      <c r="D2745" s="22"/>
      <c r="E2745" s="22"/>
      <c r="F2745" s="22"/>
      <c r="G2745" s="22"/>
      <c r="H2745" s="22"/>
      <c r="I2745" s="22"/>
      <c r="J2745" s="22"/>
      <c r="K2745" s="23">
        <v>1</v>
      </c>
      <c r="L2745" s="23">
        <v>1</v>
      </c>
      <c r="M2745" s="21" t="s">
        <v>50</v>
      </c>
      <c r="N2745" s="21" t="s">
        <v>50</v>
      </c>
      <c r="O2745" s="22"/>
      <c r="P2745" s="22"/>
    </row>
    <row r="2746" spans="1:16" ht="45" x14ac:dyDescent="0.25">
      <c r="A2746" s="21" t="s">
        <v>7361</v>
      </c>
      <c r="B2746" s="21" t="s">
        <v>49</v>
      </c>
      <c r="C2746" s="22"/>
      <c r="D2746" s="22"/>
      <c r="E2746" s="22"/>
      <c r="F2746" s="22"/>
      <c r="G2746" s="22"/>
      <c r="H2746" s="22"/>
      <c r="I2746" s="22"/>
      <c r="J2746" s="22"/>
      <c r="K2746" s="23">
        <v>1</v>
      </c>
      <c r="L2746" s="23">
        <v>1</v>
      </c>
      <c r="M2746" s="21" t="s">
        <v>50</v>
      </c>
      <c r="N2746" s="21" t="s">
        <v>50</v>
      </c>
      <c r="O2746" s="22"/>
      <c r="P2746" s="22"/>
    </row>
    <row r="2747" spans="1:16" ht="45" x14ac:dyDescent="0.25">
      <c r="A2747" s="21" t="s">
        <v>7362</v>
      </c>
      <c r="B2747" s="21" t="s">
        <v>49</v>
      </c>
      <c r="C2747" s="22"/>
      <c r="D2747" s="22"/>
      <c r="E2747" s="22"/>
      <c r="F2747" s="22"/>
      <c r="G2747" s="22"/>
      <c r="H2747" s="22"/>
      <c r="I2747" s="22"/>
      <c r="J2747" s="22"/>
      <c r="K2747" s="23">
        <v>1</v>
      </c>
      <c r="L2747" s="23">
        <v>1</v>
      </c>
      <c r="M2747" s="21" t="s">
        <v>50</v>
      </c>
      <c r="N2747" s="21" t="s">
        <v>50</v>
      </c>
      <c r="O2747" s="22"/>
      <c r="P2747" s="22"/>
    </row>
    <row r="2748" spans="1:16" ht="45" x14ac:dyDescent="0.25">
      <c r="A2748" s="21" t="s">
        <v>365</v>
      </c>
      <c r="B2748" s="21" t="s">
        <v>49</v>
      </c>
      <c r="C2748" s="23">
        <v>105471949.23</v>
      </c>
      <c r="D2748" s="23">
        <v>226.44</v>
      </c>
      <c r="E2748" s="23">
        <v>99376862.849999994</v>
      </c>
      <c r="F2748" s="23">
        <v>205.94</v>
      </c>
      <c r="G2748" s="23">
        <v>71596752.599999994</v>
      </c>
      <c r="H2748" s="23">
        <v>157.63</v>
      </c>
      <c r="I2748" s="23">
        <v>80517187.280000001</v>
      </c>
      <c r="J2748" s="23">
        <v>117.92</v>
      </c>
      <c r="K2748" s="23">
        <v>1</v>
      </c>
      <c r="L2748" s="23">
        <v>1</v>
      </c>
      <c r="M2748" s="21" t="s">
        <v>50</v>
      </c>
      <c r="N2748" s="21" t="s">
        <v>58</v>
      </c>
      <c r="O2748" s="22"/>
      <c r="P2748" s="23">
        <v>459680</v>
      </c>
    </row>
    <row r="2749" spans="1:16" ht="45" x14ac:dyDescent="0.25">
      <c r="A2749" s="21" t="s">
        <v>2892</v>
      </c>
      <c r="B2749" s="21" t="s">
        <v>49</v>
      </c>
      <c r="C2749" s="23">
        <v>3501639.45</v>
      </c>
      <c r="D2749" s="23">
        <v>948.09</v>
      </c>
      <c r="E2749" s="23">
        <v>2684851.85</v>
      </c>
      <c r="F2749" s="23">
        <v>1034.08</v>
      </c>
      <c r="G2749" s="23">
        <v>35842942.969999999</v>
      </c>
      <c r="H2749" s="23">
        <v>1143.07</v>
      </c>
      <c r="I2749" s="23">
        <v>2481827.64</v>
      </c>
      <c r="J2749" s="23">
        <v>1130.29</v>
      </c>
      <c r="K2749" s="23">
        <v>1</v>
      </c>
      <c r="L2749" s="23">
        <v>1</v>
      </c>
      <c r="M2749" s="21" t="s">
        <v>50</v>
      </c>
      <c r="N2749" s="21" t="s">
        <v>5192</v>
      </c>
      <c r="O2749" s="22"/>
      <c r="P2749" s="23">
        <v>2697</v>
      </c>
    </row>
    <row r="2750" spans="1:16" ht="45" x14ac:dyDescent="0.25">
      <c r="A2750" s="21" t="s">
        <v>7363</v>
      </c>
      <c r="B2750" s="21" t="s">
        <v>49</v>
      </c>
      <c r="C2750" s="22"/>
      <c r="D2750" s="22"/>
      <c r="E2750" s="22"/>
      <c r="F2750" s="22"/>
      <c r="G2750" s="22"/>
      <c r="H2750" s="22"/>
      <c r="I2750" s="22"/>
      <c r="J2750" s="22"/>
      <c r="K2750" s="23">
        <v>1</v>
      </c>
      <c r="L2750" s="23">
        <v>1</v>
      </c>
      <c r="M2750" s="21" t="s">
        <v>50</v>
      </c>
      <c r="N2750" s="21" t="s">
        <v>50</v>
      </c>
      <c r="O2750" s="22"/>
      <c r="P2750" s="22"/>
    </row>
    <row r="2751" spans="1:16" ht="45" x14ac:dyDescent="0.25">
      <c r="A2751" s="21" t="s">
        <v>7364</v>
      </c>
      <c r="B2751" s="21" t="s">
        <v>49</v>
      </c>
      <c r="C2751" s="22"/>
      <c r="D2751" s="22"/>
      <c r="E2751" s="22"/>
      <c r="F2751" s="22"/>
      <c r="G2751" s="22"/>
      <c r="H2751" s="22"/>
      <c r="I2751" s="22"/>
      <c r="J2751" s="22"/>
      <c r="K2751" s="23">
        <v>1</v>
      </c>
      <c r="L2751" s="23">
        <v>1</v>
      </c>
      <c r="M2751" s="21" t="s">
        <v>50</v>
      </c>
      <c r="N2751" s="21" t="s">
        <v>50</v>
      </c>
      <c r="O2751" s="22"/>
      <c r="P2751" s="22"/>
    </row>
    <row r="2752" spans="1:16" ht="45" x14ac:dyDescent="0.25">
      <c r="A2752" s="21" t="s">
        <v>7365</v>
      </c>
      <c r="B2752" s="21" t="s">
        <v>49</v>
      </c>
      <c r="C2752" s="22"/>
      <c r="D2752" s="22"/>
      <c r="E2752" s="22"/>
      <c r="F2752" s="22"/>
      <c r="G2752" s="22"/>
      <c r="H2752" s="22"/>
      <c r="I2752" s="22"/>
      <c r="J2752" s="22"/>
      <c r="K2752" s="23">
        <v>1</v>
      </c>
      <c r="L2752" s="23">
        <v>1</v>
      </c>
      <c r="M2752" s="21" t="s">
        <v>50</v>
      </c>
      <c r="N2752" s="21" t="s">
        <v>50</v>
      </c>
      <c r="O2752" s="22"/>
      <c r="P2752" s="22"/>
    </row>
    <row r="2753" spans="1:16" ht="45" x14ac:dyDescent="0.25">
      <c r="A2753" s="21" t="s">
        <v>7366</v>
      </c>
      <c r="B2753" s="21" t="s">
        <v>49</v>
      </c>
      <c r="C2753" s="22"/>
      <c r="D2753" s="22"/>
      <c r="E2753" s="22"/>
      <c r="F2753" s="22"/>
      <c r="G2753" s="22"/>
      <c r="H2753" s="22"/>
      <c r="I2753" s="22"/>
      <c r="J2753" s="22"/>
      <c r="K2753" s="23">
        <v>1</v>
      </c>
      <c r="L2753" s="23">
        <v>1</v>
      </c>
      <c r="M2753" s="21" t="s">
        <v>50</v>
      </c>
      <c r="N2753" s="21" t="s">
        <v>50</v>
      </c>
      <c r="O2753" s="22"/>
      <c r="P2753" s="22"/>
    </row>
    <row r="2754" spans="1:16" ht="45" x14ac:dyDescent="0.25">
      <c r="A2754" s="21" t="s">
        <v>7367</v>
      </c>
      <c r="B2754" s="21" t="s">
        <v>49</v>
      </c>
      <c r="C2754" s="22"/>
      <c r="D2754" s="22"/>
      <c r="E2754" s="22"/>
      <c r="F2754" s="22"/>
      <c r="G2754" s="22"/>
      <c r="H2754" s="22"/>
      <c r="I2754" s="22"/>
      <c r="J2754" s="22"/>
      <c r="K2754" s="23">
        <v>1</v>
      </c>
      <c r="L2754" s="23">
        <v>1</v>
      </c>
      <c r="M2754" s="21" t="s">
        <v>50</v>
      </c>
      <c r="N2754" s="21" t="s">
        <v>50</v>
      </c>
      <c r="O2754" s="22"/>
      <c r="P2754" s="22"/>
    </row>
    <row r="2755" spans="1:16" ht="45" x14ac:dyDescent="0.25">
      <c r="A2755" s="21" t="s">
        <v>2894</v>
      </c>
      <c r="B2755" s="21" t="s">
        <v>49</v>
      </c>
      <c r="C2755" s="22"/>
      <c r="D2755" s="22"/>
      <c r="E2755" s="23">
        <v>33847042.840000004</v>
      </c>
      <c r="F2755" s="23">
        <v>2793.58</v>
      </c>
      <c r="G2755" s="23">
        <v>34112749.369999997</v>
      </c>
      <c r="H2755" s="23">
        <v>3123.16</v>
      </c>
      <c r="I2755" s="23">
        <v>36582564.229999997</v>
      </c>
      <c r="J2755" s="23">
        <v>2847.35</v>
      </c>
      <c r="K2755" s="23">
        <v>1</v>
      </c>
      <c r="L2755" s="23">
        <v>1</v>
      </c>
      <c r="M2755" s="21" t="s">
        <v>50</v>
      </c>
      <c r="N2755" s="21" t="s">
        <v>50</v>
      </c>
      <c r="O2755" s="22"/>
      <c r="P2755" s="22"/>
    </row>
    <row r="2756" spans="1:16" ht="45" x14ac:dyDescent="0.25">
      <c r="A2756" s="21" t="s">
        <v>7368</v>
      </c>
      <c r="B2756" s="21" t="s">
        <v>49</v>
      </c>
      <c r="C2756" s="22"/>
      <c r="D2756" s="22"/>
      <c r="E2756" s="22"/>
      <c r="F2756" s="22"/>
      <c r="G2756" s="22"/>
      <c r="H2756" s="22"/>
      <c r="I2756" s="22"/>
      <c r="J2756" s="22"/>
      <c r="K2756" s="23">
        <v>1</v>
      </c>
      <c r="L2756" s="23">
        <v>1</v>
      </c>
      <c r="M2756" s="21" t="s">
        <v>50</v>
      </c>
      <c r="N2756" s="21" t="s">
        <v>50</v>
      </c>
      <c r="O2756" s="22"/>
      <c r="P2756" s="22"/>
    </row>
    <row r="2757" spans="1:16" ht="45" x14ac:dyDescent="0.25">
      <c r="A2757" s="21" t="s">
        <v>7369</v>
      </c>
      <c r="B2757" s="21" t="s">
        <v>49</v>
      </c>
      <c r="C2757" s="22"/>
      <c r="D2757" s="22"/>
      <c r="E2757" s="22"/>
      <c r="F2757" s="22"/>
      <c r="G2757" s="22"/>
      <c r="H2757" s="22"/>
      <c r="I2757" s="22"/>
      <c r="J2757" s="22"/>
      <c r="K2757" s="23">
        <v>1</v>
      </c>
      <c r="L2757" s="23">
        <v>1</v>
      </c>
      <c r="M2757" s="21" t="s">
        <v>50</v>
      </c>
      <c r="N2757" s="21" t="s">
        <v>50</v>
      </c>
      <c r="O2757" s="22"/>
      <c r="P2757" s="22"/>
    </row>
    <row r="2758" spans="1:16" ht="45" x14ac:dyDescent="0.25">
      <c r="A2758" s="21" t="s">
        <v>1041</v>
      </c>
      <c r="B2758" s="21" t="s">
        <v>49</v>
      </c>
      <c r="C2758" s="23">
        <v>28490947.25</v>
      </c>
      <c r="D2758" s="23">
        <v>40.58</v>
      </c>
      <c r="E2758" s="23">
        <v>27954821.41</v>
      </c>
      <c r="F2758" s="23">
        <v>36.17</v>
      </c>
      <c r="G2758" s="23">
        <v>41515916.329999998</v>
      </c>
      <c r="H2758" s="23">
        <v>52.56</v>
      </c>
      <c r="I2758" s="23">
        <v>35183666.799999997</v>
      </c>
      <c r="J2758" s="23">
        <v>43.41</v>
      </c>
      <c r="K2758" s="23">
        <v>1</v>
      </c>
      <c r="L2758" s="23">
        <v>1</v>
      </c>
      <c r="M2758" s="21" t="s">
        <v>50</v>
      </c>
      <c r="N2758" s="21" t="s">
        <v>58</v>
      </c>
      <c r="O2758" s="22"/>
      <c r="P2758" s="23">
        <v>805844.25</v>
      </c>
    </row>
    <row r="2759" spans="1:16" ht="45" x14ac:dyDescent="0.25">
      <c r="A2759" s="21" t="s">
        <v>7370</v>
      </c>
      <c r="B2759" s="21" t="s">
        <v>49</v>
      </c>
      <c r="C2759" s="22"/>
      <c r="D2759" s="22"/>
      <c r="E2759" s="22"/>
      <c r="F2759" s="22"/>
      <c r="G2759" s="22"/>
      <c r="H2759" s="22"/>
      <c r="I2759" s="22"/>
      <c r="J2759" s="22"/>
      <c r="K2759" s="23">
        <v>1</v>
      </c>
      <c r="L2759" s="23">
        <v>1</v>
      </c>
      <c r="M2759" s="21" t="s">
        <v>50</v>
      </c>
      <c r="N2759" s="21" t="s">
        <v>50</v>
      </c>
      <c r="O2759" s="22"/>
      <c r="P2759" s="22"/>
    </row>
    <row r="2760" spans="1:16" ht="45" x14ac:dyDescent="0.25">
      <c r="A2760" s="21" t="s">
        <v>2898</v>
      </c>
      <c r="B2760" s="21" t="s">
        <v>198</v>
      </c>
      <c r="C2760" s="23">
        <v>13223712.23</v>
      </c>
      <c r="D2760" s="23">
        <v>40.58</v>
      </c>
      <c r="E2760" s="23">
        <v>13174342.59</v>
      </c>
      <c r="F2760" s="23">
        <v>38.65</v>
      </c>
      <c r="G2760" s="23">
        <v>19269086.629999999</v>
      </c>
      <c r="H2760" s="23">
        <v>52.56</v>
      </c>
      <c r="I2760" s="23">
        <v>16330053.23</v>
      </c>
      <c r="J2760" s="23">
        <v>43.41</v>
      </c>
      <c r="K2760" s="23">
        <v>1</v>
      </c>
      <c r="L2760" s="23">
        <v>1</v>
      </c>
      <c r="M2760" s="21" t="s">
        <v>50</v>
      </c>
      <c r="N2760" s="21" t="s">
        <v>58</v>
      </c>
      <c r="O2760" s="22"/>
      <c r="P2760" s="23">
        <v>319460</v>
      </c>
    </row>
    <row r="2761" spans="1:16" ht="45" x14ac:dyDescent="0.25">
      <c r="A2761" s="21" t="s">
        <v>7371</v>
      </c>
      <c r="B2761" s="21" t="s">
        <v>49</v>
      </c>
      <c r="C2761" s="22"/>
      <c r="D2761" s="22"/>
      <c r="E2761" s="22"/>
      <c r="F2761" s="22"/>
      <c r="G2761" s="22"/>
      <c r="H2761" s="22"/>
      <c r="I2761" s="22"/>
      <c r="J2761" s="22"/>
      <c r="K2761" s="23">
        <v>1</v>
      </c>
      <c r="L2761" s="23">
        <v>1</v>
      </c>
      <c r="M2761" s="21" t="s">
        <v>50</v>
      </c>
      <c r="N2761" s="21" t="s">
        <v>50</v>
      </c>
      <c r="O2761" s="22"/>
      <c r="P2761" s="22"/>
    </row>
    <row r="2762" spans="1:16" ht="45" x14ac:dyDescent="0.25">
      <c r="A2762" s="21" t="s">
        <v>7372</v>
      </c>
      <c r="B2762" s="21" t="s">
        <v>49</v>
      </c>
      <c r="C2762" s="22"/>
      <c r="D2762" s="22"/>
      <c r="E2762" s="22"/>
      <c r="F2762" s="22"/>
      <c r="G2762" s="22"/>
      <c r="H2762" s="22"/>
      <c r="I2762" s="22"/>
      <c r="J2762" s="22"/>
      <c r="K2762" s="23">
        <v>1</v>
      </c>
      <c r="L2762" s="23">
        <v>1</v>
      </c>
      <c r="M2762" s="21" t="s">
        <v>50</v>
      </c>
      <c r="N2762" s="21" t="s">
        <v>50</v>
      </c>
      <c r="O2762" s="22"/>
      <c r="P2762" s="22"/>
    </row>
    <row r="2763" spans="1:16" ht="45" x14ac:dyDescent="0.25">
      <c r="A2763" s="21" t="s">
        <v>7373</v>
      </c>
      <c r="B2763" s="21" t="s">
        <v>49</v>
      </c>
      <c r="C2763" s="22"/>
      <c r="D2763" s="22"/>
      <c r="E2763" s="22"/>
      <c r="F2763" s="22"/>
      <c r="G2763" s="22"/>
      <c r="H2763" s="22"/>
      <c r="I2763" s="22"/>
      <c r="J2763" s="22"/>
      <c r="K2763" s="23">
        <v>1</v>
      </c>
      <c r="L2763" s="23">
        <v>1</v>
      </c>
      <c r="M2763" s="21" t="s">
        <v>50</v>
      </c>
      <c r="N2763" s="21" t="s">
        <v>50</v>
      </c>
      <c r="O2763" s="22"/>
      <c r="P2763" s="22"/>
    </row>
    <row r="2764" spans="1:16" ht="45" x14ac:dyDescent="0.25">
      <c r="A2764" s="21" t="s">
        <v>2900</v>
      </c>
      <c r="B2764" s="21" t="s">
        <v>49</v>
      </c>
      <c r="C2764" s="23">
        <v>4806802.57</v>
      </c>
      <c r="D2764" s="23">
        <v>218.46</v>
      </c>
      <c r="E2764" s="23">
        <v>3604638.41</v>
      </c>
      <c r="F2764" s="23">
        <v>1034.08</v>
      </c>
      <c r="G2764" s="23">
        <v>3363170.59</v>
      </c>
      <c r="H2764" s="23">
        <v>1137.56</v>
      </c>
      <c r="I2764" s="23">
        <v>3332061.42</v>
      </c>
      <c r="J2764" s="23">
        <v>1130.29</v>
      </c>
      <c r="K2764" s="23">
        <v>1</v>
      </c>
      <c r="L2764" s="23">
        <v>1</v>
      </c>
      <c r="M2764" s="21" t="s">
        <v>50</v>
      </c>
      <c r="N2764" s="21" t="s">
        <v>5192</v>
      </c>
      <c r="O2764" s="22"/>
      <c r="P2764" s="23">
        <v>6124</v>
      </c>
    </row>
    <row r="2765" spans="1:16" ht="45" x14ac:dyDescent="0.25">
      <c r="A2765" s="21" t="s">
        <v>7374</v>
      </c>
      <c r="B2765" s="21" t="s">
        <v>49</v>
      </c>
      <c r="C2765" s="22"/>
      <c r="D2765" s="22"/>
      <c r="E2765" s="22"/>
      <c r="F2765" s="22"/>
      <c r="G2765" s="22"/>
      <c r="H2765" s="22"/>
      <c r="I2765" s="22"/>
      <c r="J2765" s="22"/>
      <c r="K2765" s="23">
        <v>1</v>
      </c>
      <c r="L2765" s="23">
        <v>1</v>
      </c>
      <c r="M2765" s="21" t="s">
        <v>50</v>
      </c>
      <c r="N2765" s="21" t="s">
        <v>50</v>
      </c>
      <c r="O2765" s="22"/>
      <c r="P2765" s="22"/>
    </row>
    <row r="2766" spans="1:16" ht="45" x14ac:dyDescent="0.25">
      <c r="A2766" s="21" t="s">
        <v>2902</v>
      </c>
      <c r="B2766" s="21" t="s">
        <v>49</v>
      </c>
      <c r="C2766" s="23">
        <v>156240000</v>
      </c>
      <c r="D2766" s="23">
        <v>1596.28</v>
      </c>
      <c r="E2766" s="23">
        <v>13004855.449999999</v>
      </c>
      <c r="F2766" s="23">
        <v>299.89</v>
      </c>
      <c r="G2766" s="23">
        <v>14216435.939999999</v>
      </c>
      <c r="H2766" s="23">
        <v>351.34</v>
      </c>
      <c r="I2766" s="23">
        <v>16539457.93</v>
      </c>
      <c r="J2766" s="23">
        <v>360.54</v>
      </c>
      <c r="K2766" s="23">
        <v>1</v>
      </c>
      <c r="L2766" s="23">
        <v>1</v>
      </c>
      <c r="M2766" s="21" t="s">
        <v>50</v>
      </c>
      <c r="N2766" s="21" t="s">
        <v>1462</v>
      </c>
      <c r="O2766" s="22"/>
      <c r="P2766" s="23">
        <v>52550</v>
      </c>
    </row>
    <row r="2767" spans="1:16" ht="45" x14ac:dyDescent="0.25">
      <c r="A2767" s="21" t="s">
        <v>7375</v>
      </c>
      <c r="B2767" s="21" t="s">
        <v>49</v>
      </c>
      <c r="C2767" s="22"/>
      <c r="D2767" s="22"/>
      <c r="E2767" s="22"/>
      <c r="F2767" s="22"/>
      <c r="G2767" s="22"/>
      <c r="H2767" s="22"/>
      <c r="I2767" s="22"/>
      <c r="J2767" s="22"/>
      <c r="K2767" s="23">
        <v>1</v>
      </c>
      <c r="L2767" s="23">
        <v>1</v>
      </c>
      <c r="M2767" s="21" t="s">
        <v>50</v>
      </c>
      <c r="N2767" s="21" t="s">
        <v>50</v>
      </c>
      <c r="O2767" s="22"/>
      <c r="P2767" s="22"/>
    </row>
    <row r="2768" spans="1:16" ht="45" x14ac:dyDescent="0.25">
      <c r="A2768" s="21" t="s">
        <v>7376</v>
      </c>
      <c r="B2768" s="21" t="s">
        <v>49</v>
      </c>
      <c r="C2768" s="22"/>
      <c r="D2768" s="22"/>
      <c r="E2768" s="22"/>
      <c r="F2768" s="22"/>
      <c r="G2768" s="22"/>
      <c r="H2768" s="22"/>
      <c r="I2768" s="22"/>
      <c r="J2768" s="22"/>
      <c r="K2768" s="23">
        <v>1</v>
      </c>
      <c r="L2768" s="23">
        <v>1</v>
      </c>
      <c r="M2768" s="21" t="s">
        <v>50</v>
      </c>
      <c r="N2768" s="21" t="s">
        <v>50</v>
      </c>
      <c r="O2768" s="22"/>
      <c r="P2768" s="22"/>
    </row>
    <row r="2769" spans="1:16" ht="45" x14ac:dyDescent="0.25">
      <c r="A2769" s="21" t="s">
        <v>7377</v>
      </c>
      <c r="B2769" s="21" t="s">
        <v>49</v>
      </c>
      <c r="C2769" s="22"/>
      <c r="D2769" s="22"/>
      <c r="E2769" s="22"/>
      <c r="F2769" s="22"/>
      <c r="G2769" s="22"/>
      <c r="H2769" s="22"/>
      <c r="I2769" s="22"/>
      <c r="J2769" s="22"/>
      <c r="K2769" s="23">
        <v>1</v>
      </c>
      <c r="L2769" s="23">
        <v>1</v>
      </c>
      <c r="M2769" s="21" t="s">
        <v>50</v>
      </c>
      <c r="N2769" s="21" t="s">
        <v>50</v>
      </c>
      <c r="O2769" s="22"/>
      <c r="P2769" s="22"/>
    </row>
    <row r="2770" spans="1:16" ht="45" x14ac:dyDescent="0.25">
      <c r="A2770" s="21" t="s">
        <v>2904</v>
      </c>
      <c r="B2770" s="21" t="s">
        <v>49</v>
      </c>
      <c r="C2770" s="23">
        <v>18658125.469999999</v>
      </c>
      <c r="D2770" s="23">
        <v>439.02</v>
      </c>
      <c r="E2770" s="23">
        <v>44313856.850000001</v>
      </c>
      <c r="F2770" s="23">
        <v>560.91999999999996</v>
      </c>
      <c r="G2770" s="23">
        <v>17555302.609999999</v>
      </c>
      <c r="H2770" s="23">
        <v>271.67</v>
      </c>
      <c r="I2770" s="23">
        <v>21936274.07</v>
      </c>
      <c r="J2770" s="23">
        <v>207.63</v>
      </c>
      <c r="K2770" s="23">
        <v>1</v>
      </c>
      <c r="L2770" s="23">
        <v>1</v>
      </c>
      <c r="M2770" s="21" t="s">
        <v>50</v>
      </c>
      <c r="N2770" s="21" t="s">
        <v>1462</v>
      </c>
      <c r="O2770" s="22"/>
      <c r="P2770" s="23">
        <v>55640</v>
      </c>
    </row>
    <row r="2771" spans="1:16" ht="45" x14ac:dyDescent="0.25">
      <c r="A2771" s="21" t="s">
        <v>7378</v>
      </c>
      <c r="B2771" s="21" t="s">
        <v>49</v>
      </c>
      <c r="C2771" s="22"/>
      <c r="D2771" s="22"/>
      <c r="E2771" s="22"/>
      <c r="F2771" s="22"/>
      <c r="G2771" s="22"/>
      <c r="H2771" s="22"/>
      <c r="I2771" s="22"/>
      <c r="J2771" s="22"/>
      <c r="K2771" s="23">
        <v>1</v>
      </c>
      <c r="L2771" s="23">
        <v>1</v>
      </c>
      <c r="M2771" s="21" t="s">
        <v>50</v>
      </c>
      <c r="N2771" s="21" t="s">
        <v>50</v>
      </c>
      <c r="O2771" s="22"/>
      <c r="P2771" s="22"/>
    </row>
    <row r="2772" spans="1:16" ht="45" x14ac:dyDescent="0.25">
      <c r="A2772" s="21" t="s">
        <v>1047</v>
      </c>
      <c r="B2772" s="21" t="s">
        <v>49</v>
      </c>
      <c r="C2772" s="23">
        <v>30696748.670000002</v>
      </c>
      <c r="D2772" s="23">
        <v>112.76</v>
      </c>
      <c r="E2772" s="23">
        <v>33147147.98</v>
      </c>
      <c r="F2772" s="23">
        <v>127.09</v>
      </c>
      <c r="G2772" s="23">
        <v>28732824.219999999</v>
      </c>
      <c r="H2772" s="23">
        <v>135.61000000000001</v>
      </c>
      <c r="I2772" s="23">
        <v>25535821.100000001</v>
      </c>
      <c r="J2772" s="23">
        <v>102.23</v>
      </c>
      <c r="K2772" s="23">
        <v>1</v>
      </c>
      <c r="L2772" s="23">
        <v>1</v>
      </c>
      <c r="M2772" s="21" t="s">
        <v>50</v>
      </c>
      <c r="N2772" s="21" t="s">
        <v>58</v>
      </c>
      <c r="O2772" s="22"/>
      <c r="P2772" s="23">
        <v>819474.25</v>
      </c>
    </row>
    <row r="2773" spans="1:16" ht="45" x14ac:dyDescent="0.25">
      <c r="A2773" s="21" t="s">
        <v>7379</v>
      </c>
      <c r="B2773" s="21" t="s">
        <v>49</v>
      </c>
      <c r="C2773" s="22"/>
      <c r="D2773" s="22"/>
      <c r="E2773" s="22"/>
      <c r="F2773" s="22"/>
      <c r="G2773" s="22"/>
      <c r="H2773" s="22"/>
      <c r="I2773" s="22"/>
      <c r="J2773" s="22"/>
      <c r="K2773" s="23">
        <v>1</v>
      </c>
      <c r="L2773" s="23">
        <v>1</v>
      </c>
      <c r="M2773" s="21" t="s">
        <v>50</v>
      </c>
      <c r="N2773" s="21" t="s">
        <v>50</v>
      </c>
      <c r="O2773" s="22"/>
      <c r="P2773" s="22"/>
    </row>
    <row r="2774" spans="1:16" ht="45" x14ac:dyDescent="0.25">
      <c r="A2774" s="21" t="s">
        <v>7380</v>
      </c>
      <c r="B2774" s="21" t="s">
        <v>49</v>
      </c>
      <c r="C2774" s="22"/>
      <c r="D2774" s="22"/>
      <c r="E2774" s="22"/>
      <c r="F2774" s="22"/>
      <c r="G2774" s="22"/>
      <c r="H2774" s="22"/>
      <c r="I2774" s="22"/>
      <c r="J2774" s="22"/>
      <c r="K2774" s="23">
        <v>1</v>
      </c>
      <c r="L2774" s="23">
        <v>1</v>
      </c>
      <c r="M2774" s="21" t="s">
        <v>50</v>
      </c>
      <c r="N2774" s="21" t="s">
        <v>50</v>
      </c>
      <c r="O2774" s="22"/>
      <c r="P2774" s="22"/>
    </row>
    <row r="2775" spans="1:16" ht="45" x14ac:dyDescent="0.25">
      <c r="A2775" s="21" t="s">
        <v>7381</v>
      </c>
      <c r="B2775" s="21" t="s">
        <v>49</v>
      </c>
      <c r="C2775" s="22"/>
      <c r="D2775" s="22"/>
      <c r="E2775" s="22"/>
      <c r="F2775" s="22"/>
      <c r="G2775" s="22"/>
      <c r="H2775" s="22"/>
      <c r="I2775" s="22"/>
      <c r="J2775" s="22"/>
      <c r="K2775" s="23">
        <v>1</v>
      </c>
      <c r="L2775" s="23">
        <v>1</v>
      </c>
      <c r="M2775" s="21" t="s">
        <v>50</v>
      </c>
      <c r="N2775" s="21" t="s">
        <v>50</v>
      </c>
      <c r="O2775" s="22"/>
      <c r="P2775" s="22"/>
    </row>
    <row r="2776" spans="1:16" ht="45" x14ac:dyDescent="0.25">
      <c r="A2776" s="21" t="s">
        <v>7382</v>
      </c>
      <c r="B2776" s="21" t="s">
        <v>49</v>
      </c>
      <c r="C2776" s="22"/>
      <c r="D2776" s="22"/>
      <c r="E2776" s="22"/>
      <c r="F2776" s="22"/>
      <c r="G2776" s="22"/>
      <c r="H2776" s="22"/>
      <c r="I2776" s="22"/>
      <c r="J2776" s="22"/>
      <c r="K2776" s="23">
        <v>1</v>
      </c>
      <c r="L2776" s="23">
        <v>1</v>
      </c>
      <c r="M2776" s="21" t="s">
        <v>50</v>
      </c>
      <c r="N2776" s="21" t="s">
        <v>50</v>
      </c>
      <c r="O2776" s="22"/>
      <c r="P2776" s="22"/>
    </row>
    <row r="2777" spans="1:16" ht="45" x14ac:dyDescent="0.25">
      <c r="A2777" s="21" t="s">
        <v>2918</v>
      </c>
      <c r="B2777" s="21" t="s">
        <v>49</v>
      </c>
      <c r="C2777" s="23">
        <v>8179395.46</v>
      </c>
      <c r="D2777" s="23">
        <v>38.619999999999997</v>
      </c>
      <c r="E2777" s="23">
        <v>7660427.9500000002</v>
      </c>
      <c r="F2777" s="23">
        <v>21.44</v>
      </c>
      <c r="G2777" s="23">
        <v>6008939.9299999997</v>
      </c>
      <c r="H2777" s="23">
        <v>16.3</v>
      </c>
      <c r="I2777" s="23">
        <v>11131671.67</v>
      </c>
      <c r="J2777" s="23">
        <v>21.51</v>
      </c>
      <c r="K2777" s="23">
        <v>1</v>
      </c>
      <c r="L2777" s="23">
        <v>1</v>
      </c>
      <c r="M2777" s="21" t="s">
        <v>50</v>
      </c>
      <c r="N2777" s="21" t="s">
        <v>58</v>
      </c>
      <c r="O2777" s="22"/>
      <c r="P2777" s="23">
        <v>401040</v>
      </c>
    </row>
    <row r="2778" spans="1:16" ht="45" x14ac:dyDescent="0.25">
      <c r="A2778" s="21" t="s">
        <v>7383</v>
      </c>
      <c r="B2778" s="21" t="s">
        <v>49</v>
      </c>
      <c r="C2778" s="22"/>
      <c r="D2778" s="22"/>
      <c r="E2778" s="22"/>
      <c r="F2778" s="22"/>
      <c r="G2778" s="22"/>
      <c r="H2778" s="22"/>
      <c r="I2778" s="22"/>
      <c r="J2778" s="22"/>
      <c r="K2778" s="23">
        <v>1</v>
      </c>
      <c r="L2778" s="23">
        <v>1</v>
      </c>
      <c r="M2778" s="21" t="s">
        <v>50</v>
      </c>
      <c r="N2778" s="21" t="s">
        <v>50</v>
      </c>
      <c r="O2778" s="22"/>
      <c r="P2778" s="22"/>
    </row>
    <row r="2779" spans="1:16" ht="45" x14ac:dyDescent="0.25">
      <c r="A2779" s="21" t="s">
        <v>7384</v>
      </c>
      <c r="B2779" s="21" t="s">
        <v>49</v>
      </c>
      <c r="C2779" s="22"/>
      <c r="D2779" s="22"/>
      <c r="E2779" s="22"/>
      <c r="F2779" s="22"/>
      <c r="G2779" s="22"/>
      <c r="H2779" s="22"/>
      <c r="I2779" s="22"/>
      <c r="J2779" s="22"/>
      <c r="K2779" s="23">
        <v>1</v>
      </c>
      <c r="L2779" s="23">
        <v>1</v>
      </c>
      <c r="M2779" s="21" t="s">
        <v>50</v>
      </c>
      <c r="N2779" s="21" t="s">
        <v>50</v>
      </c>
      <c r="O2779" s="22"/>
      <c r="P2779" s="22"/>
    </row>
    <row r="2780" spans="1:16" ht="45" x14ac:dyDescent="0.25">
      <c r="A2780" s="21" t="s">
        <v>7385</v>
      </c>
      <c r="B2780" s="21" t="s">
        <v>49</v>
      </c>
      <c r="C2780" s="22"/>
      <c r="D2780" s="22"/>
      <c r="E2780" s="22"/>
      <c r="F2780" s="22"/>
      <c r="G2780" s="22"/>
      <c r="H2780" s="22"/>
      <c r="I2780" s="22"/>
      <c r="J2780" s="22"/>
      <c r="K2780" s="23">
        <v>1</v>
      </c>
      <c r="L2780" s="23">
        <v>1</v>
      </c>
      <c r="M2780" s="21" t="s">
        <v>50</v>
      </c>
      <c r="N2780" s="21" t="s">
        <v>50</v>
      </c>
      <c r="O2780" s="22"/>
      <c r="P2780" s="22"/>
    </row>
    <row r="2781" spans="1:16" ht="45" x14ac:dyDescent="0.25">
      <c r="A2781" s="21" t="s">
        <v>7386</v>
      </c>
      <c r="B2781" s="21" t="s">
        <v>49</v>
      </c>
      <c r="C2781" s="22"/>
      <c r="D2781" s="22"/>
      <c r="E2781" s="22"/>
      <c r="F2781" s="22"/>
      <c r="G2781" s="22"/>
      <c r="H2781" s="22"/>
      <c r="I2781" s="22"/>
      <c r="J2781" s="22"/>
      <c r="K2781" s="23">
        <v>1</v>
      </c>
      <c r="L2781" s="23">
        <v>1</v>
      </c>
      <c r="M2781" s="21" t="s">
        <v>50</v>
      </c>
      <c r="N2781" s="21" t="s">
        <v>50</v>
      </c>
      <c r="O2781" s="22"/>
      <c r="P2781" s="22"/>
    </row>
    <row r="2782" spans="1:16" ht="45" x14ac:dyDescent="0.25">
      <c r="A2782" s="21" t="s">
        <v>7387</v>
      </c>
      <c r="B2782" s="21" t="s">
        <v>49</v>
      </c>
      <c r="C2782" s="22"/>
      <c r="D2782" s="22"/>
      <c r="E2782" s="22"/>
      <c r="F2782" s="22"/>
      <c r="G2782" s="22"/>
      <c r="H2782" s="22"/>
      <c r="I2782" s="22"/>
      <c r="J2782" s="22"/>
      <c r="K2782" s="23">
        <v>1</v>
      </c>
      <c r="L2782" s="23">
        <v>1</v>
      </c>
      <c r="M2782" s="21" t="s">
        <v>50</v>
      </c>
      <c r="N2782" s="21" t="s">
        <v>50</v>
      </c>
      <c r="O2782" s="22"/>
      <c r="P2782" s="22"/>
    </row>
    <row r="2783" spans="1:16" ht="45" x14ac:dyDescent="0.25">
      <c r="A2783" s="21" t="s">
        <v>2920</v>
      </c>
      <c r="B2783" s="21" t="s">
        <v>49</v>
      </c>
      <c r="C2783" s="23">
        <v>33645133.770000003</v>
      </c>
      <c r="D2783" s="23">
        <v>133.01</v>
      </c>
      <c r="E2783" s="23">
        <v>66510557.729999997</v>
      </c>
      <c r="F2783" s="23">
        <v>662.38</v>
      </c>
      <c r="G2783" s="23">
        <v>49715944.07</v>
      </c>
      <c r="H2783" s="23">
        <v>466</v>
      </c>
      <c r="I2783" s="23">
        <v>65699883.240000002</v>
      </c>
      <c r="J2783" s="23">
        <v>604.59</v>
      </c>
      <c r="K2783" s="23">
        <v>1</v>
      </c>
      <c r="L2783" s="23">
        <v>1</v>
      </c>
      <c r="M2783" s="21" t="s">
        <v>50</v>
      </c>
      <c r="N2783" s="21" t="s">
        <v>1462</v>
      </c>
      <c r="O2783" s="22"/>
      <c r="P2783" s="23">
        <v>95000</v>
      </c>
    </row>
    <row r="2784" spans="1:16" ht="45" x14ac:dyDescent="0.25">
      <c r="A2784" s="21" t="s">
        <v>7388</v>
      </c>
      <c r="B2784" s="21" t="s">
        <v>49</v>
      </c>
      <c r="C2784" s="22"/>
      <c r="D2784" s="22"/>
      <c r="E2784" s="22"/>
      <c r="F2784" s="22"/>
      <c r="G2784" s="22"/>
      <c r="H2784" s="22"/>
      <c r="I2784" s="22"/>
      <c r="J2784" s="22"/>
      <c r="K2784" s="23">
        <v>1</v>
      </c>
      <c r="L2784" s="23">
        <v>1</v>
      </c>
      <c r="M2784" s="21" t="s">
        <v>50</v>
      </c>
      <c r="N2784" s="21" t="s">
        <v>50</v>
      </c>
      <c r="O2784" s="22"/>
      <c r="P2784" s="22"/>
    </row>
    <row r="2785" spans="1:16" ht="45" x14ac:dyDescent="0.25">
      <c r="A2785" s="21" t="s">
        <v>7389</v>
      </c>
      <c r="B2785" s="21" t="s">
        <v>49</v>
      </c>
      <c r="C2785" s="22"/>
      <c r="D2785" s="22"/>
      <c r="E2785" s="22"/>
      <c r="F2785" s="22"/>
      <c r="G2785" s="22"/>
      <c r="H2785" s="22"/>
      <c r="I2785" s="22"/>
      <c r="J2785" s="22"/>
      <c r="K2785" s="23">
        <v>1</v>
      </c>
      <c r="L2785" s="23">
        <v>1</v>
      </c>
      <c r="M2785" s="21" t="s">
        <v>50</v>
      </c>
      <c r="N2785" s="21" t="s">
        <v>50</v>
      </c>
      <c r="O2785" s="22"/>
      <c r="P2785" s="22"/>
    </row>
    <row r="2786" spans="1:16" ht="45" x14ac:dyDescent="0.25">
      <c r="A2786" s="21" t="s">
        <v>7390</v>
      </c>
      <c r="B2786" s="21" t="s">
        <v>49</v>
      </c>
      <c r="C2786" s="22"/>
      <c r="D2786" s="22"/>
      <c r="E2786" s="22"/>
      <c r="F2786" s="22"/>
      <c r="G2786" s="22"/>
      <c r="H2786" s="22"/>
      <c r="I2786" s="22"/>
      <c r="J2786" s="22"/>
      <c r="K2786" s="23">
        <v>1</v>
      </c>
      <c r="L2786" s="23">
        <v>1</v>
      </c>
      <c r="M2786" s="21" t="s">
        <v>50</v>
      </c>
      <c r="N2786" s="21" t="s">
        <v>50</v>
      </c>
      <c r="O2786" s="22"/>
      <c r="P2786" s="22"/>
    </row>
    <row r="2787" spans="1:16" ht="45" x14ac:dyDescent="0.25">
      <c r="A2787" s="21" t="s">
        <v>7391</v>
      </c>
      <c r="B2787" s="21" t="s">
        <v>49</v>
      </c>
      <c r="C2787" s="22"/>
      <c r="D2787" s="22"/>
      <c r="E2787" s="22"/>
      <c r="F2787" s="22"/>
      <c r="G2787" s="22"/>
      <c r="H2787" s="22"/>
      <c r="I2787" s="22"/>
      <c r="J2787" s="22"/>
      <c r="K2787" s="23">
        <v>1</v>
      </c>
      <c r="L2787" s="23">
        <v>1</v>
      </c>
      <c r="M2787" s="21" t="s">
        <v>50</v>
      </c>
      <c r="N2787" s="21" t="s">
        <v>50</v>
      </c>
      <c r="O2787" s="22"/>
      <c r="P2787" s="22"/>
    </row>
    <row r="2788" spans="1:16" ht="45" x14ac:dyDescent="0.25">
      <c r="A2788" s="21" t="s">
        <v>7392</v>
      </c>
      <c r="B2788" s="21" t="s">
        <v>49</v>
      </c>
      <c r="C2788" s="22"/>
      <c r="D2788" s="22"/>
      <c r="E2788" s="22"/>
      <c r="F2788" s="22"/>
      <c r="G2788" s="22"/>
      <c r="H2788" s="22"/>
      <c r="I2788" s="22"/>
      <c r="J2788" s="22"/>
      <c r="K2788" s="23">
        <v>1</v>
      </c>
      <c r="L2788" s="23">
        <v>1</v>
      </c>
      <c r="M2788" s="21" t="s">
        <v>50</v>
      </c>
      <c r="N2788" s="21" t="s">
        <v>50</v>
      </c>
      <c r="O2788" s="22"/>
      <c r="P2788" s="22"/>
    </row>
    <row r="2789" spans="1:16" ht="45" x14ac:dyDescent="0.25">
      <c r="A2789" s="21" t="s">
        <v>7393</v>
      </c>
      <c r="B2789" s="21" t="s">
        <v>49</v>
      </c>
      <c r="C2789" s="22"/>
      <c r="D2789" s="22"/>
      <c r="E2789" s="22"/>
      <c r="F2789" s="22"/>
      <c r="G2789" s="22"/>
      <c r="H2789" s="22"/>
      <c r="I2789" s="22"/>
      <c r="J2789" s="22"/>
      <c r="K2789" s="23">
        <v>1</v>
      </c>
      <c r="L2789" s="23">
        <v>1</v>
      </c>
      <c r="M2789" s="21" t="s">
        <v>50</v>
      </c>
      <c r="N2789" s="21" t="s">
        <v>50</v>
      </c>
      <c r="O2789" s="22"/>
      <c r="P2789" s="22"/>
    </row>
    <row r="2790" spans="1:16" ht="45" x14ac:dyDescent="0.25">
      <c r="A2790" s="21" t="s">
        <v>7394</v>
      </c>
      <c r="B2790" s="21" t="s">
        <v>49</v>
      </c>
      <c r="C2790" s="22"/>
      <c r="D2790" s="22"/>
      <c r="E2790" s="22"/>
      <c r="F2790" s="22"/>
      <c r="G2790" s="22"/>
      <c r="H2790" s="22"/>
      <c r="I2790" s="22"/>
      <c r="J2790" s="22"/>
      <c r="K2790" s="23">
        <v>1</v>
      </c>
      <c r="L2790" s="23">
        <v>1</v>
      </c>
      <c r="M2790" s="21" t="s">
        <v>50</v>
      </c>
      <c r="N2790" s="21" t="s">
        <v>50</v>
      </c>
      <c r="O2790" s="22"/>
      <c r="P2790" s="22"/>
    </row>
    <row r="2791" spans="1:16" ht="45" x14ac:dyDescent="0.25">
      <c r="A2791" s="21" t="s">
        <v>7395</v>
      </c>
      <c r="B2791" s="21" t="s">
        <v>49</v>
      </c>
      <c r="C2791" s="22"/>
      <c r="D2791" s="22"/>
      <c r="E2791" s="22"/>
      <c r="F2791" s="22"/>
      <c r="G2791" s="22"/>
      <c r="H2791" s="22"/>
      <c r="I2791" s="22"/>
      <c r="J2791" s="22"/>
      <c r="K2791" s="23">
        <v>1</v>
      </c>
      <c r="L2791" s="23">
        <v>1</v>
      </c>
      <c r="M2791" s="21" t="s">
        <v>50</v>
      </c>
      <c r="N2791" s="21" t="s">
        <v>50</v>
      </c>
      <c r="O2791" s="22"/>
      <c r="P2791" s="22"/>
    </row>
    <row r="2792" spans="1:16" ht="45" x14ac:dyDescent="0.25">
      <c r="A2792" s="21" t="s">
        <v>7396</v>
      </c>
      <c r="B2792" s="21" t="s">
        <v>49</v>
      </c>
      <c r="C2792" s="22"/>
      <c r="D2792" s="22"/>
      <c r="E2792" s="22"/>
      <c r="F2792" s="22"/>
      <c r="G2792" s="22"/>
      <c r="H2792" s="22"/>
      <c r="I2792" s="22"/>
      <c r="J2792" s="22"/>
      <c r="K2792" s="23">
        <v>1</v>
      </c>
      <c r="L2792" s="23">
        <v>1</v>
      </c>
      <c r="M2792" s="21" t="s">
        <v>50</v>
      </c>
      <c r="N2792" s="21" t="s">
        <v>50</v>
      </c>
      <c r="O2792" s="22"/>
      <c r="P2792" s="22"/>
    </row>
    <row r="2793" spans="1:16" ht="45" x14ac:dyDescent="0.25">
      <c r="A2793" s="21" t="s">
        <v>7397</v>
      </c>
      <c r="B2793" s="21" t="s">
        <v>49</v>
      </c>
      <c r="C2793" s="22"/>
      <c r="D2793" s="22"/>
      <c r="E2793" s="22"/>
      <c r="F2793" s="22"/>
      <c r="G2793" s="22"/>
      <c r="H2793" s="22"/>
      <c r="I2793" s="22"/>
      <c r="J2793" s="22"/>
      <c r="K2793" s="23">
        <v>1</v>
      </c>
      <c r="L2793" s="23">
        <v>1</v>
      </c>
      <c r="M2793" s="21" t="s">
        <v>50</v>
      </c>
      <c r="N2793" s="21" t="s">
        <v>50</v>
      </c>
      <c r="O2793" s="22"/>
      <c r="P2793" s="22"/>
    </row>
    <row r="2794" spans="1:16" ht="45" x14ac:dyDescent="0.25">
      <c r="A2794" s="21" t="s">
        <v>2922</v>
      </c>
      <c r="B2794" s="21" t="s">
        <v>49</v>
      </c>
      <c r="C2794" s="23">
        <v>5202950.01</v>
      </c>
      <c r="D2794" s="23">
        <v>938.48</v>
      </c>
      <c r="E2794" s="23">
        <v>16412939.529999999</v>
      </c>
      <c r="F2794" s="23">
        <v>783.31</v>
      </c>
      <c r="G2794" s="23">
        <v>17921029.84</v>
      </c>
      <c r="H2794" s="23">
        <v>1177.92</v>
      </c>
      <c r="I2794" s="23">
        <v>17255211.739999998</v>
      </c>
      <c r="J2794" s="23">
        <v>938.97</v>
      </c>
      <c r="K2794" s="23">
        <v>1</v>
      </c>
      <c r="L2794" s="23">
        <v>1</v>
      </c>
      <c r="M2794" s="21" t="s">
        <v>50</v>
      </c>
      <c r="N2794" s="21" t="s">
        <v>5192</v>
      </c>
      <c r="O2794" s="22"/>
      <c r="P2794" s="23">
        <v>33801</v>
      </c>
    </row>
    <row r="2795" spans="1:16" ht="45" x14ac:dyDescent="0.25">
      <c r="A2795" s="21" t="s">
        <v>7398</v>
      </c>
      <c r="B2795" s="21" t="s">
        <v>49</v>
      </c>
      <c r="C2795" s="22"/>
      <c r="D2795" s="22"/>
      <c r="E2795" s="22"/>
      <c r="F2795" s="22"/>
      <c r="G2795" s="22"/>
      <c r="H2795" s="22"/>
      <c r="I2795" s="22"/>
      <c r="J2795" s="22"/>
      <c r="K2795" s="23">
        <v>1</v>
      </c>
      <c r="L2795" s="23">
        <v>1</v>
      </c>
      <c r="M2795" s="21" t="s">
        <v>50</v>
      </c>
      <c r="N2795" s="21" t="s">
        <v>50</v>
      </c>
      <c r="O2795" s="22"/>
      <c r="P2795" s="22"/>
    </row>
    <row r="2796" spans="1:16" ht="45" x14ac:dyDescent="0.25">
      <c r="A2796" s="21" t="s">
        <v>1054</v>
      </c>
      <c r="B2796" s="21" t="s">
        <v>49</v>
      </c>
      <c r="C2796" s="23">
        <v>22665994.850000001</v>
      </c>
      <c r="D2796" s="23">
        <v>948.09</v>
      </c>
      <c r="E2796" s="23">
        <v>17378956.07</v>
      </c>
      <c r="F2796" s="23">
        <v>1034.08</v>
      </c>
      <c r="G2796" s="23">
        <v>16214773.1</v>
      </c>
      <c r="H2796" s="23">
        <v>1137.56</v>
      </c>
      <c r="I2796" s="23">
        <v>16064787.189999999</v>
      </c>
      <c r="J2796" s="23">
        <v>1130.29</v>
      </c>
      <c r="K2796" s="23">
        <v>1</v>
      </c>
      <c r="L2796" s="23">
        <v>1</v>
      </c>
      <c r="M2796" s="21" t="s">
        <v>50</v>
      </c>
      <c r="N2796" s="21" t="s">
        <v>5192</v>
      </c>
      <c r="O2796" s="22"/>
      <c r="P2796" s="23">
        <v>28771</v>
      </c>
    </row>
    <row r="2797" spans="1:16" ht="45" x14ac:dyDescent="0.25">
      <c r="A2797" s="21" t="s">
        <v>7399</v>
      </c>
      <c r="B2797" s="21" t="s">
        <v>49</v>
      </c>
      <c r="C2797" s="22"/>
      <c r="D2797" s="22"/>
      <c r="E2797" s="22"/>
      <c r="F2797" s="22"/>
      <c r="G2797" s="22"/>
      <c r="H2797" s="22"/>
      <c r="I2797" s="22"/>
      <c r="J2797" s="22"/>
      <c r="K2797" s="23">
        <v>1</v>
      </c>
      <c r="L2797" s="23">
        <v>1</v>
      </c>
      <c r="M2797" s="21" t="s">
        <v>50</v>
      </c>
      <c r="N2797" s="21" t="s">
        <v>50</v>
      </c>
      <c r="O2797" s="22"/>
      <c r="P2797" s="22"/>
    </row>
    <row r="2798" spans="1:16" ht="45" x14ac:dyDescent="0.25">
      <c r="A2798" s="21" t="s">
        <v>7400</v>
      </c>
      <c r="B2798" s="21" t="s">
        <v>49</v>
      </c>
      <c r="C2798" s="22"/>
      <c r="D2798" s="22"/>
      <c r="E2798" s="22"/>
      <c r="F2798" s="22"/>
      <c r="G2798" s="22"/>
      <c r="H2798" s="22"/>
      <c r="I2798" s="22"/>
      <c r="J2798" s="22"/>
      <c r="K2798" s="23">
        <v>1</v>
      </c>
      <c r="L2798" s="23">
        <v>1</v>
      </c>
      <c r="M2798" s="21" t="s">
        <v>50</v>
      </c>
      <c r="N2798" s="21" t="s">
        <v>50</v>
      </c>
      <c r="O2798" s="22"/>
      <c r="P2798" s="22"/>
    </row>
    <row r="2799" spans="1:16" ht="45" x14ac:dyDescent="0.25">
      <c r="A2799" s="21" t="s">
        <v>7401</v>
      </c>
      <c r="B2799" s="21" t="s">
        <v>49</v>
      </c>
      <c r="C2799" s="22"/>
      <c r="D2799" s="22"/>
      <c r="E2799" s="22"/>
      <c r="F2799" s="22"/>
      <c r="G2799" s="22"/>
      <c r="H2799" s="22"/>
      <c r="I2799" s="22"/>
      <c r="J2799" s="22"/>
      <c r="K2799" s="23">
        <v>1</v>
      </c>
      <c r="L2799" s="23">
        <v>1</v>
      </c>
      <c r="M2799" s="21" t="s">
        <v>50</v>
      </c>
      <c r="N2799" s="21" t="s">
        <v>50</v>
      </c>
      <c r="O2799" s="22"/>
      <c r="P2799" s="22"/>
    </row>
    <row r="2800" spans="1:16" ht="45" x14ac:dyDescent="0.25">
      <c r="A2800" s="21" t="s">
        <v>7402</v>
      </c>
      <c r="B2800" s="21" t="s">
        <v>49</v>
      </c>
      <c r="C2800" s="22"/>
      <c r="D2800" s="22"/>
      <c r="E2800" s="22"/>
      <c r="F2800" s="22"/>
      <c r="G2800" s="22"/>
      <c r="H2800" s="22"/>
      <c r="I2800" s="22"/>
      <c r="J2800" s="22"/>
      <c r="K2800" s="23">
        <v>1</v>
      </c>
      <c r="L2800" s="23">
        <v>1</v>
      </c>
      <c r="M2800" s="21" t="s">
        <v>50</v>
      </c>
      <c r="N2800" s="21" t="s">
        <v>50</v>
      </c>
      <c r="O2800" s="22"/>
      <c r="P2800" s="22"/>
    </row>
    <row r="2801" spans="1:16" ht="45" x14ac:dyDescent="0.25">
      <c r="A2801" s="21" t="s">
        <v>7403</v>
      </c>
      <c r="B2801" s="21" t="s">
        <v>49</v>
      </c>
      <c r="C2801" s="22"/>
      <c r="D2801" s="22"/>
      <c r="E2801" s="22"/>
      <c r="F2801" s="22"/>
      <c r="G2801" s="22"/>
      <c r="H2801" s="22"/>
      <c r="I2801" s="22"/>
      <c r="J2801" s="22"/>
      <c r="K2801" s="23">
        <v>1</v>
      </c>
      <c r="L2801" s="23">
        <v>1</v>
      </c>
      <c r="M2801" s="21" t="s">
        <v>50</v>
      </c>
      <c r="N2801" s="21" t="s">
        <v>50</v>
      </c>
      <c r="O2801" s="22"/>
      <c r="P2801" s="22"/>
    </row>
    <row r="2802" spans="1:16" ht="45" x14ac:dyDescent="0.25">
      <c r="A2802" s="21" t="s">
        <v>7404</v>
      </c>
      <c r="B2802" s="21" t="s">
        <v>49</v>
      </c>
      <c r="C2802" s="22"/>
      <c r="D2802" s="22"/>
      <c r="E2802" s="22"/>
      <c r="F2802" s="22"/>
      <c r="G2802" s="22"/>
      <c r="H2802" s="22"/>
      <c r="I2802" s="22"/>
      <c r="J2802" s="22"/>
      <c r="K2802" s="23">
        <v>1</v>
      </c>
      <c r="L2802" s="23">
        <v>1</v>
      </c>
      <c r="M2802" s="21" t="s">
        <v>50</v>
      </c>
      <c r="N2802" s="21" t="s">
        <v>50</v>
      </c>
      <c r="O2802" s="22"/>
      <c r="P2802" s="22"/>
    </row>
    <row r="2803" spans="1:16" ht="45" x14ac:dyDescent="0.25">
      <c r="A2803" s="21" t="s">
        <v>7405</v>
      </c>
      <c r="B2803" s="21" t="s">
        <v>49</v>
      </c>
      <c r="C2803" s="22"/>
      <c r="D2803" s="22"/>
      <c r="E2803" s="22"/>
      <c r="F2803" s="22"/>
      <c r="G2803" s="22"/>
      <c r="H2803" s="22"/>
      <c r="I2803" s="22"/>
      <c r="J2803" s="22"/>
      <c r="K2803" s="23">
        <v>1</v>
      </c>
      <c r="L2803" s="23">
        <v>1</v>
      </c>
      <c r="M2803" s="21" t="s">
        <v>50</v>
      </c>
      <c r="N2803" s="21" t="s">
        <v>50</v>
      </c>
      <c r="O2803" s="22"/>
      <c r="P2803" s="22"/>
    </row>
    <row r="2804" spans="1:16" ht="45" x14ac:dyDescent="0.25">
      <c r="A2804" s="21" t="s">
        <v>7406</v>
      </c>
      <c r="B2804" s="21" t="s">
        <v>49</v>
      </c>
      <c r="C2804" s="22"/>
      <c r="D2804" s="22"/>
      <c r="E2804" s="22"/>
      <c r="F2804" s="22"/>
      <c r="G2804" s="22"/>
      <c r="H2804" s="22"/>
      <c r="I2804" s="22"/>
      <c r="J2804" s="22"/>
      <c r="K2804" s="23">
        <v>1</v>
      </c>
      <c r="L2804" s="23">
        <v>1</v>
      </c>
      <c r="M2804" s="21" t="s">
        <v>50</v>
      </c>
      <c r="N2804" s="21" t="s">
        <v>50</v>
      </c>
      <c r="O2804" s="22"/>
      <c r="P2804" s="22"/>
    </row>
    <row r="2805" spans="1:16" ht="45" x14ac:dyDescent="0.25">
      <c r="A2805" s="21" t="s">
        <v>7407</v>
      </c>
      <c r="B2805" s="21" t="s">
        <v>49</v>
      </c>
      <c r="C2805" s="22"/>
      <c r="D2805" s="22"/>
      <c r="E2805" s="22"/>
      <c r="F2805" s="22"/>
      <c r="G2805" s="22"/>
      <c r="H2805" s="22"/>
      <c r="I2805" s="22"/>
      <c r="J2805" s="22"/>
      <c r="K2805" s="23">
        <v>1</v>
      </c>
      <c r="L2805" s="23">
        <v>1</v>
      </c>
      <c r="M2805" s="21" t="s">
        <v>50</v>
      </c>
      <c r="N2805" s="21" t="s">
        <v>50</v>
      </c>
      <c r="O2805" s="22"/>
      <c r="P2805" s="22"/>
    </row>
    <row r="2806" spans="1:16" ht="45" x14ac:dyDescent="0.25">
      <c r="A2806" s="21" t="s">
        <v>7408</v>
      </c>
      <c r="B2806" s="21" t="s">
        <v>49</v>
      </c>
      <c r="C2806" s="22"/>
      <c r="D2806" s="22"/>
      <c r="E2806" s="22"/>
      <c r="F2806" s="22"/>
      <c r="G2806" s="22"/>
      <c r="H2806" s="22"/>
      <c r="I2806" s="22"/>
      <c r="J2806" s="22"/>
      <c r="K2806" s="23">
        <v>1</v>
      </c>
      <c r="L2806" s="23">
        <v>1</v>
      </c>
      <c r="M2806" s="21" t="s">
        <v>50</v>
      </c>
      <c r="N2806" s="21" t="s">
        <v>50</v>
      </c>
      <c r="O2806" s="22"/>
      <c r="P2806" s="22"/>
    </row>
    <row r="2807" spans="1:16" ht="45" x14ac:dyDescent="0.25">
      <c r="A2807" s="21" t="s">
        <v>1057</v>
      </c>
      <c r="B2807" s="21" t="s">
        <v>49</v>
      </c>
      <c r="C2807" s="23">
        <v>17763699.629999999</v>
      </c>
      <c r="D2807" s="23">
        <v>948.09</v>
      </c>
      <c r="E2807" s="23">
        <v>13620163.49</v>
      </c>
      <c r="F2807" s="23">
        <v>1034.08</v>
      </c>
      <c r="G2807" s="23">
        <v>12707774.83</v>
      </c>
      <c r="H2807" s="23">
        <v>1137.56</v>
      </c>
      <c r="I2807" s="23">
        <v>12590228.5</v>
      </c>
      <c r="J2807" s="23">
        <v>1130.29</v>
      </c>
      <c r="K2807" s="23">
        <v>1</v>
      </c>
      <c r="L2807" s="23">
        <v>1</v>
      </c>
      <c r="M2807" s="21" t="s">
        <v>50</v>
      </c>
      <c r="N2807" s="21" t="s">
        <v>5192</v>
      </c>
      <c r="O2807" s="22"/>
      <c r="P2807" s="23">
        <v>21956.25</v>
      </c>
    </row>
    <row r="2808" spans="1:16" ht="45" x14ac:dyDescent="0.25">
      <c r="A2808" s="21" t="s">
        <v>2926</v>
      </c>
      <c r="B2808" s="21" t="s">
        <v>49</v>
      </c>
      <c r="C2808" s="23">
        <v>23118549.73</v>
      </c>
      <c r="D2808" s="23">
        <v>361.77</v>
      </c>
      <c r="E2808" s="23">
        <v>28525705.219999999</v>
      </c>
      <c r="F2808" s="23">
        <v>364.86</v>
      </c>
      <c r="G2808" s="23">
        <v>24158213.699999999</v>
      </c>
      <c r="H2808" s="23">
        <v>357.33</v>
      </c>
      <c r="I2808" s="23">
        <v>29953985.760000002</v>
      </c>
      <c r="J2808" s="23">
        <v>391.65</v>
      </c>
      <c r="K2808" s="23">
        <v>1</v>
      </c>
      <c r="L2808" s="23">
        <v>1</v>
      </c>
      <c r="M2808" s="21" t="s">
        <v>50</v>
      </c>
      <c r="N2808" s="21" t="s">
        <v>1462</v>
      </c>
      <c r="O2808" s="22"/>
      <c r="P2808" s="23">
        <v>68656</v>
      </c>
    </row>
    <row r="2809" spans="1:16" ht="45" x14ac:dyDescent="0.25">
      <c r="A2809" s="21" t="s">
        <v>2928</v>
      </c>
      <c r="B2809" s="21" t="s">
        <v>49</v>
      </c>
      <c r="C2809" s="23">
        <v>17035832.899999999</v>
      </c>
      <c r="D2809" s="23">
        <v>1007.33</v>
      </c>
      <c r="E2809" s="23">
        <v>22700603.039999999</v>
      </c>
      <c r="F2809" s="23">
        <v>1736.82</v>
      </c>
      <c r="G2809" s="23">
        <v>17674687.309999999</v>
      </c>
      <c r="H2809" s="23">
        <v>1577.22</v>
      </c>
      <c r="I2809" s="23">
        <v>23086538.93</v>
      </c>
      <c r="J2809" s="23">
        <v>1988.13</v>
      </c>
      <c r="K2809" s="23">
        <v>1</v>
      </c>
      <c r="L2809" s="23">
        <v>1</v>
      </c>
      <c r="M2809" s="21" t="s">
        <v>50</v>
      </c>
      <c r="N2809" s="21" t="s">
        <v>5192</v>
      </c>
      <c r="O2809" s="22"/>
      <c r="P2809" s="23">
        <v>20312</v>
      </c>
    </row>
    <row r="2810" spans="1:16" ht="45" x14ac:dyDescent="0.25">
      <c r="A2810" s="21" t="s">
        <v>2930</v>
      </c>
      <c r="B2810" s="21" t="s">
        <v>49</v>
      </c>
      <c r="C2810" s="23">
        <v>23342531.190000001</v>
      </c>
      <c r="D2810" s="23">
        <v>2155.5</v>
      </c>
      <c r="E2810" s="23">
        <v>18267534.18</v>
      </c>
      <c r="F2810" s="23">
        <v>2828.22</v>
      </c>
      <c r="G2810" s="23">
        <v>457610822.75999999</v>
      </c>
      <c r="H2810" s="23">
        <v>3996.39</v>
      </c>
      <c r="I2810" s="23">
        <v>16251033.73</v>
      </c>
      <c r="J2810" s="23">
        <v>2657.84</v>
      </c>
      <c r="K2810" s="23">
        <v>1</v>
      </c>
      <c r="L2810" s="23">
        <v>1</v>
      </c>
      <c r="M2810" s="21" t="s">
        <v>50</v>
      </c>
      <c r="N2810" s="21" t="s">
        <v>5192</v>
      </c>
      <c r="O2810" s="22"/>
      <c r="P2810" s="23">
        <v>19208</v>
      </c>
    </row>
    <row r="2811" spans="1:16" ht="45" x14ac:dyDescent="0.25">
      <c r="A2811" s="21" t="s">
        <v>7409</v>
      </c>
      <c r="B2811" s="21" t="s">
        <v>49</v>
      </c>
      <c r="C2811" s="22"/>
      <c r="D2811" s="22"/>
      <c r="E2811" s="22"/>
      <c r="F2811" s="22"/>
      <c r="G2811" s="22"/>
      <c r="H2811" s="22"/>
      <c r="I2811" s="22"/>
      <c r="J2811" s="22"/>
      <c r="K2811" s="23">
        <v>1</v>
      </c>
      <c r="L2811" s="23">
        <v>1</v>
      </c>
      <c r="M2811" s="21" t="s">
        <v>50</v>
      </c>
      <c r="N2811" s="21" t="s">
        <v>50</v>
      </c>
      <c r="O2811" s="22"/>
      <c r="P2811" s="22"/>
    </row>
    <row r="2812" spans="1:16" ht="45" x14ac:dyDescent="0.25">
      <c r="A2812" s="21" t="s">
        <v>7410</v>
      </c>
      <c r="B2812" s="21" t="s">
        <v>49</v>
      </c>
      <c r="C2812" s="22"/>
      <c r="D2812" s="22"/>
      <c r="E2812" s="22"/>
      <c r="F2812" s="22"/>
      <c r="G2812" s="22"/>
      <c r="H2812" s="22"/>
      <c r="I2812" s="22"/>
      <c r="J2812" s="22"/>
      <c r="K2812" s="23">
        <v>1</v>
      </c>
      <c r="L2812" s="23">
        <v>1</v>
      </c>
      <c r="M2812" s="21" t="s">
        <v>50</v>
      </c>
      <c r="N2812" s="21" t="s">
        <v>50</v>
      </c>
      <c r="O2812" s="22"/>
      <c r="P2812" s="22"/>
    </row>
    <row r="2813" spans="1:16" ht="45" x14ac:dyDescent="0.25">
      <c r="A2813" s="21" t="s">
        <v>7411</v>
      </c>
      <c r="B2813" s="21" t="s">
        <v>49</v>
      </c>
      <c r="C2813" s="22"/>
      <c r="D2813" s="22"/>
      <c r="E2813" s="22"/>
      <c r="F2813" s="22"/>
      <c r="G2813" s="22"/>
      <c r="H2813" s="22"/>
      <c r="I2813" s="22"/>
      <c r="J2813" s="22"/>
      <c r="K2813" s="23">
        <v>1</v>
      </c>
      <c r="L2813" s="23">
        <v>1</v>
      </c>
      <c r="M2813" s="21" t="s">
        <v>50</v>
      </c>
      <c r="N2813" s="21" t="s">
        <v>50</v>
      </c>
      <c r="O2813" s="22"/>
      <c r="P2813" s="22"/>
    </row>
    <row r="2814" spans="1:16" ht="45" x14ac:dyDescent="0.25">
      <c r="A2814" s="21" t="s">
        <v>7412</v>
      </c>
      <c r="B2814" s="21" t="s">
        <v>49</v>
      </c>
      <c r="C2814" s="22"/>
      <c r="D2814" s="22"/>
      <c r="E2814" s="22"/>
      <c r="F2814" s="22"/>
      <c r="G2814" s="22"/>
      <c r="H2814" s="22"/>
      <c r="I2814" s="22"/>
      <c r="J2814" s="22"/>
      <c r="K2814" s="23">
        <v>1</v>
      </c>
      <c r="L2814" s="23">
        <v>1</v>
      </c>
      <c r="M2814" s="21" t="s">
        <v>50</v>
      </c>
      <c r="N2814" s="21" t="s">
        <v>50</v>
      </c>
      <c r="O2814" s="22"/>
      <c r="P2814" s="22"/>
    </row>
    <row r="2815" spans="1:16" ht="45" x14ac:dyDescent="0.25">
      <c r="A2815" s="21" t="s">
        <v>7413</v>
      </c>
      <c r="B2815" s="21" t="s">
        <v>49</v>
      </c>
      <c r="C2815" s="22"/>
      <c r="D2815" s="22"/>
      <c r="E2815" s="22"/>
      <c r="F2815" s="22"/>
      <c r="G2815" s="22"/>
      <c r="H2815" s="22"/>
      <c r="I2815" s="22"/>
      <c r="J2815" s="22"/>
      <c r="K2815" s="23">
        <v>1</v>
      </c>
      <c r="L2815" s="23">
        <v>1</v>
      </c>
      <c r="M2815" s="21" t="s">
        <v>50</v>
      </c>
      <c r="N2815" s="21" t="s">
        <v>50</v>
      </c>
      <c r="O2815" s="22"/>
      <c r="P2815" s="22"/>
    </row>
    <row r="2816" spans="1:16" ht="45" x14ac:dyDescent="0.25">
      <c r="A2816" s="21" t="s">
        <v>7414</v>
      </c>
      <c r="B2816" s="21" t="s">
        <v>49</v>
      </c>
      <c r="C2816" s="22"/>
      <c r="D2816" s="22"/>
      <c r="E2816" s="22"/>
      <c r="F2816" s="22"/>
      <c r="G2816" s="22"/>
      <c r="H2816" s="22"/>
      <c r="I2816" s="22"/>
      <c r="J2816" s="22"/>
      <c r="K2816" s="23">
        <v>1</v>
      </c>
      <c r="L2816" s="23">
        <v>1</v>
      </c>
      <c r="M2816" s="21" t="s">
        <v>50</v>
      </c>
      <c r="N2816" s="21" t="s">
        <v>50</v>
      </c>
      <c r="O2816" s="22"/>
      <c r="P2816" s="22"/>
    </row>
    <row r="2817" spans="1:16" ht="45" x14ac:dyDescent="0.25">
      <c r="A2817" s="21" t="s">
        <v>2932</v>
      </c>
      <c r="B2817" s="21" t="s">
        <v>49</v>
      </c>
      <c r="C2817" s="23">
        <v>13485634.48</v>
      </c>
      <c r="D2817" s="23">
        <v>33.67</v>
      </c>
      <c r="E2817" s="23">
        <v>8093012.6500000004</v>
      </c>
      <c r="F2817" s="23">
        <v>22.34</v>
      </c>
      <c r="G2817" s="23">
        <v>36078530.890000001</v>
      </c>
      <c r="H2817" s="23">
        <v>84.82</v>
      </c>
      <c r="I2817" s="23">
        <v>13883098.029999999</v>
      </c>
      <c r="J2817" s="23">
        <v>27.55</v>
      </c>
      <c r="K2817" s="23">
        <v>1</v>
      </c>
      <c r="L2817" s="23">
        <v>1</v>
      </c>
      <c r="M2817" s="21" t="s">
        <v>50</v>
      </c>
      <c r="N2817" s="21" t="s">
        <v>58</v>
      </c>
      <c r="O2817" s="22"/>
      <c r="P2817" s="23">
        <v>460480</v>
      </c>
    </row>
    <row r="2818" spans="1:16" ht="45" x14ac:dyDescent="0.25">
      <c r="A2818" s="21" t="s">
        <v>7415</v>
      </c>
      <c r="B2818" s="21" t="s">
        <v>49</v>
      </c>
      <c r="C2818" s="22"/>
      <c r="D2818" s="22"/>
      <c r="E2818" s="22"/>
      <c r="F2818" s="22"/>
      <c r="G2818" s="22"/>
      <c r="H2818" s="22"/>
      <c r="I2818" s="22"/>
      <c r="J2818" s="22"/>
      <c r="K2818" s="23">
        <v>1</v>
      </c>
      <c r="L2818" s="23">
        <v>1</v>
      </c>
      <c r="M2818" s="21" t="s">
        <v>50</v>
      </c>
      <c r="N2818" s="21" t="s">
        <v>50</v>
      </c>
      <c r="O2818" s="22"/>
      <c r="P2818" s="22"/>
    </row>
    <row r="2819" spans="1:16" ht="45" x14ac:dyDescent="0.25">
      <c r="A2819" s="21" t="s">
        <v>7416</v>
      </c>
      <c r="B2819" s="21" t="s">
        <v>49</v>
      </c>
      <c r="C2819" s="22"/>
      <c r="D2819" s="22"/>
      <c r="E2819" s="22"/>
      <c r="F2819" s="22"/>
      <c r="G2819" s="22"/>
      <c r="H2819" s="22"/>
      <c r="I2819" s="22"/>
      <c r="J2819" s="22"/>
      <c r="K2819" s="23">
        <v>1</v>
      </c>
      <c r="L2819" s="23">
        <v>1</v>
      </c>
      <c r="M2819" s="21" t="s">
        <v>50</v>
      </c>
      <c r="N2819" s="21" t="s">
        <v>50</v>
      </c>
      <c r="O2819" s="22"/>
      <c r="P2819" s="22"/>
    </row>
    <row r="2820" spans="1:16" ht="45" x14ac:dyDescent="0.25">
      <c r="A2820" s="21" t="s">
        <v>7417</v>
      </c>
      <c r="B2820" s="21" t="s">
        <v>49</v>
      </c>
      <c r="C2820" s="22"/>
      <c r="D2820" s="22"/>
      <c r="E2820" s="22"/>
      <c r="F2820" s="22"/>
      <c r="G2820" s="22"/>
      <c r="H2820" s="22"/>
      <c r="I2820" s="22"/>
      <c r="J2820" s="22"/>
      <c r="K2820" s="23">
        <v>1</v>
      </c>
      <c r="L2820" s="23">
        <v>1</v>
      </c>
      <c r="M2820" s="21" t="s">
        <v>50</v>
      </c>
      <c r="N2820" s="21" t="s">
        <v>50</v>
      </c>
      <c r="O2820" s="22"/>
      <c r="P2820" s="22"/>
    </row>
    <row r="2821" spans="1:16" ht="45" x14ac:dyDescent="0.25">
      <c r="A2821" s="21" t="s">
        <v>7418</v>
      </c>
      <c r="B2821" s="21" t="s">
        <v>198</v>
      </c>
      <c r="C2821" s="22"/>
      <c r="D2821" s="22"/>
      <c r="E2821" s="22"/>
      <c r="F2821" s="22"/>
      <c r="G2821" s="22"/>
      <c r="H2821" s="22"/>
      <c r="I2821" s="22"/>
      <c r="J2821" s="22"/>
      <c r="K2821" s="23">
        <v>1</v>
      </c>
      <c r="L2821" s="23">
        <v>1</v>
      </c>
      <c r="M2821" s="21" t="s">
        <v>50</v>
      </c>
      <c r="N2821" s="21" t="s">
        <v>50</v>
      </c>
      <c r="O2821" s="22"/>
      <c r="P2821" s="22"/>
    </row>
    <row r="2822" spans="1:16" ht="45" x14ac:dyDescent="0.25">
      <c r="A2822" s="21" t="s">
        <v>7419</v>
      </c>
      <c r="B2822" s="21" t="s">
        <v>49</v>
      </c>
      <c r="C2822" s="22"/>
      <c r="D2822" s="22"/>
      <c r="E2822" s="22"/>
      <c r="F2822" s="22"/>
      <c r="G2822" s="22"/>
      <c r="H2822" s="22"/>
      <c r="I2822" s="22"/>
      <c r="J2822" s="22"/>
      <c r="K2822" s="23">
        <v>1</v>
      </c>
      <c r="L2822" s="23">
        <v>1</v>
      </c>
      <c r="M2822" s="21" t="s">
        <v>50</v>
      </c>
      <c r="N2822" s="21" t="s">
        <v>50</v>
      </c>
      <c r="O2822" s="22"/>
      <c r="P2822" s="22"/>
    </row>
    <row r="2823" spans="1:16" ht="45" x14ac:dyDescent="0.25">
      <c r="A2823" s="21" t="s">
        <v>7420</v>
      </c>
      <c r="B2823" s="21" t="s">
        <v>49</v>
      </c>
      <c r="C2823" s="22"/>
      <c r="D2823" s="22"/>
      <c r="E2823" s="22"/>
      <c r="F2823" s="22"/>
      <c r="G2823" s="22"/>
      <c r="H2823" s="22"/>
      <c r="I2823" s="22"/>
      <c r="J2823" s="22"/>
      <c r="K2823" s="23">
        <v>1</v>
      </c>
      <c r="L2823" s="23">
        <v>1</v>
      </c>
      <c r="M2823" s="21" t="s">
        <v>50</v>
      </c>
      <c r="N2823" s="21" t="s">
        <v>50</v>
      </c>
      <c r="O2823" s="22"/>
      <c r="P2823" s="22"/>
    </row>
    <row r="2824" spans="1:16" ht="45" x14ac:dyDescent="0.25">
      <c r="A2824" s="21" t="s">
        <v>2934</v>
      </c>
      <c r="B2824" s="21" t="s">
        <v>49</v>
      </c>
      <c r="C2824" s="23">
        <v>23289903.350000001</v>
      </c>
      <c r="D2824" s="23">
        <v>112.76</v>
      </c>
      <c r="E2824" s="23">
        <v>25149043.670000002</v>
      </c>
      <c r="F2824" s="23">
        <v>127.09</v>
      </c>
      <c r="G2824" s="23">
        <v>21799855.949999999</v>
      </c>
      <c r="H2824" s="23">
        <v>135.61000000000001</v>
      </c>
      <c r="I2824" s="23">
        <v>19374260.510000002</v>
      </c>
      <c r="J2824" s="23">
        <v>102.23</v>
      </c>
      <c r="K2824" s="23">
        <v>1</v>
      </c>
      <c r="L2824" s="23">
        <v>1</v>
      </c>
      <c r="M2824" s="21" t="s">
        <v>50</v>
      </c>
      <c r="N2824" s="21" t="s">
        <v>1462</v>
      </c>
      <c r="O2824" s="22"/>
      <c r="P2824" s="23">
        <v>175006.25</v>
      </c>
    </row>
    <row r="2825" spans="1:16" ht="45" x14ac:dyDescent="0.25">
      <c r="A2825" s="21" t="s">
        <v>2939</v>
      </c>
      <c r="B2825" s="21" t="s">
        <v>49</v>
      </c>
      <c r="C2825" s="23">
        <v>36076222.969999999</v>
      </c>
      <c r="D2825" s="23">
        <v>141.5</v>
      </c>
      <c r="E2825" s="23">
        <v>23893303.02</v>
      </c>
      <c r="F2825" s="23">
        <v>99.1</v>
      </c>
      <c r="G2825" s="23">
        <v>26162235.300000001</v>
      </c>
      <c r="H2825" s="23">
        <v>135.61000000000001</v>
      </c>
      <c r="I2825" s="23">
        <v>21333528.609999999</v>
      </c>
      <c r="J2825" s="23">
        <v>118.68</v>
      </c>
      <c r="K2825" s="23">
        <v>1</v>
      </c>
      <c r="L2825" s="23">
        <v>1</v>
      </c>
      <c r="M2825" s="21" t="s">
        <v>50</v>
      </c>
      <c r="N2825" s="21" t="s">
        <v>1462</v>
      </c>
      <c r="O2825" s="22"/>
      <c r="P2825" s="23">
        <v>224560</v>
      </c>
    </row>
    <row r="2826" spans="1:16" ht="45" x14ac:dyDescent="0.25">
      <c r="A2826" s="21" t="s">
        <v>7421</v>
      </c>
      <c r="B2826" s="21" t="s">
        <v>49</v>
      </c>
      <c r="C2826" s="22"/>
      <c r="D2826" s="22"/>
      <c r="E2826" s="22"/>
      <c r="F2826" s="22"/>
      <c r="G2826" s="22"/>
      <c r="H2826" s="22"/>
      <c r="I2826" s="22"/>
      <c r="J2826" s="22"/>
      <c r="K2826" s="23">
        <v>1</v>
      </c>
      <c r="L2826" s="23">
        <v>1</v>
      </c>
      <c r="M2826" s="21" t="s">
        <v>50</v>
      </c>
      <c r="N2826" s="21" t="s">
        <v>50</v>
      </c>
      <c r="O2826" s="22"/>
      <c r="P2826" s="22"/>
    </row>
    <row r="2827" spans="1:16" ht="45" x14ac:dyDescent="0.25">
      <c r="A2827" s="21" t="s">
        <v>7422</v>
      </c>
      <c r="B2827" s="21" t="s">
        <v>49</v>
      </c>
      <c r="C2827" s="22"/>
      <c r="D2827" s="22"/>
      <c r="E2827" s="22"/>
      <c r="F2827" s="22"/>
      <c r="G2827" s="22"/>
      <c r="H2827" s="22"/>
      <c r="I2827" s="22"/>
      <c r="J2827" s="22"/>
      <c r="K2827" s="23">
        <v>1</v>
      </c>
      <c r="L2827" s="23">
        <v>1</v>
      </c>
      <c r="M2827" s="21" t="s">
        <v>50</v>
      </c>
      <c r="N2827" s="21" t="s">
        <v>50</v>
      </c>
      <c r="O2827" s="22"/>
      <c r="P2827" s="22"/>
    </row>
    <row r="2828" spans="1:16" ht="45" x14ac:dyDescent="0.25">
      <c r="A2828" s="21" t="s">
        <v>7423</v>
      </c>
      <c r="B2828" s="21" t="s">
        <v>49</v>
      </c>
      <c r="C2828" s="22"/>
      <c r="D2828" s="22"/>
      <c r="E2828" s="22"/>
      <c r="F2828" s="22"/>
      <c r="G2828" s="22"/>
      <c r="H2828" s="22"/>
      <c r="I2828" s="22"/>
      <c r="J2828" s="22"/>
      <c r="K2828" s="23">
        <v>1</v>
      </c>
      <c r="L2828" s="23">
        <v>1</v>
      </c>
      <c r="M2828" s="21" t="s">
        <v>50</v>
      </c>
      <c r="N2828" s="21" t="s">
        <v>50</v>
      </c>
      <c r="O2828" s="22"/>
      <c r="P2828" s="22"/>
    </row>
    <row r="2829" spans="1:16" ht="45" x14ac:dyDescent="0.25">
      <c r="A2829" s="21" t="s">
        <v>2943</v>
      </c>
      <c r="B2829" s="21" t="s">
        <v>49</v>
      </c>
      <c r="C2829" s="23">
        <v>14873114.380000001</v>
      </c>
      <c r="D2829" s="23">
        <v>141.5</v>
      </c>
      <c r="E2829" s="23">
        <v>9032034.7100000009</v>
      </c>
      <c r="F2829" s="23">
        <v>130.87</v>
      </c>
      <c r="G2829" s="23">
        <v>16755589.640000001</v>
      </c>
      <c r="H2829" s="23">
        <v>165.58</v>
      </c>
      <c r="I2829" s="23">
        <v>8795156.0600000005</v>
      </c>
      <c r="J2829" s="23">
        <v>118.68</v>
      </c>
      <c r="K2829" s="23">
        <v>1</v>
      </c>
      <c r="L2829" s="23">
        <v>1</v>
      </c>
      <c r="M2829" s="21" t="s">
        <v>50</v>
      </c>
      <c r="N2829" s="21" t="s">
        <v>1462</v>
      </c>
      <c r="O2829" s="22"/>
      <c r="P2829" s="23">
        <v>100216.25</v>
      </c>
    </row>
    <row r="2830" spans="1:16" ht="45" x14ac:dyDescent="0.25">
      <c r="A2830" s="21" t="s">
        <v>1059</v>
      </c>
      <c r="B2830" s="21" t="s">
        <v>49</v>
      </c>
      <c r="C2830" s="23">
        <v>24211219.43</v>
      </c>
      <c r="D2830" s="23">
        <v>292.94</v>
      </c>
      <c r="E2830" s="23">
        <v>23298841.399999999</v>
      </c>
      <c r="F2830" s="23">
        <v>314.24</v>
      </c>
      <c r="G2830" s="23">
        <v>41103116.859999999</v>
      </c>
      <c r="H2830" s="23">
        <v>346.79</v>
      </c>
      <c r="I2830" s="23">
        <v>21188697.420000002</v>
      </c>
      <c r="J2830" s="23">
        <v>287.25</v>
      </c>
      <c r="K2830" s="23">
        <v>1</v>
      </c>
      <c r="L2830" s="23">
        <v>1</v>
      </c>
      <c r="M2830" s="21" t="s">
        <v>50</v>
      </c>
      <c r="N2830" s="21" t="s">
        <v>1462</v>
      </c>
      <c r="O2830" s="22"/>
      <c r="P2830" s="23">
        <v>65731.25</v>
      </c>
    </row>
    <row r="2831" spans="1:16" ht="45" x14ac:dyDescent="0.25">
      <c r="A2831" s="21" t="s">
        <v>7424</v>
      </c>
      <c r="B2831" s="21" t="s">
        <v>49</v>
      </c>
      <c r="C2831" s="22"/>
      <c r="D2831" s="22"/>
      <c r="E2831" s="22"/>
      <c r="F2831" s="22"/>
      <c r="G2831" s="22"/>
      <c r="H2831" s="22"/>
      <c r="I2831" s="22"/>
      <c r="J2831" s="22"/>
      <c r="K2831" s="23">
        <v>1</v>
      </c>
      <c r="L2831" s="23">
        <v>1</v>
      </c>
      <c r="M2831" s="21" t="s">
        <v>50</v>
      </c>
      <c r="N2831" s="21" t="s">
        <v>50</v>
      </c>
      <c r="O2831" s="22"/>
      <c r="P2831" s="22"/>
    </row>
    <row r="2832" spans="1:16" ht="45" x14ac:dyDescent="0.25">
      <c r="A2832" s="21" t="s">
        <v>7425</v>
      </c>
      <c r="B2832" s="21" t="s">
        <v>49</v>
      </c>
      <c r="C2832" s="22"/>
      <c r="D2832" s="22"/>
      <c r="E2832" s="22"/>
      <c r="F2832" s="22"/>
      <c r="G2832" s="22"/>
      <c r="H2832" s="22"/>
      <c r="I2832" s="22"/>
      <c r="J2832" s="22"/>
      <c r="K2832" s="23">
        <v>1</v>
      </c>
      <c r="L2832" s="23">
        <v>1</v>
      </c>
      <c r="M2832" s="21" t="s">
        <v>50</v>
      </c>
      <c r="N2832" s="21" t="s">
        <v>50</v>
      </c>
      <c r="O2832" s="22"/>
      <c r="P2832" s="22"/>
    </row>
    <row r="2833" spans="1:16" ht="45" x14ac:dyDescent="0.25">
      <c r="A2833" s="21" t="s">
        <v>7426</v>
      </c>
      <c r="B2833" s="21" t="s">
        <v>49</v>
      </c>
      <c r="C2833" s="22"/>
      <c r="D2833" s="22"/>
      <c r="E2833" s="22"/>
      <c r="F2833" s="22"/>
      <c r="G2833" s="22"/>
      <c r="H2833" s="22"/>
      <c r="I2833" s="22"/>
      <c r="J2833" s="22"/>
      <c r="K2833" s="23">
        <v>1</v>
      </c>
      <c r="L2833" s="23">
        <v>1</v>
      </c>
      <c r="M2833" s="21" t="s">
        <v>50</v>
      </c>
      <c r="N2833" s="21" t="s">
        <v>50</v>
      </c>
      <c r="O2833" s="22"/>
      <c r="P2833" s="22"/>
    </row>
    <row r="2834" spans="1:16" ht="45" x14ac:dyDescent="0.25">
      <c r="A2834" s="21" t="s">
        <v>7427</v>
      </c>
      <c r="B2834" s="21" t="s">
        <v>49</v>
      </c>
      <c r="C2834" s="22"/>
      <c r="D2834" s="22"/>
      <c r="E2834" s="22"/>
      <c r="F2834" s="22"/>
      <c r="G2834" s="22"/>
      <c r="H2834" s="22"/>
      <c r="I2834" s="22"/>
      <c r="J2834" s="22"/>
      <c r="K2834" s="23">
        <v>1</v>
      </c>
      <c r="L2834" s="23">
        <v>1</v>
      </c>
      <c r="M2834" s="21" t="s">
        <v>50</v>
      </c>
      <c r="N2834" s="21" t="s">
        <v>50</v>
      </c>
      <c r="O2834" s="22"/>
      <c r="P2834" s="22"/>
    </row>
    <row r="2835" spans="1:16" ht="45" x14ac:dyDescent="0.25">
      <c r="A2835" s="21" t="s">
        <v>7428</v>
      </c>
      <c r="B2835" s="21" t="s">
        <v>49</v>
      </c>
      <c r="C2835" s="22"/>
      <c r="D2835" s="22"/>
      <c r="E2835" s="22"/>
      <c r="F2835" s="22"/>
      <c r="G2835" s="22"/>
      <c r="H2835" s="22"/>
      <c r="I2835" s="22"/>
      <c r="J2835" s="22"/>
      <c r="K2835" s="23">
        <v>1</v>
      </c>
      <c r="L2835" s="23">
        <v>1</v>
      </c>
      <c r="M2835" s="21" t="s">
        <v>50</v>
      </c>
      <c r="N2835" s="21" t="s">
        <v>50</v>
      </c>
      <c r="O2835" s="22"/>
      <c r="P2835" s="22"/>
    </row>
    <row r="2836" spans="1:16" ht="45" x14ac:dyDescent="0.25">
      <c r="A2836" s="21" t="s">
        <v>2949</v>
      </c>
      <c r="B2836" s="21" t="s">
        <v>49</v>
      </c>
      <c r="C2836" s="23">
        <v>82468.94</v>
      </c>
      <c r="D2836" s="23">
        <v>872.41</v>
      </c>
      <c r="E2836" s="23">
        <v>35913.83</v>
      </c>
      <c r="F2836" s="23">
        <v>348.27</v>
      </c>
      <c r="G2836" s="23">
        <v>42832</v>
      </c>
      <c r="H2836" s="23">
        <v>396.34</v>
      </c>
      <c r="I2836" s="23">
        <v>39737.97</v>
      </c>
      <c r="J2836" s="23">
        <v>428.73</v>
      </c>
      <c r="K2836" s="23">
        <v>1</v>
      </c>
      <c r="L2836" s="23">
        <v>1</v>
      </c>
      <c r="M2836" s="21" t="s">
        <v>50</v>
      </c>
      <c r="N2836" s="21" t="s">
        <v>5192</v>
      </c>
      <c r="O2836" s="22"/>
      <c r="P2836" s="23">
        <v>15286.25</v>
      </c>
    </row>
    <row r="2837" spans="1:16" ht="45" x14ac:dyDescent="0.25">
      <c r="A2837" s="21" t="s">
        <v>7429</v>
      </c>
      <c r="B2837" s="21" t="s">
        <v>49</v>
      </c>
      <c r="C2837" s="22"/>
      <c r="D2837" s="22"/>
      <c r="E2837" s="22"/>
      <c r="F2837" s="22"/>
      <c r="G2837" s="22"/>
      <c r="H2837" s="22"/>
      <c r="I2837" s="22"/>
      <c r="J2837" s="22"/>
      <c r="K2837" s="23">
        <v>1</v>
      </c>
      <c r="L2837" s="23">
        <v>1</v>
      </c>
      <c r="M2837" s="21" t="s">
        <v>50</v>
      </c>
      <c r="N2837" s="21" t="s">
        <v>50</v>
      </c>
      <c r="O2837" s="22"/>
      <c r="P2837" s="22"/>
    </row>
    <row r="2838" spans="1:16" ht="45" x14ac:dyDescent="0.25">
      <c r="A2838" s="21" t="s">
        <v>2953</v>
      </c>
      <c r="B2838" s="21" t="s">
        <v>49</v>
      </c>
      <c r="C2838" s="23">
        <v>33137470.260000002</v>
      </c>
      <c r="D2838" s="23">
        <v>284.57</v>
      </c>
      <c r="E2838" s="23">
        <v>24004572.760000002</v>
      </c>
      <c r="F2838" s="23">
        <v>655.66</v>
      </c>
      <c r="G2838" s="23">
        <v>25419017.68</v>
      </c>
      <c r="H2838" s="23">
        <v>716.6</v>
      </c>
      <c r="I2838" s="23">
        <v>27838859.25</v>
      </c>
      <c r="J2838" s="23">
        <v>779.06</v>
      </c>
      <c r="K2838" s="23">
        <v>1</v>
      </c>
      <c r="L2838" s="23">
        <v>1</v>
      </c>
      <c r="M2838" s="21" t="s">
        <v>50</v>
      </c>
      <c r="N2838" s="21" t="s">
        <v>1462</v>
      </c>
      <c r="O2838" s="22"/>
      <c r="P2838" s="23">
        <v>49837</v>
      </c>
    </row>
    <row r="2839" spans="1:16" ht="45" x14ac:dyDescent="0.25">
      <c r="A2839" s="21" t="s">
        <v>7430</v>
      </c>
      <c r="B2839" s="21" t="s">
        <v>49</v>
      </c>
      <c r="C2839" s="22"/>
      <c r="D2839" s="22"/>
      <c r="E2839" s="22"/>
      <c r="F2839" s="22"/>
      <c r="G2839" s="22"/>
      <c r="H2839" s="22"/>
      <c r="I2839" s="22"/>
      <c r="J2839" s="22"/>
      <c r="K2839" s="23">
        <v>1</v>
      </c>
      <c r="L2839" s="23">
        <v>1</v>
      </c>
      <c r="M2839" s="21" t="s">
        <v>50</v>
      </c>
      <c r="N2839" s="21" t="s">
        <v>50</v>
      </c>
      <c r="O2839" s="22"/>
      <c r="P2839" s="22"/>
    </row>
    <row r="2840" spans="1:16" ht="45" x14ac:dyDescent="0.25">
      <c r="A2840" s="21" t="s">
        <v>1060</v>
      </c>
      <c r="B2840" s="21" t="s">
        <v>49</v>
      </c>
      <c r="C2840" s="23">
        <v>16610169.119999999</v>
      </c>
      <c r="D2840" s="23">
        <v>948.09</v>
      </c>
      <c r="E2840" s="23">
        <v>6802713.1699999999</v>
      </c>
      <c r="F2840" s="23">
        <v>490.14</v>
      </c>
      <c r="G2840" s="23">
        <v>11882563.51</v>
      </c>
      <c r="H2840" s="23">
        <v>1137.56</v>
      </c>
      <c r="I2840" s="23">
        <v>11772650.35</v>
      </c>
      <c r="J2840" s="23">
        <v>1130.29</v>
      </c>
      <c r="K2840" s="23">
        <v>1</v>
      </c>
      <c r="L2840" s="23">
        <v>1</v>
      </c>
      <c r="M2840" s="21" t="s">
        <v>50</v>
      </c>
      <c r="N2840" s="21" t="s">
        <v>5192</v>
      </c>
      <c r="O2840" s="22"/>
      <c r="P2840" s="23">
        <v>25901</v>
      </c>
    </row>
    <row r="2841" spans="1:16" ht="45" x14ac:dyDescent="0.25">
      <c r="A2841" s="21" t="s">
        <v>7431</v>
      </c>
      <c r="B2841" s="21" t="s">
        <v>49</v>
      </c>
      <c r="C2841" s="22"/>
      <c r="D2841" s="22"/>
      <c r="E2841" s="22"/>
      <c r="F2841" s="22"/>
      <c r="G2841" s="22"/>
      <c r="H2841" s="22"/>
      <c r="I2841" s="22"/>
      <c r="J2841" s="22"/>
      <c r="K2841" s="23">
        <v>1</v>
      </c>
      <c r="L2841" s="23">
        <v>1</v>
      </c>
      <c r="M2841" s="21" t="s">
        <v>50</v>
      </c>
      <c r="N2841" s="21" t="s">
        <v>50</v>
      </c>
      <c r="O2841" s="22"/>
      <c r="P2841" s="22"/>
    </row>
    <row r="2842" spans="1:16" ht="45" x14ac:dyDescent="0.25">
      <c r="A2842" s="21" t="s">
        <v>2956</v>
      </c>
      <c r="B2842" s="21" t="s">
        <v>49</v>
      </c>
      <c r="C2842" s="23">
        <v>13058296.08</v>
      </c>
      <c r="D2842" s="23">
        <v>654.27</v>
      </c>
      <c r="E2842" s="23">
        <v>14125933.67</v>
      </c>
      <c r="F2842" s="23">
        <v>887.49</v>
      </c>
      <c r="G2842" s="23">
        <v>22299001.5</v>
      </c>
      <c r="H2842" s="23">
        <v>1346.57</v>
      </c>
      <c r="I2842" s="23">
        <v>20434071.530000001</v>
      </c>
      <c r="J2842" s="23">
        <v>1270.3800000000001</v>
      </c>
      <c r="K2842" s="23">
        <v>1</v>
      </c>
      <c r="L2842" s="23">
        <v>1</v>
      </c>
      <c r="M2842" s="21" t="s">
        <v>50</v>
      </c>
      <c r="N2842" s="21" t="s">
        <v>1462</v>
      </c>
      <c r="O2842" s="22"/>
      <c r="P2842" s="23">
        <v>41561</v>
      </c>
    </row>
    <row r="2843" spans="1:16" ht="45" x14ac:dyDescent="0.25">
      <c r="A2843" s="21" t="s">
        <v>7432</v>
      </c>
      <c r="B2843" s="21" t="s">
        <v>49</v>
      </c>
      <c r="C2843" s="22"/>
      <c r="D2843" s="22"/>
      <c r="E2843" s="22"/>
      <c r="F2843" s="22"/>
      <c r="G2843" s="22"/>
      <c r="H2843" s="22"/>
      <c r="I2843" s="22"/>
      <c r="J2843" s="22"/>
      <c r="K2843" s="23">
        <v>1</v>
      </c>
      <c r="L2843" s="23">
        <v>1</v>
      </c>
      <c r="M2843" s="21" t="s">
        <v>50</v>
      </c>
      <c r="N2843" s="21" t="s">
        <v>50</v>
      </c>
      <c r="O2843" s="22"/>
      <c r="P2843" s="22"/>
    </row>
    <row r="2844" spans="1:16" ht="45" x14ac:dyDescent="0.25">
      <c r="A2844" s="21" t="s">
        <v>7433</v>
      </c>
      <c r="B2844" s="21" t="s">
        <v>49</v>
      </c>
      <c r="C2844" s="22"/>
      <c r="D2844" s="22"/>
      <c r="E2844" s="22"/>
      <c r="F2844" s="22"/>
      <c r="G2844" s="22"/>
      <c r="H2844" s="22"/>
      <c r="I2844" s="22"/>
      <c r="J2844" s="22"/>
      <c r="K2844" s="23">
        <v>1</v>
      </c>
      <c r="L2844" s="23">
        <v>1</v>
      </c>
      <c r="M2844" s="21" t="s">
        <v>50</v>
      </c>
      <c r="N2844" s="21" t="s">
        <v>50</v>
      </c>
      <c r="O2844" s="22"/>
      <c r="P2844" s="22"/>
    </row>
    <row r="2845" spans="1:16" ht="45" x14ac:dyDescent="0.25">
      <c r="A2845" s="21" t="s">
        <v>2958</v>
      </c>
      <c r="B2845" s="21" t="s">
        <v>49</v>
      </c>
      <c r="C2845" s="23">
        <v>8005185.5599999996</v>
      </c>
      <c r="D2845" s="23">
        <v>1007.33</v>
      </c>
      <c r="E2845" s="23">
        <v>10667076.91</v>
      </c>
      <c r="F2845" s="23">
        <v>1736.82</v>
      </c>
      <c r="G2845" s="23">
        <v>8305385.04</v>
      </c>
      <c r="H2845" s="23">
        <v>1577.22</v>
      </c>
      <c r="I2845" s="23">
        <v>10848429.26</v>
      </c>
      <c r="J2845" s="23">
        <v>1988.13</v>
      </c>
      <c r="K2845" s="23">
        <v>1</v>
      </c>
      <c r="L2845" s="23">
        <v>1</v>
      </c>
      <c r="M2845" s="21" t="s">
        <v>50</v>
      </c>
      <c r="N2845" s="21" t="s">
        <v>5192</v>
      </c>
      <c r="O2845" s="22"/>
      <c r="P2845" s="23">
        <v>8096</v>
      </c>
    </row>
    <row r="2846" spans="1:16" ht="45" x14ac:dyDescent="0.25">
      <c r="A2846" s="21" t="s">
        <v>7434</v>
      </c>
      <c r="B2846" s="21" t="s">
        <v>49</v>
      </c>
      <c r="C2846" s="22"/>
      <c r="D2846" s="22"/>
      <c r="E2846" s="22"/>
      <c r="F2846" s="22"/>
      <c r="G2846" s="22"/>
      <c r="H2846" s="22"/>
      <c r="I2846" s="22"/>
      <c r="J2846" s="22"/>
      <c r="K2846" s="23">
        <v>1</v>
      </c>
      <c r="L2846" s="23">
        <v>1</v>
      </c>
      <c r="M2846" s="21" t="s">
        <v>50</v>
      </c>
      <c r="N2846" s="21" t="s">
        <v>50</v>
      </c>
      <c r="O2846" s="22"/>
      <c r="P2846" s="22"/>
    </row>
    <row r="2847" spans="1:16" ht="45" x14ac:dyDescent="0.25">
      <c r="A2847" s="21" t="s">
        <v>2960</v>
      </c>
      <c r="B2847" s="21" t="s">
        <v>49</v>
      </c>
      <c r="C2847" s="23">
        <v>38718608.32</v>
      </c>
      <c r="D2847" s="23">
        <v>137.63999999999999</v>
      </c>
      <c r="E2847" s="23">
        <v>41203496.960000001</v>
      </c>
      <c r="F2847" s="23">
        <v>466.73</v>
      </c>
      <c r="G2847" s="23">
        <v>30838042.25</v>
      </c>
      <c r="H2847" s="23">
        <v>380.99</v>
      </c>
      <c r="I2847" s="23">
        <v>34529478.799999997</v>
      </c>
      <c r="J2847" s="23">
        <v>392.38</v>
      </c>
      <c r="K2847" s="23">
        <v>1</v>
      </c>
      <c r="L2847" s="23">
        <v>1</v>
      </c>
      <c r="M2847" s="21" t="s">
        <v>50</v>
      </c>
      <c r="N2847" s="21" t="s">
        <v>1462</v>
      </c>
      <c r="O2847" s="22"/>
      <c r="P2847" s="23">
        <v>100400</v>
      </c>
    </row>
    <row r="2848" spans="1:16" ht="45" x14ac:dyDescent="0.25">
      <c r="A2848" s="21" t="s">
        <v>7435</v>
      </c>
      <c r="B2848" s="21" t="s">
        <v>49</v>
      </c>
      <c r="C2848" s="22"/>
      <c r="D2848" s="22"/>
      <c r="E2848" s="22"/>
      <c r="F2848" s="22"/>
      <c r="G2848" s="22"/>
      <c r="H2848" s="22"/>
      <c r="I2848" s="22"/>
      <c r="J2848" s="22"/>
      <c r="K2848" s="23">
        <v>1</v>
      </c>
      <c r="L2848" s="23">
        <v>1</v>
      </c>
      <c r="M2848" s="21" t="s">
        <v>50</v>
      </c>
      <c r="N2848" s="21" t="s">
        <v>50</v>
      </c>
      <c r="O2848" s="22"/>
      <c r="P2848" s="22"/>
    </row>
    <row r="2849" spans="1:16" ht="45" x14ac:dyDescent="0.25">
      <c r="A2849" s="21" t="s">
        <v>2962</v>
      </c>
      <c r="B2849" s="21" t="s">
        <v>49</v>
      </c>
      <c r="C2849" s="23">
        <v>12151780.49</v>
      </c>
      <c r="D2849" s="23">
        <v>612.23</v>
      </c>
      <c r="E2849" s="23">
        <v>12758969.199999999</v>
      </c>
      <c r="F2849" s="23">
        <v>2202.02</v>
      </c>
      <c r="G2849" s="23">
        <v>10858490.869999999</v>
      </c>
      <c r="H2849" s="23">
        <v>2119.81</v>
      </c>
      <c r="I2849" s="23">
        <v>12936826.51</v>
      </c>
      <c r="J2849" s="23">
        <v>2440.98</v>
      </c>
      <c r="K2849" s="23">
        <v>1</v>
      </c>
      <c r="L2849" s="23">
        <v>1</v>
      </c>
      <c r="M2849" s="21" t="s">
        <v>50</v>
      </c>
      <c r="N2849" s="21" t="s">
        <v>5192</v>
      </c>
      <c r="O2849" s="22"/>
      <c r="P2849" s="23">
        <v>9333</v>
      </c>
    </row>
    <row r="2850" spans="1:16" ht="45" x14ac:dyDescent="0.25">
      <c r="A2850" s="21" t="s">
        <v>7436</v>
      </c>
      <c r="B2850" s="21" t="s">
        <v>49</v>
      </c>
      <c r="C2850" s="22"/>
      <c r="D2850" s="22"/>
      <c r="E2850" s="22"/>
      <c r="F2850" s="22"/>
      <c r="G2850" s="22"/>
      <c r="H2850" s="22"/>
      <c r="I2850" s="22"/>
      <c r="J2850" s="22"/>
      <c r="K2850" s="23">
        <v>1</v>
      </c>
      <c r="L2850" s="23">
        <v>1</v>
      </c>
      <c r="M2850" s="21" t="s">
        <v>50</v>
      </c>
      <c r="N2850" s="21" t="s">
        <v>50</v>
      </c>
      <c r="O2850" s="22"/>
      <c r="P2850" s="22"/>
    </row>
    <row r="2851" spans="1:16" ht="45" x14ac:dyDescent="0.25">
      <c r="A2851" s="21" t="s">
        <v>2964</v>
      </c>
      <c r="B2851" s="21" t="s">
        <v>49</v>
      </c>
      <c r="C2851" s="23">
        <v>10278744.58</v>
      </c>
      <c r="D2851" s="23">
        <v>1418.81</v>
      </c>
      <c r="E2851" s="23">
        <v>15200427.68</v>
      </c>
      <c r="F2851" s="23">
        <v>1576.13</v>
      </c>
      <c r="G2851" s="23">
        <v>224572323.72999999</v>
      </c>
      <c r="H2851" s="23">
        <v>3996.39</v>
      </c>
      <c r="I2851" s="23">
        <v>9161051.7899999991</v>
      </c>
      <c r="J2851" s="23">
        <v>2440.98</v>
      </c>
      <c r="K2851" s="23">
        <v>1</v>
      </c>
      <c r="L2851" s="23">
        <v>1</v>
      </c>
      <c r="M2851" s="21" t="s">
        <v>50</v>
      </c>
      <c r="N2851" s="21" t="s">
        <v>5192</v>
      </c>
      <c r="O2851" s="22"/>
      <c r="P2851" s="23">
        <v>4830</v>
      </c>
    </row>
    <row r="2852" spans="1:16" ht="45" x14ac:dyDescent="0.25">
      <c r="A2852" s="21" t="s">
        <v>2966</v>
      </c>
      <c r="B2852" s="21" t="s">
        <v>49</v>
      </c>
      <c r="C2852" s="23">
        <v>18234445.190000001</v>
      </c>
      <c r="D2852" s="23">
        <v>852.68</v>
      </c>
      <c r="E2852" s="23">
        <v>20387088.579999998</v>
      </c>
      <c r="F2852" s="23">
        <v>2348.5</v>
      </c>
      <c r="G2852" s="23">
        <v>20180298.829999998</v>
      </c>
      <c r="H2852" s="23">
        <v>2420.31</v>
      </c>
      <c r="I2852" s="23">
        <v>18932286.43</v>
      </c>
      <c r="J2852" s="23">
        <v>2677.85</v>
      </c>
      <c r="K2852" s="23">
        <v>1</v>
      </c>
      <c r="L2852" s="23">
        <v>1</v>
      </c>
      <c r="M2852" s="21" t="s">
        <v>50</v>
      </c>
      <c r="N2852" s="21" t="s">
        <v>5192</v>
      </c>
      <c r="O2852" s="22"/>
      <c r="P2852" s="23">
        <v>8381</v>
      </c>
    </row>
    <row r="2853" spans="1:16" ht="45" x14ac:dyDescent="0.25">
      <c r="A2853" s="21" t="s">
        <v>367</v>
      </c>
      <c r="B2853" s="21" t="s">
        <v>49</v>
      </c>
      <c r="C2853" s="23">
        <v>10278471.84</v>
      </c>
      <c r="D2853" s="23">
        <v>439.68</v>
      </c>
      <c r="E2853" s="23">
        <v>13826289.439999999</v>
      </c>
      <c r="F2853" s="23">
        <v>445.72</v>
      </c>
      <c r="G2853" s="23">
        <v>15160876.050000001</v>
      </c>
      <c r="H2853" s="23">
        <v>518.46</v>
      </c>
      <c r="I2853" s="23">
        <v>15817882.380000001</v>
      </c>
      <c r="J2853" s="23">
        <v>413.38</v>
      </c>
      <c r="K2853" s="23">
        <v>1</v>
      </c>
      <c r="L2853" s="23">
        <v>1</v>
      </c>
      <c r="M2853" s="21" t="s">
        <v>50</v>
      </c>
      <c r="N2853" s="21" t="s">
        <v>5192</v>
      </c>
      <c r="O2853" s="22"/>
      <c r="P2853" s="23">
        <v>26816</v>
      </c>
    </row>
    <row r="2854" spans="1:16" ht="45" x14ac:dyDescent="0.25">
      <c r="A2854" s="21" t="s">
        <v>7437</v>
      </c>
      <c r="B2854" s="21" t="s">
        <v>49</v>
      </c>
      <c r="C2854" s="22"/>
      <c r="D2854" s="22"/>
      <c r="E2854" s="22"/>
      <c r="F2854" s="22"/>
      <c r="G2854" s="22"/>
      <c r="H2854" s="22"/>
      <c r="I2854" s="22"/>
      <c r="J2854" s="22"/>
      <c r="K2854" s="23">
        <v>1</v>
      </c>
      <c r="L2854" s="23">
        <v>1</v>
      </c>
      <c r="M2854" s="21" t="s">
        <v>50</v>
      </c>
      <c r="N2854" s="21" t="s">
        <v>50</v>
      </c>
      <c r="O2854" s="22"/>
      <c r="P2854" s="22"/>
    </row>
    <row r="2855" spans="1:16" ht="45" x14ac:dyDescent="0.25">
      <c r="A2855" s="21" t="s">
        <v>7438</v>
      </c>
      <c r="B2855" s="21" t="s">
        <v>49</v>
      </c>
      <c r="C2855" s="22"/>
      <c r="D2855" s="22"/>
      <c r="E2855" s="22"/>
      <c r="F2855" s="22"/>
      <c r="G2855" s="22"/>
      <c r="H2855" s="22"/>
      <c r="I2855" s="22"/>
      <c r="J2855" s="22"/>
      <c r="K2855" s="23">
        <v>1</v>
      </c>
      <c r="L2855" s="23">
        <v>1</v>
      </c>
      <c r="M2855" s="21" t="s">
        <v>50</v>
      </c>
      <c r="N2855" s="21" t="s">
        <v>50</v>
      </c>
      <c r="O2855" s="22"/>
      <c r="P2855" s="22"/>
    </row>
    <row r="2856" spans="1:16" ht="45" x14ac:dyDescent="0.25">
      <c r="A2856" s="21" t="s">
        <v>7439</v>
      </c>
      <c r="B2856" s="21" t="s">
        <v>49</v>
      </c>
      <c r="C2856" s="22"/>
      <c r="D2856" s="22"/>
      <c r="E2856" s="22"/>
      <c r="F2856" s="22"/>
      <c r="G2856" s="22"/>
      <c r="H2856" s="22"/>
      <c r="I2856" s="22"/>
      <c r="J2856" s="22"/>
      <c r="K2856" s="23">
        <v>1</v>
      </c>
      <c r="L2856" s="23">
        <v>1</v>
      </c>
      <c r="M2856" s="21" t="s">
        <v>50</v>
      </c>
      <c r="N2856" s="21" t="s">
        <v>50</v>
      </c>
      <c r="O2856" s="22"/>
      <c r="P2856" s="22"/>
    </row>
    <row r="2857" spans="1:16" ht="45" x14ac:dyDescent="0.25">
      <c r="A2857" s="21" t="s">
        <v>7440</v>
      </c>
      <c r="B2857" s="21" t="s">
        <v>49</v>
      </c>
      <c r="C2857" s="22"/>
      <c r="D2857" s="22"/>
      <c r="E2857" s="22"/>
      <c r="F2857" s="22"/>
      <c r="G2857" s="22"/>
      <c r="H2857" s="22"/>
      <c r="I2857" s="22"/>
      <c r="J2857" s="22"/>
      <c r="K2857" s="23">
        <v>1</v>
      </c>
      <c r="L2857" s="23">
        <v>1</v>
      </c>
      <c r="M2857" s="21" t="s">
        <v>50</v>
      </c>
      <c r="N2857" s="21" t="s">
        <v>50</v>
      </c>
      <c r="O2857" s="22"/>
      <c r="P2857" s="22"/>
    </row>
    <row r="2858" spans="1:16" ht="45" x14ac:dyDescent="0.25">
      <c r="A2858" s="21" t="s">
        <v>7441</v>
      </c>
      <c r="B2858" s="21" t="s">
        <v>49</v>
      </c>
      <c r="C2858" s="22"/>
      <c r="D2858" s="22"/>
      <c r="E2858" s="22"/>
      <c r="F2858" s="22"/>
      <c r="G2858" s="22"/>
      <c r="H2858" s="22"/>
      <c r="I2858" s="22"/>
      <c r="J2858" s="22"/>
      <c r="K2858" s="23">
        <v>1</v>
      </c>
      <c r="L2858" s="23">
        <v>1</v>
      </c>
      <c r="M2858" s="21" t="s">
        <v>50</v>
      </c>
      <c r="N2858" s="21" t="s">
        <v>50</v>
      </c>
      <c r="O2858" s="22"/>
      <c r="P2858" s="22"/>
    </row>
    <row r="2859" spans="1:16" ht="45" x14ac:dyDescent="0.25">
      <c r="A2859" s="21" t="s">
        <v>7442</v>
      </c>
      <c r="B2859" s="21" t="s">
        <v>49</v>
      </c>
      <c r="C2859" s="22"/>
      <c r="D2859" s="22"/>
      <c r="E2859" s="22"/>
      <c r="F2859" s="22"/>
      <c r="G2859" s="22"/>
      <c r="H2859" s="22"/>
      <c r="I2859" s="22"/>
      <c r="J2859" s="22"/>
      <c r="K2859" s="23">
        <v>1</v>
      </c>
      <c r="L2859" s="23">
        <v>1</v>
      </c>
      <c r="M2859" s="21" t="s">
        <v>50</v>
      </c>
      <c r="N2859" s="21" t="s">
        <v>50</v>
      </c>
      <c r="O2859" s="22"/>
      <c r="P2859" s="22"/>
    </row>
    <row r="2860" spans="1:16" ht="45" x14ac:dyDescent="0.25">
      <c r="A2860" s="21" t="s">
        <v>7443</v>
      </c>
      <c r="B2860" s="21" t="s">
        <v>49</v>
      </c>
      <c r="C2860" s="22"/>
      <c r="D2860" s="22"/>
      <c r="E2860" s="22"/>
      <c r="F2860" s="22"/>
      <c r="G2860" s="22"/>
      <c r="H2860" s="22"/>
      <c r="I2860" s="22"/>
      <c r="J2860" s="22"/>
      <c r="K2860" s="23">
        <v>1</v>
      </c>
      <c r="L2860" s="23">
        <v>1</v>
      </c>
      <c r="M2860" s="21" t="s">
        <v>50</v>
      </c>
      <c r="N2860" s="21" t="s">
        <v>50</v>
      </c>
      <c r="O2860" s="22"/>
      <c r="P2860" s="22"/>
    </row>
    <row r="2861" spans="1:16" ht="45" x14ac:dyDescent="0.25">
      <c r="A2861" s="21" t="s">
        <v>7444</v>
      </c>
      <c r="B2861" s="21" t="s">
        <v>49</v>
      </c>
      <c r="C2861" s="22"/>
      <c r="D2861" s="22"/>
      <c r="E2861" s="22"/>
      <c r="F2861" s="22"/>
      <c r="G2861" s="22"/>
      <c r="H2861" s="22"/>
      <c r="I2861" s="22"/>
      <c r="J2861" s="22"/>
      <c r="K2861" s="23">
        <v>1</v>
      </c>
      <c r="L2861" s="23">
        <v>1</v>
      </c>
      <c r="M2861" s="21" t="s">
        <v>50</v>
      </c>
      <c r="N2861" s="21" t="s">
        <v>50</v>
      </c>
      <c r="O2861" s="22"/>
      <c r="P2861" s="22"/>
    </row>
    <row r="2862" spans="1:16" ht="45" x14ac:dyDescent="0.25">
      <c r="A2862" s="21" t="s">
        <v>7445</v>
      </c>
      <c r="B2862" s="21" t="s">
        <v>49</v>
      </c>
      <c r="C2862" s="22"/>
      <c r="D2862" s="22"/>
      <c r="E2862" s="22"/>
      <c r="F2862" s="22"/>
      <c r="G2862" s="22"/>
      <c r="H2862" s="22"/>
      <c r="I2862" s="22"/>
      <c r="J2862" s="22"/>
      <c r="K2862" s="23">
        <v>1</v>
      </c>
      <c r="L2862" s="23">
        <v>1</v>
      </c>
      <c r="M2862" s="21" t="s">
        <v>50</v>
      </c>
      <c r="N2862" s="21" t="s">
        <v>50</v>
      </c>
      <c r="O2862" s="22"/>
      <c r="P2862" s="22"/>
    </row>
    <row r="2863" spans="1:16" ht="45" x14ac:dyDescent="0.25">
      <c r="A2863" s="21" t="s">
        <v>7446</v>
      </c>
      <c r="B2863" s="21" t="s">
        <v>49</v>
      </c>
      <c r="C2863" s="22"/>
      <c r="D2863" s="22"/>
      <c r="E2863" s="22"/>
      <c r="F2863" s="22"/>
      <c r="G2863" s="22"/>
      <c r="H2863" s="22"/>
      <c r="I2863" s="22"/>
      <c r="J2863" s="22"/>
      <c r="K2863" s="23">
        <v>1</v>
      </c>
      <c r="L2863" s="23">
        <v>1</v>
      </c>
      <c r="M2863" s="21" t="s">
        <v>50</v>
      </c>
      <c r="N2863" s="21" t="s">
        <v>50</v>
      </c>
      <c r="O2863" s="22"/>
      <c r="P2863" s="22"/>
    </row>
    <row r="2864" spans="1:16" ht="45" x14ac:dyDescent="0.25">
      <c r="A2864" s="21" t="s">
        <v>7447</v>
      </c>
      <c r="B2864" s="21" t="s">
        <v>49</v>
      </c>
      <c r="C2864" s="22"/>
      <c r="D2864" s="22"/>
      <c r="E2864" s="22"/>
      <c r="F2864" s="22"/>
      <c r="G2864" s="22"/>
      <c r="H2864" s="22"/>
      <c r="I2864" s="22"/>
      <c r="J2864" s="22"/>
      <c r="K2864" s="23">
        <v>1</v>
      </c>
      <c r="L2864" s="23">
        <v>1</v>
      </c>
      <c r="M2864" s="21" t="s">
        <v>50</v>
      </c>
      <c r="N2864" s="21" t="s">
        <v>50</v>
      </c>
      <c r="O2864" s="22"/>
      <c r="P2864" s="22"/>
    </row>
    <row r="2865" spans="1:16" ht="45" x14ac:dyDescent="0.25">
      <c r="A2865" s="21" t="s">
        <v>7448</v>
      </c>
      <c r="B2865" s="21" t="s">
        <v>49</v>
      </c>
      <c r="C2865" s="22"/>
      <c r="D2865" s="22"/>
      <c r="E2865" s="22"/>
      <c r="F2865" s="22"/>
      <c r="G2865" s="22"/>
      <c r="H2865" s="22"/>
      <c r="I2865" s="22"/>
      <c r="J2865" s="22"/>
      <c r="K2865" s="23">
        <v>1</v>
      </c>
      <c r="L2865" s="23">
        <v>1</v>
      </c>
      <c r="M2865" s="21" t="s">
        <v>50</v>
      </c>
      <c r="N2865" s="21" t="s">
        <v>50</v>
      </c>
      <c r="O2865" s="22"/>
      <c r="P2865" s="22"/>
    </row>
    <row r="2866" spans="1:16" ht="45" x14ac:dyDescent="0.25">
      <c r="A2866" s="21" t="s">
        <v>7449</v>
      </c>
      <c r="B2866" s="21" t="s">
        <v>49</v>
      </c>
      <c r="C2866" s="22"/>
      <c r="D2866" s="22"/>
      <c r="E2866" s="22"/>
      <c r="F2866" s="22"/>
      <c r="G2866" s="22"/>
      <c r="H2866" s="22"/>
      <c r="I2866" s="22"/>
      <c r="J2866" s="22"/>
      <c r="K2866" s="23">
        <v>1</v>
      </c>
      <c r="L2866" s="23">
        <v>1</v>
      </c>
      <c r="M2866" s="21" t="s">
        <v>50</v>
      </c>
      <c r="N2866" s="21" t="s">
        <v>50</v>
      </c>
      <c r="O2866" s="22"/>
      <c r="P2866" s="22"/>
    </row>
    <row r="2867" spans="1:16" ht="45" x14ac:dyDescent="0.25">
      <c r="A2867" s="21" t="s">
        <v>7450</v>
      </c>
      <c r="B2867" s="21" t="s">
        <v>49</v>
      </c>
      <c r="C2867" s="22"/>
      <c r="D2867" s="22"/>
      <c r="E2867" s="22"/>
      <c r="F2867" s="22"/>
      <c r="G2867" s="22"/>
      <c r="H2867" s="22"/>
      <c r="I2867" s="22"/>
      <c r="J2867" s="22"/>
      <c r="K2867" s="23">
        <v>1</v>
      </c>
      <c r="L2867" s="23">
        <v>1</v>
      </c>
      <c r="M2867" s="21" t="s">
        <v>50</v>
      </c>
      <c r="N2867" s="21" t="s">
        <v>50</v>
      </c>
      <c r="O2867" s="22"/>
      <c r="P2867" s="22"/>
    </row>
    <row r="2868" spans="1:16" ht="45" x14ac:dyDescent="0.25">
      <c r="A2868" s="21" t="s">
        <v>7451</v>
      </c>
      <c r="B2868" s="21" t="s">
        <v>49</v>
      </c>
      <c r="C2868" s="22"/>
      <c r="D2868" s="22"/>
      <c r="E2868" s="22"/>
      <c r="F2868" s="22"/>
      <c r="G2868" s="22"/>
      <c r="H2868" s="22"/>
      <c r="I2868" s="22"/>
      <c r="J2868" s="22"/>
      <c r="K2868" s="23">
        <v>1</v>
      </c>
      <c r="L2868" s="23">
        <v>1</v>
      </c>
      <c r="M2868" s="21" t="s">
        <v>50</v>
      </c>
      <c r="N2868" s="21" t="s">
        <v>50</v>
      </c>
      <c r="O2868" s="22"/>
      <c r="P2868" s="22"/>
    </row>
    <row r="2869" spans="1:16" ht="45" x14ac:dyDescent="0.25">
      <c r="A2869" s="21" t="s">
        <v>7452</v>
      </c>
      <c r="B2869" s="21" t="s">
        <v>49</v>
      </c>
      <c r="C2869" s="22"/>
      <c r="D2869" s="22"/>
      <c r="E2869" s="22"/>
      <c r="F2869" s="22"/>
      <c r="G2869" s="22"/>
      <c r="H2869" s="22"/>
      <c r="I2869" s="22"/>
      <c r="J2869" s="22"/>
      <c r="K2869" s="23">
        <v>1</v>
      </c>
      <c r="L2869" s="23">
        <v>1</v>
      </c>
      <c r="M2869" s="21" t="s">
        <v>50</v>
      </c>
      <c r="N2869" s="21" t="s">
        <v>50</v>
      </c>
      <c r="O2869" s="22"/>
      <c r="P2869" s="22"/>
    </row>
    <row r="2870" spans="1:16" ht="45" x14ac:dyDescent="0.25">
      <c r="A2870" s="21" t="s">
        <v>2970</v>
      </c>
      <c r="B2870" s="21" t="s">
        <v>49</v>
      </c>
      <c r="C2870" s="23">
        <v>79057428.370000005</v>
      </c>
      <c r="D2870" s="23">
        <v>1556.3</v>
      </c>
      <c r="E2870" s="23">
        <v>126577496.33</v>
      </c>
      <c r="F2870" s="23">
        <v>592.48</v>
      </c>
      <c r="G2870" s="23">
        <v>100126987.44</v>
      </c>
      <c r="H2870" s="23">
        <v>461.73</v>
      </c>
      <c r="I2870" s="23">
        <v>118360250.11</v>
      </c>
      <c r="J2870" s="23">
        <v>553.94000000000005</v>
      </c>
      <c r="K2870" s="23">
        <v>1</v>
      </c>
      <c r="L2870" s="23">
        <v>1</v>
      </c>
      <c r="M2870" s="21" t="s">
        <v>50</v>
      </c>
      <c r="N2870" s="21" t="s">
        <v>1462</v>
      </c>
      <c r="O2870" s="22"/>
      <c r="P2870" s="23">
        <v>230009.67</v>
      </c>
    </row>
    <row r="2871" spans="1:16" ht="45" x14ac:dyDescent="0.25">
      <c r="A2871" s="21" t="s">
        <v>7453</v>
      </c>
      <c r="B2871" s="21" t="s">
        <v>49</v>
      </c>
      <c r="C2871" s="22"/>
      <c r="D2871" s="22"/>
      <c r="E2871" s="22"/>
      <c r="F2871" s="22"/>
      <c r="G2871" s="22"/>
      <c r="H2871" s="22"/>
      <c r="I2871" s="22"/>
      <c r="J2871" s="22"/>
      <c r="K2871" s="23">
        <v>1</v>
      </c>
      <c r="L2871" s="23">
        <v>1</v>
      </c>
      <c r="M2871" s="21" t="s">
        <v>50</v>
      </c>
      <c r="N2871" s="21" t="s">
        <v>50</v>
      </c>
      <c r="O2871" s="22"/>
      <c r="P2871" s="22"/>
    </row>
    <row r="2872" spans="1:16" ht="45" x14ac:dyDescent="0.25">
      <c r="A2872" s="21" t="s">
        <v>7454</v>
      </c>
      <c r="B2872" s="21" t="s">
        <v>49</v>
      </c>
      <c r="C2872" s="22"/>
      <c r="D2872" s="22"/>
      <c r="E2872" s="22"/>
      <c r="F2872" s="22"/>
      <c r="G2872" s="22"/>
      <c r="H2872" s="22"/>
      <c r="I2872" s="22"/>
      <c r="J2872" s="22"/>
      <c r="K2872" s="23">
        <v>1</v>
      </c>
      <c r="L2872" s="23">
        <v>1</v>
      </c>
      <c r="M2872" s="21" t="s">
        <v>50</v>
      </c>
      <c r="N2872" s="21" t="s">
        <v>50</v>
      </c>
      <c r="O2872" s="22"/>
      <c r="P2872" s="22"/>
    </row>
    <row r="2873" spans="1:16" ht="45" x14ac:dyDescent="0.25">
      <c r="A2873" s="21" t="s">
        <v>7455</v>
      </c>
      <c r="B2873" s="21" t="s">
        <v>198</v>
      </c>
      <c r="C2873" s="22"/>
      <c r="D2873" s="22"/>
      <c r="E2873" s="22"/>
      <c r="F2873" s="22"/>
      <c r="G2873" s="22"/>
      <c r="H2873" s="22"/>
      <c r="I2873" s="22"/>
      <c r="J2873" s="22"/>
      <c r="K2873" s="23">
        <v>1</v>
      </c>
      <c r="L2873" s="23">
        <v>1</v>
      </c>
      <c r="M2873" s="21" t="s">
        <v>50</v>
      </c>
      <c r="N2873" s="21" t="s">
        <v>50</v>
      </c>
      <c r="O2873" s="22"/>
      <c r="P2873" s="22"/>
    </row>
    <row r="2874" spans="1:16" ht="45" x14ac:dyDescent="0.25">
      <c r="A2874" s="21" t="s">
        <v>2972</v>
      </c>
      <c r="B2874" s="21" t="s">
        <v>49</v>
      </c>
      <c r="C2874" s="23">
        <v>17555212.399999999</v>
      </c>
      <c r="D2874" s="23">
        <v>396.79</v>
      </c>
      <c r="E2874" s="23">
        <v>13364933.949999999</v>
      </c>
      <c r="F2874" s="23">
        <v>273.44</v>
      </c>
      <c r="G2874" s="23">
        <v>17775854.719999999</v>
      </c>
      <c r="H2874" s="23">
        <v>380.99</v>
      </c>
      <c r="I2874" s="23">
        <v>19903695.370000001</v>
      </c>
      <c r="J2874" s="23">
        <v>392.38</v>
      </c>
      <c r="K2874" s="23">
        <v>1</v>
      </c>
      <c r="L2874" s="23">
        <v>1</v>
      </c>
      <c r="M2874" s="21" t="s">
        <v>50</v>
      </c>
      <c r="N2874" s="21" t="s">
        <v>1462</v>
      </c>
      <c r="O2874" s="22"/>
      <c r="P2874" s="23">
        <v>50068</v>
      </c>
    </row>
    <row r="2875" spans="1:16" ht="45" x14ac:dyDescent="0.25">
      <c r="A2875" s="21" t="s">
        <v>7456</v>
      </c>
      <c r="B2875" s="21" t="s">
        <v>49</v>
      </c>
      <c r="C2875" s="22"/>
      <c r="D2875" s="22"/>
      <c r="E2875" s="22"/>
      <c r="F2875" s="22"/>
      <c r="G2875" s="22"/>
      <c r="H2875" s="22"/>
      <c r="I2875" s="22"/>
      <c r="J2875" s="22"/>
      <c r="K2875" s="23">
        <v>1</v>
      </c>
      <c r="L2875" s="23">
        <v>1</v>
      </c>
      <c r="M2875" s="21" t="s">
        <v>50</v>
      </c>
      <c r="N2875" s="21" t="s">
        <v>50</v>
      </c>
      <c r="O2875" s="22"/>
      <c r="P2875" s="22"/>
    </row>
    <row r="2876" spans="1:16" ht="45" x14ac:dyDescent="0.25">
      <c r="A2876" s="21" t="s">
        <v>1063</v>
      </c>
      <c r="B2876" s="21" t="s">
        <v>49</v>
      </c>
      <c r="C2876" s="23">
        <v>20435012.359999999</v>
      </c>
      <c r="D2876" s="23">
        <v>350.06</v>
      </c>
      <c r="E2876" s="23">
        <v>68460730.829999998</v>
      </c>
      <c r="F2876" s="23">
        <v>661.04</v>
      </c>
      <c r="G2876" s="23">
        <v>64558017.350000001</v>
      </c>
      <c r="H2876" s="23">
        <v>599.41999999999996</v>
      </c>
      <c r="I2876" s="23">
        <v>15317658.460000001</v>
      </c>
      <c r="J2876" s="23">
        <v>327.11</v>
      </c>
      <c r="K2876" s="23">
        <v>1</v>
      </c>
      <c r="L2876" s="23">
        <v>1</v>
      </c>
      <c r="M2876" s="21" t="s">
        <v>50</v>
      </c>
      <c r="N2876" s="21" t="s">
        <v>1462</v>
      </c>
      <c r="O2876" s="22"/>
      <c r="P2876" s="23">
        <v>52670</v>
      </c>
    </row>
    <row r="2877" spans="1:16" ht="45" x14ac:dyDescent="0.25">
      <c r="A2877" s="21" t="s">
        <v>2975</v>
      </c>
      <c r="B2877" s="21" t="s">
        <v>49</v>
      </c>
      <c r="C2877" s="23">
        <v>19848170.32</v>
      </c>
      <c r="D2877" s="23">
        <v>361.77</v>
      </c>
      <c r="E2877" s="23">
        <v>24490422.719999999</v>
      </c>
      <c r="F2877" s="23">
        <v>364.86</v>
      </c>
      <c r="G2877" s="23">
        <v>20740762.100000001</v>
      </c>
      <c r="H2877" s="23">
        <v>357.33</v>
      </c>
      <c r="I2877" s="23">
        <v>43132368.32</v>
      </c>
      <c r="J2877" s="23">
        <v>486.2</v>
      </c>
      <c r="K2877" s="23">
        <v>1</v>
      </c>
      <c r="L2877" s="23">
        <v>1</v>
      </c>
      <c r="M2877" s="21" t="s">
        <v>50</v>
      </c>
      <c r="N2877" s="21" t="s">
        <v>1462</v>
      </c>
      <c r="O2877" s="22"/>
      <c r="P2877" s="23">
        <v>50745.5</v>
      </c>
    </row>
    <row r="2878" spans="1:16" ht="45" x14ac:dyDescent="0.25">
      <c r="A2878" s="21" t="s">
        <v>7457</v>
      </c>
      <c r="B2878" s="21" t="s">
        <v>49</v>
      </c>
      <c r="C2878" s="22"/>
      <c r="D2878" s="22"/>
      <c r="E2878" s="22"/>
      <c r="F2878" s="22"/>
      <c r="G2878" s="22"/>
      <c r="H2878" s="22"/>
      <c r="I2878" s="22"/>
      <c r="J2878" s="22"/>
      <c r="K2878" s="23">
        <v>1</v>
      </c>
      <c r="L2878" s="23">
        <v>1</v>
      </c>
      <c r="M2878" s="21" t="s">
        <v>50</v>
      </c>
      <c r="N2878" s="21" t="s">
        <v>50</v>
      </c>
      <c r="O2878" s="22"/>
      <c r="P2878" s="22"/>
    </row>
    <row r="2879" spans="1:16" ht="45" x14ac:dyDescent="0.25">
      <c r="A2879" s="21" t="s">
        <v>7458</v>
      </c>
      <c r="B2879" s="21" t="s">
        <v>49</v>
      </c>
      <c r="C2879" s="22"/>
      <c r="D2879" s="22"/>
      <c r="E2879" s="22"/>
      <c r="F2879" s="22"/>
      <c r="G2879" s="22"/>
      <c r="H2879" s="22"/>
      <c r="I2879" s="22"/>
      <c r="J2879" s="22"/>
      <c r="K2879" s="23">
        <v>1</v>
      </c>
      <c r="L2879" s="23">
        <v>1</v>
      </c>
      <c r="M2879" s="21" t="s">
        <v>50</v>
      </c>
      <c r="N2879" s="21" t="s">
        <v>50</v>
      </c>
      <c r="O2879" s="22"/>
      <c r="P2879" s="22"/>
    </row>
    <row r="2880" spans="1:16" ht="45" x14ac:dyDescent="0.25">
      <c r="A2880" s="21" t="s">
        <v>7459</v>
      </c>
      <c r="B2880" s="21" t="s">
        <v>49</v>
      </c>
      <c r="C2880" s="22"/>
      <c r="D2880" s="22"/>
      <c r="E2880" s="22"/>
      <c r="F2880" s="22"/>
      <c r="G2880" s="22"/>
      <c r="H2880" s="22"/>
      <c r="I2880" s="22"/>
      <c r="J2880" s="22"/>
      <c r="K2880" s="23">
        <v>1</v>
      </c>
      <c r="L2880" s="23">
        <v>1</v>
      </c>
      <c r="M2880" s="21" t="s">
        <v>50</v>
      </c>
      <c r="N2880" s="21" t="s">
        <v>50</v>
      </c>
      <c r="O2880" s="22"/>
      <c r="P2880" s="22"/>
    </row>
    <row r="2881" spans="1:16" ht="45" x14ac:dyDescent="0.25">
      <c r="A2881" s="21" t="s">
        <v>7460</v>
      </c>
      <c r="B2881" s="21" t="s">
        <v>49</v>
      </c>
      <c r="C2881" s="22"/>
      <c r="D2881" s="22"/>
      <c r="E2881" s="22"/>
      <c r="F2881" s="22"/>
      <c r="G2881" s="22"/>
      <c r="H2881" s="22"/>
      <c r="I2881" s="22"/>
      <c r="J2881" s="22"/>
      <c r="K2881" s="23">
        <v>1</v>
      </c>
      <c r="L2881" s="23">
        <v>1</v>
      </c>
      <c r="M2881" s="21" t="s">
        <v>50</v>
      </c>
      <c r="N2881" s="21" t="s">
        <v>50</v>
      </c>
      <c r="O2881" s="22"/>
      <c r="P2881" s="22"/>
    </row>
    <row r="2882" spans="1:16" ht="45" x14ac:dyDescent="0.25">
      <c r="A2882" s="21" t="s">
        <v>7461</v>
      </c>
      <c r="B2882" s="21" t="s">
        <v>49</v>
      </c>
      <c r="C2882" s="22"/>
      <c r="D2882" s="22"/>
      <c r="E2882" s="22"/>
      <c r="F2882" s="22"/>
      <c r="G2882" s="22"/>
      <c r="H2882" s="22"/>
      <c r="I2882" s="22"/>
      <c r="J2882" s="22"/>
      <c r="K2882" s="23">
        <v>1</v>
      </c>
      <c r="L2882" s="23">
        <v>1</v>
      </c>
      <c r="M2882" s="21" t="s">
        <v>50</v>
      </c>
      <c r="N2882" s="21" t="s">
        <v>50</v>
      </c>
      <c r="O2882" s="22"/>
      <c r="P2882" s="22"/>
    </row>
    <row r="2883" spans="1:16" ht="45" x14ac:dyDescent="0.25">
      <c r="A2883" s="21" t="s">
        <v>7462</v>
      </c>
      <c r="B2883" s="21" t="s">
        <v>49</v>
      </c>
      <c r="C2883" s="22"/>
      <c r="D2883" s="22"/>
      <c r="E2883" s="22"/>
      <c r="F2883" s="22"/>
      <c r="G2883" s="22"/>
      <c r="H2883" s="22"/>
      <c r="I2883" s="22"/>
      <c r="J2883" s="22"/>
      <c r="K2883" s="23">
        <v>1</v>
      </c>
      <c r="L2883" s="23">
        <v>1</v>
      </c>
      <c r="M2883" s="21" t="s">
        <v>50</v>
      </c>
      <c r="N2883" s="21" t="s">
        <v>50</v>
      </c>
      <c r="O2883" s="22"/>
      <c r="P2883" s="22"/>
    </row>
    <row r="2884" spans="1:16" ht="45" x14ac:dyDescent="0.25">
      <c r="A2884" s="21" t="s">
        <v>1065</v>
      </c>
      <c r="B2884" s="21" t="s">
        <v>49</v>
      </c>
      <c r="C2884" s="23">
        <v>32579537.390000001</v>
      </c>
      <c r="D2884" s="23">
        <v>429.41</v>
      </c>
      <c r="E2884" s="23">
        <v>23088659.780000001</v>
      </c>
      <c r="F2884" s="23">
        <v>143.02000000000001</v>
      </c>
      <c r="G2884" s="23">
        <v>35203174.530000001</v>
      </c>
      <c r="H2884" s="23">
        <v>170.9</v>
      </c>
      <c r="I2884" s="23">
        <v>31239567.489999998</v>
      </c>
      <c r="J2884" s="23">
        <v>216.73</v>
      </c>
      <c r="K2884" s="23">
        <v>1</v>
      </c>
      <c r="L2884" s="23">
        <v>1</v>
      </c>
      <c r="M2884" s="21" t="s">
        <v>50</v>
      </c>
      <c r="N2884" s="21" t="s">
        <v>1462</v>
      </c>
      <c r="O2884" s="22"/>
      <c r="P2884" s="23">
        <v>200475</v>
      </c>
    </row>
    <row r="2885" spans="1:16" ht="45" x14ac:dyDescent="0.25">
      <c r="A2885" s="21" t="s">
        <v>7463</v>
      </c>
      <c r="B2885" s="21" t="s">
        <v>49</v>
      </c>
      <c r="C2885" s="22"/>
      <c r="D2885" s="22"/>
      <c r="E2885" s="22"/>
      <c r="F2885" s="22"/>
      <c r="G2885" s="22"/>
      <c r="H2885" s="22"/>
      <c r="I2885" s="22"/>
      <c r="J2885" s="22"/>
      <c r="K2885" s="23">
        <v>1</v>
      </c>
      <c r="L2885" s="23">
        <v>1</v>
      </c>
      <c r="M2885" s="21" t="s">
        <v>50</v>
      </c>
      <c r="N2885" s="21" t="s">
        <v>50</v>
      </c>
      <c r="O2885" s="22"/>
      <c r="P2885" s="22"/>
    </row>
    <row r="2886" spans="1:16" ht="45" x14ac:dyDescent="0.25">
      <c r="A2886" s="21" t="s">
        <v>7464</v>
      </c>
      <c r="B2886" s="21" t="s">
        <v>49</v>
      </c>
      <c r="C2886" s="22"/>
      <c r="D2886" s="22"/>
      <c r="E2886" s="22"/>
      <c r="F2886" s="22"/>
      <c r="G2886" s="22"/>
      <c r="H2886" s="22"/>
      <c r="I2886" s="22"/>
      <c r="J2886" s="22"/>
      <c r="K2886" s="23">
        <v>1</v>
      </c>
      <c r="L2886" s="23">
        <v>1</v>
      </c>
      <c r="M2886" s="21" t="s">
        <v>50</v>
      </c>
      <c r="N2886" s="21" t="s">
        <v>50</v>
      </c>
      <c r="O2886" s="22"/>
      <c r="P2886" s="22"/>
    </row>
    <row r="2887" spans="1:16" ht="45" x14ac:dyDescent="0.25">
      <c r="A2887" s="21" t="s">
        <v>7465</v>
      </c>
      <c r="B2887" s="21" t="s">
        <v>49</v>
      </c>
      <c r="C2887" s="22"/>
      <c r="D2887" s="22"/>
      <c r="E2887" s="22"/>
      <c r="F2887" s="22"/>
      <c r="G2887" s="22"/>
      <c r="H2887" s="22"/>
      <c r="I2887" s="22"/>
      <c r="J2887" s="22"/>
      <c r="K2887" s="23">
        <v>1</v>
      </c>
      <c r="L2887" s="23">
        <v>1</v>
      </c>
      <c r="M2887" s="21" t="s">
        <v>50</v>
      </c>
      <c r="N2887" s="21" t="s">
        <v>50</v>
      </c>
      <c r="O2887" s="22"/>
      <c r="P2887" s="22"/>
    </row>
    <row r="2888" spans="1:16" ht="45" x14ac:dyDescent="0.25">
      <c r="A2888" s="21" t="s">
        <v>7466</v>
      </c>
      <c r="B2888" s="21" t="s">
        <v>49</v>
      </c>
      <c r="C2888" s="22"/>
      <c r="D2888" s="22"/>
      <c r="E2888" s="22"/>
      <c r="F2888" s="22"/>
      <c r="G2888" s="22"/>
      <c r="H2888" s="22"/>
      <c r="I2888" s="22"/>
      <c r="J2888" s="22"/>
      <c r="K2888" s="23">
        <v>1</v>
      </c>
      <c r="L2888" s="23">
        <v>1</v>
      </c>
      <c r="M2888" s="21" t="s">
        <v>50</v>
      </c>
      <c r="N2888" s="21" t="s">
        <v>50</v>
      </c>
      <c r="O2888" s="22"/>
      <c r="P2888" s="22"/>
    </row>
    <row r="2889" spans="1:16" ht="45" x14ac:dyDescent="0.25">
      <c r="A2889" s="21" t="s">
        <v>2980</v>
      </c>
      <c r="B2889" s="21" t="s">
        <v>49</v>
      </c>
      <c r="C2889" s="23">
        <v>13431732.880000001</v>
      </c>
      <c r="D2889" s="23">
        <v>40.58</v>
      </c>
      <c r="E2889" s="23">
        <v>13178982.449999999</v>
      </c>
      <c r="F2889" s="23">
        <v>36.17</v>
      </c>
      <c r="G2889" s="23">
        <v>7104115.8499999996</v>
      </c>
      <c r="H2889" s="23">
        <v>25.58</v>
      </c>
      <c r="I2889" s="23">
        <v>16586939.35</v>
      </c>
      <c r="J2889" s="23">
        <v>43.41</v>
      </c>
      <c r="K2889" s="23">
        <v>1</v>
      </c>
      <c r="L2889" s="23">
        <v>1</v>
      </c>
      <c r="M2889" s="21" t="s">
        <v>50</v>
      </c>
      <c r="N2889" s="21" t="s">
        <v>1462</v>
      </c>
      <c r="O2889" s="22"/>
      <c r="P2889" s="23">
        <v>292440</v>
      </c>
    </row>
    <row r="2890" spans="1:16" ht="45" x14ac:dyDescent="0.25">
      <c r="A2890" s="21" t="s">
        <v>7467</v>
      </c>
      <c r="B2890" s="21" t="s">
        <v>49</v>
      </c>
      <c r="C2890" s="22"/>
      <c r="D2890" s="22"/>
      <c r="E2890" s="22"/>
      <c r="F2890" s="22"/>
      <c r="G2890" s="22"/>
      <c r="H2890" s="22"/>
      <c r="I2890" s="22"/>
      <c r="J2890" s="22"/>
      <c r="K2890" s="23">
        <v>1</v>
      </c>
      <c r="L2890" s="23">
        <v>1</v>
      </c>
      <c r="M2890" s="21" t="s">
        <v>50</v>
      </c>
      <c r="N2890" s="21" t="s">
        <v>50</v>
      </c>
      <c r="O2890" s="22"/>
      <c r="P2890" s="22"/>
    </row>
    <row r="2891" spans="1:16" ht="45" x14ac:dyDescent="0.25">
      <c r="A2891" s="21" t="s">
        <v>7468</v>
      </c>
      <c r="B2891" s="21" t="s">
        <v>49</v>
      </c>
      <c r="C2891" s="22"/>
      <c r="D2891" s="22"/>
      <c r="E2891" s="22"/>
      <c r="F2891" s="22"/>
      <c r="G2891" s="22"/>
      <c r="H2891" s="22"/>
      <c r="I2891" s="22"/>
      <c r="J2891" s="22"/>
      <c r="K2891" s="23">
        <v>1</v>
      </c>
      <c r="L2891" s="23">
        <v>1</v>
      </c>
      <c r="M2891" s="21" t="s">
        <v>50</v>
      </c>
      <c r="N2891" s="21" t="s">
        <v>50</v>
      </c>
      <c r="O2891" s="22"/>
      <c r="P2891" s="22"/>
    </row>
    <row r="2892" spans="1:16" ht="45" x14ac:dyDescent="0.25">
      <c r="A2892" s="21" t="s">
        <v>7469</v>
      </c>
      <c r="B2892" s="21" t="s">
        <v>49</v>
      </c>
      <c r="C2892" s="22"/>
      <c r="D2892" s="22"/>
      <c r="E2892" s="22"/>
      <c r="F2892" s="22"/>
      <c r="G2892" s="22"/>
      <c r="H2892" s="22"/>
      <c r="I2892" s="22"/>
      <c r="J2892" s="22"/>
      <c r="K2892" s="23">
        <v>1</v>
      </c>
      <c r="L2892" s="23">
        <v>1</v>
      </c>
      <c r="M2892" s="21" t="s">
        <v>50</v>
      </c>
      <c r="N2892" s="21" t="s">
        <v>50</v>
      </c>
      <c r="O2892" s="22"/>
      <c r="P2892" s="22"/>
    </row>
    <row r="2893" spans="1:16" ht="45" x14ac:dyDescent="0.25">
      <c r="A2893" s="21" t="s">
        <v>7470</v>
      </c>
      <c r="B2893" s="21" t="s">
        <v>49</v>
      </c>
      <c r="C2893" s="22"/>
      <c r="D2893" s="22"/>
      <c r="E2893" s="22"/>
      <c r="F2893" s="22"/>
      <c r="G2893" s="22"/>
      <c r="H2893" s="22"/>
      <c r="I2893" s="22"/>
      <c r="J2893" s="22"/>
      <c r="K2893" s="23">
        <v>1</v>
      </c>
      <c r="L2893" s="23">
        <v>1</v>
      </c>
      <c r="M2893" s="21" t="s">
        <v>50</v>
      </c>
      <c r="N2893" s="21" t="s">
        <v>50</v>
      </c>
      <c r="O2893" s="22"/>
      <c r="P2893" s="22"/>
    </row>
    <row r="2894" spans="1:16" ht="45" x14ac:dyDescent="0.25">
      <c r="A2894" s="21" t="s">
        <v>7471</v>
      </c>
      <c r="B2894" s="21" t="s">
        <v>49</v>
      </c>
      <c r="C2894" s="22"/>
      <c r="D2894" s="22"/>
      <c r="E2894" s="22"/>
      <c r="F2894" s="22"/>
      <c r="G2894" s="22"/>
      <c r="H2894" s="22"/>
      <c r="I2894" s="22"/>
      <c r="J2894" s="22"/>
      <c r="K2894" s="23">
        <v>1</v>
      </c>
      <c r="L2894" s="23">
        <v>1</v>
      </c>
      <c r="M2894" s="21" t="s">
        <v>50</v>
      </c>
      <c r="N2894" s="21" t="s">
        <v>50</v>
      </c>
      <c r="O2894" s="22"/>
      <c r="P2894" s="22"/>
    </row>
    <row r="2895" spans="1:16" ht="45" x14ac:dyDescent="0.25">
      <c r="A2895" s="21" t="s">
        <v>2982</v>
      </c>
      <c r="B2895" s="21" t="s">
        <v>49</v>
      </c>
      <c r="C2895" s="23">
        <v>20985051.899999999</v>
      </c>
      <c r="D2895" s="23">
        <v>74.44</v>
      </c>
      <c r="E2895" s="23">
        <v>26968929</v>
      </c>
      <c r="F2895" s="23">
        <v>73.52</v>
      </c>
      <c r="G2895" s="23">
        <v>21077713.260000002</v>
      </c>
      <c r="H2895" s="23">
        <v>54.85</v>
      </c>
      <c r="I2895" s="23">
        <v>17331034.120000001</v>
      </c>
      <c r="J2895" s="23">
        <v>43.98</v>
      </c>
      <c r="K2895" s="23">
        <v>1</v>
      </c>
      <c r="L2895" s="23">
        <v>1</v>
      </c>
      <c r="M2895" s="21" t="s">
        <v>50</v>
      </c>
      <c r="N2895" s="21" t="s">
        <v>58</v>
      </c>
      <c r="O2895" s="22"/>
      <c r="P2895" s="23">
        <v>323555.5</v>
      </c>
    </row>
    <row r="2896" spans="1:16" ht="45" x14ac:dyDescent="0.25">
      <c r="A2896" s="21" t="s">
        <v>7472</v>
      </c>
      <c r="B2896" s="21" t="s">
        <v>49</v>
      </c>
      <c r="C2896" s="22"/>
      <c r="D2896" s="22"/>
      <c r="E2896" s="22"/>
      <c r="F2896" s="22"/>
      <c r="G2896" s="22"/>
      <c r="H2896" s="22"/>
      <c r="I2896" s="22"/>
      <c r="J2896" s="22"/>
      <c r="K2896" s="23">
        <v>1</v>
      </c>
      <c r="L2896" s="23">
        <v>1</v>
      </c>
      <c r="M2896" s="21" t="s">
        <v>50</v>
      </c>
      <c r="N2896" s="21" t="s">
        <v>50</v>
      </c>
      <c r="O2896" s="22"/>
      <c r="P2896" s="22"/>
    </row>
    <row r="2897" spans="1:16" ht="45" x14ac:dyDescent="0.25">
      <c r="A2897" s="21" t="s">
        <v>7473</v>
      </c>
      <c r="B2897" s="21" t="s">
        <v>49</v>
      </c>
      <c r="C2897" s="22"/>
      <c r="D2897" s="22"/>
      <c r="E2897" s="22"/>
      <c r="F2897" s="22"/>
      <c r="G2897" s="22"/>
      <c r="H2897" s="22"/>
      <c r="I2897" s="22"/>
      <c r="J2897" s="22"/>
      <c r="K2897" s="23">
        <v>1</v>
      </c>
      <c r="L2897" s="23">
        <v>1</v>
      </c>
      <c r="M2897" s="21" t="s">
        <v>50</v>
      </c>
      <c r="N2897" s="21" t="s">
        <v>50</v>
      </c>
      <c r="O2897" s="22"/>
      <c r="P2897" s="22"/>
    </row>
    <row r="2898" spans="1:16" ht="45" x14ac:dyDescent="0.25">
      <c r="A2898" s="21" t="s">
        <v>7474</v>
      </c>
      <c r="B2898" s="21" t="s">
        <v>49</v>
      </c>
      <c r="C2898" s="22"/>
      <c r="D2898" s="22"/>
      <c r="E2898" s="22"/>
      <c r="F2898" s="22"/>
      <c r="G2898" s="22"/>
      <c r="H2898" s="22"/>
      <c r="I2898" s="22"/>
      <c r="J2898" s="22"/>
      <c r="K2898" s="23">
        <v>1</v>
      </c>
      <c r="L2898" s="23">
        <v>1</v>
      </c>
      <c r="M2898" s="21" t="s">
        <v>50</v>
      </c>
      <c r="N2898" s="21" t="s">
        <v>50</v>
      </c>
      <c r="O2898" s="22"/>
      <c r="P2898" s="22"/>
    </row>
    <row r="2899" spans="1:16" ht="45" x14ac:dyDescent="0.25">
      <c r="A2899" s="21" t="s">
        <v>7475</v>
      </c>
      <c r="B2899" s="21" t="s">
        <v>49</v>
      </c>
      <c r="C2899" s="22"/>
      <c r="D2899" s="22"/>
      <c r="E2899" s="22"/>
      <c r="F2899" s="22"/>
      <c r="G2899" s="22"/>
      <c r="H2899" s="22"/>
      <c r="I2899" s="22"/>
      <c r="J2899" s="22"/>
      <c r="K2899" s="23">
        <v>1</v>
      </c>
      <c r="L2899" s="23">
        <v>1</v>
      </c>
      <c r="M2899" s="21" t="s">
        <v>50</v>
      </c>
      <c r="N2899" s="21" t="s">
        <v>50</v>
      </c>
      <c r="O2899" s="22"/>
      <c r="P2899" s="22"/>
    </row>
    <row r="2900" spans="1:16" ht="45" x14ac:dyDescent="0.25">
      <c r="A2900" s="21" t="s">
        <v>7476</v>
      </c>
      <c r="B2900" s="21" t="s">
        <v>49</v>
      </c>
      <c r="C2900" s="22"/>
      <c r="D2900" s="22"/>
      <c r="E2900" s="22"/>
      <c r="F2900" s="22"/>
      <c r="G2900" s="22"/>
      <c r="H2900" s="22"/>
      <c r="I2900" s="22"/>
      <c r="J2900" s="22"/>
      <c r="K2900" s="23">
        <v>1</v>
      </c>
      <c r="L2900" s="23">
        <v>1</v>
      </c>
      <c r="M2900" s="21" t="s">
        <v>50</v>
      </c>
      <c r="N2900" s="21" t="s">
        <v>50</v>
      </c>
      <c r="O2900" s="22"/>
      <c r="P2900" s="22"/>
    </row>
    <row r="2901" spans="1:16" ht="45" x14ac:dyDescent="0.25">
      <c r="A2901" s="21" t="s">
        <v>7477</v>
      </c>
      <c r="B2901" s="21" t="s">
        <v>49</v>
      </c>
      <c r="C2901" s="22"/>
      <c r="D2901" s="22"/>
      <c r="E2901" s="22"/>
      <c r="F2901" s="22"/>
      <c r="G2901" s="22"/>
      <c r="H2901" s="22"/>
      <c r="I2901" s="22"/>
      <c r="J2901" s="22"/>
      <c r="K2901" s="23">
        <v>1</v>
      </c>
      <c r="L2901" s="23">
        <v>1</v>
      </c>
      <c r="M2901" s="21" t="s">
        <v>50</v>
      </c>
      <c r="N2901" s="21" t="s">
        <v>50</v>
      </c>
      <c r="O2901" s="22"/>
      <c r="P2901" s="22"/>
    </row>
    <row r="2902" spans="1:16" ht="45" x14ac:dyDescent="0.25">
      <c r="A2902" s="21" t="s">
        <v>7478</v>
      </c>
      <c r="B2902" s="21" t="s">
        <v>49</v>
      </c>
      <c r="C2902" s="22"/>
      <c r="D2902" s="22"/>
      <c r="E2902" s="22"/>
      <c r="F2902" s="22"/>
      <c r="G2902" s="22"/>
      <c r="H2902" s="22"/>
      <c r="I2902" s="22"/>
      <c r="J2902" s="22"/>
      <c r="K2902" s="23">
        <v>1</v>
      </c>
      <c r="L2902" s="23">
        <v>1</v>
      </c>
      <c r="M2902" s="21" t="s">
        <v>50</v>
      </c>
      <c r="N2902" s="21" t="s">
        <v>50</v>
      </c>
      <c r="O2902" s="22"/>
      <c r="P2902" s="22"/>
    </row>
    <row r="2903" spans="1:16" ht="45" x14ac:dyDescent="0.25">
      <c r="A2903" s="21" t="s">
        <v>7479</v>
      </c>
      <c r="B2903" s="21" t="s">
        <v>49</v>
      </c>
      <c r="C2903" s="22"/>
      <c r="D2903" s="22"/>
      <c r="E2903" s="22"/>
      <c r="F2903" s="22"/>
      <c r="G2903" s="22"/>
      <c r="H2903" s="22"/>
      <c r="I2903" s="22"/>
      <c r="J2903" s="22"/>
      <c r="K2903" s="23">
        <v>1</v>
      </c>
      <c r="L2903" s="23">
        <v>1</v>
      </c>
      <c r="M2903" s="21" t="s">
        <v>50</v>
      </c>
      <c r="N2903" s="21" t="s">
        <v>50</v>
      </c>
      <c r="O2903" s="22"/>
      <c r="P2903" s="22"/>
    </row>
    <row r="2904" spans="1:16" ht="45" x14ac:dyDescent="0.25">
      <c r="A2904" s="21" t="s">
        <v>2985</v>
      </c>
      <c r="B2904" s="21" t="s">
        <v>49</v>
      </c>
      <c r="C2904" s="23">
        <v>12898384.6</v>
      </c>
      <c r="D2904" s="23">
        <v>39.96</v>
      </c>
      <c r="E2904" s="23">
        <v>9155453.0500000007</v>
      </c>
      <c r="F2904" s="23">
        <v>30.64</v>
      </c>
      <c r="G2904" s="23">
        <v>11247920.35</v>
      </c>
      <c r="H2904" s="23">
        <v>36.29</v>
      </c>
      <c r="I2904" s="23">
        <v>8746690.6799999997</v>
      </c>
      <c r="J2904" s="23">
        <v>29.54</v>
      </c>
      <c r="K2904" s="23">
        <v>1</v>
      </c>
      <c r="L2904" s="23">
        <v>1</v>
      </c>
      <c r="M2904" s="21" t="s">
        <v>50</v>
      </c>
      <c r="N2904" s="21" t="s">
        <v>58</v>
      </c>
      <c r="O2904" s="22"/>
      <c r="P2904" s="23">
        <v>364906</v>
      </c>
    </row>
    <row r="2905" spans="1:16" ht="45" x14ac:dyDescent="0.25">
      <c r="A2905" s="21" t="s">
        <v>7480</v>
      </c>
      <c r="B2905" s="21" t="s">
        <v>49</v>
      </c>
      <c r="C2905" s="22"/>
      <c r="D2905" s="22"/>
      <c r="E2905" s="22"/>
      <c r="F2905" s="22"/>
      <c r="G2905" s="22"/>
      <c r="H2905" s="22"/>
      <c r="I2905" s="22"/>
      <c r="J2905" s="22"/>
      <c r="K2905" s="23">
        <v>1</v>
      </c>
      <c r="L2905" s="23">
        <v>1</v>
      </c>
      <c r="M2905" s="21" t="s">
        <v>50</v>
      </c>
      <c r="N2905" s="21" t="s">
        <v>50</v>
      </c>
      <c r="O2905" s="22"/>
      <c r="P2905" s="22"/>
    </row>
    <row r="2906" spans="1:16" ht="45" x14ac:dyDescent="0.25">
      <c r="A2906" s="21" t="s">
        <v>1067</v>
      </c>
      <c r="B2906" s="21" t="s">
        <v>49</v>
      </c>
      <c r="C2906" s="23">
        <v>11670991.039999999</v>
      </c>
      <c r="D2906" s="23">
        <v>1418.81</v>
      </c>
      <c r="E2906" s="23">
        <v>10258900.91</v>
      </c>
      <c r="F2906" s="23">
        <v>2202.02</v>
      </c>
      <c r="G2906" s="23">
        <v>8730813.5999999996</v>
      </c>
      <c r="H2906" s="23">
        <v>2119.81</v>
      </c>
      <c r="I2906" s="23">
        <v>10401907.800000001</v>
      </c>
      <c r="J2906" s="23">
        <v>2440.98</v>
      </c>
      <c r="K2906" s="23">
        <v>1</v>
      </c>
      <c r="L2906" s="23">
        <v>1</v>
      </c>
      <c r="M2906" s="21" t="s">
        <v>50</v>
      </c>
      <c r="N2906" s="21" t="s">
        <v>5192</v>
      </c>
      <c r="O2906" s="22"/>
      <c r="P2906" s="23">
        <v>4059.5</v>
      </c>
    </row>
    <row r="2907" spans="1:16" ht="45" x14ac:dyDescent="0.25">
      <c r="A2907" s="21" t="s">
        <v>2990</v>
      </c>
      <c r="B2907" s="21" t="s">
        <v>49</v>
      </c>
      <c r="C2907" s="23">
        <v>78438000</v>
      </c>
      <c r="D2907" s="23">
        <v>3000</v>
      </c>
      <c r="E2907" s="23">
        <v>43117350.369999997</v>
      </c>
      <c r="F2907" s="23">
        <v>2793.96</v>
      </c>
      <c r="G2907" s="23">
        <v>60790072.600000001</v>
      </c>
      <c r="H2907" s="23">
        <v>3123.16</v>
      </c>
      <c r="I2907" s="23">
        <v>65191366.159999996</v>
      </c>
      <c r="J2907" s="23">
        <v>2847.35</v>
      </c>
      <c r="K2907" s="23">
        <v>1</v>
      </c>
      <c r="L2907" s="23">
        <v>1</v>
      </c>
      <c r="M2907" s="21" t="s">
        <v>50</v>
      </c>
      <c r="N2907" s="21" t="s">
        <v>5192</v>
      </c>
      <c r="O2907" s="22"/>
      <c r="P2907" s="23">
        <v>27691.25</v>
      </c>
    </row>
    <row r="2908" spans="1:16" ht="45" x14ac:dyDescent="0.25">
      <c r="A2908" s="21" t="s">
        <v>7481</v>
      </c>
      <c r="B2908" s="21" t="s">
        <v>49</v>
      </c>
      <c r="C2908" s="22"/>
      <c r="D2908" s="22"/>
      <c r="E2908" s="22"/>
      <c r="F2908" s="22"/>
      <c r="G2908" s="22"/>
      <c r="H2908" s="22"/>
      <c r="I2908" s="22"/>
      <c r="J2908" s="22"/>
      <c r="K2908" s="23">
        <v>1</v>
      </c>
      <c r="L2908" s="23">
        <v>1</v>
      </c>
      <c r="M2908" s="21" t="s">
        <v>50</v>
      </c>
      <c r="N2908" s="21" t="s">
        <v>50</v>
      </c>
      <c r="O2908" s="22"/>
      <c r="P2908" s="22"/>
    </row>
    <row r="2909" spans="1:16" ht="45" x14ac:dyDescent="0.25">
      <c r="A2909" s="21" t="s">
        <v>7482</v>
      </c>
      <c r="B2909" s="21" t="s">
        <v>49</v>
      </c>
      <c r="C2909" s="22"/>
      <c r="D2909" s="22"/>
      <c r="E2909" s="22"/>
      <c r="F2909" s="22"/>
      <c r="G2909" s="22"/>
      <c r="H2909" s="22"/>
      <c r="I2909" s="22"/>
      <c r="J2909" s="22"/>
      <c r="K2909" s="23">
        <v>1</v>
      </c>
      <c r="L2909" s="23">
        <v>1</v>
      </c>
      <c r="M2909" s="21" t="s">
        <v>50</v>
      </c>
      <c r="N2909" s="21" t="s">
        <v>50</v>
      </c>
      <c r="O2909" s="22"/>
      <c r="P2909" s="22"/>
    </row>
    <row r="2910" spans="1:16" ht="45" x14ac:dyDescent="0.25">
      <c r="A2910" s="21" t="s">
        <v>7483</v>
      </c>
      <c r="B2910" s="21" t="s">
        <v>49</v>
      </c>
      <c r="C2910" s="22"/>
      <c r="D2910" s="22"/>
      <c r="E2910" s="22"/>
      <c r="F2910" s="22"/>
      <c r="G2910" s="22"/>
      <c r="H2910" s="22"/>
      <c r="I2910" s="22"/>
      <c r="J2910" s="22"/>
      <c r="K2910" s="23">
        <v>1</v>
      </c>
      <c r="L2910" s="23">
        <v>1</v>
      </c>
      <c r="M2910" s="21" t="s">
        <v>50</v>
      </c>
      <c r="N2910" s="21" t="s">
        <v>50</v>
      </c>
      <c r="O2910" s="22"/>
      <c r="P2910" s="22"/>
    </row>
    <row r="2911" spans="1:16" ht="45" x14ac:dyDescent="0.25">
      <c r="A2911" s="21" t="s">
        <v>370</v>
      </c>
      <c r="B2911" s="21" t="s">
        <v>49</v>
      </c>
      <c r="C2911" s="23">
        <v>26168472.010000002</v>
      </c>
      <c r="D2911" s="23">
        <v>948.09</v>
      </c>
      <c r="E2911" s="23">
        <v>10717326.720000001</v>
      </c>
      <c r="F2911" s="23">
        <v>490.14</v>
      </c>
      <c r="G2911" s="23">
        <v>18720371.140000001</v>
      </c>
      <c r="H2911" s="23">
        <v>1137.56</v>
      </c>
      <c r="I2911" s="23">
        <v>30888096.09</v>
      </c>
      <c r="J2911" s="23">
        <v>2260.4499999999998</v>
      </c>
      <c r="K2911" s="23">
        <v>1</v>
      </c>
      <c r="L2911" s="23">
        <v>1</v>
      </c>
      <c r="M2911" s="21" t="s">
        <v>50</v>
      </c>
      <c r="N2911" s="21" t="s">
        <v>5192</v>
      </c>
      <c r="O2911" s="22"/>
      <c r="P2911" s="23">
        <v>30724.5</v>
      </c>
    </row>
    <row r="2912" spans="1:16" ht="45" x14ac:dyDescent="0.25">
      <c r="A2912" s="21" t="s">
        <v>7484</v>
      </c>
      <c r="B2912" s="21" t="s">
        <v>49</v>
      </c>
      <c r="C2912" s="22"/>
      <c r="D2912" s="22"/>
      <c r="E2912" s="22"/>
      <c r="F2912" s="22"/>
      <c r="G2912" s="22"/>
      <c r="H2912" s="22"/>
      <c r="I2912" s="22"/>
      <c r="J2912" s="22"/>
      <c r="K2912" s="23">
        <v>1</v>
      </c>
      <c r="L2912" s="23">
        <v>1</v>
      </c>
      <c r="M2912" s="21" t="s">
        <v>50</v>
      </c>
      <c r="N2912" s="21" t="s">
        <v>50</v>
      </c>
      <c r="O2912" s="22"/>
      <c r="P2912" s="22"/>
    </row>
    <row r="2913" spans="1:16" ht="45" x14ac:dyDescent="0.25">
      <c r="A2913" s="21" t="s">
        <v>7485</v>
      </c>
      <c r="B2913" s="21" t="s">
        <v>49</v>
      </c>
      <c r="C2913" s="22"/>
      <c r="D2913" s="22"/>
      <c r="E2913" s="22"/>
      <c r="F2913" s="22"/>
      <c r="G2913" s="22"/>
      <c r="H2913" s="22"/>
      <c r="I2913" s="22"/>
      <c r="J2913" s="22"/>
      <c r="K2913" s="23">
        <v>1</v>
      </c>
      <c r="L2913" s="23">
        <v>1</v>
      </c>
      <c r="M2913" s="21" t="s">
        <v>50</v>
      </c>
      <c r="N2913" s="21" t="s">
        <v>50</v>
      </c>
      <c r="O2913" s="22"/>
      <c r="P2913" s="22"/>
    </row>
    <row r="2914" spans="1:16" ht="45" x14ac:dyDescent="0.25">
      <c r="A2914" s="21" t="s">
        <v>7486</v>
      </c>
      <c r="B2914" s="21" t="s">
        <v>49</v>
      </c>
      <c r="C2914" s="22"/>
      <c r="D2914" s="22"/>
      <c r="E2914" s="22"/>
      <c r="F2914" s="22"/>
      <c r="G2914" s="22"/>
      <c r="H2914" s="22"/>
      <c r="I2914" s="22"/>
      <c r="J2914" s="22"/>
      <c r="K2914" s="23">
        <v>1</v>
      </c>
      <c r="L2914" s="23">
        <v>1</v>
      </c>
      <c r="M2914" s="21" t="s">
        <v>50</v>
      </c>
      <c r="N2914" s="21" t="s">
        <v>50</v>
      </c>
      <c r="O2914" s="22"/>
      <c r="P2914" s="22"/>
    </row>
    <row r="2915" spans="1:16" ht="45" x14ac:dyDescent="0.25">
      <c r="A2915" s="21" t="s">
        <v>7487</v>
      </c>
      <c r="B2915" s="21" t="s">
        <v>49</v>
      </c>
      <c r="C2915" s="22"/>
      <c r="D2915" s="22"/>
      <c r="E2915" s="22"/>
      <c r="F2915" s="22"/>
      <c r="G2915" s="22"/>
      <c r="H2915" s="22"/>
      <c r="I2915" s="22"/>
      <c r="J2915" s="22"/>
      <c r="K2915" s="23">
        <v>1</v>
      </c>
      <c r="L2915" s="23">
        <v>1</v>
      </c>
      <c r="M2915" s="21" t="s">
        <v>50</v>
      </c>
      <c r="N2915" s="21" t="s">
        <v>50</v>
      </c>
      <c r="O2915" s="22"/>
      <c r="P2915" s="22"/>
    </row>
    <row r="2916" spans="1:16" ht="45" x14ac:dyDescent="0.25">
      <c r="A2916" s="21" t="s">
        <v>2993</v>
      </c>
      <c r="B2916" s="21" t="s">
        <v>49</v>
      </c>
      <c r="C2916" s="23">
        <v>11638844.77</v>
      </c>
      <c r="D2916" s="23">
        <v>872.41</v>
      </c>
      <c r="E2916" s="23">
        <v>5068520.51</v>
      </c>
      <c r="F2916" s="23">
        <v>348.27</v>
      </c>
      <c r="G2916" s="23">
        <v>6044882.0599999996</v>
      </c>
      <c r="H2916" s="23">
        <v>396.34</v>
      </c>
      <c r="I2916" s="23">
        <v>5608222.1200000001</v>
      </c>
      <c r="J2916" s="23">
        <v>428.73</v>
      </c>
      <c r="K2916" s="23">
        <v>1</v>
      </c>
      <c r="L2916" s="23">
        <v>1</v>
      </c>
      <c r="M2916" s="21" t="s">
        <v>50</v>
      </c>
      <c r="N2916" s="21" t="s">
        <v>5192</v>
      </c>
      <c r="O2916" s="22"/>
      <c r="P2916" s="23">
        <v>32589</v>
      </c>
    </row>
    <row r="2917" spans="1:16" ht="45" x14ac:dyDescent="0.25">
      <c r="A2917" s="21" t="s">
        <v>7488</v>
      </c>
      <c r="B2917" s="21" t="s">
        <v>49</v>
      </c>
      <c r="C2917" s="22"/>
      <c r="D2917" s="22"/>
      <c r="E2917" s="22"/>
      <c r="F2917" s="22"/>
      <c r="G2917" s="22"/>
      <c r="H2917" s="22"/>
      <c r="I2917" s="22"/>
      <c r="J2917" s="22"/>
      <c r="K2917" s="23">
        <v>1</v>
      </c>
      <c r="L2917" s="23">
        <v>1</v>
      </c>
      <c r="M2917" s="21" t="s">
        <v>50</v>
      </c>
      <c r="N2917" s="21" t="s">
        <v>50</v>
      </c>
      <c r="O2917" s="22"/>
      <c r="P2917" s="22"/>
    </row>
    <row r="2918" spans="1:16" ht="45" x14ac:dyDescent="0.25">
      <c r="A2918" s="21" t="s">
        <v>7489</v>
      </c>
      <c r="B2918" s="21" t="s">
        <v>49</v>
      </c>
      <c r="C2918" s="22"/>
      <c r="D2918" s="22"/>
      <c r="E2918" s="22"/>
      <c r="F2918" s="22"/>
      <c r="G2918" s="22"/>
      <c r="H2918" s="22"/>
      <c r="I2918" s="22"/>
      <c r="J2918" s="22"/>
      <c r="K2918" s="23">
        <v>1</v>
      </c>
      <c r="L2918" s="23">
        <v>1</v>
      </c>
      <c r="M2918" s="21" t="s">
        <v>50</v>
      </c>
      <c r="N2918" s="21" t="s">
        <v>50</v>
      </c>
      <c r="O2918" s="22"/>
      <c r="P2918" s="22"/>
    </row>
    <row r="2919" spans="1:16" ht="45" x14ac:dyDescent="0.25">
      <c r="A2919" s="21" t="s">
        <v>7490</v>
      </c>
      <c r="B2919" s="21" t="s">
        <v>49</v>
      </c>
      <c r="C2919" s="22"/>
      <c r="D2919" s="22"/>
      <c r="E2919" s="22"/>
      <c r="F2919" s="22"/>
      <c r="G2919" s="22"/>
      <c r="H2919" s="22"/>
      <c r="I2919" s="22"/>
      <c r="J2919" s="22"/>
      <c r="K2919" s="23">
        <v>1</v>
      </c>
      <c r="L2919" s="23">
        <v>1</v>
      </c>
      <c r="M2919" s="21" t="s">
        <v>50</v>
      </c>
      <c r="N2919" s="21" t="s">
        <v>50</v>
      </c>
      <c r="O2919" s="22"/>
      <c r="P2919" s="22"/>
    </row>
    <row r="2920" spans="1:16" ht="45" x14ac:dyDescent="0.25">
      <c r="A2920" s="21" t="s">
        <v>7491</v>
      </c>
      <c r="B2920" s="21" t="s">
        <v>49</v>
      </c>
      <c r="C2920" s="22"/>
      <c r="D2920" s="22"/>
      <c r="E2920" s="22"/>
      <c r="F2920" s="22"/>
      <c r="G2920" s="22"/>
      <c r="H2920" s="22"/>
      <c r="I2920" s="22"/>
      <c r="J2920" s="22"/>
      <c r="K2920" s="23">
        <v>1</v>
      </c>
      <c r="L2920" s="23">
        <v>1</v>
      </c>
      <c r="M2920" s="21" t="s">
        <v>50</v>
      </c>
      <c r="N2920" s="21" t="s">
        <v>50</v>
      </c>
      <c r="O2920" s="22"/>
      <c r="P2920" s="22"/>
    </row>
    <row r="2921" spans="1:16" ht="45" x14ac:dyDescent="0.25">
      <c r="A2921" s="21" t="s">
        <v>7492</v>
      </c>
      <c r="B2921" s="21" t="s">
        <v>49</v>
      </c>
      <c r="C2921" s="22"/>
      <c r="D2921" s="22"/>
      <c r="E2921" s="22"/>
      <c r="F2921" s="22"/>
      <c r="G2921" s="22"/>
      <c r="H2921" s="22"/>
      <c r="I2921" s="22"/>
      <c r="J2921" s="22"/>
      <c r="K2921" s="23">
        <v>1</v>
      </c>
      <c r="L2921" s="23">
        <v>1</v>
      </c>
      <c r="M2921" s="21" t="s">
        <v>50</v>
      </c>
      <c r="N2921" s="21" t="s">
        <v>50</v>
      </c>
      <c r="O2921" s="22"/>
      <c r="P2921" s="22"/>
    </row>
    <row r="2922" spans="1:16" ht="45" x14ac:dyDescent="0.25">
      <c r="A2922" s="21" t="s">
        <v>1069</v>
      </c>
      <c r="B2922" s="21" t="s">
        <v>49</v>
      </c>
      <c r="C2922" s="23">
        <v>12735344.59</v>
      </c>
      <c r="D2922" s="23">
        <v>39.96</v>
      </c>
      <c r="E2922" s="23">
        <v>9039724.9800000004</v>
      </c>
      <c r="F2922" s="23">
        <v>30.64</v>
      </c>
      <c r="G2922" s="23">
        <v>11105742.779999999</v>
      </c>
      <c r="H2922" s="23">
        <v>36.29</v>
      </c>
      <c r="I2922" s="23">
        <v>8636129.5099999998</v>
      </c>
      <c r="J2922" s="23">
        <v>29.54</v>
      </c>
      <c r="K2922" s="23">
        <v>1</v>
      </c>
      <c r="L2922" s="23">
        <v>1</v>
      </c>
      <c r="M2922" s="21" t="s">
        <v>50</v>
      </c>
      <c r="N2922" s="21" t="s">
        <v>58</v>
      </c>
      <c r="O2922" s="22"/>
      <c r="P2922" s="23">
        <v>410282.75</v>
      </c>
    </row>
    <row r="2923" spans="1:16" ht="45" x14ac:dyDescent="0.25">
      <c r="A2923" s="21" t="s">
        <v>7493</v>
      </c>
      <c r="B2923" s="21" t="s">
        <v>49</v>
      </c>
      <c r="C2923" s="22"/>
      <c r="D2923" s="22"/>
      <c r="E2923" s="22"/>
      <c r="F2923" s="22"/>
      <c r="G2923" s="22"/>
      <c r="H2923" s="22"/>
      <c r="I2923" s="22"/>
      <c r="J2923" s="22"/>
      <c r="K2923" s="23">
        <v>1</v>
      </c>
      <c r="L2923" s="23">
        <v>1</v>
      </c>
      <c r="M2923" s="21" t="s">
        <v>50</v>
      </c>
      <c r="N2923" s="21" t="s">
        <v>50</v>
      </c>
      <c r="O2923" s="22"/>
      <c r="P2923" s="22"/>
    </row>
    <row r="2924" spans="1:16" ht="45" x14ac:dyDescent="0.25">
      <c r="A2924" s="21" t="s">
        <v>7494</v>
      </c>
      <c r="B2924" s="21" t="s">
        <v>49</v>
      </c>
      <c r="C2924" s="22"/>
      <c r="D2924" s="22"/>
      <c r="E2924" s="22"/>
      <c r="F2924" s="22"/>
      <c r="G2924" s="22"/>
      <c r="H2924" s="22"/>
      <c r="I2924" s="22"/>
      <c r="J2924" s="22"/>
      <c r="K2924" s="23">
        <v>1</v>
      </c>
      <c r="L2924" s="23">
        <v>1</v>
      </c>
      <c r="M2924" s="21" t="s">
        <v>50</v>
      </c>
      <c r="N2924" s="21" t="s">
        <v>50</v>
      </c>
      <c r="O2924" s="22"/>
      <c r="P2924" s="22"/>
    </row>
    <row r="2925" spans="1:16" ht="45" x14ac:dyDescent="0.25">
      <c r="A2925" s="21" t="s">
        <v>7495</v>
      </c>
      <c r="B2925" s="21" t="s">
        <v>49</v>
      </c>
      <c r="C2925" s="22"/>
      <c r="D2925" s="22"/>
      <c r="E2925" s="22"/>
      <c r="F2925" s="22"/>
      <c r="G2925" s="22"/>
      <c r="H2925" s="22"/>
      <c r="I2925" s="22"/>
      <c r="J2925" s="22"/>
      <c r="K2925" s="23">
        <v>1</v>
      </c>
      <c r="L2925" s="23">
        <v>1</v>
      </c>
      <c r="M2925" s="21" t="s">
        <v>50</v>
      </c>
      <c r="N2925" s="21" t="s">
        <v>50</v>
      </c>
      <c r="O2925" s="22"/>
      <c r="P2925" s="22"/>
    </row>
    <row r="2926" spans="1:16" ht="45" x14ac:dyDescent="0.25">
      <c r="A2926" s="21" t="s">
        <v>7496</v>
      </c>
      <c r="B2926" s="21" t="s">
        <v>49</v>
      </c>
      <c r="C2926" s="22"/>
      <c r="D2926" s="22"/>
      <c r="E2926" s="22"/>
      <c r="F2926" s="22"/>
      <c r="G2926" s="22"/>
      <c r="H2926" s="22"/>
      <c r="I2926" s="22"/>
      <c r="J2926" s="22"/>
      <c r="K2926" s="23">
        <v>1</v>
      </c>
      <c r="L2926" s="23">
        <v>1</v>
      </c>
      <c r="M2926" s="21" t="s">
        <v>50</v>
      </c>
      <c r="N2926" s="21" t="s">
        <v>50</v>
      </c>
      <c r="O2926" s="22"/>
      <c r="P2926" s="22"/>
    </row>
    <row r="2927" spans="1:16" ht="45" x14ac:dyDescent="0.25">
      <c r="A2927" s="21" t="s">
        <v>7497</v>
      </c>
      <c r="B2927" s="21" t="s">
        <v>49</v>
      </c>
      <c r="C2927" s="22"/>
      <c r="D2927" s="22"/>
      <c r="E2927" s="22"/>
      <c r="F2927" s="22"/>
      <c r="G2927" s="22"/>
      <c r="H2927" s="22"/>
      <c r="I2927" s="22"/>
      <c r="J2927" s="22"/>
      <c r="K2927" s="23">
        <v>1</v>
      </c>
      <c r="L2927" s="23">
        <v>1</v>
      </c>
      <c r="M2927" s="21" t="s">
        <v>50</v>
      </c>
      <c r="N2927" s="21" t="s">
        <v>50</v>
      </c>
      <c r="O2927" s="22"/>
      <c r="P2927" s="22"/>
    </row>
    <row r="2928" spans="1:16" ht="45" x14ac:dyDescent="0.25">
      <c r="A2928" s="21" t="s">
        <v>3004</v>
      </c>
      <c r="B2928" s="21" t="s">
        <v>49</v>
      </c>
      <c r="C2928" s="23">
        <v>14738164.630000001</v>
      </c>
      <c r="D2928" s="23">
        <v>39.96</v>
      </c>
      <c r="E2928" s="23">
        <v>60062802.939999998</v>
      </c>
      <c r="F2928" s="23">
        <v>127.77</v>
      </c>
      <c r="G2928" s="23">
        <v>21324159.41</v>
      </c>
      <c r="H2928" s="23">
        <v>49.11</v>
      </c>
      <c r="I2928" s="23">
        <v>28122250.170000002</v>
      </c>
      <c r="J2928" s="23">
        <v>59.69</v>
      </c>
      <c r="K2928" s="23">
        <v>1</v>
      </c>
      <c r="L2928" s="23">
        <v>1</v>
      </c>
      <c r="M2928" s="21" t="s">
        <v>50</v>
      </c>
      <c r="N2928" s="21" t="s">
        <v>58</v>
      </c>
      <c r="O2928" s="22"/>
      <c r="P2928" s="23">
        <v>1438748</v>
      </c>
    </row>
    <row r="2929" spans="1:16" ht="45" x14ac:dyDescent="0.25">
      <c r="A2929" s="21" t="s">
        <v>7498</v>
      </c>
      <c r="B2929" s="21" t="s">
        <v>49</v>
      </c>
      <c r="C2929" s="22"/>
      <c r="D2929" s="22"/>
      <c r="E2929" s="22"/>
      <c r="F2929" s="22"/>
      <c r="G2929" s="22"/>
      <c r="H2929" s="22"/>
      <c r="I2929" s="22"/>
      <c r="J2929" s="22"/>
      <c r="K2929" s="23">
        <v>1</v>
      </c>
      <c r="L2929" s="23">
        <v>1</v>
      </c>
      <c r="M2929" s="21" t="s">
        <v>50</v>
      </c>
      <c r="N2929" s="21" t="s">
        <v>50</v>
      </c>
      <c r="O2929" s="22"/>
      <c r="P2929" s="22"/>
    </row>
    <row r="2930" spans="1:16" ht="45" x14ac:dyDescent="0.25">
      <c r="A2930" s="21" t="s">
        <v>7499</v>
      </c>
      <c r="B2930" s="21" t="s">
        <v>49</v>
      </c>
      <c r="C2930" s="22"/>
      <c r="D2930" s="22"/>
      <c r="E2930" s="22"/>
      <c r="F2930" s="22"/>
      <c r="G2930" s="22"/>
      <c r="H2930" s="22"/>
      <c r="I2930" s="22"/>
      <c r="J2930" s="22"/>
      <c r="K2930" s="23">
        <v>1</v>
      </c>
      <c r="L2930" s="23">
        <v>1</v>
      </c>
      <c r="M2930" s="21" t="s">
        <v>50</v>
      </c>
      <c r="N2930" s="21" t="s">
        <v>50</v>
      </c>
      <c r="O2930" s="22"/>
      <c r="P2930" s="22"/>
    </row>
    <row r="2931" spans="1:16" ht="45" x14ac:dyDescent="0.25">
      <c r="A2931" s="21" t="s">
        <v>7500</v>
      </c>
      <c r="B2931" s="21" t="s">
        <v>49</v>
      </c>
      <c r="C2931" s="22"/>
      <c r="D2931" s="22"/>
      <c r="E2931" s="22"/>
      <c r="F2931" s="22"/>
      <c r="G2931" s="22"/>
      <c r="H2931" s="22"/>
      <c r="I2931" s="22"/>
      <c r="J2931" s="22"/>
      <c r="K2931" s="23">
        <v>1</v>
      </c>
      <c r="L2931" s="23">
        <v>1</v>
      </c>
      <c r="M2931" s="21" t="s">
        <v>50</v>
      </c>
      <c r="N2931" s="21" t="s">
        <v>50</v>
      </c>
      <c r="O2931" s="22"/>
      <c r="P2931" s="22"/>
    </row>
    <row r="2932" spans="1:16" ht="45" x14ac:dyDescent="0.25">
      <c r="A2932" s="21" t="s">
        <v>7501</v>
      </c>
      <c r="B2932" s="21" t="s">
        <v>49</v>
      </c>
      <c r="C2932" s="22"/>
      <c r="D2932" s="22"/>
      <c r="E2932" s="22"/>
      <c r="F2932" s="22"/>
      <c r="G2932" s="22"/>
      <c r="H2932" s="22"/>
      <c r="I2932" s="22"/>
      <c r="J2932" s="22"/>
      <c r="K2932" s="23">
        <v>1</v>
      </c>
      <c r="L2932" s="23">
        <v>1</v>
      </c>
      <c r="M2932" s="21" t="s">
        <v>50</v>
      </c>
      <c r="N2932" s="21" t="s">
        <v>50</v>
      </c>
      <c r="O2932" s="22"/>
      <c r="P2932" s="22"/>
    </row>
    <row r="2933" spans="1:16" ht="45" x14ac:dyDescent="0.25">
      <c r="A2933" s="21" t="s">
        <v>7502</v>
      </c>
      <c r="B2933" s="21" t="s">
        <v>49</v>
      </c>
      <c r="C2933" s="22"/>
      <c r="D2933" s="22"/>
      <c r="E2933" s="22"/>
      <c r="F2933" s="22"/>
      <c r="G2933" s="22"/>
      <c r="H2933" s="22"/>
      <c r="I2933" s="22"/>
      <c r="J2933" s="22"/>
      <c r="K2933" s="23">
        <v>1</v>
      </c>
      <c r="L2933" s="23">
        <v>1</v>
      </c>
      <c r="M2933" s="21" t="s">
        <v>50</v>
      </c>
      <c r="N2933" s="21" t="s">
        <v>50</v>
      </c>
      <c r="O2933" s="22"/>
      <c r="P2933" s="22"/>
    </row>
    <row r="2934" spans="1:16" ht="45" x14ac:dyDescent="0.25">
      <c r="A2934" s="21" t="s">
        <v>7503</v>
      </c>
      <c r="B2934" s="21" t="s">
        <v>49</v>
      </c>
      <c r="C2934" s="22"/>
      <c r="D2934" s="22"/>
      <c r="E2934" s="22"/>
      <c r="F2934" s="22"/>
      <c r="G2934" s="22"/>
      <c r="H2934" s="22"/>
      <c r="I2934" s="22"/>
      <c r="J2934" s="22"/>
      <c r="K2934" s="23">
        <v>1</v>
      </c>
      <c r="L2934" s="23">
        <v>1</v>
      </c>
      <c r="M2934" s="21" t="s">
        <v>50</v>
      </c>
      <c r="N2934" s="21" t="s">
        <v>50</v>
      </c>
      <c r="O2934" s="22"/>
      <c r="P2934" s="22"/>
    </row>
    <row r="2935" spans="1:16" ht="45" x14ac:dyDescent="0.25">
      <c r="A2935" s="21" t="s">
        <v>7504</v>
      </c>
      <c r="B2935" s="21" t="s">
        <v>49</v>
      </c>
      <c r="C2935" s="22"/>
      <c r="D2935" s="22"/>
      <c r="E2935" s="22"/>
      <c r="F2935" s="22"/>
      <c r="G2935" s="22"/>
      <c r="H2935" s="22"/>
      <c r="I2935" s="22"/>
      <c r="J2935" s="22"/>
      <c r="K2935" s="23">
        <v>1</v>
      </c>
      <c r="L2935" s="23">
        <v>1</v>
      </c>
      <c r="M2935" s="21" t="s">
        <v>50</v>
      </c>
      <c r="N2935" s="21" t="s">
        <v>50</v>
      </c>
      <c r="O2935" s="22"/>
      <c r="P2935" s="22"/>
    </row>
    <row r="2936" spans="1:16" ht="45" x14ac:dyDescent="0.25">
      <c r="A2936" s="21" t="s">
        <v>3018</v>
      </c>
      <c r="B2936" s="21" t="s">
        <v>49</v>
      </c>
      <c r="C2936" s="23">
        <v>62629734.960000001</v>
      </c>
      <c r="D2936" s="23">
        <v>40.58</v>
      </c>
      <c r="E2936" s="23">
        <v>61451205.539999999</v>
      </c>
      <c r="F2936" s="23">
        <v>36.17</v>
      </c>
      <c r="G2936" s="23">
        <v>91261649.299999997</v>
      </c>
      <c r="H2936" s="23">
        <v>52.56</v>
      </c>
      <c r="I2936" s="23">
        <v>77341890.640000001</v>
      </c>
      <c r="J2936" s="23">
        <v>43.41</v>
      </c>
      <c r="K2936" s="23">
        <v>1</v>
      </c>
      <c r="L2936" s="23">
        <v>1</v>
      </c>
      <c r="M2936" s="21" t="s">
        <v>50</v>
      </c>
      <c r="N2936" s="21" t="s">
        <v>58</v>
      </c>
      <c r="O2936" s="22"/>
      <c r="P2936" s="23">
        <v>1521173.5</v>
      </c>
    </row>
    <row r="2937" spans="1:16" ht="45" x14ac:dyDescent="0.25">
      <c r="A2937" s="21" t="s">
        <v>3019</v>
      </c>
      <c r="B2937" s="21" t="s">
        <v>49</v>
      </c>
      <c r="C2937" s="23">
        <v>10805588.960000001</v>
      </c>
      <c r="D2937" s="23">
        <v>112.76</v>
      </c>
      <c r="E2937" s="23">
        <v>11668156.140000001</v>
      </c>
      <c r="F2937" s="23">
        <v>127.09</v>
      </c>
      <c r="G2937" s="23">
        <v>4629690.71</v>
      </c>
      <c r="H2937" s="23">
        <v>52.7</v>
      </c>
      <c r="I2937" s="23">
        <v>8988886.4000000004</v>
      </c>
      <c r="J2937" s="23">
        <v>102.23</v>
      </c>
      <c r="K2937" s="23">
        <v>1</v>
      </c>
      <c r="L2937" s="23">
        <v>1</v>
      </c>
      <c r="M2937" s="21" t="s">
        <v>50</v>
      </c>
      <c r="N2937" s="21" t="s">
        <v>1462</v>
      </c>
      <c r="O2937" s="22"/>
      <c r="P2937" s="23">
        <v>98220</v>
      </c>
    </row>
    <row r="2938" spans="1:16" ht="45" x14ac:dyDescent="0.25">
      <c r="A2938" s="21" t="s">
        <v>7505</v>
      </c>
      <c r="B2938" s="21" t="s">
        <v>49</v>
      </c>
      <c r="C2938" s="22"/>
      <c r="D2938" s="22"/>
      <c r="E2938" s="22"/>
      <c r="F2938" s="22"/>
      <c r="G2938" s="22"/>
      <c r="H2938" s="22"/>
      <c r="I2938" s="22"/>
      <c r="J2938" s="22"/>
      <c r="K2938" s="23">
        <v>1</v>
      </c>
      <c r="L2938" s="23">
        <v>1</v>
      </c>
      <c r="M2938" s="21" t="s">
        <v>50</v>
      </c>
      <c r="N2938" s="21" t="s">
        <v>50</v>
      </c>
      <c r="O2938" s="22"/>
      <c r="P2938" s="22"/>
    </row>
    <row r="2939" spans="1:16" ht="45" x14ac:dyDescent="0.25">
      <c r="A2939" s="21" t="s">
        <v>7506</v>
      </c>
      <c r="B2939" s="21" t="s">
        <v>49</v>
      </c>
      <c r="C2939" s="22"/>
      <c r="D2939" s="22"/>
      <c r="E2939" s="22"/>
      <c r="F2939" s="22"/>
      <c r="G2939" s="22"/>
      <c r="H2939" s="22"/>
      <c r="I2939" s="22"/>
      <c r="J2939" s="22"/>
      <c r="K2939" s="23">
        <v>1</v>
      </c>
      <c r="L2939" s="23">
        <v>1</v>
      </c>
      <c r="M2939" s="21" t="s">
        <v>50</v>
      </c>
      <c r="N2939" s="21" t="s">
        <v>50</v>
      </c>
      <c r="O2939" s="22"/>
      <c r="P2939" s="22"/>
    </row>
    <row r="2940" spans="1:16" ht="45" x14ac:dyDescent="0.25">
      <c r="A2940" s="21" t="s">
        <v>7507</v>
      </c>
      <c r="B2940" s="21" t="s">
        <v>49</v>
      </c>
      <c r="C2940" s="22"/>
      <c r="D2940" s="22"/>
      <c r="E2940" s="22"/>
      <c r="F2940" s="22"/>
      <c r="G2940" s="22"/>
      <c r="H2940" s="22"/>
      <c r="I2940" s="22"/>
      <c r="J2940" s="22"/>
      <c r="K2940" s="23">
        <v>1</v>
      </c>
      <c r="L2940" s="23">
        <v>1</v>
      </c>
      <c r="M2940" s="21" t="s">
        <v>50</v>
      </c>
      <c r="N2940" s="21" t="s">
        <v>50</v>
      </c>
      <c r="O2940" s="22"/>
      <c r="P2940" s="22"/>
    </row>
    <row r="2941" spans="1:16" ht="45" x14ac:dyDescent="0.25">
      <c r="A2941" s="21" t="s">
        <v>7508</v>
      </c>
      <c r="B2941" s="21" t="s">
        <v>49</v>
      </c>
      <c r="C2941" s="22"/>
      <c r="D2941" s="22"/>
      <c r="E2941" s="22"/>
      <c r="F2941" s="22"/>
      <c r="G2941" s="22"/>
      <c r="H2941" s="22"/>
      <c r="I2941" s="22"/>
      <c r="J2941" s="22"/>
      <c r="K2941" s="23">
        <v>1</v>
      </c>
      <c r="L2941" s="23">
        <v>1</v>
      </c>
      <c r="M2941" s="21" t="s">
        <v>50</v>
      </c>
      <c r="N2941" s="21" t="s">
        <v>50</v>
      </c>
      <c r="O2941" s="22"/>
      <c r="P2941" s="22"/>
    </row>
    <row r="2942" spans="1:16" ht="45" x14ac:dyDescent="0.25">
      <c r="A2942" s="21" t="s">
        <v>7509</v>
      </c>
      <c r="B2942" s="21" t="s">
        <v>49</v>
      </c>
      <c r="C2942" s="22"/>
      <c r="D2942" s="22"/>
      <c r="E2942" s="22"/>
      <c r="F2942" s="22"/>
      <c r="G2942" s="22"/>
      <c r="H2942" s="22"/>
      <c r="I2942" s="22"/>
      <c r="J2942" s="22"/>
      <c r="K2942" s="23">
        <v>1</v>
      </c>
      <c r="L2942" s="23">
        <v>1</v>
      </c>
      <c r="M2942" s="21" t="s">
        <v>50</v>
      </c>
      <c r="N2942" s="21" t="s">
        <v>50</v>
      </c>
      <c r="O2942" s="22"/>
      <c r="P2942" s="22"/>
    </row>
    <row r="2943" spans="1:16" ht="45" x14ac:dyDescent="0.25">
      <c r="A2943" s="21" t="s">
        <v>7510</v>
      </c>
      <c r="B2943" s="21" t="s">
        <v>49</v>
      </c>
      <c r="C2943" s="22"/>
      <c r="D2943" s="22"/>
      <c r="E2943" s="22"/>
      <c r="F2943" s="22"/>
      <c r="G2943" s="22"/>
      <c r="H2943" s="22"/>
      <c r="I2943" s="22"/>
      <c r="J2943" s="22"/>
      <c r="K2943" s="23">
        <v>1</v>
      </c>
      <c r="L2943" s="23">
        <v>1</v>
      </c>
      <c r="M2943" s="21" t="s">
        <v>50</v>
      </c>
      <c r="N2943" s="21" t="s">
        <v>50</v>
      </c>
      <c r="O2943" s="22"/>
      <c r="P2943" s="22"/>
    </row>
    <row r="2944" spans="1:16" ht="45" x14ac:dyDescent="0.25">
      <c r="A2944" s="21" t="s">
        <v>7511</v>
      </c>
      <c r="B2944" s="21" t="s">
        <v>49</v>
      </c>
      <c r="C2944" s="22"/>
      <c r="D2944" s="22"/>
      <c r="E2944" s="22"/>
      <c r="F2944" s="22"/>
      <c r="G2944" s="22"/>
      <c r="H2944" s="22"/>
      <c r="I2944" s="22"/>
      <c r="J2944" s="22"/>
      <c r="K2944" s="23">
        <v>1</v>
      </c>
      <c r="L2944" s="23">
        <v>1</v>
      </c>
      <c r="M2944" s="21" t="s">
        <v>50</v>
      </c>
      <c r="N2944" s="21" t="s">
        <v>50</v>
      </c>
      <c r="O2944" s="22"/>
      <c r="P2944" s="22"/>
    </row>
    <row r="2945" spans="1:16" ht="45" x14ac:dyDescent="0.25">
      <c r="A2945" s="21" t="s">
        <v>7512</v>
      </c>
      <c r="B2945" s="21" t="s">
        <v>49</v>
      </c>
      <c r="C2945" s="22"/>
      <c r="D2945" s="22"/>
      <c r="E2945" s="22"/>
      <c r="F2945" s="22"/>
      <c r="G2945" s="22"/>
      <c r="H2945" s="22"/>
      <c r="I2945" s="22"/>
      <c r="J2945" s="22"/>
      <c r="K2945" s="23">
        <v>1</v>
      </c>
      <c r="L2945" s="23">
        <v>1</v>
      </c>
      <c r="M2945" s="21" t="s">
        <v>50</v>
      </c>
      <c r="N2945" s="21" t="s">
        <v>50</v>
      </c>
      <c r="O2945" s="22"/>
      <c r="P2945" s="22"/>
    </row>
    <row r="2946" spans="1:16" ht="45" x14ac:dyDescent="0.25">
      <c r="A2946" s="21" t="s">
        <v>7513</v>
      </c>
      <c r="B2946" s="21" t="s">
        <v>49</v>
      </c>
      <c r="C2946" s="22"/>
      <c r="D2946" s="22"/>
      <c r="E2946" s="22"/>
      <c r="F2946" s="22"/>
      <c r="G2946" s="22"/>
      <c r="H2946" s="22"/>
      <c r="I2946" s="22"/>
      <c r="J2946" s="22"/>
      <c r="K2946" s="23">
        <v>1</v>
      </c>
      <c r="L2946" s="23">
        <v>1</v>
      </c>
      <c r="M2946" s="21" t="s">
        <v>50</v>
      </c>
      <c r="N2946" s="21" t="s">
        <v>50</v>
      </c>
      <c r="O2946" s="22"/>
      <c r="P2946" s="22"/>
    </row>
    <row r="2947" spans="1:16" ht="45" x14ac:dyDescent="0.25">
      <c r="A2947" s="21" t="s">
        <v>3021</v>
      </c>
      <c r="B2947" s="21" t="s">
        <v>49</v>
      </c>
      <c r="C2947" s="23">
        <v>16856718.780000001</v>
      </c>
      <c r="D2947" s="23">
        <v>112.76</v>
      </c>
      <c r="E2947" s="23">
        <v>18202323.57</v>
      </c>
      <c r="F2947" s="23">
        <v>127.09</v>
      </c>
      <c r="G2947" s="23">
        <v>24511110.75</v>
      </c>
      <c r="H2947" s="23">
        <v>165.58</v>
      </c>
      <c r="I2947" s="23">
        <v>14022662.779999999</v>
      </c>
      <c r="J2947" s="23">
        <v>102.23</v>
      </c>
      <c r="K2947" s="23">
        <v>1</v>
      </c>
      <c r="L2947" s="23">
        <v>1</v>
      </c>
      <c r="M2947" s="21" t="s">
        <v>50</v>
      </c>
      <c r="N2947" s="21" t="s">
        <v>1462</v>
      </c>
      <c r="O2947" s="22"/>
      <c r="P2947" s="23">
        <v>152620</v>
      </c>
    </row>
    <row r="2948" spans="1:16" ht="45" x14ac:dyDescent="0.25">
      <c r="A2948" s="21" t="s">
        <v>3024</v>
      </c>
      <c r="B2948" s="21" t="s">
        <v>49</v>
      </c>
      <c r="C2948" s="23">
        <v>30021300.510000002</v>
      </c>
      <c r="D2948" s="23">
        <v>361.77</v>
      </c>
      <c r="E2948" s="23">
        <v>45942532.25</v>
      </c>
      <c r="F2948" s="23">
        <v>448.96</v>
      </c>
      <c r="G2948" s="23">
        <v>31371387.989999998</v>
      </c>
      <c r="H2948" s="23">
        <v>357.33</v>
      </c>
      <c r="I2948" s="23">
        <v>38897665.229999997</v>
      </c>
      <c r="J2948" s="23">
        <v>391.65</v>
      </c>
      <c r="K2948" s="23">
        <v>1</v>
      </c>
      <c r="L2948" s="23">
        <v>1</v>
      </c>
      <c r="M2948" s="21" t="s">
        <v>50</v>
      </c>
      <c r="N2948" s="21" t="s">
        <v>1462</v>
      </c>
      <c r="O2948" s="22"/>
      <c r="P2948" s="23">
        <v>84600</v>
      </c>
    </row>
    <row r="2949" spans="1:16" ht="45" x14ac:dyDescent="0.25">
      <c r="A2949" s="21" t="s">
        <v>7514</v>
      </c>
      <c r="B2949" s="21" t="s">
        <v>49</v>
      </c>
      <c r="C2949" s="22"/>
      <c r="D2949" s="22"/>
      <c r="E2949" s="22"/>
      <c r="F2949" s="22"/>
      <c r="G2949" s="22"/>
      <c r="H2949" s="22"/>
      <c r="I2949" s="22"/>
      <c r="J2949" s="22"/>
      <c r="K2949" s="23">
        <v>1</v>
      </c>
      <c r="L2949" s="23">
        <v>1</v>
      </c>
      <c r="M2949" s="21" t="s">
        <v>50</v>
      </c>
      <c r="N2949" s="21" t="s">
        <v>50</v>
      </c>
      <c r="O2949" s="22"/>
      <c r="P2949" s="22"/>
    </row>
    <row r="2950" spans="1:16" ht="45" x14ac:dyDescent="0.25">
      <c r="A2950" s="21" t="s">
        <v>7515</v>
      </c>
      <c r="B2950" s="21" t="s">
        <v>49</v>
      </c>
      <c r="C2950" s="22"/>
      <c r="D2950" s="22"/>
      <c r="E2950" s="22"/>
      <c r="F2950" s="22"/>
      <c r="G2950" s="22"/>
      <c r="H2950" s="22"/>
      <c r="I2950" s="22"/>
      <c r="J2950" s="22"/>
      <c r="K2950" s="23">
        <v>1</v>
      </c>
      <c r="L2950" s="23">
        <v>1</v>
      </c>
      <c r="M2950" s="21" t="s">
        <v>50</v>
      </c>
      <c r="N2950" s="21" t="s">
        <v>50</v>
      </c>
      <c r="O2950" s="22"/>
      <c r="P2950" s="22"/>
    </row>
    <row r="2951" spans="1:16" ht="45" x14ac:dyDescent="0.25">
      <c r="A2951" s="21" t="s">
        <v>7516</v>
      </c>
      <c r="B2951" s="21" t="s">
        <v>49</v>
      </c>
      <c r="C2951" s="22"/>
      <c r="D2951" s="22"/>
      <c r="E2951" s="22"/>
      <c r="F2951" s="22"/>
      <c r="G2951" s="22"/>
      <c r="H2951" s="22"/>
      <c r="I2951" s="22"/>
      <c r="J2951" s="22"/>
      <c r="K2951" s="23">
        <v>1</v>
      </c>
      <c r="L2951" s="23">
        <v>1</v>
      </c>
      <c r="M2951" s="21" t="s">
        <v>50</v>
      </c>
      <c r="N2951" s="21" t="s">
        <v>50</v>
      </c>
      <c r="O2951" s="22"/>
      <c r="P2951" s="22"/>
    </row>
    <row r="2952" spans="1:16" ht="45" x14ac:dyDescent="0.25">
      <c r="A2952" s="21" t="s">
        <v>3026</v>
      </c>
      <c r="B2952" s="21" t="s">
        <v>49</v>
      </c>
      <c r="C2952" s="23">
        <v>14160687.890000001</v>
      </c>
      <c r="D2952" s="23">
        <v>39.96</v>
      </c>
      <c r="E2952" s="23">
        <v>10051453.5</v>
      </c>
      <c r="F2952" s="23">
        <v>30.64</v>
      </c>
      <c r="G2952" s="23">
        <v>20488627.539999999</v>
      </c>
      <c r="H2952" s="23">
        <v>49.11</v>
      </c>
      <c r="I2952" s="23">
        <v>9602687.5099999998</v>
      </c>
      <c r="J2952" s="23">
        <v>29.54</v>
      </c>
      <c r="K2952" s="23">
        <v>1</v>
      </c>
      <c r="L2952" s="23">
        <v>1</v>
      </c>
      <c r="M2952" s="21" t="s">
        <v>50</v>
      </c>
      <c r="N2952" s="21" t="s">
        <v>58</v>
      </c>
      <c r="O2952" s="22"/>
      <c r="P2952" s="23">
        <v>408768</v>
      </c>
    </row>
    <row r="2953" spans="1:16" ht="45" x14ac:dyDescent="0.25">
      <c r="A2953" s="21" t="s">
        <v>7517</v>
      </c>
      <c r="B2953" s="21" t="s">
        <v>49</v>
      </c>
      <c r="C2953" s="22"/>
      <c r="D2953" s="22"/>
      <c r="E2953" s="22"/>
      <c r="F2953" s="22"/>
      <c r="G2953" s="22"/>
      <c r="H2953" s="22"/>
      <c r="I2953" s="22"/>
      <c r="J2953" s="22"/>
      <c r="K2953" s="23">
        <v>1</v>
      </c>
      <c r="L2953" s="23">
        <v>1</v>
      </c>
      <c r="M2953" s="21" t="s">
        <v>50</v>
      </c>
      <c r="N2953" s="21" t="s">
        <v>50</v>
      </c>
      <c r="O2953" s="22"/>
      <c r="P2953" s="22"/>
    </row>
    <row r="2954" spans="1:16" ht="45" x14ac:dyDescent="0.25">
      <c r="A2954" s="21" t="s">
        <v>7518</v>
      </c>
      <c r="B2954" s="21" t="s">
        <v>49</v>
      </c>
      <c r="C2954" s="22"/>
      <c r="D2954" s="22"/>
      <c r="E2954" s="22"/>
      <c r="F2954" s="22"/>
      <c r="G2954" s="22"/>
      <c r="H2954" s="22"/>
      <c r="I2954" s="22"/>
      <c r="J2954" s="22"/>
      <c r="K2954" s="23">
        <v>1</v>
      </c>
      <c r="L2954" s="23">
        <v>1</v>
      </c>
      <c r="M2954" s="21" t="s">
        <v>50</v>
      </c>
      <c r="N2954" s="21" t="s">
        <v>50</v>
      </c>
      <c r="O2954" s="22"/>
      <c r="P2954" s="22"/>
    </row>
    <row r="2955" spans="1:16" ht="45" x14ac:dyDescent="0.25">
      <c r="A2955" s="21" t="s">
        <v>3033</v>
      </c>
      <c r="B2955" s="21" t="s">
        <v>49</v>
      </c>
      <c r="C2955" s="23">
        <v>17255550.68</v>
      </c>
      <c r="D2955" s="23">
        <v>396.79</v>
      </c>
      <c r="E2955" s="23">
        <v>23345356.210000001</v>
      </c>
      <c r="F2955" s="23">
        <v>466.73</v>
      </c>
      <c r="G2955" s="23">
        <v>17472426.719999999</v>
      </c>
      <c r="H2955" s="23">
        <v>380.99</v>
      </c>
      <c r="I2955" s="23">
        <v>19563945.829999998</v>
      </c>
      <c r="J2955" s="23">
        <v>392.38</v>
      </c>
      <c r="K2955" s="23">
        <v>1</v>
      </c>
      <c r="L2955" s="23">
        <v>1</v>
      </c>
      <c r="M2955" s="21" t="s">
        <v>50</v>
      </c>
      <c r="N2955" s="21" t="s">
        <v>1462</v>
      </c>
      <c r="O2955" s="22"/>
      <c r="P2955" s="23">
        <v>87839.5</v>
      </c>
    </row>
    <row r="2956" spans="1:16" ht="45" x14ac:dyDescent="0.25">
      <c r="A2956" s="21" t="s">
        <v>7519</v>
      </c>
      <c r="B2956" s="21" t="s">
        <v>49</v>
      </c>
      <c r="C2956" s="22"/>
      <c r="D2956" s="22"/>
      <c r="E2956" s="22"/>
      <c r="F2956" s="22"/>
      <c r="G2956" s="22"/>
      <c r="H2956" s="22"/>
      <c r="I2956" s="22"/>
      <c r="J2956" s="22"/>
      <c r="K2956" s="23">
        <v>1</v>
      </c>
      <c r="L2956" s="23">
        <v>1</v>
      </c>
      <c r="M2956" s="21" t="s">
        <v>50</v>
      </c>
      <c r="N2956" s="21" t="s">
        <v>50</v>
      </c>
      <c r="O2956" s="22"/>
      <c r="P2956" s="22"/>
    </row>
    <row r="2957" spans="1:16" ht="45" x14ac:dyDescent="0.25">
      <c r="A2957" s="21" t="s">
        <v>7520</v>
      </c>
      <c r="B2957" s="21" t="s">
        <v>49</v>
      </c>
      <c r="C2957" s="22"/>
      <c r="D2957" s="22"/>
      <c r="E2957" s="22"/>
      <c r="F2957" s="22"/>
      <c r="G2957" s="22"/>
      <c r="H2957" s="22"/>
      <c r="I2957" s="22"/>
      <c r="J2957" s="22"/>
      <c r="K2957" s="23">
        <v>1</v>
      </c>
      <c r="L2957" s="23">
        <v>1</v>
      </c>
      <c r="M2957" s="21" t="s">
        <v>50</v>
      </c>
      <c r="N2957" s="21" t="s">
        <v>50</v>
      </c>
      <c r="O2957" s="22"/>
      <c r="P2957" s="22"/>
    </row>
    <row r="2958" spans="1:16" ht="45" x14ac:dyDescent="0.25">
      <c r="A2958" s="21" t="s">
        <v>3035</v>
      </c>
      <c r="B2958" s="21" t="s">
        <v>49</v>
      </c>
      <c r="C2958" s="23">
        <v>12933354.66</v>
      </c>
      <c r="D2958" s="23">
        <v>402.67</v>
      </c>
      <c r="E2958" s="23">
        <v>9089246.75</v>
      </c>
      <c r="F2958" s="23">
        <v>207.58</v>
      </c>
      <c r="G2958" s="23">
        <v>38310773.670000002</v>
      </c>
      <c r="H2958" s="23">
        <v>319.35000000000002</v>
      </c>
      <c r="I2958" s="23">
        <v>10496320.960000001</v>
      </c>
      <c r="J2958" s="23">
        <v>236.75</v>
      </c>
      <c r="K2958" s="23">
        <v>1</v>
      </c>
      <c r="L2958" s="23">
        <v>1</v>
      </c>
      <c r="M2958" s="21" t="s">
        <v>50</v>
      </c>
      <c r="N2958" s="21" t="s">
        <v>1462</v>
      </c>
      <c r="O2958" s="22"/>
      <c r="P2958" s="23">
        <v>50212.25</v>
      </c>
    </row>
    <row r="2959" spans="1:16" ht="45" x14ac:dyDescent="0.25">
      <c r="A2959" s="21" t="s">
        <v>7521</v>
      </c>
      <c r="B2959" s="21" t="s">
        <v>49</v>
      </c>
      <c r="C2959" s="22"/>
      <c r="D2959" s="22"/>
      <c r="E2959" s="22"/>
      <c r="F2959" s="22"/>
      <c r="G2959" s="22"/>
      <c r="H2959" s="22"/>
      <c r="I2959" s="22"/>
      <c r="J2959" s="22"/>
      <c r="K2959" s="23">
        <v>1</v>
      </c>
      <c r="L2959" s="23">
        <v>1</v>
      </c>
      <c r="M2959" s="21" t="s">
        <v>50</v>
      </c>
      <c r="N2959" s="21" t="s">
        <v>50</v>
      </c>
      <c r="O2959" s="22"/>
      <c r="P2959" s="22"/>
    </row>
    <row r="2960" spans="1:16" ht="45" x14ac:dyDescent="0.25">
      <c r="A2960" s="21" t="s">
        <v>7522</v>
      </c>
      <c r="B2960" s="21" t="s">
        <v>49</v>
      </c>
      <c r="C2960" s="22"/>
      <c r="D2960" s="22"/>
      <c r="E2960" s="22"/>
      <c r="F2960" s="22"/>
      <c r="G2960" s="22"/>
      <c r="H2960" s="22"/>
      <c r="I2960" s="22"/>
      <c r="J2960" s="22"/>
      <c r="K2960" s="23">
        <v>1</v>
      </c>
      <c r="L2960" s="23">
        <v>1</v>
      </c>
      <c r="M2960" s="21" t="s">
        <v>50</v>
      </c>
      <c r="N2960" s="21" t="s">
        <v>50</v>
      </c>
      <c r="O2960" s="22"/>
      <c r="P2960" s="22"/>
    </row>
    <row r="2961" spans="1:16" ht="45" x14ac:dyDescent="0.25">
      <c r="A2961" s="21" t="s">
        <v>7523</v>
      </c>
      <c r="B2961" s="21" t="s">
        <v>49</v>
      </c>
      <c r="C2961" s="22"/>
      <c r="D2961" s="22"/>
      <c r="E2961" s="22"/>
      <c r="F2961" s="22"/>
      <c r="G2961" s="22"/>
      <c r="H2961" s="22"/>
      <c r="I2961" s="22"/>
      <c r="J2961" s="22"/>
      <c r="K2961" s="23">
        <v>1</v>
      </c>
      <c r="L2961" s="23">
        <v>1</v>
      </c>
      <c r="M2961" s="21" t="s">
        <v>50</v>
      </c>
      <c r="N2961" s="21" t="s">
        <v>50</v>
      </c>
      <c r="O2961" s="22"/>
      <c r="P2961" s="22"/>
    </row>
    <row r="2962" spans="1:16" ht="45" x14ac:dyDescent="0.25">
      <c r="A2962" s="21" t="s">
        <v>7524</v>
      </c>
      <c r="B2962" s="21" t="s">
        <v>198</v>
      </c>
      <c r="C2962" s="22"/>
      <c r="D2962" s="22"/>
      <c r="E2962" s="22"/>
      <c r="F2962" s="22"/>
      <c r="G2962" s="22"/>
      <c r="H2962" s="22"/>
      <c r="I2962" s="22"/>
      <c r="J2962" s="22"/>
      <c r="K2962" s="23">
        <v>1</v>
      </c>
      <c r="L2962" s="23">
        <v>1</v>
      </c>
      <c r="M2962" s="21" t="s">
        <v>50</v>
      </c>
      <c r="N2962" s="21" t="s">
        <v>50</v>
      </c>
      <c r="O2962" s="22"/>
      <c r="P2962" s="22"/>
    </row>
    <row r="2963" spans="1:16" ht="45" x14ac:dyDescent="0.25">
      <c r="A2963" s="21" t="s">
        <v>7525</v>
      </c>
      <c r="B2963" s="21" t="s">
        <v>49</v>
      </c>
      <c r="C2963" s="22"/>
      <c r="D2963" s="22"/>
      <c r="E2963" s="22"/>
      <c r="F2963" s="22"/>
      <c r="G2963" s="22"/>
      <c r="H2963" s="22"/>
      <c r="I2963" s="22"/>
      <c r="J2963" s="22"/>
      <c r="K2963" s="23">
        <v>1</v>
      </c>
      <c r="L2963" s="23">
        <v>1</v>
      </c>
      <c r="M2963" s="21" t="s">
        <v>50</v>
      </c>
      <c r="N2963" s="21" t="s">
        <v>50</v>
      </c>
      <c r="O2963" s="22"/>
      <c r="P2963" s="22"/>
    </row>
    <row r="2964" spans="1:16" ht="45" x14ac:dyDescent="0.25">
      <c r="A2964" s="21" t="s">
        <v>374</v>
      </c>
      <c r="B2964" s="21" t="s">
        <v>49</v>
      </c>
      <c r="C2964" s="23">
        <v>38823262.43</v>
      </c>
      <c r="D2964" s="23">
        <v>852.68</v>
      </c>
      <c r="E2964" s="23">
        <v>43406491.5</v>
      </c>
      <c r="F2964" s="23">
        <v>2348.5</v>
      </c>
      <c r="G2964" s="23">
        <v>42966211.990000002</v>
      </c>
      <c r="H2964" s="23">
        <v>2420.31</v>
      </c>
      <c r="I2964" s="23">
        <v>40309047.909999996</v>
      </c>
      <c r="J2964" s="23">
        <v>2677.85</v>
      </c>
      <c r="K2964" s="23">
        <v>1</v>
      </c>
      <c r="L2964" s="23">
        <v>1</v>
      </c>
      <c r="M2964" s="21" t="s">
        <v>50</v>
      </c>
      <c r="N2964" s="21" t="s">
        <v>5192</v>
      </c>
      <c r="O2964" s="22"/>
      <c r="P2964" s="23">
        <v>28294.25</v>
      </c>
    </row>
    <row r="2965" spans="1:16" ht="45" x14ac:dyDescent="0.25">
      <c r="A2965" s="21" t="s">
        <v>7526</v>
      </c>
      <c r="B2965" s="21" t="s">
        <v>49</v>
      </c>
      <c r="C2965" s="22"/>
      <c r="D2965" s="22"/>
      <c r="E2965" s="22"/>
      <c r="F2965" s="22"/>
      <c r="G2965" s="22"/>
      <c r="H2965" s="22"/>
      <c r="I2965" s="22"/>
      <c r="J2965" s="22"/>
      <c r="K2965" s="23">
        <v>1</v>
      </c>
      <c r="L2965" s="23">
        <v>1</v>
      </c>
      <c r="M2965" s="21" t="s">
        <v>50</v>
      </c>
      <c r="N2965" s="21" t="s">
        <v>50</v>
      </c>
      <c r="O2965" s="22"/>
      <c r="P2965" s="22"/>
    </row>
    <row r="2966" spans="1:16" ht="45" x14ac:dyDescent="0.25">
      <c r="A2966" s="21" t="s">
        <v>3048</v>
      </c>
      <c r="B2966" s="21" t="s">
        <v>49</v>
      </c>
      <c r="C2966" s="23">
        <v>39427279.759999998</v>
      </c>
      <c r="D2966" s="23">
        <v>267.99</v>
      </c>
      <c r="E2966" s="23">
        <v>31293871.899999999</v>
      </c>
      <c r="F2966" s="23">
        <v>261.45</v>
      </c>
      <c r="G2966" s="23">
        <v>38612378.100000001</v>
      </c>
      <c r="H2966" s="23">
        <v>288.64999999999998</v>
      </c>
      <c r="I2966" s="23">
        <v>45035429.990000002</v>
      </c>
      <c r="J2966" s="23">
        <v>333.32</v>
      </c>
      <c r="K2966" s="23">
        <v>1</v>
      </c>
      <c r="L2966" s="23">
        <v>1</v>
      </c>
      <c r="M2966" s="21" t="s">
        <v>50</v>
      </c>
      <c r="N2966" s="21" t="s">
        <v>1462</v>
      </c>
      <c r="O2966" s="22"/>
      <c r="P2966" s="23">
        <v>76797.75</v>
      </c>
    </row>
    <row r="2967" spans="1:16" ht="45" x14ac:dyDescent="0.25">
      <c r="A2967" s="21" t="s">
        <v>7527</v>
      </c>
      <c r="B2967" s="21" t="s">
        <v>49</v>
      </c>
      <c r="C2967" s="22"/>
      <c r="D2967" s="22"/>
      <c r="E2967" s="22"/>
      <c r="F2967" s="22"/>
      <c r="G2967" s="22"/>
      <c r="H2967" s="22"/>
      <c r="I2967" s="22"/>
      <c r="J2967" s="22"/>
      <c r="K2967" s="23">
        <v>1</v>
      </c>
      <c r="L2967" s="23">
        <v>1</v>
      </c>
      <c r="M2967" s="21" t="s">
        <v>50</v>
      </c>
      <c r="N2967" s="21" t="s">
        <v>50</v>
      </c>
      <c r="O2967" s="22"/>
      <c r="P2967" s="22"/>
    </row>
    <row r="2968" spans="1:16" ht="45" x14ac:dyDescent="0.25">
      <c r="A2968" s="21" t="s">
        <v>3050</v>
      </c>
      <c r="B2968" s="21" t="s">
        <v>49</v>
      </c>
      <c r="C2968" s="23">
        <v>97977307.069999993</v>
      </c>
      <c r="D2968" s="23">
        <v>91.68</v>
      </c>
      <c r="E2968" s="23">
        <v>38176769.799999997</v>
      </c>
      <c r="F2968" s="23">
        <v>58.19</v>
      </c>
      <c r="G2968" s="23">
        <v>49228819.979999997</v>
      </c>
      <c r="H2968" s="23">
        <v>68.11</v>
      </c>
      <c r="I2968" s="23">
        <v>48246868.030000001</v>
      </c>
      <c r="J2968" s="23">
        <v>66.41</v>
      </c>
      <c r="K2968" s="23">
        <v>1</v>
      </c>
      <c r="L2968" s="23">
        <v>1</v>
      </c>
      <c r="M2968" s="21" t="s">
        <v>50</v>
      </c>
      <c r="N2968" s="21" t="s">
        <v>58</v>
      </c>
      <c r="O2968" s="22"/>
      <c r="P2968" s="23">
        <v>1035483</v>
      </c>
    </row>
    <row r="2969" spans="1:16" ht="45" x14ac:dyDescent="0.25">
      <c r="A2969" s="21" t="s">
        <v>7528</v>
      </c>
      <c r="B2969" s="21" t="s">
        <v>49</v>
      </c>
      <c r="C2969" s="22"/>
      <c r="D2969" s="22"/>
      <c r="E2969" s="22"/>
      <c r="F2969" s="22"/>
      <c r="G2969" s="22"/>
      <c r="H2969" s="22"/>
      <c r="I2969" s="22"/>
      <c r="J2969" s="22"/>
      <c r="K2969" s="23">
        <v>1</v>
      </c>
      <c r="L2969" s="23">
        <v>1</v>
      </c>
      <c r="M2969" s="21" t="s">
        <v>50</v>
      </c>
      <c r="N2969" s="21" t="s">
        <v>50</v>
      </c>
      <c r="O2969" s="22"/>
      <c r="P2969" s="22"/>
    </row>
    <row r="2970" spans="1:16" ht="45" x14ac:dyDescent="0.25">
      <c r="A2970" s="21" t="s">
        <v>7529</v>
      </c>
      <c r="B2970" s="21" t="s">
        <v>49</v>
      </c>
      <c r="C2970" s="22"/>
      <c r="D2970" s="22"/>
      <c r="E2970" s="22"/>
      <c r="F2970" s="22"/>
      <c r="G2970" s="22"/>
      <c r="H2970" s="22"/>
      <c r="I2970" s="22"/>
      <c r="J2970" s="22"/>
      <c r="K2970" s="23">
        <v>1</v>
      </c>
      <c r="L2970" s="23">
        <v>1</v>
      </c>
      <c r="M2970" s="21" t="s">
        <v>50</v>
      </c>
      <c r="N2970" s="21" t="s">
        <v>50</v>
      </c>
      <c r="O2970" s="22"/>
      <c r="P2970" s="22"/>
    </row>
    <row r="2971" spans="1:16" ht="45" x14ac:dyDescent="0.25">
      <c r="A2971" s="21" t="s">
        <v>7530</v>
      </c>
      <c r="B2971" s="21" t="s">
        <v>49</v>
      </c>
      <c r="C2971" s="22"/>
      <c r="D2971" s="22"/>
      <c r="E2971" s="22"/>
      <c r="F2971" s="22"/>
      <c r="G2971" s="22"/>
      <c r="H2971" s="22"/>
      <c r="I2971" s="22"/>
      <c r="J2971" s="22"/>
      <c r="K2971" s="23">
        <v>1</v>
      </c>
      <c r="L2971" s="23">
        <v>1</v>
      </c>
      <c r="M2971" s="21" t="s">
        <v>50</v>
      </c>
      <c r="N2971" s="21" t="s">
        <v>50</v>
      </c>
      <c r="O2971" s="22"/>
      <c r="P2971" s="22"/>
    </row>
    <row r="2972" spans="1:16" ht="45" x14ac:dyDescent="0.25">
      <c r="A2972" s="21" t="s">
        <v>7531</v>
      </c>
      <c r="B2972" s="21" t="s">
        <v>49</v>
      </c>
      <c r="C2972" s="22"/>
      <c r="D2972" s="22"/>
      <c r="E2972" s="22"/>
      <c r="F2972" s="22"/>
      <c r="G2972" s="22"/>
      <c r="H2972" s="22"/>
      <c r="I2972" s="22"/>
      <c r="J2972" s="22"/>
      <c r="K2972" s="23">
        <v>1</v>
      </c>
      <c r="L2972" s="23">
        <v>1</v>
      </c>
      <c r="M2972" s="21" t="s">
        <v>50</v>
      </c>
      <c r="N2972" s="21" t="s">
        <v>50</v>
      </c>
      <c r="O2972" s="22"/>
      <c r="P2972" s="22"/>
    </row>
    <row r="2973" spans="1:16" ht="45" x14ac:dyDescent="0.25">
      <c r="A2973" s="21" t="s">
        <v>7532</v>
      </c>
      <c r="B2973" s="21" t="s">
        <v>49</v>
      </c>
      <c r="C2973" s="22"/>
      <c r="D2973" s="22"/>
      <c r="E2973" s="22"/>
      <c r="F2973" s="22"/>
      <c r="G2973" s="22"/>
      <c r="H2973" s="22"/>
      <c r="I2973" s="22"/>
      <c r="J2973" s="22"/>
      <c r="K2973" s="23">
        <v>1</v>
      </c>
      <c r="L2973" s="23">
        <v>1</v>
      </c>
      <c r="M2973" s="21" t="s">
        <v>50</v>
      </c>
      <c r="N2973" s="21" t="s">
        <v>50</v>
      </c>
      <c r="O2973" s="22"/>
      <c r="P2973" s="22"/>
    </row>
    <row r="2974" spans="1:16" ht="45" x14ac:dyDescent="0.25">
      <c r="A2974" s="21" t="s">
        <v>7533</v>
      </c>
      <c r="B2974" s="21" t="s">
        <v>49</v>
      </c>
      <c r="C2974" s="22"/>
      <c r="D2974" s="22"/>
      <c r="E2974" s="22"/>
      <c r="F2974" s="22"/>
      <c r="G2974" s="22"/>
      <c r="H2974" s="22"/>
      <c r="I2974" s="22"/>
      <c r="J2974" s="22"/>
      <c r="K2974" s="23">
        <v>1</v>
      </c>
      <c r="L2974" s="23">
        <v>1</v>
      </c>
      <c r="M2974" s="21" t="s">
        <v>50</v>
      </c>
      <c r="N2974" s="21" t="s">
        <v>50</v>
      </c>
      <c r="O2974" s="22"/>
      <c r="P2974" s="22"/>
    </row>
    <row r="2975" spans="1:16" ht="45" x14ac:dyDescent="0.25">
      <c r="A2975" s="21" t="s">
        <v>7534</v>
      </c>
      <c r="B2975" s="21" t="s">
        <v>49</v>
      </c>
      <c r="C2975" s="22"/>
      <c r="D2975" s="22"/>
      <c r="E2975" s="22"/>
      <c r="F2975" s="22"/>
      <c r="G2975" s="22"/>
      <c r="H2975" s="22"/>
      <c r="I2975" s="22"/>
      <c r="J2975" s="22"/>
      <c r="K2975" s="23">
        <v>1</v>
      </c>
      <c r="L2975" s="23">
        <v>1</v>
      </c>
      <c r="M2975" s="21" t="s">
        <v>50</v>
      </c>
      <c r="N2975" s="21" t="s">
        <v>50</v>
      </c>
      <c r="O2975" s="22"/>
      <c r="P2975" s="22"/>
    </row>
    <row r="2976" spans="1:16" ht="45" x14ac:dyDescent="0.25">
      <c r="A2976" s="21" t="s">
        <v>7535</v>
      </c>
      <c r="B2976" s="21" t="s">
        <v>49</v>
      </c>
      <c r="C2976" s="22"/>
      <c r="D2976" s="22"/>
      <c r="E2976" s="22"/>
      <c r="F2976" s="22"/>
      <c r="G2976" s="22"/>
      <c r="H2976" s="22"/>
      <c r="I2976" s="22"/>
      <c r="J2976" s="22"/>
      <c r="K2976" s="23">
        <v>1</v>
      </c>
      <c r="L2976" s="23">
        <v>1</v>
      </c>
      <c r="M2976" s="21" t="s">
        <v>50</v>
      </c>
      <c r="N2976" s="21" t="s">
        <v>50</v>
      </c>
      <c r="O2976" s="22"/>
      <c r="P2976" s="22"/>
    </row>
    <row r="2977" spans="1:16" ht="45" x14ac:dyDescent="0.25">
      <c r="A2977" s="21" t="s">
        <v>7536</v>
      </c>
      <c r="B2977" s="21" t="s">
        <v>49</v>
      </c>
      <c r="C2977" s="22"/>
      <c r="D2977" s="22"/>
      <c r="E2977" s="22"/>
      <c r="F2977" s="22"/>
      <c r="G2977" s="22"/>
      <c r="H2977" s="22"/>
      <c r="I2977" s="22"/>
      <c r="J2977" s="22"/>
      <c r="K2977" s="23">
        <v>1</v>
      </c>
      <c r="L2977" s="23">
        <v>1</v>
      </c>
      <c r="M2977" s="21" t="s">
        <v>50</v>
      </c>
      <c r="N2977" s="21" t="s">
        <v>50</v>
      </c>
      <c r="O2977" s="22"/>
      <c r="P2977" s="22"/>
    </row>
    <row r="2978" spans="1:16" ht="45" x14ac:dyDescent="0.25">
      <c r="A2978" s="21" t="s">
        <v>7537</v>
      </c>
      <c r="B2978" s="21" t="s">
        <v>49</v>
      </c>
      <c r="C2978" s="22"/>
      <c r="D2978" s="22"/>
      <c r="E2978" s="22"/>
      <c r="F2978" s="22"/>
      <c r="G2978" s="22"/>
      <c r="H2978" s="22"/>
      <c r="I2978" s="22"/>
      <c r="J2978" s="22"/>
      <c r="K2978" s="23">
        <v>1</v>
      </c>
      <c r="L2978" s="23">
        <v>1</v>
      </c>
      <c r="M2978" s="21" t="s">
        <v>50</v>
      </c>
      <c r="N2978" s="21" t="s">
        <v>50</v>
      </c>
      <c r="O2978" s="22"/>
      <c r="P2978" s="22"/>
    </row>
    <row r="2979" spans="1:16" ht="45" x14ac:dyDescent="0.25">
      <c r="A2979" s="21" t="s">
        <v>7538</v>
      </c>
      <c r="B2979" s="21" t="s">
        <v>49</v>
      </c>
      <c r="C2979" s="22"/>
      <c r="D2979" s="22"/>
      <c r="E2979" s="22"/>
      <c r="F2979" s="22"/>
      <c r="G2979" s="22"/>
      <c r="H2979" s="22"/>
      <c r="I2979" s="22"/>
      <c r="J2979" s="22"/>
      <c r="K2979" s="23">
        <v>1</v>
      </c>
      <c r="L2979" s="23">
        <v>1</v>
      </c>
      <c r="M2979" s="21" t="s">
        <v>50</v>
      </c>
      <c r="N2979" s="21" t="s">
        <v>50</v>
      </c>
      <c r="O2979" s="22"/>
      <c r="P2979" s="22"/>
    </row>
    <row r="2980" spans="1:16" ht="45" x14ac:dyDescent="0.25">
      <c r="A2980" s="21" t="s">
        <v>7539</v>
      </c>
      <c r="B2980" s="21" t="s">
        <v>49</v>
      </c>
      <c r="C2980" s="22"/>
      <c r="D2980" s="22"/>
      <c r="E2980" s="22"/>
      <c r="F2980" s="22"/>
      <c r="G2980" s="22"/>
      <c r="H2980" s="22"/>
      <c r="I2980" s="22"/>
      <c r="J2980" s="22"/>
      <c r="K2980" s="23">
        <v>1</v>
      </c>
      <c r="L2980" s="23">
        <v>1</v>
      </c>
      <c r="M2980" s="21" t="s">
        <v>50</v>
      </c>
      <c r="N2980" s="21" t="s">
        <v>50</v>
      </c>
      <c r="O2980" s="22"/>
      <c r="P2980" s="22"/>
    </row>
    <row r="2981" spans="1:16" ht="45" x14ac:dyDescent="0.25">
      <c r="A2981" s="21" t="s">
        <v>7540</v>
      </c>
      <c r="B2981" s="21" t="s">
        <v>49</v>
      </c>
      <c r="C2981" s="22"/>
      <c r="D2981" s="22"/>
      <c r="E2981" s="22"/>
      <c r="F2981" s="22"/>
      <c r="G2981" s="22"/>
      <c r="H2981" s="22"/>
      <c r="I2981" s="22"/>
      <c r="J2981" s="22"/>
      <c r="K2981" s="23">
        <v>1</v>
      </c>
      <c r="L2981" s="23">
        <v>1</v>
      </c>
      <c r="M2981" s="21" t="s">
        <v>50</v>
      </c>
      <c r="N2981" s="21" t="s">
        <v>50</v>
      </c>
      <c r="O2981" s="22"/>
      <c r="P2981" s="22"/>
    </row>
    <row r="2982" spans="1:16" ht="45" x14ac:dyDescent="0.25">
      <c r="A2982" s="21" t="s">
        <v>7541</v>
      </c>
      <c r="B2982" s="21" t="s">
        <v>49</v>
      </c>
      <c r="C2982" s="22"/>
      <c r="D2982" s="22"/>
      <c r="E2982" s="22"/>
      <c r="F2982" s="22"/>
      <c r="G2982" s="22"/>
      <c r="H2982" s="22"/>
      <c r="I2982" s="22"/>
      <c r="J2982" s="22"/>
      <c r="K2982" s="23">
        <v>1</v>
      </c>
      <c r="L2982" s="23">
        <v>1</v>
      </c>
      <c r="M2982" s="21" t="s">
        <v>50</v>
      </c>
      <c r="N2982" s="21" t="s">
        <v>50</v>
      </c>
      <c r="O2982" s="22"/>
      <c r="P2982" s="22"/>
    </row>
    <row r="2983" spans="1:16" ht="45" x14ac:dyDescent="0.25">
      <c r="A2983" s="21" t="s">
        <v>7542</v>
      </c>
      <c r="B2983" s="21" t="s">
        <v>49</v>
      </c>
      <c r="C2983" s="22"/>
      <c r="D2983" s="22"/>
      <c r="E2983" s="22"/>
      <c r="F2983" s="22"/>
      <c r="G2983" s="22"/>
      <c r="H2983" s="22"/>
      <c r="I2983" s="22"/>
      <c r="J2983" s="22"/>
      <c r="K2983" s="23">
        <v>1</v>
      </c>
      <c r="L2983" s="23">
        <v>1</v>
      </c>
      <c r="M2983" s="21" t="s">
        <v>50</v>
      </c>
      <c r="N2983" s="21" t="s">
        <v>50</v>
      </c>
      <c r="O2983" s="22"/>
      <c r="P2983" s="22"/>
    </row>
    <row r="2984" spans="1:16" ht="45" x14ac:dyDescent="0.25">
      <c r="A2984" s="21" t="s">
        <v>7543</v>
      </c>
      <c r="B2984" s="21" t="s">
        <v>49</v>
      </c>
      <c r="C2984" s="22"/>
      <c r="D2984" s="22"/>
      <c r="E2984" s="22"/>
      <c r="F2984" s="22"/>
      <c r="G2984" s="22"/>
      <c r="H2984" s="22"/>
      <c r="I2984" s="22"/>
      <c r="J2984" s="22"/>
      <c r="K2984" s="23">
        <v>1</v>
      </c>
      <c r="L2984" s="23">
        <v>1</v>
      </c>
      <c r="M2984" s="21" t="s">
        <v>50</v>
      </c>
      <c r="N2984" s="21" t="s">
        <v>50</v>
      </c>
      <c r="O2984" s="22"/>
      <c r="P2984" s="22"/>
    </row>
    <row r="2985" spans="1:16" ht="45" x14ac:dyDescent="0.25">
      <c r="A2985" s="21" t="s">
        <v>7544</v>
      </c>
      <c r="B2985" s="21" t="s">
        <v>49</v>
      </c>
      <c r="C2985" s="22"/>
      <c r="D2985" s="22"/>
      <c r="E2985" s="22"/>
      <c r="F2985" s="22"/>
      <c r="G2985" s="22"/>
      <c r="H2985" s="22"/>
      <c r="I2985" s="22"/>
      <c r="J2985" s="22"/>
      <c r="K2985" s="23">
        <v>1</v>
      </c>
      <c r="L2985" s="23">
        <v>1</v>
      </c>
      <c r="M2985" s="21" t="s">
        <v>50</v>
      </c>
      <c r="N2985" s="21" t="s">
        <v>50</v>
      </c>
      <c r="O2985" s="22"/>
      <c r="P2985" s="22"/>
    </row>
    <row r="2986" spans="1:16" ht="45" x14ac:dyDescent="0.25">
      <c r="A2986" s="21" t="s">
        <v>7545</v>
      </c>
      <c r="B2986" s="21" t="s">
        <v>49</v>
      </c>
      <c r="C2986" s="22"/>
      <c r="D2986" s="22"/>
      <c r="E2986" s="22"/>
      <c r="F2986" s="22"/>
      <c r="G2986" s="22"/>
      <c r="H2986" s="22"/>
      <c r="I2986" s="22"/>
      <c r="J2986" s="22"/>
      <c r="K2986" s="23">
        <v>1</v>
      </c>
      <c r="L2986" s="23">
        <v>1</v>
      </c>
      <c r="M2986" s="21" t="s">
        <v>50</v>
      </c>
      <c r="N2986" s="21" t="s">
        <v>50</v>
      </c>
      <c r="O2986" s="22"/>
      <c r="P2986" s="22"/>
    </row>
    <row r="2987" spans="1:16" ht="45" x14ac:dyDescent="0.25">
      <c r="A2987" s="21" t="s">
        <v>7546</v>
      </c>
      <c r="B2987" s="21" t="s">
        <v>49</v>
      </c>
      <c r="C2987" s="22"/>
      <c r="D2987" s="22"/>
      <c r="E2987" s="22"/>
      <c r="F2987" s="22"/>
      <c r="G2987" s="22"/>
      <c r="H2987" s="22"/>
      <c r="I2987" s="22"/>
      <c r="J2987" s="22"/>
      <c r="K2987" s="23">
        <v>1</v>
      </c>
      <c r="L2987" s="23">
        <v>1</v>
      </c>
      <c r="M2987" s="21" t="s">
        <v>50</v>
      </c>
      <c r="N2987" s="21" t="s">
        <v>50</v>
      </c>
      <c r="O2987" s="22"/>
      <c r="P2987" s="22"/>
    </row>
    <row r="2988" spans="1:16" ht="45" x14ac:dyDescent="0.25">
      <c r="A2988" s="21" t="s">
        <v>7547</v>
      </c>
      <c r="B2988" s="21" t="s">
        <v>49</v>
      </c>
      <c r="C2988" s="22"/>
      <c r="D2988" s="22"/>
      <c r="E2988" s="22"/>
      <c r="F2988" s="22"/>
      <c r="G2988" s="22"/>
      <c r="H2988" s="22"/>
      <c r="I2988" s="22"/>
      <c r="J2988" s="22"/>
      <c r="K2988" s="23">
        <v>1</v>
      </c>
      <c r="L2988" s="23">
        <v>1</v>
      </c>
      <c r="M2988" s="21" t="s">
        <v>50</v>
      </c>
      <c r="N2988" s="21" t="s">
        <v>50</v>
      </c>
      <c r="O2988" s="22"/>
      <c r="P2988" s="22"/>
    </row>
    <row r="2989" spans="1:16" ht="45" x14ac:dyDescent="0.25">
      <c r="A2989" s="21" t="s">
        <v>3054</v>
      </c>
      <c r="B2989" s="21" t="s">
        <v>49</v>
      </c>
      <c r="C2989" s="23">
        <v>111298450.23999999</v>
      </c>
      <c r="D2989" s="23">
        <v>594.34</v>
      </c>
      <c r="E2989" s="23">
        <v>83018660.480000004</v>
      </c>
      <c r="F2989" s="23">
        <v>572.26</v>
      </c>
      <c r="G2989" s="23">
        <v>88580044.439999998</v>
      </c>
      <c r="H2989" s="23">
        <v>622.95000000000005</v>
      </c>
      <c r="I2989" s="23">
        <v>82642996.650000006</v>
      </c>
      <c r="J2989" s="23">
        <v>585.54</v>
      </c>
      <c r="K2989" s="23">
        <v>1</v>
      </c>
      <c r="L2989" s="23">
        <v>1</v>
      </c>
      <c r="M2989" s="21" t="s">
        <v>50</v>
      </c>
      <c r="N2989" s="21" t="s">
        <v>1462</v>
      </c>
      <c r="O2989" s="22"/>
      <c r="P2989" s="23">
        <v>168679</v>
      </c>
    </row>
    <row r="2990" spans="1:16" ht="45" x14ac:dyDescent="0.25">
      <c r="A2990" s="21" t="s">
        <v>7548</v>
      </c>
      <c r="B2990" s="21" t="s">
        <v>49</v>
      </c>
      <c r="C2990" s="22"/>
      <c r="D2990" s="22"/>
      <c r="E2990" s="22"/>
      <c r="F2990" s="22"/>
      <c r="G2990" s="22"/>
      <c r="H2990" s="22"/>
      <c r="I2990" s="22"/>
      <c r="J2990" s="22"/>
      <c r="K2990" s="23">
        <v>1</v>
      </c>
      <c r="L2990" s="23">
        <v>1</v>
      </c>
      <c r="M2990" s="21" t="s">
        <v>50</v>
      </c>
      <c r="N2990" s="21" t="s">
        <v>50</v>
      </c>
      <c r="O2990" s="22"/>
      <c r="P2990" s="22"/>
    </row>
    <row r="2991" spans="1:16" ht="45" x14ac:dyDescent="0.25">
      <c r="A2991" s="21" t="s">
        <v>7549</v>
      </c>
      <c r="B2991" s="21" t="s">
        <v>49</v>
      </c>
      <c r="C2991" s="22"/>
      <c r="D2991" s="22"/>
      <c r="E2991" s="22"/>
      <c r="F2991" s="22"/>
      <c r="G2991" s="22"/>
      <c r="H2991" s="22"/>
      <c r="I2991" s="22"/>
      <c r="J2991" s="22"/>
      <c r="K2991" s="23">
        <v>1</v>
      </c>
      <c r="L2991" s="23">
        <v>1</v>
      </c>
      <c r="M2991" s="21" t="s">
        <v>50</v>
      </c>
      <c r="N2991" s="21" t="s">
        <v>50</v>
      </c>
      <c r="O2991" s="22"/>
      <c r="P2991" s="22"/>
    </row>
    <row r="2992" spans="1:16" ht="45" x14ac:dyDescent="0.25">
      <c r="A2992" s="21" t="s">
        <v>7550</v>
      </c>
      <c r="B2992" s="21" t="s">
        <v>49</v>
      </c>
      <c r="C2992" s="22"/>
      <c r="D2992" s="22"/>
      <c r="E2992" s="22"/>
      <c r="F2992" s="22"/>
      <c r="G2992" s="22"/>
      <c r="H2992" s="22"/>
      <c r="I2992" s="22"/>
      <c r="J2992" s="22"/>
      <c r="K2992" s="23">
        <v>1</v>
      </c>
      <c r="L2992" s="23">
        <v>1</v>
      </c>
      <c r="M2992" s="21" t="s">
        <v>50</v>
      </c>
      <c r="N2992" s="21" t="s">
        <v>50</v>
      </c>
      <c r="O2992" s="22"/>
      <c r="P2992" s="22"/>
    </row>
    <row r="2993" spans="1:16" ht="45" x14ac:dyDescent="0.25">
      <c r="A2993" s="21" t="s">
        <v>7551</v>
      </c>
      <c r="B2993" s="21" t="s">
        <v>49</v>
      </c>
      <c r="C2993" s="22"/>
      <c r="D2993" s="22"/>
      <c r="E2993" s="22"/>
      <c r="F2993" s="22"/>
      <c r="G2993" s="22"/>
      <c r="H2993" s="22"/>
      <c r="I2993" s="22"/>
      <c r="J2993" s="22"/>
      <c r="K2993" s="23">
        <v>1</v>
      </c>
      <c r="L2993" s="23">
        <v>1</v>
      </c>
      <c r="M2993" s="21" t="s">
        <v>50</v>
      </c>
      <c r="N2993" s="21" t="s">
        <v>50</v>
      </c>
      <c r="O2993" s="22"/>
      <c r="P2993" s="22"/>
    </row>
    <row r="2994" spans="1:16" ht="45" x14ac:dyDescent="0.25">
      <c r="A2994" s="21" t="s">
        <v>7552</v>
      </c>
      <c r="B2994" s="21" t="s">
        <v>49</v>
      </c>
      <c r="C2994" s="22"/>
      <c r="D2994" s="22"/>
      <c r="E2994" s="22"/>
      <c r="F2994" s="22"/>
      <c r="G2994" s="22"/>
      <c r="H2994" s="22"/>
      <c r="I2994" s="22"/>
      <c r="J2994" s="22"/>
      <c r="K2994" s="23">
        <v>1</v>
      </c>
      <c r="L2994" s="23">
        <v>1</v>
      </c>
      <c r="M2994" s="21" t="s">
        <v>50</v>
      </c>
      <c r="N2994" s="21" t="s">
        <v>50</v>
      </c>
      <c r="O2994" s="22"/>
      <c r="P2994" s="22"/>
    </row>
    <row r="2995" spans="1:16" ht="45" x14ac:dyDescent="0.25">
      <c r="A2995" s="21" t="s">
        <v>382</v>
      </c>
      <c r="B2995" s="21" t="s">
        <v>49</v>
      </c>
      <c r="C2995" s="22"/>
      <c r="D2995" s="22"/>
      <c r="E2995" s="23">
        <v>17349999.620000001</v>
      </c>
      <c r="F2995" s="23">
        <v>58.19</v>
      </c>
      <c r="G2995" s="23">
        <v>22372767.84</v>
      </c>
      <c r="H2995" s="23">
        <v>68.11</v>
      </c>
      <c r="I2995" s="23">
        <v>21926505.199999999</v>
      </c>
      <c r="J2995" s="23">
        <v>66.41</v>
      </c>
      <c r="K2995" s="23">
        <v>1</v>
      </c>
      <c r="L2995" s="23">
        <v>1</v>
      </c>
      <c r="M2995" s="21" t="s">
        <v>50</v>
      </c>
      <c r="N2995" s="21" t="s">
        <v>50</v>
      </c>
      <c r="O2995" s="22"/>
      <c r="P2995" s="22"/>
    </row>
    <row r="2996" spans="1:16" ht="45" x14ac:dyDescent="0.25">
      <c r="A2996" s="21" t="s">
        <v>7553</v>
      </c>
      <c r="B2996" s="21" t="s">
        <v>49</v>
      </c>
      <c r="C2996" s="22"/>
      <c r="D2996" s="22"/>
      <c r="E2996" s="22"/>
      <c r="F2996" s="22"/>
      <c r="G2996" s="22"/>
      <c r="H2996" s="22"/>
      <c r="I2996" s="22"/>
      <c r="J2996" s="22"/>
      <c r="K2996" s="23">
        <v>1</v>
      </c>
      <c r="L2996" s="23">
        <v>1</v>
      </c>
      <c r="M2996" s="21" t="s">
        <v>50</v>
      </c>
      <c r="N2996" s="21" t="s">
        <v>50</v>
      </c>
      <c r="O2996" s="22"/>
      <c r="P2996" s="22"/>
    </row>
    <row r="2997" spans="1:16" ht="45" x14ac:dyDescent="0.25">
      <c r="A2997" s="21" t="s">
        <v>7554</v>
      </c>
      <c r="B2997" s="21" t="s">
        <v>49</v>
      </c>
      <c r="C2997" s="22"/>
      <c r="D2997" s="22"/>
      <c r="E2997" s="22"/>
      <c r="F2997" s="22"/>
      <c r="G2997" s="22"/>
      <c r="H2997" s="22"/>
      <c r="I2997" s="22"/>
      <c r="J2997" s="22"/>
      <c r="K2997" s="23">
        <v>1</v>
      </c>
      <c r="L2997" s="23">
        <v>1</v>
      </c>
      <c r="M2997" s="21" t="s">
        <v>50</v>
      </c>
      <c r="N2997" s="21" t="s">
        <v>50</v>
      </c>
      <c r="O2997" s="22"/>
      <c r="P2997" s="22"/>
    </row>
    <row r="2998" spans="1:16" ht="45" x14ac:dyDescent="0.25">
      <c r="A2998" s="21" t="s">
        <v>7555</v>
      </c>
      <c r="B2998" s="21" t="s">
        <v>49</v>
      </c>
      <c r="C2998" s="22"/>
      <c r="D2998" s="22"/>
      <c r="E2998" s="22"/>
      <c r="F2998" s="22"/>
      <c r="G2998" s="22"/>
      <c r="H2998" s="22"/>
      <c r="I2998" s="22"/>
      <c r="J2998" s="22"/>
      <c r="K2998" s="23">
        <v>1</v>
      </c>
      <c r="L2998" s="23">
        <v>1</v>
      </c>
      <c r="M2998" s="21" t="s">
        <v>50</v>
      </c>
      <c r="N2998" s="21" t="s">
        <v>50</v>
      </c>
      <c r="O2998" s="22"/>
      <c r="P2998" s="22"/>
    </row>
    <row r="2999" spans="1:16" ht="45" x14ac:dyDescent="0.25">
      <c r="A2999" s="21" t="s">
        <v>7556</v>
      </c>
      <c r="B2999" s="21" t="s">
        <v>49</v>
      </c>
      <c r="C2999" s="22"/>
      <c r="D2999" s="22"/>
      <c r="E2999" s="22"/>
      <c r="F2999" s="22"/>
      <c r="G2999" s="22"/>
      <c r="H2999" s="22"/>
      <c r="I2999" s="22"/>
      <c r="J2999" s="22"/>
      <c r="K2999" s="23">
        <v>1</v>
      </c>
      <c r="L2999" s="23">
        <v>1</v>
      </c>
      <c r="M2999" s="21" t="s">
        <v>50</v>
      </c>
      <c r="N2999" s="21" t="s">
        <v>50</v>
      </c>
      <c r="O2999" s="22"/>
      <c r="P2999" s="22"/>
    </row>
    <row r="3000" spans="1:16" ht="45" x14ac:dyDescent="0.25">
      <c r="A3000" s="21" t="s">
        <v>3058</v>
      </c>
      <c r="B3000" s="21" t="s">
        <v>49</v>
      </c>
      <c r="C3000" s="23">
        <v>52716285.789999999</v>
      </c>
      <c r="D3000" s="23">
        <v>14.29</v>
      </c>
      <c r="E3000" s="23">
        <v>314306340.80000001</v>
      </c>
      <c r="F3000" s="23">
        <v>121.61</v>
      </c>
      <c r="G3000" s="23">
        <v>311750011.06999999</v>
      </c>
      <c r="H3000" s="23">
        <v>67.010000000000005</v>
      </c>
      <c r="I3000" s="23">
        <v>223026723.16</v>
      </c>
      <c r="J3000" s="23">
        <v>84.13</v>
      </c>
      <c r="K3000" s="23">
        <v>1</v>
      </c>
      <c r="L3000" s="23">
        <v>1</v>
      </c>
      <c r="M3000" s="21" t="s">
        <v>50</v>
      </c>
      <c r="N3000" s="21" t="s">
        <v>204</v>
      </c>
      <c r="O3000" s="22"/>
      <c r="P3000" s="23">
        <v>3070769</v>
      </c>
    </row>
    <row r="3001" spans="1:16" ht="45" x14ac:dyDescent="0.25">
      <c r="A3001" s="21" t="s">
        <v>7557</v>
      </c>
      <c r="B3001" s="21" t="s">
        <v>49</v>
      </c>
      <c r="C3001" s="22"/>
      <c r="D3001" s="22"/>
      <c r="E3001" s="22"/>
      <c r="F3001" s="22"/>
      <c r="G3001" s="22"/>
      <c r="H3001" s="22"/>
      <c r="I3001" s="22"/>
      <c r="J3001" s="22"/>
      <c r="K3001" s="23">
        <v>1</v>
      </c>
      <c r="L3001" s="23">
        <v>1</v>
      </c>
      <c r="M3001" s="21" t="s">
        <v>50</v>
      </c>
      <c r="N3001" s="21" t="s">
        <v>50</v>
      </c>
      <c r="O3001" s="22"/>
      <c r="P3001" s="22"/>
    </row>
    <row r="3002" spans="1:16" ht="45" x14ac:dyDescent="0.25">
      <c r="A3002" s="21" t="s">
        <v>7558</v>
      </c>
      <c r="B3002" s="21" t="s">
        <v>49</v>
      </c>
      <c r="C3002" s="22"/>
      <c r="D3002" s="22"/>
      <c r="E3002" s="22"/>
      <c r="F3002" s="22"/>
      <c r="G3002" s="22"/>
      <c r="H3002" s="22"/>
      <c r="I3002" s="22"/>
      <c r="J3002" s="22"/>
      <c r="K3002" s="23">
        <v>1</v>
      </c>
      <c r="L3002" s="23">
        <v>1</v>
      </c>
      <c r="M3002" s="21" t="s">
        <v>50</v>
      </c>
      <c r="N3002" s="21" t="s">
        <v>50</v>
      </c>
      <c r="O3002" s="22"/>
      <c r="P3002" s="22"/>
    </row>
    <row r="3003" spans="1:16" ht="45" x14ac:dyDescent="0.25">
      <c r="A3003" s="21" t="s">
        <v>7559</v>
      </c>
      <c r="B3003" s="21" t="s">
        <v>49</v>
      </c>
      <c r="C3003" s="22"/>
      <c r="D3003" s="22"/>
      <c r="E3003" s="22"/>
      <c r="F3003" s="22"/>
      <c r="G3003" s="22"/>
      <c r="H3003" s="22"/>
      <c r="I3003" s="22"/>
      <c r="J3003" s="22"/>
      <c r="K3003" s="23">
        <v>1</v>
      </c>
      <c r="L3003" s="23">
        <v>1</v>
      </c>
      <c r="M3003" s="21" t="s">
        <v>50</v>
      </c>
      <c r="N3003" s="21" t="s">
        <v>50</v>
      </c>
      <c r="O3003" s="22"/>
      <c r="P3003" s="22"/>
    </row>
    <row r="3004" spans="1:16" ht="45" x14ac:dyDescent="0.25">
      <c r="A3004" s="21" t="s">
        <v>7560</v>
      </c>
      <c r="B3004" s="21" t="s">
        <v>49</v>
      </c>
      <c r="C3004" s="22"/>
      <c r="D3004" s="22"/>
      <c r="E3004" s="22"/>
      <c r="F3004" s="22"/>
      <c r="G3004" s="22"/>
      <c r="H3004" s="22"/>
      <c r="I3004" s="22"/>
      <c r="J3004" s="22"/>
      <c r="K3004" s="23">
        <v>1</v>
      </c>
      <c r="L3004" s="23">
        <v>1</v>
      </c>
      <c r="M3004" s="21" t="s">
        <v>50</v>
      </c>
      <c r="N3004" s="21" t="s">
        <v>50</v>
      </c>
      <c r="O3004" s="22"/>
      <c r="P3004" s="22"/>
    </row>
    <row r="3005" spans="1:16" ht="45" x14ac:dyDescent="0.25">
      <c r="A3005" s="21" t="s">
        <v>7561</v>
      </c>
      <c r="B3005" s="21" t="s">
        <v>49</v>
      </c>
      <c r="C3005" s="22"/>
      <c r="D3005" s="22"/>
      <c r="E3005" s="22"/>
      <c r="F3005" s="22"/>
      <c r="G3005" s="22"/>
      <c r="H3005" s="22"/>
      <c r="I3005" s="22"/>
      <c r="J3005" s="22"/>
      <c r="K3005" s="23">
        <v>1</v>
      </c>
      <c r="L3005" s="23">
        <v>1</v>
      </c>
      <c r="M3005" s="21" t="s">
        <v>50</v>
      </c>
      <c r="N3005" s="21" t="s">
        <v>50</v>
      </c>
      <c r="O3005" s="22"/>
      <c r="P3005" s="22"/>
    </row>
    <row r="3006" spans="1:16" ht="45" x14ac:dyDescent="0.25">
      <c r="A3006" s="21" t="s">
        <v>7562</v>
      </c>
      <c r="B3006" s="21" t="s">
        <v>49</v>
      </c>
      <c r="C3006" s="22"/>
      <c r="D3006" s="22"/>
      <c r="E3006" s="22"/>
      <c r="F3006" s="22"/>
      <c r="G3006" s="22"/>
      <c r="H3006" s="22"/>
      <c r="I3006" s="22"/>
      <c r="J3006" s="22"/>
      <c r="K3006" s="23">
        <v>1</v>
      </c>
      <c r="L3006" s="23">
        <v>1</v>
      </c>
      <c r="M3006" s="21" t="s">
        <v>50</v>
      </c>
      <c r="N3006" s="21" t="s">
        <v>50</v>
      </c>
      <c r="O3006" s="22"/>
      <c r="P3006" s="22"/>
    </row>
    <row r="3007" spans="1:16" ht="45" x14ac:dyDescent="0.25">
      <c r="A3007" s="21" t="s">
        <v>3060</v>
      </c>
      <c r="B3007" s="21" t="s">
        <v>49</v>
      </c>
      <c r="C3007" s="23">
        <v>110163115.81</v>
      </c>
      <c r="D3007" s="23">
        <v>56.11</v>
      </c>
      <c r="E3007" s="23">
        <v>140457052.88999999</v>
      </c>
      <c r="F3007" s="23">
        <v>39.78</v>
      </c>
      <c r="G3007" s="23">
        <v>189372658.72999999</v>
      </c>
      <c r="H3007" s="23">
        <v>67.010000000000005</v>
      </c>
      <c r="I3007" s="23">
        <v>181597144.30000001</v>
      </c>
      <c r="J3007" s="23">
        <v>45.15</v>
      </c>
      <c r="K3007" s="23">
        <v>1</v>
      </c>
      <c r="L3007" s="23">
        <v>1</v>
      </c>
      <c r="M3007" s="21" t="s">
        <v>50</v>
      </c>
      <c r="N3007" s="21" t="s">
        <v>204</v>
      </c>
      <c r="O3007" s="22"/>
      <c r="P3007" s="23">
        <v>1845670.75</v>
      </c>
    </row>
    <row r="3008" spans="1:16" ht="45" x14ac:dyDescent="0.25">
      <c r="A3008" s="21" t="s">
        <v>7563</v>
      </c>
      <c r="B3008" s="21" t="s">
        <v>49</v>
      </c>
      <c r="C3008" s="22"/>
      <c r="D3008" s="22"/>
      <c r="E3008" s="22"/>
      <c r="F3008" s="22"/>
      <c r="G3008" s="22"/>
      <c r="H3008" s="22"/>
      <c r="I3008" s="22"/>
      <c r="J3008" s="22"/>
      <c r="K3008" s="23">
        <v>1</v>
      </c>
      <c r="L3008" s="23">
        <v>1</v>
      </c>
      <c r="M3008" s="21" t="s">
        <v>50</v>
      </c>
      <c r="N3008" s="21" t="s">
        <v>50</v>
      </c>
      <c r="O3008" s="22"/>
      <c r="P3008" s="22"/>
    </row>
    <row r="3009" spans="1:16" ht="45" x14ac:dyDescent="0.25">
      <c r="A3009" s="21" t="s">
        <v>7564</v>
      </c>
      <c r="B3009" s="21" t="s">
        <v>49</v>
      </c>
      <c r="C3009" s="22"/>
      <c r="D3009" s="22"/>
      <c r="E3009" s="22"/>
      <c r="F3009" s="22"/>
      <c r="G3009" s="22"/>
      <c r="H3009" s="22"/>
      <c r="I3009" s="22"/>
      <c r="J3009" s="22"/>
      <c r="K3009" s="23">
        <v>1</v>
      </c>
      <c r="L3009" s="23">
        <v>1</v>
      </c>
      <c r="M3009" s="21" t="s">
        <v>50</v>
      </c>
      <c r="N3009" s="21" t="s">
        <v>50</v>
      </c>
      <c r="O3009" s="22"/>
      <c r="P3009" s="22"/>
    </row>
    <row r="3010" spans="1:16" ht="45" x14ac:dyDescent="0.25">
      <c r="A3010" s="21" t="s">
        <v>7565</v>
      </c>
      <c r="B3010" s="21" t="s">
        <v>49</v>
      </c>
      <c r="C3010" s="22"/>
      <c r="D3010" s="22"/>
      <c r="E3010" s="22"/>
      <c r="F3010" s="22"/>
      <c r="G3010" s="22"/>
      <c r="H3010" s="22"/>
      <c r="I3010" s="22"/>
      <c r="J3010" s="22"/>
      <c r="K3010" s="23">
        <v>1</v>
      </c>
      <c r="L3010" s="23">
        <v>1</v>
      </c>
      <c r="M3010" s="21" t="s">
        <v>50</v>
      </c>
      <c r="N3010" s="21" t="s">
        <v>50</v>
      </c>
      <c r="O3010" s="22"/>
      <c r="P3010" s="22"/>
    </row>
    <row r="3011" spans="1:16" ht="45" x14ac:dyDescent="0.25">
      <c r="A3011" s="21" t="s">
        <v>7566</v>
      </c>
      <c r="B3011" s="21" t="s">
        <v>49</v>
      </c>
      <c r="C3011" s="22"/>
      <c r="D3011" s="22"/>
      <c r="E3011" s="22"/>
      <c r="F3011" s="22"/>
      <c r="G3011" s="22"/>
      <c r="H3011" s="22"/>
      <c r="I3011" s="22"/>
      <c r="J3011" s="22"/>
      <c r="K3011" s="23">
        <v>1</v>
      </c>
      <c r="L3011" s="23">
        <v>1</v>
      </c>
      <c r="M3011" s="21" t="s">
        <v>50</v>
      </c>
      <c r="N3011" s="21" t="s">
        <v>50</v>
      </c>
      <c r="O3011" s="22"/>
      <c r="P3011" s="22"/>
    </row>
    <row r="3012" spans="1:16" ht="45" x14ac:dyDescent="0.25">
      <c r="A3012" s="21" t="s">
        <v>7567</v>
      </c>
      <c r="B3012" s="21" t="s">
        <v>49</v>
      </c>
      <c r="C3012" s="22"/>
      <c r="D3012" s="22"/>
      <c r="E3012" s="22"/>
      <c r="F3012" s="22"/>
      <c r="G3012" s="22"/>
      <c r="H3012" s="22"/>
      <c r="I3012" s="22"/>
      <c r="J3012" s="22"/>
      <c r="K3012" s="23">
        <v>1</v>
      </c>
      <c r="L3012" s="23">
        <v>1</v>
      </c>
      <c r="M3012" s="21" t="s">
        <v>50</v>
      </c>
      <c r="N3012" s="21" t="s">
        <v>50</v>
      </c>
      <c r="O3012" s="22"/>
      <c r="P3012" s="22"/>
    </row>
    <row r="3013" spans="1:16" ht="45" x14ac:dyDescent="0.25">
      <c r="A3013" s="21" t="s">
        <v>7568</v>
      </c>
      <c r="B3013" s="21" t="s">
        <v>49</v>
      </c>
      <c r="C3013" s="22"/>
      <c r="D3013" s="22"/>
      <c r="E3013" s="22"/>
      <c r="F3013" s="22"/>
      <c r="G3013" s="22"/>
      <c r="H3013" s="22"/>
      <c r="I3013" s="22"/>
      <c r="J3013" s="22"/>
      <c r="K3013" s="23">
        <v>1</v>
      </c>
      <c r="L3013" s="23">
        <v>1</v>
      </c>
      <c r="M3013" s="21" t="s">
        <v>50</v>
      </c>
      <c r="N3013" s="21" t="s">
        <v>50</v>
      </c>
      <c r="O3013" s="22"/>
      <c r="P3013" s="22"/>
    </row>
    <row r="3014" spans="1:16" ht="45" x14ac:dyDescent="0.25">
      <c r="A3014" s="21" t="s">
        <v>7569</v>
      </c>
      <c r="B3014" s="21" t="s">
        <v>49</v>
      </c>
      <c r="C3014" s="22"/>
      <c r="D3014" s="22"/>
      <c r="E3014" s="22"/>
      <c r="F3014" s="22"/>
      <c r="G3014" s="22"/>
      <c r="H3014" s="22"/>
      <c r="I3014" s="22"/>
      <c r="J3014" s="22"/>
      <c r="K3014" s="23">
        <v>1</v>
      </c>
      <c r="L3014" s="23">
        <v>1</v>
      </c>
      <c r="M3014" s="21" t="s">
        <v>50</v>
      </c>
      <c r="N3014" s="21" t="s">
        <v>50</v>
      </c>
      <c r="O3014" s="22"/>
      <c r="P3014" s="22"/>
    </row>
    <row r="3015" spans="1:16" ht="45" x14ac:dyDescent="0.25">
      <c r="A3015" s="21" t="s">
        <v>7570</v>
      </c>
      <c r="B3015" s="21" t="s">
        <v>49</v>
      </c>
      <c r="C3015" s="22"/>
      <c r="D3015" s="22"/>
      <c r="E3015" s="22"/>
      <c r="F3015" s="22"/>
      <c r="G3015" s="22"/>
      <c r="H3015" s="22"/>
      <c r="I3015" s="22"/>
      <c r="J3015" s="22"/>
      <c r="K3015" s="23">
        <v>1</v>
      </c>
      <c r="L3015" s="23">
        <v>1</v>
      </c>
      <c r="M3015" s="21" t="s">
        <v>50</v>
      </c>
      <c r="N3015" s="21" t="s">
        <v>50</v>
      </c>
      <c r="O3015" s="22"/>
      <c r="P3015" s="22"/>
    </row>
    <row r="3016" spans="1:16" ht="45" x14ac:dyDescent="0.25">
      <c r="A3016" s="21" t="s">
        <v>7571</v>
      </c>
      <c r="B3016" s="21" t="s">
        <v>49</v>
      </c>
      <c r="C3016" s="22"/>
      <c r="D3016" s="22"/>
      <c r="E3016" s="22"/>
      <c r="F3016" s="22"/>
      <c r="G3016" s="22"/>
      <c r="H3016" s="22"/>
      <c r="I3016" s="22"/>
      <c r="J3016" s="22"/>
      <c r="K3016" s="23">
        <v>1</v>
      </c>
      <c r="L3016" s="23">
        <v>1</v>
      </c>
      <c r="M3016" s="21" t="s">
        <v>50</v>
      </c>
      <c r="N3016" s="21" t="s">
        <v>50</v>
      </c>
      <c r="O3016" s="22"/>
      <c r="P3016" s="22"/>
    </row>
    <row r="3017" spans="1:16" ht="45" x14ac:dyDescent="0.25">
      <c r="A3017" s="21" t="s">
        <v>7572</v>
      </c>
      <c r="B3017" s="21" t="s">
        <v>49</v>
      </c>
      <c r="C3017" s="22"/>
      <c r="D3017" s="22"/>
      <c r="E3017" s="22"/>
      <c r="F3017" s="22"/>
      <c r="G3017" s="22"/>
      <c r="H3017" s="22"/>
      <c r="I3017" s="22"/>
      <c r="J3017" s="22"/>
      <c r="K3017" s="23">
        <v>1</v>
      </c>
      <c r="L3017" s="23">
        <v>1</v>
      </c>
      <c r="M3017" s="21" t="s">
        <v>50</v>
      </c>
      <c r="N3017" s="21" t="s">
        <v>50</v>
      </c>
      <c r="O3017" s="22"/>
      <c r="P3017" s="22"/>
    </row>
    <row r="3018" spans="1:16" ht="45" x14ac:dyDescent="0.25">
      <c r="A3018" s="21" t="s">
        <v>7573</v>
      </c>
      <c r="B3018" s="21" t="s">
        <v>49</v>
      </c>
      <c r="C3018" s="22"/>
      <c r="D3018" s="22"/>
      <c r="E3018" s="22"/>
      <c r="F3018" s="22"/>
      <c r="G3018" s="22"/>
      <c r="H3018" s="22"/>
      <c r="I3018" s="22"/>
      <c r="J3018" s="22"/>
      <c r="K3018" s="23">
        <v>1</v>
      </c>
      <c r="L3018" s="23">
        <v>1</v>
      </c>
      <c r="M3018" s="21" t="s">
        <v>50</v>
      </c>
      <c r="N3018" s="21" t="s">
        <v>50</v>
      </c>
      <c r="O3018" s="22"/>
      <c r="P3018" s="22"/>
    </row>
    <row r="3019" spans="1:16" ht="45" x14ac:dyDescent="0.25">
      <c r="A3019" s="21" t="s">
        <v>7574</v>
      </c>
      <c r="B3019" s="21" t="s">
        <v>49</v>
      </c>
      <c r="C3019" s="22"/>
      <c r="D3019" s="22"/>
      <c r="E3019" s="22"/>
      <c r="F3019" s="22"/>
      <c r="G3019" s="22"/>
      <c r="H3019" s="22"/>
      <c r="I3019" s="22"/>
      <c r="J3019" s="22"/>
      <c r="K3019" s="23">
        <v>1</v>
      </c>
      <c r="L3019" s="23">
        <v>1</v>
      </c>
      <c r="M3019" s="21" t="s">
        <v>50</v>
      </c>
      <c r="N3019" s="21" t="s">
        <v>50</v>
      </c>
      <c r="O3019" s="22"/>
      <c r="P3019" s="22"/>
    </row>
    <row r="3020" spans="1:16" ht="45" x14ac:dyDescent="0.25">
      <c r="A3020" s="21" t="s">
        <v>7575</v>
      </c>
      <c r="B3020" s="21" t="s">
        <v>49</v>
      </c>
      <c r="C3020" s="22"/>
      <c r="D3020" s="22"/>
      <c r="E3020" s="22"/>
      <c r="F3020" s="22"/>
      <c r="G3020" s="22"/>
      <c r="H3020" s="22"/>
      <c r="I3020" s="22"/>
      <c r="J3020" s="22"/>
      <c r="K3020" s="23">
        <v>1</v>
      </c>
      <c r="L3020" s="23">
        <v>1</v>
      </c>
      <c r="M3020" s="21" t="s">
        <v>50</v>
      </c>
      <c r="N3020" s="21" t="s">
        <v>50</v>
      </c>
      <c r="O3020" s="22"/>
      <c r="P3020" s="22"/>
    </row>
    <row r="3021" spans="1:16" ht="45" x14ac:dyDescent="0.25">
      <c r="A3021" s="21" t="s">
        <v>7576</v>
      </c>
      <c r="B3021" s="21" t="s">
        <v>49</v>
      </c>
      <c r="C3021" s="22"/>
      <c r="D3021" s="22"/>
      <c r="E3021" s="22"/>
      <c r="F3021" s="22"/>
      <c r="G3021" s="22"/>
      <c r="H3021" s="22"/>
      <c r="I3021" s="22"/>
      <c r="J3021" s="22"/>
      <c r="K3021" s="23">
        <v>1</v>
      </c>
      <c r="L3021" s="23">
        <v>1</v>
      </c>
      <c r="M3021" s="21" t="s">
        <v>50</v>
      </c>
      <c r="N3021" s="21" t="s">
        <v>50</v>
      </c>
      <c r="O3021" s="22"/>
      <c r="P3021" s="22"/>
    </row>
    <row r="3022" spans="1:16" ht="45" x14ac:dyDescent="0.25">
      <c r="A3022" s="21" t="s">
        <v>7577</v>
      </c>
      <c r="B3022" s="21" t="s">
        <v>49</v>
      </c>
      <c r="C3022" s="22"/>
      <c r="D3022" s="22"/>
      <c r="E3022" s="22"/>
      <c r="F3022" s="22"/>
      <c r="G3022" s="22"/>
      <c r="H3022" s="22"/>
      <c r="I3022" s="22"/>
      <c r="J3022" s="22"/>
      <c r="K3022" s="23">
        <v>1</v>
      </c>
      <c r="L3022" s="23">
        <v>1</v>
      </c>
      <c r="M3022" s="21" t="s">
        <v>50</v>
      </c>
      <c r="N3022" s="21" t="s">
        <v>50</v>
      </c>
      <c r="O3022" s="22"/>
      <c r="P3022" s="22"/>
    </row>
    <row r="3023" spans="1:16" ht="45" x14ac:dyDescent="0.25">
      <c r="A3023" s="21" t="s">
        <v>7578</v>
      </c>
      <c r="B3023" s="21" t="s">
        <v>49</v>
      </c>
      <c r="C3023" s="22"/>
      <c r="D3023" s="22"/>
      <c r="E3023" s="22"/>
      <c r="F3023" s="22"/>
      <c r="G3023" s="22"/>
      <c r="H3023" s="22"/>
      <c r="I3023" s="22"/>
      <c r="J3023" s="22"/>
      <c r="K3023" s="23">
        <v>1</v>
      </c>
      <c r="L3023" s="23">
        <v>1</v>
      </c>
      <c r="M3023" s="21" t="s">
        <v>50</v>
      </c>
      <c r="N3023" s="21" t="s">
        <v>50</v>
      </c>
      <c r="O3023" s="22"/>
      <c r="P3023" s="22"/>
    </row>
    <row r="3024" spans="1:16" ht="45" x14ac:dyDescent="0.25">
      <c r="A3024" s="21" t="s">
        <v>7579</v>
      </c>
      <c r="B3024" s="21" t="s">
        <v>49</v>
      </c>
      <c r="C3024" s="22"/>
      <c r="D3024" s="22"/>
      <c r="E3024" s="22"/>
      <c r="F3024" s="22"/>
      <c r="G3024" s="22"/>
      <c r="H3024" s="22"/>
      <c r="I3024" s="22"/>
      <c r="J3024" s="22"/>
      <c r="K3024" s="23">
        <v>1</v>
      </c>
      <c r="L3024" s="23">
        <v>1</v>
      </c>
      <c r="M3024" s="21" t="s">
        <v>50</v>
      </c>
      <c r="N3024" s="21" t="s">
        <v>50</v>
      </c>
      <c r="O3024" s="22"/>
      <c r="P3024" s="22"/>
    </row>
    <row r="3025" spans="1:16" ht="45" x14ac:dyDescent="0.25">
      <c r="A3025" s="21" t="s">
        <v>7580</v>
      </c>
      <c r="B3025" s="21" t="s">
        <v>49</v>
      </c>
      <c r="C3025" s="22"/>
      <c r="D3025" s="22"/>
      <c r="E3025" s="22"/>
      <c r="F3025" s="22"/>
      <c r="G3025" s="22"/>
      <c r="H3025" s="22"/>
      <c r="I3025" s="22"/>
      <c r="J3025" s="22"/>
      <c r="K3025" s="23">
        <v>1</v>
      </c>
      <c r="L3025" s="23">
        <v>1</v>
      </c>
      <c r="M3025" s="21" t="s">
        <v>50</v>
      </c>
      <c r="N3025" s="21" t="s">
        <v>50</v>
      </c>
      <c r="O3025" s="22"/>
      <c r="P3025" s="22"/>
    </row>
    <row r="3026" spans="1:16" ht="45" x14ac:dyDescent="0.25">
      <c r="A3026" s="21" t="s">
        <v>7581</v>
      </c>
      <c r="B3026" s="21" t="s">
        <v>49</v>
      </c>
      <c r="C3026" s="22"/>
      <c r="D3026" s="22"/>
      <c r="E3026" s="22"/>
      <c r="F3026" s="22"/>
      <c r="G3026" s="22"/>
      <c r="H3026" s="22"/>
      <c r="I3026" s="22"/>
      <c r="J3026" s="22"/>
      <c r="K3026" s="23">
        <v>1</v>
      </c>
      <c r="L3026" s="23">
        <v>1</v>
      </c>
      <c r="M3026" s="21" t="s">
        <v>50</v>
      </c>
      <c r="N3026" s="21" t="s">
        <v>50</v>
      </c>
      <c r="O3026" s="22"/>
      <c r="P3026" s="22"/>
    </row>
    <row r="3027" spans="1:16" ht="45" x14ac:dyDescent="0.25">
      <c r="A3027" s="21" t="s">
        <v>7582</v>
      </c>
      <c r="B3027" s="21" t="s">
        <v>49</v>
      </c>
      <c r="C3027" s="22"/>
      <c r="D3027" s="22"/>
      <c r="E3027" s="22"/>
      <c r="F3027" s="22"/>
      <c r="G3027" s="22"/>
      <c r="H3027" s="22"/>
      <c r="I3027" s="22"/>
      <c r="J3027" s="22"/>
      <c r="K3027" s="23">
        <v>1</v>
      </c>
      <c r="L3027" s="23">
        <v>1</v>
      </c>
      <c r="M3027" s="21" t="s">
        <v>50</v>
      </c>
      <c r="N3027" s="21" t="s">
        <v>50</v>
      </c>
      <c r="O3027" s="22"/>
      <c r="P3027" s="22"/>
    </row>
    <row r="3028" spans="1:16" ht="45" x14ac:dyDescent="0.25">
      <c r="A3028" s="21" t="s">
        <v>7583</v>
      </c>
      <c r="B3028" s="21" t="s">
        <v>49</v>
      </c>
      <c r="C3028" s="22"/>
      <c r="D3028" s="22"/>
      <c r="E3028" s="22"/>
      <c r="F3028" s="22"/>
      <c r="G3028" s="22"/>
      <c r="H3028" s="22"/>
      <c r="I3028" s="22"/>
      <c r="J3028" s="22"/>
      <c r="K3028" s="23">
        <v>1</v>
      </c>
      <c r="L3028" s="23">
        <v>1</v>
      </c>
      <c r="M3028" s="21" t="s">
        <v>50</v>
      </c>
      <c r="N3028" s="21" t="s">
        <v>50</v>
      </c>
      <c r="O3028" s="22"/>
      <c r="P3028" s="22"/>
    </row>
    <row r="3029" spans="1:16" ht="45" x14ac:dyDescent="0.25">
      <c r="A3029" s="21" t="s">
        <v>7584</v>
      </c>
      <c r="B3029" s="21" t="s">
        <v>49</v>
      </c>
      <c r="C3029" s="22"/>
      <c r="D3029" s="22"/>
      <c r="E3029" s="22"/>
      <c r="F3029" s="22"/>
      <c r="G3029" s="22"/>
      <c r="H3029" s="22"/>
      <c r="I3029" s="22"/>
      <c r="J3029" s="22"/>
      <c r="K3029" s="23">
        <v>1</v>
      </c>
      <c r="L3029" s="23">
        <v>1</v>
      </c>
      <c r="M3029" s="21" t="s">
        <v>50</v>
      </c>
      <c r="N3029" s="21" t="s">
        <v>50</v>
      </c>
      <c r="O3029" s="22"/>
      <c r="P3029" s="22"/>
    </row>
    <row r="3030" spans="1:16" ht="45" x14ac:dyDescent="0.25">
      <c r="A3030" s="21" t="s">
        <v>7585</v>
      </c>
      <c r="B3030" s="21" t="s">
        <v>49</v>
      </c>
      <c r="C3030" s="22"/>
      <c r="D3030" s="22"/>
      <c r="E3030" s="22"/>
      <c r="F3030" s="22"/>
      <c r="G3030" s="22"/>
      <c r="H3030" s="22"/>
      <c r="I3030" s="22"/>
      <c r="J3030" s="22"/>
      <c r="K3030" s="23">
        <v>1</v>
      </c>
      <c r="L3030" s="23">
        <v>1</v>
      </c>
      <c r="M3030" s="21" t="s">
        <v>50</v>
      </c>
      <c r="N3030" s="21" t="s">
        <v>50</v>
      </c>
      <c r="O3030" s="22"/>
      <c r="P3030" s="22"/>
    </row>
    <row r="3031" spans="1:16" ht="45" x14ac:dyDescent="0.25">
      <c r="A3031" s="21" t="s">
        <v>7586</v>
      </c>
      <c r="B3031" s="21" t="s">
        <v>49</v>
      </c>
      <c r="C3031" s="22"/>
      <c r="D3031" s="22"/>
      <c r="E3031" s="22"/>
      <c r="F3031" s="22"/>
      <c r="G3031" s="22"/>
      <c r="H3031" s="22"/>
      <c r="I3031" s="22"/>
      <c r="J3031" s="22"/>
      <c r="K3031" s="23">
        <v>1</v>
      </c>
      <c r="L3031" s="23">
        <v>1</v>
      </c>
      <c r="M3031" s="21" t="s">
        <v>50</v>
      </c>
      <c r="N3031" s="21" t="s">
        <v>50</v>
      </c>
      <c r="O3031" s="22"/>
      <c r="P3031" s="22"/>
    </row>
    <row r="3032" spans="1:16" ht="45" x14ac:dyDescent="0.25">
      <c r="A3032" s="21" t="s">
        <v>7587</v>
      </c>
      <c r="B3032" s="21" t="s">
        <v>49</v>
      </c>
      <c r="C3032" s="22"/>
      <c r="D3032" s="22"/>
      <c r="E3032" s="22"/>
      <c r="F3032" s="22"/>
      <c r="G3032" s="22"/>
      <c r="H3032" s="22"/>
      <c r="I3032" s="22"/>
      <c r="J3032" s="22"/>
      <c r="K3032" s="23">
        <v>1</v>
      </c>
      <c r="L3032" s="23">
        <v>1</v>
      </c>
      <c r="M3032" s="21" t="s">
        <v>50</v>
      </c>
      <c r="N3032" s="21" t="s">
        <v>50</v>
      </c>
      <c r="O3032" s="22"/>
      <c r="P3032" s="22"/>
    </row>
    <row r="3033" spans="1:16" ht="45" x14ac:dyDescent="0.25">
      <c r="A3033" s="21" t="s">
        <v>7588</v>
      </c>
      <c r="B3033" s="21" t="s">
        <v>49</v>
      </c>
      <c r="C3033" s="22"/>
      <c r="D3033" s="22"/>
      <c r="E3033" s="22"/>
      <c r="F3033" s="22"/>
      <c r="G3033" s="22"/>
      <c r="H3033" s="22"/>
      <c r="I3033" s="22"/>
      <c r="J3033" s="22"/>
      <c r="K3033" s="23">
        <v>1</v>
      </c>
      <c r="L3033" s="23">
        <v>1</v>
      </c>
      <c r="M3033" s="21" t="s">
        <v>50</v>
      </c>
      <c r="N3033" s="21" t="s">
        <v>50</v>
      </c>
      <c r="O3033" s="22"/>
      <c r="P3033" s="22"/>
    </row>
    <row r="3034" spans="1:16" ht="45" x14ac:dyDescent="0.25">
      <c r="A3034" s="21" t="s">
        <v>7589</v>
      </c>
      <c r="B3034" s="21" t="s">
        <v>49</v>
      </c>
      <c r="C3034" s="22"/>
      <c r="D3034" s="22"/>
      <c r="E3034" s="22"/>
      <c r="F3034" s="22"/>
      <c r="G3034" s="22"/>
      <c r="H3034" s="22"/>
      <c r="I3034" s="22"/>
      <c r="J3034" s="22"/>
      <c r="K3034" s="23">
        <v>1</v>
      </c>
      <c r="L3034" s="23">
        <v>1</v>
      </c>
      <c r="M3034" s="21" t="s">
        <v>50</v>
      </c>
      <c r="N3034" s="21" t="s">
        <v>50</v>
      </c>
      <c r="O3034" s="22"/>
      <c r="P3034" s="22"/>
    </row>
    <row r="3035" spans="1:16" ht="45" x14ac:dyDescent="0.25">
      <c r="A3035" s="21" t="s">
        <v>3061</v>
      </c>
      <c r="B3035" s="21" t="s">
        <v>198</v>
      </c>
      <c r="C3035" s="23">
        <v>30499289.420000002</v>
      </c>
      <c r="D3035" s="23">
        <v>59.59</v>
      </c>
      <c r="E3035" s="23">
        <v>27028221.530000001</v>
      </c>
      <c r="F3035" s="23">
        <v>70.03</v>
      </c>
      <c r="G3035" s="23">
        <v>20094569.899999999</v>
      </c>
      <c r="H3035" s="23">
        <v>59.33</v>
      </c>
      <c r="I3035" s="23">
        <v>27556213.18</v>
      </c>
      <c r="J3035" s="23">
        <v>77.62</v>
      </c>
      <c r="K3035" s="23">
        <v>1</v>
      </c>
      <c r="L3035" s="23">
        <v>1</v>
      </c>
      <c r="M3035" s="21" t="s">
        <v>50</v>
      </c>
      <c r="N3035" s="21" t="s">
        <v>58</v>
      </c>
      <c r="O3035" s="22"/>
      <c r="P3035" s="23">
        <v>1339826</v>
      </c>
    </row>
    <row r="3036" spans="1:16" ht="45" x14ac:dyDescent="0.25">
      <c r="A3036" s="21" t="s">
        <v>7590</v>
      </c>
      <c r="B3036" s="21" t="s">
        <v>49</v>
      </c>
      <c r="C3036" s="22"/>
      <c r="D3036" s="22"/>
      <c r="E3036" s="22"/>
      <c r="F3036" s="22"/>
      <c r="G3036" s="22"/>
      <c r="H3036" s="22"/>
      <c r="I3036" s="22"/>
      <c r="J3036" s="22"/>
      <c r="K3036" s="23">
        <v>1</v>
      </c>
      <c r="L3036" s="23">
        <v>1</v>
      </c>
      <c r="M3036" s="21" t="s">
        <v>50</v>
      </c>
      <c r="N3036" s="21" t="s">
        <v>50</v>
      </c>
      <c r="O3036" s="22"/>
      <c r="P3036" s="22"/>
    </row>
    <row r="3037" spans="1:16" ht="45" x14ac:dyDescent="0.25">
      <c r="A3037" s="21" t="s">
        <v>7591</v>
      </c>
      <c r="B3037" s="21" t="s">
        <v>49</v>
      </c>
      <c r="C3037" s="22"/>
      <c r="D3037" s="22"/>
      <c r="E3037" s="22"/>
      <c r="F3037" s="22"/>
      <c r="G3037" s="22"/>
      <c r="H3037" s="22"/>
      <c r="I3037" s="22"/>
      <c r="J3037" s="22"/>
      <c r="K3037" s="23">
        <v>1</v>
      </c>
      <c r="L3037" s="23">
        <v>1</v>
      </c>
      <c r="M3037" s="21" t="s">
        <v>50</v>
      </c>
      <c r="N3037" s="21" t="s">
        <v>50</v>
      </c>
      <c r="O3037" s="22"/>
      <c r="P3037" s="22"/>
    </row>
    <row r="3038" spans="1:16" ht="45" x14ac:dyDescent="0.25">
      <c r="A3038" s="21" t="s">
        <v>7592</v>
      </c>
      <c r="B3038" s="21" t="s">
        <v>49</v>
      </c>
      <c r="C3038" s="22"/>
      <c r="D3038" s="22"/>
      <c r="E3038" s="22"/>
      <c r="F3038" s="22"/>
      <c r="G3038" s="22"/>
      <c r="H3038" s="22"/>
      <c r="I3038" s="22"/>
      <c r="J3038" s="22"/>
      <c r="K3038" s="23">
        <v>1</v>
      </c>
      <c r="L3038" s="23">
        <v>1</v>
      </c>
      <c r="M3038" s="21" t="s">
        <v>50</v>
      </c>
      <c r="N3038" s="21" t="s">
        <v>50</v>
      </c>
      <c r="O3038" s="22"/>
      <c r="P3038" s="22"/>
    </row>
    <row r="3039" spans="1:16" ht="45" x14ac:dyDescent="0.25">
      <c r="A3039" s="21" t="s">
        <v>7593</v>
      </c>
      <c r="B3039" s="21" t="s">
        <v>49</v>
      </c>
      <c r="C3039" s="22"/>
      <c r="D3039" s="22"/>
      <c r="E3039" s="22"/>
      <c r="F3039" s="22"/>
      <c r="G3039" s="22"/>
      <c r="H3039" s="22"/>
      <c r="I3039" s="22"/>
      <c r="J3039" s="22"/>
      <c r="K3039" s="23">
        <v>1</v>
      </c>
      <c r="L3039" s="23">
        <v>1</v>
      </c>
      <c r="M3039" s="21" t="s">
        <v>50</v>
      </c>
      <c r="N3039" s="21" t="s">
        <v>50</v>
      </c>
      <c r="O3039" s="22"/>
      <c r="P3039" s="22"/>
    </row>
    <row r="3040" spans="1:16" ht="45" x14ac:dyDescent="0.25">
      <c r="A3040" s="21" t="s">
        <v>7594</v>
      </c>
      <c r="B3040" s="21" t="s">
        <v>49</v>
      </c>
      <c r="C3040" s="22"/>
      <c r="D3040" s="22"/>
      <c r="E3040" s="22"/>
      <c r="F3040" s="22"/>
      <c r="G3040" s="22"/>
      <c r="H3040" s="22"/>
      <c r="I3040" s="22"/>
      <c r="J3040" s="22"/>
      <c r="K3040" s="23">
        <v>1</v>
      </c>
      <c r="L3040" s="23">
        <v>1</v>
      </c>
      <c r="M3040" s="21" t="s">
        <v>50</v>
      </c>
      <c r="N3040" s="21" t="s">
        <v>50</v>
      </c>
      <c r="O3040" s="22"/>
      <c r="P3040" s="22"/>
    </row>
    <row r="3041" spans="1:16" ht="45" x14ac:dyDescent="0.25">
      <c r="A3041" s="21" t="s">
        <v>7595</v>
      </c>
      <c r="B3041" s="21" t="s">
        <v>49</v>
      </c>
      <c r="C3041" s="22"/>
      <c r="D3041" s="22"/>
      <c r="E3041" s="22"/>
      <c r="F3041" s="22"/>
      <c r="G3041" s="22"/>
      <c r="H3041" s="22"/>
      <c r="I3041" s="22"/>
      <c r="J3041" s="22"/>
      <c r="K3041" s="23">
        <v>1</v>
      </c>
      <c r="L3041" s="23">
        <v>1</v>
      </c>
      <c r="M3041" s="21" t="s">
        <v>50</v>
      </c>
      <c r="N3041" s="21" t="s">
        <v>50</v>
      </c>
      <c r="O3041" s="22"/>
      <c r="P3041" s="22"/>
    </row>
    <row r="3042" spans="1:16" ht="45" x14ac:dyDescent="0.25">
      <c r="A3042" s="21" t="s">
        <v>3062</v>
      </c>
      <c r="B3042" s="21" t="s">
        <v>198</v>
      </c>
      <c r="C3042" s="23">
        <v>124317956.8</v>
      </c>
      <c r="D3042" s="23">
        <v>56.11</v>
      </c>
      <c r="E3042" s="23">
        <v>158504356.97</v>
      </c>
      <c r="F3042" s="23">
        <v>39.78</v>
      </c>
      <c r="G3042" s="23">
        <v>213705121.11000001</v>
      </c>
      <c r="H3042" s="23">
        <v>67.010000000000005</v>
      </c>
      <c r="I3042" s="23">
        <v>204930532.09</v>
      </c>
      <c r="J3042" s="23">
        <v>45.15</v>
      </c>
      <c r="K3042" s="23">
        <v>1</v>
      </c>
      <c r="L3042" s="23">
        <v>1</v>
      </c>
      <c r="M3042" s="21" t="s">
        <v>50</v>
      </c>
      <c r="N3042" s="21" t="s">
        <v>204</v>
      </c>
      <c r="O3042" s="22"/>
      <c r="P3042" s="23">
        <v>2109159</v>
      </c>
    </row>
    <row r="3043" spans="1:16" ht="45" x14ac:dyDescent="0.25">
      <c r="A3043" s="21" t="s">
        <v>7596</v>
      </c>
      <c r="B3043" s="21" t="s">
        <v>49</v>
      </c>
      <c r="C3043" s="22"/>
      <c r="D3043" s="22"/>
      <c r="E3043" s="22"/>
      <c r="F3043" s="22"/>
      <c r="G3043" s="22"/>
      <c r="H3043" s="22"/>
      <c r="I3043" s="22"/>
      <c r="J3043" s="22"/>
      <c r="K3043" s="23">
        <v>1</v>
      </c>
      <c r="L3043" s="23">
        <v>1</v>
      </c>
      <c r="M3043" s="21" t="s">
        <v>50</v>
      </c>
      <c r="N3043" s="21" t="s">
        <v>50</v>
      </c>
      <c r="O3043" s="22"/>
      <c r="P3043" s="22"/>
    </row>
    <row r="3044" spans="1:16" ht="45" x14ac:dyDescent="0.25">
      <c r="A3044" s="21" t="s">
        <v>1070</v>
      </c>
      <c r="B3044" s="21" t="s">
        <v>49</v>
      </c>
      <c r="C3044" s="23">
        <v>25325955.18</v>
      </c>
      <c r="D3044" s="23">
        <v>41.97</v>
      </c>
      <c r="E3044" s="23">
        <v>24637476.539999999</v>
      </c>
      <c r="F3044" s="23">
        <v>42.56</v>
      </c>
      <c r="G3044" s="23">
        <v>27603387.02</v>
      </c>
      <c r="H3044" s="23">
        <v>46.1</v>
      </c>
      <c r="I3044" s="23">
        <v>29614064.73</v>
      </c>
      <c r="J3044" s="23">
        <v>56.34</v>
      </c>
      <c r="K3044" s="23">
        <v>1</v>
      </c>
      <c r="L3044" s="23">
        <v>1</v>
      </c>
      <c r="M3044" s="21" t="s">
        <v>50</v>
      </c>
      <c r="N3044" s="21" t="s">
        <v>58</v>
      </c>
      <c r="O3044" s="22"/>
      <c r="P3044" s="23">
        <v>672653.75</v>
      </c>
    </row>
    <row r="3045" spans="1:16" ht="45" x14ac:dyDescent="0.25">
      <c r="A3045" s="21" t="s">
        <v>7597</v>
      </c>
      <c r="B3045" s="21" t="s">
        <v>49</v>
      </c>
      <c r="C3045" s="22"/>
      <c r="D3045" s="22"/>
      <c r="E3045" s="22"/>
      <c r="F3045" s="22"/>
      <c r="G3045" s="22"/>
      <c r="H3045" s="22"/>
      <c r="I3045" s="22"/>
      <c r="J3045" s="22"/>
      <c r="K3045" s="23">
        <v>1</v>
      </c>
      <c r="L3045" s="23">
        <v>1</v>
      </c>
      <c r="M3045" s="21" t="s">
        <v>50</v>
      </c>
      <c r="N3045" s="21" t="s">
        <v>50</v>
      </c>
      <c r="O3045" s="22"/>
      <c r="P3045" s="22"/>
    </row>
    <row r="3046" spans="1:16" ht="45" x14ac:dyDescent="0.25">
      <c r="A3046" s="21" t="s">
        <v>7598</v>
      </c>
      <c r="B3046" s="21" t="s">
        <v>49</v>
      </c>
      <c r="C3046" s="22"/>
      <c r="D3046" s="22"/>
      <c r="E3046" s="22"/>
      <c r="F3046" s="22"/>
      <c r="G3046" s="22"/>
      <c r="H3046" s="22"/>
      <c r="I3046" s="22"/>
      <c r="J3046" s="22"/>
      <c r="K3046" s="23">
        <v>1</v>
      </c>
      <c r="L3046" s="23">
        <v>1</v>
      </c>
      <c r="M3046" s="21" t="s">
        <v>50</v>
      </c>
      <c r="N3046" s="21" t="s">
        <v>50</v>
      </c>
      <c r="O3046" s="22"/>
      <c r="P3046" s="22"/>
    </row>
    <row r="3047" spans="1:16" ht="45" x14ac:dyDescent="0.25">
      <c r="A3047" s="21" t="s">
        <v>3071</v>
      </c>
      <c r="B3047" s="21" t="s">
        <v>49</v>
      </c>
      <c r="C3047" s="23">
        <v>33201040.710000001</v>
      </c>
      <c r="D3047" s="23">
        <v>457.61</v>
      </c>
      <c r="E3047" s="23">
        <v>27663615.460000001</v>
      </c>
      <c r="F3047" s="23">
        <v>440.82</v>
      </c>
      <c r="G3047" s="23">
        <v>51413646.090000004</v>
      </c>
      <c r="H3047" s="23">
        <v>743.27</v>
      </c>
      <c r="I3047" s="23">
        <v>44885184.340000004</v>
      </c>
      <c r="J3047" s="23">
        <v>644.63</v>
      </c>
      <c r="K3047" s="23">
        <v>1</v>
      </c>
      <c r="L3047" s="23">
        <v>1</v>
      </c>
      <c r="M3047" s="21" t="s">
        <v>50</v>
      </c>
      <c r="N3047" s="21" t="s">
        <v>1462</v>
      </c>
      <c r="O3047" s="22"/>
      <c r="P3047" s="23">
        <v>62152.75</v>
      </c>
    </row>
    <row r="3048" spans="1:16" ht="45" x14ac:dyDescent="0.25">
      <c r="A3048" s="21" t="s">
        <v>7599</v>
      </c>
      <c r="B3048" s="21" t="s">
        <v>49</v>
      </c>
      <c r="C3048" s="22"/>
      <c r="D3048" s="22"/>
      <c r="E3048" s="22"/>
      <c r="F3048" s="22"/>
      <c r="G3048" s="22"/>
      <c r="H3048" s="22"/>
      <c r="I3048" s="22"/>
      <c r="J3048" s="22"/>
      <c r="K3048" s="23">
        <v>1</v>
      </c>
      <c r="L3048" s="23">
        <v>1</v>
      </c>
      <c r="M3048" s="21" t="s">
        <v>50</v>
      </c>
      <c r="N3048" s="21" t="s">
        <v>50</v>
      </c>
      <c r="O3048" s="22"/>
      <c r="P3048" s="22"/>
    </row>
    <row r="3049" spans="1:16" ht="45" x14ac:dyDescent="0.25">
      <c r="A3049" s="21" t="s">
        <v>7600</v>
      </c>
      <c r="B3049" s="21" t="s">
        <v>49</v>
      </c>
      <c r="C3049" s="22"/>
      <c r="D3049" s="22"/>
      <c r="E3049" s="22"/>
      <c r="F3049" s="22"/>
      <c r="G3049" s="22"/>
      <c r="H3049" s="22"/>
      <c r="I3049" s="22"/>
      <c r="J3049" s="22"/>
      <c r="K3049" s="23">
        <v>1</v>
      </c>
      <c r="L3049" s="23">
        <v>1</v>
      </c>
      <c r="M3049" s="21" t="s">
        <v>50</v>
      </c>
      <c r="N3049" s="21" t="s">
        <v>50</v>
      </c>
      <c r="O3049" s="22"/>
      <c r="P3049" s="22"/>
    </row>
    <row r="3050" spans="1:16" ht="45" x14ac:dyDescent="0.25">
      <c r="A3050" s="21" t="s">
        <v>7601</v>
      </c>
      <c r="B3050" s="21" t="s">
        <v>49</v>
      </c>
      <c r="C3050" s="22"/>
      <c r="D3050" s="22"/>
      <c r="E3050" s="22"/>
      <c r="F3050" s="22"/>
      <c r="G3050" s="22"/>
      <c r="H3050" s="22"/>
      <c r="I3050" s="22"/>
      <c r="J3050" s="22"/>
      <c r="K3050" s="23">
        <v>1</v>
      </c>
      <c r="L3050" s="23">
        <v>1</v>
      </c>
      <c r="M3050" s="21" t="s">
        <v>50</v>
      </c>
      <c r="N3050" s="21" t="s">
        <v>50</v>
      </c>
      <c r="O3050" s="22"/>
      <c r="P3050" s="22"/>
    </row>
    <row r="3051" spans="1:16" ht="45" x14ac:dyDescent="0.25">
      <c r="A3051" s="21" t="s">
        <v>3073</v>
      </c>
      <c r="B3051" s="21" t="s">
        <v>49</v>
      </c>
      <c r="C3051" s="22"/>
      <c r="D3051" s="22"/>
      <c r="E3051" s="23">
        <v>16283617.289999999</v>
      </c>
      <c r="F3051" s="23">
        <v>30.38</v>
      </c>
      <c r="G3051" s="23">
        <v>18448478.91</v>
      </c>
      <c r="H3051" s="23">
        <v>41.07</v>
      </c>
      <c r="I3051" s="23">
        <v>19342455.489999998</v>
      </c>
      <c r="J3051" s="23">
        <v>41.97</v>
      </c>
      <c r="K3051" s="23">
        <v>1</v>
      </c>
      <c r="L3051" s="23">
        <v>1</v>
      </c>
      <c r="M3051" s="21" t="s">
        <v>50</v>
      </c>
      <c r="N3051" s="21" t="s">
        <v>50</v>
      </c>
      <c r="O3051" s="22"/>
      <c r="P3051" s="22"/>
    </row>
    <row r="3052" spans="1:16" ht="45" x14ac:dyDescent="0.25">
      <c r="A3052" s="21" t="s">
        <v>7602</v>
      </c>
      <c r="B3052" s="21" t="s">
        <v>49</v>
      </c>
      <c r="C3052" s="22"/>
      <c r="D3052" s="22"/>
      <c r="E3052" s="22"/>
      <c r="F3052" s="22"/>
      <c r="G3052" s="22"/>
      <c r="H3052" s="22"/>
      <c r="I3052" s="22"/>
      <c r="J3052" s="22"/>
      <c r="K3052" s="23">
        <v>1</v>
      </c>
      <c r="L3052" s="23">
        <v>1</v>
      </c>
      <c r="M3052" s="21" t="s">
        <v>50</v>
      </c>
      <c r="N3052" s="21" t="s">
        <v>50</v>
      </c>
      <c r="O3052" s="22"/>
      <c r="P3052" s="22"/>
    </row>
    <row r="3053" spans="1:16" ht="45" x14ac:dyDescent="0.25">
      <c r="A3053" s="21" t="s">
        <v>7603</v>
      </c>
      <c r="B3053" s="21" t="s">
        <v>49</v>
      </c>
      <c r="C3053" s="22"/>
      <c r="D3053" s="22"/>
      <c r="E3053" s="22"/>
      <c r="F3053" s="22"/>
      <c r="G3053" s="22"/>
      <c r="H3053" s="22"/>
      <c r="I3053" s="22"/>
      <c r="J3053" s="22"/>
      <c r="K3053" s="23">
        <v>1</v>
      </c>
      <c r="L3053" s="23">
        <v>1</v>
      </c>
      <c r="M3053" s="21" t="s">
        <v>50</v>
      </c>
      <c r="N3053" s="21" t="s">
        <v>50</v>
      </c>
      <c r="O3053" s="22"/>
      <c r="P3053" s="22"/>
    </row>
    <row r="3054" spans="1:16" ht="45" x14ac:dyDescent="0.25">
      <c r="A3054" s="21" t="s">
        <v>7604</v>
      </c>
      <c r="B3054" s="21" t="s">
        <v>49</v>
      </c>
      <c r="C3054" s="22"/>
      <c r="D3054" s="22"/>
      <c r="E3054" s="22"/>
      <c r="F3054" s="22"/>
      <c r="G3054" s="22"/>
      <c r="H3054" s="22"/>
      <c r="I3054" s="22"/>
      <c r="J3054" s="22"/>
      <c r="K3054" s="23">
        <v>1</v>
      </c>
      <c r="L3054" s="23">
        <v>1</v>
      </c>
      <c r="M3054" s="21" t="s">
        <v>50</v>
      </c>
      <c r="N3054" s="21" t="s">
        <v>50</v>
      </c>
      <c r="O3054" s="22"/>
      <c r="P3054" s="22"/>
    </row>
    <row r="3055" spans="1:16" ht="45" x14ac:dyDescent="0.25">
      <c r="A3055" s="21" t="s">
        <v>7605</v>
      </c>
      <c r="B3055" s="21" t="s">
        <v>49</v>
      </c>
      <c r="C3055" s="22"/>
      <c r="D3055" s="22"/>
      <c r="E3055" s="22"/>
      <c r="F3055" s="22"/>
      <c r="G3055" s="22"/>
      <c r="H3055" s="22"/>
      <c r="I3055" s="22"/>
      <c r="J3055" s="22"/>
      <c r="K3055" s="23">
        <v>1</v>
      </c>
      <c r="L3055" s="23">
        <v>1</v>
      </c>
      <c r="M3055" s="21" t="s">
        <v>50</v>
      </c>
      <c r="N3055" s="21" t="s">
        <v>50</v>
      </c>
      <c r="O3055" s="22"/>
      <c r="P3055" s="22"/>
    </row>
    <row r="3056" spans="1:16" ht="45" x14ac:dyDescent="0.25">
      <c r="A3056" s="21" t="s">
        <v>7606</v>
      </c>
      <c r="B3056" s="21" t="s">
        <v>49</v>
      </c>
      <c r="C3056" s="22"/>
      <c r="D3056" s="22"/>
      <c r="E3056" s="22"/>
      <c r="F3056" s="22"/>
      <c r="G3056" s="22"/>
      <c r="H3056" s="22"/>
      <c r="I3056" s="22"/>
      <c r="J3056" s="22"/>
      <c r="K3056" s="23">
        <v>1</v>
      </c>
      <c r="L3056" s="23">
        <v>1</v>
      </c>
      <c r="M3056" s="21" t="s">
        <v>50</v>
      </c>
      <c r="N3056" s="21" t="s">
        <v>50</v>
      </c>
      <c r="O3056" s="22"/>
      <c r="P3056" s="22"/>
    </row>
    <row r="3057" spans="1:16" ht="45" x14ac:dyDescent="0.25">
      <c r="A3057" s="21" t="s">
        <v>7607</v>
      </c>
      <c r="B3057" s="21" t="s">
        <v>198</v>
      </c>
      <c r="C3057" s="22"/>
      <c r="D3057" s="22"/>
      <c r="E3057" s="22"/>
      <c r="F3057" s="22"/>
      <c r="G3057" s="22"/>
      <c r="H3057" s="22"/>
      <c r="I3057" s="22"/>
      <c r="J3057" s="22"/>
      <c r="K3057" s="23">
        <v>1</v>
      </c>
      <c r="L3057" s="23">
        <v>1</v>
      </c>
      <c r="M3057" s="21" t="s">
        <v>50</v>
      </c>
      <c r="N3057" s="21" t="s">
        <v>50</v>
      </c>
      <c r="O3057" s="22"/>
      <c r="P3057" s="22"/>
    </row>
    <row r="3058" spans="1:16" ht="45" x14ac:dyDescent="0.25">
      <c r="A3058" s="21" t="s">
        <v>7608</v>
      </c>
      <c r="B3058" s="21" t="s">
        <v>49</v>
      </c>
      <c r="C3058" s="22"/>
      <c r="D3058" s="22"/>
      <c r="E3058" s="22"/>
      <c r="F3058" s="22"/>
      <c r="G3058" s="22"/>
      <c r="H3058" s="22"/>
      <c r="I3058" s="22"/>
      <c r="J3058" s="22"/>
      <c r="K3058" s="23">
        <v>1</v>
      </c>
      <c r="L3058" s="23">
        <v>1</v>
      </c>
      <c r="M3058" s="21" t="s">
        <v>50</v>
      </c>
      <c r="N3058" s="21" t="s">
        <v>50</v>
      </c>
      <c r="O3058" s="22"/>
      <c r="P3058" s="22"/>
    </row>
    <row r="3059" spans="1:16" ht="45" x14ac:dyDescent="0.25">
      <c r="A3059" s="21" t="s">
        <v>7609</v>
      </c>
      <c r="B3059" s="21" t="s">
        <v>49</v>
      </c>
      <c r="C3059" s="22"/>
      <c r="D3059" s="22"/>
      <c r="E3059" s="22"/>
      <c r="F3059" s="22"/>
      <c r="G3059" s="22"/>
      <c r="H3059" s="22"/>
      <c r="I3059" s="22"/>
      <c r="J3059" s="22"/>
      <c r="K3059" s="23">
        <v>1</v>
      </c>
      <c r="L3059" s="23">
        <v>1</v>
      </c>
      <c r="M3059" s="21" t="s">
        <v>50</v>
      </c>
      <c r="N3059" s="21" t="s">
        <v>50</v>
      </c>
      <c r="O3059" s="22"/>
      <c r="P3059" s="22"/>
    </row>
    <row r="3060" spans="1:16" ht="45" x14ac:dyDescent="0.25">
      <c r="A3060" s="21" t="s">
        <v>7610</v>
      </c>
      <c r="B3060" s="21" t="s">
        <v>49</v>
      </c>
      <c r="C3060" s="22"/>
      <c r="D3060" s="22"/>
      <c r="E3060" s="22"/>
      <c r="F3060" s="22"/>
      <c r="G3060" s="22"/>
      <c r="H3060" s="22"/>
      <c r="I3060" s="22"/>
      <c r="J3060" s="22"/>
      <c r="K3060" s="23">
        <v>1</v>
      </c>
      <c r="L3060" s="23">
        <v>1</v>
      </c>
      <c r="M3060" s="21" t="s">
        <v>50</v>
      </c>
      <c r="N3060" s="21" t="s">
        <v>50</v>
      </c>
      <c r="O3060" s="22"/>
      <c r="P3060" s="22"/>
    </row>
    <row r="3061" spans="1:16" ht="45" x14ac:dyDescent="0.25">
      <c r="A3061" s="21" t="s">
        <v>3075</v>
      </c>
      <c r="B3061" s="21" t="s">
        <v>49</v>
      </c>
      <c r="C3061" s="23">
        <v>397134466.43000001</v>
      </c>
      <c r="D3061" s="23">
        <v>81.5</v>
      </c>
      <c r="E3061" s="23">
        <v>403034129.25999999</v>
      </c>
      <c r="F3061" s="23">
        <v>59.28</v>
      </c>
      <c r="G3061" s="23">
        <v>246636485.24000001</v>
      </c>
      <c r="H3061" s="23">
        <v>46.76</v>
      </c>
      <c r="I3061" s="23">
        <v>356212675.50999999</v>
      </c>
      <c r="J3061" s="23">
        <v>46.87</v>
      </c>
      <c r="K3061" s="23">
        <v>1</v>
      </c>
      <c r="L3061" s="23">
        <v>1</v>
      </c>
      <c r="M3061" s="21" t="s">
        <v>50</v>
      </c>
      <c r="N3061" s="21" t="s">
        <v>204</v>
      </c>
      <c r="O3061" s="22"/>
      <c r="P3061" s="23">
        <v>1921700</v>
      </c>
    </row>
    <row r="3062" spans="1:16" ht="45" x14ac:dyDescent="0.25">
      <c r="A3062" s="21" t="s">
        <v>1073</v>
      </c>
      <c r="B3062" s="21" t="s">
        <v>49</v>
      </c>
      <c r="C3062" s="23">
        <v>33295941.010000002</v>
      </c>
      <c r="D3062" s="23">
        <v>41.97</v>
      </c>
      <c r="E3062" s="23">
        <v>32390800.649999999</v>
      </c>
      <c r="F3062" s="23">
        <v>42.56</v>
      </c>
      <c r="G3062" s="23">
        <v>36290072.340000004</v>
      </c>
      <c r="H3062" s="23">
        <v>46.1</v>
      </c>
      <c r="I3062" s="23">
        <v>38933503</v>
      </c>
      <c r="J3062" s="23">
        <v>56.34</v>
      </c>
      <c r="K3062" s="23">
        <v>1</v>
      </c>
      <c r="L3062" s="23">
        <v>1</v>
      </c>
      <c r="M3062" s="21" t="s">
        <v>50</v>
      </c>
      <c r="N3062" s="21" t="s">
        <v>58</v>
      </c>
      <c r="O3062" s="22"/>
      <c r="P3062" s="23">
        <v>847198.75</v>
      </c>
    </row>
    <row r="3063" spans="1:16" ht="45" x14ac:dyDescent="0.25">
      <c r="A3063" s="21" t="s">
        <v>7611</v>
      </c>
      <c r="B3063" s="21" t="s">
        <v>49</v>
      </c>
      <c r="C3063" s="22"/>
      <c r="D3063" s="22"/>
      <c r="E3063" s="22"/>
      <c r="F3063" s="22"/>
      <c r="G3063" s="22"/>
      <c r="H3063" s="22"/>
      <c r="I3063" s="22"/>
      <c r="J3063" s="22"/>
      <c r="K3063" s="23">
        <v>1</v>
      </c>
      <c r="L3063" s="23">
        <v>1</v>
      </c>
      <c r="M3063" s="21" t="s">
        <v>50</v>
      </c>
      <c r="N3063" s="21" t="s">
        <v>50</v>
      </c>
      <c r="O3063" s="22"/>
      <c r="P3063" s="22"/>
    </row>
    <row r="3064" spans="1:16" ht="45" x14ac:dyDescent="0.25">
      <c r="A3064" s="21" t="s">
        <v>7612</v>
      </c>
      <c r="B3064" s="21" t="s">
        <v>49</v>
      </c>
      <c r="C3064" s="22"/>
      <c r="D3064" s="22"/>
      <c r="E3064" s="22"/>
      <c r="F3064" s="22"/>
      <c r="G3064" s="22"/>
      <c r="H3064" s="22"/>
      <c r="I3064" s="22"/>
      <c r="J3064" s="22"/>
      <c r="K3064" s="23">
        <v>1</v>
      </c>
      <c r="L3064" s="23">
        <v>1</v>
      </c>
      <c r="M3064" s="21" t="s">
        <v>50</v>
      </c>
      <c r="N3064" s="21" t="s">
        <v>50</v>
      </c>
      <c r="O3064" s="22"/>
      <c r="P3064" s="22"/>
    </row>
    <row r="3065" spans="1:16" ht="45" x14ac:dyDescent="0.25">
      <c r="A3065" s="21" t="s">
        <v>7613</v>
      </c>
      <c r="B3065" s="21" t="s">
        <v>49</v>
      </c>
      <c r="C3065" s="22"/>
      <c r="D3065" s="22"/>
      <c r="E3065" s="22"/>
      <c r="F3065" s="22"/>
      <c r="G3065" s="22"/>
      <c r="H3065" s="22"/>
      <c r="I3065" s="22"/>
      <c r="J3065" s="22"/>
      <c r="K3065" s="23">
        <v>1</v>
      </c>
      <c r="L3065" s="23">
        <v>1</v>
      </c>
      <c r="M3065" s="21" t="s">
        <v>50</v>
      </c>
      <c r="N3065" s="21" t="s">
        <v>50</v>
      </c>
      <c r="O3065" s="22"/>
      <c r="P3065" s="22"/>
    </row>
    <row r="3066" spans="1:16" ht="45" x14ac:dyDescent="0.25">
      <c r="A3066" s="21" t="s">
        <v>7614</v>
      </c>
      <c r="B3066" s="21" t="s">
        <v>49</v>
      </c>
      <c r="C3066" s="22"/>
      <c r="D3066" s="22"/>
      <c r="E3066" s="22"/>
      <c r="F3066" s="22"/>
      <c r="G3066" s="22"/>
      <c r="H3066" s="22"/>
      <c r="I3066" s="22"/>
      <c r="J3066" s="22"/>
      <c r="K3066" s="23">
        <v>1</v>
      </c>
      <c r="L3066" s="23">
        <v>1</v>
      </c>
      <c r="M3066" s="21" t="s">
        <v>50</v>
      </c>
      <c r="N3066" s="21" t="s">
        <v>50</v>
      </c>
      <c r="O3066" s="22"/>
      <c r="P3066" s="22"/>
    </row>
    <row r="3067" spans="1:16" ht="45" x14ac:dyDescent="0.25">
      <c r="A3067" s="21" t="s">
        <v>7615</v>
      </c>
      <c r="B3067" s="21" t="s">
        <v>49</v>
      </c>
      <c r="C3067" s="22"/>
      <c r="D3067" s="22"/>
      <c r="E3067" s="22"/>
      <c r="F3067" s="22"/>
      <c r="G3067" s="22"/>
      <c r="H3067" s="22"/>
      <c r="I3067" s="22"/>
      <c r="J3067" s="22"/>
      <c r="K3067" s="23">
        <v>1</v>
      </c>
      <c r="L3067" s="23">
        <v>1</v>
      </c>
      <c r="M3067" s="21" t="s">
        <v>50</v>
      </c>
      <c r="N3067" s="21" t="s">
        <v>50</v>
      </c>
      <c r="O3067" s="22"/>
      <c r="P3067" s="22"/>
    </row>
    <row r="3068" spans="1:16" ht="45" x14ac:dyDescent="0.25">
      <c r="A3068" s="21" t="s">
        <v>7616</v>
      </c>
      <c r="B3068" s="21" t="s">
        <v>49</v>
      </c>
      <c r="C3068" s="22"/>
      <c r="D3068" s="22"/>
      <c r="E3068" s="22"/>
      <c r="F3068" s="22"/>
      <c r="G3068" s="22"/>
      <c r="H3068" s="22"/>
      <c r="I3068" s="22"/>
      <c r="J3068" s="22"/>
      <c r="K3068" s="23">
        <v>1</v>
      </c>
      <c r="L3068" s="23">
        <v>1</v>
      </c>
      <c r="M3068" s="21" t="s">
        <v>50</v>
      </c>
      <c r="N3068" s="21" t="s">
        <v>50</v>
      </c>
      <c r="O3068" s="22"/>
      <c r="P3068" s="22"/>
    </row>
    <row r="3069" spans="1:16" ht="45" x14ac:dyDescent="0.25">
      <c r="A3069" s="21" t="s">
        <v>1075</v>
      </c>
      <c r="B3069" s="21" t="s">
        <v>49</v>
      </c>
      <c r="C3069" s="23">
        <v>14916060.02</v>
      </c>
      <c r="D3069" s="23">
        <v>41.97</v>
      </c>
      <c r="E3069" s="23">
        <v>20047575.399999999</v>
      </c>
      <c r="F3069" s="23">
        <v>54.38</v>
      </c>
      <c r="G3069" s="23">
        <v>10933238.17</v>
      </c>
      <c r="H3069" s="23">
        <v>27.29</v>
      </c>
      <c r="I3069" s="23">
        <v>12118135.050000001</v>
      </c>
      <c r="J3069" s="23">
        <v>27.78</v>
      </c>
      <c r="K3069" s="23">
        <v>1</v>
      </c>
      <c r="L3069" s="23">
        <v>1</v>
      </c>
      <c r="M3069" s="21" t="s">
        <v>50</v>
      </c>
      <c r="N3069" s="21" t="s">
        <v>204</v>
      </c>
      <c r="O3069" s="22"/>
      <c r="P3069" s="23">
        <v>2021448.75</v>
      </c>
    </row>
    <row r="3070" spans="1:16" ht="45" x14ac:dyDescent="0.25">
      <c r="A3070" s="21" t="s">
        <v>7617</v>
      </c>
      <c r="B3070" s="21" t="s">
        <v>49</v>
      </c>
      <c r="C3070" s="22"/>
      <c r="D3070" s="22"/>
      <c r="E3070" s="22"/>
      <c r="F3070" s="22"/>
      <c r="G3070" s="22"/>
      <c r="H3070" s="22"/>
      <c r="I3070" s="22"/>
      <c r="J3070" s="22"/>
      <c r="K3070" s="23">
        <v>1</v>
      </c>
      <c r="L3070" s="23">
        <v>1</v>
      </c>
      <c r="M3070" s="21" t="s">
        <v>50</v>
      </c>
      <c r="N3070" s="21" t="s">
        <v>50</v>
      </c>
      <c r="O3070" s="22"/>
      <c r="P3070" s="22"/>
    </row>
    <row r="3071" spans="1:16" ht="45" x14ac:dyDescent="0.25">
      <c r="A3071" s="21" t="s">
        <v>7618</v>
      </c>
      <c r="B3071" s="21" t="s">
        <v>49</v>
      </c>
      <c r="C3071" s="22"/>
      <c r="D3071" s="22"/>
      <c r="E3071" s="22"/>
      <c r="F3071" s="22"/>
      <c r="G3071" s="22"/>
      <c r="H3071" s="22"/>
      <c r="I3071" s="22"/>
      <c r="J3071" s="22"/>
      <c r="K3071" s="23">
        <v>1</v>
      </c>
      <c r="L3071" s="23">
        <v>1</v>
      </c>
      <c r="M3071" s="21" t="s">
        <v>50</v>
      </c>
      <c r="N3071" s="21" t="s">
        <v>50</v>
      </c>
      <c r="O3071" s="22"/>
      <c r="P3071" s="22"/>
    </row>
    <row r="3072" spans="1:16" ht="45" x14ac:dyDescent="0.25">
      <c r="A3072" s="21" t="s">
        <v>7619</v>
      </c>
      <c r="B3072" s="21" t="s">
        <v>49</v>
      </c>
      <c r="C3072" s="22"/>
      <c r="D3072" s="22"/>
      <c r="E3072" s="22"/>
      <c r="F3072" s="22"/>
      <c r="G3072" s="22"/>
      <c r="H3072" s="22"/>
      <c r="I3072" s="22"/>
      <c r="J3072" s="22"/>
      <c r="K3072" s="23">
        <v>1</v>
      </c>
      <c r="L3072" s="23">
        <v>1</v>
      </c>
      <c r="M3072" s="21" t="s">
        <v>50</v>
      </c>
      <c r="N3072" s="21" t="s">
        <v>50</v>
      </c>
      <c r="O3072" s="22"/>
      <c r="P3072" s="22"/>
    </row>
    <row r="3073" spans="1:16" ht="45" x14ac:dyDescent="0.25">
      <c r="A3073" s="21" t="s">
        <v>7620</v>
      </c>
      <c r="B3073" s="21" t="s">
        <v>49</v>
      </c>
      <c r="C3073" s="22"/>
      <c r="D3073" s="22"/>
      <c r="E3073" s="22"/>
      <c r="F3073" s="22"/>
      <c r="G3073" s="22"/>
      <c r="H3073" s="22"/>
      <c r="I3073" s="22"/>
      <c r="J3073" s="22"/>
      <c r="K3073" s="23">
        <v>1</v>
      </c>
      <c r="L3073" s="23">
        <v>1</v>
      </c>
      <c r="M3073" s="21" t="s">
        <v>50</v>
      </c>
      <c r="N3073" s="21" t="s">
        <v>50</v>
      </c>
      <c r="O3073" s="22"/>
      <c r="P3073" s="22"/>
    </row>
    <row r="3074" spans="1:16" ht="45" x14ac:dyDescent="0.25">
      <c r="A3074" s="21" t="s">
        <v>7621</v>
      </c>
      <c r="B3074" s="21" t="s">
        <v>49</v>
      </c>
      <c r="C3074" s="22"/>
      <c r="D3074" s="22"/>
      <c r="E3074" s="22"/>
      <c r="F3074" s="22"/>
      <c r="G3074" s="22"/>
      <c r="H3074" s="22"/>
      <c r="I3074" s="22"/>
      <c r="J3074" s="22"/>
      <c r="K3074" s="23">
        <v>1</v>
      </c>
      <c r="L3074" s="23">
        <v>1</v>
      </c>
      <c r="M3074" s="21" t="s">
        <v>50</v>
      </c>
      <c r="N3074" s="21" t="s">
        <v>50</v>
      </c>
      <c r="O3074" s="22"/>
      <c r="P3074" s="22"/>
    </row>
    <row r="3075" spans="1:16" ht="45" x14ac:dyDescent="0.25">
      <c r="A3075" s="21" t="s">
        <v>1080</v>
      </c>
      <c r="B3075" s="21" t="s">
        <v>49</v>
      </c>
      <c r="C3075" s="23">
        <v>22732376.949999999</v>
      </c>
      <c r="D3075" s="23">
        <v>41.97</v>
      </c>
      <c r="E3075" s="23">
        <v>22114403.98</v>
      </c>
      <c r="F3075" s="23">
        <v>42.56</v>
      </c>
      <c r="G3075" s="23">
        <v>24776581.75</v>
      </c>
      <c r="H3075" s="23">
        <v>46.1</v>
      </c>
      <c r="I3075" s="23">
        <v>26581350.149999999</v>
      </c>
      <c r="J3075" s="23">
        <v>56.34</v>
      </c>
      <c r="K3075" s="23">
        <v>1</v>
      </c>
      <c r="L3075" s="23">
        <v>1</v>
      </c>
      <c r="M3075" s="21" t="s">
        <v>50</v>
      </c>
      <c r="N3075" s="21" t="s">
        <v>58</v>
      </c>
      <c r="O3075" s="22"/>
      <c r="P3075" s="23">
        <v>610083.25</v>
      </c>
    </row>
    <row r="3076" spans="1:16" ht="45" x14ac:dyDescent="0.25">
      <c r="A3076" s="21" t="s">
        <v>7622</v>
      </c>
      <c r="B3076" s="21" t="s">
        <v>49</v>
      </c>
      <c r="C3076" s="22"/>
      <c r="D3076" s="22"/>
      <c r="E3076" s="22"/>
      <c r="F3076" s="22"/>
      <c r="G3076" s="22"/>
      <c r="H3076" s="22"/>
      <c r="I3076" s="22"/>
      <c r="J3076" s="22"/>
      <c r="K3076" s="23">
        <v>1</v>
      </c>
      <c r="L3076" s="23">
        <v>1</v>
      </c>
      <c r="M3076" s="21" t="s">
        <v>50</v>
      </c>
      <c r="N3076" s="21" t="s">
        <v>50</v>
      </c>
      <c r="O3076" s="22"/>
      <c r="P3076" s="22"/>
    </row>
    <row r="3077" spans="1:16" ht="45" x14ac:dyDescent="0.25">
      <c r="A3077" s="21" t="s">
        <v>7623</v>
      </c>
      <c r="B3077" s="21" t="s">
        <v>49</v>
      </c>
      <c r="C3077" s="22"/>
      <c r="D3077" s="22"/>
      <c r="E3077" s="22"/>
      <c r="F3077" s="22"/>
      <c r="G3077" s="22"/>
      <c r="H3077" s="22"/>
      <c r="I3077" s="22"/>
      <c r="J3077" s="22"/>
      <c r="K3077" s="23">
        <v>1</v>
      </c>
      <c r="L3077" s="23">
        <v>1</v>
      </c>
      <c r="M3077" s="21" t="s">
        <v>50</v>
      </c>
      <c r="N3077" s="21" t="s">
        <v>50</v>
      </c>
      <c r="O3077" s="22"/>
      <c r="P3077" s="22"/>
    </row>
    <row r="3078" spans="1:16" ht="45" x14ac:dyDescent="0.25">
      <c r="A3078" s="21" t="s">
        <v>7624</v>
      </c>
      <c r="B3078" s="21" t="s">
        <v>49</v>
      </c>
      <c r="C3078" s="22"/>
      <c r="D3078" s="22"/>
      <c r="E3078" s="22"/>
      <c r="F3078" s="22"/>
      <c r="G3078" s="22"/>
      <c r="H3078" s="22"/>
      <c r="I3078" s="22"/>
      <c r="J3078" s="22"/>
      <c r="K3078" s="23">
        <v>1</v>
      </c>
      <c r="L3078" s="23">
        <v>1</v>
      </c>
      <c r="M3078" s="21" t="s">
        <v>50</v>
      </c>
      <c r="N3078" s="21" t="s">
        <v>50</v>
      </c>
      <c r="O3078" s="22"/>
      <c r="P3078" s="22"/>
    </row>
    <row r="3079" spans="1:16" ht="45" x14ac:dyDescent="0.25">
      <c r="A3079" s="21" t="s">
        <v>7625</v>
      </c>
      <c r="B3079" s="21" t="s">
        <v>49</v>
      </c>
      <c r="C3079" s="22"/>
      <c r="D3079" s="22"/>
      <c r="E3079" s="22"/>
      <c r="F3079" s="22"/>
      <c r="G3079" s="22"/>
      <c r="H3079" s="22"/>
      <c r="I3079" s="22"/>
      <c r="J3079" s="22"/>
      <c r="K3079" s="23">
        <v>1</v>
      </c>
      <c r="L3079" s="23">
        <v>1</v>
      </c>
      <c r="M3079" s="21" t="s">
        <v>50</v>
      </c>
      <c r="N3079" s="21" t="s">
        <v>50</v>
      </c>
      <c r="O3079" s="22"/>
      <c r="P3079" s="22"/>
    </row>
    <row r="3080" spans="1:16" ht="45" x14ac:dyDescent="0.25">
      <c r="A3080" s="21" t="s">
        <v>7626</v>
      </c>
      <c r="B3080" s="21" t="s">
        <v>49</v>
      </c>
      <c r="C3080" s="22"/>
      <c r="D3080" s="22"/>
      <c r="E3080" s="22"/>
      <c r="F3080" s="22"/>
      <c r="G3080" s="22"/>
      <c r="H3080" s="22"/>
      <c r="I3080" s="22"/>
      <c r="J3080" s="22"/>
      <c r="K3080" s="23">
        <v>1</v>
      </c>
      <c r="L3080" s="23">
        <v>1</v>
      </c>
      <c r="M3080" s="21" t="s">
        <v>50</v>
      </c>
      <c r="N3080" s="21" t="s">
        <v>50</v>
      </c>
      <c r="O3080" s="22"/>
      <c r="P3080" s="22"/>
    </row>
    <row r="3081" spans="1:16" ht="45" x14ac:dyDescent="0.25">
      <c r="A3081" s="21" t="s">
        <v>7627</v>
      </c>
      <c r="B3081" s="21" t="s">
        <v>49</v>
      </c>
      <c r="C3081" s="22"/>
      <c r="D3081" s="22"/>
      <c r="E3081" s="22"/>
      <c r="F3081" s="22"/>
      <c r="G3081" s="22"/>
      <c r="H3081" s="22"/>
      <c r="I3081" s="22"/>
      <c r="J3081" s="22"/>
      <c r="K3081" s="23">
        <v>1</v>
      </c>
      <c r="L3081" s="23">
        <v>1</v>
      </c>
      <c r="M3081" s="21" t="s">
        <v>50</v>
      </c>
      <c r="N3081" s="21" t="s">
        <v>50</v>
      </c>
      <c r="O3081" s="22"/>
      <c r="P3081" s="22"/>
    </row>
    <row r="3082" spans="1:16" ht="45" x14ac:dyDescent="0.25">
      <c r="A3082" s="21" t="s">
        <v>7628</v>
      </c>
      <c r="B3082" s="21" t="s">
        <v>49</v>
      </c>
      <c r="C3082" s="22"/>
      <c r="D3082" s="22"/>
      <c r="E3082" s="22"/>
      <c r="F3082" s="22"/>
      <c r="G3082" s="22"/>
      <c r="H3082" s="22"/>
      <c r="I3082" s="22"/>
      <c r="J3082" s="22"/>
      <c r="K3082" s="23">
        <v>1</v>
      </c>
      <c r="L3082" s="23">
        <v>1</v>
      </c>
      <c r="M3082" s="21" t="s">
        <v>50</v>
      </c>
      <c r="N3082" s="21" t="s">
        <v>50</v>
      </c>
      <c r="O3082" s="22"/>
      <c r="P3082" s="22"/>
    </row>
    <row r="3083" spans="1:16" ht="45" x14ac:dyDescent="0.25">
      <c r="A3083" s="21" t="s">
        <v>7629</v>
      </c>
      <c r="B3083" s="21" t="s">
        <v>49</v>
      </c>
      <c r="C3083" s="22"/>
      <c r="D3083" s="22"/>
      <c r="E3083" s="22"/>
      <c r="F3083" s="22"/>
      <c r="G3083" s="22"/>
      <c r="H3083" s="22"/>
      <c r="I3083" s="22"/>
      <c r="J3083" s="22"/>
      <c r="K3083" s="23">
        <v>1</v>
      </c>
      <c r="L3083" s="23">
        <v>1</v>
      </c>
      <c r="M3083" s="21" t="s">
        <v>50</v>
      </c>
      <c r="N3083" s="21" t="s">
        <v>50</v>
      </c>
      <c r="O3083" s="22"/>
      <c r="P3083" s="22"/>
    </row>
    <row r="3084" spans="1:16" ht="45" x14ac:dyDescent="0.25">
      <c r="A3084" s="21" t="s">
        <v>7630</v>
      </c>
      <c r="B3084" s="21" t="s">
        <v>49</v>
      </c>
      <c r="C3084" s="22"/>
      <c r="D3084" s="22"/>
      <c r="E3084" s="22"/>
      <c r="F3084" s="22"/>
      <c r="G3084" s="22"/>
      <c r="H3084" s="22"/>
      <c r="I3084" s="22"/>
      <c r="J3084" s="22"/>
      <c r="K3084" s="23">
        <v>1</v>
      </c>
      <c r="L3084" s="23">
        <v>1</v>
      </c>
      <c r="M3084" s="21" t="s">
        <v>50</v>
      </c>
      <c r="N3084" s="21" t="s">
        <v>50</v>
      </c>
      <c r="O3084" s="22"/>
      <c r="P3084" s="22"/>
    </row>
    <row r="3085" spans="1:16" ht="45" x14ac:dyDescent="0.25">
      <c r="A3085" s="21" t="s">
        <v>3101</v>
      </c>
      <c r="B3085" s="21" t="s">
        <v>49</v>
      </c>
      <c r="C3085" s="22"/>
      <c r="D3085" s="22"/>
      <c r="E3085" s="23">
        <v>31761546.300000001</v>
      </c>
      <c r="F3085" s="23">
        <v>4147.92</v>
      </c>
      <c r="G3085" s="23">
        <v>30255388.489999998</v>
      </c>
      <c r="H3085" s="23">
        <v>2592.35</v>
      </c>
      <c r="I3085" s="23">
        <v>26009925.989999998</v>
      </c>
      <c r="J3085" s="23">
        <v>3186.32</v>
      </c>
      <c r="K3085" s="23">
        <v>1</v>
      </c>
      <c r="L3085" s="23">
        <v>1</v>
      </c>
      <c r="M3085" s="21" t="s">
        <v>50</v>
      </c>
      <c r="N3085" s="21" t="s">
        <v>50</v>
      </c>
      <c r="O3085" s="22"/>
      <c r="P3085" s="22"/>
    </row>
    <row r="3086" spans="1:16" ht="45" x14ac:dyDescent="0.25">
      <c r="A3086" s="21" t="s">
        <v>7631</v>
      </c>
      <c r="B3086" s="21" t="s">
        <v>49</v>
      </c>
      <c r="C3086" s="22"/>
      <c r="D3086" s="22"/>
      <c r="E3086" s="22"/>
      <c r="F3086" s="22"/>
      <c r="G3086" s="22"/>
      <c r="H3086" s="22"/>
      <c r="I3086" s="22"/>
      <c r="J3086" s="22"/>
      <c r="K3086" s="23">
        <v>1</v>
      </c>
      <c r="L3086" s="23">
        <v>1</v>
      </c>
      <c r="M3086" s="21" t="s">
        <v>50</v>
      </c>
      <c r="N3086" s="21" t="s">
        <v>50</v>
      </c>
      <c r="O3086" s="22"/>
      <c r="P3086" s="22"/>
    </row>
    <row r="3087" spans="1:16" ht="45" x14ac:dyDescent="0.25">
      <c r="A3087" s="21" t="s">
        <v>7632</v>
      </c>
      <c r="B3087" s="21" t="s">
        <v>49</v>
      </c>
      <c r="C3087" s="22"/>
      <c r="D3087" s="22"/>
      <c r="E3087" s="22"/>
      <c r="F3087" s="22"/>
      <c r="G3087" s="22"/>
      <c r="H3087" s="22"/>
      <c r="I3087" s="22"/>
      <c r="J3087" s="22"/>
      <c r="K3087" s="23">
        <v>1</v>
      </c>
      <c r="L3087" s="23">
        <v>1</v>
      </c>
      <c r="M3087" s="21" t="s">
        <v>50</v>
      </c>
      <c r="N3087" s="21" t="s">
        <v>50</v>
      </c>
      <c r="O3087" s="22"/>
      <c r="P3087" s="22"/>
    </row>
    <row r="3088" spans="1:16" ht="45" x14ac:dyDescent="0.25">
      <c r="A3088" s="21" t="s">
        <v>7633</v>
      </c>
      <c r="B3088" s="21" t="s">
        <v>49</v>
      </c>
      <c r="C3088" s="22"/>
      <c r="D3088" s="22"/>
      <c r="E3088" s="22"/>
      <c r="F3088" s="22"/>
      <c r="G3088" s="22"/>
      <c r="H3088" s="22"/>
      <c r="I3088" s="22"/>
      <c r="J3088" s="22"/>
      <c r="K3088" s="23">
        <v>1</v>
      </c>
      <c r="L3088" s="23">
        <v>1</v>
      </c>
      <c r="M3088" s="21" t="s">
        <v>50</v>
      </c>
      <c r="N3088" s="21" t="s">
        <v>50</v>
      </c>
      <c r="O3088" s="22"/>
      <c r="P3088" s="22"/>
    </row>
    <row r="3089" spans="1:16" ht="45" x14ac:dyDescent="0.25">
      <c r="A3089" s="21" t="s">
        <v>1083</v>
      </c>
      <c r="B3089" s="21" t="s">
        <v>49</v>
      </c>
      <c r="C3089" s="23">
        <v>80652000</v>
      </c>
      <c r="D3089" s="23">
        <v>3000</v>
      </c>
      <c r="E3089" s="23">
        <v>87928433.459999993</v>
      </c>
      <c r="F3089" s="23">
        <v>3119.89</v>
      </c>
      <c r="G3089" s="23">
        <v>47719547.880000003</v>
      </c>
      <c r="H3089" s="23">
        <v>2592.35</v>
      </c>
      <c r="I3089" s="23">
        <v>77928323.890000001</v>
      </c>
      <c r="J3089" s="23">
        <v>3186.32</v>
      </c>
      <c r="K3089" s="23">
        <v>1</v>
      </c>
      <c r="L3089" s="23">
        <v>1</v>
      </c>
      <c r="M3089" s="21" t="s">
        <v>50</v>
      </c>
      <c r="N3089" s="21" t="s">
        <v>5192</v>
      </c>
      <c r="O3089" s="22"/>
      <c r="P3089" s="23">
        <v>27619</v>
      </c>
    </row>
    <row r="3090" spans="1:16" ht="45" x14ac:dyDescent="0.25">
      <c r="A3090" s="21" t="s">
        <v>7634</v>
      </c>
      <c r="B3090" s="21" t="s">
        <v>49</v>
      </c>
      <c r="C3090" s="22"/>
      <c r="D3090" s="22"/>
      <c r="E3090" s="22"/>
      <c r="F3090" s="22"/>
      <c r="G3090" s="22"/>
      <c r="H3090" s="22"/>
      <c r="I3090" s="22"/>
      <c r="J3090" s="22"/>
      <c r="K3090" s="23">
        <v>1</v>
      </c>
      <c r="L3090" s="23">
        <v>1</v>
      </c>
      <c r="M3090" s="21" t="s">
        <v>50</v>
      </c>
      <c r="N3090" s="21" t="s">
        <v>50</v>
      </c>
      <c r="O3090" s="22"/>
      <c r="P3090" s="22"/>
    </row>
    <row r="3091" spans="1:16" ht="45" x14ac:dyDescent="0.25">
      <c r="A3091" s="21" t="s">
        <v>384</v>
      </c>
      <c r="B3091" s="21" t="s">
        <v>49</v>
      </c>
      <c r="C3091" s="23">
        <v>47695209.909999996</v>
      </c>
      <c r="D3091" s="23">
        <v>123.89</v>
      </c>
      <c r="E3091" s="23">
        <v>29102642.489999998</v>
      </c>
      <c r="F3091" s="23">
        <v>103.42</v>
      </c>
      <c r="G3091" s="23">
        <v>33615278.210000001</v>
      </c>
      <c r="H3091" s="23">
        <v>106.35</v>
      </c>
      <c r="I3091" s="23">
        <v>33726498.909999996</v>
      </c>
      <c r="J3091" s="23">
        <v>111.42</v>
      </c>
      <c r="K3091" s="23">
        <v>1</v>
      </c>
      <c r="L3091" s="23">
        <v>1</v>
      </c>
      <c r="M3091" s="21" t="s">
        <v>50</v>
      </c>
      <c r="N3091" s="21" t="s">
        <v>58</v>
      </c>
      <c r="O3091" s="22"/>
      <c r="P3091" s="23">
        <v>375358.5</v>
      </c>
    </row>
    <row r="3092" spans="1:16" ht="45" x14ac:dyDescent="0.25">
      <c r="A3092" s="21" t="s">
        <v>7635</v>
      </c>
      <c r="B3092" s="21" t="s">
        <v>49</v>
      </c>
      <c r="C3092" s="22"/>
      <c r="D3092" s="22"/>
      <c r="E3092" s="22"/>
      <c r="F3092" s="22"/>
      <c r="G3092" s="22"/>
      <c r="H3092" s="22"/>
      <c r="I3092" s="22"/>
      <c r="J3092" s="22"/>
      <c r="K3092" s="23">
        <v>1</v>
      </c>
      <c r="L3092" s="23">
        <v>1</v>
      </c>
      <c r="M3092" s="21" t="s">
        <v>50</v>
      </c>
      <c r="N3092" s="21" t="s">
        <v>50</v>
      </c>
      <c r="O3092" s="22"/>
      <c r="P3092" s="22"/>
    </row>
    <row r="3093" spans="1:16" ht="45" x14ac:dyDescent="0.25">
      <c r="A3093" s="21" t="s">
        <v>7636</v>
      </c>
      <c r="B3093" s="21" t="s">
        <v>49</v>
      </c>
      <c r="C3093" s="22"/>
      <c r="D3093" s="22"/>
      <c r="E3093" s="22"/>
      <c r="F3093" s="22"/>
      <c r="G3093" s="22"/>
      <c r="H3093" s="22"/>
      <c r="I3093" s="22"/>
      <c r="J3093" s="22"/>
      <c r="K3093" s="23">
        <v>1</v>
      </c>
      <c r="L3093" s="23">
        <v>1</v>
      </c>
      <c r="M3093" s="21" t="s">
        <v>50</v>
      </c>
      <c r="N3093" s="21" t="s">
        <v>50</v>
      </c>
      <c r="O3093" s="22"/>
      <c r="P3093" s="22"/>
    </row>
    <row r="3094" spans="1:16" ht="45" x14ac:dyDescent="0.25">
      <c r="A3094" s="21" t="s">
        <v>7637</v>
      </c>
      <c r="B3094" s="21" t="s">
        <v>49</v>
      </c>
      <c r="C3094" s="22"/>
      <c r="D3094" s="22"/>
      <c r="E3094" s="22"/>
      <c r="F3094" s="22"/>
      <c r="G3094" s="22"/>
      <c r="H3094" s="22"/>
      <c r="I3094" s="22"/>
      <c r="J3094" s="22"/>
      <c r="K3094" s="23">
        <v>1</v>
      </c>
      <c r="L3094" s="23">
        <v>1</v>
      </c>
      <c r="M3094" s="21" t="s">
        <v>50</v>
      </c>
      <c r="N3094" s="21" t="s">
        <v>50</v>
      </c>
      <c r="O3094" s="22"/>
      <c r="P3094" s="22"/>
    </row>
    <row r="3095" spans="1:16" ht="45" x14ac:dyDescent="0.25">
      <c r="A3095" s="21" t="s">
        <v>7638</v>
      </c>
      <c r="B3095" s="21" t="s">
        <v>49</v>
      </c>
      <c r="C3095" s="22"/>
      <c r="D3095" s="22"/>
      <c r="E3095" s="22"/>
      <c r="F3095" s="22"/>
      <c r="G3095" s="22"/>
      <c r="H3095" s="22"/>
      <c r="I3095" s="22"/>
      <c r="J3095" s="22"/>
      <c r="K3095" s="23">
        <v>1</v>
      </c>
      <c r="L3095" s="23">
        <v>1</v>
      </c>
      <c r="M3095" s="21" t="s">
        <v>50</v>
      </c>
      <c r="N3095" s="21" t="s">
        <v>50</v>
      </c>
      <c r="O3095" s="22"/>
      <c r="P3095" s="22"/>
    </row>
    <row r="3096" spans="1:16" ht="45" x14ac:dyDescent="0.25">
      <c r="A3096" s="21" t="s">
        <v>7639</v>
      </c>
      <c r="B3096" s="21" t="s">
        <v>49</v>
      </c>
      <c r="C3096" s="22"/>
      <c r="D3096" s="22"/>
      <c r="E3096" s="22"/>
      <c r="F3096" s="22"/>
      <c r="G3096" s="22"/>
      <c r="H3096" s="22"/>
      <c r="I3096" s="22"/>
      <c r="J3096" s="22"/>
      <c r="K3096" s="23">
        <v>1</v>
      </c>
      <c r="L3096" s="23">
        <v>1</v>
      </c>
      <c r="M3096" s="21" t="s">
        <v>50</v>
      </c>
      <c r="N3096" s="21" t="s">
        <v>50</v>
      </c>
      <c r="O3096" s="22"/>
      <c r="P3096" s="22"/>
    </row>
    <row r="3097" spans="1:16" ht="45" x14ac:dyDescent="0.25">
      <c r="A3097" s="21" t="s">
        <v>7640</v>
      </c>
      <c r="B3097" s="21" t="s">
        <v>49</v>
      </c>
      <c r="C3097" s="22"/>
      <c r="D3097" s="22"/>
      <c r="E3097" s="22"/>
      <c r="F3097" s="22"/>
      <c r="G3097" s="22"/>
      <c r="H3097" s="22"/>
      <c r="I3097" s="22"/>
      <c r="J3097" s="22"/>
      <c r="K3097" s="23">
        <v>1</v>
      </c>
      <c r="L3097" s="23">
        <v>1</v>
      </c>
      <c r="M3097" s="21" t="s">
        <v>50</v>
      </c>
      <c r="N3097" s="21" t="s">
        <v>50</v>
      </c>
      <c r="O3097" s="22"/>
      <c r="P3097" s="22"/>
    </row>
    <row r="3098" spans="1:16" ht="45" x14ac:dyDescent="0.25">
      <c r="A3098" s="21" t="s">
        <v>3105</v>
      </c>
      <c r="B3098" s="21" t="s">
        <v>49</v>
      </c>
      <c r="C3098" s="22"/>
      <c r="D3098" s="22"/>
      <c r="E3098" s="23">
        <v>10907815.18</v>
      </c>
      <c r="F3098" s="23">
        <v>1432.94</v>
      </c>
      <c r="G3098" s="23">
        <v>10057565.689999999</v>
      </c>
      <c r="H3098" s="23">
        <v>2514.98</v>
      </c>
      <c r="I3098" s="23">
        <v>10113086.99</v>
      </c>
      <c r="J3098" s="23">
        <v>2938.16</v>
      </c>
      <c r="K3098" s="23">
        <v>1</v>
      </c>
      <c r="L3098" s="23">
        <v>1</v>
      </c>
      <c r="M3098" s="21" t="s">
        <v>50</v>
      </c>
      <c r="N3098" s="21" t="s">
        <v>50</v>
      </c>
      <c r="O3098" s="22"/>
      <c r="P3098" s="22"/>
    </row>
    <row r="3099" spans="1:16" ht="45" x14ac:dyDescent="0.25">
      <c r="A3099" s="21" t="s">
        <v>7641</v>
      </c>
      <c r="B3099" s="21" t="s">
        <v>49</v>
      </c>
      <c r="C3099" s="22"/>
      <c r="D3099" s="22"/>
      <c r="E3099" s="22"/>
      <c r="F3099" s="22"/>
      <c r="G3099" s="22"/>
      <c r="H3099" s="22"/>
      <c r="I3099" s="22"/>
      <c r="J3099" s="22"/>
      <c r="K3099" s="23">
        <v>1</v>
      </c>
      <c r="L3099" s="23">
        <v>1</v>
      </c>
      <c r="M3099" s="21" t="s">
        <v>50</v>
      </c>
      <c r="N3099" s="21" t="s">
        <v>50</v>
      </c>
      <c r="O3099" s="22"/>
      <c r="P3099" s="22"/>
    </row>
    <row r="3100" spans="1:16" ht="45" x14ac:dyDescent="0.25">
      <c r="A3100" s="21" t="s">
        <v>7642</v>
      </c>
      <c r="B3100" s="21" t="s">
        <v>49</v>
      </c>
      <c r="C3100" s="22"/>
      <c r="D3100" s="22"/>
      <c r="E3100" s="22"/>
      <c r="F3100" s="22"/>
      <c r="G3100" s="22"/>
      <c r="H3100" s="22"/>
      <c r="I3100" s="22"/>
      <c r="J3100" s="22"/>
      <c r="K3100" s="23">
        <v>1</v>
      </c>
      <c r="L3100" s="23">
        <v>1</v>
      </c>
      <c r="M3100" s="21" t="s">
        <v>50</v>
      </c>
      <c r="N3100" s="21" t="s">
        <v>50</v>
      </c>
      <c r="O3100" s="22"/>
      <c r="P3100" s="22"/>
    </row>
    <row r="3101" spans="1:16" ht="45" x14ac:dyDescent="0.25">
      <c r="A3101" s="21" t="s">
        <v>7643</v>
      </c>
      <c r="B3101" s="21" t="s">
        <v>49</v>
      </c>
      <c r="C3101" s="22"/>
      <c r="D3101" s="22"/>
      <c r="E3101" s="22"/>
      <c r="F3101" s="22"/>
      <c r="G3101" s="22"/>
      <c r="H3101" s="22"/>
      <c r="I3101" s="22"/>
      <c r="J3101" s="22"/>
      <c r="K3101" s="23">
        <v>1</v>
      </c>
      <c r="L3101" s="23">
        <v>1</v>
      </c>
      <c r="M3101" s="21" t="s">
        <v>50</v>
      </c>
      <c r="N3101" s="21" t="s">
        <v>50</v>
      </c>
      <c r="O3101" s="22"/>
      <c r="P3101" s="22"/>
    </row>
    <row r="3102" spans="1:16" ht="45" x14ac:dyDescent="0.25">
      <c r="A3102" s="21" t="s">
        <v>7644</v>
      </c>
      <c r="B3102" s="21" t="s">
        <v>49</v>
      </c>
      <c r="C3102" s="22"/>
      <c r="D3102" s="22"/>
      <c r="E3102" s="22"/>
      <c r="F3102" s="22"/>
      <c r="G3102" s="22"/>
      <c r="H3102" s="22"/>
      <c r="I3102" s="22"/>
      <c r="J3102" s="22"/>
      <c r="K3102" s="23">
        <v>1</v>
      </c>
      <c r="L3102" s="23">
        <v>1</v>
      </c>
      <c r="M3102" s="21" t="s">
        <v>50</v>
      </c>
      <c r="N3102" s="21" t="s">
        <v>50</v>
      </c>
      <c r="O3102" s="22"/>
      <c r="P3102" s="22"/>
    </row>
    <row r="3103" spans="1:16" ht="45" x14ac:dyDescent="0.25">
      <c r="A3103" s="21" t="s">
        <v>7645</v>
      </c>
      <c r="B3103" s="21" t="s">
        <v>49</v>
      </c>
      <c r="C3103" s="22"/>
      <c r="D3103" s="22"/>
      <c r="E3103" s="22"/>
      <c r="F3103" s="22"/>
      <c r="G3103" s="22"/>
      <c r="H3103" s="22"/>
      <c r="I3103" s="22"/>
      <c r="J3103" s="22"/>
      <c r="K3103" s="23">
        <v>1</v>
      </c>
      <c r="L3103" s="23">
        <v>1</v>
      </c>
      <c r="M3103" s="21" t="s">
        <v>50</v>
      </c>
      <c r="N3103" s="21" t="s">
        <v>50</v>
      </c>
      <c r="O3103" s="22"/>
      <c r="P3103" s="22"/>
    </row>
    <row r="3104" spans="1:16" ht="45" x14ac:dyDescent="0.25">
      <c r="A3104" s="21" t="s">
        <v>7646</v>
      </c>
      <c r="B3104" s="21" t="s">
        <v>49</v>
      </c>
      <c r="C3104" s="22"/>
      <c r="D3104" s="22"/>
      <c r="E3104" s="22"/>
      <c r="F3104" s="22"/>
      <c r="G3104" s="22"/>
      <c r="H3104" s="22"/>
      <c r="I3104" s="22"/>
      <c r="J3104" s="22"/>
      <c r="K3104" s="23">
        <v>1</v>
      </c>
      <c r="L3104" s="23">
        <v>1</v>
      </c>
      <c r="M3104" s="21" t="s">
        <v>50</v>
      </c>
      <c r="N3104" s="21" t="s">
        <v>50</v>
      </c>
      <c r="O3104" s="22"/>
      <c r="P3104" s="22"/>
    </row>
    <row r="3105" spans="1:16" ht="45" x14ac:dyDescent="0.25">
      <c r="A3105" s="21" t="s">
        <v>7647</v>
      </c>
      <c r="B3105" s="21" t="s">
        <v>49</v>
      </c>
      <c r="C3105" s="22"/>
      <c r="D3105" s="22"/>
      <c r="E3105" s="22"/>
      <c r="F3105" s="22"/>
      <c r="G3105" s="22"/>
      <c r="H3105" s="22"/>
      <c r="I3105" s="22"/>
      <c r="J3105" s="22"/>
      <c r="K3105" s="23">
        <v>1</v>
      </c>
      <c r="L3105" s="23">
        <v>1</v>
      </c>
      <c r="M3105" s="21" t="s">
        <v>50</v>
      </c>
      <c r="N3105" s="21" t="s">
        <v>50</v>
      </c>
      <c r="O3105" s="22"/>
      <c r="P3105" s="22"/>
    </row>
    <row r="3106" spans="1:16" ht="45" x14ac:dyDescent="0.25">
      <c r="A3106" s="21" t="s">
        <v>7648</v>
      </c>
      <c r="B3106" s="21" t="s">
        <v>49</v>
      </c>
      <c r="C3106" s="22"/>
      <c r="D3106" s="22"/>
      <c r="E3106" s="22"/>
      <c r="F3106" s="22"/>
      <c r="G3106" s="22"/>
      <c r="H3106" s="22"/>
      <c r="I3106" s="22"/>
      <c r="J3106" s="22"/>
      <c r="K3106" s="23">
        <v>1</v>
      </c>
      <c r="L3106" s="23">
        <v>1</v>
      </c>
      <c r="M3106" s="21" t="s">
        <v>50</v>
      </c>
      <c r="N3106" s="21" t="s">
        <v>50</v>
      </c>
      <c r="O3106" s="22"/>
      <c r="P3106" s="22"/>
    </row>
    <row r="3107" spans="1:16" ht="45" x14ac:dyDescent="0.25">
      <c r="A3107" s="21" t="s">
        <v>7649</v>
      </c>
      <c r="B3107" s="21" t="s">
        <v>49</v>
      </c>
      <c r="C3107" s="22"/>
      <c r="D3107" s="22"/>
      <c r="E3107" s="22"/>
      <c r="F3107" s="22"/>
      <c r="G3107" s="22"/>
      <c r="H3107" s="22"/>
      <c r="I3107" s="22"/>
      <c r="J3107" s="22"/>
      <c r="K3107" s="23">
        <v>1</v>
      </c>
      <c r="L3107" s="23">
        <v>1</v>
      </c>
      <c r="M3107" s="21" t="s">
        <v>50</v>
      </c>
      <c r="N3107" s="21" t="s">
        <v>50</v>
      </c>
      <c r="O3107" s="22"/>
      <c r="P3107" s="22"/>
    </row>
    <row r="3108" spans="1:16" ht="45" x14ac:dyDescent="0.25">
      <c r="A3108" s="21" t="s">
        <v>3107</v>
      </c>
      <c r="B3108" s="21" t="s">
        <v>49</v>
      </c>
      <c r="C3108" s="23">
        <v>855000</v>
      </c>
      <c r="D3108" s="23">
        <v>2951.3</v>
      </c>
      <c r="E3108" s="23">
        <v>1008808.73</v>
      </c>
      <c r="F3108" s="23">
        <v>4147.92</v>
      </c>
      <c r="G3108" s="23">
        <v>929511.53</v>
      </c>
      <c r="H3108" s="23">
        <v>3510.57</v>
      </c>
      <c r="I3108" s="23">
        <v>826126.03</v>
      </c>
      <c r="J3108" s="23">
        <v>3186.32</v>
      </c>
      <c r="K3108" s="23">
        <v>1</v>
      </c>
      <c r="L3108" s="23">
        <v>1</v>
      </c>
      <c r="M3108" s="21" t="s">
        <v>50</v>
      </c>
      <c r="N3108" s="21" t="s">
        <v>5192</v>
      </c>
      <c r="O3108" s="22"/>
      <c r="P3108" s="23">
        <v>2697</v>
      </c>
    </row>
    <row r="3109" spans="1:16" ht="45" x14ac:dyDescent="0.25">
      <c r="A3109" s="21" t="s">
        <v>7650</v>
      </c>
      <c r="B3109" s="21" t="s">
        <v>49</v>
      </c>
      <c r="C3109" s="22"/>
      <c r="D3109" s="22"/>
      <c r="E3109" s="22"/>
      <c r="F3109" s="22"/>
      <c r="G3109" s="22"/>
      <c r="H3109" s="22"/>
      <c r="I3109" s="22"/>
      <c r="J3109" s="22"/>
      <c r="K3109" s="23">
        <v>1</v>
      </c>
      <c r="L3109" s="23">
        <v>1</v>
      </c>
      <c r="M3109" s="21" t="s">
        <v>50</v>
      </c>
      <c r="N3109" s="21" t="s">
        <v>50</v>
      </c>
      <c r="O3109" s="22"/>
      <c r="P3109" s="22"/>
    </row>
    <row r="3110" spans="1:16" ht="45" x14ac:dyDescent="0.25">
      <c r="A3110" s="21" t="s">
        <v>7651</v>
      </c>
      <c r="B3110" s="21" t="s">
        <v>49</v>
      </c>
      <c r="C3110" s="22"/>
      <c r="D3110" s="22"/>
      <c r="E3110" s="22"/>
      <c r="F3110" s="22"/>
      <c r="G3110" s="22"/>
      <c r="H3110" s="22"/>
      <c r="I3110" s="22"/>
      <c r="J3110" s="22"/>
      <c r="K3110" s="23">
        <v>1</v>
      </c>
      <c r="L3110" s="23">
        <v>1</v>
      </c>
      <c r="M3110" s="21" t="s">
        <v>50</v>
      </c>
      <c r="N3110" s="21" t="s">
        <v>50</v>
      </c>
      <c r="O3110" s="22"/>
      <c r="P3110" s="22"/>
    </row>
    <row r="3111" spans="1:16" ht="45" x14ac:dyDescent="0.25">
      <c r="A3111" s="21" t="s">
        <v>7652</v>
      </c>
      <c r="B3111" s="21" t="s">
        <v>49</v>
      </c>
      <c r="C3111" s="22"/>
      <c r="D3111" s="22"/>
      <c r="E3111" s="22"/>
      <c r="F3111" s="22"/>
      <c r="G3111" s="22"/>
      <c r="H3111" s="22"/>
      <c r="I3111" s="22"/>
      <c r="J3111" s="22"/>
      <c r="K3111" s="23">
        <v>1</v>
      </c>
      <c r="L3111" s="23">
        <v>1</v>
      </c>
      <c r="M3111" s="21" t="s">
        <v>50</v>
      </c>
      <c r="N3111" s="21" t="s">
        <v>50</v>
      </c>
      <c r="O3111" s="22"/>
      <c r="P3111" s="22"/>
    </row>
    <row r="3112" spans="1:16" ht="45" x14ac:dyDescent="0.25">
      <c r="A3112" s="21" t="s">
        <v>7653</v>
      </c>
      <c r="B3112" s="21" t="s">
        <v>49</v>
      </c>
      <c r="C3112" s="22"/>
      <c r="D3112" s="22"/>
      <c r="E3112" s="22"/>
      <c r="F3112" s="22"/>
      <c r="G3112" s="22"/>
      <c r="H3112" s="22"/>
      <c r="I3112" s="22"/>
      <c r="J3112" s="22"/>
      <c r="K3112" s="23">
        <v>1</v>
      </c>
      <c r="L3112" s="23">
        <v>1</v>
      </c>
      <c r="M3112" s="21" t="s">
        <v>50</v>
      </c>
      <c r="N3112" s="21" t="s">
        <v>50</v>
      </c>
      <c r="O3112" s="22"/>
      <c r="P3112" s="22"/>
    </row>
    <row r="3113" spans="1:16" ht="45" x14ac:dyDescent="0.25">
      <c r="A3113" s="21" t="s">
        <v>7654</v>
      </c>
      <c r="B3113" s="21" t="s">
        <v>49</v>
      </c>
      <c r="C3113" s="22"/>
      <c r="D3113" s="22"/>
      <c r="E3113" s="22"/>
      <c r="F3113" s="22"/>
      <c r="G3113" s="22"/>
      <c r="H3113" s="22"/>
      <c r="I3113" s="22"/>
      <c r="J3113" s="22"/>
      <c r="K3113" s="23">
        <v>1</v>
      </c>
      <c r="L3113" s="23">
        <v>1</v>
      </c>
      <c r="M3113" s="21" t="s">
        <v>50</v>
      </c>
      <c r="N3113" s="21" t="s">
        <v>50</v>
      </c>
      <c r="O3113" s="22"/>
      <c r="P3113" s="22"/>
    </row>
    <row r="3114" spans="1:16" ht="45" x14ac:dyDescent="0.25">
      <c r="A3114" s="21" t="s">
        <v>7655</v>
      </c>
      <c r="B3114" s="21" t="s">
        <v>49</v>
      </c>
      <c r="C3114" s="22"/>
      <c r="D3114" s="22"/>
      <c r="E3114" s="22"/>
      <c r="F3114" s="22"/>
      <c r="G3114" s="22"/>
      <c r="H3114" s="22"/>
      <c r="I3114" s="22"/>
      <c r="J3114" s="22"/>
      <c r="K3114" s="23">
        <v>1</v>
      </c>
      <c r="L3114" s="23">
        <v>1</v>
      </c>
      <c r="M3114" s="21" t="s">
        <v>50</v>
      </c>
      <c r="N3114" s="21" t="s">
        <v>50</v>
      </c>
      <c r="O3114" s="22"/>
      <c r="P3114" s="22"/>
    </row>
    <row r="3115" spans="1:16" ht="45" x14ac:dyDescent="0.25">
      <c r="A3115" s="21" t="s">
        <v>7656</v>
      </c>
      <c r="B3115" s="21" t="s">
        <v>49</v>
      </c>
      <c r="C3115" s="22"/>
      <c r="D3115" s="22"/>
      <c r="E3115" s="22"/>
      <c r="F3115" s="22"/>
      <c r="G3115" s="22"/>
      <c r="H3115" s="22"/>
      <c r="I3115" s="22"/>
      <c r="J3115" s="22"/>
      <c r="K3115" s="23">
        <v>1</v>
      </c>
      <c r="L3115" s="23">
        <v>1</v>
      </c>
      <c r="M3115" s="21" t="s">
        <v>50</v>
      </c>
      <c r="N3115" s="21" t="s">
        <v>50</v>
      </c>
      <c r="O3115" s="22"/>
      <c r="P3115" s="22"/>
    </row>
    <row r="3116" spans="1:16" ht="45" x14ac:dyDescent="0.25">
      <c r="A3116" s="21" t="s">
        <v>7657</v>
      </c>
      <c r="B3116" s="21" t="s">
        <v>49</v>
      </c>
      <c r="C3116" s="22"/>
      <c r="D3116" s="22"/>
      <c r="E3116" s="22"/>
      <c r="F3116" s="22"/>
      <c r="G3116" s="22"/>
      <c r="H3116" s="22"/>
      <c r="I3116" s="22"/>
      <c r="J3116" s="22"/>
      <c r="K3116" s="23">
        <v>1</v>
      </c>
      <c r="L3116" s="23">
        <v>1</v>
      </c>
      <c r="M3116" s="21" t="s">
        <v>50</v>
      </c>
      <c r="N3116" s="21" t="s">
        <v>50</v>
      </c>
      <c r="O3116" s="22"/>
      <c r="P3116" s="22"/>
    </row>
    <row r="3117" spans="1:16" ht="45" x14ac:dyDescent="0.25">
      <c r="A3117" s="21" t="s">
        <v>1086</v>
      </c>
      <c r="B3117" s="21" t="s">
        <v>49</v>
      </c>
      <c r="C3117" s="23">
        <v>33713408.770000003</v>
      </c>
      <c r="D3117" s="23">
        <v>528.88</v>
      </c>
      <c r="E3117" s="23">
        <v>37085197.829999998</v>
      </c>
      <c r="F3117" s="23">
        <v>1147.55</v>
      </c>
      <c r="G3117" s="23">
        <v>34024006.909999996</v>
      </c>
      <c r="H3117" s="23">
        <v>1070.5</v>
      </c>
      <c r="I3117" s="23">
        <v>23069357.469999999</v>
      </c>
      <c r="J3117" s="23">
        <v>629.39</v>
      </c>
      <c r="K3117" s="23">
        <v>1</v>
      </c>
      <c r="L3117" s="23">
        <v>1</v>
      </c>
      <c r="M3117" s="21" t="s">
        <v>50</v>
      </c>
      <c r="N3117" s="21" t="s">
        <v>1462</v>
      </c>
      <c r="O3117" s="22"/>
      <c r="P3117" s="23">
        <v>43158.25</v>
      </c>
    </row>
    <row r="3118" spans="1:16" ht="45" x14ac:dyDescent="0.25">
      <c r="A3118" s="21" t="s">
        <v>386</v>
      </c>
      <c r="B3118" s="21" t="s">
        <v>49</v>
      </c>
      <c r="C3118" s="23">
        <v>37295781</v>
      </c>
      <c r="D3118" s="23">
        <v>1163.43</v>
      </c>
      <c r="E3118" s="23">
        <v>36250660.799999997</v>
      </c>
      <c r="F3118" s="23">
        <v>2236.5700000000002</v>
      </c>
      <c r="G3118" s="23">
        <v>39657350.899999999</v>
      </c>
      <c r="H3118" s="23">
        <v>2205.19</v>
      </c>
      <c r="I3118" s="23">
        <v>34652289.939999998</v>
      </c>
      <c r="J3118" s="23">
        <v>2597.75</v>
      </c>
      <c r="K3118" s="23">
        <v>1</v>
      </c>
      <c r="L3118" s="23">
        <v>1</v>
      </c>
      <c r="M3118" s="21" t="s">
        <v>50</v>
      </c>
      <c r="N3118" s="21" t="s">
        <v>5192</v>
      </c>
      <c r="O3118" s="22"/>
      <c r="P3118" s="23">
        <v>37689</v>
      </c>
    </row>
    <row r="3119" spans="1:16" ht="45" x14ac:dyDescent="0.25">
      <c r="A3119" s="21" t="s">
        <v>7658</v>
      </c>
      <c r="B3119" s="21" t="s">
        <v>49</v>
      </c>
      <c r="C3119" s="22"/>
      <c r="D3119" s="22"/>
      <c r="E3119" s="22"/>
      <c r="F3119" s="22"/>
      <c r="G3119" s="22"/>
      <c r="H3119" s="22"/>
      <c r="I3119" s="22"/>
      <c r="J3119" s="22"/>
      <c r="K3119" s="23">
        <v>1</v>
      </c>
      <c r="L3119" s="23">
        <v>1</v>
      </c>
      <c r="M3119" s="21" t="s">
        <v>50</v>
      </c>
      <c r="N3119" s="21" t="s">
        <v>50</v>
      </c>
      <c r="O3119" s="22"/>
      <c r="P3119" s="22"/>
    </row>
    <row r="3120" spans="1:16" ht="45" x14ac:dyDescent="0.25">
      <c r="A3120" s="21" t="s">
        <v>3111</v>
      </c>
      <c r="B3120" s="21" t="s">
        <v>49</v>
      </c>
      <c r="C3120" s="23">
        <v>2015112.33</v>
      </c>
      <c r="D3120" s="23">
        <v>550.85</v>
      </c>
      <c r="E3120" s="23">
        <v>3481404.74</v>
      </c>
      <c r="F3120" s="23">
        <v>542.91</v>
      </c>
      <c r="G3120" s="23">
        <v>7786725.9100000001</v>
      </c>
      <c r="H3120" s="23">
        <v>847.4</v>
      </c>
      <c r="I3120" s="23">
        <v>4453611.29</v>
      </c>
      <c r="J3120" s="23">
        <v>622.66999999999996</v>
      </c>
      <c r="K3120" s="23">
        <v>1</v>
      </c>
      <c r="L3120" s="23">
        <v>1</v>
      </c>
      <c r="M3120" s="21" t="s">
        <v>50</v>
      </c>
      <c r="N3120" s="21" t="s">
        <v>5192</v>
      </c>
      <c r="O3120" s="22"/>
      <c r="P3120" s="23">
        <v>3930</v>
      </c>
    </row>
    <row r="3121" spans="1:16" ht="45" x14ac:dyDescent="0.25">
      <c r="A3121" s="21" t="s">
        <v>7659</v>
      </c>
      <c r="B3121" s="21" t="s">
        <v>49</v>
      </c>
      <c r="C3121" s="22"/>
      <c r="D3121" s="22"/>
      <c r="E3121" s="22"/>
      <c r="F3121" s="22"/>
      <c r="G3121" s="22"/>
      <c r="H3121" s="22"/>
      <c r="I3121" s="22"/>
      <c r="J3121" s="22"/>
      <c r="K3121" s="23">
        <v>1</v>
      </c>
      <c r="L3121" s="23">
        <v>1</v>
      </c>
      <c r="M3121" s="21" t="s">
        <v>50</v>
      </c>
      <c r="N3121" s="21" t="s">
        <v>50</v>
      </c>
      <c r="O3121" s="22"/>
      <c r="P3121" s="22"/>
    </row>
    <row r="3122" spans="1:16" ht="45" x14ac:dyDescent="0.25">
      <c r="A3122" s="21" t="s">
        <v>3113</v>
      </c>
      <c r="B3122" s="21" t="s">
        <v>49</v>
      </c>
      <c r="C3122" s="23">
        <v>9778680.3499999996</v>
      </c>
      <c r="D3122" s="23">
        <v>158.74</v>
      </c>
      <c r="E3122" s="23">
        <v>5617319.2800000003</v>
      </c>
      <c r="F3122" s="23">
        <v>107.4</v>
      </c>
      <c r="G3122" s="23">
        <v>6967198.7599999998</v>
      </c>
      <c r="H3122" s="23">
        <v>143.66</v>
      </c>
      <c r="I3122" s="23">
        <v>6786826.7300000004</v>
      </c>
      <c r="J3122" s="23">
        <v>134.63</v>
      </c>
      <c r="K3122" s="23">
        <v>1</v>
      </c>
      <c r="L3122" s="23">
        <v>1</v>
      </c>
      <c r="M3122" s="21" t="s">
        <v>50</v>
      </c>
      <c r="N3122" s="21" t="s">
        <v>1462</v>
      </c>
      <c r="O3122" s="22"/>
      <c r="P3122" s="23">
        <v>52326.5</v>
      </c>
    </row>
    <row r="3123" spans="1:16" ht="45" x14ac:dyDescent="0.25">
      <c r="A3123" s="21" t="s">
        <v>7660</v>
      </c>
      <c r="B3123" s="21" t="s">
        <v>49</v>
      </c>
      <c r="C3123" s="22"/>
      <c r="D3123" s="22"/>
      <c r="E3123" s="22"/>
      <c r="F3123" s="22"/>
      <c r="G3123" s="22"/>
      <c r="H3123" s="22"/>
      <c r="I3123" s="22"/>
      <c r="J3123" s="22"/>
      <c r="K3123" s="23">
        <v>1</v>
      </c>
      <c r="L3123" s="23">
        <v>1</v>
      </c>
      <c r="M3123" s="21" t="s">
        <v>50</v>
      </c>
      <c r="N3123" s="21" t="s">
        <v>50</v>
      </c>
      <c r="O3123" s="22"/>
      <c r="P3123" s="22"/>
    </row>
    <row r="3124" spans="1:16" ht="45" x14ac:dyDescent="0.25">
      <c r="A3124" s="21" t="s">
        <v>7661</v>
      </c>
      <c r="B3124" s="21" t="s">
        <v>49</v>
      </c>
      <c r="C3124" s="22"/>
      <c r="D3124" s="22"/>
      <c r="E3124" s="22"/>
      <c r="F3124" s="22"/>
      <c r="G3124" s="22"/>
      <c r="H3124" s="22"/>
      <c r="I3124" s="22"/>
      <c r="J3124" s="22"/>
      <c r="K3124" s="23">
        <v>1</v>
      </c>
      <c r="L3124" s="23">
        <v>1</v>
      </c>
      <c r="M3124" s="21" t="s">
        <v>50</v>
      </c>
      <c r="N3124" s="21" t="s">
        <v>50</v>
      </c>
      <c r="O3124" s="22"/>
      <c r="P3124" s="22"/>
    </row>
    <row r="3125" spans="1:16" ht="45" x14ac:dyDescent="0.25">
      <c r="A3125" s="21" t="s">
        <v>3115</v>
      </c>
      <c r="B3125" s="21" t="s">
        <v>49</v>
      </c>
      <c r="C3125" s="23">
        <v>80540798.599999994</v>
      </c>
      <c r="D3125" s="23">
        <v>105.88</v>
      </c>
      <c r="E3125" s="23">
        <v>67620710.349999994</v>
      </c>
      <c r="F3125" s="23">
        <v>139.19</v>
      </c>
      <c r="G3125" s="23">
        <v>61493923.030000001</v>
      </c>
      <c r="H3125" s="23">
        <v>115.6</v>
      </c>
      <c r="I3125" s="23">
        <v>56730632.840000004</v>
      </c>
      <c r="J3125" s="23">
        <v>116.45</v>
      </c>
      <c r="K3125" s="23">
        <v>1</v>
      </c>
      <c r="L3125" s="23">
        <v>1</v>
      </c>
      <c r="M3125" s="21" t="s">
        <v>50</v>
      </c>
      <c r="N3125" s="21" t="s">
        <v>58</v>
      </c>
      <c r="O3125" s="22"/>
      <c r="P3125" s="23">
        <v>634356</v>
      </c>
    </row>
    <row r="3126" spans="1:16" ht="45" x14ac:dyDescent="0.25">
      <c r="A3126" s="21" t="s">
        <v>7662</v>
      </c>
      <c r="B3126" s="21" t="s">
        <v>49</v>
      </c>
      <c r="C3126" s="22"/>
      <c r="D3126" s="22"/>
      <c r="E3126" s="22"/>
      <c r="F3126" s="22"/>
      <c r="G3126" s="22"/>
      <c r="H3126" s="22"/>
      <c r="I3126" s="22"/>
      <c r="J3126" s="22"/>
      <c r="K3126" s="23">
        <v>1</v>
      </c>
      <c r="L3126" s="23">
        <v>1</v>
      </c>
      <c r="M3126" s="21" t="s">
        <v>50</v>
      </c>
      <c r="N3126" s="21" t="s">
        <v>50</v>
      </c>
      <c r="O3126" s="22"/>
      <c r="P3126" s="22"/>
    </row>
    <row r="3127" spans="1:16" ht="45" x14ac:dyDescent="0.25">
      <c r="A3127" s="21" t="s">
        <v>388</v>
      </c>
      <c r="B3127" s="21" t="s">
        <v>49</v>
      </c>
      <c r="C3127" s="23">
        <v>4348060.18</v>
      </c>
      <c r="D3127" s="23">
        <v>1734.2</v>
      </c>
      <c r="E3127" s="23">
        <v>2844288.1</v>
      </c>
      <c r="F3127" s="23">
        <v>2508.75</v>
      </c>
      <c r="G3127" s="23">
        <v>3124583.68</v>
      </c>
      <c r="H3127" s="23">
        <v>2514.98</v>
      </c>
      <c r="I3127" s="23">
        <v>3141832.48</v>
      </c>
      <c r="J3127" s="23">
        <v>2938.16</v>
      </c>
      <c r="K3127" s="23">
        <v>1</v>
      </c>
      <c r="L3127" s="23">
        <v>1</v>
      </c>
      <c r="M3127" s="21" t="s">
        <v>50</v>
      </c>
      <c r="N3127" s="21" t="s">
        <v>5192</v>
      </c>
      <c r="O3127" s="22"/>
      <c r="P3127" s="23">
        <v>2290</v>
      </c>
    </row>
    <row r="3128" spans="1:16" ht="45" x14ac:dyDescent="0.25">
      <c r="A3128" s="21" t="s">
        <v>3118</v>
      </c>
      <c r="B3128" s="21" t="s">
        <v>49</v>
      </c>
      <c r="C3128" s="23">
        <v>138563292.96000001</v>
      </c>
      <c r="D3128" s="23">
        <v>147.19</v>
      </c>
      <c r="E3128" s="23">
        <v>56585126.579999998</v>
      </c>
      <c r="F3128" s="23">
        <v>82.66</v>
      </c>
      <c r="G3128" s="23">
        <v>260777365.69</v>
      </c>
      <c r="H3128" s="23">
        <v>231.67</v>
      </c>
      <c r="I3128" s="23">
        <v>39276508.890000001</v>
      </c>
      <c r="J3128" s="23">
        <v>46.78</v>
      </c>
      <c r="K3128" s="23">
        <v>1</v>
      </c>
      <c r="L3128" s="23">
        <v>1</v>
      </c>
      <c r="M3128" s="21" t="s">
        <v>50</v>
      </c>
      <c r="N3128" s="21" t="s">
        <v>58</v>
      </c>
      <c r="O3128" s="22"/>
      <c r="P3128" s="23">
        <v>1332608.5</v>
      </c>
    </row>
    <row r="3129" spans="1:16" ht="45" x14ac:dyDescent="0.25">
      <c r="A3129" s="21" t="s">
        <v>7663</v>
      </c>
      <c r="B3129" s="21" t="s">
        <v>49</v>
      </c>
      <c r="C3129" s="22"/>
      <c r="D3129" s="22"/>
      <c r="E3129" s="22"/>
      <c r="F3129" s="22"/>
      <c r="G3129" s="22"/>
      <c r="H3129" s="22"/>
      <c r="I3129" s="22"/>
      <c r="J3129" s="22"/>
      <c r="K3129" s="23">
        <v>1</v>
      </c>
      <c r="L3129" s="23">
        <v>1</v>
      </c>
      <c r="M3129" s="21" t="s">
        <v>50</v>
      </c>
      <c r="N3129" s="21" t="s">
        <v>50</v>
      </c>
      <c r="O3129" s="22"/>
      <c r="P3129" s="22"/>
    </row>
    <row r="3130" spans="1:16" ht="45" x14ac:dyDescent="0.25">
      <c r="A3130" s="21" t="s">
        <v>390</v>
      </c>
      <c r="B3130" s="21" t="s">
        <v>49</v>
      </c>
      <c r="C3130" s="23">
        <v>20598955.48</v>
      </c>
      <c r="D3130" s="23">
        <v>55.13</v>
      </c>
      <c r="E3130" s="23">
        <v>15416196.539999999</v>
      </c>
      <c r="F3130" s="23">
        <v>35.15</v>
      </c>
      <c r="G3130" s="23">
        <v>13301005.6</v>
      </c>
      <c r="H3130" s="23">
        <v>42.57</v>
      </c>
      <c r="I3130" s="23">
        <v>41704299.68</v>
      </c>
      <c r="J3130" s="23">
        <v>65.64</v>
      </c>
      <c r="K3130" s="23">
        <v>1</v>
      </c>
      <c r="L3130" s="23">
        <v>1</v>
      </c>
      <c r="M3130" s="21" t="s">
        <v>50</v>
      </c>
      <c r="N3130" s="21" t="s">
        <v>58</v>
      </c>
      <c r="O3130" s="22"/>
      <c r="P3130" s="23">
        <v>417167.75</v>
      </c>
    </row>
    <row r="3131" spans="1:16" ht="45" x14ac:dyDescent="0.25">
      <c r="A3131" s="21" t="s">
        <v>7664</v>
      </c>
      <c r="B3131" s="21" t="s">
        <v>49</v>
      </c>
      <c r="C3131" s="22"/>
      <c r="D3131" s="22"/>
      <c r="E3131" s="22"/>
      <c r="F3131" s="22"/>
      <c r="G3131" s="22"/>
      <c r="H3131" s="22"/>
      <c r="I3131" s="22"/>
      <c r="J3131" s="22"/>
      <c r="K3131" s="23">
        <v>1</v>
      </c>
      <c r="L3131" s="23">
        <v>1</v>
      </c>
      <c r="M3131" s="21" t="s">
        <v>50</v>
      </c>
      <c r="N3131" s="21" t="s">
        <v>50</v>
      </c>
      <c r="O3131" s="22"/>
      <c r="P3131" s="22"/>
    </row>
    <row r="3132" spans="1:16" ht="45" x14ac:dyDescent="0.25">
      <c r="A3132" s="21" t="s">
        <v>7665</v>
      </c>
      <c r="B3132" s="21" t="s">
        <v>49</v>
      </c>
      <c r="C3132" s="22"/>
      <c r="D3132" s="22"/>
      <c r="E3132" s="22"/>
      <c r="F3132" s="22"/>
      <c r="G3132" s="22"/>
      <c r="H3132" s="22"/>
      <c r="I3132" s="22"/>
      <c r="J3132" s="22"/>
      <c r="K3132" s="23">
        <v>1</v>
      </c>
      <c r="L3132" s="23">
        <v>1</v>
      </c>
      <c r="M3132" s="21" t="s">
        <v>50</v>
      </c>
      <c r="N3132" s="21" t="s">
        <v>50</v>
      </c>
      <c r="O3132" s="22"/>
      <c r="P3132" s="22"/>
    </row>
    <row r="3133" spans="1:16" ht="45" x14ac:dyDescent="0.25">
      <c r="A3133" s="21" t="s">
        <v>7666</v>
      </c>
      <c r="B3133" s="21" t="s">
        <v>49</v>
      </c>
      <c r="C3133" s="22"/>
      <c r="D3133" s="22"/>
      <c r="E3133" s="22"/>
      <c r="F3133" s="22"/>
      <c r="G3133" s="22"/>
      <c r="H3133" s="22"/>
      <c r="I3133" s="22"/>
      <c r="J3133" s="22"/>
      <c r="K3133" s="23">
        <v>1</v>
      </c>
      <c r="L3133" s="23">
        <v>1</v>
      </c>
      <c r="M3133" s="21" t="s">
        <v>50</v>
      </c>
      <c r="N3133" s="21" t="s">
        <v>50</v>
      </c>
      <c r="O3133" s="22"/>
      <c r="P3133" s="22"/>
    </row>
    <row r="3134" spans="1:16" ht="45" x14ac:dyDescent="0.25">
      <c r="A3134" s="21" t="s">
        <v>7667</v>
      </c>
      <c r="B3134" s="21" t="s">
        <v>49</v>
      </c>
      <c r="C3134" s="22"/>
      <c r="D3134" s="22"/>
      <c r="E3134" s="22"/>
      <c r="F3134" s="22"/>
      <c r="G3134" s="22"/>
      <c r="H3134" s="22"/>
      <c r="I3134" s="22"/>
      <c r="J3134" s="22"/>
      <c r="K3134" s="23">
        <v>1</v>
      </c>
      <c r="L3134" s="23">
        <v>1</v>
      </c>
      <c r="M3134" s="21" t="s">
        <v>50</v>
      </c>
      <c r="N3134" s="21" t="s">
        <v>50</v>
      </c>
      <c r="O3134" s="22"/>
      <c r="P3134" s="22"/>
    </row>
    <row r="3135" spans="1:16" ht="45" x14ac:dyDescent="0.25">
      <c r="A3135" s="21" t="s">
        <v>3121</v>
      </c>
      <c r="B3135" s="21" t="s">
        <v>49</v>
      </c>
      <c r="C3135" s="22"/>
      <c r="D3135" s="22"/>
      <c r="E3135" s="23">
        <v>34724446.740000002</v>
      </c>
      <c r="F3135" s="23">
        <v>103.42</v>
      </c>
      <c r="G3135" s="23">
        <v>40108795.560000002</v>
      </c>
      <c r="H3135" s="23">
        <v>106.35</v>
      </c>
      <c r="I3135" s="23">
        <v>40241500.950000003</v>
      </c>
      <c r="J3135" s="23">
        <v>111.42</v>
      </c>
      <c r="K3135" s="23">
        <v>1</v>
      </c>
      <c r="L3135" s="23">
        <v>1</v>
      </c>
      <c r="M3135" s="21" t="s">
        <v>50</v>
      </c>
      <c r="N3135" s="21" t="s">
        <v>50</v>
      </c>
      <c r="O3135" s="22"/>
      <c r="P3135" s="22"/>
    </row>
    <row r="3136" spans="1:16" ht="45" x14ac:dyDescent="0.25">
      <c r="A3136" s="21" t="s">
        <v>7668</v>
      </c>
      <c r="B3136" s="21" t="s">
        <v>49</v>
      </c>
      <c r="C3136" s="22"/>
      <c r="D3136" s="22"/>
      <c r="E3136" s="22"/>
      <c r="F3136" s="22"/>
      <c r="G3136" s="22"/>
      <c r="H3136" s="22"/>
      <c r="I3136" s="22"/>
      <c r="J3136" s="22"/>
      <c r="K3136" s="23">
        <v>1</v>
      </c>
      <c r="L3136" s="23">
        <v>1</v>
      </c>
      <c r="M3136" s="21" t="s">
        <v>50</v>
      </c>
      <c r="N3136" s="21" t="s">
        <v>50</v>
      </c>
      <c r="O3136" s="22"/>
      <c r="P3136" s="22"/>
    </row>
    <row r="3137" spans="1:16" ht="45" x14ac:dyDescent="0.25">
      <c r="A3137" s="21" t="s">
        <v>7669</v>
      </c>
      <c r="B3137" s="21" t="s">
        <v>49</v>
      </c>
      <c r="C3137" s="22"/>
      <c r="D3137" s="22"/>
      <c r="E3137" s="22"/>
      <c r="F3137" s="22"/>
      <c r="G3137" s="22"/>
      <c r="H3137" s="22"/>
      <c r="I3137" s="22"/>
      <c r="J3137" s="22"/>
      <c r="K3137" s="23">
        <v>1</v>
      </c>
      <c r="L3137" s="23">
        <v>1</v>
      </c>
      <c r="M3137" s="21" t="s">
        <v>50</v>
      </c>
      <c r="N3137" s="21" t="s">
        <v>50</v>
      </c>
      <c r="O3137" s="22"/>
      <c r="P3137" s="22"/>
    </row>
    <row r="3138" spans="1:16" ht="45" x14ac:dyDescent="0.25">
      <c r="A3138" s="21" t="s">
        <v>3123</v>
      </c>
      <c r="B3138" s="21" t="s">
        <v>49</v>
      </c>
      <c r="C3138" s="22"/>
      <c r="D3138" s="22"/>
      <c r="E3138" s="23">
        <v>95708671.140000001</v>
      </c>
      <c r="F3138" s="23">
        <v>87.48</v>
      </c>
      <c r="G3138" s="23">
        <v>89130523.319999993</v>
      </c>
      <c r="H3138" s="23">
        <v>90.17</v>
      </c>
      <c r="I3138" s="23">
        <v>190169184.90000001</v>
      </c>
      <c r="J3138" s="23">
        <v>136.34</v>
      </c>
      <c r="K3138" s="23">
        <v>1</v>
      </c>
      <c r="L3138" s="23">
        <v>1</v>
      </c>
      <c r="M3138" s="21" t="s">
        <v>50</v>
      </c>
      <c r="N3138" s="21" t="s">
        <v>50</v>
      </c>
      <c r="O3138" s="22"/>
      <c r="P3138" s="22"/>
    </row>
    <row r="3139" spans="1:16" ht="45" x14ac:dyDescent="0.25">
      <c r="A3139" s="21" t="s">
        <v>7670</v>
      </c>
      <c r="B3139" s="21" t="s">
        <v>49</v>
      </c>
      <c r="C3139" s="22"/>
      <c r="D3139" s="22"/>
      <c r="E3139" s="22"/>
      <c r="F3139" s="22"/>
      <c r="G3139" s="22"/>
      <c r="H3139" s="22"/>
      <c r="I3139" s="22"/>
      <c r="J3139" s="22"/>
      <c r="K3139" s="23">
        <v>1</v>
      </c>
      <c r="L3139" s="23">
        <v>1</v>
      </c>
      <c r="M3139" s="21" t="s">
        <v>50</v>
      </c>
      <c r="N3139" s="21" t="s">
        <v>50</v>
      </c>
      <c r="O3139" s="22"/>
      <c r="P3139" s="22"/>
    </row>
    <row r="3140" spans="1:16" ht="45" x14ac:dyDescent="0.25">
      <c r="A3140" s="21" t="s">
        <v>7671</v>
      </c>
      <c r="B3140" s="21" t="s">
        <v>49</v>
      </c>
      <c r="C3140" s="22"/>
      <c r="D3140" s="22"/>
      <c r="E3140" s="22"/>
      <c r="F3140" s="22"/>
      <c r="G3140" s="22"/>
      <c r="H3140" s="22"/>
      <c r="I3140" s="22"/>
      <c r="J3140" s="22"/>
      <c r="K3140" s="23">
        <v>1</v>
      </c>
      <c r="L3140" s="23">
        <v>1</v>
      </c>
      <c r="M3140" s="21" t="s">
        <v>50</v>
      </c>
      <c r="N3140" s="21" t="s">
        <v>50</v>
      </c>
      <c r="O3140" s="22"/>
      <c r="P3140" s="22"/>
    </row>
    <row r="3141" spans="1:16" ht="45" x14ac:dyDescent="0.25">
      <c r="A3141" s="21" t="s">
        <v>7672</v>
      </c>
      <c r="B3141" s="21" t="s">
        <v>49</v>
      </c>
      <c r="C3141" s="22"/>
      <c r="D3141" s="22"/>
      <c r="E3141" s="22"/>
      <c r="F3141" s="22"/>
      <c r="G3141" s="22"/>
      <c r="H3141" s="22"/>
      <c r="I3141" s="22"/>
      <c r="J3141" s="22"/>
      <c r="K3141" s="23">
        <v>1</v>
      </c>
      <c r="L3141" s="23">
        <v>1</v>
      </c>
      <c r="M3141" s="21" t="s">
        <v>50</v>
      </c>
      <c r="N3141" s="21" t="s">
        <v>50</v>
      </c>
      <c r="O3141" s="22"/>
      <c r="P3141" s="22"/>
    </row>
    <row r="3142" spans="1:16" ht="45" x14ac:dyDescent="0.25">
      <c r="A3142" s="21" t="s">
        <v>7673</v>
      </c>
      <c r="B3142" s="21" t="s">
        <v>49</v>
      </c>
      <c r="C3142" s="22"/>
      <c r="D3142" s="22"/>
      <c r="E3142" s="22"/>
      <c r="F3142" s="22"/>
      <c r="G3142" s="22"/>
      <c r="H3142" s="22"/>
      <c r="I3142" s="22"/>
      <c r="J3142" s="22"/>
      <c r="K3142" s="23">
        <v>1</v>
      </c>
      <c r="L3142" s="23">
        <v>1</v>
      </c>
      <c r="M3142" s="21" t="s">
        <v>50</v>
      </c>
      <c r="N3142" s="21" t="s">
        <v>50</v>
      </c>
      <c r="O3142" s="22"/>
      <c r="P3142" s="22"/>
    </row>
    <row r="3143" spans="1:16" ht="45" x14ac:dyDescent="0.25">
      <c r="A3143" s="21" t="s">
        <v>7674</v>
      </c>
      <c r="B3143" s="21" t="s">
        <v>49</v>
      </c>
      <c r="C3143" s="22"/>
      <c r="D3143" s="22"/>
      <c r="E3143" s="22"/>
      <c r="F3143" s="22"/>
      <c r="G3143" s="22"/>
      <c r="H3143" s="22"/>
      <c r="I3143" s="22"/>
      <c r="J3143" s="22"/>
      <c r="K3143" s="23">
        <v>1</v>
      </c>
      <c r="L3143" s="23">
        <v>1</v>
      </c>
      <c r="M3143" s="21" t="s">
        <v>50</v>
      </c>
      <c r="N3143" s="21" t="s">
        <v>50</v>
      </c>
      <c r="O3143" s="22"/>
      <c r="P3143" s="22"/>
    </row>
    <row r="3144" spans="1:16" ht="45" x14ac:dyDescent="0.25">
      <c r="A3144" s="21" t="s">
        <v>7675</v>
      </c>
      <c r="B3144" s="21" t="s">
        <v>49</v>
      </c>
      <c r="C3144" s="22"/>
      <c r="D3144" s="22"/>
      <c r="E3144" s="22"/>
      <c r="F3144" s="22"/>
      <c r="G3144" s="22"/>
      <c r="H3144" s="22"/>
      <c r="I3144" s="22"/>
      <c r="J3144" s="22"/>
      <c r="K3144" s="23">
        <v>1</v>
      </c>
      <c r="L3144" s="23">
        <v>1</v>
      </c>
      <c r="M3144" s="21" t="s">
        <v>50</v>
      </c>
      <c r="N3144" s="21" t="s">
        <v>50</v>
      </c>
      <c r="O3144" s="22"/>
      <c r="P3144" s="22"/>
    </row>
    <row r="3145" spans="1:16" ht="45" x14ac:dyDescent="0.25">
      <c r="A3145" s="21" t="s">
        <v>7676</v>
      </c>
      <c r="B3145" s="21" t="s">
        <v>49</v>
      </c>
      <c r="C3145" s="22"/>
      <c r="D3145" s="22"/>
      <c r="E3145" s="22"/>
      <c r="F3145" s="22"/>
      <c r="G3145" s="22"/>
      <c r="H3145" s="22"/>
      <c r="I3145" s="22"/>
      <c r="J3145" s="22"/>
      <c r="K3145" s="23">
        <v>1</v>
      </c>
      <c r="L3145" s="23">
        <v>1</v>
      </c>
      <c r="M3145" s="21" t="s">
        <v>50</v>
      </c>
      <c r="N3145" s="21" t="s">
        <v>50</v>
      </c>
      <c r="O3145" s="22"/>
      <c r="P3145" s="22"/>
    </row>
    <row r="3146" spans="1:16" ht="45" x14ac:dyDescent="0.25">
      <c r="A3146" s="21" t="s">
        <v>3125</v>
      </c>
      <c r="B3146" s="21" t="s">
        <v>49</v>
      </c>
      <c r="C3146" s="23">
        <v>134940735.75</v>
      </c>
      <c r="D3146" s="23">
        <v>110.77</v>
      </c>
      <c r="E3146" s="23">
        <v>230802346.84</v>
      </c>
      <c r="F3146" s="23">
        <v>173.25</v>
      </c>
      <c r="G3146" s="23">
        <v>88328505.75</v>
      </c>
      <c r="H3146" s="23">
        <v>74.42</v>
      </c>
      <c r="I3146" s="23">
        <v>146553047.94</v>
      </c>
      <c r="J3146" s="23">
        <v>112.33</v>
      </c>
      <c r="K3146" s="23">
        <v>1</v>
      </c>
      <c r="L3146" s="23">
        <v>1</v>
      </c>
      <c r="M3146" s="21" t="s">
        <v>50</v>
      </c>
      <c r="N3146" s="21" t="s">
        <v>58</v>
      </c>
      <c r="O3146" s="22"/>
      <c r="P3146" s="23">
        <v>1175895.75</v>
      </c>
    </row>
    <row r="3147" spans="1:16" ht="45" x14ac:dyDescent="0.25">
      <c r="A3147" s="21" t="s">
        <v>7677</v>
      </c>
      <c r="B3147" s="21" t="s">
        <v>49</v>
      </c>
      <c r="C3147" s="22"/>
      <c r="D3147" s="22"/>
      <c r="E3147" s="22"/>
      <c r="F3147" s="22"/>
      <c r="G3147" s="22"/>
      <c r="H3147" s="22"/>
      <c r="I3147" s="22"/>
      <c r="J3147" s="22"/>
      <c r="K3147" s="23">
        <v>1</v>
      </c>
      <c r="L3147" s="23">
        <v>1</v>
      </c>
      <c r="M3147" s="21" t="s">
        <v>50</v>
      </c>
      <c r="N3147" s="21" t="s">
        <v>50</v>
      </c>
      <c r="O3147" s="22"/>
      <c r="P3147" s="22"/>
    </row>
    <row r="3148" spans="1:16" ht="45" x14ac:dyDescent="0.25">
      <c r="A3148" s="21" t="s">
        <v>7678</v>
      </c>
      <c r="B3148" s="21" t="s">
        <v>49</v>
      </c>
      <c r="C3148" s="22"/>
      <c r="D3148" s="22"/>
      <c r="E3148" s="22"/>
      <c r="F3148" s="22"/>
      <c r="G3148" s="22"/>
      <c r="H3148" s="22"/>
      <c r="I3148" s="22"/>
      <c r="J3148" s="22"/>
      <c r="K3148" s="23">
        <v>1</v>
      </c>
      <c r="L3148" s="23">
        <v>1</v>
      </c>
      <c r="M3148" s="21" t="s">
        <v>50</v>
      </c>
      <c r="N3148" s="21" t="s">
        <v>50</v>
      </c>
      <c r="O3148" s="22"/>
      <c r="P3148" s="22"/>
    </row>
    <row r="3149" spans="1:16" ht="45" x14ac:dyDescent="0.25">
      <c r="A3149" s="21" t="s">
        <v>7679</v>
      </c>
      <c r="B3149" s="21" t="s">
        <v>49</v>
      </c>
      <c r="C3149" s="22"/>
      <c r="D3149" s="22"/>
      <c r="E3149" s="22"/>
      <c r="F3149" s="22"/>
      <c r="G3149" s="22"/>
      <c r="H3149" s="22"/>
      <c r="I3149" s="22"/>
      <c r="J3149" s="22"/>
      <c r="K3149" s="23">
        <v>1</v>
      </c>
      <c r="L3149" s="23">
        <v>1</v>
      </c>
      <c r="M3149" s="21" t="s">
        <v>50</v>
      </c>
      <c r="N3149" s="21" t="s">
        <v>50</v>
      </c>
      <c r="O3149" s="22"/>
      <c r="P3149" s="22"/>
    </row>
    <row r="3150" spans="1:16" ht="45" x14ac:dyDescent="0.25">
      <c r="A3150" s="21" t="s">
        <v>1091</v>
      </c>
      <c r="B3150" s="21" t="s">
        <v>49</v>
      </c>
      <c r="C3150" s="22"/>
      <c r="D3150" s="22"/>
      <c r="E3150" s="23">
        <v>173335796.28999999</v>
      </c>
      <c r="F3150" s="23">
        <v>330.02</v>
      </c>
      <c r="G3150" s="23">
        <v>159866326.68000001</v>
      </c>
      <c r="H3150" s="23">
        <v>217.31</v>
      </c>
      <c r="I3150" s="23">
        <v>117058824.73999999</v>
      </c>
      <c r="J3150" s="23">
        <v>150.72999999999999</v>
      </c>
      <c r="K3150" s="23">
        <v>1</v>
      </c>
      <c r="L3150" s="23">
        <v>1</v>
      </c>
      <c r="M3150" s="21" t="s">
        <v>50</v>
      </c>
      <c r="N3150" s="21" t="s">
        <v>50</v>
      </c>
      <c r="O3150" s="22"/>
      <c r="P3150" s="22"/>
    </row>
    <row r="3151" spans="1:16" ht="45" x14ac:dyDescent="0.25">
      <c r="A3151" s="21" t="s">
        <v>7680</v>
      </c>
      <c r="B3151" s="21" t="s">
        <v>198</v>
      </c>
      <c r="C3151" s="22"/>
      <c r="D3151" s="22"/>
      <c r="E3151" s="22"/>
      <c r="F3151" s="22"/>
      <c r="G3151" s="22"/>
      <c r="H3151" s="22"/>
      <c r="I3151" s="22"/>
      <c r="J3151" s="22"/>
      <c r="K3151" s="23">
        <v>1</v>
      </c>
      <c r="L3151" s="23">
        <v>1</v>
      </c>
      <c r="M3151" s="21" t="s">
        <v>50</v>
      </c>
      <c r="N3151" s="21" t="s">
        <v>50</v>
      </c>
      <c r="O3151" s="22"/>
      <c r="P3151" s="22"/>
    </row>
    <row r="3152" spans="1:16" ht="45" x14ac:dyDescent="0.25">
      <c r="A3152" s="21" t="s">
        <v>7681</v>
      </c>
      <c r="B3152" s="21" t="s">
        <v>49</v>
      </c>
      <c r="C3152" s="22"/>
      <c r="D3152" s="22"/>
      <c r="E3152" s="22"/>
      <c r="F3152" s="22"/>
      <c r="G3152" s="22"/>
      <c r="H3152" s="22"/>
      <c r="I3152" s="22"/>
      <c r="J3152" s="22"/>
      <c r="K3152" s="23">
        <v>1</v>
      </c>
      <c r="L3152" s="23">
        <v>1</v>
      </c>
      <c r="M3152" s="21" t="s">
        <v>50</v>
      </c>
      <c r="N3152" s="21" t="s">
        <v>50</v>
      </c>
      <c r="O3152" s="22"/>
      <c r="P3152" s="22"/>
    </row>
    <row r="3153" spans="1:16" ht="45" x14ac:dyDescent="0.25">
      <c r="A3153" s="21" t="s">
        <v>7682</v>
      </c>
      <c r="B3153" s="21" t="s">
        <v>49</v>
      </c>
      <c r="C3153" s="22"/>
      <c r="D3153" s="22"/>
      <c r="E3153" s="22"/>
      <c r="F3153" s="22"/>
      <c r="G3153" s="22"/>
      <c r="H3153" s="22"/>
      <c r="I3153" s="22"/>
      <c r="J3153" s="22"/>
      <c r="K3153" s="23">
        <v>1</v>
      </c>
      <c r="L3153" s="23">
        <v>1</v>
      </c>
      <c r="M3153" s="21" t="s">
        <v>50</v>
      </c>
      <c r="N3153" s="21" t="s">
        <v>50</v>
      </c>
      <c r="O3153" s="22"/>
      <c r="P3153" s="22"/>
    </row>
    <row r="3154" spans="1:16" ht="45" x14ac:dyDescent="0.25">
      <c r="A3154" s="21" t="s">
        <v>7683</v>
      </c>
      <c r="B3154" s="21" t="s">
        <v>49</v>
      </c>
      <c r="C3154" s="22"/>
      <c r="D3154" s="22"/>
      <c r="E3154" s="22"/>
      <c r="F3154" s="22"/>
      <c r="G3154" s="22"/>
      <c r="H3154" s="22"/>
      <c r="I3154" s="22"/>
      <c r="J3154" s="22"/>
      <c r="K3154" s="23">
        <v>1</v>
      </c>
      <c r="L3154" s="23">
        <v>1</v>
      </c>
      <c r="M3154" s="21" t="s">
        <v>50</v>
      </c>
      <c r="N3154" s="21" t="s">
        <v>50</v>
      </c>
      <c r="O3154" s="22"/>
      <c r="P3154" s="22"/>
    </row>
    <row r="3155" spans="1:16" ht="45" x14ac:dyDescent="0.25">
      <c r="A3155" s="21" t="s">
        <v>7684</v>
      </c>
      <c r="B3155" s="21" t="s">
        <v>49</v>
      </c>
      <c r="C3155" s="22"/>
      <c r="D3155" s="22"/>
      <c r="E3155" s="22"/>
      <c r="F3155" s="22"/>
      <c r="G3155" s="22"/>
      <c r="H3155" s="22"/>
      <c r="I3155" s="22"/>
      <c r="J3155" s="22"/>
      <c r="K3155" s="23">
        <v>1</v>
      </c>
      <c r="L3155" s="23">
        <v>1</v>
      </c>
      <c r="M3155" s="21" t="s">
        <v>50</v>
      </c>
      <c r="N3155" s="21" t="s">
        <v>50</v>
      </c>
      <c r="O3155" s="22"/>
      <c r="P3155" s="22"/>
    </row>
    <row r="3156" spans="1:16" ht="45" x14ac:dyDescent="0.25">
      <c r="A3156" s="21" t="s">
        <v>3128</v>
      </c>
      <c r="B3156" s="21" t="s">
        <v>49</v>
      </c>
      <c r="C3156" s="23">
        <v>125784523.48</v>
      </c>
      <c r="D3156" s="23">
        <v>594.34</v>
      </c>
      <c r="E3156" s="23">
        <v>99640466.659999996</v>
      </c>
      <c r="F3156" s="23">
        <v>687.17</v>
      </c>
      <c r="G3156" s="23">
        <v>100109198.79000001</v>
      </c>
      <c r="H3156" s="23">
        <v>622.95000000000005</v>
      </c>
      <c r="I3156" s="23">
        <v>93399413.290000007</v>
      </c>
      <c r="J3156" s="23">
        <v>585.54</v>
      </c>
      <c r="K3156" s="23">
        <v>1</v>
      </c>
      <c r="L3156" s="23">
        <v>1</v>
      </c>
      <c r="M3156" s="21" t="s">
        <v>50</v>
      </c>
      <c r="N3156" s="21" t="s">
        <v>1462</v>
      </c>
      <c r="O3156" s="22"/>
      <c r="P3156" s="23">
        <v>169158.25</v>
      </c>
    </row>
    <row r="3157" spans="1:16" ht="45" x14ac:dyDescent="0.25">
      <c r="A3157" s="21" t="s">
        <v>7685</v>
      </c>
      <c r="B3157" s="21" t="s">
        <v>49</v>
      </c>
      <c r="C3157" s="22"/>
      <c r="D3157" s="22"/>
      <c r="E3157" s="22"/>
      <c r="F3157" s="22"/>
      <c r="G3157" s="22"/>
      <c r="H3157" s="22"/>
      <c r="I3157" s="22"/>
      <c r="J3157" s="22"/>
      <c r="K3157" s="23">
        <v>1</v>
      </c>
      <c r="L3157" s="23">
        <v>1</v>
      </c>
      <c r="M3157" s="21" t="s">
        <v>50</v>
      </c>
      <c r="N3157" s="21" t="s">
        <v>50</v>
      </c>
      <c r="O3157" s="22"/>
      <c r="P3157" s="22"/>
    </row>
    <row r="3158" spans="1:16" ht="45" x14ac:dyDescent="0.25">
      <c r="A3158" s="21" t="s">
        <v>7686</v>
      </c>
      <c r="B3158" s="21" t="s">
        <v>49</v>
      </c>
      <c r="C3158" s="22"/>
      <c r="D3158" s="22"/>
      <c r="E3158" s="22"/>
      <c r="F3158" s="22"/>
      <c r="G3158" s="22"/>
      <c r="H3158" s="22"/>
      <c r="I3158" s="22"/>
      <c r="J3158" s="22"/>
      <c r="K3158" s="23">
        <v>1</v>
      </c>
      <c r="L3158" s="23">
        <v>1</v>
      </c>
      <c r="M3158" s="21" t="s">
        <v>50</v>
      </c>
      <c r="N3158" s="21" t="s">
        <v>50</v>
      </c>
      <c r="O3158" s="22"/>
      <c r="P3158" s="22"/>
    </row>
    <row r="3159" spans="1:16" ht="45" x14ac:dyDescent="0.25">
      <c r="A3159" s="21" t="s">
        <v>7687</v>
      </c>
      <c r="B3159" s="21" t="s">
        <v>49</v>
      </c>
      <c r="C3159" s="22"/>
      <c r="D3159" s="22"/>
      <c r="E3159" s="22"/>
      <c r="F3159" s="22"/>
      <c r="G3159" s="22"/>
      <c r="H3159" s="22"/>
      <c r="I3159" s="22"/>
      <c r="J3159" s="22"/>
      <c r="K3159" s="23">
        <v>1</v>
      </c>
      <c r="L3159" s="23">
        <v>1</v>
      </c>
      <c r="M3159" s="21" t="s">
        <v>50</v>
      </c>
      <c r="N3159" s="21" t="s">
        <v>50</v>
      </c>
      <c r="O3159" s="22"/>
      <c r="P3159" s="22"/>
    </row>
    <row r="3160" spans="1:16" ht="45" x14ac:dyDescent="0.25">
      <c r="A3160" s="21" t="s">
        <v>7688</v>
      </c>
      <c r="B3160" s="21" t="s">
        <v>49</v>
      </c>
      <c r="C3160" s="22"/>
      <c r="D3160" s="22"/>
      <c r="E3160" s="22"/>
      <c r="F3160" s="22"/>
      <c r="G3160" s="22"/>
      <c r="H3160" s="22"/>
      <c r="I3160" s="22"/>
      <c r="J3160" s="22"/>
      <c r="K3160" s="23">
        <v>1</v>
      </c>
      <c r="L3160" s="23">
        <v>1</v>
      </c>
      <c r="M3160" s="21" t="s">
        <v>50</v>
      </c>
      <c r="N3160" s="21" t="s">
        <v>50</v>
      </c>
      <c r="O3160" s="22"/>
      <c r="P3160" s="22"/>
    </row>
    <row r="3161" spans="1:16" ht="45" x14ac:dyDescent="0.25">
      <c r="A3161" s="21" t="s">
        <v>7689</v>
      </c>
      <c r="B3161" s="21" t="s">
        <v>49</v>
      </c>
      <c r="C3161" s="22"/>
      <c r="D3161" s="22"/>
      <c r="E3161" s="22"/>
      <c r="F3161" s="22"/>
      <c r="G3161" s="22"/>
      <c r="H3161" s="22"/>
      <c r="I3161" s="22"/>
      <c r="J3161" s="22"/>
      <c r="K3161" s="23">
        <v>1</v>
      </c>
      <c r="L3161" s="23">
        <v>1</v>
      </c>
      <c r="M3161" s="21" t="s">
        <v>50</v>
      </c>
      <c r="N3161" s="21" t="s">
        <v>50</v>
      </c>
      <c r="O3161" s="22"/>
      <c r="P3161" s="22"/>
    </row>
    <row r="3162" spans="1:16" ht="45" x14ac:dyDescent="0.25">
      <c r="A3162" s="21" t="s">
        <v>7690</v>
      </c>
      <c r="B3162" s="21" t="s">
        <v>49</v>
      </c>
      <c r="C3162" s="22"/>
      <c r="D3162" s="22"/>
      <c r="E3162" s="22"/>
      <c r="F3162" s="22"/>
      <c r="G3162" s="22"/>
      <c r="H3162" s="22"/>
      <c r="I3162" s="22"/>
      <c r="J3162" s="22"/>
      <c r="K3162" s="23">
        <v>1</v>
      </c>
      <c r="L3162" s="23">
        <v>1</v>
      </c>
      <c r="M3162" s="21" t="s">
        <v>50</v>
      </c>
      <c r="N3162" s="21" t="s">
        <v>50</v>
      </c>
      <c r="O3162" s="22"/>
      <c r="P3162" s="22"/>
    </row>
    <row r="3163" spans="1:16" ht="45" x14ac:dyDescent="0.25">
      <c r="A3163" s="21" t="s">
        <v>7691</v>
      </c>
      <c r="B3163" s="21" t="s">
        <v>49</v>
      </c>
      <c r="C3163" s="22"/>
      <c r="D3163" s="22"/>
      <c r="E3163" s="22"/>
      <c r="F3163" s="22"/>
      <c r="G3163" s="22"/>
      <c r="H3163" s="22"/>
      <c r="I3163" s="22"/>
      <c r="J3163" s="22"/>
      <c r="K3163" s="23">
        <v>1</v>
      </c>
      <c r="L3163" s="23">
        <v>1</v>
      </c>
      <c r="M3163" s="21" t="s">
        <v>50</v>
      </c>
      <c r="N3163" s="21" t="s">
        <v>50</v>
      </c>
      <c r="O3163" s="22"/>
      <c r="P3163" s="22"/>
    </row>
    <row r="3164" spans="1:16" ht="45" x14ac:dyDescent="0.25">
      <c r="A3164" s="21" t="s">
        <v>7692</v>
      </c>
      <c r="B3164" s="21" t="s">
        <v>49</v>
      </c>
      <c r="C3164" s="22"/>
      <c r="D3164" s="22"/>
      <c r="E3164" s="22"/>
      <c r="F3164" s="22"/>
      <c r="G3164" s="22"/>
      <c r="H3164" s="22"/>
      <c r="I3164" s="22"/>
      <c r="J3164" s="22"/>
      <c r="K3164" s="23">
        <v>1</v>
      </c>
      <c r="L3164" s="23">
        <v>1</v>
      </c>
      <c r="M3164" s="21" t="s">
        <v>50</v>
      </c>
      <c r="N3164" s="21" t="s">
        <v>50</v>
      </c>
      <c r="O3164" s="22"/>
      <c r="P3164" s="22"/>
    </row>
    <row r="3165" spans="1:16" ht="45" x14ac:dyDescent="0.25">
      <c r="A3165" s="21" t="s">
        <v>7693</v>
      </c>
      <c r="B3165" s="21" t="s">
        <v>49</v>
      </c>
      <c r="C3165" s="22"/>
      <c r="D3165" s="22"/>
      <c r="E3165" s="22"/>
      <c r="F3165" s="22"/>
      <c r="G3165" s="22"/>
      <c r="H3165" s="22"/>
      <c r="I3165" s="22"/>
      <c r="J3165" s="22"/>
      <c r="K3165" s="23">
        <v>1</v>
      </c>
      <c r="L3165" s="23">
        <v>1</v>
      </c>
      <c r="M3165" s="21" t="s">
        <v>50</v>
      </c>
      <c r="N3165" s="21" t="s">
        <v>50</v>
      </c>
      <c r="O3165" s="22"/>
      <c r="P3165" s="22"/>
    </row>
    <row r="3166" spans="1:16" ht="45" x14ac:dyDescent="0.25">
      <c r="A3166" s="21" t="s">
        <v>7694</v>
      </c>
      <c r="B3166" s="21" t="s">
        <v>49</v>
      </c>
      <c r="C3166" s="22"/>
      <c r="D3166" s="22"/>
      <c r="E3166" s="22"/>
      <c r="F3166" s="22"/>
      <c r="G3166" s="22"/>
      <c r="H3166" s="22"/>
      <c r="I3166" s="22"/>
      <c r="J3166" s="22"/>
      <c r="K3166" s="23">
        <v>1</v>
      </c>
      <c r="L3166" s="23">
        <v>1</v>
      </c>
      <c r="M3166" s="21" t="s">
        <v>50</v>
      </c>
      <c r="N3166" s="21" t="s">
        <v>50</v>
      </c>
      <c r="O3166" s="22"/>
      <c r="P3166" s="22"/>
    </row>
    <row r="3167" spans="1:16" ht="45" x14ac:dyDescent="0.25">
      <c r="A3167" s="21" t="s">
        <v>7695</v>
      </c>
      <c r="B3167" s="21" t="s">
        <v>49</v>
      </c>
      <c r="C3167" s="22"/>
      <c r="D3167" s="22"/>
      <c r="E3167" s="22"/>
      <c r="F3167" s="22"/>
      <c r="G3167" s="22"/>
      <c r="H3167" s="22"/>
      <c r="I3167" s="22"/>
      <c r="J3167" s="22"/>
      <c r="K3167" s="23">
        <v>1</v>
      </c>
      <c r="L3167" s="23">
        <v>1</v>
      </c>
      <c r="M3167" s="21" t="s">
        <v>50</v>
      </c>
      <c r="N3167" s="21" t="s">
        <v>50</v>
      </c>
      <c r="O3167" s="22"/>
      <c r="P3167" s="22"/>
    </row>
    <row r="3168" spans="1:16" ht="45" x14ac:dyDescent="0.25">
      <c r="A3168" s="21" t="s">
        <v>7696</v>
      </c>
      <c r="B3168" s="21" t="s">
        <v>49</v>
      </c>
      <c r="C3168" s="22"/>
      <c r="D3168" s="22"/>
      <c r="E3168" s="22"/>
      <c r="F3168" s="22"/>
      <c r="G3168" s="22"/>
      <c r="H3168" s="22"/>
      <c r="I3168" s="22"/>
      <c r="J3168" s="22"/>
      <c r="K3168" s="23">
        <v>1</v>
      </c>
      <c r="L3168" s="23">
        <v>1</v>
      </c>
      <c r="M3168" s="21" t="s">
        <v>50</v>
      </c>
      <c r="N3168" s="21" t="s">
        <v>50</v>
      </c>
      <c r="O3168" s="22"/>
      <c r="P3168" s="22"/>
    </row>
    <row r="3169" spans="1:16" ht="45" x14ac:dyDescent="0.25">
      <c r="A3169" s="21" t="s">
        <v>7697</v>
      </c>
      <c r="B3169" s="21" t="s">
        <v>198</v>
      </c>
      <c r="C3169" s="22"/>
      <c r="D3169" s="22"/>
      <c r="E3169" s="22"/>
      <c r="F3169" s="22"/>
      <c r="G3169" s="22"/>
      <c r="H3169" s="22"/>
      <c r="I3169" s="22"/>
      <c r="J3169" s="22"/>
      <c r="K3169" s="23">
        <v>1</v>
      </c>
      <c r="L3169" s="23">
        <v>1</v>
      </c>
      <c r="M3169" s="21" t="s">
        <v>50</v>
      </c>
      <c r="N3169" s="21" t="s">
        <v>50</v>
      </c>
      <c r="O3169" s="22"/>
      <c r="P3169" s="22"/>
    </row>
    <row r="3170" spans="1:16" ht="45" x14ac:dyDescent="0.25">
      <c r="A3170" s="21" t="s">
        <v>7698</v>
      </c>
      <c r="B3170" s="21" t="s">
        <v>49</v>
      </c>
      <c r="C3170" s="22"/>
      <c r="D3170" s="22"/>
      <c r="E3170" s="22"/>
      <c r="F3170" s="22"/>
      <c r="G3170" s="22"/>
      <c r="H3170" s="22"/>
      <c r="I3170" s="22"/>
      <c r="J3170" s="22"/>
      <c r="K3170" s="23">
        <v>1</v>
      </c>
      <c r="L3170" s="23">
        <v>1</v>
      </c>
      <c r="M3170" s="21" t="s">
        <v>50</v>
      </c>
      <c r="N3170" s="21" t="s">
        <v>50</v>
      </c>
      <c r="O3170" s="22"/>
      <c r="P3170" s="22"/>
    </row>
    <row r="3171" spans="1:16" ht="45" x14ac:dyDescent="0.25">
      <c r="A3171" s="21" t="s">
        <v>7699</v>
      </c>
      <c r="B3171" s="21" t="s">
        <v>49</v>
      </c>
      <c r="C3171" s="22"/>
      <c r="D3171" s="22"/>
      <c r="E3171" s="22"/>
      <c r="F3171" s="22"/>
      <c r="G3171" s="22"/>
      <c r="H3171" s="22"/>
      <c r="I3171" s="22"/>
      <c r="J3171" s="22"/>
      <c r="K3171" s="23">
        <v>1</v>
      </c>
      <c r="L3171" s="23">
        <v>1</v>
      </c>
      <c r="M3171" s="21" t="s">
        <v>50</v>
      </c>
      <c r="N3171" s="21" t="s">
        <v>50</v>
      </c>
      <c r="O3171" s="22"/>
      <c r="P3171" s="22"/>
    </row>
    <row r="3172" spans="1:16" ht="45" x14ac:dyDescent="0.25">
      <c r="A3172" s="21" t="s">
        <v>7700</v>
      </c>
      <c r="B3172" s="21" t="s">
        <v>49</v>
      </c>
      <c r="C3172" s="22"/>
      <c r="D3172" s="22"/>
      <c r="E3172" s="22"/>
      <c r="F3172" s="22"/>
      <c r="G3172" s="22"/>
      <c r="H3172" s="22"/>
      <c r="I3172" s="22"/>
      <c r="J3172" s="22"/>
      <c r="K3172" s="23">
        <v>1</v>
      </c>
      <c r="L3172" s="23">
        <v>1</v>
      </c>
      <c r="M3172" s="21" t="s">
        <v>50</v>
      </c>
      <c r="N3172" s="21" t="s">
        <v>50</v>
      </c>
      <c r="O3172" s="22"/>
      <c r="P3172" s="22"/>
    </row>
    <row r="3173" spans="1:16" ht="45" x14ac:dyDescent="0.25">
      <c r="A3173" s="21" t="s">
        <v>7701</v>
      </c>
      <c r="B3173" s="21" t="s">
        <v>49</v>
      </c>
      <c r="C3173" s="22"/>
      <c r="D3173" s="22"/>
      <c r="E3173" s="22"/>
      <c r="F3173" s="22"/>
      <c r="G3173" s="22"/>
      <c r="H3173" s="22"/>
      <c r="I3173" s="22"/>
      <c r="J3173" s="22"/>
      <c r="K3173" s="23">
        <v>1</v>
      </c>
      <c r="L3173" s="23">
        <v>1</v>
      </c>
      <c r="M3173" s="21" t="s">
        <v>50</v>
      </c>
      <c r="N3173" s="21" t="s">
        <v>50</v>
      </c>
      <c r="O3173" s="22"/>
      <c r="P3173" s="22"/>
    </row>
    <row r="3174" spans="1:16" ht="45" x14ac:dyDescent="0.25">
      <c r="A3174" s="21" t="s">
        <v>7702</v>
      </c>
      <c r="B3174" s="21" t="s">
        <v>49</v>
      </c>
      <c r="C3174" s="22"/>
      <c r="D3174" s="22"/>
      <c r="E3174" s="22"/>
      <c r="F3174" s="22"/>
      <c r="G3174" s="22"/>
      <c r="H3174" s="22"/>
      <c r="I3174" s="22"/>
      <c r="J3174" s="22"/>
      <c r="K3174" s="23">
        <v>1</v>
      </c>
      <c r="L3174" s="23">
        <v>1</v>
      </c>
      <c r="M3174" s="21" t="s">
        <v>50</v>
      </c>
      <c r="N3174" s="21" t="s">
        <v>50</v>
      </c>
      <c r="O3174" s="22"/>
      <c r="P3174" s="22"/>
    </row>
    <row r="3175" spans="1:16" ht="45" x14ac:dyDescent="0.25">
      <c r="A3175" s="21" t="s">
        <v>7703</v>
      </c>
      <c r="B3175" s="21" t="s">
        <v>49</v>
      </c>
      <c r="C3175" s="22"/>
      <c r="D3175" s="22"/>
      <c r="E3175" s="22"/>
      <c r="F3175" s="22"/>
      <c r="G3175" s="22"/>
      <c r="H3175" s="22"/>
      <c r="I3175" s="22"/>
      <c r="J3175" s="22"/>
      <c r="K3175" s="23">
        <v>1</v>
      </c>
      <c r="L3175" s="23">
        <v>1</v>
      </c>
      <c r="M3175" s="21" t="s">
        <v>50</v>
      </c>
      <c r="N3175" s="21" t="s">
        <v>50</v>
      </c>
      <c r="O3175" s="22"/>
      <c r="P3175" s="22"/>
    </row>
    <row r="3176" spans="1:16" ht="45" x14ac:dyDescent="0.25">
      <c r="A3176" s="21" t="s">
        <v>7704</v>
      </c>
      <c r="B3176" s="21" t="s">
        <v>49</v>
      </c>
      <c r="C3176" s="22"/>
      <c r="D3176" s="22"/>
      <c r="E3176" s="22"/>
      <c r="F3176" s="22"/>
      <c r="G3176" s="22"/>
      <c r="H3176" s="22"/>
      <c r="I3176" s="22"/>
      <c r="J3176" s="22"/>
      <c r="K3176" s="23">
        <v>1</v>
      </c>
      <c r="L3176" s="23">
        <v>1</v>
      </c>
      <c r="M3176" s="21" t="s">
        <v>50</v>
      </c>
      <c r="N3176" s="21" t="s">
        <v>50</v>
      </c>
      <c r="O3176" s="22"/>
      <c r="P3176" s="22"/>
    </row>
    <row r="3177" spans="1:16" ht="45" x14ac:dyDescent="0.25">
      <c r="A3177" s="21" t="s">
        <v>7705</v>
      </c>
      <c r="B3177" s="21" t="s">
        <v>49</v>
      </c>
      <c r="C3177" s="22"/>
      <c r="D3177" s="22"/>
      <c r="E3177" s="22"/>
      <c r="F3177" s="22"/>
      <c r="G3177" s="22"/>
      <c r="H3177" s="22"/>
      <c r="I3177" s="22"/>
      <c r="J3177" s="22"/>
      <c r="K3177" s="23">
        <v>1</v>
      </c>
      <c r="L3177" s="23">
        <v>1</v>
      </c>
      <c r="M3177" s="21" t="s">
        <v>50</v>
      </c>
      <c r="N3177" s="21" t="s">
        <v>50</v>
      </c>
      <c r="O3177" s="22"/>
      <c r="P3177" s="22"/>
    </row>
    <row r="3178" spans="1:16" ht="45" x14ac:dyDescent="0.25">
      <c r="A3178" s="21" t="s">
        <v>7706</v>
      </c>
      <c r="B3178" s="21" t="s">
        <v>49</v>
      </c>
      <c r="C3178" s="22"/>
      <c r="D3178" s="22"/>
      <c r="E3178" s="22"/>
      <c r="F3178" s="22"/>
      <c r="G3178" s="22"/>
      <c r="H3178" s="22"/>
      <c r="I3178" s="22"/>
      <c r="J3178" s="22"/>
      <c r="K3178" s="23">
        <v>1</v>
      </c>
      <c r="L3178" s="23">
        <v>1</v>
      </c>
      <c r="M3178" s="21" t="s">
        <v>50</v>
      </c>
      <c r="N3178" s="21" t="s">
        <v>50</v>
      </c>
      <c r="O3178" s="22"/>
      <c r="P3178" s="22"/>
    </row>
    <row r="3179" spans="1:16" ht="45" x14ac:dyDescent="0.25">
      <c r="A3179" s="21" t="s">
        <v>7707</v>
      </c>
      <c r="B3179" s="21" t="s">
        <v>49</v>
      </c>
      <c r="C3179" s="22"/>
      <c r="D3179" s="22"/>
      <c r="E3179" s="22"/>
      <c r="F3179" s="22"/>
      <c r="G3179" s="22"/>
      <c r="H3179" s="22"/>
      <c r="I3179" s="22"/>
      <c r="J3179" s="22"/>
      <c r="K3179" s="23">
        <v>1</v>
      </c>
      <c r="L3179" s="23">
        <v>1</v>
      </c>
      <c r="M3179" s="21" t="s">
        <v>50</v>
      </c>
      <c r="N3179" s="21" t="s">
        <v>50</v>
      </c>
      <c r="O3179" s="22"/>
      <c r="P3179" s="22"/>
    </row>
    <row r="3180" spans="1:16" ht="45" x14ac:dyDescent="0.25">
      <c r="A3180" s="21" t="s">
        <v>1094</v>
      </c>
      <c r="B3180" s="21" t="s">
        <v>49</v>
      </c>
      <c r="C3180" s="23">
        <v>91145688.239999995</v>
      </c>
      <c r="D3180" s="23">
        <v>32</v>
      </c>
      <c r="E3180" s="23">
        <v>263535678.38</v>
      </c>
      <c r="F3180" s="23">
        <v>121.61</v>
      </c>
      <c r="G3180" s="23">
        <v>261392278.77000001</v>
      </c>
      <c r="H3180" s="23">
        <v>67.010000000000005</v>
      </c>
      <c r="I3180" s="23">
        <v>187000677.86000001</v>
      </c>
      <c r="J3180" s="23">
        <v>84.13</v>
      </c>
      <c r="K3180" s="23">
        <v>1</v>
      </c>
      <c r="L3180" s="23">
        <v>1</v>
      </c>
      <c r="M3180" s="21" t="s">
        <v>50</v>
      </c>
      <c r="N3180" s="21" t="s">
        <v>204</v>
      </c>
      <c r="O3180" s="22"/>
      <c r="P3180" s="23">
        <v>2528250.5</v>
      </c>
    </row>
    <row r="3181" spans="1:16" ht="45" x14ac:dyDescent="0.25">
      <c r="A3181" s="21" t="s">
        <v>7708</v>
      </c>
      <c r="B3181" s="21" t="s">
        <v>49</v>
      </c>
      <c r="C3181" s="22"/>
      <c r="D3181" s="22"/>
      <c r="E3181" s="22"/>
      <c r="F3181" s="22"/>
      <c r="G3181" s="22"/>
      <c r="H3181" s="22"/>
      <c r="I3181" s="22"/>
      <c r="J3181" s="22"/>
      <c r="K3181" s="23">
        <v>1</v>
      </c>
      <c r="L3181" s="23">
        <v>1</v>
      </c>
      <c r="M3181" s="21" t="s">
        <v>50</v>
      </c>
      <c r="N3181" s="21" t="s">
        <v>50</v>
      </c>
      <c r="O3181" s="22"/>
      <c r="P3181" s="22"/>
    </row>
    <row r="3182" spans="1:16" ht="45" x14ac:dyDescent="0.25">
      <c r="A3182" s="21" t="s">
        <v>7709</v>
      </c>
      <c r="B3182" s="21" t="s">
        <v>49</v>
      </c>
      <c r="C3182" s="22"/>
      <c r="D3182" s="22"/>
      <c r="E3182" s="22"/>
      <c r="F3182" s="22"/>
      <c r="G3182" s="22"/>
      <c r="H3182" s="22"/>
      <c r="I3182" s="22"/>
      <c r="J3182" s="22"/>
      <c r="K3182" s="23">
        <v>1</v>
      </c>
      <c r="L3182" s="23">
        <v>1</v>
      </c>
      <c r="M3182" s="21" t="s">
        <v>50</v>
      </c>
      <c r="N3182" s="21" t="s">
        <v>50</v>
      </c>
      <c r="O3182" s="22"/>
      <c r="P3182" s="22"/>
    </row>
    <row r="3183" spans="1:16" ht="45" x14ac:dyDescent="0.25">
      <c r="A3183" s="21" t="s">
        <v>3141</v>
      </c>
      <c r="B3183" s="21" t="s">
        <v>198</v>
      </c>
      <c r="C3183" s="23">
        <v>153967902.91</v>
      </c>
      <c r="D3183" s="23">
        <v>37.44</v>
      </c>
      <c r="E3183" s="23">
        <v>344139677.94</v>
      </c>
      <c r="F3183" s="23">
        <v>39.78</v>
      </c>
      <c r="G3183" s="23">
        <v>463989842.05000001</v>
      </c>
      <c r="H3183" s="23">
        <v>67.010000000000005</v>
      </c>
      <c r="I3183" s="23">
        <v>444938730.14999998</v>
      </c>
      <c r="J3183" s="23">
        <v>45.15</v>
      </c>
      <c r="K3183" s="23">
        <v>1</v>
      </c>
      <c r="L3183" s="23">
        <v>1</v>
      </c>
      <c r="M3183" s="21" t="s">
        <v>50</v>
      </c>
      <c r="N3183" s="21" t="s">
        <v>204</v>
      </c>
      <c r="O3183" s="22"/>
      <c r="P3183" s="23">
        <v>4335352.75</v>
      </c>
    </row>
    <row r="3184" spans="1:16" ht="45" x14ac:dyDescent="0.25">
      <c r="A3184" s="21" t="s">
        <v>7710</v>
      </c>
      <c r="B3184" s="21" t="s">
        <v>49</v>
      </c>
      <c r="C3184" s="22"/>
      <c r="D3184" s="22"/>
      <c r="E3184" s="22"/>
      <c r="F3184" s="22"/>
      <c r="G3184" s="22"/>
      <c r="H3184" s="22"/>
      <c r="I3184" s="22"/>
      <c r="J3184" s="22"/>
      <c r="K3184" s="23">
        <v>1</v>
      </c>
      <c r="L3184" s="23">
        <v>1</v>
      </c>
      <c r="M3184" s="21" t="s">
        <v>50</v>
      </c>
      <c r="N3184" s="21" t="s">
        <v>50</v>
      </c>
      <c r="O3184" s="22"/>
      <c r="P3184" s="22"/>
    </row>
    <row r="3185" spans="1:16" ht="45" x14ac:dyDescent="0.25">
      <c r="A3185" s="21" t="s">
        <v>7711</v>
      </c>
      <c r="B3185" s="21" t="s">
        <v>49</v>
      </c>
      <c r="C3185" s="22"/>
      <c r="D3185" s="22"/>
      <c r="E3185" s="22"/>
      <c r="F3185" s="22"/>
      <c r="G3185" s="22"/>
      <c r="H3185" s="22"/>
      <c r="I3185" s="22"/>
      <c r="J3185" s="22"/>
      <c r="K3185" s="23">
        <v>1</v>
      </c>
      <c r="L3185" s="23">
        <v>1</v>
      </c>
      <c r="M3185" s="21" t="s">
        <v>50</v>
      </c>
      <c r="N3185" s="21" t="s">
        <v>50</v>
      </c>
      <c r="O3185" s="22"/>
      <c r="P3185" s="22"/>
    </row>
    <row r="3186" spans="1:16" ht="45" x14ac:dyDescent="0.25">
      <c r="A3186" s="21" t="s">
        <v>7712</v>
      </c>
      <c r="B3186" s="21" t="s">
        <v>49</v>
      </c>
      <c r="C3186" s="22"/>
      <c r="D3186" s="22"/>
      <c r="E3186" s="22"/>
      <c r="F3186" s="22"/>
      <c r="G3186" s="22"/>
      <c r="H3186" s="22"/>
      <c r="I3186" s="22"/>
      <c r="J3186" s="22"/>
      <c r="K3186" s="23">
        <v>1</v>
      </c>
      <c r="L3186" s="23">
        <v>1</v>
      </c>
      <c r="M3186" s="21" t="s">
        <v>50</v>
      </c>
      <c r="N3186" s="21" t="s">
        <v>50</v>
      </c>
      <c r="O3186" s="22"/>
      <c r="P3186" s="22"/>
    </row>
    <row r="3187" spans="1:16" ht="45" x14ac:dyDescent="0.25">
      <c r="A3187" s="21" t="s">
        <v>7713</v>
      </c>
      <c r="B3187" s="21" t="s">
        <v>49</v>
      </c>
      <c r="C3187" s="22"/>
      <c r="D3187" s="22"/>
      <c r="E3187" s="22"/>
      <c r="F3187" s="22"/>
      <c r="G3187" s="22"/>
      <c r="H3187" s="22"/>
      <c r="I3187" s="22"/>
      <c r="J3187" s="22"/>
      <c r="K3187" s="23">
        <v>1</v>
      </c>
      <c r="L3187" s="23">
        <v>1</v>
      </c>
      <c r="M3187" s="21" t="s">
        <v>50</v>
      </c>
      <c r="N3187" s="21" t="s">
        <v>50</v>
      </c>
      <c r="O3187" s="22"/>
      <c r="P3187" s="22"/>
    </row>
    <row r="3188" spans="1:16" ht="45" x14ac:dyDescent="0.25">
      <c r="A3188" s="21" t="s">
        <v>7714</v>
      </c>
      <c r="B3188" s="21" t="s">
        <v>49</v>
      </c>
      <c r="C3188" s="22"/>
      <c r="D3188" s="22"/>
      <c r="E3188" s="22"/>
      <c r="F3188" s="22"/>
      <c r="G3188" s="22"/>
      <c r="H3188" s="22"/>
      <c r="I3188" s="22"/>
      <c r="J3188" s="22"/>
      <c r="K3188" s="23">
        <v>1</v>
      </c>
      <c r="L3188" s="23">
        <v>1</v>
      </c>
      <c r="M3188" s="21" t="s">
        <v>50</v>
      </c>
      <c r="N3188" s="21" t="s">
        <v>50</v>
      </c>
      <c r="O3188" s="22"/>
      <c r="P3188" s="22"/>
    </row>
    <row r="3189" spans="1:16" ht="45" x14ac:dyDescent="0.25">
      <c r="A3189" s="21" t="s">
        <v>7715</v>
      </c>
      <c r="B3189" s="21" t="s">
        <v>49</v>
      </c>
      <c r="C3189" s="22"/>
      <c r="D3189" s="22"/>
      <c r="E3189" s="22"/>
      <c r="F3189" s="22"/>
      <c r="G3189" s="22"/>
      <c r="H3189" s="22"/>
      <c r="I3189" s="22"/>
      <c r="J3189" s="22"/>
      <c r="K3189" s="23">
        <v>1</v>
      </c>
      <c r="L3189" s="23">
        <v>1</v>
      </c>
      <c r="M3189" s="21" t="s">
        <v>50</v>
      </c>
      <c r="N3189" s="21" t="s">
        <v>50</v>
      </c>
      <c r="O3189" s="22"/>
      <c r="P3189" s="22"/>
    </row>
    <row r="3190" spans="1:16" ht="45" x14ac:dyDescent="0.25">
      <c r="A3190" s="21" t="s">
        <v>7716</v>
      </c>
      <c r="B3190" s="21" t="s">
        <v>49</v>
      </c>
      <c r="C3190" s="22"/>
      <c r="D3190" s="22"/>
      <c r="E3190" s="22"/>
      <c r="F3190" s="22"/>
      <c r="G3190" s="22"/>
      <c r="H3190" s="22"/>
      <c r="I3190" s="22"/>
      <c r="J3190" s="22"/>
      <c r="K3190" s="23">
        <v>1</v>
      </c>
      <c r="L3190" s="23">
        <v>1</v>
      </c>
      <c r="M3190" s="21" t="s">
        <v>50</v>
      </c>
      <c r="N3190" s="21" t="s">
        <v>50</v>
      </c>
      <c r="O3190" s="22"/>
      <c r="P3190" s="22"/>
    </row>
    <row r="3191" spans="1:16" ht="45" x14ac:dyDescent="0.25">
      <c r="A3191" s="21" t="s">
        <v>7717</v>
      </c>
      <c r="B3191" s="21" t="s">
        <v>49</v>
      </c>
      <c r="C3191" s="22"/>
      <c r="D3191" s="22"/>
      <c r="E3191" s="22"/>
      <c r="F3191" s="22"/>
      <c r="G3191" s="22"/>
      <c r="H3191" s="22"/>
      <c r="I3191" s="22"/>
      <c r="J3191" s="22"/>
      <c r="K3191" s="23">
        <v>1</v>
      </c>
      <c r="L3191" s="23">
        <v>1</v>
      </c>
      <c r="M3191" s="21" t="s">
        <v>50</v>
      </c>
      <c r="N3191" s="21" t="s">
        <v>50</v>
      </c>
      <c r="O3191" s="22"/>
      <c r="P3191" s="22"/>
    </row>
    <row r="3192" spans="1:16" ht="45" x14ac:dyDescent="0.25">
      <c r="A3192" s="21" t="s">
        <v>7718</v>
      </c>
      <c r="B3192" s="21" t="s">
        <v>49</v>
      </c>
      <c r="C3192" s="22"/>
      <c r="D3192" s="22"/>
      <c r="E3192" s="22"/>
      <c r="F3192" s="22"/>
      <c r="G3192" s="22"/>
      <c r="H3192" s="22"/>
      <c r="I3192" s="22"/>
      <c r="J3192" s="22"/>
      <c r="K3192" s="23">
        <v>1</v>
      </c>
      <c r="L3192" s="23">
        <v>1</v>
      </c>
      <c r="M3192" s="21" t="s">
        <v>50</v>
      </c>
      <c r="N3192" s="21" t="s">
        <v>50</v>
      </c>
      <c r="O3192" s="22"/>
      <c r="P3192" s="22"/>
    </row>
    <row r="3193" spans="1:16" ht="45" x14ac:dyDescent="0.25">
      <c r="A3193" s="21" t="s">
        <v>3143</v>
      </c>
      <c r="B3193" s="21" t="s">
        <v>49</v>
      </c>
      <c r="C3193" s="23">
        <v>10137000</v>
      </c>
      <c r="D3193" s="23">
        <v>3000</v>
      </c>
      <c r="E3193" s="23">
        <v>11960577.84</v>
      </c>
      <c r="F3193" s="23">
        <v>4147.92</v>
      </c>
      <c r="G3193" s="23">
        <v>11020419.16</v>
      </c>
      <c r="H3193" s="23">
        <v>3510.57</v>
      </c>
      <c r="I3193" s="23">
        <v>9794666.2100000009</v>
      </c>
      <c r="J3193" s="23">
        <v>3186.32</v>
      </c>
      <c r="K3193" s="23">
        <v>1</v>
      </c>
      <c r="L3193" s="23">
        <v>1</v>
      </c>
      <c r="M3193" s="21" t="s">
        <v>50</v>
      </c>
      <c r="N3193" s="21" t="s">
        <v>5192</v>
      </c>
      <c r="O3193" s="22"/>
      <c r="P3193" s="23">
        <v>3264</v>
      </c>
    </row>
    <row r="3194" spans="1:16" ht="45" x14ac:dyDescent="0.25">
      <c r="A3194" s="21" t="s">
        <v>7719</v>
      </c>
      <c r="B3194" s="21" t="s">
        <v>49</v>
      </c>
      <c r="C3194" s="22"/>
      <c r="D3194" s="22"/>
      <c r="E3194" s="22"/>
      <c r="F3194" s="22"/>
      <c r="G3194" s="22"/>
      <c r="H3194" s="22"/>
      <c r="I3194" s="22"/>
      <c r="J3194" s="22"/>
      <c r="K3194" s="23">
        <v>1</v>
      </c>
      <c r="L3194" s="23">
        <v>1</v>
      </c>
      <c r="M3194" s="21" t="s">
        <v>50</v>
      </c>
      <c r="N3194" s="21" t="s">
        <v>50</v>
      </c>
      <c r="O3194" s="22"/>
      <c r="P3194" s="22"/>
    </row>
    <row r="3195" spans="1:16" ht="45" x14ac:dyDescent="0.25">
      <c r="A3195" s="21" t="s">
        <v>7720</v>
      </c>
      <c r="B3195" s="21" t="s">
        <v>49</v>
      </c>
      <c r="C3195" s="22"/>
      <c r="D3195" s="22"/>
      <c r="E3195" s="22"/>
      <c r="F3195" s="22"/>
      <c r="G3195" s="22"/>
      <c r="H3195" s="22"/>
      <c r="I3195" s="22"/>
      <c r="J3195" s="22"/>
      <c r="K3195" s="23">
        <v>1</v>
      </c>
      <c r="L3195" s="23">
        <v>1</v>
      </c>
      <c r="M3195" s="21" t="s">
        <v>50</v>
      </c>
      <c r="N3195" s="21" t="s">
        <v>50</v>
      </c>
      <c r="O3195" s="22"/>
      <c r="P3195" s="22"/>
    </row>
    <row r="3196" spans="1:16" ht="45" x14ac:dyDescent="0.25">
      <c r="A3196" s="21" t="s">
        <v>7721</v>
      </c>
      <c r="B3196" s="21" t="s">
        <v>49</v>
      </c>
      <c r="C3196" s="22"/>
      <c r="D3196" s="22"/>
      <c r="E3196" s="22"/>
      <c r="F3196" s="22"/>
      <c r="G3196" s="22"/>
      <c r="H3196" s="22"/>
      <c r="I3196" s="22"/>
      <c r="J3196" s="22"/>
      <c r="K3196" s="23">
        <v>1</v>
      </c>
      <c r="L3196" s="23">
        <v>1</v>
      </c>
      <c r="M3196" s="21" t="s">
        <v>50</v>
      </c>
      <c r="N3196" s="21" t="s">
        <v>50</v>
      </c>
      <c r="O3196" s="22"/>
      <c r="P3196" s="22"/>
    </row>
    <row r="3197" spans="1:16" ht="45" x14ac:dyDescent="0.25">
      <c r="A3197" s="21" t="s">
        <v>7722</v>
      </c>
      <c r="B3197" s="21" t="s">
        <v>49</v>
      </c>
      <c r="C3197" s="22"/>
      <c r="D3197" s="22"/>
      <c r="E3197" s="22"/>
      <c r="F3197" s="22"/>
      <c r="G3197" s="22"/>
      <c r="H3197" s="22"/>
      <c r="I3197" s="22"/>
      <c r="J3197" s="22"/>
      <c r="K3197" s="23">
        <v>1</v>
      </c>
      <c r="L3197" s="23">
        <v>1</v>
      </c>
      <c r="M3197" s="21" t="s">
        <v>50</v>
      </c>
      <c r="N3197" s="21" t="s">
        <v>50</v>
      </c>
      <c r="O3197" s="22"/>
      <c r="P3197" s="22"/>
    </row>
    <row r="3198" spans="1:16" ht="45" x14ac:dyDescent="0.25">
      <c r="A3198" s="21" t="s">
        <v>7723</v>
      </c>
      <c r="B3198" s="21" t="s">
        <v>49</v>
      </c>
      <c r="C3198" s="22"/>
      <c r="D3198" s="22"/>
      <c r="E3198" s="22"/>
      <c r="F3198" s="22"/>
      <c r="G3198" s="22"/>
      <c r="H3198" s="22"/>
      <c r="I3198" s="22"/>
      <c r="J3198" s="22"/>
      <c r="K3198" s="23">
        <v>1</v>
      </c>
      <c r="L3198" s="23">
        <v>1</v>
      </c>
      <c r="M3198" s="21" t="s">
        <v>50</v>
      </c>
      <c r="N3198" s="21" t="s">
        <v>50</v>
      </c>
      <c r="O3198" s="22"/>
      <c r="P3198" s="22"/>
    </row>
    <row r="3199" spans="1:16" ht="45" x14ac:dyDescent="0.25">
      <c r="A3199" s="21" t="s">
        <v>7724</v>
      </c>
      <c r="B3199" s="21" t="s">
        <v>49</v>
      </c>
      <c r="C3199" s="22"/>
      <c r="D3199" s="22"/>
      <c r="E3199" s="22"/>
      <c r="F3199" s="22"/>
      <c r="G3199" s="22"/>
      <c r="H3199" s="22"/>
      <c r="I3199" s="22"/>
      <c r="J3199" s="22"/>
      <c r="K3199" s="23">
        <v>1</v>
      </c>
      <c r="L3199" s="23">
        <v>1</v>
      </c>
      <c r="M3199" s="21" t="s">
        <v>50</v>
      </c>
      <c r="N3199" s="21" t="s">
        <v>50</v>
      </c>
      <c r="O3199" s="22"/>
      <c r="P3199" s="22"/>
    </row>
    <row r="3200" spans="1:16" ht="45" x14ac:dyDescent="0.25">
      <c r="A3200" s="21" t="s">
        <v>7725</v>
      </c>
      <c r="B3200" s="21" t="s">
        <v>49</v>
      </c>
      <c r="C3200" s="22"/>
      <c r="D3200" s="22"/>
      <c r="E3200" s="22"/>
      <c r="F3200" s="22"/>
      <c r="G3200" s="22"/>
      <c r="H3200" s="22"/>
      <c r="I3200" s="22"/>
      <c r="J3200" s="22"/>
      <c r="K3200" s="23">
        <v>1</v>
      </c>
      <c r="L3200" s="23">
        <v>1</v>
      </c>
      <c r="M3200" s="21" t="s">
        <v>50</v>
      </c>
      <c r="N3200" s="21" t="s">
        <v>50</v>
      </c>
      <c r="O3200" s="22"/>
      <c r="P3200" s="22"/>
    </row>
    <row r="3201" spans="1:16" ht="45" x14ac:dyDescent="0.25">
      <c r="A3201" s="21" t="s">
        <v>7726</v>
      </c>
      <c r="B3201" s="21" t="s">
        <v>49</v>
      </c>
      <c r="C3201" s="22"/>
      <c r="D3201" s="22"/>
      <c r="E3201" s="22"/>
      <c r="F3201" s="22"/>
      <c r="G3201" s="22"/>
      <c r="H3201" s="22"/>
      <c r="I3201" s="22"/>
      <c r="J3201" s="22"/>
      <c r="K3201" s="23">
        <v>1</v>
      </c>
      <c r="L3201" s="23">
        <v>1</v>
      </c>
      <c r="M3201" s="21" t="s">
        <v>50</v>
      </c>
      <c r="N3201" s="21" t="s">
        <v>50</v>
      </c>
      <c r="O3201" s="22"/>
      <c r="P3201" s="22"/>
    </row>
    <row r="3202" spans="1:16" ht="45" x14ac:dyDescent="0.25">
      <c r="A3202" s="21" t="s">
        <v>3145</v>
      </c>
      <c r="B3202" s="21" t="s">
        <v>49</v>
      </c>
      <c r="C3202" s="22"/>
      <c r="D3202" s="22"/>
      <c r="E3202" s="23">
        <v>21854174.760000002</v>
      </c>
      <c r="F3202" s="23">
        <v>89.26</v>
      </c>
      <c r="G3202" s="23">
        <v>101131528.5</v>
      </c>
      <c r="H3202" s="23">
        <v>533.08000000000004</v>
      </c>
      <c r="I3202" s="23">
        <v>28278881.07</v>
      </c>
      <c r="J3202" s="23">
        <v>116.77</v>
      </c>
      <c r="K3202" s="23">
        <v>1</v>
      </c>
      <c r="L3202" s="23">
        <v>1</v>
      </c>
      <c r="M3202" s="21" t="s">
        <v>50</v>
      </c>
      <c r="N3202" s="21" t="s">
        <v>50</v>
      </c>
      <c r="O3202" s="22"/>
      <c r="P3202" s="22"/>
    </row>
    <row r="3203" spans="1:16" ht="45" x14ac:dyDescent="0.25">
      <c r="A3203" s="21" t="s">
        <v>3147</v>
      </c>
      <c r="B3203" s="21" t="s">
        <v>49</v>
      </c>
      <c r="C3203" s="23">
        <v>159658854.65000001</v>
      </c>
      <c r="D3203" s="23">
        <v>91.68</v>
      </c>
      <c r="E3203" s="23">
        <v>62210929.479999997</v>
      </c>
      <c r="F3203" s="23">
        <v>58.19</v>
      </c>
      <c r="G3203" s="23">
        <v>80220790.390000001</v>
      </c>
      <c r="H3203" s="23">
        <v>68.11</v>
      </c>
      <c r="I3203" s="23">
        <v>78620651.260000005</v>
      </c>
      <c r="J3203" s="23">
        <v>66.41</v>
      </c>
      <c r="K3203" s="23">
        <v>1</v>
      </c>
      <c r="L3203" s="23">
        <v>1</v>
      </c>
      <c r="M3203" s="21" t="s">
        <v>50</v>
      </c>
      <c r="N3203" s="21" t="s">
        <v>58</v>
      </c>
      <c r="O3203" s="22"/>
      <c r="P3203" s="23">
        <v>1191079.25</v>
      </c>
    </row>
    <row r="3204" spans="1:16" ht="45" x14ac:dyDescent="0.25">
      <c r="A3204" s="21" t="s">
        <v>3149</v>
      </c>
      <c r="B3204" s="21" t="s">
        <v>49</v>
      </c>
      <c r="C3204" s="23">
        <v>55430183.009999998</v>
      </c>
      <c r="D3204" s="23">
        <v>457.61</v>
      </c>
      <c r="E3204" s="23">
        <v>46185277.170000002</v>
      </c>
      <c r="F3204" s="23">
        <v>440.82</v>
      </c>
      <c r="G3204" s="23">
        <v>85836701.219999999</v>
      </c>
      <c r="H3204" s="23">
        <v>743.27</v>
      </c>
      <c r="I3204" s="23">
        <v>74937228.730000004</v>
      </c>
      <c r="J3204" s="23">
        <v>644.63</v>
      </c>
      <c r="K3204" s="23">
        <v>1</v>
      </c>
      <c r="L3204" s="23">
        <v>1</v>
      </c>
      <c r="M3204" s="21" t="s">
        <v>50</v>
      </c>
      <c r="N3204" s="21" t="s">
        <v>1462</v>
      </c>
      <c r="O3204" s="22"/>
      <c r="P3204" s="23">
        <v>109931</v>
      </c>
    </row>
    <row r="3205" spans="1:16" ht="45" x14ac:dyDescent="0.25">
      <c r="A3205" s="21" t="s">
        <v>7727</v>
      </c>
      <c r="B3205" s="21" t="s">
        <v>49</v>
      </c>
      <c r="C3205" s="22"/>
      <c r="D3205" s="22"/>
      <c r="E3205" s="22"/>
      <c r="F3205" s="22"/>
      <c r="G3205" s="22"/>
      <c r="H3205" s="22"/>
      <c r="I3205" s="22"/>
      <c r="J3205" s="22"/>
      <c r="K3205" s="23">
        <v>1</v>
      </c>
      <c r="L3205" s="23">
        <v>1</v>
      </c>
      <c r="M3205" s="21" t="s">
        <v>50</v>
      </c>
      <c r="N3205" s="21" t="s">
        <v>50</v>
      </c>
      <c r="O3205" s="22"/>
      <c r="P3205" s="22"/>
    </row>
    <row r="3206" spans="1:16" ht="45" x14ac:dyDescent="0.25">
      <c r="A3206" s="21" t="s">
        <v>3151</v>
      </c>
      <c r="B3206" s="21" t="s">
        <v>49</v>
      </c>
      <c r="C3206" s="23">
        <v>37499757.740000002</v>
      </c>
      <c r="D3206" s="23">
        <v>457.61</v>
      </c>
      <c r="E3206" s="23">
        <v>57136778.119999997</v>
      </c>
      <c r="F3206" s="23">
        <v>726.61</v>
      </c>
      <c r="G3206" s="23">
        <v>58070446.93</v>
      </c>
      <c r="H3206" s="23">
        <v>743.27</v>
      </c>
      <c r="I3206" s="23">
        <v>50696710.18</v>
      </c>
      <c r="J3206" s="23">
        <v>644.63</v>
      </c>
      <c r="K3206" s="23">
        <v>1</v>
      </c>
      <c r="L3206" s="23">
        <v>1</v>
      </c>
      <c r="M3206" s="21" t="s">
        <v>50</v>
      </c>
      <c r="N3206" s="21" t="s">
        <v>1462</v>
      </c>
      <c r="O3206" s="22"/>
      <c r="P3206" s="23">
        <v>89765.25</v>
      </c>
    </row>
    <row r="3207" spans="1:16" ht="45" x14ac:dyDescent="0.25">
      <c r="A3207" s="21" t="s">
        <v>7728</v>
      </c>
      <c r="B3207" s="21" t="s">
        <v>49</v>
      </c>
      <c r="C3207" s="22"/>
      <c r="D3207" s="22"/>
      <c r="E3207" s="22"/>
      <c r="F3207" s="22"/>
      <c r="G3207" s="22"/>
      <c r="H3207" s="22"/>
      <c r="I3207" s="22"/>
      <c r="J3207" s="22"/>
      <c r="K3207" s="23">
        <v>1</v>
      </c>
      <c r="L3207" s="23">
        <v>1</v>
      </c>
      <c r="M3207" s="21" t="s">
        <v>50</v>
      </c>
      <c r="N3207" s="21" t="s">
        <v>50</v>
      </c>
      <c r="O3207" s="22"/>
      <c r="P3207" s="22"/>
    </row>
    <row r="3208" spans="1:16" ht="45" x14ac:dyDescent="0.25">
      <c r="A3208" s="21" t="s">
        <v>7729</v>
      </c>
      <c r="B3208" s="21" t="s">
        <v>49</v>
      </c>
      <c r="C3208" s="22"/>
      <c r="D3208" s="22"/>
      <c r="E3208" s="22"/>
      <c r="F3208" s="22"/>
      <c r="G3208" s="22"/>
      <c r="H3208" s="22"/>
      <c r="I3208" s="22"/>
      <c r="J3208" s="22"/>
      <c r="K3208" s="23">
        <v>1</v>
      </c>
      <c r="L3208" s="23">
        <v>1</v>
      </c>
      <c r="M3208" s="21" t="s">
        <v>50</v>
      </c>
      <c r="N3208" s="21" t="s">
        <v>50</v>
      </c>
      <c r="O3208" s="22"/>
      <c r="P3208" s="22"/>
    </row>
    <row r="3209" spans="1:16" ht="45" x14ac:dyDescent="0.25">
      <c r="A3209" s="21" t="s">
        <v>7730</v>
      </c>
      <c r="B3209" s="21" t="s">
        <v>49</v>
      </c>
      <c r="C3209" s="22"/>
      <c r="D3209" s="22"/>
      <c r="E3209" s="22"/>
      <c r="F3209" s="22"/>
      <c r="G3209" s="22"/>
      <c r="H3209" s="22"/>
      <c r="I3209" s="22"/>
      <c r="J3209" s="22"/>
      <c r="K3209" s="23">
        <v>1</v>
      </c>
      <c r="L3209" s="23">
        <v>1</v>
      </c>
      <c r="M3209" s="21" t="s">
        <v>50</v>
      </c>
      <c r="N3209" s="21" t="s">
        <v>50</v>
      </c>
      <c r="O3209" s="22"/>
      <c r="P3209" s="22"/>
    </row>
    <row r="3210" spans="1:16" ht="45" x14ac:dyDescent="0.25">
      <c r="A3210" s="21" t="s">
        <v>7731</v>
      </c>
      <c r="B3210" s="21" t="s">
        <v>49</v>
      </c>
      <c r="C3210" s="22"/>
      <c r="D3210" s="22"/>
      <c r="E3210" s="22"/>
      <c r="F3210" s="22"/>
      <c r="G3210" s="22"/>
      <c r="H3210" s="22"/>
      <c r="I3210" s="22"/>
      <c r="J3210" s="22"/>
      <c r="K3210" s="23">
        <v>1</v>
      </c>
      <c r="L3210" s="23">
        <v>1</v>
      </c>
      <c r="M3210" s="21" t="s">
        <v>50</v>
      </c>
      <c r="N3210" s="21" t="s">
        <v>50</v>
      </c>
      <c r="O3210" s="22"/>
      <c r="P3210" s="22"/>
    </row>
    <row r="3211" spans="1:16" ht="45" x14ac:dyDescent="0.25">
      <c r="A3211" s="21" t="s">
        <v>7732</v>
      </c>
      <c r="B3211" s="21" t="s">
        <v>49</v>
      </c>
      <c r="C3211" s="22"/>
      <c r="D3211" s="22"/>
      <c r="E3211" s="22"/>
      <c r="F3211" s="22"/>
      <c r="G3211" s="22"/>
      <c r="H3211" s="22"/>
      <c r="I3211" s="22"/>
      <c r="J3211" s="22"/>
      <c r="K3211" s="23">
        <v>1</v>
      </c>
      <c r="L3211" s="23">
        <v>1</v>
      </c>
      <c r="M3211" s="21" t="s">
        <v>50</v>
      </c>
      <c r="N3211" s="21" t="s">
        <v>50</v>
      </c>
      <c r="O3211" s="22"/>
      <c r="P3211" s="22"/>
    </row>
    <row r="3212" spans="1:16" ht="45" x14ac:dyDescent="0.25">
      <c r="A3212" s="21" t="s">
        <v>393</v>
      </c>
      <c r="B3212" s="21" t="s">
        <v>49</v>
      </c>
      <c r="C3212" s="23">
        <v>10092000</v>
      </c>
      <c r="D3212" s="23">
        <v>3000</v>
      </c>
      <c r="E3212" s="23">
        <v>11907482.640000001</v>
      </c>
      <c r="F3212" s="23">
        <v>4147.92</v>
      </c>
      <c r="G3212" s="23">
        <v>10971497.5</v>
      </c>
      <c r="H3212" s="23">
        <v>3510.57</v>
      </c>
      <c r="I3212" s="23">
        <v>9751185.8900000006</v>
      </c>
      <c r="J3212" s="23">
        <v>3186.32</v>
      </c>
      <c r="K3212" s="23">
        <v>1</v>
      </c>
      <c r="L3212" s="23">
        <v>1</v>
      </c>
      <c r="M3212" s="21" t="s">
        <v>50</v>
      </c>
      <c r="N3212" s="21" t="s">
        <v>5192</v>
      </c>
      <c r="O3212" s="22"/>
      <c r="P3212" s="23">
        <v>4510</v>
      </c>
    </row>
    <row r="3213" spans="1:16" ht="45" x14ac:dyDescent="0.25">
      <c r="A3213" s="21" t="s">
        <v>1096</v>
      </c>
      <c r="B3213" s="21" t="s">
        <v>49</v>
      </c>
      <c r="C3213" s="23">
        <v>4065502.74</v>
      </c>
      <c r="D3213" s="23">
        <v>248.36</v>
      </c>
      <c r="E3213" s="23">
        <v>8830866.6300000008</v>
      </c>
      <c r="F3213" s="23">
        <v>269.75</v>
      </c>
      <c r="G3213" s="23">
        <v>36506777.990000002</v>
      </c>
      <c r="H3213" s="23">
        <v>2002.04</v>
      </c>
      <c r="I3213" s="23">
        <v>7974609.2999999998</v>
      </c>
      <c r="J3213" s="23">
        <v>263.19</v>
      </c>
      <c r="K3213" s="23">
        <v>1</v>
      </c>
      <c r="L3213" s="23">
        <v>1</v>
      </c>
      <c r="M3213" s="21" t="s">
        <v>50</v>
      </c>
      <c r="N3213" s="21" t="s">
        <v>5192</v>
      </c>
      <c r="O3213" s="22"/>
      <c r="P3213" s="23">
        <v>21469</v>
      </c>
    </row>
    <row r="3214" spans="1:16" ht="45" x14ac:dyDescent="0.25">
      <c r="A3214" s="21" t="s">
        <v>7733</v>
      </c>
      <c r="B3214" s="21" t="s">
        <v>49</v>
      </c>
      <c r="C3214" s="22"/>
      <c r="D3214" s="22"/>
      <c r="E3214" s="22"/>
      <c r="F3214" s="22"/>
      <c r="G3214" s="22"/>
      <c r="H3214" s="22"/>
      <c r="I3214" s="22"/>
      <c r="J3214" s="22"/>
      <c r="K3214" s="23">
        <v>1</v>
      </c>
      <c r="L3214" s="23">
        <v>1</v>
      </c>
      <c r="M3214" s="21" t="s">
        <v>50</v>
      </c>
      <c r="N3214" s="21" t="s">
        <v>50</v>
      </c>
      <c r="O3214" s="22"/>
      <c r="P3214" s="22"/>
    </row>
    <row r="3215" spans="1:16" ht="45" x14ac:dyDescent="0.25">
      <c r="A3215" s="21" t="s">
        <v>3155</v>
      </c>
      <c r="B3215" s="21" t="s">
        <v>49</v>
      </c>
      <c r="C3215" s="23">
        <v>36286987.399999999</v>
      </c>
      <c r="D3215" s="23">
        <v>529.94000000000005</v>
      </c>
      <c r="E3215" s="23">
        <v>21008719.25</v>
      </c>
      <c r="F3215" s="23">
        <v>378.56</v>
      </c>
      <c r="G3215" s="23">
        <v>21901572.530000001</v>
      </c>
      <c r="H3215" s="23">
        <v>408.87</v>
      </c>
      <c r="I3215" s="23">
        <v>24228333.690000001</v>
      </c>
      <c r="J3215" s="23">
        <v>407.04</v>
      </c>
      <c r="K3215" s="23">
        <v>1</v>
      </c>
      <c r="L3215" s="23">
        <v>1</v>
      </c>
      <c r="M3215" s="21" t="s">
        <v>50</v>
      </c>
      <c r="N3215" s="21" t="s">
        <v>1462</v>
      </c>
      <c r="O3215" s="22"/>
      <c r="P3215" s="23">
        <v>46671.25</v>
      </c>
    </row>
    <row r="3216" spans="1:16" ht="45" x14ac:dyDescent="0.25">
      <c r="A3216" s="21" t="s">
        <v>7734</v>
      </c>
      <c r="B3216" s="21" t="s">
        <v>49</v>
      </c>
      <c r="C3216" s="22"/>
      <c r="D3216" s="22"/>
      <c r="E3216" s="22"/>
      <c r="F3216" s="22"/>
      <c r="G3216" s="22"/>
      <c r="H3216" s="22"/>
      <c r="I3216" s="22"/>
      <c r="J3216" s="22"/>
      <c r="K3216" s="23">
        <v>1</v>
      </c>
      <c r="L3216" s="23">
        <v>1</v>
      </c>
      <c r="M3216" s="21" t="s">
        <v>50</v>
      </c>
      <c r="N3216" s="21" t="s">
        <v>50</v>
      </c>
      <c r="O3216" s="22"/>
      <c r="P3216" s="22"/>
    </row>
    <row r="3217" spans="1:16" ht="45" x14ac:dyDescent="0.25">
      <c r="A3217" s="21" t="s">
        <v>7735</v>
      </c>
      <c r="B3217" s="21" t="s">
        <v>49</v>
      </c>
      <c r="C3217" s="22"/>
      <c r="D3217" s="22"/>
      <c r="E3217" s="22"/>
      <c r="F3217" s="22"/>
      <c r="G3217" s="22"/>
      <c r="H3217" s="22"/>
      <c r="I3217" s="22"/>
      <c r="J3217" s="22"/>
      <c r="K3217" s="23">
        <v>1</v>
      </c>
      <c r="L3217" s="23">
        <v>1</v>
      </c>
      <c r="M3217" s="21" t="s">
        <v>50</v>
      </c>
      <c r="N3217" s="21" t="s">
        <v>50</v>
      </c>
      <c r="O3217" s="22"/>
      <c r="P3217" s="22"/>
    </row>
    <row r="3218" spans="1:16" ht="45" x14ac:dyDescent="0.25">
      <c r="A3218" s="21" t="s">
        <v>3157</v>
      </c>
      <c r="B3218" s="21" t="s">
        <v>49</v>
      </c>
      <c r="C3218" s="23">
        <v>187155136.25999999</v>
      </c>
      <c r="D3218" s="23">
        <v>105.88</v>
      </c>
      <c r="E3218" s="23">
        <v>113465612.51000001</v>
      </c>
      <c r="F3218" s="23">
        <v>97.52</v>
      </c>
      <c r="G3218" s="23">
        <v>142895324.41999999</v>
      </c>
      <c r="H3218" s="23">
        <v>115.6</v>
      </c>
      <c r="I3218" s="23">
        <v>131826720.18000001</v>
      </c>
      <c r="J3218" s="23">
        <v>116.45</v>
      </c>
      <c r="K3218" s="23">
        <v>1</v>
      </c>
      <c r="L3218" s="23">
        <v>1</v>
      </c>
      <c r="M3218" s="21" t="s">
        <v>50</v>
      </c>
      <c r="N3218" s="21" t="s">
        <v>58</v>
      </c>
      <c r="O3218" s="22"/>
      <c r="P3218" s="23">
        <v>1487667</v>
      </c>
    </row>
    <row r="3219" spans="1:16" ht="45" x14ac:dyDescent="0.25">
      <c r="A3219" s="21" t="s">
        <v>7736</v>
      </c>
      <c r="B3219" s="21" t="s">
        <v>49</v>
      </c>
      <c r="C3219" s="22"/>
      <c r="D3219" s="22"/>
      <c r="E3219" s="22"/>
      <c r="F3219" s="22"/>
      <c r="G3219" s="22"/>
      <c r="H3219" s="22"/>
      <c r="I3219" s="22"/>
      <c r="J3219" s="22"/>
      <c r="K3219" s="23">
        <v>1</v>
      </c>
      <c r="L3219" s="23">
        <v>1</v>
      </c>
      <c r="M3219" s="21" t="s">
        <v>50</v>
      </c>
      <c r="N3219" s="21" t="s">
        <v>50</v>
      </c>
      <c r="O3219" s="22"/>
      <c r="P3219" s="22"/>
    </row>
    <row r="3220" spans="1:16" ht="45" x14ac:dyDescent="0.25">
      <c r="A3220" s="21" t="s">
        <v>7737</v>
      </c>
      <c r="B3220" s="21" t="s">
        <v>49</v>
      </c>
      <c r="C3220" s="22"/>
      <c r="D3220" s="22"/>
      <c r="E3220" s="22"/>
      <c r="F3220" s="22"/>
      <c r="G3220" s="22"/>
      <c r="H3220" s="22"/>
      <c r="I3220" s="22"/>
      <c r="J3220" s="22"/>
      <c r="K3220" s="23">
        <v>1</v>
      </c>
      <c r="L3220" s="23">
        <v>1</v>
      </c>
      <c r="M3220" s="21" t="s">
        <v>50</v>
      </c>
      <c r="N3220" s="21" t="s">
        <v>50</v>
      </c>
      <c r="O3220" s="22"/>
      <c r="P3220" s="22"/>
    </row>
    <row r="3221" spans="1:16" ht="45" x14ac:dyDescent="0.25">
      <c r="A3221" s="21" t="s">
        <v>7738</v>
      </c>
      <c r="B3221" s="21" t="s">
        <v>49</v>
      </c>
      <c r="C3221" s="22"/>
      <c r="D3221" s="22"/>
      <c r="E3221" s="22"/>
      <c r="F3221" s="22"/>
      <c r="G3221" s="22"/>
      <c r="H3221" s="22"/>
      <c r="I3221" s="22"/>
      <c r="J3221" s="22"/>
      <c r="K3221" s="23">
        <v>1</v>
      </c>
      <c r="L3221" s="23">
        <v>1</v>
      </c>
      <c r="M3221" s="21" t="s">
        <v>50</v>
      </c>
      <c r="N3221" s="21" t="s">
        <v>50</v>
      </c>
      <c r="O3221" s="22"/>
      <c r="P3221" s="22"/>
    </row>
    <row r="3222" spans="1:16" ht="45" x14ac:dyDescent="0.25">
      <c r="A3222" s="21" t="s">
        <v>7739</v>
      </c>
      <c r="B3222" s="21" t="s">
        <v>49</v>
      </c>
      <c r="C3222" s="22"/>
      <c r="D3222" s="22"/>
      <c r="E3222" s="22"/>
      <c r="F3222" s="22"/>
      <c r="G3222" s="22"/>
      <c r="H3222" s="22"/>
      <c r="I3222" s="22"/>
      <c r="J3222" s="22"/>
      <c r="K3222" s="23">
        <v>1</v>
      </c>
      <c r="L3222" s="23">
        <v>1</v>
      </c>
      <c r="M3222" s="21" t="s">
        <v>50</v>
      </c>
      <c r="N3222" s="21" t="s">
        <v>50</v>
      </c>
      <c r="O3222" s="22"/>
      <c r="P3222" s="22"/>
    </row>
    <row r="3223" spans="1:16" ht="45" x14ac:dyDescent="0.25">
      <c r="A3223" s="21" t="s">
        <v>3159</v>
      </c>
      <c r="B3223" s="21" t="s">
        <v>49</v>
      </c>
      <c r="C3223" s="23">
        <v>12499923.289999999</v>
      </c>
      <c r="D3223" s="23">
        <v>43.34</v>
      </c>
      <c r="E3223" s="23">
        <v>12757700.24</v>
      </c>
      <c r="F3223" s="23">
        <v>53.02</v>
      </c>
      <c r="G3223" s="23">
        <v>10665812.869999999</v>
      </c>
      <c r="H3223" s="23">
        <v>42.57</v>
      </c>
      <c r="I3223" s="23">
        <v>8463176.5099999998</v>
      </c>
      <c r="J3223" s="23">
        <v>37.35</v>
      </c>
      <c r="K3223" s="23">
        <v>1</v>
      </c>
      <c r="L3223" s="23">
        <v>1</v>
      </c>
      <c r="M3223" s="21" t="s">
        <v>50</v>
      </c>
      <c r="N3223" s="21" t="s">
        <v>58</v>
      </c>
      <c r="O3223" s="22"/>
      <c r="P3223" s="23">
        <v>343006</v>
      </c>
    </row>
    <row r="3224" spans="1:16" ht="45" x14ac:dyDescent="0.25">
      <c r="A3224" s="21" t="s">
        <v>7740</v>
      </c>
      <c r="B3224" s="21" t="s">
        <v>49</v>
      </c>
      <c r="C3224" s="22"/>
      <c r="D3224" s="22"/>
      <c r="E3224" s="22"/>
      <c r="F3224" s="22"/>
      <c r="G3224" s="22"/>
      <c r="H3224" s="22"/>
      <c r="I3224" s="22"/>
      <c r="J3224" s="22"/>
      <c r="K3224" s="23">
        <v>1</v>
      </c>
      <c r="L3224" s="23">
        <v>1</v>
      </c>
      <c r="M3224" s="21" t="s">
        <v>50</v>
      </c>
      <c r="N3224" s="21" t="s">
        <v>50</v>
      </c>
      <c r="O3224" s="22"/>
      <c r="P3224" s="22"/>
    </row>
    <row r="3225" spans="1:16" ht="45" x14ac:dyDescent="0.25">
      <c r="A3225" s="21" t="s">
        <v>3161</v>
      </c>
      <c r="B3225" s="21" t="s">
        <v>49</v>
      </c>
      <c r="C3225" s="23">
        <v>76235271.140000001</v>
      </c>
      <c r="D3225" s="23">
        <v>184.39</v>
      </c>
      <c r="E3225" s="23">
        <v>98318150.280000001</v>
      </c>
      <c r="F3225" s="23">
        <v>176.54</v>
      </c>
      <c r="G3225" s="23">
        <v>103704525.45999999</v>
      </c>
      <c r="H3225" s="23">
        <v>231.67</v>
      </c>
      <c r="I3225" s="23">
        <v>169183073.18000001</v>
      </c>
      <c r="J3225" s="23">
        <v>283.91000000000003</v>
      </c>
      <c r="K3225" s="23">
        <v>1</v>
      </c>
      <c r="L3225" s="23">
        <v>1</v>
      </c>
      <c r="M3225" s="21" t="s">
        <v>50</v>
      </c>
      <c r="N3225" s="21" t="s">
        <v>58</v>
      </c>
      <c r="O3225" s="22"/>
      <c r="P3225" s="23">
        <v>581192.25</v>
      </c>
    </row>
    <row r="3226" spans="1:16" ht="45" x14ac:dyDescent="0.25">
      <c r="A3226" s="21" t="s">
        <v>3163</v>
      </c>
      <c r="B3226" s="21" t="s">
        <v>49</v>
      </c>
      <c r="C3226" s="23">
        <v>14497268.35</v>
      </c>
      <c r="D3226" s="23">
        <v>152.44999999999999</v>
      </c>
      <c r="E3226" s="23">
        <v>11386358.75</v>
      </c>
      <c r="F3226" s="23">
        <v>136.97999999999999</v>
      </c>
      <c r="G3226" s="23">
        <v>10517294.92</v>
      </c>
      <c r="H3226" s="23">
        <v>120.77</v>
      </c>
      <c r="I3226" s="23">
        <v>11485810.359999999</v>
      </c>
      <c r="J3226" s="23">
        <v>128.65</v>
      </c>
      <c r="K3226" s="23">
        <v>1</v>
      </c>
      <c r="L3226" s="23">
        <v>1</v>
      </c>
      <c r="M3226" s="21" t="s">
        <v>50</v>
      </c>
      <c r="N3226" s="21" t="s">
        <v>1462</v>
      </c>
      <c r="O3226" s="22"/>
      <c r="P3226" s="23">
        <v>73927.75</v>
      </c>
    </row>
    <row r="3227" spans="1:16" ht="45" x14ac:dyDescent="0.25">
      <c r="A3227" s="21" t="s">
        <v>7741</v>
      </c>
      <c r="B3227" s="21" t="s">
        <v>49</v>
      </c>
      <c r="C3227" s="22"/>
      <c r="D3227" s="22"/>
      <c r="E3227" s="22"/>
      <c r="F3227" s="22"/>
      <c r="G3227" s="22"/>
      <c r="H3227" s="22"/>
      <c r="I3227" s="22"/>
      <c r="J3227" s="22"/>
      <c r="K3227" s="23">
        <v>1</v>
      </c>
      <c r="L3227" s="23">
        <v>1</v>
      </c>
      <c r="M3227" s="21" t="s">
        <v>50</v>
      </c>
      <c r="N3227" s="21" t="s">
        <v>50</v>
      </c>
      <c r="O3227" s="22"/>
      <c r="P3227" s="22"/>
    </row>
    <row r="3228" spans="1:16" ht="45" x14ac:dyDescent="0.25">
      <c r="A3228" s="21" t="s">
        <v>7742</v>
      </c>
      <c r="B3228" s="21" t="s">
        <v>49</v>
      </c>
      <c r="C3228" s="22"/>
      <c r="D3228" s="22"/>
      <c r="E3228" s="22"/>
      <c r="F3228" s="22"/>
      <c r="G3228" s="22"/>
      <c r="H3228" s="22"/>
      <c r="I3228" s="22"/>
      <c r="J3228" s="22"/>
      <c r="K3228" s="23">
        <v>1</v>
      </c>
      <c r="L3228" s="23">
        <v>1</v>
      </c>
      <c r="M3228" s="21" t="s">
        <v>50</v>
      </c>
      <c r="N3228" s="21" t="s">
        <v>50</v>
      </c>
      <c r="O3228" s="22"/>
      <c r="P3228" s="22"/>
    </row>
    <row r="3229" spans="1:16" ht="45" x14ac:dyDescent="0.25">
      <c r="A3229" s="21" t="s">
        <v>7743</v>
      </c>
      <c r="B3229" s="21" t="s">
        <v>49</v>
      </c>
      <c r="C3229" s="22"/>
      <c r="D3229" s="22"/>
      <c r="E3229" s="22"/>
      <c r="F3229" s="22"/>
      <c r="G3229" s="22"/>
      <c r="H3229" s="22"/>
      <c r="I3229" s="22"/>
      <c r="J3229" s="22"/>
      <c r="K3229" s="23">
        <v>1</v>
      </c>
      <c r="L3229" s="23">
        <v>1</v>
      </c>
      <c r="M3229" s="21" t="s">
        <v>50</v>
      </c>
      <c r="N3229" s="21" t="s">
        <v>50</v>
      </c>
      <c r="O3229" s="22"/>
      <c r="P3229" s="22"/>
    </row>
    <row r="3230" spans="1:16" ht="45" x14ac:dyDescent="0.25">
      <c r="A3230" s="21" t="s">
        <v>7744</v>
      </c>
      <c r="B3230" s="21" t="s">
        <v>49</v>
      </c>
      <c r="C3230" s="22"/>
      <c r="D3230" s="22"/>
      <c r="E3230" s="22"/>
      <c r="F3230" s="22"/>
      <c r="G3230" s="22"/>
      <c r="H3230" s="22"/>
      <c r="I3230" s="22"/>
      <c r="J3230" s="22"/>
      <c r="K3230" s="23">
        <v>1</v>
      </c>
      <c r="L3230" s="23">
        <v>1</v>
      </c>
      <c r="M3230" s="21" t="s">
        <v>50</v>
      </c>
      <c r="N3230" s="21" t="s">
        <v>50</v>
      </c>
      <c r="O3230" s="22"/>
      <c r="P3230" s="22"/>
    </row>
    <row r="3231" spans="1:16" ht="45" x14ac:dyDescent="0.25">
      <c r="A3231" s="21" t="s">
        <v>395</v>
      </c>
      <c r="B3231" s="21" t="s">
        <v>49</v>
      </c>
      <c r="C3231" s="23">
        <v>112525234.14</v>
      </c>
      <c r="D3231" s="23">
        <v>59.59</v>
      </c>
      <c r="E3231" s="23">
        <v>99718944.739999995</v>
      </c>
      <c r="F3231" s="23">
        <v>70.03</v>
      </c>
      <c r="G3231" s="23">
        <v>74137667.659999996</v>
      </c>
      <c r="H3231" s="23">
        <v>59.33</v>
      </c>
      <c r="I3231" s="23">
        <v>101666937.15000001</v>
      </c>
      <c r="J3231" s="23">
        <v>77.62</v>
      </c>
      <c r="K3231" s="23">
        <v>1</v>
      </c>
      <c r="L3231" s="23">
        <v>1</v>
      </c>
      <c r="M3231" s="21" t="s">
        <v>50</v>
      </c>
      <c r="N3231" s="21" t="s">
        <v>58</v>
      </c>
      <c r="O3231" s="22"/>
      <c r="P3231" s="23">
        <v>1435738.25</v>
      </c>
    </row>
    <row r="3232" spans="1:16" ht="45" x14ac:dyDescent="0.25">
      <c r="A3232" s="21" t="s">
        <v>7745</v>
      </c>
      <c r="B3232" s="21" t="s">
        <v>49</v>
      </c>
      <c r="C3232" s="22"/>
      <c r="D3232" s="22"/>
      <c r="E3232" s="22"/>
      <c r="F3232" s="22"/>
      <c r="G3232" s="22"/>
      <c r="H3232" s="22"/>
      <c r="I3232" s="22"/>
      <c r="J3232" s="22"/>
      <c r="K3232" s="23">
        <v>1</v>
      </c>
      <c r="L3232" s="23">
        <v>1</v>
      </c>
      <c r="M3232" s="21" t="s">
        <v>50</v>
      </c>
      <c r="N3232" s="21" t="s">
        <v>50</v>
      </c>
      <c r="O3232" s="22"/>
      <c r="P3232" s="22"/>
    </row>
    <row r="3233" spans="1:16" ht="45" x14ac:dyDescent="0.25">
      <c r="A3233" s="21" t="s">
        <v>7746</v>
      </c>
      <c r="B3233" s="21" t="s">
        <v>49</v>
      </c>
      <c r="C3233" s="22"/>
      <c r="D3233" s="22"/>
      <c r="E3233" s="22"/>
      <c r="F3233" s="22"/>
      <c r="G3233" s="22"/>
      <c r="H3233" s="22"/>
      <c r="I3233" s="22"/>
      <c r="J3233" s="22"/>
      <c r="K3233" s="23">
        <v>1</v>
      </c>
      <c r="L3233" s="23">
        <v>1</v>
      </c>
      <c r="M3233" s="21" t="s">
        <v>50</v>
      </c>
      <c r="N3233" s="21" t="s">
        <v>50</v>
      </c>
      <c r="O3233" s="22"/>
      <c r="P3233" s="22"/>
    </row>
    <row r="3234" spans="1:16" ht="45" x14ac:dyDescent="0.25">
      <c r="A3234" s="21" t="s">
        <v>3166</v>
      </c>
      <c r="B3234" s="21" t="s">
        <v>49</v>
      </c>
      <c r="C3234" s="23">
        <v>26193725.59</v>
      </c>
      <c r="D3234" s="23">
        <v>450.67</v>
      </c>
      <c r="E3234" s="23">
        <v>45803057.310000002</v>
      </c>
      <c r="F3234" s="23">
        <v>414.94</v>
      </c>
      <c r="G3234" s="23">
        <v>46235643</v>
      </c>
      <c r="H3234" s="23">
        <v>493.56</v>
      </c>
      <c r="I3234" s="23">
        <v>25475780.140000001</v>
      </c>
      <c r="J3234" s="23">
        <v>339.51</v>
      </c>
      <c r="K3234" s="23">
        <v>1</v>
      </c>
      <c r="L3234" s="23">
        <v>1</v>
      </c>
      <c r="M3234" s="21" t="s">
        <v>50</v>
      </c>
      <c r="N3234" s="21" t="s">
        <v>1462</v>
      </c>
      <c r="O3234" s="22"/>
      <c r="P3234" s="23">
        <v>85053.5</v>
      </c>
    </row>
    <row r="3235" spans="1:16" ht="45" x14ac:dyDescent="0.25">
      <c r="A3235" s="21" t="s">
        <v>7747</v>
      </c>
      <c r="B3235" s="21" t="s">
        <v>49</v>
      </c>
      <c r="C3235" s="22"/>
      <c r="D3235" s="22"/>
      <c r="E3235" s="22"/>
      <c r="F3235" s="22"/>
      <c r="G3235" s="22"/>
      <c r="H3235" s="22"/>
      <c r="I3235" s="22"/>
      <c r="J3235" s="22"/>
      <c r="K3235" s="23">
        <v>1</v>
      </c>
      <c r="L3235" s="23">
        <v>1</v>
      </c>
      <c r="M3235" s="21" t="s">
        <v>50</v>
      </c>
      <c r="N3235" s="21" t="s">
        <v>50</v>
      </c>
      <c r="O3235" s="22"/>
      <c r="P3235" s="22"/>
    </row>
    <row r="3236" spans="1:16" ht="45" x14ac:dyDescent="0.25">
      <c r="A3236" s="21" t="s">
        <v>3168</v>
      </c>
      <c r="B3236" s="21" t="s">
        <v>49</v>
      </c>
      <c r="C3236" s="23">
        <v>58518000</v>
      </c>
      <c r="D3236" s="23">
        <v>3000</v>
      </c>
      <c r="E3236" s="23">
        <v>69044992.989999995</v>
      </c>
      <c r="F3236" s="23">
        <v>4147.92</v>
      </c>
      <c r="G3236" s="23">
        <v>63617725.990000002</v>
      </c>
      <c r="H3236" s="23">
        <v>3510.57</v>
      </c>
      <c r="I3236" s="23">
        <v>56541805</v>
      </c>
      <c r="J3236" s="23">
        <v>3186.32</v>
      </c>
      <c r="K3236" s="23">
        <v>1</v>
      </c>
      <c r="L3236" s="23">
        <v>1</v>
      </c>
      <c r="M3236" s="21" t="s">
        <v>50</v>
      </c>
      <c r="N3236" s="21" t="s">
        <v>5192</v>
      </c>
      <c r="O3236" s="22"/>
      <c r="P3236" s="23">
        <v>15845.25</v>
      </c>
    </row>
    <row r="3237" spans="1:16" ht="45" x14ac:dyDescent="0.25">
      <c r="A3237" s="21" t="s">
        <v>7748</v>
      </c>
      <c r="B3237" s="21" t="s">
        <v>49</v>
      </c>
      <c r="C3237" s="22"/>
      <c r="D3237" s="22"/>
      <c r="E3237" s="22"/>
      <c r="F3237" s="22"/>
      <c r="G3237" s="22"/>
      <c r="H3237" s="22"/>
      <c r="I3237" s="22"/>
      <c r="J3237" s="22"/>
      <c r="K3237" s="23">
        <v>1</v>
      </c>
      <c r="L3237" s="23">
        <v>1</v>
      </c>
      <c r="M3237" s="21" t="s">
        <v>50</v>
      </c>
      <c r="N3237" s="21" t="s">
        <v>50</v>
      </c>
      <c r="O3237" s="22"/>
      <c r="P3237" s="22"/>
    </row>
    <row r="3238" spans="1:16" ht="45" x14ac:dyDescent="0.25">
      <c r="A3238" s="21" t="s">
        <v>7749</v>
      </c>
      <c r="B3238" s="21" t="s">
        <v>49</v>
      </c>
      <c r="C3238" s="22"/>
      <c r="D3238" s="22"/>
      <c r="E3238" s="22"/>
      <c r="F3238" s="22"/>
      <c r="G3238" s="22"/>
      <c r="H3238" s="22"/>
      <c r="I3238" s="22"/>
      <c r="J3238" s="22"/>
      <c r="K3238" s="23">
        <v>1</v>
      </c>
      <c r="L3238" s="23">
        <v>1</v>
      </c>
      <c r="M3238" s="21" t="s">
        <v>50</v>
      </c>
      <c r="N3238" s="21" t="s">
        <v>50</v>
      </c>
      <c r="O3238" s="22"/>
      <c r="P3238" s="22"/>
    </row>
    <row r="3239" spans="1:16" ht="45" x14ac:dyDescent="0.25">
      <c r="A3239" s="21" t="s">
        <v>7750</v>
      </c>
      <c r="B3239" s="21" t="s">
        <v>49</v>
      </c>
      <c r="C3239" s="22"/>
      <c r="D3239" s="22"/>
      <c r="E3239" s="22"/>
      <c r="F3239" s="22"/>
      <c r="G3239" s="22"/>
      <c r="H3239" s="22"/>
      <c r="I3239" s="22"/>
      <c r="J3239" s="22"/>
      <c r="K3239" s="23">
        <v>1</v>
      </c>
      <c r="L3239" s="23">
        <v>1</v>
      </c>
      <c r="M3239" s="21" t="s">
        <v>50</v>
      </c>
      <c r="N3239" s="21" t="s">
        <v>50</v>
      </c>
      <c r="O3239" s="22"/>
      <c r="P3239" s="22"/>
    </row>
    <row r="3240" spans="1:16" ht="45" x14ac:dyDescent="0.25">
      <c r="A3240" s="21" t="s">
        <v>7751</v>
      </c>
      <c r="B3240" s="21" t="s">
        <v>49</v>
      </c>
      <c r="C3240" s="22"/>
      <c r="D3240" s="22"/>
      <c r="E3240" s="22"/>
      <c r="F3240" s="22"/>
      <c r="G3240" s="22"/>
      <c r="H3240" s="22"/>
      <c r="I3240" s="22"/>
      <c r="J3240" s="22"/>
      <c r="K3240" s="23">
        <v>1</v>
      </c>
      <c r="L3240" s="23">
        <v>1</v>
      </c>
      <c r="M3240" s="21" t="s">
        <v>50</v>
      </c>
      <c r="N3240" s="21" t="s">
        <v>50</v>
      </c>
      <c r="O3240" s="22"/>
      <c r="P3240" s="22"/>
    </row>
    <row r="3241" spans="1:16" ht="45" x14ac:dyDescent="0.25">
      <c r="A3241" s="21" t="s">
        <v>7752</v>
      </c>
      <c r="B3241" s="21" t="s">
        <v>49</v>
      </c>
      <c r="C3241" s="22"/>
      <c r="D3241" s="22"/>
      <c r="E3241" s="22"/>
      <c r="F3241" s="22"/>
      <c r="G3241" s="22"/>
      <c r="H3241" s="22"/>
      <c r="I3241" s="22"/>
      <c r="J3241" s="22"/>
      <c r="K3241" s="23">
        <v>1</v>
      </c>
      <c r="L3241" s="23">
        <v>1</v>
      </c>
      <c r="M3241" s="21" t="s">
        <v>50</v>
      </c>
      <c r="N3241" s="21" t="s">
        <v>50</v>
      </c>
      <c r="O3241" s="22"/>
      <c r="P3241" s="22"/>
    </row>
    <row r="3242" spans="1:16" ht="45" x14ac:dyDescent="0.25">
      <c r="A3242" s="21" t="s">
        <v>7753</v>
      </c>
      <c r="B3242" s="21" t="s">
        <v>49</v>
      </c>
      <c r="C3242" s="22"/>
      <c r="D3242" s="22"/>
      <c r="E3242" s="22"/>
      <c r="F3242" s="22"/>
      <c r="G3242" s="22"/>
      <c r="H3242" s="22"/>
      <c r="I3242" s="22"/>
      <c r="J3242" s="22"/>
      <c r="K3242" s="23">
        <v>1</v>
      </c>
      <c r="L3242" s="23">
        <v>1</v>
      </c>
      <c r="M3242" s="21" t="s">
        <v>50</v>
      </c>
      <c r="N3242" s="21" t="s">
        <v>50</v>
      </c>
      <c r="O3242" s="22"/>
      <c r="P3242" s="22"/>
    </row>
    <row r="3243" spans="1:16" ht="45" x14ac:dyDescent="0.25">
      <c r="A3243" s="21" t="s">
        <v>7754</v>
      </c>
      <c r="B3243" s="21" t="s">
        <v>49</v>
      </c>
      <c r="C3243" s="22"/>
      <c r="D3243" s="22"/>
      <c r="E3243" s="22"/>
      <c r="F3243" s="22"/>
      <c r="G3243" s="22"/>
      <c r="H3243" s="22"/>
      <c r="I3243" s="22"/>
      <c r="J3243" s="22"/>
      <c r="K3243" s="23">
        <v>1</v>
      </c>
      <c r="L3243" s="23">
        <v>1</v>
      </c>
      <c r="M3243" s="21" t="s">
        <v>50</v>
      </c>
      <c r="N3243" s="21" t="s">
        <v>50</v>
      </c>
      <c r="O3243" s="22"/>
      <c r="P3243" s="22"/>
    </row>
    <row r="3244" spans="1:16" ht="45" x14ac:dyDescent="0.25">
      <c r="A3244" s="21" t="s">
        <v>7755</v>
      </c>
      <c r="B3244" s="21" t="s">
        <v>49</v>
      </c>
      <c r="C3244" s="22"/>
      <c r="D3244" s="22"/>
      <c r="E3244" s="22"/>
      <c r="F3244" s="22"/>
      <c r="G3244" s="22"/>
      <c r="H3244" s="22"/>
      <c r="I3244" s="22"/>
      <c r="J3244" s="22"/>
      <c r="K3244" s="23">
        <v>1</v>
      </c>
      <c r="L3244" s="23">
        <v>1</v>
      </c>
      <c r="M3244" s="21" t="s">
        <v>50</v>
      </c>
      <c r="N3244" s="21" t="s">
        <v>50</v>
      </c>
      <c r="O3244" s="22"/>
      <c r="P3244" s="22"/>
    </row>
    <row r="3245" spans="1:16" ht="45" x14ac:dyDescent="0.25">
      <c r="A3245" s="21" t="s">
        <v>3170</v>
      </c>
      <c r="B3245" s="21" t="s">
        <v>49</v>
      </c>
      <c r="C3245" s="23">
        <v>65003298.560000002</v>
      </c>
      <c r="D3245" s="23">
        <v>184.39</v>
      </c>
      <c r="E3245" s="23">
        <v>83832640.469999999</v>
      </c>
      <c r="F3245" s="23">
        <v>176.54</v>
      </c>
      <c r="G3245" s="23">
        <v>52294939.530000001</v>
      </c>
      <c r="H3245" s="23">
        <v>90.67</v>
      </c>
      <c r="I3245" s="23">
        <v>44676909.789999999</v>
      </c>
      <c r="J3245" s="23">
        <v>111.51</v>
      </c>
      <c r="K3245" s="23">
        <v>1</v>
      </c>
      <c r="L3245" s="23">
        <v>1</v>
      </c>
      <c r="M3245" s="21" t="s">
        <v>50</v>
      </c>
      <c r="N3245" s="21" t="s">
        <v>58</v>
      </c>
      <c r="O3245" s="22"/>
      <c r="P3245" s="23">
        <v>467555.5</v>
      </c>
    </row>
    <row r="3246" spans="1:16" ht="45" x14ac:dyDescent="0.25">
      <c r="A3246" s="21" t="s">
        <v>7756</v>
      </c>
      <c r="B3246" s="21" t="s">
        <v>49</v>
      </c>
      <c r="C3246" s="22"/>
      <c r="D3246" s="22"/>
      <c r="E3246" s="22"/>
      <c r="F3246" s="22"/>
      <c r="G3246" s="22"/>
      <c r="H3246" s="22"/>
      <c r="I3246" s="22"/>
      <c r="J3246" s="22"/>
      <c r="K3246" s="23">
        <v>1</v>
      </c>
      <c r="L3246" s="23">
        <v>1</v>
      </c>
      <c r="M3246" s="21" t="s">
        <v>50</v>
      </c>
      <c r="N3246" s="21" t="s">
        <v>50</v>
      </c>
      <c r="O3246" s="22"/>
      <c r="P3246" s="22"/>
    </row>
    <row r="3247" spans="1:16" ht="45" x14ac:dyDescent="0.25">
      <c r="A3247" s="21" t="s">
        <v>7757</v>
      </c>
      <c r="B3247" s="21" t="s">
        <v>49</v>
      </c>
      <c r="C3247" s="22"/>
      <c r="D3247" s="22"/>
      <c r="E3247" s="22"/>
      <c r="F3247" s="22"/>
      <c r="G3247" s="22"/>
      <c r="H3247" s="22"/>
      <c r="I3247" s="22"/>
      <c r="J3247" s="22"/>
      <c r="K3247" s="23">
        <v>1</v>
      </c>
      <c r="L3247" s="23">
        <v>1</v>
      </c>
      <c r="M3247" s="21" t="s">
        <v>50</v>
      </c>
      <c r="N3247" s="21" t="s">
        <v>50</v>
      </c>
      <c r="O3247" s="22"/>
      <c r="P3247" s="22"/>
    </row>
    <row r="3248" spans="1:16" ht="45" x14ac:dyDescent="0.25">
      <c r="A3248" s="21" t="s">
        <v>7758</v>
      </c>
      <c r="B3248" s="21" t="s">
        <v>49</v>
      </c>
      <c r="C3248" s="22"/>
      <c r="D3248" s="22"/>
      <c r="E3248" s="22"/>
      <c r="F3248" s="22"/>
      <c r="G3248" s="22"/>
      <c r="H3248" s="22"/>
      <c r="I3248" s="22"/>
      <c r="J3248" s="22"/>
      <c r="K3248" s="23">
        <v>1</v>
      </c>
      <c r="L3248" s="23">
        <v>1</v>
      </c>
      <c r="M3248" s="21" t="s">
        <v>50</v>
      </c>
      <c r="N3248" s="21" t="s">
        <v>50</v>
      </c>
      <c r="O3248" s="22"/>
      <c r="P3248" s="22"/>
    </row>
    <row r="3249" spans="1:16" ht="45" x14ac:dyDescent="0.25">
      <c r="A3249" s="21" t="s">
        <v>7759</v>
      </c>
      <c r="B3249" s="21" t="s">
        <v>49</v>
      </c>
      <c r="C3249" s="22"/>
      <c r="D3249" s="22"/>
      <c r="E3249" s="22"/>
      <c r="F3249" s="22"/>
      <c r="G3249" s="22"/>
      <c r="H3249" s="22"/>
      <c r="I3249" s="22"/>
      <c r="J3249" s="22"/>
      <c r="K3249" s="23">
        <v>1</v>
      </c>
      <c r="L3249" s="23">
        <v>1</v>
      </c>
      <c r="M3249" s="21" t="s">
        <v>50</v>
      </c>
      <c r="N3249" s="21" t="s">
        <v>50</v>
      </c>
      <c r="O3249" s="22"/>
      <c r="P3249" s="22"/>
    </row>
    <row r="3250" spans="1:16" ht="45" x14ac:dyDescent="0.25">
      <c r="A3250" s="21" t="s">
        <v>7760</v>
      </c>
      <c r="B3250" s="21" t="s">
        <v>49</v>
      </c>
      <c r="C3250" s="22"/>
      <c r="D3250" s="22"/>
      <c r="E3250" s="22"/>
      <c r="F3250" s="22"/>
      <c r="G3250" s="22"/>
      <c r="H3250" s="22"/>
      <c r="I3250" s="22"/>
      <c r="J3250" s="22"/>
      <c r="K3250" s="23">
        <v>1</v>
      </c>
      <c r="L3250" s="23">
        <v>1</v>
      </c>
      <c r="M3250" s="21" t="s">
        <v>50</v>
      </c>
      <c r="N3250" s="21" t="s">
        <v>50</v>
      </c>
      <c r="O3250" s="22"/>
      <c r="P3250" s="22"/>
    </row>
    <row r="3251" spans="1:16" ht="45" x14ac:dyDescent="0.25">
      <c r="A3251" s="21" t="s">
        <v>7761</v>
      </c>
      <c r="B3251" s="21" t="s">
        <v>49</v>
      </c>
      <c r="C3251" s="22"/>
      <c r="D3251" s="22"/>
      <c r="E3251" s="22"/>
      <c r="F3251" s="22"/>
      <c r="G3251" s="22"/>
      <c r="H3251" s="22"/>
      <c r="I3251" s="22"/>
      <c r="J3251" s="22"/>
      <c r="K3251" s="23">
        <v>1</v>
      </c>
      <c r="L3251" s="23">
        <v>1</v>
      </c>
      <c r="M3251" s="21" t="s">
        <v>50</v>
      </c>
      <c r="N3251" s="21" t="s">
        <v>50</v>
      </c>
      <c r="O3251" s="22"/>
      <c r="P3251" s="22"/>
    </row>
    <row r="3252" spans="1:16" ht="45" x14ac:dyDescent="0.25">
      <c r="A3252" s="21" t="s">
        <v>7762</v>
      </c>
      <c r="B3252" s="21" t="s">
        <v>49</v>
      </c>
      <c r="C3252" s="22"/>
      <c r="D3252" s="22"/>
      <c r="E3252" s="22"/>
      <c r="F3252" s="22"/>
      <c r="G3252" s="22"/>
      <c r="H3252" s="22"/>
      <c r="I3252" s="22"/>
      <c r="J3252" s="22"/>
      <c r="K3252" s="23">
        <v>1</v>
      </c>
      <c r="L3252" s="23">
        <v>1</v>
      </c>
      <c r="M3252" s="21" t="s">
        <v>50</v>
      </c>
      <c r="N3252" s="21" t="s">
        <v>50</v>
      </c>
      <c r="O3252" s="22"/>
      <c r="P3252" s="22"/>
    </row>
    <row r="3253" spans="1:16" ht="45" x14ac:dyDescent="0.25">
      <c r="A3253" s="21" t="s">
        <v>7763</v>
      </c>
      <c r="B3253" s="21" t="s">
        <v>49</v>
      </c>
      <c r="C3253" s="22"/>
      <c r="D3253" s="22"/>
      <c r="E3253" s="22"/>
      <c r="F3253" s="22"/>
      <c r="G3253" s="22"/>
      <c r="H3253" s="22"/>
      <c r="I3253" s="22"/>
      <c r="J3253" s="22"/>
      <c r="K3253" s="23">
        <v>1</v>
      </c>
      <c r="L3253" s="23">
        <v>1</v>
      </c>
      <c r="M3253" s="21" t="s">
        <v>50</v>
      </c>
      <c r="N3253" s="21" t="s">
        <v>50</v>
      </c>
      <c r="O3253" s="22"/>
      <c r="P3253" s="22"/>
    </row>
    <row r="3254" spans="1:16" ht="45" x14ac:dyDescent="0.25">
      <c r="A3254" s="21" t="s">
        <v>401</v>
      </c>
      <c r="B3254" s="21" t="s">
        <v>49</v>
      </c>
      <c r="C3254" s="23">
        <v>14724403.470000001</v>
      </c>
      <c r="D3254" s="23">
        <v>42.78</v>
      </c>
      <c r="E3254" s="23">
        <v>22589947.129999999</v>
      </c>
      <c r="F3254" s="23">
        <v>30.38</v>
      </c>
      <c r="G3254" s="23">
        <v>28442703.82</v>
      </c>
      <c r="H3254" s="23">
        <v>38.99</v>
      </c>
      <c r="I3254" s="23">
        <v>26833414.16</v>
      </c>
      <c r="J3254" s="23">
        <v>41.97</v>
      </c>
      <c r="K3254" s="23">
        <v>1</v>
      </c>
      <c r="L3254" s="23">
        <v>1</v>
      </c>
      <c r="M3254" s="21" t="s">
        <v>50</v>
      </c>
      <c r="N3254" s="21" t="s">
        <v>58</v>
      </c>
      <c r="O3254" s="22"/>
      <c r="P3254" s="23">
        <v>698759.25</v>
      </c>
    </row>
    <row r="3255" spans="1:16" ht="45" x14ac:dyDescent="0.25">
      <c r="A3255" s="21" t="s">
        <v>7764</v>
      </c>
      <c r="B3255" s="21" t="s">
        <v>49</v>
      </c>
      <c r="C3255" s="22"/>
      <c r="D3255" s="22"/>
      <c r="E3255" s="22"/>
      <c r="F3255" s="22"/>
      <c r="G3255" s="22"/>
      <c r="H3255" s="22"/>
      <c r="I3255" s="22"/>
      <c r="J3255" s="22"/>
      <c r="K3255" s="23">
        <v>1</v>
      </c>
      <c r="L3255" s="23">
        <v>1</v>
      </c>
      <c r="M3255" s="21" t="s">
        <v>50</v>
      </c>
      <c r="N3255" s="21" t="s">
        <v>50</v>
      </c>
      <c r="O3255" s="22"/>
      <c r="P3255" s="22"/>
    </row>
    <row r="3256" spans="1:16" ht="45" x14ac:dyDescent="0.25">
      <c r="A3256" s="21" t="s">
        <v>7765</v>
      </c>
      <c r="B3256" s="21" t="s">
        <v>49</v>
      </c>
      <c r="C3256" s="22"/>
      <c r="D3256" s="22"/>
      <c r="E3256" s="22"/>
      <c r="F3256" s="22"/>
      <c r="G3256" s="22"/>
      <c r="H3256" s="22"/>
      <c r="I3256" s="22"/>
      <c r="J3256" s="22"/>
      <c r="K3256" s="23">
        <v>1</v>
      </c>
      <c r="L3256" s="23">
        <v>1</v>
      </c>
      <c r="M3256" s="21" t="s">
        <v>50</v>
      </c>
      <c r="N3256" s="21" t="s">
        <v>50</v>
      </c>
      <c r="O3256" s="22"/>
      <c r="P3256" s="22"/>
    </row>
    <row r="3257" spans="1:16" ht="45" x14ac:dyDescent="0.25">
      <c r="A3257" s="21" t="s">
        <v>7766</v>
      </c>
      <c r="B3257" s="21" t="s">
        <v>49</v>
      </c>
      <c r="C3257" s="22"/>
      <c r="D3257" s="22"/>
      <c r="E3257" s="22"/>
      <c r="F3257" s="22"/>
      <c r="G3257" s="22"/>
      <c r="H3257" s="22"/>
      <c r="I3257" s="22"/>
      <c r="J3257" s="22"/>
      <c r="K3257" s="23">
        <v>1</v>
      </c>
      <c r="L3257" s="23">
        <v>1</v>
      </c>
      <c r="M3257" s="21" t="s">
        <v>50</v>
      </c>
      <c r="N3257" s="21" t="s">
        <v>50</v>
      </c>
      <c r="O3257" s="22"/>
      <c r="P3257" s="22"/>
    </row>
    <row r="3258" spans="1:16" ht="45" x14ac:dyDescent="0.25">
      <c r="A3258" s="21" t="s">
        <v>7767</v>
      </c>
      <c r="B3258" s="21" t="s">
        <v>49</v>
      </c>
      <c r="C3258" s="22"/>
      <c r="D3258" s="22"/>
      <c r="E3258" s="22"/>
      <c r="F3258" s="22"/>
      <c r="G3258" s="22"/>
      <c r="H3258" s="22"/>
      <c r="I3258" s="22"/>
      <c r="J3258" s="22"/>
      <c r="K3258" s="23">
        <v>1</v>
      </c>
      <c r="L3258" s="23">
        <v>1</v>
      </c>
      <c r="M3258" s="21" t="s">
        <v>50</v>
      </c>
      <c r="N3258" s="21" t="s">
        <v>50</v>
      </c>
      <c r="O3258" s="22"/>
      <c r="P3258" s="22"/>
    </row>
    <row r="3259" spans="1:16" ht="45" x14ac:dyDescent="0.25">
      <c r="A3259" s="21" t="s">
        <v>7768</v>
      </c>
      <c r="B3259" s="21" t="s">
        <v>49</v>
      </c>
      <c r="C3259" s="22"/>
      <c r="D3259" s="22"/>
      <c r="E3259" s="22"/>
      <c r="F3259" s="22"/>
      <c r="G3259" s="22"/>
      <c r="H3259" s="22"/>
      <c r="I3259" s="22"/>
      <c r="J3259" s="22"/>
      <c r="K3259" s="23">
        <v>1</v>
      </c>
      <c r="L3259" s="23">
        <v>1</v>
      </c>
      <c r="M3259" s="21" t="s">
        <v>50</v>
      </c>
      <c r="N3259" s="21" t="s">
        <v>50</v>
      </c>
      <c r="O3259" s="22"/>
      <c r="P3259" s="22"/>
    </row>
    <row r="3260" spans="1:16" ht="45" x14ac:dyDescent="0.25">
      <c r="A3260" s="21" t="s">
        <v>7769</v>
      </c>
      <c r="B3260" s="21" t="s">
        <v>49</v>
      </c>
      <c r="C3260" s="22"/>
      <c r="D3260" s="22"/>
      <c r="E3260" s="22"/>
      <c r="F3260" s="22"/>
      <c r="G3260" s="22"/>
      <c r="H3260" s="22"/>
      <c r="I3260" s="22"/>
      <c r="J3260" s="22"/>
      <c r="K3260" s="23">
        <v>1</v>
      </c>
      <c r="L3260" s="23">
        <v>1</v>
      </c>
      <c r="M3260" s="21" t="s">
        <v>50</v>
      </c>
      <c r="N3260" s="21" t="s">
        <v>50</v>
      </c>
      <c r="O3260" s="22"/>
      <c r="P3260" s="22"/>
    </row>
    <row r="3261" spans="1:16" ht="45" x14ac:dyDescent="0.25">
      <c r="A3261" s="21" t="s">
        <v>7770</v>
      </c>
      <c r="B3261" s="21" t="s">
        <v>49</v>
      </c>
      <c r="C3261" s="22"/>
      <c r="D3261" s="22"/>
      <c r="E3261" s="22"/>
      <c r="F3261" s="22"/>
      <c r="G3261" s="22"/>
      <c r="H3261" s="22"/>
      <c r="I3261" s="22"/>
      <c r="J3261" s="22"/>
      <c r="K3261" s="23">
        <v>1</v>
      </c>
      <c r="L3261" s="23">
        <v>1</v>
      </c>
      <c r="M3261" s="21" t="s">
        <v>50</v>
      </c>
      <c r="N3261" s="21" t="s">
        <v>50</v>
      </c>
      <c r="O3261" s="22"/>
      <c r="P3261" s="22"/>
    </row>
    <row r="3262" spans="1:16" ht="45" x14ac:dyDescent="0.25">
      <c r="A3262" s="21" t="s">
        <v>3173</v>
      </c>
      <c r="B3262" s="21" t="s">
        <v>49</v>
      </c>
      <c r="C3262" s="23">
        <v>45817851.759999998</v>
      </c>
      <c r="D3262" s="23">
        <v>41.97</v>
      </c>
      <c r="E3262" s="23">
        <v>44572306.939999998</v>
      </c>
      <c r="F3262" s="23">
        <v>42.56</v>
      </c>
      <c r="G3262" s="23">
        <v>49938013.609999999</v>
      </c>
      <c r="H3262" s="23">
        <v>46.1</v>
      </c>
      <c r="I3262" s="23">
        <v>53575583.549999997</v>
      </c>
      <c r="J3262" s="23">
        <v>56.34</v>
      </c>
      <c r="K3262" s="23">
        <v>1</v>
      </c>
      <c r="L3262" s="23">
        <v>1</v>
      </c>
      <c r="M3262" s="21" t="s">
        <v>50</v>
      </c>
      <c r="N3262" s="21" t="s">
        <v>58</v>
      </c>
      <c r="O3262" s="22"/>
      <c r="P3262" s="23">
        <v>1225308.75</v>
      </c>
    </row>
    <row r="3263" spans="1:16" ht="45" x14ac:dyDescent="0.25">
      <c r="A3263" s="21" t="s">
        <v>7771</v>
      </c>
      <c r="B3263" s="21" t="s">
        <v>49</v>
      </c>
      <c r="C3263" s="22"/>
      <c r="D3263" s="22"/>
      <c r="E3263" s="22"/>
      <c r="F3263" s="22"/>
      <c r="G3263" s="22"/>
      <c r="H3263" s="22"/>
      <c r="I3263" s="22"/>
      <c r="J3263" s="22"/>
      <c r="K3263" s="23">
        <v>1</v>
      </c>
      <c r="L3263" s="23">
        <v>1</v>
      </c>
      <c r="M3263" s="21" t="s">
        <v>50</v>
      </c>
      <c r="N3263" s="21" t="s">
        <v>50</v>
      </c>
      <c r="O3263" s="22"/>
      <c r="P3263" s="22"/>
    </row>
    <row r="3264" spans="1:16" ht="45" x14ac:dyDescent="0.25">
      <c r="A3264" s="21" t="s">
        <v>3179</v>
      </c>
      <c r="B3264" s="21" t="s">
        <v>49</v>
      </c>
      <c r="C3264" s="23">
        <v>4082676.09</v>
      </c>
      <c r="D3264" s="23">
        <v>1242.8399999999999</v>
      </c>
      <c r="E3264" s="23">
        <v>3439958.87</v>
      </c>
      <c r="F3264" s="23">
        <v>1025.1400000000001</v>
      </c>
      <c r="G3264" s="23">
        <v>2639484.5</v>
      </c>
      <c r="H3264" s="23">
        <v>887.79</v>
      </c>
      <c r="I3264" s="23">
        <v>2994999</v>
      </c>
      <c r="J3264" s="23">
        <v>973.57</v>
      </c>
      <c r="K3264" s="23">
        <v>1</v>
      </c>
      <c r="L3264" s="23">
        <v>1</v>
      </c>
      <c r="M3264" s="21" t="s">
        <v>50</v>
      </c>
      <c r="N3264" s="21" t="s">
        <v>5192</v>
      </c>
      <c r="O3264" s="22"/>
      <c r="P3264" s="23">
        <v>3486</v>
      </c>
    </row>
    <row r="3265" spans="1:16" ht="45" x14ac:dyDescent="0.25">
      <c r="A3265" s="21" t="s">
        <v>3181</v>
      </c>
      <c r="B3265" s="21" t="s">
        <v>49</v>
      </c>
      <c r="C3265" s="23">
        <v>9961802.9700000007</v>
      </c>
      <c r="D3265" s="23">
        <v>439.45</v>
      </c>
      <c r="E3265" s="23">
        <v>9096518.7300000004</v>
      </c>
      <c r="F3265" s="23">
        <v>401.12</v>
      </c>
      <c r="G3265" s="23">
        <v>10846615.01</v>
      </c>
      <c r="H3265" s="23">
        <v>468.7</v>
      </c>
      <c r="I3265" s="23">
        <v>10588623.18</v>
      </c>
      <c r="J3265" s="23">
        <v>457.87</v>
      </c>
      <c r="K3265" s="23">
        <v>1</v>
      </c>
      <c r="L3265" s="23">
        <v>1</v>
      </c>
      <c r="M3265" s="21" t="s">
        <v>50</v>
      </c>
      <c r="N3265" s="21" t="s">
        <v>5192</v>
      </c>
      <c r="O3265" s="22"/>
      <c r="P3265" s="23">
        <v>39055.75</v>
      </c>
    </row>
    <row r="3266" spans="1:16" ht="45" x14ac:dyDescent="0.25">
      <c r="A3266" s="21" t="s">
        <v>7772</v>
      </c>
      <c r="B3266" s="21" t="s">
        <v>49</v>
      </c>
      <c r="C3266" s="22"/>
      <c r="D3266" s="22"/>
      <c r="E3266" s="22"/>
      <c r="F3266" s="22"/>
      <c r="G3266" s="22"/>
      <c r="H3266" s="22"/>
      <c r="I3266" s="22"/>
      <c r="J3266" s="22"/>
      <c r="K3266" s="23">
        <v>1</v>
      </c>
      <c r="L3266" s="23">
        <v>1</v>
      </c>
      <c r="M3266" s="21" t="s">
        <v>50</v>
      </c>
      <c r="N3266" s="21" t="s">
        <v>50</v>
      </c>
      <c r="O3266" s="22"/>
      <c r="P3266" s="22"/>
    </row>
    <row r="3267" spans="1:16" ht="45" x14ac:dyDescent="0.25">
      <c r="A3267" s="21" t="s">
        <v>7773</v>
      </c>
      <c r="B3267" s="21" t="s">
        <v>49</v>
      </c>
      <c r="C3267" s="22"/>
      <c r="D3267" s="22"/>
      <c r="E3267" s="22"/>
      <c r="F3267" s="22"/>
      <c r="G3267" s="22"/>
      <c r="H3267" s="22"/>
      <c r="I3267" s="22"/>
      <c r="J3267" s="22"/>
      <c r="K3267" s="23">
        <v>1</v>
      </c>
      <c r="L3267" s="23">
        <v>1</v>
      </c>
      <c r="M3267" s="21" t="s">
        <v>50</v>
      </c>
      <c r="N3267" s="21" t="s">
        <v>50</v>
      </c>
      <c r="O3267" s="22"/>
      <c r="P3267" s="22"/>
    </row>
    <row r="3268" spans="1:16" ht="45" x14ac:dyDescent="0.25">
      <c r="A3268" s="21" t="s">
        <v>7774</v>
      </c>
      <c r="B3268" s="21" t="s">
        <v>49</v>
      </c>
      <c r="C3268" s="22"/>
      <c r="D3268" s="22"/>
      <c r="E3268" s="22"/>
      <c r="F3268" s="22"/>
      <c r="G3268" s="22"/>
      <c r="H3268" s="22"/>
      <c r="I3268" s="22"/>
      <c r="J3268" s="22"/>
      <c r="K3268" s="23">
        <v>1</v>
      </c>
      <c r="L3268" s="23">
        <v>1</v>
      </c>
      <c r="M3268" s="21" t="s">
        <v>50</v>
      </c>
      <c r="N3268" s="21" t="s">
        <v>50</v>
      </c>
      <c r="O3268" s="22"/>
      <c r="P3268" s="22"/>
    </row>
    <row r="3269" spans="1:16" ht="45" x14ac:dyDescent="0.25">
      <c r="A3269" s="21" t="s">
        <v>7775</v>
      </c>
      <c r="B3269" s="21" t="s">
        <v>49</v>
      </c>
      <c r="C3269" s="22"/>
      <c r="D3269" s="22"/>
      <c r="E3269" s="22"/>
      <c r="F3269" s="22"/>
      <c r="G3269" s="22"/>
      <c r="H3269" s="22"/>
      <c r="I3269" s="22"/>
      <c r="J3269" s="22"/>
      <c r="K3269" s="23">
        <v>1</v>
      </c>
      <c r="L3269" s="23">
        <v>1</v>
      </c>
      <c r="M3269" s="21" t="s">
        <v>50</v>
      </c>
      <c r="N3269" s="21" t="s">
        <v>50</v>
      </c>
      <c r="O3269" s="22"/>
      <c r="P3269" s="22"/>
    </row>
    <row r="3270" spans="1:16" ht="45" x14ac:dyDescent="0.25">
      <c r="A3270" s="21" t="s">
        <v>7776</v>
      </c>
      <c r="B3270" s="21" t="s">
        <v>49</v>
      </c>
      <c r="C3270" s="22"/>
      <c r="D3270" s="22"/>
      <c r="E3270" s="22"/>
      <c r="F3270" s="22"/>
      <c r="G3270" s="22"/>
      <c r="H3270" s="22"/>
      <c r="I3270" s="22"/>
      <c r="J3270" s="22"/>
      <c r="K3270" s="23">
        <v>1</v>
      </c>
      <c r="L3270" s="23">
        <v>1</v>
      </c>
      <c r="M3270" s="21" t="s">
        <v>50</v>
      </c>
      <c r="N3270" s="21" t="s">
        <v>50</v>
      </c>
      <c r="O3270" s="22"/>
      <c r="P3270" s="22"/>
    </row>
    <row r="3271" spans="1:16" ht="45" x14ac:dyDescent="0.25">
      <c r="A3271" s="21" t="s">
        <v>3183</v>
      </c>
      <c r="B3271" s="21" t="s">
        <v>49</v>
      </c>
      <c r="C3271" s="23">
        <v>5511765.8899999997</v>
      </c>
      <c r="D3271" s="23">
        <v>94.83</v>
      </c>
      <c r="E3271" s="23">
        <v>3926564.76</v>
      </c>
      <c r="F3271" s="23">
        <v>45.35</v>
      </c>
      <c r="G3271" s="23">
        <v>12656978.33</v>
      </c>
      <c r="H3271" s="23">
        <v>153.6</v>
      </c>
      <c r="I3271" s="23">
        <v>7234617.2599999998</v>
      </c>
      <c r="J3271" s="23">
        <v>70.62</v>
      </c>
      <c r="K3271" s="23">
        <v>1</v>
      </c>
      <c r="L3271" s="23">
        <v>1</v>
      </c>
      <c r="M3271" s="21" t="s">
        <v>50</v>
      </c>
      <c r="N3271" s="21" t="s">
        <v>1462</v>
      </c>
      <c r="O3271" s="22"/>
      <c r="P3271" s="23">
        <v>103586.75</v>
      </c>
    </row>
    <row r="3272" spans="1:16" ht="45" x14ac:dyDescent="0.25">
      <c r="A3272" s="21" t="s">
        <v>3187</v>
      </c>
      <c r="B3272" s="21" t="s">
        <v>49</v>
      </c>
      <c r="C3272" s="23">
        <v>23138718.559999999</v>
      </c>
      <c r="D3272" s="23">
        <v>1734.2</v>
      </c>
      <c r="E3272" s="23">
        <v>15136216.85</v>
      </c>
      <c r="F3272" s="23">
        <v>2508.75</v>
      </c>
      <c r="G3272" s="23">
        <v>16627843.09</v>
      </c>
      <c r="H3272" s="23">
        <v>2514.98</v>
      </c>
      <c r="I3272" s="23">
        <v>16719634.630000001</v>
      </c>
      <c r="J3272" s="23">
        <v>2938.16</v>
      </c>
      <c r="K3272" s="23">
        <v>1</v>
      </c>
      <c r="L3272" s="23">
        <v>1</v>
      </c>
      <c r="M3272" s="21" t="s">
        <v>50</v>
      </c>
      <c r="N3272" s="21" t="s">
        <v>5192</v>
      </c>
      <c r="O3272" s="22"/>
      <c r="P3272" s="23">
        <v>8415</v>
      </c>
    </row>
    <row r="3273" spans="1:16" ht="45" x14ac:dyDescent="0.25">
      <c r="A3273" s="21" t="s">
        <v>7777</v>
      </c>
      <c r="B3273" s="21" t="s">
        <v>49</v>
      </c>
      <c r="C3273" s="22"/>
      <c r="D3273" s="22"/>
      <c r="E3273" s="22"/>
      <c r="F3273" s="22"/>
      <c r="G3273" s="22"/>
      <c r="H3273" s="22"/>
      <c r="I3273" s="22"/>
      <c r="J3273" s="22"/>
      <c r="K3273" s="23">
        <v>1</v>
      </c>
      <c r="L3273" s="23">
        <v>1</v>
      </c>
      <c r="M3273" s="21" t="s">
        <v>50</v>
      </c>
      <c r="N3273" s="21" t="s">
        <v>50</v>
      </c>
      <c r="O3273" s="22"/>
      <c r="P3273" s="22"/>
    </row>
    <row r="3274" spans="1:16" ht="45" x14ac:dyDescent="0.25">
      <c r="A3274" s="21" t="s">
        <v>7778</v>
      </c>
      <c r="B3274" s="21" t="s">
        <v>49</v>
      </c>
      <c r="C3274" s="22"/>
      <c r="D3274" s="22"/>
      <c r="E3274" s="22"/>
      <c r="F3274" s="22"/>
      <c r="G3274" s="22"/>
      <c r="H3274" s="22"/>
      <c r="I3274" s="22"/>
      <c r="J3274" s="22"/>
      <c r="K3274" s="23">
        <v>1</v>
      </c>
      <c r="L3274" s="23">
        <v>1</v>
      </c>
      <c r="M3274" s="21" t="s">
        <v>50</v>
      </c>
      <c r="N3274" s="21" t="s">
        <v>50</v>
      </c>
      <c r="O3274" s="22"/>
      <c r="P3274" s="22"/>
    </row>
    <row r="3275" spans="1:16" ht="45" x14ac:dyDescent="0.25">
      <c r="A3275" s="21" t="s">
        <v>7779</v>
      </c>
      <c r="B3275" s="21" t="s">
        <v>49</v>
      </c>
      <c r="C3275" s="22"/>
      <c r="D3275" s="22"/>
      <c r="E3275" s="22"/>
      <c r="F3275" s="22"/>
      <c r="G3275" s="22"/>
      <c r="H3275" s="22"/>
      <c r="I3275" s="22"/>
      <c r="J3275" s="22"/>
      <c r="K3275" s="23">
        <v>1</v>
      </c>
      <c r="L3275" s="23">
        <v>1</v>
      </c>
      <c r="M3275" s="21" t="s">
        <v>50</v>
      </c>
      <c r="N3275" s="21" t="s">
        <v>50</v>
      </c>
      <c r="O3275" s="22"/>
      <c r="P3275" s="22"/>
    </row>
    <row r="3276" spans="1:16" ht="45" x14ac:dyDescent="0.25">
      <c r="A3276" s="21" t="s">
        <v>7780</v>
      </c>
      <c r="B3276" s="21" t="s">
        <v>49</v>
      </c>
      <c r="C3276" s="22"/>
      <c r="D3276" s="22"/>
      <c r="E3276" s="22"/>
      <c r="F3276" s="22"/>
      <c r="G3276" s="22"/>
      <c r="H3276" s="22"/>
      <c r="I3276" s="22"/>
      <c r="J3276" s="22"/>
      <c r="K3276" s="23">
        <v>1</v>
      </c>
      <c r="L3276" s="23">
        <v>1</v>
      </c>
      <c r="M3276" s="21" t="s">
        <v>50</v>
      </c>
      <c r="N3276" s="21" t="s">
        <v>50</v>
      </c>
      <c r="O3276" s="22"/>
      <c r="P3276" s="22"/>
    </row>
    <row r="3277" spans="1:16" ht="45" x14ac:dyDescent="0.25">
      <c r="A3277" s="21" t="s">
        <v>7781</v>
      </c>
      <c r="B3277" s="21" t="s">
        <v>49</v>
      </c>
      <c r="C3277" s="22"/>
      <c r="D3277" s="22"/>
      <c r="E3277" s="22"/>
      <c r="F3277" s="22"/>
      <c r="G3277" s="22"/>
      <c r="H3277" s="22"/>
      <c r="I3277" s="22"/>
      <c r="J3277" s="22"/>
      <c r="K3277" s="23">
        <v>1</v>
      </c>
      <c r="L3277" s="23">
        <v>1</v>
      </c>
      <c r="M3277" s="21" t="s">
        <v>50</v>
      </c>
      <c r="N3277" s="21" t="s">
        <v>50</v>
      </c>
      <c r="O3277" s="22"/>
      <c r="P3277" s="22"/>
    </row>
    <row r="3278" spans="1:16" ht="45" x14ac:dyDescent="0.25">
      <c r="A3278" s="21" t="s">
        <v>7782</v>
      </c>
      <c r="B3278" s="21" t="s">
        <v>49</v>
      </c>
      <c r="C3278" s="22"/>
      <c r="D3278" s="22"/>
      <c r="E3278" s="22"/>
      <c r="F3278" s="22"/>
      <c r="G3278" s="22"/>
      <c r="H3278" s="22"/>
      <c r="I3278" s="22"/>
      <c r="J3278" s="22"/>
      <c r="K3278" s="23">
        <v>1</v>
      </c>
      <c r="L3278" s="23">
        <v>1</v>
      </c>
      <c r="M3278" s="21" t="s">
        <v>50</v>
      </c>
      <c r="N3278" s="21" t="s">
        <v>50</v>
      </c>
      <c r="O3278" s="22"/>
      <c r="P3278" s="22"/>
    </row>
    <row r="3279" spans="1:16" ht="45" x14ac:dyDescent="0.25">
      <c r="A3279" s="21" t="s">
        <v>3188</v>
      </c>
      <c r="B3279" s="21" t="s">
        <v>49</v>
      </c>
      <c r="C3279" s="23">
        <v>8287052.79</v>
      </c>
      <c r="D3279" s="23">
        <v>35.950000000000003</v>
      </c>
      <c r="E3279" s="23">
        <v>11267226.84</v>
      </c>
      <c r="F3279" s="23">
        <v>107.4</v>
      </c>
      <c r="G3279" s="23">
        <v>15645589.09</v>
      </c>
      <c r="H3279" s="23">
        <v>128.93</v>
      </c>
      <c r="I3279" s="23">
        <v>13613026.51</v>
      </c>
      <c r="J3279" s="23">
        <v>134.63</v>
      </c>
      <c r="K3279" s="23">
        <v>1</v>
      </c>
      <c r="L3279" s="23">
        <v>1</v>
      </c>
      <c r="M3279" s="21" t="s">
        <v>50</v>
      </c>
      <c r="N3279" s="21" t="s">
        <v>1462</v>
      </c>
      <c r="O3279" s="22"/>
      <c r="P3279" s="23">
        <v>110866.5</v>
      </c>
    </row>
    <row r="3280" spans="1:16" ht="45" x14ac:dyDescent="0.25">
      <c r="A3280" s="21" t="s">
        <v>7783</v>
      </c>
      <c r="B3280" s="21" t="s">
        <v>49</v>
      </c>
      <c r="C3280" s="22"/>
      <c r="D3280" s="22"/>
      <c r="E3280" s="22"/>
      <c r="F3280" s="22"/>
      <c r="G3280" s="22"/>
      <c r="H3280" s="22"/>
      <c r="I3280" s="22"/>
      <c r="J3280" s="22"/>
      <c r="K3280" s="23">
        <v>1</v>
      </c>
      <c r="L3280" s="23">
        <v>1</v>
      </c>
      <c r="M3280" s="21" t="s">
        <v>50</v>
      </c>
      <c r="N3280" s="21" t="s">
        <v>50</v>
      </c>
      <c r="O3280" s="22"/>
      <c r="P3280" s="22"/>
    </row>
    <row r="3281" spans="1:16" ht="45" x14ac:dyDescent="0.25">
      <c r="A3281" s="21" t="s">
        <v>7784</v>
      </c>
      <c r="B3281" s="21" t="s">
        <v>49</v>
      </c>
      <c r="C3281" s="22"/>
      <c r="D3281" s="22"/>
      <c r="E3281" s="22"/>
      <c r="F3281" s="22"/>
      <c r="G3281" s="22"/>
      <c r="H3281" s="22"/>
      <c r="I3281" s="22"/>
      <c r="J3281" s="22"/>
      <c r="K3281" s="23">
        <v>1</v>
      </c>
      <c r="L3281" s="23">
        <v>1</v>
      </c>
      <c r="M3281" s="21" t="s">
        <v>50</v>
      </c>
      <c r="N3281" s="21" t="s">
        <v>50</v>
      </c>
      <c r="O3281" s="22"/>
      <c r="P3281" s="22"/>
    </row>
    <row r="3282" spans="1:16" ht="45" x14ac:dyDescent="0.25">
      <c r="A3282" s="21" t="s">
        <v>3192</v>
      </c>
      <c r="B3282" s="21" t="s">
        <v>49</v>
      </c>
      <c r="C3282" s="23">
        <v>19302044.109999999</v>
      </c>
      <c r="D3282" s="23">
        <v>1315.08</v>
      </c>
      <c r="E3282" s="23">
        <v>38748449.880000003</v>
      </c>
      <c r="F3282" s="23">
        <v>2378.52</v>
      </c>
      <c r="G3282" s="23">
        <v>36371377.549999997</v>
      </c>
      <c r="H3282" s="23">
        <v>1953.78</v>
      </c>
      <c r="I3282" s="23">
        <v>30685317.969999999</v>
      </c>
      <c r="J3282" s="23">
        <v>2051.04</v>
      </c>
      <c r="K3282" s="23">
        <v>1</v>
      </c>
      <c r="L3282" s="23">
        <v>1</v>
      </c>
      <c r="M3282" s="21" t="s">
        <v>50</v>
      </c>
      <c r="N3282" s="21" t="s">
        <v>5192</v>
      </c>
      <c r="O3282" s="22"/>
      <c r="P3282" s="23">
        <v>18277</v>
      </c>
    </row>
    <row r="3283" spans="1:16" ht="45" x14ac:dyDescent="0.25">
      <c r="A3283" s="21" t="s">
        <v>7785</v>
      </c>
      <c r="B3283" s="21" t="s">
        <v>49</v>
      </c>
      <c r="C3283" s="22"/>
      <c r="D3283" s="22"/>
      <c r="E3283" s="22"/>
      <c r="F3283" s="22"/>
      <c r="G3283" s="22"/>
      <c r="H3283" s="22"/>
      <c r="I3283" s="22"/>
      <c r="J3283" s="22"/>
      <c r="K3283" s="23">
        <v>1</v>
      </c>
      <c r="L3283" s="23">
        <v>1</v>
      </c>
      <c r="M3283" s="21" t="s">
        <v>50</v>
      </c>
      <c r="N3283" s="21" t="s">
        <v>50</v>
      </c>
      <c r="O3283" s="22"/>
      <c r="P3283" s="22"/>
    </row>
    <row r="3284" spans="1:16" ht="45" x14ac:dyDescent="0.25">
      <c r="A3284" s="21" t="s">
        <v>7786</v>
      </c>
      <c r="B3284" s="21" t="s">
        <v>49</v>
      </c>
      <c r="C3284" s="22"/>
      <c r="D3284" s="22"/>
      <c r="E3284" s="22"/>
      <c r="F3284" s="22"/>
      <c r="G3284" s="22"/>
      <c r="H3284" s="22"/>
      <c r="I3284" s="22"/>
      <c r="J3284" s="22"/>
      <c r="K3284" s="23">
        <v>1</v>
      </c>
      <c r="L3284" s="23">
        <v>1</v>
      </c>
      <c r="M3284" s="21" t="s">
        <v>50</v>
      </c>
      <c r="N3284" s="21" t="s">
        <v>50</v>
      </c>
      <c r="O3284" s="22"/>
      <c r="P3284" s="22"/>
    </row>
    <row r="3285" spans="1:16" ht="45" x14ac:dyDescent="0.25">
      <c r="A3285" s="21" t="s">
        <v>7787</v>
      </c>
      <c r="B3285" s="21" t="s">
        <v>49</v>
      </c>
      <c r="C3285" s="22"/>
      <c r="D3285" s="22"/>
      <c r="E3285" s="22"/>
      <c r="F3285" s="22"/>
      <c r="G3285" s="22"/>
      <c r="H3285" s="22"/>
      <c r="I3285" s="22"/>
      <c r="J3285" s="22"/>
      <c r="K3285" s="23">
        <v>1</v>
      </c>
      <c r="L3285" s="23">
        <v>1</v>
      </c>
      <c r="M3285" s="21" t="s">
        <v>50</v>
      </c>
      <c r="N3285" s="21" t="s">
        <v>50</v>
      </c>
      <c r="O3285" s="22"/>
      <c r="P3285" s="22"/>
    </row>
    <row r="3286" spans="1:16" ht="45" x14ac:dyDescent="0.25">
      <c r="A3286" s="21" t="s">
        <v>3194</v>
      </c>
      <c r="B3286" s="21" t="s">
        <v>49</v>
      </c>
      <c r="C3286" s="23">
        <v>18408494.52</v>
      </c>
      <c r="D3286" s="23">
        <v>421.81</v>
      </c>
      <c r="E3286" s="23">
        <v>26292952.149999999</v>
      </c>
      <c r="F3286" s="23">
        <v>392.07</v>
      </c>
      <c r="G3286" s="23">
        <v>22881958.02</v>
      </c>
      <c r="H3286" s="23">
        <v>360.04</v>
      </c>
      <c r="I3286" s="23">
        <v>21622902.93</v>
      </c>
      <c r="J3286" s="23">
        <v>340.23</v>
      </c>
      <c r="K3286" s="23">
        <v>1</v>
      </c>
      <c r="L3286" s="23">
        <v>1</v>
      </c>
      <c r="M3286" s="21" t="s">
        <v>50</v>
      </c>
      <c r="N3286" s="21" t="s">
        <v>1462</v>
      </c>
      <c r="O3286" s="22"/>
      <c r="P3286" s="23">
        <v>44744.5</v>
      </c>
    </row>
    <row r="3287" spans="1:16" ht="45" x14ac:dyDescent="0.25">
      <c r="A3287" s="21" t="s">
        <v>7788</v>
      </c>
      <c r="B3287" s="21" t="s">
        <v>49</v>
      </c>
      <c r="C3287" s="22"/>
      <c r="D3287" s="22"/>
      <c r="E3287" s="22"/>
      <c r="F3287" s="22"/>
      <c r="G3287" s="22"/>
      <c r="H3287" s="22"/>
      <c r="I3287" s="22"/>
      <c r="J3287" s="22"/>
      <c r="K3287" s="23">
        <v>1</v>
      </c>
      <c r="L3287" s="23">
        <v>1</v>
      </c>
      <c r="M3287" s="21" t="s">
        <v>50</v>
      </c>
      <c r="N3287" s="21" t="s">
        <v>50</v>
      </c>
      <c r="O3287" s="22"/>
      <c r="P3287" s="22"/>
    </row>
    <row r="3288" spans="1:16" ht="45" x14ac:dyDescent="0.25">
      <c r="A3288" s="21" t="s">
        <v>7789</v>
      </c>
      <c r="B3288" s="21" t="s">
        <v>49</v>
      </c>
      <c r="C3288" s="22"/>
      <c r="D3288" s="22"/>
      <c r="E3288" s="22"/>
      <c r="F3288" s="22"/>
      <c r="G3288" s="22"/>
      <c r="H3288" s="22"/>
      <c r="I3288" s="22"/>
      <c r="J3288" s="22"/>
      <c r="K3288" s="23">
        <v>1</v>
      </c>
      <c r="L3288" s="23">
        <v>1</v>
      </c>
      <c r="M3288" s="21" t="s">
        <v>50</v>
      </c>
      <c r="N3288" s="21" t="s">
        <v>50</v>
      </c>
      <c r="O3288" s="22"/>
      <c r="P3288" s="22"/>
    </row>
    <row r="3289" spans="1:16" ht="45" x14ac:dyDescent="0.25">
      <c r="A3289" s="21" t="s">
        <v>7790</v>
      </c>
      <c r="B3289" s="21" t="s">
        <v>49</v>
      </c>
      <c r="C3289" s="22"/>
      <c r="D3289" s="22"/>
      <c r="E3289" s="22"/>
      <c r="F3289" s="22"/>
      <c r="G3289" s="22"/>
      <c r="H3289" s="22"/>
      <c r="I3289" s="22"/>
      <c r="J3289" s="22"/>
      <c r="K3289" s="23">
        <v>1</v>
      </c>
      <c r="L3289" s="23">
        <v>1</v>
      </c>
      <c r="M3289" s="21" t="s">
        <v>50</v>
      </c>
      <c r="N3289" s="21" t="s">
        <v>50</v>
      </c>
      <c r="O3289" s="22"/>
      <c r="P3289" s="22"/>
    </row>
    <row r="3290" spans="1:16" ht="45" x14ac:dyDescent="0.25">
      <c r="A3290" s="21" t="s">
        <v>7791</v>
      </c>
      <c r="B3290" s="21" t="s">
        <v>49</v>
      </c>
      <c r="C3290" s="22"/>
      <c r="D3290" s="22"/>
      <c r="E3290" s="22"/>
      <c r="F3290" s="22"/>
      <c r="G3290" s="22"/>
      <c r="H3290" s="22"/>
      <c r="I3290" s="22"/>
      <c r="J3290" s="22"/>
      <c r="K3290" s="23">
        <v>1</v>
      </c>
      <c r="L3290" s="23">
        <v>1</v>
      </c>
      <c r="M3290" s="21" t="s">
        <v>50</v>
      </c>
      <c r="N3290" s="21" t="s">
        <v>50</v>
      </c>
      <c r="O3290" s="22"/>
      <c r="P3290" s="22"/>
    </row>
    <row r="3291" spans="1:16" ht="45" x14ac:dyDescent="0.25">
      <c r="A3291" s="21" t="s">
        <v>7792</v>
      </c>
      <c r="B3291" s="21" t="s">
        <v>49</v>
      </c>
      <c r="C3291" s="22"/>
      <c r="D3291" s="22"/>
      <c r="E3291" s="22"/>
      <c r="F3291" s="22"/>
      <c r="G3291" s="22"/>
      <c r="H3291" s="22"/>
      <c r="I3291" s="22"/>
      <c r="J3291" s="22"/>
      <c r="K3291" s="23">
        <v>1</v>
      </c>
      <c r="L3291" s="23">
        <v>1</v>
      </c>
      <c r="M3291" s="21" t="s">
        <v>50</v>
      </c>
      <c r="N3291" s="21" t="s">
        <v>50</v>
      </c>
      <c r="O3291" s="22"/>
      <c r="P3291" s="22"/>
    </row>
    <row r="3292" spans="1:16" ht="45" x14ac:dyDescent="0.25">
      <c r="A3292" s="21" t="s">
        <v>3196</v>
      </c>
      <c r="B3292" s="21" t="s">
        <v>49</v>
      </c>
      <c r="C3292" s="23">
        <v>33110547.75</v>
      </c>
      <c r="D3292" s="23">
        <v>1734.2</v>
      </c>
      <c r="E3292" s="23">
        <v>21659299.300000001</v>
      </c>
      <c r="F3292" s="23">
        <v>2508.75</v>
      </c>
      <c r="G3292" s="23">
        <v>23793754.66</v>
      </c>
      <c r="H3292" s="23">
        <v>2514.98</v>
      </c>
      <c r="I3292" s="23">
        <v>23925104.550000001</v>
      </c>
      <c r="J3292" s="23">
        <v>2938.16</v>
      </c>
      <c r="K3292" s="23">
        <v>1</v>
      </c>
      <c r="L3292" s="23">
        <v>1</v>
      </c>
      <c r="M3292" s="21" t="s">
        <v>50</v>
      </c>
      <c r="N3292" s="21" t="s">
        <v>5192</v>
      </c>
      <c r="O3292" s="22"/>
      <c r="P3292" s="23">
        <v>12892</v>
      </c>
    </row>
    <row r="3293" spans="1:16" ht="45" x14ac:dyDescent="0.25">
      <c r="A3293" s="21" t="s">
        <v>7793</v>
      </c>
      <c r="B3293" s="21" t="s">
        <v>49</v>
      </c>
      <c r="C3293" s="22"/>
      <c r="D3293" s="22"/>
      <c r="E3293" s="22"/>
      <c r="F3293" s="22"/>
      <c r="G3293" s="22"/>
      <c r="H3293" s="22"/>
      <c r="I3293" s="22"/>
      <c r="J3293" s="22"/>
      <c r="K3293" s="23">
        <v>1</v>
      </c>
      <c r="L3293" s="23">
        <v>1</v>
      </c>
      <c r="M3293" s="21" t="s">
        <v>50</v>
      </c>
      <c r="N3293" s="21" t="s">
        <v>50</v>
      </c>
      <c r="O3293" s="22"/>
      <c r="P3293" s="22"/>
    </row>
    <row r="3294" spans="1:16" ht="45" x14ac:dyDescent="0.25">
      <c r="A3294" s="21" t="s">
        <v>7794</v>
      </c>
      <c r="B3294" s="21" t="s">
        <v>49</v>
      </c>
      <c r="C3294" s="22"/>
      <c r="D3294" s="22"/>
      <c r="E3294" s="22"/>
      <c r="F3294" s="22"/>
      <c r="G3294" s="22"/>
      <c r="H3294" s="22"/>
      <c r="I3294" s="22"/>
      <c r="J3294" s="22"/>
      <c r="K3294" s="23">
        <v>1</v>
      </c>
      <c r="L3294" s="23">
        <v>1</v>
      </c>
      <c r="M3294" s="21" t="s">
        <v>50</v>
      </c>
      <c r="N3294" s="21" t="s">
        <v>50</v>
      </c>
      <c r="O3294" s="22"/>
      <c r="P3294" s="22"/>
    </row>
    <row r="3295" spans="1:16" ht="45" x14ac:dyDescent="0.25">
      <c r="A3295" s="21" t="s">
        <v>7795</v>
      </c>
      <c r="B3295" s="21" t="s">
        <v>49</v>
      </c>
      <c r="C3295" s="22"/>
      <c r="D3295" s="22"/>
      <c r="E3295" s="22"/>
      <c r="F3295" s="22"/>
      <c r="G3295" s="22"/>
      <c r="H3295" s="22"/>
      <c r="I3295" s="22"/>
      <c r="J3295" s="22"/>
      <c r="K3295" s="23">
        <v>1</v>
      </c>
      <c r="L3295" s="23">
        <v>1</v>
      </c>
      <c r="M3295" s="21" t="s">
        <v>50</v>
      </c>
      <c r="N3295" s="21" t="s">
        <v>50</v>
      </c>
      <c r="O3295" s="22"/>
      <c r="P3295" s="22"/>
    </row>
    <row r="3296" spans="1:16" ht="45" x14ac:dyDescent="0.25">
      <c r="A3296" s="21" t="s">
        <v>7796</v>
      </c>
      <c r="B3296" s="21" t="s">
        <v>49</v>
      </c>
      <c r="C3296" s="22"/>
      <c r="D3296" s="22"/>
      <c r="E3296" s="22"/>
      <c r="F3296" s="22"/>
      <c r="G3296" s="22"/>
      <c r="H3296" s="22"/>
      <c r="I3296" s="22"/>
      <c r="J3296" s="22"/>
      <c r="K3296" s="23">
        <v>1</v>
      </c>
      <c r="L3296" s="23">
        <v>1</v>
      </c>
      <c r="M3296" s="21" t="s">
        <v>50</v>
      </c>
      <c r="N3296" s="21" t="s">
        <v>50</v>
      </c>
      <c r="O3296" s="22"/>
      <c r="P3296" s="22"/>
    </row>
    <row r="3297" spans="1:16" ht="45" x14ac:dyDescent="0.25">
      <c r="A3297" s="21" t="s">
        <v>7797</v>
      </c>
      <c r="B3297" s="21" t="s">
        <v>49</v>
      </c>
      <c r="C3297" s="22"/>
      <c r="D3297" s="22"/>
      <c r="E3297" s="22"/>
      <c r="F3297" s="22"/>
      <c r="G3297" s="22"/>
      <c r="H3297" s="22"/>
      <c r="I3297" s="22"/>
      <c r="J3297" s="22"/>
      <c r="K3297" s="23">
        <v>1</v>
      </c>
      <c r="L3297" s="23">
        <v>1</v>
      </c>
      <c r="M3297" s="21" t="s">
        <v>50</v>
      </c>
      <c r="N3297" s="21" t="s">
        <v>50</v>
      </c>
      <c r="O3297" s="22"/>
      <c r="P3297" s="22"/>
    </row>
    <row r="3298" spans="1:16" ht="45" x14ac:dyDescent="0.25">
      <c r="A3298" s="21" t="s">
        <v>7798</v>
      </c>
      <c r="B3298" s="21" t="s">
        <v>49</v>
      </c>
      <c r="C3298" s="22"/>
      <c r="D3298" s="22"/>
      <c r="E3298" s="22"/>
      <c r="F3298" s="22"/>
      <c r="G3298" s="22"/>
      <c r="H3298" s="22"/>
      <c r="I3298" s="22"/>
      <c r="J3298" s="22"/>
      <c r="K3298" s="23">
        <v>1</v>
      </c>
      <c r="L3298" s="23">
        <v>1</v>
      </c>
      <c r="M3298" s="21" t="s">
        <v>50</v>
      </c>
      <c r="N3298" s="21" t="s">
        <v>50</v>
      </c>
      <c r="O3298" s="22"/>
      <c r="P3298" s="22"/>
    </row>
    <row r="3299" spans="1:16" ht="45" x14ac:dyDescent="0.25">
      <c r="A3299" s="21" t="s">
        <v>7799</v>
      </c>
      <c r="B3299" s="21" t="s">
        <v>49</v>
      </c>
      <c r="C3299" s="22"/>
      <c r="D3299" s="22"/>
      <c r="E3299" s="22"/>
      <c r="F3299" s="22"/>
      <c r="G3299" s="22"/>
      <c r="H3299" s="22"/>
      <c r="I3299" s="22"/>
      <c r="J3299" s="22"/>
      <c r="K3299" s="23">
        <v>1</v>
      </c>
      <c r="L3299" s="23">
        <v>1</v>
      </c>
      <c r="M3299" s="21" t="s">
        <v>50</v>
      </c>
      <c r="N3299" s="21" t="s">
        <v>50</v>
      </c>
      <c r="O3299" s="22"/>
      <c r="P3299" s="22"/>
    </row>
    <row r="3300" spans="1:16" ht="45" x14ac:dyDescent="0.25">
      <c r="A3300" s="21" t="s">
        <v>7800</v>
      </c>
      <c r="B3300" s="21" t="s">
        <v>49</v>
      </c>
      <c r="C3300" s="22"/>
      <c r="D3300" s="22"/>
      <c r="E3300" s="22"/>
      <c r="F3300" s="22"/>
      <c r="G3300" s="22"/>
      <c r="H3300" s="22"/>
      <c r="I3300" s="22"/>
      <c r="J3300" s="22"/>
      <c r="K3300" s="23">
        <v>1</v>
      </c>
      <c r="L3300" s="23">
        <v>1</v>
      </c>
      <c r="M3300" s="21" t="s">
        <v>50</v>
      </c>
      <c r="N3300" s="21" t="s">
        <v>50</v>
      </c>
      <c r="O3300" s="22"/>
      <c r="P3300" s="22"/>
    </row>
    <row r="3301" spans="1:16" ht="45" x14ac:dyDescent="0.25">
      <c r="A3301" s="21" t="s">
        <v>7801</v>
      </c>
      <c r="B3301" s="21" t="s">
        <v>49</v>
      </c>
      <c r="C3301" s="22"/>
      <c r="D3301" s="22"/>
      <c r="E3301" s="22"/>
      <c r="F3301" s="22"/>
      <c r="G3301" s="22"/>
      <c r="H3301" s="22"/>
      <c r="I3301" s="22"/>
      <c r="J3301" s="22"/>
      <c r="K3301" s="23">
        <v>1</v>
      </c>
      <c r="L3301" s="23">
        <v>1</v>
      </c>
      <c r="M3301" s="21" t="s">
        <v>50</v>
      </c>
      <c r="N3301" s="21" t="s">
        <v>50</v>
      </c>
      <c r="O3301" s="22"/>
      <c r="P3301" s="22"/>
    </row>
    <row r="3302" spans="1:16" ht="45" x14ac:dyDescent="0.25">
      <c r="A3302" s="21" t="s">
        <v>7802</v>
      </c>
      <c r="B3302" s="21" t="s">
        <v>49</v>
      </c>
      <c r="C3302" s="22"/>
      <c r="D3302" s="22"/>
      <c r="E3302" s="22"/>
      <c r="F3302" s="22"/>
      <c r="G3302" s="22"/>
      <c r="H3302" s="22"/>
      <c r="I3302" s="22"/>
      <c r="J3302" s="22"/>
      <c r="K3302" s="23">
        <v>1</v>
      </c>
      <c r="L3302" s="23">
        <v>1</v>
      </c>
      <c r="M3302" s="21" t="s">
        <v>50</v>
      </c>
      <c r="N3302" s="21" t="s">
        <v>50</v>
      </c>
      <c r="O3302" s="22"/>
      <c r="P3302" s="22"/>
    </row>
    <row r="3303" spans="1:16" ht="45" x14ac:dyDescent="0.25">
      <c r="A3303" s="21" t="s">
        <v>7803</v>
      </c>
      <c r="B3303" s="21" t="s">
        <v>49</v>
      </c>
      <c r="C3303" s="22"/>
      <c r="D3303" s="22"/>
      <c r="E3303" s="22"/>
      <c r="F3303" s="22"/>
      <c r="G3303" s="22"/>
      <c r="H3303" s="22"/>
      <c r="I3303" s="22"/>
      <c r="J3303" s="22"/>
      <c r="K3303" s="23">
        <v>1</v>
      </c>
      <c r="L3303" s="23">
        <v>1</v>
      </c>
      <c r="M3303" s="21" t="s">
        <v>50</v>
      </c>
      <c r="N3303" s="21" t="s">
        <v>50</v>
      </c>
      <c r="O3303" s="22"/>
      <c r="P3303" s="22"/>
    </row>
    <row r="3304" spans="1:16" ht="45" x14ac:dyDescent="0.25">
      <c r="A3304" s="21" t="s">
        <v>7804</v>
      </c>
      <c r="B3304" s="21" t="s">
        <v>49</v>
      </c>
      <c r="C3304" s="22"/>
      <c r="D3304" s="22"/>
      <c r="E3304" s="22"/>
      <c r="F3304" s="22"/>
      <c r="G3304" s="22"/>
      <c r="H3304" s="22"/>
      <c r="I3304" s="22"/>
      <c r="J3304" s="22"/>
      <c r="K3304" s="23">
        <v>1</v>
      </c>
      <c r="L3304" s="23">
        <v>1</v>
      </c>
      <c r="M3304" s="21" t="s">
        <v>50</v>
      </c>
      <c r="N3304" s="21" t="s">
        <v>50</v>
      </c>
      <c r="O3304" s="22"/>
      <c r="P3304" s="22"/>
    </row>
    <row r="3305" spans="1:16" ht="45" x14ac:dyDescent="0.25">
      <c r="A3305" s="21" t="s">
        <v>7805</v>
      </c>
      <c r="B3305" s="21" t="s">
        <v>49</v>
      </c>
      <c r="C3305" s="22"/>
      <c r="D3305" s="22"/>
      <c r="E3305" s="22"/>
      <c r="F3305" s="22"/>
      <c r="G3305" s="22"/>
      <c r="H3305" s="22"/>
      <c r="I3305" s="22"/>
      <c r="J3305" s="22"/>
      <c r="K3305" s="23">
        <v>1</v>
      </c>
      <c r="L3305" s="23">
        <v>1</v>
      </c>
      <c r="M3305" s="21" t="s">
        <v>50</v>
      </c>
      <c r="N3305" s="21" t="s">
        <v>50</v>
      </c>
      <c r="O3305" s="22"/>
      <c r="P3305" s="22"/>
    </row>
    <row r="3306" spans="1:16" ht="45" x14ac:dyDescent="0.25">
      <c r="A3306" s="21" t="s">
        <v>7806</v>
      </c>
      <c r="B3306" s="21" t="s">
        <v>49</v>
      </c>
      <c r="C3306" s="22"/>
      <c r="D3306" s="22"/>
      <c r="E3306" s="22"/>
      <c r="F3306" s="22"/>
      <c r="G3306" s="22"/>
      <c r="H3306" s="22"/>
      <c r="I3306" s="22"/>
      <c r="J3306" s="22"/>
      <c r="K3306" s="23">
        <v>1</v>
      </c>
      <c r="L3306" s="23">
        <v>1</v>
      </c>
      <c r="M3306" s="21" t="s">
        <v>50</v>
      </c>
      <c r="N3306" s="21" t="s">
        <v>50</v>
      </c>
      <c r="O3306" s="22"/>
      <c r="P3306" s="22"/>
    </row>
    <row r="3307" spans="1:16" ht="45" x14ac:dyDescent="0.25">
      <c r="A3307" s="21" t="s">
        <v>7807</v>
      </c>
      <c r="B3307" s="21" t="s">
        <v>49</v>
      </c>
      <c r="C3307" s="22"/>
      <c r="D3307" s="22"/>
      <c r="E3307" s="22"/>
      <c r="F3307" s="22"/>
      <c r="G3307" s="22"/>
      <c r="H3307" s="22"/>
      <c r="I3307" s="22"/>
      <c r="J3307" s="22"/>
      <c r="K3307" s="23">
        <v>1</v>
      </c>
      <c r="L3307" s="23">
        <v>1</v>
      </c>
      <c r="M3307" s="21" t="s">
        <v>50</v>
      </c>
      <c r="N3307" s="21" t="s">
        <v>50</v>
      </c>
      <c r="O3307" s="22"/>
      <c r="P3307" s="22"/>
    </row>
    <row r="3308" spans="1:16" ht="45" x14ac:dyDescent="0.25">
      <c r="A3308" s="21" t="s">
        <v>7808</v>
      </c>
      <c r="B3308" s="21" t="s">
        <v>49</v>
      </c>
      <c r="C3308" s="22"/>
      <c r="D3308" s="22"/>
      <c r="E3308" s="22"/>
      <c r="F3308" s="22"/>
      <c r="G3308" s="22"/>
      <c r="H3308" s="22"/>
      <c r="I3308" s="22"/>
      <c r="J3308" s="22"/>
      <c r="K3308" s="23">
        <v>1</v>
      </c>
      <c r="L3308" s="23">
        <v>1</v>
      </c>
      <c r="M3308" s="21" t="s">
        <v>50</v>
      </c>
      <c r="N3308" s="21" t="s">
        <v>50</v>
      </c>
      <c r="O3308" s="22"/>
      <c r="P3308" s="22"/>
    </row>
    <row r="3309" spans="1:16" ht="45" x14ac:dyDescent="0.25">
      <c r="A3309" s="21" t="s">
        <v>7809</v>
      </c>
      <c r="B3309" s="21" t="s">
        <v>49</v>
      </c>
      <c r="C3309" s="22"/>
      <c r="D3309" s="22"/>
      <c r="E3309" s="22"/>
      <c r="F3309" s="22"/>
      <c r="G3309" s="22"/>
      <c r="H3309" s="22"/>
      <c r="I3309" s="22"/>
      <c r="J3309" s="22"/>
      <c r="K3309" s="23">
        <v>1</v>
      </c>
      <c r="L3309" s="23">
        <v>1</v>
      </c>
      <c r="M3309" s="21" t="s">
        <v>50</v>
      </c>
      <c r="N3309" s="21" t="s">
        <v>50</v>
      </c>
      <c r="O3309" s="22"/>
      <c r="P3309" s="22"/>
    </row>
    <row r="3310" spans="1:16" ht="45" x14ac:dyDescent="0.25">
      <c r="A3310" s="21" t="s">
        <v>7810</v>
      </c>
      <c r="B3310" s="21" t="s">
        <v>49</v>
      </c>
      <c r="C3310" s="22"/>
      <c r="D3310" s="22"/>
      <c r="E3310" s="22"/>
      <c r="F3310" s="22"/>
      <c r="G3310" s="22"/>
      <c r="H3310" s="22"/>
      <c r="I3310" s="22"/>
      <c r="J3310" s="22"/>
      <c r="K3310" s="23">
        <v>1</v>
      </c>
      <c r="L3310" s="23">
        <v>1</v>
      </c>
      <c r="M3310" s="21" t="s">
        <v>50</v>
      </c>
      <c r="N3310" s="21" t="s">
        <v>50</v>
      </c>
      <c r="O3310" s="22"/>
      <c r="P3310" s="22"/>
    </row>
    <row r="3311" spans="1:16" ht="45" x14ac:dyDescent="0.25">
      <c r="A3311" s="21" t="s">
        <v>7811</v>
      </c>
      <c r="B3311" s="21" t="s">
        <v>49</v>
      </c>
      <c r="C3311" s="22"/>
      <c r="D3311" s="22"/>
      <c r="E3311" s="22"/>
      <c r="F3311" s="22"/>
      <c r="G3311" s="22"/>
      <c r="H3311" s="22"/>
      <c r="I3311" s="22"/>
      <c r="J3311" s="22"/>
      <c r="K3311" s="23">
        <v>1</v>
      </c>
      <c r="L3311" s="23">
        <v>1</v>
      </c>
      <c r="M3311" s="21" t="s">
        <v>50</v>
      </c>
      <c r="N3311" s="21" t="s">
        <v>50</v>
      </c>
      <c r="O3311" s="22"/>
      <c r="P3311" s="22"/>
    </row>
    <row r="3312" spans="1:16" ht="45" x14ac:dyDescent="0.25">
      <c r="A3312" s="21" t="s">
        <v>7812</v>
      </c>
      <c r="B3312" s="21" t="s">
        <v>49</v>
      </c>
      <c r="C3312" s="22"/>
      <c r="D3312" s="22"/>
      <c r="E3312" s="22"/>
      <c r="F3312" s="22"/>
      <c r="G3312" s="22"/>
      <c r="H3312" s="22"/>
      <c r="I3312" s="22"/>
      <c r="J3312" s="22"/>
      <c r="K3312" s="23">
        <v>1</v>
      </c>
      <c r="L3312" s="23">
        <v>1</v>
      </c>
      <c r="M3312" s="21" t="s">
        <v>50</v>
      </c>
      <c r="N3312" s="21" t="s">
        <v>50</v>
      </c>
      <c r="O3312" s="22"/>
      <c r="P3312" s="22"/>
    </row>
    <row r="3313" spans="1:16" ht="45" x14ac:dyDescent="0.25">
      <c r="A3313" s="21" t="s">
        <v>7813</v>
      </c>
      <c r="B3313" s="21" t="s">
        <v>49</v>
      </c>
      <c r="C3313" s="22"/>
      <c r="D3313" s="22"/>
      <c r="E3313" s="22"/>
      <c r="F3313" s="22"/>
      <c r="G3313" s="22"/>
      <c r="H3313" s="22"/>
      <c r="I3313" s="22"/>
      <c r="J3313" s="22"/>
      <c r="K3313" s="23">
        <v>1</v>
      </c>
      <c r="L3313" s="23">
        <v>1</v>
      </c>
      <c r="M3313" s="21" t="s">
        <v>50</v>
      </c>
      <c r="N3313" s="21" t="s">
        <v>50</v>
      </c>
      <c r="O3313" s="22"/>
      <c r="P3313" s="22"/>
    </row>
    <row r="3314" spans="1:16" ht="45" x14ac:dyDescent="0.25">
      <c r="A3314" s="21" t="s">
        <v>7814</v>
      </c>
      <c r="B3314" s="21" t="s">
        <v>49</v>
      </c>
      <c r="C3314" s="22"/>
      <c r="D3314" s="22"/>
      <c r="E3314" s="22"/>
      <c r="F3314" s="22"/>
      <c r="G3314" s="22"/>
      <c r="H3314" s="22"/>
      <c r="I3314" s="22"/>
      <c r="J3314" s="22"/>
      <c r="K3314" s="23">
        <v>1</v>
      </c>
      <c r="L3314" s="23">
        <v>1</v>
      </c>
      <c r="M3314" s="21" t="s">
        <v>50</v>
      </c>
      <c r="N3314" s="21" t="s">
        <v>50</v>
      </c>
      <c r="O3314" s="22"/>
      <c r="P3314" s="22"/>
    </row>
    <row r="3315" spans="1:16" ht="45" x14ac:dyDescent="0.25">
      <c r="A3315" s="21" t="s">
        <v>7815</v>
      </c>
      <c r="B3315" s="21" t="s">
        <v>49</v>
      </c>
      <c r="C3315" s="22"/>
      <c r="D3315" s="22"/>
      <c r="E3315" s="22"/>
      <c r="F3315" s="22"/>
      <c r="G3315" s="22"/>
      <c r="H3315" s="22"/>
      <c r="I3315" s="22"/>
      <c r="J3315" s="22"/>
      <c r="K3315" s="23">
        <v>1</v>
      </c>
      <c r="L3315" s="23">
        <v>1</v>
      </c>
      <c r="M3315" s="21" t="s">
        <v>50</v>
      </c>
      <c r="N3315" s="21" t="s">
        <v>50</v>
      </c>
      <c r="O3315" s="22"/>
      <c r="P3315" s="22"/>
    </row>
    <row r="3316" spans="1:16" ht="45" x14ac:dyDescent="0.25">
      <c r="A3316" s="21" t="s">
        <v>7816</v>
      </c>
      <c r="B3316" s="21" t="s">
        <v>49</v>
      </c>
      <c r="C3316" s="22"/>
      <c r="D3316" s="22"/>
      <c r="E3316" s="22"/>
      <c r="F3316" s="22"/>
      <c r="G3316" s="22"/>
      <c r="H3316" s="22"/>
      <c r="I3316" s="22"/>
      <c r="J3316" s="22"/>
      <c r="K3316" s="23">
        <v>1</v>
      </c>
      <c r="L3316" s="23">
        <v>1</v>
      </c>
      <c r="M3316" s="21" t="s">
        <v>50</v>
      </c>
      <c r="N3316" s="21" t="s">
        <v>50</v>
      </c>
      <c r="O3316" s="22"/>
      <c r="P3316" s="22"/>
    </row>
    <row r="3317" spans="1:16" ht="45" x14ac:dyDescent="0.25">
      <c r="A3317" s="21" t="s">
        <v>7817</v>
      </c>
      <c r="B3317" s="21" t="s">
        <v>49</v>
      </c>
      <c r="C3317" s="22"/>
      <c r="D3317" s="22"/>
      <c r="E3317" s="22"/>
      <c r="F3317" s="22"/>
      <c r="G3317" s="22"/>
      <c r="H3317" s="22"/>
      <c r="I3317" s="22"/>
      <c r="J3317" s="22"/>
      <c r="K3317" s="23">
        <v>1</v>
      </c>
      <c r="L3317" s="23">
        <v>1</v>
      </c>
      <c r="M3317" s="21" t="s">
        <v>50</v>
      </c>
      <c r="N3317" s="21" t="s">
        <v>50</v>
      </c>
      <c r="O3317" s="22"/>
      <c r="P3317" s="22"/>
    </row>
    <row r="3318" spans="1:16" ht="45" x14ac:dyDescent="0.25">
      <c r="A3318" s="21" t="s">
        <v>7818</v>
      </c>
      <c r="B3318" s="21" t="s">
        <v>49</v>
      </c>
      <c r="C3318" s="22"/>
      <c r="D3318" s="22"/>
      <c r="E3318" s="22"/>
      <c r="F3318" s="22"/>
      <c r="G3318" s="22"/>
      <c r="H3318" s="22"/>
      <c r="I3318" s="22"/>
      <c r="J3318" s="22"/>
      <c r="K3318" s="23">
        <v>1</v>
      </c>
      <c r="L3318" s="23">
        <v>1</v>
      </c>
      <c r="M3318" s="21" t="s">
        <v>50</v>
      </c>
      <c r="N3318" s="21" t="s">
        <v>50</v>
      </c>
      <c r="O3318" s="22"/>
      <c r="P3318" s="22"/>
    </row>
    <row r="3319" spans="1:16" ht="45" x14ac:dyDescent="0.25">
      <c r="A3319" s="21" t="s">
        <v>7819</v>
      </c>
      <c r="B3319" s="21" t="s">
        <v>49</v>
      </c>
      <c r="C3319" s="22"/>
      <c r="D3319" s="22"/>
      <c r="E3319" s="22"/>
      <c r="F3319" s="22"/>
      <c r="G3319" s="22"/>
      <c r="H3319" s="22"/>
      <c r="I3319" s="22"/>
      <c r="J3319" s="22"/>
      <c r="K3319" s="23">
        <v>1</v>
      </c>
      <c r="L3319" s="23">
        <v>1</v>
      </c>
      <c r="M3319" s="21" t="s">
        <v>50</v>
      </c>
      <c r="N3319" s="21" t="s">
        <v>50</v>
      </c>
      <c r="O3319" s="22"/>
      <c r="P3319" s="22"/>
    </row>
    <row r="3320" spans="1:16" ht="45" x14ac:dyDescent="0.25">
      <c r="A3320" s="21" t="s">
        <v>1100</v>
      </c>
      <c r="B3320" s="21" t="s">
        <v>49</v>
      </c>
      <c r="C3320" s="23">
        <v>1956395.56</v>
      </c>
      <c r="D3320" s="23">
        <v>1734.2</v>
      </c>
      <c r="E3320" s="23">
        <v>1279778.19</v>
      </c>
      <c r="F3320" s="23">
        <v>2508.75</v>
      </c>
      <c r="G3320" s="23">
        <v>1405896.28</v>
      </c>
      <c r="H3320" s="23">
        <v>2514.98</v>
      </c>
      <c r="I3320" s="23">
        <v>1413657.32</v>
      </c>
      <c r="J3320" s="23">
        <v>2938.16</v>
      </c>
      <c r="K3320" s="23">
        <v>1</v>
      </c>
      <c r="L3320" s="23">
        <v>1</v>
      </c>
      <c r="M3320" s="21" t="s">
        <v>50</v>
      </c>
      <c r="N3320" s="21" t="s">
        <v>5192</v>
      </c>
      <c r="O3320" s="22"/>
      <c r="P3320" s="23">
        <v>14445</v>
      </c>
    </row>
    <row r="3321" spans="1:16" ht="45" x14ac:dyDescent="0.25">
      <c r="A3321" s="21" t="s">
        <v>3199</v>
      </c>
      <c r="B3321" s="21" t="s">
        <v>49</v>
      </c>
      <c r="C3321" s="23">
        <v>2881827.31</v>
      </c>
      <c r="D3321" s="23">
        <v>550.85</v>
      </c>
      <c r="E3321" s="23">
        <v>4978783.12</v>
      </c>
      <c r="F3321" s="23">
        <v>542.91</v>
      </c>
      <c r="G3321" s="23">
        <v>11135855.33</v>
      </c>
      <c r="H3321" s="23">
        <v>847.4</v>
      </c>
      <c r="I3321" s="23">
        <v>6369143.0199999996</v>
      </c>
      <c r="J3321" s="23">
        <v>622.66999999999996</v>
      </c>
      <c r="K3321" s="23">
        <v>1</v>
      </c>
      <c r="L3321" s="23">
        <v>1</v>
      </c>
      <c r="M3321" s="21" t="s">
        <v>50</v>
      </c>
      <c r="N3321" s="21" t="s">
        <v>5192</v>
      </c>
      <c r="O3321" s="22"/>
      <c r="P3321" s="23">
        <v>39991</v>
      </c>
    </row>
    <row r="3322" spans="1:16" ht="45" x14ac:dyDescent="0.25">
      <c r="A3322" s="21" t="s">
        <v>7820</v>
      </c>
      <c r="B3322" s="21" t="s">
        <v>49</v>
      </c>
      <c r="C3322" s="22"/>
      <c r="D3322" s="22"/>
      <c r="E3322" s="22"/>
      <c r="F3322" s="22"/>
      <c r="G3322" s="22"/>
      <c r="H3322" s="22"/>
      <c r="I3322" s="22"/>
      <c r="J3322" s="22"/>
      <c r="K3322" s="23">
        <v>1</v>
      </c>
      <c r="L3322" s="23">
        <v>1</v>
      </c>
      <c r="M3322" s="21" t="s">
        <v>50</v>
      </c>
      <c r="N3322" s="21" t="s">
        <v>50</v>
      </c>
      <c r="O3322" s="22"/>
      <c r="P3322" s="22"/>
    </row>
    <row r="3323" spans="1:16" ht="45" x14ac:dyDescent="0.25">
      <c r="A3323" s="21" t="s">
        <v>7821</v>
      </c>
      <c r="B3323" s="21" t="s">
        <v>49</v>
      </c>
      <c r="C3323" s="22"/>
      <c r="D3323" s="22"/>
      <c r="E3323" s="22"/>
      <c r="F3323" s="22"/>
      <c r="G3323" s="22"/>
      <c r="H3323" s="22"/>
      <c r="I3323" s="22"/>
      <c r="J3323" s="22"/>
      <c r="K3323" s="23">
        <v>1</v>
      </c>
      <c r="L3323" s="23">
        <v>1</v>
      </c>
      <c r="M3323" s="21" t="s">
        <v>50</v>
      </c>
      <c r="N3323" s="21" t="s">
        <v>50</v>
      </c>
      <c r="O3323" s="22"/>
      <c r="P3323" s="22"/>
    </row>
    <row r="3324" spans="1:16" ht="45" x14ac:dyDescent="0.25">
      <c r="A3324" s="21" t="s">
        <v>7822</v>
      </c>
      <c r="B3324" s="21" t="s">
        <v>49</v>
      </c>
      <c r="C3324" s="22"/>
      <c r="D3324" s="22"/>
      <c r="E3324" s="22"/>
      <c r="F3324" s="22"/>
      <c r="G3324" s="22"/>
      <c r="H3324" s="22"/>
      <c r="I3324" s="22"/>
      <c r="J3324" s="22"/>
      <c r="K3324" s="23">
        <v>1</v>
      </c>
      <c r="L3324" s="23">
        <v>1</v>
      </c>
      <c r="M3324" s="21" t="s">
        <v>50</v>
      </c>
      <c r="N3324" s="21" t="s">
        <v>50</v>
      </c>
      <c r="O3324" s="22"/>
      <c r="P3324" s="22"/>
    </row>
    <row r="3325" spans="1:16" ht="45" x14ac:dyDescent="0.25">
      <c r="A3325" s="21" t="s">
        <v>7823</v>
      </c>
      <c r="B3325" s="21" t="s">
        <v>198</v>
      </c>
      <c r="C3325" s="22"/>
      <c r="D3325" s="22"/>
      <c r="E3325" s="22"/>
      <c r="F3325" s="22"/>
      <c r="G3325" s="22"/>
      <c r="H3325" s="22"/>
      <c r="I3325" s="22"/>
      <c r="J3325" s="22"/>
      <c r="K3325" s="23">
        <v>1</v>
      </c>
      <c r="L3325" s="23">
        <v>1</v>
      </c>
      <c r="M3325" s="21" t="s">
        <v>50</v>
      </c>
      <c r="N3325" s="21" t="s">
        <v>50</v>
      </c>
      <c r="O3325" s="22"/>
      <c r="P3325" s="22"/>
    </row>
    <row r="3326" spans="1:16" ht="45" x14ac:dyDescent="0.25">
      <c r="A3326" s="21" t="s">
        <v>402</v>
      </c>
      <c r="B3326" s="21" t="s">
        <v>49</v>
      </c>
      <c r="C3326" s="23">
        <v>15854345.300000001</v>
      </c>
      <c r="D3326" s="23">
        <v>35.11</v>
      </c>
      <c r="E3326" s="23">
        <v>14604236.710000001</v>
      </c>
      <c r="F3326" s="23">
        <v>31.07</v>
      </c>
      <c r="G3326" s="23">
        <v>13153403.720000001</v>
      </c>
      <c r="H3326" s="23">
        <v>27.29</v>
      </c>
      <c r="I3326" s="23">
        <v>18707208.140000001</v>
      </c>
      <c r="J3326" s="23">
        <v>36.119999999999997</v>
      </c>
      <c r="K3326" s="23">
        <v>1</v>
      </c>
      <c r="L3326" s="23">
        <v>1</v>
      </c>
      <c r="M3326" s="21" t="s">
        <v>50</v>
      </c>
      <c r="N3326" s="21" t="s">
        <v>58</v>
      </c>
      <c r="O3326" s="22"/>
      <c r="P3326" s="23">
        <v>444116.25</v>
      </c>
    </row>
    <row r="3327" spans="1:16" ht="45" x14ac:dyDescent="0.25">
      <c r="A3327" s="21" t="s">
        <v>7824</v>
      </c>
      <c r="B3327" s="21" t="s">
        <v>198</v>
      </c>
      <c r="C3327" s="22"/>
      <c r="D3327" s="22"/>
      <c r="E3327" s="22"/>
      <c r="F3327" s="22"/>
      <c r="G3327" s="22"/>
      <c r="H3327" s="22"/>
      <c r="I3327" s="22"/>
      <c r="J3327" s="22"/>
      <c r="K3327" s="23">
        <v>1</v>
      </c>
      <c r="L3327" s="23">
        <v>1</v>
      </c>
      <c r="M3327" s="21" t="s">
        <v>50</v>
      </c>
      <c r="N3327" s="21" t="s">
        <v>50</v>
      </c>
      <c r="O3327" s="22"/>
      <c r="P3327" s="22"/>
    </row>
    <row r="3328" spans="1:16" ht="45" x14ac:dyDescent="0.25">
      <c r="A3328" s="21" t="s">
        <v>3202</v>
      </c>
      <c r="B3328" s="21" t="s">
        <v>49</v>
      </c>
      <c r="C3328" s="23">
        <v>25082569.760000002</v>
      </c>
      <c r="D3328" s="23">
        <v>35.11</v>
      </c>
      <c r="E3328" s="23">
        <v>23104819.489999998</v>
      </c>
      <c r="F3328" s="23">
        <v>31.07</v>
      </c>
      <c r="G3328" s="23">
        <v>23430003.989999998</v>
      </c>
      <c r="H3328" s="23">
        <v>30.81</v>
      </c>
      <c r="I3328" s="23">
        <v>24032888.449999999</v>
      </c>
      <c r="J3328" s="23">
        <v>31.84</v>
      </c>
      <c r="K3328" s="23">
        <v>1</v>
      </c>
      <c r="L3328" s="23">
        <v>1</v>
      </c>
      <c r="M3328" s="21" t="s">
        <v>50</v>
      </c>
      <c r="N3328" s="21" t="s">
        <v>58</v>
      </c>
      <c r="O3328" s="22"/>
      <c r="P3328" s="23">
        <v>727734.25</v>
      </c>
    </row>
    <row r="3329" spans="1:16" ht="45" x14ac:dyDescent="0.25">
      <c r="A3329" s="21" t="s">
        <v>7825</v>
      </c>
      <c r="B3329" s="21" t="s">
        <v>49</v>
      </c>
      <c r="C3329" s="22"/>
      <c r="D3329" s="22"/>
      <c r="E3329" s="22"/>
      <c r="F3329" s="22"/>
      <c r="G3329" s="22"/>
      <c r="H3329" s="22"/>
      <c r="I3329" s="22"/>
      <c r="J3329" s="22"/>
      <c r="K3329" s="23">
        <v>1</v>
      </c>
      <c r="L3329" s="23">
        <v>1</v>
      </c>
      <c r="M3329" s="21" t="s">
        <v>50</v>
      </c>
      <c r="N3329" s="21" t="s">
        <v>50</v>
      </c>
      <c r="O3329" s="22"/>
      <c r="P3329" s="22"/>
    </row>
    <row r="3330" spans="1:16" ht="45" x14ac:dyDescent="0.25">
      <c r="A3330" s="21" t="s">
        <v>7826</v>
      </c>
      <c r="B3330" s="21" t="s">
        <v>49</v>
      </c>
      <c r="C3330" s="22"/>
      <c r="D3330" s="22"/>
      <c r="E3330" s="22"/>
      <c r="F3330" s="22"/>
      <c r="G3330" s="22"/>
      <c r="H3330" s="22"/>
      <c r="I3330" s="22"/>
      <c r="J3330" s="22"/>
      <c r="K3330" s="23">
        <v>1</v>
      </c>
      <c r="L3330" s="23">
        <v>1</v>
      </c>
      <c r="M3330" s="21" t="s">
        <v>50</v>
      </c>
      <c r="N3330" s="21" t="s">
        <v>50</v>
      </c>
      <c r="O3330" s="22"/>
      <c r="P3330" s="22"/>
    </row>
    <row r="3331" spans="1:16" ht="45" x14ac:dyDescent="0.25">
      <c r="A3331" s="21" t="s">
        <v>7827</v>
      </c>
      <c r="B3331" s="21" t="s">
        <v>49</v>
      </c>
      <c r="C3331" s="22"/>
      <c r="D3331" s="22"/>
      <c r="E3331" s="22"/>
      <c r="F3331" s="22"/>
      <c r="G3331" s="22"/>
      <c r="H3331" s="22"/>
      <c r="I3331" s="22"/>
      <c r="J3331" s="22"/>
      <c r="K3331" s="23">
        <v>1</v>
      </c>
      <c r="L3331" s="23">
        <v>1</v>
      </c>
      <c r="M3331" s="21" t="s">
        <v>50</v>
      </c>
      <c r="N3331" s="21" t="s">
        <v>50</v>
      </c>
      <c r="O3331" s="22"/>
      <c r="P3331" s="22"/>
    </row>
    <row r="3332" spans="1:16" ht="45" x14ac:dyDescent="0.25">
      <c r="A3332" s="21" t="s">
        <v>7828</v>
      </c>
      <c r="B3332" s="21" t="s">
        <v>49</v>
      </c>
      <c r="C3332" s="22"/>
      <c r="D3332" s="22"/>
      <c r="E3332" s="22"/>
      <c r="F3332" s="22"/>
      <c r="G3332" s="22"/>
      <c r="H3332" s="22"/>
      <c r="I3332" s="22"/>
      <c r="J3332" s="22"/>
      <c r="K3332" s="23">
        <v>1</v>
      </c>
      <c r="L3332" s="23">
        <v>1</v>
      </c>
      <c r="M3332" s="21" t="s">
        <v>50</v>
      </c>
      <c r="N3332" s="21" t="s">
        <v>50</v>
      </c>
      <c r="O3332" s="22"/>
      <c r="P3332" s="22"/>
    </row>
    <row r="3333" spans="1:16" ht="45" x14ac:dyDescent="0.25">
      <c r="A3333" s="21" t="s">
        <v>7829</v>
      </c>
      <c r="B3333" s="21" t="s">
        <v>49</v>
      </c>
      <c r="C3333" s="22"/>
      <c r="D3333" s="22"/>
      <c r="E3333" s="22"/>
      <c r="F3333" s="22"/>
      <c r="G3333" s="22"/>
      <c r="H3333" s="22"/>
      <c r="I3333" s="22"/>
      <c r="J3333" s="22"/>
      <c r="K3333" s="23">
        <v>1</v>
      </c>
      <c r="L3333" s="23">
        <v>1</v>
      </c>
      <c r="M3333" s="21" t="s">
        <v>50</v>
      </c>
      <c r="N3333" s="21" t="s">
        <v>50</v>
      </c>
      <c r="O3333" s="22"/>
      <c r="P3333" s="22"/>
    </row>
    <row r="3334" spans="1:16" ht="45" x14ac:dyDescent="0.25">
      <c r="A3334" s="21" t="s">
        <v>7830</v>
      </c>
      <c r="B3334" s="21" t="s">
        <v>49</v>
      </c>
      <c r="C3334" s="22"/>
      <c r="D3334" s="22"/>
      <c r="E3334" s="22"/>
      <c r="F3334" s="22"/>
      <c r="G3334" s="22"/>
      <c r="H3334" s="22"/>
      <c r="I3334" s="22"/>
      <c r="J3334" s="22"/>
      <c r="K3334" s="23">
        <v>1</v>
      </c>
      <c r="L3334" s="23">
        <v>1</v>
      </c>
      <c r="M3334" s="21" t="s">
        <v>50</v>
      </c>
      <c r="N3334" s="21" t="s">
        <v>50</v>
      </c>
      <c r="O3334" s="22"/>
      <c r="P3334" s="22"/>
    </row>
    <row r="3335" spans="1:16" ht="45" x14ac:dyDescent="0.25">
      <c r="A3335" s="21" t="s">
        <v>7831</v>
      </c>
      <c r="B3335" s="21" t="s">
        <v>49</v>
      </c>
      <c r="C3335" s="22"/>
      <c r="D3335" s="22"/>
      <c r="E3335" s="22"/>
      <c r="F3335" s="22"/>
      <c r="G3335" s="22"/>
      <c r="H3335" s="22"/>
      <c r="I3335" s="22"/>
      <c r="J3335" s="22"/>
      <c r="K3335" s="23">
        <v>1</v>
      </c>
      <c r="L3335" s="23">
        <v>1</v>
      </c>
      <c r="M3335" s="21" t="s">
        <v>50</v>
      </c>
      <c r="N3335" s="21" t="s">
        <v>50</v>
      </c>
      <c r="O3335" s="22"/>
      <c r="P3335" s="22"/>
    </row>
    <row r="3336" spans="1:16" ht="45" x14ac:dyDescent="0.25">
      <c r="A3336" s="21" t="s">
        <v>7832</v>
      </c>
      <c r="B3336" s="21" t="s">
        <v>49</v>
      </c>
      <c r="C3336" s="22"/>
      <c r="D3336" s="22"/>
      <c r="E3336" s="22"/>
      <c r="F3336" s="22"/>
      <c r="G3336" s="22"/>
      <c r="H3336" s="22"/>
      <c r="I3336" s="22"/>
      <c r="J3336" s="22"/>
      <c r="K3336" s="23">
        <v>1</v>
      </c>
      <c r="L3336" s="23">
        <v>1</v>
      </c>
      <c r="M3336" s="21" t="s">
        <v>50</v>
      </c>
      <c r="N3336" s="21" t="s">
        <v>50</v>
      </c>
      <c r="O3336" s="22"/>
      <c r="P3336" s="22"/>
    </row>
    <row r="3337" spans="1:16" ht="45" x14ac:dyDescent="0.25">
      <c r="A3337" s="21" t="s">
        <v>7833</v>
      </c>
      <c r="B3337" s="21" t="s">
        <v>49</v>
      </c>
      <c r="C3337" s="22"/>
      <c r="D3337" s="22"/>
      <c r="E3337" s="22"/>
      <c r="F3337" s="22"/>
      <c r="G3337" s="22"/>
      <c r="H3337" s="22"/>
      <c r="I3337" s="22"/>
      <c r="J3337" s="22"/>
      <c r="K3337" s="23">
        <v>1</v>
      </c>
      <c r="L3337" s="23">
        <v>1</v>
      </c>
      <c r="M3337" s="21" t="s">
        <v>50</v>
      </c>
      <c r="N3337" s="21" t="s">
        <v>50</v>
      </c>
      <c r="O3337" s="22"/>
      <c r="P3337" s="22"/>
    </row>
    <row r="3338" spans="1:16" ht="45" x14ac:dyDescent="0.25">
      <c r="A3338" s="21" t="s">
        <v>7834</v>
      </c>
      <c r="B3338" s="21" t="s">
        <v>49</v>
      </c>
      <c r="C3338" s="22"/>
      <c r="D3338" s="22"/>
      <c r="E3338" s="22"/>
      <c r="F3338" s="22"/>
      <c r="G3338" s="22"/>
      <c r="H3338" s="22"/>
      <c r="I3338" s="22"/>
      <c r="J3338" s="22"/>
      <c r="K3338" s="23">
        <v>1</v>
      </c>
      <c r="L3338" s="23">
        <v>1</v>
      </c>
      <c r="M3338" s="21" t="s">
        <v>50</v>
      </c>
      <c r="N3338" s="21" t="s">
        <v>50</v>
      </c>
      <c r="O3338" s="22"/>
      <c r="P3338" s="22"/>
    </row>
    <row r="3339" spans="1:16" ht="45" x14ac:dyDescent="0.25">
      <c r="A3339" s="21" t="s">
        <v>404</v>
      </c>
      <c r="B3339" s="21" t="s">
        <v>49</v>
      </c>
      <c r="C3339" s="23">
        <v>10238770.949999999</v>
      </c>
      <c r="D3339" s="23">
        <v>621.08000000000004</v>
      </c>
      <c r="E3339" s="23">
        <v>10173830.869999999</v>
      </c>
      <c r="F3339" s="23">
        <v>530.27</v>
      </c>
      <c r="G3339" s="23">
        <v>9361485.9499999993</v>
      </c>
      <c r="H3339" s="23">
        <v>436.57</v>
      </c>
      <c r="I3339" s="23">
        <v>10260499.449999999</v>
      </c>
      <c r="J3339" s="23">
        <v>526.12</v>
      </c>
      <c r="K3339" s="23">
        <v>1</v>
      </c>
      <c r="L3339" s="23">
        <v>1</v>
      </c>
      <c r="M3339" s="21" t="s">
        <v>50</v>
      </c>
      <c r="N3339" s="21" t="s">
        <v>5192</v>
      </c>
      <c r="O3339" s="22"/>
      <c r="P3339" s="23">
        <v>26158.75</v>
      </c>
    </row>
    <row r="3340" spans="1:16" ht="45" x14ac:dyDescent="0.25">
      <c r="A3340" s="21" t="s">
        <v>7835</v>
      </c>
      <c r="B3340" s="21" t="s">
        <v>49</v>
      </c>
      <c r="C3340" s="22"/>
      <c r="D3340" s="22"/>
      <c r="E3340" s="22"/>
      <c r="F3340" s="22"/>
      <c r="G3340" s="22"/>
      <c r="H3340" s="22"/>
      <c r="I3340" s="22"/>
      <c r="J3340" s="22"/>
      <c r="K3340" s="23">
        <v>1</v>
      </c>
      <c r="L3340" s="23">
        <v>1</v>
      </c>
      <c r="M3340" s="21" t="s">
        <v>50</v>
      </c>
      <c r="N3340" s="21" t="s">
        <v>50</v>
      </c>
      <c r="O3340" s="22"/>
      <c r="P3340" s="22"/>
    </row>
    <row r="3341" spans="1:16" ht="45" x14ac:dyDescent="0.25">
      <c r="A3341" s="21" t="s">
        <v>3206</v>
      </c>
      <c r="B3341" s="21" t="s">
        <v>49</v>
      </c>
      <c r="C3341" s="23">
        <v>8287246.2000000002</v>
      </c>
      <c r="D3341" s="23">
        <v>1297.24</v>
      </c>
      <c r="E3341" s="23">
        <v>26034148</v>
      </c>
      <c r="F3341" s="23">
        <v>2193.62</v>
      </c>
      <c r="G3341" s="23">
        <v>33137560.800000001</v>
      </c>
      <c r="H3341" s="23">
        <v>2002.04</v>
      </c>
      <c r="I3341" s="23">
        <v>27745772.66</v>
      </c>
      <c r="J3341" s="23">
        <v>2324.16</v>
      </c>
      <c r="K3341" s="23">
        <v>1</v>
      </c>
      <c r="L3341" s="23">
        <v>1</v>
      </c>
      <c r="M3341" s="21" t="s">
        <v>50</v>
      </c>
      <c r="N3341" s="21" t="s">
        <v>5192</v>
      </c>
      <c r="O3341" s="22"/>
      <c r="P3341" s="23">
        <v>21533.75</v>
      </c>
    </row>
    <row r="3342" spans="1:16" ht="45" x14ac:dyDescent="0.25">
      <c r="A3342" s="21" t="s">
        <v>7836</v>
      </c>
      <c r="B3342" s="21" t="s">
        <v>49</v>
      </c>
      <c r="C3342" s="22"/>
      <c r="D3342" s="22"/>
      <c r="E3342" s="22"/>
      <c r="F3342" s="22"/>
      <c r="G3342" s="22"/>
      <c r="H3342" s="22"/>
      <c r="I3342" s="22"/>
      <c r="J3342" s="22"/>
      <c r="K3342" s="23">
        <v>1</v>
      </c>
      <c r="L3342" s="23">
        <v>1</v>
      </c>
      <c r="M3342" s="21" t="s">
        <v>50</v>
      </c>
      <c r="N3342" s="21" t="s">
        <v>50</v>
      </c>
      <c r="O3342" s="22"/>
      <c r="P3342" s="22"/>
    </row>
    <row r="3343" spans="1:16" ht="45" x14ac:dyDescent="0.25">
      <c r="A3343" s="21" t="s">
        <v>7837</v>
      </c>
      <c r="B3343" s="21" t="s">
        <v>49</v>
      </c>
      <c r="C3343" s="22"/>
      <c r="D3343" s="22"/>
      <c r="E3343" s="22"/>
      <c r="F3343" s="22"/>
      <c r="G3343" s="22"/>
      <c r="H3343" s="22"/>
      <c r="I3343" s="22"/>
      <c r="J3343" s="22"/>
      <c r="K3343" s="23">
        <v>1</v>
      </c>
      <c r="L3343" s="23">
        <v>1</v>
      </c>
      <c r="M3343" s="21" t="s">
        <v>50</v>
      </c>
      <c r="N3343" s="21" t="s">
        <v>50</v>
      </c>
      <c r="O3343" s="22"/>
      <c r="P3343" s="22"/>
    </row>
    <row r="3344" spans="1:16" ht="45" x14ac:dyDescent="0.25">
      <c r="A3344" s="21" t="s">
        <v>7838</v>
      </c>
      <c r="B3344" s="21" t="s">
        <v>49</v>
      </c>
      <c r="C3344" s="22"/>
      <c r="D3344" s="22"/>
      <c r="E3344" s="22"/>
      <c r="F3344" s="22"/>
      <c r="G3344" s="22"/>
      <c r="H3344" s="22"/>
      <c r="I3344" s="22"/>
      <c r="J3344" s="22"/>
      <c r="K3344" s="23">
        <v>1</v>
      </c>
      <c r="L3344" s="23">
        <v>1</v>
      </c>
      <c r="M3344" s="21" t="s">
        <v>50</v>
      </c>
      <c r="N3344" s="21" t="s">
        <v>50</v>
      </c>
      <c r="O3344" s="22"/>
      <c r="P3344" s="22"/>
    </row>
    <row r="3345" spans="1:16" ht="45" x14ac:dyDescent="0.25">
      <c r="A3345" s="21" t="s">
        <v>7839</v>
      </c>
      <c r="B3345" s="21" t="s">
        <v>49</v>
      </c>
      <c r="C3345" s="22"/>
      <c r="D3345" s="22"/>
      <c r="E3345" s="22"/>
      <c r="F3345" s="22"/>
      <c r="G3345" s="22"/>
      <c r="H3345" s="22"/>
      <c r="I3345" s="22"/>
      <c r="J3345" s="22"/>
      <c r="K3345" s="23">
        <v>1</v>
      </c>
      <c r="L3345" s="23">
        <v>1</v>
      </c>
      <c r="M3345" s="21" t="s">
        <v>50</v>
      </c>
      <c r="N3345" s="21" t="s">
        <v>50</v>
      </c>
      <c r="O3345" s="22"/>
      <c r="P3345" s="22"/>
    </row>
    <row r="3346" spans="1:16" ht="45" x14ac:dyDescent="0.25">
      <c r="A3346" s="21" t="s">
        <v>7840</v>
      </c>
      <c r="B3346" s="21" t="s">
        <v>49</v>
      </c>
      <c r="C3346" s="22"/>
      <c r="D3346" s="22"/>
      <c r="E3346" s="22"/>
      <c r="F3346" s="22"/>
      <c r="G3346" s="22"/>
      <c r="H3346" s="22"/>
      <c r="I3346" s="22"/>
      <c r="J3346" s="22"/>
      <c r="K3346" s="23">
        <v>1</v>
      </c>
      <c r="L3346" s="23">
        <v>1</v>
      </c>
      <c r="M3346" s="21" t="s">
        <v>50</v>
      </c>
      <c r="N3346" s="21" t="s">
        <v>50</v>
      </c>
      <c r="O3346" s="22"/>
      <c r="P3346" s="22"/>
    </row>
    <row r="3347" spans="1:16" ht="45" x14ac:dyDescent="0.25">
      <c r="A3347" s="21" t="s">
        <v>7841</v>
      </c>
      <c r="B3347" s="21" t="s">
        <v>49</v>
      </c>
      <c r="C3347" s="22"/>
      <c r="D3347" s="22"/>
      <c r="E3347" s="22"/>
      <c r="F3347" s="22"/>
      <c r="G3347" s="22"/>
      <c r="H3347" s="22"/>
      <c r="I3347" s="22"/>
      <c r="J3347" s="22"/>
      <c r="K3347" s="23">
        <v>1</v>
      </c>
      <c r="L3347" s="23">
        <v>1</v>
      </c>
      <c r="M3347" s="21" t="s">
        <v>50</v>
      </c>
      <c r="N3347" s="21" t="s">
        <v>50</v>
      </c>
      <c r="O3347" s="22"/>
      <c r="P3347" s="22"/>
    </row>
    <row r="3348" spans="1:16" ht="45" x14ac:dyDescent="0.25">
      <c r="A3348" s="21" t="s">
        <v>7842</v>
      </c>
      <c r="B3348" s="21" t="s">
        <v>49</v>
      </c>
      <c r="C3348" s="22"/>
      <c r="D3348" s="22"/>
      <c r="E3348" s="22"/>
      <c r="F3348" s="22"/>
      <c r="G3348" s="22"/>
      <c r="H3348" s="22"/>
      <c r="I3348" s="22"/>
      <c r="J3348" s="22"/>
      <c r="K3348" s="23">
        <v>1</v>
      </c>
      <c r="L3348" s="23">
        <v>1</v>
      </c>
      <c r="M3348" s="21" t="s">
        <v>50</v>
      </c>
      <c r="N3348" s="21" t="s">
        <v>50</v>
      </c>
      <c r="O3348" s="22"/>
      <c r="P3348" s="22"/>
    </row>
    <row r="3349" spans="1:16" ht="45" x14ac:dyDescent="0.25">
      <c r="A3349" s="21" t="s">
        <v>3208</v>
      </c>
      <c r="B3349" s="21" t="s">
        <v>49</v>
      </c>
      <c r="C3349" s="23">
        <v>16064804.17</v>
      </c>
      <c r="D3349" s="23">
        <v>1242.8399999999999</v>
      </c>
      <c r="E3349" s="23">
        <v>13535794.75</v>
      </c>
      <c r="F3349" s="23">
        <v>1025.1400000000001</v>
      </c>
      <c r="G3349" s="23">
        <v>10386031.27</v>
      </c>
      <c r="H3349" s="23">
        <v>887.79</v>
      </c>
      <c r="I3349" s="23">
        <v>11784935</v>
      </c>
      <c r="J3349" s="23">
        <v>973.57</v>
      </c>
      <c r="K3349" s="23">
        <v>1</v>
      </c>
      <c r="L3349" s="23">
        <v>1</v>
      </c>
      <c r="M3349" s="21" t="s">
        <v>50</v>
      </c>
      <c r="N3349" s="21" t="s">
        <v>5192</v>
      </c>
      <c r="O3349" s="22"/>
      <c r="P3349" s="23">
        <v>19996</v>
      </c>
    </row>
    <row r="3350" spans="1:16" ht="45" x14ac:dyDescent="0.25">
      <c r="A3350" s="21" t="s">
        <v>7843</v>
      </c>
      <c r="B3350" s="21" t="s">
        <v>49</v>
      </c>
      <c r="C3350" s="22"/>
      <c r="D3350" s="22"/>
      <c r="E3350" s="22"/>
      <c r="F3350" s="22"/>
      <c r="G3350" s="22"/>
      <c r="H3350" s="22"/>
      <c r="I3350" s="22"/>
      <c r="J3350" s="22"/>
      <c r="K3350" s="23">
        <v>1</v>
      </c>
      <c r="L3350" s="23">
        <v>1</v>
      </c>
      <c r="M3350" s="21" t="s">
        <v>50</v>
      </c>
      <c r="N3350" s="21" t="s">
        <v>50</v>
      </c>
      <c r="O3350" s="22"/>
      <c r="P3350" s="22"/>
    </row>
    <row r="3351" spans="1:16" ht="45" x14ac:dyDescent="0.25">
      <c r="A3351" s="21" t="s">
        <v>3210</v>
      </c>
      <c r="B3351" s="21" t="s">
        <v>49</v>
      </c>
      <c r="C3351" s="23">
        <v>63330515.240000002</v>
      </c>
      <c r="D3351" s="23">
        <v>43.34</v>
      </c>
      <c r="E3351" s="23">
        <v>51444458.509999998</v>
      </c>
      <c r="F3351" s="23">
        <v>43.97</v>
      </c>
      <c r="G3351" s="23">
        <v>54038045.590000004</v>
      </c>
      <c r="H3351" s="23">
        <v>42.57</v>
      </c>
      <c r="I3351" s="23">
        <v>42878449.450000003</v>
      </c>
      <c r="J3351" s="23">
        <v>37.35</v>
      </c>
      <c r="K3351" s="23">
        <v>1</v>
      </c>
      <c r="L3351" s="23">
        <v>1</v>
      </c>
      <c r="M3351" s="21" t="s">
        <v>50</v>
      </c>
      <c r="N3351" s="21" t="s">
        <v>58</v>
      </c>
      <c r="O3351" s="22"/>
      <c r="P3351" s="23">
        <v>1717615.5</v>
      </c>
    </row>
    <row r="3352" spans="1:16" ht="45" x14ac:dyDescent="0.25">
      <c r="A3352" s="21" t="s">
        <v>3212</v>
      </c>
      <c r="B3352" s="21" t="s">
        <v>49</v>
      </c>
      <c r="C3352" s="23">
        <v>90909000</v>
      </c>
      <c r="D3352" s="23">
        <v>2555.59</v>
      </c>
      <c r="E3352" s="23">
        <v>45894814.810000002</v>
      </c>
      <c r="F3352" s="23">
        <v>2508.75</v>
      </c>
      <c r="G3352" s="23">
        <v>50417603.490000002</v>
      </c>
      <c r="H3352" s="23">
        <v>2514.98</v>
      </c>
      <c r="I3352" s="23">
        <v>50695926.380000003</v>
      </c>
      <c r="J3352" s="23">
        <v>2938.16</v>
      </c>
      <c r="K3352" s="23">
        <v>1</v>
      </c>
      <c r="L3352" s="23">
        <v>1</v>
      </c>
      <c r="M3352" s="21" t="s">
        <v>50</v>
      </c>
      <c r="N3352" s="21" t="s">
        <v>5192</v>
      </c>
      <c r="O3352" s="22"/>
      <c r="P3352" s="23">
        <v>29249.5</v>
      </c>
    </row>
    <row r="3353" spans="1:16" ht="45" x14ac:dyDescent="0.25">
      <c r="A3353" s="21" t="s">
        <v>7844</v>
      </c>
      <c r="B3353" s="21" t="s">
        <v>49</v>
      </c>
      <c r="C3353" s="22"/>
      <c r="D3353" s="22"/>
      <c r="E3353" s="22"/>
      <c r="F3353" s="22"/>
      <c r="G3353" s="22"/>
      <c r="H3353" s="22"/>
      <c r="I3353" s="22"/>
      <c r="J3353" s="22"/>
      <c r="K3353" s="23">
        <v>1</v>
      </c>
      <c r="L3353" s="23">
        <v>1</v>
      </c>
      <c r="M3353" s="21" t="s">
        <v>50</v>
      </c>
      <c r="N3353" s="21" t="s">
        <v>50</v>
      </c>
      <c r="O3353" s="22"/>
      <c r="P3353" s="22"/>
    </row>
    <row r="3354" spans="1:16" ht="45" x14ac:dyDescent="0.25">
      <c r="A3354" s="21" t="s">
        <v>405</v>
      </c>
      <c r="B3354" s="21" t="s">
        <v>49</v>
      </c>
      <c r="C3354" s="23">
        <v>5137685.79</v>
      </c>
      <c r="D3354" s="23">
        <v>76.75</v>
      </c>
      <c r="E3354" s="23">
        <v>4850732.68</v>
      </c>
      <c r="F3354" s="23">
        <v>89.26</v>
      </c>
      <c r="G3354" s="23">
        <v>13247396.73</v>
      </c>
      <c r="H3354" s="23">
        <v>178.6</v>
      </c>
      <c r="I3354" s="23">
        <v>9616451.8900000006</v>
      </c>
      <c r="J3354" s="23">
        <v>137.75</v>
      </c>
      <c r="K3354" s="23">
        <v>1</v>
      </c>
      <c r="L3354" s="23">
        <v>1</v>
      </c>
      <c r="M3354" s="21" t="s">
        <v>50</v>
      </c>
      <c r="N3354" s="21" t="s">
        <v>1462</v>
      </c>
      <c r="O3354" s="22"/>
      <c r="P3354" s="23">
        <v>58104.5</v>
      </c>
    </row>
    <row r="3355" spans="1:16" ht="45" x14ac:dyDescent="0.25">
      <c r="A3355" s="21" t="s">
        <v>7845</v>
      </c>
      <c r="B3355" s="21" t="s">
        <v>49</v>
      </c>
      <c r="C3355" s="22"/>
      <c r="D3355" s="22"/>
      <c r="E3355" s="22"/>
      <c r="F3355" s="22"/>
      <c r="G3355" s="22"/>
      <c r="H3355" s="22"/>
      <c r="I3355" s="22"/>
      <c r="J3355" s="22"/>
      <c r="K3355" s="23">
        <v>1</v>
      </c>
      <c r="L3355" s="23">
        <v>1</v>
      </c>
      <c r="M3355" s="21" t="s">
        <v>50</v>
      </c>
      <c r="N3355" s="21" t="s">
        <v>50</v>
      </c>
      <c r="O3355" s="22"/>
      <c r="P3355" s="22"/>
    </row>
    <row r="3356" spans="1:16" ht="45" x14ac:dyDescent="0.25">
      <c r="A3356" s="21" t="s">
        <v>7846</v>
      </c>
      <c r="B3356" s="21" t="s">
        <v>49</v>
      </c>
      <c r="C3356" s="22"/>
      <c r="D3356" s="22"/>
      <c r="E3356" s="22"/>
      <c r="F3356" s="22"/>
      <c r="G3356" s="22"/>
      <c r="H3356" s="22"/>
      <c r="I3356" s="22"/>
      <c r="J3356" s="22"/>
      <c r="K3356" s="23">
        <v>1</v>
      </c>
      <c r="L3356" s="23">
        <v>1</v>
      </c>
      <c r="M3356" s="21" t="s">
        <v>50</v>
      </c>
      <c r="N3356" s="21" t="s">
        <v>50</v>
      </c>
      <c r="O3356" s="22"/>
      <c r="P3356" s="22"/>
    </row>
    <row r="3357" spans="1:16" ht="45" x14ac:dyDescent="0.25">
      <c r="A3357" s="21" t="s">
        <v>7847</v>
      </c>
      <c r="B3357" s="21" t="s">
        <v>49</v>
      </c>
      <c r="C3357" s="22"/>
      <c r="D3357" s="22"/>
      <c r="E3357" s="22"/>
      <c r="F3357" s="22"/>
      <c r="G3357" s="22"/>
      <c r="H3357" s="22"/>
      <c r="I3357" s="22"/>
      <c r="J3357" s="22"/>
      <c r="K3357" s="23">
        <v>1</v>
      </c>
      <c r="L3357" s="23">
        <v>1</v>
      </c>
      <c r="M3357" s="21" t="s">
        <v>50</v>
      </c>
      <c r="N3357" s="21" t="s">
        <v>50</v>
      </c>
      <c r="O3357" s="22"/>
      <c r="P3357" s="22"/>
    </row>
    <row r="3358" spans="1:16" ht="45" x14ac:dyDescent="0.25">
      <c r="A3358" s="21" t="s">
        <v>7848</v>
      </c>
      <c r="B3358" s="21" t="s">
        <v>49</v>
      </c>
      <c r="C3358" s="22"/>
      <c r="D3358" s="22"/>
      <c r="E3358" s="22"/>
      <c r="F3358" s="22"/>
      <c r="G3358" s="22"/>
      <c r="H3358" s="22"/>
      <c r="I3358" s="22"/>
      <c r="J3358" s="22"/>
      <c r="K3358" s="23">
        <v>1</v>
      </c>
      <c r="L3358" s="23">
        <v>1</v>
      </c>
      <c r="M3358" s="21" t="s">
        <v>50</v>
      </c>
      <c r="N3358" s="21" t="s">
        <v>50</v>
      </c>
      <c r="O3358" s="22"/>
      <c r="P3358" s="22"/>
    </row>
    <row r="3359" spans="1:16" ht="45" x14ac:dyDescent="0.25">
      <c r="A3359" s="21" t="s">
        <v>7849</v>
      </c>
      <c r="B3359" s="21" t="s">
        <v>49</v>
      </c>
      <c r="C3359" s="22"/>
      <c r="D3359" s="22"/>
      <c r="E3359" s="22"/>
      <c r="F3359" s="22"/>
      <c r="G3359" s="22"/>
      <c r="H3359" s="22"/>
      <c r="I3359" s="22"/>
      <c r="J3359" s="22"/>
      <c r="K3359" s="23">
        <v>1</v>
      </c>
      <c r="L3359" s="23">
        <v>1</v>
      </c>
      <c r="M3359" s="21" t="s">
        <v>50</v>
      </c>
      <c r="N3359" s="21" t="s">
        <v>50</v>
      </c>
      <c r="O3359" s="22"/>
      <c r="P3359" s="22"/>
    </row>
    <row r="3360" spans="1:16" ht="45" x14ac:dyDescent="0.25">
      <c r="A3360" s="21" t="s">
        <v>7850</v>
      </c>
      <c r="B3360" s="21" t="s">
        <v>49</v>
      </c>
      <c r="C3360" s="22"/>
      <c r="D3360" s="22"/>
      <c r="E3360" s="22"/>
      <c r="F3360" s="22"/>
      <c r="G3360" s="22"/>
      <c r="H3360" s="22"/>
      <c r="I3360" s="22"/>
      <c r="J3360" s="22"/>
      <c r="K3360" s="23">
        <v>1</v>
      </c>
      <c r="L3360" s="23">
        <v>1</v>
      </c>
      <c r="M3360" s="21" t="s">
        <v>50</v>
      </c>
      <c r="N3360" s="21" t="s">
        <v>50</v>
      </c>
      <c r="O3360" s="22"/>
      <c r="P3360" s="22"/>
    </row>
    <row r="3361" spans="1:16" ht="45" x14ac:dyDescent="0.25">
      <c r="A3361" s="21" t="s">
        <v>7851</v>
      </c>
      <c r="B3361" s="21" t="s">
        <v>49</v>
      </c>
      <c r="C3361" s="22"/>
      <c r="D3361" s="22"/>
      <c r="E3361" s="22"/>
      <c r="F3361" s="22"/>
      <c r="G3361" s="22"/>
      <c r="H3361" s="22"/>
      <c r="I3361" s="22"/>
      <c r="J3361" s="22"/>
      <c r="K3361" s="23">
        <v>1</v>
      </c>
      <c r="L3361" s="23">
        <v>1</v>
      </c>
      <c r="M3361" s="21" t="s">
        <v>50</v>
      </c>
      <c r="N3361" s="21" t="s">
        <v>50</v>
      </c>
      <c r="O3361" s="22"/>
      <c r="P3361" s="22"/>
    </row>
    <row r="3362" spans="1:16" ht="45" x14ac:dyDescent="0.25">
      <c r="A3362" s="21" t="s">
        <v>7852</v>
      </c>
      <c r="B3362" s="21" t="s">
        <v>49</v>
      </c>
      <c r="C3362" s="22"/>
      <c r="D3362" s="22"/>
      <c r="E3362" s="22"/>
      <c r="F3362" s="22"/>
      <c r="G3362" s="22"/>
      <c r="H3362" s="22"/>
      <c r="I3362" s="22"/>
      <c r="J3362" s="22"/>
      <c r="K3362" s="23">
        <v>1</v>
      </c>
      <c r="L3362" s="23">
        <v>1</v>
      </c>
      <c r="M3362" s="21" t="s">
        <v>50</v>
      </c>
      <c r="N3362" s="21" t="s">
        <v>50</v>
      </c>
      <c r="O3362" s="22"/>
      <c r="P3362" s="22"/>
    </row>
    <row r="3363" spans="1:16" ht="45" x14ac:dyDescent="0.25">
      <c r="A3363" s="21" t="s">
        <v>1105</v>
      </c>
      <c r="B3363" s="21" t="s">
        <v>49</v>
      </c>
      <c r="C3363" s="23">
        <v>105857124.45</v>
      </c>
      <c r="D3363" s="23">
        <v>528.88</v>
      </c>
      <c r="E3363" s="23">
        <v>51542843.619999997</v>
      </c>
      <c r="F3363" s="23">
        <v>606.09</v>
      </c>
      <c r="G3363" s="23">
        <v>106832375.14</v>
      </c>
      <c r="H3363" s="23">
        <v>1070.5</v>
      </c>
      <c r="I3363" s="23">
        <v>72435743.920000002</v>
      </c>
      <c r="J3363" s="23">
        <v>629.39</v>
      </c>
      <c r="K3363" s="23">
        <v>1</v>
      </c>
      <c r="L3363" s="23">
        <v>1</v>
      </c>
      <c r="M3363" s="21" t="s">
        <v>50</v>
      </c>
      <c r="N3363" s="21" t="s">
        <v>1462</v>
      </c>
      <c r="O3363" s="22"/>
      <c r="P3363" s="23">
        <v>214435.75</v>
      </c>
    </row>
    <row r="3364" spans="1:16" ht="45" x14ac:dyDescent="0.25">
      <c r="A3364" s="21" t="s">
        <v>7853</v>
      </c>
      <c r="B3364" s="21" t="s">
        <v>49</v>
      </c>
      <c r="C3364" s="22"/>
      <c r="D3364" s="22"/>
      <c r="E3364" s="22"/>
      <c r="F3364" s="22"/>
      <c r="G3364" s="22"/>
      <c r="H3364" s="22"/>
      <c r="I3364" s="22"/>
      <c r="J3364" s="22"/>
      <c r="K3364" s="23">
        <v>1</v>
      </c>
      <c r="L3364" s="23">
        <v>1</v>
      </c>
      <c r="M3364" s="21" t="s">
        <v>50</v>
      </c>
      <c r="N3364" s="21" t="s">
        <v>50</v>
      </c>
      <c r="O3364" s="22"/>
      <c r="P3364" s="22"/>
    </row>
    <row r="3365" spans="1:16" ht="45" x14ac:dyDescent="0.25">
      <c r="A3365" s="21" t="s">
        <v>7854</v>
      </c>
      <c r="B3365" s="21" t="s">
        <v>49</v>
      </c>
      <c r="C3365" s="22"/>
      <c r="D3365" s="22"/>
      <c r="E3365" s="22"/>
      <c r="F3365" s="22"/>
      <c r="G3365" s="22"/>
      <c r="H3365" s="22"/>
      <c r="I3365" s="22"/>
      <c r="J3365" s="22"/>
      <c r="K3365" s="23">
        <v>1</v>
      </c>
      <c r="L3365" s="23">
        <v>1</v>
      </c>
      <c r="M3365" s="21" t="s">
        <v>50</v>
      </c>
      <c r="N3365" s="21" t="s">
        <v>50</v>
      </c>
      <c r="O3365" s="22"/>
      <c r="P3365" s="22"/>
    </row>
    <row r="3366" spans="1:16" ht="45" x14ac:dyDescent="0.25">
      <c r="A3366" s="21" t="s">
        <v>7855</v>
      </c>
      <c r="B3366" s="21" t="s">
        <v>49</v>
      </c>
      <c r="C3366" s="22"/>
      <c r="D3366" s="22"/>
      <c r="E3366" s="22"/>
      <c r="F3366" s="22"/>
      <c r="G3366" s="22"/>
      <c r="H3366" s="22"/>
      <c r="I3366" s="22"/>
      <c r="J3366" s="22"/>
      <c r="K3366" s="23">
        <v>1</v>
      </c>
      <c r="L3366" s="23">
        <v>1</v>
      </c>
      <c r="M3366" s="21" t="s">
        <v>50</v>
      </c>
      <c r="N3366" s="21" t="s">
        <v>50</v>
      </c>
      <c r="O3366" s="22"/>
      <c r="P3366" s="22"/>
    </row>
    <row r="3367" spans="1:16" ht="45" x14ac:dyDescent="0.25">
      <c r="A3367" s="21" t="s">
        <v>7856</v>
      </c>
      <c r="B3367" s="21" t="s">
        <v>49</v>
      </c>
      <c r="C3367" s="22"/>
      <c r="D3367" s="22"/>
      <c r="E3367" s="22"/>
      <c r="F3367" s="22"/>
      <c r="G3367" s="22"/>
      <c r="H3367" s="22"/>
      <c r="I3367" s="22"/>
      <c r="J3367" s="22"/>
      <c r="K3367" s="23">
        <v>1</v>
      </c>
      <c r="L3367" s="23">
        <v>1</v>
      </c>
      <c r="M3367" s="21" t="s">
        <v>50</v>
      </c>
      <c r="N3367" s="21" t="s">
        <v>50</v>
      </c>
      <c r="O3367" s="22"/>
      <c r="P3367" s="22"/>
    </row>
    <row r="3368" spans="1:16" ht="45" x14ac:dyDescent="0.25">
      <c r="A3368" s="21" t="s">
        <v>7857</v>
      </c>
      <c r="B3368" s="21" t="s">
        <v>49</v>
      </c>
      <c r="C3368" s="22"/>
      <c r="D3368" s="22"/>
      <c r="E3368" s="22"/>
      <c r="F3368" s="22"/>
      <c r="G3368" s="22"/>
      <c r="H3368" s="22"/>
      <c r="I3368" s="22"/>
      <c r="J3368" s="22"/>
      <c r="K3368" s="23">
        <v>1</v>
      </c>
      <c r="L3368" s="23">
        <v>1</v>
      </c>
      <c r="M3368" s="21" t="s">
        <v>50</v>
      </c>
      <c r="N3368" s="21" t="s">
        <v>50</v>
      </c>
      <c r="O3368" s="22"/>
      <c r="P3368" s="22"/>
    </row>
    <row r="3369" spans="1:16" ht="45" x14ac:dyDescent="0.25">
      <c r="A3369" s="21" t="s">
        <v>7858</v>
      </c>
      <c r="B3369" s="21" t="s">
        <v>49</v>
      </c>
      <c r="C3369" s="22"/>
      <c r="D3369" s="22"/>
      <c r="E3369" s="22"/>
      <c r="F3369" s="22"/>
      <c r="G3369" s="22"/>
      <c r="H3369" s="22"/>
      <c r="I3369" s="22"/>
      <c r="J3369" s="22"/>
      <c r="K3369" s="23">
        <v>1</v>
      </c>
      <c r="L3369" s="23">
        <v>1</v>
      </c>
      <c r="M3369" s="21" t="s">
        <v>50</v>
      </c>
      <c r="N3369" s="21" t="s">
        <v>50</v>
      </c>
      <c r="O3369" s="22"/>
      <c r="P3369" s="22"/>
    </row>
    <row r="3370" spans="1:16" ht="45" x14ac:dyDescent="0.25">
      <c r="A3370" s="21" t="s">
        <v>7859</v>
      </c>
      <c r="B3370" s="21" t="s">
        <v>49</v>
      </c>
      <c r="C3370" s="22"/>
      <c r="D3370" s="22"/>
      <c r="E3370" s="22"/>
      <c r="F3370" s="22"/>
      <c r="G3370" s="22"/>
      <c r="H3370" s="22"/>
      <c r="I3370" s="22"/>
      <c r="J3370" s="22"/>
      <c r="K3370" s="23">
        <v>1</v>
      </c>
      <c r="L3370" s="23">
        <v>1</v>
      </c>
      <c r="M3370" s="21" t="s">
        <v>50</v>
      </c>
      <c r="N3370" s="21" t="s">
        <v>50</v>
      </c>
      <c r="O3370" s="22"/>
      <c r="P3370" s="22"/>
    </row>
    <row r="3371" spans="1:16" ht="45" x14ac:dyDescent="0.25">
      <c r="A3371" s="21" t="s">
        <v>7860</v>
      </c>
      <c r="B3371" s="21" t="s">
        <v>49</v>
      </c>
      <c r="C3371" s="22"/>
      <c r="D3371" s="22"/>
      <c r="E3371" s="22"/>
      <c r="F3371" s="22"/>
      <c r="G3371" s="22"/>
      <c r="H3371" s="22"/>
      <c r="I3371" s="22"/>
      <c r="J3371" s="22"/>
      <c r="K3371" s="23">
        <v>1</v>
      </c>
      <c r="L3371" s="23">
        <v>1</v>
      </c>
      <c r="M3371" s="21" t="s">
        <v>50</v>
      </c>
      <c r="N3371" s="21" t="s">
        <v>50</v>
      </c>
      <c r="O3371" s="22"/>
      <c r="P3371" s="22"/>
    </row>
    <row r="3372" spans="1:16" ht="45" x14ac:dyDescent="0.25">
      <c r="A3372" s="21" t="s">
        <v>7861</v>
      </c>
      <c r="B3372" s="21" t="s">
        <v>49</v>
      </c>
      <c r="C3372" s="22"/>
      <c r="D3372" s="22"/>
      <c r="E3372" s="22"/>
      <c r="F3372" s="22"/>
      <c r="G3372" s="22"/>
      <c r="H3372" s="22"/>
      <c r="I3372" s="22"/>
      <c r="J3372" s="22"/>
      <c r="K3372" s="23">
        <v>1</v>
      </c>
      <c r="L3372" s="23">
        <v>1</v>
      </c>
      <c r="M3372" s="21" t="s">
        <v>50</v>
      </c>
      <c r="N3372" s="21" t="s">
        <v>50</v>
      </c>
      <c r="O3372" s="22"/>
      <c r="P3372" s="22"/>
    </row>
    <row r="3373" spans="1:16" ht="45" x14ac:dyDescent="0.25">
      <c r="A3373" s="21" t="s">
        <v>7862</v>
      </c>
      <c r="B3373" s="21" t="s">
        <v>49</v>
      </c>
      <c r="C3373" s="22"/>
      <c r="D3373" s="22"/>
      <c r="E3373" s="22"/>
      <c r="F3373" s="22"/>
      <c r="G3373" s="22"/>
      <c r="H3373" s="22"/>
      <c r="I3373" s="22"/>
      <c r="J3373" s="22"/>
      <c r="K3373" s="23">
        <v>1</v>
      </c>
      <c r="L3373" s="23">
        <v>1</v>
      </c>
      <c r="M3373" s="21" t="s">
        <v>50</v>
      </c>
      <c r="N3373" s="21" t="s">
        <v>50</v>
      </c>
      <c r="O3373" s="22"/>
      <c r="P3373" s="22"/>
    </row>
    <row r="3374" spans="1:16" ht="45" x14ac:dyDescent="0.25">
      <c r="A3374" s="21" t="s">
        <v>7863</v>
      </c>
      <c r="B3374" s="21" t="s">
        <v>49</v>
      </c>
      <c r="C3374" s="22"/>
      <c r="D3374" s="22"/>
      <c r="E3374" s="22"/>
      <c r="F3374" s="22"/>
      <c r="G3374" s="22"/>
      <c r="H3374" s="22"/>
      <c r="I3374" s="22"/>
      <c r="J3374" s="22"/>
      <c r="K3374" s="23">
        <v>1</v>
      </c>
      <c r="L3374" s="23">
        <v>1</v>
      </c>
      <c r="M3374" s="21" t="s">
        <v>50</v>
      </c>
      <c r="N3374" s="21" t="s">
        <v>50</v>
      </c>
      <c r="O3374" s="22"/>
      <c r="P3374" s="22"/>
    </row>
    <row r="3375" spans="1:16" ht="45" x14ac:dyDescent="0.25">
      <c r="A3375" s="21" t="s">
        <v>7864</v>
      </c>
      <c r="B3375" s="21" t="s">
        <v>49</v>
      </c>
      <c r="C3375" s="22"/>
      <c r="D3375" s="22"/>
      <c r="E3375" s="22"/>
      <c r="F3375" s="22"/>
      <c r="G3375" s="22"/>
      <c r="H3375" s="22"/>
      <c r="I3375" s="22"/>
      <c r="J3375" s="22"/>
      <c r="K3375" s="23">
        <v>1</v>
      </c>
      <c r="L3375" s="23">
        <v>1</v>
      </c>
      <c r="M3375" s="21" t="s">
        <v>50</v>
      </c>
      <c r="N3375" s="21" t="s">
        <v>50</v>
      </c>
      <c r="O3375" s="22"/>
      <c r="P3375" s="22"/>
    </row>
    <row r="3376" spans="1:16" ht="45" x14ac:dyDescent="0.25">
      <c r="A3376" s="21" t="s">
        <v>7865</v>
      </c>
      <c r="B3376" s="21" t="s">
        <v>49</v>
      </c>
      <c r="C3376" s="22"/>
      <c r="D3376" s="22"/>
      <c r="E3376" s="22"/>
      <c r="F3376" s="22"/>
      <c r="G3376" s="22"/>
      <c r="H3376" s="22"/>
      <c r="I3376" s="22"/>
      <c r="J3376" s="22"/>
      <c r="K3376" s="23">
        <v>1</v>
      </c>
      <c r="L3376" s="23">
        <v>1</v>
      </c>
      <c r="M3376" s="21" t="s">
        <v>50</v>
      </c>
      <c r="N3376" s="21" t="s">
        <v>50</v>
      </c>
      <c r="O3376" s="22"/>
      <c r="P3376" s="22"/>
    </row>
    <row r="3377" spans="1:16" ht="45" x14ac:dyDescent="0.25">
      <c r="A3377" s="21" t="s">
        <v>3217</v>
      </c>
      <c r="B3377" s="21" t="s">
        <v>49</v>
      </c>
      <c r="C3377" s="23">
        <v>24337565.620000001</v>
      </c>
      <c r="D3377" s="23">
        <v>236.07</v>
      </c>
      <c r="E3377" s="23">
        <v>31995564.670000002</v>
      </c>
      <c r="F3377" s="23">
        <v>414.94</v>
      </c>
      <c r="G3377" s="23">
        <v>32297745.879999999</v>
      </c>
      <c r="H3377" s="23">
        <v>493.56</v>
      </c>
      <c r="I3377" s="23">
        <v>17796016.66</v>
      </c>
      <c r="J3377" s="23">
        <v>339.51</v>
      </c>
      <c r="K3377" s="23">
        <v>1</v>
      </c>
      <c r="L3377" s="23">
        <v>1</v>
      </c>
      <c r="M3377" s="21" t="s">
        <v>50</v>
      </c>
      <c r="N3377" s="21" t="s">
        <v>1462</v>
      </c>
      <c r="O3377" s="22"/>
      <c r="P3377" s="23">
        <v>64011.25</v>
      </c>
    </row>
    <row r="3378" spans="1:16" ht="45" x14ac:dyDescent="0.25">
      <c r="A3378" s="21" t="s">
        <v>7866</v>
      </c>
      <c r="B3378" s="21" t="s">
        <v>49</v>
      </c>
      <c r="C3378" s="22"/>
      <c r="D3378" s="22"/>
      <c r="E3378" s="22"/>
      <c r="F3378" s="22"/>
      <c r="G3378" s="22"/>
      <c r="H3378" s="22"/>
      <c r="I3378" s="22"/>
      <c r="J3378" s="22"/>
      <c r="K3378" s="23">
        <v>1</v>
      </c>
      <c r="L3378" s="23">
        <v>1</v>
      </c>
      <c r="M3378" s="21" t="s">
        <v>50</v>
      </c>
      <c r="N3378" s="21" t="s">
        <v>50</v>
      </c>
      <c r="O3378" s="22"/>
      <c r="P3378" s="22"/>
    </row>
    <row r="3379" spans="1:16" ht="45" x14ac:dyDescent="0.25">
      <c r="A3379" s="21" t="s">
        <v>7867</v>
      </c>
      <c r="B3379" s="21" t="s">
        <v>49</v>
      </c>
      <c r="C3379" s="22"/>
      <c r="D3379" s="22"/>
      <c r="E3379" s="22"/>
      <c r="F3379" s="22"/>
      <c r="G3379" s="22"/>
      <c r="H3379" s="22"/>
      <c r="I3379" s="22"/>
      <c r="J3379" s="22"/>
      <c r="K3379" s="23">
        <v>1</v>
      </c>
      <c r="L3379" s="23">
        <v>1</v>
      </c>
      <c r="M3379" s="21" t="s">
        <v>50</v>
      </c>
      <c r="N3379" s="21" t="s">
        <v>50</v>
      </c>
      <c r="O3379" s="22"/>
      <c r="P3379" s="22"/>
    </row>
    <row r="3380" spans="1:16" ht="45" x14ac:dyDescent="0.25">
      <c r="A3380" s="21" t="s">
        <v>7868</v>
      </c>
      <c r="B3380" s="21" t="s">
        <v>49</v>
      </c>
      <c r="C3380" s="22"/>
      <c r="D3380" s="22"/>
      <c r="E3380" s="22"/>
      <c r="F3380" s="22"/>
      <c r="G3380" s="22"/>
      <c r="H3380" s="22"/>
      <c r="I3380" s="22"/>
      <c r="J3380" s="22"/>
      <c r="K3380" s="23">
        <v>1</v>
      </c>
      <c r="L3380" s="23">
        <v>1</v>
      </c>
      <c r="M3380" s="21" t="s">
        <v>50</v>
      </c>
      <c r="N3380" s="21" t="s">
        <v>50</v>
      </c>
      <c r="O3380" s="22"/>
      <c r="P3380" s="22"/>
    </row>
    <row r="3381" spans="1:16" ht="45" x14ac:dyDescent="0.25">
      <c r="A3381" s="21" t="s">
        <v>7869</v>
      </c>
      <c r="B3381" s="21" t="s">
        <v>49</v>
      </c>
      <c r="C3381" s="22"/>
      <c r="D3381" s="22"/>
      <c r="E3381" s="22"/>
      <c r="F3381" s="22"/>
      <c r="G3381" s="22"/>
      <c r="H3381" s="22"/>
      <c r="I3381" s="22"/>
      <c r="J3381" s="22"/>
      <c r="K3381" s="23">
        <v>1</v>
      </c>
      <c r="L3381" s="23">
        <v>1</v>
      </c>
      <c r="M3381" s="21" t="s">
        <v>50</v>
      </c>
      <c r="N3381" s="21" t="s">
        <v>50</v>
      </c>
      <c r="O3381" s="22"/>
      <c r="P3381" s="22"/>
    </row>
    <row r="3382" spans="1:16" ht="45" x14ac:dyDescent="0.25">
      <c r="A3382" s="21" t="s">
        <v>7870</v>
      </c>
      <c r="B3382" s="21" t="s">
        <v>49</v>
      </c>
      <c r="C3382" s="22"/>
      <c r="D3382" s="22"/>
      <c r="E3382" s="22"/>
      <c r="F3382" s="22"/>
      <c r="G3382" s="22"/>
      <c r="H3382" s="22"/>
      <c r="I3382" s="22"/>
      <c r="J3382" s="22"/>
      <c r="K3382" s="23">
        <v>1</v>
      </c>
      <c r="L3382" s="23">
        <v>1</v>
      </c>
      <c r="M3382" s="21" t="s">
        <v>50</v>
      </c>
      <c r="N3382" s="21" t="s">
        <v>50</v>
      </c>
      <c r="O3382" s="22"/>
      <c r="P3382" s="22"/>
    </row>
    <row r="3383" spans="1:16" ht="45" x14ac:dyDescent="0.25">
      <c r="A3383" s="21" t="s">
        <v>7871</v>
      </c>
      <c r="B3383" s="21" t="s">
        <v>49</v>
      </c>
      <c r="C3383" s="22"/>
      <c r="D3383" s="22"/>
      <c r="E3383" s="22"/>
      <c r="F3383" s="22"/>
      <c r="G3383" s="22"/>
      <c r="H3383" s="22"/>
      <c r="I3383" s="22"/>
      <c r="J3383" s="22"/>
      <c r="K3383" s="23">
        <v>1</v>
      </c>
      <c r="L3383" s="23">
        <v>1</v>
      </c>
      <c r="M3383" s="21" t="s">
        <v>50</v>
      </c>
      <c r="N3383" s="21" t="s">
        <v>50</v>
      </c>
      <c r="O3383" s="22"/>
      <c r="P3383" s="22"/>
    </row>
    <row r="3384" spans="1:16" ht="45" x14ac:dyDescent="0.25">
      <c r="A3384" s="21" t="s">
        <v>7872</v>
      </c>
      <c r="B3384" s="21" t="s">
        <v>49</v>
      </c>
      <c r="C3384" s="22"/>
      <c r="D3384" s="22"/>
      <c r="E3384" s="22"/>
      <c r="F3384" s="22"/>
      <c r="G3384" s="22"/>
      <c r="H3384" s="22"/>
      <c r="I3384" s="22"/>
      <c r="J3384" s="22"/>
      <c r="K3384" s="23">
        <v>1</v>
      </c>
      <c r="L3384" s="23">
        <v>1</v>
      </c>
      <c r="M3384" s="21" t="s">
        <v>50</v>
      </c>
      <c r="N3384" s="21" t="s">
        <v>50</v>
      </c>
      <c r="O3384" s="22"/>
      <c r="P3384" s="22"/>
    </row>
    <row r="3385" spans="1:16" ht="45" x14ac:dyDescent="0.25">
      <c r="A3385" s="21" t="s">
        <v>7873</v>
      </c>
      <c r="B3385" s="21" t="s">
        <v>49</v>
      </c>
      <c r="C3385" s="22"/>
      <c r="D3385" s="22"/>
      <c r="E3385" s="22"/>
      <c r="F3385" s="22"/>
      <c r="G3385" s="22"/>
      <c r="H3385" s="22"/>
      <c r="I3385" s="22"/>
      <c r="J3385" s="22"/>
      <c r="K3385" s="23">
        <v>1</v>
      </c>
      <c r="L3385" s="23">
        <v>1</v>
      </c>
      <c r="M3385" s="21" t="s">
        <v>50</v>
      </c>
      <c r="N3385" s="21" t="s">
        <v>50</v>
      </c>
      <c r="O3385" s="22"/>
      <c r="P3385" s="22"/>
    </row>
    <row r="3386" spans="1:16" ht="45" x14ac:dyDescent="0.25">
      <c r="A3386" s="21" t="s">
        <v>7874</v>
      </c>
      <c r="B3386" s="21" t="s">
        <v>49</v>
      </c>
      <c r="C3386" s="22"/>
      <c r="D3386" s="22"/>
      <c r="E3386" s="22"/>
      <c r="F3386" s="22"/>
      <c r="G3386" s="22"/>
      <c r="H3386" s="22"/>
      <c r="I3386" s="22"/>
      <c r="J3386" s="22"/>
      <c r="K3386" s="23">
        <v>1</v>
      </c>
      <c r="L3386" s="23">
        <v>1</v>
      </c>
      <c r="M3386" s="21" t="s">
        <v>50</v>
      </c>
      <c r="N3386" s="21" t="s">
        <v>50</v>
      </c>
      <c r="O3386" s="22"/>
      <c r="P3386" s="22"/>
    </row>
    <row r="3387" spans="1:16" ht="45" x14ac:dyDescent="0.25">
      <c r="A3387" s="21" t="s">
        <v>7875</v>
      </c>
      <c r="B3387" s="21" t="s">
        <v>49</v>
      </c>
      <c r="C3387" s="22"/>
      <c r="D3387" s="22"/>
      <c r="E3387" s="22"/>
      <c r="F3387" s="22"/>
      <c r="G3387" s="22"/>
      <c r="H3387" s="22"/>
      <c r="I3387" s="22"/>
      <c r="J3387" s="22"/>
      <c r="K3387" s="23">
        <v>1</v>
      </c>
      <c r="L3387" s="23">
        <v>1</v>
      </c>
      <c r="M3387" s="21" t="s">
        <v>50</v>
      </c>
      <c r="N3387" s="21" t="s">
        <v>50</v>
      </c>
      <c r="O3387" s="22"/>
      <c r="P3387" s="22"/>
    </row>
    <row r="3388" spans="1:16" ht="45" x14ac:dyDescent="0.25">
      <c r="A3388" s="21" t="s">
        <v>7876</v>
      </c>
      <c r="B3388" s="21" t="s">
        <v>49</v>
      </c>
      <c r="C3388" s="22"/>
      <c r="D3388" s="22"/>
      <c r="E3388" s="22"/>
      <c r="F3388" s="22"/>
      <c r="G3388" s="22"/>
      <c r="H3388" s="22"/>
      <c r="I3388" s="22"/>
      <c r="J3388" s="22"/>
      <c r="K3388" s="23">
        <v>1</v>
      </c>
      <c r="L3388" s="23">
        <v>1</v>
      </c>
      <c r="M3388" s="21" t="s">
        <v>50</v>
      </c>
      <c r="N3388" s="21" t="s">
        <v>50</v>
      </c>
      <c r="O3388" s="22"/>
      <c r="P3388" s="22"/>
    </row>
    <row r="3389" spans="1:16" ht="45" x14ac:dyDescent="0.25">
      <c r="A3389" s="21" t="s">
        <v>7877</v>
      </c>
      <c r="B3389" s="21" t="s">
        <v>49</v>
      </c>
      <c r="C3389" s="22"/>
      <c r="D3389" s="22"/>
      <c r="E3389" s="22"/>
      <c r="F3389" s="22"/>
      <c r="G3389" s="22"/>
      <c r="H3389" s="22"/>
      <c r="I3389" s="22"/>
      <c r="J3389" s="22"/>
      <c r="K3389" s="23">
        <v>1</v>
      </c>
      <c r="L3389" s="23">
        <v>1</v>
      </c>
      <c r="M3389" s="21" t="s">
        <v>50</v>
      </c>
      <c r="N3389" s="21" t="s">
        <v>50</v>
      </c>
      <c r="O3389" s="22"/>
      <c r="P3389" s="22"/>
    </row>
    <row r="3390" spans="1:16" ht="45" x14ac:dyDescent="0.25">
      <c r="A3390" s="21" t="s">
        <v>3219</v>
      </c>
      <c r="B3390" s="21" t="s">
        <v>49</v>
      </c>
      <c r="C3390" s="23">
        <v>24316548.870000001</v>
      </c>
      <c r="D3390" s="23">
        <v>1048.68</v>
      </c>
      <c r="E3390" s="23">
        <v>14783188.25</v>
      </c>
      <c r="F3390" s="23">
        <v>1025.1400000000001</v>
      </c>
      <c r="G3390" s="23">
        <v>11343157.779999999</v>
      </c>
      <c r="H3390" s="23">
        <v>887.79</v>
      </c>
      <c r="I3390" s="23">
        <v>12870977.720000001</v>
      </c>
      <c r="J3390" s="23">
        <v>973.57</v>
      </c>
      <c r="K3390" s="23">
        <v>1</v>
      </c>
      <c r="L3390" s="23">
        <v>1</v>
      </c>
      <c r="M3390" s="21" t="s">
        <v>50</v>
      </c>
      <c r="N3390" s="21" t="s">
        <v>5192</v>
      </c>
      <c r="O3390" s="22"/>
      <c r="P3390" s="23">
        <v>15290.5</v>
      </c>
    </row>
    <row r="3391" spans="1:16" ht="45" x14ac:dyDescent="0.25">
      <c r="A3391" s="21" t="s">
        <v>7878</v>
      </c>
      <c r="B3391" s="21" t="s">
        <v>49</v>
      </c>
      <c r="C3391" s="22"/>
      <c r="D3391" s="22"/>
      <c r="E3391" s="22"/>
      <c r="F3391" s="22"/>
      <c r="G3391" s="22"/>
      <c r="H3391" s="22"/>
      <c r="I3391" s="22"/>
      <c r="J3391" s="22"/>
      <c r="K3391" s="23">
        <v>1</v>
      </c>
      <c r="L3391" s="23">
        <v>1</v>
      </c>
      <c r="M3391" s="21" t="s">
        <v>50</v>
      </c>
      <c r="N3391" s="21" t="s">
        <v>50</v>
      </c>
      <c r="O3391" s="22"/>
      <c r="P3391" s="22"/>
    </row>
    <row r="3392" spans="1:16" ht="45" x14ac:dyDescent="0.25">
      <c r="A3392" s="21" t="s">
        <v>7879</v>
      </c>
      <c r="B3392" s="21" t="s">
        <v>49</v>
      </c>
      <c r="C3392" s="22"/>
      <c r="D3392" s="22"/>
      <c r="E3392" s="22"/>
      <c r="F3392" s="22"/>
      <c r="G3392" s="22"/>
      <c r="H3392" s="22"/>
      <c r="I3392" s="22"/>
      <c r="J3392" s="22"/>
      <c r="K3392" s="23">
        <v>1</v>
      </c>
      <c r="L3392" s="23">
        <v>1</v>
      </c>
      <c r="M3392" s="21" t="s">
        <v>50</v>
      </c>
      <c r="N3392" s="21" t="s">
        <v>50</v>
      </c>
      <c r="O3392" s="22"/>
      <c r="P3392" s="22"/>
    </row>
    <row r="3393" spans="1:16" ht="45" x14ac:dyDescent="0.25">
      <c r="A3393" s="21" t="s">
        <v>3221</v>
      </c>
      <c r="B3393" s="21" t="s">
        <v>49</v>
      </c>
      <c r="C3393" s="23">
        <v>23256873.690000001</v>
      </c>
      <c r="D3393" s="23">
        <v>457.61</v>
      </c>
      <c r="E3393" s="23">
        <v>35435504.43</v>
      </c>
      <c r="F3393" s="23">
        <v>726.61</v>
      </c>
      <c r="G3393" s="23">
        <v>23246532.329999998</v>
      </c>
      <c r="H3393" s="23">
        <v>458.68</v>
      </c>
      <c r="I3393" s="23">
        <v>31441456.050000001</v>
      </c>
      <c r="J3393" s="23">
        <v>644.63</v>
      </c>
      <c r="K3393" s="23">
        <v>1</v>
      </c>
      <c r="L3393" s="23">
        <v>1</v>
      </c>
      <c r="M3393" s="21" t="s">
        <v>50</v>
      </c>
      <c r="N3393" s="21" t="s">
        <v>1462</v>
      </c>
      <c r="O3393" s="22"/>
      <c r="P3393" s="23">
        <v>48974</v>
      </c>
    </row>
    <row r="3394" spans="1:16" ht="45" x14ac:dyDescent="0.25">
      <c r="A3394" s="21" t="s">
        <v>7880</v>
      </c>
      <c r="B3394" s="21" t="s">
        <v>49</v>
      </c>
      <c r="C3394" s="22"/>
      <c r="D3394" s="22"/>
      <c r="E3394" s="22"/>
      <c r="F3394" s="22"/>
      <c r="G3394" s="22"/>
      <c r="H3394" s="22"/>
      <c r="I3394" s="22"/>
      <c r="J3394" s="22"/>
      <c r="K3394" s="23">
        <v>1</v>
      </c>
      <c r="L3394" s="23">
        <v>1</v>
      </c>
      <c r="M3394" s="21" t="s">
        <v>50</v>
      </c>
      <c r="N3394" s="21" t="s">
        <v>50</v>
      </c>
      <c r="O3394" s="22"/>
      <c r="P3394" s="22"/>
    </row>
    <row r="3395" spans="1:16" ht="45" x14ac:dyDescent="0.25">
      <c r="A3395" s="21" t="s">
        <v>7881</v>
      </c>
      <c r="B3395" s="21" t="s">
        <v>49</v>
      </c>
      <c r="C3395" s="22"/>
      <c r="D3395" s="22"/>
      <c r="E3395" s="22"/>
      <c r="F3395" s="22"/>
      <c r="G3395" s="22"/>
      <c r="H3395" s="22"/>
      <c r="I3395" s="22"/>
      <c r="J3395" s="22"/>
      <c r="K3395" s="23">
        <v>1</v>
      </c>
      <c r="L3395" s="23">
        <v>1</v>
      </c>
      <c r="M3395" s="21" t="s">
        <v>50</v>
      </c>
      <c r="N3395" s="21" t="s">
        <v>50</v>
      </c>
      <c r="O3395" s="22"/>
      <c r="P3395" s="22"/>
    </row>
    <row r="3396" spans="1:16" ht="45" x14ac:dyDescent="0.25">
      <c r="A3396" s="21" t="s">
        <v>3223</v>
      </c>
      <c r="B3396" s="21" t="s">
        <v>49</v>
      </c>
      <c r="C3396" s="23">
        <v>52146191.469999999</v>
      </c>
      <c r="D3396" s="23">
        <v>123.89</v>
      </c>
      <c r="E3396" s="23">
        <v>31818540.48</v>
      </c>
      <c r="F3396" s="23">
        <v>103.42</v>
      </c>
      <c r="G3396" s="23">
        <v>36752301.469999999</v>
      </c>
      <c r="H3396" s="23">
        <v>106.35</v>
      </c>
      <c r="I3396" s="23">
        <v>36873901.450000003</v>
      </c>
      <c r="J3396" s="23">
        <v>111.42</v>
      </c>
      <c r="K3396" s="23">
        <v>1</v>
      </c>
      <c r="L3396" s="23">
        <v>1</v>
      </c>
      <c r="M3396" s="21" t="s">
        <v>50</v>
      </c>
      <c r="N3396" s="21" t="s">
        <v>58</v>
      </c>
      <c r="O3396" s="22"/>
      <c r="P3396" s="23">
        <v>488869</v>
      </c>
    </row>
    <row r="3397" spans="1:16" ht="45" x14ac:dyDescent="0.25">
      <c r="A3397" s="21" t="s">
        <v>3225</v>
      </c>
      <c r="B3397" s="21" t="s">
        <v>49</v>
      </c>
      <c r="C3397" s="23">
        <v>34885044.07</v>
      </c>
      <c r="D3397" s="23">
        <v>43.34</v>
      </c>
      <c r="E3397" s="23">
        <v>28337716.75</v>
      </c>
      <c r="F3397" s="23">
        <v>43.97</v>
      </c>
      <c r="G3397" s="23">
        <v>29766370.84</v>
      </c>
      <c r="H3397" s="23">
        <v>42.57</v>
      </c>
      <c r="I3397" s="23">
        <v>23619207.789999999</v>
      </c>
      <c r="J3397" s="23">
        <v>37.35</v>
      </c>
      <c r="K3397" s="23">
        <v>1</v>
      </c>
      <c r="L3397" s="23">
        <v>1</v>
      </c>
      <c r="M3397" s="21" t="s">
        <v>50</v>
      </c>
      <c r="N3397" s="21" t="s">
        <v>58</v>
      </c>
      <c r="O3397" s="22"/>
      <c r="P3397" s="23">
        <v>894215</v>
      </c>
    </row>
    <row r="3398" spans="1:16" ht="45" x14ac:dyDescent="0.25">
      <c r="A3398" s="21" t="s">
        <v>7882</v>
      </c>
      <c r="B3398" s="21" t="s">
        <v>49</v>
      </c>
      <c r="C3398" s="22"/>
      <c r="D3398" s="22"/>
      <c r="E3398" s="22"/>
      <c r="F3398" s="22"/>
      <c r="G3398" s="22"/>
      <c r="H3398" s="22"/>
      <c r="I3398" s="22"/>
      <c r="J3398" s="22"/>
      <c r="K3398" s="23">
        <v>1</v>
      </c>
      <c r="L3398" s="23">
        <v>1</v>
      </c>
      <c r="M3398" s="21" t="s">
        <v>50</v>
      </c>
      <c r="N3398" s="21" t="s">
        <v>50</v>
      </c>
      <c r="O3398" s="22"/>
      <c r="P3398" s="22"/>
    </row>
    <row r="3399" spans="1:16" ht="45" x14ac:dyDescent="0.25">
      <c r="A3399" s="21" t="s">
        <v>7883</v>
      </c>
      <c r="B3399" s="21" t="s">
        <v>49</v>
      </c>
      <c r="C3399" s="22"/>
      <c r="D3399" s="22"/>
      <c r="E3399" s="22"/>
      <c r="F3399" s="22"/>
      <c r="G3399" s="22"/>
      <c r="H3399" s="22"/>
      <c r="I3399" s="22"/>
      <c r="J3399" s="22"/>
      <c r="K3399" s="23">
        <v>1</v>
      </c>
      <c r="L3399" s="23">
        <v>1</v>
      </c>
      <c r="M3399" s="21" t="s">
        <v>50</v>
      </c>
      <c r="N3399" s="21" t="s">
        <v>50</v>
      </c>
      <c r="O3399" s="22"/>
      <c r="P3399" s="22"/>
    </row>
    <row r="3400" spans="1:16" ht="45" x14ac:dyDescent="0.25">
      <c r="A3400" s="21" t="s">
        <v>7884</v>
      </c>
      <c r="B3400" s="21" t="s">
        <v>49</v>
      </c>
      <c r="C3400" s="22"/>
      <c r="D3400" s="22"/>
      <c r="E3400" s="22"/>
      <c r="F3400" s="22"/>
      <c r="G3400" s="22"/>
      <c r="H3400" s="22"/>
      <c r="I3400" s="22"/>
      <c r="J3400" s="22"/>
      <c r="K3400" s="23">
        <v>1</v>
      </c>
      <c r="L3400" s="23">
        <v>1</v>
      </c>
      <c r="M3400" s="21" t="s">
        <v>50</v>
      </c>
      <c r="N3400" s="21" t="s">
        <v>50</v>
      </c>
      <c r="O3400" s="22"/>
      <c r="P3400" s="22"/>
    </row>
    <row r="3401" spans="1:16" ht="45" x14ac:dyDescent="0.25">
      <c r="A3401" s="21" t="s">
        <v>7885</v>
      </c>
      <c r="B3401" s="21" t="s">
        <v>49</v>
      </c>
      <c r="C3401" s="22"/>
      <c r="D3401" s="22"/>
      <c r="E3401" s="22"/>
      <c r="F3401" s="22"/>
      <c r="G3401" s="22"/>
      <c r="H3401" s="22"/>
      <c r="I3401" s="22"/>
      <c r="J3401" s="22"/>
      <c r="K3401" s="23">
        <v>1</v>
      </c>
      <c r="L3401" s="23">
        <v>1</v>
      </c>
      <c r="M3401" s="21" t="s">
        <v>50</v>
      </c>
      <c r="N3401" s="21" t="s">
        <v>50</v>
      </c>
      <c r="O3401" s="22"/>
      <c r="P3401" s="22"/>
    </row>
    <row r="3402" spans="1:16" ht="45" x14ac:dyDescent="0.25">
      <c r="A3402" s="21" t="s">
        <v>7886</v>
      </c>
      <c r="B3402" s="21" t="s">
        <v>49</v>
      </c>
      <c r="C3402" s="22"/>
      <c r="D3402" s="22"/>
      <c r="E3402" s="22"/>
      <c r="F3402" s="22"/>
      <c r="G3402" s="22"/>
      <c r="H3402" s="22"/>
      <c r="I3402" s="22"/>
      <c r="J3402" s="22"/>
      <c r="K3402" s="23">
        <v>1</v>
      </c>
      <c r="L3402" s="23">
        <v>1</v>
      </c>
      <c r="M3402" s="21" t="s">
        <v>50</v>
      </c>
      <c r="N3402" s="21" t="s">
        <v>50</v>
      </c>
      <c r="O3402" s="22"/>
      <c r="P3402" s="22"/>
    </row>
    <row r="3403" spans="1:16" ht="45" x14ac:dyDescent="0.25">
      <c r="A3403" s="21" t="s">
        <v>7887</v>
      </c>
      <c r="B3403" s="21" t="s">
        <v>49</v>
      </c>
      <c r="C3403" s="22"/>
      <c r="D3403" s="22"/>
      <c r="E3403" s="22"/>
      <c r="F3403" s="22"/>
      <c r="G3403" s="22"/>
      <c r="H3403" s="22"/>
      <c r="I3403" s="22"/>
      <c r="J3403" s="22"/>
      <c r="K3403" s="23">
        <v>1</v>
      </c>
      <c r="L3403" s="23">
        <v>1</v>
      </c>
      <c r="M3403" s="21" t="s">
        <v>50</v>
      </c>
      <c r="N3403" s="21" t="s">
        <v>50</v>
      </c>
      <c r="O3403" s="22"/>
      <c r="P3403" s="22"/>
    </row>
    <row r="3404" spans="1:16" ht="45" x14ac:dyDescent="0.25">
      <c r="A3404" s="21" t="s">
        <v>3227</v>
      </c>
      <c r="B3404" s="21" t="s">
        <v>49</v>
      </c>
      <c r="C3404" s="23">
        <v>38907998.93</v>
      </c>
      <c r="D3404" s="23">
        <v>43.34</v>
      </c>
      <c r="E3404" s="23">
        <v>39710370.68</v>
      </c>
      <c r="F3404" s="23">
        <v>53.02</v>
      </c>
      <c r="G3404" s="23">
        <v>54057927.229999997</v>
      </c>
      <c r="H3404" s="23">
        <v>76.88</v>
      </c>
      <c r="I3404" s="23">
        <v>26342982.670000002</v>
      </c>
      <c r="J3404" s="23">
        <v>37.35</v>
      </c>
      <c r="K3404" s="23">
        <v>1</v>
      </c>
      <c r="L3404" s="23">
        <v>1</v>
      </c>
      <c r="M3404" s="21" t="s">
        <v>50</v>
      </c>
      <c r="N3404" s="21" t="s">
        <v>58</v>
      </c>
      <c r="O3404" s="22"/>
      <c r="P3404" s="23">
        <v>1128008</v>
      </c>
    </row>
    <row r="3405" spans="1:16" ht="45" x14ac:dyDescent="0.25">
      <c r="A3405" s="21" t="s">
        <v>7888</v>
      </c>
      <c r="B3405" s="21" t="s">
        <v>49</v>
      </c>
      <c r="C3405" s="22"/>
      <c r="D3405" s="22"/>
      <c r="E3405" s="22"/>
      <c r="F3405" s="22"/>
      <c r="G3405" s="22"/>
      <c r="H3405" s="22"/>
      <c r="I3405" s="22"/>
      <c r="J3405" s="22"/>
      <c r="K3405" s="23">
        <v>1</v>
      </c>
      <c r="L3405" s="23">
        <v>1</v>
      </c>
      <c r="M3405" s="21" t="s">
        <v>50</v>
      </c>
      <c r="N3405" s="21" t="s">
        <v>50</v>
      </c>
      <c r="O3405" s="22"/>
      <c r="P3405" s="22"/>
    </row>
    <row r="3406" spans="1:16" ht="45" x14ac:dyDescent="0.25">
      <c r="A3406" s="21" t="s">
        <v>3229</v>
      </c>
      <c r="B3406" s="21" t="s">
        <v>49</v>
      </c>
      <c r="C3406" s="23">
        <v>65263090.770000003</v>
      </c>
      <c r="D3406" s="23">
        <v>1163.43</v>
      </c>
      <c r="E3406" s="23">
        <v>63434257.229999997</v>
      </c>
      <c r="F3406" s="23">
        <v>2236.5700000000002</v>
      </c>
      <c r="G3406" s="23">
        <v>69395551.5</v>
      </c>
      <c r="H3406" s="23">
        <v>2205.19</v>
      </c>
      <c r="I3406" s="23">
        <v>60637302.200000003</v>
      </c>
      <c r="J3406" s="23">
        <v>2597.75</v>
      </c>
      <c r="K3406" s="23">
        <v>1</v>
      </c>
      <c r="L3406" s="23">
        <v>1</v>
      </c>
      <c r="M3406" s="21" t="s">
        <v>50</v>
      </c>
      <c r="N3406" s="21" t="s">
        <v>5192</v>
      </c>
      <c r="O3406" s="22"/>
      <c r="P3406" s="23">
        <v>33491</v>
      </c>
    </row>
    <row r="3407" spans="1:16" ht="45" x14ac:dyDescent="0.25">
      <c r="A3407" s="21" t="s">
        <v>1110</v>
      </c>
      <c r="B3407" s="21" t="s">
        <v>49</v>
      </c>
      <c r="C3407" s="23">
        <v>40129813.590000004</v>
      </c>
      <c r="D3407" s="23">
        <v>457.61</v>
      </c>
      <c r="E3407" s="23">
        <v>33436775.109999999</v>
      </c>
      <c r="F3407" s="23">
        <v>440.82</v>
      </c>
      <c r="G3407" s="23">
        <v>62143233.740000002</v>
      </c>
      <c r="H3407" s="23">
        <v>743.27</v>
      </c>
      <c r="I3407" s="23">
        <v>54252337.93</v>
      </c>
      <c r="J3407" s="23">
        <v>644.63</v>
      </c>
      <c r="K3407" s="23">
        <v>1</v>
      </c>
      <c r="L3407" s="23">
        <v>1</v>
      </c>
      <c r="M3407" s="21" t="s">
        <v>50</v>
      </c>
      <c r="N3407" s="21" t="s">
        <v>5192</v>
      </c>
      <c r="O3407" s="22"/>
      <c r="P3407" s="23">
        <v>38938</v>
      </c>
    </row>
    <row r="3408" spans="1:16" ht="45" x14ac:dyDescent="0.25">
      <c r="A3408" s="21" t="s">
        <v>7889</v>
      </c>
      <c r="B3408" s="21" t="s">
        <v>49</v>
      </c>
      <c r="C3408" s="22"/>
      <c r="D3408" s="22"/>
      <c r="E3408" s="22"/>
      <c r="F3408" s="22"/>
      <c r="G3408" s="22"/>
      <c r="H3408" s="22"/>
      <c r="I3408" s="22"/>
      <c r="J3408" s="22"/>
      <c r="K3408" s="23">
        <v>1</v>
      </c>
      <c r="L3408" s="23">
        <v>1</v>
      </c>
      <c r="M3408" s="21" t="s">
        <v>50</v>
      </c>
      <c r="N3408" s="21" t="s">
        <v>50</v>
      </c>
      <c r="O3408" s="22"/>
      <c r="P3408" s="22"/>
    </row>
    <row r="3409" spans="1:16" ht="45" x14ac:dyDescent="0.25">
      <c r="A3409" s="21" t="s">
        <v>7890</v>
      </c>
      <c r="B3409" s="21" t="s">
        <v>49</v>
      </c>
      <c r="C3409" s="22"/>
      <c r="D3409" s="22"/>
      <c r="E3409" s="22"/>
      <c r="F3409" s="22"/>
      <c r="G3409" s="22"/>
      <c r="H3409" s="22"/>
      <c r="I3409" s="22"/>
      <c r="J3409" s="22"/>
      <c r="K3409" s="23">
        <v>1</v>
      </c>
      <c r="L3409" s="23">
        <v>1</v>
      </c>
      <c r="M3409" s="21" t="s">
        <v>50</v>
      </c>
      <c r="N3409" s="21" t="s">
        <v>50</v>
      </c>
      <c r="O3409" s="22"/>
      <c r="P3409" s="22"/>
    </row>
    <row r="3410" spans="1:16" ht="45" x14ac:dyDescent="0.25">
      <c r="A3410" s="21" t="s">
        <v>3232</v>
      </c>
      <c r="B3410" s="21" t="s">
        <v>49</v>
      </c>
      <c r="C3410" s="23">
        <v>4683000</v>
      </c>
      <c r="D3410" s="23">
        <v>3000</v>
      </c>
      <c r="E3410" s="23">
        <v>5525440.0700000003</v>
      </c>
      <c r="F3410" s="23">
        <v>4147.92</v>
      </c>
      <c r="G3410" s="23">
        <v>5091114.03</v>
      </c>
      <c r="H3410" s="23">
        <v>3510.57</v>
      </c>
      <c r="I3410" s="23">
        <v>4524851.72</v>
      </c>
      <c r="J3410" s="23">
        <v>3186.32</v>
      </c>
      <c r="K3410" s="23">
        <v>1</v>
      </c>
      <c r="L3410" s="23">
        <v>1</v>
      </c>
      <c r="M3410" s="21" t="s">
        <v>50</v>
      </c>
      <c r="N3410" s="21" t="s">
        <v>5192</v>
      </c>
      <c r="O3410" s="22"/>
      <c r="P3410" s="23">
        <v>2396</v>
      </c>
    </row>
    <row r="3411" spans="1:16" ht="45" x14ac:dyDescent="0.25">
      <c r="A3411" s="21" t="s">
        <v>7891</v>
      </c>
      <c r="B3411" s="21" t="s">
        <v>49</v>
      </c>
      <c r="C3411" s="22"/>
      <c r="D3411" s="22"/>
      <c r="E3411" s="22"/>
      <c r="F3411" s="22"/>
      <c r="G3411" s="22"/>
      <c r="H3411" s="22"/>
      <c r="I3411" s="22"/>
      <c r="J3411" s="22"/>
      <c r="K3411" s="23">
        <v>1</v>
      </c>
      <c r="L3411" s="23">
        <v>1</v>
      </c>
      <c r="M3411" s="21" t="s">
        <v>50</v>
      </c>
      <c r="N3411" s="21" t="s">
        <v>50</v>
      </c>
      <c r="O3411" s="22"/>
      <c r="P3411" s="22"/>
    </row>
    <row r="3412" spans="1:16" ht="45" x14ac:dyDescent="0.25">
      <c r="A3412" s="21" t="s">
        <v>7892</v>
      </c>
      <c r="B3412" s="21" t="s">
        <v>49</v>
      </c>
      <c r="C3412" s="22"/>
      <c r="D3412" s="22"/>
      <c r="E3412" s="22"/>
      <c r="F3412" s="22"/>
      <c r="G3412" s="22"/>
      <c r="H3412" s="22"/>
      <c r="I3412" s="22"/>
      <c r="J3412" s="22"/>
      <c r="K3412" s="23">
        <v>1</v>
      </c>
      <c r="L3412" s="23">
        <v>1</v>
      </c>
      <c r="M3412" s="21" t="s">
        <v>50</v>
      </c>
      <c r="N3412" s="21" t="s">
        <v>50</v>
      </c>
      <c r="O3412" s="22"/>
      <c r="P3412" s="22"/>
    </row>
    <row r="3413" spans="1:16" ht="45" x14ac:dyDescent="0.25">
      <c r="A3413" s="21" t="s">
        <v>7893</v>
      </c>
      <c r="B3413" s="21" t="s">
        <v>49</v>
      </c>
      <c r="C3413" s="22"/>
      <c r="D3413" s="22"/>
      <c r="E3413" s="22"/>
      <c r="F3413" s="22"/>
      <c r="G3413" s="22"/>
      <c r="H3413" s="22"/>
      <c r="I3413" s="22"/>
      <c r="J3413" s="22"/>
      <c r="K3413" s="23">
        <v>1</v>
      </c>
      <c r="L3413" s="23">
        <v>1</v>
      </c>
      <c r="M3413" s="21" t="s">
        <v>50</v>
      </c>
      <c r="N3413" s="21" t="s">
        <v>50</v>
      </c>
      <c r="O3413" s="22"/>
      <c r="P3413" s="22"/>
    </row>
    <row r="3414" spans="1:16" ht="45" x14ac:dyDescent="0.25">
      <c r="A3414" s="21" t="s">
        <v>408</v>
      </c>
      <c r="B3414" s="21" t="s">
        <v>49</v>
      </c>
      <c r="C3414" s="23">
        <v>38109870.219999999</v>
      </c>
      <c r="D3414" s="23">
        <v>55.13</v>
      </c>
      <c r="E3414" s="23">
        <v>28521312.649999999</v>
      </c>
      <c r="F3414" s="23">
        <v>35.15</v>
      </c>
      <c r="G3414" s="23">
        <v>24608024.309999999</v>
      </c>
      <c r="H3414" s="23">
        <v>42.57</v>
      </c>
      <c r="I3414" s="23">
        <v>53595893.060000002</v>
      </c>
      <c r="J3414" s="23">
        <v>63.12</v>
      </c>
      <c r="K3414" s="23">
        <v>1</v>
      </c>
      <c r="L3414" s="23">
        <v>1</v>
      </c>
      <c r="M3414" s="21" t="s">
        <v>50</v>
      </c>
      <c r="N3414" s="21" t="s">
        <v>58</v>
      </c>
      <c r="O3414" s="22"/>
      <c r="P3414" s="23">
        <v>723044.5</v>
      </c>
    </row>
    <row r="3415" spans="1:16" ht="45" x14ac:dyDescent="0.25">
      <c r="A3415" s="21" t="s">
        <v>7894</v>
      </c>
      <c r="B3415" s="21" t="s">
        <v>49</v>
      </c>
      <c r="C3415" s="22"/>
      <c r="D3415" s="22"/>
      <c r="E3415" s="22"/>
      <c r="F3415" s="22"/>
      <c r="G3415" s="22"/>
      <c r="H3415" s="22"/>
      <c r="I3415" s="22"/>
      <c r="J3415" s="22"/>
      <c r="K3415" s="23">
        <v>1</v>
      </c>
      <c r="L3415" s="23">
        <v>1</v>
      </c>
      <c r="M3415" s="21" t="s">
        <v>50</v>
      </c>
      <c r="N3415" s="21" t="s">
        <v>50</v>
      </c>
      <c r="O3415" s="22"/>
      <c r="P3415" s="22"/>
    </row>
    <row r="3416" spans="1:16" ht="45" x14ac:dyDescent="0.25">
      <c r="A3416" s="21" t="s">
        <v>3235</v>
      </c>
      <c r="B3416" s="21" t="s">
        <v>49</v>
      </c>
      <c r="C3416" s="23">
        <v>50611437.960000001</v>
      </c>
      <c r="D3416" s="23">
        <v>43.34</v>
      </c>
      <c r="E3416" s="23">
        <v>41112534.93</v>
      </c>
      <c r="F3416" s="23">
        <v>43.97</v>
      </c>
      <c r="G3416" s="23">
        <v>43185235.140000001</v>
      </c>
      <c r="H3416" s="23">
        <v>42.57</v>
      </c>
      <c r="I3416" s="23">
        <v>34266892.909999996</v>
      </c>
      <c r="J3416" s="23">
        <v>37.35</v>
      </c>
      <c r="K3416" s="23">
        <v>1</v>
      </c>
      <c r="L3416" s="23">
        <v>1</v>
      </c>
      <c r="M3416" s="21" t="s">
        <v>50</v>
      </c>
      <c r="N3416" s="21" t="s">
        <v>58</v>
      </c>
      <c r="O3416" s="22"/>
      <c r="P3416" s="23">
        <v>1328334.25</v>
      </c>
    </row>
    <row r="3417" spans="1:16" ht="45" x14ac:dyDescent="0.25">
      <c r="A3417" s="21" t="s">
        <v>7895</v>
      </c>
      <c r="B3417" s="21" t="s">
        <v>49</v>
      </c>
      <c r="C3417" s="22"/>
      <c r="D3417" s="22"/>
      <c r="E3417" s="22"/>
      <c r="F3417" s="22"/>
      <c r="G3417" s="22"/>
      <c r="H3417" s="22"/>
      <c r="I3417" s="22"/>
      <c r="J3417" s="22"/>
      <c r="K3417" s="23">
        <v>1</v>
      </c>
      <c r="L3417" s="23">
        <v>1</v>
      </c>
      <c r="M3417" s="21" t="s">
        <v>50</v>
      </c>
      <c r="N3417" s="21" t="s">
        <v>50</v>
      </c>
      <c r="O3417" s="22"/>
      <c r="P3417" s="22"/>
    </row>
    <row r="3418" spans="1:16" ht="45" x14ac:dyDescent="0.25">
      <c r="A3418" s="21" t="s">
        <v>7896</v>
      </c>
      <c r="B3418" s="21" t="s">
        <v>49</v>
      </c>
      <c r="C3418" s="22"/>
      <c r="D3418" s="22"/>
      <c r="E3418" s="22"/>
      <c r="F3418" s="22"/>
      <c r="G3418" s="22"/>
      <c r="H3418" s="22"/>
      <c r="I3418" s="22"/>
      <c r="J3418" s="22"/>
      <c r="K3418" s="23">
        <v>1</v>
      </c>
      <c r="L3418" s="23">
        <v>1</v>
      </c>
      <c r="M3418" s="21" t="s">
        <v>50</v>
      </c>
      <c r="N3418" s="21" t="s">
        <v>50</v>
      </c>
      <c r="O3418" s="22"/>
      <c r="P3418" s="22"/>
    </row>
    <row r="3419" spans="1:16" ht="45" x14ac:dyDescent="0.25">
      <c r="A3419" s="21" t="s">
        <v>7897</v>
      </c>
      <c r="B3419" s="21" t="s">
        <v>49</v>
      </c>
      <c r="C3419" s="22"/>
      <c r="D3419" s="22"/>
      <c r="E3419" s="22"/>
      <c r="F3419" s="22"/>
      <c r="G3419" s="22"/>
      <c r="H3419" s="22"/>
      <c r="I3419" s="22"/>
      <c r="J3419" s="22"/>
      <c r="K3419" s="23">
        <v>1</v>
      </c>
      <c r="L3419" s="23">
        <v>1</v>
      </c>
      <c r="M3419" s="21" t="s">
        <v>50</v>
      </c>
      <c r="N3419" s="21" t="s">
        <v>50</v>
      </c>
      <c r="O3419" s="22"/>
      <c r="P3419" s="22"/>
    </row>
    <row r="3420" spans="1:16" ht="45" x14ac:dyDescent="0.25">
      <c r="A3420" s="21" t="s">
        <v>7898</v>
      </c>
      <c r="B3420" s="21" t="s">
        <v>49</v>
      </c>
      <c r="C3420" s="22"/>
      <c r="D3420" s="22"/>
      <c r="E3420" s="22"/>
      <c r="F3420" s="22"/>
      <c r="G3420" s="22"/>
      <c r="H3420" s="22"/>
      <c r="I3420" s="22"/>
      <c r="J3420" s="22"/>
      <c r="K3420" s="23">
        <v>1</v>
      </c>
      <c r="L3420" s="23">
        <v>1</v>
      </c>
      <c r="M3420" s="21" t="s">
        <v>50</v>
      </c>
      <c r="N3420" s="21" t="s">
        <v>50</v>
      </c>
      <c r="O3420" s="22"/>
      <c r="P3420" s="22"/>
    </row>
    <row r="3421" spans="1:16" ht="45" x14ac:dyDescent="0.25">
      <c r="A3421" s="21" t="s">
        <v>7899</v>
      </c>
      <c r="B3421" s="21" t="s">
        <v>49</v>
      </c>
      <c r="C3421" s="22"/>
      <c r="D3421" s="22"/>
      <c r="E3421" s="22"/>
      <c r="F3421" s="22"/>
      <c r="G3421" s="22"/>
      <c r="H3421" s="22"/>
      <c r="I3421" s="22"/>
      <c r="J3421" s="22"/>
      <c r="K3421" s="23">
        <v>1</v>
      </c>
      <c r="L3421" s="23">
        <v>1</v>
      </c>
      <c r="M3421" s="21" t="s">
        <v>50</v>
      </c>
      <c r="N3421" s="21" t="s">
        <v>50</v>
      </c>
      <c r="O3421" s="22"/>
      <c r="P3421" s="22"/>
    </row>
    <row r="3422" spans="1:16" ht="45" x14ac:dyDescent="0.25">
      <c r="A3422" s="21" t="s">
        <v>411</v>
      </c>
      <c r="B3422" s="21" t="s">
        <v>49</v>
      </c>
      <c r="C3422" s="23">
        <v>42154173.859999999</v>
      </c>
      <c r="D3422" s="23">
        <v>528.88</v>
      </c>
      <c r="E3422" s="23">
        <v>46370151.630000003</v>
      </c>
      <c r="F3422" s="23">
        <v>1147.55</v>
      </c>
      <c r="G3422" s="23">
        <v>42542535.880000003</v>
      </c>
      <c r="H3422" s="23">
        <v>1070.5</v>
      </c>
      <c r="I3422" s="23">
        <v>28845190.710000001</v>
      </c>
      <c r="J3422" s="23">
        <v>629.39</v>
      </c>
      <c r="K3422" s="23">
        <v>1</v>
      </c>
      <c r="L3422" s="23">
        <v>1</v>
      </c>
      <c r="M3422" s="21" t="s">
        <v>50</v>
      </c>
      <c r="N3422" s="21" t="s">
        <v>1462</v>
      </c>
      <c r="O3422" s="22"/>
      <c r="P3422" s="23">
        <v>54491.5</v>
      </c>
    </row>
    <row r="3423" spans="1:16" ht="45" x14ac:dyDescent="0.25">
      <c r="A3423" s="21" t="s">
        <v>7900</v>
      </c>
      <c r="B3423" s="21" t="s">
        <v>49</v>
      </c>
      <c r="C3423" s="22"/>
      <c r="D3423" s="22"/>
      <c r="E3423" s="22"/>
      <c r="F3423" s="22"/>
      <c r="G3423" s="22"/>
      <c r="H3423" s="22"/>
      <c r="I3423" s="22"/>
      <c r="J3423" s="22"/>
      <c r="K3423" s="23">
        <v>1</v>
      </c>
      <c r="L3423" s="23">
        <v>1</v>
      </c>
      <c r="M3423" s="21" t="s">
        <v>50</v>
      </c>
      <c r="N3423" s="21" t="s">
        <v>50</v>
      </c>
      <c r="O3423" s="22"/>
      <c r="P3423" s="22"/>
    </row>
    <row r="3424" spans="1:16" ht="45" x14ac:dyDescent="0.25">
      <c r="A3424" s="21" t="s">
        <v>7901</v>
      </c>
      <c r="B3424" s="21" t="s">
        <v>49</v>
      </c>
      <c r="C3424" s="22"/>
      <c r="D3424" s="22"/>
      <c r="E3424" s="22"/>
      <c r="F3424" s="22"/>
      <c r="G3424" s="22"/>
      <c r="H3424" s="22"/>
      <c r="I3424" s="22"/>
      <c r="J3424" s="22"/>
      <c r="K3424" s="23">
        <v>1</v>
      </c>
      <c r="L3424" s="23">
        <v>1</v>
      </c>
      <c r="M3424" s="21" t="s">
        <v>50</v>
      </c>
      <c r="N3424" s="21" t="s">
        <v>50</v>
      </c>
      <c r="O3424" s="22"/>
      <c r="P3424" s="22"/>
    </row>
    <row r="3425" spans="1:16" ht="45" x14ac:dyDescent="0.25">
      <c r="A3425" s="21" t="s">
        <v>7902</v>
      </c>
      <c r="B3425" s="21" t="s">
        <v>49</v>
      </c>
      <c r="C3425" s="22"/>
      <c r="D3425" s="22"/>
      <c r="E3425" s="22"/>
      <c r="F3425" s="22"/>
      <c r="G3425" s="22"/>
      <c r="H3425" s="22"/>
      <c r="I3425" s="22"/>
      <c r="J3425" s="22"/>
      <c r="K3425" s="23">
        <v>1</v>
      </c>
      <c r="L3425" s="23">
        <v>1</v>
      </c>
      <c r="M3425" s="21" t="s">
        <v>50</v>
      </c>
      <c r="N3425" s="21" t="s">
        <v>50</v>
      </c>
      <c r="O3425" s="22"/>
      <c r="P3425" s="22"/>
    </row>
    <row r="3426" spans="1:16" ht="45" x14ac:dyDescent="0.25">
      <c r="A3426" s="21" t="s">
        <v>7903</v>
      </c>
      <c r="B3426" s="21" t="s">
        <v>49</v>
      </c>
      <c r="C3426" s="22"/>
      <c r="D3426" s="22"/>
      <c r="E3426" s="22"/>
      <c r="F3426" s="22"/>
      <c r="G3426" s="22"/>
      <c r="H3426" s="22"/>
      <c r="I3426" s="22"/>
      <c r="J3426" s="22"/>
      <c r="K3426" s="23">
        <v>1</v>
      </c>
      <c r="L3426" s="23">
        <v>1</v>
      </c>
      <c r="M3426" s="21" t="s">
        <v>50</v>
      </c>
      <c r="N3426" s="21" t="s">
        <v>50</v>
      </c>
      <c r="O3426" s="22"/>
      <c r="P3426" s="22"/>
    </row>
    <row r="3427" spans="1:16" ht="45" x14ac:dyDescent="0.25">
      <c r="A3427" s="21" t="s">
        <v>7904</v>
      </c>
      <c r="B3427" s="21" t="s">
        <v>49</v>
      </c>
      <c r="C3427" s="22"/>
      <c r="D3427" s="22"/>
      <c r="E3427" s="22"/>
      <c r="F3427" s="22"/>
      <c r="G3427" s="22"/>
      <c r="H3427" s="22"/>
      <c r="I3427" s="22"/>
      <c r="J3427" s="22"/>
      <c r="K3427" s="23">
        <v>1</v>
      </c>
      <c r="L3427" s="23">
        <v>1</v>
      </c>
      <c r="M3427" s="21" t="s">
        <v>50</v>
      </c>
      <c r="N3427" s="21" t="s">
        <v>50</v>
      </c>
      <c r="O3427" s="22"/>
      <c r="P3427" s="22"/>
    </row>
    <row r="3428" spans="1:16" ht="45" x14ac:dyDescent="0.25">
      <c r="A3428" s="21" t="s">
        <v>7905</v>
      </c>
      <c r="B3428" s="21" t="s">
        <v>49</v>
      </c>
      <c r="C3428" s="22"/>
      <c r="D3428" s="22"/>
      <c r="E3428" s="22"/>
      <c r="F3428" s="22"/>
      <c r="G3428" s="22"/>
      <c r="H3428" s="22"/>
      <c r="I3428" s="22"/>
      <c r="J3428" s="22"/>
      <c r="K3428" s="23">
        <v>1</v>
      </c>
      <c r="L3428" s="23">
        <v>1</v>
      </c>
      <c r="M3428" s="21" t="s">
        <v>50</v>
      </c>
      <c r="N3428" s="21" t="s">
        <v>50</v>
      </c>
      <c r="O3428" s="22"/>
      <c r="P3428" s="22"/>
    </row>
    <row r="3429" spans="1:16" ht="45" x14ac:dyDescent="0.25">
      <c r="A3429" s="21" t="s">
        <v>7906</v>
      </c>
      <c r="B3429" s="21" t="s">
        <v>49</v>
      </c>
      <c r="C3429" s="22"/>
      <c r="D3429" s="22"/>
      <c r="E3429" s="22"/>
      <c r="F3429" s="22"/>
      <c r="G3429" s="22"/>
      <c r="H3429" s="22"/>
      <c r="I3429" s="22"/>
      <c r="J3429" s="22"/>
      <c r="K3429" s="23">
        <v>1</v>
      </c>
      <c r="L3429" s="23">
        <v>1</v>
      </c>
      <c r="M3429" s="21" t="s">
        <v>50</v>
      </c>
      <c r="N3429" s="21" t="s">
        <v>50</v>
      </c>
      <c r="O3429" s="22"/>
      <c r="P3429" s="22"/>
    </row>
    <row r="3430" spans="1:16" ht="45" x14ac:dyDescent="0.25">
      <c r="A3430" s="21" t="s">
        <v>3238</v>
      </c>
      <c r="B3430" s="21" t="s">
        <v>49</v>
      </c>
      <c r="C3430" s="23">
        <v>9415071.1699999999</v>
      </c>
      <c r="D3430" s="23">
        <v>152.44999999999999</v>
      </c>
      <c r="E3430" s="23">
        <v>18011016.780000001</v>
      </c>
      <c r="F3430" s="23">
        <v>165.54</v>
      </c>
      <c r="G3430" s="23">
        <v>6830326.7800000003</v>
      </c>
      <c r="H3430" s="23">
        <v>120.77</v>
      </c>
      <c r="I3430" s="23">
        <v>7459317.1200000001</v>
      </c>
      <c r="J3430" s="23">
        <v>128.65</v>
      </c>
      <c r="K3430" s="23">
        <v>1</v>
      </c>
      <c r="L3430" s="23">
        <v>1</v>
      </c>
      <c r="M3430" s="21" t="s">
        <v>50</v>
      </c>
      <c r="N3430" s="21" t="s">
        <v>1462</v>
      </c>
      <c r="O3430" s="22"/>
      <c r="P3430" s="23">
        <v>71560</v>
      </c>
    </row>
    <row r="3431" spans="1:16" ht="45" x14ac:dyDescent="0.25">
      <c r="A3431" s="21" t="s">
        <v>3240</v>
      </c>
      <c r="B3431" s="21" t="s">
        <v>49</v>
      </c>
      <c r="C3431" s="23">
        <v>51336053.109999999</v>
      </c>
      <c r="D3431" s="23">
        <v>43.34</v>
      </c>
      <c r="E3431" s="23">
        <v>41701152.189999998</v>
      </c>
      <c r="F3431" s="23">
        <v>43.97</v>
      </c>
      <c r="G3431" s="23">
        <v>43803527.710000001</v>
      </c>
      <c r="H3431" s="23">
        <v>42.57</v>
      </c>
      <c r="I3431" s="23">
        <v>34757499.600000001</v>
      </c>
      <c r="J3431" s="23">
        <v>37.35</v>
      </c>
      <c r="K3431" s="23">
        <v>1</v>
      </c>
      <c r="L3431" s="23">
        <v>1</v>
      </c>
      <c r="M3431" s="21" t="s">
        <v>50</v>
      </c>
      <c r="N3431" s="21" t="s">
        <v>58</v>
      </c>
      <c r="O3431" s="22"/>
      <c r="P3431" s="23">
        <v>1310756.75</v>
      </c>
    </row>
    <row r="3432" spans="1:16" ht="45" x14ac:dyDescent="0.25">
      <c r="A3432" s="21" t="s">
        <v>7907</v>
      </c>
      <c r="B3432" s="21" t="s">
        <v>49</v>
      </c>
      <c r="C3432" s="22"/>
      <c r="D3432" s="22"/>
      <c r="E3432" s="22"/>
      <c r="F3432" s="22"/>
      <c r="G3432" s="22"/>
      <c r="H3432" s="22"/>
      <c r="I3432" s="22"/>
      <c r="J3432" s="22"/>
      <c r="K3432" s="23">
        <v>1</v>
      </c>
      <c r="L3432" s="23">
        <v>1</v>
      </c>
      <c r="M3432" s="21" t="s">
        <v>50</v>
      </c>
      <c r="N3432" s="21" t="s">
        <v>50</v>
      </c>
      <c r="O3432" s="22"/>
      <c r="P3432" s="22"/>
    </row>
    <row r="3433" spans="1:16" ht="45" x14ac:dyDescent="0.25">
      <c r="A3433" s="21" t="s">
        <v>7908</v>
      </c>
      <c r="B3433" s="21" t="s">
        <v>49</v>
      </c>
      <c r="C3433" s="22"/>
      <c r="D3433" s="22"/>
      <c r="E3433" s="22"/>
      <c r="F3433" s="22"/>
      <c r="G3433" s="22"/>
      <c r="H3433" s="22"/>
      <c r="I3433" s="22"/>
      <c r="J3433" s="22"/>
      <c r="K3433" s="23">
        <v>1</v>
      </c>
      <c r="L3433" s="23">
        <v>1</v>
      </c>
      <c r="M3433" s="21" t="s">
        <v>50</v>
      </c>
      <c r="N3433" s="21" t="s">
        <v>50</v>
      </c>
      <c r="O3433" s="22"/>
      <c r="P3433" s="22"/>
    </row>
    <row r="3434" spans="1:16" ht="45" x14ac:dyDescent="0.25">
      <c r="A3434" s="21" t="s">
        <v>7909</v>
      </c>
      <c r="B3434" s="21" t="s">
        <v>49</v>
      </c>
      <c r="C3434" s="22"/>
      <c r="D3434" s="22"/>
      <c r="E3434" s="22"/>
      <c r="F3434" s="22"/>
      <c r="G3434" s="22"/>
      <c r="H3434" s="22"/>
      <c r="I3434" s="22"/>
      <c r="J3434" s="22"/>
      <c r="K3434" s="23">
        <v>1</v>
      </c>
      <c r="L3434" s="23">
        <v>1</v>
      </c>
      <c r="M3434" s="21" t="s">
        <v>50</v>
      </c>
      <c r="N3434" s="21" t="s">
        <v>50</v>
      </c>
      <c r="O3434" s="22"/>
      <c r="P3434" s="22"/>
    </row>
    <row r="3435" spans="1:16" ht="45" x14ac:dyDescent="0.25">
      <c r="A3435" s="21" t="s">
        <v>3242</v>
      </c>
      <c r="B3435" s="21" t="s">
        <v>49</v>
      </c>
      <c r="C3435" s="23">
        <v>53766207.07</v>
      </c>
      <c r="D3435" s="23">
        <v>529.94000000000005</v>
      </c>
      <c r="E3435" s="23">
        <v>31128490.690000001</v>
      </c>
      <c r="F3435" s="23">
        <v>378.56</v>
      </c>
      <c r="G3435" s="23">
        <v>28285712.18</v>
      </c>
      <c r="H3435" s="23">
        <v>337.26</v>
      </c>
      <c r="I3435" s="23">
        <v>35898973.700000003</v>
      </c>
      <c r="J3435" s="23">
        <v>407.04</v>
      </c>
      <c r="K3435" s="23">
        <v>1</v>
      </c>
      <c r="L3435" s="23">
        <v>1</v>
      </c>
      <c r="M3435" s="21" t="s">
        <v>50</v>
      </c>
      <c r="N3435" s="21" t="s">
        <v>1462</v>
      </c>
      <c r="O3435" s="22"/>
      <c r="P3435" s="23">
        <v>70475</v>
      </c>
    </row>
    <row r="3436" spans="1:16" ht="45" x14ac:dyDescent="0.25">
      <c r="A3436" s="21" t="s">
        <v>7910</v>
      </c>
      <c r="B3436" s="21" t="s">
        <v>49</v>
      </c>
      <c r="C3436" s="22"/>
      <c r="D3436" s="22"/>
      <c r="E3436" s="22"/>
      <c r="F3436" s="22"/>
      <c r="G3436" s="22"/>
      <c r="H3436" s="22"/>
      <c r="I3436" s="22"/>
      <c r="J3436" s="22"/>
      <c r="K3436" s="23">
        <v>1</v>
      </c>
      <c r="L3436" s="23">
        <v>1</v>
      </c>
      <c r="M3436" s="21" t="s">
        <v>50</v>
      </c>
      <c r="N3436" s="21" t="s">
        <v>50</v>
      </c>
      <c r="O3436" s="22"/>
      <c r="P3436" s="22"/>
    </row>
    <row r="3437" spans="1:16" ht="45" x14ac:dyDescent="0.25">
      <c r="A3437" s="21" t="s">
        <v>7911</v>
      </c>
      <c r="B3437" s="21" t="s">
        <v>49</v>
      </c>
      <c r="C3437" s="22"/>
      <c r="D3437" s="22"/>
      <c r="E3437" s="22"/>
      <c r="F3437" s="22"/>
      <c r="G3437" s="22"/>
      <c r="H3437" s="22"/>
      <c r="I3437" s="22"/>
      <c r="J3437" s="22"/>
      <c r="K3437" s="23">
        <v>1</v>
      </c>
      <c r="L3437" s="23">
        <v>1</v>
      </c>
      <c r="M3437" s="21" t="s">
        <v>50</v>
      </c>
      <c r="N3437" s="21" t="s">
        <v>50</v>
      </c>
      <c r="O3437" s="22"/>
      <c r="P3437" s="22"/>
    </row>
    <row r="3438" spans="1:16" ht="45" x14ac:dyDescent="0.25">
      <c r="A3438" s="21" t="s">
        <v>7912</v>
      </c>
      <c r="B3438" s="21" t="s">
        <v>49</v>
      </c>
      <c r="C3438" s="22"/>
      <c r="D3438" s="22"/>
      <c r="E3438" s="22"/>
      <c r="F3438" s="22"/>
      <c r="G3438" s="22"/>
      <c r="H3438" s="22"/>
      <c r="I3438" s="22"/>
      <c r="J3438" s="22"/>
      <c r="K3438" s="23">
        <v>1</v>
      </c>
      <c r="L3438" s="23">
        <v>1</v>
      </c>
      <c r="M3438" s="21" t="s">
        <v>50</v>
      </c>
      <c r="N3438" s="21" t="s">
        <v>50</v>
      </c>
      <c r="O3438" s="22"/>
      <c r="P3438" s="22"/>
    </row>
    <row r="3439" spans="1:16" ht="45" x14ac:dyDescent="0.25">
      <c r="A3439" s="21" t="s">
        <v>7913</v>
      </c>
      <c r="B3439" s="21" t="s">
        <v>49</v>
      </c>
      <c r="C3439" s="22"/>
      <c r="D3439" s="22"/>
      <c r="E3439" s="22"/>
      <c r="F3439" s="22"/>
      <c r="G3439" s="22"/>
      <c r="H3439" s="22"/>
      <c r="I3439" s="22"/>
      <c r="J3439" s="22"/>
      <c r="K3439" s="23">
        <v>1</v>
      </c>
      <c r="L3439" s="23">
        <v>1</v>
      </c>
      <c r="M3439" s="21" t="s">
        <v>50</v>
      </c>
      <c r="N3439" s="21" t="s">
        <v>50</v>
      </c>
      <c r="O3439" s="22"/>
      <c r="P3439" s="22"/>
    </row>
    <row r="3440" spans="1:16" ht="45" x14ac:dyDescent="0.25">
      <c r="A3440" s="21" t="s">
        <v>7914</v>
      </c>
      <c r="B3440" s="21" t="s">
        <v>49</v>
      </c>
      <c r="C3440" s="22"/>
      <c r="D3440" s="22"/>
      <c r="E3440" s="22"/>
      <c r="F3440" s="22"/>
      <c r="G3440" s="22"/>
      <c r="H3440" s="22"/>
      <c r="I3440" s="22"/>
      <c r="J3440" s="22"/>
      <c r="K3440" s="23">
        <v>1</v>
      </c>
      <c r="L3440" s="23">
        <v>1</v>
      </c>
      <c r="M3440" s="21" t="s">
        <v>50</v>
      </c>
      <c r="N3440" s="21" t="s">
        <v>50</v>
      </c>
      <c r="O3440" s="22"/>
      <c r="P3440" s="22"/>
    </row>
    <row r="3441" spans="1:16" ht="45" x14ac:dyDescent="0.25">
      <c r="A3441" s="21" t="s">
        <v>7915</v>
      </c>
      <c r="B3441" s="21" t="s">
        <v>49</v>
      </c>
      <c r="C3441" s="22"/>
      <c r="D3441" s="22"/>
      <c r="E3441" s="22"/>
      <c r="F3441" s="22"/>
      <c r="G3441" s="22"/>
      <c r="H3441" s="22"/>
      <c r="I3441" s="22"/>
      <c r="J3441" s="22"/>
      <c r="K3441" s="23">
        <v>1</v>
      </c>
      <c r="L3441" s="23">
        <v>1</v>
      </c>
      <c r="M3441" s="21" t="s">
        <v>50</v>
      </c>
      <c r="N3441" s="21" t="s">
        <v>50</v>
      </c>
      <c r="O3441" s="22"/>
      <c r="P3441" s="22"/>
    </row>
    <row r="3442" spans="1:16" ht="45" x14ac:dyDescent="0.25">
      <c r="A3442" s="21" t="s">
        <v>3244</v>
      </c>
      <c r="B3442" s="21" t="s">
        <v>49</v>
      </c>
      <c r="C3442" s="22"/>
      <c r="D3442" s="22"/>
      <c r="E3442" s="23">
        <v>12868352.77</v>
      </c>
      <c r="F3442" s="23">
        <v>192.67</v>
      </c>
      <c r="G3442" s="23">
        <v>9364964.6799999997</v>
      </c>
      <c r="H3442" s="23">
        <v>148.66</v>
      </c>
      <c r="I3442" s="23">
        <v>11265285.949999999</v>
      </c>
      <c r="J3442" s="23">
        <v>164.51</v>
      </c>
      <c r="K3442" s="23">
        <v>1</v>
      </c>
      <c r="L3442" s="23">
        <v>1</v>
      </c>
      <c r="M3442" s="21" t="s">
        <v>50</v>
      </c>
      <c r="N3442" s="21" t="s">
        <v>50</v>
      </c>
      <c r="O3442" s="22"/>
      <c r="P3442" s="22"/>
    </row>
    <row r="3443" spans="1:16" ht="45" x14ac:dyDescent="0.25">
      <c r="A3443" s="21" t="s">
        <v>7916</v>
      </c>
      <c r="B3443" s="21" t="s">
        <v>49</v>
      </c>
      <c r="C3443" s="22"/>
      <c r="D3443" s="22"/>
      <c r="E3443" s="22"/>
      <c r="F3443" s="22"/>
      <c r="G3443" s="22"/>
      <c r="H3443" s="22"/>
      <c r="I3443" s="22"/>
      <c r="J3443" s="22"/>
      <c r="K3443" s="23">
        <v>1</v>
      </c>
      <c r="L3443" s="23">
        <v>1</v>
      </c>
      <c r="M3443" s="21" t="s">
        <v>50</v>
      </c>
      <c r="N3443" s="21" t="s">
        <v>50</v>
      </c>
      <c r="O3443" s="22"/>
      <c r="P3443" s="22"/>
    </row>
    <row r="3444" spans="1:16" ht="45" x14ac:dyDescent="0.25">
      <c r="A3444" s="21" t="s">
        <v>3246</v>
      </c>
      <c r="B3444" s="21" t="s">
        <v>198</v>
      </c>
      <c r="C3444" s="23">
        <v>152783840.46000001</v>
      </c>
      <c r="D3444" s="23">
        <v>38.5</v>
      </c>
      <c r="E3444" s="23">
        <v>233615841.09</v>
      </c>
      <c r="F3444" s="23">
        <v>121.61</v>
      </c>
      <c r="G3444" s="23">
        <v>231715786.77000001</v>
      </c>
      <c r="H3444" s="23">
        <v>67.010000000000005</v>
      </c>
      <c r="I3444" s="23">
        <v>165770042.63999999</v>
      </c>
      <c r="J3444" s="23">
        <v>84.13</v>
      </c>
      <c r="K3444" s="23">
        <v>1</v>
      </c>
      <c r="L3444" s="23">
        <v>1</v>
      </c>
      <c r="M3444" s="21" t="s">
        <v>50</v>
      </c>
      <c r="N3444" s="21" t="s">
        <v>58</v>
      </c>
      <c r="O3444" s="22"/>
      <c r="P3444" s="23">
        <v>1317426.75</v>
      </c>
    </row>
    <row r="3445" spans="1:16" ht="45" x14ac:dyDescent="0.25">
      <c r="A3445" s="21" t="s">
        <v>7917</v>
      </c>
      <c r="B3445" s="21" t="s">
        <v>49</v>
      </c>
      <c r="C3445" s="22"/>
      <c r="D3445" s="22"/>
      <c r="E3445" s="22"/>
      <c r="F3445" s="22"/>
      <c r="G3445" s="22"/>
      <c r="H3445" s="22"/>
      <c r="I3445" s="22"/>
      <c r="J3445" s="22"/>
      <c r="K3445" s="23">
        <v>1</v>
      </c>
      <c r="L3445" s="23">
        <v>1</v>
      </c>
      <c r="M3445" s="21" t="s">
        <v>50</v>
      </c>
      <c r="N3445" s="21" t="s">
        <v>50</v>
      </c>
      <c r="O3445" s="22"/>
      <c r="P3445" s="22"/>
    </row>
    <row r="3446" spans="1:16" ht="45" x14ac:dyDescent="0.25">
      <c r="A3446" s="21" t="s">
        <v>7918</v>
      </c>
      <c r="B3446" s="21" t="s">
        <v>49</v>
      </c>
      <c r="C3446" s="22"/>
      <c r="D3446" s="22"/>
      <c r="E3446" s="22"/>
      <c r="F3446" s="22"/>
      <c r="G3446" s="22"/>
      <c r="H3446" s="22"/>
      <c r="I3446" s="22"/>
      <c r="J3446" s="22"/>
      <c r="K3446" s="23">
        <v>1</v>
      </c>
      <c r="L3446" s="23">
        <v>1</v>
      </c>
      <c r="M3446" s="21" t="s">
        <v>50</v>
      </c>
      <c r="N3446" s="21" t="s">
        <v>50</v>
      </c>
      <c r="O3446" s="22"/>
      <c r="P3446" s="22"/>
    </row>
    <row r="3447" spans="1:16" ht="45" x14ac:dyDescent="0.25">
      <c r="A3447" s="21" t="s">
        <v>3248</v>
      </c>
      <c r="B3447" s="21" t="s">
        <v>198</v>
      </c>
      <c r="C3447" s="23">
        <v>244258910.38</v>
      </c>
      <c r="D3447" s="23">
        <v>38.5</v>
      </c>
      <c r="E3447" s="23">
        <v>373486820.45999998</v>
      </c>
      <c r="F3447" s="23">
        <v>121.61</v>
      </c>
      <c r="G3447" s="23">
        <v>370449161.52999997</v>
      </c>
      <c r="H3447" s="23">
        <v>67.010000000000005</v>
      </c>
      <c r="I3447" s="23">
        <v>265020239.47999999</v>
      </c>
      <c r="J3447" s="23">
        <v>84.13</v>
      </c>
      <c r="K3447" s="23">
        <v>1</v>
      </c>
      <c r="L3447" s="23">
        <v>1</v>
      </c>
      <c r="M3447" s="21" t="s">
        <v>50</v>
      </c>
      <c r="N3447" s="21" t="s">
        <v>58</v>
      </c>
      <c r="O3447" s="22"/>
      <c r="P3447" s="23">
        <v>1696233.75</v>
      </c>
    </row>
    <row r="3448" spans="1:16" ht="45" x14ac:dyDescent="0.25">
      <c r="A3448" s="21" t="s">
        <v>7919</v>
      </c>
      <c r="B3448" s="21" t="s">
        <v>49</v>
      </c>
      <c r="C3448" s="22"/>
      <c r="D3448" s="22"/>
      <c r="E3448" s="22"/>
      <c r="F3448" s="22"/>
      <c r="G3448" s="22"/>
      <c r="H3448" s="22"/>
      <c r="I3448" s="22"/>
      <c r="J3448" s="22"/>
      <c r="K3448" s="23">
        <v>1</v>
      </c>
      <c r="L3448" s="23">
        <v>1</v>
      </c>
      <c r="M3448" s="21" t="s">
        <v>50</v>
      </c>
      <c r="N3448" s="21" t="s">
        <v>50</v>
      </c>
      <c r="O3448" s="22"/>
      <c r="P3448" s="22"/>
    </row>
    <row r="3449" spans="1:16" ht="45" x14ac:dyDescent="0.25">
      <c r="A3449" s="21" t="s">
        <v>7920</v>
      </c>
      <c r="B3449" s="21" t="s">
        <v>49</v>
      </c>
      <c r="C3449" s="22"/>
      <c r="D3449" s="22"/>
      <c r="E3449" s="22"/>
      <c r="F3449" s="22"/>
      <c r="G3449" s="22"/>
      <c r="H3449" s="22"/>
      <c r="I3449" s="22"/>
      <c r="J3449" s="22"/>
      <c r="K3449" s="23">
        <v>1</v>
      </c>
      <c r="L3449" s="23">
        <v>1</v>
      </c>
      <c r="M3449" s="21" t="s">
        <v>50</v>
      </c>
      <c r="N3449" s="21" t="s">
        <v>50</v>
      </c>
      <c r="O3449" s="22"/>
      <c r="P3449" s="22"/>
    </row>
    <row r="3450" spans="1:16" ht="45" x14ac:dyDescent="0.25">
      <c r="A3450" s="21" t="s">
        <v>7921</v>
      </c>
      <c r="B3450" s="21" t="s">
        <v>49</v>
      </c>
      <c r="C3450" s="22"/>
      <c r="D3450" s="22"/>
      <c r="E3450" s="22"/>
      <c r="F3450" s="22"/>
      <c r="G3450" s="22"/>
      <c r="H3450" s="22"/>
      <c r="I3450" s="22"/>
      <c r="J3450" s="22"/>
      <c r="K3450" s="23">
        <v>1</v>
      </c>
      <c r="L3450" s="23">
        <v>1</v>
      </c>
      <c r="M3450" s="21" t="s">
        <v>50</v>
      </c>
      <c r="N3450" s="21" t="s">
        <v>50</v>
      </c>
      <c r="O3450" s="22"/>
      <c r="P3450" s="22"/>
    </row>
    <row r="3451" spans="1:16" ht="45" x14ac:dyDescent="0.25">
      <c r="A3451" s="21" t="s">
        <v>7922</v>
      </c>
      <c r="B3451" s="21" t="s">
        <v>49</v>
      </c>
      <c r="C3451" s="22"/>
      <c r="D3451" s="22"/>
      <c r="E3451" s="22"/>
      <c r="F3451" s="22"/>
      <c r="G3451" s="22"/>
      <c r="H3451" s="22"/>
      <c r="I3451" s="22"/>
      <c r="J3451" s="22"/>
      <c r="K3451" s="23">
        <v>1</v>
      </c>
      <c r="L3451" s="23">
        <v>1</v>
      </c>
      <c r="M3451" s="21" t="s">
        <v>50</v>
      </c>
      <c r="N3451" s="21" t="s">
        <v>50</v>
      </c>
      <c r="O3451" s="22"/>
      <c r="P3451" s="22"/>
    </row>
    <row r="3452" spans="1:16" ht="45" x14ac:dyDescent="0.25">
      <c r="A3452" s="21" t="s">
        <v>7923</v>
      </c>
      <c r="B3452" s="21" t="s">
        <v>49</v>
      </c>
      <c r="C3452" s="22"/>
      <c r="D3452" s="22"/>
      <c r="E3452" s="22"/>
      <c r="F3452" s="22"/>
      <c r="G3452" s="22"/>
      <c r="H3452" s="22"/>
      <c r="I3452" s="22"/>
      <c r="J3452" s="22"/>
      <c r="K3452" s="23">
        <v>1</v>
      </c>
      <c r="L3452" s="23">
        <v>1</v>
      </c>
      <c r="M3452" s="21" t="s">
        <v>50</v>
      </c>
      <c r="N3452" s="21" t="s">
        <v>50</v>
      </c>
      <c r="O3452" s="22"/>
      <c r="P3452" s="22"/>
    </row>
    <row r="3453" spans="1:16" ht="45" x14ac:dyDescent="0.25">
      <c r="A3453" s="21" t="s">
        <v>7924</v>
      </c>
      <c r="B3453" s="21" t="s">
        <v>49</v>
      </c>
      <c r="C3453" s="22"/>
      <c r="D3453" s="22"/>
      <c r="E3453" s="22"/>
      <c r="F3453" s="22"/>
      <c r="G3453" s="22"/>
      <c r="H3453" s="22"/>
      <c r="I3453" s="22"/>
      <c r="J3453" s="22"/>
      <c r="K3453" s="23">
        <v>1</v>
      </c>
      <c r="L3453" s="23">
        <v>1</v>
      </c>
      <c r="M3453" s="21" t="s">
        <v>50</v>
      </c>
      <c r="N3453" s="21" t="s">
        <v>50</v>
      </c>
      <c r="O3453" s="22"/>
      <c r="P3453" s="22"/>
    </row>
    <row r="3454" spans="1:16" ht="45" x14ac:dyDescent="0.25">
      <c r="A3454" s="21" t="s">
        <v>7925</v>
      </c>
      <c r="B3454" s="21" t="s">
        <v>49</v>
      </c>
      <c r="C3454" s="22"/>
      <c r="D3454" s="22"/>
      <c r="E3454" s="22"/>
      <c r="F3454" s="22"/>
      <c r="G3454" s="22"/>
      <c r="H3454" s="22"/>
      <c r="I3454" s="22"/>
      <c r="J3454" s="22"/>
      <c r="K3454" s="23">
        <v>1</v>
      </c>
      <c r="L3454" s="23">
        <v>1</v>
      </c>
      <c r="M3454" s="21" t="s">
        <v>50</v>
      </c>
      <c r="N3454" s="21" t="s">
        <v>50</v>
      </c>
      <c r="O3454" s="22"/>
      <c r="P3454" s="22"/>
    </row>
    <row r="3455" spans="1:16" ht="45" x14ac:dyDescent="0.25">
      <c r="A3455" s="21" t="s">
        <v>3250</v>
      </c>
      <c r="B3455" s="21" t="s">
        <v>49</v>
      </c>
      <c r="C3455" s="23">
        <v>7632809.1399999997</v>
      </c>
      <c r="D3455" s="23">
        <v>76.75</v>
      </c>
      <c r="E3455" s="23">
        <v>17551975.949999999</v>
      </c>
      <c r="F3455" s="23">
        <v>106.24</v>
      </c>
      <c r="G3455" s="23">
        <v>10312873.140000001</v>
      </c>
      <c r="H3455" s="23">
        <v>104.87</v>
      </c>
      <c r="I3455" s="23">
        <v>14286693.43</v>
      </c>
      <c r="J3455" s="23">
        <v>137.75</v>
      </c>
      <c r="K3455" s="23">
        <v>1</v>
      </c>
      <c r="L3455" s="23">
        <v>1</v>
      </c>
      <c r="M3455" s="21" t="s">
        <v>50</v>
      </c>
      <c r="N3455" s="21" t="s">
        <v>1462</v>
      </c>
      <c r="O3455" s="22"/>
      <c r="P3455" s="23">
        <v>87428</v>
      </c>
    </row>
    <row r="3456" spans="1:16" ht="45" x14ac:dyDescent="0.25">
      <c r="A3456" s="21" t="s">
        <v>3252</v>
      </c>
      <c r="B3456" s="21" t="s">
        <v>49</v>
      </c>
      <c r="C3456" s="23">
        <v>13786935.75</v>
      </c>
      <c r="D3456" s="23">
        <v>755.03</v>
      </c>
      <c r="E3456" s="23">
        <v>14121481.48</v>
      </c>
      <c r="F3456" s="23">
        <v>2508.75</v>
      </c>
      <c r="G3456" s="23">
        <v>15513108.77</v>
      </c>
      <c r="H3456" s="23">
        <v>2514.98</v>
      </c>
      <c r="I3456" s="23">
        <v>15598746.58</v>
      </c>
      <c r="J3456" s="23">
        <v>2938.16</v>
      </c>
      <c r="K3456" s="23">
        <v>1</v>
      </c>
      <c r="L3456" s="23">
        <v>1</v>
      </c>
      <c r="M3456" s="21" t="s">
        <v>50</v>
      </c>
      <c r="N3456" s="21" t="s">
        <v>5192</v>
      </c>
      <c r="O3456" s="22"/>
      <c r="P3456" s="23">
        <v>9421.75</v>
      </c>
    </row>
    <row r="3457" spans="1:16" ht="45" x14ac:dyDescent="0.25">
      <c r="A3457" s="21" t="s">
        <v>7926</v>
      </c>
      <c r="B3457" s="21" t="s">
        <v>49</v>
      </c>
      <c r="C3457" s="22"/>
      <c r="D3457" s="22"/>
      <c r="E3457" s="22"/>
      <c r="F3457" s="22"/>
      <c r="G3457" s="22"/>
      <c r="H3457" s="22"/>
      <c r="I3457" s="22"/>
      <c r="J3457" s="22"/>
      <c r="K3457" s="23">
        <v>1</v>
      </c>
      <c r="L3457" s="23">
        <v>1</v>
      </c>
      <c r="M3457" s="21" t="s">
        <v>50</v>
      </c>
      <c r="N3457" s="21" t="s">
        <v>50</v>
      </c>
      <c r="O3457" s="22"/>
      <c r="P3457" s="22"/>
    </row>
    <row r="3458" spans="1:16" ht="45" x14ac:dyDescent="0.25">
      <c r="A3458" s="21" t="s">
        <v>7927</v>
      </c>
      <c r="B3458" s="21" t="s">
        <v>49</v>
      </c>
      <c r="C3458" s="22"/>
      <c r="D3458" s="22"/>
      <c r="E3458" s="22"/>
      <c r="F3458" s="22"/>
      <c r="G3458" s="22"/>
      <c r="H3458" s="22"/>
      <c r="I3458" s="22"/>
      <c r="J3458" s="22"/>
      <c r="K3458" s="23">
        <v>1</v>
      </c>
      <c r="L3458" s="23">
        <v>1</v>
      </c>
      <c r="M3458" s="21" t="s">
        <v>50</v>
      </c>
      <c r="N3458" s="21" t="s">
        <v>50</v>
      </c>
      <c r="O3458" s="22"/>
      <c r="P3458" s="22"/>
    </row>
    <row r="3459" spans="1:16" ht="45" x14ac:dyDescent="0.25">
      <c r="A3459" s="21" t="s">
        <v>7928</v>
      </c>
      <c r="B3459" s="21" t="s">
        <v>49</v>
      </c>
      <c r="C3459" s="22"/>
      <c r="D3459" s="22"/>
      <c r="E3459" s="22"/>
      <c r="F3459" s="22"/>
      <c r="G3459" s="22"/>
      <c r="H3459" s="22"/>
      <c r="I3459" s="22"/>
      <c r="J3459" s="22"/>
      <c r="K3459" s="23">
        <v>1</v>
      </c>
      <c r="L3459" s="23">
        <v>1</v>
      </c>
      <c r="M3459" s="21" t="s">
        <v>50</v>
      </c>
      <c r="N3459" s="21" t="s">
        <v>50</v>
      </c>
      <c r="O3459" s="22"/>
      <c r="P3459" s="22"/>
    </row>
    <row r="3460" spans="1:16" ht="45" x14ac:dyDescent="0.25">
      <c r="A3460" s="21" t="s">
        <v>7929</v>
      </c>
      <c r="B3460" s="21" t="s">
        <v>49</v>
      </c>
      <c r="C3460" s="22"/>
      <c r="D3460" s="22"/>
      <c r="E3460" s="22"/>
      <c r="F3460" s="22"/>
      <c r="G3460" s="22"/>
      <c r="H3460" s="22"/>
      <c r="I3460" s="22"/>
      <c r="J3460" s="22"/>
      <c r="K3460" s="23">
        <v>1</v>
      </c>
      <c r="L3460" s="23">
        <v>1</v>
      </c>
      <c r="M3460" s="21" t="s">
        <v>50</v>
      </c>
      <c r="N3460" s="21" t="s">
        <v>50</v>
      </c>
      <c r="O3460" s="22"/>
      <c r="P3460" s="22"/>
    </row>
    <row r="3461" spans="1:16" ht="45" x14ac:dyDescent="0.25">
      <c r="A3461" s="21" t="s">
        <v>7930</v>
      </c>
      <c r="B3461" s="21" t="s">
        <v>49</v>
      </c>
      <c r="C3461" s="22"/>
      <c r="D3461" s="22"/>
      <c r="E3461" s="22"/>
      <c r="F3461" s="22"/>
      <c r="G3461" s="22"/>
      <c r="H3461" s="22"/>
      <c r="I3461" s="22"/>
      <c r="J3461" s="22"/>
      <c r="K3461" s="23">
        <v>1</v>
      </c>
      <c r="L3461" s="23">
        <v>1</v>
      </c>
      <c r="M3461" s="21" t="s">
        <v>50</v>
      </c>
      <c r="N3461" s="21" t="s">
        <v>50</v>
      </c>
      <c r="O3461" s="22"/>
      <c r="P3461" s="22"/>
    </row>
    <row r="3462" spans="1:16" ht="45" x14ac:dyDescent="0.25">
      <c r="A3462" s="21" t="s">
        <v>7931</v>
      </c>
      <c r="B3462" s="21" t="s">
        <v>49</v>
      </c>
      <c r="C3462" s="22"/>
      <c r="D3462" s="22"/>
      <c r="E3462" s="22"/>
      <c r="F3462" s="22"/>
      <c r="G3462" s="22"/>
      <c r="H3462" s="22"/>
      <c r="I3462" s="22"/>
      <c r="J3462" s="22"/>
      <c r="K3462" s="23">
        <v>1</v>
      </c>
      <c r="L3462" s="23">
        <v>1</v>
      </c>
      <c r="M3462" s="21" t="s">
        <v>50</v>
      </c>
      <c r="N3462" s="21" t="s">
        <v>50</v>
      </c>
      <c r="O3462" s="22"/>
      <c r="P3462" s="22"/>
    </row>
    <row r="3463" spans="1:16" ht="45" x14ac:dyDescent="0.25">
      <c r="A3463" s="21" t="s">
        <v>3254</v>
      </c>
      <c r="B3463" s="21" t="s">
        <v>49</v>
      </c>
      <c r="C3463" s="23">
        <v>27944524.25</v>
      </c>
      <c r="D3463" s="23">
        <v>64.62</v>
      </c>
      <c r="E3463" s="23">
        <v>65864353.039999999</v>
      </c>
      <c r="F3463" s="23">
        <v>114.87</v>
      </c>
      <c r="G3463" s="23">
        <v>41063821.380000003</v>
      </c>
      <c r="H3463" s="23">
        <v>84.64</v>
      </c>
      <c r="I3463" s="23">
        <v>82710988.640000001</v>
      </c>
      <c r="J3463" s="23">
        <v>143.27000000000001</v>
      </c>
      <c r="K3463" s="23">
        <v>1</v>
      </c>
      <c r="L3463" s="23">
        <v>1</v>
      </c>
      <c r="M3463" s="21" t="s">
        <v>50</v>
      </c>
      <c r="N3463" s="21" t="s">
        <v>58</v>
      </c>
      <c r="O3463" s="22"/>
      <c r="P3463" s="23">
        <v>754725</v>
      </c>
    </row>
    <row r="3464" spans="1:16" ht="45" x14ac:dyDescent="0.25">
      <c r="A3464" s="21" t="s">
        <v>7932</v>
      </c>
      <c r="B3464" s="21" t="s">
        <v>49</v>
      </c>
      <c r="C3464" s="22"/>
      <c r="D3464" s="22"/>
      <c r="E3464" s="22"/>
      <c r="F3464" s="22"/>
      <c r="G3464" s="22"/>
      <c r="H3464" s="22"/>
      <c r="I3464" s="22"/>
      <c r="J3464" s="22"/>
      <c r="K3464" s="23">
        <v>1</v>
      </c>
      <c r="L3464" s="23">
        <v>1</v>
      </c>
      <c r="M3464" s="21" t="s">
        <v>50</v>
      </c>
      <c r="N3464" s="21" t="s">
        <v>50</v>
      </c>
      <c r="O3464" s="22"/>
      <c r="P3464" s="22"/>
    </row>
    <row r="3465" spans="1:16" ht="45" x14ac:dyDescent="0.25">
      <c r="A3465" s="21" t="s">
        <v>3256</v>
      </c>
      <c r="B3465" s="21" t="s">
        <v>49</v>
      </c>
      <c r="C3465" s="23">
        <v>29851524.109999999</v>
      </c>
      <c r="D3465" s="23">
        <v>457.61</v>
      </c>
      <c r="E3465" s="23">
        <v>45483491.43</v>
      </c>
      <c r="F3465" s="23">
        <v>726.61</v>
      </c>
      <c r="G3465" s="23">
        <v>46226734.549999997</v>
      </c>
      <c r="H3465" s="23">
        <v>743.27</v>
      </c>
      <c r="I3465" s="23">
        <v>40356902.490000002</v>
      </c>
      <c r="J3465" s="23">
        <v>644.63</v>
      </c>
      <c r="K3465" s="23">
        <v>1</v>
      </c>
      <c r="L3465" s="23">
        <v>1</v>
      </c>
      <c r="M3465" s="21" t="s">
        <v>50</v>
      </c>
      <c r="N3465" s="21" t="s">
        <v>1462</v>
      </c>
      <c r="O3465" s="22"/>
      <c r="P3465" s="23">
        <v>95100</v>
      </c>
    </row>
    <row r="3466" spans="1:16" ht="45" x14ac:dyDescent="0.25">
      <c r="A3466" s="21" t="s">
        <v>7933</v>
      </c>
      <c r="B3466" s="21" t="s">
        <v>49</v>
      </c>
      <c r="C3466" s="22"/>
      <c r="D3466" s="22"/>
      <c r="E3466" s="22"/>
      <c r="F3466" s="22"/>
      <c r="G3466" s="22"/>
      <c r="H3466" s="22"/>
      <c r="I3466" s="22"/>
      <c r="J3466" s="22"/>
      <c r="K3466" s="23">
        <v>1</v>
      </c>
      <c r="L3466" s="23">
        <v>1</v>
      </c>
      <c r="M3466" s="21" t="s">
        <v>50</v>
      </c>
      <c r="N3466" s="21" t="s">
        <v>50</v>
      </c>
      <c r="O3466" s="22"/>
      <c r="P3466" s="22"/>
    </row>
    <row r="3467" spans="1:16" ht="45" x14ac:dyDescent="0.25">
      <c r="A3467" s="21" t="s">
        <v>3258</v>
      </c>
      <c r="B3467" s="21" t="s">
        <v>49</v>
      </c>
      <c r="C3467" s="23">
        <v>4081416.91</v>
      </c>
      <c r="D3467" s="23">
        <v>76.75</v>
      </c>
      <c r="E3467" s="23">
        <v>9385395.3599999994</v>
      </c>
      <c r="F3467" s="23">
        <v>106.24</v>
      </c>
      <c r="G3467" s="23">
        <v>10523833.34</v>
      </c>
      <c r="H3467" s="23">
        <v>178.6</v>
      </c>
      <c r="I3467" s="23">
        <v>7639382.9699999997</v>
      </c>
      <c r="J3467" s="23">
        <v>137.75</v>
      </c>
      <c r="K3467" s="23">
        <v>1</v>
      </c>
      <c r="L3467" s="23">
        <v>1</v>
      </c>
      <c r="M3467" s="21" t="s">
        <v>50</v>
      </c>
      <c r="N3467" s="21" t="s">
        <v>1462</v>
      </c>
      <c r="O3467" s="22"/>
      <c r="P3467" s="23">
        <v>55957</v>
      </c>
    </row>
    <row r="3468" spans="1:16" ht="45" x14ac:dyDescent="0.25">
      <c r="A3468" s="21" t="s">
        <v>7934</v>
      </c>
      <c r="B3468" s="21" t="s">
        <v>49</v>
      </c>
      <c r="C3468" s="22"/>
      <c r="D3468" s="22"/>
      <c r="E3468" s="22"/>
      <c r="F3468" s="22"/>
      <c r="G3468" s="22"/>
      <c r="H3468" s="22"/>
      <c r="I3468" s="22"/>
      <c r="J3468" s="22"/>
      <c r="K3468" s="23">
        <v>1</v>
      </c>
      <c r="L3468" s="23">
        <v>1</v>
      </c>
      <c r="M3468" s="21" t="s">
        <v>50</v>
      </c>
      <c r="N3468" s="21" t="s">
        <v>50</v>
      </c>
      <c r="O3468" s="22"/>
      <c r="P3468" s="22"/>
    </row>
    <row r="3469" spans="1:16" ht="45" x14ac:dyDescent="0.25">
      <c r="A3469" s="21" t="s">
        <v>7935</v>
      </c>
      <c r="B3469" s="21" t="s">
        <v>49</v>
      </c>
      <c r="C3469" s="22"/>
      <c r="D3469" s="22"/>
      <c r="E3469" s="22"/>
      <c r="F3469" s="22"/>
      <c r="G3469" s="22"/>
      <c r="H3469" s="22"/>
      <c r="I3469" s="22"/>
      <c r="J3469" s="22"/>
      <c r="K3469" s="23">
        <v>1</v>
      </c>
      <c r="L3469" s="23">
        <v>1</v>
      </c>
      <c r="M3469" s="21" t="s">
        <v>50</v>
      </c>
      <c r="N3469" s="21" t="s">
        <v>50</v>
      </c>
      <c r="O3469" s="22"/>
      <c r="P3469" s="22"/>
    </row>
    <row r="3470" spans="1:16" ht="45" x14ac:dyDescent="0.25">
      <c r="A3470" s="21" t="s">
        <v>7936</v>
      </c>
      <c r="B3470" s="21" t="s">
        <v>49</v>
      </c>
      <c r="C3470" s="22"/>
      <c r="D3470" s="22"/>
      <c r="E3470" s="22"/>
      <c r="F3470" s="22"/>
      <c r="G3470" s="22"/>
      <c r="H3470" s="22"/>
      <c r="I3470" s="22"/>
      <c r="J3470" s="22"/>
      <c r="K3470" s="23">
        <v>1</v>
      </c>
      <c r="L3470" s="23">
        <v>1</v>
      </c>
      <c r="M3470" s="21" t="s">
        <v>50</v>
      </c>
      <c r="N3470" s="21" t="s">
        <v>50</v>
      </c>
      <c r="O3470" s="22"/>
      <c r="P3470" s="22"/>
    </row>
    <row r="3471" spans="1:16" ht="45" x14ac:dyDescent="0.25">
      <c r="A3471" s="21" t="s">
        <v>7937</v>
      </c>
      <c r="B3471" s="21" t="s">
        <v>49</v>
      </c>
      <c r="C3471" s="22"/>
      <c r="D3471" s="22"/>
      <c r="E3471" s="22"/>
      <c r="F3471" s="22"/>
      <c r="G3471" s="22"/>
      <c r="H3471" s="22"/>
      <c r="I3471" s="22"/>
      <c r="J3471" s="22"/>
      <c r="K3471" s="23">
        <v>1</v>
      </c>
      <c r="L3471" s="23">
        <v>1</v>
      </c>
      <c r="M3471" s="21" t="s">
        <v>50</v>
      </c>
      <c r="N3471" s="21" t="s">
        <v>50</v>
      </c>
      <c r="O3471" s="22"/>
      <c r="P3471" s="22"/>
    </row>
    <row r="3472" spans="1:16" ht="45" x14ac:dyDescent="0.25">
      <c r="A3472" s="21" t="s">
        <v>7938</v>
      </c>
      <c r="B3472" s="21" t="s">
        <v>49</v>
      </c>
      <c r="C3472" s="22"/>
      <c r="D3472" s="22"/>
      <c r="E3472" s="22"/>
      <c r="F3472" s="22"/>
      <c r="G3472" s="22"/>
      <c r="H3472" s="22"/>
      <c r="I3472" s="22"/>
      <c r="J3472" s="22"/>
      <c r="K3472" s="23">
        <v>1</v>
      </c>
      <c r="L3472" s="23">
        <v>1</v>
      </c>
      <c r="M3472" s="21" t="s">
        <v>50</v>
      </c>
      <c r="N3472" s="21" t="s">
        <v>50</v>
      </c>
      <c r="O3472" s="22"/>
      <c r="P3472" s="22"/>
    </row>
    <row r="3473" spans="1:16" ht="45" x14ac:dyDescent="0.25">
      <c r="A3473" s="21" t="s">
        <v>412</v>
      </c>
      <c r="B3473" s="21" t="s">
        <v>49</v>
      </c>
      <c r="C3473" s="23">
        <v>850198896.94000006</v>
      </c>
      <c r="D3473" s="23">
        <v>60.8</v>
      </c>
      <c r="E3473" s="23">
        <v>817555562.97000003</v>
      </c>
      <c r="F3473" s="23">
        <v>39.78</v>
      </c>
      <c r="G3473" s="23">
        <v>1102277653.0899999</v>
      </c>
      <c r="H3473" s="23">
        <v>67.010000000000005</v>
      </c>
      <c r="I3473" s="23">
        <v>1057018871.52</v>
      </c>
      <c r="J3473" s="23">
        <v>45.15</v>
      </c>
      <c r="K3473" s="23">
        <v>1</v>
      </c>
      <c r="L3473" s="23">
        <v>1</v>
      </c>
      <c r="M3473" s="21" t="s">
        <v>50</v>
      </c>
      <c r="N3473" s="21" t="s">
        <v>204</v>
      </c>
      <c r="O3473" s="22"/>
      <c r="P3473" s="23">
        <v>10432363.75</v>
      </c>
    </row>
    <row r="3474" spans="1:16" ht="45" x14ac:dyDescent="0.25">
      <c r="A3474" s="21" t="s">
        <v>3263</v>
      </c>
      <c r="B3474" s="21" t="s">
        <v>49</v>
      </c>
      <c r="C3474" s="22"/>
      <c r="D3474" s="22"/>
      <c r="E3474" s="23">
        <v>449623596.06</v>
      </c>
      <c r="F3474" s="23">
        <v>59.28</v>
      </c>
      <c r="G3474" s="23">
        <v>304118569.30000001</v>
      </c>
      <c r="H3474" s="23">
        <v>47.17</v>
      </c>
      <c r="I3474" s="23">
        <v>231384258.27000001</v>
      </c>
      <c r="J3474" s="23">
        <v>45.15</v>
      </c>
      <c r="K3474" s="23">
        <v>1</v>
      </c>
      <c r="L3474" s="23">
        <v>1</v>
      </c>
      <c r="M3474" s="21" t="s">
        <v>50</v>
      </c>
      <c r="N3474" s="21" t="s">
        <v>50</v>
      </c>
      <c r="O3474" s="22"/>
      <c r="P3474" s="22"/>
    </row>
    <row r="3475" spans="1:16" ht="45" x14ac:dyDescent="0.25">
      <c r="A3475" s="21" t="s">
        <v>7939</v>
      </c>
      <c r="B3475" s="21" t="s">
        <v>49</v>
      </c>
      <c r="C3475" s="22"/>
      <c r="D3475" s="22"/>
      <c r="E3475" s="22"/>
      <c r="F3475" s="22"/>
      <c r="G3475" s="22"/>
      <c r="H3475" s="22"/>
      <c r="I3475" s="22"/>
      <c r="J3475" s="22"/>
      <c r="K3475" s="23">
        <v>1</v>
      </c>
      <c r="L3475" s="23">
        <v>1</v>
      </c>
      <c r="M3475" s="21" t="s">
        <v>50</v>
      </c>
      <c r="N3475" s="21" t="s">
        <v>50</v>
      </c>
      <c r="O3475" s="22"/>
      <c r="P3475" s="22"/>
    </row>
    <row r="3476" spans="1:16" ht="45" x14ac:dyDescent="0.25">
      <c r="A3476" s="21" t="s">
        <v>7940</v>
      </c>
      <c r="B3476" s="21" t="s">
        <v>49</v>
      </c>
      <c r="C3476" s="22"/>
      <c r="D3476" s="22"/>
      <c r="E3476" s="22"/>
      <c r="F3476" s="22"/>
      <c r="G3476" s="22"/>
      <c r="H3476" s="22"/>
      <c r="I3476" s="22"/>
      <c r="J3476" s="22"/>
      <c r="K3476" s="23">
        <v>1</v>
      </c>
      <c r="L3476" s="23">
        <v>1</v>
      </c>
      <c r="M3476" s="21" t="s">
        <v>50</v>
      </c>
      <c r="N3476" s="21" t="s">
        <v>50</v>
      </c>
      <c r="O3476" s="22"/>
      <c r="P3476" s="22"/>
    </row>
    <row r="3477" spans="1:16" ht="45" x14ac:dyDescent="0.25">
      <c r="A3477" s="21" t="s">
        <v>7941</v>
      </c>
      <c r="B3477" s="21" t="s">
        <v>49</v>
      </c>
      <c r="C3477" s="22"/>
      <c r="D3477" s="22"/>
      <c r="E3477" s="22"/>
      <c r="F3477" s="22"/>
      <c r="G3477" s="22"/>
      <c r="H3477" s="22"/>
      <c r="I3477" s="22"/>
      <c r="J3477" s="22"/>
      <c r="K3477" s="23">
        <v>1</v>
      </c>
      <c r="L3477" s="23">
        <v>1</v>
      </c>
      <c r="M3477" s="21" t="s">
        <v>50</v>
      </c>
      <c r="N3477" s="21" t="s">
        <v>50</v>
      </c>
      <c r="O3477" s="22"/>
      <c r="P3477" s="22"/>
    </row>
    <row r="3478" spans="1:16" ht="45" x14ac:dyDescent="0.25">
      <c r="A3478" s="21" t="s">
        <v>7942</v>
      </c>
      <c r="B3478" s="21" t="s">
        <v>49</v>
      </c>
      <c r="C3478" s="22"/>
      <c r="D3478" s="22"/>
      <c r="E3478" s="22"/>
      <c r="F3478" s="22"/>
      <c r="G3478" s="22"/>
      <c r="H3478" s="22"/>
      <c r="I3478" s="22"/>
      <c r="J3478" s="22"/>
      <c r="K3478" s="23">
        <v>1</v>
      </c>
      <c r="L3478" s="23">
        <v>1</v>
      </c>
      <c r="M3478" s="21" t="s">
        <v>50</v>
      </c>
      <c r="N3478" s="21" t="s">
        <v>50</v>
      </c>
      <c r="O3478" s="22"/>
      <c r="P3478" s="22"/>
    </row>
    <row r="3479" spans="1:16" ht="45" x14ac:dyDescent="0.25">
      <c r="A3479" s="21" t="s">
        <v>7943</v>
      </c>
      <c r="B3479" s="21" t="s">
        <v>49</v>
      </c>
      <c r="C3479" s="22"/>
      <c r="D3479" s="22"/>
      <c r="E3479" s="22"/>
      <c r="F3479" s="22"/>
      <c r="G3479" s="22"/>
      <c r="H3479" s="22"/>
      <c r="I3479" s="22"/>
      <c r="J3479" s="22"/>
      <c r="K3479" s="23">
        <v>1</v>
      </c>
      <c r="L3479" s="23">
        <v>1</v>
      </c>
      <c r="M3479" s="21" t="s">
        <v>50</v>
      </c>
      <c r="N3479" s="21" t="s">
        <v>50</v>
      </c>
      <c r="O3479" s="22"/>
      <c r="P3479" s="22"/>
    </row>
    <row r="3480" spans="1:16" ht="45" x14ac:dyDescent="0.25">
      <c r="A3480" s="21" t="s">
        <v>414</v>
      </c>
      <c r="B3480" s="21" t="s">
        <v>49</v>
      </c>
      <c r="C3480" s="23">
        <v>73933204.519999996</v>
      </c>
      <c r="D3480" s="23">
        <v>75.260000000000005</v>
      </c>
      <c r="E3480" s="23">
        <v>67519676.900000006</v>
      </c>
      <c r="F3480" s="23">
        <v>66.41</v>
      </c>
      <c r="G3480" s="23">
        <v>53928134.560000002</v>
      </c>
      <c r="H3480" s="23">
        <v>59.33</v>
      </c>
      <c r="I3480" s="23">
        <v>67341856.939999998</v>
      </c>
      <c r="J3480" s="23">
        <v>68.2</v>
      </c>
      <c r="K3480" s="23">
        <v>1</v>
      </c>
      <c r="L3480" s="23">
        <v>1</v>
      </c>
      <c r="M3480" s="21" t="s">
        <v>50</v>
      </c>
      <c r="N3480" s="21" t="s">
        <v>58</v>
      </c>
      <c r="O3480" s="22"/>
      <c r="P3480" s="23">
        <v>1065055.5</v>
      </c>
    </row>
    <row r="3481" spans="1:16" ht="45" x14ac:dyDescent="0.25">
      <c r="A3481" s="21" t="s">
        <v>7944</v>
      </c>
      <c r="B3481" s="21" t="s">
        <v>49</v>
      </c>
      <c r="C3481" s="22"/>
      <c r="D3481" s="22"/>
      <c r="E3481" s="22"/>
      <c r="F3481" s="22"/>
      <c r="G3481" s="22"/>
      <c r="H3481" s="22"/>
      <c r="I3481" s="22"/>
      <c r="J3481" s="22"/>
      <c r="K3481" s="23">
        <v>1</v>
      </c>
      <c r="L3481" s="23">
        <v>1</v>
      </c>
      <c r="M3481" s="21" t="s">
        <v>50</v>
      </c>
      <c r="N3481" s="21" t="s">
        <v>50</v>
      </c>
      <c r="O3481" s="22"/>
      <c r="P3481" s="22"/>
    </row>
    <row r="3482" spans="1:16" ht="45" x14ac:dyDescent="0.25">
      <c r="A3482" s="21" t="s">
        <v>7945</v>
      </c>
      <c r="B3482" s="21" t="s">
        <v>49</v>
      </c>
      <c r="C3482" s="22"/>
      <c r="D3482" s="22"/>
      <c r="E3482" s="22"/>
      <c r="F3482" s="22"/>
      <c r="G3482" s="22"/>
      <c r="H3482" s="22"/>
      <c r="I3482" s="22"/>
      <c r="J3482" s="22"/>
      <c r="K3482" s="23">
        <v>1</v>
      </c>
      <c r="L3482" s="23">
        <v>1</v>
      </c>
      <c r="M3482" s="21" t="s">
        <v>50</v>
      </c>
      <c r="N3482" s="21" t="s">
        <v>50</v>
      </c>
      <c r="O3482" s="22"/>
      <c r="P3482" s="22"/>
    </row>
    <row r="3483" spans="1:16" ht="45" x14ac:dyDescent="0.25">
      <c r="A3483" s="21" t="s">
        <v>415</v>
      </c>
      <c r="B3483" s="21" t="s">
        <v>49</v>
      </c>
      <c r="C3483" s="22"/>
      <c r="D3483" s="22"/>
      <c r="E3483" s="23">
        <v>199472543.69</v>
      </c>
      <c r="F3483" s="23">
        <v>70.45</v>
      </c>
      <c r="G3483" s="23">
        <v>181227111.09</v>
      </c>
      <c r="H3483" s="23">
        <v>65.17</v>
      </c>
      <c r="I3483" s="23">
        <v>601222814.49000001</v>
      </c>
      <c r="J3483" s="23">
        <v>150.97</v>
      </c>
      <c r="K3483" s="23">
        <v>1</v>
      </c>
      <c r="L3483" s="23">
        <v>1</v>
      </c>
      <c r="M3483" s="21" t="s">
        <v>50</v>
      </c>
      <c r="N3483" s="21" t="s">
        <v>50</v>
      </c>
      <c r="O3483" s="22"/>
      <c r="P3483" s="22"/>
    </row>
    <row r="3484" spans="1:16" ht="45" x14ac:dyDescent="0.25">
      <c r="A3484" s="21" t="s">
        <v>7946</v>
      </c>
      <c r="B3484" s="21" t="s">
        <v>49</v>
      </c>
      <c r="C3484" s="22"/>
      <c r="D3484" s="22"/>
      <c r="E3484" s="22"/>
      <c r="F3484" s="22"/>
      <c r="G3484" s="22"/>
      <c r="H3484" s="22"/>
      <c r="I3484" s="22"/>
      <c r="J3484" s="22"/>
      <c r="K3484" s="23">
        <v>1</v>
      </c>
      <c r="L3484" s="23">
        <v>1</v>
      </c>
      <c r="M3484" s="21" t="s">
        <v>50</v>
      </c>
      <c r="N3484" s="21" t="s">
        <v>50</v>
      </c>
      <c r="O3484" s="22"/>
      <c r="P3484" s="22"/>
    </row>
    <row r="3485" spans="1:16" ht="45" x14ac:dyDescent="0.25">
      <c r="A3485" s="21" t="s">
        <v>7947</v>
      </c>
      <c r="B3485" s="21" t="s">
        <v>49</v>
      </c>
      <c r="C3485" s="22"/>
      <c r="D3485" s="22"/>
      <c r="E3485" s="22"/>
      <c r="F3485" s="22"/>
      <c r="G3485" s="22"/>
      <c r="H3485" s="22"/>
      <c r="I3485" s="22"/>
      <c r="J3485" s="22"/>
      <c r="K3485" s="23">
        <v>1</v>
      </c>
      <c r="L3485" s="23">
        <v>1</v>
      </c>
      <c r="M3485" s="21" t="s">
        <v>50</v>
      </c>
      <c r="N3485" s="21" t="s">
        <v>50</v>
      </c>
      <c r="O3485" s="22"/>
      <c r="P3485" s="22"/>
    </row>
    <row r="3486" spans="1:16" ht="45" x14ac:dyDescent="0.25">
      <c r="A3486" s="21" t="s">
        <v>7948</v>
      </c>
      <c r="B3486" s="21" t="s">
        <v>49</v>
      </c>
      <c r="C3486" s="22"/>
      <c r="D3486" s="22"/>
      <c r="E3486" s="22"/>
      <c r="F3486" s="22"/>
      <c r="G3486" s="22"/>
      <c r="H3486" s="22"/>
      <c r="I3486" s="22"/>
      <c r="J3486" s="22"/>
      <c r="K3486" s="23">
        <v>1</v>
      </c>
      <c r="L3486" s="23">
        <v>1</v>
      </c>
      <c r="M3486" s="21" t="s">
        <v>50</v>
      </c>
      <c r="N3486" s="21" t="s">
        <v>50</v>
      </c>
      <c r="O3486" s="22"/>
      <c r="P3486" s="22"/>
    </row>
    <row r="3487" spans="1:16" ht="45" x14ac:dyDescent="0.25">
      <c r="A3487" s="21" t="s">
        <v>7949</v>
      </c>
      <c r="B3487" s="21" t="s">
        <v>49</v>
      </c>
      <c r="C3487" s="22"/>
      <c r="D3487" s="22"/>
      <c r="E3487" s="22"/>
      <c r="F3487" s="22"/>
      <c r="G3487" s="22"/>
      <c r="H3487" s="22"/>
      <c r="I3487" s="22"/>
      <c r="J3487" s="22"/>
      <c r="K3487" s="23">
        <v>1</v>
      </c>
      <c r="L3487" s="23">
        <v>1</v>
      </c>
      <c r="M3487" s="21" t="s">
        <v>50</v>
      </c>
      <c r="N3487" s="21" t="s">
        <v>50</v>
      </c>
      <c r="O3487" s="22"/>
      <c r="P3487" s="22"/>
    </row>
    <row r="3488" spans="1:16" ht="45" x14ac:dyDescent="0.25">
      <c r="A3488" s="21" t="s">
        <v>419</v>
      </c>
      <c r="B3488" s="21" t="s">
        <v>49</v>
      </c>
      <c r="C3488" s="23">
        <v>19049926.27</v>
      </c>
      <c r="D3488" s="23">
        <v>44.37</v>
      </c>
      <c r="E3488" s="23">
        <v>8685534.7100000009</v>
      </c>
      <c r="F3488" s="23">
        <v>45.35</v>
      </c>
      <c r="G3488" s="23">
        <v>19968197.890000001</v>
      </c>
      <c r="H3488" s="23">
        <v>134.4</v>
      </c>
      <c r="I3488" s="23">
        <v>16002924.5</v>
      </c>
      <c r="J3488" s="23">
        <v>70.62</v>
      </c>
      <c r="K3488" s="23">
        <v>1</v>
      </c>
      <c r="L3488" s="23">
        <v>1</v>
      </c>
      <c r="M3488" s="21" t="s">
        <v>50</v>
      </c>
      <c r="N3488" s="21" t="s">
        <v>1462</v>
      </c>
      <c r="O3488" s="22"/>
      <c r="P3488" s="23">
        <v>209951.75</v>
      </c>
    </row>
    <row r="3489" spans="1:16" ht="45" x14ac:dyDescent="0.25">
      <c r="A3489" s="21" t="s">
        <v>7950</v>
      </c>
      <c r="B3489" s="21" t="s">
        <v>49</v>
      </c>
      <c r="C3489" s="22"/>
      <c r="D3489" s="22"/>
      <c r="E3489" s="22"/>
      <c r="F3489" s="22"/>
      <c r="G3489" s="22"/>
      <c r="H3489" s="22"/>
      <c r="I3489" s="22"/>
      <c r="J3489" s="22"/>
      <c r="K3489" s="23">
        <v>1</v>
      </c>
      <c r="L3489" s="23">
        <v>1</v>
      </c>
      <c r="M3489" s="21" t="s">
        <v>50</v>
      </c>
      <c r="N3489" s="21" t="s">
        <v>50</v>
      </c>
      <c r="O3489" s="22"/>
      <c r="P3489" s="22"/>
    </row>
    <row r="3490" spans="1:16" ht="45" x14ac:dyDescent="0.25">
      <c r="A3490" s="21" t="s">
        <v>7951</v>
      </c>
      <c r="B3490" s="21" t="s">
        <v>49</v>
      </c>
      <c r="C3490" s="22"/>
      <c r="D3490" s="22"/>
      <c r="E3490" s="22"/>
      <c r="F3490" s="22"/>
      <c r="G3490" s="22"/>
      <c r="H3490" s="22"/>
      <c r="I3490" s="22"/>
      <c r="J3490" s="22"/>
      <c r="K3490" s="23">
        <v>1</v>
      </c>
      <c r="L3490" s="23">
        <v>1</v>
      </c>
      <c r="M3490" s="21" t="s">
        <v>50</v>
      </c>
      <c r="N3490" s="21" t="s">
        <v>50</v>
      </c>
      <c r="O3490" s="22"/>
      <c r="P3490" s="22"/>
    </row>
    <row r="3491" spans="1:16" ht="45" x14ac:dyDescent="0.25">
      <c r="A3491" s="21" t="s">
        <v>7952</v>
      </c>
      <c r="B3491" s="21" t="s">
        <v>49</v>
      </c>
      <c r="C3491" s="22"/>
      <c r="D3491" s="22"/>
      <c r="E3491" s="22"/>
      <c r="F3491" s="22"/>
      <c r="G3491" s="22"/>
      <c r="H3491" s="22"/>
      <c r="I3491" s="22"/>
      <c r="J3491" s="22"/>
      <c r="K3491" s="23">
        <v>1</v>
      </c>
      <c r="L3491" s="23">
        <v>1</v>
      </c>
      <c r="M3491" s="21" t="s">
        <v>50</v>
      </c>
      <c r="N3491" s="21" t="s">
        <v>50</v>
      </c>
      <c r="O3491" s="22"/>
      <c r="P3491" s="22"/>
    </row>
    <row r="3492" spans="1:16" ht="45" x14ac:dyDescent="0.25">
      <c r="A3492" s="21" t="s">
        <v>3267</v>
      </c>
      <c r="B3492" s="21" t="s">
        <v>49</v>
      </c>
      <c r="C3492" s="23">
        <v>643950.46</v>
      </c>
      <c r="D3492" s="23">
        <v>1902.44</v>
      </c>
      <c r="E3492" s="23">
        <v>997475.03</v>
      </c>
      <c r="F3492" s="23">
        <v>1165.69</v>
      </c>
      <c r="G3492" s="23">
        <v>3629987.13</v>
      </c>
      <c r="H3492" s="23">
        <v>3510.57</v>
      </c>
      <c r="I3492" s="23">
        <v>880839.07</v>
      </c>
      <c r="J3492" s="23">
        <v>1176.52</v>
      </c>
      <c r="K3492" s="23">
        <v>1</v>
      </c>
      <c r="L3492" s="23">
        <v>1</v>
      </c>
      <c r="M3492" s="21" t="s">
        <v>50</v>
      </c>
      <c r="N3492" s="21" t="s">
        <v>5192</v>
      </c>
      <c r="O3492" s="22"/>
      <c r="P3492" s="23">
        <v>1695</v>
      </c>
    </row>
    <row r="3493" spans="1:16" ht="45" x14ac:dyDescent="0.25">
      <c r="A3493" s="21" t="s">
        <v>7953</v>
      </c>
      <c r="B3493" s="21" t="s">
        <v>49</v>
      </c>
      <c r="C3493" s="22"/>
      <c r="D3493" s="22"/>
      <c r="E3493" s="22"/>
      <c r="F3493" s="22"/>
      <c r="G3493" s="22"/>
      <c r="H3493" s="22"/>
      <c r="I3493" s="22"/>
      <c r="J3493" s="22"/>
      <c r="K3493" s="23">
        <v>1</v>
      </c>
      <c r="L3493" s="23">
        <v>1</v>
      </c>
      <c r="M3493" s="21" t="s">
        <v>50</v>
      </c>
      <c r="N3493" s="21" t="s">
        <v>50</v>
      </c>
      <c r="O3493" s="22"/>
      <c r="P3493" s="22"/>
    </row>
    <row r="3494" spans="1:16" ht="45" x14ac:dyDescent="0.25">
      <c r="A3494" s="21" t="s">
        <v>7954</v>
      </c>
      <c r="B3494" s="21" t="s">
        <v>49</v>
      </c>
      <c r="C3494" s="22"/>
      <c r="D3494" s="22"/>
      <c r="E3494" s="22"/>
      <c r="F3494" s="22"/>
      <c r="G3494" s="22"/>
      <c r="H3494" s="22"/>
      <c r="I3494" s="22"/>
      <c r="J3494" s="22"/>
      <c r="K3494" s="23">
        <v>1</v>
      </c>
      <c r="L3494" s="23">
        <v>1</v>
      </c>
      <c r="M3494" s="21" t="s">
        <v>50</v>
      </c>
      <c r="N3494" s="21" t="s">
        <v>50</v>
      </c>
      <c r="O3494" s="22"/>
      <c r="P3494" s="22"/>
    </row>
    <row r="3495" spans="1:16" ht="45" x14ac:dyDescent="0.25">
      <c r="A3495" s="21" t="s">
        <v>3269</v>
      </c>
      <c r="B3495" s="21" t="s">
        <v>49</v>
      </c>
      <c r="C3495" s="23">
        <v>14685446.85</v>
      </c>
      <c r="D3495" s="23">
        <v>1242.8399999999999</v>
      </c>
      <c r="E3495" s="23">
        <v>12373583.41</v>
      </c>
      <c r="F3495" s="23">
        <v>1025.1400000000001</v>
      </c>
      <c r="G3495" s="23">
        <v>9494265.1400000006</v>
      </c>
      <c r="H3495" s="23">
        <v>887.79</v>
      </c>
      <c r="I3495" s="23">
        <v>10773056.1</v>
      </c>
      <c r="J3495" s="23">
        <v>973.57</v>
      </c>
      <c r="K3495" s="23">
        <v>1</v>
      </c>
      <c r="L3495" s="23">
        <v>1</v>
      </c>
      <c r="M3495" s="21" t="s">
        <v>50</v>
      </c>
      <c r="N3495" s="21" t="s">
        <v>5192</v>
      </c>
      <c r="O3495" s="22"/>
      <c r="P3495" s="23">
        <v>18632</v>
      </c>
    </row>
    <row r="3496" spans="1:16" ht="45" x14ac:dyDescent="0.25">
      <c r="A3496" s="21" t="s">
        <v>7955</v>
      </c>
      <c r="B3496" s="21" t="s">
        <v>49</v>
      </c>
      <c r="C3496" s="22"/>
      <c r="D3496" s="22"/>
      <c r="E3496" s="22"/>
      <c r="F3496" s="22"/>
      <c r="G3496" s="22"/>
      <c r="H3496" s="22"/>
      <c r="I3496" s="22"/>
      <c r="J3496" s="22"/>
      <c r="K3496" s="23">
        <v>1</v>
      </c>
      <c r="L3496" s="23">
        <v>1</v>
      </c>
      <c r="M3496" s="21" t="s">
        <v>50</v>
      </c>
      <c r="N3496" s="21" t="s">
        <v>50</v>
      </c>
      <c r="O3496" s="22"/>
      <c r="P3496" s="22"/>
    </row>
    <row r="3497" spans="1:16" ht="45" x14ac:dyDescent="0.25">
      <c r="A3497" s="21" t="s">
        <v>7956</v>
      </c>
      <c r="B3497" s="21" t="s">
        <v>49</v>
      </c>
      <c r="C3497" s="22"/>
      <c r="D3497" s="22"/>
      <c r="E3497" s="22"/>
      <c r="F3497" s="22"/>
      <c r="G3497" s="22"/>
      <c r="H3497" s="22"/>
      <c r="I3497" s="22"/>
      <c r="J3497" s="22"/>
      <c r="K3497" s="23">
        <v>1</v>
      </c>
      <c r="L3497" s="23">
        <v>1</v>
      </c>
      <c r="M3497" s="21" t="s">
        <v>50</v>
      </c>
      <c r="N3497" s="21" t="s">
        <v>50</v>
      </c>
      <c r="O3497" s="22"/>
      <c r="P3497" s="22"/>
    </row>
    <row r="3498" spans="1:16" ht="45" x14ac:dyDescent="0.25">
      <c r="A3498" s="21" t="s">
        <v>7957</v>
      </c>
      <c r="B3498" s="21" t="s">
        <v>49</v>
      </c>
      <c r="C3498" s="22"/>
      <c r="D3498" s="22"/>
      <c r="E3498" s="22"/>
      <c r="F3498" s="22"/>
      <c r="G3498" s="22"/>
      <c r="H3498" s="22"/>
      <c r="I3498" s="22"/>
      <c r="J3498" s="22"/>
      <c r="K3498" s="23">
        <v>1</v>
      </c>
      <c r="L3498" s="23">
        <v>1</v>
      </c>
      <c r="M3498" s="21" t="s">
        <v>50</v>
      </c>
      <c r="N3498" s="21" t="s">
        <v>50</v>
      </c>
      <c r="O3498" s="22"/>
      <c r="P3498" s="22"/>
    </row>
    <row r="3499" spans="1:16" ht="45" x14ac:dyDescent="0.25">
      <c r="A3499" s="21" t="s">
        <v>1114</v>
      </c>
      <c r="B3499" s="21" t="s">
        <v>49</v>
      </c>
      <c r="C3499" s="23">
        <v>87833763.840000004</v>
      </c>
      <c r="D3499" s="23">
        <v>529.94000000000005</v>
      </c>
      <c r="E3499" s="23">
        <v>50852248.07</v>
      </c>
      <c r="F3499" s="23">
        <v>378.56</v>
      </c>
      <c r="G3499" s="23">
        <v>53013426.770000003</v>
      </c>
      <c r="H3499" s="23">
        <v>408.87</v>
      </c>
      <c r="I3499" s="23">
        <v>58645423.390000001</v>
      </c>
      <c r="J3499" s="23">
        <v>407.04</v>
      </c>
      <c r="K3499" s="23">
        <v>1</v>
      </c>
      <c r="L3499" s="23">
        <v>1</v>
      </c>
      <c r="M3499" s="21" t="s">
        <v>50</v>
      </c>
      <c r="N3499" s="21" t="s">
        <v>1462</v>
      </c>
      <c r="O3499" s="22"/>
      <c r="P3499" s="23">
        <v>102085.25</v>
      </c>
    </row>
    <row r="3500" spans="1:16" ht="45" x14ac:dyDescent="0.25">
      <c r="A3500" s="21" t="s">
        <v>7958</v>
      </c>
      <c r="B3500" s="21" t="s">
        <v>49</v>
      </c>
      <c r="C3500" s="22"/>
      <c r="D3500" s="22"/>
      <c r="E3500" s="22"/>
      <c r="F3500" s="22"/>
      <c r="G3500" s="22"/>
      <c r="H3500" s="22"/>
      <c r="I3500" s="22"/>
      <c r="J3500" s="22"/>
      <c r="K3500" s="23">
        <v>1</v>
      </c>
      <c r="L3500" s="23">
        <v>1</v>
      </c>
      <c r="M3500" s="21" t="s">
        <v>50</v>
      </c>
      <c r="N3500" s="21" t="s">
        <v>50</v>
      </c>
      <c r="O3500" s="22"/>
      <c r="P3500" s="22"/>
    </row>
    <row r="3501" spans="1:16" ht="45" x14ac:dyDescent="0.25">
      <c r="A3501" s="21" t="s">
        <v>7959</v>
      </c>
      <c r="B3501" s="21" t="s">
        <v>49</v>
      </c>
      <c r="C3501" s="22"/>
      <c r="D3501" s="22"/>
      <c r="E3501" s="22"/>
      <c r="F3501" s="22"/>
      <c r="G3501" s="22"/>
      <c r="H3501" s="22"/>
      <c r="I3501" s="22"/>
      <c r="J3501" s="22"/>
      <c r="K3501" s="23">
        <v>1</v>
      </c>
      <c r="L3501" s="23">
        <v>1</v>
      </c>
      <c r="M3501" s="21" t="s">
        <v>50</v>
      </c>
      <c r="N3501" s="21" t="s">
        <v>50</v>
      </c>
      <c r="O3501" s="22"/>
      <c r="P3501" s="22"/>
    </row>
    <row r="3502" spans="1:16" ht="45" x14ac:dyDescent="0.25">
      <c r="A3502" s="21" t="s">
        <v>7960</v>
      </c>
      <c r="B3502" s="21" t="s">
        <v>49</v>
      </c>
      <c r="C3502" s="22"/>
      <c r="D3502" s="22"/>
      <c r="E3502" s="22"/>
      <c r="F3502" s="22"/>
      <c r="G3502" s="22"/>
      <c r="H3502" s="22"/>
      <c r="I3502" s="22"/>
      <c r="J3502" s="22"/>
      <c r="K3502" s="23">
        <v>1</v>
      </c>
      <c r="L3502" s="23">
        <v>1</v>
      </c>
      <c r="M3502" s="21" t="s">
        <v>50</v>
      </c>
      <c r="N3502" s="21" t="s">
        <v>50</v>
      </c>
      <c r="O3502" s="22"/>
      <c r="P3502" s="22"/>
    </row>
    <row r="3503" spans="1:16" ht="45" x14ac:dyDescent="0.25">
      <c r="A3503" s="21" t="s">
        <v>3273</v>
      </c>
      <c r="B3503" s="21" t="s">
        <v>49</v>
      </c>
      <c r="C3503" s="23">
        <v>47440416.600000001</v>
      </c>
      <c r="D3503" s="23">
        <v>91.68</v>
      </c>
      <c r="E3503" s="23">
        <v>18485115.77</v>
      </c>
      <c r="F3503" s="23">
        <v>58.19</v>
      </c>
      <c r="G3503" s="23">
        <v>12309056.880000001</v>
      </c>
      <c r="H3503" s="23">
        <v>40.07</v>
      </c>
      <c r="I3503" s="23">
        <v>23361037.239999998</v>
      </c>
      <c r="J3503" s="23">
        <v>66.41</v>
      </c>
      <c r="K3503" s="23">
        <v>1</v>
      </c>
      <c r="L3503" s="23">
        <v>1</v>
      </c>
      <c r="M3503" s="21" t="s">
        <v>50</v>
      </c>
      <c r="N3503" s="21" t="s">
        <v>58</v>
      </c>
      <c r="O3503" s="22"/>
      <c r="P3503" s="23">
        <v>357822.5</v>
      </c>
    </row>
    <row r="3504" spans="1:16" ht="45" x14ac:dyDescent="0.25">
      <c r="A3504" s="21" t="s">
        <v>7961</v>
      </c>
      <c r="B3504" s="21" t="s">
        <v>49</v>
      </c>
      <c r="C3504" s="22"/>
      <c r="D3504" s="22"/>
      <c r="E3504" s="22"/>
      <c r="F3504" s="22"/>
      <c r="G3504" s="22"/>
      <c r="H3504" s="22"/>
      <c r="I3504" s="22"/>
      <c r="J3504" s="22"/>
      <c r="K3504" s="23">
        <v>1</v>
      </c>
      <c r="L3504" s="23">
        <v>1</v>
      </c>
      <c r="M3504" s="21" t="s">
        <v>50</v>
      </c>
      <c r="N3504" s="21" t="s">
        <v>50</v>
      </c>
      <c r="O3504" s="22"/>
      <c r="P3504" s="22"/>
    </row>
    <row r="3505" spans="1:16" ht="45" x14ac:dyDescent="0.25">
      <c r="A3505" s="21" t="s">
        <v>7962</v>
      </c>
      <c r="B3505" s="21" t="s">
        <v>49</v>
      </c>
      <c r="C3505" s="22"/>
      <c r="D3505" s="22"/>
      <c r="E3505" s="22"/>
      <c r="F3505" s="22"/>
      <c r="G3505" s="22"/>
      <c r="H3505" s="22"/>
      <c r="I3505" s="22"/>
      <c r="J3505" s="22"/>
      <c r="K3505" s="23">
        <v>1</v>
      </c>
      <c r="L3505" s="23">
        <v>1</v>
      </c>
      <c r="M3505" s="21" t="s">
        <v>50</v>
      </c>
      <c r="N3505" s="21" t="s">
        <v>50</v>
      </c>
      <c r="O3505" s="22"/>
      <c r="P3505" s="22"/>
    </row>
    <row r="3506" spans="1:16" ht="45" x14ac:dyDescent="0.25">
      <c r="A3506" s="21" t="s">
        <v>7963</v>
      </c>
      <c r="B3506" s="21" t="s">
        <v>49</v>
      </c>
      <c r="C3506" s="22"/>
      <c r="D3506" s="22"/>
      <c r="E3506" s="22"/>
      <c r="F3506" s="22"/>
      <c r="G3506" s="22"/>
      <c r="H3506" s="22"/>
      <c r="I3506" s="22"/>
      <c r="J3506" s="22"/>
      <c r="K3506" s="23">
        <v>1</v>
      </c>
      <c r="L3506" s="23">
        <v>1</v>
      </c>
      <c r="M3506" s="21" t="s">
        <v>50</v>
      </c>
      <c r="N3506" s="21" t="s">
        <v>50</v>
      </c>
      <c r="O3506" s="22"/>
      <c r="P3506" s="22"/>
    </row>
    <row r="3507" spans="1:16" ht="45" x14ac:dyDescent="0.25">
      <c r="A3507" s="21" t="s">
        <v>7964</v>
      </c>
      <c r="B3507" s="21" t="s">
        <v>49</v>
      </c>
      <c r="C3507" s="22"/>
      <c r="D3507" s="22"/>
      <c r="E3507" s="22"/>
      <c r="F3507" s="22"/>
      <c r="G3507" s="22"/>
      <c r="H3507" s="22"/>
      <c r="I3507" s="22"/>
      <c r="J3507" s="22"/>
      <c r="K3507" s="23">
        <v>1</v>
      </c>
      <c r="L3507" s="23">
        <v>1</v>
      </c>
      <c r="M3507" s="21" t="s">
        <v>50</v>
      </c>
      <c r="N3507" s="21" t="s">
        <v>50</v>
      </c>
      <c r="O3507" s="22"/>
      <c r="P3507" s="22"/>
    </row>
    <row r="3508" spans="1:16" ht="45" x14ac:dyDescent="0.25">
      <c r="A3508" s="21" t="s">
        <v>3275</v>
      </c>
      <c r="B3508" s="21" t="s">
        <v>49</v>
      </c>
      <c r="C3508" s="23">
        <v>10238514.880000001</v>
      </c>
      <c r="D3508" s="23">
        <v>152.44999999999999</v>
      </c>
      <c r="E3508" s="23">
        <v>19586263.34</v>
      </c>
      <c r="F3508" s="23">
        <v>165.54</v>
      </c>
      <c r="G3508" s="23">
        <v>7427708.3099999996</v>
      </c>
      <c r="H3508" s="23">
        <v>120.77</v>
      </c>
      <c r="I3508" s="23">
        <v>8111710.25</v>
      </c>
      <c r="J3508" s="23">
        <v>128.65</v>
      </c>
      <c r="K3508" s="23">
        <v>1</v>
      </c>
      <c r="L3508" s="23">
        <v>1</v>
      </c>
      <c r="M3508" s="21" t="s">
        <v>50</v>
      </c>
      <c r="N3508" s="21" t="s">
        <v>1462</v>
      </c>
      <c r="O3508" s="22"/>
      <c r="P3508" s="23">
        <v>59048.75</v>
      </c>
    </row>
    <row r="3509" spans="1:16" ht="45" x14ac:dyDescent="0.25">
      <c r="A3509" s="21" t="s">
        <v>7965</v>
      </c>
      <c r="B3509" s="21" t="s">
        <v>49</v>
      </c>
      <c r="C3509" s="22"/>
      <c r="D3509" s="22"/>
      <c r="E3509" s="22"/>
      <c r="F3509" s="22"/>
      <c r="G3509" s="22"/>
      <c r="H3509" s="22"/>
      <c r="I3509" s="22"/>
      <c r="J3509" s="22"/>
      <c r="K3509" s="23">
        <v>1</v>
      </c>
      <c r="L3509" s="23">
        <v>1</v>
      </c>
      <c r="M3509" s="21" t="s">
        <v>50</v>
      </c>
      <c r="N3509" s="21" t="s">
        <v>50</v>
      </c>
      <c r="O3509" s="22"/>
      <c r="P3509" s="22"/>
    </row>
    <row r="3510" spans="1:16" ht="45" x14ac:dyDescent="0.25">
      <c r="A3510" s="21" t="s">
        <v>7966</v>
      </c>
      <c r="B3510" s="21" t="s">
        <v>49</v>
      </c>
      <c r="C3510" s="22"/>
      <c r="D3510" s="22"/>
      <c r="E3510" s="22"/>
      <c r="F3510" s="22"/>
      <c r="G3510" s="22"/>
      <c r="H3510" s="22"/>
      <c r="I3510" s="22"/>
      <c r="J3510" s="22"/>
      <c r="K3510" s="23">
        <v>1</v>
      </c>
      <c r="L3510" s="23">
        <v>1</v>
      </c>
      <c r="M3510" s="21" t="s">
        <v>50</v>
      </c>
      <c r="N3510" s="21" t="s">
        <v>50</v>
      </c>
      <c r="O3510" s="22"/>
      <c r="P3510" s="22"/>
    </row>
    <row r="3511" spans="1:16" ht="45" x14ac:dyDescent="0.25">
      <c r="A3511" s="21" t="s">
        <v>7967</v>
      </c>
      <c r="B3511" s="21" t="s">
        <v>49</v>
      </c>
      <c r="C3511" s="22"/>
      <c r="D3511" s="22"/>
      <c r="E3511" s="22"/>
      <c r="F3511" s="22"/>
      <c r="G3511" s="22"/>
      <c r="H3511" s="22"/>
      <c r="I3511" s="22"/>
      <c r="J3511" s="22"/>
      <c r="K3511" s="23">
        <v>1</v>
      </c>
      <c r="L3511" s="23">
        <v>1</v>
      </c>
      <c r="M3511" s="21" t="s">
        <v>50</v>
      </c>
      <c r="N3511" s="21" t="s">
        <v>50</v>
      </c>
      <c r="O3511" s="22"/>
      <c r="P3511" s="22"/>
    </row>
    <row r="3512" spans="1:16" ht="45" x14ac:dyDescent="0.25">
      <c r="A3512" s="21" t="s">
        <v>7968</v>
      </c>
      <c r="B3512" s="21" t="s">
        <v>49</v>
      </c>
      <c r="C3512" s="22"/>
      <c r="D3512" s="22"/>
      <c r="E3512" s="22"/>
      <c r="F3512" s="22"/>
      <c r="G3512" s="22"/>
      <c r="H3512" s="22"/>
      <c r="I3512" s="22"/>
      <c r="J3512" s="22"/>
      <c r="K3512" s="23">
        <v>1</v>
      </c>
      <c r="L3512" s="23">
        <v>1</v>
      </c>
      <c r="M3512" s="21" t="s">
        <v>50</v>
      </c>
      <c r="N3512" s="21" t="s">
        <v>50</v>
      </c>
      <c r="O3512" s="22"/>
      <c r="P3512" s="22"/>
    </row>
    <row r="3513" spans="1:16" ht="45" x14ac:dyDescent="0.25">
      <c r="A3513" s="21" t="s">
        <v>7969</v>
      </c>
      <c r="B3513" s="21" t="s">
        <v>49</v>
      </c>
      <c r="C3513" s="22"/>
      <c r="D3513" s="22"/>
      <c r="E3513" s="22"/>
      <c r="F3513" s="22"/>
      <c r="G3513" s="22"/>
      <c r="H3513" s="22"/>
      <c r="I3513" s="22"/>
      <c r="J3513" s="22"/>
      <c r="K3513" s="23">
        <v>1</v>
      </c>
      <c r="L3513" s="23">
        <v>1</v>
      </c>
      <c r="M3513" s="21" t="s">
        <v>50</v>
      </c>
      <c r="N3513" s="21" t="s">
        <v>50</v>
      </c>
      <c r="O3513" s="22"/>
      <c r="P3513" s="22"/>
    </row>
    <row r="3514" spans="1:16" ht="45" x14ac:dyDescent="0.25">
      <c r="A3514" s="21" t="s">
        <v>7970</v>
      </c>
      <c r="B3514" s="21" t="s">
        <v>49</v>
      </c>
      <c r="C3514" s="22"/>
      <c r="D3514" s="22"/>
      <c r="E3514" s="22"/>
      <c r="F3514" s="22"/>
      <c r="G3514" s="22"/>
      <c r="H3514" s="22"/>
      <c r="I3514" s="22"/>
      <c r="J3514" s="22"/>
      <c r="K3514" s="23">
        <v>1</v>
      </c>
      <c r="L3514" s="23">
        <v>1</v>
      </c>
      <c r="M3514" s="21" t="s">
        <v>50</v>
      </c>
      <c r="N3514" s="21" t="s">
        <v>50</v>
      </c>
      <c r="O3514" s="22"/>
      <c r="P3514" s="22"/>
    </row>
    <row r="3515" spans="1:16" ht="45" x14ac:dyDescent="0.25">
      <c r="A3515" s="21" t="s">
        <v>7971</v>
      </c>
      <c r="B3515" s="21" t="s">
        <v>49</v>
      </c>
      <c r="C3515" s="22"/>
      <c r="D3515" s="22"/>
      <c r="E3515" s="22"/>
      <c r="F3515" s="22"/>
      <c r="G3515" s="22"/>
      <c r="H3515" s="22"/>
      <c r="I3515" s="22"/>
      <c r="J3515" s="22"/>
      <c r="K3515" s="23">
        <v>1</v>
      </c>
      <c r="L3515" s="23">
        <v>1</v>
      </c>
      <c r="M3515" s="21" t="s">
        <v>50</v>
      </c>
      <c r="N3515" s="21" t="s">
        <v>50</v>
      </c>
      <c r="O3515" s="22"/>
      <c r="P3515" s="22"/>
    </row>
    <row r="3516" spans="1:16" ht="45" x14ac:dyDescent="0.25">
      <c r="A3516" s="21" t="s">
        <v>7972</v>
      </c>
      <c r="B3516" s="21" t="s">
        <v>49</v>
      </c>
      <c r="C3516" s="22"/>
      <c r="D3516" s="22"/>
      <c r="E3516" s="22"/>
      <c r="F3516" s="22"/>
      <c r="G3516" s="22"/>
      <c r="H3516" s="22"/>
      <c r="I3516" s="22"/>
      <c r="J3516" s="22"/>
      <c r="K3516" s="23">
        <v>1</v>
      </c>
      <c r="L3516" s="23">
        <v>1</v>
      </c>
      <c r="M3516" s="21" t="s">
        <v>50</v>
      </c>
      <c r="N3516" s="21" t="s">
        <v>50</v>
      </c>
      <c r="O3516" s="22"/>
      <c r="P3516" s="22"/>
    </row>
    <row r="3517" spans="1:16" ht="45" x14ac:dyDescent="0.25">
      <c r="A3517" s="21" t="s">
        <v>7973</v>
      </c>
      <c r="B3517" s="21" t="s">
        <v>49</v>
      </c>
      <c r="C3517" s="22"/>
      <c r="D3517" s="22"/>
      <c r="E3517" s="22"/>
      <c r="F3517" s="22"/>
      <c r="G3517" s="22"/>
      <c r="H3517" s="22"/>
      <c r="I3517" s="22"/>
      <c r="J3517" s="22"/>
      <c r="K3517" s="23">
        <v>1</v>
      </c>
      <c r="L3517" s="23">
        <v>1</v>
      </c>
      <c r="M3517" s="21" t="s">
        <v>50</v>
      </c>
      <c r="N3517" s="21" t="s">
        <v>50</v>
      </c>
      <c r="O3517" s="22"/>
      <c r="P3517" s="22"/>
    </row>
    <row r="3518" spans="1:16" ht="45" x14ac:dyDescent="0.25">
      <c r="A3518" s="21" t="s">
        <v>7974</v>
      </c>
      <c r="B3518" s="21" t="s">
        <v>49</v>
      </c>
      <c r="C3518" s="22"/>
      <c r="D3518" s="22"/>
      <c r="E3518" s="22"/>
      <c r="F3518" s="22"/>
      <c r="G3518" s="22"/>
      <c r="H3518" s="22"/>
      <c r="I3518" s="22"/>
      <c r="J3518" s="22"/>
      <c r="K3518" s="23">
        <v>1</v>
      </c>
      <c r="L3518" s="23">
        <v>1</v>
      </c>
      <c r="M3518" s="21" t="s">
        <v>50</v>
      </c>
      <c r="N3518" s="21" t="s">
        <v>50</v>
      </c>
      <c r="O3518" s="22"/>
      <c r="P3518" s="22"/>
    </row>
    <row r="3519" spans="1:16" ht="45" x14ac:dyDescent="0.25">
      <c r="A3519" s="21" t="s">
        <v>424</v>
      </c>
      <c r="B3519" s="21" t="s">
        <v>49</v>
      </c>
      <c r="C3519" s="22"/>
      <c r="D3519" s="22"/>
      <c r="E3519" s="23">
        <v>91067381.120000005</v>
      </c>
      <c r="F3519" s="23">
        <v>365.75</v>
      </c>
      <c r="G3519" s="23">
        <v>118045282.15000001</v>
      </c>
      <c r="H3519" s="23">
        <v>533.08000000000004</v>
      </c>
      <c r="I3519" s="23">
        <v>114082031.43000001</v>
      </c>
      <c r="J3519" s="23">
        <v>478.27</v>
      </c>
      <c r="K3519" s="23">
        <v>1</v>
      </c>
      <c r="L3519" s="23">
        <v>1</v>
      </c>
      <c r="M3519" s="21" t="s">
        <v>50</v>
      </c>
      <c r="N3519" s="21" t="s">
        <v>50</v>
      </c>
      <c r="O3519" s="22"/>
      <c r="P3519" s="22"/>
    </row>
    <row r="3520" spans="1:16" ht="45" x14ac:dyDescent="0.25">
      <c r="A3520" s="21" t="s">
        <v>7975</v>
      </c>
      <c r="B3520" s="21" t="s">
        <v>49</v>
      </c>
      <c r="C3520" s="22"/>
      <c r="D3520" s="22"/>
      <c r="E3520" s="22"/>
      <c r="F3520" s="22"/>
      <c r="G3520" s="22"/>
      <c r="H3520" s="22"/>
      <c r="I3520" s="22"/>
      <c r="J3520" s="22"/>
      <c r="K3520" s="23">
        <v>1</v>
      </c>
      <c r="L3520" s="23">
        <v>1</v>
      </c>
      <c r="M3520" s="21" t="s">
        <v>50</v>
      </c>
      <c r="N3520" s="21" t="s">
        <v>50</v>
      </c>
      <c r="O3520" s="22"/>
      <c r="P3520" s="22"/>
    </row>
    <row r="3521" spans="1:16" ht="45" x14ac:dyDescent="0.25">
      <c r="A3521" s="21" t="s">
        <v>7976</v>
      </c>
      <c r="B3521" s="21" t="s">
        <v>49</v>
      </c>
      <c r="C3521" s="22"/>
      <c r="D3521" s="22"/>
      <c r="E3521" s="22"/>
      <c r="F3521" s="22"/>
      <c r="G3521" s="22"/>
      <c r="H3521" s="22"/>
      <c r="I3521" s="22"/>
      <c r="J3521" s="22"/>
      <c r="K3521" s="23">
        <v>1</v>
      </c>
      <c r="L3521" s="23">
        <v>1</v>
      </c>
      <c r="M3521" s="21" t="s">
        <v>50</v>
      </c>
      <c r="N3521" s="21" t="s">
        <v>50</v>
      </c>
      <c r="O3521" s="22"/>
      <c r="P3521" s="22"/>
    </row>
    <row r="3522" spans="1:16" ht="45" x14ac:dyDescent="0.25">
      <c r="A3522" s="21" t="s">
        <v>7977</v>
      </c>
      <c r="B3522" s="21" t="s">
        <v>49</v>
      </c>
      <c r="C3522" s="22"/>
      <c r="D3522" s="22"/>
      <c r="E3522" s="22"/>
      <c r="F3522" s="22"/>
      <c r="G3522" s="22"/>
      <c r="H3522" s="22"/>
      <c r="I3522" s="22"/>
      <c r="J3522" s="22"/>
      <c r="K3522" s="23">
        <v>1</v>
      </c>
      <c r="L3522" s="23">
        <v>1</v>
      </c>
      <c r="M3522" s="21" t="s">
        <v>50</v>
      </c>
      <c r="N3522" s="21" t="s">
        <v>50</v>
      </c>
      <c r="O3522" s="22"/>
      <c r="P3522" s="22"/>
    </row>
    <row r="3523" spans="1:16" ht="45" x14ac:dyDescent="0.25">
      <c r="A3523" s="21" t="s">
        <v>7978</v>
      </c>
      <c r="B3523" s="21" t="s">
        <v>49</v>
      </c>
      <c r="C3523" s="22"/>
      <c r="D3523" s="22"/>
      <c r="E3523" s="22"/>
      <c r="F3523" s="22"/>
      <c r="G3523" s="22"/>
      <c r="H3523" s="22"/>
      <c r="I3523" s="22"/>
      <c r="J3523" s="22"/>
      <c r="K3523" s="23">
        <v>1</v>
      </c>
      <c r="L3523" s="23">
        <v>1</v>
      </c>
      <c r="M3523" s="21" t="s">
        <v>50</v>
      </c>
      <c r="N3523" s="21" t="s">
        <v>50</v>
      </c>
      <c r="O3523" s="22"/>
      <c r="P3523" s="22"/>
    </row>
    <row r="3524" spans="1:16" ht="45" x14ac:dyDescent="0.25">
      <c r="A3524" s="21" t="s">
        <v>7979</v>
      </c>
      <c r="B3524" s="21" t="s">
        <v>49</v>
      </c>
      <c r="C3524" s="22"/>
      <c r="D3524" s="22"/>
      <c r="E3524" s="22"/>
      <c r="F3524" s="22"/>
      <c r="G3524" s="22"/>
      <c r="H3524" s="22"/>
      <c r="I3524" s="22"/>
      <c r="J3524" s="22"/>
      <c r="K3524" s="23">
        <v>1</v>
      </c>
      <c r="L3524" s="23">
        <v>1</v>
      </c>
      <c r="M3524" s="21" t="s">
        <v>50</v>
      </c>
      <c r="N3524" s="21" t="s">
        <v>50</v>
      </c>
      <c r="O3524" s="22"/>
      <c r="P3524" s="22"/>
    </row>
    <row r="3525" spans="1:16" ht="45" x14ac:dyDescent="0.25">
      <c r="A3525" s="21" t="s">
        <v>7980</v>
      </c>
      <c r="B3525" s="21" t="s">
        <v>49</v>
      </c>
      <c r="C3525" s="22"/>
      <c r="D3525" s="22"/>
      <c r="E3525" s="22"/>
      <c r="F3525" s="22"/>
      <c r="G3525" s="22"/>
      <c r="H3525" s="22"/>
      <c r="I3525" s="22"/>
      <c r="J3525" s="22"/>
      <c r="K3525" s="23">
        <v>1</v>
      </c>
      <c r="L3525" s="23">
        <v>1</v>
      </c>
      <c r="M3525" s="21" t="s">
        <v>50</v>
      </c>
      <c r="N3525" s="21" t="s">
        <v>50</v>
      </c>
      <c r="O3525" s="22"/>
      <c r="P3525" s="22"/>
    </row>
    <row r="3526" spans="1:16" ht="45" x14ac:dyDescent="0.25">
      <c r="A3526" s="21" t="s">
        <v>7981</v>
      </c>
      <c r="B3526" s="21" t="s">
        <v>49</v>
      </c>
      <c r="C3526" s="22"/>
      <c r="D3526" s="22"/>
      <c r="E3526" s="22"/>
      <c r="F3526" s="22"/>
      <c r="G3526" s="22"/>
      <c r="H3526" s="22"/>
      <c r="I3526" s="22"/>
      <c r="J3526" s="22"/>
      <c r="K3526" s="23">
        <v>1</v>
      </c>
      <c r="L3526" s="23">
        <v>1</v>
      </c>
      <c r="M3526" s="21" t="s">
        <v>50</v>
      </c>
      <c r="N3526" s="21" t="s">
        <v>50</v>
      </c>
      <c r="O3526" s="22"/>
      <c r="P3526" s="22"/>
    </row>
    <row r="3527" spans="1:16" ht="45" x14ac:dyDescent="0.25">
      <c r="A3527" s="21" t="s">
        <v>7982</v>
      </c>
      <c r="B3527" s="21" t="s">
        <v>49</v>
      </c>
      <c r="C3527" s="22"/>
      <c r="D3527" s="22"/>
      <c r="E3527" s="22"/>
      <c r="F3527" s="22"/>
      <c r="G3527" s="22"/>
      <c r="H3527" s="22"/>
      <c r="I3527" s="22"/>
      <c r="J3527" s="22"/>
      <c r="K3527" s="23">
        <v>1</v>
      </c>
      <c r="L3527" s="23">
        <v>1</v>
      </c>
      <c r="M3527" s="21" t="s">
        <v>50</v>
      </c>
      <c r="N3527" s="21" t="s">
        <v>50</v>
      </c>
      <c r="O3527" s="22"/>
      <c r="P3527" s="22"/>
    </row>
    <row r="3528" spans="1:16" ht="45" x14ac:dyDescent="0.25">
      <c r="A3528" s="21" t="s">
        <v>7983</v>
      </c>
      <c r="B3528" s="21" t="s">
        <v>49</v>
      </c>
      <c r="C3528" s="22"/>
      <c r="D3528" s="22"/>
      <c r="E3528" s="22"/>
      <c r="F3528" s="22"/>
      <c r="G3528" s="22"/>
      <c r="H3528" s="22"/>
      <c r="I3528" s="22"/>
      <c r="J3528" s="22"/>
      <c r="K3528" s="23">
        <v>1</v>
      </c>
      <c r="L3528" s="23">
        <v>1</v>
      </c>
      <c r="M3528" s="21" t="s">
        <v>50</v>
      </c>
      <c r="N3528" s="21" t="s">
        <v>50</v>
      </c>
      <c r="O3528" s="22"/>
      <c r="P3528" s="22"/>
    </row>
    <row r="3529" spans="1:16" ht="45" x14ac:dyDescent="0.25">
      <c r="A3529" s="21" t="s">
        <v>7984</v>
      </c>
      <c r="B3529" s="21" t="s">
        <v>49</v>
      </c>
      <c r="C3529" s="22"/>
      <c r="D3529" s="22"/>
      <c r="E3529" s="22"/>
      <c r="F3529" s="22"/>
      <c r="G3529" s="22"/>
      <c r="H3529" s="22"/>
      <c r="I3529" s="22"/>
      <c r="J3529" s="22"/>
      <c r="K3529" s="23">
        <v>1</v>
      </c>
      <c r="L3529" s="23">
        <v>1</v>
      </c>
      <c r="M3529" s="21" t="s">
        <v>50</v>
      </c>
      <c r="N3529" s="21" t="s">
        <v>50</v>
      </c>
      <c r="O3529" s="22"/>
      <c r="P3529" s="22"/>
    </row>
    <row r="3530" spans="1:16" ht="45" x14ac:dyDescent="0.25">
      <c r="A3530" s="21" t="s">
        <v>7985</v>
      </c>
      <c r="B3530" s="21" t="s">
        <v>49</v>
      </c>
      <c r="C3530" s="22"/>
      <c r="D3530" s="22"/>
      <c r="E3530" s="22"/>
      <c r="F3530" s="22"/>
      <c r="G3530" s="22"/>
      <c r="H3530" s="22"/>
      <c r="I3530" s="22"/>
      <c r="J3530" s="22"/>
      <c r="K3530" s="23">
        <v>1</v>
      </c>
      <c r="L3530" s="23">
        <v>1</v>
      </c>
      <c r="M3530" s="21" t="s">
        <v>50</v>
      </c>
      <c r="N3530" s="21" t="s">
        <v>50</v>
      </c>
      <c r="O3530" s="22"/>
      <c r="P3530" s="22"/>
    </row>
    <row r="3531" spans="1:16" ht="45" x14ac:dyDescent="0.25">
      <c r="A3531" s="21" t="s">
        <v>7986</v>
      </c>
      <c r="B3531" s="21" t="s">
        <v>49</v>
      </c>
      <c r="C3531" s="22"/>
      <c r="D3531" s="22"/>
      <c r="E3531" s="22"/>
      <c r="F3531" s="22"/>
      <c r="G3531" s="22"/>
      <c r="H3531" s="22"/>
      <c r="I3531" s="22"/>
      <c r="J3531" s="22"/>
      <c r="K3531" s="23">
        <v>1</v>
      </c>
      <c r="L3531" s="23">
        <v>1</v>
      </c>
      <c r="M3531" s="21" t="s">
        <v>50</v>
      </c>
      <c r="N3531" s="21" t="s">
        <v>50</v>
      </c>
      <c r="O3531" s="22"/>
      <c r="P3531" s="22"/>
    </row>
    <row r="3532" spans="1:16" ht="45" x14ac:dyDescent="0.25">
      <c r="A3532" s="21" t="s">
        <v>7987</v>
      </c>
      <c r="B3532" s="21" t="s">
        <v>49</v>
      </c>
      <c r="C3532" s="22"/>
      <c r="D3532" s="22"/>
      <c r="E3532" s="22"/>
      <c r="F3532" s="22"/>
      <c r="G3532" s="22"/>
      <c r="H3532" s="22"/>
      <c r="I3532" s="22"/>
      <c r="J3532" s="22"/>
      <c r="K3532" s="23">
        <v>1</v>
      </c>
      <c r="L3532" s="23">
        <v>1</v>
      </c>
      <c r="M3532" s="21" t="s">
        <v>50</v>
      </c>
      <c r="N3532" s="21" t="s">
        <v>50</v>
      </c>
      <c r="O3532" s="22"/>
      <c r="P3532" s="22"/>
    </row>
    <row r="3533" spans="1:16" ht="45" x14ac:dyDescent="0.25">
      <c r="A3533" s="21" t="s">
        <v>3278</v>
      </c>
      <c r="B3533" s="21" t="s">
        <v>49</v>
      </c>
      <c r="C3533" s="23">
        <v>29441492.93</v>
      </c>
      <c r="D3533" s="23">
        <v>28.27</v>
      </c>
      <c r="E3533" s="23">
        <v>30957150.329999998</v>
      </c>
      <c r="F3533" s="23">
        <v>58.19</v>
      </c>
      <c r="G3533" s="23">
        <v>20614062.09</v>
      </c>
      <c r="H3533" s="23">
        <v>40.07</v>
      </c>
      <c r="I3533" s="23">
        <v>39122889.5</v>
      </c>
      <c r="J3533" s="23">
        <v>66.41</v>
      </c>
      <c r="K3533" s="23">
        <v>1</v>
      </c>
      <c r="L3533" s="23">
        <v>1</v>
      </c>
      <c r="M3533" s="21" t="s">
        <v>50</v>
      </c>
      <c r="N3533" s="21" t="s">
        <v>58</v>
      </c>
      <c r="O3533" s="22"/>
      <c r="P3533" s="23">
        <v>586926</v>
      </c>
    </row>
    <row r="3534" spans="1:16" ht="45" x14ac:dyDescent="0.25">
      <c r="A3534" s="21" t="s">
        <v>3280</v>
      </c>
      <c r="B3534" s="21" t="s">
        <v>49</v>
      </c>
      <c r="C3534" s="22"/>
      <c r="D3534" s="22"/>
      <c r="E3534" s="23">
        <v>32376413.75</v>
      </c>
      <c r="F3534" s="23">
        <v>87.48</v>
      </c>
      <c r="G3534" s="23">
        <v>30151152.100000001</v>
      </c>
      <c r="H3534" s="23">
        <v>90.17</v>
      </c>
      <c r="I3534" s="23">
        <v>64330599.719999999</v>
      </c>
      <c r="J3534" s="23">
        <v>136.34</v>
      </c>
      <c r="K3534" s="23">
        <v>1</v>
      </c>
      <c r="L3534" s="23">
        <v>1</v>
      </c>
      <c r="M3534" s="21" t="s">
        <v>50</v>
      </c>
      <c r="N3534" s="21" t="s">
        <v>50</v>
      </c>
      <c r="O3534" s="22"/>
      <c r="P3534" s="22"/>
    </row>
    <row r="3535" spans="1:16" ht="45" x14ac:dyDescent="0.25">
      <c r="A3535" s="21" t="s">
        <v>7988</v>
      </c>
      <c r="B3535" s="21" t="s">
        <v>49</v>
      </c>
      <c r="C3535" s="22"/>
      <c r="D3535" s="22"/>
      <c r="E3535" s="22"/>
      <c r="F3535" s="22"/>
      <c r="G3535" s="22"/>
      <c r="H3535" s="22"/>
      <c r="I3535" s="22"/>
      <c r="J3535" s="22"/>
      <c r="K3535" s="23">
        <v>1</v>
      </c>
      <c r="L3535" s="23">
        <v>1</v>
      </c>
      <c r="M3535" s="21" t="s">
        <v>50</v>
      </c>
      <c r="N3535" s="21" t="s">
        <v>50</v>
      </c>
      <c r="O3535" s="22"/>
      <c r="P3535" s="22"/>
    </row>
    <row r="3536" spans="1:16" ht="45" x14ac:dyDescent="0.25">
      <c r="A3536" s="21" t="s">
        <v>7989</v>
      </c>
      <c r="B3536" s="21" t="s">
        <v>49</v>
      </c>
      <c r="C3536" s="22"/>
      <c r="D3536" s="22"/>
      <c r="E3536" s="22"/>
      <c r="F3536" s="22"/>
      <c r="G3536" s="22"/>
      <c r="H3536" s="22"/>
      <c r="I3536" s="22"/>
      <c r="J3536" s="22"/>
      <c r="K3536" s="23">
        <v>1</v>
      </c>
      <c r="L3536" s="23">
        <v>1</v>
      </c>
      <c r="M3536" s="21" t="s">
        <v>50</v>
      </c>
      <c r="N3536" s="21" t="s">
        <v>50</v>
      </c>
      <c r="O3536" s="22"/>
      <c r="P3536" s="22"/>
    </row>
    <row r="3537" spans="1:16" ht="45" x14ac:dyDescent="0.25">
      <c r="A3537" s="21" t="s">
        <v>7990</v>
      </c>
      <c r="B3537" s="21" t="s">
        <v>49</v>
      </c>
      <c r="C3537" s="22"/>
      <c r="D3537" s="22"/>
      <c r="E3537" s="22"/>
      <c r="F3537" s="22"/>
      <c r="G3537" s="22"/>
      <c r="H3537" s="22"/>
      <c r="I3537" s="22"/>
      <c r="J3537" s="22"/>
      <c r="K3537" s="23">
        <v>1</v>
      </c>
      <c r="L3537" s="23">
        <v>1</v>
      </c>
      <c r="M3537" s="21" t="s">
        <v>50</v>
      </c>
      <c r="N3537" s="21" t="s">
        <v>50</v>
      </c>
      <c r="O3537" s="22"/>
      <c r="P3537" s="22"/>
    </row>
    <row r="3538" spans="1:16" ht="45" x14ac:dyDescent="0.25">
      <c r="A3538" s="21" t="s">
        <v>7991</v>
      </c>
      <c r="B3538" s="21" t="s">
        <v>49</v>
      </c>
      <c r="C3538" s="22"/>
      <c r="D3538" s="22"/>
      <c r="E3538" s="22"/>
      <c r="F3538" s="22"/>
      <c r="G3538" s="22"/>
      <c r="H3538" s="22"/>
      <c r="I3538" s="22"/>
      <c r="J3538" s="22"/>
      <c r="K3538" s="23">
        <v>1</v>
      </c>
      <c r="L3538" s="23">
        <v>1</v>
      </c>
      <c r="M3538" s="21" t="s">
        <v>50</v>
      </c>
      <c r="N3538" s="21" t="s">
        <v>50</v>
      </c>
      <c r="O3538" s="22"/>
      <c r="P3538" s="22"/>
    </row>
    <row r="3539" spans="1:16" ht="45" x14ac:dyDescent="0.25">
      <c r="A3539" s="21" t="s">
        <v>1117</v>
      </c>
      <c r="B3539" s="21" t="s">
        <v>49</v>
      </c>
      <c r="C3539" s="23">
        <v>11660853.460000001</v>
      </c>
      <c r="D3539" s="23">
        <v>26.77</v>
      </c>
      <c r="E3539" s="23">
        <v>6912750.2000000002</v>
      </c>
      <c r="F3539" s="23">
        <v>81.31</v>
      </c>
      <c r="G3539" s="23">
        <v>8109665.6900000004</v>
      </c>
      <c r="H3539" s="23">
        <v>89.93</v>
      </c>
      <c r="I3539" s="23">
        <v>6136058.3499999996</v>
      </c>
      <c r="J3539" s="23">
        <v>70.62</v>
      </c>
      <c r="K3539" s="23">
        <v>1</v>
      </c>
      <c r="L3539" s="23">
        <v>1</v>
      </c>
      <c r="M3539" s="21" t="s">
        <v>50</v>
      </c>
      <c r="N3539" s="21" t="s">
        <v>1462</v>
      </c>
      <c r="O3539" s="22"/>
      <c r="P3539" s="23">
        <v>72461</v>
      </c>
    </row>
    <row r="3540" spans="1:16" ht="45" x14ac:dyDescent="0.25">
      <c r="A3540" s="21" t="s">
        <v>7992</v>
      </c>
      <c r="B3540" s="21" t="s">
        <v>49</v>
      </c>
      <c r="C3540" s="22"/>
      <c r="D3540" s="22"/>
      <c r="E3540" s="22"/>
      <c r="F3540" s="22"/>
      <c r="G3540" s="22"/>
      <c r="H3540" s="22"/>
      <c r="I3540" s="22"/>
      <c r="J3540" s="22"/>
      <c r="K3540" s="23">
        <v>1</v>
      </c>
      <c r="L3540" s="23">
        <v>1</v>
      </c>
      <c r="M3540" s="21" t="s">
        <v>50</v>
      </c>
      <c r="N3540" s="21" t="s">
        <v>50</v>
      </c>
      <c r="O3540" s="22"/>
      <c r="P3540" s="22"/>
    </row>
    <row r="3541" spans="1:16" ht="45" x14ac:dyDescent="0.25">
      <c r="A3541" s="21" t="s">
        <v>7993</v>
      </c>
      <c r="B3541" s="21" t="s">
        <v>49</v>
      </c>
      <c r="C3541" s="22"/>
      <c r="D3541" s="22"/>
      <c r="E3541" s="22"/>
      <c r="F3541" s="22"/>
      <c r="G3541" s="22"/>
      <c r="H3541" s="22"/>
      <c r="I3541" s="22"/>
      <c r="J3541" s="22"/>
      <c r="K3541" s="23">
        <v>1</v>
      </c>
      <c r="L3541" s="23">
        <v>1</v>
      </c>
      <c r="M3541" s="21" t="s">
        <v>50</v>
      </c>
      <c r="N3541" s="21" t="s">
        <v>50</v>
      </c>
      <c r="O3541" s="22"/>
      <c r="P3541" s="22"/>
    </row>
    <row r="3542" spans="1:16" ht="45" x14ac:dyDescent="0.25">
      <c r="A3542" s="21" t="s">
        <v>7994</v>
      </c>
      <c r="B3542" s="21" t="s">
        <v>49</v>
      </c>
      <c r="C3542" s="22"/>
      <c r="D3542" s="22"/>
      <c r="E3542" s="22"/>
      <c r="F3542" s="22"/>
      <c r="G3542" s="22"/>
      <c r="H3542" s="22"/>
      <c r="I3542" s="22"/>
      <c r="J3542" s="22"/>
      <c r="K3542" s="23">
        <v>1</v>
      </c>
      <c r="L3542" s="23">
        <v>1</v>
      </c>
      <c r="M3542" s="21" t="s">
        <v>50</v>
      </c>
      <c r="N3542" s="21" t="s">
        <v>50</v>
      </c>
      <c r="O3542" s="22"/>
      <c r="P3542" s="22"/>
    </row>
    <row r="3543" spans="1:16" ht="45" x14ac:dyDescent="0.25">
      <c r="A3543" s="21" t="s">
        <v>7995</v>
      </c>
      <c r="B3543" s="21" t="s">
        <v>49</v>
      </c>
      <c r="C3543" s="22"/>
      <c r="D3543" s="22"/>
      <c r="E3543" s="22"/>
      <c r="F3543" s="22"/>
      <c r="G3543" s="22"/>
      <c r="H3543" s="22"/>
      <c r="I3543" s="22"/>
      <c r="J3543" s="22"/>
      <c r="K3543" s="23">
        <v>1</v>
      </c>
      <c r="L3543" s="23">
        <v>1</v>
      </c>
      <c r="M3543" s="21" t="s">
        <v>50</v>
      </c>
      <c r="N3543" s="21" t="s">
        <v>50</v>
      </c>
      <c r="O3543" s="22"/>
      <c r="P3543" s="22"/>
    </row>
    <row r="3544" spans="1:16" ht="45" x14ac:dyDescent="0.25">
      <c r="A3544" s="21" t="s">
        <v>7996</v>
      </c>
      <c r="B3544" s="21" t="s">
        <v>49</v>
      </c>
      <c r="C3544" s="22"/>
      <c r="D3544" s="22"/>
      <c r="E3544" s="22"/>
      <c r="F3544" s="22"/>
      <c r="G3544" s="22"/>
      <c r="H3544" s="22"/>
      <c r="I3544" s="22"/>
      <c r="J3544" s="22"/>
      <c r="K3544" s="23">
        <v>1</v>
      </c>
      <c r="L3544" s="23">
        <v>1</v>
      </c>
      <c r="M3544" s="21" t="s">
        <v>50</v>
      </c>
      <c r="N3544" s="21" t="s">
        <v>50</v>
      </c>
      <c r="O3544" s="22"/>
      <c r="P3544" s="22"/>
    </row>
    <row r="3545" spans="1:16" ht="45" x14ac:dyDescent="0.25">
      <c r="A3545" s="21" t="s">
        <v>7997</v>
      </c>
      <c r="B3545" s="21" t="s">
        <v>49</v>
      </c>
      <c r="C3545" s="22"/>
      <c r="D3545" s="22"/>
      <c r="E3545" s="22"/>
      <c r="F3545" s="22"/>
      <c r="G3545" s="22"/>
      <c r="H3545" s="22"/>
      <c r="I3545" s="22"/>
      <c r="J3545" s="22"/>
      <c r="K3545" s="23">
        <v>1</v>
      </c>
      <c r="L3545" s="23">
        <v>1</v>
      </c>
      <c r="M3545" s="21" t="s">
        <v>50</v>
      </c>
      <c r="N3545" s="21" t="s">
        <v>50</v>
      </c>
      <c r="O3545" s="22"/>
      <c r="P3545" s="22"/>
    </row>
    <row r="3546" spans="1:16" ht="45" x14ac:dyDescent="0.25">
      <c r="A3546" s="21" t="s">
        <v>3287</v>
      </c>
      <c r="B3546" s="21" t="s">
        <v>49</v>
      </c>
      <c r="C3546" s="22"/>
      <c r="D3546" s="22"/>
      <c r="E3546" s="23">
        <v>151063359.09999999</v>
      </c>
      <c r="F3546" s="23">
        <v>330.02</v>
      </c>
      <c r="G3546" s="23">
        <v>139324622.11000001</v>
      </c>
      <c r="H3546" s="23">
        <v>217.31</v>
      </c>
      <c r="I3546" s="23">
        <v>112709405.17</v>
      </c>
      <c r="J3546" s="23">
        <v>235.82</v>
      </c>
      <c r="K3546" s="23">
        <v>1</v>
      </c>
      <c r="L3546" s="23">
        <v>1</v>
      </c>
      <c r="M3546" s="21" t="s">
        <v>50</v>
      </c>
      <c r="N3546" s="21" t="s">
        <v>50</v>
      </c>
      <c r="O3546" s="22"/>
      <c r="P3546" s="22"/>
    </row>
    <row r="3547" spans="1:16" ht="45" x14ac:dyDescent="0.25">
      <c r="A3547" s="21" t="s">
        <v>7998</v>
      </c>
      <c r="B3547" s="21" t="s">
        <v>49</v>
      </c>
      <c r="C3547" s="22"/>
      <c r="D3547" s="22"/>
      <c r="E3547" s="22"/>
      <c r="F3547" s="22"/>
      <c r="G3547" s="22"/>
      <c r="H3547" s="22"/>
      <c r="I3547" s="22"/>
      <c r="J3547" s="22"/>
      <c r="K3547" s="23">
        <v>1</v>
      </c>
      <c r="L3547" s="23">
        <v>1</v>
      </c>
      <c r="M3547" s="21" t="s">
        <v>50</v>
      </c>
      <c r="N3547" s="21" t="s">
        <v>50</v>
      </c>
      <c r="O3547" s="22"/>
      <c r="P3547" s="22"/>
    </row>
    <row r="3548" spans="1:16" ht="45" x14ac:dyDescent="0.25">
      <c r="A3548" s="21" t="s">
        <v>7999</v>
      </c>
      <c r="B3548" s="21" t="s">
        <v>49</v>
      </c>
      <c r="C3548" s="22"/>
      <c r="D3548" s="22"/>
      <c r="E3548" s="22"/>
      <c r="F3548" s="22"/>
      <c r="G3548" s="22"/>
      <c r="H3548" s="22"/>
      <c r="I3548" s="22"/>
      <c r="J3548" s="22"/>
      <c r="K3548" s="23">
        <v>1</v>
      </c>
      <c r="L3548" s="23">
        <v>1</v>
      </c>
      <c r="M3548" s="21" t="s">
        <v>50</v>
      </c>
      <c r="N3548" s="21" t="s">
        <v>50</v>
      </c>
      <c r="O3548" s="22"/>
      <c r="P3548" s="22"/>
    </row>
    <row r="3549" spans="1:16" ht="45" x14ac:dyDescent="0.25">
      <c r="A3549" s="21" t="s">
        <v>8000</v>
      </c>
      <c r="B3549" s="21" t="s">
        <v>49</v>
      </c>
      <c r="C3549" s="22"/>
      <c r="D3549" s="22"/>
      <c r="E3549" s="22"/>
      <c r="F3549" s="22"/>
      <c r="G3549" s="22"/>
      <c r="H3549" s="22"/>
      <c r="I3549" s="22"/>
      <c r="J3549" s="22"/>
      <c r="K3549" s="23">
        <v>1</v>
      </c>
      <c r="L3549" s="23">
        <v>1</v>
      </c>
      <c r="M3549" s="21" t="s">
        <v>50</v>
      </c>
      <c r="N3549" s="21" t="s">
        <v>50</v>
      </c>
      <c r="O3549" s="22"/>
      <c r="P3549" s="22"/>
    </row>
    <row r="3550" spans="1:16" ht="45" x14ac:dyDescent="0.25">
      <c r="A3550" s="21" t="s">
        <v>8001</v>
      </c>
      <c r="B3550" s="21" t="s">
        <v>49</v>
      </c>
      <c r="C3550" s="22"/>
      <c r="D3550" s="22"/>
      <c r="E3550" s="22"/>
      <c r="F3550" s="22"/>
      <c r="G3550" s="22"/>
      <c r="H3550" s="22"/>
      <c r="I3550" s="22"/>
      <c r="J3550" s="22"/>
      <c r="K3550" s="23">
        <v>1</v>
      </c>
      <c r="L3550" s="23">
        <v>1</v>
      </c>
      <c r="M3550" s="21" t="s">
        <v>50</v>
      </c>
      <c r="N3550" s="21" t="s">
        <v>50</v>
      </c>
      <c r="O3550" s="22"/>
      <c r="P3550" s="22"/>
    </row>
    <row r="3551" spans="1:16" ht="45" x14ac:dyDescent="0.25">
      <c r="A3551" s="21" t="s">
        <v>8002</v>
      </c>
      <c r="B3551" s="21" t="s">
        <v>49</v>
      </c>
      <c r="C3551" s="22"/>
      <c r="D3551" s="22"/>
      <c r="E3551" s="22"/>
      <c r="F3551" s="22"/>
      <c r="G3551" s="22"/>
      <c r="H3551" s="22"/>
      <c r="I3551" s="22"/>
      <c r="J3551" s="22"/>
      <c r="K3551" s="23">
        <v>1</v>
      </c>
      <c r="L3551" s="23">
        <v>1</v>
      </c>
      <c r="M3551" s="21" t="s">
        <v>50</v>
      </c>
      <c r="N3551" s="21" t="s">
        <v>50</v>
      </c>
      <c r="O3551" s="22"/>
      <c r="P3551" s="22"/>
    </row>
    <row r="3552" spans="1:16" ht="45" x14ac:dyDescent="0.25">
      <c r="A3552" s="21" t="s">
        <v>8003</v>
      </c>
      <c r="B3552" s="21" t="s">
        <v>49</v>
      </c>
      <c r="C3552" s="22"/>
      <c r="D3552" s="22"/>
      <c r="E3552" s="22"/>
      <c r="F3552" s="22"/>
      <c r="G3552" s="22"/>
      <c r="H3552" s="22"/>
      <c r="I3552" s="22"/>
      <c r="J3552" s="22"/>
      <c r="K3552" s="23">
        <v>1</v>
      </c>
      <c r="L3552" s="23">
        <v>1</v>
      </c>
      <c r="M3552" s="21" t="s">
        <v>50</v>
      </c>
      <c r="N3552" s="21" t="s">
        <v>50</v>
      </c>
      <c r="O3552" s="22"/>
      <c r="P3552" s="22"/>
    </row>
    <row r="3553" spans="1:16" ht="45" x14ac:dyDescent="0.25">
      <c r="A3553" s="21" t="s">
        <v>8004</v>
      </c>
      <c r="B3553" s="21" t="s">
        <v>49</v>
      </c>
      <c r="C3553" s="22"/>
      <c r="D3553" s="22"/>
      <c r="E3553" s="22"/>
      <c r="F3553" s="22"/>
      <c r="G3553" s="22"/>
      <c r="H3553" s="22"/>
      <c r="I3553" s="22"/>
      <c r="J3553" s="22"/>
      <c r="K3553" s="23">
        <v>1</v>
      </c>
      <c r="L3553" s="23">
        <v>1</v>
      </c>
      <c r="M3553" s="21" t="s">
        <v>50</v>
      </c>
      <c r="N3553" s="21" t="s">
        <v>50</v>
      </c>
      <c r="O3553" s="22"/>
      <c r="P3553" s="22"/>
    </row>
    <row r="3554" spans="1:16" ht="45" x14ac:dyDescent="0.25">
      <c r="A3554" s="21" t="s">
        <v>8005</v>
      </c>
      <c r="B3554" s="21" t="s">
        <v>49</v>
      </c>
      <c r="C3554" s="22"/>
      <c r="D3554" s="22"/>
      <c r="E3554" s="22"/>
      <c r="F3554" s="22"/>
      <c r="G3554" s="22"/>
      <c r="H3554" s="22"/>
      <c r="I3554" s="22"/>
      <c r="J3554" s="22"/>
      <c r="K3554" s="23">
        <v>1</v>
      </c>
      <c r="L3554" s="23">
        <v>1</v>
      </c>
      <c r="M3554" s="21" t="s">
        <v>50</v>
      </c>
      <c r="N3554" s="21" t="s">
        <v>50</v>
      </c>
      <c r="O3554" s="22"/>
      <c r="P3554" s="22"/>
    </row>
    <row r="3555" spans="1:16" ht="45" x14ac:dyDescent="0.25">
      <c r="A3555" s="21" t="s">
        <v>8006</v>
      </c>
      <c r="B3555" s="21" t="s">
        <v>49</v>
      </c>
      <c r="C3555" s="22"/>
      <c r="D3555" s="22"/>
      <c r="E3555" s="22"/>
      <c r="F3555" s="22"/>
      <c r="G3555" s="22"/>
      <c r="H3555" s="22"/>
      <c r="I3555" s="22"/>
      <c r="J3555" s="22"/>
      <c r="K3555" s="23">
        <v>1</v>
      </c>
      <c r="L3555" s="23">
        <v>1</v>
      </c>
      <c r="M3555" s="21" t="s">
        <v>50</v>
      </c>
      <c r="N3555" s="21" t="s">
        <v>50</v>
      </c>
      <c r="O3555" s="22"/>
      <c r="P3555" s="22"/>
    </row>
    <row r="3556" spans="1:16" ht="45" x14ac:dyDescent="0.25">
      <c r="A3556" s="21" t="s">
        <v>8007</v>
      </c>
      <c r="B3556" s="21" t="s">
        <v>49</v>
      </c>
      <c r="C3556" s="22"/>
      <c r="D3556" s="22"/>
      <c r="E3556" s="22"/>
      <c r="F3556" s="22"/>
      <c r="G3556" s="22"/>
      <c r="H3556" s="22"/>
      <c r="I3556" s="22"/>
      <c r="J3556" s="22"/>
      <c r="K3556" s="23">
        <v>1</v>
      </c>
      <c r="L3556" s="23">
        <v>1</v>
      </c>
      <c r="M3556" s="21" t="s">
        <v>50</v>
      </c>
      <c r="N3556" s="21" t="s">
        <v>50</v>
      </c>
      <c r="O3556" s="22"/>
      <c r="P3556" s="22"/>
    </row>
    <row r="3557" spans="1:16" ht="45" x14ac:dyDescent="0.25">
      <c r="A3557" s="21" t="s">
        <v>8008</v>
      </c>
      <c r="B3557" s="21" t="s">
        <v>49</v>
      </c>
      <c r="C3557" s="22"/>
      <c r="D3557" s="22"/>
      <c r="E3557" s="22"/>
      <c r="F3557" s="22"/>
      <c r="G3557" s="22"/>
      <c r="H3557" s="22"/>
      <c r="I3557" s="22"/>
      <c r="J3557" s="22"/>
      <c r="K3557" s="23">
        <v>1</v>
      </c>
      <c r="L3557" s="23">
        <v>1</v>
      </c>
      <c r="M3557" s="21" t="s">
        <v>50</v>
      </c>
      <c r="N3557" s="21" t="s">
        <v>50</v>
      </c>
      <c r="O3557" s="22"/>
      <c r="P3557" s="22"/>
    </row>
    <row r="3558" spans="1:16" ht="45" x14ac:dyDescent="0.25">
      <c r="A3558" s="21" t="s">
        <v>3289</v>
      </c>
      <c r="B3558" s="21" t="s">
        <v>49</v>
      </c>
      <c r="C3558" s="23">
        <v>18901626.649999999</v>
      </c>
      <c r="D3558" s="23">
        <v>35.11</v>
      </c>
      <c r="E3558" s="23">
        <v>30716526.170000002</v>
      </c>
      <c r="F3558" s="23">
        <v>45.21</v>
      </c>
      <c r="G3558" s="23">
        <v>15681551.119999999</v>
      </c>
      <c r="H3558" s="23">
        <v>27.29</v>
      </c>
      <c r="I3558" s="23">
        <v>18110611.84</v>
      </c>
      <c r="J3558" s="23">
        <v>31.84</v>
      </c>
      <c r="K3558" s="23">
        <v>1</v>
      </c>
      <c r="L3558" s="23">
        <v>1</v>
      </c>
      <c r="M3558" s="21" t="s">
        <v>50</v>
      </c>
      <c r="N3558" s="21" t="s">
        <v>58</v>
      </c>
      <c r="O3558" s="22"/>
      <c r="P3558" s="23">
        <v>553120.5</v>
      </c>
    </row>
    <row r="3559" spans="1:16" ht="45" x14ac:dyDescent="0.25">
      <c r="A3559" s="21" t="s">
        <v>8009</v>
      </c>
      <c r="B3559" s="21" t="s">
        <v>49</v>
      </c>
      <c r="C3559" s="22"/>
      <c r="D3559" s="22"/>
      <c r="E3559" s="22"/>
      <c r="F3559" s="22"/>
      <c r="G3559" s="22"/>
      <c r="H3559" s="22"/>
      <c r="I3559" s="22"/>
      <c r="J3559" s="22"/>
      <c r="K3559" s="23">
        <v>1</v>
      </c>
      <c r="L3559" s="23">
        <v>1</v>
      </c>
      <c r="M3559" s="21" t="s">
        <v>50</v>
      </c>
      <c r="N3559" s="21" t="s">
        <v>50</v>
      </c>
      <c r="O3559" s="22"/>
      <c r="P3559" s="22"/>
    </row>
    <row r="3560" spans="1:16" ht="45" x14ac:dyDescent="0.25">
      <c r="A3560" s="21" t="s">
        <v>8010</v>
      </c>
      <c r="B3560" s="21" t="s">
        <v>49</v>
      </c>
      <c r="C3560" s="22"/>
      <c r="D3560" s="22"/>
      <c r="E3560" s="22"/>
      <c r="F3560" s="22"/>
      <c r="G3560" s="22"/>
      <c r="H3560" s="22"/>
      <c r="I3560" s="22"/>
      <c r="J3560" s="22"/>
      <c r="K3560" s="23">
        <v>1</v>
      </c>
      <c r="L3560" s="23">
        <v>1</v>
      </c>
      <c r="M3560" s="21" t="s">
        <v>50</v>
      </c>
      <c r="N3560" s="21" t="s">
        <v>50</v>
      </c>
      <c r="O3560" s="22"/>
      <c r="P3560" s="22"/>
    </row>
    <row r="3561" spans="1:16" ht="45" x14ac:dyDescent="0.25">
      <c r="A3561" s="21" t="s">
        <v>8011</v>
      </c>
      <c r="B3561" s="21" t="s">
        <v>49</v>
      </c>
      <c r="C3561" s="22"/>
      <c r="D3561" s="22"/>
      <c r="E3561" s="22"/>
      <c r="F3561" s="22"/>
      <c r="G3561" s="22"/>
      <c r="H3561" s="22"/>
      <c r="I3561" s="22"/>
      <c r="J3561" s="22"/>
      <c r="K3561" s="23">
        <v>1</v>
      </c>
      <c r="L3561" s="23">
        <v>1</v>
      </c>
      <c r="M3561" s="21" t="s">
        <v>50</v>
      </c>
      <c r="N3561" s="21" t="s">
        <v>50</v>
      </c>
      <c r="O3561" s="22"/>
      <c r="P3561" s="22"/>
    </row>
    <row r="3562" spans="1:16" ht="45" x14ac:dyDescent="0.25">
      <c r="A3562" s="21" t="s">
        <v>8012</v>
      </c>
      <c r="B3562" s="21" t="s">
        <v>49</v>
      </c>
      <c r="C3562" s="22"/>
      <c r="D3562" s="22"/>
      <c r="E3562" s="22"/>
      <c r="F3562" s="22"/>
      <c r="G3562" s="22"/>
      <c r="H3562" s="22"/>
      <c r="I3562" s="22"/>
      <c r="J3562" s="22"/>
      <c r="K3562" s="23">
        <v>1</v>
      </c>
      <c r="L3562" s="23">
        <v>1</v>
      </c>
      <c r="M3562" s="21" t="s">
        <v>50</v>
      </c>
      <c r="N3562" s="21" t="s">
        <v>50</v>
      </c>
      <c r="O3562" s="22"/>
      <c r="P3562" s="22"/>
    </row>
    <row r="3563" spans="1:16" ht="45" x14ac:dyDescent="0.25">
      <c r="A3563" s="21" t="s">
        <v>8013</v>
      </c>
      <c r="B3563" s="21" t="s">
        <v>49</v>
      </c>
      <c r="C3563" s="22"/>
      <c r="D3563" s="22"/>
      <c r="E3563" s="22"/>
      <c r="F3563" s="22"/>
      <c r="G3563" s="22"/>
      <c r="H3563" s="22"/>
      <c r="I3563" s="22"/>
      <c r="J3563" s="22"/>
      <c r="K3563" s="23">
        <v>1</v>
      </c>
      <c r="L3563" s="23">
        <v>1</v>
      </c>
      <c r="M3563" s="21" t="s">
        <v>50</v>
      </c>
      <c r="N3563" s="21" t="s">
        <v>50</v>
      </c>
      <c r="O3563" s="22"/>
      <c r="P3563" s="22"/>
    </row>
    <row r="3564" spans="1:16" ht="45" x14ac:dyDescent="0.25">
      <c r="A3564" s="21" t="s">
        <v>8014</v>
      </c>
      <c r="B3564" s="21" t="s">
        <v>49</v>
      </c>
      <c r="C3564" s="22"/>
      <c r="D3564" s="22"/>
      <c r="E3564" s="22"/>
      <c r="F3564" s="22"/>
      <c r="G3564" s="22"/>
      <c r="H3564" s="22"/>
      <c r="I3564" s="22"/>
      <c r="J3564" s="22"/>
      <c r="K3564" s="23">
        <v>1</v>
      </c>
      <c r="L3564" s="23">
        <v>1</v>
      </c>
      <c r="M3564" s="21" t="s">
        <v>50</v>
      </c>
      <c r="N3564" s="21" t="s">
        <v>50</v>
      </c>
      <c r="O3564" s="22"/>
      <c r="P3564" s="22"/>
    </row>
    <row r="3565" spans="1:16" ht="45" x14ac:dyDescent="0.25">
      <c r="A3565" s="21" t="s">
        <v>8015</v>
      </c>
      <c r="B3565" s="21" t="s">
        <v>49</v>
      </c>
      <c r="C3565" s="22"/>
      <c r="D3565" s="22"/>
      <c r="E3565" s="22"/>
      <c r="F3565" s="22"/>
      <c r="G3565" s="22"/>
      <c r="H3565" s="22"/>
      <c r="I3565" s="22"/>
      <c r="J3565" s="22"/>
      <c r="K3565" s="23">
        <v>1</v>
      </c>
      <c r="L3565" s="23">
        <v>1</v>
      </c>
      <c r="M3565" s="21" t="s">
        <v>50</v>
      </c>
      <c r="N3565" s="21" t="s">
        <v>50</v>
      </c>
      <c r="O3565" s="22"/>
      <c r="P3565" s="22"/>
    </row>
    <row r="3566" spans="1:16" ht="45" x14ac:dyDescent="0.25">
      <c r="A3566" s="21" t="s">
        <v>3294</v>
      </c>
      <c r="B3566" s="21" t="s">
        <v>49</v>
      </c>
      <c r="C3566" s="22"/>
      <c r="D3566" s="22"/>
      <c r="E3566" s="23">
        <v>422419610.44999999</v>
      </c>
      <c r="F3566" s="23">
        <v>330.02</v>
      </c>
      <c r="G3566" s="23">
        <v>214694917.25999999</v>
      </c>
      <c r="H3566" s="23">
        <v>217.06</v>
      </c>
      <c r="I3566" s="23">
        <v>315170159.77999997</v>
      </c>
      <c r="J3566" s="23">
        <v>235.82</v>
      </c>
      <c r="K3566" s="23">
        <v>1</v>
      </c>
      <c r="L3566" s="23">
        <v>1</v>
      </c>
      <c r="M3566" s="21" t="s">
        <v>50</v>
      </c>
      <c r="N3566" s="21" t="s">
        <v>50</v>
      </c>
      <c r="O3566" s="22"/>
      <c r="P3566" s="22"/>
    </row>
    <row r="3567" spans="1:16" ht="45" x14ac:dyDescent="0.25">
      <c r="A3567" s="21" t="s">
        <v>8016</v>
      </c>
      <c r="B3567" s="21" t="s">
        <v>49</v>
      </c>
      <c r="C3567" s="22"/>
      <c r="D3567" s="22"/>
      <c r="E3567" s="22"/>
      <c r="F3567" s="22"/>
      <c r="G3567" s="22"/>
      <c r="H3567" s="22"/>
      <c r="I3567" s="22"/>
      <c r="J3567" s="22"/>
      <c r="K3567" s="23">
        <v>1</v>
      </c>
      <c r="L3567" s="23">
        <v>1</v>
      </c>
      <c r="M3567" s="21" t="s">
        <v>50</v>
      </c>
      <c r="N3567" s="21" t="s">
        <v>50</v>
      </c>
      <c r="O3567" s="22"/>
      <c r="P3567" s="22"/>
    </row>
    <row r="3568" spans="1:16" ht="45" x14ac:dyDescent="0.25">
      <c r="A3568" s="21" t="s">
        <v>8017</v>
      </c>
      <c r="B3568" s="21" t="s">
        <v>49</v>
      </c>
      <c r="C3568" s="22"/>
      <c r="D3568" s="22"/>
      <c r="E3568" s="22"/>
      <c r="F3568" s="22"/>
      <c r="G3568" s="22"/>
      <c r="H3568" s="22"/>
      <c r="I3568" s="22"/>
      <c r="J3568" s="22"/>
      <c r="K3568" s="23">
        <v>1</v>
      </c>
      <c r="L3568" s="23">
        <v>1</v>
      </c>
      <c r="M3568" s="21" t="s">
        <v>50</v>
      </c>
      <c r="N3568" s="21" t="s">
        <v>50</v>
      </c>
      <c r="O3568" s="22"/>
      <c r="P3568" s="22"/>
    </row>
    <row r="3569" spans="1:16" ht="45" x14ac:dyDescent="0.25">
      <c r="A3569" s="21" t="s">
        <v>8018</v>
      </c>
      <c r="B3569" s="21" t="s">
        <v>49</v>
      </c>
      <c r="C3569" s="22"/>
      <c r="D3569" s="22"/>
      <c r="E3569" s="22"/>
      <c r="F3569" s="22"/>
      <c r="G3569" s="22"/>
      <c r="H3569" s="22"/>
      <c r="I3569" s="22"/>
      <c r="J3569" s="22"/>
      <c r="K3569" s="23">
        <v>1</v>
      </c>
      <c r="L3569" s="23">
        <v>1</v>
      </c>
      <c r="M3569" s="21" t="s">
        <v>50</v>
      </c>
      <c r="N3569" s="21" t="s">
        <v>50</v>
      </c>
      <c r="O3569" s="22"/>
      <c r="P3569" s="22"/>
    </row>
    <row r="3570" spans="1:16" ht="45" x14ac:dyDescent="0.25">
      <c r="A3570" s="21" t="s">
        <v>8019</v>
      </c>
      <c r="B3570" s="21" t="s">
        <v>49</v>
      </c>
      <c r="C3570" s="22"/>
      <c r="D3570" s="22"/>
      <c r="E3570" s="22"/>
      <c r="F3570" s="22"/>
      <c r="G3570" s="22"/>
      <c r="H3570" s="22"/>
      <c r="I3570" s="22"/>
      <c r="J3570" s="22"/>
      <c r="K3570" s="23">
        <v>1</v>
      </c>
      <c r="L3570" s="23">
        <v>1</v>
      </c>
      <c r="M3570" s="21" t="s">
        <v>50</v>
      </c>
      <c r="N3570" s="21" t="s">
        <v>50</v>
      </c>
      <c r="O3570" s="22"/>
      <c r="P3570" s="22"/>
    </row>
    <row r="3571" spans="1:16" ht="45" x14ac:dyDescent="0.25">
      <c r="A3571" s="21" t="s">
        <v>8020</v>
      </c>
      <c r="B3571" s="21" t="s">
        <v>49</v>
      </c>
      <c r="C3571" s="22"/>
      <c r="D3571" s="22"/>
      <c r="E3571" s="22"/>
      <c r="F3571" s="22"/>
      <c r="G3571" s="22"/>
      <c r="H3571" s="22"/>
      <c r="I3571" s="22"/>
      <c r="J3571" s="22"/>
      <c r="K3571" s="23">
        <v>1</v>
      </c>
      <c r="L3571" s="23">
        <v>1</v>
      </c>
      <c r="M3571" s="21" t="s">
        <v>50</v>
      </c>
      <c r="N3571" s="21" t="s">
        <v>50</v>
      </c>
      <c r="O3571" s="22"/>
      <c r="P3571" s="22"/>
    </row>
    <row r="3572" spans="1:16" ht="45" x14ac:dyDescent="0.25">
      <c r="A3572" s="21" t="s">
        <v>8021</v>
      </c>
      <c r="B3572" s="21" t="s">
        <v>49</v>
      </c>
      <c r="C3572" s="22"/>
      <c r="D3572" s="22"/>
      <c r="E3572" s="22"/>
      <c r="F3572" s="22"/>
      <c r="G3572" s="22"/>
      <c r="H3572" s="22"/>
      <c r="I3572" s="22"/>
      <c r="J3572" s="22"/>
      <c r="K3572" s="23">
        <v>1</v>
      </c>
      <c r="L3572" s="23">
        <v>1</v>
      </c>
      <c r="M3572" s="21" t="s">
        <v>50</v>
      </c>
      <c r="N3572" s="21" t="s">
        <v>50</v>
      </c>
      <c r="O3572" s="22"/>
      <c r="P3572" s="22"/>
    </row>
    <row r="3573" spans="1:16" ht="45" x14ac:dyDescent="0.25">
      <c r="A3573" s="21" t="s">
        <v>8022</v>
      </c>
      <c r="B3573" s="21" t="s">
        <v>49</v>
      </c>
      <c r="C3573" s="22"/>
      <c r="D3573" s="22"/>
      <c r="E3573" s="22"/>
      <c r="F3573" s="22"/>
      <c r="G3573" s="22"/>
      <c r="H3573" s="22"/>
      <c r="I3573" s="22"/>
      <c r="J3573" s="22"/>
      <c r="K3573" s="23">
        <v>1</v>
      </c>
      <c r="L3573" s="23">
        <v>1</v>
      </c>
      <c r="M3573" s="21" t="s">
        <v>50</v>
      </c>
      <c r="N3573" s="21" t="s">
        <v>50</v>
      </c>
      <c r="O3573" s="22"/>
      <c r="P3573" s="22"/>
    </row>
    <row r="3574" spans="1:16" ht="45" x14ac:dyDescent="0.25">
      <c r="A3574" s="21" t="s">
        <v>8023</v>
      </c>
      <c r="B3574" s="21" t="s">
        <v>49</v>
      </c>
      <c r="C3574" s="22"/>
      <c r="D3574" s="22"/>
      <c r="E3574" s="22"/>
      <c r="F3574" s="22"/>
      <c r="G3574" s="22"/>
      <c r="H3574" s="22"/>
      <c r="I3574" s="22"/>
      <c r="J3574" s="22"/>
      <c r="K3574" s="23">
        <v>1</v>
      </c>
      <c r="L3574" s="23">
        <v>1</v>
      </c>
      <c r="M3574" s="21" t="s">
        <v>50</v>
      </c>
      <c r="N3574" s="21" t="s">
        <v>50</v>
      </c>
      <c r="O3574" s="22"/>
      <c r="P3574" s="22"/>
    </row>
    <row r="3575" spans="1:16" ht="45" x14ac:dyDescent="0.25">
      <c r="A3575" s="21" t="s">
        <v>431</v>
      </c>
      <c r="B3575" s="21" t="s">
        <v>49</v>
      </c>
      <c r="C3575" s="23">
        <v>44586693.740000002</v>
      </c>
      <c r="D3575" s="23">
        <v>158.74</v>
      </c>
      <c r="E3575" s="23">
        <v>25612627.210000001</v>
      </c>
      <c r="F3575" s="23">
        <v>107.4</v>
      </c>
      <c r="G3575" s="23">
        <v>31767513.210000001</v>
      </c>
      <c r="H3575" s="23">
        <v>143.66</v>
      </c>
      <c r="I3575" s="23">
        <v>30945092.18</v>
      </c>
      <c r="J3575" s="23">
        <v>134.63</v>
      </c>
      <c r="K3575" s="23">
        <v>1</v>
      </c>
      <c r="L3575" s="23">
        <v>1</v>
      </c>
      <c r="M3575" s="21" t="s">
        <v>50</v>
      </c>
      <c r="N3575" s="21" t="s">
        <v>58</v>
      </c>
      <c r="O3575" s="22"/>
      <c r="P3575" s="23">
        <v>1075591.25</v>
      </c>
    </row>
    <row r="3576" spans="1:16" ht="45" x14ac:dyDescent="0.25">
      <c r="A3576" s="21" t="s">
        <v>8024</v>
      </c>
      <c r="B3576" s="21" t="s">
        <v>49</v>
      </c>
      <c r="C3576" s="22"/>
      <c r="D3576" s="22"/>
      <c r="E3576" s="22"/>
      <c r="F3576" s="22"/>
      <c r="G3576" s="22"/>
      <c r="H3576" s="22"/>
      <c r="I3576" s="22"/>
      <c r="J3576" s="22"/>
      <c r="K3576" s="23">
        <v>1</v>
      </c>
      <c r="L3576" s="23">
        <v>1</v>
      </c>
      <c r="M3576" s="21" t="s">
        <v>50</v>
      </c>
      <c r="N3576" s="21" t="s">
        <v>50</v>
      </c>
      <c r="O3576" s="22"/>
      <c r="P3576" s="22"/>
    </row>
    <row r="3577" spans="1:16" ht="45" x14ac:dyDescent="0.25">
      <c r="A3577" s="21" t="s">
        <v>8025</v>
      </c>
      <c r="B3577" s="21" t="s">
        <v>198</v>
      </c>
      <c r="C3577" s="22"/>
      <c r="D3577" s="22"/>
      <c r="E3577" s="22"/>
      <c r="F3577" s="22"/>
      <c r="G3577" s="22"/>
      <c r="H3577" s="22"/>
      <c r="I3577" s="22"/>
      <c r="J3577" s="22"/>
      <c r="K3577" s="23">
        <v>1</v>
      </c>
      <c r="L3577" s="23">
        <v>1</v>
      </c>
      <c r="M3577" s="21" t="s">
        <v>50</v>
      </c>
      <c r="N3577" s="21" t="s">
        <v>50</v>
      </c>
      <c r="O3577" s="22"/>
      <c r="P3577" s="22"/>
    </row>
    <row r="3578" spans="1:16" ht="45" x14ac:dyDescent="0.25">
      <c r="A3578" s="21" t="s">
        <v>8026</v>
      </c>
      <c r="B3578" s="21" t="s">
        <v>49</v>
      </c>
      <c r="C3578" s="22"/>
      <c r="D3578" s="22"/>
      <c r="E3578" s="22"/>
      <c r="F3578" s="22"/>
      <c r="G3578" s="22"/>
      <c r="H3578" s="22"/>
      <c r="I3578" s="22"/>
      <c r="J3578" s="22"/>
      <c r="K3578" s="23">
        <v>1</v>
      </c>
      <c r="L3578" s="23">
        <v>1</v>
      </c>
      <c r="M3578" s="21" t="s">
        <v>50</v>
      </c>
      <c r="N3578" s="21" t="s">
        <v>50</v>
      </c>
      <c r="O3578" s="22"/>
      <c r="P3578" s="22"/>
    </row>
    <row r="3579" spans="1:16" ht="45" x14ac:dyDescent="0.25">
      <c r="A3579" s="21" t="s">
        <v>3297</v>
      </c>
      <c r="B3579" s="21" t="s">
        <v>49</v>
      </c>
      <c r="C3579" s="22"/>
      <c r="D3579" s="22"/>
      <c r="E3579" s="23">
        <v>47055171.299999997</v>
      </c>
      <c r="F3579" s="23">
        <v>469.72</v>
      </c>
      <c r="G3579" s="23">
        <v>33707825.509999998</v>
      </c>
      <c r="H3579" s="23">
        <v>338.79</v>
      </c>
      <c r="I3579" s="23">
        <v>120880368.06</v>
      </c>
      <c r="J3579" s="23">
        <v>981.37</v>
      </c>
      <c r="K3579" s="23">
        <v>1</v>
      </c>
      <c r="L3579" s="23">
        <v>1</v>
      </c>
      <c r="M3579" s="21" t="s">
        <v>50</v>
      </c>
      <c r="N3579" s="21" t="s">
        <v>50</v>
      </c>
      <c r="O3579" s="22"/>
      <c r="P3579" s="22"/>
    </row>
    <row r="3580" spans="1:16" ht="45" x14ac:dyDescent="0.25">
      <c r="A3580" s="21" t="s">
        <v>8027</v>
      </c>
      <c r="B3580" s="21" t="s">
        <v>49</v>
      </c>
      <c r="C3580" s="22"/>
      <c r="D3580" s="22"/>
      <c r="E3580" s="22"/>
      <c r="F3580" s="22"/>
      <c r="G3580" s="22"/>
      <c r="H3580" s="22"/>
      <c r="I3580" s="22"/>
      <c r="J3580" s="22"/>
      <c r="K3580" s="23">
        <v>1</v>
      </c>
      <c r="L3580" s="23">
        <v>1</v>
      </c>
      <c r="M3580" s="21" t="s">
        <v>50</v>
      </c>
      <c r="N3580" s="21" t="s">
        <v>50</v>
      </c>
      <c r="O3580" s="22"/>
      <c r="P3580" s="22"/>
    </row>
    <row r="3581" spans="1:16" ht="45" x14ac:dyDescent="0.25">
      <c r="A3581" s="21" t="s">
        <v>3299</v>
      </c>
      <c r="B3581" s="21" t="s">
        <v>49</v>
      </c>
      <c r="C3581" s="23">
        <v>32104248.57</v>
      </c>
      <c r="D3581" s="23">
        <v>72.459999999999994</v>
      </c>
      <c r="E3581" s="23">
        <v>28896490.809999999</v>
      </c>
      <c r="F3581" s="23">
        <v>53.57</v>
      </c>
      <c r="G3581" s="23">
        <v>36711664.829999998</v>
      </c>
      <c r="H3581" s="23">
        <v>68.11</v>
      </c>
      <c r="I3581" s="23">
        <v>35979388.68</v>
      </c>
      <c r="J3581" s="23">
        <v>66.41</v>
      </c>
      <c r="K3581" s="23">
        <v>1</v>
      </c>
      <c r="L3581" s="23">
        <v>1</v>
      </c>
      <c r="M3581" s="21" t="s">
        <v>50</v>
      </c>
      <c r="N3581" s="21" t="s">
        <v>58</v>
      </c>
      <c r="O3581" s="22"/>
      <c r="P3581" s="23">
        <v>557095.75</v>
      </c>
    </row>
    <row r="3582" spans="1:16" ht="45" x14ac:dyDescent="0.25">
      <c r="A3582" s="21" t="s">
        <v>8028</v>
      </c>
      <c r="B3582" s="21" t="s">
        <v>49</v>
      </c>
      <c r="C3582" s="22"/>
      <c r="D3582" s="22"/>
      <c r="E3582" s="22"/>
      <c r="F3582" s="22"/>
      <c r="G3582" s="22"/>
      <c r="H3582" s="22"/>
      <c r="I3582" s="22"/>
      <c r="J3582" s="22"/>
      <c r="K3582" s="23">
        <v>1</v>
      </c>
      <c r="L3582" s="23">
        <v>1</v>
      </c>
      <c r="M3582" s="21" t="s">
        <v>50</v>
      </c>
      <c r="N3582" s="21" t="s">
        <v>50</v>
      </c>
      <c r="O3582" s="22"/>
      <c r="P3582" s="22"/>
    </row>
    <row r="3583" spans="1:16" ht="45" x14ac:dyDescent="0.25">
      <c r="A3583" s="21" t="s">
        <v>8029</v>
      </c>
      <c r="B3583" s="21" t="s">
        <v>49</v>
      </c>
      <c r="C3583" s="22"/>
      <c r="D3583" s="22"/>
      <c r="E3583" s="22"/>
      <c r="F3583" s="22"/>
      <c r="G3583" s="22"/>
      <c r="H3583" s="22"/>
      <c r="I3583" s="22"/>
      <c r="J3583" s="22"/>
      <c r="K3583" s="23">
        <v>1</v>
      </c>
      <c r="L3583" s="23">
        <v>1</v>
      </c>
      <c r="M3583" s="21" t="s">
        <v>50</v>
      </c>
      <c r="N3583" s="21" t="s">
        <v>50</v>
      </c>
      <c r="O3583" s="22"/>
      <c r="P3583" s="22"/>
    </row>
    <row r="3584" spans="1:16" ht="45" x14ac:dyDescent="0.25">
      <c r="A3584" s="21" t="s">
        <v>8030</v>
      </c>
      <c r="B3584" s="21" t="s">
        <v>49</v>
      </c>
      <c r="C3584" s="22"/>
      <c r="D3584" s="22"/>
      <c r="E3584" s="22"/>
      <c r="F3584" s="22"/>
      <c r="G3584" s="22"/>
      <c r="H3584" s="22"/>
      <c r="I3584" s="22"/>
      <c r="J3584" s="22"/>
      <c r="K3584" s="23">
        <v>1</v>
      </c>
      <c r="L3584" s="23">
        <v>1</v>
      </c>
      <c r="M3584" s="21" t="s">
        <v>50</v>
      </c>
      <c r="N3584" s="21" t="s">
        <v>50</v>
      </c>
      <c r="O3584" s="22"/>
      <c r="P3584" s="22"/>
    </row>
    <row r="3585" spans="1:16" ht="45" x14ac:dyDescent="0.25">
      <c r="A3585" s="21" t="s">
        <v>3303</v>
      </c>
      <c r="B3585" s="21" t="s">
        <v>49</v>
      </c>
      <c r="C3585" s="23">
        <v>22492081.300000001</v>
      </c>
      <c r="D3585" s="23">
        <v>293.07</v>
      </c>
      <c r="E3585" s="23">
        <v>8794668.9299999997</v>
      </c>
      <c r="F3585" s="23">
        <v>136.97999999999999</v>
      </c>
      <c r="G3585" s="23">
        <v>15860571.75</v>
      </c>
      <c r="H3585" s="23">
        <v>152.1</v>
      </c>
      <c r="I3585" s="23">
        <v>8871484</v>
      </c>
      <c r="J3585" s="23">
        <v>128.65</v>
      </c>
      <c r="K3585" s="23">
        <v>1</v>
      </c>
      <c r="L3585" s="23">
        <v>1</v>
      </c>
      <c r="M3585" s="21" t="s">
        <v>50</v>
      </c>
      <c r="N3585" s="21" t="s">
        <v>1462</v>
      </c>
      <c r="O3585" s="22"/>
      <c r="P3585" s="23">
        <v>68844.5</v>
      </c>
    </row>
    <row r="3586" spans="1:16" ht="45" x14ac:dyDescent="0.25">
      <c r="A3586" s="21" t="s">
        <v>8031</v>
      </c>
      <c r="B3586" s="21" t="s">
        <v>49</v>
      </c>
      <c r="C3586" s="22"/>
      <c r="D3586" s="22"/>
      <c r="E3586" s="22"/>
      <c r="F3586" s="22"/>
      <c r="G3586" s="22"/>
      <c r="H3586" s="22"/>
      <c r="I3586" s="22"/>
      <c r="J3586" s="22"/>
      <c r="K3586" s="23">
        <v>1</v>
      </c>
      <c r="L3586" s="23">
        <v>1</v>
      </c>
      <c r="M3586" s="21" t="s">
        <v>50</v>
      </c>
      <c r="N3586" s="21" t="s">
        <v>50</v>
      </c>
      <c r="O3586" s="22"/>
      <c r="P3586" s="22"/>
    </row>
    <row r="3587" spans="1:16" ht="45" x14ac:dyDescent="0.25">
      <c r="A3587" s="21" t="s">
        <v>8032</v>
      </c>
      <c r="B3587" s="21" t="s">
        <v>49</v>
      </c>
      <c r="C3587" s="22"/>
      <c r="D3587" s="22"/>
      <c r="E3587" s="22"/>
      <c r="F3587" s="22"/>
      <c r="G3587" s="22"/>
      <c r="H3587" s="22"/>
      <c r="I3587" s="22"/>
      <c r="J3587" s="22"/>
      <c r="K3587" s="23">
        <v>1</v>
      </c>
      <c r="L3587" s="23">
        <v>1</v>
      </c>
      <c r="M3587" s="21" t="s">
        <v>50</v>
      </c>
      <c r="N3587" s="21" t="s">
        <v>50</v>
      </c>
      <c r="O3587" s="22"/>
      <c r="P3587" s="22"/>
    </row>
    <row r="3588" spans="1:16" ht="45" x14ac:dyDescent="0.25">
      <c r="A3588" s="21" t="s">
        <v>8033</v>
      </c>
      <c r="B3588" s="21" t="s">
        <v>49</v>
      </c>
      <c r="C3588" s="22"/>
      <c r="D3588" s="22"/>
      <c r="E3588" s="22"/>
      <c r="F3588" s="22"/>
      <c r="G3588" s="22"/>
      <c r="H3588" s="22"/>
      <c r="I3588" s="22"/>
      <c r="J3588" s="22"/>
      <c r="K3588" s="23">
        <v>1</v>
      </c>
      <c r="L3588" s="23">
        <v>1</v>
      </c>
      <c r="M3588" s="21" t="s">
        <v>50</v>
      </c>
      <c r="N3588" s="21" t="s">
        <v>50</v>
      </c>
      <c r="O3588" s="22"/>
      <c r="P3588" s="22"/>
    </row>
    <row r="3589" spans="1:16" ht="45" x14ac:dyDescent="0.25">
      <c r="A3589" s="21" t="s">
        <v>8034</v>
      </c>
      <c r="B3589" s="21" t="s">
        <v>49</v>
      </c>
      <c r="C3589" s="22"/>
      <c r="D3589" s="22"/>
      <c r="E3589" s="22"/>
      <c r="F3589" s="22"/>
      <c r="G3589" s="22"/>
      <c r="H3589" s="22"/>
      <c r="I3589" s="22"/>
      <c r="J3589" s="22"/>
      <c r="K3589" s="23">
        <v>1</v>
      </c>
      <c r="L3589" s="23">
        <v>1</v>
      </c>
      <c r="M3589" s="21" t="s">
        <v>50</v>
      </c>
      <c r="N3589" s="21" t="s">
        <v>50</v>
      </c>
      <c r="O3589" s="22"/>
      <c r="P3589" s="22"/>
    </row>
    <row r="3590" spans="1:16" ht="45" x14ac:dyDescent="0.25">
      <c r="A3590" s="21" t="s">
        <v>8035</v>
      </c>
      <c r="B3590" s="21" t="s">
        <v>49</v>
      </c>
      <c r="C3590" s="22"/>
      <c r="D3590" s="22"/>
      <c r="E3590" s="22"/>
      <c r="F3590" s="22"/>
      <c r="G3590" s="22"/>
      <c r="H3590" s="22"/>
      <c r="I3590" s="22"/>
      <c r="J3590" s="22"/>
      <c r="K3590" s="23">
        <v>1</v>
      </c>
      <c r="L3590" s="23">
        <v>1</v>
      </c>
      <c r="M3590" s="21" t="s">
        <v>50</v>
      </c>
      <c r="N3590" s="21" t="s">
        <v>50</v>
      </c>
      <c r="O3590" s="22"/>
      <c r="P3590" s="22"/>
    </row>
    <row r="3591" spans="1:16" ht="45" x14ac:dyDescent="0.25">
      <c r="A3591" s="21" t="s">
        <v>8036</v>
      </c>
      <c r="B3591" s="21" t="s">
        <v>49</v>
      </c>
      <c r="C3591" s="22"/>
      <c r="D3591" s="22"/>
      <c r="E3591" s="22"/>
      <c r="F3591" s="22"/>
      <c r="G3591" s="22"/>
      <c r="H3591" s="22"/>
      <c r="I3591" s="22"/>
      <c r="J3591" s="22"/>
      <c r="K3591" s="23">
        <v>1</v>
      </c>
      <c r="L3591" s="23">
        <v>1</v>
      </c>
      <c r="M3591" s="21" t="s">
        <v>50</v>
      </c>
      <c r="N3591" s="21" t="s">
        <v>50</v>
      </c>
      <c r="O3591" s="22"/>
      <c r="P3591" s="22"/>
    </row>
    <row r="3592" spans="1:16" ht="45" x14ac:dyDescent="0.25">
      <c r="A3592" s="21" t="s">
        <v>8037</v>
      </c>
      <c r="B3592" s="21" t="s">
        <v>49</v>
      </c>
      <c r="C3592" s="22"/>
      <c r="D3592" s="22"/>
      <c r="E3592" s="22"/>
      <c r="F3592" s="22"/>
      <c r="G3592" s="22"/>
      <c r="H3592" s="22"/>
      <c r="I3592" s="22"/>
      <c r="J3592" s="22"/>
      <c r="K3592" s="23">
        <v>1</v>
      </c>
      <c r="L3592" s="23">
        <v>1</v>
      </c>
      <c r="M3592" s="21" t="s">
        <v>50</v>
      </c>
      <c r="N3592" s="21" t="s">
        <v>50</v>
      </c>
      <c r="O3592" s="22"/>
      <c r="P3592" s="22"/>
    </row>
    <row r="3593" spans="1:16" ht="45" x14ac:dyDescent="0.25">
      <c r="A3593" s="21" t="s">
        <v>8038</v>
      </c>
      <c r="B3593" s="21" t="s">
        <v>198</v>
      </c>
      <c r="C3593" s="22"/>
      <c r="D3593" s="22"/>
      <c r="E3593" s="22"/>
      <c r="F3593" s="22"/>
      <c r="G3593" s="22"/>
      <c r="H3593" s="22"/>
      <c r="I3593" s="22"/>
      <c r="J3593" s="22"/>
      <c r="K3593" s="23">
        <v>1</v>
      </c>
      <c r="L3593" s="23">
        <v>1</v>
      </c>
      <c r="M3593" s="21" t="s">
        <v>50</v>
      </c>
      <c r="N3593" s="21" t="s">
        <v>50</v>
      </c>
      <c r="O3593" s="22"/>
      <c r="P3593" s="22"/>
    </row>
    <row r="3594" spans="1:16" ht="45" x14ac:dyDescent="0.25">
      <c r="A3594" s="21" t="s">
        <v>8039</v>
      </c>
      <c r="B3594" s="21" t="s">
        <v>49</v>
      </c>
      <c r="C3594" s="22"/>
      <c r="D3594" s="22"/>
      <c r="E3594" s="22"/>
      <c r="F3594" s="22"/>
      <c r="G3594" s="22"/>
      <c r="H3594" s="22"/>
      <c r="I3594" s="22"/>
      <c r="J3594" s="22"/>
      <c r="K3594" s="23">
        <v>1</v>
      </c>
      <c r="L3594" s="23">
        <v>1</v>
      </c>
      <c r="M3594" s="21" t="s">
        <v>50</v>
      </c>
      <c r="N3594" s="21" t="s">
        <v>50</v>
      </c>
      <c r="O3594" s="22"/>
      <c r="P3594" s="22"/>
    </row>
    <row r="3595" spans="1:16" ht="45" x14ac:dyDescent="0.25">
      <c r="A3595" s="21" t="s">
        <v>8040</v>
      </c>
      <c r="B3595" s="21" t="s">
        <v>49</v>
      </c>
      <c r="C3595" s="22"/>
      <c r="D3595" s="22"/>
      <c r="E3595" s="22"/>
      <c r="F3595" s="22"/>
      <c r="G3595" s="22"/>
      <c r="H3595" s="22"/>
      <c r="I3595" s="22"/>
      <c r="J3595" s="22"/>
      <c r="K3595" s="23">
        <v>1</v>
      </c>
      <c r="L3595" s="23">
        <v>1</v>
      </c>
      <c r="M3595" s="21" t="s">
        <v>50</v>
      </c>
      <c r="N3595" s="21" t="s">
        <v>50</v>
      </c>
      <c r="O3595" s="22"/>
      <c r="P3595" s="22"/>
    </row>
    <row r="3596" spans="1:16" ht="45" x14ac:dyDescent="0.25">
      <c r="A3596" s="21" t="s">
        <v>8041</v>
      </c>
      <c r="B3596" s="21" t="s">
        <v>49</v>
      </c>
      <c r="C3596" s="22"/>
      <c r="D3596" s="22"/>
      <c r="E3596" s="22"/>
      <c r="F3596" s="22"/>
      <c r="G3596" s="22"/>
      <c r="H3596" s="22"/>
      <c r="I3596" s="22"/>
      <c r="J3596" s="22"/>
      <c r="K3596" s="23">
        <v>1</v>
      </c>
      <c r="L3596" s="23">
        <v>1</v>
      </c>
      <c r="M3596" s="21" t="s">
        <v>50</v>
      </c>
      <c r="N3596" s="21" t="s">
        <v>50</v>
      </c>
      <c r="O3596" s="22"/>
      <c r="P3596" s="22"/>
    </row>
    <row r="3597" spans="1:16" ht="45" x14ac:dyDescent="0.25">
      <c r="A3597" s="21" t="s">
        <v>8042</v>
      </c>
      <c r="B3597" s="21" t="s">
        <v>49</v>
      </c>
      <c r="C3597" s="22"/>
      <c r="D3597" s="22"/>
      <c r="E3597" s="22"/>
      <c r="F3597" s="22"/>
      <c r="G3597" s="22"/>
      <c r="H3597" s="22"/>
      <c r="I3597" s="22"/>
      <c r="J3597" s="22"/>
      <c r="K3597" s="23">
        <v>1</v>
      </c>
      <c r="L3597" s="23">
        <v>1</v>
      </c>
      <c r="M3597" s="21" t="s">
        <v>50</v>
      </c>
      <c r="N3597" s="21" t="s">
        <v>50</v>
      </c>
      <c r="O3597" s="22"/>
      <c r="P3597" s="22"/>
    </row>
    <row r="3598" spans="1:16" ht="45" x14ac:dyDescent="0.25">
      <c r="A3598" s="21" t="s">
        <v>3305</v>
      </c>
      <c r="B3598" s="21" t="s">
        <v>49</v>
      </c>
      <c r="C3598" s="23">
        <v>13803483.210000001</v>
      </c>
      <c r="D3598" s="23">
        <v>35.11</v>
      </c>
      <c r="E3598" s="23">
        <v>22431670.100000001</v>
      </c>
      <c r="F3598" s="23">
        <v>45.21</v>
      </c>
      <c r="G3598" s="23">
        <v>17028656.41</v>
      </c>
      <c r="H3598" s="23">
        <v>46.1</v>
      </c>
      <c r="I3598" s="23">
        <v>16287309.789999999</v>
      </c>
      <c r="J3598" s="23">
        <v>36.119999999999997</v>
      </c>
      <c r="K3598" s="23">
        <v>1</v>
      </c>
      <c r="L3598" s="23">
        <v>1</v>
      </c>
      <c r="M3598" s="21" t="s">
        <v>50</v>
      </c>
      <c r="N3598" s="21" t="s">
        <v>58</v>
      </c>
      <c r="O3598" s="22"/>
      <c r="P3598" s="23">
        <v>411105.75</v>
      </c>
    </row>
    <row r="3599" spans="1:16" ht="45" x14ac:dyDescent="0.25">
      <c r="A3599" s="21" t="s">
        <v>8043</v>
      </c>
      <c r="B3599" s="21" t="s">
        <v>49</v>
      </c>
      <c r="C3599" s="22"/>
      <c r="D3599" s="22"/>
      <c r="E3599" s="22"/>
      <c r="F3599" s="22"/>
      <c r="G3599" s="22"/>
      <c r="H3599" s="22"/>
      <c r="I3599" s="22"/>
      <c r="J3599" s="22"/>
      <c r="K3599" s="23">
        <v>1</v>
      </c>
      <c r="L3599" s="23">
        <v>1</v>
      </c>
      <c r="M3599" s="21" t="s">
        <v>50</v>
      </c>
      <c r="N3599" s="21" t="s">
        <v>50</v>
      </c>
      <c r="O3599" s="22"/>
      <c r="P3599" s="22"/>
    </row>
    <row r="3600" spans="1:16" ht="45" x14ac:dyDescent="0.25">
      <c r="A3600" s="21" t="s">
        <v>3308</v>
      </c>
      <c r="B3600" s="21" t="s">
        <v>49</v>
      </c>
      <c r="C3600" s="23">
        <v>12388961.68</v>
      </c>
      <c r="D3600" s="23">
        <v>1734.2</v>
      </c>
      <c r="E3600" s="23">
        <v>8104252.1900000004</v>
      </c>
      <c r="F3600" s="23">
        <v>2508.75</v>
      </c>
      <c r="G3600" s="23">
        <v>8902900.5800000001</v>
      </c>
      <c r="H3600" s="23">
        <v>2514.98</v>
      </c>
      <c r="I3600" s="23">
        <v>8952047.7200000007</v>
      </c>
      <c r="J3600" s="23">
        <v>2938.16</v>
      </c>
      <c r="K3600" s="23">
        <v>1</v>
      </c>
      <c r="L3600" s="23">
        <v>1</v>
      </c>
      <c r="M3600" s="21" t="s">
        <v>50</v>
      </c>
      <c r="N3600" s="21" t="s">
        <v>5192</v>
      </c>
      <c r="O3600" s="22"/>
      <c r="P3600" s="23">
        <v>6221</v>
      </c>
    </row>
    <row r="3601" spans="1:16" ht="45" x14ac:dyDescent="0.25">
      <c r="A3601" s="21" t="s">
        <v>8044</v>
      </c>
      <c r="B3601" s="21" t="s">
        <v>49</v>
      </c>
      <c r="C3601" s="22"/>
      <c r="D3601" s="22"/>
      <c r="E3601" s="22"/>
      <c r="F3601" s="22"/>
      <c r="G3601" s="22"/>
      <c r="H3601" s="22"/>
      <c r="I3601" s="22"/>
      <c r="J3601" s="22"/>
      <c r="K3601" s="23">
        <v>1</v>
      </c>
      <c r="L3601" s="23">
        <v>1</v>
      </c>
      <c r="M3601" s="21" t="s">
        <v>50</v>
      </c>
      <c r="N3601" s="21" t="s">
        <v>50</v>
      </c>
      <c r="O3601" s="22"/>
      <c r="P3601" s="22"/>
    </row>
    <row r="3602" spans="1:16" ht="45" x14ac:dyDescent="0.25">
      <c r="A3602" s="21" t="s">
        <v>8045</v>
      </c>
      <c r="B3602" s="21" t="s">
        <v>49</v>
      </c>
      <c r="C3602" s="22"/>
      <c r="D3602" s="22"/>
      <c r="E3602" s="22"/>
      <c r="F3602" s="22"/>
      <c r="G3602" s="22"/>
      <c r="H3602" s="22"/>
      <c r="I3602" s="22"/>
      <c r="J3602" s="22"/>
      <c r="K3602" s="23">
        <v>1</v>
      </c>
      <c r="L3602" s="23">
        <v>1</v>
      </c>
      <c r="M3602" s="21" t="s">
        <v>50</v>
      </c>
      <c r="N3602" s="21" t="s">
        <v>50</v>
      </c>
      <c r="O3602" s="22"/>
      <c r="P3602" s="22"/>
    </row>
    <row r="3603" spans="1:16" ht="45" x14ac:dyDescent="0.25">
      <c r="A3603" s="21" t="s">
        <v>8046</v>
      </c>
      <c r="B3603" s="21" t="s">
        <v>49</v>
      </c>
      <c r="C3603" s="22"/>
      <c r="D3603" s="22"/>
      <c r="E3603" s="22"/>
      <c r="F3603" s="22"/>
      <c r="G3603" s="22"/>
      <c r="H3603" s="22"/>
      <c r="I3603" s="22"/>
      <c r="J3603" s="22"/>
      <c r="K3603" s="23">
        <v>1</v>
      </c>
      <c r="L3603" s="23">
        <v>1</v>
      </c>
      <c r="M3603" s="21" t="s">
        <v>50</v>
      </c>
      <c r="N3603" s="21" t="s">
        <v>50</v>
      </c>
      <c r="O3603" s="22"/>
      <c r="P3603" s="22"/>
    </row>
    <row r="3604" spans="1:16" ht="45" x14ac:dyDescent="0.25">
      <c r="A3604" s="21" t="s">
        <v>433</v>
      </c>
      <c r="B3604" s="21" t="s">
        <v>49</v>
      </c>
      <c r="C3604" s="23">
        <v>113488151.26000001</v>
      </c>
      <c r="D3604" s="23">
        <v>91.68</v>
      </c>
      <c r="E3604" s="23">
        <v>44883371.68</v>
      </c>
      <c r="F3604" s="23">
        <v>53.57</v>
      </c>
      <c r="G3604" s="23">
        <v>29446033.760000002</v>
      </c>
      <c r="H3604" s="23">
        <v>40.07</v>
      </c>
      <c r="I3604" s="23">
        <v>29594621.809999999</v>
      </c>
      <c r="J3604" s="23">
        <v>40.93</v>
      </c>
      <c r="K3604" s="23">
        <v>1</v>
      </c>
      <c r="L3604" s="23">
        <v>1</v>
      </c>
      <c r="M3604" s="21" t="s">
        <v>50</v>
      </c>
      <c r="N3604" s="21" t="s">
        <v>58</v>
      </c>
      <c r="O3604" s="22"/>
      <c r="P3604" s="23">
        <v>908611</v>
      </c>
    </row>
    <row r="3605" spans="1:16" ht="45" x14ac:dyDescent="0.25">
      <c r="A3605" s="21" t="s">
        <v>8047</v>
      </c>
      <c r="B3605" s="21" t="s">
        <v>49</v>
      </c>
      <c r="C3605" s="22"/>
      <c r="D3605" s="22"/>
      <c r="E3605" s="22"/>
      <c r="F3605" s="22"/>
      <c r="G3605" s="22"/>
      <c r="H3605" s="22"/>
      <c r="I3605" s="22"/>
      <c r="J3605" s="22"/>
      <c r="K3605" s="23">
        <v>1</v>
      </c>
      <c r="L3605" s="23">
        <v>1</v>
      </c>
      <c r="M3605" s="21" t="s">
        <v>50</v>
      </c>
      <c r="N3605" s="21" t="s">
        <v>50</v>
      </c>
      <c r="O3605" s="22"/>
      <c r="P3605" s="22"/>
    </row>
    <row r="3606" spans="1:16" ht="45" x14ac:dyDescent="0.25">
      <c r="A3606" s="21" t="s">
        <v>3311</v>
      </c>
      <c r="B3606" s="21" t="s">
        <v>49</v>
      </c>
      <c r="C3606" s="23">
        <v>31040495.690000001</v>
      </c>
      <c r="D3606" s="23">
        <v>158.74</v>
      </c>
      <c r="E3606" s="23">
        <v>24039137.129999999</v>
      </c>
      <c r="F3606" s="23">
        <v>157.69999999999999</v>
      </c>
      <c r="G3606" s="23">
        <v>22116000.859999999</v>
      </c>
      <c r="H3606" s="23">
        <v>143.66</v>
      </c>
      <c r="I3606" s="23">
        <v>21543445.370000001</v>
      </c>
      <c r="J3606" s="23">
        <v>134.63</v>
      </c>
      <c r="K3606" s="23">
        <v>1</v>
      </c>
      <c r="L3606" s="23">
        <v>1</v>
      </c>
      <c r="M3606" s="21" t="s">
        <v>50</v>
      </c>
      <c r="N3606" s="21" t="s">
        <v>1462</v>
      </c>
      <c r="O3606" s="22"/>
      <c r="P3606" s="23">
        <v>162794.5</v>
      </c>
    </row>
    <row r="3607" spans="1:16" ht="45" x14ac:dyDescent="0.25">
      <c r="A3607" s="21" t="s">
        <v>1121</v>
      </c>
      <c r="B3607" s="21" t="s">
        <v>49</v>
      </c>
      <c r="C3607" s="23">
        <v>58417692.229999997</v>
      </c>
      <c r="D3607" s="23">
        <v>2030.6</v>
      </c>
      <c r="E3607" s="23">
        <v>76591590.189999998</v>
      </c>
      <c r="F3607" s="23">
        <v>4147.92</v>
      </c>
      <c r="G3607" s="23">
        <v>70571124.530000001</v>
      </c>
      <c r="H3607" s="23">
        <v>3510.57</v>
      </c>
      <c r="I3607" s="23">
        <v>62721807.479999997</v>
      </c>
      <c r="J3607" s="23">
        <v>3186.32</v>
      </c>
      <c r="K3607" s="23">
        <v>1</v>
      </c>
      <c r="L3607" s="23">
        <v>1</v>
      </c>
      <c r="M3607" s="21" t="s">
        <v>50</v>
      </c>
      <c r="N3607" s="21" t="s">
        <v>5192</v>
      </c>
      <c r="O3607" s="22"/>
      <c r="P3607" s="23">
        <v>21512</v>
      </c>
    </row>
    <row r="3608" spans="1:16" ht="45" x14ac:dyDescent="0.25">
      <c r="A3608" s="21" t="s">
        <v>8048</v>
      </c>
      <c r="B3608" s="21" t="s">
        <v>49</v>
      </c>
      <c r="C3608" s="22"/>
      <c r="D3608" s="22"/>
      <c r="E3608" s="22"/>
      <c r="F3608" s="22"/>
      <c r="G3608" s="22"/>
      <c r="H3608" s="22"/>
      <c r="I3608" s="22"/>
      <c r="J3608" s="22"/>
      <c r="K3608" s="23">
        <v>1</v>
      </c>
      <c r="L3608" s="23">
        <v>1</v>
      </c>
      <c r="M3608" s="21" t="s">
        <v>50</v>
      </c>
      <c r="N3608" s="21" t="s">
        <v>50</v>
      </c>
      <c r="O3608" s="22"/>
      <c r="P3608" s="22"/>
    </row>
    <row r="3609" spans="1:16" ht="45" x14ac:dyDescent="0.25">
      <c r="A3609" s="21" t="s">
        <v>8049</v>
      </c>
      <c r="B3609" s="21" t="s">
        <v>49</v>
      </c>
      <c r="C3609" s="22"/>
      <c r="D3609" s="22"/>
      <c r="E3609" s="22"/>
      <c r="F3609" s="22"/>
      <c r="G3609" s="22"/>
      <c r="H3609" s="22"/>
      <c r="I3609" s="22"/>
      <c r="J3609" s="22"/>
      <c r="K3609" s="23">
        <v>1</v>
      </c>
      <c r="L3609" s="23">
        <v>1</v>
      </c>
      <c r="M3609" s="21" t="s">
        <v>50</v>
      </c>
      <c r="N3609" s="21" t="s">
        <v>50</v>
      </c>
      <c r="O3609" s="22"/>
      <c r="P3609" s="22"/>
    </row>
    <row r="3610" spans="1:16" ht="45" x14ac:dyDescent="0.25">
      <c r="A3610" s="21" t="s">
        <v>8050</v>
      </c>
      <c r="B3610" s="21" t="s">
        <v>49</v>
      </c>
      <c r="C3610" s="22"/>
      <c r="D3610" s="22"/>
      <c r="E3610" s="22"/>
      <c r="F3610" s="22"/>
      <c r="G3610" s="22"/>
      <c r="H3610" s="22"/>
      <c r="I3610" s="22"/>
      <c r="J3610" s="22"/>
      <c r="K3610" s="23">
        <v>1</v>
      </c>
      <c r="L3610" s="23">
        <v>1</v>
      </c>
      <c r="M3610" s="21" t="s">
        <v>50</v>
      </c>
      <c r="N3610" s="21" t="s">
        <v>50</v>
      </c>
      <c r="O3610" s="22"/>
      <c r="P3610" s="22"/>
    </row>
    <row r="3611" spans="1:16" ht="45" x14ac:dyDescent="0.25">
      <c r="A3611" s="21" t="s">
        <v>8051</v>
      </c>
      <c r="B3611" s="21" t="s">
        <v>49</v>
      </c>
      <c r="C3611" s="22"/>
      <c r="D3611" s="22"/>
      <c r="E3611" s="22"/>
      <c r="F3611" s="22"/>
      <c r="G3611" s="22"/>
      <c r="H3611" s="22"/>
      <c r="I3611" s="22"/>
      <c r="J3611" s="22"/>
      <c r="K3611" s="23">
        <v>1</v>
      </c>
      <c r="L3611" s="23">
        <v>1</v>
      </c>
      <c r="M3611" s="21" t="s">
        <v>50</v>
      </c>
      <c r="N3611" s="21" t="s">
        <v>50</v>
      </c>
      <c r="O3611" s="22"/>
      <c r="P3611" s="22"/>
    </row>
    <row r="3612" spans="1:16" ht="45" x14ac:dyDescent="0.25">
      <c r="A3612" s="21" t="s">
        <v>8052</v>
      </c>
      <c r="B3612" s="21" t="s">
        <v>49</v>
      </c>
      <c r="C3612" s="22"/>
      <c r="D3612" s="22"/>
      <c r="E3612" s="22"/>
      <c r="F3612" s="22"/>
      <c r="G3612" s="22"/>
      <c r="H3612" s="22"/>
      <c r="I3612" s="22"/>
      <c r="J3612" s="22"/>
      <c r="K3612" s="23">
        <v>1</v>
      </c>
      <c r="L3612" s="23">
        <v>1</v>
      </c>
      <c r="M3612" s="21" t="s">
        <v>50</v>
      </c>
      <c r="N3612" s="21" t="s">
        <v>50</v>
      </c>
      <c r="O3612" s="22"/>
      <c r="P3612" s="22"/>
    </row>
    <row r="3613" spans="1:16" ht="45" x14ac:dyDescent="0.25">
      <c r="A3613" s="21" t="s">
        <v>8053</v>
      </c>
      <c r="B3613" s="21" t="s">
        <v>49</v>
      </c>
      <c r="C3613" s="22"/>
      <c r="D3613" s="22"/>
      <c r="E3613" s="22"/>
      <c r="F3613" s="22"/>
      <c r="G3613" s="22"/>
      <c r="H3613" s="22"/>
      <c r="I3613" s="22"/>
      <c r="J3613" s="22"/>
      <c r="K3613" s="23">
        <v>1</v>
      </c>
      <c r="L3613" s="23">
        <v>1</v>
      </c>
      <c r="M3613" s="21" t="s">
        <v>50</v>
      </c>
      <c r="N3613" s="21" t="s">
        <v>50</v>
      </c>
      <c r="O3613" s="22"/>
      <c r="P3613" s="22"/>
    </row>
    <row r="3614" spans="1:16" ht="45" x14ac:dyDescent="0.25">
      <c r="A3614" s="21" t="s">
        <v>8054</v>
      </c>
      <c r="B3614" s="21" t="s">
        <v>49</v>
      </c>
      <c r="C3614" s="22"/>
      <c r="D3614" s="22"/>
      <c r="E3614" s="22"/>
      <c r="F3614" s="22"/>
      <c r="G3614" s="22"/>
      <c r="H3614" s="22"/>
      <c r="I3614" s="22"/>
      <c r="J3614" s="22"/>
      <c r="K3614" s="23">
        <v>1</v>
      </c>
      <c r="L3614" s="23">
        <v>1</v>
      </c>
      <c r="M3614" s="21" t="s">
        <v>50</v>
      </c>
      <c r="N3614" s="21" t="s">
        <v>50</v>
      </c>
      <c r="O3614" s="22"/>
      <c r="P3614" s="22"/>
    </row>
    <row r="3615" spans="1:16" ht="45" x14ac:dyDescent="0.25">
      <c r="A3615" s="21" t="s">
        <v>8055</v>
      </c>
      <c r="B3615" s="21" t="s">
        <v>49</v>
      </c>
      <c r="C3615" s="22"/>
      <c r="D3615" s="22"/>
      <c r="E3615" s="22"/>
      <c r="F3615" s="22"/>
      <c r="G3615" s="22"/>
      <c r="H3615" s="22"/>
      <c r="I3615" s="22"/>
      <c r="J3615" s="22"/>
      <c r="K3615" s="23">
        <v>1</v>
      </c>
      <c r="L3615" s="23">
        <v>1</v>
      </c>
      <c r="M3615" s="21" t="s">
        <v>50</v>
      </c>
      <c r="N3615" s="21" t="s">
        <v>50</v>
      </c>
      <c r="O3615" s="22"/>
      <c r="P3615" s="22"/>
    </row>
    <row r="3616" spans="1:16" ht="45" x14ac:dyDescent="0.25">
      <c r="A3616" s="21" t="s">
        <v>3314</v>
      </c>
      <c r="B3616" s="21" t="s">
        <v>49</v>
      </c>
      <c r="C3616" s="23">
        <v>38966894.899999999</v>
      </c>
      <c r="D3616" s="23">
        <v>1574.53</v>
      </c>
      <c r="E3616" s="23">
        <v>32189635.100000001</v>
      </c>
      <c r="F3616" s="23">
        <v>2193.62</v>
      </c>
      <c r="G3616" s="23">
        <v>40972571.5</v>
      </c>
      <c r="H3616" s="23">
        <v>2002.04</v>
      </c>
      <c r="I3616" s="23">
        <v>34305954.530000001</v>
      </c>
      <c r="J3616" s="23">
        <v>2324.16</v>
      </c>
      <c r="K3616" s="23">
        <v>1</v>
      </c>
      <c r="L3616" s="23">
        <v>1</v>
      </c>
      <c r="M3616" s="21" t="s">
        <v>50</v>
      </c>
      <c r="N3616" s="21" t="s">
        <v>5192</v>
      </c>
      <c r="O3616" s="22"/>
      <c r="P3616" s="23">
        <v>27179.75</v>
      </c>
    </row>
    <row r="3617" spans="1:16" ht="45" x14ac:dyDescent="0.25">
      <c r="A3617" s="21" t="s">
        <v>8056</v>
      </c>
      <c r="B3617" s="21" t="s">
        <v>49</v>
      </c>
      <c r="C3617" s="22"/>
      <c r="D3617" s="22"/>
      <c r="E3617" s="22"/>
      <c r="F3617" s="22"/>
      <c r="G3617" s="22"/>
      <c r="H3617" s="22"/>
      <c r="I3617" s="22"/>
      <c r="J3617" s="22"/>
      <c r="K3617" s="23">
        <v>1</v>
      </c>
      <c r="L3617" s="23">
        <v>1</v>
      </c>
      <c r="M3617" s="21" t="s">
        <v>50</v>
      </c>
      <c r="N3617" s="21" t="s">
        <v>50</v>
      </c>
      <c r="O3617" s="22"/>
      <c r="P3617" s="22"/>
    </row>
    <row r="3618" spans="1:16" ht="45" x14ac:dyDescent="0.25">
      <c r="A3618" s="21" t="s">
        <v>8057</v>
      </c>
      <c r="B3618" s="21" t="s">
        <v>49</v>
      </c>
      <c r="C3618" s="22"/>
      <c r="D3618" s="22"/>
      <c r="E3618" s="22"/>
      <c r="F3618" s="22"/>
      <c r="G3618" s="22"/>
      <c r="H3618" s="22"/>
      <c r="I3618" s="22"/>
      <c r="J3618" s="22"/>
      <c r="K3618" s="23">
        <v>1</v>
      </c>
      <c r="L3618" s="23">
        <v>1</v>
      </c>
      <c r="M3618" s="21" t="s">
        <v>50</v>
      </c>
      <c r="N3618" s="21" t="s">
        <v>50</v>
      </c>
      <c r="O3618" s="22"/>
      <c r="P3618" s="22"/>
    </row>
    <row r="3619" spans="1:16" ht="45" x14ac:dyDescent="0.25">
      <c r="A3619" s="21" t="s">
        <v>8058</v>
      </c>
      <c r="B3619" s="21" t="s">
        <v>49</v>
      </c>
      <c r="C3619" s="22"/>
      <c r="D3619" s="22"/>
      <c r="E3619" s="22"/>
      <c r="F3619" s="22"/>
      <c r="G3619" s="22"/>
      <c r="H3619" s="22"/>
      <c r="I3619" s="22"/>
      <c r="J3619" s="22"/>
      <c r="K3619" s="23">
        <v>1</v>
      </c>
      <c r="L3619" s="23">
        <v>1</v>
      </c>
      <c r="M3619" s="21" t="s">
        <v>50</v>
      </c>
      <c r="N3619" s="21" t="s">
        <v>50</v>
      </c>
      <c r="O3619" s="22"/>
      <c r="P3619" s="22"/>
    </row>
    <row r="3620" spans="1:16" ht="45" x14ac:dyDescent="0.25">
      <c r="A3620" s="21" t="s">
        <v>8059</v>
      </c>
      <c r="B3620" s="21" t="s">
        <v>49</v>
      </c>
      <c r="C3620" s="22"/>
      <c r="D3620" s="22"/>
      <c r="E3620" s="22"/>
      <c r="F3620" s="22"/>
      <c r="G3620" s="22"/>
      <c r="H3620" s="22"/>
      <c r="I3620" s="22"/>
      <c r="J3620" s="22"/>
      <c r="K3620" s="23">
        <v>1</v>
      </c>
      <c r="L3620" s="23">
        <v>1</v>
      </c>
      <c r="M3620" s="21" t="s">
        <v>50</v>
      </c>
      <c r="N3620" s="21" t="s">
        <v>50</v>
      </c>
      <c r="O3620" s="22"/>
      <c r="P3620" s="22"/>
    </row>
    <row r="3621" spans="1:16" ht="45" x14ac:dyDescent="0.25">
      <c r="A3621" s="21" t="s">
        <v>8060</v>
      </c>
      <c r="B3621" s="21" t="s">
        <v>49</v>
      </c>
      <c r="C3621" s="22"/>
      <c r="D3621" s="22"/>
      <c r="E3621" s="22"/>
      <c r="F3621" s="22"/>
      <c r="G3621" s="22"/>
      <c r="H3621" s="22"/>
      <c r="I3621" s="22"/>
      <c r="J3621" s="22"/>
      <c r="K3621" s="23">
        <v>1</v>
      </c>
      <c r="L3621" s="23">
        <v>1</v>
      </c>
      <c r="M3621" s="21" t="s">
        <v>50</v>
      </c>
      <c r="N3621" s="21" t="s">
        <v>50</v>
      </c>
      <c r="O3621" s="22"/>
      <c r="P3621" s="22"/>
    </row>
    <row r="3622" spans="1:16" ht="45" x14ac:dyDescent="0.25">
      <c r="A3622" s="21" t="s">
        <v>3316</v>
      </c>
      <c r="B3622" s="21" t="s">
        <v>49</v>
      </c>
      <c r="C3622" s="22"/>
      <c r="D3622" s="22"/>
      <c r="E3622" s="23">
        <v>14218330.109999999</v>
      </c>
      <c r="F3622" s="23">
        <v>192.67</v>
      </c>
      <c r="G3622" s="23">
        <v>10347412.880000001</v>
      </c>
      <c r="H3622" s="23">
        <v>148.66</v>
      </c>
      <c r="I3622" s="23">
        <v>12447090.73</v>
      </c>
      <c r="J3622" s="23">
        <v>164.51</v>
      </c>
      <c r="K3622" s="23">
        <v>1</v>
      </c>
      <c r="L3622" s="23">
        <v>1</v>
      </c>
      <c r="M3622" s="21" t="s">
        <v>50</v>
      </c>
      <c r="N3622" s="21" t="s">
        <v>50</v>
      </c>
      <c r="O3622" s="22"/>
      <c r="P3622" s="22"/>
    </row>
    <row r="3623" spans="1:16" ht="45" x14ac:dyDescent="0.25">
      <c r="A3623" s="21" t="s">
        <v>8061</v>
      </c>
      <c r="B3623" s="21" t="s">
        <v>49</v>
      </c>
      <c r="C3623" s="22"/>
      <c r="D3623" s="22"/>
      <c r="E3623" s="22"/>
      <c r="F3623" s="22"/>
      <c r="G3623" s="22"/>
      <c r="H3623" s="22"/>
      <c r="I3623" s="22"/>
      <c r="J3623" s="22"/>
      <c r="K3623" s="23">
        <v>1</v>
      </c>
      <c r="L3623" s="23">
        <v>1</v>
      </c>
      <c r="M3623" s="21" t="s">
        <v>50</v>
      </c>
      <c r="N3623" s="21" t="s">
        <v>50</v>
      </c>
      <c r="O3623" s="22"/>
      <c r="P3623" s="22"/>
    </row>
    <row r="3624" spans="1:16" ht="45" x14ac:dyDescent="0.25">
      <c r="A3624" s="21" t="s">
        <v>8062</v>
      </c>
      <c r="B3624" s="21" t="s">
        <v>49</v>
      </c>
      <c r="C3624" s="22"/>
      <c r="D3624" s="22"/>
      <c r="E3624" s="22"/>
      <c r="F3624" s="22"/>
      <c r="G3624" s="22"/>
      <c r="H3624" s="22"/>
      <c r="I3624" s="22"/>
      <c r="J3624" s="22"/>
      <c r="K3624" s="23">
        <v>1</v>
      </c>
      <c r="L3624" s="23">
        <v>1</v>
      </c>
      <c r="M3624" s="21" t="s">
        <v>50</v>
      </c>
      <c r="N3624" s="21" t="s">
        <v>50</v>
      </c>
      <c r="O3624" s="22"/>
      <c r="P3624" s="22"/>
    </row>
    <row r="3625" spans="1:16" ht="45" x14ac:dyDescent="0.25">
      <c r="A3625" s="21" t="s">
        <v>8063</v>
      </c>
      <c r="B3625" s="21" t="s">
        <v>49</v>
      </c>
      <c r="C3625" s="22"/>
      <c r="D3625" s="22"/>
      <c r="E3625" s="22"/>
      <c r="F3625" s="22"/>
      <c r="G3625" s="22"/>
      <c r="H3625" s="22"/>
      <c r="I3625" s="22"/>
      <c r="J3625" s="22"/>
      <c r="K3625" s="23">
        <v>1</v>
      </c>
      <c r="L3625" s="23">
        <v>1</v>
      </c>
      <c r="M3625" s="21" t="s">
        <v>50</v>
      </c>
      <c r="N3625" s="21" t="s">
        <v>50</v>
      </c>
      <c r="O3625" s="22"/>
      <c r="P3625" s="22"/>
    </row>
    <row r="3626" spans="1:16" ht="45" x14ac:dyDescent="0.25">
      <c r="A3626" s="21" t="s">
        <v>8064</v>
      </c>
      <c r="B3626" s="21" t="s">
        <v>49</v>
      </c>
      <c r="C3626" s="22"/>
      <c r="D3626" s="22"/>
      <c r="E3626" s="22"/>
      <c r="F3626" s="22"/>
      <c r="G3626" s="22"/>
      <c r="H3626" s="22"/>
      <c r="I3626" s="22"/>
      <c r="J3626" s="22"/>
      <c r="K3626" s="23">
        <v>1</v>
      </c>
      <c r="L3626" s="23">
        <v>1</v>
      </c>
      <c r="M3626" s="21" t="s">
        <v>50</v>
      </c>
      <c r="N3626" s="21" t="s">
        <v>50</v>
      </c>
      <c r="O3626" s="22"/>
      <c r="P3626" s="22"/>
    </row>
    <row r="3627" spans="1:16" ht="45" x14ac:dyDescent="0.25">
      <c r="A3627" s="21" t="s">
        <v>8065</v>
      </c>
      <c r="B3627" s="21" t="s">
        <v>49</v>
      </c>
      <c r="C3627" s="22"/>
      <c r="D3627" s="22"/>
      <c r="E3627" s="22"/>
      <c r="F3627" s="22"/>
      <c r="G3627" s="22"/>
      <c r="H3627" s="22"/>
      <c r="I3627" s="22"/>
      <c r="J3627" s="22"/>
      <c r="K3627" s="23">
        <v>1</v>
      </c>
      <c r="L3627" s="23">
        <v>1</v>
      </c>
      <c r="M3627" s="21" t="s">
        <v>50</v>
      </c>
      <c r="N3627" s="21" t="s">
        <v>50</v>
      </c>
      <c r="O3627" s="22"/>
      <c r="P3627" s="22"/>
    </row>
    <row r="3628" spans="1:16" ht="45" x14ac:dyDescent="0.25">
      <c r="A3628" s="21" t="s">
        <v>8066</v>
      </c>
      <c r="B3628" s="21" t="s">
        <v>49</v>
      </c>
      <c r="C3628" s="22"/>
      <c r="D3628" s="22"/>
      <c r="E3628" s="22"/>
      <c r="F3628" s="22"/>
      <c r="G3628" s="22"/>
      <c r="H3628" s="22"/>
      <c r="I3628" s="22"/>
      <c r="J3628" s="22"/>
      <c r="K3628" s="23">
        <v>1</v>
      </c>
      <c r="L3628" s="23">
        <v>1</v>
      </c>
      <c r="M3628" s="21" t="s">
        <v>50</v>
      </c>
      <c r="N3628" s="21" t="s">
        <v>50</v>
      </c>
      <c r="O3628" s="22"/>
      <c r="P3628" s="22"/>
    </row>
    <row r="3629" spans="1:16" ht="45" x14ac:dyDescent="0.25">
      <c r="A3629" s="21" t="s">
        <v>8067</v>
      </c>
      <c r="B3629" s="21" t="s">
        <v>49</v>
      </c>
      <c r="C3629" s="22"/>
      <c r="D3629" s="22"/>
      <c r="E3629" s="22"/>
      <c r="F3629" s="22"/>
      <c r="G3629" s="22"/>
      <c r="H3629" s="22"/>
      <c r="I3629" s="22"/>
      <c r="J3629" s="22"/>
      <c r="K3629" s="23">
        <v>1</v>
      </c>
      <c r="L3629" s="23">
        <v>1</v>
      </c>
      <c r="M3629" s="21" t="s">
        <v>50</v>
      </c>
      <c r="N3629" s="21" t="s">
        <v>50</v>
      </c>
      <c r="O3629" s="22"/>
      <c r="P3629" s="22"/>
    </row>
    <row r="3630" spans="1:16" ht="45" x14ac:dyDescent="0.25">
      <c r="A3630" s="21" t="s">
        <v>8068</v>
      </c>
      <c r="B3630" s="21" t="s">
        <v>49</v>
      </c>
      <c r="C3630" s="22"/>
      <c r="D3630" s="22"/>
      <c r="E3630" s="22"/>
      <c r="F3630" s="22"/>
      <c r="G3630" s="22"/>
      <c r="H3630" s="22"/>
      <c r="I3630" s="22"/>
      <c r="J3630" s="22"/>
      <c r="K3630" s="23">
        <v>1</v>
      </c>
      <c r="L3630" s="23">
        <v>1</v>
      </c>
      <c r="M3630" s="21" t="s">
        <v>50</v>
      </c>
      <c r="N3630" s="21" t="s">
        <v>50</v>
      </c>
      <c r="O3630" s="22"/>
      <c r="P3630" s="22"/>
    </row>
    <row r="3631" spans="1:16" ht="45" x14ac:dyDescent="0.25">
      <c r="A3631" s="21" t="s">
        <v>8069</v>
      </c>
      <c r="B3631" s="21" t="s">
        <v>49</v>
      </c>
      <c r="C3631" s="22"/>
      <c r="D3631" s="22"/>
      <c r="E3631" s="22"/>
      <c r="F3631" s="22"/>
      <c r="G3631" s="22"/>
      <c r="H3631" s="22"/>
      <c r="I3631" s="22"/>
      <c r="J3631" s="22"/>
      <c r="K3631" s="23">
        <v>1</v>
      </c>
      <c r="L3631" s="23">
        <v>1</v>
      </c>
      <c r="M3631" s="21" t="s">
        <v>50</v>
      </c>
      <c r="N3631" s="21" t="s">
        <v>50</v>
      </c>
      <c r="O3631" s="22"/>
      <c r="P3631" s="22"/>
    </row>
    <row r="3632" spans="1:16" ht="45" x14ac:dyDescent="0.25">
      <c r="A3632" s="21" t="s">
        <v>8070</v>
      </c>
      <c r="B3632" s="21" t="s">
        <v>49</v>
      </c>
      <c r="C3632" s="22"/>
      <c r="D3632" s="22"/>
      <c r="E3632" s="22"/>
      <c r="F3632" s="22"/>
      <c r="G3632" s="22"/>
      <c r="H3632" s="22"/>
      <c r="I3632" s="22"/>
      <c r="J3632" s="22"/>
      <c r="K3632" s="23">
        <v>1</v>
      </c>
      <c r="L3632" s="23">
        <v>1</v>
      </c>
      <c r="M3632" s="21" t="s">
        <v>50</v>
      </c>
      <c r="N3632" s="21" t="s">
        <v>50</v>
      </c>
      <c r="O3632" s="22"/>
      <c r="P3632" s="22"/>
    </row>
    <row r="3633" spans="1:16" ht="45" x14ac:dyDescent="0.25">
      <c r="A3633" s="21" t="s">
        <v>8071</v>
      </c>
      <c r="B3633" s="21" t="s">
        <v>49</v>
      </c>
      <c r="C3633" s="22"/>
      <c r="D3633" s="22"/>
      <c r="E3633" s="22"/>
      <c r="F3633" s="22"/>
      <c r="G3633" s="22"/>
      <c r="H3633" s="22"/>
      <c r="I3633" s="22"/>
      <c r="J3633" s="22"/>
      <c r="K3633" s="23">
        <v>1</v>
      </c>
      <c r="L3633" s="23">
        <v>1</v>
      </c>
      <c r="M3633" s="21" t="s">
        <v>50</v>
      </c>
      <c r="N3633" s="21" t="s">
        <v>50</v>
      </c>
      <c r="O3633" s="22"/>
      <c r="P3633" s="22"/>
    </row>
    <row r="3634" spans="1:16" ht="45" x14ac:dyDescent="0.25">
      <c r="A3634" s="21" t="s">
        <v>8072</v>
      </c>
      <c r="B3634" s="21" t="s">
        <v>49</v>
      </c>
      <c r="C3634" s="22"/>
      <c r="D3634" s="22"/>
      <c r="E3634" s="22"/>
      <c r="F3634" s="22"/>
      <c r="G3634" s="22"/>
      <c r="H3634" s="22"/>
      <c r="I3634" s="22"/>
      <c r="J3634" s="22"/>
      <c r="K3634" s="23">
        <v>1</v>
      </c>
      <c r="L3634" s="23">
        <v>1</v>
      </c>
      <c r="M3634" s="21" t="s">
        <v>50</v>
      </c>
      <c r="N3634" s="21" t="s">
        <v>50</v>
      </c>
      <c r="O3634" s="22"/>
      <c r="P3634" s="22"/>
    </row>
    <row r="3635" spans="1:16" ht="45" x14ac:dyDescent="0.25">
      <c r="A3635" s="21" t="s">
        <v>8073</v>
      </c>
      <c r="B3635" s="21" t="s">
        <v>49</v>
      </c>
      <c r="C3635" s="22"/>
      <c r="D3635" s="22"/>
      <c r="E3635" s="22"/>
      <c r="F3635" s="22"/>
      <c r="G3635" s="22"/>
      <c r="H3635" s="22"/>
      <c r="I3635" s="22"/>
      <c r="J3635" s="22"/>
      <c r="K3635" s="23">
        <v>1</v>
      </c>
      <c r="L3635" s="23">
        <v>1</v>
      </c>
      <c r="M3635" s="21" t="s">
        <v>50</v>
      </c>
      <c r="N3635" s="21" t="s">
        <v>50</v>
      </c>
      <c r="O3635" s="22"/>
      <c r="P3635" s="22"/>
    </row>
    <row r="3636" spans="1:16" ht="45" x14ac:dyDescent="0.25">
      <c r="A3636" s="21" t="s">
        <v>3318</v>
      </c>
      <c r="B3636" s="21" t="s">
        <v>49</v>
      </c>
      <c r="C3636" s="23">
        <v>12213575.77</v>
      </c>
      <c r="D3636" s="23">
        <v>621.08000000000004</v>
      </c>
      <c r="E3636" s="23">
        <v>12136110.359999999</v>
      </c>
      <c r="F3636" s="23">
        <v>530.27</v>
      </c>
      <c r="G3636" s="23">
        <v>44792354.590000004</v>
      </c>
      <c r="H3636" s="23">
        <v>2514.98</v>
      </c>
      <c r="I3636" s="23">
        <v>12239495.16</v>
      </c>
      <c r="J3636" s="23">
        <v>526.12</v>
      </c>
      <c r="K3636" s="23">
        <v>1</v>
      </c>
      <c r="L3636" s="23">
        <v>1</v>
      </c>
      <c r="M3636" s="21" t="s">
        <v>50</v>
      </c>
      <c r="N3636" s="21" t="s">
        <v>5192</v>
      </c>
      <c r="O3636" s="22"/>
      <c r="P3636" s="23">
        <v>19168</v>
      </c>
    </row>
    <row r="3637" spans="1:16" ht="45" x14ac:dyDescent="0.25">
      <c r="A3637" s="21" t="s">
        <v>8074</v>
      </c>
      <c r="B3637" s="21" t="s">
        <v>49</v>
      </c>
      <c r="C3637" s="22"/>
      <c r="D3637" s="22"/>
      <c r="E3637" s="22"/>
      <c r="F3637" s="22"/>
      <c r="G3637" s="22"/>
      <c r="H3637" s="22"/>
      <c r="I3637" s="22"/>
      <c r="J3637" s="22"/>
      <c r="K3637" s="23">
        <v>1</v>
      </c>
      <c r="L3637" s="23">
        <v>1</v>
      </c>
      <c r="M3637" s="21" t="s">
        <v>50</v>
      </c>
      <c r="N3637" s="21" t="s">
        <v>50</v>
      </c>
      <c r="O3637" s="22"/>
      <c r="P3637" s="22"/>
    </row>
    <row r="3638" spans="1:16" ht="45" x14ac:dyDescent="0.25">
      <c r="A3638" s="21" t="s">
        <v>8075</v>
      </c>
      <c r="B3638" s="21" t="s">
        <v>49</v>
      </c>
      <c r="C3638" s="22"/>
      <c r="D3638" s="22"/>
      <c r="E3638" s="22"/>
      <c r="F3638" s="22"/>
      <c r="G3638" s="22"/>
      <c r="H3638" s="22"/>
      <c r="I3638" s="22"/>
      <c r="J3638" s="22"/>
      <c r="K3638" s="23">
        <v>1</v>
      </c>
      <c r="L3638" s="23">
        <v>1</v>
      </c>
      <c r="M3638" s="21" t="s">
        <v>50</v>
      </c>
      <c r="N3638" s="21" t="s">
        <v>50</v>
      </c>
      <c r="O3638" s="22"/>
      <c r="P3638" s="22"/>
    </row>
    <row r="3639" spans="1:16" ht="45" x14ac:dyDescent="0.25">
      <c r="A3639" s="21" t="s">
        <v>8076</v>
      </c>
      <c r="B3639" s="21" t="s">
        <v>49</v>
      </c>
      <c r="C3639" s="22"/>
      <c r="D3639" s="22"/>
      <c r="E3639" s="22"/>
      <c r="F3639" s="22"/>
      <c r="G3639" s="22"/>
      <c r="H3639" s="22"/>
      <c r="I3639" s="22"/>
      <c r="J3639" s="22"/>
      <c r="K3639" s="23">
        <v>1</v>
      </c>
      <c r="L3639" s="23">
        <v>1</v>
      </c>
      <c r="M3639" s="21" t="s">
        <v>50</v>
      </c>
      <c r="N3639" s="21" t="s">
        <v>50</v>
      </c>
      <c r="O3639" s="22"/>
      <c r="P3639" s="22"/>
    </row>
    <row r="3640" spans="1:16" ht="45" x14ac:dyDescent="0.25">
      <c r="A3640" s="21" t="s">
        <v>8077</v>
      </c>
      <c r="B3640" s="21" t="s">
        <v>49</v>
      </c>
      <c r="C3640" s="22"/>
      <c r="D3640" s="22"/>
      <c r="E3640" s="22"/>
      <c r="F3640" s="22"/>
      <c r="G3640" s="22"/>
      <c r="H3640" s="22"/>
      <c r="I3640" s="22"/>
      <c r="J3640" s="22"/>
      <c r="K3640" s="23">
        <v>1</v>
      </c>
      <c r="L3640" s="23">
        <v>1</v>
      </c>
      <c r="M3640" s="21" t="s">
        <v>50</v>
      </c>
      <c r="N3640" s="21" t="s">
        <v>50</v>
      </c>
      <c r="O3640" s="22"/>
      <c r="P3640" s="22"/>
    </row>
    <row r="3641" spans="1:16" ht="45" x14ac:dyDescent="0.25">
      <c r="A3641" s="21" t="s">
        <v>8078</v>
      </c>
      <c r="B3641" s="21" t="s">
        <v>49</v>
      </c>
      <c r="C3641" s="22"/>
      <c r="D3641" s="22"/>
      <c r="E3641" s="22"/>
      <c r="F3641" s="22"/>
      <c r="G3641" s="22"/>
      <c r="H3641" s="22"/>
      <c r="I3641" s="22"/>
      <c r="J3641" s="22"/>
      <c r="K3641" s="23">
        <v>1</v>
      </c>
      <c r="L3641" s="23">
        <v>1</v>
      </c>
      <c r="M3641" s="21" t="s">
        <v>50</v>
      </c>
      <c r="N3641" s="21" t="s">
        <v>50</v>
      </c>
      <c r="O3641" s="22"/>
      <c r="P3641" s="22"/>
    </row>
    <row r="3642" spans="1:16" ht="45" x14ac:dyDescent="0.25">
      <c r="A3642" s="21" t="s">
        <v>8079</v>
      </c>
      <c r="B3642" s="21" t="s">
        <v>49</v>
      </c>
      <c r="C3642" s="22"/>
      <c r="D3642" s="22"/>
      <c r="E3642" s="22"/>
      <c r="F3642" s="22"/>
      <c r="G3642" s="22"/>
      <c r="H3642" s="22"/>
      <c r="I3642" s="22"/>
      <c r="J3642" s="22"/>
      <c r="K3642" s="23">
        <v>1</v>
      </c>
      <c r="L3642" s="23">
        <v>1</v>
      </c>
      <c r="M3642" s="21" t="s">
        <v>50</v>
      </c>
      <c r="N3642" s="21" t="s">
        <v>50</v>
      </c>
      <c r="O3642" s="22"/>
      <c r="P3642" s="22"/>
    </row>
    <row r="3643" spans="1:16" ht="45" x14ac:dyDescent="0.25">
      <c r="A3643" s="21" t="s">
        <v>8080</v>
      </c>
      <c r="B3643" s="21" t="s">
        <v>49</v>
      </c>
      <c r="C3643" s="22"/>
      <c r="D3643" s="22"/>
      <c r="E3643" s="22"/>
      <c r="F3643" s="22"/>
      <c r="G3643" s="22"/>
      <c r="H3643" s="22"/>
      <c r="I3643" s="22"/>
      <c r="J3643" s="22"/>
      <c r="K3643" s="23">
        <v>1</v>
      </c>
      <c r="L3643" s="23">
        <v>1</v>
      </c>
      <c r="M3643" s="21" t="s">
        <v>50</v>
      </c>
      <c r="N3643" s="21" t="s">
        <v>50</v>
      </c>
      <c r="O3643" s="22"/>
      <c r="P3643" s="22"/>
    </row>
    <row r="3644" spans="1:16" ht="45" x14ac:dyDescent="0.25">
      <c r="A3644" s="21" t="s">
        <v>8081</v>
      </c>
      <c r="B3644" s="21" t="s">
        <v>49</v>
      </c>
      <c r="C3644" s="22"/>
      <c r="D3644" s="22"/>
      <c r="E3644" s="22"/>
      <c r="F3644" s="22"/>
      <c r="G3644" s="22"/>
      <c r="H3644" s="22"/>
      <c r="I3644" s="22"/>
      <c r="J3644" s="22"/>
      <c r="K3644" s="23">
        <v>1</v>
      </c>
      <c r="L3644" s="23">
        <v>1</v>
      </c>
      <c r="M3644" s="21" t="s">
        <v>50</v>
      </c>
      <c r="N3644" s="21" t="s">
        <v>50</v>
      </c>
      <c r="O3644" s="22"/>
      <c r="P3644" s="22"/>
    </row>
    <row r="3645" spans="1:16" ht="45" x14ac:dyDescent="0.25">
      <c r="A3645" s="21" t="s">
        <v>8082</v>
      </c>
      <c r="B3645" s="21" t="s">
        <v>49</v>
      </c>
      <c r="C3645" s="22"/>
      <c r="D3645" s="22"/>
      <c r="E3645" s="22"/>
      <c r="F3645" s="22"/>
      <c r="G3645" s="22"/>
      <c r="H3645" s="22"/>
      <c r="I3645" s="22"/>
      <c r="J3645" s="22"/>
      <c r="K3645" s="23">
        <v>1</v>
      </c>
      <c r="L3645" s="23">
        <v>1</v>
      </c>
      <c r="M3645" s="21" t="s">
        <v>50</v>
      </c>
      <c r="N3645" s="21" t="s">
        <v>50</v>
      </c>
      <c r="O3645" s="22"/>
      <c r="P3645" s="22"/>
    </row>
    <row r="3646" spans="1:16" ht="45" x14ac:dyDescent="0.25">
      <c r="A3646" s="21" t="s">
        <v>8083</v>
      </c>
      <c r="B3646" s="21" t="s">
        <v>49</v>
      </c>
      <c r="C3646" s="22"/>
      <c r="D3646" s="22"/>
      <c r="E3646" s="22"/>
      <c r="F3646" s="22"/>
      <c r="G3646" s="22"/>
      <c r="H3646" s="22"/>
      <c r="I3646" s="22"/>
      <c r="J3646" s="22"/>
      <c r="K3646" s="23">
        <v>1</v>
      </c>
      <c r="L3646" s="23">
        <v>1</v>
      </c>
      <c r="M3646" s="21" t="s">
        <v>50</v>
      </c>
      <c r="N3646" s="21" t="s">
        <v>50</v>
      </c>
      <c r="O3646" s="22"/>
      <c r="P3646" s="22"/>
    </row>
    <row r="3647" spans="1:16" ht="45" x14ac:dyDescent="0.25">
      <c r="A3647" s="21" t="s">
        <v>8084</v>
      </c>
      <c r="B3647" s="21" t="s">
        <v>49</v>
      </c>
      <c r="C3647" s="22"/>
      <c r="D3647" s="22"/>
      <c r="E3647" s="22"/>
      <c r="F3647" s="22"/>
      <c r="G3647" s="22"/>
      <c r="H3647" s="22"/>
      <c r="I3647" s="22"/>
      <c r="J3647" s="22"/>
      <c r="K3647" s="23">
        <v>1</v>
      </c>
      <c r="L3647" s="23">
        <v>1</v>
      </c>
      <c r="M3647" s="21" t="s">
        <v>50</v>
      </c>
      <c r="N3647" s="21" t="s">
        <v>50</v>
      </c>
      <c r="O3647" s="22"/>
      <c r="P3647" s="22"/>
    </row>
    <row r="3648" spans="1:16" ht="45" x14ac:dyDescent="0.25">
      <c r="A3648" s="21" t="s">
        <v>8085</v>
      </c>
      <c r="B3648" s="21" t="s">
        <v>49</v>
      </c>
      <c r="C3648" s="22"/>
      <c r="D3648" s="22"/>
      <c r="E3648" s="22"/>
      <c r="F3648" s="22"/>
      <c r="G3648" s="22"/>
      <c r="H3648" s="22"/>
      <c r="I3648" s="22"/>
      <c r="J3648" s="22"/>
      <c r="K3648" s="23">
        <v>1</v>
      </c>
      <c r="L3648" s="23">
        <v>1</v>
      </c>
      <c r="M3648" s="21" t="s">
        <v>50</v>
      </c>
      <c r="N3648" s="21" t="s">
        <v>50</v>
      </c>
      <c r="O3648" s="22"/>
      <c r="P3648" s="22"/>
    </row>
    <row r="3649" spans="1:16" ht="45" x14ac:dyDescent="0.25">
      <c r="A3649" s="21" t="s">
        <v>8086</v>
      </c>
      <c r="B3649" s="21" t="s">
        <v>49</v>
      </c>
      <c r="C3649" s="22"/>
      <c r="D3649" s="22"/>
      <c r="E3649" s="22"/>
      <c r="F3649" s="22"/>
      <c r="G3649" s="22"/>
      <c r="H3649" s="22"/>
      <c r="I3649" s="22"/>
      <c r="J3649" s="22"/>
      <c r="K3649" s="23">
        <v>1</v>
      </c>
      <c r="L3649" s="23">
        <v>1</v>
      </c>
      <c r="M3649" s="21" t="s">
        <v>50</v>
      </c>
      <c r="N3649" s="21" t="s">
        <v>50</v>
      </c>
      <c r="O3649" s="22"/>
      <c r="P3649" s="22"/>
    </row>
    <row r="3650" spans="1:16" ht="45" x14ac:dyDescent="0.25">
      <c r="A3650" s="21" t="s">
        <v>3320</v>
      </c>
      <c r="B3650" s="21" t="s">
        <v>49</v>
      </c>
      <c r="C3650" s="23">
        <v>65812967.409999996</v>
      </c>
      <c r="D3650" s="23">
        <v>105.88</v>
      </c>
      <c r="E3650" s="23">
        <v>39900100.039999999</v>
      </c>
      <c r="F3650" s="23">
        <v>97.52</v>
      </c>
      <c r="G3650" s="23">
        <v>50249036.799999997</v>
      </c>
      <c r="H3650" s="23">
        <v>115.6</v>
      </c>
      <c r="I3650" s="23">
        <v>46356770.18</v>
      </c>
      <c r="J3650" s="23">
        <v>116.45</v>
      </c>
      <c r="K3650" s="23">
        <v>1</v>
      </c>
      <c r="L3650" s="23">
        <v>1</v>
      </c>
      <c r="M3650" s="21" t="s">
        <v>50</v>
      </c>
      <c r="N3650" s="21" t="s">
        <v>58</v>
      </c>
      <c r="O3650" s="22"/>
      <c r="P3650" s="23">
        <v>659897</v>
      </c>
    </row>
    <row r="3651" spans="1:16" ht="45" x14ac:dyDescent="0.25">
      <c r="A3651" s="21" t="s">
        <v>8087</v>
      </c>
      <c r="B3651" s="21" t="s">
        <v>49</v>
      </c>
      <c r="C3651" s="22"/>
      <c r="D3651" s="22"/>
      <c r="E3651" s="22"/>
      <c r="F3651" s="22"/>
      <c r="G3651" s="22"/>
      <c r="H3651" s="22"/>
      <c r="I3651" s="22"/>
      <c r="J3651" s="22"/>
      <c r="K3651" s="23">
        <v>1</v>
      </c>
      <c r="L3651" s="23">
        <v>1</v>
      </c>
      <c r="M3651" s="21" t="s">
        <v>50</v>
      </c>
      <c r="N3651" s="21" t="s">
        <v>50</v>
      </c>
      <c r="O3651" s="22"/>
      <c r="P3651" s="22"/>
    </row>
    <row r="3652" spans="1:16" ht="45" x14ac:dyDescent="0.25">
      <c r="A3652" s="21" t="s">
        <v>8088</v>
      </c>
      <c r="B3652" s="21" t="s">
        <v>49</v>
      </c>
      <c r="C3652" s="22"/>
      <c r="D3652" s="22"/>
      <c r="E3652" s="22"/>
      <c r="F3652" s="22"/>
      <c r="G3652" s="22"/>
      <c r="H3652" s="22"/>
      <c r="I3652" s="22"/>
      <c r="J3652" s="22"/>
      <c r="K3652" s="23">
        <v>1</v>
      </c>
      <c r="L3652" s="23">
        <v>1</v>
      </c>
      <c r="M3652" s="21" t="s">
        <v>50</v>
      </c>
      <c r="N3652" s="21" t="s">
        <v>50</v>
      </c>
      <c r="O3652" s="22"/>
      <c r="P3652" s="22"/>
    </row>
    <row r="3653" spans="1:16" ht="45" x14ac:dyDescent="0.25">
      <c r="A3653" s="21" t="s">
        <v>8089</v>
      </c>
      <c r="B3653" s="21" t="s">
        <v>49</v>
      </c>
      <c r="C3653" s="22"/>
      <c r="D3653" s="22"/>
      <c r="E3653" s="22"/>
      <c r="F3653" s="22"/>
      <c r="G3653" s="22"/>
      <c r="H3653" s="22"/>
      <c r="I3653" s="22"/>
      <c r="J3653" s="22"/>
      <c r="K3653" s="23">
        <v>1</v>
      </c>
      <c r="L3653" s="23">
        <v>1</v>
      </c>
      <c r="M3653" s="21" t="s">
        <v>50</v>
      </c>
      <c r="N3653" s="21" t="s">
        <v>50</v>
      </c>
      <c r="O3653" s="22"/>
      <c r="P3653" s="22"/>
    </row>
    <row r="3654" spans="1:16" ht="45" x14ac:dyDescent="0.25">
      <c r="A3654" s="21" t="s">
        <v>8090</v>
      </c>
      <c r="B3654" s="21" t="s">
        <v>49</v>
      </c>
      <c r="C3654" s="22"/>
      <c r="D3654" s="22"/>
      <c r="E3654" s="22"/>
      <c r="F3654" s="22"/>
      <c r="G3654" s="22"/>
      <c r="H3654" s="22"/>
      <c r="I3654" s="22"/>
      <c r="J3654" s="22"/>
      <c r="K3654" s="23">
        <v>1</v>
      </c>
      <c r="L3654" s="23">
        <v>1</v>
      </c>
      <c r="M3654" s="21" t="s">
        <v>50</v>
      </c>
      <c r="N3654" s="21" t="s">
        <v>50</v>
      </c>
      <c r="O3654" s="22"/>
      <c r="P3654" s="22"/>
    </row>
    <row r="3655" spans="1:16" ht="45" x14ac:dyDescent="0.25">
      <c r="A3655" s="21" t="s">
        <v>8091</v>
      </c>
      <c r="B3655" s="21" t="s">
        <v>49</v>
      </c>
      <c r="C3655" s="22"/>
      <c r="D3655" s="22"/>
      <c r="E3655" s="22"/>
      <c r="F3655" s="22"/>
      <c r="G3655" s="22"/>
      <c r="H3655" s="22"/>
      <c r="I3655" s="22"/>
      <c r="J3655" s="22"/>
      <c r="K3655" s="23">
        <v>1</v>
      </c>
      <c r="L3655" s="23">
        <v>1</v>
      </c>
      <c r="M3655" s="21" t="s">
        <v>50</v>
      </c>
      <c r="N3655" s="21" t="s">
        <v>50</v>
      </c>
      <c r="O3655" s="22"/>
      <c r="P3655" s="22"/>
    </row>
    <row r="3656" spans="1:16" ht="45" x14ac:dyDescent="0.25">
      <c r="A3656" s="21" t="s">
        <v>8092</v>
      </c>
      <c r="B3656" s="21" t="s">
        <v>49</v>
      </c>
      <c r="C3656" s="22"/>
      <c r="D3656" s="22"/>
      <c r="E3656" s="22"/>
      <c r="F3656" s="22"/>
      <c r="G3656" s="22"/>
      <c r="H3656" s="22"/>
      <c r="I3656" s="22"/>
      <c r="J3656" s="22"/>
      <c r="K3656" s="23">
        <v>1</v>
      </c>
      <c r="L3656" s="23">
        <v>1</v>
      </c>
      <c r="M3656" s="21" t="s">
        <v>50</v>
      </c>
      <c r="N3656" s="21" t="s">
        <v>50</v>
      </c>
      <c r="O3656" s="22"/>
      <c r="P3656" s="22"/>
    </row>
    <row r="3657" spans="1:16" ht="45" x14ac:dyDescent="0.25">
      <c r="A3657" s="21" t="s">
        <v>8093</v>
      </c>
      <c r="B3657" s="21" t="s">
        <v>49</v>
      </c>
      <c r="C3657" s="22"/>
      <c r="D3657" s="22"/>
      <c r="E3657" s="22"/>
      <c r="F3657" s="22"/>
      <c r="G3657" s="22"/>
      <c r="H3657" s="22"/>
      <c r="I3657" s="22"/>
      <c r="J3657" s="22"/>
      <c r="K3657" s="23">
        <v>1</v>
      </c>
      <c r="L3657" s="23">
        <v>1</v>
      </c>
      <c r="M3657" s="21" t="s">
        <v>50</v>
      </c>
      <c r="N3657" s="21" t="s">
        <v>50</v>
      </c>
      <c r="O3657" s="22"/>
      <c r="P3657" s="22"/>
    </row>
    <row r="3658" spans="1:16" ht="45" x14ac:dyDescent="0.25">
      <c r="A3658" s="21" t="s">
        <v>3322</v>
      </c>
      <c r="B3658" s="21" t="s">
        <v>49</v>
      </c>
      <c r="C3658" s="23">
        <v>4096200.72</v>
      </c>
      <c r="D3658" s="23">
        <v>2182.85</v>
      </c>
      <c r="E3658" s="23">
        <v>12010133.35</v>
      </c>
      <c r="F3658" s="23">
        <v>4147.92</v>
      </c>
      <c r="G3658" s="23">
        <v>11066079.380000001</v>
      </c>
      <c r="H3658" s="23">
        <v>3510.57</v>
      </c>
      <c r="I3658" s="23">
        <v>9835247.8399999999</v>
      </c>
      <c r="J3658" s="23">
        <v>3186.32</v>
      </c>
      <c r="K3658" s="23">
        <v>1</v>
      </c>
      <c r="L3658" s="23">
        <v>1</v>
      </c>
      <c r="M3658" s="21" t="s">
        <v>50</v>
      </c>
      <c r="N3658" s="21" t="s">
        <v>5192</v>
      </c>
      <c r="O3658" s="22"/>
      <c r="P3658" s="23">
        <v>9309</v>
      </c>
    </row>
    <row r="3659" spans="1:16" ht="45" x14ac:dyDescent="0.25">
      <c r="A3659" s="21" t="s">
        <v>8094</v>
      </c>
      <c r="B3659" s="21" t="s">
        <v>49</v>
      </c>
      <c r="C3659" s="22"/>
      <c r="D3659" s="22"/>
      <c r="E3659" s="22"/>
      <c r="F3659" s="22"/>
      <c r="G3659" s="22"/>
      <c r="H3659" s="22"/>
      <c r="I3659" s="22"/>
      <c r="J3659" s="22"/>
      <c r="K3659" s="23">
        <v>1</v>
      </c>
      <c r="L3659" s="23">
        <v>1</v>
      </c>
      <c r="M3659" s="21" t="s">
        <v>50</v>
      </c>
      <c r="N3659" s="21" t="s">
        <v>50</v>
      </c>
      <c r="O3659" s="22"/>
      <c r="P3659" s="22"/>
    </row>
    <row r="3660" spans="1:16" ht="45" x14ac:dyDescent="0.25">
      <c r="A3660" s="21" t="s">
        <v>8095</v>
      </c>
      <c r="B3660" s="21" t="s">
        <v>49</v>
      </c>
      <c r="C3660" s="22"/>
      <c r="D3660" s="22"/>
      <c r="E3660" s="22"/>
      <c r="F3660" s="22"/>
      <c r="G3660" s="22"/>
      <c r="H3660" s="22"/>
      <c r="I3660" s="22"/>
      <c r="J3660" s="22"/>
      <c r="K3660" s="23">
        <v>1</v>
      </c>
      <c r="L3660" s="23">
        <v>1</v>
      </c>
      <c r="M3660" s="21" t="s">
        <v>50</v>
      </c>
      <c r="N3660" s="21" t="s">
        <v>50</v>
      </c>
      <c r="O3660" s="22"/>
      <c r="P3660" s="22"/>
    </row>
    <row r="3661" spans="1:16" ht="45" x14ac:dyDescent="0.25">
      <c r="A3661" s="21" t="s">
        <v>3324</v>
      </c>
      <c r="B3661" s="21" t="s">
        <v>49</v>
      </c>
      <c r="C3661" s="23">
        <v>9254098.2699999996</v>
      </c>
      <c r="D3661" s="23">
        <v>1734.2</v>
      </c>
      <c r="E3661" s="23">
        <v>6053578.0199999996</v>
      </c>
      <c r="F3661" s="23">
        <v>2508.75</v>
      </c>
      <c r="G3661" s="23">
        <v>6650138.9699999997</v>
      </c>
      <c r="H3661" s="23">
        <v>2514.98</v>
      </c>
      <c r="I3661" s="23">
        <v>6686850.0700000003</v>
      </c>
      <c r="J3661" s="23">
        <v>2938.16</v>
      </c>
      <c r="K3661" s="23">
        <v>1</v>
      </c>
      <c r="L3661" s="23">
        <v>1</v>
      </c>
      <c r="M3661" s="21" t="s">
        <v>50</v>
      </c>
      <c r="N3661" s="21" t="s">
        <v>5192</v>
      </c>
      <c r="O3661" s="22"/>
      <c r="P3661" s="23">
        <v>5621</v>
      </c>
    </row>
    <row r="3662" spans="1:16" ht="45" x14ac:dyDescent="0.25">
      <c r="A3662" s="21" t="s">
        <v>3326</v>
      </c>
      <c r="B3662" s="21" t="s">
        <v>198</v>
      </c>
      <c r="C3662" s="23">
        <v>122771445.84999999</v>
      </c>
      <c r="D3662" s="23">
        <v>59.59</v>
      </c>
      <c r="E3662" s="23">
        <v>108799054</v>
      </c>
      <c r="F3662" s="23">
        <v>70.03</v>
      </c>
      <c r="G3662" s="23">
        <v>80888422.230000004</v>
      </c>
      <c r="H3662" s="23">
        <v>59.33</v>
      </c>
      <c r="I3662" s="23">
        <v>110924424.77</v>
      </c>
      <c r="J3662" s="23">
        <v>77.62</v>
      </c>
      <c r="K3662" s="23">
        <v>1</v>
      </c>
      <c r="L3662" s="23">
        <v>1</v>
      </c>
      <c r="M3662" s="21" t="s">
        <v>50</v>
      </c>
      <c r="N3662" s="21" t="s">
        <v>58</v>
      </c>
      <c r="O3662" s="22"/>
      <c r="P3662" s="23">
        <v>1536471.75</v>
      </c>
    </row>
    <row r="3663" spans="1:16" ht="45" x14ac:dyDescent="0.25">
      <c r="A3663" s="21" t="s">
        <v>8096</v>
      </c>
      <c r="B3663" s="21" t="s">
        <v>198</v>
      </c>
      <c r="C3663" s="22"/>
      <c r="D3663" s="22"/>
      <c r="E3663" s="22"/>
      <c r="F3663" s="22"/>
      <c r="G3663" s="22"/>
      <c r="H3663" s="22"/>
      <c r="I3663" s="22"/>
      <c r="J3663" s="22"/>
      <c r="K3663" s="23">
        <v>1</v>
      </c>
      <c r="L3663" s="23">
        <v>1</v>
      </c>
      <c r="M3663" s="21" t="s">
        <v>50</v>
      </c>
      <c r="N3663" s="21" t="s">
        <v>50</v>
      </c>
      <c r="O3663" s="22"/>
      <c r="P3663" s="22"/>
    </row>
    <row r="3664" spans="1:16" ht="45" x14ac:dyDescent="0.25">
      <c r="A3664" s="21" t="s">
        <v>8097</v>
      </c>
      <c r="B3664" s="21" t="s">
        <v>49</v>
      </c>
      <c r="C3664" s="22"/>
      <c r="D3664" s="22"/>
      <c r="E3664" s="22"/>
      <c r="F3664" s="22"/>
      <c r="G3664" s="22"/>
      <c r="H3664" s="22"/>
      <c r="I3664" s="22"/>
      <c r="J3664" s="22"/>
      <c r="K3664" s="23">
        <v>1</v>
      </c>
      <c r="L3664" s="23">
        <v>1</v>
      </c>
      <c r="M3664" s="21" t="s">
        <v>50</v>
      </c>
      <c r="N3664" s="21" t="s">
        <v>50</v>
      </c>
      <c r="O3664" s="22"/>
      <c r="P3664" s="22"/>
    </row>
    <row r="3665" spans="1:16" ht="45" x14ac:dyDescent="0.25">
      <c r="A3665" s="21" t="s">
        <v>8098</v>
      </c>
      <c r="B3665" s="21" t="s">
        <v>49</v>
      </c>
      <c r="C3665" s="22"/>
      <c r="D3665" s="22"/>
      <c r="E3665" s="22"/>
      <c r="F3665" s="22"/>
      <c r="G3665" s="22"/>
      <c r="H3665" s="22"/>
      <c r="I3665" s="22"/>
      <c r="J3665" s="22"/>
      <c r="K3665" s="23">
        <v>1</v>
      </c>
      <c r="L3665" s="23">
        <v>1</v>
      </c>
      <c r="M3665" s="21" t="s">
        <v>50</v>
      </c>
      <c r="N3665" s="21" t="s">
        <v>50</v>
      </c>
      <c r="O3665" s="22"/>
      <c r="P3665" s="22"/>
    </row>
    <row r="3666" spans="1:16" ht="45" x14ac:dyDescent="0.25">
      <c r="A3666" s="21" t="s">
        <v>8099</v>
      </c>
      <c r="B3666" s="21" t="s">
        <v>49</v>
      </c>
      <c r="C3666" s="22"/>
      <c r="D3666" s="22"/>
      <c r="E3666" s="22"/>
      <c r="F3666" s="22"/>
      <c r="G3666" s="22"/>
      <c r="H3666" s="22"/>
      <c r="I3666" s="22"/>
      <c r="J3666" s="22"/>
      <c r="K3666" s="23">
        <v>1</v>
      </c>
      <c r="L3666" s="23">
        <v>1</v>
      </c>
      <c r="M3666" s="21" t="s">
        <v>50</v>
      </c>
      <c r="N3666" s="21" t="s">
        <v>50</v>
      </c>
      <c r="O3666" s="22"/>
      <c r="P3666" s="22"/>
    </row>
    <row r="3667" spans="1:16" ht="45" x14ac:dyDescent="0.25">
      <c r="A3667" s="21" t="s">
        <v>3328</v>
      </c>
      <c r="B3667" s="21" t="s">
        <v>49</v>
      </c>
      <c r="C3667" s="23">
        <v>123651946.97</v>
      </c>
      <c r="D3667" s="23">
        <v>87.64</v>
      </c>
      <c r="E3667" s="23">
        <v>80904164.189999998</v>
      </c>
      <c r="F3667" s="23">
        <v>62.03</v>
      </c>
      <c r="G3667" s="23">
        <v>51688853.799999997</v>
      </c>
      <c r="H3667" s="23">
        <v>45.9</v>
      </c>
      <c r="I3667" s="23">
        <v>103204969.34</v>
      </c>
      <c r="J3667" s="23">
        <v>90.52</v>
      </c>
      <c r="K3667" s="23">
        <v>1</v>
      </c>
      <c r="L3667" s="23">
        <v>1</v>
      </c>
      <c r="M3667" s="21" t="s">
        <v>50</v>
      </c>
      <c r="N3667" s="21" t="s">
        <v>58</v>
      </c>
      <c r="O3667" s="22"/>
      <c r="P3667" s="23">
        <v>1280664.25</v>
      </c>
    </row>
    <row r="3668" spans="1:16" ht="45" x14ac:dyDescent="0.25">
      <c r="A3668" s="21" t="s">
        <v>8100</v>
      </c>
      <c r="B3668" s="21" t="s">
        <v>49</v>
      </c>
      <c r="C3668" s="22"/>
      <c r="D3668" s="22"/>
      <c r="E3668" s="22"/>
      <c r="F3668" s="22"/>
      <c r="G3668" s="22"/>
      <c r="H3668" s="22"/>
      <c r="I3668" s="22"/>
      <c r="J3668" s="22"/>
      <c r="K3668" s="23">
        <v>1</v>
      </c>
      <c r="L3668" s="23">
        <v>1</v>
      </c>
      <c r="M3668" s="21" t="s">
        <v>50</v>
      </c>
      <c r="N3668" s="21" t="s">
        <v>50</v>
      </c>
      <c r="O3668" s="22"/>
      <c r="P3668" s="22"/>
    </row>
    <row r="3669" spans="1:16" ht="45" x14ac:dyDescent="0.25">
      <c r="A3669" s="21" t="s">
        <v>8101</v>
      </c>
      <c r="B3669" s="21" t="s">
        <v>49</v>
      </c>
      <c r="C3669" s="22"/>
      <c r="D3669" s="22"/>
      <c r="E3669" s="22"/>
      <c r="F3669" s="22"/>
      <c r="G3669" s="22"/>
      <c r="H3669" s="22"/>
      <c r="I3669" s="22"/>
      <c r="J3669" s="22"/>
      <c r="K3669" s="23">
        <v>1</v>
      </c>
      <c r="L3669" s="23">
        <v>1</v>
      </c>
      <c r="M3669" s="21" t="s">
        <v>50</v>
      </c>
      <c r="N3669" s="21" t="s">
        <v>50</v>
      </c>
      <c r="O3669" s="22"/>
      <c r="P3669" s="22"/>
    </row>
    <row r="3670" spans="1:16" ht="45" x14ac:dyDescent="0.25">
      <c r="A3670" s="21" t="s">
        <v>8102</v>
      </c>
      <c r="B3670" s="21" t="s">
        <v>49</v>
      </c>
      <c r="C3670" s="22"/>
      <c r="D3670" s="22"/>
      <c r="E3670" s="22"/>
      <c r="F3670" s="22"/>
      <c r="G3670" s="22"/>
      <c r="H3670" s="22"/>
      <c r="I3670" s="22"/>
      <c r="J3670" s="22"/>
      <c r="K3670" s="23">
        <v>1</v>
      </c>
      <c r="L3670" s="23">
        <v>1</v>
      </c>
      <c r="M3670" s="21" t="s">
        <v>50</v>
      </c>
      <c r="N3670" s="21" t="s">
        <v>50</v>
      </c>
      <c r="O3670" s="22"/>
      <c r="P3670" s="22"/>
    </row>
    <row r="3671" spans="1:16" ht="45" x14ac:dyDescent="0.25">
      <c r="A3671" s="21" t="s">
        <v>8103</v>
      </c>
      <c r="B3671" s="21" t="s">
        <v>49</v>
      </c>
      <c r="C3671" s="22"/>
      <c r="D3671" s="22"/>
      <c r="E3671" s="22"/>
      <c r="F3671" s="22"/>
      <c r="G3671" s="22"/>
      <c r="H3671" s="22"/>
      <c r="I3671" s="22"/>
      <c r="J3671" s="22"/>
      <c r="K3671" s="23">
        <v>1</v>
      </c>
      <c r="L3671" s="23">
        <v>1</v>
      </c>
      <c r="M3671" s="21" t="s">
        <v>50</v>
      </c>
      <c r="N3671" s="21" t="s">
        <v>50</v>
      </c>
      <c r="O3671" s="22"/>
      <c r="P3671" s="22"/>
    </row>
    <row r="3672" spans="1:16" ht="45" x14ac:dyDescent="0.25">
      <c r="A3672" s="21" t="s">
        <v>8104</v>
      </c>
      <c r="B3672" s="21" t="s">
        <v>49</v>
      </c>
      <c r="C3672" s="22"/>
      <c r="D3672" s="22"/>
      <c r="E3672" s="22"/>
      <c r="F3672" s="22"/>
      <c r="G3672" s="22"/>
      <c r="H3672" s="22"/>
      <c r="I3672" s="22"/>
      <c r="J3672" s="22"/>
      <c r="K3672" s="23">
        <v>1</v>
      </c>
      <c r="L3672" s="23">
        <v>1</v>
      </c>
      <c r="M3672" s="21" t="s">
        <v>50</v>
      </c>
      <c r="N3672" s="21" t="s">
        <v>50</v>
      </c>
      <c r="O3672" s="22"/>
      <c r="P3672" s="22"/>
    </row>
    <row r="3673" spans="1:16" ht="45" x14ac:dyDescent="0.25">
      <c r="A3673" s="21" t="s">
        <v>8105</v>
      </c>
      <c r="B3673" s="21" t="s">
        <v>49</v>
      </c>
      <c r="C3673" s="22"/>
      <c r="D3673" s="22"/>
      <c r="E3673" s="22"/>
      <c r="F3673" s="22"/>
      <c r="G3673" s="22"/>
      <c r="H3673" s="22"/>
      <c r="I3673" s="22"/>
      <c r="J3673" s="22"/>
      <c r="K3673" s="23">
        <v>1</v>
      </c>
      <c r="L3673" s="23">
        <v>1</v>
      </c>
      <c r="M3673" s="21" t="s">
        <v>50</v>
      </c>
      <c r="N3673" s="21" t="s">
        <v>50</v>
      </c>
      <c r="O3673" s="22"/>
      <c r="P3673" s="22"/>
    </row>
    <row r="3674" spans="1:16" ht="45" x14ac:dyDescent="0.25">
      <c r="A3674" s="21" t="s">
        <v>8106</v>
      </c>
      <c r="B3674" s="21" t="s">
        <v>49</v>
      </c>
      <c r="C3674" s="22"/>
      <c r="D3674" s="22"/>
      <c r="E3674" s="22"/>
      <c r="F3674" s="22"/>
      <c r="G3674" s="22"/>
      <c r="H3674" s="22"/>
      <c r="I3674" s="22"/>
      <c r="J3674" s="22"/>
      <c r="K3674" s="23">
        <v>1</v>
      </c>
      <c r="L3674" s="23">
        <v>1</v>
      </c>
      <c r="M3674" s="21" t="s">
        <v>50</v>
      </c>
      <c r="N3674" s="21" t="s">
        <v>50</v>
      </c>
      <c r="O3674" s="22"/>
      <c r="P3674" s="22"/>
    </row>
    <row r="3675" spans="1:16" ht="45" x14ac:dyDescent="0.25">
      <c r="A3675" s="21" t="s">
        <v>8107</v>
      </c>
      <c r="B3675" s="21" t="s">
        <v>49</v>
      </c>
      <c r="C3675" s="22"/>
      <c r="D3675" s="22"/>
      <c r="E3675" s="22"/>
      <c r="F3675" s="22"/>
      <c r="G3675" s="22"/>
      <c r="H3675" s="22"/>
      <c r="I3675" s="22"/>
      <c r="J3675" s="22"/>
      <c r="K3675" s="23">
        <v>1</v>
      </c>
      <c r="L3675" s="23">
        <v>1</v>
      </c>
      <c r="M3675" s="21" t="s">
        <v>50</v>
      </c>
      <c r="N3675" s="21" t="s">
        <v>50</v>
      </c>
      <c r="O3675" s="22"/>
      <c r="P3675" s="22"/>
    </row>
    <row r="3676" spans="1:16" ht="45" x14ac:dyDescent="0.25">
      <c r="A3676" s="21" t="s">
        <v>8108</v>
      </c>
      <c r="B3676" s="21" t="s">
        <v>49</v>
      </c>
      <c r="C3676" s="22"/>
      <c r="D3676" s="22"/>
      <c r="E3676" s="22"/>
      <c r="F3676" s="22"/>
      <c r="G3676" s="22"/>
      <c r="H3676" s="22"/>
      <c r="I3676" s="22"/>
      <c r="J3676" s="22"/>
      <c r="K3676" s="23">
        <v>1</v>
      </c>
      <c r="L3676" s="23">
        <v>1</v>
      </c>
      <c r="M3676" s="21" t="s">
        <v>50</v>
      </c>
      <c r="N3676" s="21" t="s">
        <v>50</v>
      </c>
      <c r="O3676" s="22"/>
      <c r="P3676" s="22"/>
    </row>
    <row r="3677" spans="1:16" ht="45" x14ac:dyDescent="0.25">
      <c r="A3677" s="21" t="s">
        <v>8109</v>
      </c>
      <c r="B3677" s="21" t="s">
        <v>49</v>
      </c>
      <c r="C3677" s="22"/>
      <c r="D3677" s="22"/>
      <c r="E3677" s="22"/>
      <c r="F3677" s="22"/>
      <c r="G3677" s="22"/>
      <c r="H3677" s="22"/>
      <c r="I3677" s="22"/>
      <c r="J3677" s="22"/>
      <c r="K3677" s="23">
        <v>1</v>
      </c>
      <c r="L3677" s="23">
        <v>1</v>
      </c>
      <c r="M3677" s="21" t="s">
        <v>50</v>
      </c>
      <c r="N3677" s="21" t="s">
        <v>50</v>
      </c>
      <c r="O3677" s="22"/>
      <c r="P3677" s="22"/>
    </row>
    <row r="3678" spans="1:16" ht="45" x14ac:dyDescent="0.25">
      <c r="A3678" s="21" t="s">
        <v>8110</v>
      </c>
      <c r="B3678" s="21" t="s">
        <v>49</v>
      </c>
      <c r="C3678" s="22"/>
      <c r="D3678" s="22"/>
      <c r="E3678" s="22"/>
      <c r="F3678" s="22"/>
      <c r="G3678" s="22"/>
      <c r="H3678" s="22"/>
      <c r="I3678" s="22"/>
      <c r="J3678" s="22"/>
      <c r="K3678" s="23">
        <v>1</v>
      </c>
      <c r="L3678" s="23">
        <v>1</v>
      </c>
      <c r="M3678" s="21" t="s">
        <v>50</v>
      </c>
      <c r="N3678" s="21" t="s">
        <v>50</v>
      </c>
      <c r="O3678" s="22"/>
      <c r="P3678" s="22"/>
    </row>
    <row r="3679" spans="1:16" ht="45" x14ac:dyDescent="0.25">
      <c r="A3679" s="21" t="s">
        <v>8111</v>
      </c>
      <c r="B3679" s="21" t="s">
        <v>49</v>
      </c>
      <c r="C3679" s="22"/>
      <c r="D3679" s="22"/>
      <c r="E3679" s="22"/>
      <c r="F3679" s="22"/>
      <c r="G3679" s="22"/>
      <c r="H3679" s="22"/>
      <c r="I3679" s="22"/>
      <c r="J3679" s="22"/>
      <c r="K3679" s="23">
        <v>1</v>
      </c>
      <c r="L3679" s="23">
        <v>1</v>
      </c>
      <c r="M3679" s="21" t="s">
        <v>50</v>
      </c>
      <c r="N3679" s="21" t="s">
        <v>50</v>
      </c>
      <c r="O3679" s="22"/>
      <c r="P3679" s="22"/>
    </row>
    <row r="3680" spans="1:16" ht="45" x14ac:dyDescent="0.25">
      <c r="A3680" s="21" t="s">
        <v>8112</v>
      </c>
      <c r="B3680" s="21" t="s">
        <v>49</v>
      </c>
      <c r="C3680" s="22"/>
      <c r="D3680" s="22"/>
      <c r="E3680" s="22"/>
      <c r="F3680" s="22"/>
      <c r="G3680" s="22"/>
      <c r="H3680" s="22"/>
      <c r="I3680" s="22"/>
      <c r="J3680" s="22"/>
      <c r="K3680" s="23">
        <v>1</v>
      </c>
      <c r="L3680" s="23">
        <v>1</v>
      </c>
      <c r="M3680" s="21" t="s">
        <v>50</v>
      </c>
      <c r="N3680" s="21" t="s">
        <v>50</v>
      </c>
      <c r="O3680" s="22"/>
      <c r="P3680" s="22"/>
    </row>
    <row r="3681" spans="1:16" ht="45" x14ac:dyDescent="0.25">
      <c r="A3681" s="21" t="s">
        <v>8113</v>
      </c>
      <c r="B3681" s="21" t="s">
        <v>49</v>
      </c>
      <c r="C3681" s="22"/>
      <c r="D3681" s="22"/>
      <c r="E3681" s="22"/>
      <c r="F3681" s="22"/>
      <c r="G3681" s="22"/>
      <c r="H3681" s="22"/>
      <c r="I3681" s="22"/>
      <c r="J3681" s="22"/>
      <c r="K3681" s="23">
        <v>1</v>
      </c>
      <c r="L3681" s="23">
        <v>1</v>
      </c>
      <c r="M3681" s="21" t="s">
        <v>50</v>
      </c>
      <c r="N3681" s="21" t="s">
        <v>50</v>
      </c>
      <c r="O3681" s="22"/>
      <c r="P3681" s="22"/>
    </row>
    <row r="3682" spans="1:16" ht="45" x14ac:dyDescent="0.25">
      <c r="A3682" s="21" t="s">
        <v>8114</v>
      </c>
      <c r="B3682" s="21" t="s">
        <v>49</v>
      </c>
      <c r="C3682" s="22"/>
      <c r="D3682" s="22"/>
      <c r="E3682" s="22"/>
      <c r="F3682" s="22"/>
      <c r="G3682" s="22"/>
      <c r="H3682" s="22"/>
      <c r="I3682" s="22"/>
      <c r="J3682" s="22"/>
      <c r="K3682" s="23">
        <v>1</v>
      </c>
      <c r="L3682" s="23">
        <v>1</v>
      </c>
      <c r="M3682" s="21" t="s">
        <v>50</v>
      </c>
      <c r="N3682" s="21" t="s">
        <v>50</v>
      </c>
      <c r="O3682" s="22"/>
      <c r="P3682" s="22"/>
    </row>
    <row r="3683" spans="1:16" ht="45" x14ac:dyDescent="0.25">
      <c r="A3683" s="21" t="s">
        <v>8115</v>
      </c>
      <c r="B3683" s="21" t="s">
        <v>49</v>
      </c>
      <c r="C3683" s="22"/>
      <c r="D3683" s="22"/>
      <c r="E3683" s="22"/>
      <c r="F3683" s="22"/>
      <c r="G3683" s="22"/>
      <c r="H3683" s="22"/>
      <c r="I3683" s="22"/>
      <c r="J3683" s="22"/>
      <c r="K3683" s="23">
        <v>1</v>
      </c>
      <c r="L3683" s="23">
        <v>1</v>
      </c>
      <c r="M3683" s="21" t="s">
        <v>50</v>
      </c>
      <c r="N3683" s="21" t="s">
        <v>50</v>
      </c>
      <c r="O3683" s="22"/>
      <c r="P3683" s="22"/>
    </row>
    <row r="3684" spans="1:16" ht="45" x14ac:dyDescent="0.25">
      <c r="A3684" s="21" t="s">
        <v>8116</v>
      </c>
      <c r="B3684" s="21" t="s">
        <v>49</v>
      </c>
      <c r="C3684" s="22"/>
      <c r="D3684" s="22"/>
      <c r="E3684" s="22"/>
      <c r="F3684" s="22"/>
      <c r="G3684" s="22"/>
      <c r="H3684" s="22"/>
      <c r="I3684" s="22"/>
      <c r="J3684" s="22"/>
      <c r="K3684" s="23">
        <v>1</v>
      </c>
      <c r="L3684" s="23">
        <v>1</v>
      </c>
      <c r="M3684" s="21" t="s">
        <v>50</v>
      </c>
      <c r="N3684" s="21" t="s">
        <v>50</v>
      </c>
      <c r="O3684" s="22"/>
      <c r="P3684" s="22"/>
    </row>
    <row r="3685" spans="1:16" ht="45" x14ac:dyDescent="0.25">
      <c r="A3685" s="21" t="s">
        <v>8117</v>
      </c>
      <c r="B3685" s="21" t="s">
        <v>49</v>
      </c>
      <c r="C3685" s="22"/>
      <c r="D3685" s="22"/>
      <c r="E3685" s="22"/>
      <c r="F3685" s="22"/>
      <c r="G3685" s="22"/>
      <c r="H3685" s="22"/>
      <c r="I3685" s="22"/>
      <c r="J3685" s="22"/>
      <c r="K3685" s="23">
        <v>1</v>
      </c>
      <c r="L3685" s="23">
        <v>1</v>
      </c>
      <c r="M3685" s="21" t="s">
        <v>50</v>
      </c>
      <c r="N3685" s="21" t="s">
        <v>50</v>
      </c>
      <c r="O3685" s="22"/>
      <c r="P3685" s="22"/>
    </row>
    <row r="3686" spans="1:16" ht="45" x14ac:dyDescent="0.25">
      <c r="A3686" s="21" t="s">
        <v>8118</v>
      </c>
      <c r="B3686" s="21" t="s">
        <v>49</v>
      </c>
      <c r="C3686" s="22"/>
      <c r="D3686" s="22"/>
      <c r="E3686" s="22"/>
      <c r="F3686" s="22"/>
      <c r="G3686" s="22"/>
      <c r="H3686" s="22"/>
      <c r="I3686" s="22"/>
      <c r="J3686" s="22"/>
      <c r="K3686" s="23">
        <v>1</v>
      </c>
      <c r="L3686" s="23">
        <v>1</v>
      </c>
      <c r="M3686" s="21" t="s">
        <v>50</v>
      </c>
      <c r="N3686" s="21" t="s">
        <v>50</v>
      </c>
      <c r="O3686" s="22"/>
      <c r="P3686" s="22"/>
    </row>
    <row r="3687" spans="1:16" ht="45" x14ac:dyDescent="0.25">
      <c r="A3687" s="21" t="s">
        <v>8119</v>
      </c>
      <c r="B3687" s="21" t="s">
        <v>49</v>
      </c>
      <c r="C3687" s="22"/>
      <c r="D3687" s="22"/>
      <c r="E3687" s="22"/>
      <c r="F3687" s="22"/>
      <c r="G3687" s="22"/>
      <c r="H3687" s="22"/>
      <c r="I3687" s="22"/>
      <c r="J3687" s="22"/>
      <c r="K3687" s="23">
        <v>1</v>
      </c>
      <c r="L3687" s="23">
        <v>1</v>
      </c>
      <c r="M3687" s="21" t="s">
        <v>50</v>
      </c>
      <c r="N3687" s="21" t="s">
        <v>50</v>
      </c>
      <c r="O3687" s="22"/>
      <c r="P3687" s="22"/>
    </row>
    <row r="3688" spans="1:16" ht="45" x14ac:dyDescent="0.25">
      <c r="A3688" s="21" t="s">
        <v>8120</v>
      </c>
      <c r="B3688" s="21" t="s">
        <v>49</v>
      </c>
      <c r="C3688" s="22"/>
      <c r="D3688" s="22"/>
      <c r="E3688" s="22"/>
      <c r="F3688" s="22"/>
      <c r="G3688" s="22"/>
      <c r="H3688" s="22"/>
      <c r="I3688" s="22"/>
      <c r="J3688" s="22"/>
      <c r="K3688" s="23">
        <v>1</v>
      </c>
      <c r="L3688" s="23">
        <v>1</v>
      </c>
      <c r="M3688" s="21" t="s">
        <v>50</v>
      </c>
      <c r="N3688" s="21" t="s">
        <v>50</v>
      </c>
      <c r="O3688" s="22"/>
      <c r="P3688" s="22"/>
    </row>
    <row r="3689" spans="1:16" ht="45" x14ac:dyDescent="0.25">
      <c r="A3689" s="21" t="s">
        <v>8121</v>
      </c>
      <c r="B3689" s="21" t="s">
        <v>49</v>
      </c>
      <c r="C3689" s="22"/>
      <c r="D3689" s="22"/>
      <c r="E3689" s="22"/>
      <c r="F3689" s="22"/>
      <c r="G3689" s="22"/>
      <c r="H3689" s="22"/>
      <c r="I3689" s="22"/>
      <c r="J3689" s="22"/>
      <c r="K3689" s="23">
        <v>1</v>
      </c>
      <c r="L3689" s="23">
        <v>1</v>
      </c>
      <c r="M3689" s="21" t="s">
        <v>50</v>
      </c>
      <c r="N3689" s="21" t="s">
        <v>50</v>
      </c>
      <c r="O3689" s="22"/>
      <c r="P3689" s="22"/>
    </row>
    <row r="3690" spans="1:16" ht="45" x14ac:dyDescent="0.25">
      <c r="A3690" s="21" t="s">
        <v>8122</v>
      </c>
      <c r="B3690" s="21" t="s">
        <v>49</v>
      </c>
      <c r="C3690" s="22"/>
      <c r="D3690" s="22"/>
      <c r="E3690" s="22"/>
      <c r="F3690" s="22"/>
      <c r="G3690" s="22"/>
      <c r="H3690" s="22"/>
      <c r="I3690" s="22"/>
      <c r="J3690" s="22"/>
      <c r="K3690" s="23">
        <v>1</v>
      </c>
      <c r="L3690" s="23">
        <v>1</v>
      </c>
      <c r="M3690" s="21" t="s">
        <v>50</v>
      </c>
      <c r="N3690" s="21" t="s">
        <v>50</v>
      </c>
      <c r="O3690" s="22"/>
      <c r="P3690" s="22"/>
    </row>
    <row r="3691" spans="1:16" ht="45" x14ac:dyDescent="0.25">
      <c r="A3691" s="21" t="s">
        <v>8123</v>
      </c>
      <c r="B3691" s="21" t="s">
        <v>49</v>
      </c>
      <c r="C3691" s="22"/>
      <c r="D3691" s="22"/>
      <c r="E3691" s="22"/>
      <c r="F3691" s="22"/>
      <c r="G3691" s="22"/>
      <c r="H3691" s="22"/>
      <c r="I3691" s="22"/>
      <c r="J3691" s="22"/>
      <c r="K3691" s="23">
        <v>1</v>
      </c>
      <c r="L3691" s="23">
        <v>1</v>
      </c>
      <c r="M3691" s="21" t="s">
        <v>50</v>
      </c>
      <c r="N3691" s="21" t="s">
        <v>50</v>
      </c>
      <c r="O3691" s="22"/>
      <c r="P3691" s="22"/>
    </row>
    <row r="3692" spans="1:16" ht="45" x14ac:dyDescent="0.25">
      <c r="A3692" s="21" t="s">
        <v>8124</v>
      </c>
      <c r="B3692" s="21" t="s">
        <v>49</v>
      </c>
      <c r="C3692" s="22"/>
      <c r="D3692" s="22"/>
      <c r="E3692" s="22"/>
      <c r="F3692" s="22"/>
      <c r="G3692" s="22"/>
      <c r="H3692" s="22"/>
      <c r="I3692" s="22"/>
      <c r="J3692" s="22"/>
      <c r="K3692" s="23">
        <v>1</v>
      </c>
      <c r="L3692" s="23">
        <v>1</v>
      </c>
      <c r="M3692" s="21" t="s">
        <v>50</v>
      </c>
      <c r="N3692" s="21" t="s">
        <v>50</v>
      </c>
      <c r="O3692" s="22"/>
      <c r="P3692" s="22"/>
    </row>
    <row r="3693" spans="1:16" ht="45" x14ac:dyDescent="0.25">
      <c r="A3693" s="21" t="s">
        <v>8125</v>
      </c>
      <c r="B3693" s="21" t="s">
        <v>49</v>
      </c>
      <c r="C3693" s="22"/>
      <c r="D3693" s="22"/>
      <c r="E3693" s="22"/>
      <c r="F3693" s="22"/>
      <c r="G3693" s="22"/>
      <c r="H3693" s="22"/>
      <c r="I3693" s="22"/>
      <c r="J3693" s="22"/>
      <c r="K3693" s="23">
        <v>1</v>
      </c>
      <c r="L3693" s="23">
        <v>1</v>
      </c>
      <c r="M3693" s="21" t="s">
        <v>50</v>
      </c>
      <c r="N3693" s="21" t="s">
        <v>50</v>
      </c>
      <c r="O3693" s="22"/>
      <c r="P3693" s="22"/>
    </row>
    <row r="3694" spans="1:16" ht="45" x14ac:dyDescent="0.25">
      <c r="A3694" s="21" t="s">
        <v>8126</v>
      </c>
      <c r="B3694" s="21" t="s">
        <v>49</v>
      </c>
      <c r="C3694" s="22"/>
      <c r="D3694" s="22"/>
      <c r="E3694" s="22"/>
      <c r="F3694" s="22"/>
      <c r="G3694" s="22"/>
      <c r="H3694" s="22"/>
      <c r="I3694" s="22"/>
      <c r="J3694" s="22"/>
      <c r="K3694" s="23">
        <v>1</v>
      </c>
      <c r="L3694" s="23">
        <v>1</v>
      </c>
      <c r="M3694" s="21" t="s">
        <v>50</v>
      </c>
      <c r="N3694" s="21" t="s">
        <v>50</v>
      </c>
      <c r="O3694" s="22"/>
      <c r="P3694" s="22"/>
    </row>
    <row r="3695" spans="1:16" ht="45" x14ac:dyDescent="0.25">
      <c r="A3695" s="21" t="s">
        <v>8127</v>
      </c>
      <c r="B3695" s="21" t="s">
        <v>49</v>
      </c>
      <c r="C3695" s="22"/>
      <c r="D3695" s="22"/>
      <c r="E3695" s="22"/>
      <c r="F3695" s="22"/>
      <c r="G3695" s="22"/>
      <c r="H3695" s="22"/>
      <c r="I3695" s="22"/>
      <c r="J3695" s="22"/>
      <c r="K3695" s="23">
        <v>1</v>
      </c>
      <c r="L3695" s="23">
        <v>1</v>
      </c>
      <c r="M3695" s="21" t="s">
        <v>50</v>
      </c>
      <c r="N3695" s="21" t="s">
        <v>50</v>
      </c>
      <c r="O3695" s="22"/>
      <c r="P3695" s="22"/>
    </row>
    <row r="3696" spans="1:16" ht="45" x14ac:dyDescent="0.25">
      <c r="A3696" s="21" t="s">
        <v>8128</v>
      </c>
      <c r="B3696" s="21" t="s">
        <v>49</v>
      </c>
      <c r="C3696" s="22"/>
      <c r="D3696" s="22"/>
      <c r="E3696" s="22"/>
      <c r="F3696" s="22"/>
      <c r="G3696" s="22"/>
      <c r="H3696" s="22"/>
      <c r="I3696" s="22"/>
      <c r="J3696" s="22"/>
      <c r="K3696" s="23">
        <v>1</v>
      </c>
      <c r="L3696" s="23">
        <v>1</v>
      </c>
      <c r="M3696" s="21" t="s">
        <v>50</v>
      </c>
      <c r="N3696" s="21" t="s">
        <v>50</v>
      </c>
      <c r="O3696" s="22"/>
      <c r="P3696" s="22"/>
    </row>
    <row r="3697" spans="1:16" ht="45" x14ac:dyDescent="0.25">
      <c r="A3697" s="21" t="s">
        <v>8129</v>
      </c>
      <c r="B3697" s="21" t="s">
        <v>49</v>
      </c>
      <c r="C3697" s="22"/>
      <c r="D3697" s="22"/>
      <c r="E3697" s="22"/>
      <c r="F3697" s="22"/>
      <c r="G3697" s="22"/>
      <c r="H3697" s="22"/>
      <c r="I3697" s="22"/>
      <c r="J3697" s="22"/>
      <c r="K3697" s="23">
        <v>1</v>
      </c>
      <c r="L3697" s="23">
        <v>1</v>
      </c>
      <c r="M3697" s="21" t="s">
        <v>50</v>
      </c>
      <c r="N3697" s="21" t="s">
        <v>50</v>
      </c>
      <c r="O3697" s="22"/>
      <c r="P3697" s="22"/>
    </row>
    <row r="3698" spans="1:16" ht="45" x14ac:dyDescent="0.25">
      <c r="A3698" s="21" t="s">
        <v>8130</v>
      </c>
      <c r="B3698" s="21" t="s">
        <v>49</v>
      </c>
      <c r="C3698" s="22"/>
      <c r="D3698" s="22"/>
      <c r="E3698" s="22"/>
      <c r="F3698" s="22"/>
      <c r="G3698" s="22"/>
      <c r="H3698" s="22"/>
      <c r="I3698" s="22"/>
      <c r="J3698" s="22"/>
      <c r="K3698" s="23">
        <v>1</v>
      </c>
      <c r="L3698" s="23">
        <v>1</v>
      </c>
      <c r="M3698" s="21" t="s">
        <v>50</v>
      </c>
      <c r="N3698" s="21" t="s">
        <v>50</v>
      </c>
      <c r="O3698" s="22"/>
      <c r="P3698" s="22"/>
    </row>
    <row r="3699" spans="1:16" ht="45" x14ac:dyDescent="0.25">
      <c r="A3699" s="21" t="s">
        <v>8131</v>
      </c>
      <c r="B3699" s="21" t="s">
        <v>49</v>
      </c>
      <c r="C3699" s="22"/>
      <c r="D3699" s="22"/>
      <c r="E3699" s="22"/>
      <c r="F3699" s="22"/>
      <c r="G3699" s="22"/>
      <c r="H3699" s="22"/>
      <c r="I3699" s="22"/>
      <c r="J3699" s="22"/>
      <c r="K3699" s="23">
        <v>1</v>
      </c>
      <c r="L3699" s="23">
        <v>1</v>
      </c>
      <c r="M3699" s="21" t="s">
        <v>50</v>
      </c>
      <c r="N3699" s="21" t="s">
        <v>50</v>
      </c>
      <c r="O3699" s="22"/>
      <c r="P3699" s="22"/>
    </row>
    <row r="3700" spans="1:16" ht="45" x14ac:dyDescent="0.25">
      <c r="A3700" s="21" t="s">
        <v>8132</v>
      </c>
      <c r="B3700" s="21" t="s">
        <v>49</v>
      </c>
      <c r="C3700" s="22"/>
      <c r="D3700" s="22"/>
      <c r="E3700" s="22"/>
      <c r="F3700" s="22"/>
      <c r="G3700" s="22"/>
      <c r="H3700" s="22"/>
      <c r="I3700" s="22"/>
      <c r="J3700" s="22"/>
      <c r="K3700" s="23">
        <v>1</v>
      </c>
      <c r="L3700" s="23">
        <v>1</v>
      </c>
      <c r="M3700" s="21" t="s">
        <v>50</v>
      </c>
      <c r="N3700" s="21" t="s">
        <v>50</v>
      </c>
      <c r="O3700" s="22"/>
      <c r="P3700" s="22"/>
    </row>
    <row r="3701" spans="1:16" ht="45" x14ac:dyDescent="0.25">
      <c r="A3701" s="21" t="s">
        <v>8133</v>
      </c>
      <c r="B3701" s="21" t="s">
        <v>49</v>
      </c>
      <c r="C3701" s="22"/>
      <c r="D3701" s="22"/>
      <c r="E3701" s="22"/>
      <c r="F3701" s="22"/>
      <c r="G3701" s="22"/>
      <c r="H3701" s="22"/>
      <c r="I3701" s="22"/>
      <c r="J3701" s="22"/>
      <c r="K3701" s="23">
        <v>1</v>
      </c>
      <c r="L3701" s="23">
        <v>1</v>
      </c>
      <c r="M3701" s="21" t="s">
        <v>50</v>
      </c>
      <c r="N3701" s="21" t="s">
        <v>50</v>
      </c>
      <c r="O3701" s="22"/>
      <c r="P3701" s="22"/>
    </row>
    <row r="3702" spans="1:16" ht="45" x14ac:dyDescent="0.25">
      <c r="A3702" s="21" t="s">
        <v>3330</v>
      </c>
      <c r="B3702" s="21" t="s">
        <v>49</v>
      </c>
      <c r="C3702" s="23">
        <v>23237362.890000001</v>
      </c>
      <c r="D3702" s="23">
        <v>457.61</v>
      </c>
      <c r="E3702" s="23">
        <v>35405776.659999996</v>
      </c>
      <c r="F3702" s="23">
        <v>726.61</v>
      </c>
      <c r="G3702" s="23">
        <v>35984340.43</v>
      </c>
      <c r="H3702" s="23">
        <v>743.27</v>
      </c>
      <c r="I3702" s="23">
        <v>31415078.989999998</v>
      </c>
      <c r="J3702" s="23">
        <v>644.63</v>
      </c>
      <c r="K3702" s="23">
        <v>1</v>
      </c>
      <c r="L3702" s="23">
        <v>1</v>
      </c>
      <c r="M3702" s="21" t="s">
        <v>50</v>
      </c>
      <c r="N3702" s="21" t="s">
        <v>1462</v>
      </c>
      <c r="O3702" s="22"/>
      <c r="P3702" s="23">
        <v>49709.5</v>
      </c>
    </row>
    <row r="3703" spans="1:16" ht="45" x14ac:dyDescent="0.25">
      <c r="A3703" s="21" t="s">
        <v>8134</v>
      </c>
      <c r="B3703" s="21" t="s">
        <v>49</v>
      </c>
      <c r="C3703" s="22"/>
      <c r="D3703" s="22"/>
      <c r="E3703" s="22"/>
      <c r="F3703" s="22"/>
      <c r="G3703" s="22"/>
      <c r="H3703" s="22"/>
      <c r="I3703" s="22"/>
      <c r="J3703" s="22"/>
      <c r="K3703" s="23">
        <v>1</v>
      </c>
      <c r="L3703" s="23">
        <v>1</v>
      </c>
      <c r="M3703" s="21" t="s">
        <v>50</v>
      </c>
      <c r="N3703" s="21" t="s">
        <v>50</v>
      </c>
      <c r="O3703" s="22"/>
      <c r="P3703" s="22"/>
    </row>
    <row r="3704" spans="1:16" ht="45" x14ac:dyDescent="0.25">
      <c r="A3704" s="21" t="s">
        <v>3332</v>
      </c>
      <c r="B3704" s="21" t="s">
        <v>49</v>
      </c>
      <c r="C3704" s="23">
        <v>108303345.48999999</v>
      </c>
      <c r="D3704" s="23">
        <v>91.68</v>
      </c>
      <c r="E3704" s="23">
        <v>42200301.409999996</v>
      </c>
      <c r="F3704" s="23">
        <v>58.19</v>
      </c>
      <c r="G3704" s="23">
        <v>54417150.840000004</v>
      </c>
      <c r="H3704" s="23">
        <v>68.11</v>
      </c>
      <c r="I3704" s="23">
        <v>28242565.539999999</v>
      </c>
      <c r="J3704" s="23">
        <v>40.93</v>
      </c>
      <c r="K3704" s="23">
        <v>1</v>
      </c>
      <c r="L3704" s="23">
        <v>1</v>
      </c>
      <c r="M3704" s="21" t="s">
        <v>50</v>
      </c>
      <c r="N3704" s="21" t="s">
        <v>58</v>
      </c>
      <c r="O3704" s="22"/>
      <c r="P3704" s="23">
        <v>831512.25</v>
      </c>
    </row>
    <row r="3705" spans="1:16" ht="45" x14ac:dyDescent="0.25">
      <c r="A3705" s="21" t="s">
        <v>8135</v>
      </c>
      <c r="B3705" s="21" t="s">
        <v>49</v>
      </c>
      <c r="C3705" s="22"/>
      <c r="D3705" s="22"/>
      <c r="E3705" s="22"/>
      <c r="F3705" s="22"/>
      <c r="G3705" s="22"/>
      <c r="H3705" s="22"/>
      <c r="I3705" s="22"/>
      <c r="J3705" s="22"/>
      <c r="K3705" s="23">
        <v>1</v>
      </c>
      <c r="L3705" s="23">
        <v>1</v>
      </c>
      <c r="M3705" s="21" t="s">
        <v>50</v>
      </c>
      <c r="N3705" s="21" t="s">
        <v>50</v>
      </c>
      <c r="O3705" s="22"/>
      <c r="P3705" s="22"/>
    </row>
    <row r="3706" spans="1:16" ht="45" x14ac:dyDescent="0.25">
      <c r="A3706" s="21" t="s">
        <v>8136</v>
      </c>
      <c r="B3706" s="21" t="s">
        <v>49</v>
      </c>
      <c r="C3706" s="22"/>
      <c r="D3706" s="22"/>
      <c r="E3706" s="22"/>
      <c r="F3706" s="22"/>
      <c r="G3706" s="22"/>
      <c r="H3706" s="22"/>
      <c r="I3706" s="22"/>
      <c r="J3706" s="22"/>
      <c r="K3706" s="23">
        <v>1</v>
      </c>
      <c r="L3706" s="23">
        <v>1</v>
      </c>
      <c r="M3706" s="21" t="s">
        <v>50</v>
      </c>
      <c r="N3706" s="21" t="s">
        <v>50</v>
      </c>
      <c r="O3706" s="22"/>
      <c r="P3706" s="22"/>
    </row>
    <row r="3707" spans="1:16" ht="45" x14ac:dyDescent="0.25">
      <c r="A3707" s="21" t="s">
        <v>8137</v>
      </c>
      <c r="B3707" s="21" t="s">
        <v>49</v>
      </c>
      <c r="C3707" s="22"/>
      <c r="D3707" s="22"/>
      <c r="E3707" s="22"/>
      <c r="F3707" s="22"/>
      <c r="G3707" s="22"/>
      <c r="H3707" s="22"/>
      <c r="I3707" s="22"/>
      <c r="J3707" s="22"/>
      <c r="K3707" s="23">
        <v>1</v>
      </c>
      <c r="L3707" s="23">
        <v>1</v>
      </c>
      <c r="M3707" s="21" t="s">
        <v>50</v>
      </c>
      <c r="N3707" s="21" t="s">
        <v>50</v>
      </c>
      <c r="O3707" s="22"/>
      <c r="P3707" s="22"/>
    </row>
    <row r="3708" spans="1:16" ht="45" x14ac:dyDescent="0.25">
      <c r="A3708" s="21" t="s">
        <v>3334</v>
      </c>
      <c r="B3708" s="21" t="s">
        <v>49</v>
      </c>
      <c r="C3708" s="23">
        <v>3111369.84</v>
      </c>
      <c r="D3708" s="23">
        <v>237.44</v>
      </c>
      <c r="E3708" s="23">
        <v>5435387.9199999999</v>
      </c>
      <c r="F3708" s="23">
        <v>269.75</v>
      </c>
      <c r="G3708" s="23">
        <v>2226467.4300000002</v>
      </c>
      <c r="H3708" s="23">
        <v>140.63</v>
      </c>
      <c r="I3708" s="23">
        <v>4908362.55</v>
      </c>
      <c r="J3708" s="23">
        <v>263.19</v>
      </c>
      <c r="K3708" s="23">
        <v>1</v>
      </c>
      <c r="L3708" s="23">
        <v>1</v>
      </c>
      <c r="M3708" s="21" t="s">
        <v>50</v>
      </c>
      <c r="N3708" s="21" t="s">
        <v>5192</v>
      </c>
      <c r="O3708" s="22"/>
      <c r="P3708" s="23">
        <v>12305.75</v>
      </c>
    </row>
    <row r="3709" spans="1:16" ht="45" x14ac:dyDescent="0.25">
      <c r="A3709" s="21" t="s">
        <v>3336</v>
      </c>
      <c r="B3709" s="21" t="s">
        <v>49</v>
      </c>
      <c r="C3709" s="23">
        <v>3213895.8</v>
      </c>
      <c r="D3709" s="23">
        <v>248.36</v>
      </c>
      <c r="E3709" s="23">
        <v>3701156.85</v>
      </c>
      <c r="F3709" s="23">
        <v>246.7</v>
      </c>
      <c r="G3709" s="23">
        <v>28859648.579999998</v>
      </c>
      <c r="H3709" s="23">
        <v>2002.04</v>
      </c>
      <c r="I3709" s="23">
        <v>6304155.9500000002</v>
      </c>
      <c r="J3709" s="23">
        <v>263.19</v>
      </c>
      <c r="K3709" s="23">
        <v>1</v>
      </c>
      <c r="L3709" s="23">
        <v>1</v>
      </c>
      <c r="M3709" s="21" t="s">
        <v>50</v>
      </c>
      <c r="N3709" s="21" t="s">
        <v>5192</v>
      </c>
      <c r="O3709" s="22"/>
      <c r="P3709" s="23">
        <v>13703.25</v>
      </c>
    </row>
    <row r="3710" spans="1:16" ht="45" x14ac:dyDescent="0.25">
      <c r="A3710" s="21" t="s">
        <v>8138</v>
      </c>
      <c r="B3710" s="21" t="s">
        <v>49</v>
      </c>
      <c r="C3710" s="22"/>
      <c r="D3710" s="22"/>
      <c r="E3710" s="22"/>
      <c r="F3710" s="22"/>
      <c r="G3710" s="22"/>
      <c r="H3710" s="22"/>
      <c r="I3710" s="22"/>
      <c r="J3710" s="22"/>
      <c r="K3710" s="23">
        <v>1</v>
      </c>
      <c r="L3710" s="23">
        <v>1</v>
      </c>
      <c r="M3710" s="21" t="s">
        <v>50</v>
      </c>
      <c r="N3710" s="21" t="s">
        <v>50</v>
      </c>
      <c r="O3710" s="22"/>
      <c r="P3710" s="22"/>
    </row>
    <row r="3711" spans="1:16" ht="45" x14ac:dyDescent="0.25">
      <c r="A3711" s="21" t="s">
        <v>8139</v>
      </c>
      <c r="B3711" s="21" t="s">
        <v>49</v>
      </c>
      <c r="C3711" s="22"/>
      <c r="D3711" s="22"/>
      <c r="E3711" s="22"/>
      <c r="F3711" s="22"/>
      <c r="G3711" s="22"/>
      <c r="H3711" s="22"/>
      <c r="I3711" s="22"/>
      <c r="J3711" s="22"/>
      <c r="K3711" s="23">
        <v>1</v>
      </c>
      <c r="L3711" s="23">
        <v>1</v>
      </c>
      <c r="M3711" s="21" t="s">
        <v>50</v>
      </c>
      <c r="N3711" s="21" t="s">
        <v>50</v>
      </c>
      <c r="O3711" s="22"/>
      <c r="P3711" s="22"/>
    </row>
    <row r="3712" spans="1:16" ht="45" x14ac:dyDescent="0.25">
      <c r="A3712" s="21" t="s">
        <v>8140</v>
      </c>
      <c r="B3712" s="21" t="s">
        <v>49</v>
      </c>
      <c r="C3712" s="22"/>
      <c r="D3712" s="22"/>
      <c r="E3712" s="22"/>
      <c r="F3712" s="22"/>
      <c r="G3712" s="22"/>
      <c r="H3712" s="22"/>
      <c r="I3712" s="22"/>
      <c r="J3712" s="22"/>
      <c r="K3712" s="23">
        <v>1</v>
      </c>
      <c r="L3712" s="23">
        <v>1</v>
      </c>
      <c r="M3712" s="21" t="s">
        <v>50</v>
      </c>
      <c r="N3712" s="21" t="s">
        <v>50</v>
      </c>
      <c r="O3712" s="22"/>
      <c r="P3712" s="22"/>
    </row>
    <row r="3713" spans="1:16" ht="45" x14ac:dyDescent="0.25">
      <c r="A3713" s="21" t="s">
        <v>437</v>
      </c>
      <c r="B3713" s="21" t="s">
        <v>49</v>
      </c>
      <c r="C3713" s="23">
        <v>57097032.840000004</v>
      </c>
      <c r="D3713" s="23">
        <v>33.75</v>
      </c>
      <c r="E3713" s="23">
        <v>217717684.94999999</v>
      </c>
      <c r="F3713" s="23">
        <v>330.02</v>
      </c>
      <c r="G3713" s="23">
        <v>110655090.81999999</v>
      </c>
      <c r="H3713" s="23">
        <v>217.06</v>
      </c>
      <c r="I3713" s="23">
        <v>147031235.74000001</v>
      </c>
      <c r="J3713" s="23">
        <v>150.72999999999999</v>
      </c>
      <c r="K3713" s="23">
        <v>1</v>
      </c>
      <c r="L3713" s="23">
        <v>1</v>
      </c>
      <c r="M3713" s="21" t="s">
        <v>50</v>
      </c>
      <c r="N3713" s="21" t="s">
        <v>58</v>
      </c>
      <c r="O3713" s="22"/>
      <c r="P3713" s="23">
        <v>644723.75</v>
      </c>
    </row>
    <row r="3714" spans="1:16" ht="45" x14ac:dyDescent="0.25">
      <c r="A3714" s="21" t="s">
        <v>8141</v>
      </c>
      <c r="B3714" s="21" t="s">
        <v>49</v>
      </c>
      <c r="C3714" s="22"/>
      <c r="D3714" s="22"/>
      <c r="E3714" s="22"/>
      <c r="F3714" s="22"/>
      <c r="G3714" s="22"/>
      <c r="H3714" s="22"/>
      <c r="I3714" s="22"/>
      <c r="J3714" s="22"/>
      <c r="K3714" s="23">
        <v>1</v>
      </c>
      <c r="L3714" s="23">
        <v>1</v>
      </c>
      <c r="M3714" s="21" t="s">
        <v>50</v>
      </c>
      <c r="N3714" s="21" t="s">
        <v>50</v>
      </c>
      <c r="O3714" s="22"/>
      <c r="P3714" s="22"/>
    </row>
    <row r="3715" spans="1:16" ht="45" x14ac:dyDescent="0.25">
      <c r="A3715" s="21" t="s">
        <v>8142</v>
      </c>
      <c r="B3715" s="21" t="s">
        <v>49</v>
      </c>
      <c r="C3715" s="22"/>
      <c r="D3715" s="22"/>
      <c r="E3715" s="22"/>
      <c r="F3715" s="22"/>
      <c r="G3715" s="22"/>
      <c r="H3715" s="22"/>
      <c r="I3715" s="22"/>
      <c r="J3715" s="22"/>
      <c r="K3715" s="23">
        <v>1</v>
      </c>
      <c r="L3715" s="23">
        <v>1</v>
      </c>
      <c r="M3715" s="21" t="s">
        <v>50</v>
      </c>
      <c r="N3715" s="21" t="s">
        <v>50</v>
      </c>
      <c r="O3715" s="22"/>
      <c r="P3715" s="22"/>
    </row>
    <row r="3716" spans="1:16" ht="45" x14ac:dyDescent="0.25">
      <c r="A3716" s="21" t="s">
        <v>8143</v>
      </c>
      <c r="B3716" s="21" t="s">
        <v>198</v>
      </c>
      <c r="C3716" s="22"/>
      <c r="D3716" s="22"/>
      <c r="E3716" s="22"/>
      <c r="F3716" s="22"/>
      <c r="G3716" s="22"/>
      <c r="H3716" s="22"/>
      <c r="I3716" s="22"/>
      <c r="J3716" s="22"/>
      <c r="K3716" s="23">
        <v>1</v>
      </c>
      <c r="L3716" s="23">
        <v>1</v>
      </c>
      <c r="M3716" s="21" t="s">
        <v>50</v>
      </c>
      <c r="N3716" s="21" t="s">
        <v>50</v>
      </c>
      <c r="O3716" s="22"/>
      <c r="P3716" s="22"/>
    </row>
    <row r="3717" spans="1:16" ht="45" x14ac:dyDescent="0.25">
      <c r="A3717" s="21" t="s">
        <v>8144</v>
      </c>
      <c r="B3717" s="21" t="s">
        <v>49</v>
      </c>
      <c r="C3717" s="22"/>
      <c r="D3717" s="22"/>
      <c r="E3717" s="22"/>
      <c r="F3717" s="22"/>
      <c r="G3717" s="22"/>
      <c r="H3717" s="22"/>
      <c r="I3717" s="22"/>
      <c r="J3717" s="22"/>
      <c r="K3717" s="23">
        <v>1</v>
      </c>
      <c r="L3717" s="23">
        <v>1</v>
      </c>
      <c r="M3717" s="21" t="s">
        <v>50</v>
      </c>
      <c r="N3717" s="21" t="s">
        <v>50</v>
      </c>
      <c r="O3717" s="22"/>
      <c r="P3717" s="22"/>
    </row>
    <row r="3718" spans="1:16" ht="45" x14ac:dyDescent="0.25">
      <c r="A3718" s="21" t="s">
        <v>8145</v>
      </c>
      <c r="B3718" s="21" t="s">
        <v>49</v>
      </c>
      <c r="C3718" s="22"/>
      <c r="D3718" s="22"/>
      <c r="E3718" s="22"/>
      <c r="F3718" s="22"/>
      <c r="G3718" s="22"/>
      <c r="H3718" s="22"/>
      <c r="I3718" s="22"/>
      <c r="J3718" s="22"/>
      <c r="K3718" s="23">
        <v>1</v>
      </c>
      <c r="L3718" s="23">
        <v>1</v>
      </c>
      <c r="M3718" s="21" t="s">
        <v>50</v>
      </c>
      <c r="N3718" s="21" t="s">
        <v>50</v>
      </c>
      <c r="O3718" s="22"/>
      <c r="P3718" s="22"/>
    </row>
    <row r="3719" spans="1:16" ht="45" x14ac:dyDescent="0.25">
      <c r="A3719" s="21" t="s">
        <v>8146</v>
      </c>
      <c r="B3719" s="21" t="s">
        <v>49</v>
      </c>
      <c r="C3719" s="22"/>
      <c r="D3719" s="22"/>
      <c r="E3719" s="22"/>
      <c r="F3719" s="22"/>
      <c r="G3719" s="22"/>
      <c r="H3719" s="22"/>
      <c r="I3719" s="22"/>
      <c r="J3719" s="22"/>
      <c r="K3719" s="23">
        <v>1</v>
      </c>
      <c r="L3719" s="23">
        <v>1</v>
      </c>
      <c r="M3719" s="21" t="s">
        <v>50</v>
      </c>
      <c r="N3719" s="21" t="s">
        <v>50</v>
      </c>
      <c r="O3719" s="22"/>
      <c r="P3719" s="22"/>
    </row>
    <row r="3720" spans="1:16" ht="45" x14ac:dyDescent="0.25">
      <c r="A3720" s="21" t="s">
        <v>8147</v>
      </c>
      <c r="B3720" s="21" t="s">
        <v>49</v>
      </c>
      <c r="C3720" s="22"/>
      <c r="D3720" s="22"/>
      <c r="E3720" s="22"/>
      <c r="F3720" s="22"/>
      <c r="G3720" s="22"/>
      <c r="H3720" s="22"/>
      <c r="I3720" s="22"/>
      <c r="J3720" s="22"/>
      <c r="K3720" s="23">
        <v>1</v>
      </c>
      <c r="L3720" s="23">
        <v>1</v>
      </c>
      <c r="M3720" s="21" t="s">
        <v>50</v>
      </c>
      <c r="N3720" s="21" t="s">
        <v>50</v>
      </c>
      <c r="O3720" s="22"/>
      <c r="P3720" s="22"/>
    </row>
    <row r="3721" spans="1:16" ht="45" x14ac:dyDescent="0.25">
      <c r="A3721" s="21" t="s">
        <v>8148</v>
      </c>
      <c r="B3721" s="21" t="s">
        <v>49</v>
      </c>
      <c r="C3721" s="22"/>
      <c r="D3721" s="22"/>
      <c r="E3721" s="22"/>
      <c r="F3721" s="22"/>
      <c r="G3721" s="22"/>
      <c r="H3721" s="22"/>
      <c r="I3721" s="22"/>
      <c r="J3721" s="22"/>
      <c r="K3721" s="23">
        <v>1</v>
      </c>
      <c r="L3721" s="23">
        <v>1</v>
      </c>
      <c r="M3721" s="21" t="s">
        <v>50</v>
      </c>
      <c r="N3721" s="21" t="s">
        <v>50</v>
      </c>
      <c r="O3721" s="22"/>
      <c r="P3721" s="22"/>
    </row>
    <row r="3722" spans="1:16" ht="45" x14ac:dyDescent="0.25">
      <c r="A3722" s="21" t="s">
        <v>8149</v>
      </c>
      <c r="B3722" s="21" t="s">
        <v>49</v>
      </c>
      <c r="C3722" s="22"/>
      <c r="D3722" s="22"/>
      <c r="E3722" s="22"/>
      <c r="F3722" s="22"/>
      <c r="G3722" s="22"/>
      <c r="H3722" s="22"/>
      <c r="I3722" s="22"/>
      <c r="J3722" s="22"/>
      <c r="K3722" s="23">
        <v>1</v>
      </c>
      <c r="L3722" s="23">
        <v>1</v>
      </c>
      <c r="M3722" s="21" t="s">
        <v>50</v>
      </c>
      <c r="N3722" s="21" t="s">
        <v>50</v>
      </c>
      <c r="O3722" s="22"/>
      <c r="P3722" s="22"/>
    </row>
    <row r="3723" spans="1:16" ht="45" x14ac:dyDescent="0.25">
      <c r="A3723" s="21" t="s">
        <v>8150</v>
      </c>
      <c r="B3723" s="21" t="s">
        <v>198</v>
      </c>
      <c r="C3723" s="22"/>
      <c r="D3723" s="22"/>
      <c r="E3723" s="22"/>
      <c r="F3723" s="22"/>
      <c r="G3723" s="22"/>
      <c r="H3723" s="22"/>
      <c r="I3723" s="22"/>
      <c r="J3723" s="22"/>
      <c r="K3723" s="23">
        <v>1</v>
      </c>
      <c r="L3723" s="23">
        <v>1</v>
      </c>
      <c r="M3723" s="21" t="s">
        <v>50</v>
      </c>
      <c r="N3723" s="21" t="s">
        <v>50</v>
      </c>
      <c r="O3723" s="22"/>
      <c r="P3723" s="22"/>
    </row>
    <row r="3724" spans="1:16" ht="45" x14ac:dyDescent="0.25">
      <c r="A3724" s="21" t="s">
        <v>8151</v>
      </c>
      <c r="B3724" s="21" t="s">
        <v>49</v>
      </c>
      <c r="C3724" s="22"/>
      <c r="D3724" s="22"/>
      <c r="E3724" s="22"/>
      <c r="F3724" s="22"/>
      <c r="G3724" s="22"/>
      <c r="H3724" s="22"/>
      <c r="I3724" s="22"/>
      <c r="J3724" s="22"/>
      <c r="K3724" s="23">
        <v>1</v>
      </c>
      <c r="L3724" s="23">
        <v>1</v>
      </c>
      <c r="M3724" s="21" t="s">
        <v>50</v>
      </c>
      <c r="N3724" s="21" t="s">
        <v>50</v>
      </c>
      <c r="O3724" s="22"/>
      <c r="P3724" s="22"/>
    </row>
    <row r="3725" spans="1:16" ht="45" x14ac:dyDescent="0.25">
      <c r="A3725" s="21" t="s">
        <v>3339</v>
      </c>
      <c r="B3725" s="21" t="s">
        <v>49</v>
      </c>
      <c r="C3725" s="23">
        <v>1935000</v>
      </c>
      <c r="D3725" s="23">
        <v>3000</v>
      </c>
      <c r="E3725" s="23">
        <v>2283093.4300000002</v>
      </c>
      <c r="F3725" s="23">
        <v>4147.92</v>
      </c>
      <c r="G3725" s="23">
        <v>2103631.36</v>
      </c>
      <c r="H3725" s="23">
        <v>3510.57</v>
      </c>
      <c r="I3725" s="23">
        <v>1869653.66</v>
      </c>
      <c r="J3725" s="23">
        <v>3186.32</v>
      </c>
      <c r="K3725" s="23">
        <v>1</v>
      </c>
      <c r="L3725" s="23">
        <v>1</v>
      </c>
      <c r="M3725" s="21" t="s">
        <v>50</v>
      </c>
      <c r="N3725" s="21" t="s">
        <v>5192</v>
      </c>
      <c r="O3725" s="22"/>
      <c r="P3725" s="23">
        <v>784</v>
      </c>
    </row>
    <row r="3726" spans="1:16" ht="45" x14ac:dyDescent="0.25">
      <c r="A3726" s="21" t="s">
        <v>8152</v>
      </c>
      <c r="B3726" s="21" t="s">
        <v>49</v>
      </c>
      <c r="C3726" s="22"/>
      <c r="D3726" s="22"/>
      <c r="E3726" s="22"/>
      <c r="F3726" s="22"/>
      <c r="G3726" s="22"/>
      <c r="H3726" s="22"/>
      <c r="I3726" s="22"/>
      <c r="J3726" s="22"/>
      <c r="K3726" s="23">
        <v>1</v>
      </c>
      <c r="L3726" s="23">
        <v>1</v>
      </c>
      <c r="M3726" s="21" t="s">
        <v>50</v>
      </c>
      <c r="N3726" s="21" t="s">
        <v>50</v>
      </c>
      <c r="O3726" s="22"/>
      <c r="P3726" s="22"/>
    </row>
    <row r="3727" spans="1:16" ht="45" x14ac:dyDescent="0.25">
      <c r="A3727" s="21" t="s">
        <v>8153</v>
      </c>
      <c r="B3727" s="21" t="s">
        <v>49</v>
      </c>
      <c r="C3727" s="22"/>
      <c r="D3727" s="22"/>
      <c r="E3727" s="22"/>
      <c r="F3727" s="22"/>
      <c r="G3727" s="22"/>
      <c r="H3727" s="22"/>
      <c r="I3727" s="22"/>
      <c r="J3727" s="22"/>
      <c r="K3727" s="23">
        <v>1</v>
      </c>
      <c r="L3727" s="23">
        <v>1</v>
      </c>
      <c r="M3727" s="21" t="s">
        <v>50</v>
      </c>
      <c r="N3727" s="21" t="s">
        <v>50</v>
      </c>
      <c r="O3727" s="22"/>
      <c r="P3727" s="22"/>
    </row>
    <row r="3728" spans="1:16" ht="45" x14ac:dyDescent="0.25">
      <c r="A3728" s="21" t="s">
        <v>8154</v>
      </c>
      <c r="B3728" s="21" t="s">
        <v>49</v>
      </c>
      <c r="C3728" s="22"/>
      <c r="D3728" s="22"/>
      <c r="E3728" s="22"/>
      <c r="F3728" s="22"/>
      <c r="G3728" s="22"/>
      <c r="H3728" s="22"/>
      <c r="I3728" s="22"/>
      <c r="J3728" s="22"/>
      <c r="K3728" s="23">
        <v>1</v>
      </c>
      <c r="L3728" s="23">
        <v>1</v>
      </c>
      <c r="M3728" s="21" t="s">
        <v>50</v>
      </c>
      <c r="N3728" s="21" t="s">
        <v>50</v>
      </c>
      <c r="O3728" s="22"/>
      <c r="P3728" s="22"/>
    </row>
    <row r="3729" spans="1:16" ht="45" x14ac:dyDescent="0.25">
      <c r="A3729" s="21" t="s">
        <v>8155</v>
      </c>
      <c r="B3729" s="21" t="s">
        <v>49</v>
      </c>
      <c r="C3729" s="22"/>
      <c r="D3729" s="22"/>
      <c r="E3729" s="22"/>
      <c r="F3729" s="22"/>
      <c r="G3729" s="22"/>
      <c r="H3729" s="22"/>
      <c r="I3729" s="22"/>
      <c r="J3729" s="22"/>
      <c r="K3729" s="23">
        <v>1</v>
      </c>
      <c r="L3729" s="23">
        <v>1</v>
      </c>
      <c r="M3729" s="21" t="s">
        <v>50</v>
      </c>
      <c r="N3729" s="21" t="s">
        <v>50</v>
      </c>
      <c r="O3729" s="22"/>
      <c r="P3729" s="22"/>
    </row>
    <row r="3730" spans="1:16" ht="45" x14ac:dyDescent="0.25">
      <c r="A3730" s="21" t="s">
        <v>8156</v>
      </c>
      <c r="B3730" s="21" t="s">
        <v>49</v>
      </c>
      <c r="C3730" s="22"/>
      <c r="D3730" s="22"/>
      <c r="E3730" s="22"/>
      <c r="F3730" s="22"/>
      <c r="G3730" s="22"/>
      <c r="H3730" s="22"/>
      <c r="I3730" s="22"/>
      <c r="J3730" s="22"/>
      <c r="K3730" s="23">
        <v>1</v>
      </c>
      <c r="L3730" s="23">
        <v>1</v>
      </c>
      <c r="M3730" s="21" t="s">
        <v>50</v>
      </c>
      <c r="N3730" s="21" t="s">
        <v>50</v>
      </c>
      <c r="O3730" s="22"/>
      <c r="P3730" s="22"/>
    </row>
    <row r="3731" spans="1:16" ht="45" x14ac:dyDescent="0.25">
      <c r="A3731" s="21" t="s">
        <v>8157</v>
      </c>
      <c r="B3731" s="21" t="s">
        <v>49</v>
      </c>
      <c r="C3731" s="22"/>
      <c r="D3731" s="22"/>
      <c r="E3731" s="22"/>
      <c r="F3731" s="22"/>
      <c r="G3731" s="22"/>
      <c r="H3731" s="22"/>
      <c r="I3731" s="22"/>
      <c r="J3731" s="22"/>
      <c r="K3731" s="23">
        <v>1</v>
      </c>
      <c r="L3731" s="23">
        <v>1</v>
      </c>
      <c r="M3731" s="21" t="s">
        <v>50</v>
      </c>
      <c r="N3731" s="21" t="s">
        <v>50</v>
      </c>
      <c r="O3731" s="22"/>
      <c r="P3731" s="22"/>
    </row>
    <row r="3732" spans="1:16" ht="45" x14ac:dyDescent="0.25">
      <c r="A3732" s="21" t="s">
        <v>8158</v>
      </c>
      <c r="B3732" s="21" t="s">
        <v>49</v>
      </c>
      <c r="C3732" s="22"/>
      <c r="D3732" s="22"/>
      <c r="E3732" s="22"/>
      <c r="F3732" s="22"/>
      <c r="G3732" s="22"/>
      <c r="H3732" s="22"/>
      <c r="I3732" s="22"/>
      <c r="J3732" s="22"/>
      <c r="K3732" s="23">
        <v>1</v>
      </c>
      <c r="L3732" s="23">
        <v>1</v>
      </c>
      <c r="M3732" s="21" t="s">
        <v>50</v>
      </c>
      <c r="N3732" s="21" t="s">
        <v>50</v>
      </c>
      <c r="O3732" s="22"/>
      <c r="P3732" s="22"/>
    </row>
    <row r="3733" spans="1:16" ht="45" x14ac:dyDescent="0.25">
      <c r="A3733" s="21" t="s">
        <v>8159</v>
      </c>
      <c r="B3733" s="21" t="s">
        <v>49</v>
      </c>
      <c r="C3733" s="22"/>
      <c r="D3733" s="22"/>
      <c r="E3733" s="22"/>
      <c r="F3733" s="22"/>
      <c r="G3733" s="22"/>
      <c r="H3733" s="22"/>
      <c r="I3733" s="22"/>
      <c r="J3733" s="22"/>
      <c r="K3733" s="23">
        <v>1</v>
      </c>
      <c r="L3733" s="23">
        <v>1</v>
      </c>
      <c r="M3733" s="21" t="s">
        <v>50</v>
      </c>
      <c r="N3733" s="21" t="s">
        <v>50</v>
      </c>
      <c r="O3733" s="22"/>
      <c r="P3733" s="22"/>
    </row>
    <row r="3734" spans="1:16" ht="45" x14ac:dyDescent="0.25">
      <c r="A3734" s="21" t="s">
        <v>3341</v>
      </c>
      <c r="B3734" s="21" t="s">
        <v>49</v>
      </c>
      <c r="C3734" s="23">
        <v>86945916.090000004</v>
      </c>
      <c r="D3734" s="23">
        <v>594.34</v>
      </c>
      <c r="E3734" s="23">
        <v>64853854.409999996</v>
      </c>
      <c r="F3734" s="23">
        <v>572.26</v>
      </c>
      <c r="G3734" s="23">
        <v>69198385.909999996</v>
      </c>
      <c r="H3734" s="23">
        <v>622.95000000000005</v>
      </c>
      <c r="I3734" s="23">
        <v>64560387.289999999</v>
      </c>
      <c r="J3734" s="23">
        <v>585.54</v>
      </c>
      <c r="K3734" s="23">
        <v>1</v>
      </c>
      <c r="L3734" s="23">
        <v>1</v>
      </c>
      <c r="M3734" s="21" t="s">
        <v>50</v>
      </c>
      <c r="N3734" s="21" t="s">
        <v>1462</v>
      </c>
      <c r="O3734" s="22"/>
      <c r="P3734" s="23">
        <v>124764.75</v>
      </c>
    </row>
    <row r="3735" spans="1:16" ht="45" x14ac:dyDescent="0.25">
      <c r="A3735" s="21" t="s">
        <v>8160</v>
      </c>
      <c r="B3735" s="21" t="s">
        <v>49</v>
      </c>
      <c r="C3735" s="22"/>
      <c r="D3735" s="22"/>
      <c r="E3735" s="22"/>
      <c r="F3735" s="22"/>
      <c r="G3735" s="22"/>
      <c r="H3735" s="22"/>
      <c r="I3735" s="22"/>
      <c r="J3735" s="22"/>
      <c r="K3735" s="23">
        <v>1</v>
      </c>
      <c r="L3735" s="23">
        <v>1</v>
      </c>
      <c r="M3735" s="21" t="s">
        <v>50</v>
      </c>
      <c r="N3735" s="21" t="s">
        <v>50</v>
      </c>
      <c r="O3735" s="22"/>
      <c r="P3735" s="22"/>
    </row>
    <row r="3736" spans="1:16" ht="45" x14ac:dyDescent="0.25">
      <c r="A3736" s="21" t="s">
        <v>8161</v>
      </c>
      <c r="B3736" s="21" t="s">
        <v>49</v>
      </c>
      <c r="C3736" s="22"/>
      <c r="D3736" s="22"/>
      <c r="E3736" s="22"/>
      <c r="F3736" s="22"/>
      <c r="G3736" s="22"/>
      <c r="H3736" s="22"/>
      <c r="I3736" s="22"/>
      <c r="J3736" s="22"/>
      <c r="K3736" s="23">
        <v>1</v>
      </c>
      <c r="L3736" s="23">
        <v>1</v>
      </c>
      <c r="M3736" s="21" t="s">
        <v>50</v>
      </c>
      <c r="N3736" s="21" t="s">
        <v>50</v>
      </c>
      <c r="O3736" s="22"/>
      <c r="P3736" s="22"/>
    </row>
    <row r="3737" spans="1:16" ht="45" x14ac:dyDescent="0.25">
      <c r="A3737" s="21" t="s">
        <v>3343</v>
      </c>
      <c r="B3737" s="21" t="s">
        <v>198</v>
      </c>
      <c r="C3737" s="23">
        <v>70172881.480000004</v>
      </c>
      <c r="D3737" s="23">
        <v>75.260000000000005</v>
      </c>
      <c r="E3737" s="23">
        <v>64085552.840000004</v>
      </c>
      <c r="F3737" s="23">
        <v>66.41</v>
      </c>
      <c r="G3737" s="23">
        <v>51185291.100000001</v>
      </c>
      <c r="H3737" s="23">
        <v>59.33</v>
      </c>
      <c r="I3737" s="23">
        <v>63916776.990000002</v>
      </c>
      <c r="J3737" s="23">
        <v>68.2</v>
      </c>
      <c r="K3737" s="23">
        <v>1</v>
      </c>
      <c r="L3737" s="23">
        <v>1</v>
      </c>
      <c r="M3737" s="21" t="s">
        <v>50</v>
      </c>
      <c r="N3737" s="21" t="s">
        <v>58</v>
      </c>
      <c r="O3737" s="22"/>
      <c r="P3737" s="23">
        <v>929906.75</v>
      </c>
    </row>
    <row r="3738" spans="1:16" ht="45" x14ac:dyDescent="0.25">
      <c r="A3738" s="21" t="s">
        <v>8162</v>
      </c>
      <c r="B3738" s="21" t="s">
        <v>49</v>
      </c>
      <c r="C3738" s="22"/>
      <c r="D3738" s="22"/>
      <c r="E3738" s="22"/>
      <c r="F3738" s="22"/>
      <c r="G3738" s="22"/>
      <c r="H3738" s="22"/>
      <c r="I3738" s="22"/>
      <c r="J3738" s="22"/>
      <c r="K3738" s="23">
        <v>1</v>
      </c>
      <c r="L3738" s="23">
        <v>1</v>
      </c>
      <c r="M3738" s="21" t="s">
        <v>50</v>
      </c>
      <c r="N3738" s="21" t="s">
        <v>50</v>
      </c>
      <c r="O3738" s="22"/>
      <c r="P3738" s="22"/>
    </row>
    <row r="3739" spans="1:16" ht="45" x14ac:dyDescent="0.25">
      <c r="A3739" s="21" t="s">
        <v>8163</v>
      </c>
      <c r="B3739" s="21" t="s">
        <v>49</v>
      </c>
      <c r="C3739" s="22"/>
      <c r="D3739" s="22"/>
      <c r="E3739" s="22"/>
      <c r="F3739" s="22"/>
      <c r="G3739" s="22"/>
      <c r="H3739" s="22"/>
      <c r="I3739" s="22"/>
      <c r="J3739" s="22"/>
      <c r="K3739" s="23">
        <v>1</v>
      </c>
      <c r="L3739" s="23">
        <v>1</v>
      </c>
      <c r="M3739" s="21" t="s">
        <v>50</v>
      </c>
      <c r="N3739" s="21" t="s">
        <v>50</v>
      </c>
      <c r="O3739" s="22"/>
      <c r="P3739" s="22"/>
    </row>
    <row r="3740" spans="1:16" ht="45" x14ac:dyDescent="0.25">
      <c r="A3740" s="21" t="s">
        <v>8164</v>
      </c>
      <c r="B3740" s="21" t="s">
        <v>49</v>
      </c>
      <c r="C3740" s="22"/>
      <c r="D3740" s="22"/>
      <c r="E3740" s="22"/>
      <c r="F3740" s="22"/>
      <c r="G3740" s="22"/>
      <c r="H3740" s="22"/>
      <c r="I3740" s="22"/>
      <c r="J3740" s="22"/>
      <c r="K3740" s="23">
        <v>1</v>
      </c>
      <c r="L3740" s="23">
        <v>1</v>
      </c>
      <c r="M3740" s="21" t="s">
        <v>50</v>
      </c>
      <c r="N3740" s="21" t="s">
        <v>50</v>
      </c>
      <c r="O3740" s="22"/>
      <c r="P3740" s="22"/>
    </row>
    <row r="3741" spans="1:16" ht="45" x14ac:dyDescent="0.25">
      <c r="A3741" s="21" t="s">
        <v>8165</v>
      </c>
      <c r="B3741" s="21" t="s">
        <v>49</v>
      </c>
      <c r="C3741" s="22"/>
      <c r="D3741" s="22"/>
      <c r="E3741" s="22"/>
      <c r="F3741" s="22"/>
      <c r="G3741" s="22"/>
      <c r="H3741" s="22"/>
      <c r="I3741" s="22"/>
      <c r="J3741" s="22"/>
      <c r="K3741" s="23">
        <v>1</v>
      </c>
      <c r="L3741" s="23">
        <v>1</v>
      </c>
      <c r="M3741" s="21" t="s">
        <v>50</v>
      </c>
      <c r="N3741" s="21" t="s">
        <v>50</v>
      </c>
      <c r="O3741" s="22"/>
      <c r="P3741" s="22"/>
    </row>
    <row r="3742" spans="1:16" ht="45" x14ac:dyDescent="0.25">
      <c r="A3742" s="21" t="s">
        <v>8166</v>
      </c>
      <c r="B3742" s="21" t="s">
        <v>49</v>
      </c>
      <c r="C3742" s="22"/>
      <c r="D3742" s="22"/>
      <c r="E3742" s="22"/>
      <c r="F3742" s="22"/>
      <c r="G3742" s="22"/>
      <c r="H3742" s="22"/>
      <c r="I3742" s="22"/>
      <c r="J3742" s="22"/>
      <c r="K3742" s="23">
        <v>1</v>
      </c>
      <c r="L3742" s="23">
        <v>1</v>
      </c>
      <c r="M3742" s="21" t="s">
        <v>50</v>
      </c>
      <c r="N3742" s="21" t="s">
        <v>50</v>
      </c>
      <c r="O3742" s="22"/>
      <c r="P3742" s="22"/>
    </row>
    <row r="3743" spans="1:16" ht="45" x14ac:dyDescent="0.25">
      <c r="A3743" s="21" t="s">
        <v>8167</v>
      </c>
      <c r="B3743" s="21" t="s">
        <v>49</v>
      </c>
      <c r="C3743" s="22"/>
      <c r="D3743" s="22"/>
      <c r="E3743" s="22"/>
      <c r="F3743" s="22"/>
      <c r="G3743" s="22"/>
      <c r="H3743" s="22"/>
      <c r="I3743" s="22"/>
      <c r="J3743" s="22"/>
      <c r="K3743" s="23">
        <v>1</v>
      </c>
      <c r="L3743" s="23">
        <v>1</v>
      </c>
      <c r="M3743" s="21" t="s">
        <v>50</v>
      </c>
      <c r="N3743" s="21" t="s">
        <v>50</v>
      </c>
      <c r="O3743" s="22"/>
      <c r="P3743" s="22"/>
    </row>
    <row r="3744" spans="1:16" ht="45" x14ac:dyDescent="0.25">
      <c r="A3744" s="21" t="s">
        <v>8168</v>
      </c>
      <c r="B3744" s="21" t="s">
        <v>49</v>
      </c>
      <c r="C3744" s="22"/>
      <c r="D3744" s="22"/>
      <c r="E3744" s="22"/>
      <c r="F3744" s="22"/>
      <c r="G3744" s="22"/>
      <c r="H3744" s="22"/>
      <c r="I3744" s="22"/>
      <c r="J3744" s="22"/>
      <c r="K3744" s="23">
        <v>1</v>
      </c>
      <c r="L3744" s="23">
        <v>1</v>
      </c>
      <c r="M3744" s="21" t="s">
        <v>50</v>
      </c>
      <c r="N3744" s="21" t="s">
        <v>50</v>
      </c>
      <c r="O3744" s="22"/>
      <c r="P3744" s="22"/>
    </row>
    <row r="3745" spans="1:16" ht="45" x14ac:dyDescent="0.25">
      <c r="A3745" s="21" t="s">
        <v>8169</v>
      </c>
      <c r="B3745" s="21" t="s">
        <v>49</v>
      </c>
      <c r="C3745" s="22"/>
      <c r="D3745" s="22"/>
      <c r="E3745" s="22"/>
      <c r="F3745" s="22"/>
      <c r="G3745" s="22"/>
      <c r="H3745" s="22"/>
      <c r="I3745" s="22"/>
      <c r="J3745" s="22"/>
      <c r="K3745" s="23">
        <v>1</v>
      </c>
      <c r="L3745" s="23">
        <v>1</v>
      </c>
      <c r="M3745" s="21" t="s">
        <v>50</v>
      </c>
      <c r="N3745" s="21" t="s">
        <v>50</v>
      </c>
      <c r="O3745" s="22"/>
      <c r="P3745" s="22"/>
    </row>
    <row r="3746" spans="1:16" ht="45" x14ac:dyDescent="0.25">
      <c r="A3746" s="21" t="s">
        <v>8170</v>
      </c>
      <c r="B3746" s="21" t="s">
        <v>49</v>
      </c>
      <c r="C3746" s="22"/>
      <c r="D3746" s="22"/>
      <c r="E3746" s="22"/>
      <c r="F3746" s="22"/>
      <c r="G3746" s="22"/>
      <c r="H3746" s="22"/>
      <c r="I3746" s="22"/>
      <c r="J3746" s="22"/>
      <c r="K3746" s="23">
        <v>1</v>
      </c>
      <c r="L3746" s="23">
        <v>1</v>
      </c>
      <c r="M3746" s="21" t="s">
        <v>50</v>
      </c>
      <c r="N3746" s="21" t="s">
        <v>50</v>
      </c>
      <c r="O3746" s="22"/>
      <c r="P3746" s="22"/>
    </row>
    <row r="3747" spans="1:16" ht="45" x14ac:dyDescent="0.25">
      <c r="A3747" s="21" t="s">
        <v>8171</v>
      </c>
      <c r="B3747" s="21" t="s">
        <v>49</v>
      </c>
      <c r="C3747" s="22"/>
      <c r="D3747" s="22"/>
      <c r="E3747" s="22"/>
      <c r="F3747" s="22"/>
      <c r="G3747" s="22"/>
      <c r="H3747" s="22"/>
      <c r="I3747" s="22"/>
      <c r="J3747" s="22"/>
      <c r="K3747" s="23">
        <v>1</v>
      </c>
      <c r="L3747" s="23">
        <v>1</v>
      </c>
      <c r="M3747" s="21" t="s">
        <v>50</v>
      </c>
      <c r="N3747" s="21" t="s">
        <v>50</v>
      </c>
      <c r="O3747" s="22"/>
      <c r="P3747" s="22"/>
    </row>
    <row r="3748" spans="1:16" ht="45" x14ac:dyDescent="0.25">
      <c r="A3748" s="21" t="s">
        <v>443</v>
      </c>
      <c r="B3748" s="21" t="s">
        <v>49</v>
      </c>
      <c r="C3748" s="23">
        <v>11033742.189999999</v>
      </c>
      <c r="D3748" s="23">
        <v>103.33</v>
      </c>
      <c r="E3748" s="23">
        <v>20249316.789999999</v>
      </c>
      <c r="F3748" s="23">
        <v>157.69999999999999</v>
      </c>
      <c r="G3748" s="23">
        <v>18629366.989999998</v>
      </c>
      <c r="H3748" s="23">
        <v>143.66</v>
      </c>
      <c r="I3748" s="23">
        <v>18147076.07</v>
      </c>
      <c r="J3748" s="23">
        <v>134.63</v>
      </c>
      <c r="K3748" s="23">
        <v>1</v>
      </c>
      <c r="L3748" s="23">
        <v>1</v>
      </c>
      <c r="M3748" s="21" t="s">
        <v>50</v>
      </c>
      <c r="N3748" s="21" t="s">
        <v>1462</v>
      </c>
      <c r="O3748" s="22"/>
      <c r="P3748" s="23">
        <v>161860.25</v>
      </c>
    </row>
    <row r="3749" spans="1:16" ht="45" x14ac:dyDescent="0.25">
      <c r="A3749" s="21" t="s">
        <v>3345</v>
      </c>
      <c r="B3749" s="21" t="s">
        <v>49</v>
      </c>
      <c r="C3749" s="23">
        <v>12970623.210000001</v>
      </c>
      <c r="D3749" s="23">
        <v>596.79999999999995</v>
      </c>
      <c r="E3749" s="23">
        <v>24976018.190000001</v>
      </c>
      <c r="F3749" s="23">
        <v>678.85</v>
      </c>
      <c r="G3749" s="23">
        <v>31437027.199999999</v>
      </c>
      <c r="H3749" s="23">
        <v>822.36</v>
      </c>
      <c r="I3749" s="23">
        <v>17664350.84</v>
      </c>
      <c r="J3749" s="23">
        <v>570.97</v>
      </c>
      <c r="K3749" s="23">
        <v>1</v>
      </c>
      <c r="L3749" s="23">
        <v>1</v>
      </c>
      <c r="M3749" s="21" t="s">
        <v>50</v>
      </c>
      <c r="N3749" s="21" t="s">
        <v>5192</v>
      </c>
      <c r="O3749" s="22"/>
      <c r="P3749" s="23">
        <v>30527</v>
      </c>
    </row>
    <row r="3750" spans="1:16" ht="45" x14ac:dyDescent="0.25">
      <c r="A3750" s="21" t="s">
        <v>3347</v>
      </c>
      <c r="B3750" s="21" t="s">
        <v>49</v>
      </c>
      <c r="C3750" s="23">
        <v>13913367.41</v>
      </c>
      <c r="D3750" s="23">
        <v>140.05000000000001</v>
      </c>
      <c r="E3750" s="23">
        <v>52123027.079999998</v>
      </c>
      <c r="F3750" s="23">
        <v>417.84</v>
      </c>
      <c r="G3750" s="23">
        <v>16787608.300000001</v>
      </c>
      <c r="H3750" s="23">
        <v>243.93</v>
      </c>
      <c r="I3750" s="23">
        <v>21419572.48</v>
      </c>
      <c r="J3750" s="23">
        <v>259.35000000000002</v>
      </c>
      <c r="K3750" s="23">
        <v>1</v>
      </c>
      <c r="L3750" s="23">
        <v>1</v>
      </c>
      <c r="M3750" s="21" t="s">
        <v>50</v>
      </c>
      <c r="N3750" s="21" t="s">
        <v>1462</v>
      </c>
      <c r="O3750" s="22"/>
      <c r="P3750" s="23">
        <v>55339</v>
      </c>
    </row>
    <row r="3751" spans="1:16" ht="45" x14ac:dyDescent="0.25">
      <c r="A3751" s="21" t="s">
        <v>3349</v>
      </c>
      <c r="B3751" s="21" t="s">
        <v>49</v>
      </c>
      <c r="C3751" s="23">
        <v>115489567.51000001</v>
      </c>
      <c r="D3751" s="23">
        <v>59.59</v>
      </c>
      <c r="E3751" s="23">
        <v>109066635.44</v>
      </c>
      <c r="F3751" s="23">
        <v>61.27</v>
      </c>
      <c r="G3751" s="23">
        <v>76090729.689999998</v>
      </c>
      <c r="H3751" s="23">
        <v>59.33</v>
      </c>
      <c r="I3751" s="23">
        <v>104345222.56999999</v>
      </c>
      <c r="J3751" s="23">
        <v>77.62</v>
      </c>
      <c r="K3751" s="23">
        <v>1</v>
      </c>
      <c r="L3751" s="23">
        <v>1</v>
      </c>
      <c r="M3751" s="21" t="s">
        <v>50</v>
      </c>
      <c r="N3751" s="21" t="s">
        <v>58</v>
      </c>
      <c r="O3751" s="22"/>
      <c r="P3751" s="23">
        <v>1385947.5</v>
      </c>
    </row>
    <row r="3752" spans="1:16" ht="45" x14ac:dyDescent="0.25">
      <c r="A3752" s="21" t="s">
        <v>8172</v>
      </c>
      <c r="B3752" s="21" t="s">
        <v>49</v>
      </c>
      <c r="C3752" s="22"/>
      <c r="D3752" s="22"/>
      <c r="E3752" s="22"/>
      <c r="F3752" s="22"/>
      <c r="G3752" s="22"/>
      <c r="H3752" s="22"/>
      <c r="I3752" s="22"/>
      <c r="J3752" s="22"/>
      <c r="K3752" s="23">
        <v>1</v>
      </c>
      <c r="L3752" s="23">
        <v>1</v>
      </c>
      <c r="M3752" s="21" t="s">
        <v>50</v>
      </c>
      <c r="N3752" s="21" t="s">
        <v>50</v>
      </c>
      <c r="O3752" s="22"/>
      <c r="P3752" s="22"/>
    </row>
    <row r="3753" spans="1:16" ht="45" x14ac:dyDescent="0.25">
      <c r="A3753" s="21" t="s">
        <v>8173</v>
      </c>
      <c r="B3753" s="21" t="s">
        <v>49</v>
      </c>
      <c r="C3753" s="22"/>
      <c r="D3753" s="22"/>
      <c r="E3753" s="22"/>
      <c r="F3753" s="22"/>
      <c r="G3753" s="22"/>
      <c r="H3753" s="22"/>
      <c r="I3753" s="22"/>
      <c r="J3753" s="22"/>
      <c r="K3753" s="23">
        <v>1</v>
      </c>
      <c r="L3753" s="23">
        <v>1</v>
      </c>
      <c r="M3753" s="21" t="s">
        <v>50</v>
      </c>
      <c r="N3753" s="21" t="s">
        <v>50</v>
      </c>
      <c r="O3753" s="22"/>
      <c r="P3753" s="22"/>
    </row>
    <row r="3754" spans="1:16" ht="45" x14ac:dyDescent="0.25">
      <c r="A3754" s="21" t="s">
        <v>8174</v>
      </c>
      <c r="B3754" s="21" t="s">
        <v>49</v>
      </c>
      <c r="C3754" s="22"/>
      <c r="D3754" s="22"/>
      <c r="E3754" s="22"/>
      <c r="F3754" s="22"/>
      <c r="G3754" s="22"/>
      <c r="H3754" s="22"/>
      <c r="I3754" s="22"/>
      <c r="J3754" s="22"/>
      <c r="K3754" s="23">
        <v>1</v>
      </c>
      <c r="L3754" s="23">
        <v>1</v>
      </c>
      <c r="M3754" s="21" t="s">
        <v>50</v>
      </c>
      <c r="N3754" s="21" t="s">
        <v>50</v>
      </c>
      <c r="O3754" s="22"/>
      <c r="P3754" s="22"/>
    </row>
    <row r="3755" spans="1:16" ht="45" x14ac:dyDescent="0.25">
      <c r="A3755" s="21" t="s">
        <v>8175</v>
      </c>
      <c r="B3755" s="21" t="s">
        <v>49</v>
      </c>
      <c r="C3755" s="22"/>
      <c r="D3755" s="22"/>
      <c r="E3755" s="22"/>
      <c r="F3755" s="22"/>
      <c r="G3755" s="22"/>
      <c r="H3755" s="22"/>
      <c r="I3755" s="22"/>
      <c r="J3755" s="22"/>
      <c r="K3755" s="23">
        <v>1</v>
      </c>
      <c r="L3755" s="23">
        <v>1</v>
      </c>
      <c r="M3755" s="21" t="s">
        <v>50</v>
      </c>
      <c r="N3755" s="21" t="s">
        <v>50</v>
      </c>
      <c r="O3755" s="22"/>
      <c r="P3755" s="22"/>
    </row>
    <row r="3756" spans="1:16" ht="45" x14ac:dyDescent="0.25">
      <c r="A3756" s="21" t="s">
        <v>8176</v>
      </c>
      <c r="B3756" s="21" t="s">
        <v>49</v>
      </c>
      <c r="C3756" s="22"/>
      <c r="D3756" s="22"/>
      <c r="E3756" s="22"/>
      <c r="F3756" s="22"/>
      <c r="G3756" s="22"/>
      <c r="H3756" s="22"/>
      <c r="I3756" s="22"/>
      <c r="J3756" s="22"/>
      <c r="K3756" s="23">
        <v>1</v>
      </c>
      <c r="L3756" s="23">
        <v>1</v>
      </c>
      <c r="M3756" s="21" t="s">
        <v>50</v>
      </c>
      <c r="N3756" s="21" t="s">
        <v>50</v>
      </c>
      <c r="O3756" s="22"/>
      <c r="P3756" s="22"/>
    </row>
    <row r="3757" spans="1:16" ht="45" x14ac:dyDescent="0.25">
      <c r="A3757" s="21" t="s">
        <v>8177</v>
      </c>
      <c r="B3757" s="21" t="s">
        <v>49</v>
      </c>
      <c r="C3757" s="22"/>
      <c r="D3757" s="22"/>
      <c r="E3757" s="22"/>
      <c r="F3757" s="22"/>
      <c r="G3757" s="22"/>
      <c r="H3757" s="22"/>
      <c r="I3757" s="22"/>
      <c r="J3757" s="22"/>
      <c r="K3757" s="23">
        <v>1</v>
      </c>
      <c r="L3757" s="23">
        <v>1</v>
      </c>
      <c r="M3757" s="21" t="s">
        <v>50</v>
      </c>
      <c r="N3757" s="21" t="s">
        <v>50</v>
      </c>
      <c r="O3757" s="22"/>
      <c r="P3757" s="22"/>
    </row>
    <row r="3758" spans="1:16" ht="45" x14ac:dyDescent="0.25">
      <c r="A3758" s="21" t="s">
        <v>8178</v>
      </c>
      <c r="B3758" s="21" t="s">
        <v>49</v>
      </c>
      <c r="C3758" s="22"/>
      <c r="D3758" s="22"/>
      <c r="E3758" s="22"/>
      <c r="F3758" s="22"/>
      <c r="G3758" s="22"/>
      <c r="H3758" s="22"/>
      <c r="I3758" s="22"/>
      <c r="J3758" s="22"/>
      <c r="K3758" s="23">
        <v>1</v>
      </c>
      <c r="L3758" s="23">
        <v>1</v>
      </c>
      <c r="M3758" s="21" t="s">
        <v>50</v>
      </c>
      <c r="N3758" s="21" t="s">
        <v>50</v>
      </c>
      <c r="O3758" s="22"/>
      <c r="P3758" s="22"/>
    </row>
    <row r="3759" spans="1:16" ht="45" x14ac:dyDescent="0.25">
      <c r="A3759" s="21" t="s">
        <v>8179</v>
      </c>
      <c r="B3759" s="21" t="s">
        <v>49</v>
      </c>
      <c r="C3759" s="22"/>
      <c r="D3759" s="22"/>
      <c r="E3759" s="22"/>
      <c r="F3759" s="22"/>
      <c r="G3759" s="22"/>
      <c r="H3759" s="22"/>
      <c r="I3759" s="22"/>
      <c r="J3759" s="22"/>
      <c r="K3759" s="23">
        <v>1</v>
      </c>
      <c r="L3759" s="23">
        <v>1</v>
      </c>
      <c r="M3759" s="21" t="s">
        <v>50</v>
      </c>
      <c r="N3759" s="21" t="s">
        <v>50</v>
      </c>
      <c r="O3759" s="22"/>
      <c r="P3759" s="22"/>
    </row>
    <row r="3760" spans="1:16" ht="45" x14ac:dyDescent="0.25">
      <c r="A3760" s="21" t="s">
        <v>8180</v>
      </c>
      <c r="B3760" s="21" t="s">
        <v>49</v>
      </c>
      <c r="C3760" s="22"/>
      <c r="D3760" s="22"/>
      <c r="E3760" s="22"/>
      <c r="F3760" s="22"/>
      <c r="G3760" s="22"/>
      <c r="H3760" s="22"/>
      <c r="I3760" s="22"/>
      <c r="J3760" s="22"/>
      <c r="K3760" s="23">
        <v>1</v>
      </c>
      <c r="L3760" s="23">
        <v>1</v>
      </c>
      <c r="M3760" s="21" t="s">
        <v>50</v>
      </c>
      <c r="N3760" s="21" t="s">
        <v>50</v>
      </c>
      <c r="O3760" s="22"/>
      <c r="P3760" s="22"/>
    </row>
    <row r="3761" spans="1:16" ht="45" x14ac:dyDescent="0.25">
      <c r="A3761" s="21" t="s">
        <v>8181</v>
      </c>
      <c r="B3761" s="21" t="s">
        <v>49</v>
      </c>
      <c r="C3761" s="22"/>
      <c r="D3761" s="22"/>
      <c r="E3761" s="22"/>
      <c r="F3761" s="22"/>
      <c r="G3761" s="22"/>
      <c r="H3761" s="22"/>
      <c r="I3761" s="22"/>
      <c r="J3761" s="22"/>
      <c r="K3761" s="23">
        <v>1</v>
      </c>
      <c r="L3761" s="23">
        <v>1</v>
      </c>
      <c r="M3761" s="21" t="s">
        <v>50</v>
      </c>
      <c r="N3761" s="21" t="s">
        <v>50</v>
      </c>
      <c r="O3761" s="22"/>
      <c r="P3761" s="22"/>
    </row>
    <row r="3762" spans="1:16" ht="45" x14ac:dyDescent="0.25">
      <c r="A3762" s="21" t="s">
        <v>8182</v>
      </c>
      <c r="B3762" s="21" t="s">
        <v>49</v>
      </c>
      <c r="C3762" s="22"/>
      <c r="D3762" s="22"/>
      <c r="E3762" s="22"/>
      <c r="F3762" s="22"/>
      <c r="G3762" s="22"/>
      <c r="H3762" s="22"/>
      <c r="I3762" s="22"/>
      <c r="J3762" s="22"/>
      <c r="K3762" s="23">
        <v>1</v>
      </c>
      <c r="L3762" s="23">
        <v>1</v>
      </c>
      <c r="M3762" s="21" t="s">
        <v>50</v>
      </c>
      <c r="N3762" s="21" t="s">
        <v>50</v>
      </c>
      <c r="O3762" s="22"/>
      <c r="P3762" s="22"/>
    </row>
    <row r="3763" spans="1:16" ht="45" x14ac:dyDescent="0.25">
      <c r="A3763" s="21" t="s">
        <v>8183</v>
      </c>
      <c r="B3763" s="21" t="s">
        <v>49</v>
      </c>
      <c r="C3763" s="22"/>
      <c r="D3763" s="22"/>
      <c r="E3763" s="22"/>
      <c r="F3763" s="22"/>
      <c r="G3763" s="22"/>
      <c r="H3763" s="22"/>
      <c r="I3763" s="22"/>
      <c r="J3763" s="22"/>
      <c r="K3763" s="23">
        <v>1</v>
      </c>
      <c r="L3763" s="23">
        <v>1</v>
      </c>
      <c r="M3763" s="21" t="s">
        <v>50</v>
      </c>
      <c r="N3763" s="21" t="s">
        <v>50</v>
      </c>
      <c r="O3763" s="22"/>
      <c r="P3763" s="22"/>
    </row>
    <row r="3764" spans="1:16" ht="45" x14ac:dyDescent="0.25">
      <c r="A3764" s="21" t="s">
        <v>8184</v>
      </c>
      <c r="B3764" s="21" t="s">
        <v>49</v>
      </c>
      <c r="C3764" s="22"/>
      <c r="D3764" s="22"/>
      <c r="E3764" s="22"/>
      <c r="F3764" s="22"/>
      <c r="G3764" s="22"/>
      <c r="H3764" s="22"/>
      <c r="I3764" s="22"/>
      <c r="J3764" s="22"/>
      <c r="K3764" s="23">
        <v>1</v>
      </c>
      <c r="L3764" s="23">
        <v>1</v>
      </c>
      <c r="M3764" s="21" t="s">
        <v>50</v>
      </c>
      <c r="N3764" s="21" t="s">
        <v>50</v>
      </c>
      <c r="O3764" s="22"/>
      <c r="P3764" s="22"/>
    </row>
    <row r="3765" spans="1:16" ht="45" x14ac:dyDescent="0.25">
      <c r="A3765" s="21" t="s">
        <v>8185</v>
      </c>
      <c r="B3765" s="21" t="s">
        <v>49</v>
      </c>
      <c r="C3765" s="22"/>
      <c r="D3765" s="22"/>
      <c r="E3765" s="22"/>
      <c r="F3765" s="22"/>
      <c r="G3765" s="22"/>
      <c r="H3765" s="22"/>
      <c r="I3765" s="22"/>
      <c r="J3765" s="22"/>
      <c r="K3765" s="23">
        <v>1</v>
      </c>
      <c r="L3765" s="23">
        <v>1</v>
      </c>
      <c r="M3765" s="21" t="s">
        <v>50</v>
      </c>
      <c r="N3765" s="21" t="s">
        <v>50</v>
      </c>
      <c r="O3765" s="22"/>
      <c r="P3765" s="22"/>
    </row>
    <row r="3766" spans="1:16" ht="45" x14ac:dyDescent="0.25">
      <c r="A3766" s="21" t="s">
        <v>3350</v>
      </c>
      <c r="B3766" s="21" t="s">
        <v>49</v>
      </c>
      <c r="C3766" s="23">
        <v>56229000</v>
      </c>
      <c r="D3766" s="23">
        <v>3000</v>
      </c>
      <c r="E3766" s="23">
        <v>66344217.340000004</v>
      </c>
      <c r="F3766" s="23">
        <v>4147.92</v>
      </c>
      <c r="G3766" s="23">
        <v>61129244.25</v>
      </c>
      <c r="H3766" s="23">
        <v>3510.57</v>
      </c>
      <c r="I3766" s="23">
        <v>54330106.18</v>
      </c>
      <c r="J3766" s="23">
        <v>3186.32</v>
      </c>
      <c r="K3766" s="23">
        <v>1</v>
      </c>
      <c r="L3766" s="23">
        <v>1</v>
      </c>
      <c r="M3766" s="21" t="s">
        <v>50</v>
      </c>
      <c r="N3766" s="21" t="s">
        <v>5192</v>
      </c>
      <c r="O3766" s="22"/>
      <c r="P3766" s="23">
        <v>16055</v>
      </c>
    </row>
    <row r="3767" spans="1:16" ht="45" x14ac:dyDescent="0.25">
      <c r="A3767" s="21" t="s">
        <v>8186</v>
      </c>
      <c r="B3767" s="21" t="s">
        <v>49</v>
      </c>
      <c r="C3767" s="22"/>
      <c r="D3767" s="22"/>
      <c r="E3767" s="22"/>
      <c r="F3767" s="22"/>
      <c r="G3767" s="22"/>
      <c r="H3767" s="22"/>
      <c r="I3767" s="22"/>
      <c r="J3767" s="22"/>
      <c r="K3767" s="23">
        <v>1</v>
      </c>
      <c r="L3767" s="23">
        <v>1</v>
      </c>
      <c r="M3767" s="21" t="s">
        <v>50</v>
      </c>
      <c r="N3767" s="21" t="s">
        <v>50</v>
      </c>
      <c r="O3767" s="22"/>
      <c r="P3767" s="22"/>
    </row>
    <row r="3768" spans="1:16" ht="45" x14ac:dyDescent="0.25">
      <c r="A3768" s="21" t="s">
        <v>8187</v>
      </c>
      <c r="B3768" s="21" t="s">
        <v>49</v>
      </c>
      <c r="C3768" s="22"/>
      <c r="D3768" s="22"/>
      <c r="E3768" s="22"/>
      <c r="F3768" s="22"/>
      <c r="G3768" s="22"/>
      <c r="H3768" s="22"/>
      <c r="I3768" s="22"/>
      <c r="J3768" s="22"/>
      <c r="K3768" s="23">
        <v>1</v>
      </c>
      <c r="L3768" s="23">
        <v>1</v>
      </c>
      <c r="M3768" s="21" t="s">
        <v>50</v>
      </c>
      <c r="N3768" s="21" t="s">
        <v>50</v>
      </c>
      <c r="O3768" s="22"/>
      <c r="P3768" s="22"/>
    </row>
    <row r="3769" spans="1:16" ht="45" x14ac:dyDescent="0.25">
      <c r="A3769" s="21" t="s">
        <v>3352</v>
      </c>
      <c r="B3769" s="21" t="s">
        <v>49</v>
      </c>
      <c r="C3769" s="23">
        <v>18642193.870000001</v>
      </c>
      <c r="D3769" s="23">
        <v>152.44999999999999</v>
      </c>
      <c r="E3769" s="23">
        <v>14641841.640000001</v>
      </c>
      <c r="F3769" s="23">
        <v>136.97999999999999</v>
      </c>
      <c r="G3769" s="23">
        <v>13524303.08</v>
      </c>
      <c r="H3769" s="23">
        <v>120.77</v>
      </c>
      <c r="I3769" s="23">
        <v>14769727.529999999</v>
      </c>
      <c r="J3769" s="23">
        <v>128.65</v>
      </c>
      <c r="K3769" s="23">
        <v>1</v>
      </c>
      <c r="L3769" s="23">
        <v>1</v>
      </c>
      <c r="M3769" s="21" t="s">
        <v>50</v>
      </c>
      <c r="N3769" s="21" t="s">
        <v>1462</v>
      </c>
      <c r="O3769" s="22"/>
      <c r="P3769" s="23">
        <v>109888.25</v>
      </c>
    </row>
    <row r="3770" spans="1:16" ht="45" x14ac:dyDescent="0.25">
      <c r="A3770" s="21" t="s">
        <v>8188</v>
      </c>
      <c r="B3770" s="21" t="s">
        <v>49</v>
      </c>
      <c r="C3770" s="22"/>
      <c r="D3770" s="22"/>
      <c r="E3770" s="22"/>
      <c r="F3770" s="22"/>
      <c r="G3770" s="22"/>
      <c r="H3770" s="22"/>
      <c r="I3770" s="22"/>
      <c r="J3770" s="22"/>
      <c r="K3770" s="23">
        <v>1</v>
      </c>
      <c r="L3770" s="23">
        <v>1</v>
      </c>
      <c r="M3770" s="21" t="s">
        <v>50</v>
      </c>
      <c r="N3770" s="21" t="s">
        <v>50</v>
      </c>
      <c r="O3770" s="22"/>
      <c r="P3770" s="22"/>
    </row>
    <row r="3771" spans="1:16" ht="45" x14ac:dyDescent="0.25">
      <c r="A3771" s="21" t="s">
        <v>8189</v>
      </c>
      <c r="B3771" s="21" t="s">
        <v>49</v>
      </c>
      <c r="C3771" s="22"/>
      <c r="D3771" s="22"/>
      <c r="E3771" s="22"/>
      <c r="F3771" s="22"/>
      <c r="G3771" s="22"/>
      <c r="H3771" s="22"/>
      <c r="I3771" s="22"/>
      <c r="J3771" s="22"/>
      <c r="K3771" s="23">
        <v>1</v>
      </c>
      <c r="L3771" s="23">
        <v>1</v>
      </c>
      <c r="M3771" s="21" t="s">
        <v>50</v>
      </c>
      <c r="N3771" s="21" t="s">
        <v>50</v>
      </c>
      <c r="O3771" s="22"/>
      <c r="P3771" s="22"/>
    </row>
    <row r="3772" spans="1:16" ht="45" x14ac:dyDescent="0.25">
      <c r="A3772" s="21" t="s">
        <v>1130</v>
      </c>
      <c r="B3772" s="21" t="s">
        <v>49</v>
      </c>
      <c r="C3772" s="23">
        <v>42076775.219999999</v>
      </c>
      <c r="D3772" s="23">
        <v>371.61</v>
      </c>
      <c r="E3772" s="23">
        <v>55123500.090000004</v>
      </c>
      <c r="F3772" s="23">
        <v>482.05</v>
      </c>
      <c r="G3772" s="23">
        <v>30096515.350000001</v>
      </c>
      <c r="H3772" s="23">
        <v>331.69</v>
      </c>
      <c r="I3772" s="23">
        <v>46880968.850000001</v>
      </c>
      <c r="J3772" s="23">
        <v>526.35</v>
      </c>
      <c r="K3772" s="23">
        <v>1</v>
      </c>
      <c r="L3772" s="23">
        <v>1</v>
      </c>
      <c r="M3772" s="21" t="s">
        <v>50</v>
      </c>
      <c r="N3772" s="21" t="s">
        <v>1462</v>
      </c>
      <c r="O3772" s="22"/>
      <c r="P3772" s="23">
        <v>101837.25</v>
      </c>
    </row>
    <row r="3773" spans="1:16" ht="45" x14ac:dyDescent="0.25">
      <c r="A3773" s="21" t="s">
        <v>8190</v>
      </c>
      <c r="B3773" s="21" t="s">
        <v>49</v>
      </c>
      <c r="C3773" s="22"/>
      <c r="D3773" s="22"/>
      <c r="E3773" s="22"/>
      <c r="F3773" s="22"/>
      <c r="G3773" s="22"/>
      <c r="H3773" s="22"/>
      <c r="I3773" s="22"/>
      <c r="J3773" s="22"/>
      <c r="K3773" s="23">
        <v>1</v>
      </c>
      <c r="L3773" s="23">
        <v>1</v>
      </c>
      <c r="M3773" s="21" t="s">
        <v>50</v>
      </c>
      <c r="N3773" s="21" t="s">
        <v>50</v>
      </c>
      <c r="O3773" s="22"/>
      <c r="P3773" s="22"/>
    </row>
    <row r="3774" spans="1:16" ht="45" x14ac:dyDescent="0.25">
      <c r="A3774" s="21" t="s">
        <v>8191</v>
      </c>
      <c r="B3774" s="21" t="s">
        <v>49</v>
      </c>
      <c r="C3774" s="22"/>
      <c r="D3774" s="22"/>
      <c r="E3774" s="22"/>
      <c r="F3774" s="22"/>
      <c r="G3774" s="22"/>
      <c r="H3774" s="22"/>
      <c r="I3774" s="22"/>
      <c r="J3774" s="22"/>
      <c r="K3774" s="23">
        <v>1</v>
      </c>
      <c r="L3774" s="23">
        <v>1</v>
      </c>
      <c r="M3774" s="21" t="s">
        <v>50</v>
      </c>
      <c r="N3774" s="21" t="s">
        <v>50</v>
      </c>
      <c r="O3774" s="22"/>
      <c r="P3774" s="22"/>
    </row>
    <row r="3775" spans="1:16" ht="45" x14ac:dyDescent="0.25">
      <c r="A3775" s="21" t="s">
        <v>8192</v>
      </c>
      <c r="B3775" s="21" t="s">
        <v>49</v>
      </c>
      <c r="C3775" s="22"/>
      <c r="D3775" s="22"/>
      <c r="E3775" s="22"/>
      <c r="F3775" s="22"/>
      <c r="G3775" s="22"/>
      <c r="H3775" s="22"/>
      <c r="I3775" s="22"/>
      <c r="J3775" s="22"/>
      <c r="K3775" s="23">
        <v>1</v>
      </c>
      <c r="L3775" s="23">
        <v>1</v>
      </c>
      <c r="M3775" s="21" t="s">
        <v>50</v>
      </c>
      <c r="N3775" s="21" t="s">
        <v>50</v>
      </c>
      <c r="O3775" s="22"/>
      <c r="P3775" s="22"/>
    </row>
    <row r="3776" spans="1:16" ht="45" x14ac:dyDescent="0.25">
      <c r="A3776" s="21" t="s">
        <v>8193</v>
      </c>
      <c r="B3776" s="21" t="s">
        <v>49</v>
      </c>
      <c r="C3776" s="22"/>
      <c r="D3776" s="22"/>
      <c r="E3776" s="22"/>
      <c r="F3776" s="22"/>
      <c r="G3776" s="22"/>
      <c r="H3776" s="22"/>
      <c r="I3776" s="22"/>
      <c r="J3776" s="22"/>
      <c r="K3776" s="23">
        <v>1</v>
      </c>
      <c r="L3776" s="23">
        <v>1</v>
      </c>
      <c r="M3776" s="21" t="s">
        <v>50</v>
      </c>
      <c r="N3776" s="21" t="s">
        <v>50</v>
      </c>
      <c r="O3776" s="22"/>
      <c r="P3776" s="22"/>
    </row>
    <row r="3777" spans="1:16" ht="45" x14ac:dyDescent="0.25">
      <c r="A3777" s="21" t="s">
        <v>8194</v>
      </c>
      <c r="B3777" s="21" t="s">
        <v>49</v>
      </c>
      <c r="C3777" s="22"/>
      <c r="D3777" s="22"/>
      <c r="E3777" s="22"/>
      <c r="F3777" s="22"/>
      <c r="G3777" s="22"/>
      <c r="H3777" s="22"/>
      <c r="I3777" s="22"/>
      <c r="J3777" s="22"/>
      <c r="K3777" s="23">
        <v>1</v>
      </c>
      <c r="L3777" s="23">
        <v>1</v>
      </c>
      <c r="M3777" s="21" t="s">
        <v>50</v>
      </c>
      <c r="N3777" s="21" t="s">
        <v>50</v>
      </c>
      <c r="O3777" s="22"/>
      <c r="P3777" s="22"/>
    </row>
    <row r="3778" spans="1:16" ht="45" x14ac:dyDescent="0.25">
      <c r="A3778" s="21" t="s">
        <v>8195</v>
      </c>
      <c r="B3778" s="21" t="s">
        <v>49</v>
      </c>
      <c r="C3778" s="22"/>
      <c r="D3778" s="22"/>
      <c r="E3778" s="22"/>
      <c r="F3778" s="22"/>
      <c r="G3778" s="22"/>
      <c r="H3778" s="22"/>
      <c r="I3778" s="22"/>
      <c r="J3778" s="22"/>
      <c r="K3778" s="23">
        <v>1</v>
      </c>
      <c r="L3778" s="23">
        <v>1</v>
      </c>
      <c r="M3778" s="21" t="s">
        <v>50</v>
      </c>
      <c r="N3778" s="21" t="s">
        <v>50</v>
      </c>
      <c r="O3778" s="22"/>
      <c r="P3778" s="22"/>
    </row>
    <row r="3779" spans="1:16" ht="45" x14ac:dyDescent="0.25">
      <c r="A3779" s="21" t="s">
        <v>8196</v>
      </c>
      <c r="B3779" s="21" t="s">
        <v>49</v>
      </c>
      <c r="C3779" s="22"/>
      <c r="D3779" s="22"/>
      <c r="E3779" s="22"/>
      <c r="F3779" s="22"/>
      <c r="G3779" s="22"/>
      <c r="H3779" s="22"/>
      <c r="I3779" s="22"/>
      <c r="J3779" s="22"/>
      <c r="K3779" s="23">
        <v>1</v>
      </c>
      <c r="L3779" s="23">
        <v>1</v>
      </c>
      <c r="M3779" s="21" t="s">
        <v>50</v>
      </c>
      <c r="N3779" s="21" t="s">
        <v>50</v>
      </c>
      <c r="O3779" s="22"/>
      <c r="P3779" s="22"/>
    </row>
    <row r="3780" spans="1:16" ht="45" x14ac:dyDescent="0.25">
      <c r="A3780" s="21" t="s">
        <v>8197</v>
      </c>
      <c r="B3780" s="21" t="s">
        <v>49</v>
      </c>
      <c r="C3780" s="22"/>
      <c r="D3780" s="22"/>
      <c r="E3780" s="22"/>
      <c r="F3780" s="22"/>
      <c r="G3780" s="22"/>
      <c r="H3780" s="22"/>
      <c r="I3780" s="22"/>
      <c r="J3780" s="22"/>
      <c r="K3780" s="23">
        <v>1</v>
      </c>
      <c r="L3780" s="23">
        <v>1</v>
      </c>
      <c r="M3780" s="21" t="s">
        <v>50</v>
      </c>
      <c r="N3780" s="21" t="s">
        <v>50</v>
      </c>
      <c r="O3780" s="22"/>
      <c r="P3780" s="22"/>
    </row>
    <row r="3781" spans="1:16" ht="45" x14ac:dyDescent="0.25">
      <c r="A3781" s="21" t="s">
        <v>8198</v>
      </c>
      <c r="B3781" s="21" t="s">
        <v>49</v>
      </c>
      <c r="C3781" s="22"/>
      <c r="D3781" s="22"/>
      <c r="E3781" s="22"/>
      <c r="F3781" s="22"/>
      <c r="G3781" s="22"/>
      <c r="H3781" s="22"/>
      <c r="I3781" s="22"/>
      <c r="J3781" s="22"/>
      <c r="K3781" s="23">
        <v>1</v>
      </c>
      <c r="L3781" s="23">
        <v>1</v>
      </c>
      <c r="M3781" s="21" t="s">
        <v>50</v>
      </c>
      <c r="N3781" s="21" t="s">
        <v>50</v>
      </c>
      <c r="O3781" s="22"/>
      <c r="P3781" s="22"/>
    </row>
    <row r="3782" spans="1:16" ht="45" x14ac:dyDescent="0.25">
      <c r="A3782" s="21" t="s">
        <v>8199</v>
      </c>
      <c r="B3782" s="21" t="s">
        <v>49</v>
      </c>
      <c r="C3782" s="22"/>
      <c r="D3782" s="22"/>
      <c r="E3782" s="22"/>
      <c r="F3782" s="22"/>
      <c r="G3782" s="22"/>
      <c r="H3782" s="22"/>
      <c r="I3782" s="22"/>
      <c r="J3782" s="22"/>
      <c r="K3782" s="23">
        <v>1</v>
      </c>
      <c r="L3782" s="23">
        <v>1</v>
      </c>
      <c r="M3782" s="21" t="s">
        <v>50</v>
      </c>
      <c r="N3782" s="21" t="s">
        <v>50</v>
      </c>
      <c r="O3782" s="22"/>
      <c r="P3782" s="22"/>
    </row>
    <row r="3783" spans="1:16" ht="45" x14ac:dyDescent="0.25">
      <c r="A3783" s="21" t="s">
        <v>8200</v>
      </c>
      <c r="B3783" s="21" t="s">
        <v>49</v>
      </c>
      <c r="C3783" s="22"/>
      <c r="D3783" s="22"/>
      <c r="E3783" s="22"/>
      <c r="F3783" s="22"/>
      <c r="G3783" s="22"/>
      <c r="H3783" s="22"/>
      <c r="I3783" s="22"/>
      <c r="J3783" s="22"/>
      <c r="K3783" s="23">
        <v>1</v>
      </c>
      <c r="L3783" s="23">
        <v>1</v>
      </c>
      <c r="M3783" s="21" t="s">
        <v>50</v>
      </c>
      <c r="N3783" s="21" t="s">
        <v>50</v>
      </c>
      <c r="O3783" s="22"/>
      <c r="P3783" s="22"/>
    </row>
    <row r="3784" spans="1:16" ht="45" x14ac:dyDescent="0.25">
      <c r="A3784" s="21" t="s">
        <v>8201</v>
      </c>
      <c r="B3784" s="21" t="s">
        <v>49</v>
      </c>
      <c r="C3784" s="22"/>
      <c r="D3784" s="22"/>
      <c r="E3784" s="22"/>
      <c r="F3784" s="22"/>
      <c r="G3784" s="22"/>
      <c r="H3784" s="22"/>
      <c r="I3784" s="22"/>
      <c r="J3784" s="22"/>
      <c r="K3784" s="23">
        <v>1</v>
      </c>
      <c r="L3784" s="23">
        <v>1</v>
      </c>
      <c r="M3784" s="21" t="s">
        <v>50</v>
      </c>
      <c r="N3784" s="21" t="s">
        <v>50</v>
      </c>
      <c r="O3784" s="22"/>
      <c r="P3784" s="22"/>
    </row>
    <row r="3785" spans="1:16" ht="45" x14ac:dyDescent="0.25">
      <c r="A3785" s="21" t="s">
        <v>3355</v>
      </c>
      <c r="B3785" s="21" t="s">
        <v>49</v>
      </c>
      <c r="C3785" s="23">
        <v>11581092.16</v>
      </c>
      <c r="D3785" s="23">
        <v>158.74</v>
      </c>
      <c r="E3785" s="23">
        <v>8968911.6199999992</v>
      </c>
      <c r="F3785" s="23">
        <v>157.69999999999999</v>
      </c>
      <c r="G3785" s="23">
        <v>8251396.71</v>
      </c>
      <c r="H3785" s="23">
        <v>143.66</v>
      </c>
      <c r="I3785" s="23">
        <v>8037778.4100000001</v>
      </c>
      <c r="J3785" s="23">
        <v>134.63</v>
      </c>
      <c r="K3785" s="23">
        <v>1</v>
      </c>
      <c r="L3785" s="23">
        <v>1</v>
      </c>
      <c r="M3785" s="21" t="s">
        <v>50</v>
      </c>
      <c r="N3785" s="21" t="s">
        <v>1462</v>
      </c>
      <c r="O3785" s="22"/>
      <c r="P3785" s="23">
        <v>66980</v>
      </c>
    </row>
    <row r="3786" spans="1:16" ht="45" x14ac:dyDescent="0.25">
      <c r="A3786" s="21" t="s">
        <v>8202</v>
      </c>
      <c r="B3786" s="21" t="s">
        <v>49</v>
      </c>
      <c r="C3786" s="22"/>
      <c r="D3786" s="22"/>
      <c r="E3786" s="22"/>
      <c r="F3786" s="22"/>
      <c r="G3786" s="22"/>
      <c r="H3786" s="22"/>
      <c r="I3786" s="22"/>
      <c r="J3786" s="22"/>
      <c r="K3786" s="23">
        <v>1</v>
      </c>
      <c r="L3786" s="23">
        <v>1</v>
      </c>
      <c r="M3786" s="21" t="s">
        <v>50</v>
      </c>
      <c r="N3786" s="21" t="s">
        <v>50</v>
      </c>
      <c r="O3786" s="22"/>
      <c r="P3786" s="22"/>
    </row>
    <row r="3787" spans="1:16" ht="45" x14ac:dyDescent="0.25">
      <c r="A3787" s="21" t="s">
        <v>3357</v>
      </c>
      <c r="B3787" s="21" t="s">
        <v>49</v>
      </c>
      <c r="C3787" s="23">
        <v>31309224.989999998</v>
      </c>
      <c r="D3787" s="23">
        <v>64.62</v>
      </c>
      <c r="E3787" s="23">
        <v>46270231.890000001</v>
      </c>
      <c r="F3787" s="23">
        <v>78.44</v>
      </c>
      <c r="G3787" s="23">
        <v>46008170.020000003</v>
      </c>
      <c r="H3787" s="23">
        <v>84.64</v>
      </c>
      <c r="I3787" s="23">
        <v>92669924.530000001</v>
      </c>
      <c r="J3787" s="23">
        <v>143.27000000000001</v>
      </c>
      <c r="K3787" s="23">
        <v>1</v>
      </c>
      <c r="L3787" s="23">
        <v>1</v>
      </c>
      <c r="M3787" s="21" t="s">
        <v>50</v>
      </c>
      <c r="N3787" s="21" t="s">
        <v>58</v>
      </c>
      <c r="O3787" s="22"/>
      <c r="P3787" s="23">
        <v>513622</v>
      </c>
    </row>
    <row r="3788" spans="1:16" ht="45" x14ac:dyDescent="0.25">
      <c r="A3788" s="21" t="s">
        <v>8203</v>
      </c>
      <c r="B3788" s="21" t="s">
        <v>49</v>
      </c>
      <c r="C3788" s="22"/>
      <c r="D3788" s="22"/>
      <c r="E3788" s="22"/>
      <c r="F3788" s="22"/>
      <c r="G3788" s="22"/>
      <c r="H3788" s="22"/>
      <c r="I3788" s="22"/>
      <c r="J3788" s="22"/>
      <c r="K3788" s="23">
        <v>1</v>
      </c>
      <c r="L3788" s="23">
        <v>1</v>
      </c>
      <c r="M3788" s="21" t="s">
        <v>50</v>
      </c>
      <c r="N3788" s="21" t="s">
        <v>50</v>
      </c>
      <c r="O3788" s="22"/>
      <c r="P3788" s="22"/>
    </row>
    <row r="3789" spans="1:16" ht="45" x14ac:dyDescent="0.25">
      <c r="A3789" s="21" t="s">
        <v>8204</v>
      </c>
      <c r="B3789" s="21" t="s">
        <v>49</v>
      </c>
      <c r="C3789" s="22"/>
      <c r="D3789" s="22"/>
      <c r="E3789" s="22"/>
      <c r="F3789" s="22"/>
      <c r="G3789" s="22"/>
      <c r="H3789" s="22"/>
      <c r="I3789" s="22"/>
      <c r="J3789" s="22"/>
      <c r="K3789" s="23">
        <v>1</v>
      </c>
      <c r="L3789" s="23">
        <v>1</v>
      </c>
      <c r="M3789" s="21" t="s">
        <v>50</v>
      </c>
      <c r="N3789" s="21" t="s">
        <v>50</v>
      </c>
      <c r="O3789" s="22"/>
      <c r="P3789" s="22"/>
    </row>
    <row r="3790" spans="1:16" ht="45" x14ac:dyDescent="0.25">
      <c r="A3790" s="21" t="s">
        <v>8205</v>
      </c>
      <c r="B3790" s="21" t="s">
        <v>49</v>
      </c>
      <c r="C3790" s="22"/>
      <c r="D3790" s="22"/>
      <c r="E3790" s="22"/>
      <c r="F3790" s="22"/>
      <c r="G3790" s="22"/>
      <c r="H3790" s="22"/>
      <c r="I3790" s="22"/>
      <c r="J3790" s="22"/>
      <c r="K3790" s="23">
        <v>1</v>
      </c>
      <c r="L3790" s="23">
        <v>1</v>
      </c>
      <c r="M3790" s="21" t="s">
        <v>50</v>
      </c>
      <c r="N3790" s="21" t="s">
        <v>50</v>
      </c>
      <c r="O3790" s="22"/>
      <c r="P3790" s="22"/>
    </row>
    <row r="3791" spans="1:16" ht="45" x14ac:dyDescent="0.25">
      <c r="A3791" s="21" t="s">
        <v>8206</v>
      </c>
      <c r="B3791" s="21" t="s">
        <v>49</v>
      </c>
      <c r="C3791" s="22"/>
      <c r="D3791" s="22"/>
      <c r="E3791" s="22"/>
      <c r="F3791" s="22"/>
      <c r="G3791" s="22"/>
      <c r="H3791" s="22"/>
      <c r="I3791" s="22"/>
      <c r="J3791" s="22"/>
      <c r="K3791" s="23">
        <v>1</v>
      </c>
      <c r="L3791" s="23">
        <v>1</v>
      </c>
      <c r="M3791" s="21" t="s">
        <v>50</v>
      </c>
      <c r="N3791" s="21" t="s">
        <v>50</v>
      </c>
      <c r="O3791" s="22"/>
      <c r="P3791" s="22"/>
    </row>
    <row r="3792" spans="1:16" ht="45" x14ac:dyDescent="0.25">
      <c r="A3792" s="21" t="s">
        <v>448</v>
      </c>
      <c r="B3792" s="21" t="s">
        <v>49</v>
      </c>
      <c r="C3792" s="23">
        <v>16568118.84</v>
      </c>
      <c r="D3792" s="23">
        <v>596.79999999999995</v>
      </c>
      <c r="E3792" s="23">
        <v>11265666.140000001</v>
      </c>
      <c r="F3792" s="23">
        <v>310.41000000000003</v>
      </c>
      <c r="G3792" s="23">
        <v>90663807.890000001</v>
      </c>
      <c r="H3792" s="23">
        <v>2419.13</v>
      </c>
      <c r="I3792" s="23">
        <v>22563685.579999998</v>
      </c>
      <c r="J3792" s="23">
        <v>570.97</v>
      </c>
      <c r="K3792" s="23">
        <v>1</v>
      </c>
      <c r="L3792" s="23">
        <v>1</v>
      </c>
      <c r="M3792" s="21" t="s">
        <v>50</v>
      </c>
      <c r="N3792" s="21" t="s">
        <v>1462</v>
      </c>
      <c r="O3792" s="22"/>
      <c r="P3792" s="23">
        <v>99900</v>
      </c>
    </row>
    <row r="3793" spans="1:16" ht="45" x14ac:dyDescent="0.25">
      <c r="A3793" s="21" t="s">
        <v>3360</v>
      </c>
      <c r="B3793" s="21" t="s">
        <v>49</v>
      </c>
      <c r="C3793" s="23">
        <v>5910116.4800000004</v>
      </c>
      <c r="D3793" s="23">
        <v>1163.43</v>
      </c>
      <c r="E3793" s="23">
        <v>5744500.3700000001</v>
      </c>
      <c r="F3793" s="23">
        <v>2236.5700000000002</v>
      </c>
      <c r="G3793" s="23">
        <v>6284345.2199999997</v>
      </c>
      <c r="H3793" s="23">
        <v>2205.19</v>
      </c>
      <c r="I3793" s="23">
        <v>5491212.7999999998</v>
      </c>
      <c r="J3793" s="23">
        <v>2597.75</v>
      </c>
      <c r="K3793" s="23">
        <v>1</v>
      </c>
      <c r="L3793" s="23">
        <v>1</v>
      </c>
      <c r="M3793" s="21" t="s">
        <v>50</v>
      </c>
      <c r="N3793" s="21" t="s">
        <v>5192</v>
      </c>
      <c r="O3793" s="22"/>
      <c r="P3793" s="23">
        <v>5835.33</v>
      </c>
    </row>
    <row r="3794" spans="1:16" ht="45" x14ac:dyDescent="0.25">
      <c r="A3794" s="21" t="s">
        <v>8207</v>
      </c>
      <c r="B3794" s="21" t="s">
        <v>49</v>
      </c>
      <c r="C3794" s="22"/>
      <c r="D3794" s="22"/>
      <c r="E3794" s="22"/>
      <c r="F3794" s="22"/>
      <c r="G3794" s="22"/>
      <c r="H3794" s="22"/>
      <c r="I3794" s="22"/>
      <c r="J3794" s="22"/>
      <c r="K3794" s="23">
        <v>1</v>
      </c>
      <c r="L3794" s="23">
        <v>1</v>
      </c>
      <c r="M3794" s="21" t="s">
        <v>50</v>
      </c>
      <c r="N3794" s="21" t="s">
        <v>50</v>
      </c>
      <c r="O3794" s="22"/>
      <c r="P3794" s="22"/>
    </row>
    <row r="3795" spans="1:16" ht="45" x14ac:dyDescent="0.25">
      <c r="A3795" s="21" t="s">
        <v>8208</v>
      </c>
      <c r="B3795" s="21" t="s">
        <v>49</v>
      </c>
      <c r="C3795" s="22"/>
      <c r="D3795" s="22"/>
      <c r="E3795" s="22"/>
      <c r="F3795" s="22"/>
      <c r="G3795" s="22"/>
      <c r="H3795" s="22"/>
      <c r="I3795" s="22"/>
      <c r="J3795" s="22"/>
      <c r="K3795" s="23">
        <v>1</v>
      </c>
      <c r="L3795" s="23">
        <v>1</v>
      </c>
      <c r="M3795" s="21" t="s">
        <v>50</v>
      </c>
      <c r="N3795" s="21" t="s">
        <v>50</v>
      </c>
      <c r="O3795" s="22"/>
      <c r="P3795" s="22"/>
    </row>
    <row r="3796" spans="1:16" ht="45" x14ac:dyDescent="0.25">
      <c r="A3796" s="21" t="s">
        <v>8209</v>
      </c>
      <c r="B3796" s="21" t="s">
        <v>49</v>
      </c>
      <c r="C3796" s="22"/>
      <c r="D3796" s="22"/>
      <c r="E3796" s="22"/>
      <c r="F3796" s="22"/>
      <c r="G3796" s="22"/>
      <c r="H3796" s="22"/>
      <c r="I3796" s="22"/>
      <c r="J3796" s="22"/>
      <c r="K3796" s="23">
        <v>1</v>
      </c>
      <c r="L3796" s="23">
        <v>1</v>
      </c>
      <c r="M3796" s="21" t="s">
        <v>50</v>
      </c>
      <c r="N3796" s="21" t="s">
        <v>50</v>
      </c>
      <c r="O3796" s="22"/>
      <c r="P3796" s="22"/>
    </row>
    <row r="3797" spans="1:16" ht="45" x14ac:dyDescent="0.25">
      <c r="A3797" s="21" t="s">
        <v>451</v>
      </c>
      <c r="B3797" s="21" t="s">
        <v>49</v>
      </c>
      <c r="C3797" s="22"/>
      <c r="D3797" s="22"/>
      <c r="E3797" s="23">
        <v>119284998.53</v>
      </c>
      <c r="F3797" s="23">
        <v>166.28</v>
      </c>
      <c r="G3797" s="23">
        <v>283307034.98000002</v>
      </c>
      <c r="H3797" s="23">
        <v>401.43</v>
      </c>
      <c r="I3797" s="23">
        <v>29079194.949999999</v>
      </c>
      <c r="J3797" s="23">
        <v>33.46</v>
      </c>
      <c r="K3797" s="23">
        <v>1</v>
      </c>
      <c r="L3797" s="23">
        <v>1</v>
      </c>
      <c r="M3797" s="21" t="s">
        <v>50</v>
      </c>
      <c r="N3797" s="21" t="s">
        <v>50</v>
      </c>
      <c r="O3797" s="22"/>
      <c r="P3797" s="22"/>
    </row>
    <row r="3798" spans="1:16" ht="45" x14ac:dyDescent="0.25">
      <c r="A3798" s="21" t="s">
        <v>3363</v>
      </c>
      <c r="B3798" s="21" t="s">
        <v>49</v>
      </c>
      <c r="C3798" s="23">
        <v>8294900.3200000003</v>
      </c>
      <c r="D3798" s="23">
        <v>1163.43</v>
      </c>
      <c r="E3798" s="23">
        <v>8062456.6600000001</v>
      </c>
      <c r="F3798" s="23">
        <v>2236.5700000000002</v>
      </c>
      <c r="G3798" s="23">
        <v>8820133.6500000004</v>
      </c>
      <c r="H3798" s="23">
        <v>2205.19</v>
      </c>
      <c r="I3798" s="23">
        <v>7706965.3300000001</v>
      </c>
      <c r="J3798" s="23">
        <v>2597.75</v>
      </c>
      <c r="K3798" s="23">
        <v>1</v>
      </c>
      <c r="L3798" s="23">
        <v>1</v>
      </c>
      <c r="M3798" s="21" t="s">
        <v>50</v>
      </c>
      <c r="N3798" s="21" t="s">
        <v>5192</v>
      </c>
      <c r="O3798" s="22"/>
      <c r="P3798" s="23">
        <v>17062</v>
      </c>
    </row>
    <row r="3799" spans="1:16" ht="45" x14ac:dyDescent="0.25">
      <c r="A3799" s="21" t="s">
        <v>457</v>
      </c>
      <c r="B3799" s="21" t="s">
        <v>49</v>
      </c>
      <c r="C3799" s="23">
        <v>75541312.019999996</v>
      </c>
      <c r="D3799" s="23">
        <v>184.39</v>
      </c>
      <c r="E3799" s="23">
        <v>97423173.760000005</v>
      </c>
      <c r="F3799" s="23">
        <v>176.54</v>
      </c>
      <c r="G3799" s="23">
        <v>102760517.52</v>
      </c>
      <c r="H3799" s="23">
        <v>231.67</v>
      </c>
      <c r="I3799" s="23">
        <v>167643023.08000001</v>
      </c>
      <c r="J3799" s="23">
        <v>283.91000000000003</v>
      </c>
      <c r="K3799" s="23">
        <v>1</v>
      </c>
      <c r="L3799" s="23">
        <v>1</v>
      </c>
      <c r="M3799" s="21" t="s">
        <v>50</v>
      </c>
      <c r="N3799" s="21" t="s">
        <v>58</v>
      </c>
      <c r="O3799" s="22"/>
      <c r="P3799" s="23">
        <v>626884</v>
      </c>
    </row>
    <row r="3800" spans="1:16" ht="45" x14ac:dyDescent="0.25">
      <c r="A3800" s="21" t="s">
        <v>8210</v>
      </c>
      <c r="B3800" s="21" t="s">
        <v>49</v>
      </c>
      <c r="C3800" s="22"/>
      <c r="D3800" s="22"/>
      <c r="E3800" s="22"/>
      <c r="F3800" s="22"/>
      <c r="G3800" s="22"/>
      <c r="H3800" s="22"/>
      <c r="I3800" s="22"/>
      <c r="J3800" s="22"/>
      <c r="K3800" s="23">
        <v>1</v>
      </c>
      <c r="L3800" s="23">
        <v>1</v>
      </c>
      <c r="M3800" s="21" t="s">
        <v>50</v>
      </c>
      <c r="N3800" s="21" t="s">
        <v>50</v>
      </c>
      <c r="O3800" s="22"/>
      <c r="P3800" s="22"/>
    </row>
    <row r="3801" spans="1:16" ht="45" x14ac:dyDescent="0.25">
      <c r="A3801" s="21" t="s">
        <v>8211</v>
      </c>
      <c r="B3801" s="21" t="s">
        <v>49</v>
      </c>
      <c r="C3801" s="22"/>
      <c r="D3801" s="22"/>
      <c r="E3801" s="22"/>
      <c r="F3801" s="22"/>
      <c r="G3801" s="22"/>
      <c r="H3801" s="22"/>
      <c r="I3801" s="22"/>
      <c r="J3801" s="22"/>
      <c r="K3801" s="23">
        <v>1</v>
      </c>
      <c r="L3801" s="23">
        <v>1</v>
      </c>
      <c r="M3801" s="21" t="s">
        <v>50</v>
      </c>
      <c r="N3801" s="21" t="s">
        <v>50</v>
      </c>
      <c r="O3801" s="22"/>
      <c r="P3801" s="22"/>
    </row>
    <row r="3802" spans="1:16" ht="45" x14ac:dyDescent="0.25">
      <c r="A3802" s="21" t="s">
        <v>8212</v>
      </c>
      <c r="B3802" s="21" t="s">
        <v>49</v>
      </c>
      <c r="C3802" s="22"/>
      <c r="D3802" s="22"/>
      <c r="E3802" s="22"/>
      <c r="F3802" s="22"/>
      <c r="G3802" s="22"/>
      <c r="H3802" s="22"/>
      <c r="I3802" s="22"/>
      <c r="J3802" s="22"/>
      <c r="K3802" s="23">
        <v>1</v>
      </c>
      <c r="L3802" s="23">
        <v>1</v>
      </c>
      <c r="M3802" s="21" t="s">
        <v>50</v>
      </c>
      <c r="N3802" s="21" t="s">
        <v>50</v>
      </c>
      <c r="O3802" s="22"/>
      <c r="P3802" s="22"/>
    </row>
    <row r="3803" spans="1:16" ht="45" x14ac:dyDescent="0.25">
      <c r="A3803" s="21" t="s">
        <v>8213</v>
      </c>
      <c r="B3803" s="21" t="s">
        <v>49</v>
      </c>
      <c r="C3803" s="22"/>
      <c r="D3803" s="22"/>
      <c r="E3803" s="22"/>
      <c r="F3803" s="22"/>
      <c r="G3803" s="22"/>
      <c r="H3803" s="22"/>
      <c r="I3803" s="22"/>
      <c r="J3803" s="22"/>
      <c r="K3803" s="23">
        <v>1</v>
      </c>
      <c r="L3803" s="23">
        <v>1</v>
      </c>
      <c r="M3803" s="21" t="s">
        <v>50</v>
      </c>
      <c r="N3803" s="21" t="s">
        <v>50</v>
      </c>
      <c r="O3803" s="22"/>
      <c r="P3803" s="22"/>
    </row>
    <row r="3804" spans="1:16" ht="45" x14ac:dyDescent="0.25">
      <c r="A3804" s="21" t="s">
        <v>8214</v>
      </c>
      <c r="B3804" s="21" t="s">
        <v>49</v>
      </c>
      <c r="C3804" s="22"/>
      <c r="D3804" s="22"/>
      <c r="E3804" s="22"/>
      <c r="F3804" s="22"/>
      <c r="G3804" s="22"/>
      <c r="H3804" s="22"/>
      <c r="I3804" s="22"/>
      <c r="J3804" s="22"/>
      <c r="K3804" s="23">
        <v>1</v>
      </c>
      <c r="L3804" s="23">
        <v>1</v>
      </c>
      <c r="M3804" s="21" t="s">
        <v>50</v>
      </c>
      <c r="N3804" s="21" t="s">
        <v>50</v>
      </c>
      <c r="O3804" s="22"/>
      <c r="P3804" s="22"/>
    </row>
    <row r="3805" spans="1:16" ht="45" x14ac:dyDescent="0.25">
      <c r="A3805" s="21" t="s">
        <v>8215</v>
      </c>
      <c r="B3805" s="21" t="s">
        <v>49</v>
      </c>
      <c r="C3805" s="22"/>
      <c r="D3805" s="22"/>
      <c r="E3805" s="22"/>
      <c r="F3805" s="22"/>
      <c r="G3805" s="22"/>
      <c r="H3805" s="22"/>
      <c r="I3805" s="22"/>
      <c r="J3805" s="22"/>
      <c r="K3805" s="23">
        <v>1</v>
      </c>
      <c r="L3805" s="23">
        <v>1</v>
      </c>
      <c r="M3805" s="21" t="s">
        <v>50</v>
      </c>
      <c r="N3805" s="21" t="s">
        <v>50</v>
      </c>
      <c r="O3805" s="22"/>
      <c r="P3805" s="22"/>
    </row>
    <row r="3806" spans="1:16" ht="45" x14ac:dyDescent="0.25">
      <c r="A3806" s="21" t="s">
        <v>8216</v>
      </c>
      <c r="B3806" s="21" t="s">
        <v>49</v>
      </c>
      <c r="C3806" s="22"/>
      <c r="D3806" s="22"/>
      <c r="E3806" s="22"/>
      <c r="F3806" s="22"/>
      <c r="G3806" s="22"/>
      <c r="H3806" s="22"/>
      <c r="I3806" s="22"/>
      <c r="J3806" s="22"/>
      <c r="K3806" s="23">
        <v>1</v>
      </c>
      <c r="L3806" s="23">
        <v>1</v>
      </c>
      <c r="M3806" s="21" t="s">
        <v>50</v>
      </c>
      <c r="N3806" s="21" t="s">
        <v>50</v>
      </c>
      <c r="O3806" s="22"/>
      <c r="P3806" s="22"/>
    </row>
    <row r="3807" spans="1:16" ht="45" x14ac:dyDescent="0.25">
      <c r="A3807" s="21" t="s">
        <v>8217</v>
      </c>
      <c r="B3807" s="21" t="s">
        <v>49</v>
      </c>
      <c r="C3807" s="22"/>
      <c r="D3807" s="22"/>
      <c r="E3807" s="22"/>
      <c r="F3807" s="22"/>
      <c r="G3807" s="22"/>
      <c r="H3807" s="22"/>
      <c r="I3807" s="22"/>
      <c r="J3807" s="22"/>
      <c r="K3807" s="23">
        <v>1</v>
      </c>
      <c r="L3807" s="23">
        <v>1</v>
      </c>
      <c r="M3807" s="21" t="s">
        <v>50</v>
      </c>
      <c r="N3807" s="21" t="s">
        <v>50</v>
      </c>
      <c r="O3807" s="22"/>
      <c r="P3807" s="22"/>
    </row>
    <row r="3808" spans="1:16" ht="45" x14ac:dyDescent="0.25">
      <c r="A3808" s="21" t="s">
        <v>8218</v>
      </c>
      <c r="B3808" s="21" t="s">
        <v>49</v>
      </c>
      <c r="C3808" s="22"/>
      <c r="D3808" s="22"/>
      <c r="E3808" s="22"/>
      <c r="F3808" s="22"/>
      <c r="G3808" s="22"/>
      <c r="H3808" s="22"/>
      <c r="I3808" s="22"/>
      <c r="J3808" s="22"/>
      <c r="K3808" s="23">
        <v>1</v>
      </c>
      <c r="L3808" s="23">
        <v>1</v>
      </c>
      <c r="M3808" s="21" t="s">
        <v>50</v>
      </c>
      <c r="N3808" s="21" t="s">
        <v>50</v>
      </c>
      <c r="O3808" s="22"/>
      <c r="P3808" s="22"/>
    </row>
    <row r="3809" spans="1:16" ht="45" x14ac:dyDescent="0.25">
      <c r="A3809" s="21" t="s">
        <v>8219</v>
      </c>
      <c r="B3809" s="21" t="s">
        <v>49</v>
      </c>
      <c r="C3809" s="22"/>
      <c r="D3809" s="22"/>
      <c r="E3809" s="22"/>
      <c r="F3809" s="22"/>
      <c r="G3809" s="22"/>
      <c r="H3809" s="22"/>
      <c r="I3809" s="22"/>
      <c r="J3809" s="22"/>
      <c r="K3809" s="23">
        <v>1</v>
      </c>
      <c r="L3809" s="23">
        <v>1</v>
      </c>
      <c r="M3809" s="21" t="s">
        <v>50</v>
      </c>
      <c r="N3809" s="21" t="s">
        <v>50</v>
      </c>
      <c r="O3809" s="22"/>
      <c r="P3809" s="22"/>
    </row>
    <row r="3810" spans="1:16" ht="45" x14ac:dyDescent="0.25">
      <c r="A3810" s="21" t="s">
        <v>3366</v>
      </c>
      <c r="B3810" s="21" t="s">
        <v>49</v>
      </c>
      <c r="C3810" s="23">
        <v>540281743.75</v>
      </c>
      <c r="D3810" s="23">
        <v>81.5</v>
      </c>
      <c r="E3810" s="23">
        <v>218244741.47</v>
      </c>
      <c r="F3810" s="23">
        <v>39.78</v>
      </c>
      <c r="G3810" s="23">
        <v>294250705.77999997</v>
      </c>
      <c r="H3810" s="23">
        <v>67.010000000000005</v>
      </c>
      <c r="I3810" s="23">
        <v>282168969.04000002</v>
      </c>
      <c r="J3810" s="23">
        <v>45.15</v>
      </c>
      <c r="K3810" s="23">
        <v>1</v>
      </c>
      <c r="L3810" s="23">
        <v>1</v>
      </c>
      <c r="M3810" s="21" t="s">
        <v>50</v>
      </c>
      <c r="N3810" s="21" t="s">
        <v>204</v>
      </c>
      <c r="O3810" s="22"/>
      <c r="P3810" s="23">
        <v>2940464.5</v>
      </c>
    </row>
    <row r="3811" spans="1:16" ht="45" x14ac:dyDescent="0.25">
      <c r="A3811" s="21" t="s">
        <v>8220</v>
      </c>
      <c r="B3811" s="21" t="s">
        <v>49</v>
      </c>
      <c r="C3811" s="22"/>
      <c r="D3811" s="22"/>
      <c r="E3811" s="22"/>
      <c r="F3811" s="22"/>
      <c r="G3811" s="22"/>
      <c r="H3811" s="22"/>
      <c r="I3811" s="22"/>
      <c r="J3811" s="22"/>
      <c r="K3811" s="23">
        <v>1</v>
      </c>
      <c r="L3811" s="23">
        <v>1</v>
      </c>
      <c r="M3811" s="21" t="s">
        <v>50</v>
      </c>
      <c r="N3811" s="21" t="s">
        <v>50</v>
      </c>
      <c r="O3811" s="22"/>
      <c r="P3811" s="22"/>
    </row>
    <row r="3812" spans="1:16" ht="45" x14ac:dyDescent="0.25">
      <c r="A3812" s="21" t="s">
        <v>3368</v>
      </c>
      <c r="B3812" s="21" t="s">
        <v>49</v>
      </c>
      <c r="C3812" s="23">
        <v>21081000</v>
      </c>
      <c r="D3812" s="23">
        <v>3000</v>
      </c>
      <c r="E3812" s="23">
        <v>24873329.52</v>
      </c>
      <c r="F3812" s="23">
        <v>4147.92</v>
      </c>
      <c r="G3812" s="23">
        <v>22918166.75</v>
      </c>
      <c r="H3812" s="23">
        <v>3510.57</v>
      </c>
      <c r="I3812" s="23">
        <v>20369079.449999999</v>
      </c>
      <c r="J3812" s="23">
        <v>3186.32</v>
      </c>
      <c r="K3812" s="23">
        <v>1</v>
      </c>
      <c r="L3812" s="23">
        <v>1</v>
      </c>
      <c r="M3812" s="21" t="s">
        <v>50</v>
      </c>
      <c r="N3812" s="21" t="s">
        <v>5192</v>
      </c>
      <c r="O3812" s="22"/>
      <c r="P3812" s="23">
        <v>8450</v>
      </c>
    </row>
    <row r="3813" spans="1:16" ht="45" x14ac:dyDescent="0.25">
      <c r="A3813" s="21" t="s">
        <v>8221</v>
      </c>
      <c r="B3813" s="21" t="s">
        <v>49</v>
      </c>
      <c r="C3813" s="22"/>
      <c r="D3813" s="22"/>
      <c r="E3813" s="22"/>
      <c r="F3813" s="22"/>
      <c r="G3813" s="22"/>
      <c r="H3813" s="22"/>
      <c r="I3813" s="22"/>
      <c r="J3813" s="22"/>
      <c r="K3813" s="23">
        <v>1</v>
      </c>
      <c r="L3813" s="23">
        <v>1</v>
      </c>
      <c r="M3813" s="21" t="s">
        <v>50</v>
      </c>
      <c r="N3813" s="21" t="s">
        <v>50</v>
      </c>
      <c r="O3813" s="22"/>
      <c r="P3813" s="22"/>
    </row>
    <row r="3814" spans="1:16" ht="45" x14ac:dyDescent="0.25">
      <c r="A3814" s="21" t="s">
        <v>8222</v>
      </c>
      <c r="B3814" s="21" t="s">
        <v>49</v>
      </c>
      <c r="C3814" s="22"/>
      <c r="D3814" s="22"/>
      <c r="E3814" s="22"/>
      <c r="F3814" s="22"/>
      <c r="G3814" s="22"/>
      <c r="H3814" s="22"/>
      <c r="I3814" s="22"/>
      <c r="J3814" s="22"/>
      <c r="K3814" s="23">
        <v>1</v>
      </c>
      <c r="L3814" s="23">
        <v>1</v>
      </c>
      <c r="M3814" s="21" t="s">
        <v>50</v>
      </c>
      <c r="N3814" s="21" t="s">
        <v>50</v>
      </c>
      <c r="O3814" s="22"/>
      <c r="P3814" s="22"/>
    </row>
    <row r="3815" spans="1:16" ht="45" x14ac:dyDescent="0.25">
      <c r="A3815" s="21" t="s">
        <v>8223</v>
      </c>
      <c r="B3815" s="21" t="s">
        <v>49</v>
      </c>
      <c r="C3815" s="22"/>
      <c r="D3815" s="22"/>
      <c r="E3815" s="22"/>
      <c r="F3815" s="22"/>
      <c r="G3815" s="22"/>
      <c r="H3815" s="22"/>
      <c r="I3815" s="22"/>
      <c r="J3815" s="22"/>
      <c r="K3815" s="23">
        <v>1</v>
      </c>
      <c r="L3815" s="23">
        <v>1</v>
      </c>
      <c r="M3815" s="21" t="s">
        <v>50</v>
      </c>
      <c r="N3815" s="21" t="s">
        <v>50</v>
      </c>
      <c r="O3815" s="22"/>
      <c r="P3815" s="22"/>
    </row>
    <row r="3816" spans="1:16" ht="45" x14ac:dyDescent="0.25">
      <c r="A3816" s="21" t="s">
        <v>8224</v>
      </c>
      <c r="B3816" s="21" t="s">
        <v>49</v>
      </c>
      <c r="C3816" s="22"/>
      <c r="D3816" s="22"/>
      <c r="E3816" s="22"/>
      <c r="F3816" s="22"/>
      <c r="G3816" s="22"/>
      <c r="H3816" s="22"/>
      <c r="I3816" s="22"/>
      <c r="J3816" s="22"/>
      <c r="K3816" s="23">
        <v>1</v>
      </c>
      <c r="L3816" s="23">
        <v>1</v>
      </c>
      <c r="M3816" s="21" t="s">
        <v>50</v>
      </c>
      <c r="N3816" s="21" t="s">
        <v>50</v>
      </c>
      <c r="O3816" s="22"/>
      <c r="P3816" s="22"/>
    </row>
    <row r="3817" spans="1:16" ht="45" x14ac:dyDescent="0.25">
      <c r="A3817" s="21" t="s">
        <v>8225</v>
      </c>
      <c r="B3817" s="21" t="s">
        <v>49</v>
      </c>
      <c r="C3817" s="22"/>
      <c r="D3817" s="22"/>
      <c r="E3817" s="22"/>
      <c r="F3817" s="22"/>
      <c r="G3817" s="22"/>
      <c r="H3817" s="22"/>
      <c r="I3817" s="22"/>
      <c r="J3817" s="22"/>
      <c r="K3817" s="23">
        <v>1</v>
      </c>
      <c r="L3817" s="23">
        <v>1</v>
      </c>
      <c r="M3817" s="21" t="s">
        <v>50</v>
      </c>
      <c r="N3817" s="21" t="s">
        <v>50</v>
      </c>
      <c r="O3817" s="22"/>
      <c r="P3817" s="22"/>
    </row>
    <row r="3818" spans="1:16" ht="45" x14ac:dyDescent="0.25">
      <c r="A3818" s="21" t="s">
        <v>8226</v>
      </c>
      <c r="B3818" s="21" t="s">
        <v>49</v>
      </c>
      <c r="C3818" s="22"/>
      <c r="D3818" s="22"/>
      <c r="E3818" s="22"/>
      <c r="F3818" s="22"/>
      <c r="G3818" s="22"/>
      <c r="H3818" s="22"/>
      <c r="I3818" s="22"/>
      <c r="J3818" s="22"/>
      <c r="K3818" s="23">
        <v>1</v>
      </c>
      <c r="L3818" s="23">
        <v>1</v>
      </c>
      <c r="M3818" s="21" t="s">
        <v>50</v>
      </c>
      <c r="N3818" s="21" t="s">
        <v>50</v>
      </c>
      <c r="O3818" s="22"/>
      <c r="P3818" s="22"/>
    </row>
    <row r="3819" spans="1:16" ht="45" x14ac:dyDescent="0.25">
      <c r="A3819" s="21" t="s">
        <v>8227</v>
      </c>
      <c r="B3819" s="21" t="s">
        <v>49</v>
      </c>
      <c r="C3819" s="22"/>
      <c r="D3819" s="22"/>
      <c r="E3819" s="22"/>
      <c r="F3819" s="22"/>
      <c r="G3819" s="22"/>
      <c r="H3819" s="22"/>
      <c r="I3819" s="22"/>
      <c r="J3819" s="22"/>
      <c r="K3819" s="23">
        <v>1</v>
      </c>
      <c r="L3819" s="23">
        <v>1</v>
      </c>
      <c r="M3819" s="21" t="s">
        <v>50</v>
      </c>
      <c r="N3819" s="21" t="s">
        <v>50</v>
      </c>
      <c r="O3819" s="22"/>
      <c r="P3819" s="22"/>
    </row>
    <row r="3820" spans="1:16" ht="45" x14ac:dyDescent="0.25">
      <c r="A3820" s="21" t="s">
        <v>8228</v>
      </c>
      <c r="B3820" s="21" t="s">
        <v>49</v>
      </c>
      <c r="C3820" s="22"/>
      <c r="D3820" s="22"/>
      <c r="E3820" s="22"/>
      <c r="F3820" s="22"/>
      <c r="G3820" s="22"/>
      <c r="H3820" s="22"/>
      <c r="I3820" s="22"/>
      <c r="J3820" s="22"/>
      <c r="K3820" s="23">
        <v>1</v>
      </c>
      <c r="L3820" s="23">
        <v>1</v>
      </c>
      <c r="M3820" s="21" t="s">
        <v>50</v>
      </c>
      <c r="N3820" s="21" t="s">
        <v>50</v>
      </c>
      <c r="O3820" s="22"/>
      <c r="P3820" s="22"/>
    </row>
    <row r="3821" spans="1:16" ht="45" x14ac:dyDescent="0.25">
      <c r="A3821" s="21" t="s">
        <v>8229</v>
      </c>
      <c r="B3821" s="21" t="s">
        <v>49</v>
      </c>
      <c r="C3821" s="22"/>
      <c r="D3821" s="22"/>
      <c r="E3821" s="22"/>
      <c r="F3821" s="22"/>
      <c r="G3821" s="22"/>
      <c r="H3821" s="22"/>
      <c r="I3821" s="22"/>
      <c r="J3821" s="22"/>
      <c r="K3821" s="23">
        <v>1</v>
      </c>
      <c r="L3821" s="23">
        <v>1</v>
      </c>
      <c r="M3821" s="21" t="s">
        <v>50</v>
      </c>
      <c r="N3821" s="21" t="s">
        <v>50</v>
      </c>
      <c r="O3821" s="22"/>
      <c r="P3821" s="22"/>
    </row>
    <row r="3822" spans="1:16" ht="45" x14ac:dyDescent="0.25">
      <c r="A3822" s="21" t="s">
        <v>8230</v>
      </c>
      <c r="B3822" s="21" t="s">
        <v>49</v>
      </c>
      <c r="C3822" s="22"/>
      <c r="D3822" s="22"/>
      <c r="E3822" s="22"/>
      <c r="F3822" s="22"/>
      <c r="G3822" s="22"/>
      <c r="H3822" s="22"/>
      <c r="I3822" s="22"/>
      <c r="J3822" s="22"/>
      <c r="K3822" s="23">
        <v>1</v>
      </c>
      <c r="L3822" s="23">
        <v>1</v>
      </c>
      <c r="M3822" s="21" t="s">
        <v>50</v>
      </c>
      <c r="N3822" s="21" t="s">
        <v>50</v>
      </c>
      <c r="O3822" s="22"/>
      <c r="P3822" s="22"/>
    </row>
    <row r="3823" spans="1:16" ht="45" x14ac:dyDescent="0.25">
      <c r="A3823" s="21" t="s">
        <v>8231</v>
      </c>
      <c r="B3823" s="21" t="s">
        <v>49</v>
      </c>
      <c r="C3823" s="22"/>
      <c r="D3823" s="22"/>
      <c r="E3823" s="22"/>
      <c r="F3823" s="22"/>
      <c r="G3823" s="22"/>
      <c r="H3823" s="22"/>
      <c r="I3823" s="22"/>
      <c r="J3823" s="22"/>
      <c r="K3823" s="23">
        <v>1</v>
      </c>
      <c r="L3823" s="23">
        <v>1</v>
      </c>
      <c r="M3823" s="21" t="s">
        <v>50</v>
      </c>
      <c r="N3823" s="21" t="s">
        <v>50</v>
      </c>
      <c r="O3823" s="22"/>
      <c r="P3823" s="22"/>
    </row>
    <row r="3824" spans="1:16" ht="45" x14ac:dyDescent="0.25">
      <c r="A3824" s="21" t="s">
        <v>8232</v>
      </c>
      <c r="B3824" s="21" t="s">
        <v>49</v>
      </c>
      <c r="C3824" s="22"/>
      <c r="D3824" s="22"/>
      <c r="E3824" s="22"/>
      <c r="F3824" s="22"/>
      <c r="G3824" s="22"/>
      <c r="H3824" s="22"/>
      <c r="I3824" s="22"/>
      <c r="J3824" s="22"/>
      <c r="K3824" s="23">
        <v>1</v>
      </c>
      <c r="L3824" s="23">
        <v>1</v>
      </c>
      <c r="M3824" s="21" t="s">
        <v>50</v>
      </c>
      <c r="N3824" s="21" t="s">
        <v>50</v>
      </c>
      <c r="O3824" s="22"/>
      <c r="P3824" s="22"/>
    </row>
    <row r="3825" spans="1:16" ht="45" x14ac:dyDescent="0.25">
      <c r="A3825" s="21" t="s">
        <v>8233</v>
      </c>
      <c r="B3825" s="21" t="s">
        <v>49</v>
      </c>
      <c r="C3825" s="22"/>
      <c r="D3825" s="22"/>
      <c r="E3825" s="22"/>
      <c r="F3825" s="22"/>
      <c r="G3825" s="22"/>
      <c r="H3825" s="22"/>
      <c r="I3825" s="22"/>
      <c r="J3825" s="22"/>
      <c r="K3825" s="23">
        <v>1</v>
      </c>
      <c r="L3825" s="23">
        <v>1</v>
      </c>
      <c r="M3825" s="21" t="s">
        <v>50</v>
      </c>
      <c r="N3825" s="21" t="s">
        <v>50</v>
      </c>
      <c r="O3825" s="22"/>
      <c r="P3825" s="22"/>
    </row>
    <row r="3826" spans="1:16" ht="45" x14ac:dyDescent="0.25">
      <c r="A3826" s="21" t="s">
        <v>8234</v>
      </c>
      <c r="B3826" s="21" t="s">
        <v>49</v>
      </c>
      <c r="C3826" s="22"/>
      <c r="D3826" s="22"/>
      <c r="E3826" s="22"/>
      <c r="F3826" s="22"/>
      <c r="G3826" s="22"/>
      <c r="H3826" s="22"/>
      <c r="I3826" s="22"/>
      <c r="J3826" s="22"/>
      <c r="K3826" s="23">
        <v>1</v>
      </c>
      <c r="L3826" s="23">
        <v>1</v>
      </c>
      <c r="M3826" s="21" t="s">
        <v>50</v>
      </c>
      <c r="N3826" s="21" t="s">
        <v>50</v>
      </c>
      <c r="O3826" s="22"/>
      <c r="P3826" s="22"/>
    </row>
    <row r="3827" spans="1:16" ht="45" x14ac:dyDescent="0.25">
      <c r="A3827" s="21" t="s">
        <v>8235</v>
      </c>
      <c r="B3827" s="21" t="s">
        <v>49</v>
      </c>
      <c r="C3827" s="22"/>
      <c r="D3827" s="22"/>
      <c r="E3827" s="22"/>
      <c r="F3827" s="22"/>
      <c r="G3827" s="22"/>
      <c r="H3827" s="22"/>
      <c r="I3827" s="22"/>
      <c r="J3827" s="22"/>
      <c r="K3827" s="23">
        <v>1</v>
      </c>
      <c r="L3827" s="23">
        <v>1</v>
      </c>
      <c r="M3827" s="21" t="s">
        <v>50</v>
      </c>
      <c r="N3827" s="21" t="s">
        <v>50</v>
      </c>
      <c r="O3827" s="22"/>
      <c r="P3827" s="22"/>
    </row>
    <row r="3828" spans="1:16" ht="45" x14ac:dyDescent="0.25">
      <c r="A3828" s="21" t="s">
        <v>8236</v>
      </c>
      <c r="B3828" s="21" t="s">
        <v>49</v>
      </c>
      <c r="C3828" s="22"/>
      <c r="D3828" s="22"/>
      <c r="E3828" s="22"/>
      <c r="F3828" s="22"/>
      <c r="G3828" s="22"/>
      <c r="H3828" s="22"/>
      <c r="I3828" s="22"/>
      <c r="J3828" s="22"/>
      <c r="K3828" s="23">
        <v>1</v>
      </c>
      <c r="L3828" s="23">
        <v>1</v>
      </c>
      <c r="M3828" s="21" t="s">
        <v>50</v>
      </c>
      <c r="N3828" s="21" t="s">
        <v>50</v>
      </c>
      <c r="O3828" s="22"/>
      <c r="P3828" s="22"/>
    </row>
    <row r="3829" spans="1:16" ht="45" x14ac:dyDescent="0.25">
      <c r="A3829" s="21" t="s">
        <v>8237</v>
      </c>
      <c r="B3829" s="21" t="s">
        <v>49</v>
      </c>
      <c r="C3829" s="22"/>
      <c r="D3829" s="22"/>
      <c r="E3829" s="22"/>
      <c r="F3829" s="22"/>
      <c r="G3829" s="22"/>
      <c r="H3829" s="22"/>
      <c r="I3829" s="22"/>
      <c r="J3829" s="22"/>
      <c r="K3829" s="23">
        <v>1</v>
      </c>
      <c r="L3829" s="23">
        <v>1</v>
      </c>
      <c r="M3829" s="21" t="s">
        <v>50</v>
      </c>
      <c r="N3829" s="21" t="s">
        <v>50</v>
      </c>
      <c r="O3829" s="22"/>
      <c r="P3829" s="22"/>
    </row>
    <row r="3830" spans="1:16" ht="45" x14ac:dyDescent="0.25">
      <c r="A3830" s="21" t="s">
        <v>8238</v>
      </c>
      <c r="B3830" s="21" t="s">
        <v>49</v>
      </c>
      <c r="C3830" s="22"/>
      <c r="D3830" s="22"/>
      <c r="E3830" s="22"/>
      <c r="F3830" s="22"/>
      <c r="G3830" s="22"/>
      <c r="H3830" s="22"/>
      <c r="I3830" s="22"/>
      <c r="J3830" s="22"/>
      <c r="K3830" s="23">
        <v>1</v>
      </c>
      <c r="L3830" s="23">
        <v>1</v>
      </c>
      <c r="M3830" s="21" t="s">
        <v>50</v>
      </c>
      <c r="N3830" s="21" t="s">
        <v>50</v>
      </c>
      <c r="O3830" s="22"/>
      <c r="P3830" s="22"/>
    </row>
    <row r="3831" spans="1:16" ht="45" x14ac:dyDescent="0.25">
      <c r="A3831" s="21" t="s">
        <v>8239</v>
      </c>
      <c r="B3831" s="21" t="s">
        <v>49</v>
      </c>
      <c r="C3831" s="22"/>
      <c r="D3831" s="22"/>
      <c r="E3831" s="22"/>
      <c r="F3831" s="22"/>
      <c r="G3831" s="22"/>
      <c r="H3831" s="22"/>
      <c r="I3831" s="22"/>
      <c r="J3831" s="22"/>
      <c r="K3831" s="23">
        <v>1</v>
      </c>
      <c r="L3831" s="23">
        <v>1</v>
      </c>
      <c r="M3831" s="21" t="s">
        <v>50</v>
      </c>
      <c r="N3831" s="21" t="s">
        <v>50</v>
      </c>
      <c r="O3831" s="22"/>
      <c r="P3831" s="22"/>
    </row>
    <row r="3832" spans="1:16" ht="45" x14ac:dyDescent="0.25">
      <c r="A3832" s="21" t="s">
        <v>8240</v>
      </c>
      <c r="B3832" s="21" t="s">
        <v>49</v>
      </c>
      <c r="C3832" s="22"/>
      <c r="D3832" s="22"/>
      <c r="E3832" s="22"/>
      <c r="F3832" s="22"/>
      <c r="G3832" s="22"/>
      <c r="H3832" s="22"/>
      <c r="I3832" s="22"/>
      <c r="J3832" s="22"/>
      <c r="K3832" s="23">
        <v>1</v>
      </c>
      <c r="L3832" s="23">
        <v>1</v>
      </c>
      <c r="M3832" s="21" t="s">
        <v>50</v>
      </c>
      <c r="N3832" s="21" t="s">
        <v>50</v>
      </c>
      <c r="O3832" s="22"/>
      <c r="P3832" s="22"/>
    </row>
    <row r="3833" spans="1:16" ht="45" x14ac:dyDescent="0.25">
      <c r="A3833" s="21" t="s">
        <v>3370</v>
      </c>
      <c r="B3833" s="21" t="s">
        <v>49</v>
      </c>
      <c r="C3833" s="23">
        <v>48208196.810000002</v>
      </c>
      <c r="D3833" s="23">
        <v>110.77</v>
      </c>
      <c r="E3833" s="23">
        <v>82455197.079999998</v>
      </c>
      <c r="F3833" s="23">
        <v>173.25</v>
      </c>
      <c r="G3833" s="23">
        <v>31555763.84</v>
      </c>
      <c r="H3833" s="23">
        <v>74.42</v>
      </c>
      <c r="I3833" s="23">
        <v>52356748.600000001</v>
      </c>
      <c r="J3833" s="23">
        <v>112.33</v>
      </c>
      <c r="K3833" s="23">
        <v>1</v>
      </c>
      <c r="L3833" s="23">
        <v>1</v>
      </c>
      <c r="M3833" s="21" t="s">
        <v>50</v>
      </c>
      <c r="N3833" s="21" t="s">
        <v>58</v>
      </c>
      <c r="O3833" s="22"/>
      <c r="P3833" s="23">
        <v>426703.5</v>
      </c>
    </row>
    <row r="3834" spans="1:16" ht="45" x14ac:dyDescent="0.25">
      <c r="A3834" s="21" t="s">
        <v>8241</v>
      </c>
      <c r="B3834" s="21" t="s">
        <v>49</v>
      </c>
      <c r="C3834" s="22"/>
      <c r="D3834" s="22"/>
      <c r="E3834" s="22"/>
      <c r="F3834" s="22"/>
      <c r="G3834" s="22"/>
      <c r="H3834" s="22"/>
      <c r="I3834" s="22"/>
      <c r="J3834" s="22"/>
      <c r="K3834" s="23">
        <v>1</v>
      </c>
      <c r="L3834" s="23">
        <v>1</v>
      </c>
      <c r="M3834" s="21" t="s">
        <v>50</v>
      </c>
      <c r="N3834" s="21" t="s">
        <v>50</v>
      </c>
      <c r="O3834" s="22"/>
      <c r="P3834" s="22"/>
    </row>
    <row r="3835" spans="1:16" ht="45" x14ac:dyDescent="0.25">
      <c r="A3835" s="21" t="s">
        <v>8242</v>
      </c>
      <c r="B3835" s="21" t="s">
        <v>49</v>
      </c>
      <c r="C3835" s="22"/>
      <c r="D3835" s="22"/>
      <c r="E3835" s="22"/>
      <c r="F3835" s="22"/>
      <c r="G3835" s="22"/>
      <c r="H3835" s="22"/>
      <c r="I3835" s="22"/>
      <c r="J3835" s="22"/>
      <c r="K3835" s="23">
        <v>1</v>
      </c>
      <c r="L3835" s="23">
        <v>1</v>
      </c>
      <c r="M3835" s="21" t="s">
        <v>50</v>
      </c>
      <c r="N3835" s="21" t="s">
        <v>50</v>
      </c>
      <c r="O3835" s="22"/>
      <c r="P3835" s="22"/>
    </row>
    <row r="3836" spans="1:16" ht="45" x14ac:dyDescent="0.25">
      <c r="A3836" s="21" t="s">
        <v>8243</v>
      </c>
      <c r="B3836" s="21" t="s">
        <v>49</v>
      </c>
      <c r="C3836" s="22"/>
      <c r="D3836" s="22"/>
      <c r="E3836" s="22"/>
      <c r="F3836" s="22"/>
      <c r="G3836" s="22"/>
      <c r="H3836" s="22"/>
      <c r="I3836" s="22"/>
      <c r="J3836" s="22"/>
      <c r="K3836" s="23">
        <v>1</v>
      </c>
      <c r="L3836" s="23">
        <v>1</v>
      </c>
      <c r="M3836" s="21" t="s">
        <v>50</v>
      </c>
      <c r="N3836" s="21" t="s">
        <v>50</v>
      </c>
      <c r="O3836" s="22"/>
      <c r="P3836" s="22"/>
    </row>
    <row r="3837" spans="1:16" ht="45" x14ac:dyDescent="0.25">
      <c r="A3837" s="21" t="s">
        <v>8244</v>
      </c>
      <c r="B3837" s="21" t="s">
        <v>49</v>
      </c>
      <c r="C3837" s="22"/>
      <c r="D3837" s="22"/>
      <c r="E3837" s="22"/>
      <c r="F3837" s="22"/>
      <c r="G3837" s="22"/>
      <c r="H3837" s="22"/>
      <c r="I3837" s="22"/>
      <c r="J3837" s="22"/>
      <c r="K3837" s="23">
        <v>1</v>
      </c>
      <c r="L3837" s="23">
        <v>1</v>
      </c>
      <c r="M3837" s="21" t="s">
        <v>50</v>
      </c>
      <c r="N3837" s="21" t="s">
        <v>50</v>
      </c>
      <c r="O3837" s="22"/>
      <c r="P3837" s="22"/>
    </row>
    <row r="3838" spans="1:16" ht="45" x14ac:dyDescent="0.25">
      <c r="A3838" s="21" t="s">
        <v>8245</v>
      </c>
      <c r="B3838" s="21" t="s">
        <v>49</v>
      </c>
      <c r="C3838" s="22"/>
      <c r="D3838" s="22"/>
      <c r="E3838" s="22"/>
      <c r="F3838" s="22"/>
      <c r="G3838" s="22"/>
      <c r="H3838" s="22"/>
      <c r="I3838" s="22"/>
      <c r="J3838" s="22"/>
      <c r="K3838" s="23">
        <v>1</v>
      </c>
      <c r="L3838" s="23">
        <v>1</v>
      </c>
      <c r="M3838" s="21" t="s">
        <v>50</v>
      </c>
      <c r="N3838" s="21" t="s">
        <v>50</v>
      </c>
      <c r="O3838" s="22"/>
      <c r="P3838" s="22"/>
    </row>
    <row r="3839" spans="1:16" ht="45" x14ac:dyDescent="0.25">
      <c r="A3839" s="21" t="s">
        <v>8246</v>
      </c>
      <c r="B3839" s="21" t="s">
        <v>49</v>
      </c>
      <c r="C3839" s="22"/>
      <c r="D3839" s="22"/>
      <c r="E3839" s="22"/>
      <c r="F3839" s="22"/>
      <c r="G3839" s="22"/>
      <c r="H3839" s="22"/>
      <c r="I3839" s="22"/>
      <c r="J3839" s="22"/>
      <c r="K3839" s="23">
        <v>1</v>
      </c>
      <c r="L3839" s="23">
        <v>1</v>
      </c>
      <c r="M3839" s="21" t="s">
        <v>50</v>
      </c>
      <c r="N3839" s="21" t="s">
        <v>50</v>
      </c>
      <c r="O3839" s="22"/>
      <c r="P3839" s="22"/>
    </row>
    <row r="3840" spans="1:16" ht="45" x14ac:dyDescent="0.25">
      <c r="A3840" s="21" t="s">
        <v>8247</v>
      </c>
      <c r="B3840" s="21" t="s">
        <v>49</v>
      </c>
      <c r="C3840" s="22"/>
      <c r="D3840" s="22"/>
      <c r="E3840" s="22"/>
      <c r="F3840" s="22"/>
      <c r="G3840" s="22"/>
      <c r="H3840" s="22"/>
      <c r="I3840" s="22"/>
      <c r="J3840" s="22"/>
      <c r="K3840" s="23">
        <v>1</v>
      </c>
      <c r="L3840" s="23">
        <v>1</v>
      </c>
      <c r="M3840" s="21" t="s">
        <v>50</v>
      </c>
      <c r="N3840" s="21" t="s">
        <v>50</v>
      </c>
      <c r="O3840" s="22"/>
      <c r="P3840" s="22"/>
    </row>
    <row r="3841" spans="1:16" ht="45" x14ac:dyDescent="0.25">
      <c r="A3841" s="21" t="s">
        <v>8248</v>
      </c>
      <c r="B3841" s="21" t="s">
        <v>49</v>
      </c>
      <c r="C3841" s="22"/>
      <c r="D3841" s="22"/>
      <c r="E3841" s="22"/>
      <c r="F3841" s="22"/>
      <c r="G3841" s="22"/>
      <c r="H3841" s="22"/>
      <c r="I3841" s="22"/>
      <c r="J3841" s="22"/>
      <c r="K3841" s="23">
        <v>1</v>
      </c>
      <c r="L3841" s="23">
        <v>1</v>
      </c>
      <c r="M3841" s="21" t="s">
        <v>50</v>
      </c>
      <c r="N3841" s="21" t="s">
        <v>50</v>
      </c>
      <c r="O3841" s="22"/>
      <c r="P3841" s="22"/>
    </row>
    <row r="3842" spans="1:16" ht="45" x14ac:dyDescent="0.25">
      <c r="A3842" s="21" t="s">
        <v>8249</v>
      </c>
      <c r="B3842" s="21" t="s">
        <v>49</v>
      </c>
      <c r="C3842" s="22"/>
      <c r="D3842" s="22"/>
      <c r="E3842" s="22"/>
      <c r="F3842" s="22"/>
      <c r="G3842" s="22"/>
      <c r="H3842" s="22"/>
      <c r="I3842" s="22"/>
      <c r="J3842" s="22"/>
      <c r="K3842" s="23">
        <v>1</v>
      </c>
      <c r="L3842" s="23">
        <v>1</v>
      </c>
      <c r="M3842" s="21" t="s">
        <v>50</v>
      </c>
      <c r="N3842" s="21" t="s">
        <v>50</v>
      </c>
      <c r="O3842" s="22"/>
      <c r="P3842" s="22"/>
    </row>
    <row r="3843" spans="1:16" ht="45" x14ac:dyDescent="0.25">
      <c r="A3843" s="21" t="s">
        <v>8250</v>
      </c>
      <c r="B3843" s="21" t="s">
        <v>49</v>
      </c>
      <c r="C3843" s="22"/>
      <c r="D3843" s="22"/>
      <c r="E3843" s="22"/>
      <c r="F3843" s="22"/>
      <c r="G3843" s="22"/>
      <c r="H3843" s="22"/>
      <c r="I3843" s="22"/>
      <c r="J3843" s="22"/>
      <c r="K3843" s="23">
        <v>1</v>
      </c>
      <c r="L3843" s="23">
        <v>1</v>
      </c>
      <c r="M3843" s="21" t="s">
        <v>50</v>
      </c>
      <c r="N3843" s="21" t="s">
        <v>50</v>
      </c>
      <c r="O3843" s="22"/>
      <c r="P3843" s="22"/>
    </row>
    <row r="3844" spans="1:16" ht="45" x14ac:dyDescent="0.25">
      <c r="A3844" s="21" t="s">
        <v>8251</v>
      </c>
      <c r="B3844" s="21" t="s">
        <v>49</v>
      </c>
      <c r="C3844" s="22"/>
      <c r="D3844" s="22"/>
      <c r="E3844" s="22"/>
      <c r="F3844" s="22"/>
      <c r="G3844" s="22"/>
      <c r="H3844" s="22"/>
      <c r="I3844" s="22"/>
      <c r="J3844" s="22"/>
      <c r="K3844" s="23">
        <v>1</v>
      </c>
      <c r="L3844" s="23">
        <v>1</v>
      </c>
      <c r="M3844" s="21" t="s">
        <v>50</v>
      </c>
      <c r="N3844" s="21" t="s">
        <v>50</v>
      </c>
      <c r="O3844" s="22"/>
      <c r="P3844" s="22"/>
    </row>
    <row r="3845" spans="1:16" ht="45" x14ac:dyDescent="0.25">
      <c r="A3845" s="21" t="s">
        <v>8252</v>
      </c>
      <c r="B3845" s="21" t="s">
        <v>49</v>
      </c>
      <c r="C3845" s="22"/>
      <c r="D3845" s="22"/>
      <c r="E3845" s="22"/>
      <c r="F3845" s="22"/>
      <c r="G3845" s="22"/>
      <c r="H3845" s="22"/>
      <c r="I3845" s="22"/>
      <c r="J3845" s="22"/>
      <c r="K3845" s="23">
        <v>1</v>
      </c>
      <c r="L3845" s="23">
        <v>1</v>
      </c>
      <c r="M3845" s="21" t="s">
        <v>50</v>
      </c>
      <c r="N3845" s="21" t="s">
        <v>50</v>
      </c>
      <c r="O3845" s="22"/>
      <c r="P3845" s="22"/>
    </row>
    <row r="3846" spans="1:16" ht="45" x14ac:dyDescent="0.25">
      <c r="A3846" s="21" t="s">
        <v>8253</v>
      </c>
      <c r="B3846" s="21" t="s">
        <v>49</v>
      </c>
      <c r="C3846" s="22"/>
      <c r="D3846" s="22"/>
      <c r="E3846" s="22"/>
      <c r="F3846" s="22"/>
      <c r="G3846" s="22"/>
      <c r="H3846" s="22"/>
      <c r="I3846" s="22"/>
      <c r="J3846" s="22"/>
      <c r="K3846" s="23">
        <v>1</v>
      </c>
      <c r="L3846" s="23">
        <v>1</v>
      </c>
      <c r="M3846" s="21" t="s">
        <v>50</v>
      </c>
      <c r="N3846" s="21" t="s">
        <v>50</v>
      </c>
      <c r="O3846" s="22"/>
      <c r="P3846" s="22"/>
    </row>
    <row r="3847" spans="1:16" ht="45" x14ac:dyDescent="0.25">
      <c r="A3847" s="21" t="s">
        <v>8254</v>
      </c>
      <c r="B3847" s="21" t="s">
        <v>49</v>
      </c>
      <c r="C3847" s="22"/>
      <c r="D3847" s="22"/>
      <c r="E3847" s="22"/>
      <c r="F3847" s="22"/>
      <c r="G3847" s="22"/>
      <c r="H3847" s="22"/>
      <c r="I3847" s="22"/>
      <c r="J3847" s="22"/>
      <c r="K3847" s="23">
        <v>1</v>
      </c>
      <c r="L3847" s="23">
        <v>1</v>
      </c>
      <c r="M3847" s="21" t="s">
        <v>50</v>
      </c>
      <c r="N3847" s="21" t="s">
        <v>50</v>
      </c>
      <c r="O3847" s="22"/>
      <c r="P3847" s="22"/>
    </row>
    <row r="3848" spans="1:16" ht="45" x14ac:dyDescent="0.25">
      <c r="A3848" s="21" t="s">
        <v>3373</v>
      </c>
      <c r="B3848" s="21" t="s">
        <v>49</v>
      </c>
      <c r="C3848" s="23">
        <v>93580478.219999999</v>
      </c>
      <c r="D3848" s="23">
        <v>105.78</v>
      </c>
      <c r="E3848" s="23">
        <v>232149794.99000001</v>
      </c>
      <c r="F3848" s="23">
        <v>70.45</v>
      </c>
      <c r="G3848" s="23">
        <v>210915426.80000001</v>
      </c>
      <c r="H3848" s="23">
        <v>65.17</v>
      </c>
      <c r="I3848" s="23">
        <v>162308470.83000001</v>
      </c>
      <c r="J3848" s="23">
        <v>84.13</v>
      </c>
      <c r="K3848" s="23">
        <v>1</v>
      </c>
      <c r="L3848" s="23">
        <v>1</v>
      </c>
      <c r="M3848" s="21" t="s">
        <v>50</v>
      </c>
      <c r="N3848" s="21" t="s">
        <v>204</v>
      </c>
      <c r="O3848" s="22"/>
      <c r="P3848" s="23">
        <v>2213826</v>
      </c>
    </row>
    <row r="3849" spans="1:16" ht="45" x14ac:dyDescent="0.25">
      <c r="A3849" s="21" t="s">
        <v>8255</v>
      </c>
      <c r="B3849" s="21" t="s">
        <v>49</v>
      </c>
      <c r="C3849" s="22"/>
      <c r="D3849" s="22"/>
      <c r="E3849" s="22"/>
      <c r="F3849" s="22"/>
      <c r="G3849" s="22"/>
      <c r="H3849" s="22"/>
      <c r="I3849" s="22"/>
      <c r="J3849" s="22"/>
      <c r="K3849" s="23">
        <v>1</v>
      </c>
      <c r="L3849" s="23">
        <v>1</v>
      </c>
      <c r="M3849" s="21" t="s">
        <v>50</v>
      </c>
      <c r="N3849" s="21" t="s">
        <v>50</v>
      </c>
      <c r="O3849" s="22"/>
      <c r="P3849" s="22"/>
    </row>
    <row r="3850" spans="1:16" ht="45" x14ac:dyDescent="0.25">
      <c r="A3850" s="21" t="s">
        <v>8256</v>
      </c>
      <c r="B3850" s="21" t="s">
        <v>49</v>
      </c>
      <c r="C3850" s="22"/>
      <c r="D3850" s="22"/>
      <c r="E3850" s="22"/>
      <c r="F3850" s="22"/>
      <c r="G3850" s="22"/>
      <c r="H3850" s="22"/>
      <c r="I3850" s="22"/>
      <c r="J3850" s="22"/>
      <c r="K3850" s="23">
        <v>1</v>
      </c>
      <c r="L3850" s="23">
        <v>1</v>
      </c>
      <c r="M3850" s="21" t="s">
        <v>50</v>
      </c>
      <c r="N3850" s="21" t="s">
        <v>50</v>
      </c>
      <c r="O3850" s="22"/>
      <c r="P3850" s="22"/>
    </row>
    <row r="3851" spans="1:16" ht="45" x14ac:dyDescent="0.25">
      <c r="A3851" s="21" t="s">
        <v>8257</v>
      </c>
      <c r="B3851" s="21" t="s">
        <v>49</v>
      </c>
      <c r="C3851" s="22"/>
      <c r="D3851" s="22"/>
      <c r="E3851" s="22"/>
      <c r="F3851" s="22"/>
      <c r="G3851" s="22"/>
      <c r="H3851" s="22"/>
      <c r="I3851" s="22"/>
      <c r="J3851" s="22"/>
      <c r="K3851" s="23">
        <v>1</v>
      </c>
      <c r="L3851" s="23">
        <v>1</v>
      </c>
      <c r="M3851" s="21" t="s">
        <v>50</v>
      </c>
      <c r="N3851" s="21" t="s">
        <v>50</v>
      </c>
      <c r="O3851" s="22"/>
      <c r="P3851" s="22"/>
    </row>
    <row r="3852" spans="1:16" ht="45" x14ac:dyDescent="0.25">
      <c r="A3852" s="21" t="s">
        <v>8258</v>
      </c>
      <c r="B3852" s="21" t="s">
        <v>49</v>
      </c>
      <c r="C3852" s="22"/>
      <c r="D3852" s="22"/>
      <c r="E3852" s="22"/>
      <c r="F3852" s="22"/>
      <c r="G3852" s="22"/>
      <c r="H3852" s="22"/>
      <c r="I3852" s="22"/>
      <c r="J3852" s="22"/>
      <c r="K3852" s="23">
        <v>1</v>
      </c>
      <c r="L3852" s="23">
        <v>1</v>
      </c>
      <c r="M3852" s="21" t="s">
        <v>50</v>
      </c>
      <c r="N3852" s="21" t="s">
        <v>50</v>
      </c>
      <c r="O3852" s="22"/>
      <c r="P3852" s="22"/>
    </row>
    <row r="3853" spans="1:16" ht="45" x14ac:dyDescent="0.25">
      <c r="A3853" s="21" t="s">
        <v>8259</v>
      </c>
      <c r="B3853" s="21" t="s">
        <v>49</v>
      </c>
      <c r="C3853" s="22"/>
      <c r="D3853" s="22"/>
      <c r="E3853" s="22"/>
      <c r="F3853" s="22"/>
      <c r="G3853" s="22"/>
      <c r="H3853" s="22"/>
      <c r="I3853" s="22"/>
      <c r="J3853" s="22"/>
      <c r="K3853" s="23">
        <v>1</v>
      </c>
      <c r="L3853" s="23">
        <v>1</v>
      </c>
      <c r="M3853" s="21" t="s">
        <v>50</v>
      </c>
      <c r="N3853" s="21" t="s">
        <v>50</v>
      </c>
      <c r="O3853" s="22"/>
      <c r="P3853" s="22"/>
    </row>
    <row r="3854" spans="1:16" ht="45" x14ac:dyDescent="0.25">
      <c r="A3854" s="21" t="s">
        <v>8260</v>
      </c>
      <c r="B3854" s="21" t="s">
        <v>49</v>
      </c>
      <c r="C3854" s="22"/>
      <c r="D3854" s="22"/>
      <c r="E3854" s="22"/>
      <c r="F3854" s="22"/>
      <c r="G3854" s="22"/>
      <c r="H3854" s="22"/>
      <c r="I3854" s="22"/>
      <c r="J3854" s="22"/>
      <c r="K3854" s="23">
        <v>1</v>
      </c>
      <c r="L3854" s="23">
        <v>1</v>
      </c>
      <c r="M3854" s="21" t="s">
        <v>50</v>
      </c>
      <c r="N3854" s="21" t="s">
        <v>50</v>
      </c>
      <c r="O3854" s="22"/>
      <c r="P3854" s="22"/>
    </row>
    <row r="3855" spans="1:16" ht="45" x14ac:dyDescent="0.25">
      <c r="A3855" s="21" t="s">
        <v>8261</v>
      </c>
      <c r="B3855" s="21" t="s">
        <v>49</v>
      </c>
      <c r="C3855" s="22"/>
      <c r="D3855" s="22"/>
      <c r="E3855" s="22"/>
      <c r="F3855" s="22"/>
      <c r="G3855" s="22"/>
      <c r="H3855" s="22"/>
      <c r="I3855" s="22"/>
      <c r="J3855" s="22"/>
      <c r="K3855" s="23">
        <v>1</v>
      </c>
      <c r="L3855" s="23">
        <v>1</v>
      </c>
      <c r="M3855" s="21" t="s">
        <v>50</v>
      </c>
      <c r="N3855" s="21" t="s">
        <v>50</v>
      </c>
      <c r="O3855" s="22"/>
      <c r="P3855" s="22"/>
    </row>
    <row r="3856" spans="1:16" ht="45" x14ac:dyDescent="0.25">
      <c r="A3856" s="21" t="s">
        <v>8262</v>
      </c>
      <c r="B3856" s="21" t="s">
        <v>49</v>
      </c>
      <c r="C3856" s="22"/>
      <c r="D3856" s="22"/>
      <c r="E3856" s="22"/>
      <c r="F3856" s="22"/>
      <c r="G3856" s="22"/>
      <c r="H3856" s="22"/>
      <c r="I3856" s="22"/>
      <c r="J3856" s="22"/>
      <c r="K3856" s="23">
        <v>1</v>
      </c>
      <c r="L3856" s="23">
        <v>1</v>
      </c>
      <c r="M3856" s="21" t="s">
        <v>50</v>
      </c>
      <c r="N3856" s="21" t="s">
        <v>50</v>
      </c>
      <c r="O3856" s="22"/>
      <c r="P3856" s="22"/>
    </row>
    <row r="3857" spans="1:16" ht="45" x14ac:dyDescent="0.25">
      <c r="A3857" s="21" t="s">
        <v>3375</v>
      </c>
      <c r="B3857" s="21" t="s">
        <v>49</v>
      </c>
      <c r="C3857" s="23">
        <v>66401026.740000002</v>
      </c>
      <c r="D3857" s="23">
        <v>2241.7800000000002</v>
      </c>
      <c r="E3857" s="23">
        <v>79196794.480000004</v>
      </c>
      <c r="F3857" s="23">
        <v>4147.92</v>
      </c>
      <c r="G3857" s="23">
        <v>39714222.75</v>
      </c>
      <c r="H3857" s="23">
        <v>2592.35</v>
      </c>
      <c r="I3857" s="23">
        <v>64855241.729999997</v>
      </c>
      <c r="J3857" s="23">
        <v>3186.32</v>
      </c>
      <c r="K3857" s="23">
        <v>1</v>
      </c>
      <c r="L3857" s="23">
        <v>1</v>
      </c>
      <c r="M3857" s="21" t="s">
        <v>50</v>
      </c>
      <c r="N3857" s="21" t="s">
        <v>5192</v>
      </c>
      <c r="O3857" s="22"/>
      <c r="P3857" s="23">
        <v>26124</v>
      </c>
    </row>
    <row r="3858" spans="1:16" ht="45" x14ac:dyDescent="0.25">
      <c r="A3858" s="21" t="s">
        <v>3377</v>
      </c>
      <c r="B3858" s="21" t="s">
        <v>49</v>
      </c>
      <c r="C3858" s="23">
        <v>8592067.3599999994</v>
      </c>
      <c r="D3858" s="23">
        <v>275.5</v>
      </c>
      <c r="E3858" s="23">
        <v>10614806.939999999</v>
      </c>
      <c r="F3858" s="23">
        <v>552.15</v>
      </c>
      <c r="G3858" s="23">
        <v>12023169.75</v>
      </c>
      <c r="H3858" s="23">
        <v>728.06</v>
      </c>
      <c r="I3858" s="23">
        <v>11280495.65</v>
      </c>
      <c r="J3858" s="23">
        <v>748.46</v>
      </c>
      <c r="K3858" s="23">
        <v>1</v>
      </c>
      <c r="L3858" s="23">
        <v>1</v>
      </c>
      <c r="M3858" s="21" t="s">
        <v>50</v>
      </c>
      <c r="N3858" s="21" t="s">
        <v>5192</v>
      </c>
      <c r="O3858" s="22"/>
      <c r="P3858" s="23">
        <v>23608.5</v>
      </c>
    </row>
    <row r="3859" spans="1:16" ht="45" x14ac:dyDescent="0.25">
      <c r="A3859" s="21" t="s">
        <v>8263</v>
      </c>
      <c r="B3859" s="21" t="s">
        <v>49</v>
      </c>
      <c r="C3859" s="22"/>
      <c r="D3859" s="22"/>
      <c r="E3859" s="22"/>
      <c r="F3859" s="22"/>
      <c r="G3859" s="22"/>
      <c r="H3859" s="22"/>
      <c r="I3859" s="22"/>
      <c r="J3859" s="22"/>
      <c r="K3859" s="23">
        <v>1</v>
      </c>
      <c r="L3859" s="23">
        <v>1</v>
      </c>
      <c r="M3859" s="21" t="s">
        <v>50</v>
      </c>
      <c r="N3859" s="21" t="s">
        <v>50</v>
      </c>
      <c r="O3859" s="22"/>
      <c r="P3859" s="22"/>
    </row>
    <row r="3860" spans="1:16" ht="45" x14ac:dyDescent="0.25">
      <c r="A3860" s="21" t="s">
        <v>458</v>
      </c>
      <c r="B3860" s="21" t="s">
        <v>49</v>
      </c>
      <c r="C3860" s="23">
        <v>50269416.969999999</v>
      </c>
      <c r="D3860" s="23">
        <v>110.77</v>
      </c>
      <c r="E3860" s="23">
        <v>34592595.509999998</v>
      </c>
      <c r="F3860" s="23">
        <v>83.65</v>
      </c>
      <c r="G3860" s="23">
        <v>32904982.039999999</v>
      </c>
      <c r="H3860" s="23">
        <v>74.42</v>
      </c>
      <c r="I3860" s="23">
        <v>48895326.990000002</v>
      </c>
      <c r="J3860" s="23">
        <v>117.7</v>
      </c>
      <c r="K3860" s="23">
        <v>1</v>
      </c>
      <c r="L3860" s="23">
        <v>1</v>
      </c>
      <c r="M3860" s="21" t="s">
        <v>50</v>
      </c>
      <c r="N3860" s="21" t="s">
        <v>58</v>
      </c>
      <c r="O3860" s="22"/>
      <c r="P3860" s="23">
        <v>345043</v>
      </c>
    </row>
    <row r="3861" spans="1:16" ht="45" x14ac:dyDescent="0.25">
      <c r="A3861" s="21" t="s">
        <v>8264</v>
      </c>
      <c r="B3861" s="21" t="s">
        <v>49</v>
      </c>
      <c r="C3861" s="22"/>
      <c r="D3861" s="22"/>
      <c r="E3861" s="22"/>
      <c r="F3861" s="22"/>
      <c r="G3861" s="22"/>
      <c r="H3861" s="22"/>
      <c r="I3861" s="22"/>
      <c r="J3861" s="22"/>
      <c r="K3861" s="23">
        <v>1</v>
      </c>
      <c r="L3861" s="23">
        <v>1</v>
      </c>
      <c r="M3861" s="21" t="s">
        <v>50</v>
      </c>
      <c r="N3861" s="21" t="s">
        <v>50</v>
      </c>
      <c r="O3861" s="22"/>
      <c r="P3861" s="22"/>
    </row>
    <row r="3862" spans="1:16" ht="45" x14ac:dyDescent="0.25">
      <c r="A3862" s="21" t="s">
        <v>8265</v>
      </c>
      <c r="B3862" s="21" t="s">
        <v>49</v>
      </c>
      <c r="C3862" s="22"/>
      <c r="D3862" s="22"/>
      <c r="E3862" s="22"/>
      <c r="F3862" s="22"/>
      <c r="G3862" s="22"/>
      <c r="H3862" s="22"/>
      <c r="I3862" s="22"/>
      <c r="J3862" s="22"/>
      <c r="K3862" s="23">
        <v>1</v>
      </c>
      <c r="L3862" s="23">
        <v>1</v>
      </c>
      <c r="M3862" s="21" t="s">
        <v>50</v>
      </c>
      <c r="N3862" s="21" t="s">
        <v>50</v>
      </c>
      <c r="O3862" s="22"/>
      <c r="P3862" s="22"/>
    </row>
    <row r="3863" spans="1:16" ht="45" x14ac:dyDescent="0.25">
      <c r="A3863" s="21" t="s">
        <v>8266</v>
      </c>
      <c r="B3863" s="21" t="s">
        <v>49</v>
      </c>
      <c r="C3863" s="22"/>
      <c r="D3863" s="22"/>
      <c r="E3863" s="22"/>
      <c r="F3863" s="22"/>
      <c r="G3863" s="22"/>
      <c r="H3863" s="22"/>
      <c r="I3863" s="22"/>
      <c r="J3863" s="22"/>
      <c r="K3863" s="23">
        <v>1</v>
      </c>
      <c r="L3863" s="23">
        <v>1</v>
      </c>
      <c r="M3863" s="21" t="s">
        <v>50</v>
      </c>
      <c r="N3863" s="21" t="s">
        <v>50</v>
      </c>
      <c r="O3863" s="22"/>
      <c r="P3863" s="22"/>
    </row>
    <row r="3864" spans="1:16" ht="45" x14ac:dyDescent="0.25">
      <c r="A3864" s="21" t="s">
        <v>8267</v>
      </c>
      <c r="B3864" s="21" t="s">
        <v>49</v>
      </c>
      <c r="C3864" s="22"/>
      <c r="D3864" s="22"/>
      <c r="E3864" s="22"/>
      <c r="F3864" s="22"/>
      <c r="G3864" s="22"/>
      <c r="H3864" s="22"/>
      <c r="I3864" s="22"/>
      <c r="J3864" s="22"/>
      <c r="K3864" s="23">
        <v>1</v>
      </c>
      <c r="L3864" s="23">
        <v>1</v>
      </c>
      <c r="M3864" s="21" t="s">
        <v>50</v>
      </c>
      <c r="N3864" s="21" t="s">
        <v>50</v>
      </c>
      <c r="O3864" s="22"/>
      <c r="P3864" s="22"/>
    </row>
    <row r="3865" spans="1:16" ht="45" x14ac:dyDescent="0.25">
      <c r="A3865" s="21" t="s">
        <v>8268</v>
      </c>
      <c r="B3865" s="21" t="s">
        <v>49</v>
      </c>
      <c r="C3865" s="22"/>
      <c r="D3865" s="22"/>
      <c r="E3865" s="22"/>
      <c r="F3865" s="22"/>
      <c r="G3865" s="22"/>
      <c r="H3865" s="22"/>
      <c r="I3865" s="22"/>
      <c r="J3865" s="22"/>
      <c r="K3865" s="23">
        <v>1</v>
      </c>
      <c r="L3865" s="23">
        <v>1</v>
      </c>
      <c r="M3865" s="21" t="s">
        <v>50</v>
      </c>
      <c r="N3865" s="21" t="s">
        <v>50</v>
      </c>
      <c r="O3865" s="22"/>
      <c r="P3865" s="22"/>
    </row>
    <row r="3866" spans="1:16" ht="45" x14ac:dyDescent="0.25">
      <c r="A3866" s="21" t="s">
        <v>460</v>
      </c>
      <c r="B3866" s="21" t="s">
        <v>49</v>
      </c>
      <c r="C3866" s="23">
        <v>23795919.890000001</v>
      </c>
      <c r="D3866" s="23">
        <v>755.03</v>
      </c>
      <c r="E3866" s="23">
        <v>24373337.780000001</v>
      </c>
      <c r="F3866" s="23">
        <v>2508.75</v>
      </c>
      <c r="G3866" s="23">
        <v>26775253.039999999</v>
      </c>
      <c r="H3866" s="23">
        <v>2514.98</v>
      </c>
      <c r="I3866" s="23">
        <v>26923061.850000001</v>
      </c>
      <c r="J3866" s="23">
        <v>2938.16</v>
      </c>
      <c r="K3866" s="23">
        <v>1</v>
      </c>
      <c r="L3866" s="23">
        <v>1</v>
      </c>
      <c r="M3866" s="21" t="s">
        <v>50</v>
      </c>
      <c r="N3866" s="21" t="s">
        <v>5192</v>
      </c>
      <c r="O3866" s="22"/>
      <c r="P3866" s="23">
        <v>36493</v>
      </c>
    </row>
    <row r="3867" spans="1:16" ht="45" x14ac:dyDescent="0.25">
      <c r="A3867" s="21" t="s">
        <v>3382</v>
      </c>
      <c r="B3867" s="21" t="s">
        <v>49</v>
      </c>
      <c r="C3867" s="23">
        <v>873395661.59000003</v>
      </c>
      <c r="D3867" s="23">
        <v>169.37</v>
      </c>
      <c r="E3867" s="23">
        <v>583902443.28999996</v>
      </c>
      <c r="F3867" s="23">
        <v>121.61</v>
      </c>
      <c r="G3867" s="23">
        <v>538407639.50999999</v>
      </c>
      <c r="H3867" s="23">
        <v>65.17</v>
      </c>
      <c r="I3867" s="23">
        <v>414327780.47000003</v>
      </c>
      <c r="J3867" s="23">
        <v>84.13</v>
      </c>
      <c r="K3867" s="23">
        <v>1</v>
      </c>
      <c r="L3867" s="23">
        <v>1</v>
      </c>
      <c r="M3867" s="21" t="s">
        <v>50</v>
      </c>
      <c r="N3867" s="21" t="s">
        <v>204</v>
      </c>
      <c r="O3867" s="22"/>
      <c r="P3867" s="23">
        <v>5785483</v>
      </c>
    </row>
    <row r="3868" spans="1:16" ht="45" x14ac:dyDescent="0.25">
      <c r="A3868" s="21" t="s">
        <v>3384</v>
      </c>
      <c r="B3868" s="21" t="s">
        <v>49</v>
      </c>
      <c r="C3868" s="23">
        <v>14728976.59</v>
      </c>
      <c r="D3868" s="23">
        <v>379.89</v>
      </c>
      <c r="E3868" s="23">
        <v>23335438.920000002</v>
      </c>
      <c r="F3868" s="23">
        <v>414.94</v>
      </c>
      <c r="G3868" s="23">
        <v>23555829.82</v>
      </c>
      <c r="H3868" s="23">
        <v>493.56</v>
      </c>
      <c r="I3868" s="23">
        <v>12979232.09</v>
      </c>
      <c r="J3868" s="23">
        <v>339.51</v>
      </c>
      <c r="K3868" s="23">
        <v>1</v>
      </c>
      <c r="L3868" s="23">
        <v>1</v>
      </c>
      <c r="M3868" s="21" t="s">
        <v>50</v>
      </c>
      <c r="N3868" s="21" t="s">
        <v>1462</v>
      </c>
      <c r="O3868" s="22"/>
      <c r="P3868" s="23">
        <v>41710.5</v>
      </c>
    </row>
    <row r="3869" spans="1:16" ht="45" x14ac:dyDescent="0.25">
      <c r="A3869" s="21" t="s">
        <v>8269</v>
      </c>
      <c r="B3869" s="21" t="s">
        <v>49</v>
      </c>
      <c r="C3869" s="22"/>
      <c r="D3869" s="22"/>
      <c r="E3869" s="22"/>
      <c r="F3869" s="22"/>
      <c r="G3869" s="22"/>
      <c r="H3869" s="22"/>
      <c r="I3869" s="22"/>
      <c r="J3869" s="22"/>
      <c r="K3869" s="23">
        <v>1</v>
      </c>
      <c r="L3869" s="23">
        <v>1</v>
      </c>
      <c r="M3869" s="21" t="s">
        <v>50</v>
      </c>
      <c r="N3869" s="21" t="s">
        <v>50</v>
      </c>
      <c r="O3869" s="22"/>
      <c r="P3869" s="22"/>
    </row>
    <row r="3870" spans="1:16" ht="45" x14ac:dyDescent="0.25">
      <c r="A3870" s="21" t="s">
        <v>8270</v>
      </c>
      <c r="B3870" s="21" t="s">
        <v>49</v>
      </c>
      <c r="C3870" s="22"/>
      <c r="D3870" s="22"/>
      <c r="E3870" s="22"/>
      <c r="F3870" s="22"/>
      <c r="G3870" s="22"/>
      <c r="H3870" s="22"/>
      <c r="I3870" s="22"/>
      <c r="J3870" s="22"/>
      <c r="K3870" s="23">
        <v>1</v>
      </c>
      <c r="L3870" s="23">
        <v>1</v>
      </c>
      <c r="M3870" s="21" t="s">
        <v>50</v>
      </c>
      <c r="N3870" s="21" t="s">
        <v>50</v>
      </c>
      <c r="O3870" s="22"/>
      <c r="P3870" s="22"/>
    </row>
    <row r="3871" spans="1:16" ht="45" x14ac:dyDescent="0.25">
      <c r="A3871" s="21" t="s">
        <v>8271</v>
      </c>
      <c r="B3871" s="21" t="s">
        <v>49</v>
      </c>
      <c r="C3871" s="22"/>
      <c r="D3871" s="22"/>
      <c r="E3871" s="22"/>
      <c r="F3871" s="22"/>
      <c r="G3871" s="22"/>
      <c r="H3871" s="22"/>
      <c r="I3871" s="22"/>
      <c r="J3871" s="22"/>
      <c r="K3871" s="23">
        <v>1</v>
      </c>
      <c r="L3871" s="23">
        <v>1</v>
      </c>
      <c r="M3871" s="21" t="s">
        <v>50</v>
      </c>
      <c r="N3871" s="21" t="s">
        <v>50</v>
      </c>
      <c r="O3871" s="22"/>
      <c r="P3871" s="22"/>
    </row>
    <row r="3872" spans="1:16" ht="45" x14ac:dyDescent="0.25">
      <c r="A3872" s="21" t="s">
        <v>461</v>
      </c>
      <c r="B3872" s="21" t="s">
        <v>49</v>
      </c>
      <c r="C3872" s="23">
        <v>18310251.809999999</v>
      </c>
      <c r="D3872" s="23">
        <v>43.34</v>
      </c>
      <c r="E3872" s="23">
        <v>14873730.08</v>
      </c>
      <c r="F3872" s="23">
        <v>43.97</v>
      </c>
      <c r="G3872" s="23">
        <v>15623593.43</v>
      </c>
      <c r="H3872" s="23">
        <v>42.57</v>
      </c>
      <c r="I3872" s="23">
        <v>12397107.52</v>
      </c>
      <c r="J3872" s="23">
        <v>37.35</v>
      </c>
      <c r="K3872" s="23">
        <v>1</v>
      </c>
      <c r="L3872" s="23">
        <v>1</v>
      </c>
      <c r="M3872" s="21" t="s">
        <v>50</v>
      </c>
      <c r="N3872" s="21" t="s">
        <v>58</v>
      </c>
      <c r="O3872" s="22"/>
      <c r="P3872" s="23">
        <v>495000.25</v>
      </c>
    </row>
    <row r="3873" spans="1:16" ht="45" x14ac:dyDescent="0.25">
      <c r="A3873" s="21" t="s">
        <v>8272</v>
      </c>
      <c r="B3873" s="21" t="s">
        <v>49</v>
      </c>
      <c r="C3873" s="22"/>
      <c r="D3873" s="22"/>
      <c r="E3873" s="22"/>
      <c r="F3873" s="22"/>
      <c r="G3873" s="22"/>
      <c r="H3873" s="22"/>
      <c r="I3873" s="22"/>
      <c r="J3873" s="22"/>
      <c r="K3873" s="23">
        <v>1</v>
      </c>
      <c r="L3873" s="23">
        <v>1</v>
      </c>
      <c r="M3873" s="21" t="s">
        <v>50</v>
      </c>
      <c r="N3873" s="21" t="s">
        <v>50</v>
      </c>
      <c r="O3873" s="22"/>
      <c r="P3873" s="22"/>
    </row>
    <row r="3874" spans="1:16" ht="45" x14ac:dyDescent="0.25">
      <c r="A3874" s="21" t="s">
        <v>8273</v>
      </c>
      <c r="B3874" s="21" t="s">
        <v>49</v>
      </c>
      <c r="C3874" s="22"/>
      <c r="D3874" s="22"/>
      <c r="E3874" s="22"/>
      <c r="F3874" s="22"/>
      <c r="G3874" s="22"/>
      <c r="H3874" s="22"/>
      <c r="I3874" s="22"/>
      <c r="J3874" s="22"/>
      <c r="K3874" s="23">
        <v>1</v>
      </c>
      <c r="L3874" s="23">
        <v>1</v>
      </c>
      <c r="M3874" s="21" t="s">
        <v>50</v>
      </c>
      <c r="N3874" s="21" t="s">
        <v>50</v>
      </c>
      <c r="O3874" s="22"/>
      <c r="P3874" s="22"/>
    </row>
    <row r="3875" spans="1:16" ht="45" x14ac:dyDescent="0.25">
      <c r="A3875" s="21" t="s">
        <v>8274</v>
      </c>
      <c r="B3875" s="21" t="s">
        <v>49</v>
      </c>
      <c r="C3875" s="22"/>
      <c r="D3875" s="22"/>
      <c r="E3875" s="22"/>
      <c r="F3875" s="22"/>
      <c r="G3875" s="22"/>
      <c r="H3875" s="22"/>
      <c r="I3875" s="22"/>
      <c r="J3875" s="22"/>
      <c r="K3875" s="23">
        <v>1</v>
      </c>
      <c r="L3875" s="23">
        <v>1</v>
      </c>
      <c r="M3875" s="21" t="s">
        <v>50</v>
      </c>
      <c r="N3875" s="21" t="s">
        <v>50</v>
      </c>
      <c r="O3875" s="22"/>
      <c r="P3875" s="22"/>
    </row>
    <row r="3876" spans="1:16" ht="45" x14ac:dyDescent="0.25">
      <c r="A3876" s="21" t="s">
        <v>464</v>
      </c>
      <c r="B3876" s="21" t="s">
        <v>49</v>
      </c>
      <c r="C3876" s="23">
        <v>61329000</v>
      </c>
      <c r="D3876" s="23">
        <v>3000</v>
      </c>
      <c r="E3876" s="23">
        <v>72361672.900000006</v>
      </c>
      <c r="F3876" s="23">
        <v>4147.92</v>
      </c>
      <c r="G3876" s="23">
        <v>66673698.990000002</v>
      </c>
      <c r="H3876" s="23">
        <v>3510.57</v>
      </c>
      <c r="I3876" s="23">
        <v>59257875.509999998</v>
      </c>
      <c r="J3876" s="23">
        <v>3186.32</v>
      </c>
      <c r="K3876" s="23">
        <v>1</v>
      </c>
      <c r="L3876" s="23">
        <v>1</v>
      </c>
      <c r="M3876" s="21" t="s">
        <v>50</v>
      </c>
      <c r="N3876" s="21" t="s">
        <v>5192</v>
      </c>
      <c r="O3876" s="22"/>
      <c r="P3876" s="23">
        <v>24114</v>
      </c>
    </row>
    <row r="3877" spans="1:16" ht="45" x14ac:dyDescent="0.25">
      <c r="A3877" s="21" t="s">
        <v>3388</v>
      </c>
      <c r="B3877" s="21" t="s">
        <v>49</v>
      </c>
      <c r="C3877" s="23">
        <v>12309860.800000001</v>
      </c>
      <c r="D3877" s="23">
        <v>275.5</v>
      </c>
      <c r="E3877" s="23">
        <v>15207841.18</v>
      </c>
      <c r="F3877" s="23">
        <v>552.15</v>
      </c>
      <c r="G3877" s="23">
        <v>17225603.550000001</v>
      </c>
      <c r="H3877" s="23">
        <v>728.06</v>
      </c>
      <c r="I3877" s="23">
        <v>16161573.85</v>
      </c>
      <c r="J3877" s="23">
        <v>748.46</v>
      </c>
      <c r="K3877" s="23">
        <v>1</v>
      </c>
      <c r="L3877" s="23">
        <v>1</v>
      </c>
      <c r="M3877" s="21" t="s">
        <v>50</v>
      </c>
      <c r="N3877" s="21" t="s">
        <v>1462</v>
      </c>
      <c r="O3877" s="22"/>
      <c r="P3877" s="23">
        <v>41102</v>
      </c>
    </row>
    <row r="3878" spans="1:16" ht="45" x14ac:dyDescent="0.25">
      <c r="A3878" s="21" t="s">
        <v>3390</v>
      </c>
      <c r="B3878" s="21" t="s">
        <v>198</v>
      </c>
      <c r="C3878" s="23">
        <v>76009622.510000005</v>
      </c>
      <c r="D3878" s="23">
        <v>75.260000000000005</v>
      </c>
      <c r="E3878" s="23">
        <v>69415970.629999995</v>
      </c>
      <c r="F3878" s="23">
        <v>66.41</v>
      </c>
      <c r="G3878" s="23">
        <v>55442709.100000001</v>
      </c>
      <c r="H3878" s="23">
        <v>59.33</v>
      </c>
      <c r="I3878" s="23">
        <v>69233156.579999998</v>
      </c>
      <c r="J3878" s="23">
        <v>68.2</v>
      </c>
      <c r="K3878" s="23">
        <v>1</v>
      </c>
      <c r="L3878" s="23">
        <v>1</v>
      </c>
      <c r="M3878" s="21" t="s">
        <v>50</v>
      </c>
      <c r="N3878" s="21" t="s">
        <v>58</v>
      </c>
      <c r="O3878" s="22"/>
      <c r="P3878" s="23">
        <v>1043914.25</v>
      </c>
    </row>
    <row r="3879" spans="1:16" ht="45" x14ac:dyDescent="0.25">
      <c r="A3879" s="21" t="s">
        <v>3391</v>
      </c>
      <c r="B3879" s="21" t="s">
        <v>49</v>
      </c>
      <c r="C3879" s="22"/>
      <c r="D3879" s="22"/>
      <c r="E3879" s="23">
        <v>200189044.34999999</v>
      </c>
      <c r="F3879" s="23">
        <v>70.45</v>
      </c>
      <c r="G3879" s="23">
        <v>195642301.02000001</v>
      </c>
      <c r="H3879" s="23">
        <v>67.010000000000005</v>
      </c>
      <c r="I3879" s="23">
        <v>139962982.38</v>
      </c>
      <c r="J3879" s="23">
        <v>84.13</v>
      </c>
      <c r="K3879" s="23">
        <v>1</v>
      </c>
      <c r="L3879" s="23">
        <v>1</v>
      </c>
      <c r="M3879" s="21" t="s">
        <v>50</v>
      </c>
      <c r="N3879" s="21" t="s">
        <v>50</v>
      </c>
      <c r="O3879" s="22"/>
      <c r="P3879" s="22"/>
    </row>
    <row r="3880" spans="1:16" ht="45" x14ac:dyDescent="0.25">
      <c r="A3880" s="21" t="s">
        <v>8275</v>
      </c>
      <c r="B3880" s="21" t="s">
        <v>49</v>
      </c>
      <c r="C3880" s="22"/>
      <c r="D3880" s="22"/>
      <c r="E3880" s="22"/>
      <c r="F3880" s="22"/>
      <c r="G3880" s="22"/>
      <c r="H3880" s="22"/>
      <c r="I3880" s="22"/>
      <c r="J3880" s="22"/>
      <c r="K3880" s="23">
        <v>1</v>
      </c>
      <c r="L3880" s="23">
        <v>1</v>
      </c>
      <c r="M3880" s="21" t="s">
        <v>50</v>
      </c>
      <c r="N3880" s="21" t="s">
        <v>50</v>
      </c>
      <c r="O3880" s="22"/>
      <c r="P3880" s="22"/>
    </row>
    <row r="3881" spans="1:16" ht="45" x14ac:dyDescent="0.25">
      <c r="A3881" s="21" t="s">
        <v>3399</v>
      </c>
      <c r="B3881" s="21" t="s">
        <v>49</v>
      </c>
      <c r="C3881" s="23">
        <v>43266792.590000004</v>
      </c>
      <c r="D3881" s="23">
        <v>1163.43</v>
      </c>
      <c r="E3881" s="23">
        <v>24086680.98</v>
      </c>
      <c r="F3881" s="23">
        <v>1399.83</v>
      </c>
      <c r="G3881" s="23">
        <v>46006447.100000001</v>
      </c>
      <c r="H3881" s="23">
        <v>2205.19</v>
      </c>
      <c r="I3881" s="23">
        <v>40200081.640000001</v>
      </c>
      <c r="J3881" s="23">
        <v>2597.75</v>
      </c>
      <c r="K3881" s="23">
        <v>1</v>
      </c>
      <c r="L3881" s="23">
        <v>1</v>
      </c>
      <c r="M3881" s="21" t="s">
        <v>50</v>
      </c>
      <c r="N3881" s="21" t="s">
        <v>5192</v>
      </c>
      <c r="O3881" s="22"/>
      <c r="P3881" s="23">
        <v>22085</v>
      </c>
    </row>
    <row r="3882" spans="1:16" ht="45" x14ac:dyDescent="0.25">
      <c r="A3882" s="21" t="s">
        <v>8276</v>
      </c>
      <c r="B3882" s="21" t="s">
        <v>49</v>
      </c>
      <c r="C3882" s="22"/>
      <c r="D3882" s="22"/>
      <c r="E3882" s="22"/>
      <c r="F3882" s="22"/>
      <c r="G3882" s="22"/>
      <c r="H3882" s="22"/>
      <c r="I3882" s="22"/>
      <c r="J3882" s="22"/>
      <c r="K3882" s="23">
        <v>1</v>
      </c>
      <c r="L3882" s="23">
        <v>1</v>
      </c>
      <c r="M3882" s="21" t="s">
        <v>50</v>
      </c>
      <c r="N3882" s="21" t="s">
        <v>50</v>
      </c>
      <c r="O3882" s="22"/>
      <c r="P3882" s="22"/>
    </row>
    <row r="3883" spans="1:16" ht="45" x14ac:dyDescent="0.25">
      <c r="A3883" s="21" t="s">
        <v>8277</v>
      </c>
      <c r="B3883" s="21" t="s">
        <v>49</v>
      </c>
      <c r="C3883" s="22"/>
      <c r="D3883" s="22"/>
      <c r="E3883" s="22"/>
      <c r="F3883" s="22"/>
      <c r="G3883" s="22"/>
      <c r="H3883" s="22"/>
      <c r="I3883" s="22"/>
      <c r="J3883" s="22"/>
      <c r="K3883" s="23">
        <v>1</v>
      </c>
      <c r="L3883" s="23">
        <v>1</v>
      </c>
      <c r="M3883" s="21" t="s">
        <v>50</v>
      </c>
      <c r="N3883" s="21" t="s">
        <v>50</v>
      </c>
      <c r="O3883" s="22"/>
      <c r="P3883" s="22"/>
    </row>
    <row r="3884" spans="1:16" ht="45" x14ac:dyDescent="0.25">
      <c r="A3884" s="21" t="s">
        <v>1137</v>
      </c>
      <c r="B3884" s="21" t="s">
        <v>49</v>
      </c>
      <c r="C3884" s="23">
        <v>55416153.719999999</v>
      </c>
      <c r="D3884" s="23">
        <v>594.34</v>
      </c>
      <c r="E3884" s="23">
        <v>41335479.880000003</v>
      </c>
      <c r="F3884" s="23">
        <v>572.26</v>
      </c>
      <c r="G3884" s="23">
        <v>44104525.700000003</v>
      </c>
      <c r="H3884" s="23">
        <v>622.95000000000005</v>
      </c>
      <c r="I3884" s="23">
        <v>41148434.649999999</v>
      </c>
      <c r="J3884" s="23">
        <v>585.54</v>
      </c>
      <c r="K3884" s="23">
        <v>1</v>
      </c>
      <c r="L3884" s="23">
        <v>1</v>
      </c>
      <c r="M3884" s="21" t="s">
        <v>50</v>
      </c>
      <c r="N3884" s="21" t="s">
        <v>1462</v>
      </c>
      <c r="O3884" s="22"/>
      <c r="P3884" s="23">
        <v>83994.25</v>
      </c>
    </row>
    <row r="3885" spans="1:16" ht="45" x14ac:dyDescent="0.25">
      <c r="A3885" s="21" t="s">
        <v>1139</v>
      </c>
      <c r="B3885" s="21" t="s">
        <v>49</v>
      </c>
      <c r="C3885" s="23">
        <v>9706657.0099999998</v>
      </c>
      <c r="D3885" s="23">
        <v>294.64</v>
      </c>
      <c r="E3885" s="23">
        <v>4890127.53</v>
      </c>
      <c r="F3885" s="23">
        <v>151.58000000000001</v>
      </c>
      <c r="G3885" s="23">
        <v>10477414.65</v>
      </c>
      <c r="H3885" s="23">
        <v>243.93</v>
      </c>
      <c r="I3885" s="23">
        <v>13368297.539999999</v>
      </c>
      <c r="J3885" s="23">
        <v>259.35000000000002</v>
      </c>
      <c r="K3885" s="23">
        <v>1</v>
      </c>
      <c r="L3885" s="23">
        <v>1</v>
      </c>
      <c r="M3885" s="21" t="s">
        <v>50</v>
      </c>
      <c r="N3885" s="21" t="s">
        <v>1462</v>
      </c>
      <c r="O3885" s="22"/>
      <c r="P3885" s="23">
        <v>41352.75</v>
      </c>
    </row>
    <row r="3886" spans="1:16" ht="45" x14ac:dyDescent="0.25">
      <c r="A3886" s="21" t="s">
        <v>8278</v>
      </c>
      <c r="B3886" s="21" t="s">
        <v>49</v>
      </c>
      <c r="C3886" s="22"/>
      <c r="D3886" s="22"/>
      <c r="E3886" s="22"/>
      <c r="F3886" s="22"/>
      <c r="G3886" s="22"/>
      <c r="H3886" s="22"/>
      <c r="I3886" s="22"/>
      <c r="J3886" s="22"/>
      <c r="K3886" s="23">
        <v>1</v>
      </c>
      <c r="L3886" s="23">
        <v>1</v>
      </c>
      <c r="M3886" s="21" t="s">
        <v>50</v>
      </c>
      <c r="N3886" s="21" t="s">
        <v>50</v>
      </c>
      <c r="O3886" s="22"/>
      <c r="P3886" s="22"/>
    </row>
    <row r="3887" spans="1:16" ht="45" x14ac:dyDescent="0.25">
      <c r="A3887" s="21" t="s">
        <v>8279</v>
      </c>
      <c r="B3887" s="21" t="s">
        <v>49</v>
      </c>
      <c r="C3887" s="22"/>
      <c r="D3887" s="22"/>
      <c r="E3887" s="22"/>
      <c r="F3887" s="22"/>
      <c r="G3887" s="22"/>
      <c r="H3887" s="22"/>
      <c r="I3887" s="22"/>
      <c r="J3887" s="22"/>
      <c r="K3887" s="23">
        <v>1</v>
      </c>
      <c r="L3887" s="23">
        <v>1</v>
      </c>
      <c r="M3887" s="21" t="s">
        <v>50</v>
      </c>
      <c r="N3887" s="21" t="s">
        <v>50</v>
      </c>
      <c r="O3887" s="22"/>
      <c r="P3887" s="22"/>
    </row>
    <row r="3888" spans="1:16" ht="45" x14ac:dyDescent="0.25">
      <c r="A3888" s="21" t="s">
        <v>8280</v>
      </c>
      <c r="B3888" s="21" t="s">
        <v>49</v>
      </c>
      <c r="C3888" s="22"/>
      <c r="D3888" s="22"/>
      <c r="E3888" s="22"/>
      <c r="F3888" s="22"/>
      <c r="G3888" s="22"/>
      <c r="H3888" s="22"/>
      <c r="I3888" s="22"/>
      <c r="J3888" s="22"/>
      <c r="K3888" s="23">
        <v>1</v>
      </c>
      <c r="L3888" s="23">
        <v>1</v>
      </c>
      <c r="M3888" s="21" t="s">
        <v>50</v>
      </c>
      <c r="N3888" s="21" t="s">
        <v>50</v>
      </c>
      <c r="O3888" s="22"/>
      <c r="P3888" s="22"/>
    </row>
    <row r="3889" spans="1:16" ht="45" x14ac:dyDescent="0.25">
      <c r="A3889" s="21" t="s">
        <v>3403</v>
      </c>
      <c r="B3889" s="21" t="s">
        <v>49</v>
      </c>
      <c r="C3889" s="23">
        <v>18216888.460000001</v>
      </c>
      <c r="D3889" s="23">
        <v>379.89</v>
      </c>
      <c r="E3889" s="23">
        <v>28861413.789999999</v>
      </c>
      <c r="F3889" s="23">
        <v>414.94</v>
      </c>
      <c r="G3889" s="23">
        <v>29133994.609999999</v>
      </c>
      <c r="H3889" s="23">
        <v>493.56</v>
      </c>
      <c r="I3889" s="23">
        <v>16052793.75</v>
      </c>
      <c r="J3889" s="23">
        <v>339.51</v>
      </c>
      <c r="K3889" s="23">
        <v>1</v>
      </c>
      <c r="L3889" s="23">
        <v>1</v>
      </c>
      <c r="M3889" s="21" t="s">
        <v>50</v>
      </c>
      <c r="N3889" s="21" t="s">
        <v>1462</v>
      </c>
      <c r="O3889" s="22"/>
      <c r="P3889" s="23">
        <v>61373.5</v>
      </c>
    </row>
    <row r="3890" spans="1:16" ht="45" x14ac:dyDescent="0.25">
      <c r="A3890" s="21" t="s">
        <v>3405</v>
      </c>
      <c r="B3890" s="21" t="s">
        <v>49</v>
      </c>
      <c r="C3890" s="23">
        <v>47981175.939999998</v>
      </c>
      <c r="D3890" s="23">
        <v>594.34</v>
      </c>
      <c r="E3890" s="23">
        <v>35789653.369999997</v>
      </c>
      <c r="F3890" s="23">
        <v>572.26</v>
      </c>
      <c r="G3890" s="23">
        <v>38187186.689999998</v>
      </c>
      <c r="H3890" s="23">
        <v>622.95000000000005</v>
      </c>
      <c r="I3890" s="23">
        <v>35627703.299999997</v>
      </c>
      <c r="J3890" s="23">
        <v>585.54</v>
      </c>
      <c r="K3890" s="23">
        <v>1</v>
      </c>
      <c r="L3890" s="23">
        <v>1</v>
      </c>
      <c r="M3890" s="21" t="s">
        <v>50</v>
      </c>
      <c r="N3890" s="21" t="s">
        <v>1462</v>
      </c>
      <c r="O3890" s="22"/>
      <c r="P3890" s="23">
        <v>68704.75</v>
      </c>
    </row>
    <row r="3891" spans="1:16" ht="45" x14ac:dyDescent="0.25">
      <c r="A3891" s="21" t="s">
        <v>8281</v>
      </c>
      <c r="B3891" s="21" t="s">
        <v>49</v>
      </c>
      <c r="C3891" s="22"/>
      <c r="D3891" s="22"/>
      <c r="E3891" s="22"/>
      <c r="F3891" s="22"/>
      <c r="G3891" s="22"/>
      <c r="H3891" s="22"/>
      <c r="I3891" s="22"/>
      <c r="J3891" s="22"/>
      <c r="K3891" s="23">
        <v>1</v>
      </c>
      <c r="L3891" s="23">
        <v>1</v>
      </c>
      <c r="M3891" s="21" t="s">
        <v>50</v>
      </c>
      <c r="N3891" s="21" t="s">
        <v>50</v>
      </c>
      <c r="O3891" s="22"/>
      <c r="P3891" s="22"/>
    </row>
    <row r="3892" spans="1:16" ht="45" x14ac:dyDescent="0.25">
      <c r="A3892" s="21" t="s">
        <v>8282</v>
      </c>
      <c r="B3892" s="21" t="s">
        <v>49</v>
      </c>
      <c r="C3892" s="22"/>
      <c r="D3892" s="22"/>
      <c r="E3892" s="22"/>
      <c r="F3892" s="22"/>
      <c r="G3892" s="22"/>
      <c r="H3892" s="22"/>
      <c r="I3892" s="22"/>
      <c r="J3892" s="22"/>
      <c r="K3892" s="23">
        <v>1</v>
      </c>
      <c r="L3892" s="23">
        <v>1</v>
      </c>
      <c r="M3892" s="21" t="s">
        <v>50</v>
      </c>
      <c r="N3892" s="21" t="s">
        <v>50</v>
      </c>
      <c r="O3892" s="22"/>
      <c r="P3892" s="22"/>
    </row>
    <row r="3893" spans="1:16" ht="45" x14ac:dyDescent="0.25">
      <c r="A3893" s="21" t="s">
        <v>3407</v>
      </c>
      <c r="B3893" s="21" t="s">
        <v>49</v>
      </c>
      <c r="C3893" s="23">
        <v>80865612.719999999</v>
      </c>
      <c r="D3893" s="23">
        <v>110.77</v>
      </c>
      <c r="E3893" s="23">
        <v>55647182.729999997</v>
      </c>
      <c r="F3893" s="23">
        <v>83.65</v>
      </c>
      <c r="G3893" s="23">
        <v>138487969.38</v>
      </c>
      <c r="H3893" s="23">
        <v>162.13999999999999</v>
      </c>
      <c r="I3893" s="23">
        <v>78655190.659999996</v>
      </c>
      <c r="J3893" s="23">
        <v>117.7</v>
      </c>
      <c r="K3893" s="23">
        <v>1</v>
      </c>
      <c r="L3893" s="23">
        <v>1</v>
      </c>
      <c r="M3893" s="21" t="s">
        <v>50</v>
      </c>
      <c r="N3893" s="21" t="s">
        <v>58</v>
      </c>
      <c r="O3893" s="22"/>
      <c r="P3893" s="23">
        <v>648477</v>
      </c>
    </row>
    <row r="3894" spans="1:16" ht="45" x14ac:dyDescent="0.25">
      <c r="A3894" s="21" t="s">
        <v>8283</v>
      </c>
      <c r="B3894" s="21" t="s">
        <v>49</v>
      </c>
      <c r="C3894" s="22"/>
      <c r="D3894" s="22"/>
      <c r="E3894" s="22"/>
      <c r="F3894" s="22"/>
      <c r="G3894" s="22"/>
      <c r="H3894" s="22"/>
      <c r="I3894" s="22"/>
      <c r="J3894" s="22"/>
      <c r="K3894" s="23">
        <v>1</v>
      </c>
      <c r="L3894" s="23">
        <v>1</v>
      </c>
      <c r="M3894" s="21" t="s">
        <v>50</v>
      </c>
      <c r="N3894" s="21" t="s">
        <v>50</v>
      </c>
      <c r="O3894" s="22"/>
      <c r="P3894" s="22"/>
    </row>
    <row r="3895" spans="1:16" ht="45" x14ac:dyDescent="0.25">
      <c r="A3895" s="21" t="s">
        <v>8284</v>
      </c>
      <c r="B3895" s="21" t="s">
        <v>49</v>
      </c>
      <c r="C3895" s="22"/>
      <c r="D3895" s="22"/>
      <c r="E3895" s="22"/>
      <c r="F3895" s="22"/>
      <c r="G3895" s="22"/>
      <c r="H3895" s="22"/>
      <c r="I3895" s="22"/>
      <c r="J3895" s="22"/>
      <c r="K3895" s="23">
        <v>1</v>
      </c>
      <c r="L3895" s="23">
        <v>1</v>
      </c>
      <c r="M3895" s="21" t="s">
        <v>50</v>
      </c>
      <c r="N3895" s="21" t="s">
        <v>50</v>
      </c>
      <c r="O3895" s="22"/>
      <c r="P3895" s="22"/>
    </row>
    <row r="3896" spans="1:16" ht="45" x14ac:dyDescent="0.25">
      <c r="A3896" s="21" t="s">
        <v>8285</v>
      </c>
      <c r="B3896" s="21" t="s">
        <v>49</v>
      </c>
      <c r="C3896" s="22"/>
      <c r="D3896" s="22"/>
      <c r="E3896" s="22"/>
      <c r="F3896" s="22"/>
      <c r="G3896" s="22"/>
      <c r="H3896" s="22"/>
      <c r="I3896" s="22"/>
      <c r="J3896" s="22"/>
      <c r="K3896" s="23">
        <v>1</v>
      </c>
      <c r="L3896" s="23">
        <v>1</v>
      </c>
      <c r="M3896" s="21" t="s">
        <v>50</v>
      </c>
      <c r="N3896" s="21" t="s">
        <v>50</v>
      </c>
      <c r="O3896" s="22"/>
      <c r="P3896" s="22"/>
    </row>
    <row r="3897" spans="1:16" ht="45" x14ac:dyDescent="0.25">
      <c r="A3897" s="21" t="s">
        <v>8286</v>
      </c>
      <c r="B3897" s="21" t="s">
        <v>49</v>
      </c>
      <c r="C3897" s="22"/>
      <c r="D3897" s="22"/>
      <c r="E3897" s="22"/>
      <c r="F3897" s="22"/>
      <c r="G3897" s="22"/>
      <c r="H3897" s="22"/>
      <c r="I3897" s="22"/>
      <c r="J3897" s="22"/>
      <c r="K3897" s="23">
        <v>1</v>
      </c>
      <c r="L3897" s="23">
        <v>1</v>
      </c>
      <c r="M3897" s="21" t="s">
        <v>50</v>
      </c>
      <c r="N3897" s="21" t="s">
        <v>50</v>
      </c>
      <c r="O3897" s="22"/>
      <c r="P3897" s="22"/>
    </row>
    <row r="3898" spans="1:16" ht="45" x14ac:dyDescent="0.25">
      <c r="A3898" s="21" t="s">
        <v>8287</v>
      </c>
      <c r="B3898" s="21" t="s">
        <v>49</v>
      </c>
      <c r="C3898" s="22"/>
      <c r="D3898" s="22"/>
      <c r="E3898" s="22"/>
      <c r="F3898" s="22"/>
      <c r="G3898" s="22"/>
      <c r="H3898" s="22"/>
      <c r="I3898" s="22"/>
      <c r="J3898" s="22"/>
      <c r="K3898" s="23">
        <v>1</v>
      </c>
      <c r="L3898" s="23">
        <v>1</v>
      </c>
      <c r="M3898" s="21" t="s">
        <v>50</v>
      </c>
      <c r="N3898" s="21" t="s">
        <v>50</v>
      </c>
      <c r="O3898" s="22"/>
      <c r="P3898" s="22"/>
    </row>
    <row r="3899" spans="1:16" ht="45" x14ac:dyDescent="0.25">
      <c r="A3899" s="21" t="s">
        <v>3409</v>
      </c>
      <c r="B3899" s="21" t="s">
        <v>49</v>
      </c>
      <c r="C3899" s="23">
        <v>54089122.960000001</v>
      </c>
      <c r="D3899" s="23">
        <v>371.61</v>
      </c>
      <c r="E3899" s="23">
        <v>41915489.43</v>
      </c>
      <c r="F3899" s="23">
        <v>333.32</v>
      </c>
      <c r="G3899" s="23">
        <v>38688661.640000001</v>
      </c>
      <c r="H3899" s="23">
        <v>331.69</v>
      </c>
      <c r="I3899" s="23">
        <v>48366861.649999999</v>
      </c>
      <c r="J3899" s="23">
        <v>376.45</v>
      </c>
      <c r="K3899" s="23">
        <v>1</v>
      </c>
      <c r="L3899" s="23">
        <v>1</v>
      </c>
      <c r="M3899" s="21" t="s">
        <v>50</v>
      </c>
      <c r="N3899" s="21" t="s">
        <v>1462</v>
      </c>
      <c r="O3899" s="22"/>
      <c r="P3899" s="23">
        <v>153505.25</v>
      </c>
    </row>
    <row r="3900" spans="1:16" ht="45" x14ac:dyDescent="0.25">
      <c r="A3900" s="21" t="s">
        <v>8288</v>
      </c>
      <c r="B3900" s="21" t="s">
        <v>49</v>
      </c>
      <c r="C3900" s="22"/>
      <c r="D3900" s="22"/>
      <c r="E3900" s="22"/>
      <c r="F3900" s="22"/>
      <c r="G3900" s="22"/>
      <c r="H3900" s="22"/>
      <c r="I3900" s="22"/>
      <c r="J3900" s="22"/>
      <c r="K3900" s="23">
        <v>1</v>
      </c>
      <c r="L3900" s="23">
        <v>1</v>
      </c>
      <c r="M3900" s="21" t="s">
        <v>50</v>
      </c>
      <c r="N3900" s="21" t="s">
        <v>50</v>
      </c>
      <c r="O3900" s="22"/>
      <c r="P3900" s="22"/>
    </row>
    <row r="3901" spans="1:16" ht="45" x14ac:dyDescent="0.25">
      <c r="A3901" s="21" t="s">
        <v>8289</v>
      </c>
      <c r="B3901" s="21" t="s">
        <v>49</v>
      </c>
      <c r="C3901" s="22"/>
      <c r="D3901" s="22"/>
      <c r="E3901" s="22"/>
      <c r="F3901" s="22"/>
      <c r="G3901" s="22"/>
      <c r="H3901" s="22"/>
      <c r="I3901" s="22"/>
      <c r="J3901" s="22"/>
      <c r="K3901" s="23">
        <v>1</v>
      </c>
      <c r="L3901" s="23">
        <v>1</v>
      </c>
      <c r="M3901" s="21" t="s">
        <v>50</v>
      </c>
      <c r="N3901" s="21" t="s">
        <v>50</v>
      </c>
      <c r="O3901" s="22"/>
      <c r="P3901" s="22"/>
    </row>
    <row r="3902" spans="1:16" ht="45" x14ac:dyDescent="0.25">
      <c r="A3902" s="21" t="s">
        <v>8290</v>
      </c>
      <c r="B3902" s="21" t="s">
        <v>49</v>
      </c>
      <c r="C3902" s="22"/>
      <c r="D3902" s="22"/>
      <c r="E3902" s="22"/>
      <c r="F3902" s="22"/>
      <c r="G3902" s="22"/>
      <c r="H3902" s="22"/>
      <c r="I3902" s="22"/>
      <c r="J3902" s="22"/>
      <c r="K3902" s="23">
        <v>1</v>
      </c>
      <c r="L3902" s="23">
        <v>1</v>
      </c>
      <c r="M3902" s="21" t="s">
        <v>50</v>
      </c>
      <c r="N3902" s="21" t="s">
        <v>50</v>
      </c>
      <c r="O3902" s="22"/>
      <c r="P3902" s="22"/>
    </row>
    <row r="3903" spans="1:16" ht="45" x14ac:dyDescent="0.25">
      <c r="A3903" s="21" t="s">
        <v>465</v>
      </c>
      <c r="B3903" s="21" t="s">
        <v>198</v>
      </c>
      <c r="C3903" s="23">
        <v>77794426.549999997</v>
      </c>
      <c r="D3903" s="23">
        <v>75.260000000000005</v>
      </c>
      <c r="E3903" s="23">
        <v>71045947.209999993</v>
      </c>
      <c r="F3903" s="23">
        <v>66.41</v>
      </c>
      <c r="G3903" s="23">
        <v>56744575.469999999</v>
      </c>
      <c r="H3903" s="23">
        <v>59.33</v>
      </c>
      <c r="I3903" s="23">
        <v>98974646.730000004</v>
      </c>
      <c r="J3903" s="23">
        <v>122.61</v>
      </c>
      <c r="K3903" s="23">
        <v>1</v>
      </c>
      <c r="L3903" s="23">
        <v>1</v>
      </c>
      <c r="M3903" s="21" t="s">
        <v>50</v>
      </c>
      <c r="N3903" s="21" t="s">
        <v>58</v>
      </c>
      <c r="O3903" s="22"/>
      <c r="P3903" s="23">
        <v>1084055</v>
      </c>
    </row>
    <row r="3904" spans="1:16" ht="45" x14ac:dyDescent="0.25">
      <c r="A3904" s="21" t="s">
        <v>3412</v>
      </c>
      <c r="B3904" s="21" t="s">
        <v>49</v>
      </c>
      <c r="C3904" s="23">
        <v>10513188.560000001</v>
      </c>
      <c r="D3904" s="23">
        <v>3000</v>
      </c>
      <c r="E3904" s="23">
        <v>20540761.52</v>
      </c>
      <c r="F3904" s="23">
        <v>4147.92</v>
      </c>
      <c r="G3904" s="23">
        <v>18926159.329999998</v>
      </c>
      <c r="H3904" s="23">
        <v>3510.57</v>
      </c>
      <c r="I3904" s="23">
        <v>16821085.530000001</v>
      </c>
      <c r="J3904" s="23">
        <v>3186.32</v>
      </c>
      <c r="K3904" s="23">
        <v>1</v>
      </c>
      <c r="L3904" s="23">
        <v>1</v>
      </c>
      <c r="M3904" s="21" t="s">
        <v>50</v>
      </c>
      <c r="N3904" s="21" t="s">
        <v>5192</v>
      </c>
      <c r="O3904" s="22"/>
      <c r="P3904" s="23">
        <v>5762</v>
      </c>
    </row>
    <row r="3905" spans="1:16" ht="45" x14ac:dyDescent="0.25">
      <c r="A3905" s="21" t="s">
        <v>3414</v>
      </c>
      <c r="B3905" s="21" t="s">
        <v>49</v>
      </c>
      <c r="C3905" s="23">
        <v>17582096.73</v>
      </c>
      <c r="D3905" s="23">
        <v>3000</v>
      </c>
      <c r="E3905" s="23">
        <v>34593290.090000004</v>
      </c>
      <c r="F3905" s="23">
        <v>4147.92</v>
      </c>
      <c r="G3905" s="23">
        <v>31874091.879999999</v>
      </c>
      <c r="H3905" s="23">
        <v>3510.57</v>
      </c>
      <c r="I3905" s="23">
        <v>28328876.260000002</v>
      </c>
      <c r="J3905" s="23">
        <v>3186.32</v>
      </c>
      <c r="K3905" s="23">
        <v>1</v>
      </c>
      <c r="L3905" s="23">
        <v>1</v>
      </c>
      <c r="M3905" s="21" t="s">
        <v>50</v>
      </c>
      <c r="N3905" s="21" t="s">
        <v>5192</v>
      </c>
      <c r="O3905" s="22"/>
      <c r="P3905" s="23">
        <v>16193</v>
      </c>
    </row>
    <row r="3906" spans="1:16" ht="45" x14ac:dyDescent="0.25">
      <c r="A3906" s="21" t="s">
        <v>8291</v>
      </c>
      <c r="B3906" s="21" t="s">
        <v>49</v>
      </c>
      <c r="C3906" s="22"/>
      <c r="D3906" s="22"/>
      <c r="E3906" s="22"/>
      <c r="F3906" s="22"/>
      <c r="G3906" s="22"/>
      <c r="H3906" s="22"/>
      <c r="I3906" s="22"/>
      <c r="J3906" s="22"/>
      <c r="K3906" s="23">
        <v>1</v>
      </c>
      <c r="L3906" s="23">
        <v>1</v>
      </c>
      <c r="M3906" s="21" t="s">
        <v>50</v>
      </c>
      <c r="N3906" s="21" t="s">
        <v>50</v>
      </c>
      <c r="O3906" s="22"/>
      <c r="P3906" s="22"/>
    </row>
    <row r="3907" spans="1:16" ht="45" x14ac:dyDescent="0.25">
      <c r="A3907" s="21" t="s">
        <v>3416</v>
      </c>
      <c r="B3907" s="21" t="s">
        <v>49</v>
      </c>
      <c r="C3907" s="23">
        <v>19972244.289999999</v>
      </c>
      <c r="D3907" s="23">
        <v>43.34</v>
      </c>
      <c r="E3907" s="23">
        <v>16223794.939999999</v>
      </c>
      <c r="F3907" s="23">
        <v>43.97</v>
      </c>
      <c r="G3907" s="23">
        <v>27749001.699999999</v>
      </c>
      <c r="H3907" s="23">
        <v>76.88</v>
      </c>
      <c r="I3907" s="23">
        <v>13522373.279999999</v>
      </c>
      <c r="J3907" s="23">
        <v>37.35</v>
      </c>
      <c r="K3907" s="23">
        <v>1</v>
      </c>
      <c r="L3907" s="23">
        <v>1</v>
      </c>
      <c r="M3907" s="21" t="s">
        <v>50</v>
      </c>
      <c r="N3907" s="21" t="s">
        <v>58</v>
      </c>
      <c r="O3907" s="22"/>
      <c r="P3907" s="23">
        <v>1012962</v>
      </c>
    </row>
    <row r="3908" spans="1:16" ht="45" x14ac:dyDescent="0.25">
      <c r="A3908" s="21" t="s">
        <v>8292</v>
      </c>
      <c r="B3908" s="21" t="s">
        <v>49</v>
      </c>
      <c r="C3908" s="22"/>
      <c r="D3908" s="22"/>
      <c r="E3908" s="22"/>
      <c r="F3908" s="22"/>
      <c r="G3908" s="22"/>
      <c r="H3908" s="22"/>
      <c r="I3908" s="22"/>
      <c r="J3908" s="22"/>
      <c r="K3908" s="23">
        <v>1</v>
      </c>
      <c r="L3908" s="23">
        <v>1</v>
      </c>
      <c r="M3908" s="21" t="s">
        <v>50</v>
      </c>
      <c r="N3908" s="21" t="s">
        <v>50</v>
      </c>
      <c r="O3908" s="22"/>
      <c r="P3908" s="22"/>
    </row>
    <row r="3909" spans="1:16" ht="45" x14ac:dyDescent="0.25">
      <c r="A3909" s="21" t="s">
        <v>8293</v>
      </c>
      <c r="B3909" s="21" t="s">
        <v>49</v>
      </c>
      <c r="C3909" s="22"/>
      <c r="D3909" s="22"/>
      <c r="E3909" s="22"/>
      <c r="F3909" s="22"/>
      <c r="G3909" s="22"/>
      <c r="H3909" s="22"/>
      <c r="I3909" s="22"/>
      <c r="J3909" s="22"/>
      <c r="K3909" s="23">
        <v>1</v>
      </c>
      <c r="L3909" s="23">
        <v>1</v>
      </c>
      <c r="M3909" s="21" t="s">
        <v>50</v>
      </c>
      <c r="N3909" s="21" t="s">
        <v>50</v>
      </c>
      <c r="O3909" s="22"/>
      <c r="P3909" s="22"/>
    </row>
    <row r="3910" spans="1:16" ht="45" x14ac:dyDescent="0.25">
      <c r="A3910" s="21" t="s">
        <v>8294</v>
      </c>
      <c r="B3910" s="21" t="s">
        <v>49</v>
      </c>
      <c r="C3910" s="22"/>
      <c r="D3910" s="22"/>
      <c r="E3910" s="22"/>
      <c r="F3910" s="22"/>
      <c r="G3910" s="22"/>
      <c r="H3910" s="22"/>
      <c r="I3910" s="22"/>
      <c r="J3910" s="22"/>
      <c r="K3910" s="23">
        <v>1</v>
      </c>
      <c r="L3910" s="23">
        <v>1</v>
      </c>
      <c r="M3910" s="21" t="s">
        <v>50</v>
      </c>
      <c r="N3910" s="21" t="s">
        <v>50</v>
      </c>
      <c r="O3910" s="22"/>
      <c r="P3910" s="22"/>
    </row>
    <row r="3911" spans="1:16" ht="45" x14ac:dyDescent="0.25">
      <c r="A3911" s="21" t="s">
        <v>8295</v>
      </c>
      <c r="B3911" s="21" t="s">
        <v>49</v>
      </c>
      <c r="C3911" s="22"/>
      <c r="D3911" s="22"/>
      <c r="E3911" s="22"/>
      <c r="F3911" s="22"/>
      <c r="G3911" s="22"/>
      <c r="H3911" s="22"/>
      <c r="I3911" s="22"/>
      <c r="J3911" s="22"/>
      <c r="K3911" s="23">
        <v>1</v>
      </c>
      <c r="L3911" s="23">
        <v>1</v>
      </c>
      <c r="M3911" s="21" t="s">
        <v>50</v>
      </c>
      <c r="N3911" s="21" t="s">
        <v>50</v>
      </c>
      <c r="O3911" s="22"/>
      <c r="P3911" s="22"/>
    </row>
    <row r="3912" spans="1:16" ht="45" x14ac:dyDescent="0.25">
      <c r="A3912" s="21" t="s">
        <v>8296</v>
      </c>
      <c r="B3912" s="21" t="s">
        <v>49</v>
      </c>
      <c r="C3912" s="22"/>
      <c r="D3912" s="22"/>
      <c r="E3912" s="22"/>
      <c r="F3912" s="22"/>
      <c r="G3912" s="22"/>
      <c r="H3912" s="22"/>
      <c r="I3912" s="22"/>
      <c r="J3912" s="22"/>
      <c r="K3912" s="23">
        <v>1</v>
      </c>
      <c r="L3912" s="23">
        <v>1</v>
      </c>
      <c r="M3912" s="21" t="s">
        <v>50</v>
      </c>
      <c r="N3912" s="21" t="s">
        <v>50</v>
      </c>
      <c r="O3912" s="22"/>
      <c r="P3912" s="22"/>
    </row>
    <row r="3913" spans="1:16" ht="45" x14ac:dyDescent="0.25">
      <c r="A3913" s="21" t="s">
        <v>8297</v>
      </c>
      <c r="B3913" s="21" t="s">
        <v>49</v>
      </c>
      <c r="C3913" s="22"/>
      <c r="D3913" s="22"/>
      <c r="E3913" s="22"/>
      <c r="F3913" s="22"/>
      <c r="G3913" s="22"/>
      <c r="H3913" s="22"/>
      <c r="I3913" s="22"/>
      <c r="J3913" s="22"/>
      <c r="K3913" s="23">
        <v>1</v>
      </c>
      <c r="L3913" s="23">
        <v>1</v>
      </c>
      <c r="M3913" s="21" t="s">
        <v>50</v>
      </c>
      <c r="N3913" s="21" t="s">
        <v>50</v>
      </c>
      <c r="O3913" s="22"/>
      <c r="P3913" s="22"/>
    </row>
    <row r="3914" spans="1:16" ht="45" x14ac:dyDescent="0.25">
      <c r="A3914" s="21" t="s">
        <v>8298</v>
      </c>
      <c r="B3914" s="21" t="s">
        <v>198</v>
      </c>
      <c r="C3914" s="22"/>
      <c r="D3914" s="22"/>
      <c r="E3914" s="22"/>
      <c r="F3914" s="22"/>
      <c r="G3914" s="22"/>
      <c r="H3914" s="22"/>
      <c r="I3914" s="22"/>
      <c r="J3914" s="22"/>
      <c r="K3914" s="23">
        <v>1</v>
      </c>
      <c r="L3914" s="23">
        <v>1</v>
      </c>
      <c r="M3914" s="21" t="s">
        <v>50</v>
      </c>
      <c r="N3914" s="21" t="s">
        <v>50</v>
      </c>
      <c r="O3914" s="22"/>
      <c r="P3914" s="22"/>
    </row>
    <row r="3915" spans="1:16" ht="45" x14ac:dyDescent="0.25">
      <c r="A3915" s="21" t="s">
        <v>8299</v>
      </c>
      <c r="B3915" s="21" t="s">
        <v>49</v>
      </c>
      <c r="C3915" s="22"/>
      <c r="D3915" s="22"/>
      <c r="E3915" s="22"/>
      <c r="F3915" s="22"/>
      <c r="G3915" s="22"/>
      <c r="H3915" s="22"/>
      <c r="I3915" s="22"/>
      <c r="J3915" s="22"/>
      <c r="K3915" s="23">
        <v>1</v>
      </c>
      <c r="L3915" s="23">
        <v>1</v>
      </c>
      <c r="M3915" s="21" t="s">
        <v>50</v>
      </c>
      <c r="N3915" s="21" t="s">
        <v>50</v>
      </c>
      <c r="O3915" s="22"/>
      <c r="P3915" s="22"/>
    </row>
    <row r="3916" spans="1:16" ht="45" x14ac:dyDescent="0.25">
      <c r="A3916" s="21" t="s">
        <v>8300</v>
      </c>
      <c r="B3916" s="21" t="s">
        <v>49</v>
      </c>
      <c r="C3916" s="22"/>
      <c r="D3916" s="22"/>
      <c r="E3916" s="22"/>
      <c r="F3916" s="22"/>
      <c r="G3916" s="22"/>
      <c r="H3916" s="22"/>
      <c r="I3916" s="22"/>
      <c r="J3916" s="22"/>
      <c r="K3916" s="23">
        <v>1</v>
      </c>
      <c r="L3916" s="23">
        <v>1</v>
      </c>
      <c r="M3916" s="21" t="s">
        <v>50</v>
      </c>
      <c r="N3916" s="21" t="s">
        <v>50</v>
      </c>
      <c r="O3916" s="22"/>
      <c r="P3916" s="22"/>
    </row>
    <row r="3917" spans="1:16" ht="45" x14ac:dyDescent="0.25">
      <c r="A3917" s="21" t="s">
        <v>8301</v>
      </c>
      <c r="B3917" s="21" t="s">
        <v>49</v>
      </c>
      <c r="C3917" s="22"/>
      <c r="D3917" s="22"/>
      <c r="E3917" s="22"/>
      <c r="F3917" s="22"/>
      <c r="G3917" s="22"/>
      <c r="H3917" s="22"/>
      <c r="I3917" s="22"/>
      <c r="J3917" s="22"/>
      <c r="K3917" s="23">
        <v>1</v>
      </c>
      <c r="L3917" s="23">
        <v>1</v>
      </c>
      <c r="M3917" s="21" t="s">
        <v>50</v>
      </c>
      <c r="N3917" s="21" t="s">
        <v>50</v>
      </c>
      <c r="O3917" s="22"/>
      <c r="P3917" s="22"/>
    </row>
    <row r="3918" spans="1:16" ht="45" x14ac:dyDescent="0.25">
      <c r="A3918" s="21" t="s">
        <v>8302</v>
      </c>
      <c r="B3918" s="21" t="s">
        <v>49</v>
      </c>
      <c r="C3918" s="22"/>
      <c r="D3918" s="22"/>
      <c r="E3918" s="22"/>
      <c r="F3918" s="22"/>
      <c r="G3918" s="22"/>
      <c r="H3918" s="22"/>
      <c r="I3918" s="22"/>
      <c r="J3918" s="22"/>
      <c r="K3918" s="23">
        <v>1</v>
      </c>
      <c r="L3918" s="23">
        <v>1</v>
      </c>
      <c r="M3918" s="21" t="s">
        <v>50</v>
      </c>
      <c r="N3918" s="21" t="s">
        <v>50</v>
      </c>
      <c r="O3918" s="22"/>
      <c r="P3918" s="22"/>
    </row>
    <row r="3919" spans="1:16" ht="45" x14ac:dyDescent="0.25">
      <c r="A3919" s="21" t="s">
        <v>8303</v>
      </c>
      <c r="B3919" s="21" t="s">
        <v>49</v>
      </c>
      <c r="C3919" s="22"/>
      <c r="D3919" s="22"/>
      <c r="E3919" s="22"/>
      <c r="F3919" s="22"/>
      <c r="G3919" s="22"/>
      <c r="H3919" s="22"/>
      <c r="I3919" s="22"/>
      <c r="J3919" s="22"/>
      <c r="K3919" s="23">
        <v>1</v>
      </c>
      <c r="L3919" s="23">
        <v>1</v>
      </c>
      <c r="M3919" s="21" t="s">
        <v>50</v>
      </c>
      <c r="N3919" s="21" t="s">
        <v>50</v>
      </c>
      <c r="O3919" s="22"/>
      <c r="P3919" s="22"/>
    </row>
    <row r="3920" spans="1:16" ht="45" x14ac:dyDescent="0.25">
      <c r="A3920" s="21" t="s">
        <v>8304</v>
      </c>
      <c r="B3920" s="21" t="s">
        <v>49</v>
      </c>
      <c r="C3920" s="22"/>
      <c r="D3920" s="22"/>
      <c r="E3920" s="22"/>
      <c r="F3920" s="22"/>
      <c r="G3920" s="22"/>
      <c r="H3920" s="22"/>
      <c r="I3920" s="22"/>
      <c r="J3920" s="22"/>
      <c r="K3920" s="23">
        <v>1</v>
      </c>
      <c r="L3920" s="23">
        <v>1</v>
      </c>
      <c r="M3920" s="21" t="s">
        <v>50</v>
      </c>
      <c r="N3920" s="21" t="s">
        <v>50</v>
      </c>
      <c r="O3920" s="22"/>
      <c r="P3920" s="22"/>
    </row>
    <row r="3921" spans="1:16" ht="45" x14ac:dyDescent="0.25">
      <c r="A3921" s="21" t="s">
        <v>8305</v>
      </c>
      <c r="B3921" s="21" t="s">
        <v>49</v>
      </c>
      <c r="C3921" s="22"/>
      <c r="D3921" s="22"/>
      <c r="E3921" s="22"/>
      <c r="F3921" s="22"/>
      <c r="G3921" s="22"/>
      <c r="H3921" s="22"/>
      <c r="I3921" s="22"/>
      <c r="J3921" s="22"/>
      <c r="K3921" s="23">
        <v>1</v>
      </c>
      <c r="L3921" s="23">
        <v>1</v>
      </c>
      <c r="M3921" s="21" t="s">
        <v>50</v>
      </c>
      <c r="N3921" s="21" t="s">
        <v>50</v>
      </c>
      <c r="O3921" s="22"/>
      <c r="P3921" s="22"/>
    </row>
    <row r="3922" spans="1:16" ht="45" x14ac:dyDescent="0.25">
      <c r="A3922" s="21" t="s">
        <v>8306</v>
      </c>
      <c r="B3922" s="21" t="s">
        <v>49</v>
      </c>
      <c r="C3922" s="22"/>
      <c r="D3922" s="22"/>
      <c r="E3922" s="22"/>
      <c r="F3922" s="22"/>
      <c r="G3922" s="22"/>
      <c r="H3922" s="22"/>
      <c r="I3922" s="22"/>
      <c r="J3922" s="22"/>
      <c r="K3922" s="23">
        <v>1</v>
      </c>
      <c r="L3922" s="23">
        <v>1</v>
      </c>
      <c r="M3922" s="21" t="s">
        <v>50</v>
      </c>
      <c r="N3922" s="21" t="s">
        <v>50</v>
      </c>
      <c r="O3922" s="22"/>
      <c r="P3922" s="22"/>
    </row>
    <row r="3923" spans="1:16" ht="45" x14ac:dyDescent="0.25">
      <c r="A3923" s="21" t="s">
        <v>8307</v>
      </c>
      <c r="B3923" s="21" t="s">
        <v>49</v>
      </c>
      <c r="C3923" s="22"/>
      <c r="D3923" s="22"/>
      <c r="E3923" s="22"/>
      <c r="F3923" s="22"/>
      <c r="G3923" s="22"/>
      <c r="H3923" s="22"/>
      <c r="I3923" s="22"/>
      <c r="J3923" s="22"/>
      <c r="K3923" s="23">
        <v>1</v>
      </c>
      <c r="L3923" s="23">
        <v>1</v>
      </c>
      <c r="M3923" s="21" t="s">
        <v>50</v>
      </c>
      <c r="N3923" s="21" t="s">
        <v>50</v>
      </c>
      <c r="O3923" s="22"/>
      <c r="P3923" s="22"/>
    </row>
    <row r="3924" spans="1:16" ht="45" x14ac:dyDescent="0.25">
      <c r="A3924" s="21" t="s">
        <v>8308</v>
      </c>
      <c r="B3924" s="21" t="s">
        <v>49</v>
      </c>
      <c r="C3924" s="22"/>
      <c r="D3924" s="22"/>
      <c r="E3924" s="22"/>
      <c r="F3924" s="22"/>
      <c r="G3924" s="22"/>
      <c r="H3924" s="22"/>
      <c r="I3924" s="22"/>
      <c r="J3924" s="22"/>
      <c r="K3924" s="23">
        <v>1</v>
      </c>
      <c r="L3924" s="23">
        <v>1</v>
      </c>
      <c r="M3924" s="21" t="s">
        <v>50</v>
      </c>
      <c r="N3924" s="21" t="s">
        <v>50</v>
      </c>
      <c r="O3924" s="22"/>
      <c r="P3924" s="22"/>
    </row>
    <row r="3925" spans="1:16" ht="45" x14ac:dyDescent="0.25">
      <c r="A3925" s="21" t="s">
        <v>3418</v>
      </c>
      <c r="B3925" s="21" t="s">
        <v>49</v>
      </c>
      <c r="C3925" s="23">
        <v>35568188.530000001</v>
      </c>
      <c r="D3925" s="23">
        <v>457.61</v>
      </c>
      <c r="E3925" s="23">
        <v>54193728.670000002</v>
      </c>
      <c r="F3925" s="23">
        <v>726.61</v>
      </c>
      <c r="G3925" s="23">
        <v>35552372.850000001</v>
      </c>
      <c r="H3925" s="23">
        <v>458.68</v>
      </c>
      <c r="I3925" s="23">
        <v>48085381.200000003</v>
      </c>
      <c r="J3925" s="23">
        <v>644.63</v>
      </c>
      <c r="K3925" s="23">
        <v>1</v>
      </c>
      <c r="L3925" s="23">
        <v>1</v>
      </c>
      <c r="M3925" s="21" t="s">
        <v>50</v>
      </c>
      <c r="N3925" s="21" t="s">
        <v>1462</v>
      </c>
      <c r="O3925" s="22"/>
      <c r="P3925" s="23">
        <v>281309.75</v>
      </c>
    </row>
    <row r="3926" spans="1:16" ht="45" x14ac:dyDescent="0.25">
      <c r="A3926" s="21" t="s">
        <v>8309</v>
      </c>
      <c r="B3926" s="21" t="s">
        <v>198</v>
      </c>
      <c r="C3926" s="22"/>
      <c r="D3926" s="22"/>
      <c r="E3926" s="22"/>
      <c r="F3926" s="22"/>
      <c r="G3926" s="22"/>
      <c r="H3926" s="22"/>
      <c r="I3926" s="22"/>
      <c r="J3926" s="22"/>
      <c r="K3926" s="23">
        <v>1</v>
      </c>
      <c r="L3926" s="23">
        <v>1</v>
      </c>
      <c r="M3926" s="21" t="s">
        <v>50</v>
      </c>
      <c r="N3926" s="21" t="s">
        <v>50</v>
      </c>
      <c r="O3926" s="22"/>
      <c r="P3926" s="22"/>
    </row>
    <row r="3927" spans="1:16" ht="45" x14ac:dyDescent="0.25">
      <c r="A3927" s="21" t="s">
        <v>8310</v>
      </c>
      <c r="B3927" s="21" t="s">
        <v>49</v>
      </c>
      <c r="C3927" s="22"/>
      <c r="D3927" s="22"/>
      <c r="E3927" s="22"/>
      <c r="F3927" s="22"/>
      <c r="G3927" s="22"/>
      <c r="H3927" s="22"/>
      <c r="I3927" s="22"/>
      <c r="J3927" s="22"/>
      <c r="K3927" s="23">
        <v>1</v>
      </c>
      <c r="L3927" s="23">
        <v>1</v>
      </c>
      <c r="M3927" s="21" t="s">
        <v>50</v>
      </c>
      <c r="N3927" s="21" t="s">
        <v>50</v>
      </c>
      <c r="O3927" s="22"/>
      <c r="P3927" s="22"/>
    </row>
    <row r="3928" spans="1:16" ht="45" x14ac:dyDescent="0.25">
      <c r="A3928" s="21" t="s">
        <v>8311</v>
      </c>
      <c r="B3928" s="21" t="s">
        <v>49</v>
      </c>
      <c r="C3928" s="22"/>
      <c r="D3928" s="22"/>
      <c r="E3928" s="22"/>
      <c r="F3928" s="22"/>
      <c r="G3928" s="22"/>
      <c r="H3928" s="22"/>
      <c r="I3928" s="22"/>
      <c r="J3928" s="22"/>
      <c r="K3928" s="23">
        <v>1</v>
      </c>
      <c r="L3928" s="23">
        <v>1</v>
      </c>
      <c r="M3928" s="21" t="s">
        <v>50</v>
      </c>
      <c r="N3928" s="21" t="s">
        <v>50</v>
      </c>
      <c r="O3928" s="22"/>
      <c r="P3928" s="22"/>
    </row>
    <row r="3929" spans="1:16" ht="45" x14ac:dyDescent="0.25">
      <c r="A3929" s="21" t="s">
        <v>8312</v>
      </c>
      <c r="B3929" s="21" t="s">
        <v>49</v>
      </c>
      <c r="C3929" s="22"/>
      <c r="D3929" s="22"/>
      <c r="E3929" s="22"/>
      <c r="F3929" s="22"/>
      <c r="G3929" s="22"/>
      <c r="H3929" s="22"/>
      <c r="I3929" s="22"/>
      <c r="J3929" s="22"/>
      <c r="K3929" s="23">
        <v>1</v>
      </c>
      <c r="L3929" s="23">
        <v>1</v>
      </c>
      <c r="M3929" s="21" t="s">
        <v>50</v>
      </c>
      <c r="N3929" s="21" t="s">
        <v>50</v>
      </c>
      <c r="O3929" s="22"/>
      <c r="P3929" s="22"/>
    </row>
    <row r="3930" spans="1:16" ht="45" x14ac:dyDescent="0.25">
      <c r="A3930" s="21" t="s">
        <v>8313</v>
      </c>
      <c r="B3930" s="21" t="s">
        <v>49</v>
      </c>
      <c r="C3930" s="22"/>
      <c r="D3930" s="22"/>
      <c r="E3930" s="22"/>
      <c r="F3930" s="22"/>
      <c r="G3930" s="22"/>
      <c r="H3930" s="22"/>
      <c r="I3930" s="22"/>
      <c r="J3930" s="22"/>
      <c r="K3930" s="23">
        <v>1</v>
      </c>
      <c r="L3930" s="23">
        <v>1</v>
      </c>
      <c r="M3930" s="21" t="s">
        <v>50</v>
      </c>
      <c r="N3930" s="21" t="s">
        <v>50</v>
      </c>
      <c r="O3930" s="22"/>
      <c r="P3930" s="22"/>
    </row>
    <row r="3931" spans="1:16" ht="45" x14ac:dyDescent="0.25">
      <c r="A3931" s="21" t="s">
        <v>8314</v>
      </c>
      <c r="B3931" s="21" t="s">
        <v>49</v>
      </c>
      <c r="C3931" s="22"/>
      <c r="D3931" s="22"/>
      <c r="E3931" s="22"/>
      <c r="F3931" s="22"/>
      <c r="G3931" s="22"/>
      <c r="H3931" s="22"/>
      <c r="I3931" s="22"/>
      <c r="J3931" s="22"/>
      <c r="K3931" s="23">
        <v>1</v>
      </c>
      <c r="L3931" s="23">
        <v>1</v>
      </c>
      <c r="M3931" s="21" t="s">
        <v>50</v>
      </c>
      <c r="N3931" s="21" t="s">
        <v>50</v>
      </c>
      <c r="O3931" s="22"/>
      <c r="P3931" s="22"/>
    </row>
    <row r="3932" spans="1:16" ht="45" x14ac:dyDescent="0.25">
      <c r="A3932" s="21" t="s">
        <v>3423</v>
      </c>
      <c r="B3932" s="21" t="s">
        <v>49</v>
      </c>
      <c r="C3932" s="23">
        <v>17004671.030000001</v>
      </c>
      <c r="D3932" s="23">
        <v>457.61</v>
      </c>
      <c r="E3932" s="23">
        <v>33055160.629999999</v>
      </c>
      <c r="F3932" s="23">
        <v>668.31</v>
      </c>
      <c r="G3932" s="23">
        <v>13420665.66</v>
      </c>
      <c r="H3932" s="23">
        <v>178.6</v>
      </c>
      <c r="I3932" s="23">
        <v>21977162.879999999</v>
      </c>
      <c r="J3932" s="23">
        <v>478.27</v>
      </c>
      <c r="K3932" s="23">
        <v>1</v>
      </c>
      <c r="L3932" s="23">
        <v>1</v>
      </c>
      <c r="M3932" s="21" t="s">
        <v>50</v>
      </c>
      <c r="N3932" s="21" t="s">
        <v>1462</v>
      </c>
      <c r="O3932" s="22"/>
      <c r="P3932" s="23">
        <v>51756.25</v>
      </c>
    </row>
    <row r="3933" spans="1:16" ht="45" x14ac:dyDescent="0.25">
      <c r="A3933" s="21" t="s">
        <v>8315</v>
      </c>
      <c r="B3933" s="21" t="s">
        <v>49</v>
      </c>
      <c r="C3933" s="22"/>
      <c r="D3933" s="22"/>
      <c r="E3933" s="22"/>
      <c r="F3933" s="22"/>
      <c r="G3933" s="22"/>
      <c r="H3933" s="22"/>
      <c r="I3933" s="22"/>
      <c r="J3933" s="22"/>
      <c r="K3933" s="23">
        <v>1</v>
      </c>
      <c r="L3933" s="23">
        <v>1</v>
      </c>
      <c r="M3933" s="21" t="s">
        <v>50</v>
      </c>
      <c r="N3933" s="21" t="s">
        <v>50</v>
      </c>
      <c r="O3933" s="22"/>
      <c r="P3933" s="22"/>
    </row>
    <row r="3934" spans="1:16" ht="45" x14ac:dyDescent="0.25">
      <c r="A3934" s="21" t="s">
        <v>8316</v>
      </c>
      <c r="B3934" s="21" t="s">
        <v>49</v>
      </c>
      <c r="C3934" s="22"/>
      <c r="D3934" s="22"/>
      <c r="E3934" s="22"/>
      <c r="F3934" s="22"/>
      <c r="G3934" s="22"/>
      <c r="H3934" s="22"/>
      <c r="I3934" s="22"/>
      <c r="J3934" s="22"/>
      <c r="K3934" s="23">
        <v>1</v>
      </c>
      <c r="L3934" s="23">
        <v>1</v>
      </c>
      <c r="M3934" s="21" t="s">
        <v>50</v>
      </c>
      <c r="N3934" s="21" t="s">
        <v>50</v>
      </c>
      <c r="O3934" s="22"/>
      <c r="P3934" s="22"/>
    </row>
    <row r="3935" spans="1:16" ht="45" x14ac:dyDescent="0.25">
      <c r="A3935" s="21" t="s">
        <v>8317</v>
      </c>
      <c r="B3935" s="21" t="s">
        <v>49</v>
      </c>
      <c r="C3935" s="22"/>
      <c r="D3935" s="22"/>
      <c r="E3935" s="22"/>
      <c r="F3935" s="22"/>
      <c r="G3935" s="22"/>
      <c r="H3935" s="22"/>
      <c r="I3935" s="22"/>
      <c r="J3935" s="22"/>
      <c r="K3935" s="23">
        <v>1</v>
      </c>
      <c r="L3935" s="23">
        <v>1</v>
      </c>
      <c r="M3935" s="21" t="s">
        <v>50</v>
      </c>
      <c r="N3935" s="21" t="s">
        <v>50</v>
      </c>
      <c r="O3935" s="22"/>
      <c r="P3935" s="22"/>
    </row>
    <row r="3936" spans="1:16" ht="45" x14ac:dyDescent="0.25">
      <c r="A3936" s="21" t="s">
        <v>8318</v>
      </c>
      <c r="B3936" s="21" t="s">
        <v>49</v>
      </c>
      <c r="C3936" s="22"/>
      <c r="D3936" s="22"/>
      <c r="E3936" s="22"/>
      <c r="F3936" s="22"/>
      <c r="G3936" s="22"/>
      <c r="H3936" s="22"/>
      <c r="I3936" s="22"/>
      <c r="J3936" s="22"/>
      <c r="K3936" s="23">
        <v>1</v>
      </c>
      <c r="L3936" s="23">
        <v>1</v>
      </c>
      <c r="M3936" s="21" t="s">
        <v>50</v>
      </c>
      <c r="N3936" s="21" t="s">
        <v>50</v>
      </c>
      <c r="O3936" s="22"/>
      <c r="P3936" s="22"/>
    </row>
    <row r="3937" spans="1:16" ht="45" x14ac:dyDescent="0.25">
      <c r="A3937" s="21" t="s">
        <v>3425</v>
      </c>
      <c r="B3937" s="21" t="s">
        <v>49</v>
      </c>
      <c r="C3937" s="23">
        <v>13659438.720000001</v>
      </c>
      <c r="D3937" s="23">
        <v>294.64</v>
      </c>
      <c r="E3937" s="23">
        <v>45778135.969999999</v>
      </c>
      <c r="F3937" s="23">
        <v>417.84</v>
      </c>
      <c r="G3937" s="23">
        <v>14744067.220000001</v>
      </c>
      <c r="H3937" s="23">
        <v>243.93</v>
      </c>
      <c r="I3937" s="23">
        <v>18812186.41</v>
      </c>
      <c r="J3937" s="23">
        <v>259.35000000000002</v>
      </c>
      <c r="K3937" s="23">
        <v>1</v>
      </c>
      <c r="L3937" s="23">
        <v>1</v>
      </c>
      <c r="M3937" s="21" t="s">
        <v>50</v>
      </c>
      <c r="N3937" s="21" t="s">
        <v>1462</v>
      </c>
      <c r="O3937" s="22"/>
      <c r="P3937" s="23">
        <v>65264.75</v>
      </c>
    </row>
    <row r="3938" spans="1:16" ht="45" x14ac:dyDescent="0.25">
      <c r="A3938" s="21" t="s">
        <v>8319</v>
      </c>
      <c r="B3938" s="21" t="s">
        <v>49</v>
      </c>
      <c r="C3938" s="22"/>
      <c r="D3938" s="22"/>
      <c r="E3938" s="22"/>
      <c r="F3938" s="22"/>
      <c r="G3938" s="22"/>
      <c r="H3938" s="22"/>
      <c r="I3938" s="22"/>
      <c r="J3938" s="22"/>
      <c r="K3938" s="23">
        <v>1</v>
      </c>
      <c r="L3938" s="23">
        <v>1</v>
      </c>
      <c r="M3938" s="21" t="s">
        <v>50</v>
      </c>
      <c r="N3938" s="21" t="s">
        <v>50</v>
      </c>
      <c r="O3938" s="22"/>
      <c r="P3938" s="22"/>
    </row>
    <row r="3939" spans="1:16" ht="45" x14ac:dyDescent="0.25">
      <c r="A3939" s="21" t="s">
        <v>8320</v>
      </c>
      <c r="B3939" s="21" t="s">
        <v>49</v>
      </c>
      <c r="C3939" s="22"/>
      <c r="D3939" s="22"/>
      <c r="E3939" s="22"/>
      <c r="F3939" s="22"/>
      <c r="G3939" s="22"/>
      <c r="H3939" s="22"/>
      <c r="I3939" s="22"/>
      <c r="J3939" s="22"/>
      <c r="K3939" s="23">
        <v>1</v>
      </c>
      <c r="L3939" s="23">
        <v>1</v>
      </c>
      <c r="M3939" s="21" t="s">
        <v>50</v>
      </c>
      <c r="N3939" s="21" t="s">
        <v>50</v>
      </c>
      <c r="O3939" s="22"/>
      <c r="P3939" s="22"/>
    </row>
    <row r="3940" spans="1:16" ht="45" x14ac:dyDescent="0.25">
      <c r="A3940" s="21" t="s">
        <v>8321</v>
      </c>
      <c r="B3940" s="21" t="s">
        <v>49</v>
      </c>
      <c r="C3940" s="22"/>
      <c r="D3940" s="22"/>
      <c r="E3940" s="22"/>
      <c r="F3940" s="22"/>
      <c r="G3940" s="22"/>
      <c r="H3940" s="22"/>
      <c r="I3940" s="22"/>
      <c r="J3940" s="22"/>
      <c r="K3940" s="23">
        <v>1</v>
      </c>
      <c r="L3940" s="23">
        <v>1</v>
      </c>
      <c r="M3940" s="21" t="s">
        <v>50</v>
      </c>
      <c r="N3940" s="21" t="s">
        <v>50</v>
      </c>
      <c r="O3940" s="22"/>
      <c r="P3940" s="22"/>
    </row>
    <row r="3941" spans="1:16" ht="45" x14ac:dyDescent="0.25">
      <c r="A3941" s="21" t="s">
        <v>8322</v>
      </c>
      <c r="B3941" s="21" t="s">
        <v>49</v>
      </c>
      <c r="C3941" s="22"/>
      <c r="D3941" s="22"/>
      <c r="E3941" s="22"/>
      <c r="F3941" s="22"/>
      <c r="G3941" s="22"/>
      <c r="H3941" s="22"/>
      <c r="I3941" s="22"/>
      <c r="J3941" s="22"/>
      <c r="K3941" s="23">
        <v>1</v>
      </c>
      <c r="L3941" s="23">
        <v>1</v>
      </c>
      <c r="M3941" s="21" t="s">
        <v>50</v>
      </c>
      <c r="N3941" s="21" t="s">
        <v>50</v>
      </c>
      <c r="O3941" s="22"/>
      <c r="P3941" s="22"/>
    </row>
    <row r="3942" spans="1:16" ht="45" x14ac:dyDescent="0.25">
      <c r="A3942" s="21" t="s">
        <v>8323</v>
      </c>
      <c r="B3942" s="21" t="s">
        <v>49</v>
      </c>
      <c r="C3942" s="22"/>
      <c r="D3942" s="22"/>
      <c r="E3942" s="22"/>
      <c r="F3942" s="22"/>
      <c r="G3942" s="22"/>
      <c r="H3942" s="22"/>
      <c r="I3942" s="22"/>
      <c r="J3942" s="22"/>
      <c r="K3942" s="23">
        <v>1</v>
      </c>
      <c r="L3942" s="23">
        <v>1</v>
      </c>
      <c r="M3942" s="21" t="s">
        <v>50</v>
      </c>
      <c r="N3942" s="21" t="s">
        <v>50</v>
      </c>
      <c r="O3942" s="22"/>
      <c r="P3942" s="22"/>
    </row>
    <row r="3943" spans="1:16" ht="45" x14ac:dyDescent="0.25">
      <c r="A3943" s="21" t="s">
        <v>8324</v>
      </c>
      <c r="B3943" s="21" t="s">
        <v>49</v>
      </c>
      <c r="C3943" s="22"/>
      <c r="D3943" s="22"/>
      <c r="E3943" s="22"/>
      <c r="F3943" s="22"/>
      <c r="G3943" s="22"/>
      <c r="H3943" s="22"/>
      <c r="I3943" s="22"/>
      <c r="J3943" s="22"/>
      <c r="K3943" s="23">
        <v>1</v>
      </c>
      <c r="L3943" s="23">
        <v>1</v>
      </c>
      <c r="M3943" s="21" t="s">
        <v>50</v>
      </c>
      <c r="N3943" s="21" t="s">
        <v>50</v>
      </c>
      <c r="O3943" s="22"/>
      <c r="P3943" s="22"/>
    </row>
    <row r="3944" spans="1:16" ht="45" x14ac:dyDescent="0.25">
      <c r="A3944" s="21" t="s">
        <v>8325</v>
      </c>
      <c r="B3944" s="21" t="s">
        <v>49</v>
      </c>
      <c r="C3944" s="22"/>
      <c r="D3944" s="22"/>
      <c r="E3944" s="22"/>
      <c r="F3944" s="22"/>
      <c r="G3944" s="22"/>
      <c r="H3944" s="22"/>
      <c r="I3944" s="22"/>
      <c r="J3944" s="22"/>
      <c r="K3944" s="23">
        <v>1</v>
      </c>
      <c r="L3944" s="23">
        <v>1</v>
      </c>
      <c r="M3944" s="21" t="s">
        <v>50</v>
      </c>
      <c r="N3944" s="21" t="s">
        <v>50</v>
      </c>
      <c r="O3944" s="22"/>
      <c r="P3944" s="22"/>
    </row>
    <row r="3945" spans="1:16" ht="45" x14ac:dyDescent="0.25">
      <c r="A3945" s="21" t="s">
        <v>8326</v>
      </c>
      <c r="B3945" s="21" t="s">
        <v>49</v>
      </c>
      <c r="C3945" s="22"/>
      <c r="D3945" s="22"/>
      <c r="E3945" s="22"/>
      <c r="F3945" s="22"/>
      <c r="G3945" s="22"/>
      <c r="H3945" s="22"/>
      <c r="I3945" s="22"/>
      <c r="J3945" s="22"/>
      <c r="K3945" s="23">
        <v>1</v>
      </c>
      <c r="L3945" s="23">
        <v>1</v>
      </c>
      <c r="M3945" s="21" t="s">
        <v>50</v>
      </c>
      <c r="N3945" s="21" t="s">
        <v>50</v>
      </c>
      <c r="O3945" s="22"/>
      <c r="P3945" s="22"/>
    </row>
    <row r="3946" spans="1:16" ht="45" x14ac:dyDescent="0.25">
      <c r="A3946" s="21" t="s">
        <v>8327</v>
      </c>
      <c r="B3946" s="21" t="s">
        <v>49</v>
      </c>
      <c r="C3946" s="22"/>
      <c r="D3946" s="22"/>
      <c r="E3946" s="22"/>
      <c r="F3946" s="22"/>
      <c r="G3946" s="22"/>
      <c r="H3946" s="22"/>
      <c r="I3946" s="22"/>
      <c r="J3946" s="22"/>
      <c r="K3946" s="23">
        <v>1</v>
      </c>
      <c r="L3946" s="23">
        <v>1</v>
      </c>
      <c r="M3946" s="21" t="s">
        <v>50</v>
      </c>
      <c r="N3946" s="21" t="s">
        <v>50</v>
      </c>
      <c r="O3946" s="22"/>
      <c r="P3946" s="22"/>
    </row>
    <row r="3947" spans="1:16" ht="45" x14ac:dyDescent="0.25">
      <c r="A3947" s="21" t="s">
        <v>8328</v>
      </c>
      <c r="B3947" s="21" t="s">
        <v>49</v>
      </c>
      <c r="C3947" s="22"/>
      <c r="D3947" s="22"/>
      <c r="E3947" s="22"/>
      <c r="F3947" s="22"/>
      <c r="G3947" s="22"/>
      <c r="H3947" s="22"/>
      <c r="I3947" s="22"/>
      <c r="J3947" s="22"/>
      <c r="K3947" s="23">
        <v>1</v>
      </c>
      <c r="L3947" s="23">
        <v>1</v>
      </c>
      <c r="M3947" s="21" t="s">
        <v>50</v>
      </c>
      <c r="N3947" s="21" t="s">
        <v>50</v>
      </c>
      <c r="O3947" s="22"/>
      <c r="P3947" s="22"/>
    </row>
    <row r="3948" spans="1:16" ht="45" x14ac:dyDescent="0.25">
      <c r="A3948" s="21" t="s">
        <v>8329</v>
      </c>
      <c r="B3948" s="21" t="s">
        <v>49</v>
      </c>
      <c r="C3948" s="22"/>
      <c r="D3948" s="22"/>
      <c r="E3948" s="22"/>
      <c r="F3948" s="22"/>
      <c r="G3948" s="22"/>
      <c r="H3948" s="22"/>
      <c r="I3948" s="22"/>
      <c r="J3948" s="22"/>
      <c r="K3948" s="23">
        <v>1</v>
      </c>
      <c r="L3948" s="23">
        <v>1</v>
      </c>
      <c r="M3948" s="21" t="s">
        <v>50</v>
      </c>
      <c r="N3948" s="21" t="s">
        <v>50</v>
      </c>
      <c r="O3948" s="22"/>
      <c r="P3948" s="22"/>
    </row>
    <row r="3949" spans="1:16" ht="45" x14ac:dyDescent="0.25">
      <c r="A3949" s="21" t="s">
        <v>3426</v>
      </c>
      <c r="B3949" s="21" t="s">
        <v>49</v>
      </c>
      <c r="C3949" s="23">
        <v>22691060.48</v>
      </c>
      <c r="D3949" s="23">
        <v>457.61</v>
      </c>
      <c r="E3949" s="23">
        <v>34573399.039999999</v>
      </c>
      <c r="F3949" s="23">
        <v>726.61</v>
      </c>
      <c r="G3949" s="23">
        <v>35138360.969999999</v>
      </c>
      <c r="H3949" s="23">
        <v>743.27</v>
      </c>
      <c r="I3949" s="23">
        <v>30676521.300000001</v>
      </c>
      <c r="J3949" s="23">
        <v>644.63</v>
      </c>
      <c r="K3949" s="23">
        <v>1</v>
      </c>
      <c r="L3949" s="23">
        <v>1</v>
      </c>
      <c r="M3949" s="21" t="s">
        <v>50</v>
      </c>
      <c r="N3949" s="21" t="s">
        <v>1462</v>
      </c>
      <c r="O3949" s="22"/>
      <c r="P3949" s="23">
        <v>46456</v>
      </c>
    </row>
    <row r="3950" spans="1:16" ht="45" x14ac:dyDescent="0.25">
      <c r="A3950" s="21" t="s">
        <v>8330</v>
      </c>
      <c r="B3950" s="21" t="s">
        <v>49</v>
      </c>
      <c r="C3950" s="22"/>
      <c r="D3950" s="22"/>
      <c r="E3950" s="22"/>
      <c r="F3950" s="22"/>
      <c r="G3950" s="22"/>
      <c r="H3950" s="22"/>
      <c r="I3950" s="22"/>
      <c r="J3950" s="22"/>
      <c r="K3950" s="23">
        <v>1</v>
      </c>
      <c r="L3950" s="23">
        <v>1</v>
      </c>
      <c r="M3950" s="21" t="s">
        <v>50</v>
      </c>
      <c r="N3950" s="21" t="s">
        <v>50</v>
      </c>
      <c r="O3950" s="22"/>
      <c r="P3950" s="22"/>
    </row>
    <row r="3951" spans="1:16" ht="45" x14ac:dyDescent="0.25">
      <c r="A3951" s="21" t="s">
        <v>8331</v>
      </c>
      <c r="B3951" s="21" t="s">
        <v>49</v>
      </c>
      <c r="C3951" s="22"/>
      <c r="D3951" s="22"/>
      <c r="E3951" s="22"/>
      <c r="F3951" s="22"/>
      <c r="G3951" s="22"/>
      <c r="H3951" s="22"/>
      <c r="I3951" s="22"/>
      <c r="J3951" s="22"/>
      <c r="K3951" s="23">
        <v>1</v>
      </c>
      <c r="L3951" s="23">
        <v>1</v>
      </c>
      <c r="M3951" s="21" t="s">
        <v>50</v>
      </c>
      <c r="N3951" s="21" t="s">
        <v>50</v>
      </c>
      <c r="O3951" s="22"/>
      <c r="P3951" s="22"/>
    </row>
    <row r="3952" spans="1:16" ht="45" x14ac:dyDescent="0.25">
      <c r="A3952" s="21" t="s">
        <v>8332</v>
      </c>
      <c r="B3952" s="21" t="s">
        <v>49</v>
      </c>
      <c r="C3952" s="22"/>
      <c r="D3952" s="22"/>
      <c r="E3952" s="22"/>
      <c r="F3952" s="22"/>
      <c r="G3952" s="22"/>
      <c r="H3952" s="22"/>
      <c r="I3952" s="22"/>
      <c r="J3952" s="22"/>
      <c r="K3952" s="23">
        <v>1</v>
      </c>
      <c r="L3952" s="23">
        <v>1</v>
      </c>
      <c r="M3952" s="21" t="s">
        <v>50</v>
      </c>
      <c r="N3952" s="21" t="s">
        <v>50</v>
      </c>
      <c r="O3952" s="22"/>
      <c r="P3952" s="22"/>
    </row>
    <row r="3953" spans="1:16" ht="45" x14ac:dyDescent="0.25">
      <c r="A3953" s="21" t="s">
        <v>8333</v>
      </c>
      <c r="B3953" s="21" t="s">
        <v>49</v>
      </c>
      <c r="C3953" s="22"/>
      <c r="D3953" s="22"/>
      <c r="E3953" s="22"/>
      <c r="F3953" s="22"/>
      <c r="G3953" s="22"/>
      <c r="H3953" s="22"/>
      <c r="I3953" s="22"/>
      <c r="J3953" s="22"/>
      <c r="K3953" s="23">
        <v>1</v>
      </c>
      <c r="L3953" s="23">
        <v>1</v>
      </c>
      <c r="M3953" s="21" t="s">
        <v>50</v>
      </c>
      <c r="N3953" s="21" t="s">
        <v>50</v>
      </c>
      <c r="O3953" s="22"/>
      <c r="P3953" s="22"/>
    </row>
    <row r="3954" spans="1:16" ht="45" x14ac:dyDescent="0.25">
      <c r="A3954" s="21" t="s">
        <v>3428</v>
      </c>
      <c r="B3954" s="21" t="s">
        <v>49</v>
      </c>
      <c r="C3954" s="22"/>
      <c r="D3954" s="22"/>
      <c r="E3954" s="23">
        <v>26252868.460000001</v>
      </c>
      <c r="F3954" s="23">
        <v>87.48</v>
      </c>
      <c r="G3954" s="23">
        <v>176581277.25999999</v>
      </c>
      <c r="H3954" s="23">
        <v>248.66</v>
      </c>
      <c r="I3954" s="23">
        <v>52163367.619999997</v>
      </c>
      <c r="J3954" s="23">
        <v>136.34</v>
      </c>
      <c r="K3954" s="23">
        <v>1</v>
      </c>
      <c r="L3954" s="23">
        <v>1</v>
      </c>
      <c r="M3954" s="21" t="s">
        <v>50</v>
      </c>
      <c r="N3954" s="21" t="s">
        <v>50</v>
      </c>
      <c r="O3954" s="22"/>
      <c r="P3954" s="22"/>
    </row>
    <row r="3955" spans="1:16" ht="45" x14ac:dyDescent="0.25">
      <c r="A3955" s="21" t="s">
        <v>8334</v>
      </c>
      <c r="B3955" s="21" t="s">
        <v>49</v>
      </c>
      <c r="C3955" s="22"/>
      <c r="D3955" s="22"/>
      <c r="E3955" s="22"/>
      <c r="F3955" s="22"/>
      <c r="G3955" s="22"/>
      <c r="H3955" s="22"/>
      <c r="I3955" s="22"/>
      <c r="J3955" s="22"/>
      <c r="K3955" s="23">
        <v>1</v>
      </c>
      <c r="L3955" s="23">
        <v>1</v>
      </c>
      <c r="M3955" s="21" t="s">
        <v>50</v>
      </c>
      <c r="N3955" s="21" t="s">
        <v>50</v>
      </c>
      <c r="O3955" s="22"/>
      <c r="P3955" s="22"/>
    </row>
    <row r="3956" spans="1:16" ht="45" x14ac:dyDescent="0.25">
      <c r="A3956" s="21" t="s">
        <v>473</v>
      </c>
      <c r="B3956" s="21" t="s">
        <v>49</v>
      </c>
      <c r="C3956" s="23">
        <v>81371506.569999993</v>
      </c>
      <c r="D3956" s="23">
        <v>30.74</v>
      </c>
      <c r="E3956" s="23">
        <v>164622948.41999999</v>
      </c>
      <c r="F3956" s="23">
        <v>39.78</v>
      </c>
      <c r="G3956" s="23">
        <v>279746697.44</v>
      </c>
      <c r="H3956" s="23">
        <v>47.17</v>
      </c>
      <c r="I3956" s="23">
        <v>365543166.39999998</v>
      </c>
      <c r="J3956" s="23">
        <v>46.87</v>
      </c>
      <c r="K3956" s="23">
        <v>1</v>
      </c>
      <c r="L3956" s="23">
        <v>1</v>
      </c>
      <c r="M3956" s="21" t="s">
        <v>50</v>
      </c>
      <c r="N3956" s="21" t="s">
        <v>204</v>
      </c>
      <c r="O3956" s="22"/>
      <c r="P3956" s="23">
        <v>2216961.25</v>
      </c>
    </row>
    <row r="3957" spans="1:16" ht="45" x14ac:dyDescent="0.25">
      <c r="A3957" s="21" t="s">
        <v>3431</v>
      </c>
      <c r="B3957" s="21" t="s">
        <v>49</v>
      </c>
      <c r="C3957" s="23">
        <v>46652102.119999997</v>
      </c>
      <c r="D3957" s="23">
        <v>87.64</v>
      </c>
      <c r="E3957" s="23">
        <v>30523978.170000002</v>
      </c>
      <c r="F3957" s="23">
        <v>62.03</v>
      </c>
      <c r="G3957" s="23">
        <v>19501461.52</v>
      </c>
      <c r="H3957" s="23">
        <v>45.9</v>
      </c>
      <c r="I3957" s="23">
        <v>54529553.920000002</v>
      </c>
      <c r="J3957" s="23">
        <v>91.18</v>
      </c>
      <c r="K3957" s="23">
        <v>1</v>
      </c>
      <c r="L3957" s="23">
        <v>1</v>
      </c>
      <c r="M3957" s="21" t="s">
        <v>50</v>
      </c>
      <c r="N3957" s="21" t="s">
        <v>58</v>
      </c>
      <c r="O3957" s="22"/>
      <c r="P3957" s="23">
        <v>494856.25</v>
      </c>
    </row>
    <row r="3958" spans="1:16" ht="45" x14ac:dyDescent="0.25">
      <c r="A3958" s="21" t="s">
        <v>8335</v>
      </c>
      <c r="B3958" s="21" t="s">
        <v>49</v>
      </c>
      <c r="C3958" s="22"/>
      <c r="D3958" s="22"/>
      <c r="E3958" s="22"/>
      <c r="F3958" s="22"/>
      <c r="G3958" s="22"/>
      <c r="H3958" s="22"/>
      <c r="I3958" s="22"/>
      <c r="J3958" s="22"/>
      <c r="K3958" s="23">
        <v>1</v>
      </c>
      <c r="L3958" s="23">
        <v>1</v>
      </c>
      <c r="M3958" s="21" t="s">
        <v>50</v>
      </c>
      <c r="N3958" s="21" t="s">
        <v>50</v>
      </c>
      <c r="O3958" s="22"/>
      <c r="P3958" s="22"/>
    </row>
    <row r="3959" spans="1:16" ht="45" x14ac:dyDescent="0.25">
      <c r="A3959" s="21" t="s">
        <v>8336</v>
      </c>
      <c r="B3959" s="21" t="s">
        <v>49</v>
      </c>
      <c r="C3959" s="22"/>
      <c r="D3959" s="22"/>
      <c r="E3959" s="22"/>
      <c r="F3959" s="22"/>
      <c r="G3959" s="22"/>
      <c r="H3959" s="22"/>
      <c r="I3959" s="22"/>
      <c r="J3959" s="22"/>
      <c r="K3959" s="23">
        <v>1</v>
      </c>
      <c r="L3959" s="23">
        <v>1</v>
      </c>
      <c r="M3959" s="21" t="s">
        <v>50</v>
      </c>
      <c r="N3959" s="21" t="s">
        <v>50</v>
      </c>
      <c r="O3959" s="22"/>
      <c r="P3959" s="22"/>
    </row>
    <row r="3960" spans="1:16" ht="45" x14ac:dyDescent="0.25">
      <c r="A3960" s="21" t="s">
        <v>3433</v>
      </c>
      <c r="B3960" s="21" t="s">
        <v>49</v>
      </c>
      <c r="C3960" s="23">
        <v>50952712.979999997</v>
      </c>
      <c r="D3960" s="23">
        <v>292.25</v>
      </c>
      <c r="E3960" s="23">
        <v>39237427.57</v>
      </c>
      <c r="F3960" s="23">
        <v>378.56</v>
      </c>
      <c r="G3960" s="23">
        <v>40904985.960000001</v>
      </c>
      <c r="H3960" s="23">
        <v>408.87</v>
      </c>
      <c r="I3960" s="23">
        <v>45250616.049999997</v>
      </c>
      <c r="J3960" s="23">
        <v>407.04</v>
      </c>
      <c r="K3960" s="23">
        <v>1</v>
      </c>
      <c r="L3960" s="23">
        <v>1</v>
      </c>
      <c r="M3960" s="21" t="s">
        <v>50</v>
      </c>
      <c r="N3960" s="21" t="s">
        <v>1462</v>
      </c>
      <c r="O3960" s="22"/>
      <c r="P3960" s="23">
        <v>90969.25</v>
      </c>
    </row>
    <row r="3961" spans="1:16" ht="45" x14ac:dyDescent="0.25">
      <c r="A3961" s="21" t="s">
        <v>8337</v>
      </c>
      <c r="B3961" s="21" t="s">
        <v>49</v>
      </c>
      <c r="C3961" s="22"/>
      <c r="D3961" s="22"/>
      <c r="E3961" s="22"/>
      <c r="F3961" s="22"/>
      <c r="G3961" s="22"/>
      <c r="H3961" s="22"/>
      <c r="I3961" s="22"/>
      <c r="J3961" s="22"/>
      <c r="K3961" s="23">
        <v>1</v>
      </c>
      <c r="L3961" s="23">
        <v>1</v>
      </c>
      <c r="M3961" s="21" t="s">
        <v>50</v>
      </c>
      <c r="N3961" s="21" t="s">
        <v>50</v>
      </c>
      <c r="O3961" s="22"/>
      <c r="P3961" s="22"/>
    </row>
    <row r="3962" spans="1:16" ht="45" x14ac:dyDescent="0.25">
      <c r="A3962" s="21" t="s">
        <v>8338</v>
      </c>
      <c r="B3962" s="21" t="s">
        <v>49</v>
      </c>
      <c r="C3962" s="22"/>
      <c r="D3962" s="22"/>
      <c r="E3962" s="22"/>
      <c r="F3962" s="22"/>
      <c r="G3962" s="22"/>
      <c r="H3962" s="22"/>
      <c r="I3962" s="22"/>
      <c r="J3962" s="22"/>
      <c r="K3962" s="23">
        <v>1</v>
      </c>
      <c r="L3962" s="23">
        <v>1</v>
      </c>
      <c r="M3962" s="21" t="s">
        <v>50</v>
      </c>
      <c r="N3962" s="21" t="s">
        <v>50</v>
      </c>
      <c r="O3962" s="22"/>
      <c r="P3962" s="22"/>
    </row>
    <row r="3963" spans="1:16" ht="45" x14ac:dyDescent="0.25">
      <c r="A3963" s="21" t="s">
        <v>8339</v>
      </c>
      <c r="B3963" s="21" t="s">
        <v>49</v>
      </c>
      <c r="C3963" s="22"/>
      <c r="D3963" s="22"/>
      <c r="E3963" s="22"/>
      <c r="F3963" s="22"/>
      <c r="G3963" s="22"/>
      <c r="H3963" s="22"/>
      <c r="I3963" s="22"/>
      <c r="J3963" s="22"/>
      <c r="K3963" s="23">
        <v>1</v>
      </c>
      <c r="L3963" s="23">
        <v>1</v>
      </c>
      <c r="M3963" s="21" t="s">
        <v>50</v>
      </c>
      <c r="N3963" s="21" t="s">
        <v>50</v>
      </c>
      <c r="O3963" s="22"/>
      <c r="P3963" s="22"/>
    </row>
    <row r="3964" spans="1:16" ht="45" x14ac:dyDescent="0.25">
      <c r="A3964" s="21" t="s">
        <v>8340</v>
      </c>
      <c r="B3964" s="21" t="s">
        <v>49</v>
      </c>
      <c r="C3964" s="22"/>
      <c r="D3964" s="22"/>
      <c r="E3964" s="22"/>
      <c r="F3964" s="22"/>
      <c r="G3964" s="22"/>
      <c r="H3964" s="22"/>
      <c r="I3964" s="22"/>
      <c r="J3964" s="22"/>
      <c r="K3964" s="23">
        <v>1</v>
      </c>
      <c r="L3964" s="23">
        <v>1</v>
      </c>
      <c r="M3964" s="21" t="s">
        <v>50</v>
      </c>
      <c r="N3964" s="21" t="s">
        <v>50</v>
      </c>
      <c r="O3964" s="22"/>
      <c r="P3964" s="22"/>
    </row>
    <row r="3965" spans="1:16" ht="45" x14ac:dyDescent="0.25">
      <c r="A3965" s="21" t="s">
        <v>8341</v>
      </c>
      <c r="B3965" s="21" t="s">
        <v>49</v>
      </c>
      <c r="C3965" s="22"/>
      <c r="D3965" s="22"/>
      <c r="E3965" s="22"/>
      <c r="F3965" s="22"/>
      <c r="G3965" s="22"/>
      <c r="H3965" s="22"/>
      <c r="I3965" s="22"/>
      <c r="J3965" s="22"/>
      <c r="K3965" s="23">
        <v>1</v>
      </c>
      <c r="L3965" s="23">
        <v>1</v>
      </c>
      <c r="M3965" s="21" t="s">
        <v>50</v>
      </c>
      <c r="N3965" s="21" t="s">
        <v>50</v>
      </c>
      <c r="O3965" s="22"/>
      <c r="P3965" s="22"/>
    </row>
    <row r="3966" spans="1:16" ht="45" x14ac:dyDescent="0.25">
      <c r="A3966" s="21" t="s">
        <v>8342</v>
      </c>
      <c r="B3966" s="21" t="s">
        <v>49</v>
      </c>
      <c r="C3966" s="22"/>
      <c r="D3966" s="22"/>
      <c r="E3966" s="22"/>
      <c r="F3966" s="22"/>
      <c r="G3966" s="22"/>
      <c r="H3966" s="22"/>
      <c r="I3966" s="22"/>
      <c r="J3966" s="22"/>
      <c r="K3966" s="23">
        <v>1</v>
      </c>
      <c r="L3966" s="23">
        <v>1</v>
      </c>
      <c r="M3966" s="21" t="s">
        <v>50</v>
      </c>
      <c r="N3966" s="21" t="s">
        <v>50</v>
      </c>
      <c r="O3966" s="22"/>
      <c r="P3966" s="22"/>
    </row>
    <row r="3967" spans="1:16" ht="45" x14ac:dyDescent="0.25">
      <c r="A3967" s="21" t="s">
        <v>8343</v>
      </c>
      <c r="B3967" s="21" t="s">
        <v>49</v>
      </c>
      <c r="C3967" s="22"/>
      <c r="D3967" s="22"/>
      <c r="E3967" s="22"/>
      <c r="F3967" s="22"/>
      <c r="G3967" s="22"/>
      <c r="H3967" s="22"/>
      <c r="I3967" s="22"/>
      <c r="J3967" s="22"/>
      <c r="K3967" s="23">
        <v>1</v>
      </c>
      <c r="L3967" s="23">
        <v>1</v>
      </c>
      <c r="M3967" s="21" t="s">
        <v>50</v>
      </c>
      <c r="N3967" s="21" t="s">
        <v>50</v>
      </c>
      <c r="O3967" s="22"/>
      <c r="P3967" s="22"/>
    </row>
    <row r="3968" spans="1:16" ht="45" x14ac:dyDescent="0.25">
      <c r="A3968" s="21" t="s">
        <v>8344</v>
      </c>
      <c r="B3968" s="21" t="s">
        <v>49</v>
      </c>
      <c r="C3968" s="22"/>
      <c r="D3968" s="22"/>
      <c r="E3968" s="22"/>
      <c r="F3968" s="22"/>
      <c r="G3968" s="22"/>
      <c r="H3968" s="22"/>
      <c r="I3968" s="22"/>
      <c r="J3968" s="22"/>
      <c r="K3968" s="23">
        <v>1</v>
      </c>
      <c r="L3968" s="23">
        <v>1</v>
      </c>
      <c r="M3968" s="21" t="s">
        <v>50</v>
      </c>
      <c r="N3968" s="21" t="s">
        <v>50</v>
      </c>
      <c r="O3968" s="22"/>
      <c r="P3968" s="22"/>
    </row>
    <row r="3969" spans="1:16" ht="45" x14ac:dyDescent="0.25">
      <c r="A3969" s="21" t="s">
        <v>8345</v>
      </c>
      <c r="B3969" s="21" t="s">
        <v>49</v>
      </c>
      <c r="C3969" s="22"/>
      <c r="D3969" s="22"/>
      <c r="E3969" s="22"/>
      <c r="F3969" s="22"/>
      <c r="G3969" s="22"/>
      <c r="H3969" s="22"/>
      <c r="I3969" s="22"/>
      <c r="J3969" s="22"/>
      <c r="K3969" s="23">
        <v>1</v>
      </c>
      <c r="L3969" s="23">
        <v>1</v>
      </c>
      <c r="M3969" s="21" t="s">
        <v>50</v>
      </c>
      <c r="N3969" s="21" t="s">
        <v>50</v>
      </c>
      <c r="O3969" s="22"/>
      <c r="P3969" s="22"/>
    </row>
    <row r="3970" spans="1:16" ht="45" x14ac:dyDescent="0.25">
      <c r="A3970" s="21" t="s">
        <v>8346</v>
      </c>
      <c r="B3970" s="21" t="s">
        <v>49</v>
      </c>
      <c r="C3970" s="22"/>
      <c r="D3970" s="22"/>
      <c r="E3970" s="22"/>
      <c r="F3970" s="22"/>
      <c r="G3970" s="22"/>
      <c r="H3970" s="22"/>
      <c r="I3970" s="22"/>
      <c r="J3970" s="22"/>
      <c r="K3970" s="23">
        <v>1</v>
      </c>
      <c r="L3970" s="23">
        <v>1</v>
      </c>
      <c r="M3970" s="21" t="s">
        <v>50</v>
      </c>
      <c r="N3970" s="21" t="s">
        <v>50</v>
      </c>
      <c r="O3970" s="22"/>
      <c r="P3970" s="22"/>
    </row>
    <row r="3971" spans="1:16" ht="45" x14ac:dyDescent="0.25">
      <c r="A3971" s="21" t="s">
        <v>483</v>
      </c>
      <c r="B3971" s="21" t="s">
        <v>49</v>
      </c>
      <c r="C3971" s="23">
        <v>19719930.420000002</v>
      </c>
      <c r="D3971" s="23">
        <v>28.27</v>
      </c>
      <c r="E3971" s="23">
        <v>21045914.309999999</v>
      </c>
      <c r="F3971" s="23">
        <v>53.57</v>
      </c>
      <c r="G3971" s="23">
        <v>26737867.829999998</v>
      </c>
      <c r="H3971" s="23">
        <v>68.11</v>
      </c>
      <c r="I3971" s="23">
        <v>13876984.98</v>
      </c>
      <c r="J3971" s="23">
        <v>40.93</v>
      </c>
      <c r="K3971" s="23">
        <v>1</v>
      </c>
      <c r="L3971" s="23">
        <v>1</v>
      </c>
      <c r="M3971" s="21" t="s">
        <v>50</v>
      </c>
      <c r="N3971" s="21" t="s">
        <v>58</v>
      </c>
      <c r="O3971" s="22"/>
      <c r="P3971" s="23">
        <v>431787</v>
      </c>
    </row>
    <row r="3972" spans="1:16" ht="45" x14ac:dyDescent="0.25">
      <c r="A3972" s="21" t="s">
        <v>1141</v>
      </c>
      <c r="B3972" s="21" t="s">
        <v>49</v>
      </c>
      <c r="C3972" s="23">
        <v>44341878.920000002</v>
      </c>
      <c r="D3972" s="23">
        <v>1734.2</v>
      </c>
      <c r="E3972" s="23">
        <v>29006286.280000001</v>
      </c>
      <c r="F3972" s="23">
        <v>2508.75</v>
      </c>
      <c r="G3972" s="23">
        <v>31864763.949999999</v>
      </c>
      <c r="H3972" s="23">
        <v>2514.98</v>
      </c>
      <c r="I3972" s="23">
        <v>32040668.649999999</v>
      </c>
      <c r="J3972" s="23">
        <v>2938.16</v>
      </c>
      <c r="K3972" s="23">
        <v>1</v>
      </c>
      <c r="L3972" s="23">
        <v>1</v>
      </c>
      <c r="M3972" s="21" t="s">
        <v>50</v>
      </c>
      <c r="N3972" s="21" t="s">
        <v>5192</v>
      </c>
      <c r="O3972" s="22"/>
      <c r="P3972" s="23">
        <v>24757.5</v>
      </c>
    </row>
    <row r="3973" spans="1:16" ht="45" x14ac:dyDescent="0.25">
      <c r="A3973" s="21" t="s">
        <v>8347</v>
      </c>
      <c r="B3973" s="21" t="s">
        <v>49</v>
      </c>
      <c r="C3973" s="22"/>
      <c r="D3973" s="22"/>
      <c r="E3973" s="22"/>
      <c r="F3973" s="22"/>
      <c r="G3973" s="22"/>
      <c r="H3973" s="22"/>
      <c r="I3973" s="22"/>
      <c r="J3973" s="22"/>
      <c r="K3973" s="23">
        <v>1</v>
      </c>
      <c r="L3973" s="23">
        <v>1</v>
      </c>
      <c r="M3973" s="21" t="s">
        <v>50</v>
      </c>
      <c r="N3973" s="21" t="s">
        <v>50</v>
      </c>
      <c r="O3973" s="22"/>
      <c r="P3973" s="22"/>
    </row>
    <row r="3974" spans="1:16" ht="45" x14ac:dyDescent="0.25">
      <c r="A3974" s="21" t="s">
        <v>8348</v>
      </c>
      <c r="B3974" s="21" t="s">
        <v>49</v>
      </c>
      <c r="C3974" s="22"/>
      <c r="D3974" s="22"/>
      <c r="E3974" s="22"/>
      <c r="F3974" s="22"/>
      <c r="G3974" s="22"/>
      <c r="H3974" s="22"/>
      <c r="I3974" s="22"/>
      <c r="J3974" s="22"/>
      <c r="K3974" s="23">
        <v>1</v>
      </c>
      <c r="L3974" s="23">
        <v>1</v>
      </c>
      <c r="M3974" s="21" t="s">
        <v>50</v>
      </c>
      <c r="N3974" s="21" t="s">
        <v>50</v>
      </c>
      <c r="O3974" s="22"/>
      <c r="P3974" s="22"/>
    </row>
    <row r="3975" spans="1:16" ht="45" x14ac:dyDescent="0.25">
      <c r="A3975" s="21" t="s">
        <v>8349</v>
      </c>
      <c r="B3975" s="21" t="s">
        <v>49</v>
      </c>
      <c r="C3975" s="22"/>
      <c r="D3975" s="22"/>
      <c r="E3975" s="22"/>
      <c r="F3975" s="22"/>
      <c r="G3975" s="22"/>
      <c r="H3975" s="22"/>
      <c r="I3975" s="22"/>
      <c r="J3975" s="22"/>
      <c r="K3975" s="23">
        <v>1</v>
      </c>
      <c r="L3975" s="23">
        <v>1</v>
      </c>
      <c r="M3975" s="21" t="s">
        <v>50</v>
      </c>
      <c r="N3975" s="21" t="s">
        <v>50</v>
      </c>
      <c r="O3975" s="22"/>
      <c r="P3975" s="22"/>
    </row>
    <row r="3976" spans="1:16" ht="45" x14ac:dyDescent="0.25">
      <c r="A3976" s="21" t="s">
        <v>8350</v>
      </c>
      <c r="B3976" s="21" t="s">
        <v>49</v>
      </c>
      <c r="C3976" s="22"/>
      <c r="D3976" s="22"/>
      <c r="E3976" s="22"/>
      <c r="F3976" s="22"/>
      <c r="G3976" s="22"/>
      <c r="H3976" s="22"/>
      <c r="I3976" s="22"/>
      <c r="J3976" s="22"/>
      <c r="K3976" s="23">
        <v>1</v>
      </c>
      <c r="L3976" s="23">
        <v>1</v>
      </c>
      <c r="M3976" s="21" t="s">
        <v>50</v>
      </c>
      <c r="N3976" s="21" t="s">
        <v>50</v>
      </c>
      <c r="O3976" s="22"/>
      <c r="P3976" s="22"/>
    </row>
    <row r="3977" spans="1:16" ht="45" x14ac:dyDescent="0.25">
      <c r="A3977" s="21" t="s">
        <v>8351</v>
      </c>
      <c r="B3977" s="21" t="s">
        <v>49</v>
      </c>
      <c r="C3977" s="22"/>
      <c r="D3977" s="22"/>
      <c r="E3977" s="22"/>
      <c r="F3977" s="22"/>
      <c r="G3977" s="22"/>
      <c r="H3977" s="22"/>
      <c r="I3977" s="22"/>
      <c r="J3977" s="22"/>
      <c r="K3977" s="23">
        <v>1</v>
      </c>
      <c r="L3977" s="23">
        <v>1</v>
      </c>
      <c r="M3977" s="21" t="s">
        <v>50</v>
      </c>
      <c r="N3977" s="21" t="s">
        <v>50</v>
      </c>
      <c r="O3977" s="22"/>
      <c r="P3977" s="22"/>
    </row>
    <row r="3978" spans="1:16" ht="45" x14ac:dyDescent="0.25">
      <c r="A3978" s="21" t="s">
        <v>8352</v>
      </c>
      <c r="B3978" s="21" t="s">
        <v>49</v>
      </c>
      <c r="C3978" s="22"/>
      <c r="D3978" s="22"/>
      <c r="E3978" s="22"/>
      <c r="F3978" s="22"/>
      <c r="G3978" s="22"/>
      <c r="H3978" s="22"/>
      <c r="I3978" s="22"/>
      <c r="J3978" s="22"/>
      <c r="K3978" s="23">
        <v>1</v>
      </c>
      <c r="L3978" s="23">
        <v>1</v>
      </c>
      <c r="M3978" s="21" t="s">
        <v>50</v>
      </c>
      <c r="N3978" s="21" t="s">
        <v>50</v>
      </c>
      <c r="O3978" s="22"/>
      <c r="P3978" s="22"/>
    </row>
    <row r="3979" spans="1:16" ht="45" x14ac:dyDescent="0.25">
      <c r="A3979" s="21" t="s">
        <v>8353</v>
      </c>
      <c r="B3979" s="21" t="s">
        <v>49</v>
      </c>
      <c r="C3979" s="22"/>
      <c r="D3979" s="22"/>
      <c r="E3979" s="22"/>
      <c r="F3979" s="22"/>
      <c r="G3979" s="22"/>
      <c r="H3979" s="22"/>
      <c r="I3979" s="22"/>
      <c r="J3979" s="22"/>
      <c r="K3979" s="23">
        <v>1</v>
      </c>
      <c r="L3979" s="23">
        <v>1</v>
      </c>
      <c r="M3979" s="21" t="s">
        <v>50</v>
      </c>
      <c r="N3979" s="21" t="s">
        <v>50</v>
      </c>
      <c r="O3979" s="22"/>
      <c r="P3979" s="22"/>
    </row>
    <row r="3980" spans="1:16" ht="45" x14ac:dyDescent="0.25">
      <c r="A3980" s="21" t="s">
        <v>8354</v>
      </c>
      <c r="B3980" s="21" t="s">
        <v>49</v>
      </c>
      <c r="C3980" s="22"/>
      <c r="D3980" s="22"/>
      <c r="E3980" s="22"/>
      <c r="F3980" s="22"/>
      <c r="G3980" s="22"/>
      <c r="H3980" s="22"/>
      <c r="I3980" s="22"/>
      <c r="J3980" s="22"/>
      <c r="K3980" s="23">
        <v>1</v>
      </c>
      <c r="L3980" s="23">
        <v>1</v>
      </c>
      <c r="M3980" s="21" t="s">
        <v>50</v>
      </c>
      <c r="N3980" s="21" t="s">
        <v>50</v>
      </c>
      <c r="O3980" s="22"/>
      <c r="P3980" s="22"/>
    </row>
    <row r="3981" spans="1:16" ht="45" x14ac:dyDescent="0.25">
      <c r="A3981" s="21" t="s">
        <v>1142</v>
      </c>
      <c r="B3981" s="21" t="s">
        <v>49</v>
      </c>
      <c r="C3981" s="23">
        <v>37070644.93</v>
      </c>
      <c r="D3981" s="23">
        <v>199.16</v>
      </c>
      <c r="E3981" s="23">
        <v>35092195.549999997</v>
      </c>
      <c r="F3981" s="23">
        <v>231.64</v>
      </c>
      <c r="G3981" s="23">
        <v>23539414.09</v>
      </c>
      <c r="H3981" s="23">
        <v>153.6</v>
      </c>
      <c r="I3981" s="23">
        <v>30318076.739999998</v>
      </c>
      <c r="J3981" s="23">
        <v>184.19</v>
      </c>
      <c r="K3981" s="23">
        <v>1</v>
      </c>
      <c r="L3981" s="23">
        <v>1</v>
      </c>
      <c r="M3981" s="21" t="s">
        <v>50</v>
      </c>
      <c r="N3981" s="21" t="s">
        <v>1462</v>
      </c>
      <c r="O3981" s="22"/>
      <c r="P3981" s="23">
        <v>177539</v>
      </c>
    </row>
    <row r="3982" spans="1:16" ht="45" x14ac:dyDescent="0.25">
      <c r="A3982" s="21" t="s">
        <v>8355</v>
      </c>
      <c r="B3982" s="21" t="s">
        <v>49</v>
      </c>
      <c r="C3982" s="22"/>
      <c r="D3982" s="22"/>
      <c r="E3982" s="22"/>
      <c r="F3982" s="22"/>
      <c r="G3982" s="22"/>
      <c r="H3982" s="22"/>
      <c r="I3982" s="22"/>
      <c r="J3982" s="22"/>
      <c r="K3982" s="23">
        <v>1</v>
      </c>
      <c r="L3982" s="23">
        <v>1</v>
      </c>
      <c r="M3982" s="21" t="s">
        <v>50</v>
      </c>
      <c r="N3982" s="21" t="s">
        <v>50</v>
      </c>
      <c r="O3982" s="22"/>
      <c r="P3982" s="22"/>
    </row>
    <row r="3983" spans="1:16" ht="45" x14ac:dyDescent="0.25">
      <c r="A3983" s="21" t="s">
        <v>8356</v>
      </c>
      <c r="B3983" s="21" t="s">
        <v>49</v>
      </c>
      <c r="C3983" s="22"/>
      <c r="D3983" s="22"/>
      <c r="E3983" s="22"/>
      <c r="F3983" s="22"/>
      <c r="G3983" s="22"/>
      <c r="H3983" s="22"/>
      <c r="I3983" s="22"/>
      <c r="J3983" s="22"/>
      <c r="K3983" s="23">
        <v>1</v>
      </c>
      <c r="L3983" s="23">
        <v>1</v>
      </c>
      <c r="M3983" s="21" t="s">
        <v>50</v>
      </c>
      <c r="N3983" s="21" t="s">
        <v>50</v>
      </c>
      <c r="O3983" s="22"/>
      <c r="P3983" s="22"/>
    </row>
    <row r="3984" spans="1:16" ht="45" x14ac:dyDescent="0.25">
      <c r="A3984" s="21" t="s">
        <v>3441</v>
      </c>
      <c r="B3984" s="21" t="s">
        <v>49</v>
      </c>
      <c r="C3984" s="23">
        <v>37680872.979999997</v>
      </c>
      <c r="D3984" s="23">
        <v>1734.2</v>
      </c>
      <c r="E3984" s="23">
        <v>24648982.309999999</v>
      </c>
      <c r="F3984" s="23">
        <v>2508.75</v>
      </c>
      <c r="G3984" s="23">
        <v>27078061.469999999</v>
      </c>
      <c r="H3984" s="23">
        <v>2514.98</v>
      </c>
      <c r="I3984" s="23">
        <v>27227541.890000001</v>
      </c>
      <c r="J3984" s="23">
        <v>2938.16</v>
      </c>
      <c r="K3984" s="23">
        <v>1</v>
      </c>
      <c r="L3984" s="23">
        <v>1</v>
      </c>
      <c r="M3984" s="21" t="s">
        <v>50</v>
      </c>
      <c r="N3984" s="21" t="s">
        <v>5192</v>
      </c>
      <c r="O3984" s="22"/>
      <c r="P3984" s="23">
        <v>15992</v>
      </c>
    </row>
    <row r="3985" spans="1:16" ht="45" x14ac:dyDescent="0.25">
      <c r="A3985" s="21" t="s">
        <v>8357</v>
      </c>
      <c r="B3985" s="21" t="s">
        <v>49</v>
      </c>
      <c r="C3985" s="22"/>
      <c r="D3985" s="22"/>
      <c r="E3985" s="22"/>
      <c r="F3985" s="22"/>
      <c r="G3985" s="22"/>
      <c r="H3985" s="22"/>
      <c r="I3985" s="22"/>
      <c r="J3985" s="22"/>
      <c r="K3985" s="23">
        <v>1</v>
      </c>
      <c r="L3985" s="23">
        <v>1</v>
      </c>
      <c r="M3985" s="21" t="s">
        <v>50</v>
      </c>
      <c r="N3985" s="21" t="s">
        <v>50</v>
      </c>
      <c r="O3985" s="22"/>
      <c r="P3985" s="22"/>
    </row>
    <row r="3986" spans="1:16" ht="45" x14ac:dyDescent="0.25">
      <c r="A3986" s="21" t="s">
        <v>8358</v>
      </c>
      <c r="B3986" s="21" t="s">
        <v>49</v>
      </c>
      <c r="C3986" s="22"/>
      <c r="D3986" s="22"/>
      <c r="E3986" s="22"/>
      <c r="F3986" s="22"/>
      <c r="G3986" s="22"/>
      <c r="H3986" s="22"/>
      <c r="I3986" s="22"/>
      <c r="J3986" s="22"/>
      <c r="K3986" s="23">
        <v>1</v>
      </c>
      <c r="L3986" s="23">
        <v>1</v>
      </c>
      <c r="M3986" s="21" t="s">
        <v>50</v>
      </c>
      <c r="N3986" s="21" t="s">
        <v>50</v>
      </c>
      <c r="O3986" s="22"/>
      <c r="P3986" s="22"/>
    </row>
    <row r="3987" spans="1:16" ht="45" x14ac:dyDescent="0.25">
      <c r="A3987" s="21" t="s">
        <v>3443</v>
      </c>
      <c r="B3987" s="21" t="s">
        <v>49</v>
      </c>
      <c r="C3987" s="23">
        <v>8384067.3099999996</v>
      </c>
      <c r="D3987" s="23">
        <v>439.45</v>
      </c>
      <c r="E3987" s="23">
        <v>7655825.5099999998</v>
      </c>
      <c r="F3987" s="23">
        <v>401.12</v>
      </c>
      <c r="G3987" s="23">
        <v>5491737.3600000003</v>
      </c>
      <c r="H3987" s="23">
        <v>263.05</v>
      </c>
      <c r="I3987" s="23">
        <v>8911612.6600000001</v>
      </c>
      <c r="J3987" s="23">
        <v>457.87</v>
      </c>
      <c r="K3987" s="23">
        <v>1</v>
      </c>
      <c r="L3987" s="23">
        <v>1</v>
      </c>
      <c r="M3987" s="21" t="s">
        <v>50</v>
      </c>
      <c r="N3987" s="21" t="s">
        <v>5192</v>
      </c>
      <c r="O3987" s="22"/>
      <c r="P3987" s="23">
        <v>31920</v>
      </c>
    </row>
    <row r="3988" spans="1:16" ht="45" x14ac:dyDescent="0.25">
      <c r="A3988" s="21" t="s">
        <v>8359</v>
      </c>
      <c r="B3988" s="21" t="s">
        <v>49</v>
      </c>
      <c r="C3988" s="22"/>
      <c r="D3988" s="22"/>
      <c r="E3988" s="22"/>
      <c r="F3988" s="22"/>
      <c r="G3988" s="22"/>
      <c r="H3988" s="22"/>
      <c r="I3988" s="22"/>
      <c r="J3988" s="22"/>
      <c r="K3988" s="23">
        <v>1</v>
      </c>
      <c r="L3988" s="23">
        <v>1</v>
      </c>
      <c r="M3988" s="21" t="s">
        <v>50</v>
      </c>
      <c r="N3988" s="21" t="s">
        <v>50</v>
      </c>
      <c r="O3988" s="22"/>
      <c r="P3988" s="22"/>
    </row>
    <row r="3989" spans="1:16" ht="45" x14ac:dyDescent="0.25">
      <c r="A3989" s="21" t="s">
        <v>8360</v>
      </c>
      <c r="B3989" s="21" t="s">
        <v>49</v>
      </c>
      <c r="C3989" s="22"/>
      <c r="D3989" s="22"/>
      <c r="E3989" s="22"/>
      <c r="F3989" s="22"/>
      <c r="G3989" s="22"/>
      <c r="H3989" s="22"/>
      <c r="I3989" s="22"/>
      <c r="J3989" s="22"/>
      <c r="K3989" s="23">
        <v>1</v>
      </c>
      <c r="L3989" s="23">
        <v>1</v>
      </c>
      <c r="M3989" s="21" t="s">
        <v>50</v>
      </c>
      <c r="N3989" s="21" t="s">
        <v>50</v>
      </c>
      <c r="O3989" s="22"/>
      <c r="P3989" s="22"/>
    </row>
    <row r="3990" spans="1:16" ht="45" x14ac:dyDescent="0.25">
      <c r="A3990" s="21" t="s">
        <v>8361</v>
      </c>
      <c r="B3990" s="21" t="s">
        <v>49</v>
      </c>
      <c r="C3990" s="22"/>
      <c r="D3990" s="22"/>
      <c r="E3990" s="22"/>
      <c r="F3990" s="22"/>
      <c r="G3990" s="22"/>
      <c r="H3990" s="22"/>
      <c r="I3990" s="22"/>
      <c r="J3990" s="22"/>
      <c r="K3990" s="23">
        <v>1</v>
      </c>
      <c r="L3990" s="23">
        <v>1</v>
      </c>
      <c r="M3990" s="21" t="s">
        <v>50</v>
      </c>
      <c r="N3990" s="21" t="s">
        <v>50</v>
      </c>
      <c r="O3990" s="22"/>
      <c r="P3990" s="22"/>
    </row>
    <row r="3991" spans="1:16" ht="45" x14ac:dyDescent="0.25">
      <c r="A3991" s="21" t="s">
        <v>3445</v>
      </c>
      <c r="B3991" s="21" t="s">
        <v>49</v>
      </c>
      <c r="C3991" s="23">
        <v>608230.04</v>
      </c>
      <c r="D3991" s="23">
        <v>544.6</v>
      </c>
      <c r="E3991" s="23">
        <v>123231.78</v>
      </c>
      <c r="F3991" s="23">
        <v>116.42</v>
      </c>
      <c r="G3991" s="23">
        <v>5635775.1699999999</v>
      </c>
      <c r="H3991" s="23">
        <v>1232.47</v>
      </c>
      <c r="I3991" s="23">
        <v>48753367.420000002</v>
      </c>
      <c r="J3991" s="23">
        <v>328.63</v>
      </c>
      <c r="K3991" s="23">
        <v>1</v>
      </c>
      <c r="L3991" s="23">
        <v>1</v>
      </c>
      <c r="M3991" s="21" t="s">
        <v>50</v>
      </c>
      <c r="N3991" s="21" t="s">
        <v>1462</v>
      </c>
      <c r="O3991" s="22"/>
      <c r="P3991" s="23">
        <v>198119.25</v>
      </c>
    </row>
    <row r="3992" spans="1:16" ht="45" x14ac:dyDescent="0.25">
      <c r="A3992" s="21" t="s">
        <v>8362</v>
      </c>
      <c r="B3992" s="21" t="s">
        <v>198</v>
      </c>
      <c r="C3992" s="22"/>
      <c r="D3992" s="22"/>
      <c r="E3992" s="22"/>
      <c r="F3992" s="22"/>
      <c r="G3992" s="22"/>
      <c r="H3992" s="22"/>
      <c r="I3992" s="22"/>
      <c r="J3992" s="22"/>
      <c r="K3992" s="23">
        <v>1</v>
      </c>
      <c r="L3992" s="23">
        <v>1</v>
      </c>
      <c r="M3992" s="21" t="s">
        <v>50</v>
      </c>
      <c r="N3992" s="21" t="s">
        <v>50</v>
      </c>
      <c r="O3992" s="22"/>
      <c r="P3992" s="22"/>
    </row>
    <row r="3993" spans="1:16" ht="45" x14ac:dyDescent="0.25">
      <c r="A3993" s="21" t="s">
        <v>8363</v>
      </c>
      <c r="B3993" s="21" t="s">
        <v>49</v>
      </c>
      <c r="C3993" s="22"/>
      <c r="D3993" s="22"/>
      <c r="E3993" s="22"/>
      <c r="F3993" s="22"/>
      <c r="G3993" s="22"/>
      <c r="H3993" s="22"/>
      <c r="I3993" s="22"/>
      <c r="J3993" s="22"/>
      <c r="K3993" s="23">
        <v>1</v>
      </c>
      <c r="L3993" s="23">
        <v>1</v>
      </c>
      <c r="M3993" s="21" t="s">
        <v>50</v>
      </c>
      <c r="N3993" s="21" t="s">
        <v>50</v>
      </c>
      <c r="O3993" s="22"/>
      <c r="P3993" s="22"/>
    </row>
    <row r="3994" spans="1:16" ht="45" x14ac:dyDescent="0.25">
      <c r="A3994" s="21" t="s">
        <v>8364</v>
      </c>
      <c r="B3994" s="21" t="s">
        <v>49</v>
      </c>
      <c r="C3994" s="22"/>
      <c r="D3994" s="22"/>
      <c r="E3994" s="22"/>
      <c r="F3994" s="22"/>
      <c r="G3994" s="22"/>
      <c r="H3994" s="22"/>
      <c r="I3994" s="22"/>
      <c r="J3994" s="22"/>
      <c r="K3994" s="23">
        <v>1</v>
      </c>
      <c r="L3994" s="23">
        <v>1</v>
      </c>
      <c r="M3994" s="21" t="s">
        <v>50</v>
      </c>
      <c r="N3994" s="21" t="s">
        <v>50</v>
      </c>
      <c r="O3994" s="22"/>
      <c r="P3994" s="22"/>
    </row>
    <row r="3995" spans="1:16" ht="45" x14ac:dyDescent="0.25">
      <c r="A3995" s="21" t="s">
        <v>490</v>
      </c>
      <c r="B3995" s="21" t="s">
        <v>49</v>
      </c>
      <c r="C3995" s="23">
        <v>31218608.359999999</v>
      </c>
      <c r="D3995" s="23">
        <v>38.57</v>
      </c>
      <c r="E3995" s="23">
        <v>21083719.940000001</v>
      </c>
      <c r="F3995" s="23">
        <v>31.7</v>
      </c>
      <c r="G3995" s="23">
        <v>27823878.43</v>
      </c>
      <c r="H3995" s="23">
        <v>48.04</v>
      </c>
      <c r="I3995" s="23">
        <v>31307240.77</v>
      </c>
      <c r="J3995" s="23">
        <v>39.15</v>
      </c>
      <c r="K3995" s="23">
        <v>1</v>
      </c>
      <c r="L3995" s="23">
        <v>1</v>
      </c>
      <c r="M3995" s="21" t="s">
        <v>50</v>
      </c>
      <c r="N3995" s="21" t="s">
        <v>58</v>
      </c>
      <c r="O3995" s="22"/>
      <c r="P3995" s="23">
        <v>760371</v>
      </c>
    </row>
    <row r="3996" spans="1:16" ht="45" x14ac:dyDescent="0.25">
      <c r="A3996" s="21" t="s">
        <v>8365</v>
      </c>
      <c r="B3996" s="21" t="s">
        <v>49</v>
      </c>
      <c r="C3996" s="22"/>
      <c r="D3996" s="22"/>
      <c r="E3996" s="22"/>
      <c r="F3996" s="22"/>
      <c r="G3996" s="22"/>
      <c r="H3996" s="22"/>
      <c r="I3996" s="22"/>
      <c r="J3996" s="22"/>
      <c r="K3996" s="23">
        <v>1</v>
      </c>
      <c r="L3996" s="23">
        <v>1</v>
      </c>
      <c r="M3996" s="21" t="s">
        <v>50</v>
      </c>
      <c r="N3996" s="21" t="s">
        <v>50</v>
      </c>
      <c r="O3996" s="22"/>
      <c r="P3996" s="22"/>
    </row>
    <row r="3997" spans="1:16" ht="45" x14ac:dyDescent="0.25">
      <c r="A3997" s="21" t="s">
        <v>8366</v>
      </c>
      <c r="B3997" s="21" t="s">
        <v>49</v>
      </c>
      <c r="C3997" s="22"/>
      <c r="D3997" s="22"/>
      <c r="E3997" s="22"/>
      <c r="F3997" s="22"/>
      <c r="G3997" s="22"/>
      <c r="H3997" s="22"/>
      <c r="I3997" s="22"/>
      <c r="J3997" s="22"/>
      <c r="K3997" s="23">
        <v>1</v>
      </c>
      <c r="L3997" s="23">
        <v>1</v>
      </c>
      <c r="M3997" s="21" t="s">
        <v>50</v>
      </c>
      <c r="N3997" s="21" t="s">
        <v>50</v>
      </c>
      <c r="O3997" s="22"/>
      <c r="P3997" s="22"/>
    </row>
    <row r="3998" spans="1:16" ht="45" x14ac:dyDescent="0.25">
      <c r="A3998" s="21" t="s">
        <v>8367</v>
      </c>
      <c r="B3998" s="21" t="s">
        <v>198</v>
      </c>
      <c r="C3998" s="22"/>
      <c r="D3998" s="22"/>
      <c r="E3998" s="22"/>
      <c r="F3998" s="22"/>
      <c r="G3998" s="22"/>
      <c r="H3998" s="22"/>
      <c r="I3998" s="22"/>
      <c r="J3998" s="22"/>
      <c r="K3998" s="23">
        <v>1</v>
      </c>
      <c r="L3998" s="23">
        <v>1</v>
      </c>
      <c r="M3998" s="21" t="s">
        <v>50</v>
      </c>
      <c r="N3998" s="21" t="s">
        <v>50</v>
      </c>
      <c r="O3998" s="22"/>
      <c r="P3998" s="22"/>
    </row>
    <row r="3999" spans="1:16" ht="45" x14ac:dyDescent="0.25">
      <c r="A3999" s="21" t="s">
        <v>8368</v>
      </c>
      <c r="B3999" s="21" t="s">
        <v>49</v>
      </c>
      <c r="C3999" s="22"/>
      <c r="D3999" s="22"/>
      <c r="E3999" s="22"/>
      <c r="F3999" s="22"/>
      <c r="G3999" s="22"/>
      <c r="H3999" s="22"/>
      <c r="I3999" s="22"/>
      <c r="J3999" s="22"/>
      <c r="K3999" s="23">
        <v>1</v>
      </c>
      <c r="L3999" s="23">
        <v>1</v>
      </c>
      <c r="M3999" s="21" t="s">
        <v>50</v>
      </c>
      <c r="N3999" s="21" t="s">
        <v>50</v>
      </c>
      <c r="O3999" s="22"/>
      <c r="P3999" s="22"/>
    </row>
    <row r="4000" spans="1:16" ht="45" x14ac:dyDescent="0.25">
      <c r="A4000" s="21" t="s">
        <v>8369</v>
      </c>
      <c r="B4000" s="21" t="s">
        <v>49</v>
      </c>
      <c r="C4000" s="22"/>
      <c r="D4000" s="22"/>
      <c r="E4000" s="22"/>
      <c r="F4000" s="22"/>
      <c r="G4000" s="22"/>
      <c r="H4000" s="22"/>
      <c r="I4000" s="22"/>
      <c r="J4000" s="22"/>
      <c r="K4000" s="23">
        <v>1</v>
      </c>
      <c r="L4000" s="23">
        <v>1</v>
      </c>
      <c r="M4000" s="21" t="s">
        <v>50</v>
      </c>
      <c r="N4000" s="21" t="s">
        <v>50</v>
      </c>
      <c r="O4000" s="22"/>
      <c r="P4000" s="22"/>
    </row>
    <row r="4001" spans="1:16" ht="45" x14ac:dyDescent="0.25">
      <c r="A4001" s="21" t="s">
        <v>3451</v>
      </c>
      <c r="B4001" s="21" t="s">
        <v>49</v>
      </c>
      <c r="C4001" s="23">
        <v>41305339.289999999</v>
      </c>
      <c r="D4001" s="23">
        <v>457.61</v>
      </c>
      <c r="E4001" s="23">
        <v>62935180.079999998</v>
      </c>
      <c r="F4001" s="23">
        <v>726.61</v>
      </c>
      <c r="G4001" s="23">
        <v>41286972.539999999</v>
      </c>
      <c r="H4001" s="23">
        <v>458.68</v>
      </c>
      <c r="I4001" s="23">
        <v>55841555.82</v>
      </c>
      <c r="J4001" s="23">
        <v>644.63</v>
      </c>
      <c r="K4001" s="23">
        <v>1</v>
      </c>
      <c r="L4001" s="23">
        <v>1</v>
      </c>
      <c r="M4001" s="21" t="s">
        <v>50</v>
      </c>
      <c r="N4001" s="21" t="s">
        <v>1462</v>
      </c>
      <c r="O4001" s="22"/>
      <c r="P4001" s="23">
        <v>86358</v>
      </c>
    </row>
    <row r="4002" spans="1:16" ht="45" x14ac:dyDescent="0.25">
      <c r="A4002" s="21" t="s">
        <v>8370</v>
      </c>
      <c r="B4002" s="21" t="s">
        <v>49</v>
      </c>
      <c r="C4002" s="22"/>
      <c r="D4002" s="22"/>
      <c r="E4002" s="22"/>
      <c r="F4002" s="22"/>
      <c r="G4002" s="22"/>
      <c r="H4002" s="22"/>
      <c r="I4002" s="22"/>
      <c r="J4002" s="22"/>
      <c r="K4002" s="23">
        <v>1</v>
      </c>
      <c r="L4002" s="23">
        <v>1</v>
      </c>
      <c r="M4002" s="21" t="s">
        <v>50</v>
      </c>
      <c r="N4002" s="21" t="s">
        <v>50</v>
      </c>
      <c r="O4002" s="22"/>
      <c r="P4002" s="22"/>
    </row>
    <row r="4003" spans="1:16" ht="45" x14ac:dyDescent="0.25">
      <c r="A4003" s="21" t="s">
        <v>8371</v>
      </c>
      <c r="B4003" s="21" t="s">
        <v>49</v>
      </c>
      <c r="C4003" s="22"/>
      <c r="D4003" s="22"/>
      <c r="E4003" s="22"/>
      <c r="F4003" s="22"/>
      <c r="G4003" s="22"/>
      <c r="H4003" s="22"/>
      <c r="I4003" s="22"/>
      <c r="J4003" s="22"/>
      <c r="K4003" s="23">
        <v>1</v>
      </c>
      <c r="L4003" s="23">
        <v>1</v>
      </c>
      <c r="M4003" s="21" t="s">
        <v>50</v>
      </c>
      <c r="N4003" s="21" t="s">
        <v>50</v>
      </c>
      <c r="O4003" s="22"/>
      <c r="P4003" s="22"/>
    </row>
    <row r="4004" spans="1:16" ht="45" x14ac:dyDescent="0.25">
      <c r="A4004" s="21" t="s">
        <v>8372</v>
      </c>
      <c r="B4004" s="21" t="s">
        <v>49</v>
      </c>
      <c r="C4004" s="22"/>
      <c r="D4004" s="22"/>
      <c r="E4004" s="22"/>
      <c r="F4004" s="22"/>
      <c r="G4004" s="22"/>
      <c r="H4004" s="22"/>
      <c r="I4004" s="22"/>
      <c r="J4004" s="22"/>
      <c r="K4004" s="23">
        <v>1</v>
      </c>
      <c r="L4004" s="23">
        <v>1</v>
      </c>
      <c r="M4004" s="21" t="s">
        <v>50</v>
      </c>
      <c r="N4004" s="21" t="s">
        <v>50</v>
      </c>
      <c r="O4004" s="22"/>
      <c r="P4004" s="22"/>
    </row>
    <row r="4005" spans="1:16" ht="45" x14ac:dyDescent="0.25">
      <c r="A4005" s="21" t="s">
        <v>8373</v>
      </c>
      <c r="B4005" s="21" t="s">
        <v>49</v>
      </c>
      <c r="C4005" s="22"/>
      <c r="D4005" s="22"/>
      <c r="E4005" s="22"/>
      <c r="F4005" s="22"/>
      <c r="G4005" s="22"/>
      <c r="H4005" s="22"/>
      <c r="I4005" s="22"/>
      <c r="J4005" s="22"/>
      <c r="K4005" s="23">
        <v>1</v>
      </c>
      <c r="L4005" s="23">
        <v>1</v>
      </c>
      <c r="M4005" s="21" t="s">
        <v>50</v>
      </c>
      <c r="N4005" s="21" t="s">
        <v>50</v>
      </c>
      <c r="O4005" s="22"/>
      <c r="P4005" s="22"/>
    </row>
    <row r="4006" spans="1:16" ht="45" x14ac:dyDescent="0.25">
      <c r="A4006" s="21" t="s">
        <v>8374</v>
      </c>
      <c r="B4006" s="21" t="s">
        <v>49</v>
      </c>
      <c r="C4006" s="22"/>
      <c r="D4006" s="22"/>
      <c r="E4006" s="22"/>
      <c r="F4006" s="22"/>
      <c r="G4006" s="22"/>
      <c r="H4006" s="22"/>
      <c r="I4006" s="22"/>
      <c r="J4006" s="22"/>
      <c r="K4006" s="23">
        <v>1</v>
      </c>
      <c r="L4006" s="23">
        <v>1</v>
      </c>
      <c r="M4006" s="21" t="s">
        <v>50</v>
      </c>
      <c r="N4006" s="21" t="s">
        <v>50</v>
      </c>
      <c r="O4006" s="22"/>
      <c r="P4006" s="22"/>
    </row>
    <row r="4007" spans="1:16" ht="45" x14ac:dyDescent="0.25">
      <c r="A4007" s="21" t="s">
        <v>8375</v>
      </c>
      <c r="B4007" s="21" t="s">
        <v>49</v>
      </c>
      <c r="C4007" s="22"/>
      <c r="D4007" s="22"/>
      <c r="E4007" s="22"/>
      <c r="F4007" s="22"/>
      <c r="G4007" s="22"/>
      <c r="H4007" s="22"/>
      <c r="I4007" s="22"/>
      <c r="J4007" s="22"/>
      <c r="K4007" s="23">
        <v>1</v>
      </c>
      <c r="L4007" s="23">
        <v>1</v>
      </c>
      <c r="M4007" s="21" t="s">
        <v>50</v>
      </c>
      <c r="N4007" s="21" t="s">
        <v>50</v>
      </c>
      <c r="O4007" s="22"/>
      <c r="P4007" s="22"/>
    </row>
    <row r="4008" spans="1:16" ht="45" x14ac:dyDescent="0.25">
      <c r="A4008" s="21" t="s">
        <v>8376</v>
      </c>
      <c r="B4008" s="21" t="s">
        <v>49</v>
      </c>
      <c r="C4008" s="22"/>
      <c r="D4008" s="22"/>
      <c r="E4008" s="22"/>
      <c r="F4008" s="22"/>
      <c r="G4008" s="22"/>
      <c r="H4008" s="22"/>
      <c r="I4008" s="22"/>
      <c r="J4008" s="22"/>
      <c r="K4008" s="23">
        <v>1</v>
      </c>
      <c r="L4008" s="23">
        <v>1</v>
      </c>
      <c r="M4008" s="21" t="s">
        <v>50</v>
      </c>
      <c r="N4008" s="21" t="s">
        <v>50</v>
      </c>
      <c r="O4008" s="22"/>
      <c r="P4008" s="22"/>
    </row>
    <row r="4009" spans="1:16" ht="45" x14ac:dyDescent="0.25">
      <c r="A4009" s="21" t="s">
        <v>8377</v>
      </c>
      <c r="B4009" s="21" t="s">
        <v>49</v>
      </c>
      <c r="C4009" s="22"/>
      <c r="D4009" s="22"/>
      <c r="E4009" s="22"/>
      <c r="F4009" s="22"/>
      <c r="G4009" s="22"/>
      <c r="H4009" s="22"/>
      <c r="I4009" s="22"/>
      <c r="J4009" s="22"/>
      <c r="K4009" s="23">
        <v>1</v>
      </c>
      <c r="L4009" s="23">
        <v>1</v>
      </c>
      <c r="M4009" s="21" t="s">
        <v>50</v>
      </c>
      <c r="N4009" s="21" t="s">
        <v>50</v>
      </c>
      <c r="O4009" s="22"/>
      <c r="P4009" s="22"/>
    </row>
    <row r="4010" spans="1:16" ht="45" x14ac:dyDescent="0.25">
      <c r="A4010" s="21" t="s">
        <v>8378</v>
      </c>
      <c r="B4010" s="21" t="s">
        <v>49</v>
      </c>
      <c r="C4010" s="22"/>
      <c r="D4010" s="22"/>
      <c r="E4010" s="22"/>
      <c r="F4010" s="22"/>
      <c r="G4010" s="22"/>
      <c r="H4010" s="22"/>
      <c r="I4010" s="22"/>
      <c r="J4010" s="22"/>
      <c r="K4010" s="23">
        <v>1</v>
      </c>
      <c r="L4010" s="23">
        <v>1</v>
      </c>
      <c r="M4010" s="21" t="s">
        <v>50</v>
      </c>
      <c r="N4010" s="21" t="s">
        <v>50</v>
      </c>
      <c r="O4010" s="22"/>
      <c r="P4010" s="22"/>
    </row>
    <row r="4011" spans="1:16" ht="45" x14ac:dyDescent="0.25">
      <c r="A4011" s="21" t="s">
        <v>8379</v>
      </c>
      <c r="B4011" s="21" t="s">
        <v>49</v>
      </c>
      <c r="C4011" s="22"/>
      <c r="D4011" s="22"/>
      <c r="E4011" s="22"/>
      <c r="F4011" s="22"/>
      <c r="G4011" s="22"/>
      <c r="H4011" s="22"/>
      <c r="I4011" s="22"/>
      <c r="J4011" s="22"/>
      <c r="K4011" s="23">
        <v>1</v>
      </c>
      <c r="L4011" s="23">
        <v>1</v>
      </c>
      <c r="M4011" s="21" t="s">
        <v>50</v>
      </c>
      <c r="N4011" s="21" t="s">
        <v>50</v>
      </c>
      <c r="O4011" s="22"/>
      <c r="P4011" s="22"/>
    </row>
    <row r="4012" spans="1:16" ht="45" x14ac:dyDescent="0.25">
      <c r="A4012" s="21" t="s">
        <v>8380</v>
      </c>
      <c r="B4012" s="21" t="s">
        <v>49</v>
      </c>
      <c r="C4012" s="22"/>
      <c r="D4012" s="22"/>
      <c r="E4012" s="22"/>
      <c r="F4012" s="22"/>
      <c r="G4012" s="22"/>
      <c r="H4012" s="22"/>
      <c r="I4012" s="22"/>
      <c r="J4012" s="22"/>
      <c r="K4012" s="23">
        <v>1</v>
      </c>
      <c r="L4012" s="23">
        <v>1</v>
      </c>
      <c r="M4012" s="21" t="s">
        <v>50</v>
      </c>
      <c r="N4012" s="21" t="s">
        <v>50</v>
      </c>
      <c r="O4012" s="22"/>
      <c r="P4012" s="22"/>
    </row>
    <row r="4013" spans="1:16" ht="45" x14ac:dyDescent="0.25">
      <c r="A4013" s="21" t="s">
        <v>1152</v>
      </c>
      <c r="B4013" s="21" t="s">
        <v>49</v>
      </c>
      <c r="C4013" s="22"/>
      <c r="D4013" s="22"/>
      <c r="E4013" s="23">
        <v>42244320.5</v>
      </c>
      <c r="F4013" s="23">
        <v>45.21</v>
      </c>
      <c r="G4013" s="23">
        <v>35916554.93</v>
      </c>
      <c r="H4013" s="23">
        <v>46.18</v>
      </c>
      <c r="I4013" s="23">
        <v>30672987.43</v>
      </c>
      <c r="J4013" s="23">
        <v>36.119999999999997</v>
      </c>
      <c r="K4013" s="23">
        <v>1</v>
      </c>
      <c r="L4013" s="23">
        <v>1</v>
      </c>
      <c r="M4013" s="21" t="s">
        <v>50</v>
      </c>
      <c r="N4013" s="21" t="s">
        <v>50</v>
      </c>
      <c r="O4013" s="22"/>
      <c r="P4013" s="22"/>
    </row>
    <row r="4014" spans="1:16" ht="45" x14ac:dyDescent="0.25">
      <c r="A4014" s="21" t="s">
        <v>3458</v>
      </c>
      <c r="B4014" s="21" t="s">
        <v>49</v>
      </c>
      <c r="C4014" s="23">
        <v>11714989</v>
      </c>
      <c r="D4014" s="23">
        <v>35.11</v>
      </c>
      <c r="E4014" s="23">
        <v>10791266.949999999</v>
      </c>
      <c r="F4014" s="23">
        <v>31.07</v>
      </c>
      <c r="G4014" s="23">
        <v>10943146.640000001</v>
      </c>
      <c r="H4014" s="23">
        <v>30.81</v>
      </c>
      <c r="I4014" s="23">
        <v>11224728.029999999</v>
      </c>
      <c r="J4014" s="23">
        <v>31.84</v>
      </c>
      <c r="K4014" s="23">
        <v>1</v>
      </c>
      <c r="L4014" s="23">
        <v>1</v>
      </c>
      <c r="M4014" s="21" t="s">
        <v>50</v>
      </c>
      <c r="N4014" s="21" t="s">
        <v>58</v>
      </c>
      <c r="O4014" s="22"/>
      <c r="P4014" s="23">
        <v>341342</v>
      </c>
    </row>
    <row r="4015" spans="1:16" ht="45" x14ac:dyDescent="0.25">
      <c r="A4015" s="21" t="s">
        <v>8381</v>
      </c>
      <c r="B4015" s="21" t="s">
        <v>49</v>
      </c>
      <c r="C4015" s="22"/>
      <c r="D4015" s="22"/>
      <c r="E4015" s="22"/>
      <c r="F4015" s="22"/>
      <c r="G4015" s="22"/>
      <c r="H4015" s="22"/>
      <c r="I4015" s="22"/>
      <c r="J4015" s="22"/>
      <c r="K4015" s="23">
        <v>1</v>
      </c>
      <c r="L4015" s="23">
        <v>1</v>
      </c>
      <c r="M4015" s="21" t="s">
        <v>50</v>
      </c>
      <c r="N4015" s="21" t="s">
        <v>50</v>
      </c>
      <c r="O4015" s="22"/>
      <c r="P4015" s="22"/>
    </row>
    <row r="4016" spans="1:16" ht="45" x14ac:dyDescent="0.25">
      <c r="A4016" s="21" t="s">
        <v>8382</v>
      </c>
      <c r="B4016" s="21" t="s">
        <v>49</v>
      </c>
      <c r="C4016" s="22"/>
      <c r="D4016" s="22"/>
      <c r="E4016" s="22"/>
      <c r="F4016" s="22"/>
      <c r="G4016" s="22"/>
      <c r="H4016" s="22"/>
      <c r="I4016" s="22"/>
      <c r="J4016" s="22"/>
      <c r="K4016" s="23">
        <v>1</v>
      </c>
      <c r="L4016" s="23">
        <v>1</v>
      </c>
      <c r="M4016" s="21" t="s">
        <v>50</v>
      </c>
      <c r="N4016" s="21" t="s">
        <v>50</v>
      </c>
      <c r="O4016" s="22"/>
      <c r="P4016" s="22"/>
    </row>
    <row r="4017" spans="1:16" ht="45" x14ac:dyDescent="0.25">
      <c r="A4017" s="21" t="s">
        <v>8383</v>
      </c>
      <c r="B4017" s="21" t="s">
        <v>49</v>
      </c>
      <c r="C4017" s="22"/>
      <c r="D4017" s="22"/>
      <c r="E4017" s="22"/>
      <c r="F4017" s="22"/>
      <c r="G4017" s="22"/>
      <c r="H4017" s="22"/>
      <c r="I4017" s="22"/>
      <c r="J4017" s="22"/>
      <c r="K4017" s="23">
        <v>1</v>
      </c>
      <c r="L4017" s="23">
        <v>1</v>
      </c>
      <c r="M4017" s="21" t="s">
        <v>50</v>
      </c>
      <c r="N4017" s="21" t="s">
        <v>50</v>
      </c>
      <c r="O4017" s="22"/>
      <c r="P4017" s="22"/>
    </row>
    <row r="4018" spans="1:16" ht="45" x14ac:dyDescent="0.25">
      <c r="A4018" s="21" t="s">
        <v>8384</v>
      </c>
      <c r="B4018" s="21" t="s">
        <v>49</v>
      </c>
      <c r="C4018" s="22"/>
      <c r="D4018" s="22"/>
      <c r="E4018" s="22"/>
      <c r="F4018" s="22"/>
      <c r="G4018" s="22"/>
      <c r="H4018" s="22"/>
      <c r="I4018" s="22"/>
      <c r="J4018" s="22"/>
      <c r="K4018" s="23">
        <v>1</v>
      </c>
      <c r="L4018" s="23">
        <v>1</v>
      </c>
      <c r="M4018" s="21" t="s">
        <v>50</v>
      </c>
      <c r="N4018" s="21" t="s">
        <v>50</v>
      </c>
      <c r="O4018" s="22"/>
      <c r="P4018" s="22"/>
    </row>
    <row r="4019" spans="1:16" ht="45" x14ac:dyDescent="0.25">
      <c r="A4019" s="21" t="s">
        <v>8385</v>
      </c>
      <c r="B4019" s="21" t="s">
        <v>49</v>
      </c>
      <c r="C4019" s="22"/>
      <c r="D4019" s="22"/>
      <c r="E4019" s="22"/>
      <c r="F4019" s="22"/>
      <c r="G4019" s="22"/>
      <c r="H4019" s="22"/>
      <c r="I4019" s="22"/>
      <c r="J4019" s="22"/>
      <c r="K4019" s="23">
        <v>1</v>
      </c>
      <c r="L4019" s="23">
        <v>1</v>
      </c>
      <c r="M4019" s="21" t="s">
        <v>50</v>
      </c>
      <c r="N4019" s="21" t="s">
        <v>50</v>
      </c>
      <c r="O4019" s="22"/>
      <c r="P4019" s="22"/>
    </row>
    <row r="4020" spans="1:16" ht="45" x14ac:dyDescent="0.25">
      <c r="A4020" s="21" t="s">
        <v>8386</v>
      </c>
      <c r="B4020" s="21" t="s">
        <v>49</v>
      </c>
      <c r="C4020" s="22"/>
      <c r="D4020" s="22"/>
      <c r="E4020" s="22"/>
      <c r="F4020" s="22"/>
      <c r="G4020" s="22"/>
      <c r="H4020" s="22"/>
      <c r="I4020" s="22"/>
      <c r="J4020" s="22"/>
      <c r="K4020" s="23">
        <v>1</v>
      </c>
      <c r="L4020" s="23">
        <v>1</v>
      </c>
      <c r="M4020" s="21" t="s">
        <v>50</v>
      </c>
      <c r="N4020" s="21" t="s">
        <v>50</v>
      </c>
      <c r="O4020" s="22"/>
      <c r="P4020" s="22"/>
    </row>
    <row r="4021" spans="1:16" ht="45" x14ac:dyDescent="0.25">
      <c r="A4021" s="21" t="s">
        <v>8387</v>
      </c>
      <c r="B4021" s="21" t="s">
        <v>49</v>
      </c>
      <c r="C4021" s="22"/>
      <c r="D4021" s="22"/>
      <c r="E4021" s="22"/>
      <c r="F4021" s="22"/>
      <c r="G4021" s="22"/>
      <c r="H4021" s="22"/>
      <c r="I4021" s="22"/>
      <c r="J4021" s="22"/>
      <c r="K4021" s="23">
        <v>1</v>
      </c>
      <c r="L4021" s="23">
        <v>1</v>
      </c>
      <c r="M4021" s="21" t="s">
        <v>50</v>
      </c>
      <c r="N4021" s="21" t="s">
        <v>50</v>
      </c>
      <c r="O4021" s="22"/>
      <c r="P4021" s="22"/>
    </row>
    <row r="4022" spans="1:16" ht="45" x14ac:dyDescent="0.25">
      <c r="A4022" s="21" t="s">
        <v>8388</v>
      </c>
      <c r="B4022" s="21" t="s">
        <v>49</v>
      </c>
      <c r="C4022" s="22"/>
      <c r="D4022" s="22"/>
      <c r="E4022" s="22"/>
      <c r="F4022" s="22"/>
      <c r="G4022" s="22"/>
      <c r="H4022" s="22"/>
      <c r="I4022" s="22"/>
      <c r="J4022" s="22"/>
      <c r="K4022" s="23">
        <v>1</v>
      </c>
      <c r="L4022" s="23">
        <v>1</v>
      </c>
      <c r="M4022" s="21" t="s">
        <v>50</v>
      </c>
      <c r="N4022" s="21" t="s">
        <v>50</v>
      </c>
      <c r="O4022" s="22"/>
      <c r="P4022" s="22"/>
    </row>
    <row r="4023" spans="1:16" ht="45" x14ac:dyDescent="0.25">
      <c r="A4023" s="21" t="s">
        <v>8389</v>
      </c>
      <c r="B4023" s="21" t="s">
        <v>49</v>
      </c>
      <c r="C4023" s="22"/>
      <c r="D4023" s="22"/>
      <c r="E4023" s="22"/>
      <c r="F4023" s="22"/>
      <c r="G4023" s="22"/>
      <c r="H4023" s="22"/>
      <c r="I4023" s="22"/>
      <c r="J4023" s="22"/>
      <c r="K4023" s="23">
        <v>1</v>
      </c>
      <c r="L4023" s="23">
        <v>1</v>
      </c>
      <c r="M4023" s="21" t="s">
        <v>50</v>
      </c>
      <c r="N4023" s="21" t="s">
        <v>50</v>
      </c>
      <c r="O4023" s="22"/>
      <c r="P4023" s="22"/>
    </row>
    <row r="4024" spans="1:16" ht="45" x14ac:dyDescent="0.25">
      <c r="A4024" s="21" t="s">
        <v>8390</v>
      </c>
      <c r="B4024" s="21" t="s">
        <v>49</v>
      </c>
      <c r="C4024" s="22"/>
      <c r="D4024" s="22"/>
      <c r="E4024" s="22"/>
      <c r="F4024" s="22"/>
      <c r="G4024" s="22"/>
      <c r="H4024" s="22"/>
      <c r="I4024" s="22"/>
      <c r="J4024" s="22"/>
      <c r="K4024" s="23">
        <v>1</v>
      </c>
      <c r="L4024" s="23">
        <v>1</v>
      </c>
      <c r="M4024" s="21" t="s">
        <v>50</v>
      </c>
      <c r="N4024" s="21" t="s">
        <v>50</v>
      </c>
      <c r="O4024" s="22"/>
      <c r="P4024" s="22"/>
    </row>
    <row r="4025" spans="1:16" ht="45" x14ac:dyDescent="0.25">
      <c r="A4025" s="21" t="s">
        <v>8391</v>
      </c>
      <c r="B4025" s="21" t="s">
        <v>49</v>
      </c>
      <c r="C4025" s="22"/>
      <c r="D4025" s="22"/>
      <c r="E4025" s="22"/>
      <c r="F4025" s="22"/>
      <c r="G4025" s="22"/>
      <c r="H4025" s="22"/>
      <c r="I4025" s="22"/>
      <c r="J4025" s="22"/>
      <c r="K4025" s="23">
        <v>1</v>
      </c>
      <c r="L4025" s="23">
        <v>1</v>
      </c>
      <c r="M4025" s="21" t="s">
        <v>50</v>
      </c>
      <c r="N4025" s="21" t="s">
        <v>50</v>
      </c>
      <c r="O4025" s="22"/>
      <c r="P4025" s="22"/>
    </row>
    <row r="4026" spans="1:16" ht="45" x14ac:dyDescent="0.25">
      <c r="A4026" s="21" t="s">
        <v>8392</v>
      </c>
      <c r="B4026" s="21" t="s">
        <v>49</v>
      </c>
      <c r="C4026" s="22"/>
      <c r="D4026" s="22"/>
      <c r="E4026" s="22"/>
      <c r="F4026" s="22"/>
      <c r="G4026" s="22"/>
      <c r="H4026" s="22"/>
      <c r="I4026" s="22"/>
      <c r="J4026" s="22"/>
      <c r="K4026" s="23">
        <v>1</v>
      </c>
      <c r="L4026" s="23">
        <v>1</v>
      </c>
      <c r="M4026" s="21" t="s">
        <v>50</v>
      </c>
      <c r="N4026" s="21" t="s">
        <v>50</v>
      </c>
      <c r="O4026" s="22"/>
      <c r="P4026" s="22"/>
    </row>
    <row r="4027" spans="1:16" ht="45" x14ac:dyDescent="0.25">
      <c r="A4027" s="21" t="s">
        <v>8393</v>
      </c>
      <c r="B4027" s="21" t="s">
        <v>49</v>
      </c>
      <c r="C4027" s="22"/>
      <c r="D4027" s="22"/>
      <c r="E4027" s="22"/>
      <c r="F4027" s="22"/>
      <c r="G4027" s="22"/>
      <c r="H4027" s="22"/>
      <c r="I4027" s="22"/>
      <c r="J4027" s="22"/>
      <c r="K4027" s="23">
        <v>1</v>
      </c>
      <c r="L4027" s="23">
        <v>1</v>
      </c>
      <c r="M4027" s="21" t="s">
        <v>50</v>
      </c>
      <c r="N4027" s="21" t="s">
        <v>50</v>
      </c>
      <c r="O4027" s="22"/>
      <c r="P4027" s="22"/>
    </row>
    <row r="4028" spans="1:16" ht="45" x14ac:dyDescent="0.25">
      <c r="A4028" s="21" t="s">
        <v>8394</v>
      </c>
      <c r="B4028" s="21" t="s">
        <v>49</v>
      </c>
      <c r="C4028" s="22"/>
      <c r="D4028" s="22"/>
      <c r="E4028" s="22"/>
      <c r="F4028" s="22"/>
      <c r="G4028" s="22"/>
      <c r="H4028" s="22"/>
      <c r="I4028" s="22"/>
      <c r="J4028" s="22"/>
      <c r="K4028" s="23">
        <v>1</v>
      </c>
      <c r="L4028" s="23">
        <v>1</v>
      </c>
      <c r="M4028" s="21" t="s">
        <v>50</v>
      </c>
      <c r="N4028" s="21" t="s">
        <v>50</v>
      </c>
      <c r="O4028" s="22"/>
      <c r="P4028" s="22"/>
    </row>
    <row r="4029" spans="1:16" ht="45" x14ac:dyDescent="0.25">
      <c r="A4029" s="21" t="s">
        <v>3466</v>
      </c>
      <c r="B4029" s="21" t="s">
        <v>49</v>
      </c>
      <c r="C4029" s="23">
        <v>39475141.859999999</v>
      </c>
      <c r="D4029" s="23">
        <v>110.77</v>
      </c>
      <c r="E4029" s="23">
        <v>27164580.329999998</v>
      </c>
      <c r="F4029" s="23">
        <v>83.65</v>
      </c>
      <c r="G4029" s="23">
        <v>67603917.829999998</v>
      </c>
      <c r="H4029" s="23">
        <v>162.13999999999999</v>
      </c>
      <c r="I4029" s="23">
        <v>42872171.439999998</v>
      </c>
      <c r="J4029" s="23">
        <v>112.33</v>
      </c>
      <c r="K4029" s="23">
        <v>1</v>
      </c>
      <c r="L4029" s="23">
        <v>1</v>
      </c>
      <c r="M4029" s="21" t="s">
        <v>50</v>
      </c>
      <c r="N4029" s="21" t="s">
        <v>58</v>
      </c>
      <c r="O4029" s="22"/>
      <c r="P4029" s="23">
        <v>346556.5</v>
      </c>
    </row>
    <row r="4030" spans="1:16" ht="45" x14ac:dyDescent="0.25">
      <c r="A4030" s="21" t="s">
        <v>8395</v>
      </c>
      <c r="B4030" s="21" t="s">
        <v>49</v>
      </c>
      <c r="C4030" s="22"/>
      <c r="D4030" s="22"/>
      <c r="E4030" s="22"/>
      <c r="F4030" s="22"/>
      <c r="G4030" s="22"/>
      <c r="H4030" s="22"/>
      <c r="I4030" s="22"/>
      <c r="J4030" s="22"/>
      <c r="K4030" s="23">
        <v>1</v>
      </c>
      <c r="L4030" s="23">
        <v>1</v>
      </c>
      <c r="M4030" s="21" t="s">
        <v>50</v>
      </c>
      <c r="N4030" s="21" t="s">
        <v>50</v>
      </c>
      <c r="O4030" s="22"/>
      <c r="P4030" s="22"/>
    </row>
    <row r="4031" spans="1:16" ht="45" x14ac:dyDescent="0.25">
      <c r="A4031" s="21" t="s">
        <v>8396</v>
      </c>
      <c r="B4031" s="21" t="s">
        <v>49</v>
      </c>
      <c r="C4031" s="22"/>
      <c r="D4031" s="22"/>
      <c r="E4031" s="22"/>
      <c r="F4031" s="22"/>
      <c r="G4031" s="22"/>
      <c r="H4031" s="22"/>
      <c r="I4031" s="22"/>
      <c r="J4031" s="22"/>
      <c r="K4031" s="23">
        <v>1</v>
      </c>
      <c r="L4031" s="23">
        <v>1</v>
      </c>
      <c r="M4031" s="21" t="s">
        <v>50</v>
      </c>
      <c r="N4031" s="21" t="s">
        <v>50</v>
      </c>
      <c r="O4031" s="22"/>
      <c r="P4031" s="22"/>
    </row>
    <row r="4032" spans="1:16" ht="45" x14ac:dyDescent="0.25">
      <c r="A4032" s="21" t="s">
        <v>8397</v>
      </c>
      <c r="B4032" s="21" t="s">
        <v>49</v>
      </c>
      <c r="C4032" s="22"/>
      <c r="D4032" s="22"/>
      <c r="E4032" s="22"/>
      <c r="F4032" s="22"/>
      <c r="G4032" s="22"/>
      <c r="H4032" s="22"/>
      <c r="I4032" s="22"/>
      <c r="J4032" s="22"/>
      <c r="K4032" s="23">
        <v>1</v>
      </c>
      <c r="L4032" s="23">
        <v>1</v>
      </c>
      <c r="M4032" s="21" t="s">
        <v>50</v>
      </c>
      <c r="N4032" s="21" t="s">
        <v>50</v>
      </c>
      <c r="O4032" s="22"/>
      <c r="P4032" s="22"/>
    </row>
    <row r="4033" spans="1:16" ht="45" x14ac:dyDescent="0.25">
      <c r="A4033" s="21" t="s">
        <v>8398</v>
      </c>
      <c r="B4033" s="21" t="s">
        <v>49</v>
      </c>
      <c r="C4033" s="22"/>
      <c r="D4033" s="22"/>
      <c r="E4033" s="22"/>
      <c r="F4033" s="22"/>
      <c r="G4033" s="22"/>
      <c r="H4033" s="22"/>
      <c r="I4033" s="22"/>
      <c r="J4033" s="22"/>
      <c r="K4033" s="23">
        <v>1</v>
      </c>
      <c r="L4033" s="23">
        <v>1</v>
      </c>
      <c r="M4033" s="21" t="s">
        <v>50</v>
      </c>
      <c r="N4033" s="21" t="s">
        <v>50</v>
      </c>
      <c r="O4033" s="22"/>
      <c r="P4033" s="22"/>
    </row>
    <row r="4034" spans="1:16" ht="45" x14ac:dyDescent="0.25">
      <c r="A4034" s="21" t="s">
        <v>8399</v>
      </c>
      <c r="B4034" s="21" t="s">
        <v>49</v>
      </c>
      <c r="C4034" s="22"/>
      <c r="D4034" s="22"/>
      <c r="E4034" s="22"/>
      <c r="F4034" s="22"/>
      <c r="G4034" s="22"/>
      <c r="H4034" s="22"/>
      <c r="I4034" s="22"/>
      <c r="J4034" s="22"/>
      <c r="K4034" s="23">
        <v>1</v>
      </c>
      <c r="L4034" s="23">
        <v>1</v>
      </c>
      <c r="M4034" s="21" t="s">
        <v>50</v>
      </c>
      <c r="N4034" s="21" t="s">
        <v>50</v>
      </c>
      <c r="O4034" s="22"/>
      <c r="P4034" s="22"/>
    </row>
    <row r="4035" spans="1:16" ht="45" x14ac:dyDescent="0.25">
      <c r="A4035" s="21" t="s">
        <v>8400</v>
      </c>
      <c r="B4035" s="21" t="s">
        <v>49</v>
      </c>
      <c r="C4035" s="22"/>
      <c r="D4035" s="22"/>
      <c r="E4035" s="22"/>
      <c r="F4035" s="22"/>
      <c r="G4035" s="22"/>
      <c r="H4035" s="22"/>
      <c r="I4035" s="22"/>
      <c r="J4035" s="22"/>
      <c r="K4035" s="23">
        <v>1</v>
      </c>
      <c r="L4035" s="23">
        <v>1</v>
      </c>
      <c r="M4035" s="21" t="s">
        <v>50</v>
      </c>
      <c r="N4035" s="21" t="s">
        <v>50</v>
      </c>
      <c r="O4035" s="22"/>
      <c r="P4035" s="22"/>
    </row>
    <row r="4036" spans="1:16" ht="45" x14ac:dyDescent="0.25">
      <c r="A4036" s="21" t="s">
        <v>8401</v>
      </c>
      <c r="B4036" s="21" t="s">
        <v>49</v>
      </c>
      <c r="C4036" s="22"/>
      <c r="D4036" s="22"/>
      <c r="E4036" s="22"/>
      <c r="F4036" s="22"/>
      <c r="G4036" s="22"/>
      <c r="H4036" s="22"/>
      <c r="I4036" s="22"/>
      <c r="J4036" s="22"/>
      <c r="K4036" s="23">
        <v>1</v>
      </c>
      <c r="L4036" s="23">
        <v>1</v>
      </c>
      <c r="M4036" s="21" t="s">
        <v>50</v>
      </c>
      <c r="N4036" s="21" t="s">
        <v>50</v>
      </c>
      <c r="O4036" s="22"/>
      <c r="P4036" s="22"/>
    </row>
    <row r="4037" spans="1:16" ht="45" x14ac:dyDescent="0.25">
      <c r="A4037" s="21" t="s">
        <v>8402</v>
      </c>
      <c r="B4037" s="21" t="s">
        <v>198</v>
      </c>
      <c r="C4037" s="22"/>
      <c r="D4037" s="22"/>
      <c r="E4037" s="22"/>
      <c r="F4037" s="22"/>
      <c r="G4037" s="22"/>
      <c r="H4037" s="22"/>
      <c r="I4037" s="22"/>
      <c r="J4037" s="22"/>
      <c r="K4037" s="23">
        <v>1</v>
      </c>
      <c r="L4037" s="23">
        <v>1</v>
      </c>
      <c r="M4037" s="21" t="s">
        <v>50</v>
      </c>
      <c r="N4037" s="21" t="s">
        <v>50</v>
      </c>
      <c r="O4037" s="22"/>
      <c r="P4037" s="22"/>
    </row>
    <row r="4038" spans="1:16" ht="45" x14ac:dyDescent="0.25">
      <c r="A4038" s="21" t="s">
        <v>8403</v>
      </c>
      <c r="B4038" s="21" t="s">
        <v>49</v>
      </c>
      <c r="C4038" s="22"/>
      <c r="D4038" s="22"/>
      <c r="E4038" s="22"/>
      <c r="F4038" s="22"/>
      <c r="G4038" s="22"/>
      <c r="H4038" s="22"/>
      <c r="I4038" s="22"/>
      <c r="J4038" s="22"/>
      <c r="K4038" s="23">
        <v>1</v>
      </c>
      <c r="L4038" s="23">
        <v>1</v>
      </c>
      <c r="M4038" s="21" t="s">
        <v>50</v>
      </c>
      <c r="N4038" s="21" t="s">
        <v>50</v>
      </c>
      <c r="O4038" s="22"/>
      <c r="P4038" s="22"/>
    </row>
    <row r="4039" spans="1:16" ht="45" x14ac:dyDescent="0.25">
      <c r="A4039" s="21" t="s">
        <v>8404</v>
      </c>
      <c r="B4039" s="21" t="s">
        <v>49</v>
      </c>
      <c r="C4039" s="22"/>
      <c r="D4039" s="22"/>
      <c r="E4039" s="22"/>
      <c r="F4039" s="22"/>
      <c r="G4039" s="22"/>
      <c r="H4039" s="22"/>
      <c r="I4039" s="22"/>
      <c r="J4039" s="22"/>
      <c r="K4039" s="23">
        <v>1</v>
      </c>
      <c r="L4039" s="23">
        <v>1</v>
      </c>
      <c r="M4039" s="21" t="s">
        <v>50</v>
      </c>
      <c r="N4039" s="21" t="s">
        <v>50</v>
      </c>
      <c r="O4039" s="22"/>
      <c r="P4039" s="22"/>
    </row>
    <row r="4040" spans="1:16" ht="45" x14ac:dyDescent="0.25">
      <c r="A4040" s="21" t="s">
        <v>8405</v>
      </c>
      <c r="B4040" s="21" t="s">
        <v>49</v>
      </c>
      <c r="C4040" s="22"/>
      <c r="D4040" s="22"/>
      <c r="E4040" s="22"/>
      <c r="F4040" s="22"/>
      <c r="G4040" s="22"/>
      <c r="H4040" s="22"/>
      <c r="I4040" s="22"/>
      <c r="J4040" s="22"/>
      <c r="K4040" s="23">
        <v>1</v>
      </c>
      <c r="L4040" s="23">
        <v>1</v>
      </c>
      <c r="M4040" s="21" t="s">
        <v>50</v>
      </c>
      <c r="N4040" s="21" t="s">
        <v>50</v>
      </c>
      <c r="O4040" s="22"/>
      <c r="P4040" s="22"/>
    </row>
    <row r="4041" spans="1:16" ht="45" x14ac:dyDescent="0.25">
      <c r="A4041" s="21" t="s">
        <v>8406</v>
      </c>
      <c r="B4041" s="21" t="s">
        <v>49</v>
      </c>
      <c r="C4041" s="22"/>
      <c r="D4041" s="22"/>
      <c r="E4041" s="22"/>
      <c r="F4041" s="22"/>
      <c r="G4041" s="22"/>
      <c r="H4041" s="22"/>
      <c r="I4041" s="22"/>
      <c r="J4041" s="22"/>
      <c r="K4041" s="23">
        <v>1</v>
      </c>
      <c r="L4041" s="23">
        <v>1</v>
      </c>
      <c r="M4041" s="21" t="s">
        <v>50</v>
      </c>
      <c r="N4041" s="21" t="s">
        <v>50</v>
      </c>
      <c r="O4041" s="22"/>
      <c r="P4041" s="22"/>
    </row>
    <row r="4042" spans="1:16" ht="45" x14ac:dyDescent="0.25">
      <c r="A4042" s="21" t="s">
        <v>8407</v>
      </c>
      <c r="B4042" s="21" t="s">
        <v>49</v>
      </c>
      <c r="C4042" s="22"/>
      <c r="D4042" s="22"/>
      <c r="E4042" s="22"/>
      <c r="F4042" s="22"/>
      <c r="G4042" s="22"/>
      <c r="H4042" s="22"/>
      <c r="I4042" s="22"/>
      <c r="J4042" s="22"/>
      <c r="K4042" s="23">
        <v>1</v>
      </c>
      <c r="L4042" s="23">
        <v>1</v>
      </c>
      <c r="M4042" s="21" t="s">
        <v>50</v>
      </c>
      <c r="N4042" s="21" t="s">
        <v>50</v>
      </c>
      <c r="O4042" s="22"/>
      <c r="P4042" s="22"/>
    </row>
    <row r="4043" spans="1:16" ht="45" x14ac:dyDescent="0.25">
      <c r="A4043" s="21" t="s">
        <v>8408</v>
      </c>
      <c r="B4043" s="21" t="s">
        <v>49</v>
      </c>
      <c r="C4043" s="22"/>
      <c r="D4043" s="22"/>
      <c r="E4043" s="22"/>
      <c r="F4043" s="22"/>
      <c r="G4043" s="22"/>
      <c r="H4043" s="22"/>
      <c r="I4043" s="22"/>
      <c r="J4043" s="22"/>
      <c r="K4043" s="23">
        <v>1</v>
      </c>
      <c r="L4043" s="23">
        <v>1</v>
      </c>
      <c r="M4043" s="21" t="s">
        <v>50</v>
      </c>
      <c r="N4043" s="21" t="s">
        <v>50</v>
      </c>
      <c r="O4043" s="22"/>
      <c r="P4043" s="22"/>
    </row>
    <row r="4044" spans="1:16" ht="45" x14ac:dyDescent="0.25">
      <c r="A4044" s="21" t="s">
        <v>8409</v>
      </c>
      <c r="B4044" s="21" t="s">
        <v>49</v>
      </c>
      <c r="C4044" s="22"/>
      <c r="D4044" s="22"/>
      <c r="E4044" s="22"/>
      <c r="F4044" s="22"/>
      <c r="G4044" s="22"/>
      <c r="H4044" s="22"/>
      <c r="I4044" s="22"/>
      <c r="J4044" s="22"/>
      <c r="K4044" s="23">
        <v>1</v>
      </c>
      <c r="L4044" s="23">
        <v>1</v>
      </c>
      <c r="M4044" s="21" t="s">
        <v>50</v>
      </c>
      <c r="N4044" s="21" t="s">
        <v>50</v>
      </c>
      <c r="O4044" s="22"/>
      <c r="P4044" s="22"/>
    </row>
    <row r="4045" spans="1:16" ht="45" x14ac:dyDescent="0.25">
      <c r="A4045" s="21" t="s">
        <v>8410</v>
      </c>
      <c r="B4045" s="21" t="s">
        <v>49</v>
      </c>
      <c r="C4045" s="22"/>
      <c r="D4045" s="22"/>
      <c r="E4045" s="22"/>
      <c r="F4045" s="22"/>
      <c r="G4045" s="22"/>
      <c r="H4045" s="22"/>
      <c r="I4045" s="22"/>
      <c r="J4045" s="22"/>
      <c r="K4045" s="23">
        <v>1</v>
      </c>
      <c r="L4045" s="23">
        <v>1</v>
      </c>
      <c r="M4045" s="21" t="s">
        <v>50</v>
      </c>
      <c r="N4045" s="21" t="s">
        <v>50</v>
      </c>
      <c r="O4045" s="22"/>
      <c r="P4045" s="22"/>
    </row>
    <row r="4046" spans="1:16" ht="45" x14ac:dyDescent="0.25">
      <c r="A4046" s="21" t="s">
        <v>8411</v>
      </c>
      <c r="B4046" s="21" t="s">
        <v>49</v>
      </c>
      <c r="C4046" s="22"/>
      <c r="D4046" s="22"/>
      <c r="E4046" s="22"/>
      <c r="F4046" s="22"/>
      <c r="G4046" s="22"/>
      <c r="H4046" s="22"/>
      <c r="I4046" s="22"/>
      <c r="J4046" s="22"/>
      <c r="K4046" s="23">
        <v>1</v>
      </c>
      <c r="L4046" s="23">
        <v>1</v>
      </c>
      <c r="M4046" s="21" t="s">
        <v>50</v>
      </c>
      <c r="N4046" s="21" t="s">
        <v>50</v>
      </c>
      <c r="O4046" s="22"/>
      <c r="P4046" s="22"/>
    </row>
    <row r="4047" spans="1:16" ht="45" x14ac:dyDescent="0.25">
      <c r="A4047" s="21" t="s">
        <v>8412</v>
      </c>
      <c r="B4047" s="21" t="s">
        <v>49</v>
      </c>
      <c r="C4047" s="22"/>
      <c r="D4047" s="22"/>
      <c r="E4047" s="22"/>
      <c r="F4047" s="22"/>
      <c r="G4047" s="22"/>
      <c r="H4047" s="22"/>
      <c r="I4047" s="22"/>
      <c r="J4047" s="22"/>
      <c r="K4047" s="23">
        <v>1</v>
      </c>
      <c r="L4047" s="23">
        <v>1</v>
      </c>
      <c r="M4047" s="21" t="s">
        <v>50</v>
      </c>
      <c r="N4047" s="21" t="s">
        <v>50</v>
      </c>
      <c r="O4047" s="22"/>
      <c r="P4047" s="22"/>
    </row>
    <row r="4048" spans="1:16" ht="45" x14ac:dyDescent="0.25">
      <c r="A4048" s="21" t="s">
        <v>8413</v>
      </c>
      <c r="B4048" s="21" t="s">
        <v>49</v>
      </c>
      <c r="C4048" s="22"/>
      <c r="D4048" s="22"/>
      <c r="E4048" s="22"/>
      <c r="F4048" s="22"/>
      <c r="G4048" s="22"/>
      <c r="H4048" s="22"/>
      <c r="I4048" s="22"/>
      <c r="J4048" s="22"/>
      <c r="K4048" s="23">
        <v>1</v>
      </c>
      <c r="L4048" s="23">
        <v>1</v>
      </c>
      <c r="M4048" s="21" t="s">
        <v>50</v>
      </c>
      <c r="N4048" s="21" t="s">
        <v>50</v>
      </c>
      <c r="O4048" s="22"/>
      <c r="P4048" s="22"/>
    </row>
    <row r="4049" spans="1:16" ht="45" x14ac:dyDescent="0.25">
      <c r="A4049" s="21" t="s">
        <v>499</v>
      </c>
      <c r="B4049" s="21" t="s">
        <v>198</v>
      </c>
      <c r="C4049" s="23">
        <v>82442765.519999996</v>
      </c>
      <c r="D4049" s="23">
        <v>37.44</v>
      </c>
      <c r="E4049" s="23">
        <v>184271047.66</v>
      </c>
      <c r="F4049" s="23">
        <v>39.78</v>
      </c>
      <c r="G4049" s="23">
        <v>248445325.49000001</v>
      </c>
      <c r="H4049" s="23">
        <v>67.010000000000005</v>
      </c>
      <c r="I4049" s="23">
        <v>238244326.96000001</v>
      </c>
      <c r="J4049" s="23">
        <v>45.15</v>
      </c>
      <c r="K4049" s="23">
        <v>1</v>
      </c>
      <c r="L4049" s="23">
        <v>1</v>
      </c>
      <c r="M4049" s="21" t="s">
        <v>50</v>
      </c>
      <c r="N4049" s="21" t="s">
        <v>204</v>
      </c>
      <c r="O4049" s="22"/>
      <c r="P4049" s="23">
        <v>2387795</v>
      </c>
    </row>
    <row r="4050" spans="1:16" ht="45" x14ac:dyDescent="0.25">
      <c r="A4050" s="21" t="s">
        <v>8414</v>
      </c>
      <c r="B4050" s="21" t="s">
        <v>49</v>
      </c>
      <c r="C4050" s="22"/>
      <c r="D4050" s="22"/>
      <c r="E4050" s="22"/>
      <c r="F4050" s="22"/>
      <c r="G4050" s="22"/>
      <c r="H4050" s="22"/>
      <c r="I4050" s="22"/>
      <c r="J4050" s="22"/>
      <c r="K4050" s="23">
        <v>1</v>
      </c>
      <c r="L4050" s="23">
        <v>1</v>
      </c>
      <c r="M4050" s="21" t="s">
        <v>50</v>
      </c>
      <c r="N4050" s="21" t="s">
        <v>50</v>
      </c>
      <c r="O4050" s="22"/>
      <c r="P4050" s="22"/>
    </row>
    <row r="4051" spans="1:16" ht="45" x14ac:dyDescent="0.25">
      <c r="A4051" s="21" t="s">
        <v>8415</v>
      </c>
      <c r="B4051" s="21" t="s">
        <v>49</v>
      </c>
      <c r="C4051" s="22"/>
      <c r="D4051" s="22"/>
      <c r="E4051" s="22"/>
      <c r="F4051" s="22"/>
      <c r="G4051" s="22"/>
      <c r="H4051" s="22"/>
      <c r="I4051" s="22"/>
      <c r="J4051" s="22"/>
      <c r="K4051" s="23">
        <v>1</v>
      </c>
      <c r="L4051" s="23">
        <v>1</v>
      </c>
      <c r="M4051" s="21" t="s">
        <v>50</v>
      </c>
      <c r="N4051" s="21" t="s">
        <v>50</v>
      </c>
      <c r="O4051" s="22"/>
      <c r="P4051" s="22"/>
    </row>
    <row r="4052" spans="1:16" ht="45" x14ac:dyDescent="0.25">
      <c r="A4052" s="21" t="s">
        <v>8416</v>
      </c>
      <c r="B4052" s="21" t="s">
        <v>49</v>
      </c>
      <c r="C4052" s="22"/>
      <c r="D4052" s="22"/>
      <c r="E4052" s="22"/>
      <c r="F4052" s="22"/>
      <c r="G4052" s="22"/>
      <c r="H4052" s="22"/>
      <c r="I4052" s="22"/>
      <c r="J4052" s="22"/>
      <c r="K4052" s="23">
        <v>1</v>
      </c>
      <c r="L4052" s="23">
        <v>1</v>
      </c>
      <c r="M4052" s="21" t="s">
        <v>50</v>
      </c>
      <c r="N4052" s="21" t="s">
        <v>50</v>
      </c>
      <c r="O4052" s="22"/>
      <c r="P4052" s="22"/>
    </row>
    <row r="4053" spans="1:16" ht="45" x14ac:dyDescent="0.25">
      <c r="A4053" s="21" t="s">
        <v>8417</v>
      </c>
      <c r="B4053" s="21" t="s">
        <v>49</v>
      </c>
      <c r="C4053" s="22"/>
      <c r="D4053" s="22"/>
      <c r="E4053" s="22"/>
      <c r="F4053" s="22"/>
      <c r="G4053" s="22"/>
      <c r="H4053" s="22"/>
      <c r="I4053" s="22"/>
      <c r="J4053" s="22"/>
      <c r="K4053" s="23">
        <v>1</v>
      </c>
      <c r="L4053" s="23">
        <v>1</v>
      </c>
      <c r="M4053" s="21" t="s">
        <v>50</v>
      </c>
      <c r="N4053" s="21" t="s">
        <v>50</v>
      </c>
      <c r="O4053" s="22"/>
      <c r="P4053" s="22"/>
    </row>
    <row r="4054" spans="1:16" ht="45" x14ac:dyDescent="0.25">
      <c r="A4054" s="21" t="s">
        <v>8418</v>
      </c>
      <c r="B4054" s="21" t="s">
        <v>49</v>
      </c>
      <c r="C4054" s="22"/>
      <c r="D4054" s="22"/>
      <c r="E4054" s="22"/>
      <c r="F4054" s="22"/>
      <c r="G4054" s="22"/>
      <c r="H4054" s="22"/>
      <c r="I4054" s="22"/>
      <c r="J4054" s="22"/>
      <c r="K4054" s="23">
        <v>1</v>
      </c>
      <c r="L4054" s="23">
        <v>1</v>
      </c>
      <c r="M4054" s="21" t="s">
        <v>50</v>
      </c>
      <c r="N4054" s="21" t="s">
        <v>50</v>
      </c>
      <c r="O4054" s="22"/>
      <c r="P4054" s="22"/>
    </row>
    <row r="4055" spans="1:16" ht="45" x14ac:dyDescent="0.25">
      <c r="A4055" s="21" t="s">
        <v>3469</v>
      </c>
      <c r="B4055" s="21" t="s">
        <v>49</v>
      </c>
      <c r="C4055" s="23">
        <v>36143757.140000001</v>
      </c>
      <c r="D4055" s="23">
        <v>457.61</v>
      </c>
      <c r="E4055" s="23">
        <v>30115531.84</v>
      </c>
      <c r="F4055" s="23">
        <v>440.82</v>
      </c>
      <c r="G4055" s="23">
        <v>36127685.520000003</v>
      </c>
      <c r="H4055" s="23">
        <v>458.68</v>
      </c>
      <c r="I4055" s="23">
        <v>48863504.479999997</v>
      </c>
      <c r="J4055" s="23">
        <v>644.63</v>
      </c>
      <c r="K4055" s="23">
        <v>1</v>
      </c>
      <c r="L4055" s="23">
        <v>1</v>
      </c>
      <c r="M4055" s="21" t="s">
        <v>50</v>
      </c>
      <c r="N4055" s="21" t="s">
        <v>1462</v>
      </c>
      <c r="O4055" s="22"/>
      <c r="P4055" s="23">
        <v>83079.5</v>
      </c>
    </row>
    <row r="4056" spans="1:16" ht="45" x14ac:dyDescent="0.25">
      <c r="A4056" s="21" t="s">
        <v>8419</v>
      </c>
      <c r="B4056" s="21" t="s">
        <v>49</v>
      </c>
      <c r="C4056" s="22"/>
      <c r="D4056" s="22"/>
      <c r="E4056" s="22"/>
      <c r="F4056" s="22"/>
      <c r="G4056" s="22"/>
      <c r="H4056" s="22"/>
      <c r="I4056" s="22"/>
      <c r="J4056" s="22"/>
      <c r="K4056" s="23">
        <v>1</v>
      </c>
      <c r="L4056" s="23">
        <v>1</v>
      </c>
      <c r="M4056" s="21" t="s">
        <v>50</v>
      </c>
      <c r="N4056" s="21" t="s">
        <v>50</v>
      </c>
      <c r="O4056" s="22"/>
      <c r="P4056" s="22"/>
    </row>
    <row r="4057" spans="1:16" ht="45" x14ac:dyDescent="0.25">
      <c r="A4057" s="21" t="s">
        <v>8420</v>
      </c>
      <c r="B4057" s="21" t="s">
        <v>49</v>
      </c>
      <c r="C4057" s="22"/>
      <c r="D4057" s="22"/>
      <c r="E4057" s="22"/>
      <c r="F4057" s="22"/>
      <c r="G4057" s="22"/>
      <c r="H4057" s="22"/>
      <c r="I4057" s="22"/>
      <c r="J4057" s="22"/>
      <c r="K4057" s="23">
        <v>1</v>
      </c>
      <c r="L4057" s="23">
        <v>1</v>
      </c>
      <c r="M4057" s="21" t="s">
        <v>50</v>
      </c>
      <c r="N4057" s="21" t="s">
        <v>50</v>
      </c>
      <c r="O4057" s="22"/>
      <c r="P4057" s="22"/>
    </row>
    <row r="4058" spans="1:16" ht="45" x14ac:dyDescent="0.25">
      <c r="A4058" s="21" t="s">
        <v>8421</v>
      </c>
      <c r="B4058" s="21" t="s">
        <v>49</v>
      </c>
      <c r="C4058" s="22"/>
      <c r="D4058" s="22"/>
      <c r="E4058" s="22"/>
      <c r="F4058" s="22"/>
      <c r="G4058" s="22"/>
      <c r="H4058" s="22"/>
      <c r="I4058" s="22"/>
      <c r="J4058" s="22"/>
      <c r="K4058" s="23">
        <v>1</v>
      </c>
      <c r="L4058" s="23">
        <v>1</v>
      </c>
      <c r="M4058" s="21" t="s">
        <v>50</v>
      </c>
      <c r="N4058" s="21" t="s">
        <v>50</v>
      </c>
      <c r="O4058" s="22"/>
      <c r="P4058" s="22"/>
    </row>
    <row r="4059" spans="1:16" ht="45" x14ac:dyDescent="0.25">
      <c r="A4059" s="21" t="s">
        <v>8422</v>
      </c>
      <c r="B4059" s="21" t="s">
        <v>49</v>
      </c>
      <c r="C4059" s="22"/>
      <c r="D4059" s="22"/>
      <c r="E4059" s="22"/>
      <c r="F4059" s="22"/>
      <c r="G4059" s="22"/>
      <c r="H4059" s="22"/>
      <c r="I4059" s="22"/>
      <c r="J4059" s="22"/>
      <c r="K4059" s="23">
        <v>1</v>
      </c>
      <c r="L4059" s="23">
        <v>1</v>
      </c>
      <c r="M4059" s="21" t="s">
        <v>50</v>
      </c>
      <c r="N4059" s="21" t="s">
        <v>50</v>
      </c>
      <c r="O4059" s="22"/>
      <c r="P4059" s="22"/>
    </row>
    <row r="4060" spans="1:16" ht="45" x14ac:dyDescent="0.25">
      <c r="A4060" s="21" t="s">
        <v>8423</v>
      </c>
      <c r="B4060" s="21" t="s">
        <v>49</v>
      </c>
      <c r="C4060" s="22"/>
      <c r="D4060" s="22"/>
      <c r="E4060" s="22"/>
      <c r="F4060" s="22"/>
      <c r="G4060" s="22"/>
      <c r="H4060" s="22"/>
      <c r="I4060" s="22"/>
      <c r="J4060" s="22"/>
      <c r="K4060" s="23">
        <v>1</v>
      </c>
      <c r="L4060" s="23">
        <v>1</v>
      </c>
      <c r="M4060" s="21" t="s">
        <v>50</v>
      </c>
      <c r="N4060" s="21" t="s">
        <v>50</v>
      </c>
      <c r="O4060" s="22"/>
      <c r="P4060" s="22"/>
    </row>
    <row r="4061" spans="1:16" ht="45" x14ac:dyDescent="0.25">
      <c r="A4061" s="21" t="s">
        <v>8424</v>
      </c>
      <c r="B4061" s="21" t="s">
        <v>49</v>
      </c>
      <c r="C4061" s="22"/>
      <c r="D4061" s="22"/>
      <c r="E4061" s="22"/>
      <c r="F4061" s="22"/>
      <c r="G4061" s="22"/>
      <c r="H4061" s="22"/>
      <c r="I4061" s="22"/>
      <c r="J4061" s="22"/>
      <c r="K4061" s="23">
        <v>1</v>
      </c>
      <c r="L4061" s="23">
        <v>1</v>
      </c>
      <c r="M4061" s="21" t="s">
        <v>50</v>
      </c>
      <c r="N4061" s="21" t="s">
        <v>50</v>
      </c>
      <c r="O4061" s="22"/>
      <c r="P4061" s="22"/>
    </row>
    <row r="4062" spans="1:16" ht="45" x14ac:dyDescent="0.25">
      <c r="A4062" s="21" t="s">
        <v>8425</v>
      </c>
      <c r="B4062" s="21" t="s">
        <v>49</v>
      </c>
      <c r="C4062" s="22"/>
      <c r="D4062" s="22"/>
      <c r="E4062" s="22"/>
      <c r="F4062" s="22"/>
      <c r="G4062" s="22"/>
      <c r="H4062" s="22"/>
      <c r="I4062" s="22"/>
      <c r="J4062" s="22"/>
      <c r="K4062" s="23">
        <v>1</v>
      </c>
      <c r="L4062" s="23">
        <v>1</v>
      </c>
      <c r="M4062" s="21" t="s">
        <v>50</v>
      </c>
      <c r="N4062" s="21" t="s">
        <v>50</v>
      </c>
      <c r="O4062" s="22"/>
      <c r="P4062" s="22"/>
    </row>
    <row r="4063" spans="1:16" ht="45" x14ac:dyDescent="0.25">
      <c r="A4063" s="21" t="s">
        <v>8426</v>
      </c>
      <c r="B4063" s="21" t="s">
        <v>49</v>
      </c>
      <c r="C4063" s="22"/>
      <c r="D4063" s="22"/>
      <c r="E4063" s="22"/>
      <c r="F4063" s="22"/>
      <c r="G4063" s="22"/>
      <c r="H4063" s="22"/>
      <c r="I4063" s="22"/>
      <c r="J4063" s="22"/>
      <c r="K4063" s="23">
        <v>1</v>
      </c>
      <c r="L4063" s="23">
        <v>1</v>
      </c>
      <c r="M4063" s="21" t="s">
        <v>50</v>
      </c>
      <c r="N4063" s="21" t="s">
        <v>50</v>
      </c>
      <c r="O4063" s="22"/>
      <c r="P4063" s="22"/>
    </row>
    <row r="4064" spans="1:16" ht="45" x14ac:dyDescent="0.25">
      <c r="A4064" s="21" t="s">
        <v>8427</v>
      </c>
      <c r="B4064" s="21" t="s">
        <v>49</v>
      </c>
      <c r="C4064" s="22"/>
      <c r="D4064" s="22"/>
      <c r="E4064" s="22"/>
      <c r="F4064" s="22"/>
      <c r="G4064" s="22"/>
      <c r="H4064" s="22"/>
      <c r="I4064" s="22"/>
      <c r="J4064" s="22"/>
      <c r="K4064" s="23">
        <v>1</v>
      </c>
      <c r="L4064" s="23">
        <v>1</v>
      </c>
      <c r="M4064" s="21" t="s">
        <v>50</v>
      </c>
      <c r="N4064" s="21" t="s">
        <v>50</v>
      </c>
      <c r="O4064" s="22"/>
      <c r="P4064" s="22"/>
    </row>
    <row r="4065" spans="1:16" ht="45" x14ac:dyDescent="0.25">
      <c r="A4065" s="21" t="s">
        <v>8428</v>
      </c>
      <c r="B4065" s="21" t="s">
        <v>49</v>
      </c>
      <c r="C4065" s="22"/>
      <c r="D4065" s="22"/>
      <c r="E4065" s="22"/>
      <c r="F4065" s="22"/>
      <c r="G4065" s="22"/>
      <c r="H4065" s="22"/>
      <c r="I4065" s="22"/>
      <c r="J4065" s="22"/>
      <c r="K4065" s="23">
        <v>1</v>
      </c>
      <c r="L4065" s="23">
        <v>1</v>
      </c>
      <c r="M4065" s="21" t="s">
        <v>50</v>
      </c>
      <c r="N4065" s="21" t="s">
        <v>50</v>
      </c>
      <c r="O4065" s="22"/>
      <c r="P4065" s="22"/>
    </row>
    <row r="4066" spans="1:16" ht="45" x14ac:dyDescent="0.25">
      <c r="A4066" s="21" t="s">
        <v>514</v>
      </c>
      <c r="B4066" s="21" t="s">
        <v>49</v>
      </c>
      <c r="C4066" s="23">
        <v>77377686.25</v>
      </c>
      <c r="D4066" s="23">
        <v>37.44</v>
      </c>
      <c r="E4066" s="23">
        <v>172949891.00999999</v>
      </c>
      <c r="F4066" s="23">
        <v>39.78</v>
      </c>
      <c r="G4066" s="23">
        <v>233181460.19</v>
      </c>
      <c r="H4066" s="23">
        <v>67.010000000000005</v>
      </c>
      <c r="I4066" s="23">
        <v>384033036.67000002</v>
      </c>
      <c r="J4066" s="23">
        <v>46.87</v>
      </c>
      <c r="K4066" s="23">
        <v>1</v>
      </c>
      <c r="L4066" s="23">
        <v>1</v>
      </c>
      <c r="M4066" s="21" t="s">
        <v>50</v>
      </c>
      <c r="N4066" s="21" t="s">
        <v>58</v>
      </c>
      <c r="O4066" s="22"/>
      <c r="P4066" s="23">
        <v>1448312</v>
      </c>
    </row>
    <row r="4067" spans="1:16" ht="45" x14ac:dyDescent="0.25">
      <c r="A4067" s="21" t="s">
        <v>8429</v>
      </c>
      <c r="B4067" s="21" t="s">
        <v>49</v>
      </c>
      <c r="C4067" s="22"/>
      <c r="D4067" s="22"/>
      <c r="E4067" s="22"/>
      <c r="F4067" s="22"/>
      <c r="G4067" s="22"/>
      <c r="H4067" s="22"/>
      <c r="I4067" s="22"/>
      <c r="J4067" s="22"/>
      <c r="K4067" s="23">
        <v>1</v>
      </c>
      <c r="L4067" s="23">
        <v>1</v>
      </c>
      <c r="M4067" s="21" t="s">
        <v>50</v>
      </c>
      <c r="N4067" s="21" t="s">
        <v>50</v>
      </c>
      <c r="O4067" s="22"/>
      <c r="P4067" s="22"/>
    </row>
    <row r="4068" spans="1:16" ht="45" x14ac:dyDescent="0.25">
      <c r="A4068" s="21" t="s">
        <v>536</v>
      </c>
      <c r="B4068" s="21" t="s">
        <v>49</v>
      </c>
      <c r="C4068" s="23">
        <v>66046849.810000002</v>
      </c>
      <c r="D4068" s="23">
        <v>30.74</v>
      </c>
      <c r="E4068" s="23">
        <v>133619587.59999999</v>
      </c>
      <c r="F4068" s="23">
        <v>39.78</v>
      </c>
      <c r="G4068" s="23">
        <v>180153976.19</v>
      </c>
      <c r="H4068" s="23">
        <v>67.010000000000005</v>
      </c>
      <c r="I4068" s="23">
        <v>172756974.69</v>
      </c>
      <c r="J4068" s="23">
        <v>45.15</v>
      </c>
      <c r="K4068" s="23">
        <v>1</v>
      </c>
      <c r="L4068" s="23">
        <v>1</v>
      </c>
      <c r="M4068" s="21" t="s">
        <v>50</v>
      </c>
      <c r="N4068" s="21" t="s">
        <v>204</v>
      </c>
      <c r="O4068" s="22"/>
      <c r="P4068" s="23">
        <v>1820847.5</v>
      </c>
    </row>
    <row r="4069" spans="1:16" ht="45" x14ac:dyDescent="0.25">
      <c r="A4069" s="21" t="s">
        <v>8430</v>
      </c>
      <c r="B4069" s="21" t="s">
        <v>49</v>
      </c>
      <c r="C4069" s="22"/>
      <c r="D4069" s="22"/>
      <c r="E4069" s="22"/>
      <c r="F4069" s="22"/>
      <c r="G4069" s="22"/>
      <c r="H4069" s="22"/>
      <c r="I4069" s="22"/>
      <c r="J4069" s="22"/>
      <c r="K4069" s="23">
        <v>1</v>
      </c>
      <c r="L4069" s="23">
        <v>1</v>
      </c>
      <c r="M4069" s="21" t="s">
        <v>50</v>
      </c>
      <c r="N4069" s="21" t="s">
        <v>50</v>
      </c>
      <c r="O4069" s="22"/>
      <c r="P4069" s="22"/>
    </row>
    <row r="4070" spans="1:16" ht="45" x14ac:dyDescent="0.25">
      <c r="A4070" s="21" t="s">
        <v>8431</v>
      </c>
      <c r="B4070" s="21" t="s">
        <v>49</v>
      </c>
      <c r="C4070" s="22"/>
      <c r="D4070" s="22"/>
      <c r="E4070" s="22"/>
      <c r="F4070" s="22"/>
      <c r="G4070" s="22"/>
      <c r="H4070" s="22"/>
      <c r="I4070" s="22"/>
      <c r="J4070" s="22"/>
      <c r="K4070" s="23">
        <v>1</v>
      </c>
      <c r="L4070" s="23">
        <v>1</v>
      </c>
      <c r="M4070" s="21" t="s">
        <v>50</v>
      </c>
      <c r="N4070" s="21" t="s">
        <v>50</v>
      </c>
      <c r="O4070" s="22"/>
      <c r="P4070" s="22"/>
    </row>
    <row r="4071" spans="1:16" ht="45" x14ac:dyDescent="0.25">
      <c r="A4071" s="21" t="s">
        <v>3473</v>
      </c>
      <c r="B4071" s="21" t="s">
        <v>49</v>
      </c>
      <c r="C4071" s="23">
        <v>63996915.869999997</v>
      </c>
      <c r="D4071" s="23">
        <v>529.94000000000005</v>
      </c>
      <c r="E4071" s="23">
        <v>37051663.270000003</v>
      </c>
      <c r="F4071" s="23">
        <v>378.56</v>
      </c>
      <c r="G4071" s="23">
        <v>38626328.469999999</v>
      </c>
      <c r="H4071" s="23">
        <v>408.87</v>
      </c>
      <c r="I4071" s="23">
        <v>42729880.43</v>
      </c>
      <c r="J4071" s="23">
        <v>407.04</v>
      </c>
      <c r="K4071" s="23">
        <v>1</v>
      </c>
      <c r="L4071" s="23">
        <v>1</v>
      </c>
      <c r="M4071" s="21" t="s">
        <v>50</v>
      </c>
      <c r="N4071" s="21" t="s">
        <v>1462</v>
      </c>
      <c r="O4071" s="22"/>
      <c r="P4071" s="23">
        <v>83416</v>
      </c>
    </row>
    <row r="4072" spans="1:16" ht="45" x14ac:dyDescent="0.25">
      <c r="A4072" s="21" t="s">
        <v>8432</v>
      </c>
      <c r="B4072" s="21" t="s">
        <v>49</v>
      </c>
      <c r="C4072" s="22"/>
      <c r="D4072" s="22"/>
      <c r="E4072" s="22"/>
      <c r="F4072" s="22"/>
      <c r="G4072" s="22"/>
      <c r="H4072" s="22"/>
      <c r="I4072" s="22"/>
      <c r="J4072" s="22"/>
      <c r="K4072" s="23">
        <v>1</v>
      </c>
      <c r="L4072" s="23">
        <v>1</v>
      </c>
      <c r="M4072" s="21" t="s">
        <v>50</v>
      </c>
      <c r="N4072" s="21" t="s">
        <v>50</v>
      </c>
      <c r="O4072" s="22"/>
      <c r="P4072" s="22"/>
    </row>
    <row r="4073" spans="1:16" ht="45" x14ac:dyDescent="0.25">
      <c r="A4073" s="21" t="s">
        <v>3475</v>
      </c>
      <c r="B4073" s="21" t="s">
        <v>49</v>
      </c>
      <c r="C4073" s="23">
        <v>9185384.8100000005</v>
      </c>
      <c r="D4073" s="23">
        <v>42.78</v>
      </c>
      <c r="E4073" s="23">
        <v>14092072.23</v>
      </c>
      <c r="F4073" s="23">
        <v>30.38</v>
      </c>
      <c r="G4073" s="23">
        <v>17743141.859999999</v>
      </c>
      <c r="H4073" s="23">
        <v>38.99</v>
      </c>
      <c r="I4073" s="23">
        <v>16739233.970000001</v>
      </c>
      <c r="J4073" s="23">
        <v>41.97</v>
      </c>
      <c r="K4073" s="23">
        <v>1</v>
      </c>
      <c r="L4073" s="23">
        <v>1</v>
      </c>
      <c r="M4073" s="21" t="s">
        <v>50</v>
      </c>
      <c r="N4073" s="21" t="s">
        <v>58</v>
      </c>
      <c r="O4073" s="22"/>
      <c r="P4073" s="23">
        <v>366646.5</v>
      </c>
    </row>
    <row r="4074" spans="1:16" ht="45" x14ac:dyDescent="0.25">
      <c r="A4074" s="21" t="s">
        <v>8433</v>
      </c>
      <c r="B4074" s="21" t="s">
        <v>49</v>
      </c>
      <c r="C4074" s="22"/>
      <c r="D4074" s="22"/>
      <c r="E4074" s="22"/>
      <c r="F4074" s="22"/>
      <c r="G4074" s="22"/>
      <c r="H4074" s="22"/>
      <c r="I4074" s="22"/>
      <c r="J4074" s="22"/>
      <c r="K4074" s="23">
        <v>1</v>
      </c>
      <c r="L4074" s="23">
        <v>1</v>
      </c>
      <c r="M4074" s="21" t="s">
        <v>50</v>
      </c>
      <c r="N4074" s="21" t="s">
        <v>50</v>
      </c>
      <c r="O4074" s="22"/>
      <c r="P4074" s="22"/>
    </row>
    <row r="4075" spans="1:16" ht="45" x14ac:dyDescent="0.25">
      <c r="A4075" s="21" t="s">
        <v>8434</v>
      </c>
      <c r="B4075" s="21" t="s">
        <v>49</v>
      </c>
      <c r="C4075" s="22"/>
      <c r="D4075" s="22"/>
      <c r="E4075" s="22"/>
      <c r="F4075" s="22"/>
      <c r="G4075" s="22"/>
      <c r="H4075" s="22"/>
      <c r="I4075" s="22"/>
      <c r="J4075" s="22"/>
      <c r="K4075" s="23">
        <v>1</v>
      </c>
      <c r="L4075" s="23">
        <v>1</v>
      </c>
      <c r="M4075" s="21" t="s">
        <v>50</v>
      </c>
      <c r="N4075" s="21" t="s">
        <v>50</v>
      </c>
      <c r="O4075" s="22"/>
      <c r="P4075" s="22"/>
    </row>
    <row r="4076" spans="1:16" ht="45" x14ac:dyDescent="0.25">
      <c r="A4076" s="21" t="s">
        <v>8435</v>
      </c>
      <c r="B4076" s="21" t="s">
        <v>49</v>
      </c>
      <c r="C4076" s="22"/>
      <c r="D4076" s="22"/>
      <c r="E4076" s="22"/>
      <c r="F4076" s="22"/>
      <c r="G4076" s="22"/>
      <c r="H4076" s="22"/>
      <c r="I4076" s="22"/>
      <c r="J4076" s="22"/>
      <c r="K4076" s="23">
        <v>1</v>
      </c>
      <c r="L4076" s="23">
        <v>1</v>
      </c>
      <c r="M4076" s="21" t="s">
        <v>50</v>
      </c>
      <c r="N4076" s="21" t="s">
        <v>50</v>
      </c>
      <c r="O4076" s="22"/>
      <c r="P4076" s="22"/>
    </row>
    <row r="4077" spans="1:16" ht="45" x14ac:dyDescent="0.25">
      <c r="A4077" s="21" t="s">
        <v>8436</v>
      </c>
      <c r="B4077" s="21" t="s">
        <v>49</v>
      </c>
      <c r="C4077" s="22"/>
      <c r="D4077" s="22"/>
      <c r="E4077" s="22"/>
      <c r="F4077" s="22"/>
      <c r="G4077" s="22"/>
      <c r="H4077" s="22"/>
      <c r="I4077" s="22"/>
      <c r="J4077" s="22"/>
      <c r="K4077" s="23">
        <v>1</v>
      </c>
      <c r="L4077" s="23">
        <v>1</v>
      </c>
      <c r="M4077" s="21" t="s">
        <v>50</v>
      </c>
      <c r="N4077" s="21" t="s">
        <v>50</v>
      </c>
      <c r="O4077" s="22"/>
      <c r="P4077" s="22"/>
    </row>
    <row r="4078" spans="1:16" ht="45" x14ac:dyDescent="0.25">
      <c r="A4078" s="21" t="s">
        <v>8437</v>
      </c>
      <c r="B4078" s="21" t="s">
        <v>49</v>
      </c>
      <c r="C4078" s="22"/>
      <c r="D4078" s="22"/>
      <c r="E4078" s="22"/>
      <c r="F4078" s="22"/>
      <c r="G4078" s="22"/>
      <c r="H4078" s="22"/>
      <c r="I4078" s="22"/>
      <c r="J4078" s="22"/>
      <c r="K4078" s="23">
        <v>1</v>
      </c>
      <c r="L4078" s="23">
        <v>1</v>
      </c>
      <c r="M4078" s="21" t="s">
        <v>50</v>
      </c>
      <c r="N4078" s="21" t="s">
        <v>50</v>
      </c>
      <c r="O4078" s="22"/>
      <c r="P4078" s="22"/>
    </row>
    <row r="4079" spans="1:16" ht="45" x14ac:dyDescent="0.25">
      <c r="A4079" s="21" t="s">
        <v>8438</v>
      </c>
      <c r="B4079" s="21" t="s">
        <v>49</v>
      </c>
      <c r="C4079" s="22"/>
      <c r="D4079" s="22"/>
      <c r="E4079" s="22"/>
      <c r="F4079" s="22"/>
      <c r="G4079" s="22"/>
      <c r="H4079" s="22"/>
      <c r="I4079" s="22"/>
      <c r="J4079" s="22"/>
      <c r="K4079" s="23">
        <v>1</v>
      </c>
      <c r="L4079" s="23">
        <v>1</v>
      </c>
      <c r="M4079" s="21" t="s">
        <v>50</v>
      </c>
      <c r="N4079" s="21" t="s">
        <v>50</v>
      </c>
      <c r="O4079" s="22"/>
      <c r="P4079" s="22"/>
    </row>
    <row r="4080" spans="1:16" ht="45" x14ac:dyDescent="0.25">
      <c r="A4080" s="21" t="s">
        <v>8439</v>
      </c>
      <c r="B4080" s="21" t="s">
        <v>49</v>
      </c>
      <c r="C4080" s="22"/>
      <c r="D4080" s="22"/>
      <c r="E4080" s="22"/>
      <c r="F4080" s="22"/>
      <c r="G4080" s="22"/>
      <c r="H4080" s="22"/>
      <c r="I4080" s="22"/>
      <c r="J4080" s="22"/>
      <c r="K4080" s="23">
        <v>1</v>
      </c>
      <c r="L4080" s="23">
        <v>1</v>
      </c>
      <c r="M4080" s="21" t="s">
        <v>50</v>
      </c>
      <c r="N4080" s="21" t="s">
        <v>50</v>
      </c>
      <c r="O4080" s="22"/>
      <c r="P4080" s="22"/>
    </row>
    <row r="4081" spans="1:16" ht="45" x14ac:dyDescent="0.25">
      <c r="A4081" s="21" t="s">
        <v>3477</v>
      </c>
      <c r="B4081" s="21" t="s">
        <v>49</v>
      </c>
      <c r="C4081" s="23">
        <v>27937026.850000001</v>
      </c>
      <c r="D4081" s="23">
        <v>457.61</v>
      </c>
      <c r="E4081" s="23">
        <v>42566453.780000001</v>
      </c>
      <c r="F4081" s="23">
        <v>726.61</v>
      </c>
      <c r="G4081" s="23">
        <v>43262029.759999998</v>
      </c>
      <c r="H4081" s="23">
        <v>743.27</v>
      </c>
      <c r="I4081" s="23">
        <v>37768653.43</v>
      </c>
      <c r="J4081" s="23">
        <v>644.63</v>
      </c>
      <c r="K4081" s="23">
        <v>1</v>
      </c>
      <c r="L4081" s="23">
        <v>1</v>
      </c>
      <c r="M4081" s="21" t="s">
        <v>50</v>
      </c>
      <c r="N4081" s="21" t="s">
        <v>1462</v>
      </c>
      <c r="O4081" s="22"/>
      <c r="P4081" s="23">
        <v>58103.75</v>
      </c>
    </row>
    <row r="4082" spans="1:16" ht="45" x14ac:dyDescent="0.25">
      <c r="A4082" s="21" t="s">
        <v>1163</v>
      </c>
      <c r="B4082" s="21" t="s">
        <v>49</v>
      </c>
      <c r="C4082" s="23">
        <v>5026157.2699999996</v>
      </c>
      <c r="D4082" s="23">
        <v>621.08000000000004</v>
      </c>
      <c r="E4082" s="23">
        <v>4994278.53</v>
      </c>
      <c r="F4082" s="23">
        <v>530.27</v>
      </c>
      <c r="G4082" s="23">
        <v>4595502.8099999996</v>
      </c>
      <c r="H4082" s="23">
        <v>436.57</v>
      </c>
      <c r="I4082" s="23">
        <v>5036823.67</v>
      </c>
      <c r="J4082" s="23">
        <v>526.12</v>
      </c>
      <c r="K4082" s="23">
        <v>1</v>
      </c>
      <c r="L4082" s="23">
        <v>1</v>
      </c>
      <c r="M4082" s="21" t="s">
        <v>50</v>
      </c>
      <c r="N4082" s="21" t="s">
        <v>5192</v>
      </c>
      <c r="O4082" s="22"/>
      <c r="P4082" s="23">
        <v>12500</v>
      </c>
    </row>
    <row r="4083" spans="1:16" ht="45" x14ac:dyDescent="0.25">
      <c r="A4083" s="21" t="s">
        <v>8440</v>
      </c>
      <c r="B4083" s="21" t="s">
        <v>49</v>
      </c>
      <c r="C4083" s="22"/>
      <c r="D4083" s="22"/>
      <c r="E4083" s="22"/>
      <c r="F4083" s="22"/>
      <c r="G4083" s="22"/>
      <c r="H4083" s="22"/>
      <c r="I4083" s="22"/>
      <c r="J4083" s="22"/>
      <c r="K4083" s="23">
        <v>1</v>
      </c>
      <c r="L4083" s="23">
        <v>1</v>
      </c>
      <c r="M4083" s="21" t="s">
        <v>50</v>
      </c>
      <c r="N4083" s="21" t="s">
        <v>50</v>
      </c>
      <c r="O4083" s="22"/>
      <c r="P4083" s="22"/>
    </row>
    <row r="4084" spans="1:16" ht="45" x14ac:dyDescent="0.25">
      <c r="A4084" s="21" t="s">
        <v>8441</v>
      </c>
      <c r="B4084" s="21" t="s">
        <v>49</v>
      </c>
      <c r="C4084" s="22"/>
      <c r="D4084" s="22"/>
      <c r="E4084" s="22"/>
      <c r="F4084" s="22"/>
      <c r="G4084" s="22"/>
      <c r="H4084" s="22"/>
      <c r="I4084" s="22"/>
      <c r="J4084" s="22"/>
      <c r="K4084" s="23">
        <v>1</v>
      </c>
      <c r="L4084" s="23">
        <v>1</v>
      </c>
      <c r="M4084" s="21" t="s">
        <v>50</v>
      </c>
      <c r="N4084" s="21" t="s">
        <v>50</v>
      </c>
      <c r="O4084" s="22"/>
      <c r="P4084" s="22"/>
    </row>
    <row r="4085" spans="1:16" ht="45" x14ac:dyDescent="0.25">
      <c r="A4085" s="21" t="s">
        <v>8442</v>
      </c>
      <c r="B4085" s="21" t="s">
        <v>49</v>
      </c>
      <c r="C4085" s="22"/>
      <c r="D4085" s="22"/>
      <c r="E4085" s="22"/>
      <c r="F4085" s="22"/>
      <c r="G4085" s="22"/>
      <c r="H4085" s="22"/>
      <c r="I4085" s="22"/>
      <c r="J4085" s="22"/>
      <c r="K4085" s="23">
        <v>1</v>
      </c>
      <c r="L4085" s="23">
        <v>1</v>
      </c>
      <c r="M4085" s="21" t="s">
        <v>50</v>
      </c>
      <c r="N4085" s="21" t="s">
        <v>50</v>
      </c>
      <c r="O4085" s="22"/>
      <c r="P4085" s="22"/>
    </row>
    <row r="4086" spans="1:16" ht="45" x14ac:dyDescent="0.25">
      <c r="A4086" s="21" t="s">
        <v>8443</v>
      </c>
      <c r="B4086" s="21" t="s">
        <v>49</v>
      </c>
      <c r="C4086" s="22"/>
      <c r="D4086" s="22"/>
      <c r="E4086" s="22"/>
      <c r="F4086" s="22"/>
      <c r="G4086" s="22"/>
      <c r="H4086" s="22"/>
      <c r="I4086" s="22"/>
      <c r="J4086" s="22"/>
      <c r="K4086" s="23">
        <v>1</v>
      </c>
      <c r="L4086" s="23">
        <v>1</v>
      </c>
      <c r="M4086" s="21" t="s">
        <v>50</v>
      </c>
      <c r="N4086" s="21" t="s">
        <v>50</v>
      </c>
      <c r="O4086" s="22"/>
      <c r="P4086" s="22"/>
    </row>
    <row r="4087" spans="1:16" ht="45" x14ac:dyDescent="0.25">
      <c r="A4087" s="21" t="s">
        <v>8444</v>
      </c>
      <c r="B4087" s="21" t="s">
        <v>49</v>
      </c>
      <c r="C4087" s="22"/>
      <c r="D4087" s="22"/>
      <c r="E4087" s="22"/>
      <c r="F4087" s="22"/>
      <c r="G4087" s="22"/>
      <c r="H4087" s="22"/>
      <c r="I4087" s="22"/>
      <c r="J4087" s="22"/>
      <c r="K4087" s="23">
        <v>1</v>
      </c>
      <c r="L4087" s="23">
        <v>1</v>
      </c>
      <c r="M4087" s="21" t="s">
        <v>50</v>
      </c>
      <c r="N4087" s="21" t="s">
        <v>50</v>
      </c>
      <c r="O4087" s="22"/>
      <c r="P4087" s="22"/>
    </row>
    <row r="4088" spans="1:16" ht="45" x14ac:dyDescent="0.25">
      <c r="A4088" s="21" t="s">
        <v>3480</v>
      </c>
      <c r="B4088" s="21" t="s">
        <v>49</v>
      </c>
      <c r="C4088" s="23">
        <v>48038885.159999996</v>
      </c>
      <c r="D4088" s="23">
        <v>118.92</v>
      </c>
      <c r="E4088" s="23">
        <v>35278050.149999999</v>
      </c>
      <c r="F4088" s="23">
        <v>89.88</v>
      </c>
      <c r="G4088" s="23">
        <v>69207551.689999998</v>
      </c>
      <c r="H4088" s="23">
        <v>181.9</v>
      </c>
      <c r="I4088" s="23">
        <v>47256608.350000001</v>
      </c>
      <c r="J4088" s="23">
        <v>112.07</v>
      </c>
      <c r="K4088" s="23">
        <v>1</v>
      </c>
      <c r="L4088" s="23">
        <v>1</v>
      </c>
      <c r="M4088" s="21" t="s">
        <v>50</v>
      </c>
      <c r="N4088" s="21" t="s">
        <v>58</v>
      </c>
      <c r="O4088" s="22"/>
      <c r="P4088" s="23">
        <v>326507.25</v>
      </c>
    </row>
    <row r="4089" spans="1:16" ht="45" x14ac:dyDescent="0.25">
      <c r="A4089" s="21" t="s">
        <v>3482</v>
      </c>
      <c r="B4089" s="21" t="s">
        <v>49</v>
      </c>
      <c r="C4089" s="23">
        <v>2583354.62</v>
      </c>
      <c r="D4089" s="23">
        <v>1297.24</v>
      </c>
      <c r="E4089" s="23">
        <v>8115534.9900000002</v>
      </c>
      <c r="F4089" s="23">
        <v>2193.62</v>
      </c>
      <c r="G4089" s="23">
        <v>10329857.310000001</v>
      </c>
      <c r="H4089" s="23">
        <v>2002.04</v>
      </c>
      <c r="I4089" s="23">
        <v>8649093.8300000001</v>
      </c>
      <c r="J4089" s="23">
        <v>2324.16</v>
      </c>
      <c r="K4089" s="23">
        <v>1</v>
      </c>
      <c r="L4089" s="23">
        <v>1</v>
      </c>
      <c r="M4089" s="21" t="s">
        <v>50</v>
      </c>
      <c r="N4089" s="21" t="s">
        <v>5192</v>
      </c>
      <c r="O4089" s="22"/>
      <c r="P4089" s="23">
        <v>5945</v>
      </c>
    </row>
    <row r="4090" spans="1:16" ht="45" x14ac:dyDescent="0.25">
      <c r="A4090" s="21" t="s">
        <v>3484</v>
      </c>
      <c r="B4090" s="21" t="s">
        <v>49</v>
      </c>
      <c r="C4090" s="23">
        <v>29920736.43</v>
      </c>
      <c r="D4090" s="23">
        <v>730.9</v>
      </c>
      <c r="E4090" s="23">
        <v>67937415.540000007</v>
      </c>
      <c r="F4090" s="23">
        <v>668.31</v>
      </c>
      <c r="G4090" s="23">
        <v>46738284.210000001</v>
      </c>
      <c r="H4090" s="23">
        <v>533.08000000000004</v>
      </c>
      <c r="I4090" s="23">
        <v>45169093.68</v>
      </c>
      <c r="J4090" s="23">
        <v>478.27</v>
      </c>
      <c r="K4090" s="23">
        <v>1</v>
      </c>
      <c r="L4090" s="23">
        <v>1</v>
      </c>
      <c r="M4090" s="21" t="s">
        <v>50</v>
      </c>
      <c r="N4090" s="21" t="s">
        <v>1462</v>
      </c>
      <c r="O4090" s="22"/>
      <c r="P4090" s="23">
        <v>105288</v>
      </c>
    </row>
    <row r="4091" spans="1:16" ht="45" x14ac:dyDescent="0.25">
      <c r="A4091" s="21" t="s">
        <v>8445</v>
      </c>
      <c r="B4091" s="21" t="s">
        <v>49</v>
      </c>
      <c r="C4091" s="22"/>
      <c r="D4091" s="22"/>
      <c r="E4091" s="22"/>
      <c r="F4091" s="22"/>
      <c r="G4091" s="22"/>
      <c r="H4091" s="22"/>
      <c r="I4091" s="22"/>
      <c r="J4091" s="22"/>
      <c r="K4091" s="23">
        <v>1</v>
      </c>
      <c r="L4091" s="23">
        <v>1</v>
      </c>
      <c r="M4091" s="21" t="s">
        <v>50</v>
      </c>
      <c r="N4091" s="21" t="s">
        <v>50</v>
      </c>
      <c r="O4091" s="22"/>
      <c r="P4091" s="22"/>
    </row>
    <row r="4092" spans="1:16" ht="45" x14ac:dyDescent="0.25">
      <c r="A4092" s="21" t="s">
        <v>8446</v>
      </c>
      <c r="B4092" s="21" t="s">
        <v>49</v>
      </c>
      <c r="C4092" s="22"/>
      <c r="D4092" s="22"/>
      <c r="E4092" s="22"/>
      <c r="F4092" s="22"/>
      <c r="G4092" s="22"/>
      <c r="H4092" s="22"/>
      <c r="I4092" s="22"/>
      <c r="J4092" s="22"/>
      <c r="K4092" s="23">
        <v>1</v>
      </c>
      <c r="L4092" s="23">
        <v>1</v>
      </c>
      <c r="M4092" s="21" t="s">
        <v>50</v>
      </c>
      <c r="N4092" s="21" t="s">
        <v>50</v>
      </c>
      <c r="O4092" s="22"/>
      <c r="P4092" s="22"/>
    </row>
    <row r="4093" spans="1:16" ht="45" x14ac:dyDescent="0.25">
      <c r="A4093" s="21" t="s">
        <v>8447</v>
      </c>
      <c r="B4093" s="21" t="s">
        <v>49</v>
      </c>
      <c r="C4093" s="22"/>
      <c r="D4093" s="22"/>
      <c r="E4093" s="22"/>
      <c r="F4093" s="22"/>
      <c r="G4093" s="22"/>
      <c r="H4093" s="22"/>
      <c r="I4093" s="22"/>
      <c r="J4093" s="22"/>
      <c r="K4093" s="23">
        <v>1</v>
      </c>
      <c r="L4093" s="23">
        <v>1</v>
      </c>
      <c r="M4093" s="21" t="s">
        <v>50</v>
      </c>
      <c r="N4093" s="21" t="s">
        <v>50</v>
      </c>
      <c r="O4093" s="22"/>
      <c r="P4093" s="22"/>
    </row>
    <row r="4094" spans="1:16" ht="45" x14ac:dyDescent="0.25">
      <c r="A4094" s="21" t="s">
        <v>8448</v>
      </c>
      <c r="B4094" s="21" t="s">
        <v>49</v>
      </c>
      <c r="C4094" s="22"/>
      <c r="D4094" s="22"/>
      <c r="E4094" s="22"/>
      <c r="F4094" s="22"/>
      <c r="G4094" s="22"/>
      <c r="H4094" s="22"/>
      <c r="I4094" s="22"/>
      <c r="J4094" s="22"/>
      <c r="K4094" s="23">
        <v>1</v>
      </c>
      <c r="L4094" s="23">
        <v>1</v>
      </c>
      <c r="M4094" s="21" t="s">
        <v>50</v>
      </c>
      <c r="N4094" s="21" t="s">
        <v>50</v>
      </c>
      <c r="O4094" s="22"/>
      <c r="P4094" s="22"/>
    </row>
    <row r="4095" spans="1:16" ht="45" x14ac:dyDescent="0.25">
      <c r="A4095" s="21" t="s">
        <v>3487</v>
      </c>
      <c r="B4095" s="21" t="s">
        <v>49</v>
      </c>
      <c r="C4095" s="23">
        <v>33300909.699999999</v>
      </c>
      <c r="D4095" s="23">
        <v>41.97</v>
      </c>
      <c r="E4095" s="23">
        <v>32395634.27</v>
      </c>
      <c r="F4095" s="23">
        <v>42.56</v>
      </c>
      <c r="G4095" s="23">
        <v>24409044.780000001</v>
      </c>
      <c r="H4095" s="23">
        <v>27.29</v>
      </c>
      <c r="I4095" s="23">
        <v>27054391.09</v>
      </c>
      <c r="J4095" s="23">
        <v>27.78</v>
      </c>
      <c r="K4095" s="23">
        <v>1</v>
      </c>
      <c r="L4095" s="23">
        <v>1</v>
      </c>
      <c r="M4095" s="21" t="s">
        <v>50</v>
      </c>
      <c r="N4095" s="21" t="s">
        <v>58</v>
      </c>
      <c r="O4095" s="22"/>
      <c r="P4095" s="23">
        <v>824424</v>
      </c>
    </row>
    <row r="4096" spans="1:16" ht="45" x14ac:dyDescent="0.25">
      <c r="A4096" s="21" t="s">
        <v>8449</v>
      </c>
      <c r="B4096" s="21" t="s">
        <v>198</v>
      </c>
      <c r="C4096" s="22"/>
      <c r="D4096" s="22"/>
      <c r="E4096" s="22"/>
      <c r="F4096" s="22"/>
      <c r="G4096" s="22"/>
      <c r="H4096" s="22"/>
      <c r="I4096" s="22"/>
      <c r="J4096" s="22"/>
      <c r="K4096" s="23">
        <v>1</v>
      </c>
      <c r="L4096" s="23">
        <v>1</v>
      </c>
      <c r="M4096" s="21" t="s">
        <v>50</v>
      </c>
      <c r="N4096" s="21" t="s">
        <v>50</v>
      </c>
      <c r="O4096" s="22"/>
      <c r="P4096" s="22"/>
    </row>
    <row r="4097" spans="1:16" ht="45" x14ac:dyDescent="0.25">
      <c r="A4097" s="21" t="s">
        <v>8450</v>
      </c>
      <c r="B4097" s="21" t="s">
        <v>49</v>
      </c>
      <c r="C4097" s="22"/>
      <c r="D4097" s="22"/>
      <c r="E4097" s="22"/>
      <c r="F4097" s="22"/>
      <c r="G4097" s="22"/>
      <c r="H4097" s="22"/>
      <c r="I4097" s="22"/>
      <c r="J4097" s="22"/>
      <c r="K4097" s="23">
        <v>1</v>
      </c>
      <c r="L4097" s="23">
        <v>1</v>
      </c>
      <c r="M4097" s="21" t="s">
        <v>50</v>
      </c>
      <c r="N4097" s="21" t="s">
        <v>50</v>
      </c>
      <c r="O4097" s="22"/>
      <c r="P4097" s="22"/>
    </row>
    <row r="4098" spans="1:16" ht="45" x14ac:dyDescent="0.25">
      <c r="A4098" s="21" t="s">
        <v>8451</v>
      </c>
      <c r="B4098" s="21" t="s">
        <v>49</v>
      </c>
      <c r="C4098" s="22"/>
      <c r="D4098" s="22"/>
      <c r="E4098" s="22"/>
      <c r="F4098" s="22"/>
      <c r="G4098" s="22"/>
      <c r="H4098" s="22"/>
      <c r="I4098" s="22"/>
      <c r="J4098" s="22"/>
      <c r="K4098" s="23">
        <v>1</v>
      </c>
      <c r="L4098" s="23">
        <v>1</v>
      </c>
      <c r="M4098" s="21" t="s">
        <v>50</v>
      </c>
      <c r="N4098" s="21" t="s">
        <v>50</v>
      </c>
      <c r="O4098" s="22"/>
      <c r="P4098" s="22"/>
    </row>
    <row r="4099" spans="1:16" ht="45" x14ac:dyDescent="0.25">
      <c r="A4099" s="21" t="s">
        <v>8452</v>
      </c>
      <c r="B4099" s="21" t="s">
        <v>49</v>
      </c>
      <c r="C4099" s="22"/>
      <c r="D4099" s="22"/>
      <c r="E4099" s="22"/>
      <c r="F4099" s="22"/>
      <c r="G4099" s="22"/>
      <c r="H4099" s="22"/>
      <c r="I4099" s="22"/>
      <c r="J4099" s="22"/>
      <c r="K4099" s="23">
        <v>1</v>
      </c>
      <c r="L4099" s="23">
        <v>1</v>
      </c>
      <c r="M4099" s="21" t="s">
        <v>50</v>
      </c>
      <c r="N4099" s="21" t="s">
        <v>50</v>
      </c>
      <c r="O4099" s="22"/>
      <c r="P4099" s="22"/>
    </row>
    <row r="4100" spans="1:16" ht="45" x14ac:dyDescent="0.25">
      <c r="A4100" s="21" t="s">
        <v>8453</v>
      </c>
      <c r="B4100" s="21" t="s">
        <v>49</v>
      </c>
      <c r="C4100" s="22"/>
      <c r="D4100" s="22"/>
      <c r="E4100" s="22"/>
      <c r="F4100" s="22"/>
      <c r="G4100" s="22"/>
      <c r="H4100" s="22"/>
      <c r="I4100" s="22"/>
      <c r="J4100" s="22"/>
      <c r="K4100" s="23">
        <v>1</v>
      </c>
      <c r="L4100" s="23">
        <v>1</v>
      </c>
      <c r="M4100" s="21" t="s">
        <v>50</v>
      </c>
      <c r="N4100" s="21" t="s">
        <v>50</v>
      </c>
      <c r="O4100" s="22"/>
      <c r="P4100" s="22"/>
    </row>
    <row r="4101" spans="1:16" ht="45" x14ac:dyDescent="0.25">
      <c r="A4101" s="21" t="s">
        <v>8454</v>
      </c>
      <c r="B4101" s="21" t="s">
        <v>49</v>
      </c>
      <c r="C4101" s="22"/>
      <c r="D4101" s="22"/>
      <c r="E4101" s="22"/>
      <c r="F4101" s="22"/>
      <c r="G4101" s="22"/>
      <c r="H4101" s="22"/>
      <c r="I4101" s="22"/>
      <c r="J4101" s="22"/>
      <c r="K4101" s="23">
        <v>1</v>
      </c>
      <c r="L4101" s="23">
        <v>1</v>
      </c>
      <c r="M4101" s="21" t="s">
        <v>50</v>
      </c>
      <c r="N4101" s="21" t="s">
        <v>50</v>
      </c>
      <c r="O4101" s="22"/>
      <c r="P4101" s="22"/>
    </row>
    <row r="4102" spans="1:16" ht="45" x14ac:dyDescent="0.25">
      <c r="A4102" s="21" t="s">
        <v>8455</v>
      </c>
      <c r="B4102" s="21" t="s">
        <v>49</v>
      </c>
      <c r="C4102" s="22"/>
      <c r="D4102" s="22"/>
      <c r="E4102" s="22"/>
      <c r="F4102" s="22"/>
      <c r="G4102" s="22"/>
      <c r="H4102" s="22"/>
      <c r="I4102" s="22"/>
      <c r="J4102" s="22"/>
      <c r="K4102" s="23">
        <v>1</v>
      </c>
      <c r="L4102" s="23">
        <v>1</v>
      </c>
      <c r="M4102" s="21" t="s">
        <v>50</v>
      </c>
      <c r="N4102" s="21" t="s">
        <v>50</v>
      </c>
      <c r="O4102" s="22"/>
      <c r="P4102" s="22"/>
    </row>
    <row r="4103" spans="1:16" ht="45" x14ac:dyDescent="0.25">
      <c r="A4103" s="21" t="s">
        <v>3489</v>
      </c>
      <c r="B4103" s="21" t="s">
        <v>49</v>
      </c>
      <c r="C4103" s="22"/>
      <c r="D4103" s="22"/>
      <c r="E4103" s="23">
        <v>96810228.209999993</v>
      </c>
      <c r="F4103" s="23">
        <v>687.17</v>
      </c>
      <c r="G4103" s="23">
        <v>97265646.239999995</v>
      </c>
      <c r="H4103" s="23">
        <v>622.95000000000005</v>
      </c>
      <c r="I4103" s="23">
        <v>90746448.900000006</v>
      </c>
      <c r="J4103" s="23">
        <v>585.54</v>
      </c>
      <c r="K4103" s="23">
        <v>1</v>
      </c>
      <c r="L4103" s="23">
        <v>1</v>
      </c>
      <c r="M4103" s="21" t="s">
        <v>50</v>
      </c>
      <c r="N4103" s="21" t="s">
        <v>50</v>
      </c>
      <c r="O4103" s="22"/>
      <c r="P4103" s="22"/>
    </row>
    <row r="4104" spans="1:16" ht="45" x14ac:dyDescent="0.25">
      <c r="A4104" s="21" t="s">
        <v>8456</v>
      </c>
      <c r="B4104" s="21" t="s">
        <v>49</v>
      </c>
      <c r="C4104" s="22"/>
      <c r="D4104" s="22"/>
      <c r="E4104" s="22"/>
      <c r="F4104" s="22"/>
      <c r="G4104" s="22"/>
      <c r="H4104" s="22"/>
      <c r="I4104" s="22"/>
      <c r="J4104" s="22"/>
      <c r="K4104" s="23">
        <v>1</v>
      </c>
      <c r="L4104" s="23">
        <v>1</v>
      </c>
      <c r="M4104" s="21" t="s">
        <v>50</v>
      </c>
      <c r="N4104" s="21" t="s">
        <v>50</v>
      </c>
      <c r="O4104" s="22"/>
      <c r="P4104" s="22"/>
    </row>
    <row r="4105" spans="1:16" ht="45" x14ac:dyDescent="0.25">
      <c r="A4105" s="21" t="s">
        <v>8457</v>
      </c>
      <c r="B4105" s="21" t="s">
        <v>49</v>
      </c>
      <c r="C4105" s="22"/>
      <c r="D4105" s="22"/>
      <c r="E4105" s="22"/>
      <c r="F4105" s="22"/>
      <c r="G4105" s="22"/>
      <c r="H4105" s="22"/>
      <c r="I4105" s="22"/>
      <c r="J4105" s="22"/>
      <c r="K4105" s="23">
        <v>1</v>
      </c>
      <c r="L4105" s="23">
        <v>1</v>
      </c>
      <c r="M4105" s="21" t="s">
        <v>50</v>
      </c>
      <c r="N4105" s="21" t="s">
        <v>50</v>
      </c>
      <c r="O4105" s="22"/>
      <c r="P4105" s="22"/>
    </row>
    <row r="4106" spans="1:16" ht="45" x14ac:dyDescent="0.25">
      <c r="A4106" s="21" t="s">
        <v>8458</v>
      </c>
      <c r="B4106" s="21" t="s">
        <v>49</v>
      </c>
      <c r="C4106" s="22"/>
      <c r="D4106" s="22"/>
      <c r="E4106" s="22"/>
      <c r="F4106" s="22"/>
      <c r="G4106" s="22"/>
      <c r="H4106" s="22"/>
      <c r="I4106" s="22"/>
      <c r="J4106" s="22"/>
      <c r="K4106" s="23">
        <v>1</v>
      </c>
      <c r="L4106" s="23">
        <v>1</v>
      </c>
      <c r="M4106" s="21" t="s">
        <v>50</v>
      </c>
      <c r="N4106" s="21" t="s">
        <v>50</v>
      </c>
      <c r="O4106" s="22"/>
      <c r="P4106" s="22"/>
    </row>
    <row r="4107" spans="1:16" ht="45" x14ac:dyDescent="0.25">
      <c r="A4107" s="21" t="s">
        <v>8459</v>
      </c>
      <c r="B4107" s="21" t="s">
        <v>49</v>
      </c>
      <c r="C4107" s="22"/>
      <c r="D4107" s="22"/>
      <c r="E4107" s="22"/>
      <c r="F4107" s="22"/>
      <c r="G4107" s="22"/>
      <c r="H4107" s="22"/>
      <c r="I4107" s="22"/>
      <c r="J4107" s="22"/>
      <c r="K4107" s="23">
        <v>1</v>
      </c>
      <c r="L4107" s="23">
        <v>1</v>
      </c>
      <c r="M4107" s="21" t="s">
        <v>50</v>
      </c>
      <c r="N4107" s="21" t="s">
        <v>50</v>
      </c>
      <c r="O4107" s="22"/>
      <c r="P4107" s="22"/>
    </row>
    <row r="4108" spans="1:16" ht="45" x14ac:dyDescent="0.25">
      <c r="A4108" s="21" t="s">
        <v>8460</v>
      </c>
      <c r="B4108" s="21" t="s">
        <v>49</v>
      </c>
      <c r="C4108" s="22"/>
      <c r="D4108" s="22"/>
      <c r="E4108" s="22"/>
      <c r="F4108" s="22"/>
      <c r="G4108" s="22"/>
      <c r="H4108" s="22"/>
      <c r="I4108" s="22"/>
      <c r="J4108" s="22"/>
      <c r="K4108" s="23">
        <v>1</v>
      </c>
      <c r="L4108" s="23">
        <v>1</v>
      </c>
      <c r="M4108" s="21" t="s">
        <v>50</v>
      </c>
      <c r="N4108" s="21" t="s">
        <v>50</v>
      </c>
      <c r="O4108" s="22"/>
      <c r="P4108" s="22"/>
    </row>
    <row r="4109" spans="1:16" ht="45" x14ac:dyDescent="0.25">
      <c r="A4109" s="21" t="s">
        <v>8461</v>
      </c>
      <c r="B4109" s="21" t="s">
        <v>49</v>
      </c>
      <c r="C4109" s="22"/>
      <c r="D4109" s="22"/>
      <c r="E4109" s="22"/>
      <c r="F4109" s="22"/>
      <c r="G4109" s="22"/>
      <c r="H4109" s="22"/>
      <c r="I4109" s="22"/>
      <c r="J4109" s="22"/>
      <c r="K4109" s="23">
        <v>1</v>
      </c>
      <c r="L4109" s="23">
        <v>1</v>
      </c>
      <c r="M4109" s="21" t="s">
        <v>50</v>
      </c>
      <c r="N4109" s="21" t="s">
        <v>50</v>
      </c>
      <c r="O4109" s="22"/>
      <c r="P4109" s="22"/>
    </row>
    <row r="4110" spans="1:16" ht="45" x14ac:dyDescent="0.25">
      <c r="A4110" s="21" t="s">
        <v>8462</v>
      </c>
      <c r="B4110" s="21" t="s">
        <v>49</v>
      </c>
      <c r="C4110" s="22"/>
      <c r="D4110" s="22"/>
      <c r="E4110" s="22"/>
      <c r="F4110" s="22"/>
      <c r="G4110" s="22"/>
      <c r="H4110" s="22"/>
      <c r="I4110" s="22"/>
      <c r="J4110" s="22"/>
      <c r="K4110" s="23">
        <v>1</v>
      </c>
      <c r="L4110" s="23">
        <v>1</v>
      </c>
      <c r="M4110" s="21" t="s">
        <v>50</v>
      </c>
      <c r="N4110" s="21" t="s">
        <v>50</v>
      </c>
      <c r="O4110" s="22"/>
      <c r="P4110" s="22"/>
    </row>
    <row r="4111" spans="1:16" ht="45" x14ac:dyDescent="0.25">
      <c r="A4111" s="21" t="s">
        <v>8463</v>
      </c>
      <c r="B4111" s="21" t="s">
        <v>49</v>
      </c>
      <c r="C4111" s="22"/>
      <c r="D4111" s="22"/>
      <c r="E4111" s="22"/>
      <c r="F4111" s="22"/>
      <c r="G4111" s="22"/>
      <c r="H4111" s="22"/>
      <c r="I4111" s="22"/>
      <c r="J4111" s="22"/>
      <c r="K4111" s="23">
        <v>1</v>
      </c>
      <c r="L4111" s="23">
        <v>1</v>
      </c>
      <c r="M4111" s="21" t="s">
        <v>50</v>
      </c>
      <c r="N4111" s="21" t="s">
        <v>50</v>
      </c>
      <c r="O4111" s="22"/>
      <c r="P4111" s="22"/>
    </row>
    <row r="4112" spans="1:16" ht="45" x14ac:dyDescent="0.25">
      <c r="A4112" s="21" t="s">
        <v>3491</v>
      </c>
      <c r="B4112" s="21" t="s">
        <v>49</v>
      </c>
      <c r="C4112" s="22"/>
      <c r="D4112" s="22"/>
      <c r="E4112" s="23">
        <v>871895420.30999994</v>
      </c>
      <c r="F4112" s="23">
        <v>70.45</v>
      </c>
      <c r="G4112" s="23">
        <v>792144549.19000006</v>
      </c>
      <c r="H4112" s="23">
        <v>65.17</v>
      </c>
      <c r="I4112" s="23">
        <v>609589219.75</v>
      </c>
      <c r="J4112" s="23">
        <v>84.13</v>
      </c>
      <c r="K4112" s="23">
        <v>1</v>
      </c>
      <c r="L4112" s="23">
        <v>1</v>
      </c>
      <c r="M4112" s="21" t="s">
        <v>50</v>
      </c>
      <c r="N4112" s="21" t="s">
        <v>50</v>
      </c>
      <c r="O4112" s="22"/>
      <c r="P4112" s="22"/>
    </row>
    <row r="4113" spans="1:16" ht="45" x14ac:dyDescent="0.25">
      <c r="A4113" s="21" t="s">
        <v>8464</v>
      </c>
      <c r="B4113" s="21" t="s">
        <v>49</v>
      </c>
      <c r="C4113" s="22"/>
      <c r="D4113" s="22"/>
      <c r="E4113" s="22"/>
      <c r="F4113" s="22"/>
      <c r="G4113" s="22"/>
      <c r="H4113" s="22"/>
      <c r="I4113" s="22"/>
      <c r="J4113" s="22"/>
      <c r="K4113" s="23">
        <v>1</v>
      </c>
      <c r="L4113" s="23">
        <v>1</v>
      </c>
      <c r="M4113" s="21" t="s">
        <v>50</v>
      </c>
      <c r="N4113" s="21" t="s">
        <v>50</v>
      </c>
      <c r="O4113" s="22"/>
      <c r="P4113" s="22"/>
    </row>
    <row r="4114" spans="1:16" ht="45" x14ac:dyDescent="0.25">
      <c r="A4114" s="21" t="s">
        <v>8465</v>
      </c>
      <c r="B4114" s="21" t="s">
        <v>49</v>
      </c>
      <c r="C4114" s="22"/>
      <c r="D4114" s="22"/>
      <c r="E4114" s="22"/>
      <c r="F4114" s="22"/>
      <c r="G4114" s="22"/>
      <c r="H4114" s="22"/>
      <c r="I4114" s="22"/>
      <c r="J4114" s="22"/>
      <c r="K4114" s="23">
        <v>1</v>
      </c>
      <c r="L4114" s="23">
        <v>1</v>
      </c>
      <c r="M4114" s="21" t="s">
        <v>50</v>
      </c>
      <c r="N4114" s="21" t="s">
        <v>50</v>
      </c>
      <c r="O4114" s="22"/>
      <c r="P4114" s="22"/>
    </row>
    <row r="4115" spans="1:16" ht="45" x14ac:dyDescent="0.25">
      <c r="A4115" s="21" t="s">
        <v>8466</v>
      </c>
      <c r="B4115" s="21" t="s">
        <v>49</v>
      </c>
      <c r="C4115" s="22"/>
      <c r="D4115" s="22"/>
      <c r="E4115" s="22"/>
      <c r="F4115" s="22"/>
      <c r="G4115" s="22"/>
      <c r="H4115" s="22"/>
      <c r="I4115" s="22"/>
      <c r="J4115" s="22"/>
      <c r="K4115" s="23">
        <v>1</v>
      </c>
      <c r="L4115" s="23">
        <v>1</v>
      </c>
      <c r="M4115" s="21" t="s">
        <v>50</v>
      </c>
      <c r="N4115" s="21" t="s">
        <v>50</v>
      </c>
      <c r="O4115" s="22"/>
      <c r="P4115" s="22"/>
    </row>
    <row r="4116" spans="1:16" ht="45" x14ac:dyDescent="0.25">
      <c r="A4116" s="21" t="s">
        <v>8467</v>
      </c>
      <c r="B4116" s="21" t="s">
        <v>49</v>
      </c>
      <c r="C4116" s="22"/>
      <c r="D4116" s="22"/>
      <c r="E4116" s="22"/>
      <c r="F4116" s="22"/>
      <c r="G4116" s="22"/>
      <c r="H4116" s="22"/>
      <c r="I4116" s="22"/>
      <c r="J4116" s="22"/>
      <c r="K4116" s="23">
        <v>1</v>
      </c>
      <c r="L4116" s="23">
        <v>1</v>
      </c>
      <c r="M4116" s="21" t="s">
        <v>50</v>
      </c>
      <c r="N4116" s="21" t="s">
        <v>50</v>
      </c>
      <c r="O4116" s="22"/>
      <c r="P4116" s="22"/>
    </row>
    <row r="4117" spans="1:16" ht="45" x14ac:dyDescent="0.25">
      <c r="A4117" s="21" t="s">
        <v>8468</v>
      </c>
      <c r="B4117" s="21" t="s">
        <v>49</v>
      </c>
      <c r="C4117" s="22"/>
      <c r="D4117" s="22"/>
      <c r="E4117" s="22"/>
      <c r="F4117" s="22"/>
      <c r="G4117" s="22"/>
      <c r="H4117" s="22"/>
      <c r="I4117" s="22"/>
      <c r="J4117" s="22"/>
      <c r="K4117" s="23">
        <v>1</v>
      </c>
      <c r="L4117" s="23">
        <v>1</v>
      </c>
      <c r="M4117" s="21" t="s">
        <v>50</v>
      </c>
      <c r="N4117" s="21" t="s">
        <v>50</v>
      </c>
      <c r="O4117" s="22"/>
      <c r="P4117" s="22"/>
    </row>
    <row r="4118" spans="1:16" ht="45" x14ac:dyDescent="0.25">
      <c r="A4118" s="21" t="s">
        <v>1165</v>
      </c>
      <c r="B4118" s="21" t="s">
        <v>49</v>
      </c>
      <c r="C4118" s="23">
        <v>2592000</v>
      </c>
      <c r="D4118" s="23">
        <v>3000</v>
      </c>
      <c r="E4118" s="23">
        <v>3058283.29</v>
      </c>
      <c r="F4118" s="23">
        <v>4147.92</v>
      </c>
      <c r="G4118" s="23">
        <v>2817887.59</v>
      </c>
      <c r="H4118" s="23">
        <v>3510.57</v>
      </c>
      <c r="I4118" s="23">
        <v>2504466.29</v>
      </c>
      <c r="J4118" s="23">
        <v>3186.32</v>
      </c>
      <c r="K4118" s="23">
        <v>1</v>
      </c>
      <c r="L4118" s="23">
        <v>1</v>
      </c>
      <c r="M4118" s="21" t="s">
        <v>50</v>
      </c>
      <c r="N4118" s="21" t="s">
        <v>5192</v>
      </c>
      <c r="O4118" s="22"/>
      <c r="P4118" s="23">
        <v>38712</v>
      </c>
    </row>
    <row r="4119" spans="1:16" ht="45" x14ac:dyDescent="0.25">
      <c r="A4119" s="21" t="s">
        <v>8469</v>
      </c>
      <c r="B4119" s="21" t="s">
        <v>49</v>
      </c>
      <c r="C4119" s="22"/>
      <c r="D4119" s="22"/>
      <c r="E4119" s="22"/>
      <c r="F4119" s="22"/>
      <c r="G4119" s="22"/>
      <c r="H4119" s="22"/>
      <c r="I4119" s="22"/>
      <c r="J4119" s="22"/>
      <c r="K4119" s="23">
        <v>1</v>
      </c>
      <c r="L4119" s="23">
        <v>1</v>
      </c>
      <c r="M4119" s="21" t="s">
        <v>50</v>
      </c>
      <c r="N4119" s="21" t="s">
        <v>50</v>
      </c>
      <c r="O4119" s="22"/>
      <c r="P4119" s="22"/>
    </row>
    <row r="4120" spans="1:16" ht="45" x14ac:dyDescent="0.25">
      <c r="A4120" s="21" t="s">
        <v>8470</v>
      </c>
      <c r="B4120" s="21" t="s">
        <v>49</v>
      </c>
      <c r="C4120" s="22"/>
      <c r="D4120" s="22"/>
      <c r="E4120" s="22"/>
      <c r="F4120" s="22"/>
      <c r="G4120" s="22"/>
      <c r="H4120" s="22"/>
      <c r="I4120" s="22"/>
      <c r="J4120" s="22"/>
      <c r="K4120" s="23">
        <v>1</v>
      </c>
      <c r="L4120" s="23">
        <v>1</v>
      </c>
      <c r="M4120" s="21" t="s">
        <v>50</v>
      </c>
      <c r="N4120" s="21" t="s">
        <v>50</v>
      </c>
      <c r="O4120" s="22"/>
      <c r="P4120" s="22"/>
    </row>
    <row r="4121" spans="1:16" ht="45" x14ac:dyDescent="0.25">
      <c r="A4121" s="21" t="s">
        <v>8471</v>
      </c>
      <c r="B4121" s="21" t="s">
        <v>49</v>
      </c>
      <c r="C4121" s="22"/>
      <c r="D4121" s="22"/>
      <c r="E4121" s="22"/>
      <c r="F4121" s="22"/>
      <c r="G4121" s="22"/>
      <c r="H4121" s="22"/>
      <c r="I4121" s="22"/>
      <c r="J4121" s="22"/>
      <c r="K4121" s="23">
        <v>1</v>
      </c>
      <c r="L4121" s="23">
        <v>1</v>
      </c>
      <c r="M4121" s="21" t="s">
        <v>50</v>
      </c>
      <c r="N4121" s="21" t="s">
        <v>50</v>
      </c>
      <c r="O4121" s="22"/>
      <c r="P4121" s="22"/>
    </row>
    <row r="4122" spans="1:16" ht="45" x14ac:dyDescent="0.25">
      <c r="A4122" s="21" t="s">
        <v>8472</v>
      </c>
      <c r="B4122" s="21" t="s">
        <v>49</v>
      </c>
      <c r="C4122" s="22"/>
      <c r="D4122" s="22"/>
      <c r="E4122" s="22"/>
      <c r="F4122" s="22"/>
      <c r="G4122" s="22"/>
      <c r="H4122" s="22"/>
      <c r="I4122" s="22"/>
      <c r="J4122" s="22"/>
      <c r="K4122" s="23">
        <v>1</v>
      </c>
      <c r="L4122" s="23">
        <v>1</v>
      </c>
      <c r="M4122" s="21" t="s">
        <v>50</v>
      </c>
      <c r="N4122" s="21" t="s">
        <v>50</v>
      </c>
      <c r="O4122" s="22"/>
      <c r="P4122" s="22"/>
    </row>
    <row r="4123" spans="1:16" ht="45" x14ac:dyDescent="0.25">
      <c r="A4123" s="21" t="s">
        <v>3495</v>
      </c>
      <c r="B4123" s="21" t="s">
        <v>49</v>
      </c>
      <c r="C4123" s="23">
        <v>11405225.050000001</v>
      </c>
      <c r="D4123" s="23">
        <v>44.37</v>
      </c>
      <c r="E4123" s="23">
        <v>10793723.75</v>
      </c>
      <c r="F4123" s="23">
        <v>81.31</v>
      </c>
      <c r="G4123" s="23">
        <v>12662614.529999999</v>
      </c>
      <c r="H4123" s="23">
        <v>89.93</v>
      </c>
      <c r="I4123" s="23">
        <v>9580979.6199999992</v>
      </c>
      <c r="J4123" s="23">
        <v>70.62</v>
      </c>
      <c r="K4123" s="23">
        <v>1</v>
      </c>
      <c r="L4123" s="23">
        <v>1</v>
      </c>
      <c r="M4123" s="21" t="s">
        <v>50</v>
      </c>
      <c r="N4123" s="21" t="s">
        <v>1462</v>
      </c>
      <c r="O4123" s="22"/>
      <c r="P4123" s="23">
        <v>161671.5</v>
      </c>
    </row>
    <row r="4124" spans="1:16" ht="45" x14ac:dyDescent="0.25">
      <c r="A4124" s="21" t="s">
        <v>3500</v>
      </c>
      <c r="B4124" s="21" t="s">
        <v>49</v>
      </c>
      <c r="C4124" s="23">
        <v>14728497.029999999</v>
      </c>
      <c r="D4124" s="23">
        <v>35.11</v>
      </c>
      <c r="E4124" s="23">
        <v>13567161.119999999</v>
      </c>
      <c r="F4124" s="23">
        <v>31.07</v>
      </c>
      <c r="G4124" s="23">
        <v>13758109.609999999</v>
      </c>
      <c r="H4124" s="23">
        <v>30.81</v>
      </c>
      <c r="I4124" s="23">
        <v>14112123.66</v>
      </c>
      <c r="J4124" s="23">
        <v>31.84</v>
      </c>
      <c r="K4124" s="23">
        <v>1</v>
      </c>
      <c r="L4124" s="23">
        <v>1</v>
      </c>
      <c r="M4124" s="21" t="s">
        <v>50</v>
      </c>
      <c r="N4124" s="21" t="s">
        <v>58</v>
      </c>
      <c r="O4124" s="22"/>
      <c r="P4124" s="23">
        <v>407482.75</v>
      </c>
    </row>
    <row r="4125" spans="1:16" ht="45" x14ac:dyDescent="0.25">
      <c r="A4125" s="21" t="s">
        <v>8473</v>
      </c>
      <c r="B4125" s="21" t="s">
        <v>49</v>
      </c>
      <c r="C4125" s="22"/>
      <c r="D4125" s="22"/>
      <c r="E4125" s="22"/>
      <c r="F4125" s="22"/>
      <c r="G4125" s="22"/>
      <c r="H4125" s="22"/>
      <c r="I4125" s="22"/>
      <c r="J4125" s="22"/>
      <c r="K4125" s="23">
        <v>1</v>
      </c>
      <c r="L4125" s="23">
        <v>1</v>
      </c>
      <c r="M4125" s="21" t="s">
        <v>50</v>
      </c>
      <c r="N4125" s="21" t="s">
        <v>50</v>
      </c>
      <c r="O4125" s="22"/>
      <c r="P4125" s="22"/>
    </row>
    <row r="4126" spans="1:16" ht="45" x14ac:dyDescent="0.25">
      <c r="A4126" s="21" t="s">
        <v>8474</v>
      </c>
      <c r="B4126" s="21" t="s">
        <v>49</v>
      </c>
      <c r="C4126" s="22"/>
      <c r="D4126" s="22"/>
      <c r="E4126" s="22"/>
      <c r="F4126" s="22"/>
      <c r="G4126" s="22"/>
      <c r="H4126" s="22"/>
      <c r="I4126" s="22"/>
      <c r="J4126" s="22"/>
      <c r="K4126" s="23">
        <v>1</v>
      </c>
      <c r="L4126" s="23">
        <v>1</v>
      </c>
      <c r="M4126" s="21" t="s">
        <v>50</v>
      </c>
      <c r="N4126" s="21" t="s">
        <v>50</v>
      </c>
      <c r="O4126" s="22"/>
      <c r="P4126" s="22"/>
    </row>
    <row r="4127" spans="1:16" ht="45" x14ac:dyDescent="0.25">
      <c r="A4127" s="21" t="s">
        <v>8475</v>
      </c>
      <c r="B4127" s="21" t="s">
        <v>49</v>
      </c>
      <c r="C4127" s="22"/>
      <c r="D4127" s="22"/>
      <c r="E4127" s="22"/>
      <c r="F4127" s="22"/>
      <c r="G4127" s="22"/>
      <c r="H4127" s="22"/>
      <c r="I4127" s="22"/>
      <c r="J4127" s="22"/>
      <c r="K4127" s="23">
        <v>1</v>
      </c>
      <c r="L4127" s="23">
        <v>1</v>
      </c>
      <c r="M4127" s="21" t="s">
        <v>50</v>
      </c>
      <c r="N4127" s="21" t="s">
        <v>50</v>
      </c>
      <c r="O4127" s="22"/>
      <c r="P4127" s="22"/>
    </row>
    <row r="4128" spans="1:16" ht="45" x14ac:dyDescent="0.25">
      <c r="A4128" s="21" t="s">
        <v>3505</v>
      </c>
      <c r="B4128" s="21" t="s">
        <v>49</v>
      </c>
      <c r="C4128" s="23">
        <v>169559781.31</v>
      </c>
      <c r="D4128" s="23">
        <v>60.8</v>
      </c>
      <c r="E4128" s="23">
        <v>163049544.00999999</v>
      </c>
      <c r="F4128" s="23">
        <v>39.78</v>
      </c>
      <c r="G4128" s="23">
        <v>250677777.56</v>
      </c>
      <c r="H4128" s="23">
        <v>46.76</v>
      </c>
      <c r="I4128" s="23">
        <v>210807011.56</v>
      </c>
      <c r="J4128" s="23">
        <v>45.15</v>
      </c>
      <c r="K4128" s="23">
        <v>1</v>
      </c>
      <c r="L4128" s="23">
        <v>1</v>
      </c>
      <c r="M4128" s="21" t="s">
        <v>50</v>
      </c>
      <c r="N4128" s="21" t="s">
        <v>204</v>
      </c>
      <c r="O4128" s="22"/>
      <c r="P4128" s="23">
        <v>1951461.5</v>
      </c>
    </row>
    <row r="4129" spans="1:16" ht="45" x14ac:dyDescent="0.25">
      <c r="A4129" s="21" t="s">
        <v>8476</v>
      </c>
      <c r="B4129" s="21" t="s">
        <v>49</v>
      </c>
      <c r="C4129" s="22"/>
      <c r="D4129" s="22"/>
      <c r="E4129" s="22"/>
      <c r="F4129" s="22"/>
      <c r="G4129" s="22"/>
      <c r="H4129" s="22"/>
      <c r="I4129" s="22"/>
      <c r="J4129" s="22"/>
      <c r="K4129" s="23">
        <v>1</v>
      </c>
      <c r="L4129" s="23">
        <v>1</v>
      </c>
      <c r="M4129" s="21" t="s">
        <v>50</v>
      </c>
      <c r="N4129" s="21" t="s">
        <v>50</v>
      </c>
      <c r="O4129" s="22"/>
      <c r="P4129" s="22"/>
    </row>
    <row r="4130" spans="1:16" ht="45" x14ac:dyDescent="0.25">
      <c r="A4130" s="21" t="s">
        <v>8477</v>
      </c>
      <c r="B4130" s="21" t="s">
        <v>49</v>
      </c>
      <c r="C4130" s="22"/>
      <c r="D4130" s="22"/>
      <c r="E4130" s="22"/>
      <c r="F4130" s="22"/>
      <c r="G4130" s="22"/>
      <c r="H4130" s="22"/>
      <c r="I4130" s="22"/>
      <c r="J4130" s="22"/>
      <c r="K4130" s="23">
        <v>1</v>
      </c>
      <c r="L4130" s="23">
        <v>1</v>
      </c>
      <c r="M4130" s="21" t="s">
        <v>50</v>
      </c>
      <c r="N4130" s="21" t="s">
        <v>50</v>
      </c>
      <c r="O4130" s="22"/>
      <c r="P4130" s="22"/>
    </row>
    <row r="4131" spans="1:16" ht="45" x14ac:dyDescent="0.25">
      <c r="A4131" s="21" t="s">
        <v>8478</v>
      </c>
      <c r="B4131" s="21" t="s">
        <v>49</v>
      </c>
      <c r="C4131" s="22"/>
      <c r="D4131" s="22"/>
      <c r="E4131" s="22"/>
      <c r="F4131" s="22"/>
      <c r="G4131" s="22"/>
      <c r="H4131" s="22"/>
      <c r="I4131" s="22"/>
      <c r="J4131" s="22"/>
      <c r="K4131" s="23">
        <v>1</v>
      </c>
      <c r="L4131" s="23">
        <v>1</v>
      </c>
      <c r="M4131" s="21" t="s">
        <v>50</v>
      </c>
      <c r="N4131" s="21" t="s">
        <v>50</v>
      </c>
      <c r="O4131" s="22"/>
      <c r="P4131" s="22"/>
    </row>
    <row r="4132" spans="1:16" ht="45" x14ac:dyDescent="0.25">
      <c r="A4132" s="21" t="s">
        <v>8479</v>
      </c>
      <c r="B4132" s="21" t="s">
        <v>49</v>
      </c>
      <c r="C4132" s="22"/>
      <c r="D4132" s="22"/>
      <c r="E4132" s="22"/>
      <c r="F4132" s="22"/>
      <c r="G4132" s="22"/>
      <c r="H4132" s="22"/>
      <c r="I4132" s="22"/>
      <c r="J4132" s="22"/>
      <c r="K4132" s="23">
        <v>1</v>
      </c>
      <c r="L4132" s="23">
        <v>1</v>
      </c>
      <c r="M4132" s="21" t="s">
        <v>50</v>
      </c>
      <c r="N4132" s="21" t="s">
        <v>50</v>
      </c>
      <c r="O4132" s="22"/>
      <c r="P4132" s="22"/>
    </row>
    <row r="4133" spans="1:16" ht="45" x14ac:dyDescent="0.25">
      <c r="A4133" s="21" t="s">
        <v>8480</v>
      </c>
      <c r="B4133" s="21" t="s">
        <v>49</v>
      </c>
      <c r="C4133" s="22"/>
      <c r="D4133" s="22"/>
      <c r="E4133" s="22"/>
      <c r="F4133" s="22"/>
      <c r="G4133" s="22"/>
      <c r="H4133" s="22"/>
      <c r="I4133" s="22"/>
      <c r="J4133" s="22"/>
      <c r="K4133" s="23">
        <v>1</v>
      </c>
      <c r="L4133" s="23">
        <v>1</v>
      </c>
      <c r="M4133" s="21" t="s">
        <v>50</v>
      </c>
      <c r="N4133" s="21" t="s">
        <v>50</v>
      </c>
      <c r="O4133" s="22"/>
      <c r="P4133" s="22"/>
    </row>
    <row r="4134" spans="1:16" ht="45" x14ac:dyDescent="0.25">
      <c r="A4134" s="21" t="s">
        <v>8481</v>
      </c>
      <c r="B4134" s="21" t="s">
        <v>49</v>
      </c>
      <c r="C4134" s="22"/>
      <c r="D4134" s="22"/>
      <c r="E4134" s="22"/>
      <c r="F4134" s="22"/>
      <c r="G4134" s="22"/>
      <c r="H4134" s="22"/>
      <c r="I4134" s="22"/>
      <c r="J4134" s="22"/>
      <c r="K4134" s="23">
        <v>1</v>
      </c>
      <c r="L4134" s="23">
        <v>1</v>
      </c>
      <c r="M4134" s="21" t="s">
        <v>50</v>
      </c>
      <c r="N4134" s="21" t="s">
        <v>50</v>
      </c>
      <c r="O4134" s="22"/>
      <c r="P4134" s="22"/>
    </row>
    <row r="4135" spans="1:16" ht="45" x14ac:dyDescent="0.25">
      <c r="A4135" s="21" t="s">
        <v>8482</v>
      </c>
      <c r="B4135" s="21" t="s">
        <v>198</v>
      </c>
      <c r="C4135" s="22"/>
      <c r="D4135" s="22"/>
      <c r="E4135" s="22"/>
      <c r="F4135" s="22"/>
      <c r="G4135" s="22"/>
      <c r="H4135" s="22"/>
      <c r="I4135" s="22"/>
      <c r="J4135" s="22"/>
      <c r="K4135" s="23">
        <v>1</v>
      </c>
      <c r="L4135" s="23">
        <v>1</v>
      </c>
      <c r="M4135" s="21" t="s">
        <v>50</v>
      </c>
      <c r="N4135" s="21" t="s">
        <v>50</v>
      </c>
      <c r="O4135" s="22"/>
      <c r="P4135" s="22"/>
    </row>
    <row r="4136" spans="1:16" ht="45" x14ac:dyDescent="0.25">
      <c r="A4136" s="21" t="s">
        <v>3510</v>
      </c>
      <c r="B4136" s="21" t="s">
        <v>49</v>
      </c>
      <c r="C4136" s="23">
        <v>15168152.07</v>
      </c>
      <c r="D4136" s="23">
        <v>35.11</v>
      </c>
      <c r="E4136" s="23">
        <v>13972149.539999999</v>
      </c>
      <c r="F4136" s="23">
        <v>31.07</v>
      </c>
      <c r="G4136" s="23">
        <v>14168797.970000001</v>
      </c>
      <c r="H4136" s="23">
        <v>30.81</v>
      </c>
      <c r="I4136" s="23">
        <v>14533379.560000001</v>
      </c>
      <c r="J4136" s="23">
        <v>31.84</v>
      </c>
      <c r="K4136" s="23">
        <v>1</v>
      </c>
      <c r="L4136" s="23">
        <v>1</v>
      </c>
      <c r="M4136" s="21" t="s">
        <v>50</v>
      </c>
      <c r="N4136" s="21" t="s">
        <v>58</v>
      </c>
      <c r="O4136" s="22"/>
      <c r="P4136" s="23">
        <v>435609.5</v>
      </c>
    </row>
    <row r="4137" spans="1:16" ht="45" x14ac:dyDescent="0.25">
      <c r="A4137" s="21" t="s">
        <v>3518</v>
      </c>
      <c r="B4137" s="21" t="s">
        <v>49</v>
      </c>
      <c r="C4137" s="23">
        <v>61792163.950000003</v>
      </c>
      <c r="D4137" s="23">
        <v>118.92</v>
      </c>
      <c r="E4137" s="23">
        <v>126199323.70999999</v>
      </c>
      <c r="F4137" s="23">
        <v>245.74</v>
      </c>
      <c r="G4137" s="23">
        <v>50677221.57</v>
      </c>
      <c r="H4137" s="23">
        <v>106.35</v>
      </c>
      <c r="I4137" s="23">
        <v>60785925.43</v>
      </c>
      <c r="J4137" s="23">
        <v>112.07</v>
      </c>
      <c r="K4137" s="23">
        <v>1</v>
      </c>
      <c r="L4137" s="23">
        <v>1</v>
      </c>
      <c r="M4137" s="21" t="s">
        <v>50</v>
      </c>
      <c r="N4137" s="21" t="s">
        <v>58</v>
      </c>
      <c r="O4137" s="22"/>
      <c r="P4137" s="23">
        <v>465922.25</v>
      </c>
    </row>
    <row r="4138" spans="1:16" ht="45" x14ac:dyDescent="0.25">
      <c r="A4138" s="21" t="s">
        <v>3520</v>
      </c>
      <c r="B4138" s="21" t="s">
        <v>49</v>
      </c>
      <c r="C4138" s="23">
        <v>13432464.029999999</v>
      </c>
      <c r="D4138" s="23">
        <v>41.97</v>
      </c>
      <c r="E4138" s="23">
        <v>13067306.449999999</v>
      </c>
      <c r="F4138" s="23">
        <v>42.56</v>
      </c>
      <c r="G4138" s="23">
        <v>9845785.5700000003</v>
      </c>
      <c r="H4138" s="23">
        <v>27.29</v>
      </c>
      <c r="I4138" s="23">
        <v>10912829.060000001</v>
      </c>
      <c r="J4138" s="23">
        <v>27.78</v>
      </c>
      <c r="K4138" s="23">
        <v>1</v>
      </c>
      <c r="L4138" s="23">
        <v>1</v>
      </c>
      <c r="M4138" s="21" t="s">
        <v>50</v>
      </c>
      <c r="N4138" s="21" t="s">
        <v>58</v>
      </c>
      <c r="O4138" s="22"/>
      <c r="P4138" s="23">
        <v>351240.5</v>
      </c>
    </row>
    <row r="4139" spans="1:16" ht="45" x14ac:dyDescent="0.25">
      <c r="A4139" s="21" t="s">
        <v>8483</v>
      </c>
      <c r="B4139" s="21" t="s">
        <v>49</v>
      </c>
      <c r="C4139" s="22"/>
      <c r="D4139" s="22"/>
      <c r="E4139" s="22"/>
      <c r="F4139" s="22"/>
      <c r="G4139" s="22"/>
      <c r="H4139" s="22"/>
      <c r="I4139" s="22"/>
      <c r="J4139" s="22"/>
      <c r="K4139" s="23">
        <v>1</v>
      </c>
      <c r="L4139" s="23">
        <v>1</v>
      </c>
      <c r="M4139" s="21" t="s">
        <v>50</v>
      </c>
      <c r="N4139" s="21" t="s">
        <v>50</v>
      </c>
      <c r="O4139" s="22"/>
      <c r="P4139" s="22"/>
    </row>
    <row r="4140" spans="1:16" ht="45" x14ac:dyDescent="0.25">
      <c r="A4140" s="21" t="s">
        <v>8484</v>
      </c>
      <c r="B4140" s="21" t="s">
        <v>49</v>
      </c>
      <c r="C4140" s="22"/>
      <c r="D4140" s="22"/>
      <c r="E4140" s="22"/>
      <c r="F4140" s="22"/>
      <c r="G4140" s="22"/>
      <c r="H4140" s="22"/>
      <c r="I4140" s="22"/>
      <c r="J4140" s="22"/>
      <c r="K4140" s="23">
        <v>1</v>
      </c>
      <c r="L4140" s="23">
        <v>1</v>
      </c>
      <c r="M4140" s="21" t="s">
        <v>50</v>
      </c>
      <c r="N4140" s="21" t="s">
        <v>50</v>
      </c>
      <c r="O4140" s="22"/>
      <c r="P4140" s="22"/>
    </row>
    <row r="4141" spans="1:16" ht="45" x14ac:dyDescent="0.25">
      <c r="A4141" s="21" t="s">
        <v>8485</v>
      </c>
      <c r="B4141" s="21" t="s">
        <v>49</v>
      </c>
      <c r="C4141" s="22"/>
      <c r="D4141" s="22"/>
      <c r="E4141" s="22"/>
      <c r="F4141" s="22"/>
      <c r="G4141" s="22"/>
      <c r="H4141" s="22"/>
      <c r="I4141" s="22"/>
      <c r="J4141" s="22"/>
      <c r="K4141" s="23">
        <v>1</v>
      </c>
      <c r="L4141" s="23">
        <v>1</v>
      </c>
      <c r="M4141" s="21" t="s">
        <v>50</v>
      </c>
      <c r="N4141" s="21" t="s">
        <v>50</v>
      </c>
      <c r="O4141" s="22"/>
      <c r="P4141" s="22"/>
    </row>
    <row r="4142" spans="1:16" ht="45" x14ac:dyDescent="0.25">
      <c r="A4142" s="21" t="s">
        <v>8486</v>
      </c>
      <c r="B4142" s="21" t="s">
        <v>49</v>
      </c>
      <c r="C4142" s="22"/>
      <c r="D4142" s="22"/>
      <c r="E4142" s="22"/>
      <c r="F4142" s="22"/>
      <c r="G4142" s="22"/>
      <c r="H4142" s="22"/>
      <c r="I4142" s="22"/>
      <c r="J4142" s="22"/>
      <c r="K4142" s="23">
        <v>1</v>
      </c>
      <c r="L4142" s="23">
        <v>1</v>
      </c>
      <c r="M4142" s="21" t="s">
        <v>50</v>
      </c>
      <c r="N4142" s="21" t="s">
        <v>50</v>
      </c>
      <c r="O4142" s="22"/>
      <c r="P4142" s="22"/>
    </row>
    <row r="4143" spans="1:16" ht="45" x14ac:dyDescent="0.25">
      <c r="A4143" s="21" t="s">
        <v>8487</v>
      </c>
      <c r="B4143" s="21" t="s">
        <v>49</v>
      </c>
      <c r="C4143" s="22"/>
      <c r="D4143" s="22"/>
      <c r="E4143" s="22"/>
      <c r="F4143" s="22"/>
      <c r="G4143" s="22"/>
      <c r="H4143" s="22"/>
      <c r="I4143" s="22"/>
      <c r="J4143" s="22"/>
      <c r="K4143" s="23">
        <v>1</v>
      </c>
      <c r="L4143" s="23">
        <v>1</v>
      </c>
      <c r="M4143" s="21" t="s">
        <v>50</v>
      </c>
      <c r="N4143" s="21" t="s">
        <v>50</v>
      </c>
      <c r="O4143" s="22"/>
      <c r="P4143" s="22"/>
    </row>
    <row r="4144" spans="1:16" ht="45" x14ac:dyDescent="0.25">
      <c r="A4144" s="21" t="s">
        <v>8488</v>
      </c>
      <c r="B4144" s="21" t="s">
        <v>49</v>
      </c>
      <c r="C4144" s="22"/>
      <c r="D4144" s="22"/>
      <c r="E4144" s="22"/>
      <c r="F4144" s="22"/>
      <c r="G4144" s="22"/>
      <c r="H4144" s="22"/>
      <c r="I4144" s="22"/>
      <c r="J4144" s="22"/>
      <c r="K4144" s="23">
        <v>1</v>
      </c>
      <c r="L4144" s="23">
        <v>1</v>
      </c>
      <c r="M4144" s="21" t="s">
        <v>50</v>
      </c>
      <c r="N4144" s="21" t="s">
        <v>50</v>
      </c>
      <c r="O4144" s="22"/>
      <c r="P4144" s="22"/>
    </row>
    <row r="4145" spans="1:16" ht="45" x14ac:dyDescent="0.25">
      <c r="A4145" s="21" t="s">
        <v>8489</v>
      </c>
      <c r="B4145" s="21" t="s">
        <v>49</v>
      </c>
      <c r="C4145" s="22"/>
      <c r="D4145" s="22"/>
      <c r="E4145" s="22"/>
      <c r="F4145" s="22"/>
      <c r="G4145" s="22"/>
      <c r="H4145" s="22"/>
      <c r="I4145" s="22"/>
      <c r="J4145" s="22"/>
      <c r="K4145" s="23">
        <v>1</v>
      </c>
      <c r="L4145" s="23">
        <v>1</v>
      </c>
      <c r="M4145" s="21" t="s">
        <v>50</v>
      </c>
      <c r="N4145" s="21" t="s">
        <v>50</v>
      </c>
      <c r="O4145" s="22"/>
      <c r="P4145" s="22"/>
    </row>
    <row r="4146" spans="1:16" ht="45" x14ac:dyDescent="0.25">
      <c r="A4146" s="21" t="s">
        <v>8490</v>
      </c>
      <c r="B4146" s="21" t="s">
        <v>198</v>
      </c>
      <c r="C4146" s="22"/>
      <c r="D4146" s="22"/>
      <c r="E4146" s="22"/>
      <c r="F4146" s="22"/>
      <c r="G4146" s="22"/>
      <c r="H4146" s="22"/>
      <c r="I4146" s="22"/>
      <c r="J4146" s="22"/>
      <c r="K4146" s="23">
        <v>1</v>
      </c>
      <c r="L4146" s="23">
        <v>1</v>
      </c>
      <c r="M4146" s="21" t="s">
        <v>50</v>
      </c>
      <c r="N4146" s="21" t="s">
        <v>50</v>
      </c>
      <c r="O4146" s="22"/>
      <c r="P4146" s="22"/>
    </row>
    <row r="4147" spans="1:16" ht="45" x14ac:dyDescent="0.25">
      <c r="A4147" s="21" t="s">
        <v>8491</v>
      </c>
      <c r="B4147" s="21" t="s">
        <v>198</v>
      </c>
      <c r="C4147" s="22"/>
      <c r="D4147" s="22"/>
      <c r="E4147" s="22"/>
      <c r="F4147" s="22"/>
      <c r="G4147" s="22"/>
      <c r="H4147" s="22"/>
      <c r="I4147" s="22"/>
      <c r="J4147" s="22"/>
      <c r="K4147" s="23">
        <v>1</v>
      </c>
      <c r="L4147" s="23">
        <v>1</v>
      </c>
      <c r="M4147" s="21" t="s">
        <v>50</v>
      </c>
      <c r="N4147" s="21" t="s">
        <v>50</v>
      </c>
      <c r="O4147" s="22"/>
      <c r="P4147" s="22"/>
    </row>
    <row r="4148" spans="1:16" ht="45" x14ac:dyDescent="0.25">
      <c r="A4148" s="21" t="s">
        <v>8492</v>
      </c>
      <c r="B4148" s="21" t="s">
        <v>198</v>
      </c>
      <c r="C4148" s="22"/>
      <c r="D4148" s="22"/>
      <c r="E4148" s="22"/>
      <c r="F4148" s="22"/>
      <c r="G4148" s="22"/>
      <c r="H4148" s="22"/>
      <c r="I4148" s="22"/>
      <c r="J4148" s="22"/>
      <c r="K4148" s="23">
        <v>1</v>
      </c>
      <c r="L4148" s="23">
        <v>1</v>
      </c>
      <c r="M4148" s="21" t="s">
        <v>50</v>
      </c>
      <c r="N4148" s="21" t="s">
        <v>50</v>
      </c>
      <c r="O4148" s="22"/>
      <c r="P4148" s="22"/>
    </row>
    <row r="4149" spans="1:16" ht="45" x14ac:dyDescent="0.25">
      <c r="A4149" s="21" t="s">
        <v>8493</v>
      </c>
      <c r="B4149" s="21" t="s">
        <v>49</v>
      </c>
      <c r="C4149" s="22"/>
      <c r="D4149" s="22"/>
      <c r="E4149" s="22"/>
      <c r="F4149" s="22"/>
      <c r="G4149" s="22"/>
      <c r="H4149" s="22"/>
      <c r="I4149" s="22"/>
      <c r="J4149" s="22"/>
      <c r="K4149" s="23">
        <v>1</v>
      </c>
      <c r="L4149" s="23">
        <v>1</v>
      </c>
      <c r="M4149" s="21" t="s">
        <v>50</v>
      </c>
      <c r="N4149" s="21" t="s">
        <v>50</v>
      </c>
      <c r="O4149" s="22"/>
      <c r="P4149" s="22"/>
    </row>
    <row r="4150" spans="1:16" ht="45" x14ac:dyDescent="0.25">
      <c r="A4150" s="21" t="s">
        <v>8494</v>
      </c>
      <c r="B4150" s="21" t="s">
        <v>49</v>
      </c>
      <c r="C4150" s="22"/>
      <c r="D4150" s="22"/>
      <c r="E4150" s="22"/>
      <c r="F4150" s="22"/>
      <c r="G4150" s="22"/>
      <c r="H4150" s="22"/>
      <c r="I4150" s="22"/>
      <c r="J4150" s="22"/>
      <c r="K4150" s="23">
        <v>1</v>
      </c>
      <c r="L4150" s="23">
        <v>1</v>
      </c>
      <c r="M4150" s="21" t="s">
        <v>50</v>
      </c>
      <c r="N4150" s="21" t="s">
        <v>50</v>
      </c>
      <c r="O4150" s="22"/>
      <c r="P4150" s="22"/>
    </row>
    <row r="4151" spans="1:16" ht="45" x14ac:dyDescent="0.25">
      <c r="A4151" s="21" t="s">
        <v>8495</v>
      </c>
      <c r="B4151" s="21" t="s">
        <v>49</v>
      </c>
      <c r="C4151" s="22"/>
      <c r="D4151" s="22"/>
      <c r="E4151" s="22"/>
      <c r="F4151" s="22"/>
      <c r="G4151" s="22"/>
      <c r="H4151" s="22"/>
      <c r="I4151" s="22"/>
      <c r="J4151" s="22"/>
      <c r="K4151" s="23">
        <v>1</v>
      </c>
      <c r="L4151" s="23">
        <v>1</v>
      </c>
      <c r="M4151" s="21" t="s">
        <v>50</v>
      </c>
      <c r="N4151" s="21" t="s">
        <v>50</v>
      </c>
      <c r="O4151" s="22"/>
      <c r="P4151" s="22"/>
    </row>
    <row r="4152" spans="1:16" ht="45" x14ac:dyDescent="0.25">
      <c r="A4152" s="21" t="s">
        <v>3524</v>
      </c>
      <c r="B4152" s="21" t="s">
        <v>49</v>
      </c>
      <c r="C4152" s="23">
        <v>9206269.7899999991</v>
      </c>
      <c r="D4152" s="23">
        <v>158.74</v>
      </c>
      <c r="E4152" s="23">
        <v>7129743.8099999996</v>
      </c>
      <c r="F4152" s="23">
        <v>157.69999999999999</v>
      </c>
      <c r="G4152" s="23">
        <v>6559362.7300000004</v>
      </c>
      <c r="H4152" s="23">
        <v>143.66</v>
      </c>
      <c r="I4152" s="23">
        <v>6389549.0700000003</v>
      </c>
      <c r="J4152" s="23">
        <v>134.63</v>
      </c>
      <c r="K4152" s="23">
        <v>1</v>
      </c>
      <c r="L4152" s="23">
        <v>1</v>
      </c>
      <c r="M4152" s="21" t="s">
        <v>50</v>
      </c>
      <c r="N4152" s="21" t="s">
        <v>1462</v>
      </c>
      <c r="O4152" s="22"/>
      <c r="P4152" s="23">
        <v>56170.25</v>
      </c>
    </row>
    <row r="4153" spans="1:16" ht="45" x14ac:dyDescent="0.25">
      <c r="A4153" s="21" t="s">
        <v>8496</v>
      </c>
      <c r="B4153" s="21" t="s">
        <v>49</v>
      </c>
      <c r="C4153" s="22"/>
      <c r="D4153" s="22"/>
      <c r="E4153" s="22"/>
      <c r="F4153" s="22"/>
      <c r="G4153" s="22"/>
      <c r="H4153" s="22"/>
      <c r="I4153" s="22"/>
      <c r="J4153" s="22"/>
      <c r="K4153" s="23">
        <v>1</v>
      </c>
      <c r="L4153" s="23">
        <v>1</v>
      </c>
      <c r="M4153" s="21" t="s">
        <v>50</v>
      </c>
      <c r="N4153" s="21" t="s">
        <v>50</v>
      </c>
      <c r="O4153" s="22"/>
      <c r="P4153" s="22"/>
    </row>
    <row r="4154" spans="1:16" ht="45" x14ac:dyDescent="0.25">
      <c r="A4154" s="21" t="s">
        <v>8497</v>
      </c>
      <c r="B4154" s="21" t="s">
        <v>49</v>
      </c>
      <c r="C4154" s="22"/>
      <c r="D4154" s="22"/>
      <c r="E4154" s="22"/>
      <c r="F4154" s="22"/>
      <c r="G4154" s="22"/>
      <c r="H4154" s="22"/>
      <c r="I4154" s="22"/>
      <c r="J4154" s="22"/>
      <c r="K4154" s="23">
        <v>1</v>
      </c>
      <c r="L4154" s="23">
        <v>1</v>
      </c>
      <c r="M4154" s="21" t="s">
        <v>50</v>
      </c>
      <c r="N4154" s="21" t="s">
        <v>50</v>
      </c>
      <c r="O4154" s="22"/>
      <c r="P4154" s="22"/>
    </row>
    <row r="4155" spans="1:16" ht="45" x14ac:dyDescent="0.25">
      <c r="A4155" s="21" t="s">
        <v>8498</v>
      </c>
      <c r="B4155" s="21" t="s">
        <v>198</v>
      </c>
      <c r="C4155" s="22"/>
      <c r="D4155" s="22"/>
      <c r="E4155" s="22"/>
      <c r="F4155" s="22"/>
      <c r="G4155" s="22"/>
      <c r="H4155" s="22"/>
      <c r="I4155" s="22"/>
      <c r="J4155" s="22"/>
      <c r="K4155" s="23">
        <v>1</v>
      </c>
      <c r="L4155" s="23">
        <v>1</v>
      </c>
      <c r="M4155" s="21" t="s">
        <v>50</v>
      </c>
      <c r="N4155" s="21" t="s">
        <v>50</v>
      </c>
      <c r="O4155" s="22"/>
      <c r="P4155" s="22"/>
    </row>
    <row r="4156" spans="1:16" ht="45" x14ac:dyDescent="0.25">
      <c r="A4156" s="21" t="s">
        <v>8499</v>
      </c>
      <c r="B4156" s="21" t="s">
        <v>49</v>
      </c>
      <c r="C4156" s="22"/>
      <c r="D4156" s="22"/>
      <c r="E4156" s="22"/>
      <c r="F4156" s="22"/>
      <c r="G4156" s="22"/>
      <c r="H4156" s="22"/>
      <c r="I4156" s="22"/>
      <c r="J4156" s="22"/>
      <c r="K4156" s="23">
        <v>1</v>
      </c>
      <c r="L4156" s="23">
        <v>1</v>
      </c>
      <c r="M4156" s="21" t="s">
        <v>50</v>
      </c>
      <c r="N4156" s="21" t="s">
        <v>50</v>
      </c>
      <c r="O4156" s="22"/>
      <c r="P4156" s="22"/>
    </row>
    <row r="4157" spans="1:16" ht="45" x14ac:dyDescent="0.25">
      <c r="A4157" s="21" t="s">
        <v>8500</v>
      </c>
      <c r="B4157" s="21" t="s">
        <v>49</v>
      </c>
      <c r="C4157" s="22"/>
      <c r="D4157" s="22"/>
      <c r="E4157" s="22"/>
      <c r="F4157" s="22"/>
      <c r="G4157" s="22"/>
      <c r="H4157" s="22"/>
      <c r="I4157" s="22"/>
      <c r="J4157" s="22"/>
      <c r="K4157" s="23">
        <v>1</v>
      </c>
      <c r="L4157" s="23">
        <v>1</v>
      </c>
      <c r="M4157" s="21" t="s">
        <v>50</v>
      </c>
      <c r="N4157" s="21" t="s">
        <v>50</v>
      </c>
      <c r="O4157" s="22"/>
      <c r="P4157" s="22"/>
    </row>
    <row r="4158" spans="1:16" ht="45" x14ac:dyDescent="0.25">
      <c r="A4158" s="21" t="s">
        <v>8501</v>
      </c>
      <c r="B4158" s="21" t="s">
        <v>49</v>
      </c>
      <c r="C4158" s="22"/>
      <c r="D4158" s="22"/>
      <c r="E4158" s="22"/>
      <c r="F4158" s="22"/>
      <c r="G4158" s="22"/>
      <c r="H4158" s="22"/>
      <c r="I4158" s="22"/>
      <c r="J4158" s="22"/>
      <c r="K4158" s="23">
        <v>1</v>
      </c>
      <c r="L4158" s="23">
        <v>1</v>
      </c>
      <c r="M4158" s="21" t="s">
        <v>50</v>
      </c>
      <c r="N4158" s="21" t="s">
        <v>50</v>
      </c>
      <c r="O4158" s="22"/>
      <c r="P4158" s="22"/>
    </row>
    <row r="4159" spans="1:16" ht="45" x14ac:dyDescent="0.25">
      <c r="A4159" s="21" t="s">
        <v>8502</v>
      </c>
      <c r="B4159" s="21" t="s">
        <v>49</v>
      </c>
      <c r="C4159" s="22"/>
      <c r="D4159" s="22"/>
      <c r="E4159" s="22"/>
      <c r="F4159" s="22"/>
      <c r="G4159" s="22"/>
      <c r="H4159" s="22"/>
      <c r="I4159" s="22"/>
      <c r="J4159" s="22"/>
      <c r="K4159" s="23">
        <v>1</v>
      </c>
      <c r="L4159" s="23">
        <v>1</v>
      </c>
      <c r="M4159" s="21" t="s">
        <v>50</v>
      </c>
      <c r="N4159" s="21" t="s">
        <v>50</v>
      </c>
      <c r="O4159" s="22"/>
      <c r="P4159" s="22"/>
    </row>
    <row r="4160" spans="1:16" ht="45" x14ac:dyDescent="0.25">
      <c r="A4160" s="21" t="s">
        <v>8503</v>
      </c>
      <c r="B4160" s="21" t="s">
        <v>49</v>
      </c>
      <c r="C4160" s="22"/>
      <c r="D4160" s="22"/>
      <c r="E4160" s="22"/>
      <c r="F4160" s="22"/>
      <c r="G4160" s="22"/>
      <c r="H4160" s="22"/>
      <c r="I4160" s="22"/>
      <c r="J4160" s="22"/>
      <c r="K4160" s="23">
        <v>1</v>
      </c>
      <c r="L4160" s="23">
        <v>1</v>
      </c>
      <c r="M4160" s="21" t="s">
        <v>50</v>
      </c>
      <c r="N4160" s="21" t="s">
        <v>50</v>
      </c>
      <c r="O4160" s="22"/>
      <c r="P4160" s="22"/>
    </row>
    <row r="4161" spans="1:16" ht="45" x14ac:dyDescent="0.25">
      <c r="A4161" s="21" t="s">
        <v>8504</v>
      </c>
      <c r="B4161" s="21" t="s">
        <v>49</v>
      </c>
      <c r="C4161" s="22"/>
      <c r="D4161" s="22"/>
      <c r="E4161" s="22"/>
      <c r="F4161" s="22"/>
      <c r="G4161" s="22"/>
      <c r="H4161" s="22"/>
      <c r="I4161" s="22"/>
      <c r="J4161" s="22"/>
      <c r="K4161" s="23">
        <v>1</v>
      </c>
      <c r="L4161" s="23">
        <v>1</v>
      </c>
      <c r="M4161" s="21" t="s">
        <v>50</v>
      </c>
      <c r="N4161" s="21" t="s">
        <v>50</v>
      </c>
      <c r="O4161" s="22"/>
      <c r="P4161" s="22"/>
    </row>
    <row r="4162" spans="1:16" ht="45" x14ac:dyDescent="0.25">
      <c r="A4162" s="21" t="s">
        <v>8505</v>
      </c>
      <c r="B4162" s="21" t="s">
        <v>49</v>
      </c>
      <c r="C4162" s="22"/>
      <c r="D4162" s="22"/>
      <c r="E4162" s="22"/>
      <c r="F4162" s="22"/>
      <c r="G4162" s="22"/>
      <c r="H4162" s="22"/>
      <c r="I4162" s="22"/>
      <c r="J4162" s="22"/>
      <c r="K4162" s="23">
        <v>1</v>
      </c>
      <c r="L4162" s="23">
        <v>1</v>
      </c>
      <c r="M4162" s="21" t="s">
        <v>50</v>
      </c>
      <c r="N4162" s="21" t="s">
        <v>50</v>
      </c>
      <c r="O4162" s="22"/>
      <c r="P4162" s="22"/>
    </row>
    <row r="4163" spans="1:16" ht="45" x14ac:dyDescent="0.25">
      <c r="A4163" s="21" t="s">
        <v>8506</v>
      </c>
      <c r="B4163" s="21" t="s">
        <v>49</v>
      </c>
      <c r="C4163" s="22"/>
      <c r="D4163" s="22"/>
      <c r="E4163" s="22"/>
      <c r="F4163" s="22"/>
      <c r="G4163" s="22"/>
      <c r="H4163" s="22"/>
      <c r="I4163" s="22"/>
      <c r="J4163" s="22"/>
      <c r="K4163" s="23">
        <v>1</v>
      </c>
      <c r="L4163" s="23">
        <v>1</v>
      </c>
      <c r="M4163" s="21" t="s">
        <v>50</v>
      </c>
      <c r="N4163" s="21" t="s">
        <v>50</v>
      </c>
      <c r="O4163" s="22"/>
      <c r="P4163" s="22"/>
    </row>
    <row r="4164" spans="1:16" ht="45" x14ac:dyDescent="0.25">
      <c r="A4164" s="21" t="s">
        <v>3526</v>
      </c>
      <c r="B4164" s="21" t="s">
        <v>49</v>
      </c>
      <c r="C4164" s="23">
        <v>49875100.560000002</v>
      </c>
      <c r="D4164" s="23">
        <v>371.61</v>
      </c>
      <c r="E4164" s="23">
        <v>38649901.060000002</v>
      </c>
      <c r="F4164" s="23">
        <v>333.32</v>
      </c>
      <c r="G4164" s="23">
        <v>35674471.770000003</v>
      </c>
      <c r="H4164" s="23">
        <v>331.69</v>
      </c>
      <c r="I4164" s="23">
        <v>44598654.159999996</v>
      </c>
      <c r="J4164" s="23">
        <v>376.45</v>
      </c>
      <c r="K4164" s="23">
        <v>1</v>
      </c>
      <c r="L4164" s="23">
        <v>1</v>
      </c>
      <c r="M4164" s="21" t="s">
        <v>50</v>
      </c>
      <c r="N4164" s="21" t="s">
        <v>1462</v>
      </c>
      <c r="O4164" s="22"/>
      <c r="P4164" s="23">
        <v>140135</v>
      </c>
    </row>
    <row r="4165" spans="1:16" ht="45" x14ac:dyDescent="0.25">
      <c r="A4165" s="21" t="s">
        <v>8507</v>
      </c>
      <c r="B4165" s="21" t="s">
        <v>49</v>
      </c>
      <c r="C4165" s="22"/>
      <c r="D4165" s="22"/>
      <c r="E4165" s="22"/>
      <c r="F4165" s="22"/>
      <c r="G4165" s="22"/>
      <c r="H4165" s="22"/>
      <c r="I4165" s="22"/>
      <c r="J4165" s="22"/>
      <c r="K4165" s="23">
        <v>1</v>
      </c>
      <c r="L4165" s="23">
        <v>1</v>
      </c>
      <c r="M4165" s="21" t="s">
        <v>50</v>
      </c>
      <c r="N4165" s="21" t="s">
        <v>50</v>
      </c>
      <c r="O4165" s="22"/>
      <c r="P4165" s="22"/>
    </row>
    <row r="4166" spans="1:16" ht="45" x14ac:dyDescent="0.25">
      <c r="A4166" s="21" t="s">
        <v>8508</v>
      </c>
      <c r="B4166" s="21" t="s">
        <v>49</v>
      </c>
      <c r="C4166" s="22"/>
      <c r="D4166" s="22"/>
      <c r="E4166" s="22"/>
      <c r="F4166" s="22"/>
      <c r="G4166" s="22"/>
      <c r="H4166" s="22"/>
      <c r="I4166" s="22"/>
      <c r="J4166" s="22"/>
      <c r="K4166" s="23">
        <v>1</v>
      </c>
      <c r="L4166" s="23">
        <v>1</v>
      </c>
      <c r="M4166" s="21" t="s">
        <v>50</v>
      </c>
      <c r="N4166" s="21" t="s">
        <v>50</v>
      </c>
      <c r="O4166" s="22"/>
      <c r="P4166" s="22"/>
    </row>
    <row r="4167" spans="1:16" ht="45" x14ac:dyDescent="0.25">
      <c r="A4167" s="21" t="s">
        <v>3528</v>
      </c>
      <c r="B4167" s="21" t="s">
        <v>49</v>
      </c>
      <c r="C4167" s="23">
        <v>43389376.859999999</v>
      </c>
      <c r="D4167" s="23">
        <v>457.61</v>
      </c>
      <c r="E4167" s="23">
        <v>84344049.890000001</v>
      </c>
      <c r="F4167" s="23">
        <v>668.31</v>
      </c>
      <c r="G4167" s="23">
        <v>58025406.82</v>
      </c>
      <c r="H4167" s="23">
        <v>533.08000000000004</v>
      </c>
      <c r="I4167" s="23">
        <v>56077262.590000004</v>
      </c>
      <c r="J4167" s="23">
        <v>478.27</v>
      </c>
      <c r="K4167" s="23">
        <v>1</v>
      </c>
      <c r="L4167" s="23">
        <v>1</v>
      </c>
      <c r="M4167" s="21" t="s">
        <v>50</v>
      </c>
      <c r="N4167" s="21" t="s">
        <v>1462</v>
      </c>
      <c r="O4167" s="22"/>
      <c r="P4167" s="23">
        <v>152797.5</v>
      </c>
    </row>
    <row r="4168" spans="1:16" ht="45" x14ac:dyDescent="0.25">
      <c r="A4168" s="21" t="s">
        <v>3530</v>
      </c>
      <c r="B4168" s="21" t="s">
        <v>49</v>
      </c>
      <c r="C4168" s="23">
        <v>24493402.600000001</v>
      </c>
      <c r="D4168" s="23">
        <v>64.62</v>
      </c>
      <c r="E4168" s="23">
        <v>57730169.310000002</v>
      </c>
      <c r="F4168" s="23">
        <v>114.87</v>
      </c>
      <c r="G4168" s="23">
        <v>35992479.259999998</v>
      </c>
      <c r="H4168" s="23">
        <v>84.64</v>
      </c>
      <c r="I4168" s="23">
        <v>21131402.829999998</v>
      </c>
      <c r="J4168" s="23">
        <v>51.94</v>
      </c>
      <c r="K4168" s="23">
        <v>1</v>
      </c>
      <c r="L4168" s="23">
        <v>1</v>
      </c>
      <c r="M4168" s="21" t="s">
        <v>50</v>
      </c>
      <c r="N4168" s="21" t="s">
        <v>58</v>
      </c>
      <c r="O4168" s="22"/>
      <c r="P4168" s="23">
        <v>435294.5</v>
      </c>
    </row>
    <row r="4169" spans="1:16" ht="45" x14ac:dyDescent="0.25">
      <c r="A4169" s="21" t="s">
        <v>540</v>
      </c>
      <c r="B4169" s="21" t="s">
        <v>49</v>
      </c>
      <c r="C4169" s="23">
        <v>20021324.289999999</v>
      </c>
      <c r="D4169" s="23">
        <v>10.41</v>
      </c>
      <c r="E4169" s="23">
        <v>154170208.44999999</v>
      </c>
      <c r="F4169" s="23">
        <v>39.78</v>
      </c>
      <c r="G4169" s="23">
        <v>261984170.93000001</v>
      </c>
      <c r="H4169" s="23">
        <v>47.17</v>
      </c>
      <c r="I4169" s="23">
        <v>342332990.05000001</v>
      </c>
      <c r="J4169" s="23">
        <v>46.87</v>
      </c>
      <c r="K4169" s="23">
        <v>1</v>
      </c>
      <c r="L4169" s="23">
        <v>1</v>
      </c>
      <c r="M4169" s="21" t="s">
        <v>50</v>
      </c>
      <c r="N4169" s="21" t="s">
        <v>204</v>
      </c>
      <c r="O4169" s="22"/>
      <c r="P4169" s="23">
        <v>2115372.5</v>
      </c>
    </row>
    <row r="4170" spans="1:16" ht="45" x14ac:dyDescent="0.25">
      <c r="A4170" s="21" t="s">
        <v>8509</v>
      </c>
      <c r="B4170" s="21" t="s">
        <v>49</v>
      </c>
      <c r="C4170" s="22"/>
      <c r="D4170" s="22"/>
      <c r="E4170" s="22"/>
      <c r="F4170" s="22"/>
      <c r="G4170" s="22"/>
      <c r="H4170" s="22"/>
      <c r="I4170" s="22"/>
      <c r="J4170" s="22"/>
      <c r="K4170" s="23">
        <v>1</v>
      </c>
      <c r="L4170" s="23">
        <v>1</v>
      </c>
      <c r="M4170" s="21" t="s">
        <v>50</v>
      </c>
      <c r="N4170" s="21" t="s">
        <v>50</v>
      </c>
      <c r="O4170" s="22"/>
      <c r="P4170" s="22"/>
    </row>
    <row r="4171" spans="1:16" ht="45" x14ac:dyDescent="0.25">
      <c r="A4171" s="21" t="s">
        <v>8510</v>
      </c>
      <c r="B4171" s="21" t="s">
        <v>49</v>
      </c>
      <c r="C4171" s="22"/>
      <c r="D4171" s="22"/>
      <c r="E4171" s="22"/>
      <c r="F4171" s="22"/>
      <c r="G4171" s="22"/>
      <c r="H4171" s="22"/>
      <c r="I4171" s="22"/>
      <c r="J4171" s="22"/>
      <c r="K4171" s="23">
        <v>1</v>
      </c>
      <c r="L4171" s="23">
        <v>1</v>
      </c>
      <c r="M4171" s="21" t="s">
        <v>50</v>
      </c>
      <c r="N4171" s="21" t="s">
        <v>50</v>
      </c>
      <c r="O4171" s="22"/>
      <c r="P4171" s="22"/>
    </row>
    <row r="4172" spans="1:16" ht="45" x14ac:dyDescent="0.25">
      <c r="A4172" s="21" t="s">
        <v>8511</v>
      </c>
      <c r="B4172" s="21" t="s">
        <v>49</v>
      </c>
      <c r="C4172" s="22"/>
      <c r="D4172" s="22"/>
      <c r="E4172" s="22"/>
      <c r="F4172" s="22"/>
      <c r="G4172" s="22"/>
      <c r="H4172" s="22"/>
      <c r="I4172" s="22"/>
      <c r="J4172" s="22"/>
      <c r="K4172" s="23">
        <v>1</v>
      </c>
      <c r="L4172" s="23">
        <v>1</v>
      </c>
      <c r="M4172" s="21" t="s">
        <v>50</v>
      </c>
      <c r="N4172" s="21" t="s">
        <v>50</v>
      </c>
      <c r="O4172" s="22"/>
      <c r="P4172" s="22"/>
    </row>
    <row r="4173" spans="1:16" ht="45" x14ac:dyDescent="0.25">
      <c r="A4173" s="21" t="s">
        <v>8512</v>
      </c>
      <c r="B4173" s="21" t="s">
        <v>198</v>
      </c>
      <c r="C4173" s="22"/>
      <c r="D4173" s="22"/>
      <c r="E4173" s="22"/>
      <c r="F4173" s="22"/>
      <c r="G4173" s="22"/>
      <c r="H4173" s="22"/>
      <c r="I4173" s="22"/>
      <c r="J4173" s="22"/>
      <c r="K4173" s="23">
        <v>1</v>
      </c>
      <c r="L4173" s="23">
        <v>1</v>
      </c>
      <c r="M4173" s="21" t="s">
        <v>50</v>
      </c>
      <c r="N4173" s="21" t="s">
        <v>50</v>
      </c>
      <c r="O4173" s="22"/>
      <c r="P4173" s="22"/>
    </row>
    <row r="4174" spans="1:16" ht="45" x14ac:dyDescent="0.25">
      <c r="A4174" s="21" t="s">
        <v>8513</v>
      </c>
      <c r="B4174" s="21" t="s">
        <v>49</v>
      </c>
      <c r="C4174" s="22"/>
      <c r="D4174" s="22"/>
      <c r="E4174" s="22"/>
      <c r="F4174" s="22"/>
      <c r="G4174" s="22"/>
      <c r="H4174" s="22"/>
      <c r="I4174" s="22"/>
      <c r="J4174" s="22"/>
      <c r="K4174" s="23">
        <v>1</v>
      </c>
      <c r="L4174" s="23">
        <v>1</v>
      </c>
      <c r="M4174" s="21" t="s">
        <v>50</v>
      </c>
      <c r="N4174" s="21" t="s">
        <v>50</v>
      </c>
      <c r="O4174" s="22"/>
      <c r="P4174" s="22"/>
    </row>
    <row r="4175" spans="1:16" ht="45" x14ac:dyDescent="0.25">
      <c r="A4175" s="21" t="s">
        <v>8514</v>
      </c>
      <c r="B4175" s="21" t="s">
        <v>49</v>
      </c>
      <c r="C4175" s="22"/>
      <c r="D4175" s="22"/>
      <c r="E4175" s="22"/>
      <c r="F4175" s="22"/>
      <c r="G4175" s="22"/>
      <c r="H4175" s="22"/>
      <c r="I4175" s="22"/>
      <c r="J4175" s="22"/>
      <c r="K4175" s="23">
        <v>1</v>
      </c>
      <c r="L4175" s="23">
        <v>1</v>
      </c>
      <c r="M4175" s="21" t="s">
        <v>50</v>
      </c>
      <c r="N4175" s="21" t="s">
        <v>50</v>
      </c>
      <c r="O4175" s="22"/>
      <c r="P4175" s="22"/>
    </row>
    <row r="4176" spans="1:16" ht="45" x14ac:dyDescent="0.25">
      <c r="A4176" s="21" t="s">
        <v>8515</v>
      </c>
      <c r="B4176" s="21" t="s">
        <v>49</v>
      </c>
      <c r="C4176" s="22"/>
      <c r="D4176" s="22"/>
      <c r="E4176" s="22"/>
      <c r="F4176" s="22"/>
      <c r="G4176" s="22"/>
      <c r="H4176" s="22"/>
      <c r="I4176" s="22"/>
      <c r="J4176" s="22"/>
      <c r="K4176" s="23">
        <v>1</v>
      </c>
      <c r="L4176" s="23">
        <v>1</v>
      </c>
      <c r="M4176" s="21" t="s">
        <v>50</v>
      </c>
      <c r="N4176" s="21" t="s">
        <v>50</v>
      </c>
      <c r="O4176" s="22"/>
      <c r="P4176" s="22"/>
    </row>
    <row r="4177" spans="1:16" ht="45" x14ac:dyDescent="0.25">
      <c r="A4177" s="21" t="s">
        <v>8516</v>
      </c>
      <c r="B4177" s="21" t="s">
        <v>49</v>
      </c>
      <c r="C4177" s="22"/>
      <c r="D4177" s="22"/>
      <c r="E4177" s="22"/>
      <c r="F4177" s="22"/>
      <c r="G4177" s="22"/>
      <c r="H4177" s="22"/>
      <c r="I4177" s="22"/>
      <c r="J4177" s="22"/>
      <c r="K4177" s="23">
        <v>1</v>
      </c>
      <c r="L4177" s="23">
        <v>1</v>
      </c>
      <c r="M4177" s="21" t="s">
        <v>50</v>
      </c>
      <c r="N4177" s="21" t="s">
        <v>50</v>
      </c>
      <c r="O4177" s="22"/>
      <c r="P4177" s="22"/>
    </row>
    <row r="4178" spans="1:16" ht="45" x14ac:dyDescent="0.25">
      <c r="A4178" s="21" t="s">
        <v>8517</v>
      </c>
      <c r="B4178" s="21" t="s">
        <v>49</v>
      </c>
      <c r="C4178" s="22"/>
      <c r="D4178" s="22"/>
      <c r="E4178" s="22"/>
      <c r="F4178" s="22"/>
      <c r="G4178" s="22"/>
      <c r="H4178" s="22"/>
      <c r="I4178" s="22"/>
      <c r="J4178" s="22"/>
      <c r="K4178" s="23">
        <v>1</v>
      </c>
      <c r="L4178" s="23">
        <v>1</v>
      </c>
      <c r="M4178" s="21" t="s">
        <v>50</v>
      </c>
      <c r="N4178" s="21" t="s">
        <v>50</v>
      </c>
      <c r="O4178" s="22"/>
      <c r="P4178" s="22"/>
    </row>
    <row r="4179" spans="1:16" ht="45" x14ac:dyDescent="0.25">
      <c r="A4179" s="21" t="s">
        <v>8518</v>
      </c>
      <c r="B4179" s="21" t="s">
        <v>49</v>
      </c>
      <c r="C4179" s="22"/>
      <c r="D4179" s="22"/>
      <c r="E4179" s="22"/>
      <c r="F4179" s="22"/>
      <c r="G4179" s="22"/>
      <c r="H4179" s="22"/>
      <c r="I4179" s="22"/>
      <c r="J4179" s="22"/>
      <c r="K4179" s="23">
        <v>1</v>
      </c>
      <c r="L4179" s="23">
        <v>1</v>
      </c>
      <c r="M4179" s="21" t="s">
        <v>50</v>
      </c>
      <c r="N4179" s="21" t="s">
        <v>50</v>
      </c>
      <c r="O4179" s="22"/>
      <c r="P4179" s="22"/>
    </row>
    <row r="4180" spans="1:16" ht="45" x14ac:dyDescent="0.25">
      <c r="A4180" s="21" t="s">
        <v>8519</v>
      </c>
      <c r="B4180" s="21" t="s">
        <v>49</v>
      </c>
      <c r="C4180" s="22"/>
      <c r="D4180" s="22"/>
      <c r="E4180" s="22"/>
      <c r="F4180" s="22"/>
      <c r="G4180" s="22"/>
      <c r="H4180" s="22"/>
      <c r="I4180" s="22"/>
      <c r="J4180" s="22"/>
      <c r="K4180" s="23">
        <v>1</v>
      </c>
      <c r="L4180" s="23">
        <v>1</v>
      </c>
      <c r="M4180" s="21" t="s">
        <v>50</v>
      </c>
      <c r="N4180" s="21" t="s">
        <v>50</v>
      </c>
      <c r="O4180" s="22"/>
      <c r="P4180" s="22"/>
    </row>
    <row r="4181" spans="1:16" ht="45" x14ac:dyDescent="0.25">
      <c r="A4181" s="21" t="s">
        <v>3540</v>
      </c>
      <c r="B4181" s="21" t="s">
        <v>49</v>
      </c>
      <c r="C4181" s="23">
        <v>21469423.98</v>
      </c>
      <c r="D4181" s="23">
        <v>210.37</v>
      </c>
      <c r="E4181" s="23">
        <v>15534062.619999999</v>
      </c>
      <c r="F4181" s="23">
        <v>136.38</v>
      </c>
      <c r="G4181" s="23">
        <v>9617113.1300000008</v>
      </c>
      <c r="H4181" s="23">
        <v>101.44</v>
      </c>
      <c r="I4181" s="23">
        <v>25941620.829999998</v>
      </c>
      <c r="J4181" s="23">
        <v>179.88</v>
      </c>
      <c r="K4181" s="23">
        <v>1</v>
      </c>
      <c r="L4181" s="23">
        <v>1</v>
      </c>
      <c r="M4181" s="21" t="s">
        <v>50</v>
      </c>
      <c r="N4181" s="21" t="s">
        <v>1462</v>
      </c>
      <c r="O4181" s="22"/>
      <c r="P4181" s="23">
        <v>151876.75</v>
      </c>
    </row>
    <row r="4182" spans="1:16" ht="45" x14ac:dyDescent="0.25">
      <c r="A4182" s="21" t="s">
        <v>3542</v>
      </c>
      <c r="B4182" s="21" t="s">
        <v>49</v>
      </c>
      <c r="C4182" s="23">
        <v>11700000</v>
      </c>
      <c r="D4182" s="23">
        <v>3000</v>
      </c>
      <c r="E4182" s="23">
        <v>13804750.98</v>
      </c>
      <c r="F4182" s="23">
        <v>4147.92</v>
      </c>
      <c r="G4182" s="23">
        <v>12719631.470000001</v>
      </c>
      <c r="H4182" s="23">
        <v>3510.57</v>
      </c>
      <c r="I4182" s="23">
        <v>11304882.58</v>
      </c>
      <c r="J4182" s="23">
        <v>3186.32</v>
      </c>
      <c r="K4182" s="23">
        <v>1</v>
      </c>
      <c r="L4182" s="23">
        <v>1</v>
      </c>
      <c r="M4182" s="21" t="s">
        <v>50</v>
      </c>
      <c r="N4182" s="21" t="s">
        <v>5192</v>
      </c>
      <c r="O4182" s="22"/>
      <c r="P4182" s="23">
        <v>4687.75</v>
      </c>
    </row>
    <row r="4183" spans="1:16" ht="45" x14ac:dyDescent="0.25">
      <c r="A4183" s="21" t="s">
        <v>8520</v>
      </c>
      <c r="B4183" s="21" t="s">
        <v>49</v>
      </c>
      <c r="C4183" s="22"/>
      <c r="D4183" s="22"/>
      <c r="E4183" s="22"/>
      <c r="F4183" s="22"/>
      <c r="G4183" s="22"/>
      <c r="H4183" s="22"/>
      <c r="I4183" s="22"/>
      <c r="J4183" s="22"/>
      <c r="K4183" s="23">
        <v>1</v>
      </c>
      <c r="L4183" s="23">
        <v>1</v>
      </c>
      <c r="M4183" s="21" t="s">
        <v>50</v>
      </c>
      <c r="N4183" s="21" t="s">
        <v>50</v>
      </c>
      <c r="O4183" s="22"/>
      <c r="P4183" s="22"/>
    </row>
    <row r="4184" spans="1:16" ht="45" x14ac:dyDescent="0.25">
      <c r="A4184" s="21" t="s">
        <v>8521</v>
      </c>
      <c r="B4184" s="21" t="s">
        <v>49</v>
      </c>
      <c r="C4184" s="22"/>
      <c r="D4184" s="22"/>
      <c r="E4184" s="22"/>
      <c r="F4184" s="22"/>
      <c r="G4184" s="22"/>
      <c r="H4184" s="22"/>
      <c r="I4184" s="22"/>
      <c r="J4184" s="22"/>
      <c r="K4184" s="23">
        <v>1</v>
      </c>
      <c r="L4184" s="23">
        <v>1</v>
      </c>
      <c r="M4184" s="21" t="s">
        <v>50</v>
      </c>
      <c r="N4184" s="21" t="s">
        <v>50</v>
      </c>
      <c r="O4184" s="22"/>
      <c r="P4184" s="22"/>
    </row>
    <row r="4185" spans="1:16" ht="45" x14ac:dyDescent="0.25">
      <c r="A4185" s="21" t="s">
        <v>8522</v>
      </c>
      <c r="B4185" s="21" t="s">
        <v>49</v>
      </c>
      <c r="C4185" s="22"/>
      <c r="D4185" s="22"/>
      <c r="E4185" s="22"/>
      <c r="F4185" s="22"/>
      <c r="G4185" s="22"/>
      <c r="H4185" s="22"/>
      <c r="I4185" s="22"/>
      <c r="J4185" s="22"/>
      <c r="K4185" s="23">
        <v>1</v>
      </c>
      <c r="L4185" s="23">
        <v>1</v>
      </c>
      <c r="M4185" s="21" t="s">
        <v>50</v>
      </c>
      <c r="N4185" s="21" t="s">
        <v>50</v>
      </c>
      <c r="O4185" s="22"/>
      <c r="P4185" s="22"/>
    </row>
    <row r="4186" spans="1:16" ht="45" x14ac:dyDescent="0.25">
      <c r="A4186" s="21" t="s">
        <v>3544</v>
      </c>
      <c r="B4186" s="21" t="s">
        <v>49</v>
      </c>
      <c r="C4186" s="23">
        <v>19089631.48</v>
      </c>
      <c r="D4186" s="23">
        <v>371.61</v>
      </c>
      <c r="E4186" s="23">
        <v>25008744.059999999</v>
      </c>
      <c r="F4186" s="23">
        <v>482.05</v>
      </c>
      <c r="G4186" s="23">
        <v>12575141.039999999</v>
      </c>
      <c r="H4186" s="23">
        <v>288.58</v>
      </c>
      <c r="I4186" s="23">
        <v>17070078.309999999</v>
      </c>
      <c r="J4186" s="23">
        <v>376.45</v>
      </c>
      <c r="K4186" s="23">
        <v>1</v>
      </c>
      <c r="L4186" s="23">
        <v>1</v>
      </c>
      <c r="M4186" s="21" t="s">
        <v>50</v>
      </c>
      <c r="N4186" s="21" t="s">
        <v>1462</v>
      </c>
      <c r="O4186" s="22"/>
      <c r="P4186" s="23">
        <v>52279</v>
      </c>
    </row>
    <row r="4187" spans="1:16" ht="45" x14ac:dyDescent="0.25">
      <c r="A4187" s="21" t="s">
        <v>8523</v>
      </c>
      <c r="B4187" s="21" t="s">
        <v>49</v>
      </c>
      <c r="C4187" s="22"/>
      <c r="D4187" s="22"/>
      <c r="E4187" s="22"/>
      <c r="F4187" s="22"/>
      <c r="G4187" s="22"/>
      <c r="H4187" s="22"/>
      <c r="I4187" s="22"/>
      <c r="J4187" s="22"/>
      <c r="K4187" s="23">
        <v>1</v>
      </c>
      <c r="L4187" s="23">
        <v>1</v>
      </c>
      <c r="M4187" s="21" t="s">
        <v>50</v>
      </c>
      <c r="N4187" s="21" t="s">
        <v>50</v>
      </c>
      <c r="O4187" s="22"/>
      <c r="P4187" s="22"/>
    </row>
    <row r="4188" spans="1:16" ht="45" x14ac:dyDescent="0.25">
      <c r="A4188" s="21" t="s">
        <v>8524</v>
      </c>
      <c r="B4188" s="21" t="s">
        <v>49</v>
      </c>
      <c r="C4188" s="22"/>
      <c r="D4188" s="22"/>
      <c r="E4188" s="22"/>
      <c r="F4188" s="22"/>
      <c r="G4188" s="22"/>
      <c r="H4188" s="22"/>
      <c r="I4188" s="22"/>
      <c r="J4188" s="22"/>
      <c r="K4188" s="23">
        <v>1</v>
      </c>
      <c r="L4188" s="23">
        <v>1</v>
      </c>
      <c r="M4188" s="21" t="s">
        <v>50</v>
      </c>
      <c r="N4188" s="21" t="s">
        <v>50</v>
      </c>
      <c r="O4188" s="22"/>
      <c r="P4188" s="22"/>
    </row>
    <row r="4189" spans="1:16" ht="45" x14ac:dyDescent="0.25">
      <c r="A4189" s="21" t="s">
        <v>8525</v>
      </c>
      <c r="B4189" s="21" t="s">
        <v>49</v>
      </c>
      <c r="C4189" s="22"/>
      <c r="D4189" s="22"/>
      <c r="E4189" s="22"/>
      <c r="F4189" s="22"/>
      <c r="G4189" s="22"/>
      <c r="H4189" s="22"/>
      <c r="I4189" s="22"/>
      <c r="J4189" s="22"/>
      <c r="K4189" s="23">
        <v>1</v>
      </c>
      <c r="L4189" s="23">
        <v>1</v>
      </c>
      <c r="M4189" s="21" t="s">
        <v>50</v>
      </c>
      <c r="N4189" s="21" t="s">
        <v>50</v>
      </c>
      <c r="O4189" s="22"/>
      <c r="P4189" s="22"/>
    </row>
    <row r="4190" spans="1:16" ht="45" x14ac:dyDescent="0.25">
      <c r="A4190" s="21" t="s">
        <v>8526</v>
      </c>
      <c r="B4190" s="21" t="s">
        <v>49</v>
      </c>
      <c r="C4190" s="22"/>
      <c r="D4190" s="22"/>
      <c r="E4190" s="22"/>
      <c r="F4190" s="22"/>
      <c r="G4190" s="22"/>
      <c r="H4190" s="22"/>
      <c r="I4190" s="22"/>
      <c r="J4190" s="22"/>
      <c r="K4190" s="23">
        <v>1</v>
      </c>
      <c r="L4190" s="23">
        <v>1</v>
      </c>
      <c r="M4190" s="21" t="s">
        <v>50</v>
      </c>
      <c r="N4190" s="21" t="s">
        <v>50</v>
      </c>
      <c r="O4190" s="22"/>
      <c r="P4190" s="22"/>
    </row>
    <row r="4191" spans="1:16" ht="45" x14ac:dyDescent="0.25">
      <c r="A4191" s="21" t="s">
        <v>8527</v>
      </c>
      <c r="B4191" s="21" t="s">
        <v>49</v>
      </c>
      <c r="C4191" s="22"/>
      <c r="D4191" s="22"/>
      <c r="E4191" s="22"/>
      <c r="F4191" s="22"/>
      <c r="G4191" s="22"/>
      <c r="H4191" s="22"/>
      <c r="I4191" s="22"/>
      <c r="J4191" s="22"/>
      <c r="K4191" s="23">
        <v>1</v>
      </c>
      <c r="L4191" s="23">
        <v>1</v>
      </c>
      <c r="M4191" s="21" t="s">
        <v>50</v>
      </c>
      <c r="N4191" s="21" t="s">
        <v>50</v>
      </c>
      <c r="O4191" s="22"/>
      <c r="P4191" s="22"/>
    </row>
    <row r="4192" spans="1:16" ht="45" x14ac:dyDescent="0.25">
      <c r="A4192" s="21" t="s">
        <v>8528</v>
      </c>
      <c r="B4192" s="21" t="s">
        <v>49</v>
      </c>
      <c r="C4192" s="22"/>
      <c r="D4192" s="22"/>
      <c r="E4192" s="22"/>
      <c r="F4192" s="22"/>
      <c r="G4192" s="22"/>
      <c r="H4192" s="22"/>
      <c r="I4192" s="22"/>
      <c r="J4192" s="22"/>
      <c r="K4192" s="23">
        <v>1</v>
      </c>
      <c r="L4192" s="23">
        <v>1</v>
      </c>
      <c r="M4192" s="21" t="s">
        <v>50</v>
      </c>
      <c r="N4192" s="21" t="s">
        <v>50</v>
      </c>
      <c r="O4192" s="22"/>
      <c r="P4192" s="22"/>
    </row>
    <row r="4193" spans="1:16" ht="45" x14ac:dyDescent="0.25">
      <c r="A4193" s="21" t="s">
        <v>8529</v>
      </c>
      <c r="B4193" s="21" t="s">
        <v>49</v>
      </c>
      <c r="C4193" s="22"/>
      <c r="D4193" s="22"/>
      <c r="E4193" s="22"/>
      <c r="F4193" s="22"/>
      <c r="G4193" s="22"/>
      <c r="H4193" s="22"/>
      <c r="I4193" s="22"/>
      <c r="J4193" s="22"/>
      <c r="K4193" s="23">
        <v>1</v>
      </c>
      <c r="L4193" s="23">
        <v>1</v>
      </c>
      <c r="M4193" s="21" t="s">
        <v>50</v>
      </c>
      <c r="N4193" s="21" t="s">
        <v>50</v>
      </c>
      <c r="O4193" s="22"/>
      <c r="P4193" s="22"/>
    </row>
    <row r="4194" spans="1:16" ht="45" x14ac:dyDescent="0.25">
      <c r="A4194" s="21" t="s">
        <v>8530</v>
      </c>
      <c r="B4194" s="21" t="s">
        <v>49</v>
      </c>
      <c r="C4194" s="22"/>
      <c r="D4194" s="22"/>
      <c r="E4194" s="22"/>
      <c r="F4194" s="22"/>
      <c r="G4194" s="22"/>
      <c r="H4194" s="22"/>
      <c r="I4194" s="22"/>
      <c r="J4194" s="22"/>
      <c r="K4194" s="23">
        <v>1</v>
      </c>
      <c r="L4194" s="23">
        <v>1</v>
      </c>
      <c r="M4194" s="21" t="s">
        <v>50</v>
      </c>
      <c r="N4194" s="21" t="s">
        <v>50</v>
      </c>
      <c r="O4194" s="22"/>
      <c r="P4194" s="22"/>
    </row>
    <row r="4195" spans="1:16" ht="45" x14ac:dyDescent="0.25">
      <c r="A4195" s="21" t="s">
        <v>8531</v>
      </c>
      <c r="B4195" s="21" t="s">
        <v>49</v>
      </c>
      <c r="C4195" s="22"/>
      <c r="D4195" s="22"/>
      <c r="E4195" s="22"/>
      <c r="F4195" s="22"/>
      <c r="G4195" s="22"/>
      <c r="H4195" s="22"/>
      <c r="I4195" s="22"/>
      <c r="J4195" s="22"/>
      <c r="K4195" s="23">
        <v>1</v>
      </c>
      <c r="L4195" s="23">
        <v>1</v>
      </c>
      <c r="M4195" s="21" t="s">
        <v>50</v>
      </c>
      <c r="N4195" s="21" t="s">
        <v>50</v>
      </c>
      <c r="O4195" s="22"/>
      <c r="P4195" s="22"/>
    </row>
    <row r="4196" spans="1:16" ht="45" x14ac:dyDescent="0.25">
      <c r="A4196" s="21" t="s">
        <v>8532</v>
      </c>
      <c r="B4196" s="21" t="s">
        <v>49</v>
      </c>
      <c r="C4196" s="22"/>
      <c r="D4196" s="22"/>
      <c r="E4196" s="22"/>
      <c r="F4196" s="22"/>
      <c r="G4196" s="22"/>
      <c r="H4196" s="22"/>
      <c r="I4196" s="22"/>
      <c r="J4196" s="22"/>
      <c r="K4196" s="23">
        <v>1</v>
      </c>
      <c r="L4196" s="23">
        <v>1</v>
      </c>
      <c r="M4196" s="21" t="s">
        <v>50</v>
      </c>
      <c r="N4196" s="21" t="s">
        <v>50</v>
      </c>
      <c r="O4196" s="22"/>
      <c r="P4196" s="22"/>
    </row>
    <row r="4197" spans="1:16" ht="45" x14ac:dyDescent="0.25">
      <c r="A4197" s="21" t="s">
        <v>8533</v>
      </c>
      <c r="B4197" s="21" t="s">
        <v>49</v>
      </c>
      <c r="C4197" s="22"/>
      <c r="D4197" s="22"/>
      <c r="E4197" s="22"/>
      <c r="F4197" s="22"/>
      <c r="G4197" s="22"/>
      <c r="H4197" s="22"/>
      <c r="I4197" s="22"/>
      <c r="J4197" s="22"/>
      <c r="K4197" s="23">
        <v>1</v>
      </c>
      <c r="L4197" s="23">
        <v>1</v>
      </c>
      <c r="M4197" s="21" t="s">
        <v>50</v>
      </c>
      <c r="N4197" s="21" t="s">
        <v>50</v>
      </c>
      <c r="O4197" s="22"/>
      <c r="P4197" s="22"/>
    </row>
    <row r="4198" spans="1:16" ht="45" x14ac:dyDescent="0.25">
      <c r="A4198" s="21" t="s">
        <v>8534</v>
      </c>
      <c r="B4198" s="21" t="s">
        <v>49</v>
      </c>
      <c r="C4198" s="22"/>
      <c r="D4198" s="22"/>
      <c r="E4198" s="22"/>
      <c r="F4198" s="22"/>
      <c r="G4198" s="22"/>
      <c r="H4198" s="22"/>
      <c r="I4198" s="22"/>
      <c r="J4198" s="22"/>
      <c r="K4198" s="23">
        <v>1</v>
      </c>
      <c r="L4198" s="23">
        <v>1</v>
      </c>
      <c r="M4198" s="21" t="s">
        <v>50</v>
      </c>
      <c r="N4198" s="21" t="s">
        <v>50</v>
      </c>
      <c r="O4198" s="22"/>
      <c r="P4198" s="22"/>
    </row>
    <row r="4199" spans="1:16" ht="45" x14ac:dyDescent="0.25">
      <c r="A4199" s="21" t="s">
        <v>8535</v>
      </c>
      <c r="B4199" s="21" t="s">
        <v>49</v>
      </c>
      <c r="C4199" s="22"/>
      <c r="D4199" s="22"/>
      <c r="E4199" s="22"/>
      <c r="F4199" s="22"/>
      <c r="G4199" s="22"/>
      <c r="H4199" s="22"/>
      <c r="I4199" s="22"/>
      <c r="J4199" s="22"/>
      <c r="K4199" s="23">
        <v>1</v>
      </c>
      <c r="L4199" s="23">
        <v>1</v>
      </c>
      <c r="M4199" s="21" t="s">
        <v>50</v>
      </c>
      <c r="N4199" s="21" t="s">
        <v>50</v>
      </c>
      <c r="O4199" s="22"/>
      <c r="P4199" s="22"/>
    </row>
    <row r="4200" spans="1:16" ht="45" x14ac:dyDescent="0.25">
      <c r="A4200" s="21" t="s">
        <v>8536</v>
      </c>
      <c r="B4200" s="21" t="s">
        <v>49</v>
      </c>
      <c r="C4200" s="22"/>
      <c r="D4200" s="22"/>
      <c r="E4200" s="22"/>
      <c r="F4200" s="22"/>
      <c r="G4200" s="22"/>
      <c r="H4200" s="22"/>
      <c r="I4200" s="22"/>
      <c r="J4200" s="22"/>
      <c r="K4200" s="23">
        <v>1</v>
      </c>
      <c r="L4200" s="23">
        <v>1</v>
      </c>
      <c r="M4200" s="21" t="s">
        <v>50</v>
      </c>
      <c r="N4200" s="21" t="s">
        <v>50</v>
      </c>
      <c r="O4200" s="22"/>
      <c r="P4200" s="22"/>
    </row>
    <row r="4201" spans="1:16" ht="45" x14ac:dyDescent="0.25">
      <c r="A4201" s="21" t="s">
        <v>544</v>
      </c>
      <c r="B4201" s="21" t="s">
        <v>49</v>
      </c>
      <c r="C4201" s="23">
        <v>27858586.27</v>
      </c>
      <c r="D4201" s="23">
        <v>1242.8399999999999</v>
      </c>
      <c r="E4201" s="23">
        <v>23472935.109999999</v>
      </c>
      <c r="F4201" s="23">
        <v>1025.1400000000001</v>
      </c>
      <c r="G4201" s="23">
        <v>65607206.810000002</v>
      </c>
      <c r="H4201" s="23">
        <v>3510.57</v>
      </c>
      <c r="I4201" s="23">
        <v>20436702.809999999</v>
      </c>
      <c r="J4201" s="23">
        <v>973.57</v>
      </c>
      <c r="K4201" s="23">
        <v>1</v>
      </c>
      <c r="L4201" s="23">
        <v>1</v>
      </c>
      <c r="M4201" s="21" t="s">
        <v>50</v>
      </c>
      <c r="N4201" s="21" t="s">
        <v>5192</v>
      </c>
      <c r="O4201" s="22"/>
      <c r="P4201" s="23">
        <v>21567</v>
      </c>
    </row>
    <row r="4202" spans="1:16" ht="45" x14ac:dyDescent="0.25">
      <c r="A4202" s="21" t="s">
        <v>8537</v>
      </c>
      <c r="B4202" s="21" t="s">
        <v>49</v>
      </c>
      <c r="C4202" s="22"/>
      <c r="D4202" s="22"/>
      <c r="E4202" s="22"/>
      <c r="F4202" s="22"/>
      <c r="G4202" s="22"/>
      <c r="H4202" s="22"/>
      <c r="I4202" s="22"/>
      <c r="J4202" s="22"/>
      <c r="K4202" s="23">
        <v>1</v>
      </c>
      <c r="L4202" s="23">
        <v>1</v>
      </c>
      <c r="M4202" s="21" t="s">
        <v>50</v>
      </c>
      <c r="N4202" s="21" t="s">
        <v>50</v>
      </c>
      <c r="O4202" s="22"/>
      <c r="P4202" s="22"/>
    </row>
    <row r="4203" spans="1:16" ht="45" x14ac:dyDescent="0.25">
      <c r="A4203" s="21" t="s">
        <v>3547</v>
      </c>
      <c r="B4203" s="21" t="s">
        <v>49</v>
      </c>
      <c r="C4203" s="23">
        <v>43020852.299999997</v>
      </c>
      <c r="D4203" s="23">
        <v>87.64</v>
      </c>
      <c r="E4203" s="23">
        <v>154070646.27000001</v>
      </c>
      <c r="F4203" s="23">
        <v>228.5</v>
      </c>
      <c r="G4203" s="23">
        <v>30953741.670000002</v>
      </c>
      <c r="H4203" s="23">
        <v>59.81</v>
      </c>
      <c r="I4203" s="23">
        <v>50285148.549999997</v>
      </c>
      <c r="J4203" s="23">
        <v>91.18</v>
      </c>
      <c r="K4203" s="23">
        <v>1</v>
      </c>
      <c r="L4203" s="23">
        <v>1</v>
      </c>
      <c r="M4203" s="21" t="s">
        <v>50</v>
      </c>
      <c r="N4203" s="21" t="s">
        <v>58</v>
      </c>
      <c r="O4203" s="22"/>
      <c r="P4203" s="23">
        <v>451252</v>
      </c>
    </row>
    <row r="4204" spans="1:16" ht="45" x14ac:dyDescent="0.25">
      <c r="A4204" s="21" t="s">
        <v>8538</v>
      </c>
      <c r="B4204" s="21" t="s">
        <v>49</v>
      </c>
      <c r="C4204" s="22"/>
      <c r="D4204" s="22"/>
      <c r="E4204" s="22"/>
      <c r="F4204" s="22"/>
      <c r="G4204" s="22"/>
      <c r="H4204" s="22"/>
      <c r="I4204" s="22"/>
      <c r="J4204" s="22"/>
      <c r="K4204" s="23">
        <v>1</v>
      </c>
      <c r="L4204" s="23">
        <v>1</v>
      </c>
      <c r="M4204" s="21" t="s">
        <v>50</v>
      </c>
      <c r="N4204" s="21" t="s">
        <v>50</v>
      </c>
      <c r="O4204" s="22"/>
      <c r="P4204" s="22"/>
    </row>
    <row r="4205" spans="1:16" ht="45" x14ac:dyDescent="0.25">
      <c r="A4205" s="21" t="s">
        <v>3554</v>
      </c>
      <c r="B4205" s="21" t="s">
        <v>49</v>
      </c>
      <c r="C4205" s="23">
        <v>19257662.91</v>
      </c>
      <c r="D4205" s="23">
        <v>64.62</v>
      </c>
      <c r="E4205" s="23">
        <v>45389697.719999999</v>
      </c>
      <c r="F4205" s="23">
        <v>114.87</v>
      </c>
      <c r="G4205" s="23">
        <v>23614944.219999999</v>
      </c>
      <c r="H4205" s="23">
        <v>74.16</v>
      </c>
      <c r="I4205" s="23">
        <v>56999372.18</v>
      </c>
      <c r="J4205" s="23">
        <v>143.27000000000001</v>
      </c>
      <c r="K4205" s="23">
        <v>1</v>
      </c>
      <c r="L4205" s="23">
        <v>1</v>
      </c>
      <c r="M4205" s="21" t="s">
        <v>50</v>
      </c>
      <c r="N4205" s="21" t="s">
        <v>58</v>
      </c>
      <c r="O4205" s="22"/>
      <c r="P4205" s="23">
        <v>308646.5</v>
      </c>
    </row>
    <row r="4206" spans="1:16" ht="45" x14ac:dyDescent="0.25">
      <c r="A4206" s="21" t="s">
        <v>3556</v>
      </c>
      <c r="B4206" s="21" t="s">
        <v>49</v>
      </c>
      <c r="C4206" s="22"/>
      <c r="D4206" s="22"/>
      <c r="E4206" s="23">
        <v>269676790.61000001</v>
      </c>
      <c r="F4206" s="23">
        <v>121.61</v>
      </c>
      <c r="G4206" s="23">
        <v>267483443.84</v>
      </c>
      <c r="H4206" s="23">
        <v>67.010000000000005</v>
      </c>
      <c r="I4206" s="23">
        <v>824948385.38999999</v>
      </c>
      <c r="J4206" s="23">
        <v>150.97</v>
      </c>
      <c r="K4206" s="23">
        <v>1</v>
      </c>
      <c r="L4206" s="23">
        <v>1</v>
      </c>
      <c r="M4206" s="21" t="s">
        <v>50</v>
      </c>
      <c r="N4206" s="21" t="s">
        <v>50</v>
      </c>
      <c r="O4206" s="22"/>
      <c r="P4206" s="22"/>
    </row>
    <row r="4207" spans="1:16" ht="45" x14ac:dyDescent="0.25">
      <c r="A4207" s="21" t="s">
        <v>8539</v>
      </c>
      <c r="B4207" s="21" t="s">
        <v>49</v>
      </c>
      <c r="C4207" s="22"/>
      <c r="D4207" s="22"/>
      <c r="E4207" s="22"/>
      <c r="F4207" s="22"/>
      <c r="G4207" s="22"/>
      <c r="H4207" s="22"/>
      <c r="I4207" s="22"/>
      <c r="J4207" s="22"/>
      <c r="K4207" s="23">
        <v>1</v>
      </c>
      <c r="L4207" s="23">
        <v>1</v>
      </c>
      <c r="M4207" s="21" t="s">
        <v>50</v>
      </c>
      <c r="N4207" s="21" t="s">
        <v>50</v>
      </c>
      <c r="O4207" s="22"/>
      <c r="P4207" s="22"/>
    </row>
    <row r="4208" spans="1:16" ht="45" x14ac:dyDescent="0.25">
      <c r="A4208" s="21" t="s">
        <v>8540</v>
      </c>
      <c r="B4208" s="21" t="s">
        <v>49</v>
      </c>
      <c r="C4208" s="22"/>
      <c r="D4208" s="22"/>
      <c r="E4208" s="22"/>
      <c r="F4208" s="22"/>
      <c r="G4208" s="22"/>
      <c r="H4208" s="22"/>
      <c r="I4208" s="22"/>
      <c r="J4208" s="22"/>
      <c r="K4208" s="23">
        <v>1</v>
      </c>
      <c r="L4208" s="23">
        <v>1</v>
      </c>
      <c r="M4208" s="21" t="s">
        <v>50</v>
      </c>
      <c r="N4208" s="21" t="s">
        <v>50</v>
      </c>
      <c r="O4208" s="22"/>
      <c r="P4208" s="22"/>
    </row>
    <row r="4209" spans="1:16" ht="45" x14ac:dyDescent="0.25">
      <c r="A4209" s="21" t="s">
        <v>3558</v>
      </c>
      <c r="B4209" s="21" t="s">
        <v>49</v>
      </c>
      <c r="C4209" s="23">
        <v>15095531.77</v>
      </c>
      <c r="D4209" s="23">
        <v>35.950000000000003</v>
      </c>
      <c r="E4209" s="23">
        <v>27669844.379999999</v>
      </c>
      <c r="F4209" s="23">
        <v>157.69999999999999</v>
      </c>
      <c r="G4209" s="23">
        <v>25456250.73</v>
      </c>
      <c r="H4209" s="23">
        <v>143.66</v>
      </c>
      <c r="I4209" s="23">
        <v>24797220.359999999</v>
      </c>
      <c r="J4209" s="23">
        <v>134.63</v>
      </c>
      <c r="K4209" s="23">
        <v>1</v>
      </c>
      <c r="L4209" s="23">
        <v>1</v>
      </c>
      <c r="M4209" s="21" t="s">
        <v>50</v>
      </c>
      <c r="N4209" s="21" t="s">
        <v>1462</v>
      </c>
      <c r="O4209" s="22"/>
      <c r="P4209" s="23">
        <v>208916.75</v>
      </c>
    </row>
    <row r="4210" spans="1:16" ht="45" x14ac:dyDescent="0.25">
      <c r="A4210" s="21" t="s">
        <v>8541</v>
      </c>
      <c r="B4210" s="21" t="s">
        <v>49</v>
      </c>
      <c r="C4210" s="22"/>
      <c r="D4210" s="22"/>
      <c r="E4210" s="22"/>
      <c r="F4210" s="22"/>
      <c r="G4210" s="22"/>
      <c r="H4210" s="22"/>
      <c r="I4210" s="22"/>
      <c r="J4210" s="22"/>
      <c r="K4210" s="23">
        <v>1</v>
      </c>
      <c r="L4210" s="23">
        <v>1</v>
      </c>
      <c r="M4210" s="21" t="s">
        <v>50</v>
      </c>
      <c r="N4210" s="21" t="s">
        <v>50</v>
      </c>
      <c r="O4210" s="22"/>
      <c r="P4210" s="22"/>
    </row>
    <row r="4211" spans="1:16" ht="45" x14ac:dyDescent="0.25">
      <c r="A4211" s="21" t="s">
        <v>3560</v>
      </c>
      <c r="B4211" s="21" t="s">
        <v>49</v>
      </c>
      <c r="C4211" s="23">
        <v>10534062.32</v>
      </c>
      <c r="D4211" s="23">
        <v>1315.08</v>
      </c>
      <c r="E4211" s="23">
        <v>21146909.809999999</v>
      </c>
      <c r="F4211" s="23">
        <v>2378.52</v>
      </c>
      <c r="G4211" s="23">
        <v>19849626.059999999</v>
      </c>
      <c r="H4211" s="23">
        <v>1953.78</v>
      </c>
      <c r="I4211" s="23">
        <v>16746467.369999999</v>
      </c>
      <c r="J4211" s="23">
        <v>2051.04</v>
      </c>
      <c r="K4211" s="23">
        <v>1</v>
      </c>
      <c r="L4211" s="23">
        <v>1</v>
      </c>
      <c r="M4211" s="21" t="s">
        <v>50</v>
      </c>
      <c r="N4211" s="21" t="s">
        <v>5192</v>
      </c>
      <c r="O4211" s="22"/>
      <c r="P4211" s="23">
        <v>9726.25</v>
      </c>
    </row>
    <row r="4212" spans="1:16" ht="45" x14ac:dyDescent="0.25">
      <c r="A4212" s="21" t="s">
        <v>8542</v>
      </c>
      <c r="B4212" s="21" t="s">
        <v>49</v>
      </c>
      <c r="C4212" s="22"/>
      <c r="D4212" s="22"/>
      <c r="E4212" s="22"/>
      <c r="F4212" s="22"/>
      <c r="G4212" s="22"/>
      <c r="H4212" s="22"/>
      <c r="I4212" s="22"/>
      <c r="J4212" s="22"/>
      <c r="K4212" s="23">
        <v>1</v>
      </c>
      <c r="L4212" s="23">
        <v>1</v>
      </c>
      <c r="M4212" s="21" t="s">
        <v>50</v>
      </c>
      <c r="N4212" s="21" t="s">
        <v>50</v>
      </c>
      <c r="O4212" s="22"/>
      <c r="P4212" s="22"/>
    </row>
    <row r="4213" spans="1:16" ht="45" x14ac:dyDescent="0.25">
      <c r="A4213" s="21" t="s">
        <v>8543</v>
      </c>
      <c r="B4213" s="21" t="s">
        <v>49</v>
      </c>
      <c r="C4213" s="22"/>
      <c r="D4213" s="22"/>
      <c r="E4213" s="22"/>
      <c r="F4213" s="22"/>
      <c r="G4213" s="22"/>
      <c r="H4213" s="22"/>
      <c r="I4213" s="22"/>
      <c r="J4213" s="22"/>
      <c r="K4213" s="23">
        <v>1</v>
      </c>
      <c r="L4213" s="23">
        <v>1</v>
      </c>
      <c r="M4213" s="21" t="s">
        <v>50</v>
      </c>
      <c r="N4213" s="21" t="s">
        <v>50</v>
      </c>
      <c r="O4213" s="22"/>
      <c r="P4213" s="22"/>
    </row>
    <row r="4214" spans="1:16" ht="45" x14ac:dyDescent="0.25">
      <c r="A4214" s="21" t="s">
        <v>8544</v>
      </c>
      <c r="B4214" s="21" t="s">
        <v>49</v>
      </c>
      <c r="C4214" s="22"/>
      <c r="D4214" s="22"/>
      <c r="E4214" s="22"/>
      <c r="F4214" s="22"/>
      <c r="G4214" s="22"/>
      <c r="H4214" s="22"/>
      <c r="I4214" s="22"/>
      <c r="J4214" s="22"/>
      <c r="K4214" s="23">
        <v>1</v>
      </c>
      <c r="L4214" s="23">
        <v>1</v>
      </c>
      <c r="M4214" s="21" t="s">
        <v>50</v>
      </c>
      <c r="N4214" s="21" t="s">
        <v>50</v>
      </c>
      <c r="O4214" s="22"/>
      <c r="P4214" s="22"/>
    </row>
    <row r="4215" spans="1:16" ht="45" x14ac:dyDescent="0.25">
      <c r="A4215" s="21" t="s">
        <v>8545</v>
      </c>
      <c r="B4215" s="21" t="s">
        <v>49</v>
      </c>
      <c r="C4215" s="22"/>
      <c r="D4215" s="22"/>
      <c r="E4215" s="22"/>
      <c r="F4215" s="22"/>
      <c r="G4215" s="22"/>
      <c r="H4215" s="22"/>
      <c r="I4215" s="22"/>
      <c r="J4215" s="22"/>
      <c r="K4215" s="23">
        <v>1</v>
      </c>
      <c r="L4215" s="23">
        <v>1</v>
      </c>
      <c r="M4215" s="21" t="s">
        <v>50</v>
      </c>
      <c r="N4215" s="21" t="s">
        <v>50</v>
      </c>
      <c r="O4215" s="22"/>
      <c r="P4215" s="22"/>
    </row>
    <row r="4216" spans="1:16" ht="45" x14ac:dyDescent="0.25">
      <c r="A4216" s="21" t="s">
        <v>8546</v>
      </c>
      <c r="B4216" s="21" t="s">
        <v>49</v>
      </c>
      <c r="C4216" s="22"/>
      <c r="D4216" s="22"/>
      <c r="E4216" s="22"/>
      <c r="F4216" s="22"/>
      <c r="G4216" s="22"/>
      <c r="H4216" s="22"/>
      <c r="I4216" s="22"/>
      <c r="J4216" s="22"/>
      <c r="K4216" s="23">
        <v>1</v>
      </c>
      <c r="L4216" s="23">
        <v>1</v>
      </c>
      <c r="M4216" s="21" t="s">
        <v>50</v>
      </c>
      <c r="N4216" s="21" t="s">
        <v>50</v>
      </c>
      <c r="O4216" s="22"/>
      <c r="P4216" s="22"/>
    </row>
    <row r="4217" spans="1:16" ht="45" x14ac:dyDescent="0.25">
      <c r="A4217" s="21" t="s">
        <v>8547</v>
      </c>
      <c r="B4217" s="21" t="s">
        <v>49</v>
      </c>
      <c r="C4217" s="22"/>
      <c r="D4217" s="22"/>
      <c r="E4217" s="22"/>
      <c r="F4217" s="22"/>
      <c r="G4217" s="22"/>
      <c r="H4217" s="22"/>
      <c r="I4217" s="22"/>
      <c r="J4217" s="22"/>
      <c r="K4217" s="23">
        <v>1</v>
      </c>
      <c r="L4217" s="23">
        <v>1</v>
      </c>
      <c r="M4217" s="21" t="s">
        <v>50</v>
      </c>
      <c r="N4217" s="21" t="s">
        <v>50</v>
      </c>
      <c r="O4217" s="22"/>
      <c r="P4217" s="22"/>
    </row>
    <row r="4218" spans="1:16" ht="45" x14ac:dyDescent="0.25">
      <c r="A4218" s="21" t="s">
        <v>8548</v>
      </c>
      <c r="B4218" s="21" t="s">
        <v>49</v>
      </c>
      <c r="C4218" s="22"/>
      <c r="D4218" s="22"/>
      <c r="E4218" s="22"/>
      <c r="F4218" s="22"/>
      <c r="G4218" s="22"/>
      <c r="H4218" s="22"/>
      <c r="I4218" s="22"/>
      <c r="J4218" s="22"/>
      <c r="K4218" s="23">
        <v>1</v>
      </c>
      <c r="L4218" s="23">
        <v>1</v>
      </c>
      <c r="M4218" s="21" t="s">
        <v>50</v>
      </c>
      <c r="N4218" s="21" t="s">
        <v>50</v>
      </c>
      <c r="O4218" s="22"/>
      <c r="P4218" s="22"/>
    </row>
    <row r="4219" spans="1:16" ht="45" x14ac:dyDescent="0.25">
      <c r="A4219" s="21" t="s">
        <v>8549</v>
      </c>
      <c r="B4219" s="21" t="s">
        <v>49</v>
      </c>
      <c r="C4219" s="22"/>
      <c r="D4219" s="22"/>
      <c r="E4219" s="22"/>
      <c r="F4219" s="22"/>
      <c r="G4219" s="22"/>
      <c r="H4219" s="22"/>
      <c r="I4219" s="22"/>
      <c r="J4219" s="22"/>
      <c r="K4219" s="23">
        <v>1</v>
      </c>
      <c r="L4219" s="23">
        <v>1</v>
      </c>
      <c r="M4219" s="21" t="s">
        <v>50</v>
      </c>
      <c r="N4219" s="21" t="s">
        <v>50</v>
      </c>
      <c r="O4219" s="22"/>
      <c r="P4219" s="22"/>
    </row>
    <row r="4220" spans="1:16" ht="45" x14ac:dyDescent="0.25">
      <c r="A4220" s="21" t="s">
        <v>8550</v>
      </c>
      <c r="B4220" s="21" t="s">
        <v>49</v>
      </c>
      <c r="C4220" s="22"/>
      <c r="D4220" s="22"/>
      <c r="E4220" s="22"/>
      <c r="F4220" s="22"/>
      <c r="G4220" s="22"/>
      <c r="H4220" s="22"/>
      <c r="I4220" s="22"/>
      <c r="J4220" s="22"/>
      <c r="K4220" s="23">
        <v>1</v>
      </c>
      <c r="L4220" s="23">
        <v>1</v>
      </c>
      <c r="M4220" s="21" t="s">
        <v>50</v>
      </c>
      <c r="N4220" s="21" t="s">
        <v>50</v>
      </c>
      <c r="O4220" s="22"/>
      <c r="P4220" s="22"/>
    </row>
    <row r="4221" spans="1:16" ht="45" x14ac:dyDescent="0.25">
      <c r="A4221" s="21" t="s">
        <v>8551</v>
      </c>
      <c r="B4221" s="21" t="s">
        <v>49</v>
      </c>
      <c r="C4221" s="22"/>
      <c r="D4221" s="22"/>
      <c r="E4221" s="22"/>
      <c r="F4221" s="22"/>
      <c r="G4221" s="22"/>
      <c r="H4221" s="22"/>
      <c r="I4221" s="22"/>
      <c r="J4221" s="22"/>
      <c r="K4221" s="23">
        <v>1</v>
      </c>
      <c r="L4221" s="23">
        <v>1</v>
      </c>
      <c r="M4221" s="21" t="s">
        <v>50</v>
      </c>
      <c r="N4221" s="21" t="s">
        <v>50</v>
      </c>
      <c r="O4221" s="22"/>
      <c r="P4221" s="22"/>
    </row>
    <row r="4222" spans="1:16" ht="45" x14ac:dyDescent="0.25">
      <c r="A4222" s="21" t="s">
        <v>8552</v>
      </c>
      <c r="B4222" s="21" t="s">
        <v>49</v>
      </c>
      <c r="C4222" s="22"/>
      <c r="D4222" s="22"/>
      <c r="E4222" s="22"/>
      <c r="F4222" s="22"/>
      <c r="G4222" s="22"/>
      <c r="H4222" s="22"/>
      <c r="I4222" s="22"/>
      <c r="J4222" s="22"/>
      <c r="K4222" s="23">
        <v>1</v>
      </c>
      <c r="L4222" s="23">
        <v>1</v>
      </c>
      <c r="M4222" s="21" t="s">
        <v>50</v>
      </c>
      <c r="N4222" s="21" t="s">
        <v>50</v>
      </c>
      <c r="O4222" s="22"/>
      <c r="P4222" s="22"/>
    </row>
    <row r="4223" spans="1:16" ht="45" x14ac:dyDescent="0.25">
      <c r="A4223" s="21" t="s">
        <v>1169</v>
      </c>
      <c r="B4223" s="21" t="s">
        <v>49</v>
      </c>
      <c r="C4223" s="23">
        <v>61453973.090000004</v>
      </c>
      <c r="D4223" s="23">
        <v>379.89</v>
      </c>
      <c r="E4223" s="23">
        <v>27484993.75</v>
      </c>
      <c r="F4223" s="23">
        <v>241.48</v>
      </c>
      <c r="G4223" s="23">
        <v>26837553.390000001</v>
      </c>
      <c r="H4223" s="23">
        <v>177.18</v>
      </c>
      <c r="I4223" s="23">
        <v>70472066.090000004</v>
      </c>
      <c r="J4223" s="23">
        <v>501.52</v>
      </c>
      <c r="K4223" s="23">
        <v>1</v>
      </c>
      <c r="L4223" s="23">
        <v>1</v>
      </c>
      <c r="M4223" s="21" t="s">
        <v>50</v>
      </c>
      <c r="N4223" s="21" t="s">
        <v>1462</v>
      </c>
      <c r="O4223" s="22"/>
      <c r="P4223" s="23">
        <v>173641.25</v>
      </c>
    </row>
    <row r="4224" spans="1:16" ht="45" x14ac:dyDescent="0.25">
      <c r="A4224" s="21" t="s">
        <v>8553</v>
      </c>
      <c r="B4224" s="21" t="s">
        <v>49</v>
      </c>
      <c r="C4224" s="22"/>
      <c r="D4224" s="22"/>
      <c r="E4224" s="22"/>
      <c r="F4224" s="22"/>
      <c r="G4224" s="22"/>
      <c r="H4224" s="22"/>
      <c r="I4224" s="22"/>
      <c r="J4224" s="22"/>
      <c r="K4224" s="23">
        <v>1</v>
      </c>
      <c r="L4224" s="23">
        <v>1</v>
      </c>
      <c r="M4224" s="21" t="s">
        <v>50</v>
      </c>
      <c r="N4224" s="21" t="s">
        <v>50</v>
      </c>
      <c r="O4224" s="22"/>
      <c r="P4224" s="22"/>
    </row>
    <row r="4225" spans="1:16" ht="45" x14ac:dyDescent="0.25">
      <c r="A4225" s="21" t="s">
        <v>8554</v>
      </c>
      <c r="B4225" s="21" t="s">
        <v>49</v>
      </c>
      <c r="C4225" s="22"/>
      <c r="D4225" s="22"/>
      <c r="E4225" s="22"/>
      <c r="F4225" s="22"/>
      <c r="G4225" s="22"/>
      <c r="H4225" s="22"/>
      <c r="I4225" s="22"/>
      <c r="J4225" s="22"/>
      <c r="K4225" s="23">
        <v>1</v>
      </c>
      <c r="L4225" s="23">
        <v>1</v>
      </c>
      <c r="M4225" s="21" t="s">
        <v>50</v>
      </c>
      <c r="N4225" s="21" t="s">
        <v>50</v>
      </c>
      <c r="O4225" s="22"/>
      <c r="P4225" s="22"/>
    </row>
    <row r="4226" spans="1:16" ht="45" x14ac:dyDescent="0.25">
      <c r="A4226" s="21" t="s">
        <v>3563</v>
      </c>
      <c r="B4226" s="21" t="s">
        <v>49</v>
      </c>
      <c r="C4226" s="23">
        <v>124012636.34</v>
      </c>
      <c r="D4226" s="23">
        <v>493.17</v>
      </c>
      <c r="E4226" s="23">
        <v>122037063.38</v>
      </c>
      <c r="F4226" s="23">
        <v>1147.55</v>
      </c>
      <c r="G4226" s="23">
        <v>111963536.12</v>
      </c>
      <c r="H4226" s="23">
        <v>1070.5</v>
      </c>
      <c r="I4226" s="23">
        <v>114679538.29000001</v>
      </c>
      <c r="J4226" s="23">
        <v>1257.95</v>
      </c>
      <c r="K4226" s="23">
        <v>1</v>
      </c>
      <c r="L4226" s="23">
        <v>1</v>
      </c>
      <c r="M4226" s="21" t="s">
        <v>50</v>
      </c>
      <c r="N4226" s="21" t="s">
        <v>58</v>
      </c>
      <c r="O4226" s="22"/>
      <c r="P4226" s="23">
        <v>309473.5</v>
      </c>
    </row>
    <row r="4227" spans="1:16" ht="45" x14ac:dyDescent="0.25">
      <c r="A4227" s="21" t="s">
        <v>8555</v>
      </c>
      <c r="B4227" s="21" t="s">
        <v>49</v>
      </c>
      <c r="C4227" s="22"/>
      <c r="D4227" s="22"/>
      <c r="E4227" s="22"/>
      <c r="F4227" s="22"/>
      <c r="G4227" s="22"/>
      <c r="H4227" s="22"/>
      <c r="I4227" s="22"/>
      <c r="J4227" s="22"/>
      <c r="K4227" s="23">
        <v>1</v>
      </c>
      <c r="L4227" s="23">
        <v>1</v>
      </c>
      <c r="M4227" s="21" t="s">
        <v>50</v>
      </c>
      <c r="N4227" s="21" t="s">
        <v>50</v>
      </c>
      <c r="O4227" s="22"/>
      <c r="P4227" s="22"/>
    </row>
    <row r="4228" spans="1:16" ht="45" x14ac:dyDescent="0.25">
      <c r="A4228" s="21" t="s">
        <v>8556</v>
      </c>
      <c r="B4228" s="21" t="s">
        <v>49</v>
      </c>
      <c r="C4228" s="22"/>
      <c r="D4228" s="22"/>
      <c r="E4228" s="22"/>
      <c r="F4228" s="22"/>
      <c r="G4228" s="22"/>
      <c r="H4228" s="22"/>
      <c r="I4228" s="22"/>
      <c r="J4228" s="22"/>
      <c r="K4228" s="23">
        <v>1</v>
      </c>
      <c r="L4228" s="23">
        <v>1</v>
      </c>
      <c r="M4228" s="21" t="s">
        <v>50</v>
      </c>
      <c r="N4228" s="21" t="s">
        <v>50</v>
      </c>
      <c r="O4228" s="22"/>
      <c r="P4228" s="22"/>
    </row>
    <row r="4229" spans="1:16" ht="45" x14ac:dyDescent="0.25">
      <c r="A4229" s="21" t="s">
        <v>8557</v>
      </c>
      <c r="B4229" s="21" t="s">
        <v>49</v>
      </c>
      <c r="C4229" s="22"/>
      <c r="D4229" s="22"/>
      <c r="E4229" s="22"/>
      <c r="F4229" s="22"/>
      <c r="G4229" s="22"/>
      <c r="H4229" s="22"/>
      <c r="I4229" s="22"/>
      <c r="J4229" s="22"/>
      <c r="K4229" s="23">
        <v>1</v>
      </c>
      <c r="L4229" s="23">
        <v>1</v>
      </c>
      <c r="M4229" s="21" t="s">
        <v>50</v>
      </c>
      <c r="N4229" s="21" t="s">
        <v>50</v>
      </c>
      <c r="O4229" s="22"/>
      <c r="P4229" s="22"/>
    </row>
    <row r="4230" spans="1:16" ht="45" x14ac:dyDescent="0.25">
      <c r="A4230" s="21" t="s">
        <v>8558</v>
      </c>
      <c r="B4230" s="21" t="s">
        <v>49</v>
      </c>
      <c r="C4230" s="22"/>
      <c r="D4230" s="22"/>
      <c r="E4230" s="22"/>
      <c r="F4230" s="22"/>
      <c r="G4230" s="22"/>
      <c r="H4230" s="22"/>
      <c r="I4230" s="22"/>
      <c r="J4230" s="22"/>
      <c r="K4230" s="23">
        <v>1</v>
      </c>
      <c r="L4230" s="23">
        <v>1</v>
      </c>
      <c r="M4230" s="21" t="s">
        <v>50</v>
      </c>
      <c r="N4230" s="21" t="s">
        <v>50</v>
      </c>
      <c r="O4230" s="22"/>
      <c r="P4230" s="22"/>
    </row>
    <row r="4231" spans="1:16" ht="45" x14ac:dyDescent="0.25">
      <c r="A4231" s="21" t="s">
        <v>8559</v>
      </c>
      <c r="B4231" s="21" t="s">
        <v>49</v>
      </c>
      <c r="C4231" s="22"/>
      <c r="D4231" s="22"/>
      <c r="E4231" s="22"/>
      <c r="F4231" s="22"/>
      <c r="G4231" s="22"/>
      <c r="H4231" s="22"/>
      <c r="I4231" s="22"/>
      <c r="J4231" s="22"/>
      <c r="K4231" s="23">
        <v>1</v>
      </c>
      <c r="L4231" s="23">
        <v>1</v>
      </c>
      <c r="M4231" s="21" t="s">
        <v>50</v>
      </c>
      <c r="N4231" s="21" t="s">
        <v>50</v>
      </c>
      <c r="O4231" s="22"/>
      <c r="P4231" s="22"/>
    </row>
    <row r="4232" spans="1:16" ht="45" x14ac:dyDescent="0.25">
      <c r="A4232" s="21" t="s">
        <v>8560</v>
      </c>
      <c r="B4232" s="21" t="s">
        <v>49</v>
      </c>
      <c r="C4232" s="22"/>
      <c r="D4232" s="22"/>
      <c r="E4232" s="22"/>
      <c r="F4232" s="22"/>
      <c r="G4232" s="22"/>
      <c r="H4232" s="22"/>
      <c r="I4232" s="22"/>
      <c r="J4232" s="22"/>
      <c r="K4232" s="23">
        <v>1</v>
      </c>
      <c r="L4232" s="23">
        <v>1</v>
      </c>
      <c r="M4232" s="21" t="s">
        <v>50</v>
      </c>
      <c r="N4232" s="21" t="s">
        <v>50</v>
      </c>
      <c r="O4232" s="22"/>
      <c r="P4232" s="22"/>
    </row>
    <row r="4233" spans="1:16" ht="45" x14ac:dyDescent="0.25">
      <c r="A4233" s="21" t="s">
        <v>8561</v>
      </c>
      <c r="B4233" s="21" t="s">
        <v>49</v>
      </c>
      <c r="C4233" s="22"/>
      <c r="D4233" s="22"/>
      <c r="E4233" s="22"/>
      <c r="F4233" s="22"/>
      <c r="G4233" s="22"/>
      <c r="H4233" s="22"/>
      <c r="I4233" s="22"/>
      <c r="J4233" s="22"/>
      <c r="K4233" s="23">
        <v>1</v>
      </c>
      <c r="L4233" s="23">
        <v>1</v>
      </c>
      <c r="M4233" s="21" t="s">
        <v>50</v>
      </c>
      <c r="N4233" s="21" t="s">
        <v>50</v>
      </c>
      <c r="O4233" s="22"/>
      <c r="P4233" s="22"/>
    </row>
    <row r="4234" spans="1:16" ht="45" x14ac:dyDescent="0.25">
      <c r="A4234" s="21" t="s">
        <v>3565</v>
      </c>
      <c r="B4234" s="21" t="s">
        <v>49</v>
      </c>
      <c r="C4234" s="23">
        <v>22256410.18</v>
      </c>
      <c r="D4234" s="23">
        <v>55.13</v>
      </c>
      <c r="E4234" s="23">
        <v>16656630.68</v>
      </c>
      <c r="F4234" s="23">
        <v>35.15</v>
      </c>
      <c r="G4234" s="23">
        <v>26812254.469999999</v>
      </c>
      <c r="H4234" s="23">
        <v>38.96</v>
      </c>
      <c r="I4234" s="23">
        <v>31300347.48</v>
      </c>
      <c r="J4234" s="23">
        <v>63.12</v>
      </c>
      <c r="K4234" s="23">
        <v>1</v>
      </c>
      <c r="L4234" s="23">
        <v>1</v>
      </c>
      <c r="M4234" s="21" t="s">
        <v>50</v>
      </c>
      <c r="N4234" s="21" t="s">
        <v>58</v>
      </c>
      <c r="O4234" s="22"/>
      <c r="P4234" s="23">
        <v>420194.25</v>
      </c>
    </row>
    <row r="4235" spans="1:16" ht="45" x14ac:dyDescent="0.25">
      <c r="A4235" s="21" t="s">
        <v>8562</v>
      </c>
      <c r="B4235" s="21" t="s">
        <v>49</v>
      </c>
      <c r="C4235" s="22"/>
      <c r="D4235" s="22"/>
      <c r="E4235" s="22"/>
      <c r="F4235" s="22"/>
      <c r="G4235" s="22"/>
      <c r="H4235" s="22"/>
      <c r="I4235" s="22"/>
      <c r="J4235" s="22"/>
      <c r="K4235" s="23">
        <v>1</v>
      </c>
      <c r="L4235" s="23">
        <v>1</v>
      </c>
      <c r="M4235" s="21" t="s">
        <v>50</v>
      </c>
      <c r="N4235" s="21" t="s">
        <v>50</v>
      </c>
      <c r="O4235" s="22"/>
      <c r="P4235" s="22"/>
    </row>
    <row r="4236" spans="1:16" ht="45" x14ac:dyDescent="0.25">
      <c r="A4236" s="21" t="s">
        <v>8563</v>
      </c>
      <c r="B4236" s="21" t="s">
        <v>49</v>
      </c>
      <c r="C4236" s="22"/>
      <c r="D4236" s="22"/>
      <c r="E4236" s="22"/>
      <c r="F4236" s="22"/>
      <c r="G4236" s="22"/>
      <c r="H4236" s="22"/>
      <c r="I4236" s="22"/>
      <c r="J4236" s="22"/>
      <c r="K4236" s="23">
        <v>1</v>
      </c>
      <c r="L4236" s="23">
        <v>1</v>
      </c>
      <c r="M4236" s="21" t="s">
        <v>50</v>
      </c>
      <c r="N4236" s="21" t="s">
        <v>50</v>
      </c>
      <c r="O4236" s="22"/>
      <c r="P4236" s="22"/>
    </row>
    <row r="4237" spans="1:16" ht="45" x14ac:dyDescent="0.25">
      <c r="A4237" s="21" t="s">
        <v>8564</v>
      </c>
      <c r="B4237" s="21" t="s">
        <v>49</v>
      </c>
      <c r="C4237" s="22"/>
      <c r="D4237" s="22"/>
      <c r="E4237" s="22"/>
      <c r="F4237" s="22"/>
      <c r="G4237" s="22"/>
      <c r="H4237" s="22"/>
      <c r="I4237" s="22"/>
      <c r="J4237" s="22"/>
      <c r="K4237" s="23">
        <v>1</v>
      </c>
      <c r="L4237" s="23">
        <v>1</v>
      </c>
      <c r="M4237" s="21" t="s">
        <v>50</v>
      </c>
      <c r="N4237" s="21" t="s">
        <v>50</v>
      </c>
      <c r="O4237" s="22"/>
      <c r="P4237" s="22"/>
    </row>
    <row r="4238" spans="1:16" ht="45" x14ac:dyDescent="0.25">
      <c r="A4238" s="21" t="s">
        <v>8565</v>
      </c>
      <c r="B4238" s="21" t="s">
        <v>49</v>
      </c>
      <c r="C4238" s="22"/>
      <c r="D4238" s="22"/>
      <c r="E4238" s="22"/>
      <c r="F4238" s="22"/>
      <c r="G4238" s="22"/>
      <c r="H4238" s="22"/>
      <c r="I4238" s="22"/>
      <c r="J4238" s="22"/>
      <c r="K4238" s="23">
        <v>1</v>
      </c>
      <c r="L4238" s="23">
        <v>1</v>
      </c>
      <c r="M4238" s="21" t="s">
        <v>50</v>
      </c>
      <c r="N4238" s="21" t="s">
        <v>50</v>
      </c>
      <c r="O4238" s="22"/>
      <c r="P4238" s="22"/>
    </row>
    <row r="4239" spans="1:16" ht="45" x14ac:dyDescent="0.25">
      <c r="A4239" s="21" t="s">
        <v>8566</v>
      </c>
      <c r="B4239" s="21" t="s">
        <v>49</v>
      </c>
      <c r="C4239" s="22"/>
      <c r="D4239" s="22"/>
      <c r="E4239" s="22"/>
      <c r="F4239" s="22"/>
      <c r="G4239" s="22"/>
      <c r="H4239" s="22"/>
      <c r="I4239" s="22"/>
      <c r="J4239" s="22"/>
      <c r="K4239" s="23">
        <v>1</v>
      </c>
      <c r="L4239" s="23">
        <v>1</v>
      </c>
      <c r="M4239" s="21" t="s">
        <v>50</v>
      </c>
      <c r="N4239" s="21" t="s">
        <v>50</v>
      </c>
      <c r="O4239" s="22"/>
      <c r="P4239" s="22"/>
    </row>
    <row r="4240" spans="1:16" ht="45" x14ac:dyDescent="0.25">
      <c r="A4240" s="21" t="s">
        <v>8567</v>
      </c>
      <c r="B4240" s="21" t="s">
        <v>49</v>
      </c>
      <c r="C4240" s="22"/>
      <c r="D4240" s="22"/>
      <c r="E4240" s="22"/>
      <c r="F4240" s="22"/>
      <c r="G4240" s="22"/>
      <c r="H4240" s="22"/>
      <c r="I4240" s="22"/>
      <c r="J4240" s="22"/>
      <c r="K4240" s="23">
        <v>1</v>
      </c>
      <c r="L4240" s="23">
        <v>1</v>
      </c>
      <c r="M4240" s="21" t="s">
        <v>50</v>
      </c>
      <c r="N4240" s="21" t="s">
        <v>50</v>
      </c>
      <c r="O4240" s="22"/>
      <c r="P4240" s="22"/>
    </row>
    <row r="4241" spans="1:16" ht="45" x14ac:dyDescent="0.25">
      <c r="A4241" s="21" t="s">
        <v>8568</v>
      </c>
      <c r="B4241" s="21" t="s">
        <v>49</v>
      </c>
      <c r="C4241" s="22"/>
      <c r="D4241" s="22"/>
      <c r="E4241" s="22"/>
      <c r="F4241" s="22"/>
      <c r="G4241" s="22"/>
      <c r="H4241" s="22"/>
      <c r="I4241" s="22"/>
      <c r="J4241" s="22"/>
      <c r="K4241" s="23">
        <v>1</v>
      </c>
      <c r="L4241" s="23">
        <v>1</v>
      </c>
      <c r="M4241" s="21" t="s">
        <v>50</v>
      </c>
      <c r="N4241" s="21" t="s">
        <v>50</v>
      </c>
      <c r="O4241" s="22"/>
      <c r="P4241" s="22"/>
    </row>
    <row r="4242" spans="1:16" ht="45" x14ac:dyDescent="0.25">
      <c r="A4242" s="21" t="s">
        <v>8569</v>
      </c>
      <c r="B4242" s="21" t="s">
        <v>49</v>
      </c>
      <c r="C4242" s="22"/>
      <c r="D4242" s="22"/>
      <c r="E4242" s="22"/>
      <c r="F4242" s="22"/>
      <c r="G4242" s="22"/>
      <c r="H4242" s="22"/>
      <c r="I4242" s="22"/>
      <c r="J4242" s="22"/>
      <c r="K4242" s="23">
        <v>1</v>
      </c>
      <c r="L4242" s="23">
        <v>1</v>
      </c>
      <c r="M4242" s="21" t="s">
        <v>50</v>
      </c>
      <c r="N4242" s="21" t="s">
        <v>50</v>
      </c>
      <c r="O4242" s="22"/>
      <c r="P4242" s="22"/>
    </row>
    <row r="4243" spans="1:16" ht="45" x14ac:dyDescent="0.25">
      <c r="A4243" s="21" t="s">
        <v>8570</v>
      </c>
      <c r="B4243" s="21" t="s">
        <v>49</v>
      </c>
      <c r="C4243" s="22"/>
      <c r="D4243" s="22"/>
      <c r="E4243" s="22"/>
      <c r="F4243" s="22"/>
      <c r="G4243" s="22"/>
      <c r="H4243" s="22"/>
      <c r="I4243" s="22"/>
      <c r="J4243" s="22"/>
      <c r="K4243" s="23">
        <v>1</v>
      </c>
      <c r="L4243" s="23">
        <v>1</v>
      </c>
      <c r="M4243" s="21" t="s">
        <v>50</v>
      </c>
      <c r="N4243" s="21" t="s">
        <v>50</v>
      </c>
      <c r="O4243" s="22"/>
      <c r="P4243" s="22"/>
    </row>
    <row r="4244" spans="1:16" ht="45" x14ac:dyDescent="0.25">
      <c r="A4244" s="21" t="s">
        <v>8571</v>
      </c>
      <c r="B4244" s="21" t="s">
        <v>49</v>
      </c>
      <c r="C4244" s="22"/>
      <c r="D4244" s="22"/>
      <c r="E4244" s="22"/>
      <c r="F4244" s="22"/>
      <c r="G4244" s="22"/>
      <c r="H4244" s="22"/>
      <c r="I4244" s="22"/>
      <c r="J4244" s="22"/>
      <c r="K4244" s="23">
        <v>1</v>
      </c>
      <c r="L4244" s="23">
        <v>1</v>
      </c>
      <c r="M4244" s="21" t="s">
        <v>50</v>
      </c>
      <c r="N4244" s="21" t="s">
        <v>50</v>
      </c>
      <c r="O4244" s="22"/>
      <c r="P4244" s="22"/>
    </row>
    <row r="4245" spans="1:16" ht="45" x14ac:dyDescent="0.25">
      <c r="A4245" s="21" t="s">
        <v>8572</v>
      </c>
      <c r="B4245" s="21" t="s">
        <v>49</v>
      </c>
      <c r="C4245" s="22"/>
      <c r="D4245" s="22"/>
      <c r="E4245" s="22"/>
      <c r="F4245" s="22"/>
      <c r="G4245" s="22"/>
      <c r="H4245" s="22"/>
      <c r="I4245" s="22"/>
      <c r="J4245" s="22"/>
      <c r="K4245" s="23">
        <v>1</v>
      </c>
      <c r="L4245" s="23">
        <v>1</v>
      </c>
      <c r="M4245" s="21" t="s">
        <v>50</v>
      </c>
      <c r="N4245" s="21" t="s">
        <v>50</v>
      </c>
      <c r="O4245" s="22"/>
      <c r="P4245" s="22"/>
    </row>
    <row r="4246" spans="1:16" ht="45" x14ac:dyDescent="0.25">
      <c r="A4246" s="21" t="s">
        <v>8573</v>
      </c>
      <c r="B4246" s="21" t="s">
        <v>49</v>
      </c>
      <c r="C4246" s="22"/>
      <c r="D4246" s="22"/>
      <c r="E4246" s="22"/>
      <c r="F4246" s="22"/>
      <c r="G4246" s="22"/>
      <c r="H4246" s="22"/>
      <c r="I4246" s="22"/>
      <c r="J4246" s="22"/>
      <c r="K4246" s="23">
        <v>1</v>
      </c>
      <c r="L4246" s="23">
        <v>1</v>
      </c>
      <c r="M4246" s="21" t="s">
        <v>50</v>
      </c>
      <c r="N4246" s="21" t="s">
        <v>50</v>
      </c>
      <c r="O4246" s="22"/>
      <c r="P4246" s="22"/>
    </row>
    <row r="4247" spans="1:16" ht="45" x14ac:dyDescent="0.25">
      <c r="A4247" s="21" t="s">
        <v>8574</v>
      </c>
      <c r="B4247" s="21" t="s">
        <v>49</v>
      </c>
      <c r="C4247" s="22"/>
      <c r="D4247" s="22"/>
      <c r="E4247" s="22"/>
      <c r="F4247" s="22"/>
      <c r="G4247" s="22"/>
      <c r="H4247" s="22"/>
      <c r="I4247" s="22"/>
      <c r="J4247" s="22"/>
      <c r="K4247" s="23">
        <v>1</v>
      </c>
      <c r="L4247" s="23">
        <v>1</v>
      </c>
      <c r="M4247" s="21" t="s">
        <v>50</v>
      </c>
      <c r="N4247" s="21" t="s">
        <v>50</v>
      </c>
      <c r="O4247" s="22"/>
      <c r="P4247" s="22"/>
    </row>
    <row r="4248" spans="1:16" ht="45" x14ac:dyDescent="0.25">
      <c r="A4248" s="21" t="s">
        <v>8575</v>
      </c>
      <c r="B4248" s="21" t="s">
        <v>49</v>
      </c>
      <c r="C4248" s="22"/>
      <c r="D4248" s="22"/>
      <c r="E4248" s="22"/>
      <c r="F4248" s="22"/>
      <c r="G4248" s="22"/>
      <c r="H4248" s="22"/>
      <c r="I4248" s="22"/>
      <c r="J4248" s="22"/>
      <c r="K4248" s="23">
        <v>1</v>
      </c>
      <c r="L4248" s="23">
        <v>1</v>
      </c>
      <c r="M4248" s="21" t="s">
        <v>50</v>
      </c>
      <c r="N4248" s="21" t="s">
        <v>50</v>
      </c>
      <c r="O4248" s="22"/>
      <c r="P4248" s="22"/>
    </row>
    <row r="4249" spans="1:16" ht="45" x14ac:dyDescent="0.25">
      <c r="A4249" s="21" t="s">
        <v>8576</v>
      </c>
      <c r="B4249" s="21" t="s">
        <v>49</v>
      </c>
      <c r="C4249" s="22"/>
      <c r="D4249" s="22"/>
      <c r="E4249" s="22"/>
      <c r="F4249" s="22"/>
      <c r="G4249" s="22"/>
      <c r="H4249" s="22"/>
      <c r="I4249" s="22"/>
      <c r="J4249" s="22"/>
      <c r="K4249" s="23">
        <v>1</v>
      </c>
      <c r="L4249" s="23">
        <v>1</v>
      </c>
      <c r="M4249" s="21" t="s">
        <v>50</v>
      </c>
      <c r="N4249" s="21" t="s">
        <v>50</v>
      </c>
      <c r="O4249" s="22"/>
      <c r="P4249" s="22"/>
    </row>
    <row r="4250" spans="1:16" ht="45" x14ac:dyDescent="0.25">
      <c r="A4250" s="21" t="s">
        <v>3568</v>
      </c>
      <c r="B4250" s="21" t="s">
        <v>49</v>
      </c>
      <c r="C4250" s="23">
        <v>60390329.659999996</v>
      </c>
      <c r="D4250" s="23">
        <v>40.96</v>
      </c>
      <c r="E4250" s="23">
        <v>36002490.57</v>
      </c>
      <c r="F4250" s="23">
        <v>42.56</v>
      </c>
      <c r="G4250" s="23">
        <v>40336544.990000002</v>
      </c>
      <c r="H4250" s="23">
        <v>46.1</v>
      </c>
      <c r="I4250" s="23">
        <v>30066565.510000002</v>
      </c>
      <c r="J4250" s="23">
        <v>27.78</v>
      </c>
      <c r="K4250" s="23">
        <v>1</v>
      </c>
      <c r="L4250" s="23">
        <v>1</v>
      </c>
      <c r="M4250" s="21" t="s">
        <v>50</v>
      </c>
      <c r="N4250" s="21" t="s">
        <v>58</v>
      </c>
      <c r="O4250" s="22"/>
      <c r="P4250" s="23">
        <v>909259.25</v>
      </c>
    </row>
    <row r="4251" spans="1:16" ht="45" x14ac:dyDescent="0.25">
      <c r="A4251" s="21" t="s">
        <v>8577</v>
      </c>
      <c r="B4251" s="21" t="s">
        <v>49</v>
      </c>
      <c r="C4251" s="22"/>
      <c r="D4251" s="22"/>
      <c r="E4251" s="22"/>
      <c r="F4251" s="22"/>
      <c r="G4251" s="22"/>
      <c r="H4251" s="22"/>
      <c r="I4251" s="22"/>
      <c r="J4251" s="22"/>
      <c r="K4251" s="23">
        <v>1</v>
      </c>
      <c r="L4251" s="23">
        <v>1</v>
      </c>
      <c r="M4251" s="21" t="s">
        <v>50</v>
      </c>
      <c r="N4251" s="21" t="s">
        <v>50</v>
      </c>
      <c r="O4251" s="22"/>
      <c r="P4251" s="22"/>
    </row>
    <row r="4252" spans="1:16" ht="45" x14ac:dyDescent="0.25">
      <c r="A4252" s="21" t="s">
        <v>8578</v>
      </c>
      <c r="B4252" s="21" t="s">
        <v>49</v>
      </c>
      <c r="C4252" s="22"/>
      <c r="D4252" s="22"/>
      <c r="E4252" s="22"/>
      <c r="F4252" s="22"/>
      <c r="G4252" s="22"/>
      <c r="H4252" s="22"/>
      <c r="I4252" s="22"/>
      <c r="J4252" s="22"/>
      <c r="K4252" s="23">
        <v>1</v>
      </c>
      <c r="L4252" s="23">
        <v>1</v>
      </c>
      <c r="M4252" s="21" t="s">
        <v>50</v>
      </c>
      <c r="N4252" s="21" t="s">
        <v>50</v>
      </c>
      <c r="O4252" s="22"/>
      <c r="P4252" s="22"/>
    </row>
    <row r="4253" spans="1:16" ht="45" x14ac:dyDescent="0.25">
      <c r="A4253" s="21" t="s">
        <v>3577</v>
      </c>
      <c r="B4253" s="21" t="s">
        <v>49</v>
      </c>
      <c r="C4253" s="23">
        <v>17531539.949999999</v>
      </c>
      <c r="D4253" s="23">
        <v>43.34</v>
      </c>
      <c r="E4253" s="23">
        <v>17893080.32</v>
      </c>
      <c r="F4253" s="23">
        <v>53.02</v>
      </c>
      <c r="G4253" s="23">
        <v>14959141.76</v>
      </c>
      <c r="H4253" s="23">
        <v>42.57</v>
      </c>
      <c r="I4253" s="23">
        <v>11869874.210000001</v>
      </c>
      <c r="J4253" s="23">
        <v>37.35</v>
      </c>
      <c r="K4253" s="23">
        <v>1</v>
      </c>
      <c r="L4253" s="23">
        <v>1</v>
      </c>
      <c r="M4253" s="21" t="s">
        <v>50</v>
      </c>
      <c r="N4253" s="21" t="s">
        <v>58</v>
      </c>
      <c r="O4253" s="22"/>
      <c r="P4253" s="23">
        <v>464767.25</v>
      </c>
    </row>
    <row r="4254" spans="1:16" ht="45" x14ac:dyDescent="0.25">
      <c r="A4254" s="21" t="s">
        <v>3579</v>
      </c>
      <c r="B4254" s="21" t="s">
        <v>49</v>
      </c>
      <c r="C4254" s="23">
        <v>56102437.229999997</v>
      </c>
      <c r="D4254" s="23">
        <v>110.77</v>
      </c>
      <c r="E4254" s="23">
        <v>95957489.069999993</v>
      </c>
      <c r="F4254" s="23">
        <v>173.25</v>
      </c>
      <c r="G4254" s="23">
        <v>36723117.159999996</v>
      </c>
      <c r="H4254" s="23">
        <v>74.42</v>
      </c>
      <c r="I4254" s="23">
        <v>60930327.130000003</v>
      </c>
      <c r="J4254" s="23">
        <v>112.33</v>
      </c>
      <c r="K4254" s="23">
        <v>1</v>
      </c>
      <c r="L4254" s="23">
        <v>1</v>
      </c>
      <c r="M4254" s="21" t="s">
        <v>50</v>
      </c>
      <c r="N4254" s="21" t="s">
        <v>58</v>
      </c>
      <c r="O4254" s="22"/>
      <c r="P4254" s="23">
        <v>478137</v>
      </c>
    </row>
    <row r="4255" spans="1:16" ht="45" x14ac:dyDescent="0.25">
      <c r="A4255" s="21" t="s">
        <v>8579</v>
      </c>
      <c r="B4255" s="21" t="s">
        <v>49</v>
      </c>
      <c r="C4255" s="22"/>
      <c r="D4255" s="22"/>
      <c r="E4255" s="22"/>
      <c r="F4255" s="22"/>
      <c r="G4255" s="22"/>
      <c r="H4255" s="22"/>
      <c r="I4255" s="22"/>
      <c r="J4255" s="22"/>
      <c r="K4255" s="23">
        <v>1</v>
      </c>
      <c r="L4255" s="23">
        <v>1</v>
      </c>
      <c r="M4255" s="21" t="s">
        <v>50</v>
      </c>
      <c r="N4255" s="21" t="s">
        <v>50</v>
      </c>
      <c r="O4255" s="22"/>
      <c r="P4255" s="22"/>
    </row>
    <row r="4256" spans="1:16" ht="45" x14ac:dyDescent="0.25">
      <c r="A4256" s="21" t="s">
        <v>8580</v>
      </c>
      <c r="B4256" s="21" t="s">
        <v>49</v>
      </c>
      <c r="C4256" s="22"/>
      <c r="D4256" s="22"/>
      <c r="E4256" s="22"/>
      <c r="F4256" s="22"/>
      <c r="G4256" s="22"/>
      <c r="H4256" s="22"/>
      <c r="I4256" s="22"/>
      <c r="J4256" s="22"/>
      <c r="K4256" s="23">
        <v>1</v>
      </c>
      <c r="L4256" s="23">
        <v>1</v>
      </c>
      <c r="M4256" s="21" t="s">
        <v>50</v>
      </c>
      <c r="N4256" s="21" t="s">
        <v>50</v>
      </c>
      <c r="O4256" s="22"/>
      <c r="P4256" s="22"/>
    </row>
    <row r="4257" spans="1:16" ht="45" x14ac:dyDescent="0.25">
      <c r="A4257" s="21" t="s">
        <v>8581</v>
      </c>
      <c r="B4257" s="21" t="s">
        <v>49</v>
      </c>
      <c r="C4257" s="22"/>
      <c r="D4257" s="22"/>
      <c r="E4257" s="22"/>
      <c r="F4257" s="22"/>
      <c r="G4257" s="22"/>
      <c r="H4257" s="22"/>
      <c r="I4257" s="22"/>
      <c r="J4257" s="22"/>
      <c r="K4257" s="23">
        <v>1</v>
      </c>
      <c r="L4257" s="23">
        <v>1</v>
      </c>
      <c r="M4257" s="21" t="s">
        <v>50</v>
      </c>
      <c r="N4257" s="21" t="s">
        <v>50</v>
      </c>
      <c r="O4257" s="22"/>
      <c r="P4257" s="22"/>
    </row>
    <row r="4258" spans="1:16" ht="45" x14ac:dyDescent="0.25">
      <c r="A4258" s="21" t="s">
        <v>8582</v>
      </c>
      <c r="B4258" s="21" t="s">
        <v>49</v>
      </c>
      <c r="C4258" s="22"/>
      <c r="D4258" s="22"/>
      <c r="E4258" s="22"/>
      <c r="F4258" s="22"/>
      <c r="G4258" s="22"/>
      <c r="H4258" s="22"/>
      <c r="I4258" s="22"/>
      <c r="J4258" s="22"/>
      <c r="K4258" s="23">
        <v>1</v>
      </c>
      <c r="L4258" s="23">
        <v>1</v>
      </c>
      <c r="M4258" s="21" t="s">
        <v>50</v>
      </c>
      <c r="N4258" s="21" t="s">
        <v>50</v>
      </c>
      <c r="O4258" s="22"/>
      <c r="P4258" s="22"/>
    </row>
    <row r="4259" spans="1:16" ht="45" x14ac:dyDescent="0.25">
      <c r="A4259" s="21" t="s">
        <v>8583</v>
      </c>
      <c r="B4259" s="21" t="s">
        <v>49</v>
      </c>
      <c r="C4259" s="22"/>
      <c r="D4259" s="22"/>
      <c r="E4259" s="22"/>
      <c r="F4259" s="22"/>
      <c r="G4259" s="22"/>
      <c r="H4259" s="22"/>
      <c r="I4259" s="22"/>
      <c r="J4259" s="22"/>
      <c r="K4259" s="23">
        <v>1</v>
      </c>
      <c r="L4259" s="23">
        <v>1</v>
      </c>
      <c r="M4259" s="21" t="s">
        <v>50</v>
      </c>
      <c r="N4259" s="21" t="s">
        <v>50</v>
      </c>
      <c r="O4259" s="22"/>
      <c r="P4259" s="22"/>
    </row>
    <row r="4260" spans="1:16" ht="45" x14ac:dyDescent="0.25">
      <c r="A4260" s="21" t="s">
        <v>8584</v>
      </c>
      <c r="B4260" s="21" t="s">
        <v>49</v>
      </c>
      <c r="C4260" s="22"/>
      <c r="D4260" s="22"/>
      <c r="E4260" s="22"/>
      <c r="F4260" s="22"/>
      <c r="G4260" s="22"/>
      <c r="H4260" s="22"/>
      <c r="I4260" s="22"/>
      <c r="J4260" s="22"/>
      <c r="K4260" s="23">
        <v>1</v>
      </c>
      <c r="L4260" s="23">
        <v>1</v>
      </c>
      <c r="M4260" s="21" t="s">
        <v>50</v>
      </c>
      <c r="N4260" s="21" t="s">
        <v>50</v>
      </c>
      <c r="O4260" s="22"/>
      <c r="P4260" s="22"/>
    </row>
    <row r="4261" spans="1:16" ht="45" x14ac:dyDescent="0.25">
      <c r="A4261" s="21" t="s">
        <v>8585</v>
      </c>
      <c r="B4261" s="21" t="s">
        <v>49</v>
      </c>
      <c r="C4261" s="22"/>
      <c r="D4261" s="22"/>
      <c r="E4261" s="22"/>
      <c r="F4261" s="22"/>
      <c r="G4261" s="22"/>
      <c r="H4261" s="22"/>
      <c r="I4261" s="22"/>
      <c r="J4261" s="22"/>
      <c r="K4261" s="23">
        <v>1</v>
      </c>
      <c r="L4261" s="23">
        <v>1</v>
      </c>
      <c r="M4261" s="21" t="s">
        <v>50</v>
      </c>
      <c r="N4261" s="21" t="s">
        <v>50</v>
      </c>
      <c r="O4261" s="22"/>
      <c r="P4261" s="22"/>
    </row>
    <row r="4262" spans="1:16" ht="45" x14ac:dyDescent="0.25">
      <c r="A4262" s="21" t="s">
        <v>8586</v>
      </c>
      <c r="B4262" s="21" t="s">
        <v>49</v>
      </c>
      <c r="C4262" s="22"/>
      <c r="D4262" s="22"/>
      <c r="E4262" s="22"/>
      <c r="F4262" s="22"/>
      <c r="G4262" s="22"/>
      <c r="H4262" s="22"/>
      <c r="I4262" s="22"/>
      <c r="J4262" s="22"/>
      <c r="K4262" s="23">
        <v>1</v>
      </c>
      <c r="L4262" s="23">
        <v>1</v>
      </c>
      <c r="M4262" s="21" t="s">
        <v>50</v>
      </c>
      <c r="N4262" s="21" t="s">
        <v>50</v>
      </c>
      <c r="O4262" s="22"/>
      <c r="P4262" s="22"/>
    </row>
    <row r="4263" spans="1:16" ht="45" x14ac:dyDescent="0.25">
      <c r="A4263" s="21" t="s">
        <v>8587</v>
      </c>
      <c r="B4263" s="21" t="s">
        <v>49</v>
      </c>
      <c r="C4263" s="22"/>
      <c r="D4263" s="22"/>
      <c r="E4263" s="22"/>
      <c r="F4263" s="22"/>
      <c r="G4263" s="22"/>
      <c r="H4263" s="22"/>
      <c r="I4263" s="22"/>
      <c r="J4263" s="22"/>
      <c r="K4263" s="23">
        <v>1</v>
      </c>
      <c r="L4263" s="23">
        <v>1</v>
      </c>
      <c r="M4263" s="21" t="s">
        <v>50</v>
      </c>
      <c r="N4263" s="21" t="s">
        <v>50</v>
      </c>
      <c r="O4263" s="22"/>
      <c r="P4263" s="22"/>
    </row>
    <row r="4264" spans="1:16" ht="45" x14ac:dyDescent="0.25">
      <c r="A4264" s="21" t="s">
        <v>8588</v>
      </c>
      <c r="B4264" s="21" t="s">
        <v>49</v>
      </c>
      <c r="C4264" s="22"/>
      <c r="D4264" s="22"/>
      <c r="E4264" s="22"/>
      <c r="F4264" s="22"/>
      <c r="G4264" s="22"/>
      <c r="H4264" s="22"/>
      <c r="I4264" s="22"/>
      <c r="J4264" s="22"/>
      <c r="K4264" s="23">
        <v>1</v>
      </c>
      <c r="L4264" s="23">
        <v>1</v>
      </c>
      <c r="M4264" s="21" t="s">
        <v>50</v>
      </c>
      <c r="N4264" s="21" t="s">
        <v>50</v>
      </c>
      <c r="O4264" s="22"/>
      <c r="P4264" s="22"/>
    </row>
    <row r="4265" spans="1:16" ht="45" x14ac:dyDescent="0.25">
      <c r="A4265" s="21" t="s">
        <v>8589</v>
      </c>
      <c r="B4265" s="21" t="s">
        <v>49</v>
      </c>
      <c r="C4265" s="22"/>
      <c r="D4265" s="22"/>
      <c r="E4265" s="22"/>
      <c r="F4265" s="22"/>
      <c r="G4265" s="22"/>
      <c r="H4265" s="22"/>
      <c r="I4265" s="22"/>
      <c r="J4265" s="22"/>
      <c r="K4265" s="23">
        <v>1</v>
      </c>
      <c r="L4265" s="23">
        <v>1</v>
      </c>
      <c r="M4265" s="21" t="s">
        <v>50</v>
      </c>
      <c r="N4265" s="21" t="s">
        <v>50</v>
      </c>
      <c r="O4265" s="22"/>
      <c r="P4265" s="22"/>
    </row>
    <row r="4266" spans="1:16" ht="45" x14ac:dyDescent="0.25">
      <c r="A4266" s="21" t="s">
        <v>8590</v>
      </c>
      <c r="B4266" s="21" t="s">
        <v>49</v>
      </c>
      <c r="C4266" s="22"/>
      <c r="D4266" s="22"/>
      <c r="E4266" s="22"/>
      <c r="F4266" s="22"/>
      <c r="G4266" s="22"/>
      <c r="H4266" s="22"/>
      <c r="I4266" s="22"/>
      <c r="J4266" s="22"/>
      <c r="K4266" s="23">
        <v>1</v>
      </c>
      <c r="L4266" s="23">
        <v>1</v>
      </c>
      <c r="M4266" s="21" t="s">
        <v>50</v>
      </c>
      <c r="N4266" s="21" t="s">
        <v>50</v>
      </c>
      <c r="O4266" s="22"/>
      <c r="P4266" s="22"/>
    </row>
    <row r="4267" spans="1:16" ht="45" x14ac:dyDescent="0.25">
      <c r="A4267" s="21" t="s">
        <v>545</v>
      </c>
      <c r="B4267" s="21" t="s">
        <v>49</v>
      </c>
      <c r="C4267" s="22"/>
      <c r="D4267" s="22"/>
      <c r="E4267" s="23">
        <v>126219984.26000001</v>
      </c>
      <c r="F4267" s="23">
        <v>87.48</v>
      </c>
      <c r="G4267" s="23">
        <v>117544764.93000001</v>
      </c>
      <c r="H4267" s="23">
        <v>90.17</v>
      </c>
      <c r="I4267" s="23">
        <v>118787172.23999999</v>
      </c>
      <c r="J4267" s="23">
        <v>144.38</v>
      </c>
      <c r="K4267" s="23">
        <v>1</v>
      </c>
      <c r="L4267" s="23">
        <v>1</v>
      </c>
      <c r="M4267" s="21" t="s">
        <v>50</v>
      </c>
      <c r="N4267" s="21" t="s">
        <v>50</v>
      </c>
      <c r="O4267" s="22"/>
      <c r="P4267" s="22"/>
    </row>
    <row r="4268" spans="1:16" ht="45" x14ac:dyDescent="0.25">
      <c r="A4268" s="21" t="s">
        <v>8591</v>
      </c>
      <c r="B4268" s="21" t="s">
        <v>49</v>
      </c>
      <c r="C4268" s="22"/>
      <c r="D4268" s="22"/>
      <c r="E4268" s="22"/>
      <c r="F4268" s="22"/>
      <c r="G4268" s="22"/>
      <c r="H4268" s="22"/>
      <c r="I4268" s="22"/>
      <c r="J4268" s="22"/>
      <c r="K4268" s="23">
        <v>1</v>
      </c>
      <c r="L4268" s="23">
        <v>1</v>
      </c>
      <c r="M4268" s="21" t="s">
        <v>50</v>
      </c>
      <c r="N4268" s="21" t="s">
        <v>50</v>
      </c>
      <c r="O4268" s="22"/>
      <c r="P4268" s="22"/>
    </row>
    <row r="4269" spans="1:16" ht="45" x14ac:dyDescent="0.25">
      <c r="A4269" s="21" t="s">
        <v>8592</v>
      </c>
      <c r="B4269" s="21" t="s">
        <v>49</v>
      </c>
      <c r="C4269" s="22"/>
      <c r="D4269" s="22"/>
      <c r="E4269" s="22"/>
      <c r="F4269" s="22"/>
      <c r="G4269" s="22"/>
      <c r="H4269" s="22"/>
      <c r="I4269" s="22"/>
      <c r="J4269" s="22"/>
      <c r="K4269" s="23">
        <v>1</v>
      </c>
      <c r="L4269" s="23">
        <v>1</v>
      </c>
      <c r="M4269" s="21" t="s">
        <v>50</v>
      </c>
      <c r="N4269" s="21" t="s">
        <v>50</v>
      </c>
      <c r="O4269" s="22"/>
      <c r="P4269" s="22"/>
    </row>
    <row r="4270" spans="1:16" ht="45" x14ac:dyDescent="0.25">
      <c r="A4270" s="21" t="s">
        <v>8593</v>
      </c>
      <c r="B4270" s="21" t="s">
        <v>49</v>
      </c>
      <c r="C4270" s="22"/>
      <c r="D4270" s="22"/>
      <c r="E4270" s="22"/>
      <c r="F4270" s="22"/>
      <c r="G4270" s="22"/>
      <c r="H4270" s="22"/>
      <c r="I4270" s="22"/>
      <c r="J4270" s="22"/>
      <c r="K4270" s="23">
        <v>1</v>
      </c>
      <c r="L4270" s="23">
        <v>1</v>
      </c>
      <c r="M4270" s="21" t="s">
        <v>50</v>
      </c>
      <c r="N4270" s="21" t="s">
        <v>50</v>
      </c>
      <c r="O4270" s="22"/>
      <c r="P4270" s="22"/>
    </row>
    <row r="4271" spans="1:16" ht="45" x14ac:dyDescent="0.25">
      <c r="A4271" s="21" t="s">
        <v>8594</v>
      </c>
      <c r="B4271" s="21" t="s">
        <v>49</v>
      </c>
      <c r="C4271" s="22"/>
      <c r="D4271" s="22"/>
      <c r="E4271" s="22"/>
      <c r="F4271" s="22"/>
      <c r="G4271" s="22"/>
      <c r="H4271" s="22"/>
      <c r="I4271" s="22"/>
      <c r="J4271" s="22"/>
      <c r="K4271" s="23">
        <v>1</v>
      </c>
      <c r="L4271" s="23">
        <v>1</v>
      </c>
      <c r="M4271" s="21" t="s">
        <v>50</v>
      </c>
      <c r="N4271" s="21" t="s">
        <v>50</v>
      </c>
      <c r="O4271" s="22"/>
      <c r="P4271" s="22"/>
    </row>
    <row r="4272" spans="1:16" ht="45" x14ac:dyDescent="0.25">
      <c r="A4272" s="21" t="s">
        <v>8595</v>
      </c>
      <c r="B4272" s="21" t="s">
        <v>49</v>
      </c>
      <c r="C4272" s="22"/>
      <c r="D4272" s="22"/>
      <c r="E4272" s="22"/>
      <c r="F4272" s="22"/>
      <c r="G4272" s="22"/>
      <c r="H4272" s="22"/>
      <c r="I4272" s="22"/>
      <c r="J4272" s="22"/>
      <c r="K4272" s="23">
        <v>1</v>
      </c>
      <c r="L4272" s="23">
        <v>1</v>
      </c>
      <c r="M4272" s="21" t="s">
        <v>50</v>
      </c>
      <c r="N4272" s="21" t="s">
        <v>50</v>
      </c>
      <c r="O4272" s="22"/>
      <c r="P4272" s="22"/>
    </row>
    <row r="4273" spans="1:16" ht="45" x14ac:dyDescent="0.25">
      <c r="A4273" s="21" t="s">
        <v>8596</v>
      </c>
      <c r="B4273" s="21" t="s">
        <v>49</v>
      </c>
      <c r="C4273" s="22"/>
      <c r="D4273" s="22"/>
      <c r="E4273" s="22"/>
      <c r="F4273" s="22"/>
      <c r="G4273" s="22"/>
      <c r="H4273" s="22"/>
      <c r="I4273" s="22"/>
      <c r="J4273" s="22"/>
      <c r="K4273" s="23">
        <v>1</v>
      </c>
      <c r="L4273" s="23">
        <v>1</v>
      </c>
      <c r="M4273" s="21" t="s">
        <v>50</v>
      </c>
      <c r="N4273" s="21" t="s">
        <v>50</v>
      </c>
      <c r="O4273" s="22"/>
      <c r="P4273" s="22"/>
    </row>
    <row r="4274" spans="1:16" ht="45" x14ac:dyDescent="0.25">
      <c r="A4274" s="21" t="s">
        <v>8597</v>
      </c>
      <c r="B4274" s="21" t="s">
        <v>49</v>
      </c>
      <c r="C4274" s="22"/>
      <c r="D4274" s="22"/>
      <c r="E4274" s="22"/>
      <c r="F4274" s="22"/>
      <c r="G4274" s="22"/>
      <c r="H4274" s="22"/>
      <c r="I4274" s="22"/>
      <c r="J4274" s="22"/>
      <c r="K4274" s="23">
        <v>1</v>
      </c>
      <c r="L4274" s="23">
        <v>1</v>
      </c>
      <c r="M4274" s="21" t="s">
        <v>50</v>
      </c>
      <c r="N4274" s="21" t="s">
        <v>50</v>
      </c>
      <c r="O4274" s="22"/>
      <c r="P4274" s="22"/>
    </row>
    <row r="4275" spans="1:16" ht="45" x14ac:dyDescent="0.25">
      <c r="A4275" s="21" t="s">
        <v>8598</v>
      </c>
      <c r="B4275" s="21" t="s">
        <v>49</v>
      </c>
      <c r="C4275" s="22"/>
      <c r="D4275" s="22"/>
      <c r="E4275" s="22"/>
      <c r="F4275" s="22"/>
      <c r="G4275" s="22"/>
      <c r="H4275" s="22"/>
      <c r="I4275" s="22"/>
      <c r="J4275" s="22"/>
      <c r="K4275" s="23">
        <v>1</v>
      </c>
      <c r="L4275" s="23">
        <v>1</v>
      </c>
      <c r="M4275" s="21" t="s">
        <v>50</v>
      </c>
      <c r="N4275" s="21" t="s">
        <v>50</v>
      </c>
      <c r="O4275" s="22"/>
      <c r="P4275" s="22"/>
    </row>
    <row r="4276" spans="1:16" ht="45" x14ac:dyDescent="0.25">
      <c r="A4276" s="21" t="s">
        <v>3585</v>
      </c>
      <c r="B4276" s="21" t="s">
        <v>49</v>
      </c>
      <c r="C4276" s="22"/>
      <c r="D4276" s="22"/>
      <c r="E4276" s="23">
        <v>706890512.48000002</v>
      </c>
      <c r="F4276" s="23">
        <v>59.28</v>
      </c>
      <c r="G4276" s="23">
        <v>352665287.95999998</v>
      </c>
      <c r="H4276" s="23">
        <v>65.17</v>
      </c>
      <c r="I4276" s="23">
        <v>363778365.60000002</v>
      </c>
      <c r="J4276" s="23">
        <v>45.15</v>
      </c>
      <c r="K4276" s="23">
        <v>1</v>
      </c>
      <c r="L4276" s="23">
        <v>1</v>
      </c>
      <c r="M4276" s="21" t="s">
        <v>50</v>
      </c>
      <c r="N4276" s="21" t="s">
        <v>50</v>
      </c>
      <c r="O4276" s="22"/>
      <c r="P4276" s="22"/>
    </row>
    <row r="4277" spans="1:16" ht="45" x14ac:dyDescent="0.25">
      <c r="A4277" s="21" t="s">
        <v>8599</v>
      </c>
      <c r="B4277" s="21" t="s">
        <v>49</v>
      </c>
      <c r="C4277" s="22"/>
      <c r="D4277" s="22"/>
      <c r="E4277" s="22"/>
      <c r="F4277" s="22"/>
      <c r="G4277" s="22"/>
      <c r="H4277" s="22"/>
      <c r="I4277" s="22"/>
      <c r="J4277" s="22"/>
      <c r="K4277" s="23">
        <v>1</v>
      </c>
      <c r="L4277" s="23">
        <v>1</v>
      </c>
      <c r="M4277" s="21" t="s">
        <v>50</v>
      </c>
      <c r="N4277" s="21" t="s">
        <v>50</v>
      </c>
      <c r="O4277" s="22"/>
      <c r="P4277" s="22"/>
    </row>
    <row r="4278" spans="1:16" ht="45" x14ac:dyDescent="0.25">
      <c r="A4278" s="21" t="s">
        <v>550</v>
      </c>
      <c r="B4278" s="21" t="s">
        <v>49</v>
      </c>
      <c r="C4278" s="23">
        <v>5026539.3899999997</v>
      </c>
      <c r="D4278" s="23">
        <v>76.75</v>
      </c>
      <c r="E4278" s="23">
        <v>4745794.09</v>
      </c>
      <c r="F4278" s="23">
        <v>89.26</v>
      </c>
      <c r="G4278" s="23">
        <v>6791479.0099999998</v>
      </c>
      <c r="H4278" s="23">
        <v>104.87</v>
      </c>
      <c r="I4278" s="23">
        <v>6140966.1100000003</v>
      </c>
      <c r="J4278" s="23">
        <v>116.77</v>
      </c>
      <c r="K4278" s="23">
        <v>1</v>
      </c>
      <c r="L4278" s="23">
        <v>1</v>
      </c>
      <c r="M4278" s="21" t="s">
        <v>50</v>
      </c>
      <c r="N4278" s="21" t="s">
        <v>1462</v>
      </c>
      <c r="O4278" s="22"/>
      <c r="P4278" s="23">
        <v>55326.5</v>
      </c>
    </row>
    <row r="4279" spans="1:16" ht="45" x14ac:dyDescent="0.25">
      <c r="A4279" s="21" t="s">
        <v>8600</v>
      </c>
      <c r="B4279" s="21" t="s">
        <v>49</v>
      </c>
      <c r="C4279" s="22"/>
      <c r="D4279" s="22"/>
      <c r="E4279" s="22"/>
      <c r="F4279" s="22"/>
      <c r="G4279" s="22"/>
      <c r="H4279" s="22"/>
      <c r="I4279" s="22"/>
      <c r="J4279" s="22"/>
      <c r="K4279" s="23">
        <v>1</v>
      </c>
      <c r="L4279" s="23">
        <v>1</v>
      </c>
      <c r="M4279" s="21" t="s">
        <v>50</v>
      </c>
      <c r="N4279" s="21" t="s">
        <v>50</v>
      </c>
      <c r="O4279" s="22"/>
      <c r="P4279" s="22"/>
    </row>
    <row r="4280" spans="1:16" ht="45" x14ac:dyDescent="0.25">
      <c r="A4280" s="21" t="s">
        <v>8601</v>
      </c>
      <c r="B4280" s="21" t="s">
        <v>49</v>
      </c>
      <c r="C4280" s="22"/>
      <c r="D4280" s="22"/>
      <c r="E4280" s="22"/>
      <c r="F4280" s="22"/>
      <c r="G4280" s="22"/>
      <c r="H4280" s="22"/>
      <c r="I4280" s="22"/>
      <c r="J4280" s="22"/>
      <c r="K4280" s="23">
        <v>1</v>
      </c>
      <c r="L4280" s="23">
        <v>1</v>
      </c>
      <c r="M4280" s="21" t="s">
        <v>50</v>
      </c>
      <c r="N4280" s="21" t="s">
        <v>50</v>
      </c>
      <c r="O4280" s="22"/>
      <c r="P4280" s="22"/>
    </row>
    <row r="4281" spans="1:16" ht="45" x14ac:dyDescent="0.25">
      <c r="A4281" s="21" t="s">
        <v>8602</v>
      </c>
      <c r="B4281" s="21" t="s">
        <v>49</v>
      </c>
      <c r="C4281" s="22"/>
      <c r="D4281" s="22"/>
      <c r="E4281" s="22"/>
      <c r="F4281" s="22"/>
      <c r="G4281" s="22"/>
      <c r="H4281" s="22"/>
      <c r="I4281" s="22"/>
      <c r="J4281" s="22"/>
      <c r="K4281" s="23">
        <v>1</v>
      </c>
      <c r="L4281" s="23">
        <v>1</v>
      </c>
      <c r="M4281" s="21" t="s">
        <v>50</v>
      </c>
      <c r="N4281" s="21" t="s">
        <v>50</v>
      </c>
      <c r="O4281" s="22"/>
      <c r="P4281" s="22"/>
    </row>
    <row r="4282" spans="1:16" ht="45" x14ac:dyDescent="0.25">
      <c r="A4282" s="21" t="s">
        <v>8603</v>
      </c>
      <c r="B4282" s="21" t="s">
        <v>49</v>
      </c>
      <c r="C4282" s="22"/>
      <c r="D4282" s="22"/>
      <c r="E4282" s="22"/>
      <c r="F4282" s="22"/>
      <c r="G4282" s="22"/>
      <c r="H4282" s="22"/>
      <c r="I4282" s="22"/>
      <c r="J4282" s="22"/>
      <c r="K4282" s="23">
        <v>1</v>
      </c>
      <c r="L4282" s="23">
        <v>1</v>
      </c>
      <c r="M4282" s="21" t="s">
        <v>50</v>
      </c>
      <c r="N4282" s="21" t="s">
        <v>50</v>
      </c>
      <c r="O4282" s="22"/>
      <c r="P4282" s="22"/>
    </row>
    <row r="4283" spans="1:16" ht="45" x14ac:dyDescent="0.25">
      <c r="A4283" s="21" t="s">
        <v>8604</v>
      </c>
      <c r="B4283" s="21" t="s">
        <v>198</v>
      </c>
      <c r="C4283" s="22"/>
      <c r="D4283" s="22"/>
      <c r="E4283" s="22"/>
      <c r="F4283" s="22"/>
      <c r="G4283" s="22"/>
      <c r="H4283" s="22"/>
      <c r="I4283" s="22"/>
      <c r="J4283" s="22"/>
      <c r="K4283" s="23">
        <v>1</v>
      </c>
      <c r="L4283" s="23">
        <v>1</v>
      </c>
      <c r="M4283" s="21" t="s">
        <v>50</v>
      </c>
      <c r="N4283" s="21" t="s">
        <v>50</v>
      </c>
      <c r="O4283" s="22"/>
      <c r="P4283" s="22"/>
    </row>
    <row r="4284" spans="1:16" ht="45" x14ac:dyDescent="0.25">
      <c r="A4284" s="21" t="s">
        <v>8605</v>
      </c>
      <c r="B4284" s="21" t="s">
        <v>49</v>
      </c>
      <c r="C4284" s="22"/>
      <c r="D4284" s="22"/>
      <c r="E4284" s="22"/>
      <c r="F4284" s="22"/>
      <c r="G4284" s="22"/>
      <c r="H4284" s="22"/>
      <c r="I4284" s="22"/>
      <c r="J4284" s="22"/>
      <c r="K4284" s="23">
        <v>1</v>
      </c>
      <c r="L4284" s="23">
        <v>1</v>
      </c>
      <c r="M4284" s="21" t="s">
        <v>50</v>
      </c>
      <c r="N4284" s="21" t="s">
        <v>50</v>
      </c>
      <c r="O4284" s="22"/>
      <c r="P4284" s="22"/>
    </row>
    <row r="4285" spans="1:16" ht="45" x14ac:dyDescent="0.25">
      <c r="A4285" s="21" t="s">
        <v>8606</v>
      </c>
      <c r="B4285" s="21" t="s">
        <v>49</v>
      </c>
      <c r="C4285" s="22"/>
      <c r="D4285" s="22"/>
      <c r="E4285" s="22"/>
      <c r="F4285" s="22"/>
      <c r="G4285" s="22"/>
      <c r="H4285" s="22"/>
      <c r="I4285" s="22"/>
      <c r="J4285" s="22"/>
      <c r="K4285" s="23">
        <v>1</v>
      </c>
      <c r="L4285" s="23">
        <v>1</v>
      </c>
      <c r="M4285" s="21" t="s">
        <v>50</v>
      </c>
      <c r="N4285" s="21" t="s">
        <v>50</v>
      </c>
      <c r="O4285" s="22"/>
      <c r="P4285" s="22"/>
    </row>
    <row r="4286" spans="1:16" ht="45" x14ac:dyDescent="0.25">
      <c r="A4286" s="21" t="s">
        <v>8607</v>
      </c>
      <c r="B4286" s="21" t="s">
        <v>198</v>
      </c>
      <c r="C4286" s="22"/>
      <c r="D4286" s="22"/>
      <c r="E4286" s="22"/>
      <c r="F4286" s="22"/>
      <c r="G4286" s="22"/>
      <c r="H4286" s="22"/>
      <c r="I4286" s="22"/>
      <c r="J4286" s="22"/>
      <c r="K4286" s="23">
        <v>1</v>
      </c>
      <c r="L4286" s="23">
        <v>1</v>
      </c>
      <c r="M4286" s="21" t="s">
        <v>50</v>
      </c>
      <c r="N4286" s="21" t="s">
        <v>50</v>
      </c>
      <c r="O4286" s="22"/>
      <c r="P4286" s="22"/>
    </row>
    <row r="4287" spans="1:16" ht="45" x14ac:dyDescent="0.25">
      <c r="A4287" s="21" t="s">
        <v>8608</v>
      </c>
      <c r="B4287" s="21" t="s">
        <v>49</v>
      </c>
      <c r="C4287" s="22"/>
      <c r="D4287" s="22"/>
      <c r="E4287" s="22"/>
      <c r="F4287" s="22"/>
      <c r="G4287" s="22"/>
      <c r="H4287" s="22"/>
      <c r="I4287" s="22"/>
      <c r="J4287" s="22"/>
      <c r="K4287" s="23">
        <v>1</v>
      </c>
      <c r="L4287" s="23">
        <v>1</v>
      </c>
      <c r="M4287" s="21" t="s">
        <v>50</v>
      </c>
      <c r="N4287" s="21" t="s">
        <v>50</v>
      </c>
      <c r="O4287" s="22"/>
      <c r="P4287" s="22"/>
    </row>
    <row r="4288" spans="1:16" ht="45" x14ac:dyDescent="0.25">
      <c r="A4288" s="21" t="s">
        <v>8609</v>
      </c>
      <c r="B4288" s="21" t="s">
        <v>49</v>
      </c>
      <c r="C4288" s="22"/>
      <c r="D4288" s="22"/>
      <c r="E4288" s="22"/>
      <c r="F4288" s="22"/>
      <c r="G4288" s="22"/>
      <c r="H4288" s="22"/>
      <c r="I4288" s="22"/>
      <c r="J4288" s="22"/>
      <c r="K4288" s="23">
        <v>1</v>
      </c>
      <c r="L4288" s="23">
        <v>1</v>
      </c>
      <c r="M4288" s="21" t="s">
        <v>50</v>
      </c>
      <c r="N4288" s="21" t="s">
        <v>50</v>
      </c>
      <c r="O4288" s="22"/>
      <c r="P4288" s="22"/>
    </row>
    <row r="4289" spans="1:16" ht="45" x14ac:dyDescent="0.25">
      <c r="A4289" s="21" t="s">
        <v>8610</v>
      </c>
      <c r="B4289" s="21" t="s">
        <v>49</v>
      </c>
      <c r="C4289" s="22"/>
      <c r="D4289" s="22"/>
      <c r="E4289" s="22"/>
      <c r="F4289" s="22"/>
      <c r="G4289" s="22"/>
      <c r="H4289" s="22"/>
      <c r="I4289" s="22"/>
      <c r="J4289" s="22"/>
      <c r="K4289" s="23">
        <v>1</v>
      </c>
      <c r="L4289" s="23">
        <v>1</v>
      </c>
      <c r="M4289" s="21" t="s">
        <v>50</v>
      </c>
      <c r="N4289" s="21" t="s">
        <v>50</v>
      </c>
      <c r="O4289" s="22"/>
      <c r="P4289" s="22"/>
    </row>
    <row r="4290" spans="1:16" ht="45" x14ac:dyDescent="0.25">
      <c r="A4290" s="21" t="s">
        <v>8611</v>
      </c>
      <c r="B4290" s="21" t="s">
        <v>49</v>
      </c>
      <c r="C4290" s="22"/>
      <c r="D4290" s="22"/>
      <c r="E4290" s="22"/>
      <c r="F4290" s="22"/>
      <c r="G4290" s="22"/>
      <c r="H4290" s="22"/>
      <c r="I4290" s="22"/>
      <c r="J4290" s="22"/>
      <c r="K4290" s="23">
        <v>1</v>
      </c>
      <c r="L4290" s="23">
        <v>1</v>
      </c>
      <c r="M4290" s="21" t="s">
        <v>50</v>
      </c>
      <c r="N4290" s="21" t="s">
        <v>50</v>
      </c>
      <c r="O4290" s="22"/>
      <c r="P4290" s="22"/>
    </row>
    <row r="4291" spans="1:16" ht="45" x14ac:dyDescent="0.25">
      <c r="A4291" s="21" t="s">
        <v>8612</v>
      </c>
      <c r="B4291" s="21" t="s">
        <v>49</v>
      </c>
      <c r="C4291" s="22"/>
      <c r="D4291" s="22"/>
      <c r="E4291" s="22"/>
      <c r="F4291" s="22"/>
      <c r="G4291" s="22"/>
      <c r="H4291" s="22"/>
      <c r="I4291" s="22"/>
      <c r="J4291" s="22"/>
      <c r="K4291" s="23">
        <v>1</v>
      </c>
      <c r="L4291" s="23">
        <v>1</v>
      </c>
      <c r="M4291" s="21" t="s">
        <v>50</v>
      </c>
      <c r="N4291" s="21" t="s">
        <v>50</v>
      </c>
      <c r="O4291" s="22"/>
      <c r="P4291" s="22"/>
    </row>
    <row r="4292" spans="1:16" ht="45" x14ac:dyDescent="0.25">
      <c r="A4292" s="21" t="s">
        <v>8613</v>
      </c>
      <c r="B4292" s="21" t="s">
        <v>49</v>
      </c>
      <c r="C4292" s="22"/>
      <c r="D4292" s="22"/>
      <c r="E4292" s="22"/>
      <c r="F4292" s="22"/>
      <c r="G4292" s="22"/>
      <c r="H4292" s="22"/>
      <c r="I4292" s="22"/>
      <c r="J4292" s="22"/>
      <c r="K4292" s="23">
        <v>1</v>
      </c>
      <c r="L4292" s="23">
        <v>1</v>
      </c>
      <c r="M4292" s="21" t="s">
        <v>50</v>
      </c>
      <c r="N4292" s="21" t="s">
        <v>50</v>
      </c>
      <c r="O4292" s="22"/>
      <c r="P4292" s="22"/>
    </row>
    <row r="4293" spans="1:16" ht="45" x14ac:dyDescent="0.25">
      <c r="A4293" s="21" t="s">
        <v>8614</v>
      </c>
      <c r="B4293" s="21" t="s">
        <v>49</v>
      </c>
      <c r="C4293" s="22"/>
      <c r="D4293" s="22"/>
      <c r="E4293" s="22"/>
      <c r="F4293" s="22"/>
      <c r="G4293" s="22"/>
      <c r="H4293" s="22"/>
      <c r="I4293" s="22"/>
      <c r="J4293" s="22"/>
      <c r="K4293" s="23">
        <v>1</v>
      </c>
      <c r="L4293" s="23">
        <v>1</v>
      </c>
      <c r="M4293" s="21" t="s">
        <v>50</v>
      </c>
      <c r="N4293" s="21" t="s">
        <v>50</v>
      </c>
      <c r="O4293" s="22"/>
      <c r="P4293" s="22"/>
    </row>
    <row r="4294" spans="1:16" ht="45" x14ac:dyDescent="0.25">
      <c r="A4294" s="21" t="s">
        <v>8615</v>
      </c>
      <c r="B4294" s="21" t="s">
        <v>49</v>
      </c>
      <c r="C4294" s="22"/>
      <c r="D4294" s="22"/>
      <c r="E4294" s="22"/>
      <c r="F4294" s="22"/>
      <c r="G4294" s="22"/>
      <c r="H4294" s="22"/>
      <c r="I4294" s="22"/>
      <c r="J4294" s="22"/>
      <c r="K4294" s="23">
        <v>1</v>
      </c>
      <c r="L4294" s="23">
        <v>1</v>
      </c>
      <c r="M4294" s="21" t="s">
        <v>50</v>
      </c>
      <c r="N4294" s="21" t="s">
        <v>50</v>
      </c>
      <c r="O4294" s="22"/>
      <c r="P4294" s="22"/>
    </row>
    <row r="4295" spans="1:16" ht="45" x14ac:dyDescent="0.25">
      <c r="A4295" s="21" t="s">
        <v>8616</v>
      </c>
      <c r="B4295" s="21" t="s">
        <v>49</v>
      </c>
      <c r="C4295" s="22"/>
      <c r="D4295" s="22"/>
      <c r="E4295" s="22"/>
      <c r="F4295" s="22"/>
      <c r="G4295" s="22"/>
      <c r="H4295" s="22"/>
      <c r="I4295" s="22"/>
      <c r="J4295" s="22"/>
      <c r="K4295" s="23">
        <v>1</v>
      </c>
      <c r="L4295" s="23">
        <v>1</v>
      </c>
      <c r="M4295" s="21" t="s">
        <v>50</v>
      </c>
      <c r="N4295" s="21" t="s">
        <v>50</v>
      </c>
      <c r="O4295" s="22"/>
      <c r="P4295" s="22"/>
    </row>
    <row r="4296" spans="1:16" ht="45" x14ac:dyDescent="0.25">
      <c r="A4296" s="21" t="s">
        <v>8617</v>
      </c>
      <c r="B4296" s="21" t="s">
        <v>49</v>
      </c>
      <c r="C4296" s="22"/>
      <c r="D4296" s="22"/>
      <c r="E4296" s="22"/>
      <c r="F4296" s="22"/>
      <c r="G4296" s="22"/>
      <c r="H4296" s="22"/>
      <c r="I4296" s="22"/>
      <c r="J4296" s="22"/>
      <c r="K4296" s="23">
        <v>1</v>
      </c>
      <c r="L4296" s="23">
        <v>1</v>
      </c>
      <c r="M4296" s="21" t="s">
        <v>50</v>
      </c>
      <c r="N4296" s="21" t="s">
        <v>50</v>
      </c>
      <c r="O4296" s="22"/>
      <c r="P4296" s="22"/>
    </row>
    <row r="4297" spans="1:16" ht="45" x14ac:dyDescent="0.25">
      <c r="A4297" s="21" t="s">
        <v>8618</v>
      </c>
      <c r="B4297" s="21" t="s">
        <v>49</v>
      </c>
      <c r="C4297" s="22"/>
      <c r="D4297" s="22"/>
      <c r="E4297" s="22"/>
      <c r="F4297" s="22"/>
      <c r="G4297" s="22"/>
      <c r="H4297" s="22"/>
      <c r="I4297" s="22"/>
      <c r="J4297" s="22"/>
      <c r="K4297" s="23">
        <v>1</v>
      </c>
      <c r="L4297" s="23">
        <v>1</v>
      </c>
      <c r="M4297" s="21" t="s">
        <v>50</v>
      </c>
      <c r="N4297" s="21" t="s">
        <v>50</v>
      </c>
      <c r="O4297" s="22"/>
      <c r="P4297" s="22"/>
    </row>
    <row r="4298" spans="1:16" ht="45" x14ac:dyDescent="0.25">
      <c r="A4298" s="21" t="s">
        <v>8619</v>
      </c>
      <c r="B4298" s="21" t="s">
        <v>49</v>
      </c>
      <c r="C4298" s="22"/>
      <c r="D4298" s="22"/>
      <c r="E4298" s="22"/>
      <c r="F4298" s="22"/>
      <c r="G4298" s="22"/>
      <c r="H4298" s="22"/>
      <c r="I4298" s="22"/>
      <c r="J4298" s="22"/>
      <c r="K4298" s="23">
        <v>1</v>
      </c>
      <c r="L4298" s="23">
        <v>1</v>
      </c>
      <c r="M4298" s="21" t="s">
        <v>50</v>
      </c>
      <c r="N4298" s="21" t="s">
        <v>50</v>
      </c>
      <c r="O4298" s="22"/>
      <c r="P4298" s="22"/>
    </row>
    <row r="4299" spans="1:16" ht="45" x14ac:dyDescent="0.25">
      <c r="A4299" s="21" t="s">
        <v>8620</v>
      </c>
      <c r="B4299" s="21" t="s">
        <v>49</v>
      </c>
      <c r="C4299" s="22"/>
      <c r="D4299" s="22"/>
      <c r="E4299" s="22"/>
      <c r="F4299" s="22"/>
      <c r="G4299" s="22"/>
      <c r="H4299" s="22"/>
      <c r="I4299" s="22"/>
      <c r="J4299" s="22"/>
      <c r="K4299" s="23">
        <v>1</v>
      </c>
      <c r="L4299" s="23">
        <v>1</v>
      </c>
      <c r="M4299" s="21" t="s">
        <v>50</v>
      </c>
      <c r="N4299" s="21" t="s">
        <v>50</v>
      </c>
      <c r="O4299" s="22"/>
      <c r="P4299" s="22"/>
    </row>
    <row r="4300" spans="1:16" ht="45" x14ac:dyDescent="0.25">
      <c r="A4300" s="21" t="s">
        <v>3587</v>
      </c>
      <c r="B4300" s="21" t="s">
        <v>49</v>
      </c>
      <c r="C4300" s="23">
        <v>70176907.810000002</v>
      </c>
      <c r="D4300" s="23">
        <v>79.08</v>
      </c>
      <c r="E4300" s="23">
        <v>458438083.72000003</v>
      </c>
      <c r="F4300" s="23">
        <v>59.28</v>
      </c>
      <c r="G4300" s="23">
        <v>310080554.83999997</v>
      </c>
      <c r="H4300" s="23">
        <v>47.17</v>
      </c>
      <c r="I4300" s="23">
        <v>235920349.59</v>
      </c>
      <c r="J4300" s="23">
        <v>45.15</v>
      </c>
      <c r="K4300" s="23">
        <v>1</v>
      </c>
      <c r="L4300" s="23">
        <v>1</v>
      </c>
      <c r="M4300" s="21" t="s">
        <v>50</v>
      </c>
      <c r="N4300" s="21" t="s">
        <v>204</v>
      </c>
      <c r="O4300" s="22"/>
      <c r="P4300" s="23">
        <v>2428613</v>
      </c>
    </row>
    <row r="4301" spans="1:16" ht="45" x14ac:dyDescent="0.25">
      <c r="A4301" s="21" t="s">
        <v>8621</v>
      </c>
      <c r="B4301" s="21" t="s">
        <v>49</v>
      </c>
      <c r="C4301" s="22"/>
      <c r="D4301" s="22"/>
      <c r="E4301" s="22"/>
      <c r="F4301" s="22"/>
      <c r="G4301" s="22"/>
      <c r="H4301" s="22"/>
      <c r="I4301" s="22"/>
      <c r="J4301" s="22"/>
      <c r="K4301" s="23">
        <v>1</v>
      </c>
      <c r="L4301" s="23">
        <v>1</v>
      </c>
      <c r="M4301" s="21" t="s">
        <v>50</v>
      </c>
      <c r="N4301" s="21" t="s">
        <v>50</v>
      </c>
      <c r="O4301" s="22"/>
      <c r="P4301" s="22"/>
    </row>
    <row r="4302" spans="1:16" ht="45" x14ac:dyDescent="0.25">
      <c r="A4302" s="21" t="s">
        <v>3592</v>
      </c>
      <c r="B4302" s="21" t="s">
        <v>49</v>
      </c>
      <c r="C4302" s="23">
        <v>49471461.920000002</v>
      </c>
      <c r="D4302" s="23">
        <v>594.34</v>
      </c>
      <c r="E4302" s="23">
        <v>36901273.030000001</v>
      </c>
      <c r="F4302" s="23">
        <v>572.26</v>
      </c>
      <c r="G4302" s="23">
        <v>44024562.409999996</v>
      </c>
      <c r="H4302" s="23">
        <v>604.72</v>
      </c>
      <c r="I4302" s="23">
        <v>36734292.82</v>
      </c>
      <c r="J4302" s="23">
        <v>585.54</v>
      </c>
      <c r="K4302" s="23">
        <v>1</v>
      </c>
      <c r="L4302" s="23">
        <v>1</v>
      </c>
      <c r="M4302" s="21" t="s">
        <v>50</v>
      </c>
      <c r="N4302" s="21" t="s">
        <v>1462</v>
      </c>
      <c r="O4302" s="22"/>
      <c r="P4302" s="23">
        <v>70101</v>
      </c>
    </row>
    <row r="4303" spans="1:16" ht="45" x14ac:dyDescent="0.25">
      <c r="A4303" s="21" t="s">
        <v>8622</v>
      </c>
      <c r="B4303" s="21" t="s">
        <v>49</v>
      </c>
      <c r="C4303" s="22"/>
      <c r="D4303" s="22"/>
      <c r="E4303" s="22"/>
      <c r="F4303" s="22"/>
      <c r="G4303" s="22"/>
      <c r="H4303" s="22"/>
      <c r="I4303" s="22"/>
      <c r="J4303" s="22"/>
      <c r="K4303" s="23">
        <v>1</v>
      </c>
      <c r="L4303" s="23">
        <v>1</v>
      </c>
      <c r="M4303" s="21" t="s">
        <v>50</v>
      </c>
      <c r="N4303" s="21" t="s">
        <v>50</v>
      </c>
      <c r="O4303" s="22"/>
      <c r="P4303" s="22"/>
    </row>
    <row r="4304" spans="1:16" ht="45" x14ac:dyDescent="0.25">
      <c r="A4304" s="21" t="s">
        <v>8623</v>
      </c>
      <c r="B4304" s="21" t="s">
        <v>49</v>
      </c>
      <c r="C4304" s="22"/>
      <c r="D4304" s="22"/>
      <c r="E4304" s="22"/>
      <c r="F4304" s="22"/>
      <c r="G4304" s="22"/>
      <c r="H4304" s="22"/>
      <c r="I4304" s="22"/>
      <c r="J4304" s="22"/>
      <c r="K4304" s="23">
        <v>1</v>
      </c>
      <c r="L4304" s="23">
        <v>1</v>
      </c>
      <c r="M4304" s="21" t="s">
        <v>50</v>
      </c>
      <c r="N4304" s="21" t="s">
        <v>50</v>
      </c>
      <c r="O4304" s="22"/>
      <c r="P4304" s="22"/>
    </row>
    <row r="4305" spans="1:16" ht="45" x14ac:dyDescent="0.25">
      <c r="A4305" s="21" t="s">
        <v>8624</v>
      </c>
      <c r="B4305" s="21" t="s">
        <v>49</v>
      </c>
      <c r="C4305" s="22"/>
      <c r="D4305" s="22"/>
      <c r="E4305" s="22"/>
      <c r="F4305" s="22"/>
      <c r="G4305" s="22"/>
      <c r="H4305" s="22"/>
      <c r="I4305" s="22"/>
      <c r="J4305" s="22"/>
      <c r="K4305" s="23">
        <v>1</v>
      </c>
      <c r="L4305" s="23">
        <v>1</v>
      </c>
      <c r="M4305" s="21" t="s">
        <v>50</v>
      </c>
      <c r="N4305" s="21" t="s">
        <v>50</v>
      </c>
      <c r="O4305" s="22"/>
      <c r="P4305" s="22"/>
    </row>
    <row r="4306" spans="1:16" ht="45" x14ac:dyDescent="0.25">
      <c r="A4306" s="21" t="s">
        <v>8625</v>
      </c>
      <c r="B4306" s="21" t="s">
        <v>49</v>
      </c>
      <c r="C4306" s="22"/>
      <c r="D4306" s="22"/>
      <c r="E4306" s="22"/>
      <c r="F4306" s="22"/>
      <c r="G4306" s="22"/>
      <c r="H4306" s="22"/>
      <c r="I4306" s="22"/>
      <c r="J4306" s="22"/>
      <c r="K4306" s="23">
        <v>1</v>
      </c>
      <c r="L4306" s="23">
        <v>1</v>
      </c>
      <c r="M4306" s="21" t="s">
        <v>50</v>
      </c>
      <c r="N4306" s="21" t="s">
        <v>50</v>
      </c>
      <c r="O4306" s="22"/>
      <c r="P4306" s="22"/>
    </row>
    <row r="4307" spans="1:16" ht="45" x14ac:dyDescent="0.25">
      <c r="A4307" s="21" t="s">
        <v>8626</v>
      </c>
      <c r="B4307" s="21" t="s">
        <v>49</v>
      </c>
      <c r="C4307" s="22"/>
      <c r="D4307" s="22"/>
      <c r="E4307" s="22"/>
      <c r="F4307" s="22"/>
      <c r="G4307" s="22"/>
      <c r="H4307" s="22"/>
      <c r="I4307" s="22"/>
      <c r="J4307" s="22"/>
      <c r="K4307" s="23">
        <v>1</v>
      </c>
      <c r="L4307" s="23">
        <v>1</v>
      </c>
      <c r="M4307" s="21" t="s">
        <v>50</v>
      </c>
      <c r="N4307" s="21" t="s">
        <v>50</v>
      </c>
      <c r="O4307" s="22"/>
      <c r="P4307" s="22"/>
    </row>
    <row r="4308" spans="1:16" ht="45" x14ac:dyDescent="0.25">
      <c r="A4308" s="21" t="s">
        <v>8627</v>
      </c>
      <c r="B4308" s="21" t="s">
        <v>49</v>
      </c>
      <c r="C4308" s="22"/>
      <c r="D4308" s="22"/>
      <c r="E4308" s="22"/>
      <c r="F4308" s="22"/>
      <c r="G4308" s="22"/>
      <c r="H4308" s="22"/>
      <c r="I4308" s="22"/>
      <c r="J4308" s="22"/>
      <c r="K4308" s="23">
        <v>1</v>
      </c>
      <c r="L4308" s="23">
        <v>1</v>
      </c>
      <c r="M4308" s="21" t="s">
        <v>50</v>
      </c>
      <c r="N4308" s="21" t="s">
        <v>50</v>
      </c>
      <c r="O4308" s="22"/>
      <c r="P4308" s="22"/>
    </row>
    <row r="4309" spans="1:16" ht="45" x14ac:dyDescent="0.25">
      <c r="A4309" s="21" t="s">
        <v>3594</v>
      </c>
      <c r="B4309" s="21" t="s">
        <v>49</v>
      </c>
      <c r="C4309" s="23">
        <v>329441228.43000001</v>
      </c>
      <c r="D4309" s="23">
        <v>160.32</v>
      </c>
      <c r="E4309" s="23">
        <v>517841673.32999998</v>
      </c>
      <c r="F4309" s="23">
        <v>70.45</v>
      </c>
      <c r="G4309" s="23">
        <v>470475528.74000001</v>
      </c>
      <c r="H4309" s="23">
        <v>65.17</v>
      </c>
      <c r="I4309" s="23">
        <v>362051106.42000002</v>
      </c>
      <c r="J4309" s="23">
        <v>84.13</v>
      </c>
      <c r="K4309" s="23">
        <v>1</v>
      </c>
      <c r="L4309" s="23">
        <v>1</v>
      </c>
      <c r="M4309" s="21" t="s">
        <v>50</v>
      </c>
      <c r="N4309" s="21" t="s">
        <v>204</v>
      </c>
      <c r="O4309" s="22"/>
      <c r="P4309" s="23">
        <v>4814648</v>
      </c>
    </row>
    <row r="4310" spans="1:16" ht="45" x14ac:dyDescent="0.25">
      <c r="A4310" s="21" t="s">
        <v>8628</v>
      </c>
      <c r="B4310" s="21" t="s">
        <v>49</v>
      </c>
      <c r="C4310" s="22"/>
      <c r="D4310" s="22"/>
      <c r="E4310" s="22"/>
      <c r="F4310" s="22"/>
      <c r="G4310" s="22"/>
      <c r="H4310" s="22"/>
      <c r="I4310" s="22"/>
      <c r="J4310" s="22"/>
      <c r="K4310" s="23">
        <v>1</v>
      </c>
      <c r="L4310" s="23">
        <v>1</v>
      </c>
      <c r="M4310" s="21" t="s">
        <v>50</v>
      </c>
      <c r="N4310" s="21" t="s">
        <v>50</v>
      </c>
      <c r="O4310" s="22"/>
      <c r="P4310" s="22"/>
    </row>
    <row r="4311" spans="1:16" ht="45" x14ac:dyDescent="0.25">
      <c r="A4311" s="21" t="s">
        <v>8629</v>
      </c>
      <c r="B4311" s="21" t="s">
        <v>49</v>
      </c>
      <c r="C4311" s="22"/>
      <c r="D4311" s="22"/>
      <c r="E4311" s="22"/>
      <c r="F4311" s="22"/>
      <c r="G4311" s="22"/>
      <c r="H4311" s="22"/>
      <c r="I4311" s="22"/>
      <c r="J4311" s="22"/>
      <c r="K4311" s="23">
        <v>1</v>
      </c>
      <c r="L4311" s="23">
        <v>1</v>
      </c>
      <c r="M4311" s="21" t="s">
        <v>50</v>
      </c>
      <c r="N4311" s="21" t="s">
        <v>50</v>
      </c>
      <c r="O4311" s="22"/>
      <c r="P4311" s="22"/>
    </row>
    <row r="4312" spans="1:16" ht="45" x14ac:dyDescent="0.25">
      <c r="A4312" s="21" t="s">
        <v>8630</v>
      </c>
      <c r="B4312" s="21" t="s">
        <v>49</v>
      </c>
      <c r="C4312" s="22"/>
      <c r="D4312" s="22"/>
      <c r="E4312" s="22"/>
      <c r="F4312" s="22"/>
      <c r="G4312" s="22"/>
      <c r="H4312" s="22"/>
      <c r="I4312" s="22"/>
      <c r="J4312" s="22"/>
      <c r="K4312" s="23">
        <v>1</v>
      </c>
      <c r="L4312" s="23">
        <v>1</v>
      </c>
      <c r="M4312" s="21" t="s">
        <v>50</v>
      </c>
      <c r="N4312" s="21" t="s">
        <v>50</v>
      </c>
      <c r="O4312" s="22"/>
      <c r="P4312" s="22"/>
    </row>
    <row r="4313" spans="1:16" ht="45" x14ac:dyDescent="0.25">
      <c r="A4313" s="21" t="s">
        <v>8631</v>
      </c>
      <c r="B4313" s="21" t="s">
        <v>49</v>
      </c>
      <c r="C4313" s="22"/>
      <c r="D4313" s="22"/>
      <c r="E4313" s="22"/>
      <c r="F4313" s="22"/>
      <c r="G4313" s="22"/>
      <c r="H4313" s="22"/>
      <c r="I4313" s="22"/>
      <c r="J4313" s="22"/>
      <c r="K4313" s="23">
        <v>1</v>
      </c>
      <c r="L4313" s="23">
        <v>1</v>
      </c>
      <c r="M4313" s="21" t="s">
        <v>50</v>
      </c>
      <c r="N4313" s="21" t="s">
        <v>50</v>
      </c>
      <c r="O4313" s="22"/>
      <c r="P4313" s="22"/>
    </row>
    <row r="4314" spans="1:16" ht="45" x14ac:dyDescent="0.25">
      <c r="A4314" s="21" t="s">
        <v>3596</v>
      </c>
      <c r="B4314" s="21" t="s">
        <v>49</v>
      </c>
      <c r="C4314" s="23">
        <v>33776260.710000001</v>
      </c>
      <c r="D4314" s="23">
        <v>14.85</v>
      </c>
      <c r="E4314" s="23">
        <v>37328455.520000003</v>
      </c>
      <c r="F4314" s="23">
        <v>31.7</v>
      </c>
      <c r="G4314" s="23">
        <v>119689231.62</v>
      </c>
      <c r="H4314" s="23">
        <v>84.64</v>
      </c>
      <c r="I4314" s="23">
        <v>55429067.920000002</v>
      </c>
      <c r="J4314" s="23">
        <v>39.15</v>
      </c>
      <c r="K4314" s="23">
        <v>1</v>
      </c>
      <c r="L4314" s="23">
        <v>1</v>
      </c>
      <c r="M4314" s="21" t="s">
        <v>50</v>
      </c>
      <c r="N4314" s="21" t="s">
        <v>58</v>
      </c>
      <c r="O4314" s="22"/>
      <c r="P4314" s="23">
        <v>1367089.5</v>
      </c>
    </row>
    <row r="4315" spans="1:16" ht="45" x14ac:dyDescent="0.25">
      <c r="A4315" s="21" t="s">
        <v>8632</v>
      </c>
      <c r="B4315" s="21" t="s">
        <v>49</v>
      </c>
      <c r="C4315" s="22"/>
      <c r="D4315" s="22"/>
      <c r="E4315" s="22"/>
      <c r="F4315" s="22"/>
      <c r="G4315" s="22"/>
      <c r="H4315" s="22"/>
      <c r="I4315" s="22"/>
      <c r="J4315" s="22"/>
      <c r="K4315" s="23">
        <v>1</v>
      </c>
      <c r="L4315" s="23">
        <v>1</v>
      </c>
      <c r="M4315" s="21" t="s">
        <v>50</v>
      </c>
      <c r="N4315" s="21" t="s">
        <v>50</v>
      </c>
      <c r="O4315" s="22"/>
      <c r="P4315" s="22"/>
    </row>
    <row r="4316" spans="1:16" ht="45" x14ac:dyDescent="0.25">
      <c r="A4316" s="21" t="s">
        <v>8633</v>
      </c>
      <c r="B4316" s="21" t="s">
        <v>49</v>
      </c>
      <c r="C4316" s="22"/>
      <c r="D4316" s="22"/>
      <c r="E4316" s="22"/>
      <c r="F4316" s="22"/>
      <c r="G4316" s="22"/>
      <c r="H4316" s="22"/>
      <c r="I4316" s="22"/>
      <c r="J4316" s="22"/>
      <c r="K4316" s="23">
        <v>1</v>
      </c>
      <c r="L4316" s="23">
        <v>1</v>
      </c>
      <c r="M4316" s="21" t="s">
        <v>50</v>
      </c>
      <c r="N4316" s="21" t="s">
        <v>50</v>
      </c>
      <c r="O4316" s="22"/>
      <c r="P4316" s="22"/>
    </row>
    <row r="4317" spans="1:16" ht="45" x14ac:dyDescent="0.25">
      <c r="A4317" s="21" t="s">
        <v>8634</v>
      </c>
      <c r="B4317" s="21" t="s">
        <v>49</v>
      </c>
      <c r="C4317" s="22"/>
      <c r="D4317" s="22"/>
      <c r="E4317" s="22"/>
      <c r="F4317" s="22"/>
      <c r="G4317" s="22"/>
      <c r="H4317" s="22"/>
      <c r="I4317" s="22"/>
      <c r="J4317" s="22"/>
      <c r="K4317" s="23">
        <v>1</v>
      </c>
      <c r="L4317" s="23">
        <v>1</v>
      </c>
      <c r="M4317" s="21" t="s">
        <v>50</v>
      </c>
      <c r="N4317" s="21" t="s">
        <v>50</v>
      </c>
      <c r="O4317" s="22"/>
      <c r="P4317" s="22"/>
    </row>
    <row r="4318" spans="1:16" ht="45" x14ac:dyDescent="0.25">
      <c r="A4318" s="21" t="s">
        <v>3598</v>
      </c>
      <c r="B4318" s="21" t="s">
        <v>49</v>
      </c>
      <c r="C4318" s="23">
        <v>4108855.95</v>
      </c>
      <c r="D4318" s="23">
        <v>136.56</v>
      </c>
      <c r="E4318" s="23">
        <v>3993109.58</v>
      </c>
      <c r="F4318" s="23">
        <v>89.26</v>
      </c>
      <c r="G4318" s="23">
        <v>10905219.949999999</v>
      </c>
      <c r="H4318" s="23">
        <v>178.6</v>
      </c>
      <c r="I4318" s="23">
        <v>7916236.3099999996</v>
      </c>
      <c r="J4318" s="23">
        <v>137.75</v>
      </c>
      <c r="K4318" s="23">
        <v>1</v>
      </c>
      <c r="L4318" s="23">
        <v>1</v>
      </c>
      <c r="M4318" s="21" t="s">
        <v>50</v>
      </c>
      <c r="N4318" s="21" t="s">
        <v>1462</v>
      </c>
      <c r="O4318" s="22"/>
      <c r="P4318" s="23">
        <v>50418</v>
      </c>
    </row>
    <row r="4319" spans="1:16" ht="45" x14ac:dyDescent="0.25">
      <c r="A4319" s="21" t="s">
        <v>8635</v>
      </c>
      <c r="B4319" s="21" t="s">
        <v>49</v>
      </c>
      <c r="C4319" s="22"/>
      <c r="D4319" s="22"/>
      <c r="E4319" s="22"/>
      <c r="F4319" s="22"/>
      <c r="G4319" s="22"/>
      <c r="H4319" s="22"/>
      <c r="I4319" s="22"/>
      <c r="J4319" s="22"/>
      <c r="K4319" s="23">
        <v>1</v>
      </c>
      <c r="L4319" s="23">
        <v>1</v>
      </c>
      <c r="M4319" s="21" t="s">
        <v>50</v>
      </c>
      <c r="N4319" s="21" t="s">
        <v>50</v>
      </c>
      <c r="O4319" s="22"/>
      <c r="P4319" s="22"/>
    </row>
    <row r="4320" spans="1:16" ht="45" x14ac:dyDescent="0.25">
      <c r="A4320" s="21" t="s">
        <v>8636</v>
      </c>
      <c r="B4320" s="21" t="s">
        <v>49</v>
      </c>
      <c r="C4320" s="22"/>
      <c r="D4320" s="22"/>
      <c r="E4320" s="22"/>
      <c r="F4320" s="22"/>
      <c r="G4320" s="22"/>
      <c r="H4320" s="22"/>
      <c r="I4320" s="22"/>
      <c r="J4320" s="22"/>
      <c r="K4320" s="23">
        <v>1</v>
      </c>
      <c r="L4320" s="23">
        <v>1</v>
      </c>
      <c r="M4320" s="21" t="s">
        <v>50</v>
      </c>
      <c r="N4320" s="21" t="s">
        <v>50</v>
      </c>
      <c r="O4320" s="22"/>
      <c r="P4320" s="22"/>
    </row>
    <row r="4321" spans="1:16" ht="45" x14ac:dyDescent="0.25">
      <c r="A4321" s="21" t="s">
        <v>8637</v>
      </c>
      <c r="B4321" s="21" t="s">
        <v>49</v>
      </c>
      <c r="C4321" s="22"/>
      <c r="D4321" s="22"/>
      <c r="E4321" s="22"/>
      <c r="F4321" s="22"/>
      <c r="G4321" s="22"/>
      <c r="H4321" s="22"/>
      <c r="I4321" s="22"/>
      <c r="J4321" s="22"/>
      <c r="K4321" s="23">
        <v>1</v>
      </c>
      <c r="L4321" s="23">
        <v>1</v>
      </c>
      <c r="M4321" s="21" t="s">
        <v>50</v>
      </c>
      <c r="N4321" s="21" t="s">
        <v>50</v>
      </c>
      <c r="O4321" s="22"/>
      <c r="P4321" s="22"/>
    </row>
    <row r="4322" spans="1:16" ht="45" x14ac:dyDescent="0.25">
      <c r="A4322" s="21" t="s">
        <v>8638</v>
      </c>
      <c r="B4322" s="21" t="s">
        <v>49</v>
      </c>
      <c r="C4322" s="22"/>
      <c r="D4322" s="22"/>
      <c r="E4322" s="22"/>
      <c r="F4322" s="22"/>
      <c r="G4322" s="22"/>
      <c r="H4322" s="22"/>
      <c r="I4322" s="22"/>
      <c r="J4322" s="22"/>
      <c r="K4322" s="23">
        <v>1</v>
      </c>
      <c r="L4322" s="23">
        <v>1</v>
      </c>
      <c r="M4322" s="21" t="s">
        <v>50</v>
      </c>
      <c r="N4322" s="21" t="s">
        <v>50</v>
      </c>
      <c r="O4322" s="22"/>
      <c r="P4322" s="22"/>
    </row>
    <row r="4323" spans="1:16" ht="45" x14ac:dyDescent="0.25">
      <c r="A4323" s="21" t="s">
        <v>8639</v>
      </c>
      <c r="B4323" s="21" t="s">
        <v>49</v>
      </c>
      <c r="C4323" s="22"/>
      <c r="D4323" s="22"/>
      <c r="E4323" s="22"/>
      <c r="F4323" s="22"/>
      <c r="G4323" s="22"/>
      <c r="H4323" s="22"/>
      <c r="I4323" s="22"/>
      <c r="J4323" s="22"/>
      <c r="K4323" s="23">
        <v>1</v>
      </c>
      <c r="L4323" s="23">
        <v>1</v>
      </c>
      <c r="M4323" s="21" t="s">
        <v>50</v>
      </c>
      <c r="N4323" s="21" t="s">
        <v>50</v>
      </c>
      <c r="O4323" s="22"/>
      <c r="P4323" s="22"/>
    </row>
    <row r="4324" spans="1:16" ht="45" x14ac:dyDescent="0.25">
      <c r="A4324" s="21" t="s">
        <v>8640</v>
      </c>
      <c r="B4324" s="21" t="s">
        <v>49</v>
      </c>
      <c r="C4324" s="22"/>
      <c r="D4324" s="22"/>
      <c r="E4324" s="22"/>
      <c r="F4324" s="22"/>
      <c r="G4324" s="22"/>
      <c r="H4324" s="22"/>
      <c r="I4324" s="22"/>
      <c r="J4324" s="22"/>
      <c r="K4324" s="23">
        <v>1</v>
      </c>
      <c r="L4324" s="23">
        <v>1</v>
      </c>
      <c r="M4324" s="21" t="s">
        <v>50</v>
      </c>
      <c r="N4324" s="21" t="s">
        <v>50</v>
      </c>
      <c r="O4324" s="22"/>
      <c r="P4324" s="22"/>
    </row>
    <row r="4325" spans="1:16" ht="45" x14ac:dyDescent="0.25">
      <c r="A4325" s="21" t="s">
        <v>551</v>
      </c>
      <c r="B4325" s="21" t="s">
        <v>49</v>
      </c>
      <c r="C4325" s="23">
        <v>7650000</v>
      </c>
      <c r="D4325" s="23">
        <v>3000</v>
      </c>
      <c r="E4325" s="23">
        <v>9026183.3300000001</v>
      </c>
      <c r="F4325" s="23">
        <v>4147.92</v>
      </c>
      <c r="G4325" s="23">
        <v>8316682.1100000003</v>
      </c>
      <c r="H4325" s="23">
        <v>3510.57</v>
      </c>
      <c r="I4325" s="23">
        <v>188898566.66999999</v>
      </c>
      <c r="J4325" s="23">
        <v>2982.84</v>
      </c>
      <c r="K4325" s="23">
        <v>1</v>
      </c>
      <c r="L4325" s="23">
        <v>1</v>
      </c>
      <c r="M4325" s="21" t="s">
        <v>50</v>
      </c>
      <c r="N4325" s="21" t="s">
        <v>5192</v>
      </c>
      <c r="O4325" s="22"/>
      <c r="P4325" s="23">
        <v>24095.25</v>
      </c>
    </row>
    <row r="4326" spans="1:16" ht="45" x14ac:dyDescent="0.25">
      <c r="A4326" s="21" t="s">
        <v>8641</v>
      </c>
      <c r="B4326" s="21" t="s">
        <v>49</v>
      </c>
      <c r="C4326" s="22"/>
      <c r="D4326" s="22"/>
      <c r="E4326" s="22"/>
      <c r="F4326" s="22"/>
      <c r="G4326" s="22"/>
      <c r="H4326" s="22"/>
      <c r="I4326" s="22"/>
      <c r="J4326" s="22"/>
      <c r="K4326" s="23">
        <v>1</v>
      </c>
      <c r="L4326" s="23">
        <v>1</v>
      </c>
      <c r="M4326" s="21" t="s">
        <v>50</v>
      </c>
      <c r="N4326" s="21" t="s">
        <v>50</v>
      </c>
      <c r="O4326" s="22"/>
      <c r="P4326" s="22"/>
    </row>
    <row r="4327" spans="1:16" ht="45" x14ac:dyDescent="0.25">
      <c r="A4327" s="21" t="s">
        <v>8642</v>
      </c>
      <c r="B4327" s="21" t="s">
        <v>49</v>
      </c>
      <c r="C4327" s="22"/>
      <c r="D4327" s="22"/>
      <c r="E4327" s="22"/>
      <c r="F4327" s="22"/>
      <c r="G4327" s="22"/>
      <c r="H4327" s="22"/>
      <c r="I4327" s="22"/>
      <c r="J4327" s="22"/>
      <c r="K4327" s="23">
        <v>1</v>
      </c>
      <c r="L4327" s="23">
        <v>1</v>
      </c>
      <c r="M4327" s="21" t="s">
        <v>50</v>
      </c>
      <c r="N4327" s="21" t="s">
        <v>50</v>
      </c>
      <c r="O4327" s="22"/>
      <c r="P4327" s="22"/>
    </row>
    <row r="4328" spans="1:16" ht="45" x14ac:dyDescent="0.25">
      <c r="A4328" s="21" t="s">
        <v>8643</v>
      </c>
      <c r="B4328" s="21" t="s">
        <v>49</v>
      </c>
      <c r="C4328" s="22"/>
      <c r="D4328" s="22"/>
      <c r="E4328" s="22"/>
      <c r="F4328" s="22"/>
      <c r="G4328" s="22"/>
      <c r="H4328" s="22"/>
      <c r="I4328" s="22"/>
      <c r="J4328" s="22"/>
      <c r="K4328" s="23">
        <v>1</v>
      </c>
      <c r="L4328" s="23">
        <v>1</v>
      </c>
      <c r="M4328" s="21" t="s">
        <v>50</v>
      </c>
      <c r="N4328" s="21" t="s">
        <v>50</v>
      </c>
      <c r="O4328" s="22"/>
      <c r="P4328" s="22"/>
    </row>
    <row r="4329" spans="1:16" ht="45" x14ac:dyDescent="0.25">
      <c r="A4329" s="21" t="s">
        <v>3602</v>
      </c>
      <c r="B4329" s="21" t="s">
        <v>49</v>
      </c>
      <c r="C4329" s="23">
        <v>57180306.259999998</v>
      </c>
      <c r="D4329" s="23">
        <v>411.92</v>
      </c>
      <c r="E4329" s="23">
        <v>74564199.239999995</v>
      </c>
      <c r="F4329" s="23">
        <v>469.72</v>
      </c>
      <c r="G4329" s="23">
        <v>30437014.350000001</v>
      </c>
      <c r="H4329" s="23">
        <v>241.44</v>
      </c>
      <c r="I4329" s="23">
        <v>65993677.450000003</v>
      </c>
      <c r="J4329" s="23">
        <v>387.71</v>
      </c>
      <c r="K4329" s="23">
        <v>1</v>
      </c>
      <c r="L4329" s="23">
        <v>1</v>
      </c>
      <c r="M4329" s="21" t="s">
        <v>50</v>
      </c>
      <c r="N4329" s="21" t="s">
        <v>1462</v>
      </c>
      <c r="O4329" s="22"/>
      <c r="P4329" s="23">
        <v>115080</v>
      </c>
    </row>
    <row r="4330" spans="1:16" ht="45" x14ac:dyDescent="0.25">
      <c r="A4330" s="21" t="s">
        <v>8644</v>
      </c>
      <c r="B4330" s="21" t="s">
        <v>49</v>
      </c>
      <c r="C4330" s="22"/>
      <c r="D4330" s="22"/>
      <c r="E4330" s="22"/>
      <c r="F4330" s="22"/>
      <c r="G4330" s="22"/>
      <c r="H4330" s="22"/>
      <c r="I4330" s="22"/>
      <c r="J4330" s="22"/>
      <c r="K4330" s="23">
        <v>1</v>
      </c>
      <c r="L4330" s="23">
        <v>1</v>
      </c>
      <c r="M4330" s="21" t="s">
        <v>50</v>
      </c>
      <c r="N4330" s="21" t="s">
        <v>50</v>
      </c>
      <c r="O4330" s="22"/>
      <c r="P4330" s="22"/>
    </row>
    <row r="4331" spans="1:16" ht="45" x14ac:dyDescent="0.25">
      <c r="A4331" s="21" t="s">
        <v>8645</v>
      </c>
      <c r="B4331" s="21" t="s">
        <v>49</v>
      </c>
      <c r="C4331" s="22"/>
      <c r="D4331" s="22"/>
      <c r="E4331" s="22"/>
      <c r="F4331" s="22"/>
      <c r="G4331" s="22"/>
      <c r="H4331" s="22"/>
      <c r="I4331" s="22"/>
      <c r="J4331" s="22"/>
      <c r="K4331" s="23">
        <v>1</v>
      </c>
      <c r="L4331" s="23">
        <v>1</v>
      </c>
      <c r="M4331" s="21" t="s">
        <v>50</v>
      </c>
      <c r="N4331" s="21" t="s">
        <v>50</v>
      </c>
      <c r="O4331" s="22"/>
      <c r="P4331" s="22"/>
    </row>
    <row r="4332" spans="1:16" ht="45" x14ac:dyDescent="0.25">
      <c r="A4332" s="21" t="s">
        <v>8646</v>
      </c>
      <c r="B4332" s="21" t="s">
        <v>49</v>
      </c>
      <c r="C4332" s="22"/>
      <c r="D4332" s="22"/>
      <c r="E4332" s="22"/>
      <c r="F4332" s="22"/>
      <c r="G4332" s="22"/>
      <c r="H4332" s="22"/>
      <c r="I4332" s="22"/>
      <c r="J4332" s="22"/>
      <c r="K4332" s="23">
        <v>1</v>
      </c>
      <c r="L4332" s="23">
        <v>1</v>
      </c>
      <c r="M4332" s="21" t="s">
        <v>50</v>
      </c>
      <c r="N4332" s="21" t="s">
        <v>50</v>
      </c>
      <c r="O4332" s="22"/>
      <c r="P4332" s="22"/>
    </row>
    <row r="4333" spans="1:16" ht="45" x14ac:dyDescent="0.25">
      <c r="A4333" s="21" t="s">
        <v>8647</v>
      </c>
      <c r="B4333" s="21" t="s">
        <v>49</v>
      </c>
      <c r="C4333" s="22"/>
      <c r="D4333" s="22"/>
      <c r="E4333" s="22"/>
      <c r="F4333" s="22"/>
      <c r="G4333" s="22"/>
      <c r="H4333" s="22"/>
      <c r="I4333" s="22"/>
      <c r="J4333" s="22"/>
      <c r="K4333" s="23">
        <v>1</v>
      </c>
      <c r="L4333" s="23">
        <v>1</v>
      </c>
      <c r="M4333" s="21" t="s">
        <v>50</v>
      </c>
      <c r="N4333" s="21" t="s">
        <v>50</v>
      </c>
      <c r="O4333" s="22"/>
      <c r="P4333" s="22"/>
    </row>
    <row r="4334" spans="1:16" ht="45" x14ac:dyDescent="0.25">
      <c r="A4334" s="21" t="s">
        <v>8648</v>
      </c>
      <c r="B4334" s="21" t="s">
        <v>49</v>
      </c>
      <c r="C4334" s="22"/>
      <c r="D4334" s="22"/>
      <c r="E4334" s="22"/>
      <c r="F4334" s="22"/>
      <c r="G4334" s="22"/>
      <c r="H4334" s="22"/>
      <c r="I4334" s="22"/>
      <c r="J4334" s="22"/>
      <c r="K4334" s="23">
        <v>1</v>
      </c>
      <c r="L4334" s="23">
        <v>1</v>
      </c>
      <c r="M4334" s="21" t="s">
        <v>50</v>
      </c>
      <c r="N4334" s="21" t="s">
        <v>50</v>
      </c>
      <c r="O4334" s="22"/>
      <c r="P4334" s="22"/>
    </row>
    <row r="4335" spans="1:16" ht="45" x14ac:dyDescent="0.25">
      <c r="A4335" s="21" t="s">
        <v>8649</v>
      </c>
      <c r="B4335" s="21" t="s">
        <v>49</v>
      </c>
      <c r="C4335" s="22"/>
      <c r="D4335" s="22"/>
      <c r="E4335" s="22"/>
      <c r="F4335" s="22"/>
      <c r="G4335" s="22"/>
      <c r="H4335" s="22"/>
      <c r="I4335" s="22"/>
      <c r="J4335" s="22"/>
      <c r="K4335" s="23">
        <v>1</v>
      </c>
      <c r="L4335" s="23">
        <v>1</v>
      </c>
      <c r="M4335" s="21" t="s">
        <v>50</v>
      </c>
      <c r="N4335" s="21" t="s">
        <v>50</v>
      </c>
      <c r="O4335" s="22"/>
      <c r="P4335" s="22"/>
    </row>
    <row r="4336" spans="1:16" ht="45" x14ac:dyDescent="0.25">
      <c r="A4336" s="21" t="s">
        <v>8650</v>
      </c>
      <c r="B4336" s="21" t="s">
        <v>49</v>
      </c>
      <c r="C4336" s="22"/>
      <c r="D4336" s="22"/>
      <c r="E4336" s="22"/>
      <c r="F4336" s="22"/>
      <c r="G4336" s="22"/>
      <c r="H4336" s="22"/>
      <c r="I4336" s="22"/>
      <c r="J4336" s="22"/>
      <c r="K4336" s="23">
        <v>1</v>
      </c>
      <c r="L4336" s="23">
        <v>1</v>
      </c>
      <c r="M4336" s="21" t="s">
        <v>50</v>
      </c>
      <c r="N4336" s="21" t="s">
        <v>50</v>
      </c>
      <c r="O4336" s="22"/>
      <c r="P4336" s="22"/>
    </row>
    <row r="4337" spans="1:16" ht="45" x14ac:dyDescent="0.25">
      <c r="A4337" s="21" t="s">
        <v>8651</v>
      </c>
      <c r="B4337" s="21" t="s">
        <v>49</v>
      </c>
      <c r="C4337" s="22"/>
      <c r="D4337" s="22"/>
      <c r="E4337" s="22"/>
      <c r="F4337" s="22"/>
      <c r="G4337" s="22"/>
      <c r="H4337" s="22"/>
      <c r="I4337" s="22"/>
      <c r="J4337" s="22"/>
      <c r="K4337" s="23">
        <v>1</v>
      </c>
      <c r="L4337" s="23">
        <v>1</v>
      </c>
      <c r="M4337" s="21" t="s">
        <v>50</v>
      </c>
      <c r="N4337" s="21" t="s">
        <v>50</v>
      </c>
      <c r="O4337" s="22"/>
      <c r="P4337" s="22"/>
    </row>
    <row r="4338" spans="1:16" ht="45" x14ac:dyDescent="0.25">
      <c r="A4338" s="21" t="s">
        <v>8652</v>
      </c>
      <c r="B4338" s="21" t="s">
        <v>49</v>
      </c>
      <c r="C4338" s="22"/>
      <c r="D4338" s="22"/>
      <c r="E4338" s="22"/>
      <c r="F4338" s="22"/>
      <c r="G4338" s="22"/>
      <c r="H4338" s="22"/>
      <c r="I4338" s="22"/>
      <c r="J4338" s="22"/>
      <c r="K4338" s="23">
        <v>1</v>
      </c>
      <c r="L4338" s="23">
        <v>1</v>
      </c>
      <c r="M4338" s="21" t="s">
        <v>50</v>
      </c>
      <c r="N4338" s="21" t="s">
        <v>50</v>
      </c>
      <c r="O4338" s="22"/>
      <c r="P4338" s="22"/>
    </row>
    <row r="4339" spans="1:16" ht="45" x14ac:dyDescent="0.25">
      <c r="A4339" s="21" t="s">
        <v>8653</v>
      </c>
      <c r="B4339" s="21" t="s">
        <v>49</v>
      </c>
      <c r="C4339" s="22"/>
      <c r="D4339" s="22"/>
      <c r="E4339" s="22"/>
      <c r="F4339" s="22"/>
      <c r="G4339" s="22"/>
      <c r="H4339" s="22"/>
      <c r="I4339" s="22"/>
      <c r="J4339" s="22"/>
      <c r="K4339" s="23">
        <v>1</v>
      </c>
      <c r="L4339" s="23">
        <v>1</v>
      </c>
      <c r="M4339" s="21" t="s">
        <v>50</v>
      </c>
      <c r="N4339" s="21" t="s">
        <v>50</v>
      </c>
      <c r="O4339" s="22"/>
      <c r="P4339" s="22"/>
    </row>
    <row r="4340" spans="1:16" ht="45" x14ac:dyDescent="0.25">
      <c r="A4340" s="21" t="s">
        <v>553</v>
      </c>
      <c r="B4340" s="21" t="s">
        <v>49</v>
      </c>
      <c r="C4340" s="23">
        <v>22824813.100000001</v>
      </c>
      <c r="D4340" s="23">
        <v>457.61</v>
      </c>
      <c r="E4340" s="23">
        <v>44368859.719999999</v>
      </c>
      <c r="F4340" s="23">
        <v>668.31</v>
      </c>
      <c r="G4340" s="23">
        <v>30524039.800000001</v>
      </c>
      <c r="H4340" s="23">
        <v>533.08000000000004</v>
      </c>
      <c r="I4340" s="23">
        <v>29499226.09</v>
      </c>
      <c r="J4340" s="23">
        <v>478.27</v>
      </c>
      <c r="K4340" s="23">
        <v>1</v>
      </c>
      <c r="L4340" s="23">
        <v>1</v>
      </c>
      <c r="M4340" s="21" t="s">
        <v>50</v>
      </c>
      <c r="N4340" s="21" t="s">
        <v>1462</v>
      </c>
      <c r="O4340" s="22"/>
      <c r="P4340" s="23">
        <v>68919</v>
      </c>
    </row>
    <row r="4341" spans="1:16" ht="45" x14ac:dyDescent="0.25">
      <c r="A4341" s="21" t="s">
        <v>8654</v>
      </c>
      <c r="B4341" s="21" t="s">
        <v>49</v>
      </c>
      <c r="C4341" s="22"/>
      <c r="D4341" s="22"/>
      <c r="E4341" s="22"/>
      <c r="F4341" s="22"/>
      <c r="G4341" s="22"/>
      <c r="H4341" s="22"/>
      <c r="I4341" s="22"/>
      <c r="J4341" s="22"/>
      <c r="K4341" s="23">
        <v>1</v>
      </c>
      <c r="L4341" s="23">
        <v>1</v>
      </c>
      <c r="M4341" s="21" t="s">
        <v>50</v>
      </c>
      <c r="N4341" s="21" t="s">
        <v>50</v>
      </c>
      <c r="O4341" s="22"/>
      <c r="P4341" s="22"/>
    </row>
    <row r="4342" spans="1:16" ht="45" x14ac:dyDescent="0.25">
      <c r="A4342" s="21" t="s">
        <v>8655</v>
      </c>
      <c r="B4342" s="21" t="s">
        <v>49</v>
      </c>
      <c r="C4342" s="22"/>
      <c r="D4342" s="22"/>
      <c r="E4342" s="22"/>
      <c r="F4342" s="22"/>
      <c r="G4342" s="22"/>
      <c r="H4342" s="22"/>
      <c r="I4342" s="22"/>
      <c r="J4342" s="22"/>
      <c r="K4342" s="23">
        <v>1</v>
      </c>
      <c r="L4342" s="23">
        <v>1</v>
      </c>
      <c r="M4342" s="21" t="s">
        <v>50</v>
      </c>
      <c r="N4342" s="21" t="s">
        <v>50</v>
      </c>
      <c r="O4342" s="22"/>
      <c r="P4342" s="22"/>
    </row>
    <row r="4343" spans="1:16" ht="45" x14ac:dyDescent="0.25">
      <c r="A4343" s="21" t="s">
        <v>8656</v>
      </c>
      <c r="B4343" s="21" t="s">
        <v>49</v>
      </c>
      <c r="C4343" s="22"/>
      <c r="D4343" s="22"/>
      <c r="E4343" s="22"/>
      <c r="F4343" s="22"/>
      <c r="G4343" s="22"/>
      <c r="H4343" s="22"/>
      <c r="I4343" s="22"/>
      <c r="J4343" s="22"/>
      <c r="K4343" s="23">
        <v>1</v>
      </c>
      <c r="L4343" s="23">
        <v>1</v>
      </c>
      <c r="M4343" s="21" t="s">
        <v>50</v>
      </c>
      <c r="N4343" s="21" t="s">
        <v>50</v>
      </c>
      <c r="O4343" s="22"/>
      <c r="P4343" s="22"/>
    </row>
    <row r="4344" spans="1:16" ht="45" x14ac:dyDescent="0.25">
      <c r="A4344" s="21" t="s">
        <v>8657</v>
      </c>
      <c r="B4344" s="21" t="s">
        <v>49</v>
      </c>
      <c r="C4344" s="22"/>
      <c r="D4344" s="22"/>
      <c r="E4344" s="22"/>
      <c r="F4344" s="22"/>
      <c r="G4344" s="22"/>
      <c r="H4344" s="22"/>
      <c r="I4344" s="22"/>
      <c r="J4344" s="22"/>
      <c r="K4344" s="23">
        <v>1</v>
      </c>
      <c r="L4344" s="23">
        <v>1</v>
      </c>
      <c r="M4344" s="21" t="s">
        <v>50</v>
      </c>
      <c r="N4344" s="21" t="s">
        <v>50</v>
      </c>
      <c r="O4344" s="22"/>
      <c r="P4344" s="22"/>
    </row>
    <row r="4345" spans="1:16" ht="45" x14ac:dyDescent="0.25">
      <c r="A4345" s="21" t="s">
        <v>8658</v>
      </c>
      <c r="B4345" s="21" t="s">
        <v>49</v>
      </c>
      <c r="C4345" s="22"/>
      <c r="D4345" s="22"/>
      <c r="E4345" s="22"/>
      <c r="F4345" s="22"/>
      <c r="G4345" s="22"/>
      <c r="H4345" s="22"/>
      <c r="I4345" s="22"/>
      <c r="J4345" s="22"/>
      <c r="K4345" s="23">
        <v>1</v>
      </c>
      <c r="L4345" s="23">
        <v>1</v>
      </c>
      <c r="M4345" s="21" t="s">
        <v>50</v>
      </c>
      <c r="N4345" s="21" t="s">
        <v>50</v>
      </c>
      <c r="O4345" s="22"/>
      <c r="P4345" s="22"/>
    </row>
    <row r="4346" spans="1:16" ht="45" x14ac:dyDescent="0.25">
      <c r="A4346" s="21" t="s">
        <v>3606</v>
      </c>
      <c r="B4346" s="21" t="s">
        <v>49</v>
      </c>
      <c r="C4346" s="23">
        <v>26769494.739999998</v>
      </c>
      <c r="D4346" s="23">
        <v>371.61</v>
      </c>
      <c r="E4346" s="23">
        <v>20744586.210000001</v>
      </c>
      <c r="F4346" s="23">
        <v>333.32</v>
      </c>
      <c r="G4346" s="23">
        <v>19147582.129999999</v>
      </c>
      <c r="H4346" s="23">
        <v>331.69</v>
      </c>
      <c r="I4346" s="23">
        <v>23937464.280000001</v>
      </c>
      <c r="J4346" s="23">
        <v>376.45</v>
      </c>
      <c r="K4346" s="23">
        <v>1</v>
      </c>
      <c r="L4346" s="23">
        <v>1</v>
      </c>
      <c r="M4346" s="21" t="s">
        <v>50</v>
      </c>
      <c r="N4346" s="21" t="s">
        <v>1462</v>
      </c>
      <c r="O4346" s="22"/>
      <c r="P4346" s="23">
        <v>81384.25</v>
      </c>
    </row>
    <row r="4347" spans="1:16" ht="45" x14ac:dyDescent="0.25">
      <c r="A4347" s="21" t="s">
        <v>554</v>
      </c>
      <c r="B4347" s="21" t="s">
        <v>49</v>
      </c>
      <c r="C4347" s="23">
        <v>19133573.100000001</v>
      </c>
      <c r="D4347" s="23">
        <v>42.78</v>
      </c>
      <c r="E4347" s="23">
        <v>29354425.510000002</v>
      </c>
      <c r="F4347" s="23">
        <v>30.38</v>
      </c>
      <c r="G4347" s="23">
        <v>36959769.140000001</v>
      </c>
      <c r="H4347" s="23">
        <v>38.99</v>
      </c>
      <c r="I4347" s="23">
        <v>34868583.479999997</v>
      </c>
      <c r="J4347" s="23">
        <v>41.97</v>
      </c>
      <c r="K4347" s="23">
        <v>1</v>
      </c>
      <c r="L4347" s="23">
        <v>1</v>
      </c>
      <c r="M4347" s="21" t="s">
        <v>50</v>
      </c>
      <c r="N4347" s="21" t="s">
        <v>58</v>
      </c>
      <c r="O4347" s="22"/>
      <c r="P4347" s="23">
        <v>946963.75</v>
      </c>
    </row>
    <row r="4348" spans="1:16" ht="45" x14ac:dyDescent="0.25">
      <c r="A4348" s="21" t="s">
        <v>558</v>
      </c>
      <c r="B4348" s="21" t="s">
        <v>49</v>
      </c>
      <c r="C4348" s="23">
        <v>3362185.95</v>
      </c>
      <c r="D4348" s="23">
        <v>23.12</v>
      </c>
      <c r="E4348" s="23">
        <v>2909274.94</v>
      </c>
      <c r="F4348" s="23">
        <v>20.65</v>
      </c>
      <c r="G4348" s="23">
        <v>5536944.4299999997</v>
      </c>
      <c r="H4348" s="23">
        <v>50.33</v>
      </c>
      <c r="I4348" s="23">
        <v>7390230.3200000003</v>
      </c>
      <c r="J4348" s="23">
        <v>53.94</v>
      </c>
      <c r="K4348" s="23">
        <v>1</v>
      </c>
      <c r="L4348" s="23">
        <v>1</v>
      </c>
      <c r="M4348" s="21" t="s">
        <v>50</v>
      </c>
      <c r="N4348" s="21" t="s">
        <v>1462</v>
      </c>
      <c r="O4348" s="22"/>
      <c r="P4348" s="23">
        <v>139354</v>
      </c>
    </row>
    <row r="4349" spans="1:16" ht="45" x14ac:dyDescent="0.25">
      <c r="A4349" s="21" t="s">
        <v>8659</v>
      </c>
      <c r="B4349" s="21" t="s">
        <v>49</v>
      </c>
      <c r="C4349" s="22"/>
      <c r="D4349" s="22"/>
      <c r="E4349" s="22"/>
      <c r="F4349" s="22"/>
      <c r="G4349" s="22"/>
      <c r="H4349" s="22"/>
      <c r="I4349" s="22"/>
      <c r="J4349" s="22"/>
      <c r="K4349" s="23">
        <v>1</v>
      </c>
      <c r="L4349" s="23">
        <v>1</v>
      </c>
      <c r="M4349" s="21" t="s">
        <v>50</v>
      </c>
      <c r="N4349" s="21" t="s">
        <v>50</v>
      </c>
      <c r="O4349" s="22"/>
      <c r="P4349" s="22"/>
    </row>
    <row r="4350" spans="1:16" ht="45" x14ac:dyDescent="0.25">
      <c r="A4350" s="21" t="s">
        <v>8660</v>
      </c>
      <c r="B4350" s="21" t="s">
        <v>49</v>
      </c>
      <c r="C4350" s="22"/>
      <c r="D4350" s="22"/>
      <c r="E4350" s="22"/>
      <c r="F4350" s="22"/>
      <c r="G4350" s="22"/>
      <c r="H4350" s="22"/>
      <c r="I4350" s="22"/>
      <c r="J4350" s="22"/>
      <c r="K4350" s="23">
        <v>1</v>
      </c>
      <c r="L4350" s="23">
        <v>1</v>
      </c>
      <c r="M4350" s="21" t="s">
        <v>50</v>
      </c>
      <c r="N4350" s="21" t="s">
        <v>50</v>
      </c>
      <c r="O4350" s="22"/>
      <c r="P4350" s="22"/>
    </row>
    <row r="4351" spans="1:16" ht="45" x14ac:dyDescent="0.25">
      <c r="A4351" s="21" t="s">
        <v>8661</v>
      </c>
      <c r="B4351" s="21" t="s">
        <v>49</v>
      </c>
      <c r="C4351" s="22"/>
      <c r="D4351" s="22"/>
      <c r="E4351" s="22"/>
      <c r="F4351" s="22"/>
      <c r="G4351" s="22"/>
      <c r="H4351" s="22"/>
      <c r="I4351" s="22"/>
      <c r="J4351" s="22"/>
      <c r="K4351" s="23">
        <v>1</v>
      </c>
      <c r="L4351" s="23">
        <v>1</v>
      </c>
      <c r="M4351" s="21" t="s">
        <v>50</v>
      </c>
      <c r="N4351" s="21" t="s">
        <v>50</v>
      </c>
      <c r="O4351" s="22"/>
      <c r="P4351" s="22"/>
    </row>
    <row r="4352" spans="1:16" ht="45" x14ac:dyDescent="0.25">
      <c r="A4352" s="21" t="s">
        <v>8662</v>
      </c>
      <c r="B4352" s="21" t="s">
        <v>49</v>
      </c>
      <c r="C4352" s="22"/>
      <c r="D4352" s="22"/>
      <c r="E4352" s="22"/>
      <c r="F4352" s="22"/>
      <c r="G4352" s="22"/>
      <c r="H4352" s="22"/>
      <c r="I4352" s="22"/>
      <c r="J4352" s="22"/>
      <c r="K4352" s="23">
        <v>1</v>
      </c>
      <c r="L4352" s="23">
        <v>1</v>
      </c>
      <c r="M4352" s="21" t="s">
        <v>50</v>
      </c>
      <c r="N4352" s="21" t="s">
        <v>50</v>
      </c>
      <c r="O4352" s="22"/>
      <c r="P4352" s="22"/>
    </row>
    <row r="4353" spans="1:16" ht="45" x14ac:dyDescent="0.25">
      <c r="A4353" s="21" t="s">
        <v>3609</v>
      </c>
      <c r="B4353" s="21" t="s">
        <v>49</v>
      </c>
      <c r="C4353" s="23">
        <v>10767064.800000001</v>
      </c>
      <c r="D4353" s="23">
        <v>152.44999999999999</v>
      </c>
      <c r="E4353" s="23">
        <v>8456604.3499999996</v>
      </c>
      <c r="F4353" s="23">
        <v>136.97999999999999</v>
      </c>
      <c r="G4353" s="23">
        <v>15250895.869999999</v>
      </c>
      <c r="H4353" s="23">
        <v>152.1</v>
      </c>
      <c r="I4353" s="23">
        <v>8530466.6699999999</v>
      </c>
      <c r="J4353" s="23">
        <v>128.65</v>
      </c>
      <c r="K4353" s="23">
        <v>1</v>
      </c>
      <c r="L4353" s="23">
        <v>1</v>
      </c>
      <c r="M4353" s="21" t="s">
        <v>50</v>
      </c>
      <c r="N4353" s="21" t="s">
        <v>1462</v>
      </c>
      <c r="O4353" s="22"/>
      <c r="P4353" s="23">
        <v>60509.5</v>
      </c>
    </row>
    <row r="4354" spans="1:16" ht="45" x14ac:dyDescent="0.25">
      <c r="A4354" s="21" t="s">
        <v>8663</v>
      </c>
      <c r="B4354" s="21" t="s">
        <v>49</v>
      </c>
      <c r="C4354" s="22"/>
      <c r="D4354" s="22"/>
      <c r="E4354" s="22"/>
      <c r="F4354" s="22"/>
      <c r="G4354" s="22"/>
      <c r="H4354" s="22"/>
      <c r="I4354" s="22"/>
      <c r="J4354" s="22"/>
      <c r="K4354" s="23">
        <v>1</v>
      </c>
      <c r="L4354" s="23">
        <v>1</v>
      </c>
      <c r="M4354" s="21" t="s">
        <v>50</v>
      </c>
      <c r="N4354" s="21" t="s">
        <v>50</v>
      </c>
      <c r="O4354" s="22"/>
      <c r="P4354" s="22"/>
    </row>
    <row r="4355" spans="1:16" ht="45" x14ac:dyDescent="0.25">
      <c r="A4355" s="21" t="s">
        <v>3611</v>
      </c>
      <c r="B4355" s="21" t="s">
        <v>49</v>
      </c>
      <c r="C4355" s="23">
        <v>55016971.549999997</v>
      </c>
      <c r="D4355" s="23">
        <v>214.58</v>
      </c>
      <c r="E4355" s="23">
        <v>38433093.75</v>
      </c>
      <c r="F4355" s="23">
        <v>378.56</v>
      </c>
      <c r="G4355" s="23">
        <v>40066468.609999999</v>
      </c>
      <c r="H4355" s="23">
        <v>408.87</v>
      </c>
      <c r="I4355" s="23">
        <v>53201128.43</v>
      </c>
      <c r="J4355" s="23">
        <v>406.54</v>
      </c>
      <c r="K4355" s="23">
        <v>1</v>
      </c>
      <c r="L4355" s="23">
        <v>1</v>
      </c>
      <c r="M4355" s="21" t="s">
        <v>50</v>
      </c>
      <c r="N4355" s="21" t="s">
        <v>1462</v>
      </c>
      <c r="O4355" s="22"/>
      <c r="P4355" s="23">
        <v>90344</v>
      </c>
    </row>
    <row r="4356" spans="1:16" ht="45" x14ac:dyDescent="0.25">
      <c r="A4356" s="21" t="s">
        <v>8664</v>
      </c>
      <c r="B4356" s="21" t="s">
        <v>49</v>
      </c>
      <c r="C4356" s="22"/>
      <c r="D4356" s="22"/>
      <c r="E4356" s="22"/>
      <c r="F4356" s="22"/>
      <c r="G4356" s="22"/>
      <c r="H4356" s="22"/>
      <c r="I4356" s="22"/>
      <c r="J4356" s="22"/>
      <c r="K4356" s="23">
        <v>1</v>
      </c>
      <c r="L4356" s="23">
        <v>1</v>
      </c>
      <c r="M4356" s="21" t="s">
        <v>50</v>
      </c>
      <c r="N4356" s="21" t="s">
        <v>50</v>
      </c>
      <c r="O4356" s="22"/>
      <c r="P4356" s="22"/>
    </row>
    <row r="4357" spans="1:16" ht="45" x14ac:dyDescent="0.25">
      <c r="A4357" s="21" t="s">
        <v>8665</v>
      </c>
      <c r="B4357" s="21" t="s">
        <v>49</v>
      </c>
      <c r="C4357" s="22"/>
      <c r="D4357" s="22"/>
      <c r="E4357" s="22"/>
      <c r="F4357" s="22"/>
      <c r="G4357" s="22"/>
      <c r="H4357" s="22"/>
      <c r="I4357" s="22"/>
      <c r="J4357" s="22"/>
      <c r="K4357" s="23">
        <v>1</v>
      </c>
      <c r="L4357" s="23">
        <v>1</v>
      </c>
      <c r="M4357" s="21" t="s">
        <v>50</v>
      </c>
      <c r="N4357" s="21" t="s">
        <v>50</v>
      </c>
      <c r="O4357" s="22"/>
      <c r="P4357" s="22"/>
    </row>
    <row r="4358" spans="1:16" ht="45" x14ac:dyDescent="0.25">
      <c r="A4358" s="21" t="s">
        <v>8666</v>
      </c>
      <c r="B4358" s="21" t="s">
        <v>49</v>
      </c>
      <c r="C4358" s="22"/>
      <c r="D4358" s="22"/>
      <c r="E4358" s="22"/>
      <c r="F4358" s="22"/>
      <c r="G4358" s="22"/>
      <c r="H4358" s="22"/>
      <c r="I4358" s="22"/>
      <c r="J4358" s="22"/>
      <c r="K4358" s="23">
        <v>1</v>
      </c>
      <c r="L4358" s="23">
        <v>1</v>
      </c>
      <c r="M4358" s="21" t="s">
        <v>50</v>
      </c>
      <c r="N4358" s="21" t="s">
        <v>50</v>
      </c>
      <c r="O4358" s="22"/>
      <c r="P4358" s="22"/>
    </row>
    <row r="4359" spans="1:16" ht="45" x14ac:dyDescent="0.25">
      <c r="A4359" s="21" t="s">
        <v>8667</v>
      </c>
      <c r="B4359" s="21" t="s">
        <v>49</v>
      </c>
      <c r="C4359" s="22"/>
      <c r="D4359" s="22"/>
      <c r="E4359" s="22"/>
      <c r="F4359" s="22"/>
      <c r="G4359" s="22"/>
      <c r="H4359" s="22"/>
      <c r="I4359" s="22"/>
      <c r="J4359" s="22"/>
      <c r="K4359" s="23">
        <v>1</v>
      </c>
      <c r="L4359" s="23">
        <v>1</v>
      </c>
      <c r="M4359" s="21" t="s">
        <v>50</v>
      </c>
      <c r="N4359" s="21" t="s">
        <v>50</v>
      </c>
      <c r="O4359" s="22"/>
      <c r="P4359" s="22"/>
    </row>
    <row r="4360" spans="1:16" ht="45" x14ac:dyDescent="0.25">
      <c r="A4360" s="21" t="s">
        <v>8668</v>
      </c>
      <c r="B4360" s="21" t="s">
        <v>49</v>
      </c>
      <c r="C4360" s="22"/>
      <c r="D4360" s="22"/>
      <c r="E4360" s="22"/>
      <c r="F4360" s="22"/>
      <c r="G4360" s="22"/>
      <c r="H4360" s="22"/>
      <c r="I4360" s="22"/>
      <c r="J4360" s="22"/>
      <c r="K4360" s="23">
        <v>1</v>
      </c>
      <c r="L4360" s="23">
        <v>1</v>
      </c>
      <c r="M4360" s="21" t="s">
        <v>50</v>
      </c>
      <c r="N4360" s="21" t="s">
        <v>50</v>
      </c>
      <c r="O4360" s="22"/>
      <c r="P4360" s="22"/>
    </row>
    <row r="4361" spans="1:16" ht="45" x14ac:dyDescent="0.25">
      <c r="A4361" s="21" t="s">
        <v>8669</v>
      </c>
      <c r="B4361" s="21" t="s">
        <v>49</v>
      </c>
      <c r="C4361" s="22"/>
      <c r="D4361" s="22"/>
      <c r="E4361" s="22"/>
      <c r="F4361" s="22"/>
      <c r="G4361" s="22"/>
      <c r="H4361" s="22"/>
      <c r="I4361" s="22"/>
      <c r="J4361" s="22"/>
      <c r="K4361" s="23">
        <v>1</v>
      </c>
      <c r="L4361" s="23">
        <v>1</v>
      </c>
      <c r="M4361" s="21" t="s">
        <v>50</v>
      </c>
      <c r="N4361" s="21" t="s">
        <v>50</v>
      </c>
      <c r="O4361" s="22"/>
      <c r="P4361" s="22"/>
    </row>
    <row r="4362" spans="1:16" ht="45" x14ac:dyDescent="0.25">
      <c r="A4362" s="21" t="s">
        <v>8670</v>
      </c>
      <c r="B4362" s="21" t="s">
        <v>49</v>
      </c>
      <c r="C4362" s="22"/>
      <c r="D4362" s="22"/>
      <c r="E4362" s="22"/>
      <c r="F4362" s="22"/>
      <c r="G4362" s="22"/>
      <c r="H4362" s="22"/>
      <c r="I4362" s="22"/>
      <c r="J4362" s="22"/>
      <c r="K4362" s="23">
        <v>1</v>
      </c>
      <c r="L4362" s="23">
        <v>1</v>
      </c>
      <c r="M4362" s="21" t="s">
        <v>50</v>
      </c>
      <c r="N4362" s="21" t="s">
        <v>50</v>
      </c>
      <c r="O4362" s="22"/>
      <c r="P4362" s="22"/>
    </row>
    <row r="4363" spans="1:16" ht="45" x14ac:dyDescent="0.25">
      <c r="A4363" s="21" t="s">
        <v>8671</v>
      </c>
      <c r="B4363" s="21" t="s">
        <v>49</v>
      </c>
      <c r="C4363" s="22"/>
      <c r="D4363" s="22"/>
      <c r="E4363" s="22"/>
      <c r="F4363" s="22"/>
      <c r="G4363" s="22"/>
      <c r="H4363" s="22"/>
      <c r="I4363" s="22"/>
      <c r="J4363" s="22"/>
      <c r="K4363" s="23">
        <v>1</v>
      </c>
      <c r="L4363" s="23">
        <v>1</v>
      </c>
      <c r="M4363" s="21" t="s">
        <v>50</v>
      </c>
      <c r="N4363" s="21" t="s">
        <v>50</v>
      </c>
      <c r="O4363" s="22"/>
      <c r="P4363" s="22"/>
    </row>
    <row r="4364" spans="1:16" ht="45" x14ac:dyDescent="0.25">
      <c r="A4364" s="21" t="s">
        <v>8672</v>
      </c>
      <c r="B4364" s="21" t="s">
        <v>49</v>
      </c>
      <c r="C4364" s="22"/>
      <c r="D4364" s="22"/>
      <c r="E4364" s="22"/>
      <c r="F4364" s="22"/>
      <c r="G4364" s="22"/>
      <c r="H4364" s="22"/>
      <c r="I4364" s="22"/>
      <c r="J4364" s="22"/>
      <c r="K4364" s="23">
        <v>1</v>
      </c>
      <c r="L4364" s="23">
        <v>1</v>
      </c>
      <c r="M4364" s="21" t="s">
        <v>50</v>
      </c>
      <c r="N4364" s="21" t="s">
        <v>50</v>
      </c>
      <c r="O4364" s="22"/>
      <c r="P4364" s="22"/>
    </row>
    <row r="4365" spans="1:16" ht="45" x14ac:dyDescent="0.25">
      <c r="A4365" s="21" t="s">
        <v>8673</v>
      </c>
      <c r="B4365" s="21" t="s">
        <v>49</v>
      </c>
      <c r="C4365" s="22"/>
      <c r="D4365" s="22"/>
      <c r="E4365" s="22"/>
      <c r="F4365" s="22"/>
      <c r="G4365" s="22"/>
      <c r="H4365" s="22"/>
      <c r="I4365" s="22"/>
      <c r="J4365" s="22"/>
      <c r="K4365" s="23">
        <v>1</v>
      </c>
      <c r="L4365" s="23">
        <v>1</v>
      </c>
      <c r="M4365" s="21" t="s">
        <v>50</v>
      </c>
      <c r="N4365" s="21" t="s">
        <v>50</v>
      </c>
      <c r="O4365" s="22"/>
      <c r="P4365" s="22"/>
    </row>
    <row r="4366" spans="1:16" ht="45" x14ac:dyDescent="0.25">
      <c r="A4366" s="21" t="s">
        <v>8674</v>
      </c>
      <c r="B4366" s="21" t="s">
        <v>49</v>
      </c>
      <c r="C4366" s="22"/>
      <c r="D4366" s="22"/>
      <c r="E4366" s="22"/>
      <c r="F4366" s="22"/>
      <c r="G4366" s="22"/>
      <c r="H4366" s="22"/>
      <c r="I4366" s="22"/>
      <c r="J4366" s="22"/>
      <c r="K4366" s="23">
        <v>1</v>
      </c>
      <c r="L4366" s="23">
        <v>1</v>
      </c>
      <c r="M4366" s="21" t="s">
        <v>50</v>
      </c>
      <c r="N4366" s="21" t="s">
        <v>50</v>
      </c>
      <c r="O4366" s="22"/>
      <c r="P4366" s="22"/>
    </row>
    <row r="4367" spans="1:16" ht="45" x14ac:dyDescent="0.25">
      <c r="A4367" s="21" t="s">
        <v>8675</v>
      </c>
      <c r="B4367" s="21" t="s">
        <v>49</v>
      </c>
      <c r="C4367" s="22"/>
      <c r="D4367" s="22"/>
      <c r="E4367" s="22"/>
      <c r="F4367" s="22"/>
      <c r="G4367" s="22"/>
      <c r="H4367" s="22"/>
      <c r="I4367" s="22"/>
      <c r="J4367" s="22"/>
      <c r="K4367" s="23">
        <v>1</v>
      </c>
      <c r="L4367" s="23">
        <v>1</v>
      </c>
      <c r="M4367" s="21" t="s">
        <v>50</v>
      </c>
      <c r="N4367" s="21" t="s">
        <v>50</v>
      </c>
      <c r="O4367" s="22"/>
      <c r="P4367" s="22"/>
    </row>
    <row r="4368" spans="1:16" ht="45" x14ac:dyDescent="0.25">
      <c r="A4368" s="21" t="s">
        <v>8676</v>
      </c>
      <c r="B4368" s="21" t="s">
        <v>49</v>
      </c>
      <c r="C4368" s="22"/>
      <c r="D4368" s="22"/>
      <c r="E4368" s="22"/>
      <c r="F4368" s="22"/>
      <c r="G4368" s="22"/>
      <c r="H4368" s="22"/>
      <c r="I4368" s="22"/>
      <c r="J4368" s="22"/>
      <c r="K4368" s="23">
        <v>1</v>
      </c>
      <c r="L4368" s="23">
        <v>1</v>
      </c>
      <c r="M4368" s="21" t="s">
        <v>50</v>
      </c>
      <c r="N4368" s="21" t="s">
        <v>50</v>
      </c>
      <c r="O4368" s="22"/>
      <c r="P4368" s="22"/>
    </row>
    <row r="4369" spans="1:16" ht="45" x14ac:dyDescent="0.25">
      <c r="A4369" s="21" t="s">
        <v>8677</v>
      </c>
      <c r="B4369" s="21" t="s">
        <v>49</v>
      </c>
      <c r="C4369" s="22"/>
      <c r="D4369" s="22"/>
      <c r="E4369" s="22"/>
      <c r="F4369" s="22"/>
      <c r="G4369" s="22"/>
      <c r="H4369" s="22"/>
      <c r="I4369" s="22"/>
      <c r="J4369" s="22"/>
      <c r="K4369" s="23">
        <v>1</v>
      </c>
      <c r="L4369" s="23">
        <v>1</v>
      </c>
      <c r="M4369" s="21" t="s">
        <v>50</v>
      </c>
      <c r="N4369" s="21" t="s">
        <v>50</v>
      </c>
      <c r="O4369" s="22"/>
      <c r="P4369" s="22"/>
    </row>
    <row r="4370" spans="1:16" ht="45" x14ac:dyDescent="0.25">
      <c r="A4370" s="21" t="s">
        <v>8678</v>
      </c>
      <c r="B4370" s="21" t="s">
        <v>49</v>
      </c>
      <c r="C4370" s="22"/>
      <c r="D4370" s="22"/>
      <c r="E4370" s="22"/>
      <c r="F4370" s="22"/>
      <c r="G4370" s="22"/>
      <c r="H4370" s="22"/>
      <c r="I4370" s="22"/>
      <c r="J4370" s="22"/>
      <c r="K4370" s="23">
        <v>1</v>
      </c>
      <c r="L4370" s="23">
        <v>1</v>
      </c>
      <c r="M4370" s="21" t="s">
        <v>50</v>
      </c>
      <c r="N4370" s="21" t="s">
        <v>50</v>
      </c>
      <c r="O4370" s="22"/>
      <c r="P4370" s="22"/>
    </row>
    <row r="4371" spans="1:16" ht="45" x14ac:dyDescent="0.25">
      <c r="A4371" s="21" t="s">
        <v>8679</v>
      </c>
      <c r="B4371" s="21" t="s">
        <v>49</v>
      </c>
      <c r="C4371" s="22"/>
      <c r="D4371" s="22"/>
      <c r="E4371" s="22"/>
      <c r="F4371" s="22"/>
      <c r="G4371" s="22"/>
      <c r="H4371" s="22"/>
      <c r="I4371" s="22"/>
      <c r="J4371" s="22"/>
      <c r="K4371" s="23">
        <v>1</v>
      </c>
      <c r="L4371" s="23">
        <v>1</v>
      </c>
      <c r="M4371" s="21" t="s">
        <v>50</v>
      </c>
      <c r="N4371" s="21" t="s">
        <v>50</v>
      </c>
      <c r="O4371" s="22"/>
      <c r="P4371" s="22"/>
    </row>
    <row r="4372" spans="1:16" ht="45" x14ac:dyDescent="0.25">
      <c r="A4372" s="21" t="s">
        <v>8680</v>
      </c>
      <c r="B4372" s="21" t="s">
        <v>49</v>
      </c>
      <c r="C4372" s="22"/>
      <c r="D4372" s="22"/>
      <c r="E4372" s="22"/>
      <c r="F4372" s="22"/>
      <c r="G4372" s="22"/>
      <c r="H4372" s="22"/>
      <c r="I4372" s="22"/>
      <c r="J4372" s="22"/>
      <c r="K4372" s="23">
        <v>1</v>
      </c>
      <c r="L4372" s="23">
        <v>1</v>
      </c>
      <c r="M4372" s="21" t="s">
        <v>50</v>
      </c>
      <c r="N4372" s="21" t="s">
        <v>50</v>
      </c>
      <c r="O4372" s="22"/>
      <c r="P4372" s="22"/>
    </row>
    <row r="4373" spans="1:16" ht="45" x14ac:dyDescent="0.25">
      <c r="A4373" s="21" t="s">
        <v>8681</v>
      </c>
      <c r="B4373" s="21" t="s">
        <v>49</v>
      </c>
      <c r="C4373" s="22"/>
      <c r="D4373" s="22"/>
      <c r="E4373" s="22"/>
      <c r="F4373" s="22"/>
      <c r="G4373" s="22"/>
      <c r="H4373" s="22"/>
      <c r="I4373" s="22"/>
      <c r="J4373" s="22"/>
      <c r="K4373" s="23">
        <v>1</v>
      </c>
      <c r="L4373" s="23">
        <v>1</v>
      </c>
      <c r="M4373" s="21" t="s">
        <v>50</v>
      </c>
      <c r="N4373" s="21" t="s">
        <v>50</v>
      </c>
      <c r="O4373" s="22"/>
      <c r="P4373" s="22"/>
    </row>
    <row r="4374" spans="1:16" ht="45" x14ac:dyDescent="0.25">
      <c r="A4374" s="21" t="s">
        <v>563</v>
      </c>
      <c r="B4374" s="21" t="s">
        <v>49</v>
      </c>
      <c r="C4374" s="23">
        <v>29919729.640000001</v>
      </c>
      <c r="D4374" s="23">
        <v>10.41</v>
      </c>
      <c r="E4374" s="23">
        <v>230390901.59999999</v>
      </c>
      <c r="F4374" s="23">
        <v>39.78</v>
      </c>
      <c r="G4374" s="23">
        <v>354210614.52999997</v>
      </c>
      <c r="H4374" s="23">
        <v>46.76</v>
      </c>
      <c r="I4374" s="23">
        <v>297872758.56</v>
      </c>
      <c r="J4374" s="23">
        <v>45.15</v>
      </c>
      <c r="K4374" s="23">
        <v>1</v>
      </c>
      <c r="L4374" s="23">
        <v>1</v>
      </c>
      <c r="M4374" s="21" t="s">
        <v>50</v>
      </c>
      <c r="N4374" s="21" t="s">
        <v>204</v>
      </c>
      <c r="O4374" s="22"/>
      <c r="P4374" s="23">
        <v>3188668.25</v>
      </c>
    </row>
    <row r="4375" spans="1:16" ht="45" x14ac:dyDescent="0.25">
      <c r="A4375" s="21" t="s">
        <v>8682</v>
      </c>
      <c r="B4375" s="21" t="s">
        <v>49</v>
      </c>
      <c r="C4375" s="22"/>
      <c r="D4375" s="22"/>
      <c r="E4375" s="22"/>
      <c r="F4375" s="22"/>
      <c r="G4375" s="22"/>
      <c r="H4375" s="22"/>
      <c r="I4375" s="22"/>
      <c r="J4375" s="22"/>
      <c r="K4375" s="23">
        <v>1</v>
      </c>
      <c r="L4375" s="23">
        <v>1</v>
      </c>
      <c r="M4375" s="21" t="s">
        <v>50</v>
      </c>
      <c r="N4375" s="21" t="s">
        <v>50</v>
      </c>
      <c r="O4375" s="22"/>
      <c r="P4375" s="22"/>
    </row>
    <row r="4376" spans="1:16" ht="45" x14ac:dyDescent="0.25">
      <c r="A4376" s="21" t="s">
        <v>8683</v>
      </c>
      <c r="B4376" s="21" t="s">
        <v>49</v>
      </c>
      <c r="C4376" s="22"/>
      <c r="D4376" s="22"/>
      <c r="E4376" s="22"/>
      <c r="F4376" s="22"/>
      <c r="G4376" s="22"/>
      <c r="H4376" s="22"/>
      <c r="I4376" s="22"/>
      <c r="J4376" s="22"/>
      <c r="K4376" s="23">
        <v>1</v>
      </c>
      <c r="L4376" s="23">
        <v>1</v>
      </c>
      <c r="M4376" s="21" t="s">
        <v>50</v>
      </c>
      <c r="N4376" s="21" t="s">
        <v>50</v>
      </c>
      <c r="O4376" s="22"/>
      <c r="P4376" s="22"/>
    </row>
    <row r="4377" spans="1:16" ht="45" x14ac:dyDescent="0.25">
      <c r="A4377" s="21" t="s">
        <v>8684</v>
      </c>
      <c r="B4377" s="21" t="s">
        <v>49</v>
      </c>
      <c r="C4377" s="22"/>
      <c r="D4377" s="22"/>
      <c r="E4377" s="22"/>
      <c r="F4377" s="22"/>
      <c r="G4377" s="22"/>
      <c r="H4377" s="22"/>
      <c r="I4377" s="22"/>
      <c r="J4377" s="22"/>
      <c r="K4377" s="23">
        <v>1</v>
      </c>
      <c r="L4377" s="23">
        <v>1</v>
      </c>
      <c r="M4377" s="21" t="s">
        <v>50</v>
      </c>
      <c r="N4377" s="21" t="s">
        <v>50</v>
      </c>
      <c r="O4377" s="22"/>
      <c r="P4377" s="22"/>
    </row>
    <row r="4378" spans="1:16" ht="45" x14ac:dyDescent="0.25">
      <c r="A4378" s="21" t="s">
        <v>8685</v>
      </c>
      <c r="B4378" s="21" t="s">
        <v>49</v>
      </c>
      <c r="C4378" s="22"/>
      <c r="D4378" s="22"/>
      <c r="E4378" s="22"/>
      <c r="F4378" s="22"/>
      <c r="G4378" s="22"/>
      <c r="H4378" s="22"/>
      <c r="I4378" s="22"/>
      <c r="J4378" s="22"/>
      <c r="K4378" s="23">
        <v>1</v>
      </c>
      <c r="L4378" s="23">
        <v>1</v>
      </c>
      <c r="M4378" s="21" t="s">
        <v>50</v>
      </c>
      <c r="N4378" s="21" t="s">
        <v>50</v>
      </c>
      <c r="O4378" s="22"/>
      <c r="P4378" s="22"/>
    </row>
    <row r="4379" spans="1:16" ht="45" x14ac:dyDescent="0.25">
      <c r="A4379" s="21" t="s">
        <v>8686</v>
      </c>
      <c r="B4379" s="21" t="s">
        <v>49</v>
      </c>
      <c r="C4379" s="22"/>
      <c r="D4379" s="22"/>
      <c r="E4379" s="22"/>
      <c r="F4379" s="22"/>
      <c r="G4379" s="22"/>
      <c r="H4379" s="22"/>
      <c r="I4379" s="22"/>
      <c r="J4379" s="22"/>
      <c r="K4379" s="23">
        <v>1</v>
      </c>
      <c r="L4379" s="23">
        <v>1</v>
      </c>
      <c r="M4379" s="21" t="s">
        <v>50</v>
      </c>
      <c r="N4379" s="21" t="s">
        <v>50</v>
      </c>
      <c r="O4379" s="22"/>
      <c r="P4379" s="22"/>
    </row>
    <row r="4380" spans="1:16" ht="45" x14ac:dyDescent="0.25">
      <c r="A4380" s="21" t="s">
        <v>8687</v>
      </c>
      <c r="B4380" s="21" t="s">
        <v>198</v>
      </c>
      <c r="C4380" s="22"/>
      <c r="D4380" s="22"/>
      <c r="E4380" s="22"/>
      <c r="F4380" s="22"/>
      <c r="G4380" s="22"/>
      <c r="H4380" s="22"/>
      <c r="I4380" s="22"/>
      <c r="J4380" s="22"/>
      <c r="K4380" s="23">
        <v>1</v>
      </c>
      <c r="L4380" s="23">
        <v>1</v>
      </c>
      <c r="M4380" s="21" t="s">
        <v>50</v>
      </c>
      <c r="N4380" s="21" t="s">
        <v>50</v>
      </c>
      <c r="O4380" s="22"/>
      <c r="P4380" s="22"/>
    </row>
    <row r="4381" spans="1:16" ht="45" x14ac:dyDescent="0.25">
      <c r="A4381" s="21" t="s">
        <v>8688</v>
      </c>
      <c r="B4381" s="21" t="s">
        <v>49</v>
      </c>
      <c r="C4381" s="22"/>
      <c r="D4381" s="22"/>
      <c r="E4381" s="22"/>
      <c r="F4381" s="22"/>
      <c r="G4381" s="22"/>
      <c r="H4381" s="22"/>
      <c r="I4381" s="22"/>
      <c r="J4381" s="22"/>
      <c r="K4381" s="23">
        <v>1</v>
      </c>
      <c r="L4381" s="23">
        <v>1</v>
      </c>
      <c r="M4381" s="21" t="s">
        <v>50</v>
      </c>
      <c r="N4381" s="21" t="s">
        <v>50</v>
      </c>
      <c r="O4381" s="22"/>
      <c r="P4381" s="22"/>
    </row>
    <row r="4382" spans="1:16" ht="45" x14ac:dyDescent="0.25">
      <c r="A4382" s="21" t="s">
        <v>8689</v>
      </c>
      <c r="B4382" s="21" t="s">
        <v>49</v>
      </c>
      <c r="C4382" s="22"/>
      <c r="D4382" s="22"/>
      <c r="E4382" s="22"/>
      <c r="F4382" s="22"/>
      <c r="G4382" s="22"/>
      <c r="H4382" s="22"/>
      <c r="I4382" s="22"/>
      <c r="J4382" s="22"/>
      <c r="K4382" s="23">
        <v>1</v>
      </c>
      <c r="L4382" s="23">
        <v>1</v>
      </c>
      <c r="M4382" s="21" t="s">
        <v>50</v>
      </c>
      <c r="N4382" s="21" t="s">
        <v>50</v>
      </c>
      <c r="O4382" s="22"/>
      <c r="P4382" s="22"/>
    </row>
    <row r="4383" spans="1:16" ht="45" x14ac:dyDescent="0.25">
      <c r="A4383" s="21" t="s">
        <v>3623</v>
      </c>
      <c r="B4383" s="21" t="s">
        <v>49</v>
      </c>
      <c r="C4383" s="23">
        <v>93469888.040000007</v>
      </c>
      <c r="D4383" s="23">
        <v>30.74</v>
      </c>
      <c r="E4383" s="23">
        <v>189099221.66</v>
      </c>
      <c r="F4383" s="23">
        <v>39.78</v>
      </c>
      <c r="G4383" s="23">
        <v>290727416.06999999</v>
      </c>
      <c r="H4383" s="23">
        <v>46.76</v>
      </c>
      <c r="I4383" s="23">
        <v>244486680.69999999</v>
      </c>
      <c r="J4383" s="23">
        <v>45.15</v>
      </c>
      <c r="K4383" s="23">
        <v>1</v>
      </c>
      <c r="L4383" s="23">
        <v>1</v>
      </c>
      <c r="M4383" s="21" t="s">
        <v>50</v>
      </c>
      <c r="N4383" s="21" t="s">
        <v>204</v>
      </c>
      <c r="O4383" s="22"/>
      <c r="P4383" s="23">
        <v>2479199.5</v>
      </c>
    </row>
    <row r="4384" spans="1:16" ht="45" x14ac:dyDescent="0.25">
      <c r="A4384" s="21" t="s">
        <v>8690</v>
      </c>
      <c r="B4384" s="21" t="s">
        <v>49</v>
      </c>
      <c r="C4384" s="22"/>
      <c r="D4384" s="22"/>
      <c r="E4384" s="22"/>
      <c r="F4384" s="22"/>
      <c r="G4384" s="22"/>
      <c r="H4384" s="22"/>
      <c r="I4384" s="22"/>
      <c r="J4384" s="22"/>
      <c r="K4384" s="23">
        <v>1</v>
      </c>
      <c r="L4384" s="23">
        <v>1</v>
      </c>
      <c r="M4384" s="21" t="s">
        <v>50</v>
      </c>
      <c r="N4384" s="21" t="s">
        <v>50</v>
      </c>
      <c r="O4384" s="22"/>
      <c r="P4384" s="22"/>
    </row>
    <row r="4385" spans="1:16" ht="45" x14ac:dyDescent="0.25">
      <c r="A4385" s="21" t="s">
        <v>8691</v>
      </c>
      <c r="B4385" s="21" t="s">
        <v>49</v>
      </c>
      <c r="C4385" s="22"/>
      <c r="D4385" s="22"/>
      <c r="E4385" s="22"/>
      <c r="F4385" s="22"/>
      <c r="G4385" s="22"/>
      <c r="H4385" s="22"/>
      <c r="I4385" s="22"/>
      <c r="J4385" s="22"/>
      <c r="K4385" s="23">
        <v>1</v>
      </c>
      <c r="L4385" s="23">
        <v>1</v>
      </c>
      <c r="M4385" s="21" t="s">
        <v>50</v>
      </c>
      <c r="N4385" s="21" t="s">
        <v>50</v>
      </c>
      <c r="O4385" s="22"/>
      <c r="P4385" s="22"/>
    </row>
    <row r="4386" spans="1:16" ht="45" x14ac:dyDescent="0.25">
      <c r="A4386" s="21" t="s">
        <v>8692</v>
      </c>
      <c r="B4386" s="21" t="s">
        <v>49</v>
      </c>
      <c r="C4386" s="22"/>
      <c r="D4386" s="22"/>
      <c r="E4386" s="22"/>
      <c r="F4386" s="22"/>
      <c r="G4386" s="22"/>
      <c r="H4386" s="22"/>
      <c r="I4386" s="22"/>
      <c r="J4386" s="22"/>
      <c r="K4386" s="23">
        <v>1</v>
      </c>
      <c r="L4386" s="23">
        <v>1</v>
      </c>
      <c r="M4386" s="21" t="s">
        <v>50</v>
      </c>
      <c r="N4386" s="21" t="s">
        <v>50</v>
      </c>
      <c r="O4386" s="22"/>
      <c r="P4386" s="22"/>
    </row>
    <row r="4387" spans="1:16" ht="45" x14ac:dyDescent="0.25">
      <c r="A4387" s="21" t="s">
        <v>8693</v>
      </c>
      <c r="B4387" s="21" t="s">
        <v>49</v>
      </c>
      <c r="C4387" s="22"/>
      <c r="D4387" s="22"/>
      <c r="E4387" s="22"/>
      <c r="F4387" s="22"/>
      <c r="G4387" s="22"/>
      <c r="H4387" s="22"/>
      <c r="I4387" s="22"/>
      <c r="J4387" s="22"/>
      <c r="K4387" s="23">
        <v>1</v>
      </c>
      <c r="L4387" s="23">
        <v>1</v>
      </c>
      <c r="M4387" s="21" t="s">
        <v>50</v>
      </c>
      <c r="N4387" s="21" t="s">
        <v>50</v>
      </c>
      <c r="O4387" s="22"/>
      <c r="P4387" s="22"/>
    </row>
    <row r="4388" spans="1:16" ht="45" x14ac:dyDescent="0.25">
      <c r="A4388" s="21" t="s">
        <v>8694</v>
      </c>
      <c r="B4388" s="21" t="s">
        <v>49</v>
      </c>
      <c r="C4388" s="22"/>
      <c r="D4388" s="22"/>
      <c r="E4388" s="22"/>
      <c r="F4388" s="22"/>
      <c r="G4388" s="22"/>
      <c r="H4388" s="22"/>
      <c r="I4388" s="22"/>
      <c r="J4388" s="22"/>
      <c r="K4388" s="23">
        <v>1</v>
      </c>
      <c r="L4388" s="23">
        <v>1</v>
      </c>
      <c r="M4388" s="21" t="s">
        <v>50</v>
      </c>
      <c r="N4388" s="21" t="s">
        <v>50</v>
      </c>
      <c r="O4388" s="22"/>
      <c r="P4388" s="22"/>
    </row>
    <row r="4389" spans="1:16" ht="45" x14ac:dyDescent="0.25">
      <c r="A4389" s="21" t="s">
        <v>8695</v>
      </c>
      <c r="B4389" s="21" t="s">
        <v>49</v>
      </c>
      <c r="C4389" s="22"/>
      <c r="D4389" s="22"/>
      <c r="E4389" s="22"/>
      <c r="F4389" s="22"/>
      <c r="G4389" s="22"/>
      <c r="H4389" s="22"/>
      <c r="I4389" s="22"/>
      <c r="J4389" s="22"/>
      <c r="K4389" s="23">
        <v>1</v>
      </c>
      <c r="L4389" s="23">
        <v>1</v>
      </c>
      <c r="M4389" s="21" t="s">
        <v>50</v>
      </c>
      <c r="N4389" s="21" t="s">
        <v>50</v>
      </c>
      <c r="O4389" s="22"/>
      <c r="P4389" s="22"/>
    </row>
    <row r="4390" spans="1:16" ht="45" x14ac:dyDescent="0.25">
      <c r="A4390" s="21" t="s">
        <v>8696</v>
      </c>
      <c r="B4390" s="21" t="s">
        <v>49</v>
      </c>
      <c r="C4390" s="22"/>
      <c r="D4390" s="22"/>
      <c r="E4390" s="22"/>
      <c r="F4390" s="22"/>
      <c r="G4390" s="22"/>
      <c r="H4390" s="22"/>
      <c r="I4390" s="22"/>
      <c r="J4390" s="22"/>
      <c r="K4390" s="23">
        <v>1</v>
      </c>
      <c r="L4390" s="23">
        <v>1</v>
      </c>
      <c r="M4390" s="21" t="s">
        <v>50</v>
      </c>
      <c r="N4390" s="21" t="s">
        <v>50</v>
      </c>
      <c r="O4390" s="22"/>
      <c r="P4390" s="22"/>
    </row>
    <row r="4391" spans="1:16" ht="45" x14ac:dyDescent="0.25">
      <c r="A4391" s="21" t="s">
        <v>8697</v>
      </c>
      <c r="B4391" s="21" t="s">
        <v>49</v>
      </c>
      <c r="C4391" s="22"/>
      <c r="D4391" s="22"/>
      <c r="E4391" s="22"/>
      <c r="F4391" s="22"/>
      <c r="G4391" s="22"/>
      <c r="H4391" s="22"/>
      <c r="I4391" s="22"/>
      <c r="J4391" s="22"/>
      <c r="K4391" s="23">
        <v>1</v>
      </c>
      <c r="L4391" s="23">
        <v>1</v>
      </c>
      <c r="M4391" s="21" t="s">
        <v>50</v>
      </c>
      <c r="N4391" s="21" t="s">
        <v>50</v>
      </c>
      <c r="O4391" s="22"/>
      <c r="P4391" s="22"/>
    </row>
    <row r="4392" spans="1:16" ht="45" x14ac:dyDescent="0.25">
      <c r="A4392" s="21" t="s">
        <v>8698</v>
      </c>
      <c r="B4392" s="21" t="s">
        <v>49</v>
      </c>
      <c r="C4392" s="22"/>
      <c r="D4392" s="22"/>
      <c r="E4392" s="22"/>
      <c r="F4392" s="22"/>
      <c r="G4392" s="22"/>
      <c r="H4392" s="22"/>
      <c r="I4392" s="22"/>
      <c r="J4392" s="22"/>
      <c r="K4392" s="23">
        <v>1</v>
      </c>
      <c r="L4392" s="23">
        <v>1</v>
      </c>
      <c r="M4392" s="21" t="s">
        <v>50</v>
      </c>
      <c r="N4392" s="21" t="s">
        <v>50</v>
      </c>
      <c r="O4392" s="22"/>
      <c r="P4392" s="22"/>
    </row>
    <row r="4393" spans="1:16" ht="45" x14ac:dyDescent="0.25">
      <c r="A4393" s="21" t="s">
        <v>8699</v>
      </c>
      <c r="B4393" s="21" t="s">
        <v>49</v>
      </c>
      <c r="C4393" s="22"/>
      <c r="D4393" s="22"/>
      <c r="E4393" s="22"/>
      <c r="F4393" s="22"/>
      <c r="G4393" s="22"/>
      <c r="H4393" s="22"/>
      <c r="I4393" s="22"/>
      <c r="J4393" s="22"/>
      <c r="K4393" s="23">
        <v>1</v>
      </c>
      <c r="L4393" s="23">
        <v>1</v>
      </c>
      <c r="M4393" s="21" t="s">
        <v>50</v>
      </c>
      <c r="N4393" s="21" t="s">
        <v>50</v>
      </c>
      <c r="O4393" s="22"/>
      <c r="P4393" s="22"/>
    </row>
    <row r="4394" spans="1:16" ht="45" x14ac:dyDescent="0.25">
      <c r="A4394" s="21" t="s">
        <v>3625</v>
      </c>
      <c r="B4394" s="21" t="s">
        <v>198</v>
      </c>
      <c r="C4394" s="23">
        <v>85822204.489999995</v>
      </c>
      <c r="D4394" s="23">
        <v>37.44</v>
      </c>
      <c r="E4394" s="23">
        <v>191824563.78</v>
      </c>
      <c r="F4394" s="23">
        <v>39.78</v>
      </c>
      <c r="G4394" s="23">
        <v>258629430.88999999</v>
      </c>
      <c r="H4394" s="23">
        <v>67.010000000000005</v>
      </c>
      <c r="I4394" s="23">
        <v>248010279.81999999</v>
      </c>
      <c r="J4394" s="23">
        <v>45.15</v>
      </c>
      <c r="K4394" s="23">
        <v>1</v>
      </c>
      <c r="L4394" s="23">
        <v>1</v>
      </c>
      <c r="M4394" s="21" t="s">
        <v>50</v>
      </c>
      <c r="N4394" s="21" t="s">
        <v>204</v>
      </c>
      <c r="O4394" s="22"/>
      <c r="P4394" s="23">
        <v>2543582.25</v>
      </c>
    </row>
    <row r="4395" spans="1:16" ht="45" x14ac:dyDescent="0.25">
      <c r="A4395" s="21" t="s">
        <v>8700</v>
      </c>
      <c r="B4395" s="21" t="s">
        <v>49</v>
      </c>
      <c r="C4395" s="22"/>
      <c r="D4395" s="22"/>
      <c r="E4395" s="22"/>
      <c r="F4395" s="22"/>
      <c r="G4395" s="22"/>
      <c r="H4395" s="22"/>
      <c r="I4395" s="22"/>
      <c r="J4395" s="22"/>
      <c r="K4395" s="23">
        <v>1</v>
      </c>
      <c r="L4395" s="23">
        <v>1</v>
      </c>
      <c r="M4395" s="21" t="s">
        <v>50</v>
      </c>
      <c r="N4395" s="21" t="s">
        <v>50</v>
      </c>
      <c r="O4395" s="22"/>
      <c r="P4395" s="22"/>
    </row>
    <row r="4396" spans="1:16" ht="45" x14ac:dyDescent="0.25">
      <c r="A4396" s="21" t="s">
        <v>566</v>
      </c>
      <c r="B4396" s="21" t="s">
        <v>49</v>
      </c>
      <c r="C4396" s="23">
        <v>3968285.75</v>
      </c>
      <c r="D4396" s="23">
        <v>76.75</v>
      </c>
      <c r="E4396" s="23">
        <v>3746646.67</v>
      </c>
      <c r="F4396" s="23">
        <v>89.26</v>
      </c>
      <c r="G4396" s="23">
        <v>4844421.95</v>
      </c>
      <c r="H4396" s="23">
        <v>139.5</v>
      </c>
      <c r="I4396" s="23">
        <v>4848088.5999999996</v>
      </c>
      <c r="J4396" s="23">
        <v>116.77</v>
      </c>
      <c r="K4396" s="23">
        <v>1</v>
      </c>
      <c r="L4396" s="23">
        <v>1</v>
      </c>
      <c r="M4396" s="21" t="s">
        <v>50</v>
      </c>
      <c r="N4396" s="21" t="s">
        <v>1462</v>
      </c>
      <c r="O4396" s="22"/>
      <c r="P4396" s="23">
        <v>43956.25</v>
      </c>
    </row>
    <row r="4397" spans="1:16" ht="45" x14ac:dyDescent="0.25">
      <c r="A4397" s="21" t="s">
        <v>8701</v>
      </c>
      <c r="B4397" s="21" t="s">
        <v>49</v>
      </c>
      <c r="C4397" s="22"/>
      <c r="D4397" s="22"/>
      <c r="E4397" s="22"/>
      <c r="F4397" s="22"/>
      <c r="G4397" s="22"/>
      <c r="H4397" s="22"/>
      <c r="I4397" s="22"/>
      <c r="J4397" s="22"/>
      <c r="K4397" s="23">
        <v>1</v>
      </c>
      <c r="L4397" s="23">
        <v>1</v>
      </c>
      <c r="M4397" s="21" t="s">
        <v>50</v>
      </c>
      <c r="N4397" s="21" t="s">
        <v>50</v>
      </c>
      <c r="O4397" s="22"/>
      <c r="P4397" s="22"/>
    </row>
    <row r="4398" spans="1:16" ht="45" x14ac:dyDescent="0.25">
      <c r="A4398" s="21" t="s">
        <v>8702</v>
      </c>
      <c r="B4398" s="21" t="s">
        <v>49</v>
      </c>
      <c r="C4398" s="22"/>
      <c r="D4398" s="22"/>
      <c r="E4398" s="22"/>
      <c r="F4398" s="22"/>
      <c r="G4398" s="22"/>
      <c r="H4398" s="22"/>
      <c r="I4398" s="22"/>
      <c r="J4398" s="22"/>
      <c r="K4398" s="23">
        <v>1</v>
      </c>
      <c r="L4398" s="23">
        <v>1</v>
      </c>
      <c r="M4398" s="21" t="s">
        <v>50</v>
      </c>
      <c r="N4398" s="21" t="s">
        <v>50</v>
      </c>
      <c r="O4398" s="22"/>
      <c r="P4398" s="22"/>
    </row>
    <row r="4399" spans="1:16" ht="45" x14ac:dyDescent="0.25">
      <c r="A4399" s="21" t="s">
        <v>8703</v>
      </c>
      <c r="B4399" s="21" t="s">
        <v>49</v>
      </c>
      <c r="C4399" s="22"/>
      <c r="D4399" s="22"/>
      <c r="E4399" s="22"/>
      <c r="F4399" s="22"/>
      <c r="G4399" s="22"/>
      <c r="H4399" s="22"/>
      <c r="I4399" s="22"/>
      <c r="J4399" s="22"/>
      <c r="K4399" s="23">
        <v>1</v>
      </c>
      <c r="L4399" s="23">
        <v>1</v>
      </c>
      <c r="M4399" s="21" t="s">
        <v>50</v>
      </c>
      <c r="N4399" s="21" t="s">
        <v>50</v>
      </c>
      <c r="O4399" s="22"/>
      <c r="P4399" s="22"/>
    </row>
    <row r="4400" spans="1:16" ht="45" x14ac:dyDescent="0.25">
      <c r="A4400" s="21" t="s">
        <v>3628</v>
      </c>
      <c r="B4400" s="21" t="s">
        <v>49</v>
      </c>
      <c r="C4400" s="23">
        <v>11888805.949999999</v>
      </c>
      <c r="D4400" s="23">
        <v>366.97</v>
      </c>
      <c r="E4400" s="23">
        <v>7999510.8700000001</v>
      </c>
      <c r="F4400" s="23">
        <v>354.29</v>
      </c>
      <c r="G4400" s="23">
        <v>6170662.0300000003</v>
      </c>
      <c r="H4400" s="23">
        <v>201.07</v>
      </c>
      <c r="I4400" s="23">
        <v>10761210.5</v>
      </c>
      <c r="J4400" s="23">
        <v>446.98</v>
      </c>
      <c r="K4400" s="23">
        <v>1</v>
      </c>
      <c r="L4400" s="23">
        <v>1</v>
      </c>
      <c r="M4400" s="21" t="s">
        <v>50</v>
      </c>
      <c r="N4400" s="21" t="s">
        <v>5192</v>
      </c>
      <c r="O4400" s="22"/>
      <c r="P4400" s="23">
        <v>34468</v>
      </c>
    </row>
    <row r="4401" spans="1:16" ht="45" x14ac:dyDescent="0.25">
      <c r="A4401" s="21" t="s">
        <v>3630</v>
      </c>
      <c r="B4401" s="21" t="s">
        <v>49</v>
      </c>
      <c r="C4401" s="23">
        <v>154120461.34999999</v>
      </c>
      <c r="D4401" s="23">
        <v>93.8</v>
      </c>
      <c r="E4401" s="23">
        <v>512057564.60000002</v>
      </c>
      <c r="F4401" s="23">
        <v>70.45</v>
      </c>
      <c r="G4401" s="23">
        <v>500427585.91000003</v>
      </c>
      <c r="H4401" s="23">
        <v>67.010000000000005</v>
      </c>
      <c r="I4401" s="23">
        <v>1543373762.02</v>
      </c>
      <c r="J4401" s="23">
        <v>150.97</v>
      </c>
      <c r="K4401" s="23">
        <v>1</v>
      </c>
      <c r="L4401" s="23">
        <v>1</v>
      </c>
      <c r="M4401" s="21" t="s">
        <v>50</v>
      </c>
      <c r="N4401" s="21" t="s">
        <v>204</v>
      </c>
      <c r="O4401" s="22"/>
      <c r="P4401" s="23">
        <v>4933341.25</v>
      </c>
    </row>
    <row r="4402" spans="1:16" ht="45" x14ac:dyDescent="0.25">
      <c r="A4402" s="21" t="s">
        <v>8704</v>
      </c>
      <c r="B4402" s="21" t="s">
        <v>49</v>
      </c>
      <c r="C4402" s="22"/>
      <c r="D4402" s="22"/>
      <c r="E4402" s="22"/>
      <c r="F4402" s="22"/>
      <c r="G4402" s="22"/>
      <c r="H4402" s="22"/>
      <c r="I4402" s="22"/>
      <c r="J4402" s="22"/>
      <c r="K4402" s="23">
        <v>1</v>
      </c>
      <c r="L4402" s="23">
        <v>1</v>
      </c>
      <c r="M4402" s="21" t="s">
        <v>50</v>
      </c>
      <c r="N4402" s="21" t="s">
        <v>50</v>
      </c>
      <c r="O4402" s="22"/>
      <c r="P4402" s="22"/>
    </row>
    <row r="4403" spans="1:16" ht="45" x14ac:dyDescent="0.25">
      <c r="A4403" s="21" t="s">
        <v>8705</v>
      </c>
      <c r="B4403" s="21" t="s">
        <v>49</v>
      </c>
      <c r="C4403" s="22"/>
      <c r="D4403" s="22"/>
      <c r="E4403" s="22"/>
      <c r="F4403" s="22"/>
      <c r="G4403" s="22"/>
      <c r="H4403" s="22"/>
      <c r="I4403" s="22"/>
      <c r="J4403" s="22"/>
      <c r="K4403" s="23">
        <v>1</v>
      </c>
      <c r="L4403" s="23">
        <v>1</v>
      </c>
      <c r="M4403" s="21" t="s">
        <v>50</v>
      </c>
      <c r="N4403" s="21" t="s">
        <v>50</v>
      </c>
      <c r="O4403" s="22"/>
      <c r="P4403" s="22"/>
    </row>
    <row r="4404" spans="1:16" ht="45" x14ac:dyDescent="0.25">
      <c r="A4404" s="21" t="s">
        <v>8706</v>
      </c>
      <c r="B4404" s="21" t="s">
        <v>49</v>
      </c>
      <c r="C4404" s="22"/>
      <c r="D4404" s="22"/>
      <c r="E4404" s="22"/>
      <c r="F4404" s="22"/>
      <c r="G4404" s="22"/>
      <c r="H4404" s="22"/>
      <c r="I4404" s="22"/>
      <c r="J4404" s="22"/>
      <c r="K4404" s="23">
        <v>1</v>
      </c>
      <c r="L4404" s="23">
        <v>1</v>
      </c>
      <c r="M4404" s="21" t="s">
        <v>50</v>
      </c>
      <c r="N4404" s="21" t="s">
        <v>50</v>
      </c>
      <c r="O4404" s="22"/>
      <c r="P4404" s="22"/>
    </row>
    <row r="4405" spans="1:16" ht="45" x14ac:dyDescent="0.25">
      <c r="A4405" s="21" t="s">
        <v>8707</v>
      </c>
      <c r="B4405" s="21" t="s">
        <v>49</v>
      </c>
      <c r="C4405" s="22"/>
      <c r="D4405" s="22"/>
      <c r="E4405" s="22"/>
      <c r="F4405" s="22"/>
      <c r="G4405" s="22"/>
      <c r="H4405" s="22"/>
      <c r="I4405" s="22"/>
      <c r="J4405" s="22"/>
      <c r="K4405" s="23">
        <v>1</v>
      </c>
      <c r="L4405" s="23">
        <v>1</v>
      </c>
      <c r="M4405" s="21" t="s">
        <v>50</v>
      </c>
      <c r="N4405" s="21" t="s">
        <v>50</v>
      </c>
      <c r="O4405" s="22"/>
      <c r="P4405" s="22"/>
    </row>
    <row r="4406" spans="1:16" ht="45" x14ac:dyDescent="0.25">
      <c r="A4406" s="21" t="s">
        <v>8708</v>
      </c>
      <c r="B4406" s="21" t="s">
        <v>198</v>
      </c>
      <c r="C4406" s="22"/>
      <c r="D4406" s="22"/>
      <c r="E4406" s="22"/>
      <c r="F4406" s="22"/>
      <c r="G4406" s="22"/>
      <c r="H4406" s="22"/>
      <c r="I4406" s="22"/>
      <c r="J4406" s="22"/>
      <c r="K4406" s="23">
        <v>1</v>
      </c>
      <c r="L4406" s="23">
        <v>1</v>
      </c>
      <c r="M4406" s="21" t="s">
        <v>50</v>
      </c>
      <c r="N4406" s="21" t="s">
        <v>50</v>
      </c>
      <c r="O4406" s="22"/>
      <c r="P4406" s="22"/>
    </row>
    <row r="4407" spans="1:16" ht="45" x14ac:dyDescent="0.25">
      <c r="A4407" s="21" t="s">
        <v>8709</v>
      </c>
      <c r="B4407" s="21" t="s">
        <v>49</v>
      </c>
      <c r="C4407" s="22"/>
      <c r="D4407" s="22"/>
      <c r="E4407" s="22"/>
      <c r="F4407" s="22"/>
      <c r="G4407" s="22"/>
      <c r="H4407" s="22"/>
      <c r="I4407" s="22"/>
      <c r="J4407" s="22"/>
      <c r="K4407" s="23">
        <v>1</v>
      </c>
      <c r="L4407" s="23">
        <v>1</v>
      </c>
      <c r="M4407" s="21" t="s">
        <v>50</v>
      </c>
      <c r="N4407" s="21" t="s">
        <v>50</v>
      </c>
      <c r="O4407" s="22"/>
      <c r="P4407" s="22"/>
    </row>
    <row r="4408" spans="1:16" ht="45" x14ac:dyDescent="0.25">
      <c r="A4408" s="21" t="s">
        <v>3632</v>
      </c>
      <c r="B4408" s="21" t="s">
        <v>49</v>
      </c>
      <c r="C4408" s="23">
        <v>23650361.420000002</v>
      </c>
      <c r="D4408" s="23">
        <v>10.41</v>
      </c>
      <c r="E4408" s="23">
        <v>182114883.93000001</v>
      </c>
      <c r="F4408" s="23">
        <v>39.78</v>
      </c>
      <c r="G4408" s="23">
        <v>228263647.21000001</v>
      </c>
      <c r="H4408" s="23">
        <v>65.17</v>
      </c>
      <c r="I4408" s="23">
        <v>404383787.06999999</v>
      </c>
      <c r="J4408" s="23">
        <v>46.87</v>
      </c>
      <c r="K4408" s="23">
        <v>1</v>
      </c>
      <c r="L4408" s="23">
        <v>1</v>
      </c>
      <c r="M4408" s="21" t="s">
        <v>50</v>
      </c>
      <c r="N4408" s="21" t="s">
        <v>204</v>
      </c>
      <c r="O4408" s="22"/>
      <c r="P4408" s="23">
        <v>2215631.25</v>
      </c>
    </row>
    <row r="4409" spans="1:16" ht="45" x14ac:dyDescent="0.25">
      <c r="A4409" s="21" t="s">
        <v>8710</v>
      </c>
      <c r="B4409" s="21" t="s">
        <v>49</v>
      </c>
      <c r="C4409" s="22"/>
      <c r="D4409" s="22"/>
      <c r="E4409" s="22"/>
      <c r="F4409" s="22"/>
      <c r="G4409" s="22"/>
      <c r="H4409" s="22"/>
      <c r="I4409" s="22"/>
      <c r="J4409" s="22"/>
      <c r="K4409" s="23">
        <v>1</v>
      </c>
      <c r="L4409" s="23">
        <v>1</v>
      </c>
      <c r="M4409" s="21" t="s">
        <v>50</v>
      </c>
      <c r="N4409" s="21" t="s">
        <v>50</v>
      </c>
      <c r="O4409" s="22"/>
      <c r="P4409" s="22"/>
    </row>
    <row r="4410" spans="1:16" ht="45" x14ac:dyDescent="0.25">
      <c r="A4410" s="21" t="s">
        <v>8711</v>
      </c>
      <c r="B4410" s="21" t="s">
        <v>49</v>
      </c>
      <c r="C4410" s="22"/>
      <c r="D4410" s="22"/>
      <c r="E4410" s="22"/>
      <c r="F4410" s="22"/>
      <c r="G4410" s="22"/>
      <c r="H4410" s="22"/>
      <c r="I4410" s="22"/>
      <c r="J4410" s="22"/>
      <c r="K4410" s="23">
        <v>1</v>
      </c>
      <c r="L4410" s="23">
        <v>1</v>
      </c>
      <c r="M4410" s="21" t="s">
        <v>50</v>
      </c>
      <c r="N4410" s="21" t="s">
        <v>50</v>
      </c>
      <c r="O4410" s="22"/>
      <c r="P4410" s="22"/>
    </row>
    <row r="4411" spans="1:16" ht="45" x14ac:dyDescent="0.25">
      <c r="A4411" s="21" t="s">
        <v>8712</v>
      </c>
      <c r="B4411" s="21" t="s">
        <v>49</v>
      </c>
      <c r="C4411" s="22"/>
      <c r="D4411" s="22"/>
      <c r="E4411" s="22"/>
      <c r="F4411" s="22"/>
      <c r="G4411" s="22"/>
      <c r="H4411" s="22"/>
      <c r="I4411" s="22"/>
      <c r="J4411" s="22"/>
      <c r="K4411" s="23">
        <v>1</v>
      </c>
      <c r="L4411" s="23">
        <v>1</v>
      </c>
      <c r="M4411" s="21" t="s">
        <v>50</v>
      </c>
      <c r="N4411" s="21" t="s">
        <v>50</v>
      </c>
      <c r="O4411" s="22"/>
      <c r="P4411" s="22"/>
    </row>
    <row r="4412" spans="1:16" ht="45" x14ac:dyDescent="0.25">
      <c r="A4412" s="21" t="s">
        <v>8713</v>
      </c>
      <c r="B4412" s="21" t="s">
        <v>49</v>
      </c>
      <c r="C4412" s="22"/>
      <c r="D4412" s="22"/>
      <c r="E4412" s="22"/>
      <c r="F4412" s="22"/>
      <c r="G4412" s="22"/>
      <c r="H4412" s="22"/>
      <c r="I4412" s="22"/>
      <c r="J4412" s="22"/>
      <c r="K4412" s="23">
        <v>1</v>
      </c>
      <c r="L4412" s="23">
        <v>1</v>
      </c>
      <c r="M4412" s="21" t="s">
        <v>50</v>
      </c>
      <c r="N4412" s="21" t="s">
        <v>50</v>
      </c>
      <c r="O4412" s="22"/>
      <c r="P4412" s="22"/>
    </row>
    <row r="4413" spans="1:16" ht="45" x14ac:dyDescent="0.25">
      <c r="A4413" s="21" t="s">
        <v>8714</v>
      </c>
      <c r="B4413" s="21" t="s">
        <v>49</v>
      </c>
      <c r="C4413" s="22"/>
      <c r="D4413" s="22"/>
      <c r="E4413" s="22"/>
      <c r="F4413" s="22"/>
      <c r="G4413" s="22"/>
      <c r="H4413" s="22"/>
      <c r="I4413" s="22"/>
      <c r="J4413" s="22"/>
      <c r="K4413" s="23">
        <v>1</v>
      </c>
      <c r="L4413" s="23">
        <v>1</v>
      </c>
      <c r="M4413" s="21" t="s">
        <v>50</v>
      </c>
      <c r="N4413" s="21" t="s">
        <v>50</v>
      </c>
      <c r="O4413" s="22"/>
      <c r="P4413" s="22"/>
    </row>
    <row r="4414" spans="1:16" ht="45" x14ac:dyDescent="0.25">
      <c r="A4414" s="21" t="s">
        <v>8715</v>
      </c>
      <c r="B4414" s="21" t="s">
        <v>49</v>
      </c>
      <c r="C4414" s="22"/>
      <c r="D4414" s="22"/>
      <c r="E4414" s="22"/>
      <c r="F4414" s="22"/>
      <c r="G4414" s="22"/>
      <c r="H4414" s="22"/>
      <c r="I4414" s="22"/>
      <c r="J4414" s="22"/>
      <c r="K4414" s="23">
        <v>1</v>
      </c>
      <c r="L4414" s="23">
        <v>1</v>
      </c>
      <c r="M4414" s="21" t="s">
        <v>50</v>
      </c>
      <c r="N4414" s="21" t="s">
        <v>50</v>
      </c>
      <c r="O4414" s="22"/>
      <c r="P4414" s="22"/>
    </row>
    <row r="4415" spans="1:16" ht="45" x14ac:dyDescent="0.25">
      <c r="A4415" s="21" t="s">
        <v>3640</v>
      </c>
      <c r="B4415" s="21" t="s">
        <v>49</v>
      </c>
      <c r="C4415" s="23">
        <v>18945389.75</v>
      </c>
      <c r="D4415" s="23">
        <v>1242.8399999999999</v>
      </c>
      <c r="E4415" s="23">
        <v>15962902.779999999</v>
      </c>
      <c r="F4415" s="23">
        <v>1025.1400000000001</v>
      </c>
      <c r="G4415" s="23">
        <v>12248354.119999999</v>
      </c>
      <c r="H4415" s="23">
        <v>887.79</v>
      </c>
      <c r="I4415" s="23">
        <v>13898095.76</v>
      </c>
      <c r="J4415" s="23">
        <v>973.57</v>
      </c>
      <c r="K4415" s="23">
        <v>1</v>
      </c>
      <c r="L4415" s="23">
        <v>1</v>
      </c>
      <c r="M4415" s="21" t="s">
        <v>50</v>
      </c>
      <c r="N4415" s="21" t="s">
        <v>5192</v>
      </c>
      <c r="O4415" s="22"/>
      <c r="P4415" s="23">
        <v>14844.75</v>
      </c>
    </row>
    <row r="4416" spans="1:16" ht="45" x14ac:dyDescent="0.25">
      <c r="A4416" s="21" t="s">
        <v>568</v>
      </c>
      <c r="B4416" s="21" t="s">
        <v>49</v>
      </c>
      <c r="C4416" s="23">
        <v>49048888.609999999</v>
      </c>
      <c r="D4416" s="23">
        <v>87.64</v>
      </c>
      <c r="E4416" s="23">
        <v>175658862.22</v>
      </c>
      <c r="F4416" s="23">
        <v>228.5</v>
      </c>
      <c r="G4416" s="23">
        <v>47105106.109999999</v>
      </c>
      <c r="H4416" s="23">
        <v>115.6</v>
      </c>
      <c r="I4416" s="23">
        <v>40938207.359999999</v>
      </c>
      <c r="J4416" s="23">
        <v>90.52</v>
      </c>
      <c r="K4416" s="23">
        <v>1</v>
      </c>
      <c r="L4416" s="23">
        <v>1</v>
      </c>
      <c r="M4416" s="21" t="s">
        <v>50</v>
      </c>
      <c r="N4416" s="21" t="s">
        <v>58</v>
      </c>
      <c r="O4416" s="22"/>
      <c r="P4416" s="23">
        <v>1175798.25</v>
      </c>
    </row>
    <row r="4417" spans="1:16" ht="45" x14ac:dyDescent="0.25">
      <c r="A4417" s="21" t="s">
        <v>8716</v>
      </c>
      <c r="B4417" s="21" t="s">
        <v>49</v>
      </c>
      <c r="C4417" s="22"/>
      <c r="D4417" s="22"/>
      <c r="E4417" s="22"/>
      <c r="F4417" s="22"/>
      <c r="G4417" s="22"/>
      <c r="H4417" s="22"/>
      <c r="I4417" s="22"/>
      <c r="J4417" s="22"/>
      <c r="K4417" s="23">
        <v>1</v>
      </c>
      <c r="L4417" s="23">
        <v>1</v>
      </c>
      <c r="M4417" s="21" t="s">
        <v>50</v>
      </c>
      <c r="N4417" s="21" t="s">
        <v>50</v>
      </c>
      <c r="O4417" s="22"/>
      <c r="P4417" s="22"/>
    </row>
    <row r="4418" spans="1:16" ht="45" x14ac:dyDescent="0.25">
      <c r="A4418" s="21" t="s">
        <v>3645</v>
      </c>
      <c r="B4418" s="21" t="s">
        <v>49</v>
      </c>
      <c r="C4418" s="23">
        <v>16095639.710000001</v>
      </c>
      <c r="D4418" s="23">
        <v>158.74</v>
      </c>
      <c r="E4418" s="23">
        <v>12465177.550000001</v>
      </c>
      <c r="F4418" s="23">
        <v>157.69999999999999</v>
      </c>
      <c r="G4418" s="23">
        <v>11467960.6</v>
      </c>
      <c r="H4418" s="23">
        <v>143.66</v>
      </c>
      <c r="I4418" s="23">
        <v>11171069.5</v>
      </c>
      <c r="J4418" s="23">
        <v>134.63</v>
      </c>
      <c r="K4418" s="23">
        <v>1</v>
      </c>
      <c r="L4418" s="23">
        <v>1</v>
      </c>
      <c r="M4418" s="21" t="s">
        <v>50</v>
      </c>
      <c r="N4418" s="21" t="s">
        <v>1462</v>
      </c>
      <c r="O4418" s="22"/>
      <c r="P4418" s="23">
        <v>91885.25</v>
      </c>
    </row>
    <row r="4419" spans="1:16" ht="45" x14ac:dyDescent="0.25">
      <c r="A4419" s="21" t="s">
        <v>8717</v>
      </c>
      <c r="B4419" s="21" t="s">
        <v>49</v>
      </c>
      <c r="C4419" s="22"/>
      <c r="D4419" s="22"/>
      <c r="E4419" s="22"/>
      <c r="F4419" s="22"/>
      <c r="G4419" s="22"/>
      <c r="H4419" s="22"/>
      <c r="I4419" s="22"/>
      <c r="J4419" s="22"/>
      <c r="K4419" s="23">
        <v>1</v>
      </c>
      <c r="L4419" s="23">
        <v>1</v>
      </c>
      <c r="M4419" s="21" t="s">
        <v>50</v>
      </c>
      <c r="N4419" s="21" t="s">
        <v>50</v>
      </c>
      <c r="O4419" s="22"/>
      <c r="P4419" s="22"/>
    </row>
    <row r="4420" spans="1:16" ht="45" x14ac:dyDescent="0.25">
      <c r="A4420" s="21" t="s">
        <v>8718</v>
      </c>
      <c r="B4420" s="21" t="s">
        <v>49</v>
      </c>
      <c r="C4420" s="22"/>
      <c r="D4420" s="22"/>
      <c r="E4420" s="22"/>
      <c r="F4420" s="22"/>
      <c r="G4420" s="22"/>
      <c r="H4420" s="22"/>
      <c r="I4420" s="22"/>
      <c r="J4420" s="22"/>
      <c r="K4420" s="23">
        <v>1</v>
      </c>
      <c r="L4420" s="23">
        <v>1</v>
      </c>
      <c r="M4420" s="21" t="s">
        <v>50</v>
      </c>
      <c r="N4420" s="21" t="s">
        <v>50</v>
      </c>
      <c r="O4420" s="22"/>
      <c r="P4420" s="22"/>
    </row>
    <row r="4421" spans="1:16" ht="45" x14ac:dyDescent="0.25">
      <c r="A4421" s="21" t="s">
        <v>3647</v>
      </c>
      <c r="B4421" s="21" t="s">
        <v>49</v>
      </c>
      <c r="C4421" s="22"/>
      <c r="D4421" s="22"/>
      <c r="E4421" s="23">
        <v>23622070.960000001</v>
      </c>
      <c r="F4421" s="23">
        <v>30.38</v>
      </c>
      <c r="G4421" s="23">
        <v>26762559.57</v>
      </c>
      <c r="H4421" s="23">
        <v>41.07</v>
      </c>
      <c r="I4421" s="23">
        <v>28059419.949999999</v>
      </c>
      <c r="J4421" s="23">
        <v>41.97</v>
      </c>
      <c r="K4421" s="23">
        <v>1</v>
      </c>
      <c r="L4421" s="23">
        <v>1</v>
      </c>
      <c r="M4421" s="21" t="s">
        <v>50</v>
      </c>
      <c r="N4421" s="21" t="s">
        <v>50</v>
      </c>
      <c r="O4421" s="22"/>
      <c r="P4421" s="22"/>
    </row>
    <row r="4422" spans="1:16" ht="45" x14ac:dyDescent="0.25">
      <c r="A4422" s="21" t="s">
        <v>8719</v>
      </c>
      <c r="B4422" s="21" t="s">
        <v>49</v>
      </c>
      <c r="C4422" s="22"/>
      <c r="D4422" s="22"/>
      <c r="E4422" s="22"/>
      <c r="F4422" s="22"/>
      <c r="G4422" s="22"/>
      <c r="H4422" s="22"/>
      <c r="I4422" s="22"/>
      <c r="J4422" s="22"/>
      <c r="K4422" s="23">
        <v>1</v>
      </c>
      <c r="L4422" s="23">
        <v>1</v>
      </c>
      <c r="M4422" s="21" t="s">
        <v>50</v>
      </c>
      <c r="N4422" s="21" t="s">
        <v>50</v>
      </c>
      <c r="O4422" s="22"/>
      <c r="P4422" s="22"/>
    </row>
    <row r="4423" spans="1:16" ht="45" x14ac:dyDescent="0.25">
      <c r="A4423" s="21" t="s">
        <v>8720</v>
      </c>
      <c r="B4423" s="21" t="s">
        <v>49</v>
      </c>
      <c r="C4423" s="22"/>
      <c r="D4423" s="22"/>
      <c r="E4423" s="22"/>
      <c r="F4423" s="22"/>
      <c r="G4423" s="22"/>
      <c r="H4423" s="22"/>
      <c r="I4423" s="22"/>
      <c r="J4423" s="22"/>
      <c r="K4423" s="23">
        <v>1</v>
      </c>
      <c r="L4423" s="23">
        <v>1</v>
      </c>
      <c r="M4423" s="21" t="s">
        <v>50</v>
      </c>
      <c r="N4423" s="21" t="s">
        <v>50</v>
      </c>
      <c r="O4423" s="22"/>
      <c r="P4423" s="22"/>
    </row>
    <row r="4424" spans="1:16" ht="45" x14ac:dyDescent="0.25">
      <c r="A4424" s="21" t="s">
        <v>8721</v>
      </c>
      <c r="B4424" s="21" t="s">
        <v>49</v>
      </c>
      <c r="C4424" s="22"/>
      <c r="D4424" s="22"/>
      <c r="E4424" s="22"/>
      <c r="F4424" s="22"/>
      <c r="G4424" s="22"/>
      <c r="H4424" s="22"/>
      <c r="I4424" s="22"/>
      <c r="J4424" s="22"/>
      <c r="K4424" s="23">
        <v>1</v>
      </c>
      <c r="L4424" s="23">
        <v>1</v>
      </c>
      <c r="M4424" s="21" t="s">
        <v>50</v>
      </c>
      <c r="N4424" s="21" t="s">
        <v>50</v>
      </c>
      <c r="O4424" s="22"/>
      <c r="P4424" s="22"/>
    </row>
    <row r="4425" spans="1:16" ht="45" x14ac:dyDescent="0.25">
      <c r="A4425" s="21" t="s">
        <v>8722</v>
      </c>
      <c r="B4425" s="21" t="s">
        <v>49</v>
      </c>
      <c r="C4425" s="22"/>
      <c r="D4425" s="22"/>
      <c r="E4425" s="22"/>
      <c r="F4425" s="22"/>
      <c r="G4425" s="22"/>
      <c r="H4425" s="22"/>
      <c r="I4425" s="22"/>
      <c r="J4425" s="22"/>
      <c r="K4425" s="23">
        <v>1</v>
      </c>
      <c r="L4425" s="23">
        <v>1</v>
      </c>
      <c r="M4425" s="21" t="s">
        <v>50</v>
      </c>
      <c r="N4425" s="21" t="s">
        <v>50</v>
      </c>
      <c r="O4425" s="22"/>
      <c r="P4425" s="22"/>
    </row>
    <row r="4426" spans="1:16" ht="45" x14ac:dyDescent="0.25">
      <c r="A4426" s="21" t="s">
        <v>8723</v>
      </c>
      <c r="B4426" s="21" t="s">
        <v>49</v>
      </c>
      <c r="C4426" s="22"/>
      <c r="D4426" s="22"/>
      <c r="E4426" s="22"/>
      <c r="F4426" s="22"/>
      <c r="G4426" s="22"/>
      <c r="H4426" s="22"/>
      <c r="I4426" s="22"/>
      <c r="J4426" s="22"/>
      <c r="K4426" s="23">
        <v>1</v>
      </c>
      <c r="L4426" s="23">
        <v>1</v>
      </c>
      <c r="M4426" s="21" t="s">
        <v>50</v>
      </c>
      <c r="N4426" s="21" t="s">
        <v>50</v>
      </c>
      <c r="O4426" s="22"/>
      <c r="P4426" s="22"/>
    </row>
    <row r="4427" spans="1:16" ht="45" x14ac:dyDescent="0.25">
      <c r="A4427" s="21" t="s">
        <v>8724</v>
      </c>
      <c r="B4427" s="21" t="s">
        <v>49</v>
      </c>
      <c r="C4427" s="22"/>
      <c r="D4427" s="22"/>
      <c r="E4427" s="22"/>
      <c r="F4427" s="22"/>
      <c r="G4427" s="22"/>
      <c r="H4427" s="22"/>
      <c r="I4427" s="22"/>
      <c r="J4427" s="22"/>
      <c r="K4427" s="23">
        <v>1</v>
      </c>
      <c r="L4427" s="23">
        <v>1</v>
      </c>
      <c r="M4427" s="21" t="s">
        <v>50</v>
      </c>
      <c r="N4427" s="21" t="s">
        <v>50</v>
      </c>
      <c r="O4427" s="22"/>
      <c r="P4427" s="22"/>
    </row>
    <row r="4428" spans="1:16" ht="45" x14ac:dyDescent="0.25">
      <c r="A4428" s="21" t="s">
        <v>8725</v>
      </c>
      <c r="B4428" s="21" t="s">
        <v>49</v>
      </c>
      <c r="C4428" s="22"/>
      <c r="D4428" s="22"/>
      <c r="E4428" s="22"/>
      <c r="F4428" s="22"/>
      <c r="G4428" s="22"/>
      <c r="H4428" s="22"/>
      <c r="I4428" s="22"/>
      <c r="J4428" s="22"/>
      <c r="K4428" s="23">
        <v>1</v>
      </c>
      <c r="L4428" s="23">
        <v>1</v>
      </c>
      <c r="M4428" s="21" t="s">
        <v>50</v>
      </c>
      <c r="N4428" s="21" t="s">
        <v>50</v>
      </c>
      <c r="O4428" s="22"/>
      <c r="P4428" s="22"/>
    </row>
    <row r="4429" spans="1:16" ht="45" x14ac:dyDescent="0.25">
      <c r="A4429" s="21" t="s">
        <v>1173</v>
      </c>
      <c r="B4429" s="21" t="s">
        <v>49</v>
      </c>
      <c r="C4429" s="23">
        <v>142649217.94</v>
      </c>
      <c r="D4429" s="23">
        <v>37.44</v>
      </c>
      <c r="E4429" s="23">
        <v>801040910.58000004</v>
      </c>
      <c r="F4429" s="23">
        <v>59.28</v>
      </c>
      <c r="G4429" s="23">
        <v>541811901.79999995</v>
      </c>
      <c r="H4429" s="23">
        <v>47.17</v>
      </c>
      <c r="I4429" s="23">
        <v>412229826.37</v>
      </c>
      <c r="J4429" s="23">
        <v>45.15</v>
      </c>
      <c r="K4429" s="23">
        <v>1</v>
      </c>
      <c r="L4429" s="23">
        <v>1</v>
      </c>
      <c r="M4429" s="21" t="s">
        <v>50</v>
      </c>
      <c r="N4429" s="21" t="s">
        <v>204</v>
      </c>
      <c r="O4429" s="22"/>
      <c r="P4429" s="23">
        <v>3994135.25</v>
      </c>
    </row>
    <row r="4430" spans="1:16" ht="45" x14ac:dyDescent="0.25">
      <c r="A4430" s="21" t="s">
        <v>8726</v>
      </c>
      <c r="B4430" s="21" t="s">
        <v>49</v>
      </c>
      <c r="C4430" s="22"/>
      <c r="D4430" s="22"/>
      <c r="E4430" s="22"/>
      <c r="F4430" s="22"/>
      <c r="G4430" s="22"/>
      <c r="H4430" s="22"/>
      <c r="I4430" s="22"/>
      <c r="J4430" s="22"/>
      <c r="K4430" s="23">
        <v>1</v>
      </c>
      <c r="L4430" s="23">
        <v>1</v>
      </c>
      <c r="M4430" s="21" t="s">
        <v>50</v>
      </c>
      <c r="N4430" s="21" t="s">
        <v>50</v>
      </c>
      <c r="O4430" s="22"/>
      <c r="P4430" s="22"/>
    </row>
    <row r="4431" spans="1:16" ht="45" x14ac:dyDescent="0.25">
      <c r="A4431" s="21" t="s">
        <v>8727</v>
      </c>
      <c r="B4431" s="21" t="s">
        <v>49</v>
      </c>
      <c r="C4431" s="22"/>
      <c r="D4431" s="22"/>
      <c r="E4431" s="22"/>
      <c r="F4431" s="22"/>
      <c r="G4431" s="22"/>
      <c r="H4431" s="22"/>
      <c r="I4431" s="22"/>
      <c r="J4431" s="22"/>
      <c r="K4431" s="23">
        <v>1</v>
      </c>
      <c r="L4431" s="23">
        <v>1</v>
      </c>
      <c r="M4431" s="21" t="s">
        <v>50</v>
      </c>
      <c r="N4431" s="21" t="s">
        <v>50</v>
      </c>
      <c r="O4431" s="22"/>
      <c r="P4431" s="22"/>
    </row>
    <row r="4432" spans="1:16" ht="45" x14ac:dyDescent="0.25">
      <c r="A4432" s="21" t="s">
        <v>8728</v>
      </c>
      <c r="B4432" s="21" t="s">
        <v>49</v>
      </c>
      <c r="C4432" s="22"/>
      <c r="D4432" s="22"/>
      <c r="E4432" s="22"/>
      <c r="F4432" s="22"/>
      <c r="G4432" s="22"/>
      <c r="H4432" s="22"/>
      <c r="I4432" s="22"/>
      <c r="J4432" s="22"/>
      <c r="K4432" s="23">
        <v>1</v>
      </c>
      <c r="L4432" s="23">
        <v>1</v>
      </c>
      <c r="M4432" s="21" t="s">
        <v>50</v>
      </c>
      <c r="N4432" s="21" t="s">
        <v>50</v>
      </c>
      <c r="O4432" s="22"/>
      <c r="P4432" s="22"/>
    </row>
    <row r="4433" spans="1:16" ht="45" x14ac:dyDescent="0.25">
      <c r="A4433" s="21" t="s">
        <v>8729</v>
      </c>
      <c r="B4433" s="21" t="s">
        <v>49</v>
      </c>
      <c r="C4433" s="22"/>
      <c r="D4433" s="22"/>
      <c r="E4433" s="22"/>
      <c r="F4433" s="22"/>
      <c r="G4433" s="22"/>
      <c r="H4433" s="22"/>
      <c r="I4433" s="22"/>
      <c r="J4433" s="22"/>
      <c r="K4433" s="23">
        <v>1</v>
      </c>
      <c r="L4433" s="23">
        <v>1</v>
      </c>
      <c r="M4433" s="21" t="s">
        <v>50</v>
      </c>
      <c r="N4433" s="21" t="s">
        <v>50</v>
      </c>
      <c r="O4433" s="22"/>
      <c r="P4433" s="22"/>
    </row>
    <row r="4434" spans="1:16" ht="45" x14ac:dyDescent="0.25">
      <c r="A4434" s="21" t="s">
        <v>8730</v>
      </c>
      <c r="B4434" s="21" t="s">
        <v>49</v>
      </c>
      <c r="C4434" s="22"/>
      <c r="D4434" s="22"/>
      <c r="E4434" s="22"/>
      <c r="F4434" s="22"/>
      <c r="G4434" s="22"/>
      <c r="H4434" s="22"/>
      <c r="I4434" s="22"/>
      <c r="J4434" s="22"/>
      <c r="K4434" s="23">
        <v>1</v>
      </c>
      <c r="L4434" s="23">
        <v>1</v>
      </c>
      <c r="M4434" s="21" t="s">
        <v>50</v>
      </c>
      <c r="N4434" s="21" t="s">
        <v>50</v>
      </c>
      <c r="O4434" s="22"/>
      <c r="P4434" s="22"/>
    </row>
    <row r="4435" spans="1:16" ht="45" x14ac:dyDescent="0.25">
      <c r="A4435" s="21" t="s">
        <v>8731</v>
      </c>
      <c r="B4435" s="21" t="s">
        <v>49</v>
      </c>
      <c r="C4435" s="22"/>
      <c r="D4435" s="22"/>
      <c r="E4435" s="22"/>
      <c r="F4435" s="22"/>
      <c r="G4435" s="22"/>
      <c r="H4435" s="22"/>
      <c r="I4435" s="22"/>
      <c r="J4435" s="22"/>
      <c r="K4435" s="23">
        <v>1</v>
      </c>
      <c r="L4435" s="23">
        <v>1</v>
      </c>
      <c r="M4435" s="21" t="s">
        <v>50</v>
      </c>
      <c r="N4435" s="21" t="s">
        <v>50</v>
      </c>
      <c r="O4435" s="22"/>
      <c r="P4435" s="22"/>
    </row>
    <row r="4436" spans="1:16" ht="45" x14ac:dyDescent="0.25">
      <c r="A4436" s="21" t="s">
        <v>8732</v>
      </c>
      <c r="B4436" s="21" t="s">
        <v>49</v>
      </c>
      <c r="C4436" s="22"/>
      <c r="D4436" s="22"/>
      <c r="E4436" s="22"/>
      <c r="F4436" s="22"/>
      <c r="G4436" s="22"/>
      <c r="H4436" s="22"/>
      <c r="I4436" s="22"/>
      <c r="J4436" s="22"/>
      <c r="K4436" s="23">
        <v>1</v>
      </c>
      <c r="L4436" s="23">
        <v>1</v>
      </c>
      <c r="M4436" s="21" t="s">
        <v>50</v>
      </c>
      <c r="N4436" s="21" t="s">
        <v>50</v>
      </c>
      <c r="O4436" s="22"/>
      <c r="P4436" s="22"/>
    </row>
    <row r="4437" spans="1:16" ht="45" x14ac:dyDescent="0.25">
      <c r="A4437" s="21" t="s">
        <v>8733</v>
      </c>
      <c r="B4437" s="21" t="s">
        <v>49</v>
      </c>
      <c r="C4437" s="22"/>
      <c r="D4437" s="22"/>
      <c r="E4437" s="22"/>
      <c r="F4437" s="22"/>
      <c r="G4437" s="22"/>
      <c r="H4437" s="22"/>
      <c r="I4437" s="22"/>
      <c r="J4437" s="22"/>
      <c r="K4437" s="23">
        <v>1</v>
      </c>
      <c r="L4437" s="23">
        <v>1</v>
      </c>
      <c r="M4437" s="21" t="s">
        <v>50</v>
      </c>
      <c r="N4437" s="21" t="s">
        <v>50</v>
      </c>
      <c r="O4437" s="22"/>
      <c r="P4437" s="22"/>
    </row>
    <row r="4438" spans="1:16" ht="45" x14ac:dyDescent="0.25">
      <c r="A4438" s="21" t="s">
        <v>8734</v>
      </c>
      <c r="B4438" s="21" t="s">
        <v>49</v>
      </c>
      <c r="C4438" s="22"/>
      <c r="D4438" s="22"/>
      <c r="E4438" s="22"/>
      <c r="F4438" s="22"/>
      <c r="G4438" s="22"/>
      <c r="H4438" s="22"/>
      <c r="I4438" s="22"/>
      <c r="J4438" s="22"/>
      <c r="K4438" s="23">
        <v>1</v>
      </c>
      <c r="L4438" s="23">
        <v>1</v>
      </c>
      <c r="M4438" s="21" t="s">
        <v>50</v>
      </c>
      <c r="N4438" s="21" t="s">
        <v>50</v>
      </c>
      <c r="O4438" s="22"/>
      <c r="P4438" s="22"/>
    </row>
    <row r="4439" spans="1:16" ht="45" x14ac:dyDescent="0.25">
      <c r="A4439" s="21" t="s">
        <v>8735</v>
      </c>
      <c r="B4439" s="21" t="s">
        <v>49</v>
      </c>
      <c r="C4439" s="22"/>
      <c r="D4439" s="22"/>
      <c r="E4439" s="22"/>
      <c r="F4439" s="22"/>
      <c r="G4439" s="22"/>
      <c r="H4439" s="22"/>
      <c r="I4439" s="22"/>
      <c r="J4439" s="22"/>
      <c r="K4439" s="23">
        <v>1</v>
      </c>
      <c r="L4439" s="23">
        <v>1</v>
      </c>
      <c r="M4439" s="21" t="s">
        <v>50</v>
      </c>
      <c r="N4439" s="21" t="s">
        <v>50</v>
      </c>
      <c r="O4439" s="22"/>
      <c r="P4439" s="22"/>
    </row>
    <row r="4440" spans="1:16" ht="45" x14ac:dyDescent="0.25">
      <c r="A4440" s="21" t="s">
        <v>8736</v>
      </c>
      <c r="B4440" s="21" t="s">
        <v>49</v>
      </c>
      <c r="C4440" s="22"/>
      <c r="D4440" s="22"/>
      <c r="E4440" s="22"/>
      <c r="F4440" s="22"/>
      <c r="G4440" s="22"/>
      <c r="H4440" s="22"/>
      <c r="I4440" s="22"/>
      <c r="J4440" s="22"/>
      <c r="K4440" s="23">
        <v>1</v>
      </c>
      <c r="L4440" s="23">
        <v>1</v>
      </c>
      <c r="M4440" s="21" t="s">
        <v>50</v>
      </c>
      <c r="N4440" s="21" t="s">
        <v>50</v>
      </c>
      <c r="O4440" s="22"/>
      <c r="P4440" s="22"/>
    </row>
    <row r="4441" spans="1:16" ht="45" x14ac:dyDescent="0.25">
      <c r="A4441" s="21" t="s">
        <v>8737</v>
      </c>
      <c r="B4441" s="21" t="s">
        <v>49</v>
      </c>
      <c r="C4441" s="22"/>
      <c r="D4441" s="22"/>
      <c r="E4441" s="22"/>
      <c r="F4441" s="22"/>
      <c r="G4441" s="22"/>
      <c r="H4441" s="22"/>
      <c r="I4441" s="22"/>
      <c r="J4441" s="22"/>
      <c r="K4441" s="23">
        <v>1</v>
      </c>
      <c r="L4441" s="23">
        <v>1</v>
      </c>
      <c r="M4441" s="21" t="s">
        <v>50</v>
      </c>
      <c r="N4441" s="21" t="s">
        <v>50</v>
      </c>
      <c r="O4441" s="22"/>
      <c r="P4441" s="22"/>
    </row>
    <row r="4442" spans="1:16" ht="45" x14ac:dyDescent="0.25">
      <c r="A4442" s="21" t="s">
        <v>3650</v>
      </c>
      <c r="B4442" s="21" t="s">
        <v>49</v>
      </c>
      <c r="C4442" s="23">
        <v>52564720.859999999</v>
      </c>
      <c r="D4442" s="23">
        <v>123.89</v>
      </c>
      <c r="E4442" s="23">
        <v>39544288.880000003</v>
      </c>
      <c r="F4442" s="23">
        <v>116.83</v>
      </c>
      <c r="G4442" s="23">
        <v>37047278.310000002</v>
      </c>
      <c r="H4442" s="23">
        <v>106.35</v>
      </c>
      <c r="I4442" s="23">
        <v>37169854.25</v>
      </c>
      <c r="J4442" s="23">
        <v>111.42</v>
      </c>
      <c r="K4442" s="23">
        <v>1</v>
      </c>
      <c r="L4442" s="23">
        <v>1</v>
      </c>
      <c r="M4442" s="21" t="s">
        <v>50</v>
      </c>
      <c r="N4442" s="21" t="s">
        <v>58</v>
      </c>
      <c r="O4442" s="22"/>
      <c r="P4442" s="23">
        <v>383480</v>
      </c>
    </row>
    <row r="4443" spans="1:16" ht="45" x14ac:dyDescent="0.25">
      <c r="A4443" s="21" t="s">
        <v>8738</v>
      </c>
      <c r="B4443" s="21" t="s">
        <v>49</v>
      </c>
      <c r="C4443" s="22"/>
      <c r="D4443" s="22"/>
      <c r="E4443" s="22"/>
      <c r="F4443" s="22"/>
      <c r="G4443" s="22"/>
      <c r="H4443" s="22"/>
      <c r="I4443" s="22"/>
      <c r="J4443" s="22"/>
      <c r="K4443" s="23">
        <v>1</v>
      </c>
      <c r="L4443" s="23">
        <v>1</v>
      </c>
      <c r="M4443" s="21" t="s">
        <v>50</v>
      </c>
      <c r="N4443" s="21" t="s">
        <v>50</v>
      </c>
      <c r="O4443" s="22"/>
      <c r="P4443" s="22"/>
    </row>
    <row r="4444" spans="1:16" ht="45" x14ac:dyDescent="0.25">
      <c r="A4444" s="21" t="s">
        <v>8739</v>
      </c>
      <c r="B4444" s="21" t="s">
        <v>49</v>
      </c>
      <c r="C4444" s="22"/>
      <c r="D4444" s="22"/>
      <c r="E4444" s="22"/>
      <c r="F4444" s="22"/>
      <c r="G4444" s="22"/>
      <c r="H4444" s="22"/>
      <c r="I4444" s="22"/>
      <c r="J4444" s="22"/>
      <c r="K4444" s="23">
        <v>1</v>
      </c>
      <c r="L4444" s="23">
        <v>1</v>
      </c>
      <c r="M4444" s="21" t="s">
        <v>50</v>
      </c>
      <c r="N4444" s="21" t="s">
        <v>50</v>
      </c>
      <c r="O4444" s="22"/>
      <c r="P4444" s="22"/>
    </row>
    <row r="4445" spans="1:16" ht="45" x14ac:dyDescent="0.25">
      <c r="A4445" s="21" t="s">
        <v>8740</v>
      </c>
      <c r="B4445" s="21" t="s">
        <v>49</v>
      </c>
      <c r="C4445" s="22"/>
      <c r="D4445" s="22"/>
      <c r="E4445" s="22"/>
      <c r="F4445" s="22"/>
      <c r="G4445" s="22"/>
      <c r="H4445" s="22"/>
      <c r="I4445" s="22"/>
      <c r="J4445" s="22"/>
      <c r="K4445" s="23">
        <v>1</v>
      </c>
      <c r="L4445" s="23">
        <v>1</v>
      </c>
      <c r="M4445" s="21" t="s">
        <v>50</v>
      </c>
      <c r="N4445" s="21" t="s">
        <v>50</v>
      </c>
      <c r="O4445" s="22"/>
      <c r="P4445" s="22"/>
    </row>
    <row r="4446" spans="1:16" ht="45" x14ac:dyDescent="0.25">
      <c r="A4446" s="21" t="s">
        <v>8741</v>
      </c>
      <c r="B4446" s="21" t="s">
        <v>49</v>
      </c>
      <c r="C4446" s="22"/>
      <c r="D4446" s="22"/>
      <c r="E4446" s="22"/>
      <c r="F4446" s="22"/>
      <c r="G4446" s="22"/>
      <c r="H4446" s="22"/>
      <c r="I4446" s="22"/>
      <c r="J4446" s="22"/>
      <c r="K4446" s="23">
        <v>1</v>
      </c>
      <c r="L4446" s="23">
        <v>1</v>
      </c>
      <c r="M4446" s="21" t="s">
        <v>50</v>
      </c>
      <c r="N4446" s="21" t="s">
        <v>50</v>
      </c>
      <c r="O4446" s="22"/>
      <c r="P4446" s="22"/>
    </row>
    <row r="4447" spans="1:16" ht="45" x14ac:dyDescent="0.25">
      <c r="A4447" s="21" t="s">
        <v>8742</v>
      </c>
      <c r="B4447" s="21" t="s">
        <v>49</v>
      </c>
      <c r="C4447" s="22"/>
      <c r="D4447" s="22"/>
      <c r="E4447" s="22"/>
      <c r="F4447" s="22"/>
      <c r="G4447" s="22"/>
      <c r="H4447" s="22"/>
      <c r="I4447" s="22"/>
      <c r="J4447" s="22"/>
      <c r="K4447" s="23">
        <v>1</v>
      </c>
      <c r="L4447" s="23">
        <v>1</v>
      </c>
      <c r="M4447" s="21" t="s">
        <v>50</v>
      </c>
      <c r="N4447" s="21" t="s">
        <v>50</v>
      </c>
      <c r="O4447" s="22"/>
      <c r="P4447" s="22"/>
    </row>
    <row r="4448" spans="1:16" ht="45" x14ac:dyDescent="0.25">
      <c r="A4448" s="21" t="s">
        <v>8743</v>
      </c>
      <c r="B4448" s="21" t="s">
        <v>49</v>
      </c>
      <c r="C4448" s="22"/>
      <c r="D4448" s="22"/>
      <c r="E4448" s="22"/>
      <c r="F4448" s="22"/>
      <c r="G4448" s="22"/>
      <c r="H4448" s="22"/>
      <c r="I4448" s="22"/>
      <c r="J4448" s="22"/>
      <c r="K4448" s="23">
        <v>1</v>
      </c>
      <c r="L4448" s="23">
        <v>1</v>
      </c>
      <c r="M4448" s="21" t="s">
        <v>50</v>
      </c>
      <c r="N4448" s="21" t="s">
        <v>50</v>
      </c>
      <c r="O4448" s="22"/>
      <c r="P4448" s="22"/>
    </row>
    <row r="4449" spans="1:16" ht="45" x14ac:dyDescent="0.25">
      <c r="A4449" s="21" t="s">
        <v>8744</v>
      </c>
      <c r="B4449" s="21" t="s">
        <v>49</v>
      </c>
      <c r="C4449" s="22"/>
      <c r="D4449" s="22"/>
      <c r="E4449" s="22"/>
      <c r="F4449" s="22"/>
      <c r="G4449" s="22"/>
      <c r="H4449" s="22"/>
      <c r="I4449" s="22"/>
      <c r="J4449" s="22"/>
      <c r="K4449" s="23">
        <v>1</v>
      </c>
      <c r="L4449" s="23">
        <v>1</v>
      </c>
      <c r="M4449" s="21" t="s">
        <v>50</v>
      </c>
      <c r="N4449" s="21" t="s">
        <v>50</v>
      </c>
      <c r="O4449" s="22"/>
      <c r="P4449" s="22"/>
    </row>
    <row r="4450" spans="1:16" ht="45" x14ac:dyDescent="0.25">
      <c r="A4450" s="21" t="s">
        <v>573</v>
      </c>
      <c r="B4450" s="21" t="s">
        <v>49</v>
      </c>
      <c r="C4450" s="23">
        <v>101632842.03</v>
      </c>
      <c r="D4450" s="23">
        <v>594.34</v>
      </c>
      <c r="E4450" s="23">
        <v>75808983.760000005</v>
      </c>
      <c r="F4450" s="23">
        <v>572.26</v>
      </c>
      <c r="G4450" s="23">
        <v>80887394.609999999</v>
      </c>
      <c r="H4450" s="23">
        <v>622.95000000000005</v>
      </c>
      <c r="I4450" s="23">
        <v>75465944.099999994</v>
      </c>
      <c r="J4450" s="23">
        <v>585.54</v>
      </c>
      <c r="K4450" s="23">
        <v>1</v>
      </c>
      <c r="L4450" s="23">
        <v>1</v>
      </c>
      <c r="M4450" s="21" t="s">
        <v>50</v>
      </c>
      <c r="N4450" s="21" t="s">
        <v>1462</v>
      </c>
      <c r="O4450" s="22"/>
      <c r="P4450" s="23">
        <v>154782.75</v>
      </c>
    </row>
    <row r="4451" spans="1:16" ht="45" x14ac:dyDescent="0.25">
      <c r="A4451" s="21" t="s">
        <v>3653</v>
      </c>
      <c r="B4451" s="21" t="s">
        <v>49</v>
      </c>
      <c r="C4451" s="23">
        <v>22759865.050000001</v>
      </c>
      <c r="D4451" s="23">
        <v>41.97</v>
      </c>
      <c r="E4451" s="23">
        <v>22141144.82</v>
      </c>
      <c r="F4451" s="23">
        <v>42.56</v>
      </c>
      <c r="G4451" s="23">
        <v>24806541.710000001</v>
      </c>
      <c r="H4451" s="23">
        <v>46.1</v>
      </c>
      <c r="I4451" s="23">
        <v>18490614.690000001</v>
      </c>
      <c r="J4451" s="23">
        <v>27.78</v>
      </c>
      <c r="K4451" s="23">
        <v>1</v>
      </c>
      <c r="L4451" s="23">
        <v>1</v>
      </c>
      <c r="M4451" s="21" t="s">
        <v>50</v>
      </c>
      <c r="N4451" s="21" t="s">
        <v>58</v>
      </c>
      <c r="O4451" s="22"/>
      <c r="P4451" s="23">
        <v>569704.5</v>
      </c>
    </row>
    <row r="4452" spans="1:16" ht="45" x14ac:dyDescent="0.25">
      <c r="A4452" s="21" t="s">
        <v>8745</v>
      </c>
      <c r="B4452" s="21" t="s">
        <v>49</v>
      </c>
      <c r="C4452" s="22"/>
      <c r="D4452" s="22"/>
      <c r="E4452" s="22"/>
      <c r="F4452" s="22"/>
      <c r="G4452" s="22"/>
      <c r="H4452" s="22"/>
      <c r="I4452" s="22"/>
      <c r="J4452" s="22"/>
      <c r="K4452" s="23">
        <v>1</v>
      </c>
      <c r="L4452" s="23">
        <v>1</v>
      </c>
      <c r="M4452" s="21" t="s">
        <v>50</v>
      </c>
      <c r="N4452" s="21" t="s">
        <v>50</v>
      </c>
      <c r="O4452" s="22"/>
      <c r="P4452" s="22"/>
    </row>
    <row r="4453" spans="1:16" ht="45" x14ac:dyDescent="0.25">
      <c r="A4453" s="21" t="s">
        <v>8746</v>
      </c>
      <c r="B4453" s="21" t="s">
        <v>49</v>
      </c>
      <c r="C4453" s="22"/>
      <c r="D4453" s="22"/>
      <c r="E4453" s="22"/>
      <c r="F4453" s="22"/>
      <c r="G4453" s="22"/>
      <c r="H4453" s="22"/>
      <c r="I4453" s="22"/>
      <c r="J4453" s="22"/>
      <c r="K4453" s="23">
        <v>1</v>
      </c>
      <c r="L4453" s="23">
        <v>1</v>
      </c>
      <c r="M4453" s="21" t="s">
        <v>50</v>
      </c>
      <c r="N4453" s="21" t="s">
        <v>50</v>
      </c>
      <c r="O4453" s="22"/>
      <c r="P4453" s="22"/>
    </row>
    <row r="4454" spans="1:16" ht="45" x14ac:dyDescent="0.25">
      <c r="A4454" s="21" t="s">
        <v>8747</v>
      </c>
      <c r="B4454" s="21" t="s">
        <v>49</v>
      </c>
      <c r="C4454" s="22"/>
      <c r="D4454" s="22"/>
      <c r="E4454" s="22"/>
      <c r="F4454" s="22"/>
      <c r="G4454" s="22"/>
      <c r="H4454" s="22"/>
      <c r="I4454" s="22"/>
      <c r="J4454" s="22"/>
      <c r="K4454" s="23">
        <v>1</v>
      </c>
      <c r="L4454" s="23">
        <v>1</v>
      </c>
      <c r="M4454" s="21" t="s">
        <v>50</v>
      </c>
      <c r="N4454" s="21" t="s">
        <v>50</v>
      </c>
      <c r="O4454" s="22"/>
      <c r="P4454" s="22"/>
    </row>
    <row r="4455" spans="1:16" ht="45" x14ac:dyDescent="0.25">
      <c r="A4455" s="21" t="s">
        <v>8748</v>
      </c>
      <c r="B4455" s="21" t="s">
        <v>49</v>
      </c>
      <c r="C4455" s="22"/>
      <c r="D4455" s="22"/>
      <c r="E4455" s="22"/>
      <c r="F4455" s="22"/>
      <c r="G4455" s="22"/>
      <c r="H4455" s="22"/>
      <c r="I4455" s="22"/>
      <c r="J4455" s="22"/>
      <c r="K4455" s="23">
        <v>1</v>
      </c>
      <c r="L4455" s="23">
        <v>1</v>
      </c>
      <c r="M4455" s="21" t="s">
        <v>50</v>
      </c>
      <c r="N4455" s="21" t="s">
        <v>50</v>
      </c>
      <c r="O4455" s="22"/>
      <c r="P4455" s="22"/>
    </row>
    <row r="4456" spans="1:16" ht="45" x14ac:dyDescent="0.25">
      <c r="A4456" s="21" t="s">
        <v>8749</v>
      </c>
      <c r="B4456" s="21" t="s">
        <v>49</v>
      </c>
      <c r="C4456" s="22"/>
      <c r="D4456" s="22"/>
      <c r="E4456" s="22"/>
      <c r="F4456" s="22"/>
      <c r="G4456" s="22"/>
      <c r="H4456" s="22"/>
      <c r="I4456" s="22"/>
      <c r="J4456" s="22"/>
      <c r="K4456" s="23">
        <v>1</v>
      </c>
      <c r="L4456" s="23">
        <v>1</v>
      </c>
      <c r="M4456" s="21" t="s">
        <v>50</v>
      </c>
      <c r="N4456" s="21" t="s">
        <v>50</v>
      </c>
      <c r="O4456" s="22"/>
      <c r="P4456" s="22"/>
    </row>
    <row r="4457" spans="1:16" ht="45" x14ac:dyDescent="0.25">
      <c r="A4457" s="21" t="s">
        <v>8750</v>
      </c>
      <c r="B4457" s="21" t="s">
        <v>49</v>
      </c>
      <c r="C4457" s="22"/>
      <c r="D4457" s="22"/>
      <c r="E4457" s="22"/>
      <c r="F4457" s="22"/>
      <c r="G4457" s="22"/>
      <c r="H4457" s="22"/>
      <c r="I4457" s="22"/>
      <c r="J4457" s="22"/>
      <c r="K4457" s="23">
        <v>1</v>
      </c>
      <c r="L4457" s="23">
        <v>1</v>
      </c>
      <c r="M4457" s="21" t="s">
        <v>50</v>
      </c>
      <c r="N4457" s="21" t="s">
        <v>50</v>
      </c>
      <c r="O4457" s="22"/>
      <c r="P4457" s="22"/>
    </row>
    <row r="4458" spans="1:16" ht="45" x14ac:dyDescent="0.25">
      <c r="A4458" s="21" t="s">
        <v>8751</v>
      </c>
      <c r="B4458" s="21" t="s">
        <v>49</v>
      </c>
      <c r="C4458" s="22"/>
      <c r="D4458" s="22"/>
      <c r="E4458" s="22"/>
      <c r="F4458" s="22"/>
      <c r="G4458" s="22"/>
      <c r="H4458" s="22"/>
      <c r="I4458" s="22"/>
      <c r="J4458" s="22"/>
      <c r="K4458" s="23">
        <v>1</v>
      </c>
      <c r="L4458" s="23">
        <v>1</v>
      </c>
      <c r="M4458" s="21" t="s">
        <v>50</v>
      </c>
      <c r="N4458" s="21" t="s">
        <v>50</v>
      </c>
      <c r="O4458" s="22"/>
      <c r="P4458" s="22"/>
    </row>
    <row r="4459" spans="1:16" ht="45" x14ac:dyDescent="0.25">
      <c r="A4459" s="21" t="s">
        <v>8752</v>
      </c>
      <c r="B4459" s="21" t="s">
        <v>49</v>
      </c>
      <c r="C4459" s="22"/>
      <c r="D4459" s="22"/>
      <c r="E4459" s="22"/>
      <c r="F4459" s="22"/>
      <c r="G4459" s="22"/>
      <c r="H4459" s="22"/>
      <c r="I4459" s="22"/>
      <c r="J4459" s="22"/>
      <c r="K4459" s="23">
        <v>1</v>
      </c>
      <c r="L4459" s="23">
        <v>1</v>
      </c>
      <c r="M4459" s="21" t="s">
        <v>50</v>
      </c>
      <c r="N4459" s="21" t="s">
        <v>50</v>
      </c>
      <c r="O4459" s="22"/>
      <c r="P4459" s="22"/>
    </row>
    <row r="4460" spans="1:16" ht="45" x14ac:dyDescent="0.25">
      <c r="A4460" s="21" t="s">
        <v>8753</v>
      </c>
      <c r="B4460" s="21" t="s">
        <v>49</v>
      </c>
      <c r="C4460" s="22"/>
      <c r="D4460" s="22"/>
      <c r="E4460" s="22"/>
      <c r="F4460" s="22"/>
      <c r="G4460" s="22"/>
      <c r="H4460" s="22"/>
      <c r="I4460" s="22"/>
      <c r="J4460" s="22"/>
      <c r="K4460" s="23">
        <v>1</v>
      </c>
      <c r="L4460" s="23">
        <v>1</v>
      </c>
      <c r="M4460" s="21" t="s">
        <v>50</v>
      </c>
      <c r="N4460" s="21" t="s">
        <v>50</v>
      </c>
      <c r="O4460" s="22"/>
      <c r="P4460" s="22"/>
    </row>
    <row r="4461" spans="1:16" ht="45" x14ac:dyDescent="0.25">
      <c r="A4461" s="21" t="s">
        <v>8754</v>
      </c>
      <c r="B4461" s="21" t="s">
        <v>49</v>
      </c>
      <c r="C4461" s="22"/>
      <c r="D4461" s="22"/>
      <c r="E4461" s="22"/>
      <c r="F4461" s="22"/>
      <c r="G4461" s="22"/>
      <c r="H4461" s="22"/>
      <c r="I4461" s="22"/>
      <c r="J4461" s="22"/>
      <c r="K4461" s="23">
        <v>1</v>
      </c>
      <c r="L4461" s="23">
        <v>1</v>
      </c>
      <c r="M4461" s="21" t="s">
        <v>50</v>
      </c>
      <c r="N4461" s="21" t="s">
        <v>50</v>
      </c>
      <c r="O4461" s="22"/>
      <c r="P4461" s="22"/>
    </row>
    <row r="4462" spans="1:16" ht="45" x14ac:dyDescent="0.25">
      <c r="A4462" s="21" t="s">
        <v>8755</v>
      </c>
      <c r="B4462" s="21" t="s">
        <v>49</v>
      </c>
      <c r="C4462" s="22"/>
      <c r="D4462" s="22"/>
      <c r="E4462" s="22"/>
      <c r="F4462" s="22"/>
      <c r="G4462" s="22"/>
      <c r="H4462" s="22"/>
      <c r="I4462" s="22"/>
      <c r="J4462" s="22"/>
      <c r="K4462" s="23">
        <v>1</v>
      </c>
      <c r="L4462" s="23">
        <v>1</v>
      </c>
      <c r="M4462" s="21" t="s">
        <v>50</v>
      </c>
      <c r="N4462" s="21" t="s">
        <v>50</v>
      </c>
      <c r="O4462" s="22"/>
      <c r="P4462" s="22"/>
    </row>
    <row r="4463" spans="1:16" ht="45" x14ac:dyDescent="0.25">
      <c r="A4463" s="21" t="s">
        <v>8756</v>
      </c>
      <c r="B4463" s="21" t="s">
        <v>49</v>
      </c>
      <c r="C4463" s="22"/>
      <c r="D4463" s="22"/>
      <c r="E4463" s="22"/>
      <c r="F4463" s="22"/>
      <c r="G4463" s="22"/>
      <c r="H4463" s="22"/>
      <c r="I4463" s="22"/>
      <c r="J4463" s="22"/>
      <c r="K4463" s="23">
        <v>1</v>
      </c>
      <c r="L4463" s="23">
        <v>1</v>
      </c>
      <c r="M4463" s="21" t="s">
        <v>50</v>
      </c>
      <c r="N4463" s="21" t="s">
        <v>50</v>
      </c>
      <c r="O4463" s="22"/>
      <c r="P4463" s="22"/>
    </row>
    <row r="4464" spans="1:16" ht="45" x14ac:dyDescent="0.25">
      <c r="A4464" s="21" t="s">
        <v>8757</v>
      </c>
      <c r="B4464" s="21" t="s">
        <v>49</v>
      </c>
      <c r="C4464" s="22"/>
      <c r="D4464" s="22"/>
      <c r="E4464" s="22"/>
      <c r="F4464" s="22"/>
      <c r="G4464" s="22"/>
      <c r="H4464" s="22"/>
      <c r="I4464" s="22"/>
      <c r="J4464" s="22"/>
      <c r="K4464" s="23">
        <v>1</v>
      </c>
      <c r="L4464" s="23">
        <v>1</v>
      </c>
      <c r="M4464" s="21" t="s">
        <v>50</v>
      </c>
      <c r="N4464" s="21" t="s">
        <v>50</v>
      </c>
      <c r="O4464" s="22"/>
      <c r="P4464" s="22"/>
    </row>
    <row r="4465" spans="1:16" ht="45" x14ac:dyDescent="0.25">
      <c r="A4465" s="21" t="s">
        <v>8758</v>
      </c>
      <c r="B4465" s="21" t="s">
        <v>49</v>
      </c>
      <c r="C4465" s="22"/>
      <c r="D4465" s="22"/>
      <c r="E4465" s="22"/>
      <c r="F4465" s="22"/>
      <c r="G4465" s="22"/>
      <c r="H4465" s="22"/>
      <c r="I4465" s="22"/>
      <c r="J4465" s="22"/>
      <c r="K4465" s="23">
        <v>1</v>
      </c>
      <c r="L4465" s="23">
        <v>1</v>
      </c>
      <c r="M4465" s="21" t="s">
        <v>50</v>
      </c>
      <c r="N4465" s="21" t="s">
        <v>50</v>
      </c>
      <c r="O4465" s="22"/>
      <c r="P4465" s="22"/>
    </row>
    <row r="4466" spans="1:16" ht="45" x14ac:dyDescent="0.25">
      <c r="A4466" s="21" t="s">
        <v>8759</v>
      </c>
      <c r="B4466" s="21" t="s">
        <v>49</v>
      </c>
      <c r="C4466" s="22"/>
      <c r="D4466" s="22"/>
      <c r="E4466" s="22"/>
      <c r="F4466" s="22"/>
      <c r="G4466" s="22"/>
      <c r="H4466" s="22"/>
      <c r="I4466" s="22"/>
      <c r="J4466" s="22"/>
      <c r="K4466" s="23">
        <v>1</v>
      </c>
      <c r="L4466" s="23">
        <v>1</v>
      </c>
      <c r="M4466" s="21" t="s">
        <v>50</v>
      </c>
      <c r="N4466" s="21" t="s">
        <v>50</v>
      </c>
      <c r="O4466" s="22"/>
      <c r="P4466" s="22"/>
    </row>
    <row r="4467" spans="1:16" ht="45" x14ac:dyDescent="0.25">
      <c r="A4467" s="21" t="s">
        <v>8760</v>
      </c>
      <c r="B4467" s="21" t="s">
        <v>49</v>
      </c>
      <c r="C4467" s="22"/>
      <c r="D4467" s="22"/>
      <c r="E4467" s="22"/>
      <c r="F4467" s="22"/>
      <c r="G4467" s="22"/>
      <c r="H4467" s="22"/>
      <c r="I4467" s="22"/>
      <c r="J4467" s="22"/>
      <c r="K4467" s="23">
        <v>1</v>
      </c>
      <c r="L4467" s="23">
        <v>1</v>
      </c>
      <c r="M4467" s="21" t="s">
        <v>50</v>
      </c>
      <c r="N4467" s="21" t="s">
        <v>50</v>
      </c>
      <c r="O4467" s="22"/>
      <c r="P4467" s="22"/>
    </row>
    <row r="4468" spans="1:16" ht="45" x14ac:dyDescent="0.25">
      <c r="A4468" s="21" t="s">
        <v>3662</v>
      </c>
      <c r="B4468" s="21" t="s">
        <v>49</v>
      </c>
      <c r="C4468" s="22"/>
      <c r="D4468" s="22"/>
      <c r="E4468" s="23">
        <v>9935021.8300000001</v>
      </c>
      <c r="F4468" s="23">
        <v>107.4</v>
      </c>
      <c r="G4468" s="23">
        <v>13795698.93</v>
      </c>
      <c r="H4468" s="23">
        <v>128.93</v>
      </c>
      <c r="I4468" s="23">
        <v>12003460.789999999</v>
      </c>
      <c r="J4468" s="23">
        <v>134.63</v>
      </c>
      <c r="K4468" s="23">
        <v>1</v>
      </c>
      <c r="L4468" s="23">
        <v>1</v>
      </c>
      <c r="M4468" s="21" t="s">
        <v>50</v>
      </c>
      <c r="N4468" s="21" t="s">
        <v>50</v>
      </c>
      <c r="O4468" s="22"/>
      <c r="P4468" s="22"/>
    </row>
    <row r="4469" spans="1:16" ht="45" x14ac:dyDescent="0.25">
      <c r="A4469" s="21" t="s">
        <v>3664</v>
      </c>
      <c r="B4469" s="21" t="s">
        <v>49</v>
      </c>
      <c r="C4469" s="23">
        <v>26187799.789999999</v>
      </c>
      <c r="D4469" s="23">
        <v>59.59</v>
      </c>
      <c r="E4469" s="23">
        <v>24731369.890000001</v>
      </c>
      <c r="F4469" s="23">
        <v>61.27</v>
      </c>
      <c r="G4469" s="23">
        <v>106046639.27</v>
      </c>
      <c r="H4469" s="23">
        <v>119.55</v>
      </c>
      <c r="I4469" s="23">
        <v>23660767.440000001</v>
      </c>
      <c r="J4469" s="23">
        <v>77.62</v>
      </c>
      <c r="K4469" s="23">
        <v>1</v>
      </c>
      <c r="L4469" s="23">
        <v>1</v>
      </c>
      <c r="M4469" s="21" t="s">
        <v>50</v>
      </c>
      <c r="N4469" s="21" t="s">
        <v>58</v>
      </c>
      <c r="O4469" s="22"/>
      <c r="P4469" s="23">
        <v>343853.25</v>
      </c>
    </row>
    <row r="4470" spans="1:16" ht="45" x14ac:dyDescent="0.25">
      <c r="A4470" s="21" t="s">
        <v>1175</v>
      </c>
      <c r="B4470" s="21" t="s">
        <v>49</v>
      </c>
      <c r="C4470" s="23">
        <v>18160052.699999999</v>
      </c>
      <c r="D4470" s="23">
        <v>64.62</v>
      </c>
      <c r="E4470" s="23">
        <v>26837772.25</v>
      </c>
      <c r="F4470" s="23">
        <v>78.44</v>
      </c>
      <c r="G4470" s="23">
        <v>26685770.489999998</v>
      </c>
      <c r="H4470" s="23">
        <v>84.64</v>
      </c>
      <c r="I4470" s="23">
        <v>15667377.68</v>
      </c>
      <c r="J4470" s="23">
        <v>51.94</v>
      </c>
      <c r="K4470" s="23">
        <v>1</v>
      </c>
      <c r="L4470" s="23">
        <v>1</v>
      </c>
      <c r="M4470" s="21" t="s">
        <v>50</v>
      </c>
      <c r="N4470" s="21" t="s">
        <v>1462</v>
      </c>
      <c r="O4470" s="22"/>
      <c r="P4470" s="23">
        <v>268082.25</v>
      </c>
    </row>
    <row r="4471" spans="1:16" ht="45" x14ac:dyDescent="0.25">
      <c r="A4471" s="21" t="s">
        <v>3667</v>
      </c>
      <c r="B4471" s="21" t="s">
        <v>49</v>
      </c>
      <c r="C4471" s="23">
        <v>14417457.220000001</v>
      </c>
      <c r="D4471" s="23">
        <v>2241.7800000000002</v>
      </c>
      <c r="E4471" s="23">
        <v>17195764.170000002</v>
      </c>
      <c r="F4471" s="23">
        <v>4147.92</v>
      </c>
      <c r="G4471" s="23">
        <v>15844094.789999999</v>
      </c>
      <c r="H4471" s="23">
        <v>3510.57</v>
      </c>
      <c r="I4471" s="23">
        <v>14081825.529999999</v>
      </c>
      <c r="J4471" s="23">
        <v>3186.32</v>
      </c>
      <c r="K4471" s="23">
        <v>1</v>
      </c>
      <c r="L4471" s="23">
        <v>1</v>
      </c>
      <c r="M4471" s="21" t="s">
        <v>50</v>
      </c>
      <c r="N4471" s="21" t="s">
        <v>5192</v>
      </c>
      <c r="O4471" s="22"/>
      <c r="P4471" s="23">
        <v>5179</v>
      </c>
    </row>
    <row r="4472" spans="1:16" ht="45" x14ac:dyDescent="0.25">
      <c r="A4472" s="21" t="s">
        <v>8761</v>
      </c>
      <c r="B4472" s="21" t="s">
        <v>49</v>
      </c>
      <c r="C4472" s="22"/>
      <c r="D4472" s="22"/>
      <c r="E4472" s="22"/>
      <c r="F4472" s="22"/>
      <c r="G4472" s="22"/>
      <c r="H4472" s="22"/>
      <c r="I4472" s="22"/>
      <c r="J4472" s="22"/>
      <c r="K4472" s="23">
        <v>1</v>
      </c>
      <c r="L4472" s="23">
        <v>1</v>
      </c>
      <c r="M4472" s="21" t="s">
        <v>50</v>
      </c>
      <c r="N4472" s="21" t="s">
        <v>50</v>
      </c>
      <c r="O4472" s="22"/>
      <c r="P4472" s="22"/>
    </row>
    <row r="4473" spans="1:16" ht="45" x14ac:dyDescent="0.25">
      <c r="A4473" s="21" t="s">
        <v>8762</v>
      </c>
      <c r="B4473" s="21" t="s">
        <v>49</v>
      </c>
      <c r="C4473" s="22"/>
      <c r="D4473" s="22"/>
      <c r="E4473" s="22"/>
      <c r="F4473" s="22"/>
      <c r="G4473" s="22"/>
      <c r="H4473" s="22"/>
      <c r="I4473" s="22"/>
      <c r="J4473" s="22"/>
      <c r="K4473" s="23">
        <v>1</v>
      </c>
      <c r="L4473" s="23">
        <v>1</v>
      </c>
      <c r="M4473" s="21" t="s">
        <v>50</v>
      </c>
      <c r="N4473" s="21" t="s">
        <v>50</v>
      </c>
      <c r="O4473" s="22"/>
      <c r="P4473" s="22"/>
    </row>
    <row r="4474" spans="1:16" ht="45" x14ac:dyDescent="0.25">
      <c r="A4474" s="21" t="s">
        <v>8763</v>
      </c>
      <c r="B4474" s="21" t="s">
        <v>198</v>
      </c>
      <c r="C4474" s="22"/>
      <c r="D4474" s="22"/>
      <c r="E4474" s="22"/>
      <c r="F4474" s="22"/>
      <c r="G4474" s="22"/>
      <c r="H4474" s="22"/>
      <c r="I4474" s="22"/>
      <c r="J4474" s="22"/>
      <c r="K4474" s="23">
        <v>1</v>
      </c>
      <c r="L4474" s="23">
        <v>1</v>
      </c>
      <c r="M4474" s="21" t="s">
        <v>50</v>
      </c>
      <c r="N4474" s="21" t="s">
        <v>50</v>
      </c>
      <c r="O4474" s="22"/>
      <c r="P4474" s="22"/>
    </row>
    <row r="4475" spans="1:16" ht="45" x14ac:dyDescent="0.25">
      <c r="A4475" s="21" t="s">
        <v>3669</v>
      </c>
      <c r="B4475" s="21" t="s">
        <v>49</v>
      </c>
      <c r="C4475" s="23">
        <v>24335340.420000002</v>
      </c>
      <c r="D4475" s="23">
        <v>59.59</v>
      </c>
      <c r="E4475" s="23">
        <v>21565780.210000001</v>
      </c>
      <c r="F4475" s="23">
        <v>70.03</v>
      </c>
      <c r="G4475" s="23">
        <v>98545165.609999999</v>
      </c>
      <c r="H4475" s="23">
        <v>119.55</v>
      </c>
      <c r="I4475" s="23">
        <v>12165498.85</v>
      </c>
      <c r="J4475" s="23">
        <v>24.66</v>
      </c>
      <c r="K4475" s="23">
        <v>1</v>
      </c>
      <c r="L4475" s="23">
        <v>1</v>
      </c>
      <c r="M4475" s="21" t="s">
        <v>50</v>
      </c>
      <c r="N4475" s="21" t="s">
        <v>58</v>
      </c>
      <c r="O4475" s="22"/>
      <c r="P4475" s="23">
        <v>306497.5</v>
      </c>
    </row>
    <row r="4476" spans="1:16" ht="45" x14ac:dyDescent="0.25">
      <c r="A4476" s="21" t="s">
        <v>8764</v>
      </c>
      <c r="B4476" s="21" t="s">
        <v>49</v>
      </c>
      <c r="C4476" s="22"/>
      <c r="D4476" s="22"/>
      <c r="E4476" s="22"/>
      <c r="F4476" s="22"/>
      <c r="G4476" s="22"/>
      <c r="H4476" s="22"/>
      <c r="I4476" s="22"/>
      <c r="J4476" s="22"/>
      <c r="K4476" s="23">
        <v>1</v>
      </c>
      <c r="L4476" s="23">
        <v>1</v>
      </c>
      <c r="M4476" s="21" t="s">
        <v>50</v>
      </c>
      <c r="N4476" s="21" t="s">
        <v>50</v>
      </c>
      <c r="O4476" s="22"/>
      <c r="P4476" s="22"/>
    </row>
    <row r="4477" spans="1:16" ht="45" x14ac:dyDescent="0.25">
      <c r="A4477" s="21" t="s">
        <v>8765</v>
      </c>
      <c r="B4477" s="21" t="s">
        <v>49</v>
      </c>
      <c r="C4477" s="22"/>
      <c r="D4477" s="22"/>
      <c r="E4477" s="22"/>
      <c r="F4477" s="22"/>
      <c r="G4477" s="22"/>
      <c r="H4477" s="22"/>
      <c r="I4477" s="22"/>
      <c r="J4477" s="22"/>
      <c r="K4477" s="23">
        <v>1</v>
      </c>
      <c r="L4477" s="23">
        <v>1</v>
      </c>
      <c r="M4477" s="21" t="s">
        <v>50</v>
      </c>
      <c r="N4477" s="21" t="s">
        <v>50</v>
      </c>
      <c r="O4477" s="22"/>
      <c r="P4477" s="22"/>
    </row>
    <row r="4478" spans="1:16" ht="45" x14ac:dyDescent="0.25">
      <c r="A4478" s="21" t="s">
        <v>3671</v>
      </c>
      <c r="B4478" s="21" t="s">
        <v>49</v>
      </c>
      <c r="C4478" s="23">
        <v>32067000</v>
      </c>
      <c r="D4478" s="23">
        <v>3000</v>
      </c>
      <c r="E4478" s="23">
        <v>37835636.729999997</v>
      </c>
      <c r="F4478" s="23">
        <v>4147.92</v>
      </c>
      <c r="G4478" s="23">
        <v>34861574.549999997</v>
      </c>
      <c r="H4478" s="23">
        <v>3510.57</v>
      </c>
      <c r="I4478" s="23">
        <v>30984074.32</v>
      </c>
      <c r="J4478" s="23">
        <v>3186.32</v>
      </c>
      <c r="K4478" s="23">
        <v>1</v>
      </c>
      <c r="L4478" s="23">
        <v>1</v>
      </c>
      <c r="M4478" s="21" t="s">
        <v>50</v>
      </c>
      <c r="N4478" s="21" t="s">
        <v>5192</v>
      </c>
      <c r="O4478" s="22"/>
      <c r="P4478" s="23">
        <v>11392.25</v>
      </c>
    </row>
    <row r="4479" spans="1:16" ht="45" x14ac:dyDescent="0.25">
      <c r="A4479" s="21" t="s">
        <v>8766</v>
      </c>
      <c r="B4479" s="21" t="s">
        <v>49</v>
      </c>
      <c r="C4479" s="22"/>
      <c r="D4479" s="22"/>
      <c r="E4479" s="22"/>
      <c r="F4479" s="22"/>
      <c r="G4479" s="22"/>
      <c r="H4479" s="22"/>
      <c r="I4479" s="22"/>
      <c r="J4479" s="22"/>
      <c r="K4479" s="23">
        <v>1</v>
      </c>
      <c r="L4479" s="23">
        <v>1</v>
      </c>
      <c r="M4479" s="21" t="s">
        <v>50</v>
      </c>
      <c r="N4479" s="21" t="s">
        <v>50</v>
      </c>
      <c r="O4479" s="22"/>
      <c r="P4479" s="22"/>
    </row>
    <row r="4480" spans="1:16" ht="45" x14ac:dyDescent="0.25">
      <c r="A4480" s="21" t="s">
        <v>8767</v>
      </c>
      <c r="B4480" s="21" t="s">
        <v>49</v>
      </c>
      <c r="C4480" s="22"/>
      <c r="D4480" s="22"/>
      <c r="E4480" s="22"/>
      <c r="F4480" s="22"/>
      <c r="G4480" s="22"/>
      <c r="H4480" s="22"/>
      <c r="I4480" s="22"/>
      <c r="J4480" s="22"/>
      <c r="K4480" s="23">
        <v>1</v>
      </c>
      <c r="L4480" s="23">
        <v>1</v>
      </c>
      <c r="M4480" s="21" t="s">
        <v>50</v>
      </c>
      <c r="N4480" s="21" t="s">
        <v>50</v>
      </c>
      <c r="O4480" s="22"/>
      <c r="P4480" s="22"/>
    </row>
    <row r="4481" spans="1:16" ht="45" x14ac:dyDescent="0.25">
      <c r="A4481" s="21" t="s">
        <v>8768</v>
      </c>
      <c r="B4481" s="21" t="s">
        <v>49</v>
      </c>
      <c r="C4481" s="22"/>
      <c r="D4481" s="22"/>
      <c r="E4481" s="22"/>
      <c r="F4481" s="22"/>
      <c r="G4481" s="22"/>
      <c r="H4481" s="22"/>
      <c r="I4481" s="22"/>
      <c r="J4481" s="22"/>
      <c r="K4481" s="23">
        <v>1</v>
      </c>
      <c r="L4481" s="23">
        <v>1</v>
      </c>
      <c r="M4481" s="21" t="s">
        <v>50</v>
      </c>
      <c r="N4481" s="21" t="s">
        <v>50</v>
      </c>
      <c r="O4481" s="22"/>
      <c r="P4481" s="22"/>
    </row>
    <row r="4482" spans="1:16" ht="45" x14ac:dyDescent="0.25">
      <c r="A4482" s="21" t="s">
        <v>8769</v>
      </c>
      <c r="B4482" s="21" t="s">
        <v>49</v>
      </c>
      <c r="C4482" s="22"/>
      <c r="D4482" s="22"/>
      <c r="E4482" s="22"/>
      <c r="F4482" s="22"/>
      <c r="G4482" s="22"/>
      <c r="H4482" s="22"/>
      <c r="I4482" s="22"/>
      <c r="J4482" s="22"/>
      <c r="K4482" s="23">
        <v>1</v>
      </c>
      <c r="L4482" s="23">
        <v>1</v>
      </c>
      <c r="M4482" s="21" t="s">
        <v>50</v>
      </c>
      <c r="N4482" s="21" t="s">
        <v>50</v>
      </c>
      <c r="O4482" s="22"/>
      <c r="P4482" s="22"/>
    </row>
    <row r="4483" spans="1:16" ht="45" x14ac:dyDescent="0.25">
      <c r="A4483" s="21" t="s">
        <v>8770</v>
      </c>
      <c r="B4483" s="21" t="s">
        <v>198</v>
      </c>
      <c r="C4483" s="22"/>
      <c r="D4483" s="22"/>
      <c r="E4483" s="22"/>
      <c r="F4483" s="22"/>
      <c r="G4483" s="22"/>
      <c r="H4483" s="22"/>
      <c r="I4483" s="22"/>
      <c r="J4483" s="22"/>
      <c r="K4483" s="23">
        <v>1</v>
      </c>
      <c r="L4483" s="23">
        <v>1</v>
      </c>
      <c r="M4483" s="21" t="s">
        <v>50</v>
      </c>
      <c r="N4483" s="21" t="s">
        <v>50</v>
      </c>
      <c r="O4483" s="22"/>
      <c r="P4483" s="22"/>
    </row>
    <row r="4484" spans="1:16" ht="45" x14ac:dyDescent="0.25">
      <c r="A4484" s="21" t="s">
        <v>8771</v>
      </c>
      <c r="B4484" s="21" t="s">
        <v>198</v>
      </c>
      <c r="C4484" s="22"/>
      <c r="D4484" s="22"/>
      <c r="E4484" s="22"/>
      <c r="F4484" s="22"/>
      <c r="G4484" s="22"/>
      <c r="H4484" s="22"/>
      <c r="I4484" s="22"/>
      <c r="J4484" s="22"/>
      <c r="K4484" s="23">
        <v>1</v>
      </c>
      <c r="L4484" s="23">
        <v>1</v>
      </c>
      <c r="M4484" s="21" t="s">
        <v>50</v>
      </c>
      <c r="N4484" s="21" t="s">
        <v>50</v>
      </c>
      <c r="O4484" s="22"/>
      <c r="P4484" s="22"/>
    </row>
    <row r="4485" spans="1:16" ht="45" x14ac:dyDescent="0.25">
      <c r="A4485" s="21" t="s">
        <v>8772</v>
      </c>
      <c r="B4485" s="21" t="s">
        <v>49</v>
      </c>
      <c r="C4485" s="22"/>
      <c r="D4485" s="22"/>
      <c r="E4485" s="22"/>
      <c r="F4485" s="22"/>
      <c r="G4485" s="22"/>
      <c r="H4485" s="22"/>
      <c r="I4485" s="22"/>
      <c r="J4485" s="22"/>
      <c r="K4485" s="23">
        <v>1</v>
      </c>
      <c r="L4485" s="23">
        <v>1</v>
      </c>
      <c r="M4485" s="21" t="s">
        <v>50</v>
      </c>
      <c r="N4485" s="21" t="s">
        <v>50</v>
      </c>
      <c r="O4485" s="22"/>
      <c r="P4485" s="22"/>
    </row>
    <row r="4486" spans="1:16" ht="45" x14ac:dyDescent="0.25">
      <c r="A4486" s="21" t="s">
        <v>8773</v>
      </c>
      <c r="B4486" s="21" t="s">
        <v>49</v>
      </c>
      <c r="C4486" s="22"/>
      <c r="D4486" s="22"/>
      <c r="E4486" s="22"/>
      <c r="F4486" s="22"/>
      <c r="G4486" s="22"/>
      <c r="H4486" s="22"/>
      <c r="I4486" s="22"/>
      <c r="J4486" s="22"/>
      <c r="K4486" s="23">
        <v>1</v>
      </c>
      <c r="L4486" s="23">
        <v>1</v>
      </c>
      <c r="M4486" s="21" t="s">
        <v>50</v>
      </c>
      <c r="N4486" s="21" t="s">
        <v>50</v>
      </c>
      <c r="O4486" s="22"/>
      <c r="P4486" s="22"/>
    </row>
    <row r="4487" spans="1:16" ht="45" x14ac:dyDescent="0.25">
      <c r="A4487" s="21" t="s">
        <v>8774</v>
      </c>
      <c r="B4487" s="21" t="s">
        <v>49</v>
      </c>
      <c r="C4487" s="22"/>
      <c r="D4487" s="22"/>
      <c r="E4487" s="22"/>
      <c r="F4487" s="22"/>
      <c r="G4487" s="22"/>
      <c r="H4487" s="22"/>
      <c r="I4487" s="22"/>
      <c r="J4487" s="22"/>
      <c r="K4487" s="23">
        <v>1</v>
      </c>
      <c r="L4487" s="23">
        <v>1</v>
      </c>
      <c r="M4487" s="21" t="s">
        <v>50</v>
      </c>
      <c r="N4487" s="21" t="s">
        <v>50</v>
      </c>
      <c r="O4487" s="22"/>
      <c r="P4487" s="22"/>
    </row>
    <row r="4488" spans="1:16" ht="45" x14ac:dyDescent="0.25">
      <c r="A4488" s="21" t="s">
        <v>8775</v>
      </c>
      <c r="B4488" s="21" t="s">
        <v>49</v>
      </c>
      <c r="C4488" s="22"/>
      <c r="D4488" s="22"/>
      <c r="E4488" s="22"/>
      <c r="F4488" s="22"/>
      <c r="G4488" s="22"/>
      <c r="H4488" s="22"/>
      <c r="I4488" s="22"/>
      <c r="J4488" s="22"/>
      <c r="K4488" s="23">
        <v>1</v>
      </c>
      <c r="L4488" s="23">
        <v>1</v>
      </c>
      <c r="M4488" s="21" t="s">
        <v>50</v>
      </c>
      <c r="N4488" s="21" t="s">
        <v>50</v>
      </c>
      <c r="O4488" s="22"/>
      <c r="P4488" s="22"/>
    </row>
    <row r="4489" spans="1:16" ht="45" x14ac:dyDescent="0.25">
      <c r="A4489" s="21" t="s">
        <v>8776</v>
      </c>
      <c r="B4489" s="21" t="s">
        <v>49</v>
      </c>
      <c r="C4489" s="22"/>
      <c r="D4489" s="22"/>
      <c r="E4489" s="22"/>
      <c r="F4489" s="22"/>
      <c r="G4489" s="22"/>
      <c r="H4489" s="22"/>
      <c r="I4489" s="22"/>
      <c r="J4489" s="22"/>
      <c r="K4489" s="23">
        <v>1</v>
      </c>
      <c r="L4489" s="23">
        <v>1</v>
      </c>
      <c r="M4489" s="21" t="s">
        <v>50</v>
      </c>
      <c r="N4489" s="21" t="s">
        <v>50</v>
      </c>
      <c r="O4489" s="22"/>
      <c r="P4489" s="22"/>
    </row>
    <row r="4490" spans="1:16" ht="45" x14ac:dyDescent="0.25">
      <c r="A4490" s="21" t="s">
        <v>3673</v>
      </c>
      <c r="B4490" s="21" t="s">
        <v>49</v>
      </c>
      <c r="C4490" s="22"/>
      <c r="D4490" s="22"/>
      <c r="E4490" s="23">
        <v>252026242.19999999</v>
      </c>
      <c r="F4490" s="23">
        <v>39.78</v>
      </c>
      <c r="G4490" s="23">
        <v>387473504.82999998</v>
      </c>
      <c r="H4490" s="23">
        <v>46.76</v>
      </c>
      <c r="I4490" s="23">
        <v>325845124.39999998</v>
      </c>
      <c r="J4490" s="23">
        <v>45.15</v>
      </c>
      <c r="K4490" s="23">
        <v>1</v>
      </c>
      <c r="L4490" s="23">
        <v>1</v>
      </c>
      <c r="M4490" s="21" t="s">
        <v>50</v>
      </c>
      <c r="N4490" s="21" t="s">
        <v>50</v>
      </c>
      <c r="O4490" s="22"/>
      <c r="P4490" s="22"/>
    </row>
    <row r="4491" spans="1:16" ht="45" x14ac:dyDescent="0.25">
      <c r="A4491" s="21" t="s">
        <v>8777</v>
      </c>
      <c r="B4491" s="21" t="s">
        <v>49</v>
      </c>
      <c r="C4491" s="22"/>
      <c r="D4491" s="22"/>
      <c r="E4491" s="22"/>
      <c r="F4491" s="22"/>
      <c r="G4491" s="22"/>
      <c r="H4491" s="22"/>
      <c r="I4491" s="22"/>
      <c r="J4491" s="22"/>
      <c r="K4491" s="23">
        <v>1</v>
      </c>
      <c r="L4491" s="23">
        <v>1</v>
      </c>
      <c r="M4491" s="21" t="s">
        <v>50</v>
      </c>
      <c r="N4491" s="21" t="s">
        <v>50</v>
      </c>
      <c r="O4491" s="22"/>
      <c r="P4491" s="22"/>
    </row>
    <row r="4492" spans="1:16" ht="45" x14ac:dyDescent="0.25">
      <c r="A4492" s="21" t="s">
        <v>8778</v>
      </c>
      <c r="B4492" s="21" t="s">
        <v>49</v>
      </c>
      <c r="C4492" s="22"/>
      <c r="D4492" s="22"/>
      <c r="E4492" s="22"/>
      <c r="F4492" s="22"/>
      <c r="G4492" s="22"/>
      <c r="H4492" s="22"/>
      <c r="I4492" s="22"/>
      <c r="J4492" s="22"/>
      <c r="K4492" s="23">
        <v>1</v>
      </c>
      <c r="L4492" s="23">
        <v>1</v>
      </c>
      <c r="M4492" s="21" t="s">
        <v>50</v>
      </c>
      <c r="N4492" s="21" t="s">
        <v>50</v>
      </c>
      <c r="O4492" s="22"/>
      <c r="P4492" s="22"/>
    </row>
    <row r="4493" spans="1:16" ht="45" x14ac:dyDescent="0.25">
      <c r="A4493" s="21" t="s">
        <v>8779</v>
      </c>
      <c r="B4493" s="21" t="s">
        <v>49</v>
      </c>
      <c r="C4493" s="22"/>
      <c r="D4493" s="22"/>
      <c r="E4493" s="22"/>
      <c r="F4493" s="22"/>
      <c r="G4493" s="22"/>
      <c r="H4493" s="22"/>
      <c r="I4493" s="22"/>
      <c r="J4493" s="22"/>
      <c r="K4493" s="23">
        <v>1</v>
      </c>
      <c r="L4493" s="23">
        <v>1</v>
      </c>
      <c r="M4493" s="21" t="s">
        <v>50</v>
      </c>
      <c r="N4493" s="21" t="s">
        <v>50</v>
      </c>
      <c r="O4493" s="22"/>
      <c r="P4493" s="22"/>
    </row>
    <row r="4494" spans="1:16" ht="45" x14ac:dyDescent="0.25">
      <c r="A4494" s="21" t="s">
        <v>8780</v>
      </c>
      <c r="B4494" s="21" t="s">
        <v>49</v>
      </c>
      <c r="C4494" s="22"/>
      <c r="D4494" s="22"/>
      <c r="E4494" s="22"/>
      <c r="F4494" s="22"/>
      <c r="G4494" s="22"/>
      <c r="H4494" s="22"/>
      <c r="I4494" s="22"/>
      <c r="J4494" s="22"/>
      <c r="K4494" s="23">
        <v>1</v>
      </c>
      <c r="L4494" s="23">
        <v>1</v>
      </c>
      <c r="M4494" s="21" t="s">
        <v>50</v>
      </c>
      <c r="N4494" s="21" t="s">
        <v>50</v>
      </c>
      <c r="O4494" s="22"/>
      <c r="P4494" s="22"/>
    </row>
    <row r="4495" spans="1:16" ht="45" x14ac:dyDescent="0.25">
      <c r="A4495" s="21" t="s">
        <v>8781</v>
      </c>
      <c r="B4495" s="21" t="s">
        <v>49</v>
      </c>
      <c r="C4495" s="22"/>
      <c r="D4495" s="22"/>
      <c r="E4495" s="22"/>
      <c r="F4495" s="22"/>
      <c r="G4495" s="22"/>
      <c r="H4495" s="22"/>
      <c r="I4495" s="22"/>
      <c r="J4495" s="22"/>
      <c r="K4495" s="23">
        <v>1</v>
      </c>
      <c r="L4495" s="23">
        <v>1</v>
      </c>
      <c r="M4495" s="21" t="s">
        <v>50</v>
      </c>
      <c r="N4495" s="21" t="s">
        <v>50</v>
      </c>
      <c r="O4495" s="22"/>
      <c r="P4495" s="22"/>
    </row>
    <row r="4496" spans="1:16" ht="45" x14ac:dyDescent="0.25">
      <c r="A4496" s="21" t="s">
        <v>8782</v>
      </c>
      <c r="B4496" s="21" t="s">
        <v>49</v>
      </c>
      <c r="C4496" s="22"/>
      <c r="D4496" s="22"/>
      <c r="E4496" s="22"/>
      <c r="F4496" s="22"/>
      <c r="G4496" s="22"/>
      <c r="H4496" s="22"/>
      <c r="I4496" s="22"/>
      <c r="J4496" s="22"/>
      <c r="K4496" s="23">
        <v>1</v>
      </c>
      <c r="L4496" s="23">
        <v>1</v>
      </c>
      <c r="M4496" s="21" t="s">
        <v>50</v>
      </c>
      <c r="N4496" s="21" t="s">
        <v>50</v>
      </c>
      <c r="O4496" s="22"/>
      <c r="P4496" s="22"/>
    </row>
    <row r="4497" spans="1:16" ht="45" x14ac:dyDescent="0.25">
      <c r="A4497" s="21" t="s">
        <v>8783</v>
      </c>
      <c r="B4497" s="21" t="s">
        <v>49</v>
      </c>
      <c r="C4497" s="22"/>
      <c r="D4497" s="22"/>
      <c r="E4497" s="22"/>
      <c r="F4497" s="22"/>
      <c r="G4497" s="22"/>
      <c r="H4497" s="22"/>
      <c r="I4497" s="22"/>
      <c r="J4497" s="22"/>
      <c r="K4497" s="23">
        <v>1</v>
      </c>
      <c r="L4497" s="23">
        <v>1</v>
      </c>
      <c r="M4497" s="21" t="s">
        <v>50</v>
      </c>
      <c r="N4497" s="21" t="s">
        <v>50</v>
      </c>
      <c r="O4497" s="22"/>
      <c r="P4497" s="22"/>
    </row>
    <row r="4498" spans="1:16" ht="45" x14ac:dyDescent="0.25">
      <c r="A4498" s="21" t="s">
        <v>8784</v>
      </c>
      <c r="B4498" s="21" t="s">
        <v>49</v>
      </c>
      <c r="C4498" s="22"/>
      <c r="D4498" s="22"/>
      <c r="E4498" s="22"/>
      <c r="F4498" s="22"/>
      <c r="G4498" s="22"/>
      <c r="H4498" s="22"/>
      <c r="I4498" s="22"/>
      <c r="J4498" s="22"/>
      <c r="K4498" s="23">
        <v>1</v>
      </c>
      <c r="L4498" s="23">
        <v>1</v>
      </c>
      <c r="M4498" s="21" t="s">
        <v>50</v>
      </c>
      <c r="N4498" s="21" t="s">
        <v>50</v>
      </c>
      <c r="O4498" s="22"/>
      <c r="P4498" s="22"/>
    </row>
    <row r="4499" spans="1:16" ht="45" x14ac:dyDescent="0.25">
      <c r="A4499" s="21" t="s">
        <v>3676</v>
      </c>
      <c r="B4499" s="21" t="s">
        <v>49</v>
      </c>
      <c r="C4499" s="23">
        <v>4098077.92</v>
      </c>
      <c r="D4499" s="23">
        <v>109.43</v>
      </c>
      <c r="E4499" s="23">
        <v>6183006.0800000001</v>
      </c>
      <c r="F4499" s="23">
        <v>530.27</v>
      </c>
      <c r="G4499" s="23">
        <v>5689314.5999999996</v>
      </c>
      <c r="H4499" s="23">
        <v>436.57</v>
      </c>
      <c r="I4499" s="23">
        <v>6235677.7199999997</v>
      </c>
      <c r="J4499" s="23">
        <v>526.12</v>
      </c>
      <c r="K4499" s="23">
        <v>1</v>
      </c>
      <c r="L4499" s="23">
        <v>1</v>
      </c>
      <c r="M4499" s="21" t="s">
        <v>50</v>
      </c>
      <c r="N4499" s="21" t="s">
        <v>5192</v>
      </c>
      <c r="O4499" s="22"/>
      <c r="P4499" s="23">
        <v>14013</v>
      </c>
    </row>
    <row r="4500" spans="1:16" ht="45" x14ac:dyDescent="0.25">
      <c r="A4500" s="21" t="s">
        <v>8785</v>
      </c>
      <c r="B4500" s="21" t="s">
        <v>49</v>
      </c>
      <c r="C4500" s="22"/>
      <c r="D4500" s="22"/>
      <c r="E4500" s="22"/>
      <c r="F4500" s="22"/>
      <c r="G4500" s="22"/>
      <c r="H4500" s="22"/>
      <c r="I4500" s="22"/>
      <c r="J4500" s="22"/>
      <c r="K4500" s="23">
        <v>1</v>
      </c>
      <c r="L4500" s="23">
        <v>1</v>
      </c>
      <c r="M4500" s="21" t="s">
        <v>50</v>
      </c>
      <c r="N4500" s="21" t="s">
        <v>50</v>
      </c>
      <c r="O4500" s="22"/>
      <c r="P4500" s="22"/>
    </row>
    <row r="4501" spans="1:16" ht="45" x14ac:dyDescent="0.25">
      <c r="A4501" s="21" t="s">
        <v>3678</v>
      </c>
      <c r="B4501" s="21" t="s">
        <v>49</v>
      </c>
      <c r="C4501" s="22"/>
      <c r="D4501" s="22"/>
      <c r="E4501" s="23">
        <v>58655426.640000001</v>
      </c>
      <c r="F4501" s="23">
        <v>81.95</v>
      </c>
      <c r="G4501" s="23">
        <v>165402082.49000001</v>
      </c>
      <c r="H4501" s="23">
        <v>217.31</v>
      </c>
      <c r="I4501" s="23">
        <v>133805281.84999999</v>
      </c>
      <c r="J4501" s="23">
        <v>235.82</v>
      </c>
      <c r="K4501" s="23">
        <v>1</v>
      </c>
      <c r="L4501" s="23">
        <v>1</v>
      </c>
      <c r="M4501" s="21" t="s">
        <v>50</v>
      </c>
      <c r="N4501" s="21" t="s">
        <v>50</v>
      </c>
      <c r="O4501" s="22"/>
      <c r="P4501" s="22"/>
    </row>
    <row r="4502" spans="1:16" ht="45" x14ac:dyDescent="0.25">
      <c r="A4502" s="21" t="s">
        <v>8786</v>
      </c>
      <c r="B4502" s="21" t="s">
        <v>49</v>
      </c>
      <c r="C4502" s="22"/>
      <c r="D4502" s="22"/>
      <c r="E4502" s="22"/>
      <c r="F4502" s="22"/>
      <c r="G4502" s="22"/>
      <c r="H4502" s="22"/>
      <c r="I4502" s="22"/>
      <c r="J4502" s="22"/>
      <c r="K4502" s="23">
        <v>1</v>
      </c>
      <c r="L4502" s="23">
        <v>1</v>
      </c>
      <c r="M4502" s="21" t="s">
        <v>50</v>
      </c>
      <c r="N4502" s="21" t="s">
        <v>50</v>
      </c>
      <c r="O4502" s="22"/>
      <c r="P4502" s="22"/>
    </row>
    <row r="4503" spans="1:16" ht="45" x14ac:dyDescent="0.25">
      <c r="A4503" s="21" t="s">
        <v>8787</v>
      </c>
      <c r="B4503" s="21" t="s">
        <v>49</v>
      </c>
      <c r="C4503" s="22"/>
      <c r="D4503" s="22"/>
      <c r="E4503" s="22"/>
      <c r="F4503" s="22"/>
      <c r="G4503" s="22"/>
      <c r="H4503" s="22"/>
      <c r="I4503" s="22"/>
      <c r="J4503" s="22"/>
      <c r="K4503" s="23">
        <v>1</v>
      </c>
      <c r="L4503" s="23">
        <v>1</v>
      </c>
      <c r="M4503" s="21" t="s">
        <v>50</v>
      </c>
      <c r="N4503" s="21" t="s">
        <v>50</v>
      </c>
      <c r="O4503" s="22"/>
      <c r="P4503" s="22"/>
    </row>
    <row r="4504" spans="1:16" ht="45" x14ac:dyDescent="0.25">
      <c r="A4504" s="21" t="s">
        <v>8788</v>
      </c>
      <c r="B4504" s="21" t="s">
        <v>49</v>
      </c>
      <c r="C4504" s="22"/>
      <c r="D4504" s="22"/>
      <c r="E4504" s="22"/>
      <c r="F4504" s="22"/>
      <c r="G4504" s="22"/>
      <c r="H4504" s="22"/>
      <c r="I4504" s="22"/>
      <c r="J4504" s="22"/>
      <c r="K4504" s="23">
        <v>1</v>
      </c>
      <c r="L4504" s="23">
        <v>1</v>
      </c>
      <c r="M4504" s="21" t="s">
        <v>50</v>
      </c>
      <c r="N4504" s="21" t="s">
        <v>50</v>
      </c>
      <c r="O4504" s="22"/>
      <c r="P4504" s="22"/>
    </row>
    <row r="4505" spans="1:16" ht="45" x14ac:dyDescent="0.25">
      <c r="A4505" s="21" t="s">
        <v>1176</v>
      </c>
      <c r="B4505" s="21" t="s">
        <v>49</v>
      </c>
      <c r="C4505" s="23">
        <v>4006309.52</v>
      </c>
      <c r="D4505" s="23">
        <v>103.33</v>
      </c>
      <c r="E4505" s="23">
        <v>5453692.8399999999</v>
      </c>
      <c r="F4505" s="23">
        <v>107.4</v>
      </c>
      <c r="G4505" s="23">
        <v>6764251.7800000003</v>
      </c>
      <c r="H4505" s="23">
        <v>143.66</v>
      </c>
      <c r="I4505" s="23">
        <v>6589133.7999999998</v>
      </c>
      <c r="J4505" s="23">
        <v>134.63</v>
      </c>
      <c r="K4505" s="23">
        <v>1</v>
      </c>
      <c r="L4505" s="23">
        <v>1</v>
      </c>
      <c r="M4505" s="21" t="s">
        <v>50</v>
      </c>
      <c r="N4505" s="21" t="s">
        <v>1462</v>
      </c>
      <c r="O4505" s="22"/>
      <c r="P4505" s="23">
        <v>59484</v>
      </c>
    </row>
    <row r="4506" spans="1:16" ht="45" x14ac:dyDescent="0.25">
      <c r="A4506" s="21" t="s">
        <v>8789</v>
      </c>
      <c r="B4506" s="21" t="s">
        <v>49</v>
      </c>
      <c r="C4506" s="22"/>
      <c r="D4506" s="22"/>
      <c r="E4506" s="22"/>
      <c r="F4506" s="22"/>
      <c r="G4506" s="22"/>
      <c r="H4506" s="22"/>
      <c r="I4506" s="22"/>
      <c r="J4506" s="22"/>
      <c r="K4506" s="23">
        <v>1</v>
      </c>
      <c r="L4506" s="23">
        <v>1</v>
      </c>
      <c r="M4506" s="21" t="s">
        <v>50</v>
      </c>
      <c r="N4506" s="21" t="s">
        <v>50</v>
      </c>
      <c r="O4506" s="22"/>
      <c r="P4506" s="22"/>
    </row>
    <row r="4507" spans="1:16" ht="45" x14ac:dyDescent="0.25">
      <c r="A4507" s="21" t="s">
        <v>8790</v>
      </c>
      <c r="B4507" s="21" t="s">
        <v>49</v>
      </c>
      <c r="C4507" s="22"/>
      <c r="D4507" s="22"/>
      <c r="E4507" s="22"/>
      <c r="F4507" s="22"/>
      <c r="G4507" s="22"/>
      <c r="H4507" s="22"/>
      <c r="I4507" s="22"/>
      <c r="J4507" s="22"/>
      <c r="K4507" s="23">
        <v>1</v>
      </c>
      <c r="L4507" s="23">
        <v>1</v>
      </c>
      <c r="M4507" s="21" t="s">
        <v>50</v>
      </c>
      <c r="N4507" s="21" t="s">
        <v>50</v>
      </c>
      <c r="O4507" s="22"/>
      <c r="P4507" s="22"/>
    </row>
    <row r="4508" spans="1:16" ht="45" x14ac:dyDescent="0.25">
      <c r="A4508" s="21" t="s">
        <v>8791</v>
      </c>
      <c r="B4508" s="21" t="s">
        <v>49</v>
      </c>
      <c r="C4508" s="22"/>
      <c r="D4508" s="22"/>
      <c r="E4508" s="22"/>
      <c r="F4508" s="22"/>
      <c r="G4508" s="22"/>
      <c r="H4508" s="22"/>
      <c r="I4508" s="22"/>
      <c r="J4508" s="22"/>
      <c r="K4508" s="23">
        <v>1</v>
      </c>
      <c r="L4508" s="23">
        <v>1</v>
      </c>
      <c r="M4508" s="21" t="s">
        <v>50</v>
      </c>
      <c r="N4508" s="21" t="s">
        <v>50</v>
      </c>
      <c r="O4508" s="22"/>
      <c r="P4508" s="22"/>
    </row>
    <row r="4509" spans="1:16" ht="45" x14ac:dyDescent="0.25">
      <c r="A4509" s="21" t="s">
        <v>8792</v>
      </c>
      <c r="B4509" s="21" t="s">
        <v>49</v>
      </c>
      <c r="C4509" s="22"/>
      <c r="D4509" s="22"/>
      <c r="E4509" s="22"/>
      <c r="F4509" s="22"/>
      <c r="G4509" s="22"/>
      <c r="H4509" s="22"/>
      <c r="I4509" s="22"/>
      <c r="J4509" s="22"/>
      <c r="K4509" s="23">
        <v>1</v>
      </c>
      <c r="L4509" s="23">
        <v>1</v>
      </c>
      <c r="M4509" s="21" t="s">
        <v>50</v>
      </c>
      <c r="N4509" s="21" t="s">
        <v>50</v>
      </c>
      <c r="O4509" s="22"/>
      <c r="P4509" s="22"/>
    </row>
    <row r="4510" spans="1:16" ht="45" x14ac:dyDescent="0.25">
      <c r="A4510" s="21" t="s">
        <v>8793</v>
      </c>
      <c r="B4510" s="21" t="s">
        <v>49</v>
      </c>
      <c r="C4510" s="22"/>
      <c r="D4510" s="22"/>
      <c r="E4510" s="22"/>
      <c r="F4510" s="22"/>
      <c r="G4510" s="22"/>
      <c r="H4510" s="22"/>
      <c r="I4510" s="22"/>
      <c r="J4510" s="22"/>
      <c r="K4510" s="23">
        <v>1</v>
      </c>
      <c r="L4510" s="23">
        <v>1</v>
      </c>
      <c r="M4510" s="21" t="s">
        <v>50</v>
      </c>
      <c r="N4510" s="21" t="s">
        <v>50</v>
      </c>
      <c r="O4510" s="22"/>
      <c r="P4510" s="22"/>
    </row>
    <row r="4511" spans="1:16" ht="45" x14ac:dyDescent="0.25">
      <c r="A4511" s="21" t="s">
        <v>8794</v>
      </c>
      <c r="B4511" s="21" t="s">
        <v>49</v>
      </c>
      <c r="C4511" s="22"/>
      <c r="D4511" s="22"/>
      <c r="E4511" s="22"/>
      <c r="F4511" s="22"/>
      <c r="G4511" s="22"/>
      <c r="H4511" s="22"/>
      <c r="I4511" s="22"/>
      <c r="J4511" s="22"/>
      <c r="K4511" s="23">
        <v>1</v>
      </c>
      <c r="L4511" s="23">
        <v>1</v>
      </c>
      <c r="M4511" s="21" t="s">
        <v>50</v>
      </c>
      <c r="N4511" s="21" t="s">
        <v>50</v>
      </c>
      <c r="O4511" s="22"/>
      <c r="P4511" s="22"/>
    </row>
    <row r="4512" spans="1:16" ht="45" x14ac:dyDescent="0.25">
      <c r="A4512" s="21" t="s">
        <v>577</v>
      </c>
      <c r="B4512" s="21" t="s">
        <v>49</v>
      </c>
      <c r="C4512" s="23">
        <v>27977590.190000001</v>
      </c>
      <c r="D4512" s="23">
        <v>74.599999999999994</v>
      </c>
      <c r="E4512" s="23">
        <v>42864275.619999997</v>
      </c>
      <c r="F4512" s="23">
        <v>78.44</v>
      </c>
      <c r="G4512" s="23">
        <v>35567183.380000003</v>
      </c>
      <c r="H4512" s="23">
        <v>74.16</v>
      </c>
      <c r="I4512" s="23">
        <v>25023343.550000001</v>
      </c>
      <c r="J4512" s="23">
        <v>51.94</v>
      </c>
      <c r="K4512" s="23">
        <v>1</v>
      </c>
      <c r="L4512" s="23">
        <v>1</v>
      </c>
      <c r="M4512" s="21" t="s">
        <v>50</v>
      </c>
      <c r="N4512" s="21" t="s">
        <v>58</v>
      </c>
      <c r="O4512" s="22"/>
      <c r="P4512" s="23">
        <v>519182.25</v>
      </c>
    </row>
    <row r="4513" spans="1:16" ht="45" x14ac:dyDescent="0.25">
      <c r="A4513" s="21" t="s">
        <v>1179</v>
      </c>
      <c r="B4513" s="21" t="s">
        <v>49</v>
      </c>
      <c r="C4513" s="23">
        <v>23495409.039999999</v>
      </c>
      <c r="D4513" s="23">
        <v>158.74</v>
      </c>
      <c r="E4513" s="23">
        <v>18195887.25</v>
      </c>
      <c r="F4513" s="23">
        <v>157.69999999999999</v>
      </c>
      <c r="G4513" s="23">
        <v>16740212.26</v>
      </c>
      <c r="H4513" s="23">
        <v>143.66</v>
      </c>
      <c r="I4513" s="23">
        <v>16306829.18</v>
      </c>
      <c r="J4513" s="23">
        <v>134.63</v>
      </c>
      <c r="K4513" s="23">
        <v>1</v>
      </c>
      <c r="L4513" s="23">
        <v>1</v>
      </c>
      <c r="M4513" s="21" t="s">
        <v>50</v>
      </c>
      <c r="N4513" s="21" t="s">
        <v>1462</v>
      </c>
      <c r="O4513" s="22"/>
      <c r="P4513" s="23">
        <v>134017.5</v>
      </c>
    </row>
    <row r="4514" spans="1:16" ht="45" x14ac:dyDescent="0.25">
      <c r="A4514" s="21" t="s">
        <v>8795</v>
      </c>
      <c r="B4514" s="21" t="s">
        <v>49</v>
      </c>
      <c r="C4514" s="22"/>
      <c r="D4514" s="22"/>
      <c r="E4514" s="22"/>
      <c r="F4514" s="22"/>
      <c r="G4514" s="22"/>
      <c r="H4514" s="22"/>
      <c r="I4514" s="22"/>
      <c r="J4514" s="22"/>
      <c r="K4514" s="23">
        <v>1</v>
      </c>
      <c r="L4514" s="23">
        <v>1</v>
      </c>
      <c r="M4514" s="21" t="s">
        <v>50</v>
      </c>
      <c r="N4514" s="21" t="s">
        <v>50</v>
      </c>
      <c r="O4514" s="22"/>
      <c r="P4514" s="22"/>
    </row>
    <row r="4515" spans="1:16" ht="45" x14ac:dyDescent="0.25">
      <c r="A4515" s="21" t="s">
        <v>8796</v>
      </c>
      <c r="B4515" s="21" t="s">
        <v>49</v>
      </c>
      <c r="C4515" s="22"/>
      <c r="D4515" s="22"/>
      <c r="E4515" s="22"/>
      <c r="F4515" s="22"/>
      <c r="G4515" s="22"/>
      <c r="H4515" s="22"/>
      <c r="I4515" s="22"/>
      <c r="J4515" s="22"/>
      <c r="K4515" s="23">
        <v>1</v>
      </c>
      <c r="L4515" s="23">
        <v>1</v>
      </c>
      <c r="M4515" s="21" t="s">
        <v>50</v>
      </c>
      <c r="N4515" s="21" t="s">
        <v>50</v>
      </c>
      <c r="O4515" s="22"/>
      <c r="P4515" s="22"/>
    </row>
    <row r="4516" spans="1:16" ht="45" x14ac:dyDescent="0.25">
      <c r="A4516" s="21" t="s">
        <v>8797</v>
      </c>
      <c r="B4516" s="21" t="s">
        <v>49</v>
      </c>
      <c r="C4516" s="22"/>
      <c r="D4516" s="22"/>
      <c r="E4516" s="22"/>
      <c r="F4516" s="22"/>
      <c r="G4516" s="22"/>
      <c r="H4516" s="22"/>
      <c r="I4516" s="22"/>
      <c r="J4516" s="22"/>
      <c r="K4516" s="23">
        <v>1</v>
      </c>
      <c r="L4516" s="23">
        <v>1</v>
      </c>
      <c r="M4516" s="21" t="s">
        <v>50</v>
      </c>
      <c r="N4516" s="21" t="s">
        <v>50</v>
      </c>
      <c r="O4516" s="22"/>
      <c r="P4516" s="22"/>
    </row>
    <row r="4517" spans="1:16" ht="45" x14ac:dyDescent="0.25">
      <c r="A4517" s="21" t="s">
        <v>8798</v>
      </c>
      <c r="B4517" s="21" t="s">
        <v>49</v>
      </c>
      <c r="C4517" s="22"/>
      <c r="D4517" s="22"/>
      <c r="E4517" s="22"/>
      <c r="F4517" s="22"/>
      <c r="G4517" s="22"/>
      <c r="H4517" s="22"/>
      <c r="I4517" s="22"/>
      <c r="J4517" s="22"/>
      <c r="K4517" s="23">
        <v>1</v>
      </c>
      <c r="L4517" s="23">
        <v>1</v>
      </c>
      <c r="M4517" s="21" t="s">
        <v>50</v>
      </c>
      <c r="N4517" s="21" t="s">
        <v>50</v>
      </c>
      <c r="O4517" s="22"/>
      <c r="P4517" s="22"/>
    </row>
    <row r="4518" spans="1:16" ht="45" x14ac:dyDescent="0.25">
      <c r="A4518" s="21" t="s">
        <v>8799</v>
      </c>
      <c r="B4518" s="21" t="s">
        <v>49</v>
      </c>
      <c r="C4518" s="22"/>
      <c r="D4518" s="22"/>
      <c r="E4518" s="22"/>
      <c r="F4518" s="22"/>
      <c r="G4518" s="22"/>
      <c r="H4518" s="22"/>
      <c r="I4518" s="22"/>
      <c r="J4518" s="22"/>
      <c r="K4518" s="23">
        <v>1</v>
      </c>
      <c r="L4518" s="23">
        <v>1</v>
      </c>
      <c r="M4518" s="21" t="s">
        <v>50</v>
      </c>
      <c r="N4518" s="21" t="s">
        <v>50</v>
      </c>
      <c r="O4518" s="22"/>
      <c r="P4518" s="22"/>
    </row>
    <row r="4519" spans="1:16" ht="45" x14ac:dyDescent="0.25">
      <c r="A4519" s="21" t="s">
        <v>8800</v>
      </c>
      <c r="B4519" s="21" t="s">
        <v>49</v>
      </c>
      <c r="C4519" s="22"/>
      <c r="D4519" s="22"/>
      <c r="E4519" s="22"/>
      <c r="F4519" s="22"/>
      <c r="G4519" s="22"/>
      <c r="H4519" s="22"/>
      <c r="I4519" s="22"/>
      <c r="J4519" s="22"/>
      <c r="K4519" s="23">
        <v>1</v>
      </c>
      <c r="L4519" s="23">
        <v>1</v>
      </c>
      <c r="M4519" s="21" t="s">
        <v>50</v>
      </c>
      <c r="N4519" s="21" t="s">
        <v>50</v>
      </c>
      <c r="O4519" s="22"/>
      <c r="P4519" s="22"/>
    </row>
    <row r="4520" spans="1:16" ht="45" x14ac:dyDescent="0.25">
      <c r="A4520" s="21" t="s">
        <v>8801</v>
      </c>
      <c r="B4520" s="21" t="s">
        <v>49</v>
      </c>
      <c r="C4520" s="22"/>
      <c r="D4520" s="22"/>
      <c r="E4520" s="22"/>
      <c r="F4520" s="22"/>
      <c r="G4520" s="22"/>
      <c r="H4520" s="22"/>
      <c r="I4520" s="22"/>
      <c r="J4520" s="22"/>
      <c r="K4520" s="23">
        <v>1</v>
      </c>
      <c r="L4520" s="23">
        <v>1</v>
      </c>
      <c r="M4520" s="21" t="s">
        <v>50</v>
      </c>
      <c r="N4520" s="21" t="s">
        <v>50</v>
      </c>
      <c r="O4520" s="22"/>
      <c r="P4520" s="22"/>
    </row>
    <row r="4521" spans="1:16" ht="45" x14ac:dyDescent="0.25">
      <c r="A4521" s="21" t="s">
        <v>8802</v>
      </c>
      <c r="B4521" s="21" t="s">
        <v>49</v>
      </c>
      <c r="C4521" s="22"/>
      <c r="D4521" s="22"/>
      <c r="E4521" s="22"/>
      <c r="F4521" s="22"/>
      <c r="G4521" s="22"/>
      <c r="H4521" s="22"/>
      <c r="I4521" s="22"/>
      <c r="J4521" s="22"/>
      <c r="K4521" s="23">
        <v>1</v>
      </c>
      <c r="L4521" s="23">
        <v>1</v>
      </c>
      <c r="M4521" s="21" t="s">
        <v>50</v>
      </c>
      <c r="N4521" s="21" t="s">
        <v>50</v>
      </c>
      <c r="O4521" s="22"/>
      <c r="P4521" s="22"/>
    </row>
    <row r="4522" spans="1:16" ht="45" x14ac:dyDescent="0.25">
      <c r="A4522" s="21" t="s">
        <v>8803</v>
      </c>
      <c r="B4522" s="21" t="s">
        <v>49</v>
      </c>
      <c r="C4522" s="22"/>
      <c r="D4522" s="22"/>
      <c r="E4522" s="22"/>
      <c r="F4522" s="22"/>
      <c r="G4522" s="22"/>
      <c r="H4522" s="22"/>
      <c r="I4522" s="22"/>
      <c r="J4522" s="22"/>
      <c r="K4522" s="23">
        <v>1</v>
      </c>
      <c r="L4522" s="23">
        <v>1</v>
      </c>
      <c r="M4522" s="21" t="s">
        <v>50</v>
      </c>
      <c r="N4522" s="21" t="s">
        <v>50</v>
      </c>
      <c r="O4522" s="22"/>
      <c r="P4522" s="22"/>
    </row>
    <row r="4523" spans="1:16" ht="45" x14ac:dyDescent="0.25">
      <c r="A4523" s="21" t="s">
        <v>8804</v>
      </c>
      <c r="B4523" s="21" t="s">
        <v>49</v>
      </c>
      <c r="C4523" s="22"/>
      <c r="D4523" s="22"/>
      <c r="E4523" s="22"/>
      <c r="F4523" s="22"/>
      <c r="G4523" s="22"/>
      <c r="H4523" s="22"/>
      <c r="I4523" s="22"/>
      <c r="J4523" s="22"/>
      <c r="K4523" s="23">
        <v>1</v>
      </c>
      <c r="L4523" s="23">
        <v>1</v>
      </c>
      <c r="M4523" s="21" t="s">
        <v>50</v>
      </c>
      <c r="N4523" s="21" t="s">
        <v>50</v>
      </c>
      <c r="O4523" s="22"/>
      <c r="P4523" s="22"/>
    </row>
    <row r="4524" spans="1:16" ht="45" x14ac:dyDescent="0.25">
      <c r="A4524" s="21" t="s">
        <v>8805</v>
      </c>
      <c r="B4524" s="21" t="s">
        <v>49</v>
      </c>
      <c r="C4524" s="22"/>
      <c r="D4524" s="22"/>
      <c r="E4524" s="22"/>
      <c r="F4524" s="22"/>
      <c r="G4524" s="22"/>
      <c r="H4524" s="22"/>
      <c r="I4524" s="22"/>
      <c r="J4524" s="22"/>
      <c r="K4524" s="23">
        <v>1</v>
      </c>
      <c r="L4524" s="23">
        <v>1</v>
      </c>
      <c r="M4524" s="21" t="s">
        <v>50</v>
      </c>
      <c r="N4524" s="21" t="s">
        <v>50</v>
      </c>
      <c r="O4524" s="22"/>
      <c r="P4524" s="22"/>
    </row>
    <row r="4525" spans="1:16" ht="45" x14ac:dyDescent="0.25">
      <c r="A4525" s="21" t="s">
        <v>8806</v>
      </c>
      <c r="B4525" s="21" t="s">
        <v>49</v>
      </c>
      <c r="C4525" s="22"/>
      <c r="D4525" s="22"/>
      <c r="E4525" s="22"/>
      <c r="F4525" s="22"/>
      <c r="G4525" s="22"/>
      <c r="H4525" s="22"/>
      <c r="I4525" s="22"/>
      <c r="J4525" s="22"/>
      <c r="K4525" s="23">
        <v>1</v>
      </c>
      <c r="L4525" s="23">
        <v>1</v>
      </c>
      <c r="M4525" s="21" t="s">
        <v>50</v>
      </c>
      <c r="N4525" s="21" t="s">
        <v>50</v>
      </c>
      <c r="O4525" s="22"/>
      <c r="P4525" s="22"/>
    </row>
    <row r="4526" spans="1:16" ht="45" x14ac:dyDescent="0.25">
      <c r="A4526" s="21" t="s">
        <v>8807</v>
      </c>
      <c r="B4526" s="21" t="s">
        <v>49</v>
      </c>
      <c r="C4526" s="22"/>
      <c r="D4526" s="22"/>
      <c r="E4526" s="22"/>
      <c r="F4526" s="22"/>
      <c r="G4526" s="22"/>
      <c r="H4526" s="22"/>
      <c r="I4526" s="22"/>
      <c r="J4526" s="22"/>
      <c r="K4526" s="23">
        <v>1</v>
      </c>
      <c r="L4526" s="23">
        <v>1</v>
      </c>
      <c r="M4526" s="21" t="s">
        <v>50</v>
      </c>
      <c r="N4526" s="21" t="s">
        <v>50</v>
      </c>
      <c r="O4526" s="22"/>
      <c r="P4526" s="22"/>
    </row>
    <row r="4527" spans="1:16" ht="45" x14ac:dyDescent="0.25">
      <c r="A4527" s="21" t="s">
        <v>3684</v>
      </c>
      <c r="B4527" s="21" t="s">
        <v>49</v>
      </c>
      <c r="C4527" s="23">
        <v>7783100.5199999996</v>
      </c>
      <c r="D4527" s="23">
        <v>550.85</v>
      </c>
      <c r="E4527" s="23">
        <v>13446457.869999999</v>
      </c>
      <c r="F4527" s="23">
        <v>542.91</v>
      </c>
      <c r="G4527" s="23">
        <v>29137661.140000001</v>
      </c>
      <c r="H4527" s="23">
        <v>1953.78</v>
      </c>
      <c r="I4527" s="23">
        <v>17201474.989999998</v>
      </c>
      <c r="J4527" s="23">
        <v>622.66999999999996</v>
      </c>
      <c r="K4527" s="23">
        <v>1</v>
      </c>
      <c r="L4527" s="23">
        <v>1</v>
      </c>
      <c r="M4527" s="21" t="s">
        <v>50</v>
      </c>
      <c r="N4527" s="21" t="s">
        <v>5192</v>
      </c>
      <c r="O4527" s="22"/>
      <c r="P4527" s="23">
        <v>14590</v>
      </c>
    </row>
    <row r="4528" spans="1:16" ht="45" x14ac:dyDescent="0.25">
      <c r="A4528" s="21" t="s">
        <v>8808</v>
      </c>
      <c r="B4528" s="21" t="s">
        <v>49</v>
      </c>
      <c r="C4528" s="22"/>
      <c r="D4528" s="22"/>
      <c r="E4528" s="22"/>
      <c r="F4528" s="22"/>
      <c r="G4528" s="22"/>
      <c r="H4528" s="22"/>
      <c r="I4528" s="22"/>
      <c r="J4528" s="22"/>
      <c r="K4528" s="23">
        <v>1</v>
      </c>
      <c r="L4528" s="23">
        <v>1</v>
      </c>
      <c r="M4528" s="21" t="s">
        <v>50</v>
      </c>
      <c r="N4528" s="21" t="s">
        <v>50</v>
      </c>
      <c r="O4528" s="22"/>
      <c r="P4528" s="22"/>
    </row>
    <row r="4529" spans="1:16" ht="45" x14ac:dyDescent="0.25">
      <c r="A4529" s="21" t="s">
        <v>8809</v>
      </c>
      <c r="B4529" s="21" t="s">
        <v>49</v>
      </c>
      <c r="C4529" s="22"/>
      <c r="D4529" s="22"/>
      <c r="E4529" s="22"/>
      <c r="F4529" s="22"/>
      <c r="G4529" s="22"/>
      <c r="H4529" s="22"/>
      <c r="I4529" s="22"/>
      <c r="J4529" s="22"/>
      <c r="K4529" s="23">
        <v>1</v>
      </c>
      <c r="L4529" s="23">
        <v>1</v>
      </c>
      <c r="M4529" s="21" t="s">
        <v>50</v>
      </c>
      <c r="N4529" s="21" t="s">
        <v>50</v>
      </c>
      <c r="O4529" s="22"/>
      <c r="P4529" s="22"/>
    </row>
    <row r="4530" spans="1:16" ht="45" x14ac:dyDescent="0.25">
      <c r="A4530" s="21" t="s">
        <v>8810</v>
      </c>
      <c r="B4530" s="21" t="s">
        <v>49</v>
      </c>
      <c r="C4530" s="22"/>
      <c r="D4530" s="22"/>
      <c r="E4530" s="22"/>
      <c r="F4530" s="22"/>
      <c r="G4530" s="22"/>
      <c r="H4530" s="22"/>
      <c r="I4530" s="22"/>
      <c r="J4530" s="22"/>
      <c r="K4530" s="23">
        <v>1</v>
      </c>
      <c r="L4530" s="23">
        <v>1</v>
      </c>
      <c r="M4530" s="21" t="s">
        <v>50</v>
      </c>
      <c r="N4530" s="21" t="s">
        <v>50</v>
      </c>
      <c r="O4530" s="22"/>
      <c r="P4530" s="22"/>
    </row>
    <row r="4531" spans="1:16" ht="45" x14ac:dyDescent="0.25">
      <c r="A4531" s="21" t="s">
        <v>8811</v>
      </c>
      <c r="B4531" s="21" t="s">
        <v>49</v>
      </c>
      <c r="C4531" s="22"/>
      <c r="D4531" s="22"/>
      <c r="E4531" s="22"/>
      <c r="F4531" s="22"/>
      <c r="G4531" s="22"/>
      <c r="H4531" s="22"/>
      <c r="I4531" s="22"/>
      <c r="J4531" s="22"/>
      <c r="K4531" s="23">
        <v>1</v>
      </c>
      <c r="L4531" s="23">
        <v>1</v>
      </c>
      <c r="M4531" s="21" t="s">
        <v>50</v>
      </c>
      <c r="N4531" s="21" t="s">
        <v>50</v>
      </c>
      <c r="O4531" s="22"/>
      <c r="P4531" s="22"/>
    </row>
    <row r="4532" spans="1:16" ht="45" x14ac:dyDescent="0.25">
      <c r="A4532" s="21" t="s">
        <v>587</v>
      </c>
      <c r="B4532" s="21" t="s">
        <v>49</v>
      </c>
      <c r="C4532" s="22"/>
      <c r="D4532" s="22"/>
      <c r="E4532" s="23">
        <v>48442591.960000001</v>
      </c>
      <c r="F4532" s="23">
        <v>192.67</v>
      </c>
      <c r="G4532" s="23">
        <v>35254175.170000002</v>
      </c>
      <c r="H4532" s="23">
        <v>148.66</v>
      </c>
      <c r="I4532" s="23">
        <v>42407887.060000002</v>
      </c>
      <c r="J4532" s="23">
        <v>164.51</v>
      </c>
      <c r="K4532" s="23">
        <v>1</v>
      </c>
      <c r="L4532" s="23">
        <v>1</v>
      </c>
      <c r="M4532" s="21" t="s">
        <v>50</v>
      </c>
      <c r="N4532" s="21" t="s">
        <v>50</v>
      </c>
      <c r="O4532" s="22"/>
      <c r="P4532" s="22"/>
    </row>
    <row r="4533" spans="1:16" ht="45" x14ac:dyDescent="0.25">
      <c r="A4533" s="21" t="s">
        <v>8812</v>
      </c>
      <c r="B4533" s="21" t="s">
        <v>49</v>
      </c>
      <c r="C4533" s="22"/>
      <c r="D4533" s="22"/>
      <c r="E4533" s="22"/>
      <c r="F4533" s="22"/>
      <c r="G4533" s="22"/>
      <c r="H4533" s="22"/>
      <c r="I4533" s="22"/>
      <c r="J4533" s="22"/>
      <c r="K4533" s="23">
        <v>1</v>
      </c>
      <c r="L4533" s="23">
        <v>1</v>
      </c>
      <c r="M4533" s="21" t="s">
        <v>50</v>
      </c>
      <c r="N4533" s="21" t="s">
        <v>50</v>
      </c>
      <c r="O4533" s="22"/>
      <c r="P4533" s="22"/>
    </row>
    <row r="4534" spans="1:16" ht="45" x14ac:dyDescent="0.25">
      <c r="A4534" s="21" t="s">
        <v>8813</v>
      </c>
      <c r="B4534" s="21" t="s">
        <v>49</v>
      </c>
      <c r="C4534" s="22"/>
      <c r="D4534" s="22"/>
      <c r="E4534" s="22"/>
      <c r="F4534" s="22"/>
      <c r="G4534" s="22"/>
      <c r="H4534" s="22"/>
      <c r="I4534" s="22"/>
      <c r="J4534" s="22"/>
      <c r="K4534" s="23">
        <v>1</v>
      </c>
      <c r="L4534" s="23">
        <v>1</v>
      </c>
      <c r="M4534" s="21" t="s">
        <v>50</v>
      </c>
      <c r="N4534" s="21" t="s">
        <v>50</v>
      </c>
      <c r="O4534" s="22"/>
      <c r="P4534" s="22"/>
    </row>
    <row r="4535" spans="1:16" ht="45" x14ac:dyDescent="0.25">
      <c r="A4535" s="21" t="s">
        <v>8814</v>
      </c>
      <c r="B4535" s="21" t="s">
        <v>49</v>
      </c>
      <c r="C4535" s="22"/>
      <c r="D4535" s="22"/>
      <c r="E4535" s="22"/>
      <c r="F4535" s="22"/>
      <c r="G4535" s="22"/>
      <c r="H4535" s="22"/>
      <c r="I4535" s="22"/>
      <c r="J4535" s="22"/>
      <c r="K4535" s="23">
        <v>1</v>
      </c>
      <c r="L4535" s="23">
        <v>1</v>
      </c>
      <c r="M4535" s="21" t="s">
        <v>50</v>
      </c>
      <c r="N4535" s="21" t="s">
        <v>50</v>
      </c>
      <c r="O4535" s="22"/>
      <c r="P4535" s="22"/>
    </row>
    <row r="4536" spans="1:16" ht="45" x14ac:dyDescent="0.25">
      <c r="A4536" s="21" t="s">
        <v>8815</v>
      </c>
      <c r="B4536" s="21" t="s">
        <v>49</v>
      </c>
      <c r="C4536" s="22"/>
      <c r="D4536" s="22"/>
      <c r="E4536" s="22"/>
      <c r="F4536" s="22"/>
      <c r="G4536" s="22"/>
      <c r="H4536" s="22"/>
      <c r="I4536" s="22"/>
      <c r="J4536" s="22"/>
      <c r="K4536" s="23">
        <v>1</v>
      </c>
      <c r="L4536" s="23">
        <v>1</v>
      </c>
      <c r="M4536" s="21" t="s">
        <v>50</v>
      </c>
      <c r="N4536" s="21" t="s">
        <v>50</v>
      </c>
      <c r="O4536" s="22"/>
      <c r="P4536" s="22"/>
    </row>
    <row r="4537" spans="1:16" ht="45" x14ac:dyDescent="0.25">
      <c r="A4537" s="21" t="s">
        <v>8816</v>
      </c>
      <c r="B4537" s="21" t="s">
        <v>49</v>
      </c>
      <c r="C4537" s="22"/>
      <c r="D4537" s="22"/>
      <c r="E4537" s="22"/>
      <c r="F4537" s="22"/>
      <c r="G4537" s="22"/>
      <c r="H4537" s="22"/>
      <c r="I4537" s="22"/>
      <c r="J4537" s="22"/>
      <c r="K4537" s="23">
        <v>1</v>
      </c>
      <c r="L4537" s="23">
        <v>1</v>
      </c>
      <c r="M4537" s="21" t="s">
        <v>50</v>
      </c>
      <c r="N4537" s="21" t="s">
        <v>50</v>
      </c>
      <c r="O4537" s="22"/>
      <c r="P4537" s="22"/>
    </row>
    <row r="4538" spans="1:16" ht="45" x14ac:dyDescent="0.25">
      <c r="A4538" s="21" t="s">
        <v>8817</v>
      </c>
      <c r="B4538" s="21" t="s">
        <v>49</v>
      </c>
      <c r="C4538" s="22"/>
      <c r="D4538" s="22"/>
      <c r="E4538" s="22"/>
      <c r="F4538" s="22"/>
      <c r="G4538" s="22"/>
      <c r="H4538" s="22"/>
      <c r="I4538" s="22"/>
      <c r="J4538" s="22"/>
      <c r="K4538" s="23">
        <v>1</v>
      </c>
      <c r="L4538" s="23">
        <v>1</v>
      </c>
      <c r="M4538" s="21" t="s">
        <v>50</v>
      </c>
      <c r="N4538" s="21" t="s">
        <v>50</v>
      </c>
      <c r="O4538" s="22"/>
      <c r="P4538" s="22"/>
    </row>
    <row r="4539" spans="1:16" ht="45" x14ac:dyDescent="0.25">
      <c r="A4539" s="21" t="s">
        <v>8818</v>
      </c>
      <c r="B4539" s="21" t="s">
        <v>49</v>
      </c>
      <c r="C4539" s="22"/>
      <c r="D4539" s="22"/>
      <c r="E4539" s="22"/>
      <c r="F4539" s="22"/>
      <c r="G4539" s="22"/>
      <c r="H4539" s="22"/>
      <c r="I4539" s="22"/>
      <c r="J4539" s="22"/>
      <c r="K4539" s="23">
        <v>1</v>
      </c>
      <c r="L4539" s="23">
        <v>1</v>
      </c>
      <c r="M4539" s="21" t="s">
        <v>50</v>
      </c>
      <c r="N4539" s="21" t="s">
        <v>50</v>
      </c>
      <c r="O4539" s="22"/>
      <c r="P4539" s="22"/>
    </row>
    <row r="4540" spans="1:16" ht="45" x14ac:dyDescent="0.25">
      <c r="A4540" s="21" t="s">
        <v>8819</v>
      </c>
      <c r="B4540" s="21" t="s">
        <v>198</v>
      </c>
      <c r="C4540" s="22"/>
      <c r="D4540" s="22"/>
      <c r="E4540" s="22"/>
      <c r="F4540" s="22"/>
      <c r="G4540" s="22"/>
      <c r="H4540" s="22"/>
      <c r="I4540" s="22"/>
      <c r="J4540" s="22"/>
      <c r="K4540" s="23">
        <v>1</v>
      </c>
      <c r="L4540" s="23">
        <v>1</v>
      </c>
      <c r="M4540" s="21" t="s">
        <v>50</v>
      </c>
      <c r="N4540" s="21" t="s">
        <v>50</v>
      </c>
      <c r="O4540" s="22"/>
      <c r="P4540" s="22"/>
    </row>
    <row r="4541" spans="1:16" ht="45" x14ac:dyDescent="0.25">
      <c r="A4541" s="21" t="s">
        <v>8820</v>
      </c>
      <c r="B4541" s="21" t="s">
        <v>49</v>
      </c>
      <c r="C4541" s="22"/>
      <c r="D4541" s="22"/>
      <c r="E4541" s="22"/>
      <c r="F4541" s="22"/>
      <c r="G4541" s="22"/>
      <c r="H4541" s="22"/>
      <c r="I4541" s="22"/>
      <c r="J4541" s="22"/>
      <c r="K4541" s="23">
        <v>1</v>
      </c>
      <c r="L4541" s="23">
        <v>1</v>
      </c>
      <c r="M4541" s="21" t="s">
        <v>50</v>
      </c>
      <c r="N4541" s="21" t="s">
        <v>50</v>
      </c>
      <c r="O4541" s="22"/>
      <c r="P4541" s="22"/>
    </row>
    <row r="4542" spans="1:16" ht="45" x14ac:dyDescent="0.25">
      <c r="A4542" s="21" t="s">
        <v>8821</v>
      </c>
      <c r="B4542" s="21" t="s">
        <v>49</v>
      </c>
      <c r="C4542" s="22"/>
      <c r="D4542" s="22"/>
      <c r="E4542" s="22"/>
      <c r="F4542" s="22"/>
      <c r="G4542" s="22"/>
      <c r="H4542" s="22"/>
      <c r="I4542" s="22"/>
      <c r="J4542" s="22"/>
      <c r="K4542" s="23">
        <v>1</v>
      </c>
      <c r="L4542" s="23">
        <v>1</v>
      </c>
      <c r="M4542" s="21" t="s">
        <v>50</v>
      </c>
      <c r="N4542" s="21" t="s">
        <v>50</v>
      </c>
      <c r="O4542" s="22"/>
      <c r="P4542" s="22"/>
    </row>
    <row r="4543" spans="1:16" ht="45" x14ac:dyDescent="0.25">
      <c r="A4543" s="21" t="s">
        <v>8822</v>
      </c>
      <c r="B4543" s="21" t="s">
        <v>49</v>
      </c>
      <c r="C4543" s="22"/>
      <c r="D4543" s="22"/>
      <c r="E4543" s="22"/>
      <c r="F4543" s="22"/>
      <c r="G4543" s="22"/>
      <c r="H4543" s="22"/>
      <c r="I4543" s="22"/>
      <c r="J4543" s="22"/>
      <c r="K4543" s="23">
        <v>1</v>
      </c>
      <c r="L4543" s="23">
        <v>1</v>
      </c>
      <c r="M4543" s="21" t="s">
        <v>50</v>
      </c>
      <c r="N4543" s="21" t="s">
        <v>50</v>
      </c>
      <c r="O4543" s="22"/>
      <c r="P4543" s="22"/>
    </row>
    <row r="4544" spans="1:16" ht="45" x14ac:dyDescent="0.25">
      <c r="A4544" s="21" t="s">
        <v>8823</v>
      </c>
      <c r="B4544" s="21" t="s">
        <v>49</v>
      </c>
      <c r="C4544" s="22"/>
      <c r="D4544" s="22"/>
      <c r="E4544" s="22"/>
      <c r="F4544" s="22"/>
      <c r="G4544" s="22"/>
      <c r="H4544" s="22"/>
      <c r="I4544" s="22"/>
      <c r="J4544" s="22"/>
      <c r="K4544" s="23">
        <v>1</v>
      </c>
      <c r="L4544" s="23">
        <v>1</v>
      </c>
      <c r="M4544" s="21" t="s">
        <v>50</v>
      </c>
      <c r="N4544" s="21" t="s">
        <v>50</v>
      </c>
      <c r="O4544" s="22"/>
      <c r="P4544" s="22"/>
    </row>
    <row r="4545" spans="1:16" ht="45" x14ac:dyDescent="0.25">
      <c r="A4545" s="21" t="s">
        <v>8824</v>
      </c>
      <c r="B4545" s="21" t="s">
        <v>49</v>
      </c>
      <c r="C4545" s="22"/>
      <c r="D4545" s="22"/>
      <c r="E4545" s="22"/>
      <c r="F4545" s="22"/>
      <c r="G4545" s="22"/>
      <c r="H4545" s="22"/>
      <c r="I4545" s="22"/>
      <c r="J4545" s="22"/>
      <c r="K4545" s="23">
        <v>1</v>
      </c>
      <c r="L4545" s="23">
        <v>1</v>
      </c>
      <c r="M4545" s="21" t="s">
        <v>50</v>
      </c>
      <c r="N4545" s="21" t="s">
        <v>50</v>
      </c>
      <c r="O4545" s="22"/>
      <c r="P4545" s="22"/>
    </row>
    <row r="4546" spans="1:16" ht="45" x14ac:dyDescent="0.25">
      <c r="A4546" s="21" t="s">
        <v>3687</v>
      </c>
      <c r="B4546" s="21" t="s">
        <v>49</v>
      </c>
      <c r="C4546" s="23">
        <v>65425534.020000003</v>
      </c>
      <c r="D4546" s="23">
        <v>379.89</v>
      </c>
      <c r="E4546" s="23">
        <v>29261255.27</v>
      </c>
      <c r="F4546" s="23">
        <v>241.48</v>
      </c>
      <c r="G4546" s="23">
        <v>104634068.52</v>
      </c>
      <c r="H4546" s="23">
        <v>493.56</v>
      </c>
      <c r="I4546" s="23">
        <v>57653237.880000003</v>
      </c>
      <c r="J4546" s="23">
        <v>339.51</v>
      </c>
      <c r="K4546" s="23">
        <v>1</v>
      </c>
      <c r="L4546" s="23">
        <v>1</v>
      </c>
      <c r="M4546" s="21" t="s">
        <v>50</v>
      </c>
      <c r="N4546" s="21" t="s">
        <v>1462</v>
      </c>
      <c r="O4546" s="22"/>
      <c r="P4546" s="23">
        <v>196347</v>
      </c>
    </row>
    <row r="4547" spans="1:16" ht="45" x14ac:dyDescent="0.25">
      <c r="A4547" s="21" t="s">
        <v>8825</v>
      </c>
      <c r="B4547" s="21" t="s">
        <v>49</v>
      </c>
      <c r="C4547" s="22"/>
      <c r="D4547" s="22"/>
      <c r="E4547" s="22"/>
      <c r="F4547" s="22"/>
      <c r="G4547" s="22"/>
      <c r="H4547" s="22"/>
      <c r="I4547" s="22"/>
      <c r="J4547" s="22"/>
      <c r="K4547" s="23">
        <v>1</v>
      </c>
      <c r="L4547" s="23">
        <v>1</v>
      </c>
      <c r="M4547" s="21" t="s">
        <v>50</v>
      </c>
      <c r="N4547" s="21" t="s">
        <v>50</v>
      </c>
      <c r="O4547" s="22"/>
      <c r="P4547" s="22"/>
    </row>
    <row r="4548" spans="1:16" ht="45" x14ac:dyDescent="0.25">
      <c r="A4548" s="21" t="s">
        <v>8826</v>
      </c>
      <c r="B4548" s="21" t="s">
        <v>49</v>
      </c>
      <c r="C4548" s="22"/>
      <c r="D4548" s="22"/>
      <c r="E4548" s="22"/>
      <c r="F4548" s="22"/>
      <c r="G4548" s="22"/>
      <c r="H4548" s="22"/>
      <c r="I4548" s="22"/>
      <c r="J4548" s="22"/>
      <c r="K4548" s="23">
        <v>1</v>
      </c>
      <c r="L4548" s="23">
        <v>1</v>
      </c>
      <c r="M4548" s="21" t="s">
        <v>50</v>
      </c>
      <c r="N4548" s="21" t="s">
        <v>50</v>
      </c>
      <c r="O4548" s="22"/>
      <c r="P4548" s="22"/>
    </row>
    <row r="4549" spans="1:16" ht="45" x14ac:dyDescent="0.25">
      <c r="A4549" s="21" t="s">
        <v>8827</v>
      </c>
      <c r="B4549" s="21" t="s">
        <v>49</v>
      </c>
      <c r="C4549" s="22"/>
      <c r="D4549" s="22"/>
      <c r="E4549" s="22"/>
      <c r="F4549" s="22"/>
      <c r="G4549" s="22"/>
      <c r="H4549" s="22"/>
      <c r="I4549" s="22"/>
      <c r="J4549" s="22"/>
      <c r="K4549" s="23">
        <v>1</v>
      </c>
      <c r="L4549" s="23">
        <v>1</v>
      </c>
      <c r="M4549" s="21" t="s">
        <v>50</v>
      </c>
      <c r="N4549" s="21" t="s">
        <v>50</v>
      </c>
      <c r="O4549" s="22"/>
      <c r="P4549" s="22"/>
    </row>
    <row r="4550" spans="1:16" ht="45" x14ac:dyDescent="0.25">
      <c r="A4550" s="21" t="s">
        <v>8828</v>
      </c>
      <c r="B4550" s="21" t="s">
        <v>49</v>
      </c>
      <c r="C4550" s="22"/>
      <c r="D4550" s="22"/>
      <c r="E4550" s="22"/>
      <c r="F4550" s="22"/>
      <c r="G4550" s="22"/>
      <c r="H4550" s="22"/>
      <c r="I4550" s="22"/>
      <c r="J4550" s="22"/>
      <c r="K4550" s="23">
        <v>1</v>
      </c>
      <c r="L4550" s="23">
        <v>1</v>
      </c>
      <c r="M4550" s="21" t="s">
        <v>50</v>
      </c>
      <c r="N4550" s="21" t="s">
        <v>50</v>
      </c>
      <c r="O4550" s="22"/>
      <c r="P4550" s="22"/>
    </row>
    <row r="4551" spans="1:16" ht="45" x14ac:dyDescent="0.25">
      <c r="A4551" s="21" t="s">
        <v>8829</v>
      </c>
      <c r="B4551" s="21" t="s">
        <v>49</v>
      </c>
      <c r="C4551" s="22"/>
      <c r="D4551" s="22"/>
      <c r="E4551" s="22"/>
      <c r="F4551" s="22"/>
      <c r="G4551" s="22"/>
      <c r="H4551" s="22"/>
      <c r="I4551" s="22"/>
      <c r="J4551" s="22"/>
      <c r="K4551" s="23">
        <v>1</v>
      </c>
      <c r="L4551" s="23">
        <v>1</v>
      </c>
      <c r="M4551" s="21" t="s">
        <v>50</v>
      </c>
      <c r="N4551" s="21" t="s">
        <v>50</v>
      </c>
      <c r="O4551" s="22"/>
      <c r="P4551" s="22"/>
    </row>
    <row r="4552" spans="1:16" ht="45" x14ac:dyDescent="0.25">
      <c r="A4552" s="21" t="s">
        <v>590</v>
      </c>
      <c r="B4552" s="21" t="s">
        <v>49</v>
      </c>
      <c r="C4552" s="23">
        <v>44574257.439999998</v>
      </c>
      <c r="D4552" s="23">
        <v>158.74</v>
      </c>
      <c r="E4552" s="23">
        <v>25605483.23</v>
      </c>
      <c r="F4552" s="23">
        <v>107.4</v>
      </c>
      <c r="G4552" s="23">
        <v>31758652.489999998</v>
      </c>
      <c r="H4552" s="23">
        <v>143.66</v>
      </c>
      <c r="I4552" s="23">
        <v>30936460.850000001</v>
      </c>
      <c r="J4552" s="23">
        <v>134.63</v>
      </c>
      <c r="K4552" s="23">
        <v>1</v>
      </c>
      <c r="L4552" s="23">
        <v>1</v>
      </c>
      <c r="M4552" s="21" t="s">
        <v>50</v>
      </c>
      <c r="N4552" s="21" t="s">
        <v>1462</v>
      </c>
      <c r="O4552" s="22"/>
      <c r="P4552" s="23">
        <v>256348.75</v>
      </c>
    </row>
    <row r="4553" spans="1:16" ht="45" x14ac:dyDescent="0.25">
      <c r="A4553" s="21" t="s">
        <v>8830</v>
      </c>
      <c r="B4553" s="21" t="s">
        <v>49</v>
      </c>
      <c r="C4553" s="22"/>
      <c r="D4553" s="22"/>
      <c r="E4553" s="22"/>
      <c r="F4553" s="22"/>
      <c r="G4553" s="22"/>
      <c r="H4553" s="22"/>
      <c r="I4553" s="22"/>
      <c r="J4553" s="22"/>
      <c r="K4553" s="23">
        <v>1</v>
      </c>
      <c r="L4553" s="23">
        <v>1</v>
      </c>
      <c r="M4553" s="21" t="s">
        <v>50</v>
      </c>
      <c r="N4553" s="21" t="s">
        <v>50</v>
      </c>
      <c r="O4553" s="22"/>
      <c r="P4553" s="22"/>
    </row>
    <row r="4554" spans="1:16" ht="45" x14ac:dyDescent="0.25">
      <c r="A4554" s="21" t="s">
        <v>8831</v>
      </c>
      <c r="B4554" s="21" t="s">
        <v>49</v>
      </c>
      <c r="C4554" s="22"/>
      <c r="D4554" s="22"/>
      <c r="E4554" s="22"/>
      <c r="F4554" s="22"/>
      <c r="G4554" s="22"/>
      <c r="H4554" s="22"/>
      <c r="I4554" s="22"/>
      <c r="J4554" s="22"/>
      <c r="K4554" s="23">
        <v>1</v>
      </c>
      <c r="L4554" s="23">
        <v>1</v>
      </c>
      <c r="M4554" s="21" t="s">
        <v>50</v>
      </c>
      <c r="N4554" s="21" t="s">
        <v>50</v>
      </c>
      <c r="O4554" s="22"/>
      <c r="P4554" s="22"/>
    </row>
    <row r="4555" spans="1:16" ht="45" x14ac:dyDescent="0.25">
      <c r="A4555" s="21" t="s">
        <v>1181</v>
      </c>
      <c r="B4555" s="21" t="s">
        <v>49</v>
      </c>
      <c r="C4555" s="23">
        <v>127390895.13</v>
      </c>
      <c r="D4555" s="23">
        <v>91.68</v>
      </c>
      <c r="E4555" s="23">
        <v>49637748</v>
      </c>
      <c r="F4555" s="23">
        <v>58.19</v>
      </c>
      <c r="G4555" s="23">
        <v>33053288.449999999</v>
      </c>
      <c r="H4555" s="23">
        <v>40.07</v>
      </c>
      <c r="I4555" s="23">
        <v>33220079.109999999</v>
      </c>
      <c r="J4555" s="23">
        <v>40.93</v>
      </c>
      <c r="K4555" s="23">
        <v>1</v>
      </c>
      <c r="L4555" s="23">
        <v>1</v>
      </c>
      <c r="M4555" s="21" t="s">
        <v>50</v>
      </c>
      <c r="N4555" s="21" t="s">
        <v>58</v>
      </c>
      <c r="O4555" s="22"/>
      <c r="P4555" s="23">
        <v>937253</v>
      </c>
    </row>
    <row r="4556" spans="1:16" ht="45" x14ac:dyDescent="0.25">
      <c r="A4556" s="21" t="s">
        <v>8832</v>
      </c>
      <c r="B4556" s="21" t="s">
        <v>49</v>
      </c>
      <c r="C4556" s="22"/>
      <c r="D4556" s="22"/>
      <c r="E4556" s="22"/>
      <c r="F4556" s="22"/>
      <c r="G4556" s="22"/>
      <c r="H4556" s="22"/>
      <c r="I4556" s="22"/>
      <c r="J4556" s="22"/>
      <c r="K4556" s="23">
        <v>1</v>
      </c>
      <c r="L4556" s="23">
        <v>1</v>
      </c>
      <c r="M4556" s="21" t="s">
        <v>50</v>
      </c>
      <c r="N4556" s="21" t="s">
        <v>50</v>
      </c>
      <c r="O4556" s="22"/>
      <c r="P4556" s="22"/>
    </row>
    <row r="4557" spans="1:16" ht="45" x14ac:dyDescent="0.25">
      <c r="A4557" s="21" t="s">
        <v>8833</v>
      </c>
      <c r="B4557" s="21" t="s">
        <v>198</v>
      </c>
      <c r="C4557" s="22"/>
      <c r="D4557" s="22"/>
      <c r="E4557" s="22"/>
      <c r="F4557" s="22"/>
      <c r="G4557" s="22"/>
      <c r="H4557" s="22"/>
      <c r="I4557" s="22"/>
      <c r="J4557" s="22"/>
      <c r="K4557" s="23">
        <v>1</v>
      </c>
      <c r="L4557" s="23">
        <v>1</v>
      </c>
      <c r="M4557" s="21" t="s">
        <v>50</v>
      </c>
      <c r="N4557" s="21" t="s">
        <v>50</v>
      </c>
      <c r="O4557" s="22"/>
      <c r="P4557" s="22"/>
    </row>
    <row r="4558" spans="1:16" ht="45" x14ac:dyDescent="0.25">
      <c r="A4558" s="21" t="s">
        <v>8834</v>
      </c>
      <c r="B4558" s="21" t="s">
        <v>49</v>
      </c>
      <c r="C4558" s="22"/>
      <c r="D4558" s="22"/>
      <c r="E4558" s="22"/>
      <c r="F4558" s="22"/>
      <c r="G4558" s="22"/>
      <c r="H4558" s="22"/>
      <c r="I4558" s="22"/>
      <c r="J4558" s="22"/>
      <c r="K4558" s="23">
        <v>1</v>
      </c>
      <c r="L4558" s="23">
        <v>1</v>
      </c>
      <c r="M4558" s="21" t="s">
        <v>50</v>
      </c>
      <c r="N4558" s="21" t="s">
        <v>50</v>
      </c>
      <c r="O4558" s="22"/>
      <c r="P4558" s="22"/>
    </row>
    <row r="4559" spans="1:16" ht="45" x14ac:dyDescent="0.25">
      <c r="A4559" s="21" t="s">
        <v>8835</v>
      </c>
      <c r="B4559" s="21" t="s">
        <v>49</v>
      </c>
      <c r="C4559" s="22"/>
      <c r="D4559" s="22"/>
      <c r="E4559" s="22"/>
      <c r="F4559" s="22"/>
      <c r="G4559" s="22"/>
      <c r="H4559" s="22"/>
      <c r="I4559" s="22"/>
      <c r="J4559" s="22"/>
      <c r="K4559" s="23">
        <v>1</v>
      </c>
      <c r="L4559" s="23">
        <v>1</v>
      </c>
      <c r="M4559" s="21" t="s">
        <v>50</v>
      </c>
      <c r="N4559" s="21" t="s">
        <v>50</v>
      </c>
      <c r="O4559" s="22"/>
      <c r="P4559" s="22"/>
    </row>
    <row r="4560" spans="1:16" ht="45" x14ac:dyDescent="0.25">
      <c r="A4560" s="21" t="s">
        <v>8836</v>
      </c>
      <c r="B4560" s="21" t="s">
        <v>49</v>
      </c>
      <c r="C4560" s="22"/>
      <c r="D4560" s="22"/>
      <c r="E4560" s="22"/>
      <c r="F4560" s="22"/>
      <c r="G4560" s="22"/>
      <c r="H4560" s="22"/>
      <c r="I4560" s="22"/>
      <c r="J4560" s="22"/>
      <c r="K4560" s="23">
        <v>1</v>
      </c>
      <c r="L4560" s="23">
        <v>1</v>
      </c>
      <c r="M4560" s="21" t="s">
        <v>50</v>
      </c>
      <c r="N4560" s="21" t="s">
        <v>50</v>
      </c>
      <c r="O4560" s="22"/>
      <c r="P4560" s="22"/>
    </row>
    <row r="4561" spans="1:16" ht="45" x14ac:dyDescent="0.25">
      <c r="A4561" s="21" t="s">
        <v>8837</v>
      </c>
      <c r="B4561" s="21" t="s">
        <v>49</v>
      </c>
      <c r="C4561" s="22"/>
      <c r="D4561" s="22"/>
      <c r="E4561" s="22"/>
      <c r="F4561" s="22"/>
      <c r="G4561" s="22"/>
      <c r="H4561" s="22"/>
      <c r="I4561" s="22"/>
      <c r="J4561" s="22"/>
      <c r="K4561" s="23">
        <v>1</v>
      </c>
      <c r="L4561" s="23">
        <v>1</v>
      </c>
      <c r="M4561" s="21" t="s">
        <v>50</v>
      </c>
      <c r="N4561" s="21" t="s">
        <v>50</v>
      </c>
      <c r="O4561" s="22"/>
      <c r="P4561" s="22"/>
    </row>
    <row r="4562" spans="1:16" ht="45" x14ac:dyDescent="0.25">
      <c r="A4562" s="21" t="s">
        <v>8838</v>
      </c>
      <c r="B4562" s="21" t="s">
        <v>49</v>
      </c>
      <c r="C4562" s="22"/>
      <c r="D4562" s="22"/>
      <c r="E4562" s="22"/>
      <c r="F4562" s="22"/>
      <c r="G4562" s="22"/>
      <c r="H4562" s="22"/>
      <c r="I4562" s="22"/>
      <c r="J4562" s="22"/>
      <c r="K4562" s="23">
        <v>1</v>
      </c>
      <c r="L4562" s="23">
        <v>1</v>
      </c>
      <c r="M4562" s="21" t="s">
        <v>50</v>
      </c>
      <c r="N4562" s="21" t="s">
        <v>50</v>
      </c>
      <c r="O4562" s="22"/>
      <c r="P4562" s="22"/>
    </row>
    <row r="4563" spans="1:16" ht="45" x14ac:dyDescent="0.25">
      <c r="A4563" s="21" t="s">
        <v>8839</v>
      </c>
      <c r="B4563" s="21" t="s">
        <v>49</v>
      </c>
      <c r="C4563" s="22"/>
      <c r="D4563" s="22"/>
      <c r="E4563" s="22"/>
      <c r="F4563" s="22"/>
      <c r="G4563" s="22"/>
      <c r="H4563" s="22"/>
      <c r="I4563" s="22"/>
      <c r="J4563" s="22"/>
      <c r="K4563" s="23">
        <v>1</v>
      </c>
      <c r="L4563" s="23">
        <v>1</v>
      </c>
      <c r="M4563" s="21" t="s">
        <v>50</v>
      </c>
      <c r="N4563" s="21" t="s">
        <v>50</v>
      </c>
      <c r="O4563" s="22"/>
      <c r="P4563" s="22"/>
    </row>
    <row r="4564" spans="1:16" ht="45" x14ac:dyDescent="0.25">
      <c r="A4564" s="21" t="s">
        <v>3691</v>
      </c>
      <c r="B4564" s="21" t="s">
        <v>49</v>
      </c>
      <c r="C4564" s="23">
        <v>18133866.260000002</v>
      </c>
      <c r="D4564" s="23">
        <v>371.61</v>
      </c>
      <c r="E4564" s="23">
        <v>23756625.190000001</v>
      </c>
      <c r="F4564" s="23">
        <v>482.05</v>
      </c>
      <c r="G4564" s="23">
        <v>12970722.720000001</v>
      </c>
      <c r="H4564" s="23">
        <v>331.69</v>
      </c>
      <c r="I4564" s="23">
        <v>16215426.550000001</v>
      </c>
      <c r="J4564" s="23">
        <v>376.45</v>
      </c>
      <c r="K4564" s="23">
        <v>1</v>
      </c>
      <c r="L4564" s="23">
        <v>1</v>
      </c>
      <c r="M4564" s="21" t="s">
        <v>50</v>
      </c>
      <c r="N4564" s="21" t="s">
        <v>1462</v>
      </c>
      <c r="O4564" s="22"/>
      <c r="P4564" s="23">
        <v>53298</v>
      </c>
    </row>
    <row r="4565" spans="1:16" ht="45" x14ac:dyDescent="0.25">
      <c r="A4565" s="21" t="s">
        <v>8840</v>
      </c>
      <c r="B4565" s="21" t="s">
        <v>49</v>
      </c>
      <c r="C4565" s="22"/>
      <c r="D4565" s="22"/>
      <c r="E4565" s="22"/>
      <c r="F4565" s="22"/>
      <c r="G4565" s="22"/>
      <c r="H4565" s="22"/>
      <c r="I4565" s="22"/>
      <c r="J4565" s="22"/>
      <c r="K4565" s="23">
        <v>1</v>
      </c>
      <c r="L4565" s="23">
        <v>1</v>
      </c>
      <c r="M4565" s="21" t="s">
        <v>50</v>
      </c>
      <c r="N4565" s="21" t="s">
        <v>50</v>
      </c>
      <c r="O4565" s="22"/>
      <c r="P4565" s="22"/>
    </row>
    <row r="4566" spans="1:16" ht="45" x14ac:dyDescent="0.25">
      <c r="A4566" s="21" t="s">
        <v>8841</v>
      </c>
      <c r="B4566" s="21" t="s">
        <v>49</v>
      </c>
      <c r="C4566" s="22"/>
      <c r="D4566" s="22"/>
      <c r="E4566" s="22"/>
      <c r="F4566" s="22"/>
      <c r="G4566" s="22"/>
      <c r="H4566" s="22"/>
      <c r="I4566" s="22"/>
      <c r="J4566" s="22"/>
      <c r="K4566" s="23">
        <v>1</v>
      </c>
      <c r="L4566" s="23">
        <v>1</v>
      </c>
      <c r="M4566" s="21" t="s">
        <v>50</v>
      </c>
      <c r="N4566" s="21" t="s">
        <v>50</v>
      </c>
      <c r="O4566" s="22"/>
      <c r="P4566" s="22"/>
    </row>
    <row r="4567" spans="1:16" ht="45" x14ac:dyDescent="0.25">
      <c r="A4567" s="21" t="s">
        <v>8842</v>
      </c>
      <c r="B4567" s="21" t="s">
        <v>49</v>
      </c>
      <c r="C4567" s="22"/>
      <c r="D4567" s="22"/>
      <c r="E4567" s="22"/>
      <c r="F4567" s="22"/>
      <c r="G4567" s="22"/>
      <c r="H4567" s="22"/>
      <c r="I4567" s="22"/>
      <c r="J4567" s="22"/>
      <c r="K4567" s="23">
        <v>1</v>
      </c>
      <c r="L4567" s="23">
        <v>1</v>
      </c>
      <c r="M4567" s="21" t="s">
        <v>50</v>
      </c>
      <c r="N4567" s="21" t="s">
        <v>50</v>
      </c>
      <c r="O4567" s="22"/>
      <c r="P4567" s="22"/>
    </row>
    <row r="4568" spans="1:16" ht="45" x14ac:dyDescent="0.25">
      <c r="A4568" s="21" t="s">
        <v>1183</v>
      </c>
      <c r="B4568" s="21" t="s">
        <v>49</v>
      </c>
      <c r="C4568" s="23">
        <v>7277791.3700000001</v>
      </c>
      <c r="D4568" s="23">
        <v>158.74</v>
      </c>
      <c r="E4568" s="23">
        <v>5636244.5499999998</v>
      </c>
      <c r="F4568" s="23">
        <v>157.69999999999999</v>
      </c>
      <c r="G4568" s="23">
        <v>5185343.74</v>
      </c>
      <c r="H4568" s="23">
        <v>143.66</v>
      </c>
      <c r="I4568" s="23">
        <v>5051101.7</v>
      </c>
      <c r="J4568" s="23">
        <v>134.63</v>
      </c>
      <c r="K4568" s="23">
        <v>1</v>
      </c>
      <c r="L4568" s="23">
        <v>1</v>
      </c>
      <c r="M4568" s="21" t="s">
        <v>50</v>
      </c>
      <c r="N4568" s="21" t="s">
        <v>1462</v>
      </c>
      <c r="O4568" s="22"/>
      <c r="P4568" s="23">
        <v>44078</v>
      </c>
    </row>
    <row r="4569" spans="1:16" ht="45" x14ac:dyDescent="0.25">
      <c r="A4569" s="21" t="s">
        <v>3693</v>
      </c>
      <c r="B4569" s="21" t="s">
        <v>49</v>
      </c>
      <c r="C4569" s="23">
        <v>77945502.5</v>
      </c>
      <c r="D4569" s="23">
        <v>1453.26</v>
      </c>
      <c r="E4569" s="23">
        <v>53200909.479999997</v>
      </c>
      <c r="F4569" s="23">
        <v>2508.75</v>
      </c>
      <c r="G4569" s="23">
        <v>58443690.649999999</v>
      </c>
      <c r="H4569" s="23">
        <v>2514.98</v>
      </c>
      <c r="I4569" s="23">
        <v>58766320.369999997</v>
      </c>
      <c r="J4569" s="23">
        <v>2938.16</v>
      </c>
      <c r="K4569" s="23">
        <v>1</v>
      </c>
      <c r="L4569" s="23">
        <v>1</v>
      </c>
      <c r="M4569" s="21" t="s">
        <v>50</v>
      </c>
      <c r="N4569" s="21" t="s">
        <v>5192</v>
      </c>
      <c r="O4569" s="22"/>
      <c r="P4569" s="23">
        <v>37358.25</v>
      </c>
    </row>
    <row r="4570" spans="1:16" ht="45" x14ac:dyDescent="0.25">
      <c r="A4570" s="21" t="s">
        <v>8843</v>
      </c>
      <c r="B4570" s="21" t="s">
        <v>49</v>
      </c>
      <c r="C4570" s="22"/>
      <c r="D4570" s="22"/>
      <c r="E4570" s="22"/>
      <c r="F4570" s="22"/>
      <c r="G4570" s="22"/>
      <c r="H4570" s="22"/>
      <c r="I4570" s="22"/>
      <c r="J4570" s="22"/>
      <c r="K4570" s="23">
        <v>1</v>
      </c>
      <c r="L4570" s="23">
        <v>1</v>
      </c>
      <c r="M4570" s="21" t="s">
        <v>50</v>
      </c>
      <c r="N4570" s="21" t="s">
        <v>50</v>
      </c>
      <c r="O4570" s="22"/>
      <c r="P4570" s="22"/>
    </row>
    <row r="4571" spans="1:16" ht="45" x14ac:dyDescent="0.25">
      <c r="A4571" s="21" t="s">
        <v>3695</v>
      </c>
      <c r="B4571" s="21" t="s">
        <v>49</v>
      </c>
      <c r="C4571" s="23">
        <v>98412973.409999996</v>
      </c>
      <c r="D4571" s="23">
        <v>123.89</v>
      </c>
      <c r="E4571" s="23">
        <v>74035797.900000006</v>
      </c>
      <c r="F4571" s="23">
        <v>116.83</v>
      </c>
      <c r="G4571" s="23">
        <v>69360832.799999997</v>
      </c>
      <c r="H4571" s="23">
        <v>106.35</v>
      </c>
      <c r="I4571" s="23">
        <v>69590322.519999996</v>
      </c>
      <c r="J4571" s="23">
        <v>111.42</v>
      </c>
      <c r="K4571" s="23">
        <v>1</v>
      </c>
      <c r="L4571" s="23">
        <v>1</v>
      </c>
      <c r="M4571" s="21" t="s">
        <v>50</v>
      </c>
      <c r="N4571" s="21" t="s">
        <v>58</v>
      </c>
      <c r="O4571" s="22"/>
      <c r="P4571" s="23">
        <v>697098</v>
      </c>
    </row>
    <row r="4572" spans="1:16" ht="45" x14ac:dyDescent="0.25">
      <c r="A4572" s="21" t="s">
        <v>8844</v>
      </c>
      <c r="B4572" s="21" t="s">
        <v>49</v>
      </c>
      <c r="C4572" s="22"/>
      <c r="D4572" s="22"/>
      <c r="E4572" s="22"/>
      <c r="F4572" s="22"/>
      <c r="G4572" s="22"/>
      <c r="H4572" s="22"/>
      <c r="I4572" s="22"/>
      <c r="J4572" s="22"/>
      <c r="K4572" s="23">
        <v>1</v>
      </c>
      <c r="L4572" s="23">
        <v>1</v>
      </c>
      <c r="M4572" s="21" t="s">
        <v>50</v>
      </c>
      <c r="N4572" s="21" t="s">
        <v>50</v>
      </c>
      <c r="O4572" s="22"/>
      <c r="P4572" s="22"/>
    </row>
    <row r="4573" spans="1:16" ht="45" x14ac:dyDescent="0.25">
      <c r="A4573" s="21" t="s">
        <v>8845</v>
      </c>
      <c r="B4573" s="21" t="s">
        <v>49</v>
      </c>
      <c r="C4573" s="22"/>
      <c r="D4573" s="22"/>
      <c r="E4573" s="22"/>
      <c r="F4573" s="22"/>
      <c r="G4573" s="22"/>
      <c r="H4573" s="22"/>
      <c r="I4573" s="22"/>
      <c r="J4573" s="22"/>
      <c r="K4573" s="23">
        <v>1</v>
      </c>
      <c r="L4573" s="23">
        <v>1</v>
      </c>
      <c r="M4573" s="21" t="s">
        <v>50</v>
      </c>
      <c r="N4573" s="21" t="s">
        <v>50</v>
      </c>
      <c r="O4573" s="22"/>
      <c r="P4573" s="22"/>
    </row>
    <row r="4574" spans="1:16" ht="45" x14ac:dyDescent="0.25">
      <c r="A4574" s="21" t="s">
        <v>8846</v>
      </c>
      <c r="B4574" s="21" t="s">
        <v>49</v>
      </c>
      <c r="C4574" s="22"/>
      <c r="D4574" s="22"/>
      <c r="E4574" s="22"/>
      <c r="F4574" s="22"/>
      <c r="G4574" s="22"/>
      <c r="H4574" s="22"/>
      <c r="I4574" s="22"/>
      <c r="J4574" s="22"/>
      <c r="K4574" s="23">
        <v>1</v>
      </c>
      <c r="L4574" s="23">
        <v>1</v>
      </c>
      <c r="M4574" s="21" t="s">
        <v>50</v>
      </c>
      <c r="N4574" s="21" t="s">
        <v>50</v>
      </c>
      <c r="O4574" s="22"/>
      <c r="P4574" s="22"/>
    </row>
    <row r="4575" spans="1:16" ht="45" x14ac:dyDescent="0.25">
      <c r="A4575" s="21" t="s">
        <v>8847</v>
      </c>
      <c r="B4575" s="21" t="s">
        <v>49</v>
      </c>
      <c r="C4575" s="22"/>
      <c r="D4575" s="22"/>
      <c r="E4575" s="22"/>
      <c r="F4575" s="22"/>
      <c r="G4575" s="22"/>
      <c r="H4575" s="22"/>
      <c r="I4575" s="22"/>
      <c r="J4575" s="22"/>
      <c r="K4575" s="23">
        <v>1</v>
      </c>
      <c r="L4575" s="23">
        <v>1</v>
      </c>
      <c r="M4575" s="21" t="s">
        <v>50</v>
      </c>
      <c r="N4575" s="21" t="s">
        <v>50</v>
      </c>
      <c r="O4575" s="22"/>
      <c r="P4575" s="22"/>
    </row>
    <row r="4576" spans="1:16" ht="45" x14ac:dyDescent="0.25">
      <c r="A4576" s="21" t="s">
        <v>8848</v>
      </c>
      <c r="B4576" s="21" t="s">
        <v>49</v>
      </c>
      <c r="C4576" s="22"/>
      <c r="D4576" s="22"/>
      <c r="E4576" s="22"/>
      <c r="F4576" s="22"/>
      <c r="G4576" s="22"/>
      <c r="H4576" s="22"/>
      <c r="I4576" s="22"/>
      <c r="J4576" s="22"/>
      <c r="K4576" s="23">
        <v>1</v>
      </c>
      <c r="L4576" s="23">
        <v>1</v>
      </c>
      <c r="M4576" s="21" t="s">
        <v>50</v>
      </c>
      <c r="N4576" s="21" t="s">
        <v>50</v>
      </c>
      <c r="O4576" s="22"/>
      <c r="P4576" s="22"/>
    </row>
    <row r="4577" spans="1:16" ht="45" x14ac:dyDescent="0.25">
      <c r="A4577" s="21" t="s">
        <v>3697</v>
      </c>
      <c r="B4577" s="21" t="s">
        <v>49</v>
      </c>
      <c r="C4577" s="23">
        <v>112563716.03</v>
      </c>
      <c r="D4577" s="23">
        <v>529.94000000000005</v>
      </c>
      <c r="E4577" s="23">
        <v>65169904.609999999</v>
      </c>
      <c r="F4577" s="23">
        <v>378.56</v>
      </c>
      <c r="G4577" s="23">
        <v>67939571.939999998</v>
      </c>
      <c r="H4577" s="23">
        <v>408.87</v>
      </c>
      <c r="I4577" s="23">
        <v>75157280.030000001</v>
      </c>
      <c r="J4577" s="23">
        <v>407.04</v>
      </c>
      <c r="K4577" s="23">
        <v>1</v>
      </c>
      <c r="L4577" s="23">
        <v>1</v>
      </c>
      <c r="M4577" s="21" t="s">
        <v>50</v>
      </c>
      <c r="N4577" s="21" t="s">
        <v>1462</v>
      </c>
      <c r="O4577" s="22"/>
      <c r="P4577" s="23">
        <v>150040.25</v>
      </c>
    </row>
    <row r="4578" spans="1:16" ht="45" x14ac:dyDescent="0.25">
      <c r="A4578" s="21" t="s">
        <v>3699</v>
      </c>
      <c r="B4578" s="21" t="s">
        <v>49</v>
      </c>
      <c r="C4578" s="23">
        <v>26036061.93</v>
      </c>
      <c r="D4578" s="23">
        <v>1242.8399999999999</v>
      </c>
      <c r="E4578" s="23">
        <v>21937322.530000001</v>
      </c>
      <c r="F4578" s="23">
        <v>1025.1400000000001</v>
      </c>
      <c r="G4578" s="23">
        <v>16832533.440000001</v>
      </c>
      <c r="H4578" s="23">
        <v>887.79</v>
      </c>
      <c r="I4578" s="23">
        <v>19099722.25</v>
      </c>
      <c r="J4578" s="23">
        <v>973.57</v>
      </c>
      <c r="K4578" s="23">
        <v>1</v>
      </c>
      <c r="L4578" s="23">
        <v>1</v>
      </c>
      <c r="M4578" s="21" t="s">
        <v>50</v>
      </c>
      <c r="N4578" s="21" t="s">
        <v>5192</v>
      </c>
      <c r="O4578" s="22"/>
      <c r="P4578" s="23">
        <v>21485.5</v>
      </c>
    </row>
    <row r="4579" spans="1:16" ht="45" x14ac:dyDescent="0.25">
      <c r="A4579" s="21" t="s">
        <v>3701</v>
      </c>
      <c r="B4579" s="21" t="s">
        <v>49</v>
      </c>
      <c r="C4579" s="23">
        <v>20984567.039999999</v>
      </c>
      <c r="D4579" s="23">
        <v>421.81</v>
      </c>
      <c r="E4579" s="23">
        <v>29972370.440000001</v>
      </c>
      <c r="F4579" s="23">
        <v>392.07</v>
      </c>
      <c r="G4579" s="23">
        <v>15826536.34</v>
      </c>
      <c r="H4579" s="23">
        <v>246.31</v>
      </c>
      <c r="I4579" s="23">
        <v>24648797.629999999</v>
      </c>
      <c r="J4579" s="23">
        <v>340.23</v>
      </c>
      <c r="K4579" s="23">
        <v>1</v>
      </c>
      <c r="L4579" s="23">
        <v>1</v>
      </c>
      <c r="M4579" s="21" t="s">
        <v>50</v>
      </c>
      <c r="N4579" s="21" t="s">
        <v>1462</v>
      </c>
      <c r="O4579" s="22"/>
      <c r="P4579" s="23">
        <v>55944.75</v>
      </c>
    </row>
    <row r="4580" spans="1:16" ht="45" x14ac:dyDescent="0.25">
      <c r="A4580" s="21" t="s">
        <v>8849</v>
      </c>
      <c r="B4580" s="21" t="s">
        <v>49</v>
      </c>
      <c r="C4580" s="22"/>
      <c r="D4580" s="22"/>
      <c r="E4580" s="22"/>
      <c r="F4580" s="22"/>
      <c r="G4580" s="22"/>
      <c r="H4580" s="22"/>
      <c r="I4580" s="22"/>
      <c r="J4580" s="22"/>
      <c r="K4580" s="23">
        <v>1</v>
      </c>
      <c r="L4580" s="23">
        <v>1</v>
      </c>
      <c r="M4580" s="21" t="s">
        <v>50</v>
      </c>
      <c r="N4580" s="21" t="s">
        <v>50</v>
      </c>
      <c r="O4580" s="22"/>
      <c r="P4580" s="22"/>
    </row>
    <row r="4581" spans="1:16" ht="45" x14ac:dyDescent="0.25">
      <c r="A4581" s="21" t="s">
        <v>8850</v>
      </c>
      <c r="B4581" s="21" t="s">
        <v>49</v>
      </c>
      <c r="C4581" s="22"/>
      <c r="D4581" s="22"/>
      <c r="E4581" s="22"/>
      <c r="F4581" s="22"/>
      <c r="G4581" s="22"/>
      <c r="H4581" s="22"/>
      <c r="I4581" s="22"/>
      <c r="J4581" s="22"/>
      <c r="K4581" s="23">
        <v>1</v>
      </c>
      <c r="L4581" s="23">
        <v>1</v>
      </c>
      <c r="M4581" s="21" t="s">
        <v>50</v>
      </c>
      <c r="N4581" s="21" t="s">
        <v>50</v>
      </c>
      <c r="O4581" s="22"/>
      <c r="P4581" s="22"/>
    </row>
    <row r="4582" spans="1:16" ht="45" x14ac:dyDescent="0.25">
      <c r="A4582" s="21" t="s">
        <v>8851</v>
      </c>
      <c r="B4582" s="21" t="s">
        <v>49</v>
      </c>
      <c r="C4582" s="22"/>
      <c r="D4582" s="22"/>
      <c r="E4582" s="22"/>
      <c r="F4582" s="22"/>
      <c r="G4582" s="22"/>
      <c r="H4582" s="22"/>
      <c r="I4582" s="22"/>
      <c r="J4582" s="22"/>
      <c r="K4582" s="23">
        <v>1</v>
      </c>
      <c r="L4582" s="23">
        <v>1</v>
      </c>
      <c r="M4582" s="21" t="s">
        <v>50</v>
      </c>
      <c r="N4582" s="21" t="s">
        <v>50</v>
      </c>
      <c r="O4582" s="22"/>
      <c r="P4582" s="22"/>
    </row>
    <row r="4583" spans="1:16" ht="45" x14ac:dyDescent="0.25">
      <c r="A4583" s="21" t="s">
        <v>8852</v>
      </c>
      <c r="B4583" s="21" t="s">
        <v>49</v>
      </c>
      <c r="C4583" s="22"/>
      <c r="D4583" s="22"/>
      <c r="E4583" s="22"/>
      <c r="F4583" s="22"/>
      <c r="G4583" s="22"/>
      <c r="H4583" s="22"/>
      <c r="I4583" s="22"/>
      <c r="J4583" s="22"/>
      <c r="K4583" s="23">
        <v>1</v>
      </c>
      <c r="L4583" s="23">
        <v>1</v>
      </c>
      <c r="M4583" s="21" t="s">
        <v>50</v>
      </c>
      <c r="N4583" s="21" t="s">
        <v>50</v>
      </c>
      <c r="O4583" s="22"/>
      <c r="P4583" s="22"/>
    </row>
    <row r="4584" spans="1:16" ht="45" x14ac:dyDescent="0.25">
      <c r="A4584" s="21" t="s">
        <v>8853</v>
      </c>
      <c r="B4584" s="21" t="s">
        <v>49</v>
      </c>
      <c r="C4584" s="22"/>
      <c r="D4584" s="22"/>
      <c r="E4584" s="22"/>
      <c r="F4584" s="22"/>
      <c r="G4584" s="22"/>
      <c r="H4584" s="22"/>
      <c r="I4584" s="22"/>
      <c r="J4584" s="22"/>
      <c r="K4584" s="23">
        <v>1</v>
      </c>
      <c r="L4584" s="23">
        <v>1</v>
      </c>
      <c r="M4584" s="21" t="s">
        <v>50</v>
      </c>
      <c r="N4584" s="21" t="s">
        <v>50</v>
      </c>
      <c r="O4584" s="22"/>
      <c r="P4584" s="22"/>
    </row>
    <row r="4585" spans="1:16" ht="45" x14ac:dyDescent="0.25">
      <c r="A4585" s="21" t="s">
        <v>8854</v>
      </c>
      <c r="B4585" s="21" t="s">
        <v>49</v>
      </c>
      <c r="C4585" s="22"/>
      <c r="D4585" s="22"/>
      <c r="E4585" s="22"/>
      <c r="F4585" s="22"/>
      <c r="G4585" s="22"/>
      <c r="H4585" s="22"/>
      <c r="I4585" s="22"/>
      <c r="J4585" s="22"/>
      <c r="K4585" s="23">
        <v>1</v>
      </c>
      <c r="L4585" s="23">
        <v>1</v>
      </c>
      <c r="M4585" s="21" t="s">
        <v>50</v>
      </c>
      <c r="N4585" s="21" t="s">
        <v>50</v>
      </c>
      <c r="O4585" s="22"/>
      <c r="P4585" s="22"/>
    </row>
    <row r="4586" spans="1:16" ht="45" x14ac:dyDescent="0.25">
      <c r="A4586" s="21" t="s">
        <v>8855</v>
      </c>
      <c r="B4586" s="21" t="s">
        <v>49</v>
      </c>
      <c r="C4586" s="22"/>
      <c r="D4586" s="22"/>
      <c r="E4586" s="22"/>
      <c r="F4586" s="22"/>
      <c r="G4586" s="22"/>
      <c r="H4586" s="22"/>
      <c r="I4586" s="22"/>
      <c r="J4586" s="22"/>
      <c r="K4586" s="23">
        <v>1</v>
      </c>
      <c r="L4586" s="23">
        <v>1</v>
      </c>
      <c r="M4586" s="21" t="s">
        <v>50</v>
      </c>
      <c r="N4586" s="21" t="s">
        <v>50</v>
      </c>
      <c r="O4586" s="22"/>
      <c r="P4586" s="22"/>
    </row>
    <row r="4587" spans="1:16" ht="45" x14ac:dyDescent="0.25">
      <c r="A4587" s="21" t="s">
        <v>3703</v>
      </c>
      <c r="B4587" s="21" t="s">
        <v>49</v>
      </c>
      <c r="C4587" s="23">
        <v>7980187.1799999997</v>
      </c>
      <c r="D4587" s="23">
        <v>1315.08</v>
      </c>
      <c r="E4587" s="23">
        <v>16020058.869999999</v>
      </c>
      <c r="F4587" s="23">
        <v>2378.52</v>
      </c>
      <c r="G4587" s="23">
        <v>15037288.24</v>
      </c>
      <c r="H4587" s="23">
        <v>1953.78</v>
      </c>
      <c r="I4587" s="23">
        <v>12686458.48</v>
      </c>
      <c r="J4587" s="23">
        <v>2051.04</v>
      </c>
      <c r="K4587" s="23">
        <v>1</v>
      </c>
      <c r="L4587" s="23">
        <v>1</v>
      </c>
      <c r="M4587" s="21" t="s">
        <v>50</v>
      </c>
      <c r="N4587" s="21" t="s">
        <v>5192</v>
      </c>
      <c r="O4587" s="22"/>
      <c r="P4587" s="23">
        <v>8624</v>
      </c>
    </row>
    <row r="4588" spans="1:16" ht="45" x14ac:dyDescent="0.25">
      <c r="A4588" s="21" t="s">
        <v>8856</v>
      </c>
      <c r="B4588" s="21" t="s">
        <v>49</v>
      </c>
      <c r="C4588" s="22"/>
      <c r="D4588" s="22"/>
      <c r="E4588" s="22"/>
      <c r="F4588" s="22"/>
      <c r="G4588" s="22"/>
      <c r="H4588" s="22"/>
      <c r="I4588" s="22"/>
      <c r="J4588" s="22"/>
      <c r="K4588" s="23">
        <v>1</v>
      </c>
      <c r="L4588" s="23">
        <v>1</v>
      </c>
      <c r="M4588" s="21" t="s">
        <v>50</v>
      </c>
      <c r="N4588" s="21" t="s">
        <v>50</v>
      </c>
      <c r="O4588" s="22"/>
      <c r="P4588" s="22"/>
    </row>
    <row r="4589" spans="1:16" ht="45" x14ac:dyDescent="0.25">
      <c r="A4589" s="21" t="s">
        <v>8857</v>
      </c>
      <c r="B4589" s="21" t="s">
        <v>49</v>
      </c>
      <c r="C4589" s="22"/>
      <c r="D4589" s="22"/>
      <c r="E4589" s="22"/>
      <c r="F4589" s="22"/>
      <c r="G4589" s="22"/>
      <c r="H4589" s="22"/>
      <c r="I4589" s="22"/>
      <c r="J4589" s="22"/>
      <c r="K4589" s="23">
        <v>1</v>
      </c>
      <c r="L4589" s="23">
        <v>1</v>
      </c>
      <c r="M4589" s="21" t="s">
        <v>50</v>
      </c>
      <c r="N4589" s="21" t="s">
        <v>50</v>
      </c>
      <c r="O4589" s="22"/>
      <c r="P4589" s="22"/>
    </row>
    <row r="4590" spans="1:16" ht="45" x14ac:dyDescent="0.25">
      <c r="A4590" s="21" t="s">
        <v>3705</v>
      </c>
      <c r="B4590" s="21" t="s">
        <v>49</v>
      </c>
      <c r="C4590" s="23">
        <v>16003044.470000001</v>
      </c>
      <c r="D4590" s="23">
        <v>379.89</v>
      </c>
      <c r="E4590" s="23">
        <v>25353972.469999999</v>
      </c>
      <c r="F4590" s="23">
        <v>414.94</v>
      </c>
      <c r="G4590" s="23">
        <v>25593427.350000001</v>
      </c>
      <c r="H4590" s="23">
        <v>493.56</v>
      </c>
      <c r="I4590" s="23">
        <v>14101945.73</v>
      </c>
      <c r="J4590" s="23">
        <v>339.51</v>
      </c>
      <c r="K4590" s="23">
        <v>1</v>
      </c>
      <c r="L4590" s="23">
        <v>1</v>
      </c>
      <c r="M4590" s="21" t="s">
        <v>50</v>
      </c>
      <c r="N4590" s="21" t="s">
        <v>1462</v>
      </c>
      <c r="O4590" s="22"/>
      <c r="P4590" s="23">
        <v>49518</v>
      </c>
    </row>
    <row r="4591" spans="1:16" ht="45" x14ac:dyDescent="0.25">
      <c r="A4591" s="21" t="s">
        <v>8858</v>
      </c>
      <c r="B4591" s="21" t="s">
        <v>49</v>
      </c>
      <c r="C4591" s="22"/>
      <c r="D4591" s="22"/>
      <c r="E4591" s="22"/>
      <c r="F4591" s="22"/>
      <c r="G4591" s="22"/>
      <c r="H4591" s="22"/>
      <c r="I4591" s="22"/>
      <c r="J4591" s="22"/>
      <c r="K4591" s="23">
        <v>1</v>
      </c>
      <c r="L4591" s="23">
        <v>1</v>
      </c>
      <c r="M4591" s="21" t="s">
        <v>50</v>
      </c>
      <c r="N4591" s="21" t="s">
        <v>50</v>
      </c>
      <c r="O4591" s="22"/>
      <c r="P4591" s="22"/>
    </row>
    <row r="4592" spans="1:16" ht="45" x14ac:dyDescent="0.25">
      <c r="A4592" s="21" t="s">
        <v>8859</v>
      </c>
      <c r="B4592" s="21" t="s">
        <v>49</v>
      </c>
      <c r="C4592" s="22"/>
      <c r="D4592" s="22"/>
      <c r="E4592" s="22"/>
      <c r="F4592" s="22"/>
      <c r="G4592" s="22"/>
      <c r="H4592" s="22"/>
      <c r="I4592" s="22"/>
      <c r="J4592" s="22"/>
      <c r="K4592" s="23">
        <v>1</v>
      </c>
      <c r="L4592" s="23">
        <v>1</v>
      </c>
      <c r="M4592" s="21" t="s">
        <v>50</v>
      </c>
      <c r="N4592" s="21" t="s">
        <v>50</v>
      </c>
      <c r="O4592" s="22"/>
      <c r="P4592" s="22"/>
    </row>
    <row r="4593" spans="1:16" ht="45" x14ac:dyDescent="0.25">
      <c r="A4593" s="21" t="s">
        <v>8860</v>
      </c>
      <c r="B4593" s="21" t="s">
        <v>49</v>
      </c>
      <c r="C4593" s="22"/>
      <c r="D4593" s="22"/>
      <c r="E4593" s="22"/>
      <c r="F4593" s="22"/>
      <c r="G4593" s="22"/>
      <c r="H4593" s="22"/>
      <c r="I4593" s="22"/>
      <c r="J4593" s="22"/>
      <c r="K4593" s="23">
        <v>1</v>
      </c>
      <c r="L4593" s="23">
        <v>1</v>
      </c>
      <c r="M4593" s="21" t="s">
        <v>50</v>
      </c>
      <c r="N4593" s="21" t="s">
        <v>50</v>
      </c>
      <c r="O4593" s="22"/>
      <c r="P4593" s="22"/>
    </row>
    <row r="4594" spans="1:16" ht="45" x14ac:dyDescent="0.25">
      <c r="A4594" s="21" t="s">
        <v>8861</v>
      </c>
      <c r="B4594" s="21" t="s">
        <v>49</v>
      </c>
      <c r="C4594" s="22"/>
      <c r="D4594" s="22"/>
      <c r="E4594" s="22"/>
      <c r="F4594" s="22"/>
      <c r="G4594" s="22"/>
      <c r="H4594" s="22"/>
      <c r="I4594" s="22"/>
      <c r="J4594" s="22"/>
      <c r="K4594" s="23">
        <v>1</v>
      </c>
      <c r="L4594" s="23">
        <v>1</v>
      </c>
      <c r="M4594" s="21" t="s">
        <v>50</v>
      </c>
      <c r="N4594" s="21" t="s">
        <v>50</v>
      </c>
      <c r="O4594" s="22"/>
      <c r="P4594" s="22"/>
    </row>
    <row r="4595" spans="1:16" ht="45" x14ac:dyDescent="0.25">
      <c r="A4595" s="21" t="s">
        <v>8862</v>
      </c>
      <c r="B4595" s="21" t="s">
        <v>49</v>
      </c>
      <c r="C4595" s="22"/>
      <c r="D4595" s="22"/>
      <c r="E4595" s="22"/>
      <c r="F4595" s="22"/>
      <c r="G4595" s="22"/>
      <c r="H4595" s="22"/>
      <c r="I4595" s="22"/>
      <c r="J4595" s="22"/>
      <c r="K4595" s="23">
        <v>1</v>
      </c>
      <c r="L4595" s="23">
        <v>1</v>
      </c>
      <c r="M4595" s="21" t="s">
        <v>50</v>
      </c>
      <c r="N4595" s="21" t="s">
        <v>50</v>
      </c>
      <c r="O4595" s="22"/>
      <c r="P4595" s="22"/>
    </row>
    <row r="4596" spans="1:16" ht="45" x14ac:dyDescent="0.25">
      <c r="A4596" s="21" t="s">
        <v>8863</v>
      </c>
      <c r="B4596" s="21" t="s">
        <v>49</v>
      </c>
      <c r="C4596" s="22"/>
      <c r="D4596" s="22"/>
      <c r="E4596" s="22"/>
      <c r="F4596" s="22"/>
      <c r="G4596" s="22"/>
      <c r="H4596" s="22"/>
      <c r="I4596" s="22"/>
      <c r="J4596" s="22"/>
      <c r="K4596" s="23">
        <v>1</v>
      </c>
      <c r="L4596" s="23">
        <v>1</v>
      </c>
      <c r="M4596" s="21" t="s">
        <v>50</v>
      </c>
      <c r="N4596" s="21" t="s">
        <v>50</v>
      </c>
      <c r="O4596" s="22"/>
      <c r="P4596" s="22"/>
    </row>
    <row r="4597" spans="1:16" ht="45" x14ac:dyDescent="0.25">
      <c r="A4597" s="21" t="s">
        <v>8864</v>
      </c>
      <c r="B4597" s="21" t="s">
        <v>49</v>
      </c>
      <c r="C4597" s="22"/>
      <c r="D4597" s="22"/>
      <c r="E4597" s="22"/>
      <c r="F4597" s="22"/>
      <c r="G4597" s="22"/>
      <c r="H4597" s="22"/>
      <c r="I4597" s="22"/>
      <c r="J4597" s="22"/>
      <c r="K4597" s="23">
        <v>1</v>
      </c>
      <c r="L4597" s="23">
        <v>1</v>
      </c>
      <c r="M4597" s="21" t="s">
        <v>50</v>
      </c>
      <c r="N4597" s="21" t="s">
        <v>50</v>
      </c>
      <c r="O4597" s="22"/>
      <c r="P4597" s="22"/>
    </row>
    <row r="4598" spans="1:16" ht="45" x14ac:dyDescent="0.25">
      <c r="A4598" s="21" t="s">
        <v>8865</v>
      </c>
      <c r="B4598" s="21" t="s">
        <v>49</v>
      </c>
      <c r="C4598" s="22"/>
      <c r="D4598" s="22"/>
      <c r="E4598" s="22"/>
      <c r="F4598" s="22"/>
      <c r="G4598" s="22"/>
      <c r="H4598" s="22"/>
      <c r="I4598" s="22"/>
      <c r="J4598" s="22"/>
      <c r="K4598" s="23">
        <v>1</v>
      </c>
      <c r="L4598" s="23">
        <v>1</v>
      </c>
      <c r="M4598" s="21" t="s">
        <v>50</v>
      </c>
      <c r="N4598" s="21" t="s">
        <v>50</v>
      </c>
      <c r="O4598" s="22"/>
      <c r="P4598" s="22"/>
    </row>
    <row r="4599" spans="1:16" ht="45" x14ac:dyDescent="0.25">
      <c r="A4599" s="21" t="s">
        <v>8866</v>
      </c>
      <c r="B4599" s="21" t="s">
        <v>49</v>
      </c>
      <c r="C4599" s="22"/>
      <c r="D4599" s="22"/>
      <c r="E4599" s="22"/>
      <c r="F4599" s="22"/>
      <c r="G4599" s="22"/>
      <c r="H4599" s="22"/>
      <c r="I4599" s="22"/>
      <c r="J4599" s="22"/>
      <c r="K4599" s="23">
        <v>1</v>
      </c>
      <c r="L4599" s="23">
        <v>1</v>
      </c>
      <c r="M4599" s="21" t="s">
        <v>50</v>
      </c>
      <c r="N4599" s="21" t="s">
        <v>50</v>
      </c>
      <c r="O4599" s="22"/>
      <c r="P4599" s="22"/>
    </row>
    <row r="4600" spans="1:16" ht="45" x14ac:dyDescent="0.25">
      <c r="A4600" s="21" t="s">
        <v>8867</v>
      </c>
      <c r="B4600" s="21" t="s">
        <v>49</v>
      </c>
      <c r="C4600" s="22"/>
      <c r="D4600" s="22"/>
      <c r="E4600" s="22"/>
      <c r="F4600" s="22"/>
      <c r="G4600" s="22"/>
      <c r="H4600" s="22"/>
      <c r="I4600" s="22"/>
      <c r="J4600" s="22"/>
      <c r="K4600" s="23">
        <v>1</v>
      </c>
      <c r="L4600" s="23">
        <v>1</v>
      </c>
      <c r="M4600" s="21" t="s">
        <v>50</v>
      </c>
      <c r="N4600" s="21" t="s">
        <v>50</v>
      </c>
      <c r="O4600" s="22"/>
      <c r="P4600" s="22"/>
    </row>
    <row r="4601" spans="1:16" ht="45" x14ac:dyDescent="0.25">
      <c r="A4601" s="21" t="s">
        <v>8868</v>
      </c>
      <c r="B4601" s="21" t="s">
        <v>49</v>
      </c>
      <c r="C4601" s="22"/>
      <c r="D4601" s="22"/>
      <c r="E4601" s="22"/>
      <c r="F4601" s="22"/>
      <c r="G4601" s="22"/>
      <c r="H4601" s="22"/>
      <c r="I4601" s="22"/>
      <c r="J4601" s="22"/>
      <c r="K4601" s="23">
        <v>1</v>
      </c>
      <c r="L4601" s="23">
        <v>1</v>
      </c>
      <c r="M4601" s="21" t="s">
        <v>50</v>
      </c>
      <c r="N4601" s="21" t="s">
        <v>50</v>
      </c>
      <c r="O4601" s="22"/>
      <c r="P4601" s="22"/>
    </row>
    <row r="4602" spans="1:16" ht="45" x14ac:dyDescent="0.25">
      <c r="A4602" s="21" t="s">
        <v>8869</v>
      </c>
      <c r="B4602" s="21" t="s">
        <v>49</v>
      </c>
      <c r="C4602" s="22"/>
      <c r="D4602" s="22"/>
      <c r="E4602" s="22"/>
      <c r="F4602" s="22"/>
      <c r="G4602" s="22"/>
      <c r="H4602" s="22"/>
      <c r="I4602" s="22"/>
      <c r="J4602" s="22"/>
      <c r="K4602" s="23">
        <v>1</v>
      </c>
      <c r="L4602" s="23">
        <v>1</v>
      </c>
      <c r="M4602" s="21" t="s">
        <v>50</v>
      </c>
      <c r="N4602" s="21" t="s">
        <v>50</v>
      </c>
      <c r="O4602" s="22"/>
      <c r="P4602" s="22"/>
    </row>
    <row r="4603" spans="1:16" ht="45" x14ac:dyDescent="0.25">
      <c r="A4603" s="21" t="s">
        <v>8870</v>
      </c>
      <c r="B4603" s="21" t="s">
        <v>49</v>
      </c>
      <c r="C4603" s="22"/>
      <c r="D4603" s="22"/>
      <c r="E4603" s="22"/>
      <c r="F4603" s="22"/>
      <c r="G4603" s="22"/>
      <c r="H4603" s="22"/>
      <c r="I4603" s="22"/>
      <c r="J4603" s="22"/>
      <c r="K4603" s="23">
        <v>1</v>
      </c>
      <c r="L4603" s="23">
        <v>1</v>
      </c>
      <c r="M4603" s="21" t="s">
        <v>50</v>
      </c>
      <c r="N4603" s="21" t="s">
        <v>50</v>
      </c>
      <c r="O4603" s="22"/>
      <c r="P4603" s="22"/>
    </row>
    <row r="4604" spans="1:16" ht="45" x14ac:dyDescent="0.25">
      <c r="A4604" s="21" t="s">
        <v>8871</v>
      </c>
      <c r="B4604" s="21" t="s">
        <v>49</v>
      </c>
      <c r="C4604" s="22"/>
      <c r="D4604" s="22"/>
      <c r="E4604" s="22"/>
      <c r="F4604" s="22"/>
      <c r="G4604" s="22"/>
      <c r="H4604" s="22"/>
      <c r="I4604" s="22"/>
      <c r="J4604" s="22"/>
      <c r="K4604" s="23">
        <v>1</v>
      </c>
      <c r="L4604" s="23">
        <v>1</v>
      </c>
      <c r="M4604" s="21" t="s">
        <v>50</v>
      </c>
      <c r="N4604" s="21" t="s">
        <v>50</v>
      </c>
      <c r="O4604" s="22"/>
      <c r="P4604" s="22"/>
    </row>
    <row r="4605" spans="1:16" ht="45" x14ac:dyDescent="0.25">
      <c r="A4605" s="21" t="s">
        <v>8872</v>
      </c>
      <c r="B4605" s="21" t="s">
        <v>49</v>
      </c>
      <c r="C4605" s="22"/>
      <c r="D4605" s="22"/>
      <c r="E4605" s="22"/>
      <c r="F4605" s="22"/>
      <c r="G4605" s="22"/>
      <c r="H4605" s="22"/>
      <c r="I4605" s="22"/>
      <c r="J4605" s="22"/>
      <c r="K4605" s="23">
        <v>1</v>
      </c>
      <c r="L4605" s="23">
        <v>1</v>
      </c>
      <c r="M4605" s="21" t="s">
        <v>50</v>
      </c>
      <c r="N4605" s="21" t="s">
        <v>50</v>
      </c>
      <c r="O4605" s="22"/>
      <c r="P4605" s="22"/>
    </row>
    <row r="4606" spans="1:16" ht="45" x14ac:dyDescent="0.25">
      <c r="A4606" s="21" t="s">
        <v>3707</v>
      </c>
      <c r="B4606" s="21" t="s">
        <v>49</v>
      </c>
      <c r="C4606" s="23">
        <v>5226512.09</v>
      </c>
      <c r="D4606" s="23">
        <v>1574.53</v>
      </c>
      <c r="E4606" s="23">
        <v>4317498.68</v>
      </c>
      <c r="F4606" s="23">
        <v>2193.62</v>
      </c>
      <c r="G4606" s="23">
        <v>5495527.4500000002</v>
      </c>
      <c r="H4606" s="23">
        <v>2002.04</v>
      </c>
      <c r="I4606" s="23">
        <v>4601354.22</v>
      </c>
      <c r="J4606" s="23">
        <v>2324.16</v>
      </c>
      <c r="K4606" s="23">
        <v>1</v>
      </c>
      <c r="L4606" s="23">
        <v>1</v>
      </c>
      <c r="M4606" s="21" t="s">
        <v>50</v>
      </c>
      <c r="N4606" s="21" t="s">
        <v>5192</v>
      </c>
      <c r="O4606" s="22"/>
      <c r="P4606" s="23">
        <v>2601</v>
      </c>
    </row>
    <row r="4607" spans="1:16" ht="45" x14ac:dyDescent="0.25">
      <c r="A4607" s="21" t="s">
        <v>3709</v>
      </c>
      <c r="B4607" s="21" t="s">
        <v>49</v>
      </c>
      <c r="C4607" s="22"/>
      <c r="D4607" s="22"/>
      <c r="E4607" s="23">
        <v>1727455.25</v>
      </c>
      <c r="F4607" s="23">
        <v>269.75</v>
      </c>
      <c r="G4607" s="23">
        <v>707607.8</v>
      </c>
      <c r="H4607" s="23">
        <v>140.63</v>
      </c>
      <c r="I4607" s="23">
        <v>1559957.96</v>
      </c>
      <c r="J4607" s="23">
        <v>263.19</v>
      </c>
      <c r="K4607" s="23">
        <v>1</v>
      </c>
      <c r="L4607" s="23">
        <v>1</v>
      </c>
      <c r="M4607" s="21" t="s">
        <v>50</v>
      </c>
      <c r="N4607" s="21" t="s">
        <v>50</v>
      </c>
      <c r="O4607" s="22"/>
      <c r="P4607" s="22"/>
    </row>
    <row r="4608" spans="1:16" ht="45" x14ac:dyDescent="0.25">
      <c r="A4608" s="21" t="s">
        <v>8873</v>
      </c>
      <c r="B4608" s="21" t="s">
        <v>49</v>
      </c>
      <c r="C4608" s="22"/>
      <c r="D4608" s="22"/>
      <c r="E4608" s="22"/>
      <c r="F4608" s="22"/>
      <c r="G4608" s="22"/>
      <c r="H4608" s="22"/>
      <c r="I4608" s="22"/>
      <c r="J4608" s="22"/>
      <c r="K4608" s="23">
        <v>1</v>
      </c>
      <c r="L4608" s="23">
        <v>1</v>
      </c>
      <c r="M4608" s="21" t="s">
        <v>50</v>
      </c>
      <c r="N4608" s="21" t="s">
        <v>50</v>
      </c>
      <c r="O4608" s="22"/>
      <c r="P4608" s="22"/>
    </row>
    <row r="4609" spans="1:16" ht="45" x14ac:dyDescent="0.25">
      <c r="A4609" s="21" t="s">
        <v>8874</v>
      </c>
      <c r="B4609" s="21" t="s">
        <v>49</v>
      </c>
      <c r="C4609" s="22"/>
      <c r="D4609" s="22"/>
      <c r="E4609" s="22"/>
      <c r="F4609" s="22"/>
      <c r="G4609" s="22"/>
      <c r="H4609" s="22"/>
      <c r="I4609" s="22"/>
      <c r="J4609" s="22"/>
      <c r="K4609" s="23">
        <v>1</v>
      </c>
      <c r="L4609" s="23">
        <v>1</v>
      </c>
      <c r="M4609" s="21" t="s">
        <v>50</v>
      </c>
      <c r="N4609" s="21" t="s">
        <v>50</v>
      </c>
      <c r="O4609" s="22"/>
      <c r="P4609" s="22"/>
    </row>
    <row r="4610" spans="1:16" ht="45" x14ac:dyDescent="0.25">
      <c r="A4610" s="21" t="s">
        <v>8875</v>
      </c>
      <c r="B4610" s="21" t="s">
        <v>49</v>
      </c>
      <c r="C4610" s="22"/>
      <c r="D4610" s="22"/>
      <c r="E4610" s="22"/>
      <c r="F4610" s="22"/>
      <c r="G4610" s="22"/>
      <c r="H4610" s="22"/>
      <c r="I4610" s="22"/>
      <c r="J4610" s="22"/>
      <c r="K4610" s="23">
        <v>1</v>
      </c>
      <c r="L4610" s="23">
        <v>1</v>
      </c>
      <c r="M4610" s="21" t="s">
        <v>50</v>
      </c>
      <c r="N4610" s="21" t="s">
        <v>50</v>
      </c>
      <c r="O4610" s="22"/>
      <c r="P4610" s="22"/>
    </row>
    <row r="4611" spans="1:16" ht="45" x14ac:dyDescent="0.25">
      <c r="A4611" s="21" t="s">
        <v>8876</v>
      </c>
      <c r="B4611" s="21" t="s">
        <v>49</v>
      </c>
      <c r="C4611" s="22"/>
      <c r="D4611" s="22"/>
      <c r="E4611" s="22"/>
      <c r="F4611" s="22"/>
      <c r="G4611" s="22"/>
      <c r="H4611" s="22"/>
      <c r="I4611" s="22"/>
      <c r="J4611" s="22"/>
      <c r="K4611" s="23">
        <v>1</v>
      </c>
      <c r="L4611" s="23">
        <v>1</v>
      </c>
      <c r="M4611" s="21" t="s">
        <v>50</v>
      </c>
      <c r="N4611" s="21" t="s">
        <v>50</v>
      </c>
      <c r="O4611" s="22"/>
      <c r="P4611" s="22"/>
    </row>
    <row r="4612" spans="1:16" ht="45" x14ac:dyDescent="0.25">
      <c r="A4612" s="21" t="s">
        <v>8877</v>
      </c>
      <c r="B4612" s="21" t="s">
        <v>49</v>
      </c>
      <c r="C4612" s="22"/>
      <c r="D4612" s="22"/>
      <c r="E4612" s="22"/>
      <c r="F4612" s="22"/>
      <c r="G4612" s="22"/>
      <c r="H4612" s="22"/>
      <c r="I4612" s="22"/>
      <c r="J4612" s="22"/>
      <c r="K4612" s="23">
        <v>1</v>
      </c>
      <c r="L4612" s="23">
        <v>1</v>
      </c>
      <c r="M4612" s="21" t="s">
        <v>50</v>
      </c>
      <c r="N4612" s="21" t="s">
        <v>50</v>
      </c>
      <c r="O4612" s="22"/>
      <c r="P4612" s="22"/>
    </row>
    <row r="4613" spans="1:16" ht="45" x14ac:dyDescent="0.25">
      <c r="A4613" s="21" t="s">
        <v>8878</v>
      </c>
      <c r="B4613" s="21" t="s">
        <v>49</v>
      </c>
      <c r="C4613" s="22"/>
      <c r="D4613" s="22"/>
      <c r="E4613" s="22"/>
      <c r="F4613" s="22"/>
      <c r="G4613" s="22"/>
      <c r="H4613" s="22"/>
      <c r="I4613" s="22"/>
      <c r="J4613" s="22"/>
      <c r="K4613" s="23">
        <v>1</v>
      </c>
      <c r="L4613" s="23">
        <v>1</v>
      </c>
      <c r="M4613" s="21" t="s">
        <v>50</v>
      </c>
      <c r="N4613" s="21" t="s">
        <v>50</v>
      </c>
      <c r="O4613" s="22"/>
      <c r="P4613" s="22"/>
    </row>
    <row r="4614" spans="1:16" ht="45" x14ac:dyDescent="0.25">
      <c r="A4614" s="21" t="s">
        <v>8879</v>
      </c>
      <c r="B4614" s="21" t="s">
        <v>49</v>
      </c>
      <c r="C4614" s="22"/>
      <c r="D4614" s="22"/>
      <c r="E4614" s="22"/>
      <c r="F4614" s="22"/>
      <c r="G4614" s="22"/>
      <c r="H4614" s="22"/>
      <c r="I4614" s="22"/>
      <c r="J4614" s="22"/>
      <c r="K4614" s="23">
        <v>1</v>
      </c>
      <c r="L4614" s="23">
        <v>1</v>
      </c>
      <c r="M4614" s="21" t="s">
        <v>50</v>
      </c>
      <c r="N4614" s="21" t="s">
        <v>50</v>
      </c>
      <c r="O4614" s="22"/>
      <c r="P4614" s="22"/>
    </row>
    <row r="4615" spans="1:16" ht="45" x14ac:dyDescent="0.25">
      <c r="A4615" s="21" t="s">
        <v>3711</v>
      </c>
      <c r="B4615" s="21" t="s">
        <v>49</v>
      </c>
      <c r="C4615" s="23">
        <v>85342597.260000005</v>
      </c>
      <c r="D4615" s="23">
        <v>87.64</v>
      </c>
      <c r="E4615" s="23">
        <v>55838760.890000001</v>
      </c>
      <c r="F4615" s="23">
        <v>62.03</v>
      </c>
      <c r="G4615" s="23">
        <v>61404471.729999997</v>
      </c>
      <c r="H4615" s="23">
        <v>59.81</v>
      </c>
      <c r="I4615" s="23">
        <v>99753141.810000002</v>
      </c>
      <c r="J4615" s="23">
        <v>91.18</v>
      </c>
      <c r="K4615" s="23">
        <v>1</v>
      </c>
      <c r="L4615" s="23">
        <v>1</v>
      </c>
      <c r="M4615" s="21" t="s">
        <v>50</v>
      </c>
      <c r="N4615" s="21" t="s">
        <v>58</v>
      </c>
      <c r="O4615" s="22"/>
      <c r="P4615" s="23">
        <v>769983</v>
      </c>
    </row>
    <row r="4616" spans="1:16" ht="45" x14ac:dyDescent="0.25">
      <c r="A4616" s="21" t="s">
        <v>8880</v>
      </c>
      <c r="B4616" s="21" t="s">
        <v>49</v>
      </c>
      <c r="C4616" s="22"/>
      <c r="D4616" s="22"/>
      <c r="E4616" s="22"/>
      <c r="F4616" s="22"/>
      <c r="G4616" s="22"/>
      <c r="H4616" s="22"/>
      <c r="I4616" s="22"/>
      <c r="J4616" s="22"/>
      <c r="K4616" s="23">
        <v>1</v>
      </c>
      <c r="L4616" s="23">
        <v>1</v>
      </c>
      <c r="M4616" s="21" t="s">
        <v>50</v>
      </c>
      <c r="N4616" s="21" t="s">
        <v>50</v>
      </c>
      <c r="O4616" s="22"/>
      <c r="P4616" s="22"/>
    </row>
    <row r="4617" spans="1:16" ht="45" x14ac:dyDescent="0.25">
      <c r="A4617" s="21" t="s">
        <v>8881</v>
      </c>
      <c r="B4617" s="21" t="s">
        <v>49</v>
      </c>
      <c r="C4617" s="22"/>
      <c r="D4617" s="22"/>
      <c r="E4617" s="22"/>
      <c r="F4617" s="22"/>
      <c r="G4617" s="22"/>
      <c r="H4617" s="22"/>
      <c r="I4617" s="22"/>
      <c r="J4617" s="22"/>
      <c r="K4617" s="23">
        <v>1</v>
      </c>
      <c r="L4617" s="23">
        <v>1</v>
      </c>
      <c r="M4617" s="21" t="s">
        <v>50</v>
      </c>
      <c r="N4617" s="21" t="s">
        <v>50</v>
      </c>
      <c r="O4617" s="22"/>
      <c r="P4617" s="22"/>
    </row>
    <row r="4618" spans="1:16" ht="45" x14ac:dyDescent="0.25">
      <c r="A4618" s="21" t="s">
        <v>8882</v>
      </c>
      <c r="B4618" s="21" t="s">
        <v>49</v>
      </c>
      <c r="C4618" s="22"/>
      <c r="D4618" s="22"/>
      <c r="E4618" s="22"/>
      <c r="F4618" s="22"/>
      <c r="G4618" s="22"/>
      <c r="H4618" s="22"/>
      <c r="I4618" s="22"/>
      <c r="J4618" s="22"/>
      <c r="K4618" s="23">
        <v>1</v>
      </c>
      <c r="L4618" s="23">
        <v>1</v>
      </c>
      <c r="M4618" s="21" t="s">
        <v>50</v>
      </c>
      <c r="N4618" s="21" t="s">
        <v>50</v>
      </c>
      <c r="O4618" s="22"/>
      <c r="P4618" s="22"/>
    </row>
    <row r="4619" spans="1:16" ht="45" x14ac:dyDescent="0.25">
      <c r="A4619" s="21" t="s">
        <v>8883</v>
      </c>
      <c r="B4619" s="21" t="s">
        <v>49</v>
      </c>
      <c r="C4619" s="22"/>
      <c r="D4619" s="22"/>
      <c r="E4619" s="22"/>
      <c r="F4619" s="22"/>
      <c r="G4619" s="22"/>
      <c r="H4619" s="22"/>
      <c r="I4619" s="22"/>
      <c r="J4619" s="22"/>
      <c r="K4619" s="23">
        <v>1</v>
      </c>
      <c r="L4619" s="23">
        <v>1</v>
      </c>
      <c r="M4619" s="21" t="s">
        <v>50</v>
      </c>
      <c r="N4619" s="21" t="s">
        <v>50</v>
      </c>
      <c r="O4619" s="22"/>
      <c r="P4619" s="22"/>
    </row>
    <row r="4620" spans="1:16" ht="45" x14ac:dyDescent="0.25">
      <c r="A4620" s="21" t="s">
        <v>8884</v>
      </c>
      <c r="B4620" s="21" t="s">
        <v>49</v>
      </c>
      <c r="C4620" s="22"/>
      <c r="D4620" s="22"/>
      <c r="E4620" s="22"/>
      <c r="F4620" s="22"/>
      <c r="G4620" s="22"/>
      <c r="H4620" s="22"/>
      <c r="I4620" s="22"/>
      <c r="J4620" s="22"/>
      <c r="K4620" s="23">
        <v>1</v>
      </c>
      <c r="L4620" s="23">
        <v>1</v>
      </c>
      <c r="M4620" s="21" t="s">
        <v>50</v>
      </c>
      <c r="N4620" s="21" t="s">
        <v>50</v>
      </c>
      <c r="O4620" s="22"/>
      <c r="P4620" s="22"/>
    </row>
    <row r="4621" spans="1:16" ht="45" x14ac:dyDescent="0.25">
      <c r="A4621" s="21" t="s">
        <v>3713</v>
      </c>
      <c r="B4621" s="21" t="s">
        <v>49</v>
      </c>
      <c r="C4621" s="23">
        <v>4777371.0599999996</v>
      </c>
      <c r="D4621" s="23">
        <v>237.44</v>
      </c>
      <c r="E4621" s="23">
        <v>8345798.2400000002</v>
      </c>
      <c r="F4621" s="23">
        <v>269.75</v>
      </c>
      <c r="G4621" s="23">
        <v>15238025.710000001</v>
      </c>
      <c r="H4621" s="23">
        <v>393.78</v>
      </c>
      <c r="I4621" s="23">
        <v>7536574.0499999998</v>
      </c>
      <c r="J4621" s="23">
        <v>263.19</v>
      </c>
      <c r="K4621" s="23">
        <v>1</v>
      </c>
      <c r="L4621" s="23">
        <v>1</v>
      </c>
      <c r="M4621" s="21" t="s">
        <v>50</v>
      </c>
      <c r="N4621" s="21" t="s">
        <v>5192</v>
      </c>
      <c r="O4621" s="22"/>
      <c r="P4621" s="23">
        <v>23395</v>
      </c>
    </row>
    <row r="4622" spans="1:16" ht="45" x14ac:dyDescent="0.25">
      <c r="A4622" s="21" t="s">
        <v>8885</v>
      </c>
      <c r="B4622" s="21" t="s">
        <v>49</v>
      </c>
      <c r="C4622" s="22"/>
      <c r="D4622" s="22"/>
      <c r="E4622" s="22"/>
      <c r="F4622" s="22"/>
      <c r="G4622" s="22"/>
      <c r="H4622" s="22"/>
      <c r="I4622" s="22"/>
      <c r="J4622" s="22"/>
      <c r="K4622" s="23">
        <v>1</v>
      </c>
      <c r="L4622" s="23">
        <v>1</v>
      </c>
      <c r="M4622" s="21" t="s">
        <v>50</v>
      </c>
      <c r="N4622" s="21" t="s">
        <v>50</v>
      </c>
      <c r="O4622" s="22"/>
      <c r="P4622" s="22"/>
    </row>
    <row r="4623" spans="1:16" ht="45" x14ac:dyDescent="0.25">
      <c r="A4623" s="21" t="s">
        <v>3715</v>
      </c>
      <c r="B4623" s="21" t="s">
        <v>49</v>
      </c>
      <c r="C4623" s="23">
        <v>13886165.949999999</v>
      </c>
      <c r="D4623" s="23">
        <v>38.57</v>
      </c>
      <c r="E4623" s="23">
        <v>9378125.7100000009</v>
      </c>
      <c r="F4623" s="23">
        <v>31.7</v>
      </c>
      <c r="G4623" s="23">
        <v>35185504.130000003</v>
      </c>
      <c r="H4623" s="23">
        <v>62.23</v>
      </c>
      <c r="I4623" s="23">
        <v>13925590.01</v>
      </c>
      <c r="J4623" s="23">
        <v>39.15</v>
      </c>
      <c r="K4623" s="23">
        <v>1</v>
      </c>
      <c r="L4623" s="23">
        <v>1</v>
      </c>
      <c r="M4623" s="21" t="s">
        <v>50</v>
      </c>
      <c r="N4623" s="21" t="s">
        <v>58</v>
      </c>
      <c r="O4623" s="22"/>
      <c r="P4623" s="23">
        <v>311232</v>
      </c>
    </row>
    <row r="4624" spans="1:16" ht="45" x14ac:dyDescent="0.25">
      <c r="A4624" s="21" t="s">
        <v>3717</v>
      </c>
      <c r="B4624" s="21" t="s">
        <v>49</v>
      </c>
      <c r="C4624" s="23">
        <v>4753822.07</v>
      </c>
      <c r="D4624" s="23">
        <v>198.54</v>
      </c>
      <c r="E4624" s="23">
        <v>10391920.99</v>
      </c>
      <c r="F4624" s="23">
        <v>192.67</v>
      </c>
      <c r="G4624" s="23">
        <v>5993004.7300000004</v>
      </c>
      <c r="H4624" s="23">
        <v>143.66</v>
      </c>
      <c r="I4624" s="23">
        <v>9097354.0800000001</v>
      </c>
      <c r="J4624" s="23">
        <v>164.51</v>
      </c>
      <c r="K4624" s="23">
        <v>1</v>
      </c>
      <c r="L4624" s="23">
        <v>1</v>
      </c>
      <c r="M4624" s="21" t="s">
        <v>50</v>
      </c>
      <c r="N4624" s="21" t="s">
        <v>5192</v>
      </c>
      <c r="O4624" s="22"/>
      <c r="P4624" s="23">
        <v>34094.5</v>
      </c>
    </row>
    <row r="4625" spans="1:16" ht="45" x14ac:dyDescent="0.25">
      <c r="A4625" s="21" t="s">
        <v>8886</v>
      </c>
      <c r="B4625" s="21" t="s">
        <v>49</v>
      </c>
      <c r="C4625" s="22"/>
      <c r="D4625" s="22"/>
      <c r="E4625" s="22"/>
      <c r="F4625" s="22"/>
      <c r="G4625" s="22"/>
      <c r="H4625" s="22"/>
      <c r="I4625" s="22"/>
      <c r="J4625" s="22"/>
      <c r="K4625" s="23">
        <v>1</v>
      </c>
      <c r="L4625" s="23">
        <v>1</v>
      </c>
      <c r="M4625" s="21" t="s">
        <v>50</v>
      </c>
      <c r="N4625" s="21" t="s">
        <v>50</v>
      </c>
      <c r="O4625" s="22"/>
      <c r="P4625" s="22"/>
    </row>
    <row r="4626" spans="1:16" ht="45" x14ac:dyDescent="0.25">
      <c r="A4626" s="21" t="s">
        <v>8887</v>
      </c>
      <c r="B4626" s="21" t="s">
        <v>49</v>
      </c>
      <c r="C4626" s="22"/>
      <c r="D4626" s="22"/>
      <c r="E4626" s="22"/>
      <c r="F4626" s="22"/>
      <c r="G4626" s="22"/>
      <c r="H4626" s="22"/>
      <c r="I4626" s="22"/>
      <c r="J4626" s="22"/>
      <c r="K4626" s="23">
        <v>1</v>
      </c>
      <c r="L4626" s="23">
        <v>1</v>
      </c>
      <c r="M4626" s="21" t="s">
        <v>50</v>
      </c>
      <c r="N4626" s="21" t="s">
        <v>50</v>
      </c>
      <c r="O4626" s="22"/>
      <c r="P4626" s="22"/>
    </row>
    <row r="4627" spans="1:16" ht="45" x14ac:dyDescent="0.25">
      <c r="A4627" s="21" t="s">
        <v>8888</v>
      </c>
      <c r="B4627" s="21" t="s">
        <v>49</v>
      </c>
      <c r="C4627" s="22"/>
      <c r="D4627" s="22"/>
      <c r="E4627" s="22"/>
      <c r="F4627" s="22"/>
      <c r="G4627" s="22"/>
      <c r="H4627" s="22"/>
      <c r="I4627" s="22"/>
      <c r="J4627" s="22"/>
      <c r="K4627" s="23">
        <v>1</v>
      </c>
      <c r="L4627" s="23">
        <v>1</v>
      </c>
      <c r="M4627" s="21" t="s">
        <v>50</v>
      </c>
      <c r="N4627" s="21" t="s">
        <v>50</v>
      </c>
      <c r="O4627" s="22"/>
      <c r="P4627" s="22"/>
    </row>
    <row r="4628" spans="1:16" ht="45" x14ac:dyDescent="0.25">
      <c r="A4628" s="21" t="s">
        <v>8889</v>
      </c>
      <c r="B4628" s="21" t="s">
        <v>49</v>
      </c>
      <c r="C4628" s="22"/>
      <c r="D4628" s="22"/>
      <c r="E4628" s="22"/>
      <c r="F4628" s="22"/>
      <c r="G4628" s="22"/>
      <c r="H4628" s="22"/>
      <c r="I4628" s="22"/>
      <c r="J4628" s="22"/>
      <c r="K4628" s="23">
        <v>1</v>
      </c>
      <c r="L4628" s="23">
        <v>1</v>
      </c>
      <c r="M4628" s="21" t="s">
        <v>50</v>
      </c>
      <c r="N4628" s="21" t="s">
        <v>50</v>
      </c>
      <c r="O4628" s="22"/>
      <c r="P4628" s="22"/>
    </row>
    <row r="4629" spans="1:16" ht="45" x14ac:dyDescent="0.25">
      <c r="A4629" s="21" t="s">
        <v>8890</v>
      </c>
      <c r="B4629" s="21" t="s">
        <v>49</v>
      </c>
      <c r="C4629" s="22"/>
      <c r="D4629" s="22"/>
      <c r="E4629" s="22"/>
      <c r="F4629" s="22"/>
      <c r="G4629" s="22"/>
      <c r="H4629" s="22"/>
      <c r="I4629" s="22"/>
      <c r="J4629" s="22"/>
      <c r="K4629" s="23">
        <v>1</v>
      </c>
      <c r="L4629" s="23">
        <v>1</v>
      </c>
      <c r="M4629" s="21" t="s">
        <v>50</v>
      </c>
      <c r="N4629" s="21" t="s">
        <v>50</v>
      </c>
      <c r="O4629" s="22"/>
      <c r="P4629" s="22"/>
    </row>
    <row r="4630" spans="1:16" ht="45" x14ac:dyDescent="0.25">
      <c r="A4630" s="21" t="s">
        <v>8891</v>
      </c>
      <c r="B4630" s="21" t="s">
        <v>49</v>
      </c>
      <c r="C4630" s="22"/>
      <c r="D4630" s="22"/>
      <c r="E4630" s="22"/>
      <c r="F4630" s="22"/>
      <c r="G4630" s="22"/>
      <c r="H4630" s="22"/>
      <c r="I4630" s="22"/>
      <c r="J4630" s="22"/>
      <c r="K4630" s="23">
        <v>1</v>
      </c>
      <c r="L4630" s="23">
        <v>1</v>
      </c>
      <c r="M4630" s="21" t="s">
        <v>50</v>
      </c>
      <c r="N4630" s="21" t="s">
        <v>50</v>
      </c>
      <c r="O4630" s="22"/>
      <c r="P4630" s="22"/>
    </row>
    <row r="4631" spans="1:16" ht="45" x14ac:dyDescent="0.25">
      <c r="A4631" s="21" t="s">
        <v>8892</v>
      </c>
      <c r="B4631" s="21" t="s">
        <v>49</v>
      </c>
      <c r="C4631" s="22"/>
      <c r="D4631" s="22"/>
      <c r="E4631" s="22"/>
      <c r="F4631" s="22"/>
      <c r="G4631" s="22"/>
      <c r="H4631" s="22"/>
      <c r="I4631" s="22"/>
      <c r="J4631" s="22"/>
      <c r="K4631" s="23">
        <v>1</v>
      </c>
      <c r="L4631" s="23">
        <v>1</v>
      </c>
      <c r="M4631" s="21" t="s">
        <v>50</v>
      </c>
      <c r="N4631" s="21" t="s">
        <v>50</v>
      </c>
      <c r="O4631" s="22"/>
      <c r="P4631" s="22"/>
    </row>
    <row r="4632" spans="1:16" ht="45" x14ac:dyDescent="0.25">
      <c r="A4632" s="21" t="s">
        <v>8893</v>
      </c>
      <c r="B4632" s="21" t="s">
        <v>49</v>
      </c>
      <c r="C4632" s="22"/>
      <c r="D4632" s="22"/>
      <c r="E4632" s="22"/>
      <c r="F4632" s="22"/>
      <c r="G4632" s="22"/>
      <c r="H4632" s="22"/>
      <c r="I4632" s="22"/>
      <c r="J4632" s="22"/>
      <c r="K4632" s="23">
        <v>1</v>
      </c>
      <c r="L4632" s="23">
        <v>1</v>
      </c>
      <c r="M4632" s="21" t="s">
        <v>50</v>
      </c>
      <c r="N4632" s="21" t="s">
        <v>50</v>
      </c>
      <c r="O4632" s="22"/>
      <c r="P4632" s="22"/>
    </row>
    <row r="4633" spans="1:16" ht="45" x14ac:dyDescent="0.25">
      <c r="A4633" s="21" t="s">
        <v>3719</v>
      </c>
      <c r="B4633" s="21" t="s">
        <v>49</v>
      </c>
      <c r="C4633" s="23">
        <v>54538708.43</v>
      </c>
      <c r="D4633" s="23">
        <v>594.34</v>
      </c>
      <c r="E4633" s="23">
        <v>40680984.399999999</v>
      </c>
      <c r="F4633" s="23">
        <v>572.26</v>
      </c>
      <c r="G4633" s="23">
        <v>43406185.859999999</v>
      </c>
      <c r="H4633" s="23">
        <v>622.95000000000005</v>
      </c>
      <c r="I4633" s="23">
        <v>40496900.799999997</v>
      </c>
      <c r="J4633" s="23">
        <v>585.54</v>
      </c>
      <c r="K4633" s="23">
        <v>1</v>
      </c>
      <c r="L4633" s="23">
        <v>1</v>
      </c>
      <c r="M4633" s="21" t="s">
        <v>50</v>
      </c>
      <c r="N4633" s="21" t="s">
        <v>1462</v>
      </c>
      <c r="O4633" s="22"/>
      <c r="P4633" s="23">
        <v>82699</v>
      </c>
    </row>
    <row r="4634" spans="1:16" ht="45" x14ac:dyDescent="0.25">
      <c r="A4634" s="21" t="s">
        <v>8894</v>
      </c>
      <c r="B4634" s="21" t="s">
        <v>49</v>
      </c>
      <c r="C4634" s="22"/>
      <c r="D4634" s="22"/>
      <c r="E4634" s="22"/>
      <c r="F4634" s="22"/>
      <c r="G4634" s="22"/>
      <c r="H4634" s="22"/>
      <c r="I4634" s="22"/>
      <c r="J4634" s="22"/>
      <c r="K4634" s="23">
        <v>1</v>
      </c>
      <c r="L4634" s="23">
        <v>1</v>
      </c>
      <c r="M4634" s="21" t="s">
        <v>50</v>
      </c>
      <c r="N4634" s="21" t="s">
        <v>50</v>
      </c>
      <c r="O4634" s="22"/>
      <c r="P4634" s="22"/>
    </row>
    <row r="4635" spans="1:16" ht="45" x14ac:dyDescent="0.25">
      <c r="A4635" s="21" t="s">
        <v>8895</v>
      </c>
      <c r="B4635" s="21" t="s">
        <v>49</v>
      </c>
      <c r="C4635" s="22"/>
      <c r="D4635" s="22"/>
      <c r="E4635" s="22"/>
      <c r="F4635" s="22"/>
      <c r="G4635" s="22"/>
      <c r="H4635" s="22"/>
      <c r="I4635" s="22"/>
      <c r="J4635" s="22"/>
      <c r="K4635" s="23">
        <v>1</v>
      </c>
      <c r="L4635" s="23">
        <v>1</v>
      </c>
      <c r="M4635" s="21" t="s">
        <v>50</v>
      </c>
      <c r="N4635" s="21" t="s">
        <v>50</v>
      </c>
      <c r="O4635" s="22"/>
      <c r="P4635" s="22"/>
    </row>
    <row r="4636" spans="1:16" ht="45" x14ac:dyDescent="0.25">
      <c r="A4636" s="21" t="s">
        <v>1184</v>
      </c>
      <c r="B4636" s="21" t="s">
        <v>49</v>
      </c>
      <c r="C4636" s="23">
        <v>4678977.47</v>
      </c>
      <c r="D4636" s="23">
        <v>275.5</v>
      </c>
      <c r="E4636" s="23">
        <v>5780499.6699999999</v>
      </c>
      <c r="F4636" s="23">
        <v>552.15</v>
      </c>
      <c r="G4636" s="23">
        <v>6547451.04</v>
      </c>
      <c r="H4636" s="23">
        <v>728.06</v>
      </c>
      <c r="I4636" s="23">
        <v>6143013.4100000001</v>
      </c>
      <c r="J4636" s="23">
        <v>748.46</v>
      </c>
      <c r="K4636" s="23">
        <v>1</v>
      </c>
      <c r="L4636" s="23">
        <v>1</v>
      </c>
      <c r="M4636" s="21" t="s">
        <v>50</v>
      </c>
      <c r="N4636" s="21" t="s">
        <v>1462</v>
      </c>
      <c r="O4636" s="22"/>
      <c r="P4636" s="23">
        <v>220005</v>
      </c>
    </row>
    <row r="4637" spans="1:16" ht="45" x14ac:dyDescent="0.25">
      <c r="A4637" s="21" t="s">
        <v>3721</v>
      </c>
      <c r="B4637" s="21" t="s">
        <v>49</v>
      </c>
      <c r="C4637" s="23">
        <v>59210118.350000001</v>
      </c>
      <c r="D4637" s="23">
        <v>105.88</v>
      </c>
      <c r="E4637" s="23">
        <v>49711827.200000003</v>
      </c>
      <c r="F4637" s="23">
        <v>139.19</v>
      </c>
      <c r="G4637" s="23">
        <v>45207677.649999999</v>
      </c>
      <c r="H4637" s="23">
        <v>115.6</v>
      </c>
      <c r="I4637" s="23">
        <v>41705912.32</v>
      </c>
      <c r="J4637" s="23">
        <v>116.45</v>
      </c>
      <c r="K4637" s="23">
        <v>1</v>
      </c>
      <c r="L4637" s="23">
        <v>1</v>
      </c>
      <c r="M4637" s="21" t="s">
        <v>50</v>
      </c>
      <c r="N4637" s="21" t="s">
        <v>58</v>
      </c>
      <c r="O4637" s="22"/>
      <c r="P4637" s="23">
        <v>535382</v>
      </c>
    </row>
    <row r="4638" spans="1:16" ht="45" x14ac:dyDescent="0.25">
      <c r="A4638" s="21" t="s">
        <v>593</v>
      </c>
      <c r="B4638" s="21" t="s">
        <v>49</v>
      </c>
      <c r="C4638" s="23">
        <v>113827960.47</v>
      </c>
      <c r="D4638" s="23">
        <v>594.34</v>
      </c>
      <c r="E4638" s="23">
        <v>84905448.219999999</v>
      </c>
      <c r="F4638" s="23">
        <v>572.26</v>
      </c>
      <c r="G4638" s="23">
        <v>90593227.269999996</v>
      </c>
      <c r="H4638" s="23">
        <v>622.95000000000005</v>
      </c>
      <c r="I4638" s="23">
        <v>84521246.579999998</v>
      </c>
      <c r="J4638" s="23">
        <v>585.54</v>
      </c>
      <c r="K4638" s="23">
        <v>1</v>
      </c>
      <c r="L4638" s="23">
        <v>1</v>
      </c>
      <c r="M4638" s="21" t="s">
        <v>50</v>
      </c>
      <c r="N4638" s="21" t="s">
        <v>1462</v>
      </c>
      <c r="O4638" s="22"/>
      <c r="P4638" s="23">
        <v>193215</v>
      </c>
    </row>
    <row r="4639" spans="1:16" ht="45" x14ac:dyDescent="0.25">
      <c r="A4639" s="21" t="s">
        <v>3724</v>
      </c>
      <c r="B4639" s="21" t="s">
        <v>49</v>
      </c>
      <c r="C4639" s="22"/>
      <c r="D4639" s="22"/>
      <c r="E4639" s="23">
        <v>109276822.94</v>
      </c>
      <c r="F4639" s="23">
        <v>920.23</v>
      </c>
      <c r="G4639" s="23">
        <v>33542216.859999999</v>
      </c>
      <c r="H4639" s="23">
        <v>267.36</v>
      </c>
      <c r="I4639" s="23">
        <v>33451062.07</v>
      </c>
      <c r="J4639" s="23">
        <v>349.23</v>
      </c>
      <c r="K4639" s="23">
        <v>1</v>
      </c>
      <c r="L4639" s="23">
        <v>1</v>
      </c>
      <c r="M4639" s="21" t="s">
        <v>50</v>
      </c>
      <c r="N4639" s="21" t="s">
        <v>50</v>
      </c>
      <c r="O4639" s="22"/>
      <c r="P4639" s="22"/>
    </row>
    <row r="4640" spans="1:16" ht="45" x14ac:dyDescent="0.25">
      <c r="A4640" s="21" t="s">
        <v>8896</v>
      </c>
      <c r="B4640" s="21" t="s">
        <v>49</v>
      </c>
      <c r="C4640" s="22"/>
      <c r="D4640" s="22"/>
      <c r="E4640" s="22"/>
      <c r="F4640" s="22"/>
      <c r="G4640" s="22"/>
      <c r="H4640" s="22"/>
      <c r="I4640" s="22"/>
      <c r="J4640" s="22"/>
      <c r="K4640" s="23">
        <v>1</v>
      </c>
      <c r="L4640" s="23">
        <v>1</v>
      </c>
      <c r="M4640" s="21" t="s">
        <v>50</v>
      </c>
      <c r="N4640" s="21" t="s">
        <v>50</v>
      </c>
      <c r="O4640" s="22"/>
      <c r="P4640" s="22"/>
    </row>
    <row r="4641" spans="1:16" ht="45" x14ac:dyDescent="0.25">
      <c r="A4641" s="21" t="s">
        <v>8897</v>
      </c>
      <c r="B4641" s="21" t="s">
        <v>49</v>
      </c>
      <c r="C4641" s="22"/>
      <c r="D4641" s="22"/>
      <c r="E4641" s="22"/>
      <c r="F4641" s="22"/>
      <c r="G4641" s="22"/>
      <c r="H4641" s="22"/>
      <c r="I4641" s="22"/>
      <c r="J4641" s="22"/>
      <c r="K4641" s="23">
        <v>1</v>
      </c>
      <c r="L4641" s="23">
        <v>1</v>
      </c>
      <c r="M4641" s="21" t="s">
        <v>50</v>
      </c>
      <c r="N4641" s="21" t="s">
        <v>50</v>
      </c>
      <c r="O4641" s="22"/>
      <c r="P4641" s="22"/>
    </row>
    <row r="4642" spans="1:16" ht="45" x14ac:dyDescent="0.25">
      <c r="A4642" s="21" t="s">
        <v>8898</v>
      </c>
      <c r="B4642" s="21" t="s">
        <v>49</v>
      </c>
      <c r="C4642" s="22"/>
      <c r="D4642" s="22"/>
      <c r="E4642" s="22"/>
      <c r="F4642" s="22"/>
      <c r="G4642" s="22"/>
      <c r="H4642" s="22"/>
      <c r="I4642" s="22"/>
      <c r="J4642" s="22"/>
      <c r="K4642" s="23">
        <v>1</v>
      </c>
      <c r="L4642" s="23">
        <v>1</v>
      </c>
      <c r="M4642" s="21" t="s">
        <v>50</v>
      </c>
      <c r="N4642" s="21" t="s">
        <v>50</v>
      </c>
      <c r="O4642" s="22"/>
      <c r="P4642" s="22"/>
    </row>
    <row r="4643" spans="1:16" ht="45" x14ac:dyDescent="0.25">
      <c r="A4643" s="21" t="s">
        <v>8899</v>
      </c>
      <c r="B4643" s="21" t="s">
        <v>49</v>
      </c>
      <c r="C4643" s="22"/>
      <c r="D4643" s="22"/>
      <c r="E4643" s="22"/>
      <c r="F4643" s="22"/>
      <c r="G4643" s="22"/>
      <c r="H4643" s="22"/>
      <c r="I4643" s="22"/>
      <c r="J4643" s="22"/>
      <c r="K4643" s="23">
        <v>1</v>
      </c>
      <c r="L4643" s="23">
        <v>1</v>
      </c>
      <c r="M4643" s="21" t="s">
        <v>50</v>
      </c>
      <c r="N4643" s="21" t="s">
        <v>50</v>
      </c>
      <c r="O4643" s="22"/>
      <c r="P4643" s="22"/>
    </row>
    <row r="4644" spans="1:16" ht="45" x14ac:dyDescent="0.25">
      <c r="A4644" s="21" t="s">
        <v>8900</v>
      </c>
      <c r="B4644" s="21" t="s">
        <v>49</v>
      </c>
      <c r="C4644" s="22"/>
      <c r="D4644" s="22"/>
      <c r="E4644" s="22"/>
      <c r="F4644" s="22"/>
      <c r="G4644" s="22"/>
      <c r="H4644" s="22"/>
      <c r="I4644" s="22"/>
      <c r="J4644" s="22"/>
      <c r="K4644" s="23">
        <v>1</v>
      </c>
      <c r="L4644" s="23">
        <v>1</v>
      </c>
      <c r="M4644" s="21" t="s">
        <v>50</v>
      </c>
      <c r="N4644" s="21" t="s">
        <v>50</v>
      </c>
      <c r="O4644" s="22"/>
      <c r="P4644" s="22"/>
    </row>
    <row r="4645" spans="1:16" ht="45" x14ac:dyDescent="0.25">
      <c r="A4645" s="21" t="s">
        <v>8901</v>
      </c>
      <c r="B4645" s="21" t="s">
        <v>49</v>
      </c>
      <c r="C4645" s="22"/>
      <c r="D4645" s="22"/>
      <c r="E4645" s="22"/>
      <c r="F4645" s="22"/>
      <c r="G4645" s="22"/>
      <c r="H4645" s="22"/>
      <c r="I4645" s="22"/>
      <c r="J4645" s="22"/>
      <c r="K4645" s="23">
        <v>1</v>
      </c>
      <c r="L4645" s="23">
        <v>1</v>
      </c>
      <c r="M4645" s="21" t="s">
        <v>50</v>
      </c>
      <c r="N4645" s="21" t="s">
        <v>50</v>
      </c>
      <c r="O4645" s="22"/>
      <c r="P4645" s="22"/>
    </row>
    <row r="4646" spans="1:16" ht="45" x14ac:dyDescent="0.25">
      <c r="A4646" s="21" t="s">
        <v>8902</v>
      </c>
      <c r="B4646" s="21" t="s">
        <v>49</v>
      </c>
      <c r="C4646" s="22"/>
      <c r="D4646" s="22"/>
      <c r="E4646" s="22"/>
      <c r="F4646" s="22"/>
      <c r="G4646" s="22"/>
      <c r="H4646" s="22"/>
      <c r="I4646" s="22"/>
      <c r="J4646" s="22"/>
      <c r="K4646" s="23">
        <v>1</v>
      </c>
      <c r="L4646" s="23">
        <v>1</v>
      </c>
      <c r="M4646" s="21" t="s">
        <v>50</v>
      </c>
      <c r="N4646" s="21" t="s">
        <v>50</v>
      </c>
      <c r="O4646" s="22"/>
      <c r="P4646" s="22"/>
    </row>
    <row r="4647" spans="1:16" ht="45" x14ac:dyDescent="0.25">
      <c r="A4647" s="21" t="s">
        <v>8903</v>
      </c>
      <c r="B4647" s="21" t="s">
        <v>49</v>
      </c>
      <c r="C4647" s="22"/>
      <c r="D4647" s="22"/>
      <c r="E4647" s="22"/>
      <c r="F4647" s="22"/>
      <c r="G4647" s="22"/>
      <c r="H4647" s="22"/>
      <c r="I4647" s="22"/>
      <c r="J4647" s="22"/>
      <c r="K4647" s="23">
        <v>1</v>
      </c>
      <c r="L4647" s="23">
        <v>1</v>
      </c>
      <c r="M4647" s="21" t="s">
        <v>50</v>
      </c>
      <c r="N4647" s="21" t="s">
        <v>50</v>
      </c>
      <c r="O4647" s="22"/>
      <c r="P4647" s="22"/>
    </row>
    <row r="4648" spans="1:16" ht="45" x14ac:dyDescent="0.25">
      <c r="A4648" s="21" t="s">
        <v>3726</v>
      </c>
      <c r="B4648" s="21" t="s">
        <v>49</v>
      </c>
      <c r="C4648" s="23">
        <v>1105414.32</v>
      </c>
      <c r="D4648" s="23">
        <v>237.44</v>
      </c>
      <c r="E4648" s="23">
        <v>1931096.58</v>
      </c>
      <c r="F4648" s="23">
        <v>269.75</v>
      </c>
      <c r="G4648" s="23">
        <v>3525857.97</v>
      </c>
      <c r="H4648" s="23">
        <v>393.78</v>
      </c>
      <c r="I4648" s="23">
        <v>1743853.84</v>
      </c>
      <c r="J4648" s="23">
        <v>263.19</v>
      </c>
      <c r="K4648" s="23">
        <v>1</v>
      </c>
      <c r="L4648" s="23">
        <v>1</v>
      </c>
      <c r="M4648" s="21" t="s">
        <v>50</v>
      </c>
      <c r="N4648" s="21" t="s">
        <v>5192</v>
      </c>
      <c r="O4648" s="22"/>
      <c r="P4648" s="23">
        <v>4635</v>
      </c>
    </row>
    <row r="4649" spans="1:16" ht="45" x14ac:dyDescent="0.25">
      <c r="A4649" s="21" t="s">
        <v>8904</v>
      </c>
      <c r="B4649" s="21" t="s">
        <v>49</v>
      </c>
      <c r="C4649" s="22"/>
      <c r="D4649" s="22"/>
      <c r="E4649" s="22"/>
      <c r="F4649" s="22"/>
      <c r="G4649" s="22"/>
      <c r="H4649" s="22"/>
      <c r="I4649" s="22"/>
      <c r="J4649" s="22"/>
      <c r="K4649" s="23">
        <v>1</v>
      </c>
      <c r="L4649" s="23">
        <v>1</v>
      </c>
      <c r="M4649" s="21" t="s">
        <v>50</v>
      </c>
      <c r="N4649" s="21" t="s">
        <v>50</v>
      </c>
      <c r="O4649" s="22"/>
      <c r="P4649" s="22"/>
    </row>
    <row r="4650" spans="1:16" ht="45" x14ac:dyDescent="0.25">
      <c r="A4650" s="21" t="s">
        <v>8905</v>
      </c>
      <c r="B4650" s="21" t="s">
        <v>49</v>
      </c>
      <c r="C4650" s="22"/>
      <c r="D4650" s="22"/>
      <c r="E4650" s="22"/>
      <c r="F4650" s="22"/>
      <c r="G4650" s="22"/>
      <c r="H4650" s="22"/>
      <c r="I4650" s="22"/>
      <c r="J4650" s="22"/>
      <c r="K4650" s="23">
        <v>1</v>
      </c>
      <c r="L4650" s="23">
        <v>1</v>
      </c>
      <c r="M4650" s="21" t="s">
        <v>50</v>
      </c>
      <c r="N4650" s="21" t="s">
        <v>50</v>
      </c>
      <c r="O4650" s="22"/>
      <c r="P4650" s="22"/>
    </row>
    <row r="4651" spans="1:16" ht="45" x14ac:dyDescent="0.25">
      <c r="A4651" s="21" t="s">
        <v>8906</v>
      </c>
      <c r="B4651" s="21" t="s">
        <v>49</v>
      </c>
      <c r="C4651" s="22"/>
      <c r="D4651" s="22"/>
      <c r="E4651" s="22"/>
      <c r="F4651" s="22"/>
      <c r="G4651" s="22"/>
      <c r="H4651" s="22"/>
      <c r="I4651" s="22"/>
      <c r="J4651" s="22"/>
      <c r="K4651" s="23">
        <v>1</v>
      </c>
      <c r="L4651" s="23">
        <v>1</v>
      </c>
      <c r="M4651" s="21" t="s">
        <v>50</v>
      </c>
      <c r="N4651" s="21" t="s">
        <v>50</v>
      </c>
      <c r="O4651" s="22"/>
      <c r="P4651" s="22"/>
    </row>
    <row r="4652" spans="1:16" ht="45" x14ac:dyDescent="0.25">
      <c r="A4652" s="21" t="s">
        <v>8907</v>
      </c>
      <c r="B4652" s="21" t="s">
        <v>49</v>
      </c>
      <c r="C4652" s="22"/>
      <c r="D4652" s="22"/>
      <c r="E4652" s="22"/>
      <c r="F4652" s="22"/>
      <c r="G4652" s="22"/>
      <c r="H4652" s="22"/>
      <c r="I4652" s="22"/>
      <c r="J4652" s="22"/>
      <c r="K4652" s="23">
        <v>1</v>
      </c>
      <c r="L4652" s="23">
        <v>1</v>
      </c>
      <c r="M4652" s="21" t="s">
        <v>50</v>
      </c>
      <c r="N4652" s="21" t="s">
        <v>50</v>
      </c>
      <c r="O4652" s="22"/>
      <c r="P4652" s="22"/>
    </row>
    <row r="4653" spans="1:16" ht="45" x14ac:dyDescent="0.25">
      <c r="A4653" s="21" t="s">
        <v>8908</v>
      </c>
      <c r="B4653" s="21" t="s">
        <v>49</v>
      </c>
      <c r="C4653" s="22"/>
      <c r="D4653" s="22"/>
      <c r="E4653" s="22"/>
      <c r="F4653" s="22"/>
      <c r="G4653" s="22"/>
      <c r="H4653" s="22"/>
      <c r="I4653" s="22"/>
      <c r="J4653" s="22"/>
      <c r="K4653" s="23">
        <v>1</v>
      </c>
      <c r="L4653" s="23">
        <v>1</v>
      </c>
      <c r="M4653" s="21" t="s">
        <v>50</v>
      </c>
      <c r="N4653" s="21" t="s">
        <v>50</v>
      </c>
      <c r="O4653" s="22"/>
      <c r="P4653" s="22"/>
    </row>
    <row r="4654" spans="1:16" ht="45" x14ac:dyDescent="0.25">
      <c r="A4654" s="21" t="s">
        <v>8909</v>
      </c>
      <c r="B4654" s="21" t="s">
        <v>49</v>
      </c>
      <c r="C4654" s="22"/>
      <c r="D4654" s="22"/>
      <c r="E4654" s="22"/>
      <c r="F4654" s="22"/>
      <c r="G4654" s="22"/>
      <c r="H4654" s="22"/>
      <c r="I4654" s="22"/>
      <c r="J4654" s="22"/>
      <c r="K4654" s="23">
        <v>1</v>
      </c>
      <c r="L4654" s="23">
        <v>1</v>
      </c>
      <c r="M4654" s="21" t="s">
        <v>50</v>
      </c>
      <c r="N4654" s="21" t="s">
        <v>50</v>
      </c>
      <c r="O4654" s="22"/>
      <c r="P4654" s="22"/>
    </row>
    <row r="4655" spans="1:16" ht="45" x14ac:dyDescent="0.25">
      <c r="A4655" s="21" t="s">
        <v>8910</v>
      </c>
      <c r="B4655" s="21" t="s">
        <v>49</v>
      </c>
      <c r="C4655" s="22"/>
      <c r="D4655" s="22"/>
      <c r="E4655" s="22"/>
      <c r="F4655" s="22"/>
      <c r="G4655" s="22"/>
      <c r="H4655" s="22"/>
      <c r="I4655" s="22"/>
      <c r="J4655" s="22"/>
      <c r="K4655" s="23">
        <v>1</v>
      </c>
      <c r="L4655" s="23">
        <v>1</v>
      </c>
      <c r="M4655" s="21" t="s">
        <v>50</v>
      </c>
      <c r="N4655" s="21" t="s">
        <v>50</v>
      </c>
      <c r="O4655" s="22"/>
      <c r="P4655" s="22"/>
    </row>
    <row r="4656" spans="1:16" ht="45" x14ac:dyDescent="0.25">
      <c r="A4656" s="21" t="s">
        <v>8911</v>
      </c>
      <c r="B4656" s="21" t="s">
        <v>49</v>
      </c>
      <c r="C4656" s="22"/>
      <c r="D4656" s="22"/>
      <c r="E4656" s="22"/>
      <c r="F4656" s="22"/>
      <c r="G4656" s="22"/>
      <c r="H4656" s="22"/>
      <c r="I4656" s="22"/>
      <c r="J4656" s="22"/>
      <c r="K4656" s="23">
        <v>1</v>
      </c>
      <c r="L4656" s="23">
        <v>1</v>
      </c>
      <c r="M4656" s="21" t="s">
        <v>50</v>
      </c>
      <c r="N4656" s="21" t="s">
        <v>50</v>
      </c>
      <c r="O4656" s="22"/>
      <c r="P4656" s="22"/>
    </row>
    <row r="4657" spans="1:16" ht="45" x14ac:dyDescent="0.25">
      <c r="A4657" s="21" t="s">
        <v>8912</v>
      </c>
      <c r="B4657" s="21" t="s">
        <v>49</v>
      </c>
      <c r="C4657" s="22"/>
      <c r="D4657" s="22"/>
      <c r="E4657" s="22"/>
      <c r="F4657" s="22"/>
      <c r="G4657" s="22"/>
      <c r="H4657" s="22"/>
      <c r="I4657" s="22"/>
      <c r="J4657" s="22"/>
      <c r="K4657" s="23">
        <v>1</v>
      </c>
      <c r="L4657" s="23">
        <v>1</v>
      </c>
      <c r="M4657" s="21" t="s">
        <v>50</v>
      </c>
      <c r="N4657" s="21" t="s">
        <v>50</v>
      </c>
      <c r="O4657" s="22"/>
      <c r="P4657" s="22"/>
    </row>
    <row r="4658" spans="1:16" ht="45" x14ac:dyDescent="0.25">
      <c r="A4658" s="21" t="s">
        <v>8913</v>
      </c>
      <c r="B4658" s="21" t="s">
        <v>49</v>
      </c>
      <c r="C4658" s="22"/>
      <c r="D4658" s="22"/>
      <c r="E4658" s="22"/>
      <c r="F4658" s="22"/>
      <c r="G4658" s="22"/>
      <c r="H4658" s="22"/>
      <c r="I4658" s="22"/>
      <c r="J4658" s="22"/>
      <c r="K4658" s="23">
        <v>1</v>
      </c>
      <c r="L4658" s="23">
        <v>1</v>
      </c>
      <c r="M4658" s="21" t="s">
        <v>50</v>
      </c>
      <c r="N4658" s="21" t="s">
        <v>50</v>
      </c>
      <c r="O4658" s="22"/>
      <c r="P4658" s="22"/>
    </row>
    <row r="4659" spans="1:16" ht="45" x14ac:dyDescent="0.25">
      <c r="A4659" s="21" t="s">
        <v>8914</v>
      </c>
      <c r="B4659" s="21" t="s">
        <v>49</v>
      </c>
      <c r="C4659" s="22"/>
      <c r="D4659" s="22"/>
      <c r="E4659" s="22"/>
      <c r="F4659" s="22"/>
      <c r="G4659" s="22"/>
      <c r="H4659" s="22"/>
      <c r="I4659" s="22"/>
      <c r="J4659" s="22"/>
      <c r="K4659" s="23">
        <v>1</v>
      </c>
      <c r="L4659" s="23">
        <v>1</v>
      </c>
      <c r="M4659" s="21" t="s">
        <v>50</v>
      </c>
      <c r="N4659" s="21" t="s">
        <v>50</v>
      </c>
      <c r="O4659" s="22"/>
      <c r="P4659" s="22"/>
    </row>
    <row r="4660" spans="1:16" ht="45" x14ac:dyDescent="0.25">
      <c r="A4660" s="21" t="s">
        <v>8915</v>
      </c>
      <c r="B4660" s="21" t="s">
        <v>49</v>
      </c>
      <c r="C4660" s="22"/>
      <c r="D4660" s="22"/>
      <c r="E4660" s="22"/>
      <c r="F4660" s="22"/>
      <c r="G4660" s="22"/>
      <c r="H4660" s="22"/>
      <c r="I4660" s="22"/>
      <c r="J4660" s="22"/>
      <c r="K4660" s="23">
        <v>1</v>
      </c>
      <c r="L4660" s="23">
        <v>1</v>
      </c>
      <c r="M4660" s="21" t="s">
        <v>50</v>
      </c>
      <c r="N4660" s="21" t="s">
        <v>50</v>
      </c>
      <c r="O4660" s="22"/>
      <c r="P4660" s="22"/>
    </row>
    <row r="4661" spans="1:16" ht="45" x14ac:dyDescent="0.25">
      <c r="A4661" s="21" t="s">
        <v>8916</v>
      </c>
      <c r="B4661" s="21" t="s">
        <v>49</v>
      </c>
      <c r="C4661" s="22"/>
      <c r="D4661" s="22"/>
      <c r="E4661" s="22"/>
      <c r="F4661" s="22"/>
      <c r="G4661" s="22"/>
      <c r="H4661" s="22"/>
      <c r="I4661" s="22"/>
      <c r="J4661" s="22"/>
      <c r="K4661" s="23">
        <v>1</v>
      </c>
      <c r="L4661" s="23">
        <v>1</v>
      </c>
      <c r="M4661" s="21" t="s">
        <v>50</v>
      </c>
      <c r="N4661" s="21" t="s">
        <v>50</v>
      </c>
      <c r="O4661" s="22"/>
      <c r="P4661" s="22"/>
    </row>
    <row r="4662" spans="1:16" ht="45" x14ac:dyDescent="0.25">
      <c r="A4662" s="21" t="s">
        <v>8917</v>
      </c>
      <c r="B4662" s="21" t="s">
        <v>49</v>
      </c>
      <c r="C4662" s="22"/>
      <c r="D4662" s="22"/>
      <c r="E4662" s="22"/>
      <c r="F4662" s="22"/>
      <c r="G4662" s="22"/>
      <c r="H4662" s="22"/>
      <c r="I4662" s="22"/>
      <c r="J4662" s="22"/>
      <c r="K4662" s="23">
        <v>1</v>
      </c>
      <c r="L4662" s="23">
        <v>1</v>
      </c>
      <c r="M4662" s="21" t="s">
        <v>50</v>
      </c>
      <c r="N4662" s="21" t="s">
        <v>50</v>
      </c>
      <c r="O4662" s="22"/>
      <c r="P4662" s="22"/>
    </row>
    <row r="4663" spans="1:16" ht="45" x14ac:dyDescent="0.25">
      <c r="A4663" s="21" t="s">
        <v>8918</v>
      </c>
      <c r="B4663" s="21" t="s">
        <v>49</v>
      </c>
      <c r="C4663" s="22"/>
      <c r="D4663" s="22"/>
      <c r="E4663" s="22"/>
      <c r="F4663" s="22"/>
      <c r="G4663" s="22"/>
      <c r="H4663" s="22"/>
      <c r="I4663" s="22"/>
      <c r="J4663" s="22"/>
      <c r="K4663" s="23">
        <v>1</v>
      </c>
      <c r="L4663" s="23">
        <v>1</v>
      </c>
      <c r="M4663" s="21" t="s">
        <v>50</v>
      </c>
      <c r="N4663" s="21" t="s">
        <v>50</v>
      </c>
      <c r="O4663" s="22"/>
      <c r="P4663" s="22"/>
    </row>
    <row r="4664" spans="1:16" ht="45" x14ac:dyDescent="0.25">
      <c r="A4664" s="21" t="s">
        <v>3728</v>
      </c>
      <c r="B4664" s="21" t="s">
        <v>49</v>
      </c>
      <c r="C4664" s="23">
        <v>8210881.4299999997</v>
      </c>
      <c r="D4664" s="23">
        <v>1574.53</v>
      </c>
      <c r="E4664" s="23">
        <v>6782815.9699999997</v>
      </c>
      <c r="F4664" s="23">
        <v>2193.62</v>
      </c>
      <c r="G4664" s="23">
        <v>8633506.1400000006</v>
      </c>
      <c r="H4664" s="23">
        <v>2002.04</v>
      </c>
      <c r="I4664" s="23">
        <v>7228754.71</v>
      </c>
      <c r="J4664" s="23">
        <v>2324.16</v>
      </c>
      <c r="K4664" s="23">
        <v>1</v>
      </c>
      <c r="L4664" s="23">
        <v>1</v>
      </c>
      <c r="M4664" s="21" t="s">
        <v>50</v>
      </c>
      <c r="N4664" s="21" t="s">
        <v>5192</v>
      </c>
      <c r="O4664" s="22"/>
      <c r="P4664" s="23">
        <v>10372</v>
      </c>
    </row>
    <row r="4665" spans="1:16" ht="45" x14ac:dyDescent="0.25">
      <c r="A4665" s="21" t="s">
        <v>8919</v>
      </c>
      <c r="B4665" s="21" t="s">
        <v>49</v>
      </c>
      <c r="C4665" s="22"/>
      <c r="D4665" s="22"/>
      <c r="E4665" s="22"/>
      <c r="F4665" s="22"/>
      <c r="G4665" s="22"/>
      <c r="H4665" s="22"/>
      <c r="I4665" s="22"/>
      <c r="J4665" s="22"/>
      <c r="K4665" s="23">
        <v>1</v>
      </c>
      <c r="L4665" s="23">
        <v>1</v>
      </c>
      <c r="M4665" s="21" t="s">
        <v>50</v>
      </c>
      <c r="N4665" s="21" t="s">
        <v>50</v>
      </c>
      <c r="O4665" s="22"/>
      <c r="P4665" s="22"/>
    </row>
    <row r="4666" spans="1:16" ht="45" x14ac:dyDescent="0.25">
      <c r="A4666" s="21" t="s">
        <v>8920</v>
      </c>
      <c r="B4666" s="21" t="s">
        <v>49</v>
      </c>
      <c r="C4666" s="22"/>
      <c r="D4666" s="22"/>
      <c r="E4666" s="22"/>
      <c r="F4666" s="22"/>
      <c r="G4666" s="22"/>
      <c r="H4666" s="22"/>
      <c r="I4666" s="22"/>
      <c r="J4666" s="22"/>
      <c r="K4666" s="23">
        <v>1</v>
      </c>
      <c r="L4666" s="23">
        <v>1</v>
      </c>
      <c r="M4666" s="21" t="s">
        <v>50</v>
      </c>
      <c r="N4666" s="21" t="s">
        <v>50</v>
      </c>
      <c r="O4666" s="22"/>
      <c r="P4666" s="22"/>
    </row>
    <row r="4667" spans="1:16" ht="45" x14ac:dyDescent="0.25">
      <c r="A4667" s="21" t="s">
        <v>3730</v>
      </c>
      <c r="B4667" s="21" t="s">
        <v>49</v>
      </c>
      <c r="C4667" s="23">
        <v>57384720.740000002</v>
      </c>
      <c r="D4667" s="23">
        <v>411.92</v>
      </c>
      <c r="E4667" s="23">
        <v>74830759.590000004</v>
      </c>
      <c r="F4667" s="23">
        <v>469.72</v>
      </c>
      <c r="G4667" s="23">
        <v>53604781.729999997</v>
      </c>
      <c r="H4667" s="23">
        <v>338.79</v>
      </c>
      <c r="I4667" s="23">
        <v>66229598.950000003</v>
      </c>
      <c r="J4667" s="23">
        <v>387.71</v>
      </c>
      <c r="K4667" s="23">
        <v>1</v>
      </c>
      <c r="L4667" s="23">
        <v>1</v>
      </c>
      <c r="M4667" s="21" t="s">
        <v>50</v>
      </c>
      <c r="N4667" s="21" t="s">
        <v>58</v>
      </c>
      <c r="O4667" s="22"/>
      <c r="P4667" s="23">
        <v>302360</v>
      </c>
    </row>
    <row r="4668" spans="1:16" ht="45" x14ac:dyDescent="0.25">
      <c r="A4668" s="21" t="s">
        <v>8921</v>
      </c>
      <c r="B4668" s="21" t="s">
        <v>49</v>
      </c>
      <c r="C4668" s="22"/>
      <c r="D4668" s="22"/>
      <c r="E4668" s="22"/>
      <c r="F4668" s="22"/>
      <c r="G4668" s="22"/>
      <c r="H4668" s="22"/>
      <c r="I4668" s="22"/>
      <c r="J4668" s="22"/>
      <c r="K4668" s="23">
        <v>1</v>
      </c>
      <c r="L4668" s="23">
        <v>1</v>
      </c>
      <c r="M4668" s="21" t="s">
        <v>50</v>
      </c>
      <c r="N4668" s="21" t="s">
        <v>50</v>
      </c>
      <c r="O4668" s="22"/>
      <c r="P4668" s="22"/>
    </row>
    <row r="4669" spans="1:16" ht="45" x14ac:dyDescent="0.25">
      <c r="A4669" s="21" t="s">
        <v>8922</v>
      </c>
      <c r="B4669" s="21" t="s">
        <v>49</v>
      </c>
      <c r="C4669" s="22"/>
      <c r="D4669" s="22"/>
      <c r="E4669" s="22"/>
      <c r="F4669" s="22"/>
      <c r="G4669" s="22"/>
      <c r="H4669" s="22"/>
      <c r="I4669" s="22"/>
      <c r="J4669" s="22"/>
      <c r="K4669" s="23">
        <v>1</v>
      </c>
      <c r="L4669" s="23">
        <v>1</v>
      </c>
      <c r="M4669" s="21" t="s">
        <v>50</v>
      </c>
      <c r="N4669" s="21" t="s">
        <v>50</v>
      </c>
      <c r="O4669" s="22"/>
      <c r="P4669" s="22"/>
    </row>
    <row r="4670" spans="1:16" ht="45" x14ac:dyDescent="0.25">
      <c r="A4670" s="21" t="s">
        <v>3731</v>
      </c>
      <c r="B4670" s="21" t="s">
        <v>198</v>
      </c>
      <c r="C4670" s="23">
        <v>36927044.560000002</v>
      </c>
      <c r="D4670" s="23">
        <v>59.59</v>
      </c>
      <c r="E4670" s="23">
        <v>32724445.719999999</v>
      </c>
      <c r="F4670" s="23">
        <v>70.03</v>
      </c>
      <c r="G4670" s="23">
        <v>24329520.199999999</v>
      </c>
      <c r="H4670" s="23">
        <v>59.33</v>
      </c>
      <c r="I4670" s="23">
        <v>33363712.120000001</v>
      </c>
      <c r="J4670" s="23">
        <v>77.62</v>
      </c>
      <c r="K4670" s="23">
        <v>1</v>
      </c>
      <c r="L4670" s="23">
        <v>1</v>
      </c>
      <c r="M4670" s="21" t="s">
        <v>50</v>
      </c>
      <c r="N4670" s="21" t="s">
        <v>58</v>
      </c>
      <c r="O4670" s="22"/>
      <c r="P4670" s="23">
        <v>1613116</v>
      </c>
    </row>
    <row r="4671" spans="1:16" ht="45" x14ac:dyDescent="0.25">
      <c r="A4671" s="21" t="s">
        <v>8923</v>
      </c>
      <c r="B4671" s="21" t="s">
        <v>49</v>
      </c>
      <c r="C4671" s="22"/>
      <c r="D4671" s="22"/>
      <c r="E4671" s="22"/>
      <c r="F4671" s="22"/>
      <c r="G4671" s="22"/>
      <c r="H4671" s="22"/>
      <c r="I4671" s="22"/>
      <c r="J4671" s="22"/>
      <c r="K4671" s="23">
        <v>1</v>
      </c>
      <c r="L4671" s="23">
        <v>1</v>
      </c>
      <c r="M4671" s="21" t="s">
        <v>50</v>
      </c>
      <c r="N4671" s="21" t="s">
        <v>50</v>
      </c>
      <c r="O4671" s="22"/>
      <c r="P4671" s="22"/>
    </row>
    <row r="4672" spans="1:16" ht="45" x14ac:dyDescent="0.25">
      <c r="A4672" s="21" t="s">
        <v>8924</v>
      </c>
      <c r="B4672" s="21" t="s">
        <v>49</v>
      </c>
      <c r="C4672" s="22"/>
      <c r="D4672" s="22"/>
      <c r="E4672" s="22"/>
      <c r="F4672" s="22"/>
      <c r="G4672" s="22"/>
      <c r="H4672" s="22"/>
      <c r="I4672" s="22"/>
      <c r="J4672" s="22"/>
      <c r="K4672" s="23">
        <v>1</v>
      </c>
      <c r="L4672" s="23">
        <v>1</v>
      </c>
      <c r="M4672" s="21" t="s">
        <v>50</v>
      </c>
      <c r="N4672" s="21" t="s">
        <v>50</v>
      </c>
      <c r="O4672" s="22"/>
      <c r="P4672" s="22"/>
    </row>
    <row r="4673" spans="1:16" ht="45" x14ac:dyDescent="0.25">
      <c r="A4673" s="21" t="s">
        <v>8925</v>
      </c>
      <c r="B4673" s="21" t="s">
        <v>49</v>
      </c>
      <c r="C4673" s="22"/>
      <c r="D4673" s="22"/>
      <c r="E4673" s="22"/>
      <c r="F4673" s="22"/>
      <c r="G4673" s="22"/>
      <c r="H4673" s="22"/>
      <c r="I4673" s="22"/>
      <c r="J4673" s="22"/>
      <c r="K4673" s="23">
        <v>1</v>
      </c>
      <c r="L4673" s="23">
        <v>1</v>
      </c>
      <c r="M4673" s="21" t="s">
        <v>50</v>
      </c>
      <c r="N4673" s="21" t="s">
        <v>50</v>
      </c>
      <c r="O4673" s="22"/>
      <c r="P4673" s="22"/>
    </row>
    <row r="4674" spans="1:16" ht="45" x14ac:dyDescent="0.25">
      <c r="A4674" s="21" t="s">
        <v>8926</v>
      </c>
      <c r="B4674" s="21" t="s">
        <v>49</v>
      </c>
      <c r="C4674" s="22"/>
      <c r="D4674" s="22"/>
      <c r="E4674" s="22"/>
      <c r="F4674" s="22"/>
      <c r="G4674" s="22"/>
      <c r="H4674" s="22"/>
      <c r="I4674" s="22"/>
      <c r="J4674" s="22"/>
      <c r="K4674" s="23">
        <v>1</v>
      </c>
      <c r="L4674" s="23">
        <v>1</v>
      </c>
      <c r="M4674" s="21" t="s">
        <v>50</v>
      </c>
      <c r="N4674" s="21" t="s">
        <v>50</v>
      </c>
      <c r="O4674" s="22"/>
      <c r="P4674" s="22"/>
    </row>
    <row r="4675" spans="1:16" ht="45" x14ac:dyDescent="0.25">
      <c r="A4675" s="21" t="s">
        <v>3733</v>
      </c>
      <c r="B4675" s="21" t="s">
        <v>49</v>
      </c>
      <c r="C4675" s="23">
        <v>2944543.78</v>
      </c>
      <c r="D4675" s="23">
        <v>1315.08</v>
      </c>
      <c r="E4675" s="23">
        <v>5911110.0599999996</v>
      </c>
      <c r="F4675" s="23">
        <v>2378.52</v>
      </c>
      <c r="G4675" s="23">
        <v>5548485.5899999999</v>
      </c>
      <c r="H4675" s="23">
        <v>1953.78</v>
      </c>
      <c r="I4675" s="23">
        <v>4681072.2</v>
      </c>
      <c r="J4675" s="23">
        <v>2051.04</v>
      </c>
      <c r="K4675" s="23">
        <v>1</v>
      </c>
      <c r="L4675" s="23">
        <v>1</v>
      </c>
      <c r="M4675" s="21" t="s">
        <v>50</v>
      </c>
      <c r="N4675" s="21" t="s">
        <v>5192</v>
      </c>
      <c r="O4675" s="22"/>
      <c r="P4675" s="23">
        <v>13184</v>
      </c>
    </row>
    <row r="4676" spans="1:16" ht="45" x14ac:dyDescent="0.25">
      <c r="A4676" s="21" t="s">
        <v>8927</v>
      </c>
      <c r="B4676" s="21" t="s">
        <v>49</v>
      </c>
      <c r="C4676" s="22"/>
      <c r="D4676" s="22"/>
      <c r="E4676" s="22"/>
      <c r="F4676" s="22"/>
      <c r="G4676" s="22"/>
      <c r="H4676" s="22"/>
      <c r="I4676" s="22"/>
      <c r="J4676" s="22"/>
      <c r="K4676" s="23">
        <v>1</v>
      </c>
      <c r="L4676" s="23">
        <v>1</v>
      </c>
      <c r="M4676" s="21" t="s">
        <v>50</v>
      </c>
      <c r="N4676" s="21" t="s">
        <v>50</v>
      </c>
      <c r="O4676" s="22"/>
      <c r="P4676" s="22"/>
    </row>
    <row r="4677" spans="1:16" ht="45" x14ac:dyDescent="0.25">
      <c r="A4677" s="21" t="s">
        <v>8928</v>
      </c>
      <c r="B4677" s="21" t="s">
        <v>49</v>
      </c>
      <c r="C4677" s="22"/>
      <c r="D4677" s="22"/>
      <c r="E4677" s="22"/>
      <c r="F4677" s="22"/>
      <c r="G4677" s="22"/>
      <c r="H4677" s="22"/>
      <c r="I4677" s="22"/>
      <c r="J4677" s="22"/>
      <c r="K4677" s="23">
        <v>1</v>
      </c>
      <c r="L4677" s="23">
        <v>1</v>
      </c>
      <c r="M4677" s="21" t="s">
        <v>50</v>
      </c>
      <c r="N4677" s="21" t="s">
        <v>50</v>
      </c>
      <c r="O4677" s="22"/>
      <c r="P4677" s="22"/>
    </row>
    <row r="4678" spans="1:16" ht="45" x14ac:dyDescent="0.25">
      <c r="A4678" s="21" t="s">
        <v>8929</v>
      </c>
      <c r="B4678" s="21" t="s">
        <v>49</v>
      </c>
      <c r="C4678" s="22"/>
      <c r="D4678" s="22"/>
      <c r="E4678" s="22"/>
      <c r="F4678" s="22"/>
      <c r="G4678" s="22"/>
      <c r="H4678" s="22"/>
      <c r="I4678" s="22"/>
      <c r="J4678" s="22"/>
      <c r="K4678" s="23">
        <v>1</v>
      </c>
      <c r="L4678" s="23">
        <v>1</v>
      </c>
      <c r="M4678" s="21" t="s">
        <v>50</v>
      </c>
      <c r="N4678" s="21" t="s">
        <v>50</v>
      </c>
      <c r="O4678" s="22"/>
      <c r="P4678" s="22"/>
    </row>
    <row r="4679" spans="1:16" ht="45" x14ac:dyDescent="0.25">
      <c r="A4679" s="21" t="s">
        <v>8930</v>
      </c>
      <c r="B4679" s="21" t="s">
        <v>49</v>
      </c>
      <c r="C4679" s="22"/>
      <c r="D4679" s="22"/>
      <c r="E4679" s="22"/>
      <c r="F4679" s="22"/>
      <c r="G4679" s="22"/>
      <c r="H4679" s="22"/>
      <c r="I4679" s="22"/>
      <c r="J4679" s="22"/>
      <c r="K4679" s="23">
        <v>1</v>
      </c>
      <c r="L4679" s="23">
        <v>1</v>
      </c>
      <c r="M4679" s="21" t="s">
        <v>50</v>
      </c>
      <c r="N4679" s="21" t="s">
        <v>50</v>
      </c>
      <c r="O4679" s="22"/>
      <c r="P4679" s="22"/>
    </row>
    <row r="4680" spans="1:16" ht="45" x14ac:dyDescent="0.25">
      <c r="A4680" s="21" t="s">
        <v>8931</v>
      </c>
      <c r="B4680" s="21" t="s">
        <v>49</v>
      </c>
      <c r="C4680" s="22"/>
      <c r="D4680" s="22"/>
      <c r="E4680" s="22"/>
      <c r="F4680" s="22"/>
      <c r="G4680" s="22"/>
      <c r="H4680" s="22"/>
      <c r="I4680" s="22"/>
      <c r="J4680" s="22"/>
      <c r="K4680" s="23">
        <v>1</v>
      </c>
      <c r="L4680" s="23">
        <v>1</v>
      </c>
      <c r="M4680" s="21" t="s">
        <v>50</v>
      </c>
      <c r="N4680" s="21" t="s">
        <v>50</v>
      </c>
      <c r="O4680" s="22"/>
      <c r="P4680" s="22"/>
    </row>
    <row r="4681" spans="1:16" ht="45" x14ac:dyDescent="0.25">
      <c r="A4681" s="21" t="s">
        <v>3735</v>
      </c>
      <c r="B4681" s="21" t="s">
        <v>49</v>
      </c>
      <c r="C4681" s="22"/>
      <c r="D4681" s="22"/>
      <c r="E4681" s="23">
        <v>28290390.600000001</v>
      </c>
      <c r="F4681" s="23">
        <v>198.59</v>
      </c>
      <c r="G4681" s="23">
        <v>40568824.25</v>
      </c>
      <c r="H4681" s="23">
        <v>267.36</v>
      </c>
      <c r="I4681" s="23">
        <v>40458573.859999999</v>
      </c>
      <c r="J4681" s="23">
        <v>349.23</v>
      </c>
      <c r="K4681" s="23">
        <v>1</v>
      </c>
      <c r="L4681" s="23">
        <v>1</v>
      </c>
      <c r="M4681" s="21" t="s">
        <v>50</v>
      </c>
      <c r="N4681" s="21" t="s">
        <v>50</v>
      </c>
      <c r="O4681" s="22"/>
      <c r="P4681" s="22"/>
    </row>
    <row r="4682" spans="1:16" ht="45" x14ac:dyDescent="0.25">
      <c r="A4682" s="21" t="s">
        <v>8932</v>
      </c>
      <c r="B4682" s="21" t="s">
        <v>49</v>
      </c>
      <c r="C4682" s="22"/>
      <c r="D4682" s="22"/>
      <c r="E4682" s="22"/>
      <c r="F4682" s="22"/>
      <c r="G4682" s="22"/>
      <c r="H4682" s="22"/>
      <c r="I4682" s="22"/>
      <c r="J4682" s="22"/>
      <c r="K4682" s="23">
        <v>1</v>
      </c>
      <c r="L4682" s="23">
        <v>1</v>
      </c>
      <c r="M4682" s="21" t="s">
        <v>50</v>
      </c>
      <c r="N4682" s="21" t="s">
        <v>50</v>
      </c>
      <c r="O4682" s="22"/>
      <c r="P4682" s="22"/>
    </row>
    <row r="4683" spans="1:16" ht="45" x14ac:dyDescent="0.25">
      <c r="A4683" s="21" t="s">
        <v>8933</v>
      </c>
      <c r="B4683" s="21" t="s">
        <v>49</v>
      </c>
      <c r="C4683" s="22"/>
      <c r="D4683" s="22"/>
      <c r="E4683" s="22"/>
      <c r="F4683" s="22"/>
      <c r="G4683" s="22"/>
      <c r="H4683" s="22"/>
      <c r="I4683" s="22"/>
      <c r="J4683" s="22"/>
      <c r="K4683" s="23">
        <v>1</v>
      </c>
      <c r="L4683" s="23">
        <v>1</v>
      </c>
      <c r="M4683" s="21" t="s">
        <v>50</v>
      </c>
      <c r="N4683" s="21" t="s">
        <v>50</v>
      </c>
      <c r="O4683" s="22"/>
      <c r="P4683" s="22"/>
    </row>
    <row r="4684" spans="1:16" ht="45" x14ac:dyDescent="0.25">
      <c r="A4684" s="21" t="s">
        <v>8934</v>
      </c>
      <c r="B4684" s="21" t="s">
        <v>49</v>
      </c>
      <c r="C4684" s="22"/>
      <c r="D4684" s="22"/>
      <c r="E4684" s="22"/>
      <c r="F4684" s="22"/>
      <c r="G4684" s="22"/>
      <c r="H4684" s="22"/>
      <c r="I4684" s="22"/>
      <c r="J4684" s="22"/>
      <c r="K4684" s="23">
        <v>1</v>
      </c>
      <c r="L4684" s="23">
        <v>1</v>
      </c>
      <c r="M4684" s="21" t="s">
        <v>50</v>
      </c>
      <c r="N4684" s="21" t="s">
        <v>50</v>
      </c>
      <c r="O4684" s="22"/>
      <c r="P4684" s="22"/>
    </row>
    <row r="4685" spans="1:16" ht="45" x14ac:dyDescent="0.25">
      <c r="A4685" s="21" t="s">
        <v>8935</v>
      </c>
      <c r="B4685" s="21" t="s">
        <v>49</v>
      </c>
      <c r="C4685" s="22"/>
      <c r="D4685" s="22"/>
      <c r="E4685" s="22"/>
      <c r="F4685" s="22"/>
      <c r="G4685" s="22"/>
      <c r="H4685" s="22"/>
      <c r="I4685" s="22"/>
      <c r="J4685" s="22"/>
      <c r="K4685" s="23">
        <v>1</v>
      </c>
      <c r="L4685" s="23">
        <v>1</v>
      </c>
      <c r="M4685" s="21" t="s">
        <v>50</v>
      </c>
      <c r="N4685" s="21" t="s">
        <v>50</v>
      </c>
      <c r="O4685" s="22"/>
      <c r="P4685" s="22"/>
    </row>
    <row r="4686" spans="1:16" ht="45" x14ac:dyDescent="0.25">
      <c r="A4686" s="21" t="s">
        <v>8936</v>
      </c>
      <c r="B4686" s="21" t="s">
        <v>49</v>
      </c>
      <c r="C4686" s="22"/>
      <c r="D4686" s="22"/>
      <c r="E4686" s="22"/>
      <c r="F4686" s="22"/>
      <c r="G4686" s="22"/>
      <c r="H4686" s="22"/>
      <c r="I4686" s="22"/>
      <c r="J4686" s="22"/>
      <c r="K4686" s="23">
        <v>1</v>
      </c>
      <c r="L4686" s="23">
        <v>1</v>
      </c>
      <c r="M4686" s="21" t="s">
        <v>50</v>
      </c>
      <c r="N4686" s="21" t="s">
        <v>50</v>
      </c>
      <c r="O4686" s="22"/>
      <c r="P4686" s="22"/>
    </row>
    <row r="4687" spans="1:16" ht="45" x14ac:dyDescent="0.25">
      <c r="A4687" s="21" t="s">
        <v>8937</v>
      </c>
      <c r="B4687" s="21" t="s">
        <v>49</v>
      </c>
      <c r="C4687" s="22"/>
      <c r="D4687" s="22"/>
      <c r="E4687" s="22"/>
      <c r="F4687" s="22"/>
      <c r="G4687" s="22"/>
      <c r="H4687" s="22"/>
      <c r="I4687" s="22"/>
      <c r="J4687" s="22"/>
      <c r="K4687" s="23">
        <v>1</v>
      </c>
      <c r="L4687" s="23">
        <v>1</v>
      </c>
      <c r="M4687" s="21" t="s">
        <v>50</v>
      </c>
      <c r="N4687" s="21" t="s">
        <v>50</v>
      </c>
      <c r="O4687" s="22"/>
      <c r="P4687" s="22"/>
    </row>
    <row r="4688" spans="1:16" ht="45" x14ac:dyDescent="0.25">
      <c r="A4688" s="21" t="s">
        <v>3737</v>
      </c>
      <c r="B4688" s="21" t="s">
        <v>49</v>
      </c>
      <c r="C4688" s="23">
        <v>42944783.969999999</v>
      </c>
      <c r="D4688" s="23">
        <v>11.97</v>
      </c>
      <c r="E4688" s="23">
        <v>35008361.600000001</v>
      </c>
      <c r="F4688" s="23">
        <v>31.07</v>
      </c>
      <c r="G4688" s="23">
        <v>52509816.07</v>
      </c>
      <c r="H4688" s="23">
        <v>46.18</v>
      </c>
      <c r="I4688" s="23">
        <v>36414569.240000002</v>
      </c>
      <c r="J4688" s="23">
        <v>31.84</v>
      </c>
      <c r="K4688" s="23">
        <v>1</v>
      </c>
      <c r="L4688" s="23">
        <v>1</v>
      </c>
      <c r="M4688" s="21" t="s">
        <v>50</v>
      </c>
      <c r="N4688" s="21" t="s">
        <v>58</v>
      </c>
      <c r="O4688" s="22"/>
      <c r="P4688" s="23">
        <v>1118979</v>
      </c>
    </row>
    <row r="4689" spans="1:16" ht="45" x14ac:dyDescent="0.25">
      <c r="A4689" s="21" t="s">
        <v>8938</v>
      </c>
      <c r="B4689" s="21" t="s">
        <v>49</v>
      </c>
      <c r="C4689" s="22"/>
      <c r="D4689" s="22"/>
      <c r="E4689" s="22"/>
      <c r="F4689" s="22"/>
      <c r="G4689" s="22"/>
      <c r="H4689" s="22"/>
      <c r="I4689" s="22"/>
      <c r="J4689" s="22"/>
      <c r="K4689" s="23">
        <v>1</v>
      </c>
      <c r="L4689" s="23">
        <v>1</v>
      </c>
      <c r="M4689" s="21" t="s">
        <v>50</v>
      </c>
      <c r="N4689" s="21" t="s">
        <v>50</v>
      </c>
      <c r="O4689" s="22"/>
      <c r="P4689" s="22"/>
    </row>
    <row r="4690" spans="1:16" ht="45" x14ac:dyDescent="0.25">
      <c r="A4690" s="21" t="s">
        <v>8939</v>
      </c>
      <c r="B4690" s="21" t="s">
        <v>49</v>
      </c>
      <c r="C4690" s="22"/>
      <c r="D4690" s="22"/>
      <c r="E4690" s="22"/>
      <c r="F4690" s="22"/>
      <c r="G4690" s="22"/>
      <c r="H4690" s="22"/>
      <c r="I4690" s="22"/>
      <c r="J4690" s="22"/>
      <c r="K4690" s="23">
        <v>1</v>
      </c>
      <c r="L4690" s="23">
        <v>1</v>
      </c>
      <c r="M4690" s="21" t="s">
        <v>50</v>
      </c>
      <c r="N4690" s="21" t="s">
        <v>50</v>
      </c>
      <c r="O4690" s="22"/>
      <c r="P4690" s="22"/>
    </row>
    <row r="4691" spans="1:16" ht="45" x14ac:dyDescent="0.25">
      <c r="A4691" s="21" t="s">
        <v>8940</v>
      </c>
      <c r="B4691" s="21" t="s">
        <v>49</v>
      </c>
      <c r="C4691" s="22"/>
      <c r="D4691" s="22"/>
      <c r="E4691" s="22"/>
      <c r="F4691" s="22"/>
      <c r="G4691" s="22"/>
      <c r="H4691" s="22"/>
      <c r="I4691" s="22"/>
      <c r="J4691" s="22"/>
      <c r="K4691" s="23">
        <v>1</v>
      </c>
      <c r="L4691" s="23">
        <v>1</v>
      </c>
      <c r="M4691" s="21" t="s">
        <v>50</v>
      </c>
      <c r="N4691" s="21" t="s">
        <v>50</v>
      </c>
      <c r="O4691" s="22"/>
      <c r="P4691" s="22"/>
    </row>
    <row r="4692" spans="1:16" ht="45" x14ac:dyDescent="0.25">
      <c r="A4692" s="21" t="s">
        <v>8941</v>
      </c>
      <c r="B4692" s="21" t="s">
        <v>49</v>
      </c>
      <c r="C4692" s="22"/>
      <c r="D4692" s="22"/>
      <c r="E4692" s="22"/>
      <c r="F4692" s="22"/>
      <c r="G4692" s="22"/>
      <c r="H4692" s="22"/>
      <c r="I4692" s="22"/>
      <c r="J4692" s="22"/>
      <c r="K4692" s="23">
        <v>1</v>
      </c>
      <c r="L4692" s="23">
        <v>1</v>
      </c>
      <c r="M4692" s="21" t="s">
        <v>50</v>
      </c>
      <c r="N4692" s="21" t="s">
        <v>50</v>
      </c>
      <c r="O4692" s="22"/>
      <c r="P4692" s="22"/>
    </row>
    <row r="4693" spans="1:16" ht="45" x14ac:dyDescent="0.25">
      <c r="A4693" s="21" t="s">
        <v>8942</v>
      </c>
      <c r="B4693" s="21" t="s">
        <v>49</v>
      </c>
      <c r="C4693" s="22"/>
      <c r="D4693" s="22"/>
      <c r="E4693" s="22"/>
      <c r="F4693" s="22"/>
      <c r="G4693" s="22"/>
      <c r="H4693" s="22"/>
      <c r="I4693" s="22"/>
      <c r="J4693" s="22"/>
      <c r="K4693" s="23">
        <v>1</v>
      </c>
      <c r="L4693" s="23">
        <v>1</v>
      </c>
      <c r="M4693" s="21" t="s">
        <v>50</v>
      </c>
      <c r="N4693" s="21" t="s">
        <v>50</v>
      </c>
      <c r="O4693" s="22"/>
      <c r="P4693" s="22"/>
    </row>
    <row r="4694" spans="1:16" ht="45" x14ac:dyDescent="0.25">
      <c r="A4694" s="21" t="s">
        <v>3744</v>
      </c>
      <c r="B4694" s="21" t="s">
        <v>49</v>
      </c>
      <c r="C4694" s="23">
        <v>2021059.05</v>
      </c>
      <c r="D4694" s="23">
        <v>1163.43</v>
      </c>
      <c r="E4694" s="23">
        <v>1125126.26</v>
      </c>
      <c r="F4694" s="23">
        <v>1399.83</v>
      </c>
      <c r="G4694" s="23">
        <v>2149032.56</v>
      </c>
      <c r="H4694" s="23">
        <v>2205.19</v>
      </c>
      <c r="I4694" s="23">
        <v>1877808.22</v>
      </c>
      <c r="J4694" s="23">
        <v>2597.75</v>
      </c>
      <c r="K4694" s="23">
        <v>1</v>
      </c>
      <c r="L4694" s="23">
        <v>1</v>
      </c>
      <c r="M4694" s="21" t="s">
        <v>50</v>
      </c>
      <c r="N4694" s="21" t="s">
        <v>5192</v>
      </c>
      <c r="O4694" s="22"/>
      <c r="P4694" s="23">
        <v>2492</v>
      </c>
    </row>
    <row r="4695" spans="1:16" ht="45" x14ac:dyDescent="0.25">
      <c r="A4695" s="21" t="s">
        <v>8943</v>
      </c>
      <c r="B4695" s="21" t="s">
        <v>49</v>
      </c>
      <c r="C4695" s="22"/>
      <c r="D4695" s="22"/>
      <c r="E4695" s="22"/>
      <c r="F4695" s="22"/>
      <c r="G4695" s="22"/>
      <c r="H4695" s="22"/>
      <c r="I4695" s="22"/>
      <c r="J4695" s="22"/>
      <c r="K4695" s="23">
        <v>1</v>
      </c>
      <c r="L4695" s="23">
        <v>1</v>
      </c>
      <c r="M4695" s="21" t="s">
        <v>50</v>
      </c>
      <c r="N4695" s="21" t="s">
        <v>50</v>
      </c>
      <c r="O4695" s="22"/>
      <c r="P4695" s="22"/>
    </row>
    <row r="4696" spans="1:16" ht="45" x14ac:dyDescent="0.25">
      <c r="A4696" s="21" t="s">
        <v>8944</v>
      </c>
      <c r="B4696" s="21" t="s">
        <v>49</v>
      </c>
      <c r="C4696" s="22"/>
      <c r="D4696" s="22"/>
      <c r="E4696" s="22"/>
      <c r="F4696" s="22"/>
      <c r="G4696" s="22"/>
      <c r="H4696" s="22"/>
      <c r="I4696" s="22"/>
      <c r="J4696" s="22"/>
      <c r="K4696" s="23">
        <v>1</v>
      </c>
      <c r="L4696" s="23">
        <v>1</v>
      </c>
      <c r="M4696" s="21" t="s">
        <v>50</v>
      </c>
      <c r="N4696" s="21" t="s">
        <v>50</v>
      </c>
      <c r="O4696" s="22"/>
      <c r="P4696" s="22"/>
    </row>
    <row r="4697" spans="1:16" ht="45" x14ac:dyDescent="0.25">
      <c r="A4697" s="21" t="s">
        <v>8945</v>
      </c>
      <c r="B4697" s="21" t="s">
        <v>49</v>
      </c>
      <c r="C4697" s="22"/>
      <c r="D4697" s="22"/>
      <c r="E4697" s="22"/>
      <c r="F4697" s="22"/>
      <c r="G4697" s="22"/>
      <c r="H4697" s="22"/>
      <c r="I4697" s="22"/>
      <c r="J4697" s="22"/>
      <c r="K4697" s="23">
        <v>1</v>
      </c>
      <c r="L4697" s="23">
        <v>1</v>
      </c>
      <c r="M4697" s="21" t="s">
        <v>50</v>
      </c>
      <c r="N4697" s="21" t="s">
        <v>50</v>
      </c>
      <c r="O4697" s="22"/>
      <c r="P4697" s="22"/>
    </row>
    <row r="4698" spans="1:16" ht="45" x14ac:dyDescent="0.25">
      <c r="A4698" s="21" t="s">
        <v>8946</v>
      </c>
      <c r="B4698" s="21" t="s">
        <v>49</v>
      </c>
      <c r="C4698" s="22"/>
      <c r="D4698" s="22"/>
      <c r="E4698" s="22"/>
      <c r="F4698" s="22"/>
      <c r="G4698" s="22"/>
      <c r="H4698" s="22"/>
      <c r="I4698" s="22"/>
      <c r="J4698" s="22"/>
      <c r="K4698" s="23">
        <v>1</v>
      </c>
      <c r="L4698" s="23">
        <v>1</v>
      </c>
      <c r="M4698" s="21" t="s">
        <v>50</v>
      </c>
      <c r="N4698" s="21" t="s">
        <v>50</v>
      </c>
      <c r="O4698" s="22"/>
      <c r="P4698" s="22"/>
    </row>
    <row r="4699" spans="1:16" ht="45" x14ac:dyDescent="0.25">
      <c r="A4699" s="21" t="s">
        <v>8947</v>
      </c>
      <c r="B4699" s="21" t="s">
        <v>49</v>
      </c>
      <c r="C4699" s="22"/>
      <c r="D4699" s="22"/>
      <c r="E4699" s="22"/>
      <c r="F4699" s="22"/>
      <c r="G4699" s="22"/>
      <c r="H4699" s="22"/>
      <c r="I4699" s="22"/>
      <c r="J4699" s="22"/>
      <c r="K4699" s="23">
        <v>1</v>
      </c>
      <c r="L4699" s="23">
        <v>1</v>
      </c>
      <c r="M4699" s="21" t="s">
        <v>50</v>
      </c>
      <c r="N4699" s="21" t="s">
        <v>50</v>
      </c>
      <c r="O4699" s="22"/>
      <c r="P4699" s="22"/>
    </row>
    <row r="4700" spans="1:16" ht="45" x14ac:dyDescent="0.25">
      <c r="A4700" s="21" t="s">
        <v>8948</v>
      </c>
      <c r="B4700" s="21" t="s">
        <v>49</v>
      </c>
      <c r="C4700" s="22"/>
      <c r="D4700" s="22"/>
      <c r="E4700" s="22"/>
      <c r="F4700" s="22"/>
      <c r="G4700" s="22"/>
      <c r="H4700" s="22"/>
      <c r="I4700" s="22"/>
      <c r="J4700" s="22"/>
      <c r="K4700" s="23">
        <v>1</v>
      </c>
      <c r="L4700" s="23">
        <v>1</v>
      </c>
      <c r="M4700" s="21" t="s">
        <v>50</v>
      </c>
      <c r="N4700" s="21" t="s">
        <v>50</v>
      </c>
      <c r="O4700" s="22"/>
      <c r="P4700" s="22"/>
    </row>
    <row r="4701" spans="1:16" ht="45" x14ac:dyDescent="0.25">
      <c r="A4701" s="21" t="s">
        <v>8949</v>
      </c>
      <c r="B4701" s="21" t="s">
        <v>49</v>
      </c>
      <c r="C4701" s="22"/>
      <c r="D4701" s="22"/>
      <c r="E4701" s="22"/>
      <c r="F4701" s="22"/>
      <c r="G4701" s="22"/>
      <c r="H4701" s="22"/>
      <c r="I4701" s="22"/>
      <c r="J4701" s="22"/>
      <c r="K4701" s="23">
        <v>1</v>
      </c>
      <c r="L4701" s="23">
        <v>1</v>
      </c>
      <c r="M4701" s="21" t="s">
        <v>50</v>
      </c>
      <c r="N4701" s="21" t="s">
        <v>50</v>
      </c>
      <c r="O4701" s="22"/>
      <c r="P4701" s="22"/>
    </row>
    <row r="4702" spans="1:16" ht="45" x14ac:dyDescent="0.25">
      <c r="A4702" s="21" t="s">
        <v>8950</v>
      </c>
      <c r="B4702" s="21" t="s">
        <v>49</v>
      </c>
      <c r="C4702" s="22"/>
      <c r="D4702" s="22"/>
      <c r="E4702" s="22"/>
      <c r="F4702" s="22"/>
      <c r="G4702" s="22"/>
      <c r="H4702" s="22"/>
      <c r="I4702" s="22"/>
      <c r="J4702" s="22"/>
      <c r="K4702" s="23">
        <v>1</v>
      </c>
      <c r="L4702" s="23">
        <v>1</v>
      </c>
      <c r="M4702" s="21" t="s">
        <v>50</v>
      </c>
      <c r="N4702" s="21" t="s">
        <v>50</v>
      </c>
      <c r="O4702" s="22"/>
      <c r="P4702" s="22"/>
    </row>
    <row r="4703" spans="1:16" ht="45" x14ac:dyDescent="0.25">
      <c r="A4703" s="21" t="s">
        <v>8951</v>
      </c>
      <c r="B4703" s="21" t="s">
        <v>49</v>
      </c>
      <c r="C4703" s="22"/>
      <c r="D4703" s="22"/>
      <c r="E4703" s="22"/>
      <c r="F4703" s="22"/>
      <c r="G4703" s="22"/>
      <c r="H4703" s="22"/>
      <c r="I4703" s="22"/>
      <c r="J4703" s="22"/>
      <c r="K4703" s="23">
        <v>1</v>
      </c>
      <c r="L4703" s="23">
        <v>1</v>
      </c>
      <c r="M4703" s="21" t="s">
        <v>50</v>
      </c>
      <c r="N4703" s="21" t="s">
        <v>50</v>
      </c>
      <c r="O4703" s="22"/>
      <c r="P4703" s="22"/>
    </row>
    <row r="4704" spans="1:16" ht="45" x14ac:dyDescent="0.25">
      <c r="A4704" s="21" t="s">
        <v>8952</v>
      </c>
      <c r="B4704" s="21" t="s">
        <v>49</v>
      </c>
      <c r="C4704" s="22"/>
      <c r="D4704" s="22"/>
      <c r="E4704" s="22"/>
      <c r="F4704" s="22"/>
      <c r="G4704" s="22"/>
      <c r="H4704" s="22"/>
      <c r="I4704" s="22"/>
      <c r="J4704" s="22"/>
      <c r="K4704" s="23">
        <v>1</v>
      </c>
      <c r="L4704" s="23">
        <v>1</v>
      </c>
      <c r="M4704" s="21" t="s">
        <v>50</v>
      </c>
      <c r="N4704" s="21" t="s">
        <v>50</v>
      </c>
      <c r="O4704" s="22"/>
      <c r="P4704" s="22"/>
    </row>
    <row r="4705" spans="1:16" ht="45" x14ac:dyDescent="0.25">
      <c r="A4705" s="21" t="s">
        <v>8953</v>
      </c>
      <c r="B4705" s="21" t="s">
        <v>49</v>
      </c>
      <c r="C4705" s="22"/>
      <c r="D4705" s="22"/>
      <c r="E4705" s="22"/>
      <c r="F4705" s="22"/>
      <c r="G4705" s="22"/>
      <c r="H4705" s="22"/>
      <c r="I4705" s="22"/>
      <c r="J4705" s="22"/>
      <c r="K4705" s="23">
        <v>1</v>
      </c>
      <c r="L4705" s="23">
        <v>1</v>
      </c>
      <c r="M4705" s="21" t="s">
        <v>50</v>
      </c>
      <c r="N4705" s="21" t="s">
        <v>50</v>
      </c>
      <c r="O4705" s="22"/>
      <c r="P4705" s="22"/>
    </row>
    <row r="4706" spans="1:16" ht="45" x14ac:dyDescent="0.25">
      <c r="A4706" s="21" t="s">
        <v>8954</v>
      </c>
      <c r="B4706" s="21" t="s">
        <v>49</v>
      </c>
      <c r="C4706" s="22"/>
      <c r="D4706" s="22"/>
      <c r="E4706" s="22"/>
      <c r="F4706" s="22"/>
      <c r="G4706" s="22"/>
      <c r="H4706" s="22"/>
      <c r="I4706" s="22"/>
      <c r="J4706" s="22"/>
      <c r="K4706" s="23">
        <v>1</v>
      </c>
      <c r="L4706" s="23">
        <v>1</v>
      </c>
      <c r="M4706" s="21" t="s">
        <v>50</v>
      </c>
      <c r="N4706" s="21" t="s">
        <v>50</v>
      </c>
      <c r="O4706" s="22"/>
      <c r="P4706" s="22"/>
    </row>
    <row r="4707" spans="1:16" ht="45" x14ac:dyDescent="0.25">
      <c r="A4707" s="21" t="s">
        <v>8955</v>
      </c>
      <c r="B4707" s="21" t="s">
        <v>49</v>
      </c>
      <c r="C4707" s="22"/>
      <c r="D4707" s="22"/>
      <c r="E4707" s="22"/>
      <c r="F4707" s="22"/>
      <c r="G4707" s="22"/>
      <c r="H4707" s="22"/>
      <c r="I4707" s="22"/>
      <c r="J4707" s="22"/>
      <c r="K4707" s="23">
        <v>1</v>
      </c>
      <c r="L4707" s="23">
        <v>1</v>
      </c>
      <c r="M4707" s="21" t="s">
        <v>50</v>
      </c>
      <c r="N4707" s="21" t="s">
        <v>50</v>
      </c>
      <c r="O4707" s="22"/>
      <c r="P4707" s="22"/>
    </row>
    <row r="4708" spans="1:16" ht="45" x14ac:dyDescent="0.25">
      <c r="A4708" s="21" t="s">
        <v>3746</v>
      </c>
      <c r="B4708" s="21" t="s">
        <v>49</v>
      </c>
      <c r="C4708" s="23">
        <v>128414930.03</v>
      </c>
      <c r="D4708" s="23">
        <v>91.68</v>
      </c>
      <c r="E4708" s="23">
        <v>50786755.880000003</v>
      </c>
      <c r="F4708" s="23">
        <v>53.57</v>
      </c>
      <c r="G4708" s="23">
        <v>33318988.140000001</v>
      </c>
      <c r="H4708" s="23">
        <v>40.07</v>
      </c>
      <c r="I4708" s="23">
        <v>63235236.479999997</v>
      </c>
      <c r="J4708" s="23">
        <v>66.41</v>
      </c>
      <c r="K4708" s="23">
        <v>1</v>
      </c>
      <c r="L4708" s="23">
        <v>1</v>
      </c>
      <c r="M4708" s="21" t="s">
        <v>50</v>
      </c>
      <c r="N4708" s="21" t="s">
        <v>58</v>
      </c>
      <c r="O4708" s="22"/>
      <c r="P4708" s="23">
        <v>973475.5</v>
      </c>
    </row>
    <row r="4709" spans="1:16" ht="45" x14ac:dyDescent="0.25">
      <c r="A4709" s="21" t="s">
        <v>8956</v>
      </c>
      <c r="B4709" s="21" t="s">
        <v>49</v>
      </c>
      <c r="C4709" s="22"/>
      <c r="D4709" s="22"/>
      <c r="E4709" s="22"/>
      <c r="F4709" s="22"/>
      <c r="G4709" s="22"/>
      <c r="H4709" s="22"/>
      <c r="I4709" s="22"/>
      <c r="J4709" s="22"/>
      <c r="K4709" s="23">
        <v>1</v>
      </c>
      <c r="L4709" s="23">
        <v>1</v>
      </c>
      <c r="M4709" s="21" t="s">
        <v>50</v>
      </c>
      <c r="N4709" s="21" t="s">
        <v>50</v>
      </c>
      <c r="O4709" s="22"/>
      <c r="P4709" s="22"/>
    </row>
    <row r="4710" spans="1:16" ht="45" x14ac:dyDescent="0.25">
      <c r="A4710" s="21" t="s">
        <v>8957</v>
      </c>
      <c r="B4710" s="21" t="s">
        <v>49</v>
      </c>
      <c r="C4710" s="22"/>
      <c r="D4710" s="22"/>
      <c r="E4710" s="22"/>
      <c r="F4710" s="22"/>
      <c r="G4710" s="22"/>
      <c r="H4710" s="22"/>
      <c r="I4710" s="22"/>
      <c r="J4710" s="22"/>
      <c r="K4710" s="23">
        <v>1</v>
      </c>
      <c r="L4710" s="23">
        <v>1</v>
      </c>
      <c r="M4710" s="21" t="s">
        <v>50</v>
      </c>
      <c r="N4710" s="21" t="s">
        <v>50</v>
      </c>
      <c r="O4710" s="22"/>
      <c r="P4710" s="22"/>
    </row>
    <row r="4711" spans="1:16" ht="45" x14ac:dyDescent="0.25">
      <c r="A4711" s="21" t="s">
        <v>8958</v>
      </c>
      <c r="B4711" s="21" t="s">
        <v>49</v>
      </c>
      <c r="C4711" s="22"/>
      <c r="D4711" s="22"/>
      <c r="E4711" s="22"/>
      <c r="F4711" s="22"/>
      <c r="G4711" s="22"/>
      <c r="H4711" s="22"/>
      <c r="I4711" s="22"/>
      <c r="J4711" s="22"/>
      <c r="K4711" s="23">
        <v>1</v>
      </c>
      <c r="L4711" s="23">
        <v>1</v>
      </c>
      <c r="M4711" s="21" t="s">
        <v>50</v>
      </c>
      <c r="N4711" s="21" t="s">
        <v>50</v>
      </c>
      <c r="O4711" s="22"/>
      <c r="P4711" s="22"/>
    </row>
    <row r="4712" spans="1:16" ht="45" x14ac:dyDescent="0.25">
      <c r="A4712" s="21" t="s">
        <v>8959</v>
      </c>
      <c r="B4712" s="21" t="s">
        <v>49</v>
      </c>
      <c r="C4712" s="22"/>
      <c r="D4712" s="22"/>
      <c r="E4712" s="22"/>
      <c r="F4712" s="22"/>
      <c r="G4712" s="22"/>
      <c r="H4712" s="22"/>
      <c r="I4712" s="22"/>
      <c r="J4712" s="22"/>
      <c r="K4712" s="23">
        <v>1</v>
      </c>
      <c r="L4712" s="23">
        <v>1</v>
      </c>
      <c r="M4712" s="21" t="s">
        <v>50</v>
      </c>
      <c r="N4712" s="21" t="s">
        <v>50</v>
      </c>
      <c r="O4712" s="22"/>
      <c r="P4712" s="22"/>
    </row>
    <row r="4713" spans="1:16" ht="45" x14ac:dyDescent="0.25">
      <c r="A4713" s="21" t="s">
        <v>8960</v>
      </c>
      <c r="B4713" s="21" t="s">
        <v>49</v>
      </c>
      <c r="C4713" s="22"/>
      <c r="D4713" s="22"/>
      <c r="E4713" s="22"/>
      <c r="F4713" s="22"/>
      <c r="G4713" s="22"/>
      <c r="H4713" s="22"/>
      <c r="I4713" s="22"/>
      <c r="J4713" s="22"/>
      <c r="K4713" s="23">
        <v>1</v>
      </c>
      <c r="L4713" s="23">
        <v>1</v>
      </c>
      <c r="M4713" s="21" t="s">
        <v>50</v>
      </c>
      <c r="N4713" s="21" t="s">
        <v>50</v>
      </c>
      <c r="O4713" s="22"/>
      <c r="P4713" s="22"/>
    </row>
    <row r="4714" spans="1:16" ht="45" x14ac:dyDescent="0.25">
      <c r="A4714" s="21" t="s">
        <v>3748</v>
      </c>
      <c r="B4714" s="21" t="s">
        <v>49</v>
      </c>
      <c r="C4714" s="23">
        <v>17083544.719999999</v>
      </c>
      <c r="D4714" s="23">
        <v>1163.43</v>
      </c>
      <c r="E4714" s="23">
        <v>16604821.460000001</v>
      </c>
      <c r="F4714" s="23">
        <v>2236.5700000000002</v>
      </c>
      <c r="G4714" s="23">
        <v>18165275.25</v>
      </c>
      <c r="H4714" s="23">
        <v>2205.19</v>
      </c>
      <c r="I4714" s="23">
        <v>395495147.74000001</v>
      </c>
      <c r="J4714" s="23">
        <v>1975.69</v>
      </c>
      <c r="K4714" s="23">
        <v>1</v>
      </c>
      <c r="L4714" s="23">
        <v>1</v>
      </c>
      <c r="M4714" s="21" t="s">
        <v>50</v>
      </c>
      <c r="N4714" s="21" t="s">
        <v>1462</v>
      </c>
      <c r="O4714" s="22"/>
      <c r="P4714" s="23">
        <v>59322</v>
      </c>
    </row>
    <row r="4715" spans="1:16" ht="45" x14ac:dyDescent="0.25">
      <c r="A4715" s="21" t="s">
        <v>8961</v>
      </c>
      <c r="B4715" s="21" t="s">
        <v>49</v>
      </c>
      <c r="C4715" s="22"/>
      <c r="D4715" s="22"/>
      <c r="E4715" s="22"/>
      <c r="F4715" s="22"/>
      <c r="G4715" s="22"/>
      <c r="H4715" s="22"/>
      <c r="I4715" s="22"/>
      <c r="J4715" s="22"/>
      <c r="K4715" s="23">
        <v>1</v>
      </c>
      <c r="L4715" s="23">
        <v>1</v>
      </c>
      <c r="M4715" s="21" t="s">
        <v>50</v>
      </c>
      <c r="N4715" s="21" t="s">
        <v>50</v>
      </c>
      <c r="O4715" s="22"/>
      <c r="P4715" s="22"/>
    </row>
    <row r="4716" spans="1:16" ht="45" x14ac:dyDescent="0.25">
      <c r="A4716" s="21" t="s">
        <v>8962</v>
      </c>
      <c r="B4716" s="21" t="s">
        <v>49</v>
      </c>
      <c r="C4716" s="22"/>
      <c r="D4716" s="22"/>
      <c r="E4716" s="22"/>
      <c r="F4716" s="22"/>
      <c r="G4716" s="22"/>
      <c r="H4716" s="22"/>
      <c r="I4716" s="22"/>
      <c r="J4716" s="22"/>
      <c r="K4716" s="23">
        <v>1</v>
      </c>
      <c r="L4716" s="23">
        <v>1</v>
      </c>
      <c r="M4716" s="21" t="s">
        <v>50</v>
      </c>
      <c r="N4716" s="21" t="s">
        <v>50</v>
      </c>
      <c r="O4716" s="22"/>
      <c r="P4716" s="22"/>
    </row>
    <row r="4717" spans="1:16" ht="45" x14ac:dyDescent="0.25">
      <c r="A4717" s="21" t="s">
        <v>3754</v>
      </c>
      <c r="B4717" s="21" t="s">
        <v>49</v>
      </c>
      <c r="C4717" s="23">
        <v>78588728.109999999</v>
      </c>
      <c r="D4717" s="23">
        <v>529.94000000000005</v>
      </c>
      <c r="E4717" s="23">
        <v>45499740.899999999</v>
      </c>
      <c r="F4717" s="23">
        <v>378.56</v>
      </c>
      <c r="G4717" s="23">
        <v>47433442.460000001</v>
      </c>
      <c r="H4717" s="23">
        <v>408.87</v>
      </c>
      <c r="I4717" s="23">
        <v>52472637.310000002</v>
      </c>
      <c r="J4717" s="23">
        <v>407.04</v>
      </c>
      <c r="K4717" s="23">
        <v>1</v>
      </c>
      <c r="L4717" s="23">
        <v>1</v>
      </c>
      <c r="M4717" s="21" t="s">
        <v>50</v>
      </c>
      <c r="N4717" s="21" t="s">
        <v>5192</v>
      </c>
      <c r="O4717" s="22"/>
      <c r="P4717" s="23">
        <v>3559</v>
      </c>
    </row>
    <row r="4718" spans="1:16" ht="45" x14ac:dyDescent="0.25">
      <c r="A4718" s="21" t="s">
        <v>8963</v>
      </c>
      <c r="B4718" s="21" t="s">
        <v>198</v>
      </c>
      <c r="C4718" s="22"/>
      <c r="D4718" s="22"/>
      <c r="E4718" s="22"/>
      <c r="F4718" s="22"/>
      <c r="G4718" s="22"/>
      <c r="H4718" s="22"/>
      <c r="I4718" s="22"/>
      <c r="J4718" s="22"/>
      <c r="K4718" s="23">
        <v>1</v>
      </c>
      <c r="L4718" s="23">
        <v>1</v>
      </c>
      <c r="M4718" s="21" t="s">
        <v>50</v>
      </c>
      <c r="N4718" s="21" t="s">
        <v>50</v>
      </c>
      <c r="O4718" s="22"/>
      <c r="P4718" s="22"/>
    </row>
    <row r="4719" spans="1:16" ht="45" x14ac:dyDescent="0.25">
      <c r="A4719" s="21" t="s">
        <v>8964</v>
      </c>
      <c r="B4719" s="21" t="s">
        <v>49</v>
      </c>
      <c r="C4719" s="22"/>
      <c r="D4719" s="22"/>
      <c r="E4719" s="22"/>
      <c r="F4719" s="22"/>
      <c r="G4719" s="22"/>
      <c r="H4719" s="22"/>
      <c r="I4719" s="22"/>
      <c r="J4719" s="22"/>
      <c r="K4719" s="23">
        <v>1</v>
      </c>
      <c r="L4719" s="23">
        <v>1</v>
      </c>
      <c r="M4719" s="21" t="s">
        <v>50</v>
      </c>
      <c r="N4719" s="21" t="s">
        <v>50</v>
      </c>
      <c r="O4719" s="22"/>
      <c r="P4719" s="22"/>
    </row>
    <row r="4720" spans="1:16" ht="45" x14ac:dyDescent="0.25">
      <c r="A4720" s="21" t="s">
        <v>8965</v>
      </c>
      <c r="B4720" s="21" t="s">
        <v>49</v>
      </c>
      <c r="C4720" s="22"/>
      <c r="D4720" s="22"/>
      <c r="E4720" s="22"/>
      <c r="F4720" s="22"/>
      <c r="G4720" s="22"/>
      <c r="H4720" s="22"/>
      <c r="I4720" s="22"/>
      <c r="J4720" s="22"/>
      <c r="K4720" s="23">
        <v>1</v>
      </c>
      <c r="L4720" s="23">
        <v>1</v>
      </c>
      <c r="M4720" s="21" t="s">
        <v>50</v>
      </c>
      <c r="N4720" s="21" t="s">
        <v>50</v>
      </c>
      <c r="O4720" s="22"/>
      <c r="P4720" s="22"/>
    </row>
    <row r="4721" spans="1:16" ht="45" x14ac:dyDescent="0.25">
      <c r="A4721" s="21" t="s">
        <v>8966</v>
      </c>
      <c r="B4721" s="21" t="s">
        <v>49</v>
      </c>
      <c r="C4721" s="22"/>
      <c r="D4721" s="22"/>
      <c r="E4721" s="22"/>
      <c r="F4721" s="22"/>
      <c r="G4721" s="22"/>
      <c r="H4721" s="22"/>
      <c r="I4721" s="22"/>
      <c r="J4721" s="22"/>
      <c r="K4721" s="23">
        <v>1</v>
      </c>
      <c r="L4721" s="23">
        <v>1</v>
      </c>
      <c r="M4721" s="21" t="s">
        <v>50</v>
      </c>
      <c r="N4721" s="21" t="s">
        <v>50</v>
      </c>
      <c r="O4721" s="22"/>
      <c r="P4721" s="22"/>
    </row>
    <row r="4722" spans="1:16" ht="45" x14ac:dyDescent="0.25">
      <c r="A4722" s="21" t="s">
        <v>8967</v>
      </c>
      <c r="B4722" s="21" t="s">
        <v>49</v>
      </c>
      <c r="C4722" s="22"/>
      <c r="D4722" s="22"/>
      <c r="E4722" s="22"/>
      <c r="F4722" s="22"/>
      <c r="G4722" s="22"/>
      <c r="H4722" s="22"/>
      <c r="I4722" s="22"/>
      <c r="J4722" s="22"/>
      <c r="K4722" s="23">
        <v>1</v>
      </c>
      <c r="L4722" s="23">
        <v>1</v>
      </c>
      <c r="M4722" s="21" t="s">
        <v>50</v>
      </c>
      <c r="N4722" s="21" t="s">
        <v>50</v>
      </c>
      <c r="O4722" s="22"/>
      <c r="P4722" s="22"/>
    </row>
    <row r="4723" spans="1:16" ht="45" x14ac:dyDescent="0.25">
      <c r="A4723" s="21" t="s">
        <v>8968</v>
      </c>
      <c r="B4723" s="21" t="s">
        <v>198</v>
      </c>
      <c r="C4723" s="22"/>
      <c r="D4723" s="22"/>
      <c r="E4723" s="22"/>
      <c r="F4723" s="22"/>
      <c r="G4723" s="22"/>
      <c r="H4723" s="22"/>
      <c r="I4723" s="22"/>
      <c r="J4723" s="22"/>
      <c r="K4723" s="23">
        <v>1</v>
      </c>
      <c r="L4723" s="23">
        <v>1</v>
      </c>
      <c r="M4723" s="21" t="s">
        <v>50</v>
      </c>
      <c r="N4723" s="21" t="s">
        <v>50</v>
      </c>
      <c r="O4723" s="22"/>
      <c r="P4723" s="22"/>
    </row>
    <row r="4724" spans="1:16" ht="45" x14ac:dyDescent="0.25">
      <c r="A4724" s="21" t="s">
        <v>3756</v>
      </c>
      <c r="B4724" s="21" t="s">
        <v>198</v>
      </c>
      <c r="C4724" s="23">
        <v>116460415.56999999</v>
      </c>
      <c r="D4724" s="23">
        <v>59.59</v>
      </c>
      <c r="E4724" s="23">
        <v>103206270.43000001</v>
      </c>
      <c r="F4724" s="23">
        <v>70.03</v>
      </c>
      <c r="G4724" s="23">
        <v>76730376.530000001</v>
      </c>
      <c r="H4724" s="23">
        <v>59.33</v>
      </c>
      <c r="I4724" s="23">
        <v>105222387.14</v>
      </c>
      <c r="J4724" s="23">
        <v>77.62</v>
      </c>
      <c r="K4724" s="23">
        <v>1</v>
      </c>
      <c r="L4724" s="23">
        <v>1</v>
      </c>
      <c r="M4724" s="21" t="s">
        <v>50</v>
      </c>
      <c r="N4724" s="21" t="s">
        <v>58</v>
      </c>
      <c r="O4724" s="22"/>
      <c r="P4724" s="23">
        <v>1462680.5</v>
      </c>
    </row>
    <row r="4725" spans="1:16" ht="45" x14ac:dyDescent="0.25">
      <c r="A4725" s="21" t="s">
        <v>8969</v>
      </c>
      <c r="B4725" s="21" t="s">
        <v>49</v>
      </c>
      <c r="C4725" s="22"/>
      <c r="D4725" s="22"/>
      <c r="E4725" s="22"/>
      <c r="F4725" s="22"/>
      <c r="G4725" s="22"/>
      <c r="H4725" s="22"/>
      <c r="I4725" s="22"/>
      <c r="J4725" s="22"/>
      <c r="K4725" s="23">
        <v>1</v>
      </c>
      <c r="L4725" s="23">
        <v>1</v>
      </c>
      <c r="M4725" s="21" t="s">
        <v>50</v>
      </c>
      <c r="N4725" s="21" t="s">
        <v>50</v>
      </c>
      <c r="O4725" s="22"/>
      <c r="P4725" s="22"/>
    </row>
    <row r="4726" spans="1:16" ht="45" x14ac:dyDescent="0.25">
      <c r="A4726" s="21" t="s">
        <v>8970</v>
      </c>
      <c r="B4726" s="21" t="s">
        <v>49</v>
      </c>
      <c r="C4726" s="22"/>
      <c r="D4726" s="22"/>
      <c r="E4726" s="22"/>
      <c r="F4726" s="22"/>
      <c r="G4726" s="22"/>
      <c r="H4726" s="22"/>
      <c r="I4726" s="22"/>
      <c r="J4726" s="22"/>
      <c r="K4726" s="23">
        <v>1</v>
      </c>
      <c r="L4726" s="23">
        <v>1</v>
      </c>
      <c r="M4726" s="21" t="s">
        <v>50</v>
      </c>
      <c r="N4726" s="21" t="s">
        <v>50</v>
      </c>
      <c r="O4726" s="22"/>
      <c r="P4726" s="22"/>
    </row>
    <row r="4727" spans="1:16" ht="45" x14ac:dyDescent="0.25">
      <c r="A4727" s="21" t="s">
        <v>8971</v>
      </c>
      <c r="B4727" s="21" t="s">
        <v>49</v>
      </c>
      <c r="C4727" s="22"/>
      <c r="D4727" s="22"/>
      <c r="E4727" s="22"/>
      <c r="F4727" s="22"/>
      <c r="G4727" s="22"/>
      <c r="H4727" s="22"/>
      <c r="I4727" s="22"/>
      <c r="J4727" s="22"/>
      <c r="K4727" s="23">
        <v>1</v>
      </c>
      <c r="L4727" s="23">
        <v>1</v>
      </c>
      <c r="M4727" s="21" t="s">
        <v>50</v>
      </c>
      <c r="N4727" s="21" t="s">
        <v>50</v>
      </c>
      <c r="O4727" s="22"/>
      <c r="P4727" s="22"/>
    </row>
    <row r="4728" spans="1:16" ht="45" x14ac:dyDescent="0.25">
      <c r="A4728" s="21" t="s">
        <v>8972</v>
      </c>
      <c r="B4728" s="21" t="s">
        <v>49</v>
      </c>
      <c r="C4728" s="22"/>
      <c r="D4728" s="22"/>
      <c r="E4728" s="22"/>
      <c r="F4728" s="22"/>
      <c r="G4728" s="22"/>
      <c r="H4728" s="22"/>
      <c r="I4728" s="22"/>
      <c r="J4728" s="22"/>
      <c r="K4728" s="23">
        <v>1</v>
      </c>
      <c r="L4728" s="23">
        <v>1</v>
      </c>
      <c r="M4728" s="21" t="s">
        <v>50</v>
      </c>
      <c r="N4728" s="21" t="s">
        <v>50</v>
      </c>
      <c r="O4728" s="22"/>
      <c r="P4728" s="22"/>
    </row>
    <row r="4729" spans="1:16" ht="45" x14ac:dyDescent="0.25">
      <c r="A4729" s="21" t="s">
        <v>8973</v>
      </c>
      <c r="B4729" s="21" t="s">
        <v>49</v>
      </c>
      <c r="C4729" s="22"/>
      <c r="D4729" s="22"/>
      <c r="E4729" s="22"/>
      <c r="F4729" s="22"/>
      <c r="G4729" s="22"/>
      <c r="H4729" s="22"/>
      <c r="I4729" s="22"/>
      <c r="J4729" s="22"/>
      <c r="K4729" s="23">
        <v>1</v>
      </c>
      <c r="L4729" s="23">
        <v>1</v>
      </c>
      <c r="M4729" s="21" t="s">
        <v>50</v>
      </c>
      <c r="N4729" s="21" t="s">
        <v>50</v>
      </c>
      <c r="O4729" s="22"/>
      <c r="P4729" s="22"/>
    </row>
    <row r="4730" spans="1:16" ht="45" x14ac:dyDescent="0.25">
      <c r="A4730" s="21" t="s">
        <v>8974</v>
      </c>
      <c r="B4730" s="21" t="s">
        <v>49</v>
      </c>
      <c r="C4730" s="22"/>
      <c r="D4730" s="22"/>
      <c r="E4730" s="22"/>
      <c r="F4730" s="22"/>
      <c r="G4730" s="22"/>
      <c r="H4730" s="22"/>
      <c r="I4730" s="22"/>
      <c r="J4730" s="22"/>
      <c r="K4730" s="23">
        <v>1</v>
      </c>
      <c r="L4730" s="23">
        <v>1</v>
      </c>
      <c r="M4730" s="21" t="s">
        <v>50</v>
      </c>
      <c r="N4730" s="21" t="s">
        <v>50</v>
      </c>
      <c r="O4730" s="22"/>
      <c r="P4730" s="22"/>
    </row>
    <row r="4731" spans="1:16" ht="45" x14ac:dyDescent="0.25">
      <c r="A4731" s="21" t="s">
        <v>8975</v>
      </c>
      <c r="B4731" s="21" t="s">
        <v>49</v>
      </c>
      <c r="C4731" s="22"/>
      <c r="D4731" s="22"/>
      <c r="E4731" s="22"/>
      <c r="F4731" s="22"/>
      <c r="G4731" s="22"/>
      <c r="H4731" s="22"/>
      <c r="I4731" s="22"/>
      <c r="J4731" s="22"/>
      <c r="K4731" s="23">
        <v>1</v>
      </c>
      <c r="L4731" s="23">
        <v>1</v>
      </c>
      <c r="M4731" s="21" t="s">
        <v>50</v>
      </c>
      <c r="N4731" s="21" t="s">
        <v>50</v>
      </c>
      <c r="O4731" s="22"/>
      <c r="P4731" s="22"/>
    </row>
    <row r="4732" spans="1:16" ht="45" x14ac:dyDescent="0.25">
      <c r="A4732" s="21" t="s">
        <v>8976</v>
      </c>
      <c r="B4732" s="21" t="s">
        <v>49</v>
      </c>
      <c r="C4732" s="22"/>
      <c r="D4732" s="22"/>
      <c r="E4732" s="22"/>
      <c r="F4732" s="22"/>
      <c r="G4732" s="22"/>
      <c r="H4732" s="22"/>
      <c r="I4732" s="22"/>
      <c r="J4732" s="22"/>
      <c r="K4732" s="23">
        <v>1</v>
      </c>
      <c r="L4732" s="23">
        <v>1</v>
      </c>
      <c r="M4732" s="21" t="s">
        <v>50</v>
      </c>
      <c r="N4732" s="21" t="s">
        <v>50</v>
      </c>
      <c r="O4732" s="22"/>
      <c r="P4732" s="22"/>
    </row>
    <row r="4733" spans="1:16" ht="45" x14ac:dyDescent="0.25">
      <c r="A4733" s="21" t="s">
        <v>8977</v>
      </c>
      <c r="B4733" s="21" t="s">
        <v>49</v>
      </c>
      <c r="C4733" s="22"/>
      <c r="D4733" s="22"/>
      <c r="E4733" s="22"/>
      <c r="F4733" s="22"/>
      <c r="G4733" s="22"/>
      <c r="H4733" s="22"/>
      <c r="I4733" s="22"/>
      <c r="J4733" s="22"/>
      <c r="K4733" s="23">
        <v>1</v>
      </c>
      <c r="L4733" s="23">
        <v>1</v>
      </c>
      <c r="M4733" s="21" t="s">
        <v>50</v>
      </c>
      <c r="N4733" s="21" t="s">
        <v>50</v>
      </c>
      <c r="O4733" s="22"/>
      <c r="P4733" s="22"/>
    </row>
    <row r="4734" spans="1:16" ht="45" x14ac:dyDescent="0.25">
      <c r="A4734" s="21" t="s">
        <v>8978</v>
      </c>
      <c r="B4734" s="21" t="s">
        <v>49</v>
      </c>
      <c r="C4734" s="22"/>
      <c r="D4734" s="22"/>
      <c r="E4734" s="22"/>
      <c r="F4734" s="22"/>
      <c r="G4734" s="22"/>
      <c r="H4734" s="22"/>
      <c r="I4734" s="22"/>
      <c r="J4734" s="22"/>
      <c r="K4734" s="23">
        <v>1</v>
      </c>
      <c r="L4734" s="23">
        <v>1</v>
      </c>
      <c r="M4734" s="21" t="s">
        <v>50</v>
      </c>
      <c r="N4734" s="21" t="s">
        <v>50</v>
      </c>
      <c r="O4734" s="22"/>
      <c r="P4734" s="22"/>
    </row>
    <row r="4735" spans="1:16" ht="45" x14ac:dyDescent="0.25">
      <c r="A4735" s="21" t="s">
        <v>8979</v>
      </c>
      <c r="B4735" s="21" t="s">
        <v>49</v>
      </c>
      <c r="C4735" s="22"/>
      <c r="D4735" s="22"/>
      <c r="E4735" s="22"/>
      <c r="F4735" s="22"/>
      <c r="G4735" s="22"/>
      <c r="H4735" s="22"/>
      <c r="I4735" s="22"/>
      <c r="J4735" s="22"/>
      <c r="K4735" s="23">
        <v>1</v>
      </c>
      <c r="L4735" s="23">
        <v>1</v>
      </c>
      <c r="M4735" s="21" t="s">
        <v>50</v>
      </c>
      <c r="N4735" s="21" t="s">
        <v>50</v>
      </c>
      <c r="O4735" s="22"/>
      <c r="P4735" s="22"/>
    </row>
    <row r="4736" spans="1:16" ht="45" x14ac:dyDescent="0.25">
      <c r="A4736" s="21" t="s">
        <v>8980</v>
      </c>
      <c r="B4736" s="21" t="s">
        <v>49</v>
      </c>
      <c r="C4736" s="22"/>
      <c r="D4736" s="22"/>
      <c r="E4736" s="22"/>
      <c r="F4736" s="22"/>
      <c r="G4736" s="22"/>
      <c r="H4736" s="22"/>
      <c r="I4736" s="22"/>
      <c r="J4736" s="22"/>
      <c r="K4736" s="23">
        <v>1</v>
      </c>
      <c r="L4736" s="23">
        <v>1</v>
      </c>
      <c r="M4736" s="21" t="s">
        <v>50</v>
      </c>
      <c r="N4736" s="21" t="s">
        <v>50</v>
      </c>
      <c r="O4736" s="22"/>
      <c r="P4736" s="22"/>
    </row>
    <row r="4737" spans="1:16" ht="45" x14ac:dyDescent="0.25">
      <c r="A4737" s="21" t="s">
        <v>597</v>
      </c>
      <c r="B4737" s="21" t="s">
        <v>49</v>
      </c>
      <c r="C4737" s="23">
        <v>39348000</v>
      </c>
      <c r="D4737" s="23">
        <v>3000</v>
      </c>
      <c r="E4737" s="23">
        <v>42897981.450000003</v>
      </c>
      <c r="F4737" s="23">
        <v>3119.89</v>
      </c>
      <c r="G4737" s="23">
        <v>42777099.049999997</v>
      </c>
      <c r="H4737" s="23">
        <v>3510.57</v>
      </c>
      <c r="I4737" s="23">
        <v>38019189.710000001</v>
      </c>
      <c r="J4737" s="23">
        <v>3186.32</v>
      </c>
      <c r="K4737" s="23">
        <v>1</v>
      </c>
      <c r="L4737" s="23">
        <v>1</v>
      </c>
      <c r="M4737" s="21" t="s">
        <v>50</v>
      </c>
      <c r="N4737" s="21" t="s">
        <v>5192</v>
      </c>
      <c r="O4737" s="22"/>
      <c r="P4737" s="23">
        <v>15928</v>
      </c>
    </row>
    <row r="4738" spans="1:16" ht="45" x14ac:dyDescent="0.25">
      <c r="A4738" s="21" t="s">
        <v>8981</v>
      </c>
      <c r="B4738" s="21" t="s">
        <v>49</v>
      </c>
      <c r="C4738" s="22"/>
      <c r="D4738" s="22"/>
      <c r="E4738" s="22"/>
      <c r="F4738" s="22"/>
      <c r="G4738" s="22"/>
      <c r="H4738" s="22"/>
      <c r="I4738" s="22"/>
      <c r="J4738" s="22"/>
      <c r="K4738" s="23">
        <v>1</v>
      </c>
      <c r="L4738" s="23">
        <v>1</v>
      </c>
      <c r="M4738" s="21" t="s">
        <v>50</v>
      </c>
      <c r="N4738" s="21" t="s">
        <v>50</v>
      </c>
      <c r="O4738" s="22"/>
      <c r="P4738" s="22"/>
    </row>
    <row r="4739" spans="1:16" ht="45" x14ac:dyDescent="0.25">
      <c r="A4739" s="21" t="s">
        <v>8982</v>
      </c>
      <c r="B4739" s="21" t="s">
        <v>49</v>
      </c>
      <c r="C4739" s="22"/>
      <c r="D4739" s="22"/>
      <c r="E4739" s="22"/>
      <c r="F4739" s="22"/>
      <c r="G4739" s="22"/>
      <c r="H4739" s="22"/>
      <c r="I4739" s="22"/>
      <c r="J4739" s="22"/>
      <c r="K4739" s="23">
        <v>1</v>
      </c>
      <c r="L4739" s="23">
        <v>1</v>
      </c>
      <c r="M4739" s="21" t="s">
        <v>50</v>
      </c>
      <c r="N4739" s="21" t="s">
        <v>50</v>
      </c>
      <c r="O4739" s="22"/>
      <c r="P4739" s="22"/>
    </row>
    <row r="4740" spans="1:16" ht="45" x14ac:dyDescent="0.25">
      <c r="A4740" s="21" t="s">
        <v>8983</v>
      </c>
      <c r="B4740" s="21" t="s">
        <v>49</v>
      </c>
      <c r="C4740" s="22"/>
      <c r="D4740" s="22"/>
      <c r="E4740" s="22"/>
      <c r="F4740" s="22"/>
      <c r="G4740" s="22"/>
      <c r="H4740" s="22"/>
      <c r="I4740" s="22"/>
      <c r="J4740" s="22"/>
      <c r="K4740" s="23">
        <v>1</v>
      </c>
      <c r="L4740" s="23">
        <v>1</v>
      </c>
      <c r="M4740" s="21" t="s">
        <v>50</v>
      </c>
      <c r="N4740" s="21" t="s">
        <v>50</v>
      </c>
      <c r="O4740" s="22"/>
      <c r="P4740" s="22"/>
    </row>
    <row r="4741" spans="1:16" ht="45" x14ac:dyDescent="0.25">
      <c r="A4741" s="21" t="s">
        <v>8984</v>
      </c>
      <c r="B4741" s="21" t="s">
        <v>49</v>
      </c>
      <c r="C4741" s="22"/>
      <c r="D4741" s="22"/>
      <c r="E4741" s="22"/>
      <c r="F4741" s="22"/>
      <c r="G4741" s="22"/>
      <c r="H4741" s="22"/>
      <c r="I4741" s="22"/>
      <c r="J4741" s="22"/>
      <c r="K4741" s="23">
        <v>1</v>
      </c>
      <c r="L4741" s="23">
        <v>1</v>
      </c>
      <c r="M4741" s="21" t="s">
        <v>50</v>
      </c>
      <c r="N4741" s="21" t="s">
        <v>50</v>
      </c>
      <c r="O4741" s="22"/>
      <c r="P4741" s="22"/>
    </row>
    <row r="4742" spans="1:16" ht="45" x14ac:dyDescent="0.25">
      <c r="A4742" s="21" t="s">
        <v>8985</v>
      </c>
      <c r="B4742" s="21" t="s">
        <v>49</v>
      </c>
      <c r="C4742" s="22"/>
      <c r="D4742" s="22"/>
      <c r="E4742" s="22"/>
      <c r="F4742" s="22"/>
      <c r="G4742" s="22"/>
      <c r="H4742" s="22"/>
      <c r="I4742" s="22"/>
      <c r="J4742" s="22"/>
      <c r="K4742" s="23">
        <v>1</v>
      </c>
      <c r="L4742" s="23">
        <v>1</v>
      </c>
      <c r="M4742" s="21" t="s">
        <v>50</v>
      </c>
      <c r="N4742" s="21" t="s">
        <v>50</v>
      </c>
      <c r="O4742" s="22"/>
      <c r="P4742" s="22"/>
    </row>
    <row r="4743" spans="1:16" ht="45" x14ac:dyDescent="0.25">
      <c r="A4743" s="21" t="s">
        <v>8986</v>
      </c>
      <c r="B4743" s="21" t="s">
        <v>49</v>
      </c>
      <c r="C4743" s="22"/>
      <c r="D4743" s="22"/>
      <c r="E4743" s="22"/>
      <c r="F4743" s="22"/>
      <c r="G4743" s="22"/>
      <c r="H4743" s="22"/>
      <c r="I4743" s="22"/>
      <c r="J4743" s="22"/>
      <c r="K4743" s="23">
        <v>1</v>
      </c>
      <c r="L4743" s="23">
        <v>1</v>
      </c>
      <c r="M4743" s="21" t="s">
        <v>50</v>
      </c>
      <c r="N4743" s="21" t="s">
        <v>50</v>
      </c>
      <c r="O4743" s="22"/>
      <c r="P4743" s="22"/>
    </row>
    <row r="4744" spans="1:16" ht="45" x14ac:dyDescent="0.25">
      <c r="A4744" s="21" t="s">
        <v>8987</v>
      </c>
      <c r="B4744" s="21" t="s">
        <v>49</v>
      </c>
      <c r="C4744" s="22"/>
      <c r="D4744" s="22"/>
      <c r="E4744" s="22"/>
      <c r="F4744" s="22"/>
      <c r="G4744" s="22"/>
      <c r="H4744" s="22"/>
      <c r="I4744" s="22"/>
      <c r="J4744" s="22"/>
      <c r="K4744" s="23">
        <v>1</v>
      </c>
      <c r="L4744" s="23">
        <v>1</v>
      </c>
      <c r="M4744" s="21" t="s">
        <v>50</v>
      </c>
      <c r="N4744" s="21" t="s">
        <v>50</v>
      </c>
      <c r="O4744" s="22"/>
      <c r="P4744" s="22"/>
    </row>
    <row r="4745" spans="1:16" ht="45" x14ac:dyDescent="0.25">
      <c r="A4745" s="21" t="s">
        <v>8988</v>
      </c>
      <c r="B4745" s="21" t="s">
        <v>49</v>
      </c>
      <c r="C4745" s="22"/>
      <c r="D4745" s="22"/>
      <c r="E4745" s="22"/>
      <c r="F4745" s="22"/>
      <c r="G4745" s="22"/>
      <c r="H4745" s="22"/>
      <c r="I4745" s="22"/>
      <c r="J4745" s="22"/>
      <c r="K4745" s="23">
        <v>1</v>
      </c>
      <c r="L4745" s="23">
        <v>1</v>
      </c>
      <c r="M4745" s="21" t="s">
        <v>50</v>
      </c>
      <c r="N4745" s="21" t="s">
        <v>50</v>
      </c>
      <c r="O4745" s="22"/>
      <c r="P4745" s="22"/>
    </row>
    <row r="4746" spans="1:16" ht="45" x14ac:dyDescent="0.25">
      <c r="A4746" s="21" t="s">
        <v>3759</v>
      </c>
      <c r="B4746" s="21" t="s">
        <v>49</v>
      </c>
      <c r="C4746" s="23">
        <v>49565452.310000002</v>
      </c>
      <c r="D4746" s="23">
        <v>105.88</v>
      </c>
      <c r="E4746" s="23">
        <v>30049799.960000001</v>
      </c>
      <c r="F4746" s="23">
        <v>97.52</v>
      </c>
      <c r="G4746" s="23">
        <v>166710625.22</v>
      </c>
      <c r="H4746" s="23">
        <v>307.26</v>
      </c>
      <c r="I4746" s="23">
        <v>34912485.670000002</v>
      </c>
      <c r="J4746" s="23">
        <v>116.45</v>
      </c>
      <c r="K4746" s="23">
        <v>1</v>
      </c>
      <c r="L4746" s="23">
        <v>1</v>
      </c>
      <c r="M4746" s="21" t="s">
        <v>50</v>
      </c>
      <c r="N4746" s="21" t="s">
        <v>58</v>
      </c>
      <c r="O4746" s="22"/>
      <c r="P4746" s="23">
        <v>432263.5</v>
      </c>
    </row>
    <row r="4747" spans="1:16" ht="45" x14ac:dyDescent="0.25">
      <c r="A4747" s="21" t="s">
        <v>8989</v>
      </c>
      <c r="B4747" s="21" t="s">
        <v>49</v>
      </c>
      <c r="C4747" s="22"/>
      <c r="D4747" s="22"/>
      <c r="E4747" s="22"/>
      <c r="F4747" s="22"/>
      <c r="G4747" s="22"/>
      <c r="H4747" s="22"/>
      <c r="I4747" s="22"/>
      <c r="J4747" s="22"/>
      <c r="K4747" s="23">
        <v>1</v>
      </c>
      <c r="L4747" s="23">
        <v>1</v>
      </c>
      <c r="M4747" s="21" t="s">
        <v>50</v>
      </c>
      <c r="N4747" s="21" t="s">
        <v>50</v>
      </c>
      <c r="O4747" s="22"/>
      <c r="P4747" s="22"/>
    </row>
    <row r="4748" spans="1:16" ht="45" x14ac:dyDescent="0.25">
      <c r="A4748" s="21" t="s">
        <v>8990</v>
      </c>
      <c r="B4748" s="21" t="s">
        <v>49</v>
      </c>
      <c r="C4748" s="22"/>
      <c r="D4748" s="22"/>
      <c r="E4748" s="22"/>
      <c r="F4748" s="22"/>
      <c r="G4748" s="22"/>
      <c r="H4748" s="22"/>
      <c r="I4748" s="22"/>
      <c r="J4748" s="22"/>
      <c r="K4748" s="23">
        <v>1</v>
      </c>
      <c r="L4748" s="23">
        <v>1</v>
      </c>
      <c r="M4748" s="21" t="s">
        <v>50</v>
      </c>
      <c r="N4748" s="21" t="s">
        <v>50</v>
      </c>
      <c r="O4748" s="22"/>
      <c r="P4748" s="22"/>
    </row>
    <row r="4749" spans="1:16" ht="45" x14ac:dyDescent="0.25">
      <c r="A4749" s="21" t="s">
        <v>8991</v>
      </c>
      <c r="B4749" s="21" t="s">
        <v>49</v>
      </c>
      <c r="C4749" s="22"/>
      <c r="D4749" s="22"/>
      <c r="E4749" s="22"/>
      <c r="F4749" s="22"/>
      <c r="G4749" s="22"/>
      <c r="H4749" s="22"/>
      <c r="I4749" s="22"/>
      <c r="J4749" s="22"/>
      <c r="K4749" s="23">
        <v>1</v>
      </c>
      <c r="L4749" s="23">
        <v>1</v>
      </c>
      <c r="M4749" s="21" t="s">
        <v>50</v>
      </c>
      <c r="N4749" s="21" t="s">
        <v>50</v>
      </c>
      <c r="O4749" s="22"/>
      <c r="P4749" s="22"/>
    </row>
    <row r="4750" spans="1:16" ht="45" x14ac:dyDescent="0.25">
      <c r="A4750" s="21" t="s">
        <v>8992</v>
      </c>
      <c r="B4750" s="21" t="s">
        <v>49</v>
      </c>
      <c r="C4750" s="22"/>
      <c r="D4750" s="22"/>
      <c r="E4750" s="22"/>
      <c r="F4750" s="22"/>
      <c r="G4750" s="22"/>
      <c r="H4750" s="22"/>
      <c r="I4750" s="22"/>
      <c r="J4750" s="22"/>
      <c r="K4750" s="23">
        <v>1</v>
      </c>
      <c r="L4750" s="23">
        <v>1</v>
      </c>
      <c r="M4750" s="21" t="s">
        <v>50</v>
      </c>
      <c r="N4750" s="21" t="s">
        <v>50</v>
      </c>
      <c r="O4750" s="22"/>
      <c r="P4750" s="22"/>
    </row>
    <row r="4751" spans="1:16" ht="45" x14ac:dyDescent="0.25">
      <c r="A4751" s="21" t="s">
        <v>8993</v>
      </c>
      <c r="B4751" s="21" t="s">
        <v>49</v>
      </c>
      <c r="C4751" s="22"/>
      <c r="D4751" s="22"/>
      <c r="E4751" s="22"/>
      <c r="F4751" s="22"/>
      <c r="G4751" s="22"/>
      <c r="H4751" s="22"/>
      <c r="I4751" s="22"/>
      <c r="J4751" s="22"/>
      <c r="K4751" s="23">
        <v>1</v>
      </c>
      <c r="L4751" s="23">
        <v>1</v>
      </c>
      <c r="M4751" s="21" t="s">
        <v>50</v>
      </c>
      <c r="N4751" s="21" t="s">
        <v>50</v>
      </c>
      <c r="O4751" s="22"/>
      <c r="P4751" s="22"/>
    </row>
    <row r="4752" spans="1:16" ht="45" x14ac:dyDescent="0.25">
      <c r="A4752" s="21" t="s">
        <v>8994</v>
      </c>
      <c r="B4752" s="21" t="s">
        <v>49</v>
      </c>
      <c r="C4752" s="22"/>
      <c r="D4752" s="22"/>
      <c r="E4752" s="22"/>
      <c r="F4752" s="22"/>
      <c r="G4752" s="22"/>
      <c r="H4752" s="22"/>
      <c r="I4752" s="22"/>
      <c r="J4752" s="22"/>
      <c r="K4752" s="23">
        <v>1</v>
      </c>
      <c r="L4752" s="23">
        <v>1</v>
      </c>
      <c r="M4752" s="21" t="s">
        <v>50</v>
      </c>
      <c r="N4752" s="21" t="s">
        <v>50</v>
      </c>
      <c r="O4752" s="22"/>
      <c r="P4752" s="22"/>
    </row>
    <row r="4753" spans="1:16" ht="45" x14ac:dyDescent="0.25">
      <c r="A4753" s="21" t="s">
        <v>8995</v>
      </c>
      <c r="B4753" s="21" t="s">
        <v>49</v>
      </c>
      <c r="C4753" s="22"/>
      <c r="D4753" s="22"/>
      <c r="E4753" s="22"/>
      <c r="F4753" s="22"/>
      <c r="G4753" s="22"/>
      <c r="H4753" s="22"/>
      <c r="I4753" s="22"/>
      <c r="J4753" s="22"/>
      <c r="K4753" s="23">
        <v>1</v>
      </c>
      <c r="L4753" s="23">
        <v>1</v>
      </c>
      <c r="M4753" s="21" t="s">
        <v>50</v>
      </c>
      <c r="N4753" s="21" t="s">
        <v>50</v>
      </c>
      <c r="O4753" s="22"/>
      <c r="P4753" s="22"/>
    </row>
    <row r="4754" spans="1:16" ht="45" x14ac:dyDescent="0.25">
      <c r="A4754" s="21" t="s">
        <v>8996</v>
      </c>
      <c r="B4754" s="21" t="s">
        <v>49</v>
      </c>
      <c r="C4754" s="22"/>
      <c r="D4754" s="22"/>
      <c r="E4754" s="22"/>
      <c r="F4754" s="22"/>
      <c r="G4754" s="22"/>
      <c r="H4754" s="22"/>
      <c r="I4754" s="22"/>
      <c r="J4754" s="22"/>
      <c r="K4754" s="23">
        <v>1</v>
      </c>
      <c r="L4754" s="23">
        <v>1</v>
      </c>
      <c r="M4754" s="21" t="s">
        <v>50</v>
      </c>
      <c r="N4754" s="21" t="s">
        <v>50</v>
      </c>
      <c r="O4754" s="22"/>
      <c r="P4754" s="22"/>
    </row>
    <row r="4755" spans="1:16" ht="45" x14ac:dyDescent="0.25">
      <c r="A4755" s="21" t="s">
        <v>8997</v>
      </c>
      <c r="B4755" s="21" t="s">
        <v>49</v>
      </c>
      <c r="C4755" s="22"/>
      <c r="D4755" s="22"/>
      <c r="E4755" s="22"/>
      <c r="F4755" s="22"/>
      <c r="G4755" s="22"/>
      <c r="H4755" s="22"/>
      <c r="I4755" s="22"/>
      <c r="J4755" s="22"/>
      <c r="K4755" s="23">
        <v>1</v>
      </c>
      <c r="L4755" s="23">
        <v>1</v>
      </c>
      <c r="M4755" s="21" t="s">
        <v>50</v>
      </c>
      <c r="N4755" s="21" t="s">
        <v>50</v>
      </c>
      <c r="O4755" s="22"/>
      <c r="P4755" s="22"/>
    </row>
    <row r="4756" spans="1:16" ht="45" x14ac:dyDescent="0.25">
      <c r="A4756" s="21" t="s">
        <v>3762</v>
      </c>
      <c r="B4756" s="21" t="s">
        <v>49</v>
      </c>
      <c r="C4756" s="23">
        <v>7093863.4699999997</v>
      </c>
      <c r="D4756" s="23">
        <v>152.44999999999999</v>
      </c>
      <c r="E4756" s="23">
        <v>5571620.2800000003</v>
      </c>
      <c r="F4756" s="23">
        <v>136.97999999999999</v>
      </c>
      <c r="G4756" s="23">
        <v>5146366.3600000003</v>
      </c>
      <c r="H4756" s="23">
        <v>120.77</v>
      </c>
      <c r="I4756" s="23">
        <v>5620284.3499999996</v>
      </c>
      <c r="J4756" s="23">
        <v>128.65</v>
      </c>
      <c r="K4756" s="23">
        <v>1</v>
      </c>
      <c r="L4756" s="23">
        <v>1</v>
      </c>
      <c r="M4756" s="21" t="s">
        <v>50</v>
      </c>
      <c r="N4756" s="21" t="s">
        <v>5192</v>
      </c>
      <c r="O4756" s="22"/>
      <c r="P4756" s="23">
        <v>39343</v>
      </c>
    </row>
    <row r="4757" spans="1:16" ht="45" x14ac:dyDescent="0.25">
      <c r="A4757" s="21" t="s">
        <v>3764</v>
      </c>
      <c r="B4757" s="21" t="s">
        <v>49</v>
      </c>
      <c r="C4757" s="23">
        <v>18763191.550000001</v>
      </c>
      <c r="D4757" s="23">
        <v>421.81</v>
      </c>
      <c r="E4757" s="23">
        <v>26799567.829999998</v>
      </c>
      <c r="F4757" s="23">
        <v>392.07</v>
      </c>
      <c r="G4757" s="23">
        <v>23322850.260000002</v>
      </c>
      <c r="H4757" s="23">
        <v>360.04</v>
      </c>
      <c r="I4757" s="23">
        <v>22039535.550000001</v>
      </c>
      <c r="J4757" s="23">
        <v>340.23</v>
      </c>
      <c r="K4757" s="23">
        <v>1</v>
      </c>
      <c r="L4757" s="23">
        <v>1</v>
      </c>
      <c r="M4757" s="21" t="s">
        <v>50</v>
      </c>
      <c r="N4757" s="21" t="s">
        <v>1462</v>
      </c>
      <c r="O4757" s="22"/>
      <c r="P4757" s="23">
        <v>45981.75</v>
      </c>
    </row>
    <row r="4758" spans="1:16" ht="45" x14ac:dyDescent="0.25">
      <c r="A4758" s="21" t="s">
        <v>8998</v>
      </c>
      <c r="B4758" s="21" t="s">
        <v>49</v>
      </c>
      <c r="C4758" s="22"/>
      <c r="D4758" s="22"/>
      <c r="E4758" s="22"/>
      <c r="F4758" s="22"/>
      <c r="G4758" s="22"/>
      <c r="H4758" s="22"/>
      <c r="I4758" s="22"/>
      <c r="J4758" s="22"/>
      <c r="K4758" s="23">
        <v>1</v>
      </c>
      <c r="L4758" s="23">
        <v>1</v>
      </c>
      <c r="M4758" s="21" t="s">
        <v>50</v>
      </c>
      <c r="N4758" s="21" t="s">
        <v>50</v>
      </c>
      <c r="O4758" s="22"/>
      <c r="P4758" s="22"/>
    </row>
    <row r="4759" spans="1:16" ht="45" x14ac:dyDescent="0.25">
      <c r="A4759" s="21" t="s">
        <v>8999</v>
      </c>
      <c r="B4759" s="21" t="s">
        <v>49</v>
      </c>
      <c r="C4759" s="22"/>
      <c r="D4759" s="22"/>
      <c r="E4759" s="22"/>
      <c r="F4759" s="22"/>
      <c r="G4759" s="22"/>
      <c r="H4759" s="22"/>
      <c r="I4759" s="22"/>
      <c r="J4759" s="22"/>
      <c r="K4759" s="23">
        <v>1</v>
      </c>
      <c r="L4759" s="23">
        <v>1</v>
      </c>
      <c r="M4759" s="21" t="s">
        <v>50</v>
      </c>
      <c r="N4759" s="21" t="s">
        <v>50</v>
      </c>
      <c r="O4759" s="22"/>
      <c r="P4759" s="22"/>
    </row>
    <row r="4760" spans="1:16" ht="45" x14ac:dyDescent="0.25">
      <c r="A4760" s="21" t="s">
        <v>1185</v>
      </c>
      <c r="B4760" s="21" t="s">
        <v>49</v>
      </c>
      <c r="C4760" s="23">
        <v>18462254.82</v>
      </c>
      <c r="D4760" s="23">
        <v>35.11</v>
      </c>
      <c r="E4760" s="23">
        <v>17006513.649999999</v>
      </c>
      <c r="F4760" s="23">
        <v>31.07</v>
      </c>
      <c r="G4760" s="23">
        <v>25508446.07</v>
      </c>
      <c r="H4760" s="23">
        <v>46.18</v>
      </c>
      <c r="I4760" s="23">
        <v>17689627.289999999</v>
      </c>
      <c r="J4760" s="23">
        <v>31.84</v>
      </c>
      <c r="K4760" s="23">
        <v>1</v>
      </c>
      <c r="L4760" s="23">
        <v>1</v>
      </c>
      <c r="M4760" s="21" t="s">
        <v>50</v>
      </c>
      <c r="N4760" s="21" t="s">
        <v>58</v>
      </c>
      <c r="O4760" s="22"/>
      <c r="P4760" s="23">
        <v>538074.5</v>
      </c>
    </row>
    <row r="4761" spans="1:16" ht="45" x14ac:dyDescent="0.25">
      <c r="A4761" s="21" t="s">
        <v>3768</v>
      </c>
      <c r="B4761" s="21" t="s">
        <v>49</v>
      </c>
      <c r="C4761" s="23">
        <v>38757202.689999998</v>
      </c>
      <c r="D4761" s="23">
        <v>5.0999999999999996</v>
      </c>
      <c r="E4761" s="23">
        <v>525739794.68000001</v>
      </c>
      <c r="F4761" s="23">
        <v>59.28</v>
      </c>
      <c r="G4761" s="23">
        <v>282139457.92000002</v>
      </c>
      <c r="H4761" s="23">
        <v>67.010000000000005</v>
      </c>
      <c r="I4761" s="23">
        <v>464663325.73000002</v>
      </c>
      <c r="J4761" s="23">
        <v>46.87</v>
      </c>
      <c r="K4761" s="23">
        <v>1</v>
      </c>
      <c r="L4761" s="23">
        <v>1</v>
      </c>
      <c r="M4761" s="21" t="s">
        <v>50</v>
      </c>
      <c r="N4761" s="21" t="s">
        <v>204</v>
      </c>
      <c r="O4761" s="22"/>
      <c r="P4761" s="23">
        <v>2668813.25</v>
      </c>
    </row>
    <row r="4762" spans="1:16" ht="45" x14ac:dyDescent="0.25">
      <c r="A4762" s="21" t="s">
        <v>9000</v>
      </c>
      <c r="B4762" s="21" t="s">
        <v>49</v>
      </c>
      <c r="C4762" s="22"/>
      <c r="D4762" s="22"/>
      <c r="E4762" s="22"/>
      <c r="F4762" s="22"/>
      <c r="G4762" s="22"/>
      <c r="H4762" s="22"/>
      <c r="I4762" s="22"/>
      <c r="J4762" s="22"/>
      <c r="K4762" s="23">
        <v>1</v>
      </c>
      <c r="L4762" s="23">
        <v>1</v>
      </c>
      <c r="M4762" s="21" t="s">
        <v>50</v>
      </c>
      <c r="N4762" s="21" t="s">
        <v>50</v>
      </c>
      <c r="O4762" s="22"/>
      <c r="P4762" s="22"/>
    </row>
    <row r="4763" spans="1:16" ht="45" x14ac:dyDescent="0.25">
      <c r="A4763" s="21" t="s">
        <v>9001</v>
      </c>
      <c r="B4763" s="21" t="s">
        <v>49</v>
      </c>
      <c r="C4763" s="22"/>
      <c r="D4763" s="22"/>
      <c r="E4763" s="22"/>
      <c r="F4763" s="22"/>
      <c r="G4763" s="22"/>
      <c r="H4763" s="22"/>
      <c r="I4763" s="22"/>
      <c r="J4763" s="22"/>
      <c r="K4763" s="23">
        <v>1</v>
      </c>
      <c r="L4763" s="23">
        <v>1</v>
      </c>
      <c r="M4763" s="21" t="s">
        <v>50</v>
      </c>
      <c r="N4763" s="21" t="s">
        <v>50</v>
      </c>
      <c r="O4763" s="22"/>
      <c r="P4763" s="22"/>
    </row>
    <row r="4764" spans="1:16" ht="45" x14ac:dyDescent="0.25">
      <c r="A4764" s="21" t="s">
        <v>9002</v>
      </c>
      <c r="B4764" s="21" t="s">
        <v>49</v>
      </c>
      <c r="C4764" s="22"/>
      <c r="D4764" s="22"/>
      <c r="E4764" s="22"/>
      <c r="F4764" s="22"/>
      <c r="G4764" s="22"/>
      <c r="H4764" s="22"/>
      <c r="I4764" s="22"/>
      <c r="J4764" s="22"/>
      <c r="K4764" s="23">
        <v>1</v>
      </c>
      <c r="L4764" s="23">
        <v>1</v>
      </c>
      <c r="M4764" s="21" t="s">
        <v>50</v>
      </c>
      <c r="N4764" s="21" t="s">
        <v>50</v>
      </c>
      <c r="O4764" s="22"/>
      <c r="P4764" s="22"/>
    </row>
    <row r="4765" spans="1:16" ht="45" x14ac:dyDescent="0.25">
      <c r="A4765" s="21" t="s">
        <v>3773</v>
      </c>
      <c r="B4765" s="21" t="s">
        <v>49</v>
      </c>
      <c r="C4765" s="23">
        <v>46954471.670000002</v>
      </c>
      <c r="D4765" s="23">
        <v>411.92</v>
      </c>
      <c r="E4765" s="23">
        <v>61229517.82</v>
      </c>
      <c r="F4765" s="23">
        <v>469.72</v>
      </c>
      <c r="G4765" s="23">
        <v>54251302.619999997</v>
      </c>
      <c r="H4765" s="23">
        <v>493.56</v>
      </c>
      <c r="I4765" s="23">
        <v>54191704.469999999</v>
      </c>
      <c r="J4765" s="23">
        <v>387.71</v>
      </c>
      <c r="K4765" s="23">
        <v>1</v>
      </c>
      <c r="L4765" s="23">
        <v>1</v>
      </c>
      <c r="M4765" s="21" t="s">
        <v>50</v>
      </c>
      <c r="N4765" s="21" t="s">
        <v>1462</v>
      </c>
      <c r="O4765" s="22"/>
      <c r="P4765" s="23">
        <v>91797.5</v>
      </c>
    </row>
    <row r="4766" spans="1:16" ht="45" x14ac:dyDescent="0.25">
      <c r="A4766" s="21" t="s">
        <v>3775</v>
      </c>
      <c r="B4766" s="21" t="s">
        <v>49</v>
      </c>
      <c r="C4766" s="23">
        <v>49180318.07</v>
      </c>
      <c r="D4766" s="23">
        <v>87.64</v>
      </c>
      <c r="E4766" s="23">
        <v>32178163.18</v>
      </c>
      <c r="F4766" s="23">
        <v>62.03</v>
      </c>
      <c r="G4766" s="23">
        <v>35385511.43</v>
      </c>
      <c r="H4766" s="23">
        <v>59.81</v>
      </c>
      <c r="I4766" s="23">
        <v>57484672.369999997</v>
      </c>
      <c r="J4766" s="23">
        <v>91.18</v>
      </c>
      <c r="K4766" s="23">
        <v>1</v>
      </c>
      <c r="L4766" s="23">
        <v>1</v>
      </c>
      <c r="M4766" s="21" t="s">
        <v>50</v>
      </c>
      <c r="N4766" s="21" t="s">
        <v>58</v>
      </c>
      <c r="O4766" s="22"/>
      <c r="P4766" s="23">
        <v>495123</v>
      </c>
    </row>
    <row r="4767" spans="1:16" ht="45" x14ac:dyDescent="0.25">
      <c r="A4767" s="21" t="s">
        <v>9003</v>
      </c>
      <c r="B4767" s="21" t="s">
        <v>49</v>
      </c>
      <c r="C4767" s="22"/>
      <c r="D4767" s="22"/>
      <c r="E4767" s="22"/>
      <c r="F4767" s="22"/>
      <c r="G4767" s="22"/>
      <c r="H4767" s="22"/>
      <c r="I4767" s="22"/>
      <c r="J4767" s="22"/>
      <c r="K4767" s="23">
        <v>1</v>
      </c>
      <c r="L4767" s="23">
        <v>1</v>
      </c>
      <c r="M4767" s="21" t="s">
        <v>50</v>
      </c>
      <c r="N4767" s="21" t="s">
        <v>50</v>
      </c>
      <c r="O4767" s="22"/>
      <c r="P4767" s="22"/>
    </row>
    <row r="4768" spans="1:16" ht="45" x14ac:dyDescent="0.25">
      <c r="A4768" s="21" t="s">
        <v>9004</v>
      </c>
      <c r="B4768" s="21" t="s">
        <v>49</v>
      </c>
      <c r="C4768" s="22"/>
      <c r="D4768" s="22"/>
      <c r="E4768" s="22"/>
      <c r="F4768" s="22"/>
      <c r="G4768" s="22"/>
      <c r="H4768" s="22"/>
      <c r="I4768" s="22"/>
      <c r="J4768" s="22"/>
      <c r="K4768" s="23">
        <v>1</v>
      </c>
      <c r="L4768" s="23">
        <v>1</v>
      </c>
      <c r="M4768" s="21" t="s">
        <v>50</v>
      </c>
      <c r="N4768" s="21" t="s">
        <v>50</v>
      </c>
      <c r="O4768" s="22"/>
      <c r="P4768" s="22"/>
    </row>
    <row r="4769" spans="1:16" ht="45" x14ac:dyDescent="0.25">
      <c r="A4769" s="21" t="s">
        <v>9005</v>
      </c>
      <c r="B4769" s="21" t="s">
        <v>49</v>
      </c>
      <c r="C4769" s="22"/>
      <c r="D4769" s="22"/>
      <c r="E4769" s="22"/>
      <c r="F4769" s="22"/>
      <c r="G4769" s="22"/>
      <c r="H4769" s="22"/>
      <c r="I4769" s="22"/>
      <c r="J4769" s="22"/>
      <c r="K4769" s="23">
        <v>1</v>
      </c>
      <c r="L4769" s="23">
        <v>1</v>
      </c>
      <c r="M4769" s="21" t="s">
        <v>50</v>
      </c>
      <c r="N4769" s="21" t="s">
        <v>50</v>
      </c>
      <c r="O4769" s="22"/>
      <c r="P4769" s="22"/>
    </row>
    <row r="4770" spans="1:16" ht="45" x14ac:dyDescent="0.25">
      <c r="A4770" s="21" t="s">
        <v>3777</v>
      </c>
      <c r="B4770" s="21" t="s">
        <v>49</v>
      </c>
      <c r="C4770" s="23">
        <v>36465345.780000001</v>
      </c>
      <c r="D4770" s="23">
        <v>87.64</v>
      </c>
      <c r="E4770" s="23">
        <v>23858890.98</v>
      </c>
      <c r="F4770" s="23">
        <v>62.03</v>
      </c>
      <c r="G4770" s="23">
        <v>15243204.6</v>
      </c>
      <c r="H4770" s="23">
        <v>45.9</v>
      </c>
      <c r="I4770" s="23">
        <v>42622710.409999996</v>
      </c>
      <c r="J4770" s="23">
        <v>91.18</v>
      </c>
      <c r="K4770" s="23">
        <v>1</v>
      </c>
      <c r="L4770" s="23">
        <v>1</v>
      </c>
      <c r="M4770" s="21" t="s">
        <v>50</v>
      </c>
      <c r="N4770" s="21" t="s">
        <v>58</v>
      </c>
      <c r="O4770" s="22"/>
      <c r="P4770" s="23">
        <v>372321.5</v>
      </c>
    </row>
    <row r="4771" spans="1:16" ht="45" x14ac:dyDescent="0.25">
      <c r="A4771" s="21" t="s">
        <v>3778</v>
      </c>
      <c r="B4771" s="21" t="s">
        <v>49</v>
      </c>
      <c r="C4771" s="23">
        <v>331368204.80000001</v>
      </c>
      <c r="D4771" s="23">
        <v>30.74</v>
      </c>
      <c r="E4771" s="23">
        <v>670392047.38</v>
      </c>
      <c r="F4771" s="23">
        <v>39.78</v>
      </c>
      <c r="G4771" s="23">
        <v>1139209102.04</v>
      </c>
      <c r="H4771" s="23">
        <v>47.17</v>
      </c>
      <c r="I4771" s="23">
        <v>866750931.04999995</v>
      </c>
      <c r="J4771" s="23">
        <v>45.15</v>
      </c>
      <c r="K4771" s="23">
        <v>1</v>
      </c>
      <c r="L4771" s="23">
        <v>1</v>
      </c>
      <c r="M4771" s="21" t="s">
        <v>50</v>
      </c>
      <c r="N4771" s="21" t="s">
        <v>204</v>
      </c>
      <c r="O4771" s="22"/>
      <c r="P4771" s="23">
        <v>7500903</v>
      </c>
    </row>
    <row r="4772" spans="1:16" ht="45" x14ac:dyDescent="0.25">
      <c r="A4772" s="21" t="s">
        <v>9006</v>
      </c>
      <c r="B4772" s="21" t="s">
        <v>49</v>
      </c>
      <c r="C4772" s="22"/>
      <c r="D4772" s="22"/>
      <c r="E4772" s="22"/>
      <c r="F4772" s="22"/>
      <c r="G4772" s="22"/>
      <c r="H4772" s="22"/>
      <c r="I4772" s="22"/>
      <c r="J4772" s="22"/>
      <c r="K4772" s="23">
        <v>1</v>
      </c>
      <c r="L4772" s="23">
        <v>1</v>
      </c>
      <c r="M4772" s="21" t="s">
        <v>50</v>
      </c>
      <c r="N4772" s="21" t="s">
        <v>50</v>
      </c>
      <c r="O4772" s="22"/>
      <c r="P4772" s="22"/>
    </row>
    <row r="4773" spans="1:16" ht="45" x14ac:dyDescent="0.25">
      <c r="A4773" s="21" t="s">
        <v>9007</v>
      </c>
      <c r="B4773" s="21" t="s">
        <v>49</v>
      </c>
      <c r="C4773" s="22"/>
      <c r="D4773" s="22"/>
      <c r="E4773" s="22"/>
      <c r="F4773" s="22"/>
      <c r="G4773" s="22"/>
      <c r="H4773" s="22"/>
      <c r="I4773" s="22"/>
      <c r="J4773" s="22"/>
      <c r="K4773" s="23">
        <v>1</v>
      </c>
      <c r="L4773" s="23">
        <v>1</v>
      </c>
      <c r="M4773" s="21" t="s">
        <v>50</v>
      </c>
      <c r="N4773" s="21" t="s">
        <v>50</v>
      </c>
      <c r="O4773" s="22"/>
      <c r="P4773" s="22"/>
    </row>
    <row r="4774" spans="1:16" ht="45" x14ac:dyDescent="0.25">
      <c r="A4774" s="21" t="s">
        <v>9008</v>
      </c>
      <c r="B4774" s="21" t="s">
        <v>49</v>
      </c>
      <c r="C4774" s="22"/>
      <c r="D4774" s="22"/>
      <c r="E4774" s="22"/>
      <c r="F4774" s="22"/>
      <c r="G4774" s="22"/>
      <c r="H4774" s="22"/>
      <c r="I4774" s="22"/>
      <c r="J4774" s="22"/>
      <c r="K4774" s="23">
        <v>1</v>
      </c>
      <c r="L4774" s="23">
        <v>1</v>
      </c>
      <c r="M4774" s="21" t="s">
        <v>50</v>
      </c>
      <c r="N4774" s="21" t="s">
        <v>50</v>
      </c>
      <c r="O4774" s="22"/>
      <c r="P4774" s="22"/>
    </row>
    <row r="4775" spans="1:16" ht="45" x14ac:dyDescent="0.25">
      <c r="A4775" s="21" t="s">
        <v>9009</v>
      </c>
      <c r="B4775" s="21" t="s">
        <v>49</v>
      </c>
      <c r="C4775" s="22"/>
      <c r="D4775" s="22"/>
      <c r="E4775" s="22"/>
      <c r="F4775" s="22"/>
      <c r="G4775" s="22"/>
      <c r="H4775" s="22"/>
      <c r="I4775" s="22"/>
      <c r="J4775" s="22"/>
      <c r="K4775" s="23">
        <v>1</v>
      </c>
      <c r="L4775" s="23">
        <v>1</v>
      </c>
      <c r="M4775" s="21" t="s">
        <v>50</v>
      </c>
      <c r="N4775" s="21" t="s">
        <v>50</v>
      </c>
      <c r="O4775" s="22"/>
      <c r="P4775" s="22"/>
    </row>
    <row r="4776" spans="1:16" ht="45" x14ac:dyDescent="0.25">
      <c r="A4776" s="21" t="s">
        <v>9010</v>
      </c>
      <c r="B4776" s="21" t="s">
        <v>49</v>
      </c>
      <c r="C4776" s="22"/>
      <c r="D4776" s="22"/>
      <c r="E4776" s="22"/>
      <c r="F4776" s="22"/>
      <c r="G4776" s="22"/>
      <c r="H4776" s="22"/>
      <c r="I4776" s="22"/>
      <c r="J4776" s="22"/>
      <c r="K4776" s="23">
        <v>1</v>
      </c>
      <c r="L4776" s="23">
        <v>1</v>
      </c>
      <c r="M4776" s="21" t="s">
        <v>50</v>
      </c>
      <c r="N4776" s="21" t="s">
        <v>50</v>
      </c>
      <c r="O4776" s="22"/>
      <c r="P4776" s="22"/>
    </row>
    <row r="4777" spans="1:16" ht="45" x14ac:dyDescent="0.25">
      <c r="A4777" s="21" t="s">
        <v>9011</v>
      </c>
      <c r="B4777" s="21" t="s">
        <v>49</v>
      </c>
      <c r="C4777" s="22"/>
      <c r="D4777" s="22"/>
      <c r="E4777" s="22"/>
      <c r="F4777" s="22"/>
      <c r="G4777" s="22"/>
      <c r="H4777" s="22"/>
      <c r="I4777" s="22"/>
      <c r="J4777" s="22"/>
      <c r="K4777" s="23">
        <v>1</v>
      </c>
      <c r="L4777" s="23">
        <v>1</v>
      </c>
      <c r="M4777" s="21" t="s">
        <v>50</v>
      </c>
      <c r="N4777" s="21" t="s">
        <v>50</v>
      </c>
      <c r="O4777" s="22"/>
      <c r="P4777" s="22"/>
    </row>
    <row r="4778" spans="1:16" ht="45" x14ac:dyDescent="0.25">
      <c r="A4778" s="21" t="s">
        <v>9012</v>
      </c>
      <c r="B4778" s="21" t="s">
        <v>49</v>
      </c>
      <c r="C4778" s="22"/>
      <c r="D4778" s="22"/>
      <c r="E4778" s="22"/>
      <c r="F4778" s="22"/>
      <c r="G4778" s="22"/>
      <c r="H4778" s="22"/>
      <c r="I4778" s="22"/>
      <c r="J4778" s="22"/>
      <c r="K4778" s="23">
        <v>1</v>
      </c>
      <c r="L4778" s="23">
        <v>1</v>
      </c>
      <c r="M4778" s="21" t="s">
        <v>50</v>
      </c>
      <c r="N4778" s="21" t="s">
        <v>50</v>
      </c>
      <c r="O4778" s="22"/>
      <c r="P4778" s="22"/>
    </row>
    <row r="4779" spans="1:16" ht="45" x14ac:dyDescent="0.25">
      <c r="A4779" s="21" t="s">
        <v>9013</v>
      </c>
      <c r="B4779" s="21" t="s">
        <v>49</v>
      </c>
      <c r="C4779" s="22"/>
      <c r="D4779" s="22"/>
      <c r="E4779" s="22"/>
      <c r="F4779" s="22"/>
      <c r="G4779" s="22"/>
      <c r="H4779" s="22"/>
      <c r="I4779" s="22"/>
      <c r="J4779" s="22"/>
      <c r="K4779" s="23">
        <v>1</v>
      </c>
      <c r="L4779" s="23">
        <v>1</v>
      </c>
      <c r="M4779" s="21" t="s">
        <v>50</v>
      </c>
      <c r="N4779" s="21" t="s">
        <v>50</v>
      </c>
      <c r="O4779" s="22"/>
      <c r="P4779" s="22"/>
    </row>
    <row r="4780" spans="1:16" ht="45" x14ac:dyDescent="0.25">
      <c r="A4780" s="21" t="s">
        <v>9014</v>
      </c>
      <c r="B4780" s="21" t="s">
        <v>49</v>
      </c>
      <c r="C4780" s="22"/>
      <c r="D4780" s="22"/>
      <c r="E4780" s="22"/>
      <c r="F4780" s="22"/>
      <c r="G4780" s="22"/>
      <c r="H4780" s="22"/>
      <c r="I4780" s="22"/>
      <c r="J4780" s="22"/>
      <c r="K4780" s="23">
        <v>1</v>
      </c>
      <c r="L4780" s="23">
        <v>1</v>
      </c>
      <c r="M4780" s="21" t="s">
        <v>50</v>
      </c>
      <c r="N4780" s="21" t="s">
        <v>50</v>
      </c>
      <c r="O4780" s="22"/>
      <c r="P4780" s="22"/>
    </row>
    <row r="4781" spans="1:16" ht="45" x14ac:dyDescent="0.25">
      <c r="A4781" s="21" t="s">
        <v>3780</v>
      </c>
      <c r="B4781" s="21" t="s">
        <v>49</v>
      </c>
      <c r="C4781" s="23">
        <v>156724598.5</v>
      </c>
      <c r="D4781" s="23">
        <v>105.88</v>
      </c>
      <c r="E4781" s="23">
        <v>95016641.909999996</v>
      </c>
      <c r="F4781" s="23">
        <v>97.52</v>
      </c>
      <c r="G4781" s="23">
        <v>119661222.2</v>
      </c>
      <c r="H4781" s="23">
        <v>115.6</v>
      </c>
      <c r="I4781" s="23">
        <v>110392320.53</v>
      </c>
      <c r="J4781" s="23">
        <v>116.45</v>
      </c>
      <c r="K4781" s="23">
        <v>1</v>
      </c>
      <c r="L4781" s="23">
        <v>1</v>
      </c>
      <c r="M4781" s="21" t="s">
        <v>50</v>
      </c>
      <c r="N4781" s="21" t="s">
        <v>58</v>
      </c>
      <c r="O4781" s="22"/>
      <c r="P4781" s="23">
        <v>1246694.75</v>
      </c>
    </row>
    <row r="4782" spans="1:16" ht="45" x14ac:dyDescent="0.25">
      <c r="A4782" s="21" t="s">
        <v>3783</v>
      </c>
      <c r="B4782" s="21" t="s">
        <v>49</v>
      </c>
      <c r="C4782" s="23">
        <v>1387683.42</v>
      </c>
      <c r="D4782" s="23">
        <v>2030.6</v>
      </c>
      <c r="E4782" s="23">
        <v>1819395.39</v>
      </c>
      <c r="F4782" s="23">
        <v>4147.92</v>
      </c>
      <c r="G4782" s="23">
        <v>1676382.2</v>
      </c>
      <c r="H4782" s="23">
        <v>3510.57</v>
      </c>
      <c r="I4782" s="23">
        <v>1489925.55</v>
      </c>
      <c r="J4782" s="23">
        <v>3186.32</v>
      </c>
      <c r="K4782" s="23">
        <v>1</v>
      </c>
      <c r="L4782" s="23">
        <v>1</v>
      </c>
      <c r="M4782" s="21" t="s">
        <v>50</v>
      </c>
      <c r="N4782" s="21" t="s">
        <v>5192</v>
      </c>
      <c r="O4782" s="22"/>
      <c r="P4782" s="23">
        <v>1131</v>
      </c>
    </row>
    <row r="4783" spans="1:16" ht="45" x14ac:dyDescent="0.25">
      <c r="A4783" s="21" t="s">
        <v>1187</v>
      </c>
      <c r="B4783" s="21" t="s">
        <v>49</v>
      </c>
      <c r="C4783" s="23">
        <v>4594368.4000000004</v>
      </c>
      <c r="D4783" s="23">
        <v>439.45</v>
      </c>
      <c r="E4783" s="23">
        <v>4195300.63</v>
      </c>
      <c r="F4783" s="23">
        <v>401.12</v>
      </c>
      <c r="G4783" s="23">
        <v>5002442.37</v>
      </c>
      <c r="H4783" s="23">
        <v>468.7</v>
      </c>
      <c r="I4783" s="23">
        <v>4883456.93</v>
      </c>
      <c r="J4783" s="23">
        <v>457.87</v>
      </c>
      <c r="K4783" s="23">
        <v>1</v>
      </c>
      <c r="L4783" s="23">
        <v>1</v>
      </c>
      <c r="M4783" s="21" t="s">
        <v>50</v>
      </c>
      <c r="N4783" s="21" t="s">
        <v>5192</v>
      </c>
      <c r="O4783" s="22"/>
      <c r="P4783" s="23">
        <v>17788.5</v>
      </c>
    </row>
    <row r="4784" spans="1:16" ht="45" x14ac:dyDescent="0.25">
      <c r="A4784" s="21" t="s">
        <v>9015</v>
      </c>
      <c r="B4784" s="21" t="s">
        <v>49</v>
      </c>
      <c r="C4784" s="22"/>
      <c r="D4784" s="22"/>
      <c r="E4784" s="22"/>
      <c r="F4784" s="22"/>
      <c r="G4784" s="22"/>
      <c r="H4784" s="22"/>
      <c r="I4784" s="22"/>
      <c r="J4784" s="22"/>
      <c r="K4784" s="23">
        <v>1</v>
      </c>
      <c r="L4784" s="23">
        <v>1</v>
      </c>
      <c r="M4784" s="21" t="s">
        <v>50</v>
      </c>
      <c r="N4784" s="21" t="s">
        <v>50</v>
      </c>
      <c r="O4784" s="22"/>
      <c r="P4784" s="22"/>
    </row>
    <row r="4785" spans="1:16" ht="45" x14ac:dyDescent="0.25">
      <c r="A4785" s="21" t="s">
        <v>9016</v>
      </c>
      <c r="B4785" s="21" t="s">
        <v>49</v>
      </c>
      <c r="C4785" s="22"/>
      <c r="D4785" s="22"/>
      <c r="E4785" s="22"/>
      <c r="F4785" s="22"/>
      <c r="G4785" s="22"/>
      <c r="H4785" s="22"/>
      <c r="I4785" s="22"/>
      <c r="J4785" s="22"/>
      <c r="K4785" s="23">
        <v>1</v>
      </c>
      <c r="L4785" s="23">
        <v>1</v>
      </c>
      <c r="M4785" s="21" t="s">
        <v>50</v>
      </c>
      <c r="N4785" s="21" t="s">
        <v>50</v>
      </c>
      <c r="O4785" s="22"/>
      <c r="P4785" s="22"/>
    </row>
    <row r="4786" spans="1:16" ht="45" x14ac:dyDescent="0.25">
      <c r="A4786" s="21" t="s">
        <v>9017</v>
      </c>
      <c r="B4786" s="21" t="s">
        <v>49</v>
      </c>
      <c r="C4786" s="22"/>
      <c r="D4786" s="22"/>
      <c r="E4786" s="22"/>
      <c r="F4786" s="22"/>
      <c r="G4786" s="22"/>
      <c r="H4786" s="22"/>
      <c r="I4786" s="22"/>
      <c r="J4786" s="22"/>
      <c r="K4786" s="23">
        <v>1</v>
      </c>
      <c r="L4786" s="23">
        <v>1</v>
      </c>
      <c r="M4786" s="21" t="s">
        <v>50</v>
      </c>
      <c r="N4786" s="21" t="s">
        <v>50</v>
      </c>
      <c r="O4786" s="22"/>
      <c r="P4786" s="22"/>
    </row>
    <row r="4787" spans="1:16" ht="45" x14ac:dyDescent="0.25">
      <c r="A4787" s="21" t="s">
        <v>9018</v>
      </c>
      <c r="B4787" s="21" t="s">
        <v>49</v>
      </c>
      <c r="C4787" s="22"/>
      <c r="D4787" s="22"/>
      <c r="E4787" s="22"/>
      <c r="F4787" s="22"/>
      <c r="G4787" s="22"/>
      <c r="H4787" s="22"/>
      <c r="I4787" s="22"/>
      <c r="J4787" s="22"/>
      <c r="K4787" s="23">
        <v>1</v>
      </c>
      <c r="L4787" s="23">
        <v>1</v>
      </c>
      <c r="M4787" s="21" t="s">
        <v>50</v>
      </c>
      <c r="N4787" s="21" t="s">
        <v>50</v>
      </c>
      <c r="O4787" s="22"/>
      <c r="P4787" s="22"/>
    </row>
    <row r="4788" spans="1:16" ht="45" x14ac:dyDescent="0.25">
      <c r="A4788" s="21" t="s">
        <v>9019</v>
      </c>
      <c r="B4788" s="21" t="s">
        <v>49</v>
      </c>
      <c r="C4788" s="22"/>
      <c r="D4788" s="22"/>
      <c r="E4788" s="22"/>
      <c r="F4788" s="22"/>
      <c r="G4788" s="22"/>
      <c r="H4788" s="22"/>
      <c r="I4788" s="22"/>
      <c r="J4788" s="22"/>
      <c r="K4788" s="23">
        <v>1</v>
      </c>
      <c r="L4788" s="23">
        <v>1</v>
      </c>
      <c r="M4788" s="21" t="s">
        <v>50</v>
      </c>
      <c r="N4788" s="21" t="s">
        <v>50</v>
      </c>
      <c r="O4788" s="22"/>
      <c r="P4788" s="22"/>
    </row>
    <row r="4789" spans="1:16" ht="45" x14ac:dyDescent="0.25">
      <c r="A4789" s="21" t="s">
        <v>9020</v>
      </c>
      <c r="B4789" s="21" t="s">
        <v>49</v>
      </c>
      <c r="C4789" s="22"/>
      <c r="D4789" s="22"/>
      <c r="E4789" s="22"/>
      <c r="F4789" s="22"/>
      <c r="G4789" s="22"/>
      <c r="H4789" s="22"/>
      <c r="I4789" s="22"/>
      <c r="J4789" s="22"/>
      <c r="K4789" s="23">
        <v>1</v>
      </c>
      <c r="L4789" s="23">
        <v>1</v>
      </c>
      <c r="M4789" s="21" t="s">
        <v>50</v>
      </c>
      <c r="N4789" s="21" t="s">
        <v>50</v>
      </c>
      <c r="O4789" s="22"/>
      <c r="P4789" s="22"/>
    </row>
    <row r="4790" spans="1:16" ht="45" x14ac:dyDescent="0.25">
      <c r="A4790" s="21" t="s">
        <v>9021</v>
      </c>
      <c r="B4790" s="21" t="s">
        <v>49</v>
      </c>
      <c r="C4790" s="22"/>
      <c r="D4790" s="22"/>
      <c r="E4790" s="22"/>
      <c r="F4790" s="22"/>
      <c r="G4790" s="22"/>
      <c r="H4790" s="22"/>
      <c r="I4790" s="22"/>
      <c r="J4790" s="22"/>
      <c r="K4790" s="23">
        <v>1</v>
      </c>
      <c r="L4790" s="23">
        <v>1</v>
      </c>
      <c r="M4790" s="21" t="s">
        <v>50</v>
      </c>
      <c r="N4790" s="21" t="s">
        <v>50</v>
      </c>
      <c r="O4790" s="22"/>
      <c r="P4790" s="22"/>
    </row>
    <row r="4791" spans="1:16" ht="45" x14ac:dyDescent="0.25">
      <c r="A4791" s="21" t="s">
        <v>9022</v>
      </c>
      <c r="B4791" s="21" t="s">
        <v>49</v>
      </c>
      <c r="C4791" s="22"/>
      <c r="D4791" s="22"/>
      <c r="E4791" s="22"/>
      <c r="F4791" s="22"/>
      <c r="G4791" s="22"/>
      <c r="H4791" s="22"/>
      <c r="I4791" s="22"/>
      <c r="J4791" s="22"/>
      <c r="K4791" s="23">
        <v>1</v>
      </c>
      <c r="L4791" s="23">
        <v>1</v>
      </c>
      <c r="M4791" s="21" t="s">
        <v>50</v>
      </c>
      <c r="N4791" s="21" t="s">
        <v>50</v>
      </c>
      <c r="O4791" s="22"/>
      <c r="P4791" s="22"/>
    </row>
    <row r="4792" spans="1:16" ht="45" x14ac:dyDescent="0.25">
      <c r="A4792" s="21" t="s">
        <v>9023</v>
      </c>
      <c r="B4792" s="21" t="s">
        <v>49</v>
      </c>
      <c r="C4792" s="22"/>
      <c r="D4792" s="22"/>
      <c r="E4792" s="22"/>
      <c r="F4792" s="22"/>
      <c r="G4792" s="22"/>
      <c r="H4792" s="22"/>
      <c r="I4792" s="22"/>
      <c r="J4792" s="22"/>
      <c r="K4792" s="23">
        <v>1</v>
      </c>
      <c r="L4792" s="23">
        <v>1</v>
      </c>
      <c r="M4792" s="21" t="s">
        <v>50</v>
      </c>
      <c r="N4792" s="21" t="s">
        <v>50</v>
      </c>
      <c r="O4792" s="22"/>
      <c r="P4792" s="22"/>
    </row>
    <row r="4793" spans="1:16" ht="45" x14ac:dyDescent="0.25">
      <c r="A4793" s="21" t="s">
        <v>3786</v>
      </c>
      <c r="B4793" s="21" t="s">
        <v>49</v>
      </c>
      <c r="C4793" s="23">
        <v>17802188.129999999</v>
      </c>
      <c r="D4793" s="23">
        <v>35.11</v>
      </c>
      <c r="E4793" s="23">
        <v>16398492.939999999</v>
      </c>
      <c r="F4793" s="23">
        <v>31.07</v>
      </c>
      <c r="G4793" s="23">
        <v>24596462.359999999</v>
      </c>
      <c r="H4793" s="23">
        <v>46.18</v>
      </c>
      <c r="I4793" s="23">
        <v>21005549.73</v>
      </c>
      <c r="J4793" s="23">
        <v>36.119999999999997</v>
      </c>
      <c r="K4793" s="23">
        <v>1</v>
      </c>
      <c r="L4793" s="23">
        <v>1</v>
      </c>
      <c r="M4793" s="21" t="s">
        <v>50</v>
      </c>
      <c r="N4793" s="21" t="s">
        <v>58</v>
      </c>
      <c r="O4793" s="22"/>
      <c r="P4793" s="23">
        <v>522262</v>
      </c>
    </row>
    <row r="4794" spans="1:16" ht="45" x14ac:dyDescent="0.25">
      <c r="A4794" s="21" t="s">
        <v>9024</v>
      </c>
      <c r="B4794" s="21" t="s">
        <v>49</v>
      </c>
      <c r="C4794" s="22"/>
      <c r="D4794" s="22"/>
      <c r="E4794" s="22"/>
      <c r="F4794" s="22"/>
      <c r="G4794" s="22"/>
      <c r="H4794" s="22"/>
      <c r="I4794" s="22"/>
      <c r="J4794" s="22"/>
      <c r="K4794" s="23">
        <v>1</v>
      </c>
      <c r="L4794" s="23">
        <v>1</v>
      </c>
      <c r="M4794" s="21" t="s">
        <v>50</v>
      </c>
      <c r="N4794" s="21" t="s">
        <v>50</v>
      </c>
      <c r="O4794" s="22"/>
      <c r="P4794" s="22"/>
    </row>
    <row r="4795" spans="1:16" ht="45" x14ac:dyDescent="0.25">
      <c r="A4795" s="21" t="s">
        <v>1189</v>
      </c>
      <c r="B4795" s="21" t="s">
        <v>49</v>
      </c>
      <c r="C4795" s="22"/>
      <c r="D4795" s="22"/>
      <c r="E4795" s="23">
        <v>343888272.97000003</v>
      </c>
      <c r="F4795" s="23">
        <v>59.28</v>
      </c>
      <c r="G4795" s="23">
        <v>232600803.18000001</v>
      </c>
      <c r="H4795" s="23">
        <v>47.17</v>
      </c>
      <c r="I4795" s="23">
        <v>303937937.00999999</v>
      </c>
      <c r="J4795" s="23">
        <v>46.87</v>
      </c>
      <c r="K4795" s="23">
        <v>1</v>
      </c>
      <c r="L4795" s="23">
        <v>1</v>
      </c>
      <c r="M4795" s="21" t="s">
        <v>50</v>
      </c>
      <c r="N4795" s="21" t="s">
        <v>50</v>
      </c>
      <c r="O4795" s="22"/>
      <c r="P4795" s="22"/>
    </row>
    <row r="4796" spans="1:16" ht="45" x14ac:dyDescent="0.25">
      <c r="A4796" s="21" t="s">
        <v>3794</v>
      </c>
      <c r="B4796" s="21" t="s">
        <v>49</v>
      </c>
      <c r="C4796" s="22"/>
      <c r="D4796" s="22"/>
      <c r="E4796" s="23">
        <v>488246311.70999998</v>
      </c>
      <c r="F4796" s="23">
        <v>70.45</v>
      </c>
      <c r="G4796" s="23">
        <v>477157140.12</v>
      </c>
      <c r="H4796" s="23">
        <v>67.010000000000005</v>
      </c>
      <c r="I4796" s="23">
        <v>341359389.29000002</v>
      </c>
      <c r="J4796" s="23">
        <v>84.13</v>
      </c>
      <c r="K4796" s="23">
        <v>1</v>
      </c>
      <c r="L4796" s="23">
        <v>1</v>
      </c>
      <c r="M4796" s="21" t="s">
        <v>50</v>
      </c>
      <c r="N4796" s="21" t="s">
        <v>50</v>
      </c>
      <c r="O4796" s="22"/>
      <c r="P4796" s="22"/>
    </row>
    <row r="4797" spans="1:16" ht="45" x14ac:dyDescent="0.25">
      <c r="A4797" s="21" t="s">
        <v>9025</v>
      </c>
      <c r="B4797" s="21" t="s">
        <v>49</v>
      </c>
      <c r="C4797" s="22"/>
      <c r="D4797" s="22"/>
      <c r="E4797" s="22"/>
      <c r="F4797" s="22"/>
      <c r="G4797" s="22"/>
      <c r="H4797" s="22"/>
      <c r="I4797" s="22"/>
      <c r="J4797" s="22"/>
      <c r="K4797" s="23">
        <v>1</v>
      </c>
      <c r="L4797" s="23">
        <v>1</v>
      </c>
      <c r="M4797" s="21" t="s">
        <v>50</v>
      </c>
      <c r="N4797" s="21" t="s">
        <v>50</v>
      </c>
      <c r="O4797" s="22"/>
      <c r="P4797" s="22"/>
    </row>
    <row r="4798" spans="1:16" ht="45" x14ac:dyDescent="0.25">
      <c r="A4798" s="21" t="s">
        <v>1192</v>
      </c>
      <c r="B4798" s="21" t="s">
        <v>49</v>
      </c>
      <c r="C4798" s="23">
        <v>13367245.26</v>
      </c>
      <c r="D4798" s="23">
        <v>76.75</v>
      </c>
      <c r="E4798" s="23">
        <v>12620649.84</v>
      </c>
      <c r="F4798" s="23">
        <v>89.26</v>
      </c>
      <c r="G4798" s="23">
        <v>18060808.57</v>
      </c>
      <c r="H4798" s="23">
        <v>104.87</v>
      </c>
      <c r="I4798" s="23">
        <v>25020111.420000002</v>
      </c>
      <c r="J4798" s="23">
        <v>137.75</v>
      </c>
      <c r="K4798" s="23">
        <v>1</v>
      </c>
      <c r="L4798" s="23">
        <v>1</v>
      </c>
      <c r="M4798" s="21" t="s">
        <v>50</v>
      </c>
      <c r="N4798" s="21" t="s">
        <v>1462</v>
      </c>
      <c r="O4798" s="22"/>
      <c r="P4798" s="23">
        <v>129298.5</v>
      </c>
    </row>
    <row r="4799" spans="1:16" ht="45" x14ac:dyDescent="0.25">
      <c r="A4799" s="21" t="s">
        <v>9026</v>
      </c>
      <c r="B4799" s="21" t="s">
        <v>49</v>
      </c>
      <c r="C4799" s="22"/>
      <c r="D4799" s="22"/>
      <c r="E4799" s="22"/>
      <c r="F4799" s="22"/>
      <c r="G4799" s="22"/>
      <c r="H4799" s="22"/>
      <c r="I4799" s="22"/>
      <c r="J4799" s="22"/>
      <c r="K4799" s="23">
        <v>1</v>
      </c>
      <c r="L4799" s="23">
        <v>1</v>
      </c>
      <c r="M4799" s="21" t="s">
        <v>50</v>
      </c>
      <c r="N4799" s="21" t="s">
        <v>50</v>
      </c>
      <c r="O4799" s="22"/>
      <c r="P4799" s="22"/>
    </row>
    <row r="4800" spans="1:16" ht="45" x14ac:dyDescent="0.25">
      <c r="A4800" s="21" t="s">
        <v>9027</v>
      </c>
      <c r="B4800" s="21" t="s">
        <v>49</v>
      </c>
      <c r="C4800" s="22"/>
      <c r="D4800" s="22"/>
      <c r="E4800" s="22"/>
      <c r="F4800" s="22"/>
      <c r="G4800" s="22"/>
      <c r="H4800" s="22"/>
      <c r="I4800" s="22"/>
      <c r="J4800" s="22"/>
      <c r="K4800" s="23">
        <v>1</v>
      </c>
      <c r="L4800" s="23">
        <v>1</v>
      </c>
      <c r="M4800" s="21" t="s">
        <v>50</v>
      </c>
      <c r="N4800" s="21" t="s">
        <v>50</v>
      </c>
      <c r="O4800" s="22"/>
      <c r="P4800" s="22"/>
    </row>
    <row r="4801" spans="1:16" ht="45" x14ac:dyDescent="0.25">
      <c r="A4801" s="21" t="s">
        <v>9028</v>
      </c>
      <c r="B4801" s="21" t="s">
        <v>49</v>
      </c>
      <c r="C4801" s="22"/>
      <c r="D4801" s="22"/>
      <c r="E4801" s="22"/>
      <c r="F4801" s="22"/>
      <c r="G4801" s="22"/>
      <c r="H4801" s="22"/>
      <c r="I4801" s="22"/>
      <c r="J4801" s="22"/>
      <c r="K4801" s="23">
        <v>1</v>
      </c>
      <c r="L4801" s="23">
        <v>1</v>
      </c>
      <c r="M4801" s="21" t="s">
        <v>50</v>
      </c>
      <c r="N4801" s="21" t="s">
        <v>50</v>
      </c>
      <c r="O4801" s="22"/>
      <c r="P4801" s="22"/>
    </row>
    <row r="4802" spans="1:16" ht="45" x14ac:dyDescent="0.25">
      <c r="A4802" s="21" t="s">
        <v>9029</v>
      </c>
      <c r="B4802" s="21" t="s">
        <v>49</v>
      </c>
      <c r="C4802" s="22"/>
      <c r="D4802" s="22"/>
      <c r="E4802" s="22"/>
      <c r="F4802" s="22"/>
      <c r="G4802" s="22"/>
      <c r="H4802" s="22"/>
      <c r="I4802" s="22"/>
      <c r="J4802" s="22"/>
      <c r="K4802" s="23">
        <v>1</v>
      </c>
      <c r="L4802" s="23">
        <v>1</v>
      </c>
      <c r="M4802" s="21" t="s">
        <v>50</v>
      </c>
      <c r="N4802" s="21" t="s">
        <v>50</v>
      </c>
      <c r="O4802" s="22"/>
      <c r="P4802" s="22"/>
    </row>
    <row r="4803" spans="1:16" ht="45" x14ac:dyDescent="0.25">
      <c r="A4803" s="21" t="s">
        <v>9030</v>
      </c>
      <c r="B4803" s="21" t="s">
        <v>49</v>
      </c>
      <c r="C4803" s="22"/>
      <c r="D4803" s="22"/>
      <c r="E4803" s="22"/>
      <c r="F4803" s="22"/>
      <c r="G4803" s="22"/>
      <c r="H4803" s="22"/>
      <c r="I4803" s="22"/>
      <c r="J4803" s="22"/>
      <c r="K4803" s="23">
        <v>1</v>
      </c>
      <c r="L4803" s="23">
        <v>1</v>
      </c>
      <c r="M4803" s="21" t="s">
        <v>50</v>
      </c>
      <c r="N4803" s="21" t="s">
        <v>50</v>
      </c>
      <c r="O4803" s="22"/>
      <c r="P4803" s="22"/>
    </row>
    <row r="4804" spans="1:16" ht="45" x14ac:dyDescent="0.25">
      <c r="A4804" s="21" t="s">
        <v>9031</v>
      </c>
      <c r="B4804" s="21" t="s">
        <v>49</v>
      </c>
      <c r="C4804" s="22"/>
      <c r="D4804" s="22"/>
      <c r="E4804" s="22"/>
      <c r="F4804" s="22"/>
      <c r="G4804" s="22"/>
      <c r="H4804" s="22"/>
      <c r="I4804" s="22"/>
      <c r="J4804" s="22"/>
      <c r="K4804" s="23">
        <v>1</v>
      </c>
      <c r="L4804" s="23">
        <v>1</v>
      </c>
      <c r="M4804" s="21" t="s">
        <v>50</v>
      </c>
      <c r="N4804" s="21" t="s">
        <v>50</v>
      </c>
      <c r="O4804" s="22"/>
      <c r="P4804" s="22"/>
    </row>
    <row r="4805" spans="1:16" ht="45" x14ac:dyDescent="0.25">
      <c r="A4805" s="21" t="s">
        <v>9032</v>
      </c>
      <c r="B4805" s="21" t="s">
        <v>49</v>
      </c>
      <c r="C4805" s="22"/>
      <c r="D4805" s="22"/>
      <c r="E4805" s="22"/>
      <c r="F4805" s="22"/>
      <c r="G4805" s="22"/>
      <c r="H4805" s="22"/>
      <c r="I4805" s="22"/>
      <c r="J4805" s="22"/>
      <c r="K4805" s="23">
        <v>1</v>
      </c>
      <c r="L4805" s="23">
        <v>1</v>
      </c>
      <c r="M4805" s="21" t="s">
        <v>50</v>
      </c>
      <c r="N4805" s="21" t="s">
        <v>50</v>
      </c>
      <c r="O4805" s="22"/>
      <c r="P4805" s="22"/>
    </row>
    <row r="4806" spans="1:16" ht="45" x14ac:dyDescent="0.25">
      <c r="A4806" s="21" t="s">
        <v>3798</v>
      </c>
      <c r="B4806" s="21" t="s">
        <v>49</v>
      </c>
      <c r="C4806" s="23">
        <v>60373295.390000001</v>
      </c>
      <c r="D4806" s="23">
        <v>464.88</v>
      </c>
      <c r="E4806" s="23">
        <v>17797386.449999999</v>
      </c>
      <c r="F4806" s="23">
        <v>378.56</v>
      </c>
      <c r="G4806" s="23">
        <v>18553760.73</v>
      </c>
      <c r="H4806" s="23">
        <v>408.87</v>
      </c>
      <c r="I4806" s="23">
        <v>20524859.829999998</v>
      </c>
      <c r="J4806" s="23">
        <v>407.04</v>
      </c>
      <c r="K4806" s="23">
        <v>1</v>
      </c>
      <c r="L4806" s="23">
        <v>1</v>
      </c>
      <c r="M4806" s="21" t="s">
        <v>50</v>
      </c>
      <c r="N4806" s="21" t="s">
        <v>5192</v>
      </c>
      <c r="O4806" s="22"/>
      <c r="P4806" s="23">
        <v>39610.5</v>
      </c>
    </row>
    <row r="4807" spans="1:16" ht="45" x14ac:dyDescent="0.25">
      <c r="A4807" s="21" t="s">
        <v>3800</v>
      </c>
      <c r="B4807" s="21" t="s">
        <v>49</v>
      </c>
      <c r="C4807" s="23">
        <v>65696479.869999997</v>
      </c>
      <c r="D4807" s="23">
        <v>529.94000000000005</v>
      </c>
      <c r="E4807" s="23">
        <v>38035643.079999998</v>
      </c>
      <c r="F4807" s="23">
        <v>378.56</v>
      </c>
      <c r="G4807" s="23">
        <v>39652126.619999997</v>
      </c>
      <c r="H4807" s="23">
        <v>408.87</v>
      </c>
      <c r="I4807" s="23">
        <v>43864656.469999999</v>
      </c>
      <c r="J4807" s="23">
        <v>407.04</v>
      </c>
      <c r="K4807" s="23">
        <v>1</v>
      </c>
      <c r="L4807" s="23">
        <v>1</v>
      </c>
      <c r="M4807" s="21" t="s">
        <v>50</v>
      </c>
      <c r="N4807" s="21" t="s">
        <v>1462</v>
      </c>
      <c r="O4807" s="22"/>
      <c r="P4807" s="23">
        <v>92607</v>
      </c>
    </row>
    <row r="4808" spans="1:16" ht="45" x14ac:dyDescent="0.25">
      <c r="A4808" s="21" t="s">
        <v>9033</v>
      </c>
      <c r="B4808" s="21" t="s">
        <v>49</v>
      </c>
      <c r="C4808" s="22"/>
      <c r="D4808" s="22"/>
      <c r="E4808" s="22"/>
      <c r="F4808" s="22"/>
      <c r="G4808" s="22"/>
      <c r="H4808" s="22"/>
      <c r="I4808" s="22"/>
      <c r="J4808" s="22"/>
      <c r="K4808" s="23">
        <v>1</v>
      </c>
      <c r="L4808" s="23">
        <v>1</v>
      </c>
      <c r="M4808" s="21" t="s">
        <v>50</v>
      </c>
      <c r="N4808" s="21" t="s">
        <v>50</v>
      </c>
      <c r="O4808" s="22"/>
      <c r="P4808" s="22"/>
    </row>
    <row r="4809" spans="1:16" ht="45" x14ac:dyDescent="0.25">
      <c r="A4809" s="21" t="s">
        <v>9034</v>
      </c>
      <c r="B4809" s="21" t="s">
        <v>49</v>
      </c>
      <c r="C4809" s="22"/>
      <c r="D4809" s="22"/>
      <c r="E4809" s="22"/>
      <c r="F4809" s="22"/>
      <c r="G4809" s="22"/>
      <c r="H4809" s="22"/>
      <c r="I4809" s="22"/>
      <c r="J4809" s="22"/>
      <c r="K4809" s="23">
        <v>1</v>
      </c>
      <c r="L4809" s="23">
        <v>1</v>
      </c>
      <c r="M4809" s="21" t="s">
        <v>50</v>
      </c>
      <c r="N4809" s="21" t="s">
        <v>50</v>
      </c>
      <c r="O4809" s="22"/>
      <c r="P4809" s="22"/>
    </row>
    <row r="4810" spans="1:16" ht="45" x14ac:dyDescent="0.25">
      <c r="A4810" s="21" t="s">
        <v>9035</v>
      </c>
      <c r="B4810" s="21" t="s">
        <v>49</v>
      </c>
      <c r="C4810" s="22"/>
      <c r="D4810" s="22"/>
      <c r="E4810" s="22"/>
      <c r="F4810" s="22"/>
      <c r="G4810" s="22"/>
      <c r="H4810" s="22"/>
      <c r="I4810" s="22"/>
      <c r="J4810" s="22"/>
      <c r="K4810" s="23">
        <v>1</v>
      </c>
      <c r="L4810" s="23">
        <v>1</v>
      </c>
      <c r="M4810" s="21" t="s">
        <v>50</v>
      </c>
      <c r="N4810" s="21" t="s">
        <v>50</v>
      </c>
      <c r="O4810" s="22"/>
      <c r="P4810" s="22"/>
    </row>
    <row r="4811" spans="1:16" ht="45" x14ac:dyDescent="0.25">
      <c r="A4811" s="21" t="s">
        <v>9036</v>
      </c>
      <c r="B4811" s="21" t="s">
        <v>49</v>
      </c>
      <c r="C4811" s="22"/>
      <c r="D4811" s="22"/>
      <c r="E4811" s="22"/>
      <c r="F4811" s="22"/>
      <c r="G4811" s="22"/>
      <c r="H4811" s="22"/>
      <c r="I4811" s="22"/>
      <c r="J4811" s="22"/>
      <c r="K4811" s="23">
        <v>1</v>
      </c>
      <c r="L4811" s="23">
        <v>1</v>
      </c>
      <c r="M4811" s="21" t="s">
        <v>50</v>
      </c>
      <c r="N4811" s="21" t="s">
        <v>50</v>
      </c>
      <c r="O4811" s="22"/>
      <c r="P4811" s="22"/>
    </row>
    <row r="4812" spans="1:16" ht="45" x14ac:dyDescent="0.25">
      <c r="A4812" s="21" t="s">
        <v>9037</v>
      </c>
      <c r="B4812" s="21" t="s">
        <v>49</v>
      </c>
      <c r="C4812" s="22"/>
      <c r="D4812" s="22"/>
      <c r="E4812" s="22"/>
      <c r="F4812" s="22"/>
      <c r="G4812" s="22"/>
      <c r="H4812" s="22"/>
      <c r="I4812" s="22"/>
      <c r="J4812" s="22"/>
      <c r="K4812" s="23">
        <v>1</v>
      </c>
      <c r="L4812" s="23">
        <v>1</v>
      </c>
      <c r="M4812" s="21" t="s">
        <v>50</v>
      </c>
      <c r="N4812" s="21" t="s">
        <v>50</v>
      </c>
      <c r="O4812" s="22"/>
      <c r="P4812" s="22"/>
    </row>
    <row r="4813" spans="1:16" ht="45" x14ac:dyDescent="0.25">
      <c r="A4813" s="21" t="s">
        <v>9038</v>
      </c>
      <c r="B4813" s="21" t="s">
        <v>49</v>
      </c>
      <c r="C4813" s="22"/>
      <c r="D4813" s="22"/>
      <c r="E4813" s="22"/>
      <c r="F4813" s="22"/>
      <c r="G4813" s="22"/>
      <c r="H4813" s="22"/>
      <c r="I4813" s="22"/>
      <c r="J4813" s="22"/>
      <c r="K4813" s="23">
        <v>1</v>
      </c>
      <c r="L4813" s="23">
        <v>1</v>
      </c>
      <c r="M4813" s="21" t="s">
        <v>50</v>
      </c>
      <c r="N4813" s="21" t="s">
        <v>50</v>
      </c>
      <c r="O4813" s="22"/>
      <c r="P4813" s="22"/>
    </row>
    <row r="4814" spans="1:16" ht="45" x14ac:dyDescent="0.25">
      <c r="A4814" s="21" t="s">
        <v>3801</v>
      </c>
      <c r="B4814" s="21" t="s">
        <v>49</v>
      </c>
      <c r="C4814" s="23">
        <v>4924536.25</v>
      </c>
      <c r="D4814" s="23">
        <v>621.08000000000004</v>
      </c>
      <c r="E4814" s="23">
        <v>4893302.0599999996</v>
      </c>
      <c r="F4814" s="23">
        <v>530.27</v>
      </c>
      <c r="G4814" s="23">
        <v>4502588.95</v>
      </c>
      <c r="H4814" s="23">
        <v>436.57</v>
      </c>
      <c r="I4814" s="23">
        <v>4934987</v>
      </c>
      <c r="J4814" s="23">
        <v>526.12</v>
      </c>
      <c r="K4814" s="23">
        <v>1</v>
      </c>
      <c r="L4814" s="23">
        <v>1</v>
      </c>
      <c r="M4814" s="21" t="s">
        <v>50</v>
      </c>
      <c r="N4814" s="21" t="s">
        <v>5192</v>
      </c>
      <c r="O4814" s="22"/>
      <c r="P4814" s="23">
        <v>11541</v>
      </c>
    </row>
    <row r="4815" spans="1:16" ht="45" x14ac:dyDescent="0.25">
      <c r="A4815" s="21" t="s">
        <v>9039</v>
      </c>
      <c r="B4815" s="21" t="s">
        <v>49</v>
      </c>
      <c r="C4815" s="22"/>
      <c r="D4815" s="22"/>
      <c r="E4815" s="22"/>
      <c r="F4815" s="22"/>
      <c r="G4815" s="22"/>
      <c r="H4815" s="22"/>
      <c r="I4815" s="22"/>
      <c r="J4815" s="22"/>
      <c r="K4815" s="23">
        <v>1</v>
      </c>
      <c r="L4815" s="23">
        <v>1</v>
      </c>
      <c r="M4815" s="21" t="s">
        <v>50</v>
      </c>
      <c r="N4815" s="21" t="s">
        <v>50</v>
      </c>
      <c r="O4815" s="22"/>
      <c r="P4815" s="22"/>
    </row>
    <row r="4816" spans="1:16" ht="45" x14ac:dyDescent="0.25">
      <c r="A4816" s="21" t="s">
        <v>9040</v>
      </c>
      <c r="B4816" s="21" t="s">
        <v>49</v>
      </c>
      <c r="C4816" s="22"/>
      <c r="D4816" s="22"/>
      <c r="E4816" s="22"/>
      <c r="F4816" s="22"/>
      <c r="G4816" s="22"/>
      <c r="H4816" s="22"/>
      <c r="I4816" s="22"/>
      <c r="J4816" s="22"/>
      <c r="K4816" s="23">
        <v>1</v>
      </c>
      <c r="L4816" s="23">
        <v>1</v>
      </c>
      <c r="M4816" s="21" t="s">
        <v>50</v>
      </c>
      <c r="N4816" s="21" t="s">
        <v>50</v>
      </c>
      <c r="O4816" s="22"/>
      <c r="P4816" s="22"/>
    </row>
    <row r="4817" spans="1:16" ht="45" x14ac:dyDescent="0.25">
      <c r="A4817" s="21" t="s">
        <v>9041</v>
      </c>
      <c r="B4817" s="21" t="s">
        <v>49</v>
      </c>
      <c r="C4817" s="22"/>
      <c r="D4817" s="22"/>
      <c r="E4817" s="22"/>
      <c r="F4817" s="22"/>
      <c r="G4817" s="22"/>
      <c r="H4817" s="22"/>
      <c r="I4817" s="22"/>
      <c r="J4817" s="22"/>
      <c r="K4817" s="23">
        <v>1</v>
      </c>
      <c r="L4817" s="23">
        <v>1</v>
      </c>
      <c r="M4817" s="21" t="s">
        <v>50</v>
      </c>
      <c r="N4817" s="21" t="s">
        <v>50</v>
      </c>
      <c r="O4817" s="22"/>
      <c r="P4817" s="22"/>
    </row>
    <row r="4818" spans="1:16" ht="45" x14ac:dyDescent="0.25">
      <c r="A4818" s="21" t="s">
        <v>9042</v>
      </c>
      <c r="B4818" s="21" t="s">
        <v>49</v>
      </c>
      <c r="C4818" s="22"/>
      <c r="D4818" s="22"/>
      <c r="E4818" s="22"/>
      <c r="F4818" s="22"/>
      <c r="G4818" s="22"/>
      <c r="H4818" s="22"/>
      <c r="I4818" s="22"/>
      <c r="J4818" s="22"/>
      <c r="K4818" s="23">
        <v>1</v>
      </c>
      <c r="L4818" s="23">
        <v>1</v>
      </c>
      <c r="M4818" s="21" t="s">
        <v>50</v>
      </c>
      <c r="N4818" s="21" t="s">
        <v>50</v>
      </c>
      <c r="O4818" s="22"/>
      <c r="P4818" s="22"/>
    </row>
    <row r="4819" spans="1:16" ht="45" x14ac:dyDescent="0.25">
      <c r="A4819" s="21" t="s">
        <v>3803</v>
      </c>
      <c r="B4819" s="21" t="s">
        <v>49</v>
      </c>
      <c r="C4819" s="23">
        <v>15074006.359999999</v>
      </c>
      <c r="D4819" s="23">
        <v>1163.43</v>
      </c>
      <c r="E4819" s="23">
        <v>14651595.35</v>
      </c>
      <c r="F4819" s="23">
        <v>2236.5700000000002</v>
      </c>
      <c r="G4819" s="23">
        <v>16028492.869999999</v>
      </c>
      <c r="H4819" s="23">
        <v>2205.19</v>
      </c>
      <c r="I4819" s="23">
        <v>14005574.49</v>
      </c>
      <c r="J4819" s="23">
        <v>2597.75</v>
      </c>
      <c r="K4819" s="23">
        <v>1</v>
      </c>
      <c r="L4819" s="23">
        <v>1</v>
      </c>
      <c r="M4819" s="21" t="s">
        <v>50</v>
      </c>
      <c r="N4819" s="21" t="s">
        <v>5192</v>
      </c>
      <c r="O4819" s="22"/>
      <c r="P4819" s="23">
        <v>12026</v>
      </c>
    </row>
    <row r="4820" spans="1:16" ht="45" x14ac:dyDescent="0.25">
      <c r="A4820" s="21" t="s">
        <v>9043</v>
      </c>
      <c r="B4820" s="21" t="s">
        <v>49</v>
      </c>
      <c r="C4820" s="22"/>
      <c r="D4820" s="22"/>
      <c r="E4820" s="22"/>
      <c r="F4820" s="22"/>
      <c r="G4820" s="22"/>
      <c r="H4820" s="22"/>
      <c r="I4820" s="22"/>
      <c r="J4820" s="22"/>
      <c r="K4820" s="23">
        <v>1</v>
      </c>
      <c r="L4820" s="23">
        <v>1</v>
      </c>
      <c r="M4820" s="21" t="s">
        <v>50</v>
      </c>
      <c r="N4820" s="21" t="s">
        <v>50</v>
      </c>
      <c r="O4820" s="22"/>
      <c r="P4820" s="22"/>
    </row>
    <row r="4821" spans="1:16" ht="45" x14ac:dyDescent="0.25">
      <c r="A4821" s="21" t="s">
        <v>9044</v>
      </c>
      <c r="B4821" s="21" t="s">
        <v>49</v>
      </c>
      <c r="C4821" s="22"/>
      <c r="D4821" s="22"/>
      <c r="E4821" s="22"/>
      <c r="F4821" s="22"/>
      <c r="G4821" s="22"/>
      <c r="H4821" s="22"/>
      <c r="I4821" s="22"/>
      <c r="J4821" s="22"/>
      <c r="K4821" s="23">
        <v>1</v>
      </c>
      <c r="L4821" s="23">
        <v>1</v>
      </c>
      <c r="M4821" s="21" t="s">
        <v>50</v>
      </c>
      <c r="N4821" s="21" t="s">
        <v>50</v>
      </c>
      <c r="O4821" s="22"/>
      <c r="P4821" s="22"/>
    </row>
    <row r="4822" spans="1:16" ht="45" x14ac:dyDescent="0.25">
      <c r="A4822" s="21" t="s">
        <v>9045</v>
      </c>
      <c r="B4822" s="21" t="s">
        <v>49</v>
      </c>
      <c r="C4822" s="22"/>
      <c r="D4822" s="22"/>
      <c r="E4822" s="22"/>
      <c r="F4822" s="22"/>
      <c r="G4822" s="22"/>
      <c r="H4822" s="22"/>
      <c r="I4822" s="22"/>
      <c r="J4822" s="22"/>
      <c r="K4822" s="23">
        <v>1</v>
      </c>
      <c r="L4822" s="23">
        <v>1</v>
      </c>
      <c r="M4822" s="21" t="s">
        <v>50</v>
      </c>
      <c r="N4822" s="21" t="s">
        <v>50</v>
      </c>
      <c r="O4822" s="22"/>
      <c r="P4822" s="22"/>
    </row>
    <row r="4823" spans="1:16" ht="45" x14ac:dyDescent="0.25">
      <c r="A4823" s="21" t="s">
        <v>9046</v>
      </c>
      <c r="B4823" s="21" t="s">
        <v>49</v>
      </c>
      <c r="C4823" s="22"/>
      <c r="D4823" s="22"/>
      <c r="E4823" s="22"/>
      <c r="F4823" s="22"/>
      <c r="G4823" s="22"/>
      <c r="H4823" s="22"/>
      <c r="I4823" s="22"/>
      <c r="J4823" s="22"/>
      <c r="K4823" s="23">
        <v>1</v>
      </c>
      <c r="L4823" s="23">
        <v>1</v>
      </c>
      <c r="M4823" s="21" t="s">
        <v>50</v>
      </c>
      <c r="N4823" s="21" t="s">
        <v>50</v>
      </c>
      <c r="O4823" s="22"/>
      <c r="P4823" s="22"/>
    </row>
    <row r="4824" spans="1:16" ht="45" x14ac:dyDescent="0.25">
      <c r="A4824" s="21" t="s">
        <v>9047</v>
      </c>
      <c r="B4824" s="21" t="s">
        <v>49</v>
      </c>
      <c r="C4824" s="22"/>
      <c r="D4824" s="22"/>
      <c r="E4824" s="22"/>
      <c r="F4824" s="22"/>
      <c r="G4824" s="22"/>
      <c r="H4824" s="22"/>
      <c r="I4824" s="22"/>
      <c r="J4824" s="22"/>
      <c r="K4824" s="23">
        <v>1</v>
      </c>
      <c r="L4824" s="23">
        <v>1</v>
      </c>
      <c r="M4824" s="21" t="s">
        <v>50</v>
      </c>
      <c r="N4824" s="21" t="s">
        <v>50</v>
      </c>
      <c r="O4824" s="22"/>
      <c r="P4824" s="22"/>
    </row>
    <row r="4825" spans="1:16" ht="45" x14ac:dyDescent="0.25">
      <c r="A4825" s="21" t="s">
        <v>9048</v>
      </c>
      <c r="B4825" s="21" t="s">
        <v>49</v>
      </c>
      <c r="C4825" s="22"/>
      <c r="D4825" s="22"/>
      <c r="E4825" s="22"/>
      <c r="F4825" s="22"/>
      <c r="G4825" s="22"/>
      <c r="H4825" s="22"/>
      <c r="I4825" s="22"/>
      <c r="J4825" s="22"/>
      <c r="K4825" s="23">
        <v>1</v>
      </c>
      <c r="L4825" s="23">
        <v>1</v>
      </c>
      <c r="M4825" s="21" t="s">
        <v>50</v>
      </c>
      <c r="N4825" s="21" t="s">
        <v>50</v>
      </c>
      <c r="O4825" s="22"/>
      <c r="P4825" s="22"/>
    </row>
    <row r="4826" spans="1:16" ht="45" x14ac:dyDescent="0.25">
      <c r="A4826" s="21" t="s">
        <v>9049</v>
      </c>
      <c r="B4826" s="21" t="s">
        <v>49</v>
      </c>
      <c r="C4826" s="22"/>
      <c r="D4826" s="22"/>
      <c r="E4826" s="22"/>
      <c r="F4826" s="22"/>
      <c r="G4826" s="22"/>
      <c r="H4826" s="22"/>
      <c r="I4826" s="22"/>
      <c r="J4826" s="22"/>
      <c r="K4826" s="23">
        <v>1</v>
      </c>
      <c r="L4826" s="23">
        <v>1</v>
      </c>
      <c r="M4826" s="21" t="s">
        <v>50</v>
      </c>
      <c r="N4826" s="21" t="s">
        <v>50</v>
      </c>
      <c r="O4826" s="22"/>
      <c r="P4826" s="22"/>
    </row>
    <row r="4827" spans="1:16" ht="45" x14ac:dyDescent="0.25">
      <c r="A4827" s="21" t="s">
        <v>598</v>
      </c>
      <c r="B4827" s="21" t="s">
        <v>49</v>
      </c>
      <c r="C4827" s="23">
        <v>93009232.319999993</v>
      </c>
      <c r="D4827" s="23">
        <v>371.61</v>
      </c>
      <c r="E4827" s="23">
        <v>72075997.560000002</v>
      </c>
      <c r="F4827" s="23">
        <v>333.32</v>
      </c>
      <c r="G4827" s="23">
        <v>66527289.07</v>
      </c>
      <c r="H4827" s="23">
        <v>331.69</v>
      </c>
      <c r="I4827" s="23">
        <v>83169488.159999996</v>
      </c>
      <c r="J4827" s="23">
        <v>376.45</v>
      </c>
      <c r="K4827" s="23">
        <v>1</v>
      </c>
      <c r="L4827" s="23">
        <v>1</v>
      </c>
      <c r="M4827" s="21" t="s">
        <v>50</v>
      </c>
      <c r="N4827" s="21" t="s">
        <v>58</v>
      </c>
      <c r="O4827" s="22"/>
      <c r="P4827" s="23">
        <v>340974</v>
      </c>
    </row>
    <row r="4828" spans="1:16" ht="45" x14ac:dyDescent="0.25">
      <c r="A4828" s="21" t="s">
        <v>602</v>
      </c>
      <c r="B4828" s="21" t="s">
        <v>49</v>
      </c>
      <c r="C4828" s="23">
        <v>27285792.440000001</v>
      </c>
      <c r="D4828" s="23">
        <v>376.59</v>
      </c>
      <c r="E4828" s="23">
        <v>26279878.300000001</v>
      </c>
      <c r="F4828" s="23">
        <v>1044.6600000000001</v>
      </c>
      <c r="G4828" s="23">
        <v>41561377.359999999</v>
      </c>
      <c r="H4828" s="23">
        <v>1297.08</v>
      </c>
      <c r="I4828" s="23">
        <v>35637578.399999999</v>
      </c>
      <c r="J4828" s="23">
        <v>1448.32</v>
      </c>
      <c r="K4828" s="23">
        <v>1</v>
      </c>
      <c r="L4828" s="23">
        <v>1</v>
      </c>
      <c r="M4828" s="21" t="s">
        <v>50</v>
      </c>
      <c r="N4828" s="21" t="s">
        <v>5192</v>
      </c>
      <c r="O4828" s="22"/>
      <c r="P4828" s="23">
        <v>36355</v>
      </c>
    </row>
    <row r="4829" spans="1:16" ht="45" x14ac:dyDescent="0.25">
      <c r="A4829" s="21" t="s">
        <v>9050</v>
      </c>
      <c r="B4829" s="21" t="s">
        <v>49</v>
      </c>
      <c r="C4829" s="22"/>
      <c r="D4829" s="22"/>
      <c r="E4829" s="22"/>
      <c r="F4829" s="22"/>
      <c r="G4829" s="22"/>
      <c r="H4829" s="22"/>
      <c r="I4829" s="22"/>
      <c r="J4829" s="22"/>
      <c r="K4829" s="23">
        <v>1</v>
      </c>
      <c r="L4829" s="23">
        <v>1</v>
      </c>
      <c r="M4829" s="21" t="s">
        <v>50</v>
      </c>
      <c r="N4829" s="21" t="s">
        <v>50</v>
      </c>
      <c r="O4829" s="22"/>
      <c r="P4829" s="22"/>
    </row>
    <row r="4830" spans="1:16" ht="45" x14ac:dyDescent="0.25">
      <c r="A4830" s="21" t="s">
        <v>9051</v>
      </c>
      <c r="B4830" s="21" t="s">
        <v>49</v>
      </c>
      <c r="C4830" s="22"/>
      <c r="D4830" s="22"/>
      <c r="E4830" s="22"/>
      <c r="F4830" s="22"/>
      <c r="G4830" s="22"/>
      <c r="H4830" s="22"/>
      <c r="I4830" s="22"/>
      <c r="J4830" s="22"/>
      <c r="K4830" s="23">
        <v>1</v>
      </c>
      <c r="L4830" s="23">
        <v>1</v>
      </c>
      <c r="M4830" s="21" t="s">
        <v>50</v>
      </c>
      <c r="N4830" s="21" t="s">
        <v>50</v>
      </c>
      <c r="O4830" s="22"/>
      <c r="P4830" s="22"/>
    </row>
    <row r="4831" spans="1:16" ht="45" x14ac:dyDescent="0.25">
      <c r="A4831" s="21" t="s">
        <v>9052</v>
      </c>
      <c r="B4831" s="21" t="s">
        <v>49</v>
      </c>
      <c r="C4831" s="22"/>
      <c r="D4831" s="22"/>
      <c r="E4831" s="22"/>
      <c r="F4831" s="22"/>
      <c r="G4831" s="22"/>
      <c r="H4831" s="22"/>
      <c r="I4831" s="22"/>
      <c r="J4831" s="22"/>
      <c r="K4831" s="23">
        <v>1</v>
      </c>
      <c r="L4831" s="23">
        <v>1</v>
      </c>
      <c r="M4831" s="21" t="s">
        <v>50</v>
      </c>
      <c r="N4831" s="21" t="s">
        <v>50</v>
      </c>
      <c r="O4831" s="22"/>
      <c r="P4831" s="22"/>
    </row>
    <row r="4832" spans="1:16" ht="45" x14ac:dyDescent="0.25">
      <c r="A4832" s="21" t="s">
        <v>9053</v>
      </c>
      <c r="B4832" s="21" t="s">
        <v>49</v>
      </c>
      <c r="C4832" s="22"/>
      <c r="D4832" s="22"/>
      <c r="E4832" s="22"/>
      <c r="F4832" s="22"/>
      <c r="G4832" s="22"/>
      <c r="H4832" s="22"/>
      <c r="I4832" s="22"/>
      <c r="J4832" s="22"/>
      <c r="K4832" s="23">
        <v>1</v>
      </c>
      <c r="L4832" s="23">
        <v>1</v>
      </c>
      <c r="M4832" s="21" t="s">
        <v>50</v>
      </c>
      <c r="N4832" s="21" t="s">
        <v>50</v>
      </c>
      <c r="O4832" s="22"/>
      <c r="P4832" s="22"/>
    </row>
    <row r="4833" spans="1:16" ht="45" x14ac:dyDescent="0.25">
      <c r="A4833" s="21" t="s">
        <v>9054</v>
      </c>
      <c r="B4833" s="21" t="s">
        <v>49</v>
      </c>
      <c r="C4833" s="22"/>
      <c r="D4833" s="22"/>
      <c r="E4833" s="22"/>
      <c r="F4833" s="22"/>
      <c r="G4833" s="22"/>
      <c r="H4833" s="22"/>
      <c r="I4833" s="22"/>
      <c r="J4833" s="22"/>
      <c r="K4833" s="23">
        <v>1</v>
      </c>
      <c r="L4833" s="23">
        <v>1</v>
      </c>
      <c r="M4833" s="21" t="s">
        <v>50</v>
      </c>
      <c r="N4833" s="21" t="s">
        <v>50</v>
      </c>
      <c r="O4833" s="22"/>
      <c r="P4833" s="22"/>
    </row>
    <row r="4834" spans="1:16" ht="45" x14ac:dyDescent="0.25">
      <c r="A4834" s="21" t="s">
        <v>9055</v>
      </c>
      <c r="B4834" s="21" t="s">
        <v>49</v>
      </c>
      <c r="C4834" s="22"/>
      <c r="D4834" s="22"/>
      <c r="E4834" s="22"/>
      <c r="F4834" s="22"/>
      <c r="G4834" s="22"/>
      <c r="H4834" s="22"/>
      <c r="I4834" s="22"/>
      <c r="J4834" s="22"/>
      <c r="K4834" s="23">
        <v>1</v>
      </c>
      <c r="L4834" s="23">
        <v>1</v>
      </c>
      <c r="M4834" s="21" t="s">
        <v>50</v>
      </c>
      <c r="N4834" s="21" t="s">
        <v>50</v>
      </c>
      <c r="O4834" s="22"/>
      <c r="P4834" s="22"/>
    </row>
    <row r="4835" spans="1:16" ht="45" x14ac:dyDescent="0.25">
      <c r="A4835" s="21" t="s">
        <v>9056</v>
      </c>
      <c r="B4835" s="21" t="s">
        <v>49</v>
      </c>
      <c r="C4835" s="22"/>
      <c r="D4835" s="22"/>
      <c r="E4835" s="22"/>
      <c r="F4835" s="22"/>
      <c r="G4835" s="22"/>
      <c r="H4835" s="22"/>
      <c r="I4835" s="22"/>
      <c r="J4835" s="22"/>
      <c r="K4835" s="23">
        <v>1</v>
      </c>
      <c r="L4835" s="23">
        <v>1</v>
      </c>
      <c r="M4835" s="21" t="s">
        <v>50</v>
      </c>
      <c r="N4835" s="21" t="s">
        <v>50</v>
      </c>
      <c r="O4835" s="22"/>
      <c r="P4835" s="22"/>
    </row>
    <row r="4836" spans="1:16" ht="45" x14ac:dyDescent="0.25">
      <c r="A4836" s="21" t="s">
        <v>9057</v>
      </c>
      <c r="B4836" s="21" t="s">
        <v>49</v>
      </c>
      <c r="C4836" s="22"/>
      <c r="D4836" s="22"/>
      <c r="E4836" s="22"/>
      <c r="F4836" s="22"/>
      <c r="G4836" s="22"/>
      <c r="H4836" s="22"/>
      <c r="I4836" s="22"/>
      <c r="J4836" s="22"/>
      <c r="K4836" s="23">
        <v>1</v>
      </c>
      <c r="L4836" s="23">
        <v>1</v>
      </c>
      <c r="M4836" s="21" t="s">
        <v>50</v>
      </c>
      <c r="N4836" s="21" t="s">
        <v>50</v>
      </c>
      <c r="O4836" s="22"/>
      <c r="P4836" s="22"/>
    </row>
    <row r="4837" spans="1:16" ht="45" x14ac:dyDescent="0.25">
      <c r="A4837" s="21" t="s">
        <v>9058</v>
      </c>
      <c r="B4837" s="21" t="s">
        <v>49</v>
      </c>
      <c r="C4837" s="22"/>
      <c r="D4837" s="22"/>
      <c r="E4837" s="22"/>
      <c r="F4837" s="22"/>
      <c r="G4837" s="22"/>
      <c r="H4837" s="22"/>
      <c r="I4837" s="22"/>
      <c r="J4837" s="22"/>
      <c r="K4837" s="23">
        <v>1</v>
      </c>
      <c r="L4837" s="23">
        <v>1</v>
      </c>
      <c r="M4837" s="21" t="s">
        <v>50</v>
      </c>
      <c r="N4837" s="21" t="s">
        <v>50</v>
      </c>
      <c r="O4837" s="22"/>
      <c r="P4837" s="22"/>
    </row>
    <row r="4838" spans="1:16" ht="45" x14ac:dyDescent="0.25">
      <c r="A4838" s="21" t="s">
        <v>9059</v>
      </c>
      <c r="B4838" s="21" t="s">
        <v>49</v>
      </c>
      <c r="C4838" s="22"/>
      <c r="D4838" s="22"/>
      <c r="E4838" s="22"/>
      <c r="F4838" s="22"/>
      <c r="G4838" s="22"/>
      <c r="H4838" s="22"/>
      <c r="I4838" s="22"/>
      <c r="J4838" s="22"/>
      <c r="K4838" s="23">
        <v>1</v>
      </c>
      <c r="L4838" s="23">
        <v>1</v>
      </c>
      <c r="M4838" s="21" t="s">
        <v>50</v>
      </c>
      <c r="N4838" s="21" t="s">
        <v>50</v>
      </c>
      <c r="O4838" s="22"/>
      <c r="P4838" s="22"/>
    </row>
    <row r="4839" spans="1:16" ht="45" x14ac:dyDescent="0.25">
      <c r="A4839" s="21" t="s">
        <v>9060</v>
      </c>
      <c r="B4839" s="21" t="s">
        <v>49</v>
      </c>
      <c r="C4839" s="22"/>
      <c r="D4839" s="22"/>
      <c r="E4839" s="22"/>
      <c r="F4839" s="22"/>
      <c r="G4839" s="22"/>
      <c r="H4839" s="22"/>
      <c r="I4839" s="22"/>
      <c r="J4839" s="22"/>
      <c r="K4839" s="23">
        <v>1</v>
      </c>
      <c r="L4839" s="23">
        <v>1</v>
      </c>
      <c r="M4839" s="21" t="s">
        <v>50</v>
      </c>
      <c r="N4839" s="21" t="s">
        <v>50</v>
      </c>
      <c r="O4839" s="22"/>
      <c r="P4839" s="22"/>
    </row>
    <row r="4840" spans="1:16" ht="45" x14ac:dyDescent="0.25">
      <c r="A4840" s="21" t="s">
        <v>9061</v>
      </c>
      <c r="B4840" s="21" t="s">
        <v>49</v>
      </c>
      <c r="C4840" s="22"/>
      <c r="D4840" s="22"/>
      <c r="E4840" s="22"/>
      <c r="F4840" s="22"/>
      <c r="G4840" s="22"/>
      <c r="H4840" s="22"/>
      <c r="I4840" s="22"/>
      <c r="J4840" s="22"/>
      <c r="K4840" s="23">
        <v>1</v>
      </c>
      <c r="L4840" s="23">
        <v>1</v>
      </c>
      <c r="M4840" s="21" t="s">
        <v>50</v>
      </c>
      <c r="N4840" s="21" t="s">
        <v>50</v>
      </c>
      <c r="O4840" s="22"/>
      <c r="P4840" s="22"/>
    </row>
    <row r="4841" spans="1:16" ht="45" x14ac:dyDescent="0.25">
      <c r="A4841" s="21" t="s">
        <v>3807</v>
      </c>
      <c r="B4841" s="21" t="s">
        <v>49</v>
      </c>
      <c r="C4841" s="23">
        <v>18121984.670000002</v>
      </c>
      <c r="D4841" s="23">
        <v>1338.24</v>
      </c>
      <c r="E4841" s="23">
        <v>26109570</v>
      </c>
      <c r="F4841" s="23">
        <v>3054.07</v>
      </c>
      <c r="G4841" s="23">
        <v>23098265.93</v>
      </c>
      <c r="H4841" s="23">
        <v>2419.13</v>
      </c>
      <c r="I4841" s="23">
        <v>27412890.899999999</v>
      </c>
      <c r="J4841" s="23">
        <v>3186.32</v>
      </c>
      <c r="K4841" s="23">
        <v>1</v>
      </c>
      <c r="L4841" s="23">
        <v>1</v>
      </c>
      <c r="M4841" s="21" t="s">
        <v>50</v>
      </c>
      <c r="N4841" s="21" t="s">
        <v>1462</v>
      </c>
      <c r="O4841" s="22"/>
      <c r="P4841" s="23">
        <v>68204</v>
      </c>
    </row>
    <row r="4842" spans="1:16" ht="45" x14ac:dyDescent="0.25">
      <c r="A4842" s="21" t="s">
        <v>9062</v>
      </c>
      <c r="B4842" s="21" t="s">
        <v>49</v>
      </c>
      <c r="C4842" s="22"/>
      <c r="D4842" s="22"/>
      <c r="E4842" s="22"/>
      <c r="F4842" s="22"/>
      <c r="G4842" s="22"/>
      <c r="H4842" s="22"/>
      <c r="I4842" s="22"/>
      <c r="J4842" s="22"/>
      <c r="K4842" s="23">
        <v>1</v>
      </c>
      <c r="L4842" s="23">
        <v>1</v>
      </c>
      <c r="M4842" s="21" t="s">
        <v>50</v>
      </c>
      <c r="N4842" s="21" t="s">
        <v>50</v>
      </c>
      <c r="O4842" s="22"/>
      <c r="P4842" s="22"/>
    </row>
    <row r="4843" spans="1:16" ht="45" x14ac:dyDescent="0.25">
      <c r="A4843" s="21" t="s">
        <v>1194</v>
      </c>
      <c r="B4843" s="21" t="s">
        <v>49</v>
      </c>
      <c r="C4843" s="23">
        <v>3657000</v>
      </c>
      <c r="D4843" s="23">
        <v>3000</v>
      </c>
      <c r="E4843" s="23">
        <v>1846212.56</v>
      </c>
      <c r="F4843" s="23">
        <v>2508.75</v>
      </c>
      <c r="G4843" s="23">
        <v>2028150.96</v>
      </c>
      <c r="H4843" s="23">
        <v>2514.98</v>
      </c>
      <c r="I4843" s="23">
        <v>2039347.07</v>
      </c>
      <c r="J4843" s="23">
        <v>2938.16</v>
      </c>
      <c r="K4843" s="23">
        <v>1</v>
      </c>
      <c r="L4843" s="23">
        <v>1</v>
      </c>
      <c r="M4843" s="21" t="s">
        <v>50</v>
      </c>
      <c r="N4843" s="21" t="s">
        <v>5192</v>
      </c>
      <c r="O4843" s="22"/>
      <c r="P4843" s="23">
        <v>1219</v>
      </c>
    </row>
    <row r="4844" spans="1:16" ht="45" x14ac:dyDescent="0.25">
      <c r="A4844" s="21" t="s">
        <v>3810</v>
      </c>
      <c r="B4844" s="21" t="s">
        <v>49</v>
      </c>
      <c r="C4844" s="23">
        <v>19937306.52</v>
      </c>
      <c r="D4844" s="23">
        <v>35.11</v>
      </c>
      <c r="E4844" s="23">
        <v>18365258.129999999</v>
      </c>
      <c r="F4844" s="23">
        <v>31.07</v>
      </c>
      <c r="G4844" s="23">
        <v>24595642.800000001</v>
      </c>
      <c r="H4844" s="23">
        <v>46.1</v>
      </c>
      <c r="I4844" s="23">
        <v>19102949.5</v>
      </c>
      <c r="J4844" s="23">
        <v>31.84</v>
      </c>
      <c r="K4844" s="23">
        <v>1</v>
      </c>
      <c r="L4844" s="23">
        <v>1</v>
      </c>
      <c r="M4844" s="21" t="s">
        <v>50</v>
      </c>
      <c r="N4844" s="21" t="s">
        <v>58</v>
      </c>
      <c r="O4844" s="22"/>
      <c r="P4844" s="23">
        <v>560657.75</v>
      </c>
    </row>
    <row r="4845" spans="1:16" ht="45" x14ac:dyDescent="0.25">
      <c r="A4845" s="21" t="s">
        <v>9063</v>
      </c>
      <c r="B4845" s="21" t="s">
        <v>49</v>
      </c>
      <c r="C4845" s="22"/>
      <c r="D4845" s="22"/>
      <c r="E4845" s="22"/>
      <c r="F4845" s="22"/>
      <c r="G4845" s="22"/>
      <c r="H4845" s="22"/>
      <c r="I4845" s="22"/>
      <c r="J4845" s="22"/>
      <c r="K4845" s="23">
        <v>1</v>
      </c>
      <c r="L4845" s="23">
        <v>1</v>
      </c>
      <c r="M4845" s="21" t="s">
        <v>50</v>
      </c>
      <c r="N4845" s="21" t="s">
        <v>50</v>
      </c>
      <c r="O4845" s="22"/>
      <c r="P4845" s="22"/>
    </row>
    <row r="4846" spans="1:16" ht="45" x14ac:dyDescent="0.25">
      <c r="A4846" s="21" t="s">
        <v>3813</v>
      </c>
      <c r="B4846" s="21" t="s">
        <v>49</v>
      </c>
      <c r="C4846" s="23">
        <v>53624725.350000001</v>
      </c>
      <c r="D4846" s="23">
        <v>75.260000000000005</v>
      </c>
      <c r="E4846" s="23">
        <v>63541733.740000002</v>
      </c>
      <c r="F4846" s="23">
        <v>123.44</v>
      </c>
      <c r="G4846" s="23">
        <v>39114785.079999998</v>
      </c>
      <c r="H4846" s="23">
        <v>59.33</v>
      </c>
      <c r="I4846" s="23">
        <v>48843934.280000001</v>
      </c>
      <c r="J4846" s="23">
        <v>68.2</v>
      </c>
      <c r="K4846" s="23">
        <v>1</v>
      </c>
      <c r="L4846" s="23">
        <v>1</v>
      </c>
      <c r="M4846" s="21" t="s">
        <v>50</v>
      </c>
      <c r="N4846" s="21" t="s">
        <v>58</v>
      </c>
      <c r="O4846" s="22"/>
      <c r="P4846" s="23">
        <v>736334</v>
      </c>
    </row>
    <row r="4847" spans="1:16" ht="45" x14ac:dyDescent="0.25">
      <c r="A4847" s="21" t="s">
        <v>9064</v>
      </c>
      <c r="B4847" s="21" t="s">
        <v>49</v>
      </c>
      <c r="C4847" s="22"/>
      <c r="D4847" s="22"/>
      <c r="E4847" s="22"/>
      <c r="F4847" s="22"/>
      <c r="G4847" s="22"/>
      <c r="H4847" s="22"/>
      <c r="I4847" s="22"/>
      <c r="J4847" s="22"/>
      <c r="K4847" s="23">
        <v>1</v>
      </c>
      <c r="L4847" s="23">
        <v>1</v>
      </c>
      <c r="M4847" s="21" t="s">
        <v>50</v>
      </c>
      <c r="N4847" s="21" t="s">
        <v>50</v>
      </c>
      <c r="O4847" s="22"/>
      <c r="P4847" s="22"/>
    </row>
    <row r="4848" spans="1:16" ht="45" x14ac:dyDescent="0.25">
      <c r="A4848" s="21" t="s">
        <v>9065</v>
      </c>
      <c r="B4848" s="21" t="s">
        <v>49</v>
      </c>
      <c r="C4848" s="22"/>
      <c r="D4848" s="22"/>
      <c r="E4848" s="22"/>
      <c r="F4848" s="22"/>
      <c r="G4848" s="22"/>
      <c r="H4848" s="22"/>
      <c r="I4848" s="22"/>
      <c r="J4848" s="22"/>
      <c r="K4848" s="23">
        <v>1</v>
      </c>
      <c r="L4848" s="23">
        <v>1</v>
      </c>
      <c r="M4848" s="21" t="s">
        <v>50</v>
      </c>
      <c r="N4848" s="21" t="s">
        <v>50</v>
      </c>
      <c r="O4848" s="22"/>
      <c r="P4848" s="22"/>
    </row>
    <row r="4849" spans="1:16" ht="45" x14ac:dyDescent="0.25">
      <c r="A4849" s="21" t="s">
        <v>9066</v>
      </c>
      <c r="B4849" s="21" t="s">
        <v>49</v>
      </c>
      <c r="C4849" s="22"/>
      <c r="D4849" s="22"/>
      <c r="E4849" s="22"/>
      <c r="F4849" s="22"/>
      <c r="G4849" s="22"/>
      <c r="H4849" s="22"/>
      <c r="I4849" s="22"/>
      <c r="J4849" s="22"/>
      <c r="K4849" s="23">
        <v>1</v>
      </c>
      <c r="L4849" s="23">
        <v>1</v>
      </c>
      <c r="M4849" s="21" t="s">
        <v>50</v>
      </c>
      <c r="N4849" s="21" t="s">
        <v>50</v>
      </c>
      <c r="O4849" s="22"/>
      <c r="P4849" s="22"/>
    </row>
    <row r="4850" spans="1:16" ht="45" x14ac:dyDescent="0.25">
      <c r="A4850" s="21" t="s">
        <v>9067</v>
      </c>
      <c r="B4850" s="21" t="s">
        <v>49</v>
      </c>
      <c r="C4850" s="22"/>
      <c r="D4850" s="22"/>
      <c r="E4850" s="22"/>
      <c r="F4850" s="22"/>
      <c r="G4850" s="22"/>
      <c r="H4850" s="22"/>
      <c r="I4850" s="22"/>
      <c r="J4850" s="22"/>
      <c r="K4850" s="23">
        <v>1</v>
      </c>
      <c r="L4850" s="23">
        <v>1</v>
      </c>
      <c r="M4850" s="21" t="s">
        <v>50</v>
      </c>
      <c r="N4850" s="21" t="s">
        <v>50</v>
      </c>
      <c r="O4850" s="22"/>
      <c r="P4850" s="22"/>
    </row>
    <row r="4851" spans="1:16" ht="45" x14ac:dyDescent="0.25">
      <c r="A4851" s="21" t="s">
        <v>9068</v>
      </c>
      <c r="B4851" s="21" t="s">
        <v>49</v>
      </c>
      <c r="C4851" s="22"/>
      <c r="D4851" s="22"/>
      <c r="E4851" s="22"/>
      <c r="F4851" s="22"/>
      <c r="G4851" s="22"/>
      <c r="H4851" s="22"/>
      <c r="I4851" s="22"/>
      <c r="J4851" s="22"/>
      <c r="K4851" s="23">
        <v>1</v>
      </c>
      <c r="L4851" s="23">
        <v>1</v>
      </c>
      <c r="M4851" s="21" t="s">
        <v>50</v>
      </c>
      <c r="N4851" s="21" t="s">
        <v>50</v>
      </c>
      <c r="O4851" s="22"/>
      <c r="P4851" s="22"/>
    </row>
    <row r="4852" spans="1:16" ht="45" x14ac:dyDescent="0.25">
      <c r="A4852" s="21" t="s">
        <v>9069</v>
      </c>
      <c r="B4852" s="21" t="s">
        <v>49</v>
      </c>
      <c r="C4852" s="22"/>
      <c r="D4852" s="22"/>
      <c r="E4852" s="22"/>
      <c r="F4852" s="22"/>
      <c r="G4852" s="22"/>
      <c r="H4852" s="22"/>
      <c r="I4852" s="22"/>
      <c r="J4852" s="22"/>
      <c r="K4852" s="23">
        <v>1</v>
      </c>
      <c r="L4852" s="23">
        <v>1</v>
      </c>
      <c r="M4852" s="21" t="s">
        <v>50</v>
      </c>
      <c r="N4852" s="21" t="s">
        <v>50</v>
      </c>
      <c r="O4852" s="22"/>
      <c r="P4852" s="22"/>
    </row>
    <row r="4853" spans="1:16" ht="45" x14ac:dyDescent="0.25">
      <c r="A4853" s="21" t="s">
        <v>9070</v>
      </c>
      <c r="B4853" s="21" t="s">
        <v>198</v>
      </c>
      <c r="C4853" s="22"/>
      <c r="D4853" s="22"/>
      <c r="E4853" s="22"/>
      <c r="F4853" s="22"/>
      <c r="G4853" s="22"/>
      <c r="H4853" s="22"/>
      <c r="I4853" s="22"/>
      <c r="J4853" s="22"/>
      <c r="K4853" s="23">
        <v>1</v>
      </c>
      <c r="L4853" s="23">
        <v>1</v>
      </c>
      <c r="M4853" s="21" t="s">
        <v>50</v>
      </c>
      <c r="N4853" s="21" t="s">
        <v>50</v>
      </c>
      <c r="O4853" s="22"/>
      <c r="P4853" s="22"/>
    </row>
    <row r="4854" spans="1:16" ht="45" x14ac:dyDescent="0.25">
      <c r="A4854" s="21" t="s">
        <v>9071</v>
      </c>
      <c r="B4854" s="21" t="s">
        <v>49</v>
      </c>
      <c r="C4854" s="22"/>
      <c r="D4854" s="22"/>
      <c r="E4854" s="22"/>
      <c r="F4854" s="22"/>
      <c r="G4854" s="22"/>
      <c r="H4854" s="22"/>
      <c r="I4854" s="22"/>
      <c r="J4854" s="22"/>
      <c r="K4854" s="23">
        <v>1</v>
      </c>
      <c r="L4854" s="23">
        <v>1</v>
      </c>
      <c r="M4854" s="21" t="s">
        <v>50</v>
      </c>
      <c r="N4854" s="21" t="s">
        <v>50</v>
      </c>
      <c r="O4854" s="22"/>
      <c r="P4854" s="22"/>
    </row>
    <row r="4855" spans="1:16" ht="45" x14ac:dyDescent="0.25">
      <c r="A4855" s="21" t="s">
        <v>9072</v>
      </c>
      <c r="B4855" s="21" t="s">
        <v>49</v>
      </c>
      <c r="C4855" s="22"/>
      <c r="D4855" s="22"/>
      <c r="E4855" s="22"/>
      <c r="F4855" s="22"/>
      <c r="G4855" s="22"/>
      <c r="H4855" s="22"/>
      <c r="I4855" s="22"/>
      <c r="J4855" s="22"/>
      <c r="K4855" s="23">
        <v>1</v>
      </c>
      <c r="L4855" s="23">
        <v>1</v>
      </c>
      <c r="M4855" s="21" t="s">
        <v>50</v>
      </c>
      <c r="N4855" s="21" t="s">
        <v>50</v>
      </c>
      <c r="O4855" s="22"/>
      <c r="P4855" s="22"/>
    </row>
    <row r="4856" spans="1:16" ht="45" x14ac:dyDescent="0.25">
      <c r="A4856" s="21" t="s">
        <v>9073</v>
      </c>
      <c r="B4856" s="21" t="s">
        <v>49</v>
      </c>
      <c r="C4856" s="22"/>
      <c r="D4856" s="22"/>
      <c r="E4856" s="22"/>
      <c r="F4856" s="22"/>
      <c r="G4856" s="22"/>
      <c r="H4856" s="22"/>
      <c r="I4856" s="22"/>
      <c r="J4856" s="22"/>
      <c r="K4856" s="23">
        <v>1</v>
      </c>
      <c r="L4856" s="23">
        <v>1</v>
      </c>
      <c r="M4856" s="21" t="s">
        <v>50</v>
      </c>
      <c r="N4856" s="21" t="s">
        <v>50</v>
      </c>
      <c r="O4856" s="22"/>
      <c r="P4856" s="22"/>
    </row>
    <row r="4857" spans="1:16" ht="45" x14ac:dyDescent="0.25">
      <c r="A4857" s="21" t="s">
        <v>9074</v>
      </c>
      <c r="B4857" s="21" t="s">
        <v>49</v>
      </c>
      <c r="C4857" s="22"/>
      <c r="D4857" s="22"/>
      <c r="E4857" s="22"/>
      <c r="F4857" s="22"/>
      <c r="G4857" s="22"/>
      <c r="H4857" s="22"/>
      <c r="I4857" s="22"/>
      <c r="J4857" s="22"/>
      <c r="K4857" s="23">
        <v>1</v>
      </c>
      <c r="L4857" s="23">
        <v>1</v>
      </c>
      <c r="M4857" s="21" t="s">
        <v>50</v>
      </c>
      <c r="N4857" s="21" t="s">
        <v>50</v>
      </c>
      <c r="O4857" s="22"/>
      <c r="P4857" s="22"/>
    </row>
    <row r="4858" spans="1:16" ht="45" x14ac:dyDescent="0.25">
      <c r="A4858" s="21" t="s">
        <v>3815</v>
      </c>
      <c r="B4858" s="21" t="s">
        <v>49</v>
      </c>
      <c r="C4858" s="23">
        <v>16107891.4</v>
      </c>
      <c r="D4858" s="23">
        <v>94.83</v>
      </c>
      <c r="E4858" s="23">
        <v>23819073.989999998</v>
      </c>
      <c r="F4858" s="23">
        <v>81.31</v>
      </c>
      <c r="G4858" s="23">
        <v>36989457.939999998</v>
      </c>
      <c r="H4858" s="23">
        <v>153.6</v>
      </c>
      <c r="I4858" s="23">
        <v>21142848.149999999</v>
      </c>
      <c r="J4858" s="23">
        <v>70.62</v>
      </c>
      <c r="K4858" s="23">
        <v>1</v>
      </c>
      <c r="L4858" s="23">
        <v>1</v>
      </c>
      <c r="M4858" s="21" t="s">
        <v>50</v>
      </c>
      <c r="N4858" s="21" t="s">
        <v>1462</v>
      </c>
      <c r="O4858" s="22"/>
      <c r="P4858" s="23">
        <v>250195.75</v>
      </c>
    </row>
    <row r="4859" spans="1:16" ht="45" x14ac:dyDescent="0.25">
      <c r="A4859" s="21" t="s">
        <v>9075</v>
      </c>
      <c r="B4859" s="21" t="s">
        <v>49</v>
      </c>
      <c r="C4859" s="22"/>
      <c r="D4859" s="22"/>
      <c r="E4859" s="22"/>
      <c r="F4859" s="22"/>
      <c r="G4859" s="22"/>
      <c r="H4859" s="22"/>
      <c r="I4859" s="22"/>
      <c r="J4859" s="22"/>
      <c r="K4859" s="23">
        <v>1</v>
      </c>
      <c r="L4859" s="23">
        <v>1</v>
      </c>
      <c r="M4859" s="21" t="s">
        <v>50</v>
      </c>
      <c r="N4859" s="21" t="s">
        <v>50</v>
      </c>
      <c r="O4859" s="22"/>
      <c r="P4859" s="22"/>
    </row>
    <row r="4860" spans="1:16" ht="45" x14ac:dyDescent="0.25">
      <c r="A4860" s="21" t="s">
        <v>9076</v>
      </c>
      <c r="B4860" s="21" t="s">
        <v>49</v>
      </c>
      <c r="C4860" s="22"/>
      <c r="D4860" s="22"/>
      <c r="E4860" s="22"/>
      <c r="F4860" s="22"/>
      <c r="G4860" s="22"/>
      <c r="H4860" s="22"/>
      <c r="I4860" s="22"/>
      <c r="J4860" s="22"/>
      <c r="K4860" s="23">
        <v>1</v>
      </c>
      <c r="L4860" s="23">
        <v>1</v>
      </c>
      <c r="M4860" s="21" t="s">
        <v>50</v>
      </c>
      <c r="N4860" s="21" t="s">
        <v>50</v>
      </c>
      <c r="O4860" s="22"/>
      <c r="P4860" s="22"/>
    </row>
    <row r="4861" spans="1:16" ht="45" x14ac:dyDescent="0.25">
      <c r="A4861" s="21" t="s">
        <v>3818</v>
      </c>
      <c r="B4861" s="21" t="s">
        <v>49</v>
      </c>
      <c r="C4861" s="23">
        <v>20336479.600000001</v>
      </c>
      <c r="D4861" s="23">
        <v>10.41</v>
      </c>
      <c r="E4861" s="23">
        <v>156596998.96000001</v>
      </c>
      <c r="F4861" s="23">
        <v>39.78</v>
      </c>
      <c r="G4861" s="23">
        <v>240757420.75999999</v>
      </c>
      <c r="H4861" s="23">
        <v>46.76</v>
      </c>
      <c r="I4861" s="23">
        <v>347721647.56</v>
      </c>
      <c r="J4861" s="23">
        <v>46.87</v>
      </c>
      <c r="K4861" s="23">
        <v>1</v>
      </c>
      <c r="L4861" s="23">
        <v>1</v>
      </c>
      <c r="M4861" s="21" t="s">
        <v>50</v>
      </c>
      <c r="N4861" s="21" t="s">
        <v>204</v>
      </c>
      <c r="O4861" s="22"/>
      <c r="P4861" s="23">
        <v>2194304</v>
      </c>
    </row>
    <row r="4862" spans="1:16" ht="45" x14ac:dyDescent="0.25">
      <c r="A4862" s="21" t="s">
        <v>9077</v>
      </c>
      <c r="B4862" s="21" t="s">
        <v>49</v>
      </c>
      <c r="C4862" s="22"/>
      <c r="D4862" s="22"/>
      <c r="E4862" s="22"/>
      <c r="F4862" s="22"/>
      <c r="G4862" s="22"/>
      <c r="H4862" s="22"/>
      <c r="I4862" s="22"/>
      <c r="J4862" s="22"/>
      <c r="K4862" s="23">
        <v>1</v>
      </c>
      <c r="L4862" s="23">
        <v>1</v>
      </c>
      <c r="M4862" s="21" t="s">
        <v>50</v>
      </c>
      <c r="N4862" s="21" t="s">
        <v>50</v>
      </c>
      <c r="O4862" s="22"/>
      <c r="P4862" s="22"/>
    </row>
    <row r="4863" spans="1:16" ht="45" x14ac:dyDescent="0.25">
      <c r="A4863" s="21" t="s">
        <v>9078</v>
      </c>
      <c r="B4863" s="21" t="s">
        <v>49</v>
      </c>
      <c r="C4863" s="22"/>
      <c r="D4863" s="22"/>
      <c r="E4863" s="22"/>
      <c r="F4863" s="22"/>
      <c r="G4863" s="22"/>
      <c r="H4863" s="22"/>
      <c r="I4863" s="22"/>
      <c r="J4863" s="22"/>
      <c r="K4863" s="23">
        <v>1</v>
      </c>
      <c r="L4863" s="23">
        <v>1</v>
      </c>
      <c r="M4863" s="21" t="s">
        <v>50</v>
      </c>
      <c r="N4863" s="21" t="s">
        <v>50</v>
      </c>
      <c r="O4863" s="22"/>
      <c r="P4863" s="22"/>
    </row>
    <row r="4864" spans="1:16" ht="45" x14ac:dyDescent="0.25">
      <c r="A4864" s="21" t="s">
        <v>9079</v>
      </c>
      <c r="B4864" s="21" t="s">
        <v>49</v>
      </c>
      <c r="C4864" s="22"/>
      <c r="D4864" s="22"/>
      <c r="E4864" s="22"/>
      <c r="F4864" s="22"/>
      <c r="G4864" s="22"/>
      <c r="H4864" s="22"/>
      <c r="I4864" s="22"/>
      <c r="J4864" s="22"/>
      <c r="K4864" s="23">
        <v>1</v>
      </c>
      <c r="L4864" s="23">
        <v>1</v>
      </c>
      <c r="M4864" s="21" t="s">
        <v>50</v>
      </c>
      <c r="N4864" s="21" t="s">
        <v>50</v>
      </c>
      <c r="O4864" s="22"/>
      <c r="P4864" s="22"/>
    </row>
    <row r="4865" spans="1:16" ht="45" x14ac:dyDescent="0.25">
      <c r="A4865" s="21" t="s">
        <v>9080</v>
      </c>
      <c r="B4865" s="21" t="s">
        <v>49</v>
      </c>
      <c r="C4865" s="22"/>
      <c r="D4865" s="22"/>
      <c r="E4865" s="22"/>
      <c r="F4865" s="22"/>
      <c r="G4865" s="22"/>
      <c r="H4865" s="22"/>
      <c r="I4865" s="22"/>
      <c r="J4865" s="22"/>
      <c r="K4865" s="23">
        <v>1</v>
      </c>
      <c r="L4865" s="23">
        <v>1</v>
      </c>
      <c r="M4865" s="21" t="s">
        <v>50</v>
      </c>
      <c r="N4865" s="21" t="s">
        <v>50</v>
      </c>
      <c r="O4865" s="22"/>
      <c r="P4865" s="22"/>
    </row>
    <row r="4866" spans="1:16" ht="45" x14ac:dyDescent="0.25">
      <c r="A4866" s="21" t="s">
        <v>3826</v>
      </c>
      <c r="B4866" s="21" t="s">
        <v>49</v>
      </c>
      <c r="C4866" s="23">
        <v>29249615.93</v>
      </c>
      <c r="D4866" s="23">
        <v>457.61</v>
      </c>
      <c r="E4866" s="23">
        <v>44566389.649999999</v>
      </c>
      <c r="F4866" s="23">
        <v>726.61</v>
      </c>
      <c r="G4866" s="23">
        <v>45294646.469999999</v>
      </c>
      <c r="H4866" s="23">
        <v>743.27</v>
      </c>
      <c r="I4866" s="23">
        <v>32391322.539999999</v>
      </c>
      <c r="J4866" s="23">
        <v>572.20000000000005</v>
      </c>
      <c r="K4866" s="23">
        <v>1</v>
      </c>
      <c r="L4866" s="23">
        <v>1</v>
      </c>
      <c r="M4866" s="21" t="s">
        <v>50</v>
      </c>
      <c r="N4866" s="21" t="s">
        <v>1462</v>
      </c>
      <c r="O4866" s="22"/>
      <c r="P4866" s="23">
        <v>58143</v>
      </c>
    </row>
    <row r="4867" spans="1:16" ht="45" x14ac:dyDescent="0.25">
      <c r="A4867" s="21" t="s">
        <v>9081</v>
      </c>
      <c r="B4867" s="21" t="s">
        <v>49</v>
      </c>
      <c r="C4867" s="22"/>
      <c r="D4867" s="22"/>
      <c r="E4867" s="22"/>
      <c r="F4867" s="22"/>
      <c r="G4867" s="22"/>
      <c r="H4867" s="22"/>
      <c r="I4867" s="22"/>
      <c r="J4867" s="22"/>
      <c r="K4867" s="23">
        <v>1</v>
      </c>
      <c r="L4867" s="23">
        <v>1</v>
      </c>
      <c r="M4867" s="21" t="s">
        <v>50</v>
      </c>
      <c r="N4867" s="21" t="s">
        <v>50</v>
      </c>
      <c r="O4867" s="22"/>
      <c r="P4867" s="22"/>
    </row>
    <row r="4868" spans="1:16" ht="45" x14ac:dyDescent="0.25">
      <c r="A4868" s="21" t="s">
        <v>9082</v>
      </c>
      <c r="B4868" s="21" t="s">
        <v>49</v>
      </c>
      <c r="C4868" s="22"/>
      <c r="D4868" s="22"/>
      <c r="E4868" s="22"/>
      <c r="F4868" s="22"/>
      <c r="G4868" s="22"/>
      <c r="H4868" s="22"/>
      <c r="I4868" s="22"/>
      <c r="J4868" s="22"/>
      <c r="K4868" s="23">
        <v>1</v>
      </c>
      <c r="L4868" s="23">
        <v>1</v>
      </c>
      <c r="M4868" s="21" t="s">
        <v>50</v>
      </c>
      <c r="N4868" s="21" t="s">
        <v>50</v>
      </c>
      <c r="O4868" s="22"/>
      <c r="P4868" s="22"/>
    </row>
    <row r="4869" spans="1:16" ht="45" x14ac:dyDescent="0.25">
      <c r="A4869" s="21" t="s">
        <v>3827</v>
      </c>
      <c r="B4869" s="21" t="s">
        <v>49</v>
      </c>
      <c r="C4869" s="23">
        <v>16065000</v>
      </c>
      <c r="D4869" s="23">
        <v>3000</v>
      </c>
      <c r="E4869" s="23">
        <v>18954985</v>
      </c>
      <c r="F4869" s="23">
        <v>4147.92</v>
      </c>
      <c r="G4869" s="23">
        <v>9505214.2100000009</v>
      </c>
      <c r="H4869" s="23">
        <v>2592.35</v>
      </c>
      <c r="I4869" s="23">
        <v>15522473.380000001</v>
      </c>
      <c r="J4869" s="23">
        <v>3186.32</v>
      </c>
      <c r="K4869" s="23">
        <v>1</v>
      </c>
      <c r="L4869" s="23">
        <v>1</v>
      </c>
      <c r="M4869" s="21" t="s">
        <v>50</v>
      </c>
      <c r="N4869" s="21" t="s">
        <v>5192</v>
      </c>
      <c r="O4869" s="22"/>
      <c r="P4869" s="23">
        <v>5495</v>
      </c>
    </row>
    <row r="4870" spans="1:16" ht="45" x14ac:dyDescent="0.25">
      <c r="A4870" s="21" t="s">
        <v>9083</v>
      </c>
      <c r="B4870" s="21" t="s">
        <v>49</v>
      </c>
      <c r="C4870" s="22"/>
      <c r="D4870" s="22"/>
      <c r="E4870" s="22"/>
      <c r="F4870" s="22"/>
      <c r="G4870" s="22"/>
      <c r="H4870" s="22"/>
      <c r="I4870" s="22"/>
      <c r="J4870" s="22"/>
      <c r="K4870" s="23">
        <v>1</v>
      </c>
      <c r="L4870" s="23">
        <v>1</v>
      </c>
      <c r="M4870" s="21" t="s">
        <v>50</v>
      </c>
      <c r="N4870" s="21" t="s">
        <v>50</v>
      </c>
      <c r="O4870" s="22"/>
      <c r="P4870" s="22"/>
    </row>
    <row r="4871" spans="1:16" ht="45" x14ac:dyDescent="0.25">
      <c r="A4871" s="21" t="s">
        <v>9084</v>
      </c>
      <c r="B4871" s="21" t="s">
        <v>49</v>
      </c>
      <c r="C4871" s="22"/>
      <c r="D4871" s="22"/>
      <c r="E4871" s="22"/>
      <c r="F4871" s="22"/>
      <c r="G4871" s="22"/>
      <c r="H4871" s="22"/>
      <c r="I4871" s="22"/>
      <c r="J4871" s="22"/>
      <c r="K4871" s="23">
        <v>1</v>
      </c>
      <c r="L4871" s="23">
        <v>1</v>
      </c>
      <c r="M4871" s="21" t="s">
        <v>50</v>
      </c>
      <c r="N4871" s="21" t="s">
        <v>50</v>
      </c>
      <c r="O4871" s="22"/>
      <c r="P4871" s="22"/>
    </row>
    <row r="4872" spans="1:16" ht="45" x14ac:dyDescent="0.25">
      <c r="A4872" s="21" t="s">
        <v>9085</v>
      </c>
      <c r="B4872" s="21" t="s">
        <v>49</v>
      </c>
      <c r="C4872" s="22"/>
      <c r="D4872" s="22"/>
      <c r="E4872" s="22"/>
      <c r="F4872" s="22"/>
      <c r="G4872" s="22"/>
      <c r="H4872" s="22"/>
      <c r="I4872" s="22"/>
      <c r="J4872" s="22"/>
      <c r="K4872" s="23">
        <v>1</v>
      </c>
      <c r="L4872" s="23">
        <v>1</v>
      </c>
      <c r="M4872" s="21" t="s">
        <v>50</v>
      </c>
      <c r="N4872" s="21" t="s">
        <v>50</v>
      </c>
      <c r="O4872" s="22"/>
      <c r="P4872" s="22"/>
    </row>
    <row r="4873" spans="1:16" ht="45" x14ac:dyDescent="0.25">
      <c r="A4873" s="21" t="s">
        <v>9086</v>
      </c>
      <c r="B4873" s="21" t="s">
        <v>49</v>
      </c>
      <c r="C4873" s="22"/>
      <c r="D4873" s="22"/>
      <c r="E4873" s="22"/>
      <c r="F4873" s="22"/>
      <c r="G4873" s="22"/>
      <c r="H4873" s="22"/>
      <c r="I4873" s="22"/>
      <c r="J4873" s="22"/>
      <c r="K4873" s="23">
        <v>1</v>
      </c>
      <c r="L4873" s="23">
        <v>1</v>
      </c>
      <c r="M4873" s="21" t="s">
        <v>50</v>
      </c>
      <c r="N4873" s="21" t="s">
        <v>50</v>
      </c>
      <c r="O4873" s="22"/>
      <c r="P4873" s="22"/>
    </row>
    <row r="4874" spans="1:16" ht="45" x14ac:dyDescent="0.25">
      <c r="A4874" s="21" t="s">
        <v>9087</v>
      </c>
      <c r="B4874" s="21" t="s">
        <v>49</v>
      </c>
      <c r="C4874" s="22"/>
      <c r="D4874" s="22"/>
      <c r="E4874" s="22"/>
      <c r="F4874" s="22"/>
      <c r="G4874" s="22"/>
      <c r="H4874" s="22"/>
      <c r="I4874" s="22"/>
      <c r="J4874" s="22"/>
      <c r="K4874" s="23">
        <v>1</v>
      </c>
      <c r="L4874" s="23">
        <v>1</v>
      </c>
      <c r="M4874" s="21" t="s">
        <v>50</v>
      </c>
      <c r="N4874" s="21" t="s">
        <v>50</v>
      </c>
      <c r="O4874" s="22"/>
      <c r="P4874" s="22"/>
    </row>
    <row r="4875" spans="1:16" ht="45" x14ac:dyDescent="0.25">
      <c r="A4875" s="21" t="s">
        <v>3829</v>
      </c>
      <c r="B4875" s="21" t="s">
        <v>49</v>
      </c>
      <c r="C4875" s="23">
        <v>1746016.66</v>
      </c>
      <c r="D4875" s="23">
        <v>439.45</v>
      </c>
      <c r="E4875" s="23">
        <v>1594357.3</v>
      </c>
      <c r="F4875" s="23">
        <v>401.12</v>
      </c>
      <c r="G4875" s="23">
        <v>1901098.68</v>
      </c>
      <c r="H4875" s="23">
        <v>468.7</v>
      </c>
      <c r="I4875" s="23">
        <v>1855880.16</v>
      </c>
      <c r="J4875" s="23">
        <v>457.87</v>
      </c>
      <c r="K4875" s="23">
        <v>1</v>
      </c>
      <c r="L4875" s="23">
        <v>1</v>
      </c>
      <c r="M4875" s="21" t="s">
        <v>50</v>
      </c>
      <c r="N4875" s="21" t="s">
        <v>5192</v>
      </c>
      <c r="O4875" s="22"/>
      <c r="P4875" s="23">
        <v>5410</v>
      </c>
    </row>
    <row r="4876" spans="1:16" ht="45" x14ac:dyDescent="0.25">
      <c r="A4876" s="21" t="s">
        <v>9088</v>
      </c>
      <c r="B4876" s="21" t="s">
        <v>49</v>
      </c>
      <c r="C4876" s="22"/>
      <c r="D4876" s="22"/>
      <c r="E4876" s="22"/>
      <c r="F4876" s="22"/>
      <c r="G4876" s="22"/>
      <c r="H4876" s="22"/>
      <c r="I4876" s="22"/>
      <c r="J4876" s="22"/>
      <c r="K4876" s="23">
        <v>1</v>
      </c>
      <c r="L4876" s="23">
        <v>1</v>
      </c>
      <c r="M4876" s="21" t="s">
        <v>50</v>
      </c>
      <c r="N4876" s="21" t="s">
        <v>50</v>
      </c>
      <c r="O4876" s="22"/>
      <c r="P4876" s="22"/>
    </row>
    <row r="4877" spans="1:16" ht="45" x14ac:dyDescent="0.25">
      <c r="A4877" s="21" t="s">
        <v>9089</v>
      </c>
      <c r="B4877" s="21" t="s">
        <v>49</v>
      </c>
      <c r="C4877" s="22"/>
      <c r="D4877" s="22"/>
      <c r="E4877" s="22"/>
      <c r="F4877" s="22"/>
      <c r="G4877" s="22"/>
      <c r="H4877" s="22"/>
      <c r="I4877" s="22"/>
      <c r="J4877" s="22"/>
      <c r="K4877" s="23">
        <v>1</v>
      </c>
      <c r="L4877" s="23">
        <v>1</v>
      </c>
      <c r="M4877" s="21" t="s">
        <v>50</v>
      </c>
      <c r="N4877" s="21" t="s">
        <v>50</v>
      </c>
      <c r="O4877" s="22"/>
      <c r="P4877" s="22"/>
    </row>
    <row r="4878" spans="1:16" ht="45" x14ac:dyDescent="0.25">
      <c r="A4878" s="21" t="s">
        <v>9090</v>
      </c>
      <c r="B4878" s="21" t="s">
        <v>49</v>
      </c>
      <c r="C4878" s="22"/>
      <c r="D4878" s="22"/>
      <c r="E4878" s="22"/>
      <c r="F4878" s="22"/>
      <c r="G4878" s="22"/>
      <c r="H4878" s="22"/>
      <c r="I4878" s="22"/>
      <c r="J4878" s="22"/>
      <c r="K4878" s="23">
        <v>1</v>
      </c>
      <c r="L4878" s="23">
        <v>1</v>
      </c>
      <c r="M4878" s="21" t="s">
        <v>50</v>
      </c>
      <c r="N4878" s="21" t="s">
        <v>50</v>
      </c>
      <c r="O4878" s="22"/>
      <c r="P4878" s="22"/>
    </row>
    <row r="4879" spans="1:16" ht="45" x14ac:dyDescent="0.25">
      <c r="A4879" s="21" t="s">
        <v>9091</v>
      </c>
      <c r="B4879" s="21" t="s">
        <v>49</v>
      </c>
      <c r="C4879" s="22"/>
      <c r="D4879" s="22"/>
      <c r="E4879" s="22"/>
      <c r="F4879" s="22"/>
      <c r="G4879" s="22"/>
      <c r="H4879" s="22"/>
      <c r="I4879" s="22"/>
      <c r="J4879" s="22"/>
      <c r="K4879" s="23">
        <v>1</v>
      </c>
      <c r="L4879" s="23">
        <v>1</v>
      </c>
      <c r="M4879" s="21" t="s">
        <v>50</v>
      </c>
      <c r="N4879" s="21" t="s">
        <v>50</v>
      </c>
      <c r="O4879" s="22"/>
      <c r="P4879" s="22"/>
    </row>
    <row r="4880" spans="1:16" ht="45" x14ac:dyDescent="0.25">
      <c r="A4880" s="21" t="s">
        <v>9092</v>
      </c>
      <c r="B4880" s="21" t="s">
        <v>49</v>
      </c>
      <c r="C4880" s="22"/>
      <c r="D4880" s="22"/>
      <c r="E4880" s="22"/>
      <c r="F4880" s="22"/>
      <c r="G4880" s="22"/>
      <c r="H4880" s="22"/>
      <c r="I4880" s="22"/>
      <c r="J4880" s="22"/>
      <c r="K4880" s="23">
        <v>1</v>
      </c>
      <c r="L4880" s="23">
        <v>1</v>
      </c>
      <c r="M4880" s="21" t="s">
        <v>50</v>
      </c>
      <c r="N4880" s="21" t="s">
        <v>50</v>
      </c>
      <c r="O4880" s="22"/>
      <c r="P4880" s="22"/>
    </row>
    <row r="4881" spans="1:16" ht="45" x14ac:dyDescent="0.25">
      <c r="A4881" s="21" t="s">
        <v>9093</v>
      </c>
      <c r="B4881" s="21" t="s">
        <v>49</v>
      </c>
      <c r="C4881" s="22"/>
      <c r="D4881" s="22"/>
      <c r="E4881" s="22"/>
      <c r="F4881" s="22"/>
      <c r="G4881" s="22"/>
      <c r="H4881" s="22"/>
      <c r="I4881" s="22"/>
      <c r="J4881" s="22"/>
      <c r="K4881" s="23">
        <v>1</v>
      </c>
      <c r="L4881" s="23">
        <v>1</v>
      </c>
      <c r="M4881" s="21" t="s">
        <v>50</v>
      </c>
      <c r="N4881" s="21" t="s">
        <v>50</v>
      </c>
      <c r="O4881" s="22"/>
      <c r="P4881" s="22"/>
    </row>
    <row r="4882" spans="1:16" ht="45" x14ac:dyDescent="0.25">
      <c r="A4882" s="21" t="s">
        <v>9094</v>
      </c>
      <c r="B4882" s="21" t="s">
        <v>49</v>
      </c>
      <c r="C4882" s="22"/>
      <c r="D4882" s="22"/>
      <c r="E4882" s="22"/>
      <c r="F4882" s="22"/>
      <c r="G4882" s="22"/>
      <c r="H4882" s="22"/>
      <c r="I4882" s="22"/>
      <c r="J4882" s="22"/>
      <c r="K4882" s="23">
        <v>1</v>
      </c>
      <c r="L4882" s="23">
        <v>1</v>
      </c>
      <c r="M4882" s="21" t="s">
        <v>50</v>
      </c>
      <c r="N4882" s="21" t="s">
        <v>50</v>
      </c>
      <c r="O4882" s="22"/>
      <c r="P4882" s="22"/>
    </row>
    <row r="4883" spans="1:16" ht="45" x14ac:dyDescent="0.25">
      <c r="A4883" s="21" t="s">
        <v>9095</v>
      </c>
      <c r="B4883" s="21" t="s">
        <v>49</v>
      </c>
      <c r="C4883" s="22"/>
      <c r="D4883" s="22"/>
      <c r="E4883" s="22"/>
      <c r="F4883" s="22"/>
      <c r="G4883" s="22"/>
      <c r="H4883" s="22"/>
      <c r="I4883" s="22"/>
      <c r="J4883" s="22"/>
      <c r="K4883" s="23">
        <v>1</v>
      </c>
      <c r="L4883" s="23">
        <v>1</v>
      </c>
      <c r="M4883" s="21" t="s">
        <v>50</v>
      </c>
      <c r="N4883" s="21" t="s">
        <v>50</v>
      </c>
      <c r="O4883" s="22"/>
      <c r="P4883" s="22"/>
    </row>
    <row r="4884" spans="1:16" ht="45" x14ac:dyDescent="0.25">
      <c r="A4884" s="21" t="s">
        <v>9096</v>
      </c>
      <c r="B4884" s="21" t="s">
        <v>49</v>
      </c>
      <c r="C4884" s="22"/>
      <c r="D4884" s="22"/>
      <c r="E4884" s="22"/>
      <c r="F4884" s="22"/>
      <c r="G4884" s="22"/>
      <c r="H4884" s="22"/>
      <c r="I4884" s="22"/>
      <c r="J4884" s="22"/>
      <c r="K4884" s="23">
        <v>1</v>
      </c>
      <c r="L4884" s="23">
        <v>1</v>
      </c>
      <c r="M4884" s="21" t="s">
        <v>50</v>
      </c>
      <c r="N4884" s="21" t="s">
        <v>50</v>
      </c>
      <c r="O4884" s="22"/>
      <c r="P4884" s="22"/>
    </row>
    <row r="4885" spans="1:16" ht="45" x14ac:dyDescent="0.25">
      <c r="A4885" s="21" t="s">
        <v>9097</v>
      </c>
      <c r="B4885" s="21" t="s">
        <v>49</v>
      </c>
      <c r="C4885" s="22"/>
      <c r="D4885" s="22"/>
      <c r="E4885" s="22"/>
      <c r="F4885" s="22"/>
      <c r="G4885" s="22"/>
      <c r="H4885" s="22"/>
      <c r="I4885" s="22"/>
      <c r="J4885" s="22"/>
      <c r="K4885" s="23">
        <v>1</v>
      </c>
      <c r="L4885" s="23">
        <v>1</v>
      </c>
      <c r="M4885" s="21" t="s">
        <v>50</v>
      </c>
      <c r="N4885" s="21" t="s">
        <v>50</v>
      </c>
      <c r="O4885" s="22"/>
      <c r="P4885" s="22"/>
    </row>
    <row r="4886" spans="1:16" ht="45" x14ac:dyDescent="0.25">
      <c r="A4886" s="21" t="s">
        <v>9098</v>
      </c>
      <c r="B4886" s="21" t="s">
        <v>49</v>
      </c>
      <c r="C4886" s="22"/>
      <c r="D4886" s="22"/>
      <c r="E4886" s="22"/>
      <c r="F4886" s="22"/>
      <c r="G4886" s="22"/>
      <c r="H4886" s="22"/>
      <c r="I4886" s="22"/>
      <c r="J4886" s="22"/>
      <c r="K4886" s="23">
        <v>1</v>
      </c>
      <c r="L4886" s="23">
        <v>1</v>
      </c>
      <c r="M4886" s="21" t="s">
        <v>50</v>
      </c>
      <c r="N4886" s="21" t="s">
        <v>50</v>
      </c>
      <c r="O4886" s="22"/>
      <c r="P4886" s="22"/>
    </row>
    <row r="4887" spans="1:16" ht="45" x14ac:dyDescent="0.25">
      <c r="A4887" s="21" t="s">
        <v>3831</v>
      </c>
      <c r="B4887" s="21" t="s">
        <v>49</v>
      </c>
      <c r="C4887" s="23">
        <v>86915864.019999996</v>
      </c>
      <c r="D4887" s="23">
        <v>379.89</v>
      </c>
      <c r="E4887" s="23">
        <v>38872701.950000003</v>
      </c>
      <c r="F4887" s="23">
        <v>241.48</v>
      </c>
      <c r="G4887" s="23">
        <v>139003228.75</v>
      </c>
      <c r="H4887" s="23">
        <v>493.56</v>
      </c>
      <c r="I4887" s="23">
        <v>76590601.200000003</v>
      </c>
      <c r="J4887" s="23">
        <v>339.51</v>
      </c>
      <c r="K4887" s="23">
        <v>1</v>
      </c>
      <c r="L4887" s="23">
        <v>1</v>
      </c>
      <c r="M4887" s="21" t="s">
        <v>50</v>
      </c>
      <c r="N4887" s="21" t="s">
        <v>1462</v>
      </c>
      <c r="O4887" s="22"/>
      <c r="P4887" s="23">
        <v>253203.25</v>
      </c>
    </row>
    <row r="4888" spans="1:16" ht="45" x14ac:dyDescent="0.25">
      <c r="A4888" s="21" t="s">
        <v>9099</v>
      </c>
      <c r="B4888" s="21" t="s">
        <v>49</v>
      </c>
      <c r="C4888" s="22"/>
      <c r="D4888" s="22"/>
      <c r="E4888" s="22"/>
      <c r="F4888" s="22"/>
      <c r="G4888" s="22"/>
      <c r="H4888" s="22"/>
      <c r="I4888" s="22"/>
      <c r="J4888" s="22"/>
      <c r="K4888" s="23">
        <v>1</v>
      </c>
      <c r="L4888" s="23">
        <v>1</v>
      </c>
      <c r="M4888" s="21" t="s">
        <v>50</v>
      </c>
      <c r="N4888" s="21" t="s">
        <v>50</v>
      </c>
      <c r="O4888" s="22"/>
      <c r="P4888" s="22"/>
    </row>
    <row r="4889" spans="1:16" ht="45" x14ac:dyDescent="0.25">
      <c r="A4889" s="21" t="s">
        <v>9100</v>
      </c>
      <c r="B4889" s="21" t="s">
        <v>49</v>
      </c>
      <c r="C4889" s="22"/>
      <c r="D4889" s="22"/>
      <c r="E4889" s="22"/>
      <c r="F4889" s="22"/>
      <c r="G4889" s="22"/>
      <c r="H4889" s="22"/>
      <c r="I4889" s="22"/>
      <c r="J4889" s="22"/>
      <c r="K4889" s="23">
        <v>1</v>
      </c>
      <c r="L4889" s="23">
        <v>1</v>
      </c>
      <c r="M4889" s="21" t="s">
        <v>50</v>
      </c>
      <c r="N4889" s="21" t="s">
        <v>50</v>
      </c>
      <c r="O4889" s="22"/>
      <c r="P4889" s="22"/>
    </row>
    <row r="4890" spans="1:16" ht="45" x14ac:dyDescent="0.25">
      <c r="A4890" s="21" t="s">
        <v>9101</v>
      </c>
      <c r="B4890" s="21" t="s">
        <v>49</v>
      </c>
      <c r="C4890" s="22"/>
      <c r="D4890" s="22"/>
      <c r="E4890" s="22"/>
      <c r="F4890" s="22"/>
      <c r="G4890" s="22"/>
      <c r="H4890" s="22"/>
      <c r="I4890" s="22"/>
      <c r="J4890" s="22"/>
      <c r="K4890" s="23">
        <v>1</v>
      </c>
      <c r="L4890" s="23">
        <v>1</v>
      </c>
      <c r="M4890" s="21" t="s">
        <v>50</v>
      </c>
      <c r="N4890" s="21" t="s">
        <v>50</v>
      </c>
      <c r="O4890" s="22"/>
      <c r="P4890" s="22"/>
    </row>
    <row r="4891" spans="1:16" ht="45" x14ac:dyDescent="0.25">
      <c r="A4891" s="21" t="s">
        <v>9102</v>
      </c>
      <c r="B4891" s="21" t="s">
        <v>49</v>
      </c>
      <c r="C4891" s="22"/>
      <c r="D4891" s="22"/>
      <c r="E4891" s="22"/>
      <c r="F4891" s="22"/>
      <c r="G4891" s="22"/>
      <c r="H4891" s="22"/>
      <c r="I4891" s="22"/>
      <c r="J4891" s="22"/>
      <c r="K4891" s="23">
        <v>1</v>
      </c>
      <c r="L4891" s="23">
        <v>1</v>
      </c>
      <c r="M4891" s="21" t="s">
        <v>50</v>
      </c>
      <c r="N4891" s="21" t="s">
        <v>50</v>
      </c>
      <c r="O4891" s="22"/>
      <c r="P4891" s="22"/>
    </row>
    <row r="4892" spans="1:16" ht="45" x14ac:dyDescent="0.25">
      <c r="A4892" s="21" t="s">
        <v>9103</v>
      </c>
      <c r="B4892" s="21" t="s">
        <v>49</v>
      </c>
      <c r="C4892" s="22"/>
      <c r="D4892" s="22"/>
      <c r="E4892" s="22"/>
      <c r="F4892" s="22"/>
      <c r="G4892" s="22"/>
      <c r="H4892" s="22"/>
      <c r="I4892" s="22"/>
      <c r="J4892" s="22"/>
      <c r="K4892" s="23">
        <v>1</v>
      </c>
      <c r="L4892" s="23">
        <v>1</v>
      </c>
      <c r="M4892" s="21" t="s">
        <v>50</v>
      </c>
      <c r="N4892" s="21" t="s">
        <v>50</v>
      </c>
      <c r="O4892" s="22"/>
      <c r="P4892" s="22"/>
    </row>
    <row r="4893" spans="1:16" ht="45" x14ac:dyDescent="0.25">
      <c r="A4893" s="21" t="s">
        <v>9104</v>
      </c>
      <c r="B4893" s="21" t="s">
        <v>49</v>
      </c>
      <c r="C4893" s="22"/>
      <c r="D4893" s="22"/>
      <c r="E4893" s="22"/>
      <c r="F4893" s="22"/>
      <c r="G4893" s="22"/>
      <c r="H4893" s="22"/>
      <c r="I4893" s="22"/>
      <c r="J4893" s="22"/>
      <c r="K4893" s="23">
        <v>1</v>
      </c>
      <c r="L4893" s="23">
        <v>1</v>
      </c>
      <c r="M4893" s="21" t="s">
        <v>50</v>
      </c>
      <c r="N4893" s="21" t="s">
        <v>50</v>
      </c>
      <c r="O4893" s="22"/>
      <c r="P4893" s="22"/>
    </row>
    <row r="4894" spans="1:16" ht="45" x14ac:dyDescent="0.25">
      <c r="A4894" s="21" t="s">
        <v>9105</v>
      </c>
      <c r="B4894" s="21" t="s">
        <v>49</v>
      </c>
      <c r="C4894" s="22"/>
      <c r="D4894" s="22"/>
      <c r="E4894" s="22"/>
      <c r="F4894" s="22"/>
      <c r="G4894" s="22"/>
      <c r="H4894" s="22"/>
      <c r="I4894" s="22"/>
      <c r="J4894" s="22"/>
      <c r="K4894" s="23">
        <v>1</v>
      </c>
      <c r="L4894" s="23">
        <v>1</v>
      </c>
      <c r="M4894" s="21" t="s">
        <v>50</v>
      </c>
      <c r="N4894" s="21" t="s">
        <v>50</v>
      </c>
      <c r="O4894" s="22"/>
      <c r="P4894" s="22"/>
    </row>
    <row r="4895" spans="1:16" ht="45" x14ac:dyDescent="0.25">
      <c r="A4895" s="21" t="s">
        <v>3833</v>
      </c>
      <c r="B4895" s="21" t="s">
        <v>49</v>
      </c>
      <c r="C4895" s="23">
        <v>24805844.149999999</v>
      </c>
      <c r="D4895" s="23">
        <v>1315.08</v>
      </c>
      <c r="E4895" s="23">
        <v>49797213.340000004</v>
      </c>
      <c r="F4895" s="23">
        <v>2378.52</v>
      </c>
      <c r="G4895" s="23">
        <v>46742340.740000002</v>
      </c>
      <c r="H4895" s="23">
        <v>1953.78</v>
      </c>
      <c r="I4895" s="23">
        <v>39434953.659999996</v>
      </c>
      <c r="J4895" s="23">
        <v>2051.04</v>
      </c>
      <c r="K4895" s="23">
        <v>1</v>
      </c>
      <c r="L4895" s="23">
        <v>1</v>
      </c>
      <c r="M4895" s="21" t="s">
        <v>50</v>
      </c>
      <c r="N4895" s="21" t="s">
        <v>5192</v>
      </c>
      <c r="O4895" s="22"/>
      <c r="P4895" s="23">
        <v>23529.5</v>
      </c>
    </row>
    <row r="4896" spans="1:16" ht="45" x14ac:dyDescent="0.25">
      <c r="A4896" s="21" t="s">
        <v>9106</v>
      </c>
      <c r="B4896" s="21" t="s">
        <v>49</v>
      </c>
      <c r="C4896" s="22"/>
      <c r="D4896" s="22"/>
      <c r="E4896" s="22"/>
      <c r="F4896" s="22"/>
      <c r="G4896" s="22"/>
      <c r="H4896" s="22"/>
      <c r="I4896" s="22"/>
      <c r="J4896" s="22"/>
      <c r="K4896" s="23">
        <v>1</v>
      </c>
      <c r="L4896" s="23">
        <v>1</v>
      </c>
      <c r="M4896" s="21" t="s">
        <v>50</v>
      </c>
      <c r="N4896" s="21" t="s">
        <v>50</v>
      </c>
      <c r="O4896" s="22"/>
      <c r="P4896" s="22"/>
    </row>
    <row r="4897" spans="1:16" ht="45" x14ac:dyDescent="0.25">
      <c r="A4897" s="21" t="s">
        <v>9107</v>
      </c>
      <c r="B4897" s="21" t="s">
        <v>49</v>
      </c>
      <c r="C4897" s="22"/>
      <c r="D4897" s="22"/>
      <c r="E4897" s="22"/>
      <c r="F4897" s="22"/>
      <c r="G4897" s="22"/>
      <c r="H4897" s="22"/>
      <c r="I4897" s="22"/>
      <c r="J4897" s="22"/>
      <c r="K4897" s="23">
        <v>1</v>
      </c>
      <c r="L4897" s="23">
        <v>1</v>
      </c>
      <c r="M4897" s="21" t="s">
        <v>50</v>
      </c>
      <c r="N4897" s="21" t="s">
        <v>50</v>
      </c>
      <c r="O4897" s="22"/>
      <c r="P4897" s="22"/>
    </row>
    <row r="4898" spans="1:16" ht="45" x14ac:dyDescent="0.25">
      <c r="A4898" s="21" t="s">
        <v>9108</v>
      </c>
      <c r="B4898" s="21" t="s">
        <v>49</v>
      </c>
      <c r="C4898" s="22"/>
      <c r="D4898" s="22"/>
      <c r="E4898" s="22"/>
      <c r="F4898" s="22"/>
      <c r="G4898" s="22"/>
      <c r="H4898" s="22"/>
      <c r="I4898" s="22"/>
      <c r="J4898" s="22"/>
      <c r="K4898" s="23">
        <v>1</v>
      </c>
      <c r="L4898" s="23">
        <v>1</v>
      </c>
      <c r="M4898" s="21" t="s">
        <v>50</v>
      </c>
      <c r="N4898" s="21" t="s">
        <v>50</v>
      </c>
      <c r="O4898" s="22"/>
      <c r="P4898" s="22"/>
    </row>
    <row r="4899" spans="1:16" ht="45" x14ac:dyDescent="0.25">
      <c r="A4899" s="21" t="s">
        <v>9109</v>
      </c>
      <c r="B4899" s="21" t="s">
        <v>49</v>
      </c>
      <c r="C4899" s="22"/>
      <c r="D4899" s="22"/>
      <c r="E4899" s="22"/>
      <c r="F4899" s="22"/>
      <c r="G4899" s="22"/>
      <c r="H4899" s="22"/>
      <c r="I4899" s="22"/>
      <c r="J4899" s="22"/>
      <c r="K4899" s="23">
        <v>1</v>
      </c>
      <c r="L4899" s="23">
        <v>1</v>
      </c>
      <c r="M4899" s="21" t="s">
        <v>50</v>
      </c>
      <c r="N4899" s="21" t="s">
        <v>50</v>
      </c>
      <c r="O4899" s="22"/>
      <c r="P4899" s="22"/>
    </row>
    <row r="4900" spans="1:16" ht="45" x14ac:dyDescent="0.25">
      <c r="A4900" s="21" t="s">
        <v>9110</v>
      </c>
      <c r="B4900" s="21" t="s">
        <v>49</v>
      </c>
      <c r="C4900" s="22"/>
      <c r="D4900" s="22"/>
      <c r="E4900" s="22"/>
      <c r="F4900" s="22"/>
      <c r="G4900" s="22"/>
      <c r="H4900" s="22"/>
      <c r="I4900" s="22"/>
      <c r="J4900" s="22"/>
      <c r="K4900" s="23">
        <v>1</v>
      </c>
      <c r="L4900" s="23">
        <v>1</v>
      </c>
      <c r="M4900" s="21" t="s">
        <v>50</v>
      </c>
      <c r="N4900" s="21" t="s">
        <v>50</v>
      </c>
      <c r="O4900" s="22"/>
      <c r="P4900" s="22"/>
    </row>
    <row r="4901" spans="1:16" ht="45" x14ac:dyDescent="0.25">
      <c r="A4901" s="21" t="s">
        <v>9111</v>
      </c>
      <c r="B4901" s="21" t="s">
        <v>49</v>
      </c>
      <c r="C4901" s="22"/>
      <c r="D4901" s="22"/>
      <c r="E4901" s="22"/>
      <c r="F4901" s="22"/>
      <c r="G4901" s="22"/>
      <c r="H4901" s="22"/>
      <c r="I4901" s="22"/>
      <c r="J4901" s="22"/>
      <c r="K4901" s="23">
        <v>1</v>
      </c>
      <c r="L4901" s="23">
        <v>1</v>
      </c>
      <c r="M4901" s="21" t="s">
        <v>50</v>
      </c>
      <c r="N4901" s="21" t="s">
        <v>50</v>
      </c>
      <c r="O4901" s="22"/>
      <c r="P4901" s="22"/>
    </row>
    <row r="4902" spans="1:16" ht="45" x14ac:dyDescent="0.25">
      <c r="A4902" s="21" t="s">
        <v>9112</v>
      </c>
      <c r="B4902" s="21" t="s">
        <v>49</v>
      </c>
      <c r="C4902" s="22"/>
      <c r="D4902" s="22"/>
      <c r="E4902" s="22"/>
      <c r="F4902" s="22"/>
      <c r="G4902" s="22"/>
      <c r="H4902" s="22"/>
      <c r="I4902" s="22"/>
      <c r="J4902" s="22"/>
      <c r="K4902" s="23">
        <v>1</v>
      </c>
      <c r="L4902" s="23">
        <v>1</v>
      </c>
      <c r="M4902" s="21" t="s">
        <v>50</v>
      </c>
      <c r="N4902" s="21" t="s">
        <v>50</v>
      </c>
      <c r="O4902" s="22"/>
      <c r="P4902" s="22"/>
    </row>
    <row r="4903" spans="1:16" ht="45" x14ac:dyDescent="0.25">
      <c r="A4903" s="21" t="s">
        <v>9113</v>
      </c>
      <c r="B4903" s="21" t="s">
        <v>198</v>
      </c>
      <c r="C4903" s="22"/>
      <c r="D4903" s="22"/>
      <c r="E4903" s="22"/>
      <c r="F4903" s="22"/>
      <c r="G4903" s="22"/>
      <c r="H4903" s="22"/>
      <c r="I4903" s="22"/>
      <c r="J4903" s="22"/>
      <c r="K4903" s="23">
        <v>1</v>
      </c>
      <c r="L4903" s="23">
        <v>1</v>
      </c>
      <c r="M4903" s="21" t="s">
        <v>50</v>
      </c>
      <c r="N4903" s="21" t="s">
        <v>50</v>
      </c>
      <c r="O4903" s="22"/>
      <c r="P4903" s="22"/>
    </row>
    <row r="4904" spans="1:16" ht="45" x14ac:dyDescent="0.25">
      <c r="A4904" s="21" t="s">
        <v>9114</v>
      </c>
      <c r="B4904" s="21" t="s">
        <v>49</v>
      </c>
      <c r="C4904" s="22"/>
      <c r="D4904" s="22"/>
      <c r="E4904" s="22"/>
      <c r="F4904" s="22"/>
      <c r="G4904" s="22"/>
      <c r="H4904" s="22"/>
      <c r="I4904" s="22"/>
      <c r="J4904" s="22"/>
      <c r="K4904" s="23">
        <v>1</v>
      </c>
      <c r="L4904" s="23">
        <v>1</v>
      </c>
      <c r="M4904" s="21" t="s">
        <v>50</v>
      </c>
      <c r="N4904" s="21" t="s">
        <v>50</v>
      </c>
      <c r="O4904" s="22"/>
      <c r="P4904" s="22"/>
    </row>
    <row r="4905" spans="1:16" ht="45" x14ac:dyDescent="0.25">
      <c r="A4905" s="21" t="s">
        <v>9115</v>
      </c>
      <c r="B4905" s="21" t="s">
        <v>49</v>
      </c>
      <c r="C4905" s="22"/>
      <c r="D4905" s="22"/>
      <c r="E4905" s="22"/>
      <c r="F4905" s="22"/>
      <c r="G4905" s="22"/>
      <c r="H4905" s="22"/>
      <c r="I4905" s="22"/>
      <c r="J4905" s="22"/>
      <c r="K4905" s="23">
        <v>1</v>
      </c>
      <c r="L4905" s="23">
        <v>1</v>
      </c>
      <c r="M4905" s="21" t="s">
        <v>50</v>
      </c>
      <c r="N4905" s="21" t="s">
        <v>50</v>
      </c>
      <c r="O4905" s="22"/>
      <c r="P4905" s="22"/>
    </row>
    <row r="4906" spans="1:16" ht="45" x14ac:dyDescent="0.25">
      <c r="A4906" s="21" t="s">
        <v>9116</v>
      </c>
      <c r="B4906" s="21" t="s">
        <v>49</v>
      </c>
      <c r="C4906" s="22"/>
      <c r="D4906" s="22"/>
      <c r="E4906" s="22"/>
      <c r="F4906" s="22"/>
      <c r="G4906" s="22"/>
      <c r="H4906" s="22"/>
      <c r="I4906" s="22"/>
      <c r="J4906" s="22"/>
      <c r="K4906" s="23">
        <v>1</v>
      </c>
      <c r="L4906" s="23">
        <v>1</v>
      </c>
      <c r="M4906" s="21" t="s">
        <v>50</v>
      </c>
      <c r="N4906" s="21" t="s">
        <v>50</v>
      </c>
      <c r="O4906" s="22"/>
      <c r="P4906" s="22"/>
    </row>
    <row r="4907" spans="1:16" ht="45" x14ac:dyDescent="0.25">
      <c r="A4907" s="21" t="s">
        <v>9117</v>
      </c>
      <c r="B4907" s="21" t="s">
        <v>49</v>
      </c>
      <c r="C4907" s="22"/>
      <c r="D4907" s="22"/>
      <c r="E4907" s="22"/>
      <c r="F4907" s="22"/>
      <c r="G4907" s="22"/>
      <c r="H4907" s="22"/>
      <c r="I4907" s="22"/>
      <c r="J4907" s="22"/>
      <c r="K4907" s="23">
        <v>1</v>
      </c>
      <c r="L4907" s="23">
        <v>1</v>
      </c>
      <c r="M4907" s="21" t="s">
        <v>50</v>
      </c>
      <c r="N4907" s="21" t="s">
        <v>50</v>
      </c>
      <c r="O4907" s="22"/>
      <c r="P4907" s="22"/>
    </row>
    <row r="4908" spans="1:16" ht="45" x14ac:dyDescent="0.25">
      <c r="A4908" s="21" t="s">
        <v>9118</v>
      </c>
      <c r="B4908" s="21" t="s">
        <v>49</v>
      </c>
      <c r="C4908" s="22"/>
      <c r="D4908" s="22"/>
      <c r="E4908" s="22"/>
      <c r="F4908" s="22"/>
      <c r="G4908" s="22"/>
      <c r="H4908" s="22"/>
      <c r="I4908" s="22"/>
      <c r="J4908" s="22"/>
      <c r="K4908" s="23">
        <v>1</v>
      </c>
      <c r="L4908" s="23">
        <v>1</v>
      </c>
      <c r="M4908" s="21" t="s">
        <v>50</v>
      </c>
      <c r="N4908" s="21" t="s">
        <v>50</v>
      </c>
      <c r="O4908" s="22"/>
      <c r="P4908" s="22"/>
    </row>
    <row r="4909" spans="1:16" ht="45" x14ac:dyDescent="0.25">
      <c r="A4909" s="21" t="s">
        <v>9119</v>
      </c>
      <c r="B4909" s="21" t="s">
        <v>49</v>
      </c>
      <c r="C4909" s="22"/>
      <c r="D4909" s="22"/>
      <c r="E4909" s="22"/>
      <c r="F4909" s="22"/>
      <c r="G4909" s="22"/>
      <c r="H4909" s="22"/>
      <c r="I4909" s="22"/>
      <c r="J4909" s="22"/>
      <c r="K4909" s="23">
        <v>1</v>
      </c>
      <c r="L4909" s="23">
        <v>1</v>
      </c>
      <c r="M4909" s="21" t="s">
        <v>50</v>
      </c>
      <c r="N4909" s="21" t="s">
        <v>50</v>
      </c>
      <c r="O4909" s="22"/>
      <c r="P4909" s="22"/>
    </row>
    <row r="4910" spans="1:16" ht="45" x14ac:dyDescent="0.25">
      <c r="A4910" s="21" t="s">
        <v>9120</v>
      </c>
      <c r="B4910" s="21" t="s">
        <v>49</v>
      </c>
      <c r="C4910" s="22"/>
      <c r="D4910" s="22"/>
      <c r="E4910" s="22"/>
      <c r="F4910" s="22"/>
      <c r="G4910" s="22"/>
      <c r="H4910" s="22"/>
      <c r="I4910" s="22"/>
      <c r="J4910" s="22"/>
      <c r="K4910" s="23">
        <v>1</v>
      </c>
      <c r="L4910" s="23">
        <v>1</v>
      </c>
      <c r="M4910" s="21" t="s">
        <v>50</v>
      </c>
      <c r="N4910" s="21" t="s">
        <v>50</v>
      </c>
      <c r="O4910" s="22"/>
      <c r="P4910" s="22"/>
    </row>
    <row r="4911" spans="1:16" ht="45" x14ac:dyDescent="0.25">
      <c r="A4911" s="21" t="s">
        <v>9121</v>
      </c>
      <c r="B4911" s="21" t="s">
        <v>49</v>
      </c>
      <c r="C4911" s="22"/>
      <c r="D4911" s="22"/>
      <c r="E4911" s="22"/>
      <c r="F4911" s="22"/>
      <c r="G4911" s="22"/>
      <c r="H4911" s="22"/>
      <c r="I4911" s="22"/>
      <c r="J4911" s="22"/>
      <c r="K4911" s="23">
        <v>1</v>
      </c>
      <c r="L4911" s="23">
        <v>1</v>
      </c>
      <c r="M4911" s="21" t="s">
        <v>50</v>
      </c>
      <c r="N4911" s="21" t="s">
        <v>50</v>
      </c>
      <c r="O4911" s="22"/>
      <c r="P4911" s="22"/>
    </row>
    <row r="4912" spans="1:16" ht="45" x14ac:dyDescent="0.25">
      <c r="A4912" s="21" t="s">
        <v>9122</v>
      </c>
      <c r="B4912" s="21" t="s">
        <v>49</v>
      </c>
      <c r="C4912" s="22"/>
      <c r="D4912" s="22"/>
      <c r="E4912" s="22"/>
      <c r="F4912" s="22"/>
      <c r="G4912" s="22"/>
      <c r="H4912" s="22"/>
      <c r="I4912" s="22"/>
      <c r="J4912" s="22"/>
      <c r="K4912" s="23">
        <v>1</v>
      </c>
      <c r="L4912" s="23">
        <v>1</v>
      </c>
      <c r="M4912" s="21" t="s">
        <v>50</v>
      </c>
      <c r="N4912" s="21" t="s">
        <v>50</v>
      </c>
      <c r="O4912" s="22"/>
      <c r="P4912" s="22"/>
    </row>
    <row r="4913" spans="1:16" ht="45" x14ac:dyDescent="0.25">
      <c r="A4913" s="21" t="s">
        <v>9123</v>
      </c>
      <c r="B4913" s="21" t="s">
        <v>49</v>
      </c>
      <c r="C4913" s="22"/>
      <c r="D4913" s="22"/>
      <c r="E4913" s="22"/>
      <c r="F4913" s="22"/>
      <c r="G4913" s="22"/>
      <c r="H4913" s="22"/>
      <c r="I4913" s="22"/>
      <c r="J4913" s="22"/>
      <c r="K4913" s="23">
        <v>1</v>
      </c>
      <c r="L4913" s="23">
        <v>1</v>
      </c>
      <c r="M4913" s="21" t="s">
        <v>50</v>
      </c>
      <c r="N4913" s="21" t="s">
        <v>50</v>
      </c>
      <c r="O4913" s="22"/>
      <c r="P4913" s="22"/>
    </row>
    <row r="4914" spans="1:16" ht="45" x14ac:dyDescent="0.25">
      <c r="A4914" s="21" t="s">
        <v>3835</v>
      </c>
      <c r="B4914" s="21" t="s">
        <v>49</v>
      </c>
      <c r="C4914" s="23">
        <v>23221081.579999998</v>
      </c>
      <c r="D4914" s="23">
        <v>10.41</v>
      </c>
      <c r="E4914" s="23">
        <v>178809300.28</v>
      </c>
      <c r="F4914" s="23">
        <v>39.78</v>
      </c>
      <c r="G4914" s="23">
        <v>303853816.88999999</v>
      </c>
      <c r="H4914" s="23">
        <v>47.17</v>
      </c>
      <c r="I4914" s="23">
        <v>231182825.19</v>
      </c>
      <c r="J4914" s="23">
        <v>45.15</v>
      </c>
      <c r="K4914" s="23">
        <v>1</v>
      </c>
      <c r="L4914" s="23">
        <v>1</v>
      </c>
      <c r="M4914" s="21" t="s">
        <v>50</v>
      </c>
      <c r="N4914" s="21" t="s">
        <v>204</v>
      </c>
      <c r="O4914" s="22"/>
      <c r="P4914" s="23">
        <v>2496952.25</v>
      </c>
    </row>
    <row r="4915" spans="1:16" ht="45" x14ac:dyDescent="0.25">
      <c r="A4915" s="21" t="s">
        <v>9124</v>
      </c>
      <c r="B4915" s="21" t="s">
        <v>49</v>
      </c>
      <c r="C4915" s="22"/>
      <c r="D4915" s="22"/>
      <c r="E4915" s="22"/>
      <c r="F4915" s="22"/>
      <c r="G4915" s="22"/>
      <c r="H4915" s="22"/>
      <c r="I4915" s="22"/>
      <c r="J4915" s="22"/>
      <c r="K4915" s="23">
        <v>1</v>
      </c>
      <c r="L4915" s="23">
        <v>1</v>
      </c>
      <c r="M4915" s="21" t="s">
        <v>50</v>
      </c>
      <c r="N4915" s="21" t="s">
        <v>50</v>
      </c>
      <c r="O4915" s="22"/>
      <c r="P4915" s="22"/>
    </row>
    <row r="4916" spans="1:16" ht="45" x14ac:dyDescent="0.25">
      <c r="A4916" s="21" t="s">
        <v>9125</v>
      </c>
      <c r="B4916" s="21" t="s">
        <v>49</v>
      </c>
      <c r="C4916" s="22"/>
      <c r="D4916" s="22"/>
      <c r="E4916" s="22"/>
      <c r="F4916" s="22"/>
      <c r="G4916" s="22"/>
      <c r="H4916" s="22"/>
      <c r="I4916" s="22"/>
      <c r="J4916" s="22"/>
      <c r="K4916" s="23">
        <v>1</v>
      </c>
      <c r="L4916" s="23">
        <v>1</v>
      </c>
      <c r="M4916" s="21" t="s">
        <v>50</v>
      </c>
      <c r="N4916" s="21" t="s">
        <v>50</v>
      </c>
      <c r="O4916" s="22"/>
      <c r="P4916" s="22"/>
    </row>
    <row r="4917" spans="1:16" ht="45" x14ac:dyDescent="0.25">
      <c r="A4917" s="21" t="s">
        <v>9126</v>
      </c>
      <c r="B4917" s="21" t="s">
        <v>49</v>
      </c>
      <c r="C4917" s="22"/>
      <c r="D4917" s="22"/>
      <c r="E4917" s="22"/>
      <c r="F4917" s="22"/>
      <c r="G4917" s="22"/>
      <c r="H4917" s="22"/>
      <c r="I4917" s="22"/>
      <c r="J4917" s="22"/>
      <c r="K4917" s="23">
        <v>1</v>
      </c>
      <c r="L4917" s="23">
        <v>1</v>
      </c>
      <c r="M4917" s="21" t="s">
        <v>50</v>
      </c>
      <c r="N4917" s="21" t="s">
        <v>50</v>
      </c>
      <c r="O4917" s="22"/>
      <c r="P4917" s="22"/>
    </row>
    <row r="4918" spans="1:16" ht="45" x14ac:dyDescent="0.25">
      <c r="A4918" s="21" t="s">
        <v>9127</v>
      </c>
      <c r="B4918" s="21" t="s">
        <v>49</v>
      </c>
      <c r="C4918" s="22"/>
      <c r="D4918" s="22"/>
      <c r="E4918" s="22"/>
      <c r="F4918" s="22"/>
      <c r="G4918" s="22"/>
      <c r="H4918" s="22"/>
      <c r="I4918" s="22"/>
      <c r="J4918" s="22"/>
      <c r="K4918" s="23">
        <v>1</v>
      </c>
      <c r="L4918" s="23">
        <v>1</v>
      </c>
      <c r="M4918" s="21" t="s">
        <v>50</v>
      </c>
      <c r="N4918" s="21" t="s">
        <v>50</v>
      </c>
      <c r="O4918" s="22"/>
      <c r="P4918" s="22"/>
    </row>
    <row r="4919" spans="1:16" ht="45" x14ac:dyDescent="0.25">
      <c r="A4919" s="21" t="s">
        <v>9128</v>
      </c>
      <c r="B4919" s="21" t="s">
        <v>49</v>
      </c>
      <c r="C4919" s="22"/>
      <c r="D4919" s="22"/>
      <c r="E4919" s="22"/>
      <c r="F4919" s="22"/>
      <c r="G4919" s="22"/>
      <c r="H4919" s="22"/>
      <c r="I4919" s="22"/>
      <c r="J4919" s="22"/>
      <c r="K4919" s="23">
        <v>1</v>
      </c>
      <c r="L4919" s="23">
        <v>1</v>
      </c>
      <c r="M4919" s="21" t="s">
        <v>50</v>
      </c>
      <c r="N4919" s="21" t="s">
        <v>50</v>
      </c>
      <c r="O4919" s="22"/>
      <c r="P4919" s="22"/>
    </row>
    <row r="4920" spans="1:16" ht="45" x14ac:dyDescent="0.25">
      <c r="A4920" s="21" t="s">
        <v>9129</v>
      </c>
      <c r="B4920" s="21" t="s">
        <v>49</v>
      </c>
      <c r="C4920" s="22"/>
      <c r="D4920" s="22"/>
      <c r="E4920" s="22"/>
      <c r="F4920" s="22"/>
      <c r="G4920" s="22"/>
      <c r="H4920" s="22"/>
      <c r="I4920" s="22"/>
      <c r="J4920" s="22"/>
      <c r="K4920" s="23">
        <v>1</v>
      </c>
      <c r="L4920" s="23">
        <v>1</v>
      </c>
      <c r="M4920" s="21" t="s">
        <v>50</v>
      </c>
      <c r="N4920" s="21" t="s">
        <v>50</v>
      </c>
      <c r="O4920" s="22"/>
      <c r="P4920" s="22"/>
    </row>
    <row r="4921" spans="1:16" ht="45" x14ac:dyDescent="0.25">
      <c r="A4921" s="21" t="s">
        <v>9130</v>
      </c>
      <c r="B4921" s="21" t="s">
        <v>49</v>
      </c>
      <c r="C4921" s="22"/>
      <c r="D4921" s="22"/>
      <c r="E4921" s="22"/>
      <c r="F4921" s="22"/>
      <c r="G4921" s="22"/>
      <c r="H4921" s="22"/>
      <c r="I4921" s="22"/>
      <c r="J4921" s="22"/>
      <c r="K4921" s="23">
        <v>1</v>
      </c>
      <c r="L4921" s="23">
        <v>1</v>
      </c>
      <c r="M4921" s="21" t="s">
        <v>50</v>
      </c>
      <c r="N4921" s="21" t="s">
        <v>50</v>
      </c>
      <c r="O4921" s="22"/>
      <c r="P4921" s="22"/>
    </row>
    <row r="4922" spans="1:16" ht="45" x14ac:dyDescent="0.25">
      <c r="A4922" s="21" t="s">
        <v>9131</v>
      </c>
      <c r="B4922" s="21" t="s">
        <v>49</v>
      </c>
      <c r="C4922" s="22"/>
      <c r="D4922" s="22"/>
      <c r="E4922" s="22"/>
      <c r="F4922" s="22"/>
      <c r="G4922" s="22"/>
      <c r="H4922" s="22"/>
      <c r="I4922" s="22"/>
      <c r="J4922" s="22"/>
      <c r="K4922" s="23">
        <v>1</v>
      </c>
      <c r="L4922" s="23">
        <v>1</v>
      </c>
      <c r="M4922" s="21" t="s">
        <v>50</v>
      </c>
      <c r="N4922" s="21" t="s">
        <v>50</v>
      </c>
      <c r="O4922" s="22"/>
      <c r="P4922" s="22"/>
    </row>
    <row r="4923" spans="1:16" ht="45" x14ac:dyDescent="0.25">
      <c r="A4923" s="21" t="s">
        <v>9132</v>
      </c>
      <c r="B4923" s="21" t="s">
        <v>49</v>
      </c>
      <c r="C4923" s="22"/>
      <c r="D4923" s="22"/>
      <c r="E4923" s="22"/>
      <c r="F4923" s="22"/>
      <c r="G4923" s="22"/>
      <c r="H4923" s="22"/>
      <c r="I4923" s="22"/>
      <c r="J4923" s="22"/>
      <c r="K4923" s="23">
        <v>1</v>
      </c>
      <c r="L4923" s="23">
        <v>1</v>
      </c>
      <c r="M4923" s="21" t="s">
        <v>50</v>
      </c>
      <c r="N4923" s="21" t="s">
        <v>50</v>
      </c>
      <c r="O4923" s="22"/>
      <c r="P4923" s="22"/>
    </row>
    <row r="4924" spans="1:16" ht="45" x14ac:dyDescent="0.25">
      <c r="A4924" s="21" t="s">
        <v>9133</v>
      </c>
      <c r="B4924" s="21" t="s">
        <v>49</v>
      </c>
      <c r="C4924" s="22"/>
      <c r="D4924" s="22"/>
      <c r="E4924" s="22"/>
      <c r="F4924" s="22"/>
      <c r="G4924" s="22"/>
      <c r="H4924" s="22"/>
      <c r="I4924" s="22"/>
      <c r="J4924" s="22"/>
      <c r="K4924" s="23">
        <v>1</v>
      </c>
      <c r="L4924" s="23">
        <v>1</v>
      </c>
      <c r="M4924" s="21" t="s">
        <v>50</v>
      </c>
      <c r="N4924" s="21" t="s">
        <v>50</v>
      </c>
      <c r="O4924" s="22"/>
      <c r="P4924" s="22"/>
    </row>
    <row r="4925" spans="1:16" ht="45" x14ac:dyDescent="0.25">
      <c r="A4925" s="21" t="s">
        <v>9134</v>
      </c>
      <c r="B4925" s="21" t="s">
        <v>49</v>
      </c>
      <c r="C4925" s="22"/>
      <c r="D4925" s="22"/>
      <c r="E4925" s="22"/>
      <c r="F4925" s="22"/>
      <c r="G4925" s="22"/>
      <c r="H4925" s="22"/>
      <c r="I4925" s="22"/>
      <c r="J4925" s="22"/>
      <c r="K4925" s="23">
        <v>1</v>
      </c>
      <c r="L4925" s="23">
        <v>1</v>
      </c>
      <c r="M4925" s="21" t="s">
        <v>50</v>
      </c>
      <c r="N4925" s="21" t="s">
        <v>50</v>
      </c>
      <c r="O4925" s="22"/>
      <c r="P4925" s="22"/>
    </row>
    <row r="4926" spans="1:16" ht="45" x14ac:dyDescent="0.25">
      <c r="A4926" s="21" t="s">
        <v>9135</v>
      </c>
      <c r="B4926" s="21" t="s">
        <v>49</v>
      </c>
      <c r="C4926" s="22"/>
      <c r="D4926" s="22"/>
      <c r="E4926" s="22"/>
      <c r="F4926" s="22"/>
      <c r="G4926" s="22"/>
      <c r="H4926" s="22"/>
      <c r="I4926" s="22"/>
      <c r="J4926" s="22"/>
      <c r="K4926" s="23">
        <v>1</v>
      </c>
      <c r="L4926" s="23">
        <v>1</v>
      </c>
      <c r="M4926" s="21" t="s">
        <v>50</v>
      </c>
      <c r="N4926" s="21" t="s">
        <v>50</v>
      </c>
      <c r="O4926" s="22"/>
      <c r="P4926" s="22"/>
    </row>
    <row r="4927" spans="1:16" ht="45" x14ac:dyDescent="0.25">
      <c r="A4927" s="21" t="s">
        <v>9136</v>
      </c>
      <c r="B4927" s="21" t="s">
        <v>49</v>
      </c>
      <c r="C4927" s="22"/>
      <c r="D4927" s="22"/>
      <c r="E4927" s="22"/>
      <c r="F4927" s="22"/>
      <c r="G4927" s="22"/>
      <c r="H4927" s="22"/>
      <c r="I4927" s="22"/>
      <c r="J4927" s="22"/>
      <c r="K4927" s="23">
        <v>1</v>
      </c>
      <c r="L4927" s="23">
        <v>1</v>
      </c>
      <c r="M4927" s="21" t="s">
        <v>50</v>
      </c>
      <c r="N4927" s="21" t="s">
        <v>50</v>
      </c>
      <c r="O4927" s="22"/>
      <c r="P4927" s="22"/>
    </row>
    <row r="4928" spans="1:16" ht="45" x14ac:dyDescent="0.25">
      <c r="A4928" s="21" t="s">
        <v>9137</v>
      </c>
      <c r="B4928" s="21" t="s">
        <v>49</v>
      </c>
      <c r="C4928" s="22"/>
      <c r="D4928" s="22"/>
      <c r="E4928" s="22"/>
      <c r="F4928" s="22"/>
      <c r="G4928" s="22"/>
      <c r="H4928" s="22"/>
      <c r="I4928" s="22"/>
      <c r="J4928" s="22"/>
      <c r="K4928" s="23">
        <v>1</v>
      </c>
      <c r="L4928" s="23">
        <v>1</v>
      </c>
      <c r="M4928" s="21" t="s">
        <v>50</v>
      </c>
      <c r="N4928" s="21" t="s">
        <v>50</v>
      </c>
      <c r="O4928" s="22"/>
      <c r="P4928" s="22"/>
    </row>
    <row r="4929" spans="1:16" ht="45" x14ac:dyDescent="0.25">
      <c r="A4929" s="21" t="s">
        <v>9138</v>
      </c>
      <c r="B4929" s="21" t="s">
        <v>49</v>
      </c>
      <c r="C4929" s="22"/>
      <c r="D4929" s="22"/>
      <c r="E4929" s="22"/>
      <c r="F4929" s="22"/>
      <c r="G4929" s="22"/>
      <c r="H4929" s="22"/>
      <c r="I4929" s="22"/>
      <c r="J4929" s="22"/>
      <c r="K4929" s="23">
        <v>1</v>
      </c>
      <c r="L4929" s="23">
        <v>1</v>
      </c>
      <c r="M4929" s="21" t="s">
        <v>50</v>
      </c>
      <c r="N4929" s="21" t="s">
        <v>50</v>
      </c>
      <c r="O4929" s="22"/>
      <c r="P4929" s="22"/>
    </row>
    <row r="4930" spans="1:16" ht="45" x14ac:dyDescent="0.25">
      <c r="A4930" s="21" t="s">
        <v>9139</v>
      </c>
      <c r="B4930" s="21" t="s">
        <v>49</v>
      </c>
      <c r="C4930" s="22"/>
      <c r="D4930" s="22"/>
      <c r="E4930" s="22"/>
      <c r="F4930" s="22"/>
      <c r="G4930" s="22"/>
      <c r="H4930" s="22"/>
      <c r="I4930" s="22"/>
      <c r="J4930" s="22"/>
      <c r="K4930" s="23">
        <v>1</v>
      </c>
      <c r="L4930" s="23">
        <v>1</v>
      </c>
      <c r="M4930" s="21" t="s">
        <v>50</v>
      </c>
      <c r="N4930" s="21" t="s">
        <v>50</v>
      </c>
      <c r="O4930" s="22"/>
      <c r="P4930" s="22"/>
    </row>
    <row r="4931" spans="1:16" ht="45" x14ac:dyDescent="0.25">
      <c r="A4931" s="21" t="s">
        <v>9140</v>
      </c>
      <c r="B4931" s="21" t="s">
        <v>49</v>
      </c>
      <c r="C4931" s="22"/>
      <c r="D4931" s="22"/>
      <c r="E4931" s="22"/>
      <c r="F4931" s="22"/>
      <c r="G4931" s="22"/>
      <c r="H4931" s="22"/>
      <c r="I4931" s="22"/>
      <c r="J4931" s="22"/>
      <c r="K4931" s="23">
        <v>1</v>
      </c>
      <c r="L4931" s="23">
        <v>1</v>
      </c>
      <c r="M4931" s="21" t="s">
        <v>50</v>
      </c>
      <c r="N4931" s="21" t="s">
        <v>50</v>
      </c>
      <c r="O4931" s="22"/>
      <c r="P4931" s="22"/>
    </row>
    <row r="4932" spans="1:16" ht="45" x14ac:dyDescent="0.25">
      <c r="A4932" s="21" t="s">
        <v>9141</v>
      </c>
      <c r="B4932" s="21" t="s">
        <v>49</v>
      </c>
      <c r="C4932" s="22"/>
      <c r="D4932" s="22"/>
      <c r="E4932" s="22"/>
      <c r="F4932" s="22"/>
      <c r="G4932" s="22"/>
      <c r="H4932" s="22"/>
      <c r="I4932" s="22"/>
      <c r="J4932" s="22"/>
      <c r="K4932" s="23">
        <v>1</v>
      </c>
      <c r="L4932" s="23">
        <v>1</v>
      </c>
      <c r="M4932" s="21" t="s">
        <v>50</v>
      </c>
      <c r="N4932" s="21" t="s">
        <v>50</v>
      </c>
      <c r="O4932" s="22"/>
      <c r="P4932" s="22"/>
    </row>
    <row r="4933" spans="1:16" ht="45" x14ac:dyDescent="0.25">
      <c r="A4933" s="21" t="s">
        <v>9142</v>
      </c>
      <c r="B4933" s="21" t="s">
        <v>49</v>
      </c>
      <c r="C4933" s="22"/>
      <c r="D4933" s="22"/>
      <c r="E4933" s="22"/>
      <c r="F4933" s="22"/>
      <c r="G4933" s="22"/>
      <c r="H4933" s="22"/>
      <c r="I4933" s="22"/>
      <c r="J4933" s="22"/>
      <c r="K4933" s="23">
        <v>1</v>
      </c>
      <c r="L4933" s="23">
        <v>1</v>
      </c>
      <c r="M4933" s="21" t="s">
        <v>50</v>
      </c>
      <c r="N4933" s="21" t="s">
        <v>50</v>
      </c>
      <c r="O4933" s="22"/>
      <c r="P4933" s="22"/>
    </row>
    <row r="4934" spans="1:16" ht="45" x14ac:dyDescent="0.25">
      <c r="A4934" s="21" t="s">
        <v>9143</v>
      </c>
      <c r="B4934" s="21" t="s">
        <v>49</v>
      </c>
      <c r="C4934" s="22"/>
      <c r="D4934" s="22"/>
      <c r="E4934" s="22"/>
      <c r="F4934" s="22"/>
      <c r="G4934" s="22"/>
      <c r="H4934" s="22"/>
      <c r="I4934" s="22"/>
      <c r="J4934" s="22"/>
      <c r="K4934" s="23">
        <v>1</v>
      </c>
      <c r="L4934" s="23">
        <v>1</v>
      </c>
      <c r="M4934" s="21" t="s">
        <v>50</v>
      </c>
      <c r="N4934" s="21" t="s">
        <v>50</v>
      </c>
      <c r="O4934" s="22"/>
      <c r="P4934" s="22"/>
    </row>
    <row r="4935" spans="1:16" ht="45" x14ac:dyDescent="0.25">
      <c r="A4935" s="21" t="s">
        <v>9144</v>
      </c>
      <c r="B4935" s="21" t="s">
        <v>49</v>
      </c>
      <c r="C4935" s="22"/>
      <c r="D4935" s="22"/>
      <c r="E4935" s="22"/>
      <c r="F4935" s="22"/>
      <c r="G4935" s="22"/>
      <c r="H4935" s="22"/>
      <c r="I4935" s="22"/>
      <c r="J4935" s="22"/>
      <c r="K4935" s="23">
        <v>1</v>
      </c>
      <c r="L4935" s="23">
        <v>1</v>
      </c>
      <c r="M4935" s="21" t="s">
        <v>50</v>
      </c>
      <c r="N4935" s="21" t="s">
        <v>50</v>
      </c>
      <c r="O4935" s="22"/>
      <c r="P4935" s="22"/>
    </row>
    <row r="4936" spans="1:16" ht="45" x14ac:dyDescent="0.25">
      <c r="A4936" s="21" t="s">
        <v>9145</v>
      </c>
      <c r="B4936" s="21" t="s">
        <v>49</v>
      </c>
      <c r="C4936" s="22"/>
      <c r="D4936" s="22"/>
      <c r="E4936" s="22"/>
      <c r="F4936" s="22"/>
      <c r="G4936" s="22"/>
      <c r="H4936" s="22"/>
      <c r="I4936" s="22"/>
      <c r="J4936" s="22"/>
      <c r="K4936" s="23">
        <v>1</v>
      </c>
      <c r="L4936" s="23">
        <v>1</v>
      </c>
      <c r="M4936" s="21" t="s">
        <v>50</v>
      </c>
      <c r="N4936" s="21" t="s">
        <v>50</v>
      </c>
      <c r="O4936" s="22"/>
      <c r="P4936" s="22"/>
    </row>
    <row r="4937" spans="1:16" ht="45" x14ac:dyDescent="0.25">
      <c r="A4937" s="21" t="s">
        <v>9146</v>
      </c>
      <c r="B4937" s="21" t="s">
        <v>49</v>
      </c>
      <c r="C4937" s="22"/>
      <c r="D4937" s="22"/>
      <c r="E4937" s="22"/>
      <c r="F4937" s="22"/>
      <c r="G4937" s="22"/>
      <c r="H4937" s="22"/>
      <c r="I4937" s="22"/>
      <c r="J4937" s="22"/>
      <c r="K4937" s="23">
        <v>1</v>
      </c>
      <c r="L4937" s="23">
        <v>1</v>
      </c>
      <c r="M4937" s="21" t="s">
        <v>50</v>
      </c>
      <c r="N4937" s="21" t="s">
        <v>50</v>
      </c>
      <c r="O4937" s="22"/>
      <c r="P4937" s="22"/>
    </row>
    <row r="4938" spans="1:16" ht="45" x14ac:dyDescent="0.25">
      <c r="A4938" s="21" t="s">
        <v>3844</v>
      </c>
      <c r="B4938" s="21" t="s">
        <v>49</v>
      </c>
      <c r="C4938" s="23">
        <v>1653243.55</v>
      </c>
      <c r="D4938" s="23">
        <v>237.44</v>
      </c>
      <c r="E4938" s="23">
        <v>2888123.39</v>
      </c>
      <c r="F4938" s="23">
        <v>269.75</v>
      </c>
      <c r="G4938" s="23">
        <v>5273228.1900000004</v>
      </c>
      <c r="H4938" s="23">
        <v>393.78</v>
      </c>
      <c r="I4938" s="23">
        <v>2608085.5499999998</v>
      </c>
      <c r="J4938" s="23">
        <v>263.19</v>
      </c>
      <c r="K4938" s="23">
        <v>1</v>
      </c>
      <c r="L4938" s="23">
        <v>1</v>
      </c>
      <c r="M4938" s="21" t="s">
        <v>50</v>
      </c>
      <c r="N4938" s="21" t="s">
        <v>5192</v>
      </c>
      <c r="O4938" s="22"/>
      <c r="P4938" s="23">
        <v>7520</v>
      </c>
    </row>
    <row r="4939" spans="1:16" ht="45" x14ac:dyDescent="0.25">
      <c r="A4939" s="21" t="s">
        <v>3846</v>
      </c>
      <c r="B4939" s="21" t="s">
        <v>49</v>
      </c>
      <c r="C4939" s="23">
        <v>38467228.810000002</v>
      </c>
      <c r="D4939" s="23">
        <v>105.88</v>
      </c>
      <c r="E4939" s="23">
        <v>23321335.260000002</v>
      </c>
      <c r="F4939" s="23">
        <v>97.52</v>
      </c>
      <c r="G4939" s="23">
        <v>29370217.940000001</v>
      </c>
      <c r="H4939" s="23">
        <v>115.6</v>
      </c>
      <c r="I4939" s="23">
        <v>32712460.649999999</v>
      </c>
      <c r="J4939" s="23">
        <v>137.47999999999999</v>
      </c>
      <c r="K4939" s="23">
        <v>1</v>
      </c>
      <c r="L4939" s="23">
        <v>1</v>
      </c>
      <c r="M4939" s="21" t="s">
        <v>50</v>
      </c>
      <c r="N4939" s="21" t="s">
        <v>58</v>
      </c>
      <c r="O4939" s="22"/>
      <c r="P4939" s="23">
        <v>358597.75</v>
      </c>
    </row>
    <row r="4940" spans="1:16" ht="45" x14ac:dyDescent="0.25">
      <c r="A4940" s="21" t="s">
        <v>9147</v>
      </c>
      <c r="B4940" s="21" t="s">
        <v>49</v>
      </c>
      <c r="C4940" s="22"/>
      <c r="D4940" s="22"/>
      <c r="E4940" s="22"/>
      <c r="F4940" s="22"/>
      <c r="G4940" s="22"/>
      <c r="H4940" s="22"/>
      <c r="I4940" s="22"/>
      <c r="J4940" s="22"/>
      <c r="K4940" s="23">
        <v>1</v>
      </c>
      <c r="L4940" s="23">
        <v>1</v>
      </c>
      <c r="M4940" s="21" t="s">
        <v>50</v>
      </c>
      <c r="N4940" s="21" t="s">
        <v>50</v>
      </c>
      <c r="O4940" s="22"/>
      <c r="P4940" s="22"/>
    </row>
    <row r="4941" spans="1:16" ht="45" x14ac:dyDescent="0.25">
      <c r="A4941" s="21" t="s">
        <v>3849</v>
      </c>
      <c r="B4941" s="21" t="s">
        <v>49</v>
      </c>
      <c r="C4941" s="23">
        <v>14681094.01</v>
      </c>
      <c r="D4941" s="23">
        <v>35.11</v>
      </c>
      <c r="E4941" s="23">
        <v>13523495.810000001</v>
      </c>
      <c r="F4941" s="23">
        <v>31.07</v>
      </c>
      <c r="G4941" s="23">
        <v>20284190.550000001</v>
      </c>
      <c r="H4941" s="23">
        <v>46.18</v>
      </c>
      <c r="I4941" s="23">
        <v>14066704.41</v>
      </c>
      <c r="J4941" s="23">
        <v>31.84</v>
      </c>
      <c r="K4941" s="23">
        <v>1</v>
      </c>
      <c r="L4941" s="23">
        <v>1</v>
      </c>
      <c r="M4941" s="21" t="s">
        <v>50</v>
      </c>
      <c r="N4941" s="21" t="s">
        <v>58</v>
      </c>
      <c r="O4941" s="22"/>
      <c r="P4941" s="23">
        <v>413826</v>
      </c>
    </row>
    <row r="4942" spans="1:16" ht="45" x14ac:dyDescent="0.25">
      <c r="A4942" s="21" t="s">
        <v>9148</v>
      </c>
      <c r="B4942" s="21" t="s">
        <v>49</v>
      </c>
      <c r="C4942" s="22"/>
      <c r="D4942" s="22"/>
      <c r="E4942" s="22"/>
      <c r="F4942" s="22"/>
      <c r="G4942" s="22"/>
      <c r="H4942" s="22"/>
      <c r="I4942" s="22"/>
      <c r="J4942" s="22"/>
      <c r="K4942" s="23">
        <v>1</v>
      </c>
      <c r="L4942" s="23">
        <v>1</v>
      </c>
      <c r="M4942" s="21" t="s">
        <v>50</v>
      </c>
      <c r="N4942" s="21" t="s">
        <v>50</v>
      </c>
      <c r="O4942" s="22"/>
      <c r="P4942" s="22"/>
    </row>
    <row r="4943" spans="1:16" ht="45" x14ac:dyDescent="0.25">
      <c r="A4943" s="21" t="s">
        <v>9149</v>
      </c>
      <c r="B4943" s="21" t="s">
        <v>49</v>
      </c>
      <c r="C4943" s="22"/>
      <c r="D4943" s="22"/>
      <c r="E4943" s="22"/>
      <c r="F4943" s="22"/>
      <c r="G4943" s="22"/>
      <c r="H4943" s="22"/>
      <c r="I4943" s="22"/>
      <c r="J4943" s="22"/>
      <c r="K4943" s="23">
        <v>1</v>
      </c>
      <c r="L4943" s="23">
        <v>1</v>
      </c>
      <c r="M4943" s="21" t="s">
        <v>50</v>
      </c>
      <c r="N4943" s="21" t="s">
        <v>50</v>
      </c>
      <c r="O4943" s="22"/>
      <c r="P4943" s="22"/>
    </row>
    <row r="4944" spans="1:16" ht="45" x14ac:dyDescent="0.25">
      <c r="A4944" s="21" t="s">
        <v>9150</v>
      </c>
      <c r="B4944" s="21" t="s">
        <v>49</v>
      </c>
      <c r="C4944" s="22"/>
      <c r="D4944" s="22"/>
      <c r="E4944" s="22"/>
      <c r="F4944" s="22"/>
      <c r="G4944" s="22"/>
      <c r="H4944" s="22"/>
      <c r="I4944" s="22"/>
      <c r="J4944" s="22"/>
      <c r="K4944" s="23">
        <v>1</v>
      </c>
      <c r="L4944" s="23">
        <v>1</v>
      </c>
      <c r="M4944" s="21" t="s">
        <v>50</v>
      </c>
      <c r="N4944" s="21" t="s">
        <v>50</v>
      </c>
      <c r="O4944" s="22"/>
      <c r="P4944" s="22"/>
    </row>
    <row r="4945" spans="1:16" ht="45" x14ac:dyDescent="0.25">
      <c r="A4945" s="21" t="s">
        <v>9151</v>
      </c>
      <c r="B4945" s="21" t="s">
        <v>49</v>
      </c>
      <c r="C4945" s="22"/>
      <c r="D4945" s="22"/>
      <c r="E4945" s="22"/>
      <c r="F4945" s="22"/>
      <c r="G4945" s="22"/>
      <c r="H4945" s="22"/>
      <c r="I4945" s="22"/>
      <c r="J4945" s="22"/>
      <c r="K4945" s="23">
        <v>1</v>
      </c>
      <c r="L4945" s="23">
        <v>1</v>
      </c>
      <c r="M4945" s="21" t="s">
        <v>50</v>
      </c>
      <c r="N4945" s="21" t="s">
        <v>50</v>
      </c>
      <c r="O4945" s="22"/>
      <c r="P4945" s="22"/>
    </row>
    <row r="4946" spans="1:16" ht="45" x14ac:dyDescent="0.25">
      <c r="A4946" s="21" t="s">
        <v>9152</v>
      </c>
      <c r="B4946" s="21" t="s">
        <v>49</v>
      </c>
      <c r="C4946" s="22"/>
      <c r="D4946" s="22"/>
      <c r="E4946" s="22"/>
      <c r="F4946" s="22"/>
      <c r="G4946" s="22"/>
      <c r="H4946" s="22"/>
      <c r="I4946" s="22"/>
      <c r="J4946" s="22"/>
      <c r="K4946" s="23">
        <v>1</v>
      </c>
      <c r="L4946" s="23">
        <v>1</v>
      </c>
      <c r="M4946" s="21" t="s">
        <v>50</v>
      </c>
      <c r="N4946" s="21" t="s">
        <v>50</v>
      </c>
      <c r="O4946" s="22"/>
      <c r="P4946" s="22"/>
    </row>
    <row r="4947" spans="1:16" ht="45" x14ac:dyDescent="0.25">
      <c r="A4947" s="21" t="s">
        <v>9153</v>
      </c>
      <c r="B4947" s="21" t="s">
        <v>49</v>
      </c>
      <c r="C4947" s="22"/>
      <c r="D4947" s="22"/>
      <c r="E4947" s="22"/>
      <c r="F4947" s="22"/>
      <c r="G4947" s="22"/>
      <c r="H4947" s="22"/>
      <c r="I4947" s="22"/>
      <c r="J4947" s="22"/>
      <c r="K4947" s="23">
        <v>1</v>
      </c>
      <c r="L4947" s="23">
        <v>1</v>
      </c>
      <c r="M4947" s="21" t="s">
        <v>50</v>
      </c>
      <c r="N4947" s="21" t="s">
        <v>50</v>
      </c>
      <c r="O4947" s="22"/>
      <c r="P4947" s="22"/>
    </row>
    <row r="4948" spans="1:16" ht="45" x14ac:dyDescent="0.25">
      <c r="A4948" s="21" t="s">
        <v>9154</v>
      </c>
      <c r="B4948" s="21" t="s">
        <v>49</v>
      </c>
      <c r="C4948" s="22"/>
      <c r="D4948" s="22"/>
      <c r="E4948" s="22"/>
      <c r="F4948" s="22"/>
      <c r="G4948" s="22"/>
      <c r="H4948" s="22"/>
      <c r="I4948" s="22"/>
      <c r="J4948" s="22"/>
      <c r="K4948" s="23">
        <v>1</v>
      </c>
      <c r="L4948" s="23">
        <v>1</v>
      </c>
      <c r="M4948" s="21" t="s">
        <v>50</v>
      </c>
      <c r="N4948" s="21" t="s">
        <v>50</v>
      </c>
      <c r="O4948" s="22"/>
      <c r="P4948" s="22"/>
    </row>
    <row r="4949" spans="1:16" ht="45" x14ac:dyDescent="0.25">
      <c r="A4949" s="21" t="s">
        <v>3852</v>
      </c>
      <c r="B4949" s="21" t="s">
        <v>198</v>
      </c>
      <c r="C4949" s="23">
        <v>84426442.019999996</v>
      </c>
      <c r="D4949" s="23">
        <v>37.44</v>
      </c>
      <c r="E4949" s="23">
        <v>188704840.53999999</v>
      </c>
      <c r="F4949" s="23">
        <v>39.78</v>
      </c>
      <c r="G4949" s="23">
        <v>254423232.11000001</v>
      </c>
      <c r="H4949" s="23">
        <v>67.010000000000005</v>
      </c>
      <c r="I4949" s="23">
        <v>243976784.74000001</v>
      </c>
      <c r="J4949" s="23">
        <v>45.15</v>
      </c>
      <c r="K4949" s="23">
        <v>1</v>
      </c>
      <c r="L4949" s="23">
        <v>1</v>
      </c>
      <c r="M4949" s="21" t="s">
        <v>50</v>
      </c>
      <c r="N4949" s="21" t="s">
        <v>204</v>
      </c>
      <c r="O4949" s="22"/>
      <c r="P4949" s="23">
        <v>2465981.5</v>
      </c>
    </row>
    <row r="4950" spans="1:16" ht="45" x14ac:dyDescent="0.25">
      <c r="A4950" s="21" t="s">
        <v>9155</v>
      </c>
      <c r="B4950" s="21" t="s">
        <v>49</v>
      </c>
      <c r="C4950" s="22"/>
      <c r="D4950" s="22"/>
      <c r="E4950" s="22"/>
      <c r="F4950" s="22"/>
      <c r="G4950" s="22"/>
      <c r="H4950" s="22"/>
      <c r="I4950" s="22"/>
      <c r="J4950" s="22"/>
      <c r="K4950" s="23">
        <v>1</v>
      </c>
      <c r="L4950" s="23">
        <v>1</v>
      </c>
      <c r="M4950" s="21" t="s">
        <v>50</v>
      </c>
      <c r="N4950" s="21" t="s">
        <v>50</v>
      </c>
      <c r="O4950" s="22"/>
      <c r="P4950" s="22"/>
    </row>
    <row r="4951" spans="1:16" ht="45" x14ac:dyDescent="0.25">
      <c r="A4951" s="21" t="s">
        <v>9156</v>
      </c>
      <c r="B4951" s="21" t="s">
        <v>49</v>
      </c>
      <c r="C4951" s="22"/>
      <c r="D4951" s="22"/>
      <c r="E4951" s="22"/>
      <c r="F4951" s="22"/>
      <c r="G4951" s="22"/>
      <c r="H4951" s="22"/>
      <c r="I4951" s="22"/>
      <c r="J4951" s="22"/>
      <c r="K4951" s="23">
        <v>1</v>
      </c>
      <c r="L4951" s="23">
        <v>1</v>
      </c>
      <c r="M4951" s="21" t="s">
        <v>50</v>
      </c>
      <c r="N4951" s="21" t="s">
        <v>50</v>
      </c>
      <c r="O4951" s="22"/>
      <c r="P4951" s="22"/>
    </row>
    <row r="4952" spans="1:16" ht="45" x14ac:dyDescent="0.25">
      <c r="A4952" s="21" t="s">
        <v>9157</v>
      </c>
      <c r="B4952" s="21" t="s">
        <v>49</v>
      </c>
      <c r="C4952" s="22"/>
      <c r="D4952" s="22"/>
      <c r="E4952" s="22"/>
      <c r="F4952" s="22"/>
      <c r="G4952" s="22"/>
      <c r="H4952" s="22"/>
      <c r="I4952" s="22"/>
      <c r="J4952" s="22"/>
      <c r="K4952" s="23">
        <v>1</v>
      </c>
      <c r="L4952" s="23">
        <v>1</v>
      </c>
      <c r="M4952" s="21" t="s">
        <v>50</v>
      </c>
      <c r="N4952" s="21" t="s">
        <v>50</v>
      </c>
      <c r="O4952" s="22"/>
      <c r="P4952" s="22"/>
    </row>
    <row r="4953" spans="1:16" ht="45" x14ac:dyDescent="0.25">
      <c r="A4953" s="21" t="s">
        <v>9158</v>
      </c>
      <c r="B4953" s="21" t="s">
        <v>49</v>
      </c>
      <c r="C4953" s="22"/>
      <c r="D4953" s="22"/>
      <c r="E4953" s="22"/>
      <c r="F4953" s="22"/>
      <c r="G4953" s="22"/>
      <c r="H4953" s="22"/>
      <c r="I4953" s="22"/>
      <c r="J4953" s="22"/>
      <c r="K4953" s="23">
        <v>1</v>
      </c>
      <c r="L4953" s="23">
        <v>1</v>
      </c>
      <c r="M4953" s="21" t="s">
        <v>50</v>
      </c>
      <c r="N4953" s="21" t="s">
        <v>50</v>
      </c>
      <c r="O4953" s="22"/>
      <c r="P4953" s="22"/>
    </row>
    <row r="4954" spans="1:16" ht="45" x14ac:dyDescent="0.25">
      <c r="A4954" s="21" t="s">
        <v>9159</v>
      </c>
      <c r="B4954" s="21" t="s">
        <v>49</v>
      </c>
      <c r="C4954" s="22"/>
      <c r="D4954" s="22"/>
      <c r="E4954" s="22"/>
      <c r="F4954" s="22"/>
      <c r="G4954" s="22"/>
      <c r="H4954" s="22"/>
      <c r="I4954" s="22"/>
      <c r="J4954" s="22"/>
      <c r="K4954" s="23">
        <v>1</v>
      </c>
      <c r="L4954" s="23">
        <v>1</v>
      </c>
      <c r="M4954" s="21" t="s">
        <v>50</v>
      </c>
      <c r="N4954" s="21" t="s">
        <v>50</v>
      </c>
      <c r="O4954" s="22"/>
      <c r="P4954" s="22"/>
    </row>
    <row r="4955" spans="1:16" ht="45" x14ac:dyDescent="0.25">
      <c r="A4955" s="21" t="s">
        <v>9160</v>
      </c>
      <c r="B4955" s="21" t="s">
        <v>49</v>
      </c>
      <c r="C4955" s="22"/>
      <c r="D4955" s="22"/>
      <c r="E4955" s="22"/>
      <c r="F4955" s="22"/>
      <c r="G4955" s="22"/>
      <c r="H4955" s="22"/>
      <c r="I4955" s="22"/>
      <c r="J4955" s="22"/>
      <c r="K4955" s="23">
        <v>1</v>
      </c>
      <c r="L4955" s="23">
        <v>1</v>
      </c>
      <c r="M4955" s="21" t="s">
        <v>50</v>
      </c>
      <c r="N4955" s="21" t="s">
        <v>50</v>
      </c>
      <c r="O4955" s="22"/>
      <c r="P4955" s="22"/>
    </row>
    <row r="4956" spans="1:16" ht="45" x14ac:dyDescent="0.25">
      <c r="A4956" s="21" t="s">
        <v>9161</v>
      </c>
      <c r="B4956" s="21" t="s">
        <v>49</v>
      </c>
      <c r="C4956" s="22"/>
      <c r="D4956" s="22"/>
      <c r="E4956" s="22"/>
      <c r="F4956" s="22"/>
      <c r="G4956" s="22"/>
      <c r="H4956" s="22"/>
      <c r="I4956" s="22"/>
      <c r="J4956" s="22"/>
      <c r="K4956" s="23">
        <v>1</v>
      </c>
      <c r="L4956" s="23">
        <v>1</v>
      </c>
      <c r="M4956" s="21" t="s">
        <v>50</v>
      </c>
      <c r="N4956" s="21" t="s">
        <v>50</v>
      </c>
      <c r="O4956" s="22"/>
      <c r="P4956" s="22"/>
    </row>
    <row r="4957" spans="1:16" ht="45" x14ac:dyDescent="0.25">
      <c r="A4957" s="21" t="s">
        <v>9162</v>
      </c>
      <c r="B4957" s="21" t="s">
        <v>49</v>
      </c>
      <c r="C4957" s="22"/>
      <c r="D4957" s="22"/>
      <c r="E4957" s="22"/>
      <c r="F4957" s="22"/>
      <c r="G4957" s="22"/>
      <c r="H4957" s="22"/>
      <c r="I4957" s="22"/>
      <c r="J4957" s="22"/>
      <c r="K4957" s="23">
        <v>1</v>
      </c>
      <c r="L4957" s="23">
        <v>1</v>
      </c>
      <c r="M4957" s="21" t="s">
        <v>50</v>
      </c>
      <c r="N4957" s="21" t="s">
        <v>50</v>
      </c>
      <c r="O4957" s="22"/>
      <c r="P4957" s="22"/>
    </row>
    <row r="4958" spans="1:16" ht="45" x14ac:dyDescent="0.25">
      <c r="A4958" s="21" t="s">
        <v>9163</v>
      </c>
      <c r="B4958" s="21" t="s">
        <v>49</v>
      </c>
      <c r="C4958" s="22"/>
      <c r="D4958" s="22"/>
      <c r="E4958" s="22"/>
      <c r="F4958" s="22"/>
      <c r="G4958" s="22"/>
      <c r="H4958" s="22"/>
      <c r="I4958" s="22"/>
      <c r="J4958" s="22"/>
      <c r="K4958" s="23">
        <v>1</v>
      </c>
      <c r="L4958" s="23">
        <v>1</v>
      </c>
      <c r="M4958" s="21" t="s">
        <v>50</v>
      </c>
      <c r="N4958" s="21" t="s">
        <v>50</v>
      </c>
      <c r="O4958" s="22"/>
      <c r="P4958" s="22"/>
    </row>
    <row r="4959" spans="1:16" ht="45" x14ac:dyDescent="0.25">
      <c r="A4959" s="21" t="s">
        <v>3854</v>
      </c>
      <c r="B4959" s="21" t="s">
        <v>49</v>
      </c>
      <c r="C4959" s="23">
        <v>46641193.490000002</v>
      </c>
      <c r="D4959" s="23">
        <v>105.88</v>
      </c>
      <c r="E4959" s="23">
        <v>28276924.129999999</v>
      </c>
      <c r="F4959" s="23">
        <v>97.52</v>
      </c>
      <c r="G4959" s="23">
        <v>35611143.82</v>
      </c>
      <c r="H4959" s="23">
        <v>115.6</v>
      </c>
      <c r="I4959" s="23">
        <v>32852721.469999999</v>
      </c>
      <c r="J4959" s="23">
        <v>116.45</v>
      </c>
      <c r="K4959" s="23">
        <v>1</v>
      </c>
      <c r="L4959" s="23">
        <v>1</v>
      </c>
      <c r="M4959" s="21" t="s">
        <v>50</v>
      </c>
      <c r="N4959" s="21" t="s">
        <v>58</v>
      </c>
      <c r="O4959" s="22"/>
      <c r="P4959" s="23">
        <v>409019</v>
      </c>
    </row>
    <row r="4960" spans="1:16" ht="45" x14ac:dyDescent="0.25">
      <c r="A4960" s="21" t="s">
        <v>9164</v>
      </c>
      <c r="B4960" s="21" t="s">
        <v>49</v>
      </c>
      <c r="C4960" s="22"/>
      <c r="D4960" s="22"/>
      <c r="E4960" s="22"/>
      <c r="F4960" s="22"/>
      <c r="G4960" s="22"/>
      <c r="H4960" s="22"/>
      <c r="I4960" s="22"/>
      <c r="J4960" s="22"/>
      <c r="K4960" s="23">
        <v>1</v>
      </c>
      <c r="L4960" s="23">
        <v>1</v>
      </c>
      <c r="M4960" s="21" t="s">
        <v>50</v>
      </c>
      <c r="N4960" s="21" t="s">
        <v>50</v>
      </c>
      <c r="O4960" s="22"/>
      <c r="P4960" s="22"/>
    </row>
    <row r="4961" spans="1:16" ht="45" x14ac:dyDescent="0.25">
      <c r="A4961" s="21" t="s">
        <v>9165</v>
      </c>
      <c r="B4961" s="21" t="s">
        <v>49</v>
      </c>
      <c r="C4961" s="22"/>
      <c r="D4961" s="22"/>
      <c r="E4961" s="22"/>
      <c r="F4961" s="22"/>
      <c r="G4961" s="22"/>
      <c r="H4961" s="22"/>
      <c r="I4961" s="22"/>
      <c r="J4961" s="22"/>
      <c r="K4961" s="23">
        <v>1</v>
      </c>
      <c r="L4961" s="23">
        <v>1</v>
      </c>
      <c r="M4961" s="21" t="s">
        <v>50</v>
      </c>
      <c r="N4961" s="21" t="s">
        <v>50</v>
      </c>
      <c r="O4961" s="22"/>
      <c r="P4961" s="22"/>
    </row>
    <row r="4962" spans="1:16" ht="45" x14ac:dyDescent="0.25">
      <c r="A4962" s="21" t="s">
        <v>9166</v>
      </c>
      <c r="B4962" s="21" t="s">
        <v>49</v>
      </c>
      <c r="C4962" s="22"/>
      <c r="D4962" s="22"/>
      <c r="E4962" s="22"/>
      <c r="F4962" s="22"/>
      <c r="G4962" s="22"/>
      <c r="H4962" s="22"/>
      <c r="I4962" s="22"/>
      <c r="J4962" s="22"/>
      <c r="K4962" s="23">
        <v>1</v>
      </c>
      <c r="L4962" s="23">
        <v>1</v>
      </c>
      <c r="M4962" s="21" t="s">
        <v>50</v>
      </c>
      <c r="N4962" s="21" t="s">
        <v>50</v>
      </c>
      <c r="O4962" s="22"/>
      <c r="P4962" s="22"/>
    </row>
    <row r="4963" spans="1:16" ht="45" x14ac:dyDescent="0.25">
      <c r="A4963" s="21" t="s">
        <v>9167</v>
      </c>
      <c r="B4963" s="21" t="s">
        <v>49</v>
      </c>
      <c r="C4963" s="22"/>
      <c r="D4963" s="22"/>
      <c r="E4963" s="22"/>
      <c r="F4963" s="22"/>
      <c r="G4963" s="22"/>
      <c r="H4963" s="22"/>
      <c r="I4963" s="22"/>
      <c r="J4963" s="22"/>
      <c r="K4963" s="23">
        <v>1</v>
      </c>
      <c r="L4963" s="23">
        <v>1</v>
      </c>
      <c r="M4963" s="21" t="s">
        <v>50</v>
      </c>
      <c r="N4963" s="21" t="s">
        <v>50</v>
      </c>
      <c r="O4963" s="22"/>
      <c r="P4963" s="22"/>
    </row>
    <row r="4964" spans="1:16" ht="45" x14ac:dyDescent="0.25">
      <c r="A4964" s="21" t="s">
        <v>9168</v>
      </c>
      <c r="B4964" s="21" t="s">
        <v>49</v>
      </c>
      <c r="C4964" s="22"/>
      <c r="D4964" s="22"/>
      <c r="E4964" s="22"/>
      <c r="F4964" s="22"/>
      <c r="G4964" s="22"/>
      <c r="H4964" s="22"/>
      <c r="I4964" s="22"/>
      <c r="J4964" s="22"/>
      <c r="K4964" s="23">
        <v>1</v>
      </c>
      <c r="L4964" s="23">
        <v>1</v>
      </c>
      <c r="M4964" s="21" t="s">
        <v>50</v>
      </c>
      <c r="N4964" s="21" t="s">
        <v>50</v>
      </c>
      <c r="O4964" s="22"/>
      <c r="P4964" s="22"/>
    </row>
    <row r="4965" spans="1:16" ht="45" x14ac:dyDescent="0.25">
      <c r="A4965" s="21" t="s">
        <v>9169</v>
      </c>
      <c r="B4965" s="21" t="s">
        <v>49</v>
      </c>
      <c r="C4965" s="22"/>
      <c r="D4965" s="22"/>
      <c r="E4965" s="22"/>
      <c r="F4965" s="22"/>
      <c r="G4965" s="22"/>
      <c r="H4965" s="22"/>
      <c r="I4965" s="22"/>
      <c r="J4965" s="22"/>
      <c r="K4965" s="23">
        <v>1</v>
      </c>
      <c r="L4965" s="23">
        <v>1</v>
      </c>
      <c r="M4965" s="21" t="s">
        <v>50</v>
      </c>
      <c r="N4965" s="21" t="s">
        <v>50</v>
      </c>
      <c r="O4965" s="22"/>
      <c r="P4965" s="22"/>
    </row>
    <row r="4966" spans="1:16" ht="45" x14ac:dyDescent="0.25">
      <c r="A4966" s="21" t="s">
        <v>9170</v>
      </c>
      <c r="B4966" s="21" t="s">
        <v>49</v>
      </c>
      <c r="C4966" s="22"/>
      <c r="D4966" s="22"/>
      <c r="E4966" s="22"/>
      <c r="F4966" s="22"/>
      <c r="G4966" s="22"/>
      <c r="H4966" s="22"/>
      <c r="I4966" s="22"/>
      <c r="J4966" s="22"/>
      <c r="K4966" s="23">
        <v>1</v>
      </c>
      <c r="L4966" s="23">
        <v>1</v>
      </c>
      <c r="M4966" s="21" t="s">
        <v>50</v>
      </c>
      <c r="N4966" s="21" t="s">
        <v>50</v>
      </c>
      <c r="O4966" s="22"/>
      <c r="P4966" s="22"/>
    </row>
    <row r="4967" spans="1:16" ht="45" x14ac:dyDescent="0.25">
      <c r="A4967" s="21" t="s">
        <v>9171</v>
      </c>
      <c r="B4967" s="21" t="s">
        <v>49</v>
      </c>
      <c r="C4967" s="22"/>
      <c r="D4967" s="22"/>
      <c r="E4967" s="22"/>
      <c r="F4967" s="22"/>
      <c r="G4967" s="22"/>
      <c r="H4967" s="22"/>
      <c r="I4967" s="22"/>
      <c r="J4967" s="22"/>
      <c r="K4967" s="23">
        <v>1</v>
      </c>
      <c r="L4967" s="23">
        <v>1</v>
      </c>
      <c r="M4967" s="21" t="s">
        <v>50</v>
      </c>
      <c r="N4967" s="21" t="s">
        <v>50</v>
      </c>
      <c r="O4967" s="22"/>
      <c r="P4967" s="22"/>
    </row>
    <row r="4968" spans="1:16" ht="45" x14ac:dyDescent="0.25">
      <c r="A4968" s="21" t="s">
        <v>9172</v>
      </c>
      <c r="B4968" s="21" t="s">
        <v>198</v>
      </c>
      <c r="C4968" s="22"/>
      <c r="D4968" s="22"/>
      <c r="E4968" s="22"/>
      <c r="F4968" s="22"/>
      <c r="G4968" s="22"/>
      <c r="H4968" s="22"/>
      <c r="I4968" s="22"/>
      <c r="J4968" s="22"/>
      <c r="K4968" s="23">
        <v>1</v>
      </c>
      <c r="L4968" s="23">
        <v>1</v>
      </c>
      <c r="M4968" s="21" t="s">
        <v>50</v>
      </c>
      <c r="N4968" s="21" t="s">
        <v>50</v>
      </c>
      <c r="O4968" s="22"/>
      <c r="P4968" s="22"/>
    </row>
    <row r="4969" spans="1:16" ht="45" x14ac:dyDescent="0.25">
      <c r="A4969" s="21" t="s">
        <v>9173</v>
      </c>
      <c r="B4969" s="21" t="s">
        <v>49</v>
      </c>
      <c r="C4969" s="22"/>
      <c r="D4969" s="22"/>
      <c r="E4969" s="22"/>
      <c r="F4969" s="22"/>
      <c r="G4969" s="22"/>
      <c r="H4969" s="22"/>
      <c r="I4969" s="22"/>
      <c r="J4969" s="22"/>
      <c r="K4969" s="23">
        <v>1</v>
      </c>
      <c r="L4969" s="23">
        <v>1</v>
      </c>
      <c r="M4969" s="21" t="s">
        <v>50</v>
      </c>
      <c r="N4969" s="21" t="s">
        <v>50</v>
      </c>
      <c r="O4969" s="22"/>
      <c r="P4969" s="22"/>
    </row>
    <row r="4970" spans="1:16" ht="45" x14ac:dyDescent="0.25">
      <c r="A4970" s="21" t="s">
        <v>3856</v>
      </c>
      <c r="B4970" s="21" t="s">
        <v>49</v>
      </c>
      <c r="C4970" s="22"/>
      <c r="D4970" s="22"/>
      <c r="E4970" s="23">
        <v>16916121.98</v>
      </c>
      <c r="F4970" s="23">
        <v>157.69999999999999</v>
      </c>
      <c r="G4970" s="23">
        <v>17423456.789999999</v>
      </c>
      <c r="H4970" s="23">
        <v>128.93</v>
      </c>
      <c r="I4970" s="23">
        <v>15159926.41</v>
      </c>
      <c r="J4970" s="23">
        <v>134.63</v>
      </c>
      <c r="K4970" s="23">
        <v>1</v>
      </c>
      <c r="L4970" s="23">
        <v>1</v>
      </c>
      <c r="M4970" s="21" t="s">
        <v>50</v>
      </c>
      <c r="N4970" s="21" t="s">
        <v>50</v>
      </c>
      <c r="O4970" s="22"/>
      <c r="P4970" s="22"/>
    </row>
    <row r="4971" spans="1:16" ht="45" x14ac:dyDescent="0.25">
      <c r="A4971" s="21" t="s">
        <v>9174</v>
      </c>
      <c r="B4971" s="21" t="s">
        <v>49</v>
      </c>
      <c r="C4971" s="22"/>
      <c r="D4971" s="22"/>
      <c r="E4971" s="22"/>
      <c r="F4971" s="22"/>
      <c r="G4971" s="22"/>
      <c r="H4971" s="22"/>
      <c r="I4971" s="22"/>
      <c r="J4971" s="22"/>
      <c r="K4971" s="23">
        <v>1</v>
      </c>
      <c r="L4971" s="23">
        <v>1</v>
      </c>
      <c r="M4971" s="21" t="s">
        <v>50</v>
      </c>
      <c r="N4971" s="21" t="s">
        <v>50</v>
      </c>
      <c r="O4971" s="22"/>
      <c r="P4971" s="22"/>
    </row>
    <row r="4972" spans="1:16" ht="45" x14ac:dyDescent="0.25">
      <c r="A4972" s="21" t="s">
        <v>3858</v>
      </c>
      <c r="B4972" s="21" t="s">
        <v>198</v>
      </c>
      <c r="C4972" s="23">
        <v>84961377.909999996</v>
      </c>
      <c r="D4972" s="23">
        <v>37.44</v>
      </c>
      <c r="E4972" s="23">
        <v>189900496.66</v>
      </c>
      <c r="F4972" s="23">
        <v>39.78</v>
      </c>
      <c r="G4972" s="23">
        <v>256035287.69999999</v>
      </c>
      <c r="H4972" s="23">
        <v>67.010000000000005</v>
      </c>
      <c r="I4972" s="23">
        <v>245522650.41</v>
      </c>
      <c r="J4972" s="23">
        <v>45.15</v>
      </c>
      <c r="K4972" s="23">
        <v>1</v>
      </c>
      <c r="L4972" s="23">
        <v>1</v>
      </c>
      <c r="M4972" s="21" t="s">
        <v>50</v>
      </c>
      <c r="N4972" s="21" t="s">
        <v>204</v>
      </c>
      <c r="O4972" s="22"/>
      <c r="P4972" s="23">
        <v>2550620.25</v>
      </c>
    </row>
    <row r="4973" spans="1:16" ht="45" x14ac:dyDescent="0.25">
      <c r="A4973" s="21" t="s">
        <v>9175</v>
      </c>
      <c r="B4973" s="21" t="s">
        <v>49</v>
      </c>
      <c r="C4973" s="22"/>
      <c r="D4973" s="22"/>
      <c r="E4973" s="22"/>
      <c r="F4973" s="22"/>
      <c r="G4973" s="22"/>
      <c r="H4973" s="22"/>
      <c r="I4973" s="22"/>
      <c r="J4973" s="22"/>
      <c r="K4973" s="23">
        <v>1</v>
      </c>
      <c r="L4973" s="23">
        <v>1</v>
      </c>
      <c r="M4973" s="21" t="s">
        <v>50</v>
      </c>
      <c r="N4973" s="21" t="s">
        <v>50</v>
      </c>
      <c r="O4973" s="22"/>
      <c r="P4973" s="22"/>
    </row>
    <row r="4974" spans="1:16" ht="45" x14ac:dyDescent="0.25">
      <c r="A4974" s="21" t="s">
        <v>9176</v>
      </c>
      <c r="B4974" s="21" t="s">
        <v>49</v>
      </c>
      <c r="C4974" s="22"/>
      <c r="D4974" s="22"/>
      <c r="E4974" s="22"/>
      <c r="F4974" s="22"/>
      <c r="G4974" s="22"/>
      <c r="H4974" s="22"/>
      <c r="I4974" s="22"/>
      <c r="J4974" s="22"/>
      <c r="K4974" s="23">
        <v>1</v>
      </c>
      <c r="L4974" s="23">
        <v>1</v>
      </c>
      <c r="M4974" s="21" t="s">
        <v>50</v>
      </c>
      <c r="N4974" s="21" t="s">
        <v>50</v>
      </c>
      <c r="O4974" s="22"/>
      <c r="P4974" s="22"/>
    </row>
    <row r="4975" spans="1:16" ht="45" x14ac:dyDescent="0.25">
      <c r="A4975" s="21" t="s">
        <v>9177</v>
      </c>
      <c r="B4975" s="21" t="s">
        <v>49</v>
      </c>
      <c r="C4975" s="22"/>
      <c r="D4975" s="22"/>
      <c r="E4975" s="22"/>
      <c r="F4975" s="22"/>
      <c r="G4975" s="22"/>
      <c r="H4975" s="22"/>
      <c r="I4975" s="22"/>
      <c r="J4975" s="22"/>
      <c r="K4975" s="23">
        <v>1</v>
      </c>
      <c r="L4975" s="23">
        <v>1</v>
      </c>
      <c r="M4975" s="21" t="s">
        <v>50</v>
      </c>
      <c r="N4975" s="21" t="s">
        <v>50</v>
      </c>
      <c r="O4975" s="22"/>
      <c r="P4975" s="22"/>
    </row>
    <row r="4976" spans="1:16" ht="45" x14ac:dyDescent="0.25">
      <c r="A4976" s="21" t="s">
        <v>9178</v>
      </c>
      <c r="B4976" s="21" t="s">
        <v>49</v>
      </c>
      <c r="C4976" s="22"/>
      <c r="D4976" s="22"/>
      <c r="E4976" s="22"/>
      <c r="F4976" s="22"/>
      <c r="G4976" s="22"/>
      <c r="H4976" s="22"/>
      <c r="I4976" s="22"/>
      <c r="J4976" s="22"/>
      <c r="K4976" s="23">
        <v>1</v>
      </c>
      <c r="L4976" s="23">
        <v>1</v>
      </c>
      <c r="M4976" s="21" t="s">
        <v>50</v>
      </c>
      <c r="N4976" s="21" t="s">
        <v>50</v>
      </c>
      <c r="O4976" s="22"/>
      <c r="P4976" s="22"/>
    </row>
    <row r="4977" spans="1:16" ht="45" x14ac:dyDescent="0.25">
      <c r="A4977" s="21" t="s">
        <v>1196</v>
      </c>
      <c r="B4977" s="21" t="s">
        <v>49</v>
      </c>
      <c r="C4977" s="23">
        <v>26702255.68</v>
      </c>
      <c r="D4977" s="23">
        <v>43.34</v>
      </c>
      <c r="E4977" s="23">
        <v>21690698.07</v>
      </c>
      <c r="F4977" s="23">
        <v>43.97</v>
      </c>
      <c r="G4977" s="23">
        <v>22784240.809999999</v>
      </c>
      <c r="H4977" s="23">
        <v>42.57</v>
      </c>
      <c r="I4977" s="23">
        <v>18078983.190000001</v>
      </c>
      <c r="J4977" s="23">
        <v>37.35</v>
      </c>
      <c r="K4977" s="23">
        <v>1</v>
      </c>
      <c r="L4977" s="23">
        <v>1</v>
      </c>
      <c r="M4977" s="21" t="s">
        <v>50</v>
      </c>
      <c r="N4977" s="21" t="s">
        <v>58</v>
      </c>
      <c r="O4977" s="22"/>
      <c r="P4977" s="23">
        <v>697331.75</v>
      </c>
    </row>
    <row r="4978" spans="1:16" ht="45" x14ac:dyDescent="0.25">
      <c r="A4978" s="21" t="s">
        <v>9179</v>
      </c>
      <c r="B4978" s="21" t="s">
        <v>49</v>
      </c>
      <c r="C4978" s="22"/>
      <c r="D4978" s="22"/>
      <c r="E4978" s="22"/>
      <c r="F4978" s="22"/>
      <c r="G4978" s="22"/>
      <c r="H4978" s="22"/>
      <c r="I4978" s="22"/>
      <c r="J4978" s="22"/>
      <c r="K4978" s="23">
        <v>1</v>
      </c>
      <c r="L4978" s="23">
        <v>1</v>
      </c>
      <c r="M4978" s="21" t="s">
        <v>50</v>
      </c>
      <c r="N4978" s="21" t="s">
        <v>50</v>
      </c>
      <c r="O4978" s="22"/>
      <c r="P4978" s="22"/>
    </row>
    <row r="4979" spans="1:16" ht="45" x14ac:dyDescent="0.25">
      <c r="A4979" s="21" t="s">
        <v>3860</v>
      </c>
      <c r="B4979" s="21" t="s">
        <v>49</v>
      </c>
      <c r="C4979" s="23">
        <v>26839715.510000002</v>
      </c>
      <c r="D4979" s="23">
        <v>42.78</v>
      </c>
      <c r="E4979" s="23">
        <v>99853449.400000006</v>
      </c>
      <c r="F4979" s="23">
        <v>130.36000000000001</v>
      </c>
      <c r="G4979" s="23">
        <v>46651443.969999999</v>
      </c>
      <c r="H4979" s="23">
        <v>41.07</v>
      </c>
      <c r="I4979" s="23">
        <v>48912080.119999997</v>
      </c>
      <c r="J4979" s="23">
        <v>41.97</v>
      </c>
      <c r="K4979" s="23">
        <v>1</v>
      </c>
      <c r="L4979" s="23">
        <v>1</v>
      </c>
      <c r="M4979" s="21" t="s">
        <v>50</v>
      </c>
      <c r="N4979" s="21" t="s">
        <v>58</v>
      </c>
      <c r="O4979" s="22"/>
      <c r="P4979" s="23">
        <v>1224352.5</v>
      </c>
    </row>
    <row r="4980" spans="1:16" ht="45" x14ac:dyDescent="0.25">
      <c r="A4980" s="21" t="s">
        <v>9180</v>
      </c>
      <c r="B4980" s="21" t="s">
        <v>49</v>
      </c>
      <c r="C4980" s="22"/>
      <c r="D4980" s="22"/>
      <c r="E4980" s="22"/>
      <c r="F4980" s="22"/>
      <c r="G4980" s="22"/>
      <c r="H4980" s="22"/>
      <c r="I4980" s="22"/>
      <c r="J4980" s="22"/>
      <c r="K4980" s="23">
        <v>1</v>
      </c>
      <c r="L4980" s="23">
        <v>1</v>
      </c>
      <c r="M4980" s="21" t="s">
        <v>50</v>
      </c>
      <c r="N4980" s="21" t="s">
        <v>50</v>
      </c>
      <c r="O4980" s="22"/>
      <c r="P4980" s="22"/>
    </row>
    <row r="4981" spans="1:16" ht="45" x14ac:dyDescent="0.25">
      <c r="A4981" s="21" t="s">
        <v>603</v>
      </c>
      <c r="B4981" s="21" t="s">
        <v>49</v>
      </c>
      <c r="C4981" s="23">
        <v>5556133.2199999997</v>
      </c>
      <c r="D4981" s="23">
        <v>2030.6</v>
      </c>
      <c r="E4981" s="23">
        <v>7284660.9000000004</v>
      </c>
      <c r="F4981" s="23">
        <v>4147.92</v>
      </c>
      <c r="G4981" s="23">
        <v>6223128.4400000004</v>
      </c>
      <c r="H4981" s="23">
        <v>2592.35</v>
      </c>
      <c r="I4981" s="23">
        <v>5965499.5700000003</v>
      </c>
      <c r="J4981" s="23">
        <v>3186.32</v>
      </c>
      <c r="K4981" s="23">
        <v>1</v>
      </c>
      <c r="L4981" s="23">
        <v>1</v>
      </c>
      <c r="M4981" s="21" t="s">
        <v>50</v>
      </c>
      <c r="N4981" s="21" t="s">
        <v>5192</v>
      </c>
      <c r="O4981" s="22"/>
      <c r="P4981" s="23">
        <v>2093</v>
      </c>
    </row>
    <row r="4982" spans="1:16" ht="45" x14ac:dyDescent="0.25">
      <c r="A4982" s="21" t="s">
        <v>9181</v>
      </c>
      <c r="B4982" s="21" t="s">
        <v>49</v>
      </c>
      <c r="C4982" s="22"/>
      <c r="D4982" s="22"/>
      <c r="E4982" s="22"/>
      <c r="F4982" s="22"/>
      <c r="G4982" s="22"/>
      <c r="H4982" s="22"/>
      <c r="I4982" s="22"/>
      <c r="J4982" s="22"/>
      <c r="K4982" s="23">
        <v>1</v>
      </c>
      <c r="L4982" s="23">
        <v>1</v>
      </c>
      <c r="M4982" s="21" t="s">
        <v>50</v>
      </c>
      <c r="N4982" s="21" t="s">
        <v>50</v>
      </c>
      <c r="O4982" s="22"/>
      <c r="P4982" s="22"/>
    </row>
    <row r="4983" spans="1:16" ht="45" x14ac:dyDescent="0.25">
      <c r="A4983" s="21" t="s">
        <v>9182</v>
      </c>
      <c r="B4983" s="21" t="s">
        <v>49</v>
      </c>
      <c r="C4983" s="22"/>
      <c r="D4983" s="22"/>
      <c r="E4983" s="22"/>
      <c r="F4983" s="22"/>
      <c r="G4983" s="22"/>
      <c r="H4983" s="22"/>
      <c r="I4983" s="22"/>
      <c r="J4983" s="22"/>
      <c r="K4983" s="23">
        <v>1</v>
      </c>
      <c r="L4983" s="23">
        <v>1</v>
      </c>
      <c r="M4983" s="21" t="s">
        <v>50</v>
      </c>
      <c r="N4983" s="21" t="s">
        <v>50</v>
      </c>
      <c r="O4983" s="22"/>
      <c r="P4983" s="22"/>
    </row>
    <row r="4984" spans="1:16" ht="45" x14ac:dyDescent="0.25">
      <c r="A4984" s="21" t="s">
        <v>9183</v>
      </c>
      <c r="B4984" s="21" t="s">
        <v>49</v>
      </c>
      <c r="C4984" s="22"/>
      <c r="D4984" s="22"/>
      <c r="E4984" s="22"/>
      <c r="F4984" s="22"/>
      <c r="G4984" s="22"/>
      <c r="H4984" s="22"/>
      <c r="I4984" s="22"/>
      <c r="J4984" s="22"/>
      <c r="K4984" s="23">
        <v>1</v>
      </c>
      <c r="L4984" s="23">
        <v>1</v>
      </c>
      <c r="M4984" s="21" t="s">
        <v>50</v>
      </c>
      <c r="N4984" s="21" t="s">
        <v>50</v>
      </c>
      <c r="O4984" s="22"/>
      <c r="P4984" s="22"/>
    </row>
    <row r="4985" spans="1:16" ht="45" x14ac:dyDescent="0.25">
      <c r="A4985" s="21" t="s">
        <v>9184</v>
      </c>
      <c r="B4985" s="21" t="s">
        <v>49</v>
      </c>
      <c r="C4985" s="22"/>
      <c r="D4985" s="22"/>
      <c r="E4985" s="22"/>
      <c r="F4985" s="22"/>
      <c r="G4985" s="22"/>
      <c r="H4985" s="22"/>
      <c r="I4985" s="22"/>
      <c r="J4985" s="22"/>
      <c r="K4985" s="23">
        <v>1</v>
      </c>
      <c r="L4985" s="23">
        <v>1</v>
      </c>
      <c r="M4985" s="21" t="s">
        <v>50</v>
      </c>
      <c r="N4985" s="21" t="s">
        <v>50</v>
      </c>
      <c r="O4985" s="22"/>
      <c r="P4985" s="22"/>
    </row>
    <row r="4986" spans="1:16" ht="45" x14ac:dyDescent="0.25">
      <c r="A4986" s="21" t="s">
        <v>9185</v>
      </c>
      <c r="B4986" s="21" t="s">
        <v>49</v>
      </c>
      <c r="C4986" s="22"/>
      <c r="D4986" s="22"/>
      <c r="E4986" s="22"/>
      <c r="F4986" s="22"/>
      <c r="G4986" s="22"/>
      <c r="H4986" s="22"/>
      <c r="I4986" s="22"/>
      <c r="J4986" s="22"/>
      <c r="K4986" s="23">
        <v>1</v>
      </c>
      <c r="L4986" s="23">
        <v>1</v>
      </c>
      <c r="M4986" s="21" t="s">
        <v>50</v>
      </c>
      <c r="N4986" s="21" t="s">
        <v>50</v>
      </c>
      <c r="O4986" s="22"/>
      <c r="P4986" s="22"/>
    </row>
    <row r="4987" spans="1:16" ht="45" x14ac:dyDescent="0.25">
      <c r="A4987" s="21" t="s">
        <v>3863</v>
      </c>
      <c r="B4987" s="21" t="s">
        <v>49</v>
      </c>
      <c r="C4987" s="23">
        <v>12963042.640000001</v>
      </c>
      <c r="D4987" s="23">
        <v>41.97</v>
      </c>
      <c r="E4987" s="23">
        <v>12610646.140000001</v>
      </c>
      <c r="F4987" s="23">
        <v>42.56</v>
      </c>
      <c r="G4987" s="23">
        <v>14128741.85</v>
      </c>
      <c r="H4987" s="23">
        <v>46.1</v>
      </c>
      <c r="I4987" s="23">
        <v>15157903.470000001</v>
      </c>
      <c r="J4987" s="23">
        <v>56.34</v>
      </c>
      <c r="K4987" s="23">
        <v>1</v>
      </c>
      <c r="L4987" s="23">
        <v>1</v>
      </c>
      <c r="M4987" s="21" t="s">
        <v>50</v>
      </c>
      <c r="N4987" s="21" t="s">
        <v>58</v>
      </c>
      <c r="O4987" s="22"/>
      <c r="P4987" s="23">
        <v>352781</v>
      </c>
    </row>
    <row r="4988" spans="1:16" ht="45" x14ac:dyDescent="0.25">
      <c r="A4988" s="21" t="s">
        <v>9186</v>
      </c>
      <c r="B4988" s="21" t="s">
        <v>49</v>
      </c>
      <c r="C4988" s="22"/>
      <c r="D4988" s="22"/>
      <c r="E4988" s="22"/>
      <c r="F4988" s="22"/>
      <c r="G4988" s="22"/>
      <c r="H4988" s="22"/>
      <c r="I4988" s="22"/>
      <c r="J4988" s="22"/>
      <c r="K4988" s="23">
        <v>1</v>
      </c>
      <c r="L4988" s="23">
        <v>1</v>
      </c>
      <c r="M4988" s="21" t="s">
        <v>50</v>
      </c>
      <c r="N4988" s="21" t="s">
        <v>50</v>
      </c>
      <c r="O4988" s="22"/>
      <c r="P4988" s="22"/>
    </row>
    <row r="4989" spans="1:16" ht="45" x14ac:dyDescent="0.25">
      <c r="A4989" s="21" t="s">
        <v>9187</v>
      </c>
      <c r="B4989" s="21" t="s">
        <v>49</v>
      </c>
      <c r="C4989" s="22"/>
      <c r="D4989" s="22"/>
      <c r="E4989" s="22"/>
      <c r="F4989" s="22"/>
      <c r="G4989" s="22"/>
      <c r="H4989" s="22"/>
      <c r="I4989" s="22"/>
      <c r="J4989" s="22"/>
      <c r="K4989" s="23">
        <v>1</v>
      </c>
      <c r="L4989" s="23">
        <v>1</v>
      </c>
      <c r="M4989" s="21" t="s">
        <v>50</v>
      </c>
      <c r="N4989" s="21" t="s">
        <v>50</v>
      </c>
      <c r="O4989" s="22"/>
      <c r="P4989" s="22"/>
    </row>
    <row r="4990" spans="1:16" ht="45" x14ac:dyDescent="0.25">
      <c r="A4990" s="21" t="s">
        <v>1197</v>
      </c>
      <c r="B4990" s="21" t="s">
        <v>49</v>
      </c>
      <c r="C4990" s="23">
        <v>11484503.92</v>
      </c>
      <c r="D4990" s="23">
        <v>198.54</v>
      </c>
      <c r="E4990" s="23">
        <v>24472107.27</v>
      </c>
      <c r="F4990" s="23">
        <v>176.39</v>
      </c>
      <c r="G4990" s="23">
        <v>59689969.210000001</v>
      </c>
      <c r="H4990" s="23">
        <v>543.25</v>
      </c>
      <c r="I4990" s="23">
        <v>21977810.079999998</v>
      </c>
      <c r="J4990" s="23">
        <v>164.51</v>
      </c>
      <c r="K4990" s="23">
        <v>1</v>
      </c>
      <c r="L4990" s="23">
        <v>1</v>
      </c>
      <c r="M4990" s="21" t="s">
        <v>50</v>
      </c>
      <c r="N4990" s="21" t="s">
        <v>1462</v>
      </c>
      <c r="O4990" s="22"/>
      <c r="P4990" s="23">
        <v>126059.5</v>
      </c>
    </row>
    <row r="4991" spans="1:16" ht="45" x14ac:dyDescent="0.25">
      <c r="A4991" s="21" t="s">
        <v>3867</v>
      </c>
      <c r="B4991" s="21" t="s">
        <v>49</v>
      </c>
      <c r="C4991" s="23">
        <v>38677797.539999999</v>
      </c>
      <c r="D4991" s="23">
        <v>118.92</v>
      </c>
      <c r="E4991" s="23">
        <v>28403600.059999999</v>
      </c>
      <c r="F4991" s="23">
        <v>89.88</v>
      </c>
      <c r="G4991" s="23">
        <v>31720580.579999998</v>
      </c>
      <c r="H4991" s="23">
        <v>106.35</v>
      </c>
      <c r="I4991" s="23">
        <v>38047958.950000003</v>
      </c>
      <c r="J4991" s="23">
        <v>112.07</v>
      </c>
      <c r="K4991" s="23">
        <v>1</v>
      </c>
      <c r="L4991" s="23">
        <v>1</v>
      </c>
      <c r="M4991" s="21" t="s">
        <v>50</v>
      </c>
      <c r="N4991" s="21" t="s">
        <v>58</v>
      </c>
      <c r="O4991" s="22"/>
      <c r="P4991" s="23">
        <v>301264.25</v>
      </c>
    </row>
    <row r="4992" spans="1:16" ht="45" x14ac:dyDescent="0.25">
      <c r="A4992" s="21" t="s">
        <v>9188</v>
      </c>
      <c r="B4992" s="21" t="s">
        <v>198</v>
      </c>
      <c r="C4992" s="22"/>
      <c r="D4992" s="22"/>
      <c r="E4992" s="22"/>
      <c r="F4992" s="22"/>
      <c r="G4992" s="22"/>
      <c r="H4992" s="22"/>
      <c r="I4992" s="22"/>
      <c r="J4992" s="22"/>
      <c r="K4992" s="23">
        <v>1</v>
      </c>
      <c r="L4992" s="23">
        <v>1</v>
      </c>
      <c r="M4992" s="21" t="s">
        <v>50</v>
      </c>
      <c r="N4992" s="21" t="s">
        <v>50</v>
      </c>
      <c r="O4992" s="22"/>
      <c r="P4992" s="22"/>
    </row>
    <row r="4993" spans="1:16" ht="45" x14ac:dyDescent="0.25">
      <c r="A4993" s="21" t="s">
        <v>9189</v>
      </c>
      <c r="B4993" s="21" t="s">
        <v>49</v>
      </c>
      <c r="C4993" s="22"/>
      <c r="D4993" s="22"/>
      <c r="E4993" s="22"/>
      <c r="F4993" s="22"/>
      <c r="G4993" s="22"/>
      <c r="H4993" s="22"/>
      <c r="I4993" s="22"/>
      <c r="J4993" s="22"/>
      <c r="K4993" s="23">
        <v>1</v>
      </c>
      <c r="L4993" s="23">
        <v>1</v>
      </c>
      <c r="M4993" s="21" t="s">
        <v>50</v>
      </c>
      <c r="N4993" s="21" t="s">
        <v>50</v>
      </c>
      <c r="O4993" s="22"/>
      <c r="P4993" s="22"/>
    </row>
    <row r="4994" spans="1:16" ht="45" x14ac:dyDescent="0.25">
      <c r="A4994" s="21" t="s">
        <v>9190</v>
      </c>
      <c r="B4994" s="21" t="s">
        <v>49</v>
      </c>
      <c r="C4994" s="22"/>
      <c r="D4994" s="22"/>
      <c r="E4994" s="22"/>
      <c r="F4994" s="22"/>
      <c r="G4994" s="22"/>
      <c r="H4994" s="22"/>
      <c r="I4994" s="22"/>
      <c r="J4994" s="22"/>
      <c r="K4994" s="23">
        <v>1</v>
      </c>
      <c r="L4994" s="23">
        <v>1</v>
      </c>
      <c r="M4994" s="21" t="s">
        <v>50</v>
      </c>
      <c r="N4994" s="21" t="s">
        <v>50</v>
      </c>
      <c r="O4994" s="22"/>
      <c r="P4994" s="22"/>
    </row>
    <row r="4995" spans="1:16" ht="45" x14ac:dyDescent="0.25">
      <c r="A4995" s="21" t="s">
        <v>3869</v>
      </c>
      <c r="B4995" s="21" t="s">
        <v>49</v>
      </c>
      <c r="C4995" s="23">
        <v>20818157.25</v>
      </c>
      <c r="D4995" s="23">
        <v>578.04</v>
      </c>
      <c r="E4995" s="23">
        <v>31664295.219999999</v>
      </c>
      <c r="F4995" s="23">
        <v>157.69999999999999</v>
      </c>
      <c r="G4995" s="23">
        <v>29131144.620000001</v>
      </c>
      <c r="H4995" s="23">
        <v>143.66</v>
      </c>
      <c r="I4995" s="23">
        <v>28376975.870000001</v>
      </c>
      <c r="J4995" s="23">
        <v>134.63</v>
      </c>
      <c r="K4995" s="23">
        <v>1</v>
      </c>
      <c r="L4995" s="23">
        <v>1</v>
      </c>
      <c r="M4995" s="21" t="s">
        <v>50</v>
      </c>
      <c r="N4995" s="21" t="s">
        <v>1462</v>
      </c>
      <c r="O4995" s="22"/>
      <c r="P4995" s="23">
        <v>245358.75</v>
      </c>
    </row>
    <row r="4996" spans="1:16" ht="45" x14ac:dyDescent="0.25">
      <c r="A4996" s="21" t="s">
        <v>9191</v>
      </c>
      <c r="B4996" s="21" t="s">
        <v>49</v>
      </c>
      <c r="C4996" s="22"/>
      <c r="D4996" s="22"/>
      <c r="E4996" s="22"/>
      <c r="F4996" s="22"/>
      <c r="G4996" s="22"/>
      <c r="H4996" s="22"/>
      <c r="I4996" s="22"/>
      <c r="J4996" s="22"/>
      <c r="K4996" s="23">
        <v>1</v>
      </c>
      <c r="L4996" s="23">
        <v>1</v>
      </c>
      <c r="M4996" s="21" t="s">
        <v>50</v>
      </c>
      <c r="N4996" s="21" t="s">
        <v>50</v>
      </c>
      <c r="O4996" s="22"/>
      <c r="P4996" s="22"/>
    </row>
    <row r="4997" spans="1:16" ht="45" x14ac:dyDescent="0.25">
      <c r="A4997" s="21" t="s">
        <v>9192</v>
      </c>
      <c r="B4997" s="21" t="s">
        <v>49</v>
      </c>
      <c r="C4997" s="22"/>
      <c r="D4997" s="22"/>
      <c r="E4997" s="22"/>
      <c r="F4997" s="22"/>
      <c r="G4997" s="22"/>
      <c r="H4997" s="22"/>
      <c r="I4997" s="22"/>
      <c r="J4997" s="22"/>
      <c r="K4997" s="23">
        <v>1</v>
      </c>
      <c r="L4997" s="23">
        <v>1</v>
      </c>
      <c r="M4997" s="21" t="s">
        <v>50</v>
      </c>
      <c r="N4997" s="21" t="s">
        <v>50</v>
      </c>
      <c r="O4997" s="22"/>
      <c r="P4997" s="22"/>
    </row>
    <row r="4998" spans="1:16" ht="45" x14ac:dyDescent="0.25">
      <c r="A4998" s="21" t="s">
        <v>9193</v>
      </c>
      <c r="B4998" s="21" t="s">
        <v>49</v>
      </c>
      <c r="C4998" s="22"/>
      <c r="D4998" s="22"/>
      <c r="E4998" s="22"/>
      <c r="F4998" s="22"/>
      <c r="G4998" s="22"/>
      <c r="H4998" s="22"/>
      <c r="I4998" s="22"/>
      <c r="J4998" s="22"/>
      <c r="K4998" s="23">
        <v>1</v>
      </c>
      <c r="L4998" s="23">
        <v>1</v>
      </c>
      <c r="M4998" s="21" t="s">
        <v>50</v>
      </c>
      <c r="N4998" s="21" t="s">
        <v>50</v>
      </c>
      <c r="O4998" s="22"/>
      <c r="P4998" s="22"/>
    </row>
    <row r="4999" spans="1:16" ht="45" x14ac:dyDescent="0.25">
      <c r="A4999" s="21" t="s">
        <v>3871</v>
      </c>
      <c r="B4999" s="21" t="s">
        <v>49</v>
      </c>
      <c r="C4999" s="23">
        <v>1706234.99</v>
      </c>
      <c r="D4999" s="23">
        <v>621.08000000000004</v>
      </c>
      <c r="E4999" s="23">
        <v>8089039.4199999999</v>
      </c>
      <c r="F4999" s="23">
        <v>591.79</v>
      </c>
      <c r="G4999" s="23">
        <v>1560040.26</v>
      </c>
      <c r="H4999" s="23">
        <v>436.57</v>
      </c>
      <c r="I4999" s="23">
        <v>1709855.93</v>
      </c>
      <c r="J4999" s="23">
        <v>526.12</v>
      </c>
      <c r="K4999" s="23">
        <v>1</v>
      </c>
      <c r="L4999" s="23">
        <v>1</v>
      </c>
      <c r="M4999" s="21" t="s">
        <v>50</v>
      </c>
      <c r="N4999" s="21" t="s">
        <v>5192</v>
      </c>
      <c r="O4999" s="22"/>
      <c r="P4999" s="23">
        <v>3356</v>
      </c>
    </row>
    <row r="5000" spans="1:16" ht="45" x14ac:dyDescent="0.25">
      <c r="A5000" s="21" t="s">
        <v>9194</v>
      </c>
      <c r="B5000" s="21" t="s">
        <v>49</v>
      </c>
      <c r="C5000" s="22"/>
      <c r="D5000" s="22"/>
      <c r="E5000" s="22"/>
      <c r="F5000" s="22"/>
      <c r="G5000" s="22"/>
      <c r="H5000" s="22"/>
      <c r="I5000" s="22"/>
      <c r="J5000" s="22"/>
      <c r="K5000" s="23">
        <v>1</v>
      </c>
      <c r="L5000" s="23">
        <v>1</v>
      </c>
      <c r="M5000" s="21" t="s">
        <v>50</v>
      </c>
      <c r="N5000" s="21" t="s">
        <v>50</v>
      </c>
      <c r="O5000" s="22"/>
      <c r="P5000" s="22"/>
    </row>
    <row r="5001" spans="1:16" ht="45" x14ac:dyDescent="0.25">
      <c r="A5001" s="21" t="s">
        <v>1198</v>
      </c>
      <c r="B5001" s="21" t="s">
        <v>49</v>
      </c>
      <c r="C5001" s="23">
        <v>16451651</v>
      </c>
      <c r="D5001" s="23">
        <v>457.61</v>
      </c>
      <c r="E5001" s="23">
        <v>31980152.140000001</v>
      </c>
      <c r="F5001" s="23">
        <v>668.31</v>
      </c>
      <c r="G5001" s="23">
        <v>22001093.620000001</v>
      </c>
      <c r="H5001" s="23">
        <v>533.08000000000004</v>
      </c>
      <c r="I5001" s="23">
        <v>21262429.199999999</v>
      </c>
      <c r="J5001" s="23">
        <v>478.27</v>
      </c>
      <c r="K5001" s="23">
        <v>1</v>
      </c>
      <c r="L5001" s="23">
        <v>1</v>
      </c>
      <c r="M5001" s="21" t="s">
        <v>50</v>
      </c>
      <c r="N5001" s="21" t="s">
        <v>1462</v>
      </c>
      <c r="O5001" s="22"/>
      <c r="P5001" s="23">
        <v>57075.25</v>
      </c>
    </row>
    <row r="5002" spans="1:16" ht="45" x14ac:dyDescent="0.25">
      <c r="A5002" s="21" t="s">
        <v>9195</v>
      </c>
      <c r="B5002" s="21" t="s">
        <v>49</v>
      </c>
      <c r="C5002" s="22"/>
      <c r="D5002" s="22"/>
      <c r="E5002" s="22"/>
      <c r="F5002" s="22"/>
      <c r="G5002" s="22"/>
      <c r="H5002" s="22"/>
      <c r="I5002" s="22"/>
      <c r="J5002" s="22"/>
      <c r="K5002" s="23">
        <v>1</v>
      </c>
      <c r="L5002" s="23">
        <v>1</v>
      </c>
      <c r="M5002" s="21" t="s">
        <v>50</v>
      </c>
      <c r="N5002" s="21" t="s">
        <v>50</v>
      </c>
      <c r="O5002" s="22"/>
      <c r="P5002" s="22"/>
    </row>
    <row r="5003" spans="1:16" ht="45" x14ac:dyDescent="0.25">
      <c r="A5003" s="21" t="s">
        <v>9196</v>
      </c>
      <c r="B5003" s="21" t="s">
        <v>49</v>
      </c>
      <c r="C5003" s="22"/>
      <c r="D5003" s="22"/>
      <c r="E5003" s="22"/>
      <c r="F5003" s="22"/>
      <c r="G5003" s="22"/>
      <c r="H5003" s="22"/>
      <c r="I5003" s="22"/>
      <c r="J5003" s="22"/>
      <c r="K5003" s="23">
        <v>1</v>
      </c>
      <c r="L5003" s="23">
        <v>1</v>
      </c>
      <c r="M5003" s="21" t="s">
        <v>50</v>
      </c>
      <c r="N5003" s="21" t="s">
        <v>50</v>
      </c>
      <c r="O5003" s="22"/>
      <c r="P5003" s="22"/>
    </row>
    <row r="5004" spans="1:16" ht="45" x14ac:dyDescent="0.25">
      <c r="A5004" s="21" t="s">
        <v>9197</v>
      </c>
      <c r="B5004" s="21" t="s">
        <v>49</v>
      </c>
      <c r="C5004" s="22"/>
      <c r="D5004" s="22"/>
      <c r="E5004" s="22"/>
      <c r="F5004" s="22"/>
      <c r="G5004" s="22"/>
      <c r="H5004" s="22"/>
      <c r="I5004" s="22"/>
      <c r="J5004" s="22"/>
      <c r="K5004" s="23">
        <v>1</v>
      </c>
      <c r="L5004" s="23">
        <v>1</v>
      </c>
      <c r="M5004" s="21" t="s">
        <v>50</v>
      </c>
      <c r="N5004" s="21" t="s">
        <v>50</v>
      </c>
      <c r="O5004" s="22"/>
      <c r="P5004" s="22"/>
    </row>
    <row r="5005" spans="1:16" ht="45" x14ac:dyDescent="0.25">
      <c r="A5005" s="21" t="s">
        <v>9198</v>
      </c>
      <c r="B5005" s="21" t="s">
        <v>49</v>
      </c>
      <c r="C5005" s="22"/>
      <c r="D5005" s="22"/>
      <c r="E5005" s="22"/>
      <c r="F5005" s="22"/>
      <c r="G5005" s="22"/>
      <c r="H5005" s="22"/>
      <c r="I5005" s="22"/>
      <c r="J5005" s="22"/>
      <c r="K5005" s="23">
        <v>1</v>
      </c>
      <c r="L5005" s="23">
        <v>1</v>
      </c>
      <c r="M5005" s="21" t="s">
        <v>50</v>
      </c>
      <c r="N5005" s="21" t="s">
        <v>50</v>
      </c>
      <c r="O5005" s="22"/>
      <c r="P5005" s="22"/>
    </row>
    <row r="5006" spans="1:16" ht="45" x14ac:dyDescent="0.25">
      <c r="A5006" s="21" t="s">
        <v>9199</v>
      </c>
      <c r="B5006" s="21" t="s">
        <v>49</v>
      </c>
      <c r="C5006" s="22"/>
      <c r="D5006" s="22"/>
      <c r="E5006" s="22"/>
      <c r="F5006" s="22"/>
      <c r="G5006" s="22"/>
      <c r="H5006" s="22"/>
      <c r="I5006" s="22"/>
      <c r="J5006" s="22"/>
      <c r="K5006" s="23">
        <v>1</v>
      </c>
      <c r="L5006" s="23">
        <v>1</v>
      </c>
      <c r="M5006" s="21" t="s">
        <v>50</v>
      </c>
      <c r="N5006" s="21" t="s">
        <v>50</v>
      </c>
      <c r="O5006" s="22"/>
      <c r="P5006" s="22"/>
    </row>
    <row r="5007" spans="1:16" ht="45" x14ac:dyDescent="0.25">
      <c r="A5007" s="21" t="s">
        <v>9200</v>
      </c>
      <c r="B5007" s="21" t="s">
        <v>49</v>
      </c>
      <c r="C5007" s="22"/>
      <c r="D5007" s="22"/>
      <c r="E5007" s="22"/>
      <c r="F5007" s="22"/>
      <c r="G5007" s="22"/>
      <c r="H5007" s="22"/>
      <c r="I5007" s="22"/>
      <c r="J5007" s="22"/>
      <c r="K5007" s="23">
        <v>1</v>
      </c>
      <c r="L5007" s="23">
        <v>1</v>
      </c>
      <c r="M5007" s="21" t="s">
        <v>50</v>
      </c>
      <c r="N5007" s="21" t="s">
        <v>50</v>
      </c>
      <c r="O5007" s="22"/>
      <c r="P5007" s="22"/>
    </row>
    <row r="5008" spans="1:16" ht="45" x14ac:dyDescent="0.25">
      <c r="A5008" s="21" t="s">
        <v>9201</v>
      </c>
      <c r="B5008" s="21" t="s">
        <v>49</v>
      </c>
      <c r="C5008" s="22"/>
      <c r="D5008" s="22"/>
      <c r="E5008" s="22"/>
      <c r="F5008" s="22"/>
      <c r="G5008" s="22"/>
      <c r="H5008" s="22"/>
      <c r="I5008" s="22"/>
      <c r="J5008" s="22"/>
      <c r="K5008" s="23">
        <v>1</v>
      </c>
      <c r="L5008" s="23">
        <v>1</v>
      </c>
      <c r="M5008" s="21" t="s">
        <v>50</v>
      </c>
      <c r="N5008" s="21" t="s">
        <v>50</v>
      </c>
      <c r="O5008" s="22"/>
      <c r="P5008" s="22"/>
    </row>
    <row r="5009" spans="1:16" ht="45" x14ac:dyDescent="0.25">
      <c r="A5009" s="21" t="s">
        <v>9202</v>
      </c>
      <c r="B5009" s="21" t="s">
        <v>49</v>
      </c>
      <c r="C5009" s="22"/>
      <c r="D5009" s="22"/>
      <c r="E5009" s="22"/>
      <c r="F5009" s="22"/>
      <c r="G5009" s="22"/>
      <c r="H5009" s="22"/>
      <c r="I5009" s="22"/>
      <c r="J5009" s="22"/>
      <c r="K5009" s="23">
        <v>1</v>
      </c>
      <c r="L5009" s="23">
        <v>1</v>
      </c>
      <c r="M5009" s="21" t="s">
        <v>50</v>
      </c>
      <c r="N5009" s="21" t="s">
        <v>50</v>
      </c>
      <c r="O5009" s="22"/>
      <c r="P5009" s="22"/>
    </row>
    <row r="5010" spans="1:16" ht="45" x14ac:dyDescent="0.25">
      <c r="A5010" s="21" t="s">
        <v>3874</v>
      </c>
      <c r="B5010" s="21" t="s">
        <v>49</v>
      </c>
      <c r="C5010" s="22"/>
      <c r="D5010" s="22"/>
      <c r="E5010" s="23">
        <v>15734194.52</v>
      </c>
      <c r="F5010" s="23">
        <v>1025.1400000000001</v>
      </c>
      <c r="G5010" s="23">
        <v>15983048.01</v>
      </c>
      <c r="H5010" s="23">
        <v>1297.08</v>
      </c>
      <c r="I5010" s="23">
        <v>13698971</v>
      </c>
      <c r="J5010" s="23">
        <v>973.57</v>
      </c>
      <c r="K5010" s="23">
        <v>1</v>
      </c>
      <c r="L5010" s="23">
        <v>1</v>
      </c>
      <c r="M5010" s="21" t="s">
        <v>50</v>
      </c>
      <c r="N5010" s="21" t="s">
        <v>50</v>
      </c>
      <c r="O5010" s="22"/>
      <c r="P5010" s="22"/>
    </row>
    <row r="5011" spans="1:16" ht="45" x14ac:dyDescent="0.25">
      <c r="A5011" s="21" t="s">
        <v>3876</v>
      </c>
      <c r="B5011" s="21" t="s">
        <v>49</v>
      </c>
      <c r="C5011" s="23">
        <v>67380000</v>
      </c>
      <c r="D5011" s="23">
        <v>3000</v>
      </c>
      <c r="E5011" s="23">
        <v>79501206.930000007</v>
      </c>
      <c r="F5011" s="23">
        <v>4147.92</v>
      </c>
      <c r="G5011" s="23">
        <v>39866874.18</v>
      </c>
      <c r="H5011" s="23">
        <v>2592.35</v>
      </c>
      <c r="I5011" s="23">
        <v>65104528.880000003</v>
      </c>
      <c r="J5011" s="23">
        <v>3186.32</v>
      </c>
      <c r="K5011" s="23">
        <v>1</v>
      </c>
      <c r="L5011" s="23">
        <v>1</v>
      </c>
      <c r="M5011" s="21" t="s">
        <v>50</v>
      </c>
      <c r="N5011" s="21" t="s">
        <v>5192</v>
      </c>
      <c r="O5011" s="22"/>
      <c r="P5011" s="23">
        <v>21685.25</v>
      </c>
    </row>
    <row r="5012" spans="1:16" ht="45" x14ac:dyDescent="0.25">
      <c r="A5012" s="21" t="s">
        <v>3878</v>
      </c>
      <c r="B5012" s="21" t="s">
        <v>49</v>
      </c>
      <c r="C5012" s="23">
        <v>13178987.689999999</v>
      </c>
      <c r="D5012" s="23">
        <v>493.79</v>
      </c>
      <c r="E5012" s="23">
        <v>11299423.9</v>
      </c>
      <c r="F5012" s="23">
        <v>953.47</v>
      </c>
      <c r="G5012" s="23">
        <v>17295428.859999999</v>
      </c>
      <c r="H5012" s="23">
        <v>1279.96</v>
      </c>
      <c r="I5012" s="23">
        <v>11337035.630000001</v>
      </c>
      <c r="J5012" s="23">
        <v>962.33</v>
      </c>
      <c r="K5012" s="23">
        <v>1</v>
      </c>
      <c r="L5012" s="23">
        <v>1</v>
      </c>
      <c r="M5012" s="21" t="s">
        <v>50</v>
      </c>
      <c r="N5012" s="21" t="s">
        <v>5192</v>
      </c>
      <c r="O5012" s="22"/>
      <c r="P5012" s="23">
        <v>10943.5</v>
      </c>
    </row>
    <row r="5013" spans="1:16" ht="45" x14ac:dyDescent="0.25">
      <c r="A5013" s="21" t="s">
        <v>9203</v>
      </c>
      <c r="B5013" s="21" t="s">
        <v>49</v>
      </c>
      <c r="C5013" s="22"/>
      <c r="D5013" s="22"/>
      <c r="E5013" s="22"/>
      <c r="F5013" s="22"/>
      <c r="G5013" s="22"/>
      <c r="H5013" s="22"/>
      <c r="I5013" s="22"/>
      <c r="J5013" s="22"/>
      <c r="K5013" s="23">
        <v>1</v>
      </c>
      <c r="L5013" s="23">
        <v>1</v>
      </c>
      <c r="M5013" s="21" t="s">
        <v>50</v>
      </c>
      <c r="N5013" s="21" t="s">
        <v>50</v>
      </c>
      <c r="O5013" s="22"/>
      <c r="P5013" s="22"/>
    </row>
    <row r="5014" spans="1:16" ht="45" x14ac:dyDescent="0.25">
      <c r="A5014" s="21" t="s">
        <v>9204</v>
      </c>
      <c r="B5014" s="21" t="s">
        <v>49</v>
      </c>
      <c r="C5014" s="22"/>
      <c r="D5014" s="22"/>
      <c r="E5014" s="22"/>
      <c r="F5014" s="22"/>
      <c r="G5014" s="22"/>
      <c r="H5014" s="22"/>
      <c r="I5014" s="22"/>
      <c r="J5014" s="22"/>
      <c r="K5014" s="23">
        <v>1</v>
      </c>
      <c r="L5014" s="23">
        <v>1</v>
      </c>
      <c r="M5014" s="21" t="s">
        <v>50</v>
      </c>
      <c r="N5014" s="21" t="s">
        <v>50</v>
      </c>
      <c r="O5014" s="22"/>
      <c r="P5014" s="22"/>
    </row>
    <row r="5015" spans="1:16" ht="45" x14ac:dyDescent="0.25">
      <c r="A5015" s="21" t="s">
        <v>9205</v>
      </c>
      <c r="B5015" s="21" t="s">
        <v>49</v>
      </c>
      <c r="C5015" s="22"/>
      <c r="D5015" s="22"/>
      <c r="E5015" s="22"/>
      <c r="F5015" s="22"/>
      <c r="G5015" s="22"/>
      <c r="H5015" s="22"/>
      <c r="I5015" s="22"/>
      <c r="J5015" s="22"/>
      <c r="K5015" s="23">
        <v>1</v>
      </c>
      <c r="L5015" s="23">
        <v>1</v>
      </c>
      <c r="M5015" s="21" t="s">
        <v>50</v>
      </c>
      <c r="N5015" s="21" t="s">
        <v>50</v>
      </c>
      <c r="O5015" s="22"/>
      <c r="P5015" s="22"/>
    </row>
    <row r="5016" spans="1:16" ht="45" x14ac:dyDescent="0.25">
      <c r="A5016" s="21" t="s">
        <v>9206</v>
      </c>
      <c r="B5016" s="21" t="s">
        <v>49</v>
      </c>
      <c r="C5016" s="22"/>
      <c r="D5016" s="22"/>
      <c r="E5016" s="22"/>
      <c r="F5016" s="22"/>
      <c r="G5016" s="22"/>
      <c r="H5016" s="22"/>
      <c r="I5016" s="22"/>
      <c r="J5016" s="22"/>
      <c r="K5016" s="23">
        <v>1</v>
      </c>
      <c r="L5016" s="23">
        <v>1</v>
      </c>
      <c r="M5016" s="21" t="s">
        <v>50</v>
      </c>
      <c r="N5016" s="21" t="s">
        <v>50</v>
      </c>
      <c r="O5016" s="22"/>
      <c r="P5016" s="22"/>
    </row>
    <row r="5017" spans="1:16" ht="45" x14ac:dyDescent="0.25">
      <c r="A5017" s="21" t="s">
        <v>3880</v>
      </c>
      <c r="B5017" s="21" t="s">
        <v>49</v>
      </c>
      <c r="C5017" s="23">
        <v>45207439.189999998</v>
      </c>
      <c r="D5017" s="23">
        <v>534.38</v>
      </c>
      <c r="E5017" s="23">
        <v>26923647.77</v>
      </c>
      <c r="F5017" s="23">
        <v>687.17</v>
      </c>
      <c r="G5017" s="23">
        <v>27050302.93</v>
      </c>
      <c r="H5017" s="23">
        <v>622.95000000000005</v>
      </c>
      <c r="I5017" s="23">
        <v>25237265.440000001</v>
      </c>
      <c r="J5017" s="23">
        <v>585.54</v>
      </c>
      <c r="K5017" s="23">
        <v>1</v>
      </c>
      <c r="L5017" s="23">
        <v>1</v>
      </c>
      <c r="M5017" s="21" t="s">
        <v>50</v>
      </c>
      <c r="N5017" s="21" t="s">
        <v>1462</v>
      </c>
      <c r="O5017" s="22"/>
      <c r="P5017" s="23">
        <v>58270</v>
      </c>
    </row>
    <row r="5018" spans="1:16" ht="45" x14ac:dyDescent="0.25">
      <c r="A5018" s="21" t="s">
        <v>9207</v>
      </c>
      <c r="B5018" s="21" t="s">
        <v>49</v>
      </c>
      <c r="C5018" s="22"/>
      <c r="D5018" s="22"/>
      <c r="E5018" s="22"/>
      <c r="F5018" s="22"/>
      <c r="G5018" s="22"/>
      <c r="H5018" s="22"/>
      <c r="I5018" s="22"/>
      <c r="J5018" s="22"/>
      <c r="K5018" s="23">
        <v>1</v>
      </c>
      <c r="L5018" s="23">
        <v>1</v>
      </c>
      <c r="M5018" s="21" t="s">
        <v>50</v>
      </c>
      <c r="N5018" s="21" t="s">
        <v>50</v>
      </c>
      <c r="O5018" s="22"/>
      <c r="P5018" s="22"/>
    </row>
    <row r="5019" spans="1:16" ht="45" x14ac:dyDescent="0.25">
      <c r="A5019" s="21" t="s">
        <v>9208</v>
      </c>
      <c r="B5019" s="21" t="s">
        <v>49</v>
      </c>
      <c r="C5019" s="22"/>
      <c r="D5019" s="22"/>
      <c r="E5019" s="22"/>
      <c r="F5019" s="22"/>
      <c r="G5019" s="22"/>
      <c r="H5019" s="22"/>
      <c r="I5019" s="22"/>
      <c r="J5019" s="22"/>
      <c r="K5019" s="23">
        <v>1</v>
      </c>
      <c r="L5019" s="23">
        <v>1</v>
      </c>
      <c r="M5019" s="21" t="s">
        <v>50</v>
      </c>
      <c r="N5019" s="21" t="s">
        <v>50</v>
      </c>
      <c r="O5019" s="22"/>
      <c r="P5019" s="22"/>
    </row>
    <row r="5020" spans="1:16" ht="45" x14ac:dyDescent="0.25">
      <c r="A5020" s="21" t="s">
        <v>9209</v>
      </c>
      <c r="B5020" s="21" t="s">
        <v>49</v>
      </c>
      <c r="C5020" s="22"/>
      <c r="D5020" s="22"/>
      <c r="E5020" s="22"/>
      <c r="F5020" s="22"/>
      <c r="G5020" s="22"/>
      <c r="H5020" s="22"/>
      <c r="I5020" s="22"/>
      <c r="J5020" s="22"/>
      <c r="K5020" s="23">
        <v>1</v>
      </c>
      <c r="L5020" s="23">
        <v>1</v>
      </c>
      <c r="M5020" s="21" t="s">
        <v>50</v>
      </c>
      <c r="N5020" s="21" t="s">
        <v>50</v>
      </c>
      <c r="O5020" s="22"/>
      <c r="P5020" s="22"/>
    </row>
    <row r="5021" spans="1:16" ht="45" x14ac:dyDescent="0.25">
      <c r="A5021" s="21" t="s">
        <v>9210</v>
      </c>
      <c r="B5021" s="21" t="s">
        <v>49</v>
      </c>
      <c r="C5021" s="22"/>
      <c r="D5021" s="22"/>
      <c r="E5021" s="22"/>
      <c r="F5021" s="22"/>
      <c r="G5021" s="22"/>
      <c r="H5021" s="22"/>
      <c r="I5021" s="22"/>
      <c r="J5021" s="22"/>
      <c r="K5021" s="23">
        <v>1</v>
      </c>
      <c r="L5021" s="23">
        <v>1</v>
      </c>
      <c r="M5021" s="21" t="s">
        <v>50</v>
      </c>
      <c r="N5021" s="21" t="s">
        <v>50</v>
      </c>
      <c r="O5021" s="22"/>
      <c r="P5021" s="22"/>
    </row>
    <row r="5022" spans="1:16" ht="45" x14ac:dyDescent="0.25">
      <c r="A5022" s="21" t="s">
        <v>9211</v>
      </c>
      <c r="B5022" s="21" t="s">
        <v>49</v>
      </c>
      <c r="C5022" s="22"/>
      <c r="D5022" s="22"/>
      <c r="E5022" s="22"/>
      <c r="F5022" s="22"/>
      <c r="G5022" s="22"/>
      <c r="H5022" s="22"/>
      <c r="I5022" s="22"/>
      <c r="J5022" s="22"/>
      <c r="K5022" s="23">
        <v>1</v>
      </c>
      <c r="L5022" s="23">
        <v>1</v>
      </c>
      <c r="M5022" s="21" t="s">
        <v>50</v>
      </c>
      <c r="N5022" s="21" t="s">
        <v>50</v>
      </c>
      <c r="O5022" s="22"/>
      <c r="P5022" s="22"/>
    </row>
    <row r="5023" spans="1:16" ht="45" x14ac:dyDescent="0.25">
      <c r="A5023" s="21" t="s">
        <v>9212</v>
      </c>
      <c r="B5023" s="21" t="s">
        <v>49</v>
      </c>
      <c r="C5023" s="22"/>
      <c r="D5023" s="22"/>
      <c r="E5023" s="22"/>
      <c r="F5023" s="22"/>
      <c r="G5023" s="22"/>
      <c r="H5023" s="22"/>
      <c r="I5023" s="22"/>
      <c r="J5023" s="22"/>
      <c r="K5023" s="23">
        <v>1</v>
      </c>
      <c r="L5023" s="23">
        <v>1</v>
      </c>
      <c r="M5023" s="21" t="s">
        <v>50</v>
      </c>
      <c r="N5023" s="21" t="s">
        <v>50</v>
      </c>
      <c r="O5023" s="22"/>
      <c r="P5023" s="22"/>
    </row>
    <row r="5024" spans="1:16" ht="45" x14ac:dyDescent="0.25">
      <c r="A5024" s="21" t="s">
        <v>9213</v>
      </c>
      <c r="B5024" s="21" t="s">
        <v>49</v>
      </c>
      <c r="C5024" s="22"/>
      <c r="D5024" s="22"/>
      <c r="E5024" s="22"/>
      <c r="F5024" s="22"/>
      <c r="G5024" s="22"/>
      <c r="H5024" s="22"/>
      <c r="I5024" s="22"/>
      <c r="J5024" s="22"/>
      <c r="K5024" s="23">
        <v>1</v>
      </c>
      <c r="L5024" s="23">
        <v>1</v>
      </c>
      <c r="M5024" s="21" t="s">
        <v>50</v>
      </c>
      <c r="N5024" s="21" t="s">
        <v>50</v>
      </c>
      <c r="O5024" s="22"/>
      <c r="P5024" s="22"/>
    </row>
    <row r="5025" spans="1:16" ht="45" x14ac:dyDescent="0.25">
      <c r="A5025" s="21" t="s">
        <v>3882</v>
      </c>
      <c r="B5025" s="21" t="s">
        <v>49</v>
      </c>
      <c r="C5025" s="23">
        <v>158056686.81999999</v>
      </c>
      <c r="D5025" s="23">
        <v>594.34</v>
      </c>
      <c r="E5025" s="23">
        <v>117896110.78</v>
      </c>
      <c r="F5025" s="23">
        <v>572.26</v>
      </c>
      <c r="G5025" s="23">
        <v>125793919.97</v>
      </c>
      <c r="H5025" s="23">
        <v>622.95000000000005</v>
      </c>
      <c r="I5025" s="23">
        <v>117362624.65000001</v>
      </c>
      <c r="J5025" s="23">
        <v>585.54</v>
      </c>
      <c r="K5025" s="23">
        <v>1</v>
      </c>
      <c r="L5025" s="23">
        <v>1</v>
      </c>
      <c r="M5025" s="21" t="s">
        <v>50</v>
      </c>
      <c r="N5025" s="21" t="s">
        <v>1462</v>
      </c>
      <c r="O5025" s="22"/>
      <c r="P5025" s="23">
        <v>220855.75</v>
      </c>
    </row>
    <row r="5026" spans="1:16" ht="45" x14ac:dyDescent="0.25">
      <c r="A5026" s="21" t="s">
        <v>3884</v>
      </c>
      <c r="B5026" s="21" t="s">
        <v>49</v>
      </c>
      <c r="C5026" s="23">
        <v>94965319.659999996</v>
      </c>
      <c r="D5026" s="23">
        <v>123.89</v>
      </c>
      <c r="E5026" s="23">
        <v>71442137.859999999</v>
      </c>
      <c r="F5026" s="23">
        <v>116.83</v>
      </c>
      <c r="G5026" s="23">
        <v>66930948.539999999</v>
      </c>
      <c r="H5026" s="23">
        <v>106.35</v>
      </c>
      <c r="I5026" s="23">
        <v>67152398.659999996</v>
      </c>
      <c r="J5026" s="23">
        <v>111.42</v>
      </c>
      <c r="K5026" s="23">
        <v>1</v>
      </c>
      <c r="L5026" s="23">
        <v>1</v>
      </c>
      <c r="M5026" s="21" t="s">
        <v>50</v>
      </c>
      <c r="N5026" s="21" t="s">
        <v>58</v>
      </c>
      <c r="O5026" s="22"/>
      <c r="P5026" s="23">
        <v>665292.5</v>
      </c>
    </row>
    <row r="5027" spans="1:16" ht="45" x14ac:dyDescent="0.25">
      <c r="A5027" s="21" t="s">
        <v>3886</v>
      </c>
      <c r="B5027" s="21" t="s">
        <v>49</v>
      </c>
      <c r="C5027" s="23">
        <v>17039535.66</v>
      </c>
      <c r="D5027" s="23">
        <v>41.97</v>
      </c>
      <c r="E5027" s="23">
        <v>16576320.9</v>
      </c>
      <c r="F5027" s="23">
        <v>42.56</v>
      </c>
      <c r="G5027" s="23">
        <v>18571812.75</v>
      </c>
      <c r="H5027" s="23">
        <v>46.1</v>
      </c>
      <c r="I5027" s="23">
        <v>19924615.219999999</v>
      </c>
      <c r="J5027" s="23">
        <v>56.34</v>
      </c>
      <c r="K5027" s="23">
        <v>1</v>
      </c>
      <c r="L5027" s="23">
        <v>1</v>
      </c>
      <c r="M5027" s="21" t="s">
        <v>50</v>
      </c>
      <c r="N5027" s="21" t="s">
        <v>58</v>
      </c>
      <c r="O5027" s="22"/>
      <c r="P5027" s="23">
        <v>465091.5</v>
      </c>
    </row>
    <row r="5028" spans="1:16" ht="45" x14ac:dyDescent="0.25">
      <c r="A5028" s="21" t="s">
        <v>9214</v>
      </c>
      <c r="B5028" s="21" t="s">
        <v>49</v>
      </c>
      <c r="C5028" s="22"/>
      <c r="D5028" s="22"/>
      <c r="E5028" s="22"/>
      <c r="F5028" s="22"/>
      <c r="G5028" s="22"/>
      <c r="H5028" s="22"/>
      <c r="I5028" s="22"/>
      <c r="J5028" s="22"/>
      <c r="K5028" s="23">
        <v>1</v>
      </c>
      <c r="L5028" s="23">
        <v>1</v>
      </c>
      <c r="M5028" s="21" t="s">
        <v>50</v>
      </c>
      <c r="N5028" s="21" t="s">
        <v>50</v>
      </c>
      <c r="O5028" s="22"/>
      <c r="P5028" s="22"/>
    </row>
    <row r="5029" spans="1:16" ht="45" x14ac:dyDescent="0.25">
      <c r="A5029" s="21" t="s">
        <v>9215</v>
      </c>
      <c r="B5029" s="21" t="s">
        <v>49</v>
      </c>
      <c r="C5029" s="22"/>
      <c r="D5029" s="22"/>
      <c r="E5029" s="22"/>
      <c r="F5029" s="22"/>
      <c r="G5029" s="22"/>
      <c r="H5029" s="22"/>
      <c r="I5029" s="22"/>
      <c r="J5029" s="22"/>
      <c r="K5029" s="23">
        <v>1</v>
      </c>
      <c r="L5029" s="23">
        <v>1</v>
      </c>
      <c r="M5029" s="21" t="s">
        <v>50</v>
      </c>
      <c r="N5029" s="21" t="s">
        <v>50</v>
      </c>
      <c r="O5029" s="22"/>
      <c r="P5029" s="22"/>
    </row>
    <row r="5030" spans="1:16" ht="45" x14ac:dyDescent="0.25">
      <c r="A5030" s="21" t="s">
        <v>606</v>
      </c>
      <c r="B5030" s="21" t="s">
        <v>49</v>
      </c>
      <c r="C5030" s="23">
        <v>5460758.0499999998</v>
      </c>
      <c r="D5030" s="23">
        <v>727.38</v>
      </c>
      <c r="E5030" s="23">
        <v>2830329.51</v>
      </c>
      <c r="F5030" s="23">
        <v>401.12</v>
      </c>
      <c r="G5030" s="23">
        <v>3374861.91</v>
      </c>
      <c r="H5030" s="23">
        <v>468.7</v>
      </c>
      <c r="I5030" s="23">
        <v>3294589.24</v>
      </c>
      <c r="J5030" s="23">
        <v>457.87</v>
      </c>
      <c r="K5030" s="23">
        <v>1</v>
      </c>
      <c r="L5030" s="23">
        <v>1</v>
      </c>
      <c r="M5030" s="21" t="s">
        <v>50</v>
      </c>
      <c r="N5030" s="21" t="s">
        <v>5192</v>
      </c>
      <c r="O5030" s="22"/>
      <c r="P5030" s="23">
        <v>12711.75</v>
      </c>
    </row>
    <row r="5031" spans="1:16" ht="45" x14ac:dyDescent="0.25">
      <c r="A5031" s="21" t="s">
        <v>3892</v>
      </c>
      <c r="B5031" s="21" t="s">
        <v>49</v>
      </c>
      <c r="C5031" s="23">
        <v>26298580.489999998</v>
      </c>
      <c r="D5031" s="23">
        <v>371.61</v>
      </c>
      <c r="E5031" s="23">
        <v>20379658.84</v>
      </c>
      <c r="F5031" s="23">
        <v>333.32</v>
      </c>
      <c r="G5031" s="23">
        <v>18810748.379999999</v>
      </c>
      <c r="H5031" s="23">
        <v>331.69</v>
      </c>
      <c r="I5031" s="23">
        <v>23516369.550000001</v>
      </c>
      <c r="J5031" s="23">
        <v>376.45</v>
      </c>
      <c r="K5031" s="23">
        <v>1</v>
      </c>
      <c r="L5031" s="23">
        <v>1</v>
      </c>
      <c r="M5031" s="21" t="s">
        <v>50</v>
      </c>
      <c r="N5031" s="21" t="s">
        <v>1462</v>
      </c>
      <c r="O5031" s="22"/>
      <c r="P5031" s="23">
        <v>64281</v>
      </c>
    </row>
    <row r="5032" spans="1:16" ht="45" x14ac:dyDescent="0.25">
      <c r="A5032" s="21" t="s">
        <v>3894</v>
      </c>
      <c r="B5032" s="21" t="s">
        <v>49</v>
      </c>
      <c r="C5032" s="23">
        <v>200374913.16</v>
      </c>
      <c r="D5032" s="23">
        <v>594.34</v>
      </c>
      <c r="E5032" s="23">
        <v>149461711.71000001</v>
      </c>
      <c r="F5032" s="23">
        <v>572.26</v>
      </c>
      <c r="G5032" s="23">
        <v>159474086.78999999</v>
      </c>
      <c r="H5032" s="23">
        <v>622.95000000000005</v>
      </c>
      <c r="I5032" s="23">
        <v>148785389.56999999</v>
      </c>
      <c r="J5032" s="23">
        <v>585.54</v>
      </c>
      <c r="K5032" s="23">
        <v>1</v>
      </c>
      <c r="L5032" s="23">
        <v>1</v>
      </c>
      <c r="M5032" s="21" t="s">
        <v>50</v>
      </c>
      <c r="N5032" s="21" t="s">
        <v>58</v>
      </c>
      <c r="O5032" s="22"/>
      <c r="P5032" s="23">
        <v>303160.25</v>
      </c>
    </row>
    <row r="5033" spans="1:16" ht="45" x14ac:dyDescent="0.25">
      <c r="A5033" s="21" t="s">
        <v>9216</v>
      </c>
      <c r="B5033" s="21" t="s">
        <v>49</v>
      </c>
      <c r="C5033" s="22"/>
      <c r="D5033" s="22"/>
      <c r="E5033" s="22"/>
      <c r="F5033" s="22"/>
      <c r="G5033" s="22"/>
      <c r="H5033" s="22"/>
      <c r="I5033" s="22"/>
      <c r="J5033" s="22"/>
      <c r="K5033" s="23">
        <v>1</v>
      </c>
      <c r="L5033" s="23">
        <v>1</v>
      </c>
      <c r="M5033" s="21" t="s">
        <v>50</v>
      </c>
      <c r="N5033" s="21" t="s">
        <v>50</v>
      </c>
      <c r="O5033" s="22"/>
      <c r="P5033" s="22"/>
    </row>
    <row r="5034" spans="1:16" ht="45" x14ac:dyDescent="0.25">
      <c r="A5034" s="21" t="s">
        <v>610</v>
      </c>
      <c r="B5034" s="21" t="s">
        <v>49</v>
      </c>
      <c r="C5034" s="23">
        <v>13942258.300000001</v>
      </c>
      <c r="D5034" s="23">
        <v>35.11</v>
      </c>
      <c r="E5034" s="23">
        <v>12842916.98</v>
      </c>
      <c r="F5034" s="23">
        <v>31.07</v>
      </c>
      <c r="G5034" s="23">
        <v>13023672.24</v>
      </c>
      <c r="H5034" s="23">
        <v>30.81</v>
      </c>
      <c r="I5034" s="23">
        <v>13358788.25</v>
      </c>
      <c r="J5034" s="23">
        <v>31.84</v>
      </c>
      <c r="K5034" s="23">
        <v>1</v>
      </c>
      <c r="L5034" s="23">
        <v>1</v>
      </c>
      <c r="M5034" s="21" t="s">
        <v>50</v>
      </c>
      <c r="N5034" s="21" t="s">
        <v>58</v>
      </c>
      <c r="O5034" s="22"/>
      <c r="P5034" s="23">
        <v>421404</v>
      </c>
    </row>
    <row r="5035" spans="1:16" ht="45" x14ac:dyDescent="0.25">
      <c r="A5035" s="21" t="s">
        <v>9217</v>
      </c>
      <c r="B5035" s="21" t="s">
        <v>49</v>
      </c>
      <c r="C5035" s="22"/>
      <c r="D5035" s="22"/>
      <c r="E5035" s="22"/>
      <c r="F5035" s="22"/>
      <c r="G5035" s="22"/>
      <c r="H5035" s="22"/>
      <c r="I5035" s="22"/>
      <c r="J5035" s="22"/>
      <c r="K5035" s="23">
        <v>1</v>
      </c>
      <c r="L5035" s="23">
        <v>1</v>
      </c>
      <c r="M5035" s="21" t="s">
        <v>50</v>
      </c>
      <c r="N5035" s="21" t="s">
        <v>50</v>
      </c>
      <c r="O5035" s="22"/>
      <c r="P5035" s="22"/>
    </row>
    <row r="5036" spans="1:16" ht="45" x14ac:dyDescent="0.25">
      <c r="A5036" s="21" t="s">
        <v>9218</v>
      </c>
      <c r="B5036" s="21" t="s">
        <v>49</v>
      </c>
      <c r="C5036" s="22"/>
      <c r="D5036" s="22"/>
      <c r="E5036" s="22"/>
      <c r="F5036" s="22"/>
      <c r="G5036" s="22"/>
      <c r="H5036" s="22"/>
      <c r="I5036" s="22"/>
      <c r="J5036" s="22"/>
      <c r="K5036" s="23">
        <v>1</v>
      </c>
      <c r="L5036" s="23">
        <v>1</v>
      </c>
      <c r="M5036" s="21" t="s">
        <v>50</v>
      </c>
      <c r="N5036" s="21" t="s">
        <v>50</v>
      </c>
      <c r="O5036" s="22"/>
      <c r="P5036" s="22"/>
    </row>
    <row r="5037" spans="1:16" ht="45" x14ac:dyDescent="0.25">
      <c r="A5037" s="21" t="s">
        <v>3896</v>
      </c>
      <c r="B5037" s="21" t="s">
        <v>49</v>
      </c>
      <c r="C5037" s="23">
        <v>36320215.479999997</v>
      </c>
      <c r="D5037" s="23">
        <v>110.77</v>
      </c>
      <c r="E5037" s="23">
        <v>62122019.149999999</v>
      </c>
      <c r="F5037" s="23">
        <v>173.25</v>
      </c>
      <c r="G5037" s="23">
        <v>62200887.619999997</v>
      </c>
      <c r="H5037" s="23">
        <v>162.13999999999999</v>
      </c>
      <c r="I5037" s="23">
        <v>39445748.170000002</v>
      </c>
      <c r="J5037" s="23">
        <v>112.33</v>
      </c>
      <c r="K5037" s="23">
        <v>1</v>
      </c>
      <c r="L5037" s="23">
        <v>1</v>
      </c>
      <c r="M5037" s="21" t="s">
        <v>50</v>
      </c>
      <c r="N5037" s="21" t="s">
        <v>1462</v>
      </c>
      <c r="O5037" s="22"/>
      <c r="P5037" s="23">
        <v>286313</v>
      </c>
    </row>
    <row r="5038" spans="1:16" ht="45" x14ac:dyDescent="0.25">
      <c r="A5038" s="21" t="s">
        <v>9219</v>
      </c>
      <c r="B5038" s="21" t="s">
        <v>49</v>
      </c>
      <c r="C5038" s="22"/>
      <c r="D5038" s="22"/>
      <c r="E5038" s="22"/>
      <c r="F5038" s="22"/>
      <c r="G5038" s="22"/>
      <c r="H5038" s="22"/>
      <c r="I5038" s="22"/>
      <c r="J5038" s="22"/>
      <c r="K5038" s="23">
        <v>1</v>
      </c>
      <c r="L5038" s="23">
        <v>1</v>
      </c>
      <c r="M5038" s="21" t="s">
        <v>50</v>
      </c>
      <c r="N5038" s="21" t="s">
        <v>50</v>
      </c>
      <c r="O5038" s="22"/>
      <c r="P5038" s="22"/>
    </row>
    <row r="5039" spans="1:16" ht="45" x14ac:dyDescent="0.25">
      <c r="A5039" s="21" t="s">
        <v>9220</v>
      </c>
      <c r="B5039" s="21" t="s">
        <v>49</v>
      </c>
      <c r="C5039" s="22"/>
      <c r="D5039" s="22"/>
      <c r="E5039" s="22"/>
      <c r="F5039" s="22"/>
      <c r="G5039" s="22"/>
      <c r="H5039" s="22"/>
      <c r="I5039" s="22"/>
      <c r="J5039" s="22"/>
      <c r="K5039" s="23">
        <v>1</v>
      </c>
      <c r="L5039" s="23">
        <v>1</v>
      </c>
      <c r="M5039" s="21" t="s">
        <v>50</v>
      </c>
      <c r="N5039" s="21" t="s">
        <v>50</v>
      </c>
      <c r="O5039" s="22"/>
      <c r="P5039" s="22"/>
    </row>
    <row r="5040" spans="1:16" ht="45" x14ac:dyDescent="0.25">
      <c r="A5040" s="21" t="s">
        <v>9221</v>
      </c>
      <c r="B5040" s="21" t="s">
        <v>49</v>
      </c>
      <c r="C5040" s="22"/>
      <c r="D5040" s="22"/>
      <c r="E5040" s="22"/>
      <c r="F5040" s="22"/>
      <c r="G5040" s="22"/>
      <c r="H5040" s="22"/>
      <c r="I5040" s="22"/>
      <c r="J5040" s="22"/>
      <c r="K5040" s="23">
        <v>1</v>
      </c>
      <c r="L5040" s="23">
        <v>1</v>
      </c>
      <c r="M5040" s="21" t="s">
        <v>50</v>
      </c>
      <c r="N5040" s="21" t="s">
        <v>50</v>
      </c>
      <c r="O5040" s="22"/>
      <c r="P5040" s="22"/>
    </row>
    <row r="5041" spans="1:16" ht="45" x14ac:dyDescent="0.25">
      <c r="A5041" s="21" t="s">
        <v>9222</v>
      </c>
      <c r="B5041" s="21" t="s">
        <v>49</v>
      </c>
      <c r="C5041" s="22"/>
      <c r="D5041" s="22"/>
      <c r="E5041" s="22"/>
      <c r="F5041" s="22"/>
      <c r="G5041" s="22"/>
      <c r="H5041" s="22"/>
      <c r="I5041" s="22"/>
      <c r="J5041" s="22"/>
      <c r="K5041" s="23">
        <v>1</v>
      </c>
      <c r="L5041" s="23">
        <v>1</v>
      </c>
      <c r="M5041" s="21" t="s">
        <v>50</v>
      </c>
      <c r="N5041" s="21" t="s">
        <v>50</v>
      </c>
      <c r="O5041" s="22"/>
      <c r="P5041" s="22"/>
    </row>
    <row r="5042" spans="1:16" ht="45" x14ac:dyDescent="0.25">
      <c r="A5042" s="21" t="s">
        <v>3897</v>
      </c>
      <c r="B5042" s="21" t="s">
        <v>49</v>
      </c>
      <c r="C5042" s="23">
        <v>29584405.219999999</v>
      </c>
      <c r="D5042" s="23">
        <v>1734.2</v>
      </c>
      <c r="E5042" s="23">
        <v>23057082.280000001</v>
      </c>
      <c r="F5042" s="23">
        <v>1432.94</v>
      </c>
      <c r="G5042" s="23">
        <v>21259813.789999999</v>
      </c>
      <c r="H5042" s="23">
        <v>2514.98</v>
      </c>
      <c r="I5042" s="23">
        <v>21377175.440000001</v>
      </c>
      <c r="J5042" s="23">
        <v>2938.16</v>
      </c>
      <c r="K5042" s="23">
        <v>1</v>
      </c>
      <c r="L5042" s="23">
        <v>1</v>
      </c>
      <c r="M5042" s="21" t="s">
        <v>50</v>
      </c>
      <c r="N5042" s="21" t="s">
        <v>5192</v>
      </c>
      <c r="O5042" s="22"/>
      <c r="P5042" s="23">
        <v>11923.5</v>
      </c>
    </row>
    <row r="5043" spans="1:16" ht="45" x14ac:dyDescent="0.25">
      <c r="A5043" s="21" t="s">
        <v>3899</v>
      </c>
      <c r="B5043" s="21" t="s">
        <v>49</v>
      </c>
      <c r="C5043" s="23">
        <v>26939776.120000001</v>
      </c>
      <c r="D5043" s="23">
        <v>40.020000000000003</v>
      </c>
      <c r="E5043" s="23">
        <v>42280909.310000002</v>
      </c>
      <c r="F5043" s="23">
        <v>58.19</v>
      </c>
      <c r="G5043" s="23">
        <v>54521094.469999999</v>
      </c>
      <c r="H5043" s="23">
        <v>68.11</v>
      </c>
      <c r="I5043" s="23">
        <v>28296512.41</v>
      </c>
      <c r="J5043" s="23">
        <v>40.93</v>
      </c>
      <c r="K5043" s="23">
        <v>1</v>
      </c>
      <c r="L5043" s="23">
        <v>1</v>
      </c>
      <c r="M5043" s="21" t="s">
        <v>50</v>
      </c>
      <c r="N5043" s="21" t="s">
        <v>58</v>
      </c>
      <c r="O5043" s="22"/>
      <c r="P5043" s="23">
        <v>1292637</v>
      </c>
    </row>
    <row r="5044" spans="1:16" ht="45" x14ac:dyDescent="0.25">
      <c r="A5044" s="21" t="s">
        <v>9223</v>
      </c>
      <c r="B5044" s="21" t="s">
        <v>49</v>
      </c>
      <c r="C5044" s="22"/>
      <c r="D5044" s="22"/>
      <c r="E5044" s="22"/>
      <c r="F5044" s="22"/>
      <c r="G5044" s="22"/>
      <c r="H5044" s="22"/>
      <c r="I5044" s="22"/>
      <c r="J5044" s="22"/>
      <c r="K5044" s="23">
        <v>1</v>
      </c>
      <c r="L5044" s="23">
        <v>1</v>
      </c>
      <c r="M5044" s="21" t="s">
        <v>50</v>
      </c>
      <c r="N5044" s="21" t="s">
        <v>50</v>
      </c>
      <c r="O5044" s="22"/>
      <c r="P5044" s="22"/>
    </row>
    <row r="5045" spans="1:16" ht="45" x14ac:dyDescent="0.25">
      <c r="A5045" s="21" t="s">
        <v>3901</v>
      </c>
      <c r="B5045" s="21" t="s">
        <v>49</v>
      </c>
      <c r="C5045" s="23">
        <v>22662261.469999999</v>
      </c>
      <c r="D5045" s="23">
        <v>75.260000000000005</v>
      </c>
      <c r="E5045" s="23">
        <v>20696364.809999999</v>
      </c>
      <c r="F5045" s="23">
        <v>66.41</v>
      </c>
      <c r="G5045" s="23">
        <v>16530238.26</v>
      </c>
      <c r="H5045" s="23">
        <v>59.33</v>
      </c>
      <c r="I5045" s="23">
        <v>20641858.82</v>
      </c>
      <c r="J5045" s="23">
        <v>68.2</v>
      </c>
      <c r="K5045" s="23">
        <v>1</v>
      </c>
      <c r="L5045" s="23">
        <v>1</v>
      </c>
      <c r="M5045" s="21" t="s">
        <v>50</v>
      </c>
      <c r="N5045" s="21" t="s">
        <v>58</v>
      </c>
      <c r="O5045" s="22"/>
      <c r="P5045" s="23">
        <v>309270</v>
      </c>
    </row>
    <row r="5046" spans="1:16" ht="45" x14ac:dyDescent="0.25">
      <c r="A5046" s="21" t="s">
        <v>9224</v>
      </c>
      <c r="B5046" s="21" t="s">
        <v>49</v>
      </c>
      <c r="C5046" s="22"/>
      <c r="D5046" s="22"/>
      <c r="E5046" s="22"/>
      <c r="F5046" s="22"/>
      <c r="G5046" s="22"/>
      <c r="H5046" s="22"/>
      <c r="I5046" s="22"/>
      <c r="J5046" s="22"/>
      <c r="K5046" s="23">
        <v>1</v>
      </c>
      <c r="L5046" s="23">
        <v>1</v>
      </c>
      <c r="M5046" s="21" t="s">
        <v>50</v>
      </c>
      <c r="N5046" s="21" t="s">
        <v>50</v>
      </c>
      <c r="O5046" s="22"/>
      <c r="P5046" s="22"/>
    </row>
    <row r="5047" spans="1:16" ht="45" x14ac:dyDescent="0.25">
      <c r="A5047" s="21" t="s">
        <v>3903</v>
      </c>
      <c r="B5047" s="21" t="s">
        <v>49</v>
      </c>
      <c r="C5047" s="23">
        <v>80513607.469999999</v>
      </c>
      <c r="D5047" s="23">
        <v>33.75</v>
      </c>
      <c r="E5047" s="23">
        <v>100411953.17</v>
      </c>
      <c r="F5047" s="23">
        <v>81.95</v>
      </c>
      <c r="G5047" s="23">
        <v>283151058.85000002</v>
      </c>
      <c r="H5047" s="23">
        <v>217.31</v>
      </c>
      <c r="I5047" s="23">
        <v>229060642.21000001</v>
      </c>
      <c r="J5047" s="23">
        <v>235.82</v>
      </c>
      <c r="K5047" s="23">
        <v>1</v>
      </c>
      <c r="L5047" s="23">
        <v>1</v>
      </c>
      <c r="M5047" s="21" t="s">
        <v>50</v>
      </c>
      <c r="N5047" s="21" t="s">
        <v>58</v>
      </c>
      <c r="O5047" s="22"/>
      <c r="P5047" s="23">
        <v>965925</v>
      </c>
    </row>
    <row r="5048" spans="1:16" ht="45" x14ac:dyDescent="0.25">
      <c r="A5048" s="21" t="s">
        <v>9225</v>
      </c>
      <c r="B5048" s="21" t="s">
        <v>49</v>
      </c>
      <c r="C5048" s="22"/>
      <c r="D5048" s="22"/>
      <c r="E5048" s="22"/>
      <c r="F5048" s="22"/>
      <c r="G5048" s="22"/>
      <c r="H5048" s="22"/>
      <c r="I5048" s="22"/>
      <c r="J5048" s="22"/>
      <c r="K5048" s="23">
        <v>1</v>
      </c>
      <c r="L5048" s="23">
        <v>1</v>
      </c>
      <c r="M5048" s="21" t="s">
        <v>50</v>
      </c>
      <c r="N5048" s="21" t="s">
        <v>50</v>
      </c>
      <c r="O5048" s="22"/>
      <c r="P5048" s="22"/>
    </row>
    <row r="5049" spans="1:16" ht="45" x14ac:dyDescent="0.25">
      <c r="A5049" s="21" t="s">
        <v>9226</v>
      </c>
      <c r="B5049" s="21" t="s">
        <v>49</v>
      </c>
      <c r="C5049" s="22"/>
      <c r="D5049" s="22"/>
      <c r="E5049" s="22"/>
      <c r="F5049" s="22"/>
      <c r="G5049" s="22"/>
      <c r="H5049" s="22"/>
      <c r="I5049" s="22"/>
      <c r="J5049" s="22"/>
      <c r="K5049" s="23">
        <v>1</v>
      </c>
      <c r="L5049" s="23">
        <v>1</v>
      </c>
      <c r="M5049" s="21" t="s">
        <v>50</v>
      </c>
      <c r="N5049" s="21" t="s">
        <v>50</v>
      </c>
      <c r="O5049" s="22"/>
      <c r="P5049" s="22"/>
    </row>
    <row r="5050" spans="1:16" ht="45" x14ac:dyDescent="0.25">
      <c r="A5050" s="21" t="s">
        <v>9227</v>
      </c>
      <c r="B5050" s="21" t="s">
        <v>49</v>
      </c>
      <c r="C5050" s="22"/>
      <c r="D5050" s="22"/>
      <c r="E5050" s="22"/>
      <c r="F5050" s="22"/>
      <c r="G5050" s="22"/>
      <c r="H5050" s="22"/>
      <c r="I5050" s="22"/>
      <c r="J5050" s="22"/>
      <c r="K5050" s="23">
        <v>1</v>
      </c>
      <c r="L5050" s="23">
        <v>1</v>
      </c>
      <c r="M5050" s="21" t="s">
        <v>50</v>
      </c>
      <c r="N5050" s="21" t="s">
        <v>50</v>
      </c>
      <c r="O5050" s="22"/>
      <c r="P5050" s="22"/>
    </row>
    <row r="5051" spans="1:16" ht="45" x14ac:dyDescent="0.25">
      <c r="A5051" s="21" t="s">
        <v>3905</v>
      </c>
      <c r="B5051" s="21" t="s">
        <v>49</v>
      </c>
      <c r="C5051" s="23">
        <v>8913196.5199999996</v>
      </c>
      <c r="D5051" s="23">
        <v>1242.8399999999999</v>
      </c>
      <c r="E5051" s="23">
        <v>7510032.3300000001</v>
      </c>
      <c r="F5051" s="23">
        <v>1025.1400000000001</v>
      </c>
      <c r="G5051" s="23">
        <v>5762456.6600000001</v>
      </c>
      <c r="H5051" s="23">
        <v>887.79</v>
      </c>
      <c r="I5051" s="23">
        <v>6538607.04</v>
      </c>
      <c r="J5051" s="23">
        <v>973.57</v>
      </c>
      <c r="K5051" s="23">
        <v>1</v>
      </c>
      <c r="L5051" s="23">
        <v>1</v>
      </c>
      <c r="M5051" s="21" t="s">
        <v>50</v>
      </c>
      <c r="N5051" s="21" t="s">
        <v>5192</v>
      </c>
      <c r="O5051" s="22"/>
      <c r="P5051" s="23">
        <v>6694</v>
      </c>
    </row>
    <row r="5052" spans="1:16" ht="45" x14ac:dyDescent="0.25">
      <c r="A5052" s="21" t="s">
        <v>9228</v>
      </c>
      <c r="B5052" s="21" t="s">
        <v>49</v>
      </c>
      <c r="C5052" s="22"/>
      <c r="D5052" s="22"/>
      <c r="E5052" s="22"/>
      <c r="F5052" s="22"/>
      <c r="G5052" s="22"/>
      <c r="H5052" s="22"/>
      <c r="I5052" s="22"/>
      <c r="J5052" s="22"/>
      <c r="K5052" s="23">
        <v>1</v>
      </c>
      <c r="L5052" s="23">
        <v>1</v>
      </c>
      <c r="M5052" s="21" t="s">
        <v>50</v>
      </c>
      <c r="N5052" s="21" t="s">
        <v>50</v>
      </c>
      <c r="O5052" s="22"/>
      <c r="P5052" s="22"/>
    </row>
    <row r="5053" spans="1:16" ht="45" x14ac:dyDescent="0.25">
      <c r="A5053" s="21" t="s">
        <v>9229</v>
      </c>
      <c r="B5053" s="21" t="s">
        <v>49</v>
      </c>
      <c r="C5053" s="22"/>
      <c r="D5053" s="22"/>
      <c r="E5053" s="22"/>
      <c r="F5053" s="22"/>
      <c r="G5053" s="22"/>
      <c r="H5053" s="22"/>
      <c r="I5053" s="22"/>
      <c r="J5053" s="22"/>
      <c r="K5053" s="23">
        <v>1</v>
      </c>
      <c r="L5053" s="23">
        <v>1</v>
      </c>
      <c r="M5053" s="21" t="s">
        <v>50</v>
      </c>
      <c r="N5053" s="21" t="s">
        <v>50</v>
      </c>
      <c r="O5053" s="22"/>
      <c r="P5053" s="22"/>
    </row>
    <row r="5054" spans="1:16" ht="45" x14ac:dyDescent="0.25">
      <c r="A5054" s="21" t="s">
        <v>9230</v>
      </c>
      <c r="B5054" s="21" t="s">
        <v>49</v>
      </c>
      <c r="C5054" s="22"/>
      <c r="D5054" s="22"/>
      <c r="E5054" s="22"/>
      <c r="F5054" s="22"/>
      <c r="G5054" s="22"/>
      <c r="H5054" s="22"/>
      <c r="I5054" s="22"/>
      <c r="J5054" s="22"/>
      <c r="K5054" s="23">
        <v>1</v>
      </c>
      <c r="L5054" s="23">
        <v>1</v>
      </c>
      <c r="M5054" s="21" t="s">
        <v>50</v>
      </c>
      <c r="N5054" s="21" t="s">
        <v>50</v>
      </c>
      <c r="O5054" s="22"/>
      <c r="P5054" s="22"/>
    </row>
    <row r="5055" spans="1:16" ht="45" x14ac:dyDescent="0.25">
      <c r="A5055" s="21" t="s">
        <v>3907</v>
      </c>
      <c r="B5055" s="21" t="s">
        <v>49</v>
      </c>
      <c r="C5055" s="23">
        <v>9013702.9600000009</v>
      </c>
      <c r="D5055" s="23">
        <v>439.45</v>
      </c>
      <c r="E5055" s="23">
        <v>17361575.030000001</v>
      </c>
      <c r="F5055" s="23">
        <v>917.09</v>
      </c>
      <c r="G5055" s="23">
        <v>9814304.3000000007</v>
      </c>
      <c r="H5055" s="23">
        <v>468.7</v>
      </c>
      <c r="I5055" s="23">
        <v>9580866.4800000004</v>
      </c>
      <c r="J5055" s="23">
        <v>457.87</v>
      </c>
      <c r="K5055" s="23">
        <v>1</v>
      </c>
      <c r="L5055" s="23">
        <v>1</v>
      </c>
      <c r="M5055" s="21" t="s">
        <v>50</v>
      </c>
      <c r="N5055" s="21" t="s">
        <v>1462</v>
      </c>
      <c r="O5055" s="22"/>
      <c r="P5055" s="23">
        <v>58022</v>
      </c>
    </row>
    <row r="5056" spans="1:16" ht="45" x14ac:dyDescent="0.25">
      <c r="A5056" s="21" t="s">
        <v>9231</v>
      </c>
      <c r="B5056" s="21" t="s">
        <v>49</v>
      </c>
      <c r="C5056" s="22"/>
      <c r="D5056" s="22"/>
      <c r="E5056" s="22"/>
      <c r="F5056" s="22"/>
      <c r="G5056" s="22"/>
      <c r="H5056" s="22"/>
      <c r="I5056" s="22"/>
      <c r="J5056" s="22"/>
      <c r="K5056" s="23">
        <v>1</v>
      </c>
      <c r="L5056" s="23">
        <v>1</v>
      </c>
      <c r="M5056" s="21" t="s">
        <v>50</v>
      </c>
      <c r="N5056" s="21" t="s">
        <v>50</v>
      </c>
      <c r="O5056" s="22"/>
      <c r="P5056" s="22"/>
    </row>
    <row r="5057" spans="1:16" ht="45" x14ac:dyDescent="0.25">
      <c r="A5057" s="21" t="s">
        <v>9232</v>
      </c>
      <c r="B5057" s="21" t="s">
        <v>49</v>
      </c>
      <c r="C5057" s="22"/>
      <c r="D5057" s="22"/>
      <c r="E5057" s="22"/>
      <c r="F5057" s="22"/>
      <c r="G5057" s="22"/>
      <c r="H5057" s="22"/>
      <c r="I5057" s="22"/>
      <c r="J5057" s="22"/>
      <c r="K5057" s="23">
        <v>1</v>
      </c>
      <c r="L5057" s="23">
        <v>1</v>
      </c>
      <c r="M5057" s="21" t="s">
        <v>50</v>
      </c>
      <c r="N5057" s="21" t="s">
        <v>50</v>
      </c>
      <c r="O5057" s="22"/>
      <c r="P5057" s="22"/>
    </row>
    <row r="5058" spans="1:16" ht="45" x14ac:dyDescent="0.25">
      <c r="A5058" s="21" t="s">
        <v>9233</v>
      </c>
      <c r="B5058" s="21" t="s">
        <v>49</v>
      </c>
      <c r="C5058" s="22"/>
      <c r="D5058" s="22"/>
      <c r="E5058" s="22"/>
      <c r="F5058" s="22"/>
      <c r="G5058" s="22"/>
      <c r="H5058" s="22"/>
      <c r="I5058" s="22"/>
      <c r="J5058" s="22"/>
      <c r="K5058" s="23">
        <v>1</v>
      </c>
      <c r="L5058" s="23">
        <v>1</v>
      </c>
      <c r="M5058" s="21" t="s">
        <v>50</v>
      </c>
      <c r="N5058" s="21" t="s">
        <v>50</v>
      </c>
      <c r="O5058" s="22"/>
      <c r="P5058" s="22"/>
    </row>
    <row r="5059" spans="1:16" ht="45" x14ac:dyDescent="0.25">
      <c r="A5059" s="21" t="s">
        <v>9234</v>
      </c>
      <c r="B5059" s="21" t="s">
        <v>49</v>
      </c>
      <c r="C5059" s="22"/>
      <c r="D5059" s="22"/>
      <c r="E5059" s="22"/>
      <c r="F5059" s="22"/>
      <c r="G5059" s="22"/>
      <c r="H5059" s="22"/>
      <c r="I5059" s="22"/>
      <c r="J5059" s="22"/>
      <c r="K5059" s="23">
        <v>1</v>
      </c>
      <c r="L5059" s="23">
        <v>1</v>
      </c>
      <c r="M5059" s="21" t="s">
        <v>50</v>
      </c>
      <c r="N5059" s="21" t="s">
        <v>50</v>
      </c>
      <c r="O5059" s="22"/>
      <c r="P5059" s="22"/>
    </row>
    <row r="5060" spans="1:16" ht="45" x14ac:dyDescent="0.25">
      <c r="A5060" s="21" t="s">
        <v>9235</v>
      </c>
      <c r="B5060" s="21" t="s">
        <v>49</v>
      </c>
      <c r="C5060" s="22"/>
      <c r="D5060" s="22"/>
      <c r="E5060" s="22"/>
      <c r="F5060" s="22"/>
      <c r="G5060" s="22"/>
      <c r="H5060" s="22"/>
      <c r="I5060" s="22"/>
      <c r="J5060" s="22"/>
      <c r="K5060" s="23">
        <v>1</v>
      </c>
      <c r="L5060" s="23">
        <v>1</v>
      </c>
      <c r="M5060" s="21" t="s">
        <v>50</v>
      </c>
      <c r="N5060" s="21" t="s">
        <v>50</v>
      </c>
      <c r="O5060" s="22"/>
      <c r="P5060" s="22"/>
    </row>
    <row r="5061" spans="1:16" ht="45" x14ac:dyDescent="0.25">
      <c r="A5061" s="21" t="s">
        <v>9236</v>
      </c>
      <c r="B5061" s="21" t="s">
        <v>49</v>
      </c>
      <c r="C5061" s="22"/>
      <c r="D5061" s="22"/>
      <c r="E5061" s="22"/>
      <c r="F5061" s="22"/>
      <c r="G5061" s="22"/>
      <c r="H5061" s="22"/>
      <c r="I5061" s="22"/>
      <c r="J5061" s="22"/>
      <c r="K5061" s="23">
        <v>1</v>
      </c>
      <c r="L5061" s="23">
        <v>1</v>
      </c>
      <c r="M5061" s="21" t="s">
        <v>50</v>
      </c>
      <c r="N5061" s="21" t="s">
        <v>50</v>
      </c>
      <c r="O5061" s="22"/>
      <c r="P5061" s="22"/>
    </row>
    <row r="5062" spans="1:16" ht="45" x14ac:dyDescent="0.25">
      <c r="A5062" s="21" t="s">
        <v>612</v>
      </c>
      <c r="B5062" s="21" t="s">
        <v>49</v>
      </c>
      <c r="C5062" s="23">
        <v>64866946.82</v>
      </c>
      <c r="D5062" s="23">
        <v>246.35</v>
      </c>
      <c r="E5062" s="23">
        <v>45258783.759999998</v>
      </c>
      <c r="F5062" s="23">
        <v>378.56</v>
      </c>
      <c r="G5062" s="23">
        <v>47182244.829999998</v>
      </c>
      <c r="H5062" s="23">
        <v>408.87</v>
      </c>
      <c r="I5062" s="23">
        <v>52194753.159999996</v>
      </c>
      <c r="J5062" s="23">
        <v>407.04</v>
      </c>
      <c r="K5062" s="23">
        <v>1</v>
      </c>
      <c r="L5062" s="23">
        <v>1</v>
      </c>
      <c r="M5062" s="21" t="s">
        <v>50</v>
      </c>
      <c r="N5062" s="21" t="s">
        <v>58</v>
      </c>
      <c r="O5062" s="22"/>
      <c r="P5062" s="23">
        <v>365997</v>
      </c>
    </row>
    <row r="5063" spans="1:16" ht="45" x14ac:dyDescent="0.25">
      <c r="A5063" s="21" t="s">
        <v>9237</v>
      </c>
      <c r="B5063" s="21" t="s">
        <v>49</v>
      </c>
      <c r="C5063" s="22"/>
      <c r="D5063" s="22"/>
      <c r="E5063" s="22"/>
      <c r="F5063" s="22"/>
      <c r="G5063" s="22"/>
      <c r="H5063" s="22"/>
      <c r="I5063" s="22"/>
      <c r="J5063" s="22"/>
      <c r="K5063" s="23">
        <v>1</v>
      </c>
      <c r="L5063" s="23">
        <v>1</v>
      </c>
      <c r="M5063" s="21" t="s">
        <v>50</v>
      </c>
      <c r="N5063" s="21" t="s">
        <v>50</v>
      </c>
      <c r="O5063" s="22"/>
      <c r="P5063" s="22"/>
    </row>
    <row r="5064" spans="1:16" ht="45" x14ac:dyDescent="0.25">
      <c r="A5064" s="21" t="s">
        <v>615</v>
      </c>
      <c r="B5064" s="21" t="s">
        <v>49</v>
      </c>
      <c r="C5064" s="22"/>
      <c r="D5064" s="22"/>
      <c r="E5064" s="23">
        <v>191110854.5</v>
      </c>
      <c r="F5064" s="23">
        <v>310.89</v>
      </c>
      <c r="G5064" s="23">
        <v>68873049.840000004</v>
      </c>
      <c r="H5064" s="23">
        <v>90.67</v>
      </c>
      <c r="I5064" s="23">
        <v>58840015.170000002</v>
      </c>
      <c r="J5064" s="23">
        <v>111.51</v>
      </c>
      <c r="K5064" s="23">
        <v>1</v>
      </c>
      <c r="L5064" s="23">
        <v>1</v>
      </c>
      <c r="M5064" s="21" t="s">
        <v>50</v>
      </c>
      <c r="N5064" s="21" t="s">
        <v>50</v>
      </c>
      <c r="O5064" s="22"/>
      <c r="P5064" s="22"/>
    </row>
    <row r="5065" spans="1:16" ht="45" x14ac:dyDescent="0.25">
      <c r="A5065" s="21" t="s">
        <v>9238</v>
      </c>
      <c r="B5065" s="21" t="s">
        <v>49</v>
      </c>
      <c r="C5065" s="22"/>
      <c r="D5065" s="22"/>
      <c r="E5065" s="22"/>
      <c r="F5065" s="22"/>
      <c r="G5065" s="22"/>
      <c r="H5065" s="22"/>
      <c r="I5065" s="22"/>
      <c r="J5065" s="22"/>
      <c r="K5065" s="23">
        <v>1</v>
      </c>
      <c r="L5065" s="23">
        <v>1</v>
      </c>
      <c r="M5065" s="21" t="s">
        <v>50</v>
      </c>
      <c r="N5065" s="21" t="s">
        <v>50</v>
      </c>
      <c r="O5065" s="22"/>
      <c r="P5065" s="22"/>
    </row>
    <row r="5066" spans="1:16" ht="45" x14ac:dyDescent="0.25">
      <c r="A5066" s="21" t="s">
        <v>9239</v>
      </c>
      <c r="B5066" s="21" t="s">
        <v>49</v>
      </c>
      <c r="C5066" s="22"/>
      <c r="D5066" s="22"/>
      <c r="E5066" s="22"/>
      <c r="F5066" s="22"/>
      <c r="G5066" s="22"/>
      <c r="H5066" s="22"/>
      <c r="I5066" s="22"/>
      <c r="J5066" s="22"/>
      <c r="K5066" s="23">
        <v>1</v>
      </c>
      <c r="L5066" s="23">
        <v>1</v>
      </c>
      <c r="M5066" s="21" t="s">
        <v>50</v>
      </c>
      <c r="N5066" s="21" t="s">
        <v>50</v>
      </c>
      <c r="O5066" s="22"/>
      <c r="P5066" s="22"/>
    </row>
    <row r="5067" spans="1:16" ht="45" x14ac:dyDescent="0.25">
      <c r="A5067" s="21" t="s">
        <v>9240</v>
      </c>
      <c r="B5067" s="21" t="s">
        <v>49</v>
      </c>
      <c r="C5067" s="22"/>
      <c r="D5067" s="22"/>
      <c r="E5067" s="22"/>
      <c r="F5067" s="22"/>
      <c r="G5067" s="22"/>
      <c r="H5067" s="22"/>
      <c r="I5067" s="22"/>
      <c r="J5067" s="22"/>
      <c r="K5067" s="23">
        <v>1</v>
      </c>
      <c r="L5067" s="23">
        <v>1</v>
      </c>
      <c r="M5067" s="21" t="s">
        <v>50</v>
      </c>
      <c r="N5067" s="21" t="s">
        <v>50</v>
      </c>
      <c r="O5067" s="22"/>
      <c r="P5067" s="22"/>
    </row>
    <row r="5068" spans="1:16" ht="45" x14ac:dyDescent="0.25">
      <c r="A5068" s="21" t="s">
        <v>9241</v>
      </c>
      <c r="B5068" s="21" t="s">
        <v>49</v>
      </c>
      <c r="C5068" s="22"/>
      <c r="D5068" s="22"/>
      <c r="E5068" s="22"/>
      <c r="F5068" s="22"/>
      <c r="G5068" s="22"/>
      <c r="H5068" s="22"/>
      <c r="I5068" s="22"/>
      <c r="J5068" s="22"/>
      <c r="K5068" s="23">
        <v>1</v>
      </c>
      <c r="L5068" s="23">
        <v>1</v>
      </c>
      <c r="M5068" s="21" t="s">
        <v>50</v>
      </c>
      <c r="N5068" s="21" t="s">
        <v>50</v>
      </c>
      <c r="O5068" s="22"/>
      <c r="P5068" s="22"/>
    </row>
    <row r="5069" spans="1:16" ht="45" x14ac:dyDescent="0.25">
      <c r="A5069" s="21" t="s">
        <v>9242</v>
      </c>
      <c r="B5069" s="21" t="s">
        <v>49</v>
      </c>
      <c r="C5069" s="22"/>
      <c r="D5069" s="22"/>
      <c r="E5069" s="22"/>
      <c r="F5069" s="22"/>
      <c r="G5069" s="22"/>
      <c r="H5069" s="22"/>
      <c r="I5069" s="22"/>
      <c r="J5069" s="22"/>
      <c r="K5069" s="23">
        <v>1</v>
      </c>
      <c r="L5069" s="23">
        <v>1</v>
      </c>
      <c r="M5069" s="21" t="s">
        <v>50</v>
      </c>
      <c r="N5069" s="21" t="s">
        <v>50</v>
      </c>
      <c r="O5069" s="22"/>
      <c r="P5069" s="22"/>
    </row>
    <row r="5070" spans="1:16" ht="45" x14ac:dyDescent="0.25">
      <c r="A5070" s="21" t="s">
        <v>9243</v>
      </c>
      <c r="B5070" s="21" t="s">
        <v>49</v>
      </c>
      <c r="C5070" s="22"/>
      <c r="D5070" s="22"/>
      <c r="E5070" s="22"/>
      <c r="F5070" s="22"/>
      <c r="G5070" s="22"/>
      <c r="H5070" s="22"/>
      <c r="I5070" s="22"/>
      <c r="J5070" s="22"/>
      <c r="K5070" s="23">
        <v>1</v>
      </c>
      <c r="L5070" s="23">
        <v>1</v>
      </c>
      <c r="M5070" s="21" t="s">
        <v>50</v>
      </c>
      <c r="N5070" s="21" t="s">
        <v>50</v>
      </c>
      <c r="O5070" s="22"/>
      <c r="P5070" s="22"/>
    </row>
    <row r="5071" spans="1:16" ht="45" x14ac:dyDescent="0.25">
      <c r="A5071" s="21" t="s">
        <v>9244</v>
      </c>
      <c r="B5071" s="21" t="s">
        <v>49</v>
      </c>
      <c r="C5071" s="22"/>
      <c r="D5071" s="22"/>
      <c r="E5071" s="22"/>
      <c r="F5071" s="22"/>
      <c r="G5071" s="22"/>
      <c r="H5071" s="22"/>
      <c r="I5071" s="22"/>
      <c r="J5071" s="22"/>
      <c r="K5071" s="23">
        <v>1</v>
      </c>
      <c r="L5071" s="23">
        <v>1</v>
      </c>
      <c r="M5071" s="21" t="s">
        <v>50</v>
      </c>
      <c r="N5071" s="21" t="s">
        <v>50</v>
      </c>
      <c r="O5071" s="22"/>
      <c r="P5071" s="22"/>
    </row>
    <row r="5072" spans="1:16" ht="45" x14ac:dyDescent="0.25">
      <c r="A5072" s="21" t="s">
        <v>3911</v>
      </c>
      <c r="B5072" s="21" t="s">
        <v>49</v>
      </c>
      <c r="C5072" s="23">
        <v>6582287.0599999996</v>
      </c>
      <c r="D5072" s="23">
        <v>1734.2</v>
      </c>
      <c r="E5072" s="23">
        <v>5130011.34</v>
      </c>
      <c r="F5072" s="23">
        <v>1432.94</v>
      </c>
      <c r="G5072" s="23">
        <v>9586099.3499999996</v>
      </c>
      <c r="H5072" s="23">
        <v>2510.3000000000002</v>
      </c>
      <c r="I5072" s="23">
        <v>97340448.920000002</v>
      </c>
      <c r="J5072" s="23">
        <v>1926.11</v>
      </c>
      <c r="K5072" s="23">
        <v>1</v>
      </c>
      <c r="L5072" s="23">
        <v>1</v>
      </c>
      <c r="M5072" s="21" t="s">
        <v>50</v>
      </c>
      <c r="N5072" s="21" t="s">
        <v>5192</v>
      </c>
      <c r="O5072" s="22"/>
      <c r="P5072" s="23">
        <v>6419</v>
      </c>
    </row>
    <row r="5073" spans="1:16" ht="45" x14ac:dyDescent="0.25">
      <c r="A5073" s="21" t="s">
        <v>9245</v>
      </c>
      <c r="B5073" s="21" t="s">
        <v>49</v>
      </c>
      <c r="C5073" s="22"/>
      <c r="D5073" s="22"/>
      <c r="E5073" s="22"/>
      <c r="F5073" s="22"/>
      <c r="G5073" s="22"/>
      <c r="H5073" s="22"/>
      <c r="I5073" s="22"/>
      <c r="J5073" s="22"/>
      <c r="K5073" s="23">
        <v>1</v>
      </c>
      <c r="L5073" s="23">
        <v>1</v>
      </c>
      <c r="M5073" s="21" t="s">
        <v>50</v>
      </c>
      <c r="N5073" s="21" t="s">
        <v>50</v>
      </c>
      <c r="O5073" s="22"/>
      <c r="P5073" s="22"/>
    </row>
    <row r="5074" spans="1:16" ht="45" x14ac:dyDescent="0.25">
      <c r="A5074" s="21" t="s">
        <v>9246</v>
      </c>
      <c r="B5074" s="21" t="s">
        <v>49</v>
      </c>
      <c r="C5074" s="22"/>
      <c r="D5074" s="22"/>
      <c r="E5074" s="22"/>
      <c r="F5074" s="22"/>
      <c r="G5074" s="22"/>
      <c r="H5074" s="22"/>
      <c r="I5074" s="22"/>
      <c r="J5074" s="22"/>
      <c r="K5074" s="23">
        <v>1</v>
      </c>
      <c r="L5074" s="23">
        <v>1</v>
      </c>
      <c r="M5074" s="21" t="s">
        <v>50</v>
      </c>
      <c r="N5074" s="21" t="s">
        <v>50</v>
      </c>
      <c r="O5074" s="22"/>
      <c r="P5074" s="22"/>
    </row>
    <row r="5075" spans="1:16" ht="45" x14ac:dyDescent="0.25">
      <c r="A5075" s="21" t="s">
        <v>620</v>
      </c>
      <c r="B5075" s="21" t="s">
        <v>49</v>
      </c>
      <c r="C5075" s="23">
        <v>337260.16</v>
      </c>
      <c r="D5075" s="23">
        <v>1338.24</v>
      </c>
      <c r="E5075" s="23">
        <v>575636.23</v>
      </c>
      <c r="F5075" s="23">
        <v>1881.15</v>
      </c>
      <c r="G5075" s="23">
        <v>429871.5</v>
      </c>
      <c r="H5075" s="23">
        <v>2419.13</v>
      </c>
      <c r="I5075" s="23">
        <v>13037704.99</v>
      </c>
      <c r="J5075" s="23">
        <v>1593.01</v>
      </c>
      <c r="K5075" s="23">
        <v>1</v>
      </c>
      <c r="L5075" s="23">
        <v>1</v>
      </c>
      <c r="M5075" s="21" t="s">
        <v>50</v>
      </c>
      <c r="N5075" s="21" t="s">
        <v>1462</v>
      </c>
      <c r="O5075" s="22"/>
      <c r="P5075" s="23">
        <v>53570</v>
      </c>
    </row>
    <row r="5076" spans="1:16" ht="45" x14ac:dyDescent="0.25">
      <c r="A5076" s="21" t="s">
        <v>9247</v>
      </c>
      <c r="B5076" s="21" t="s">
        <v>49</v>
      </c>
      <c r="C5076" s="22"/>
      <c r="D5076" s="22"/>
      <c r="E5076" s="22"/>
      <c r="F5076" s="22"/>
      <c r="G5076" s="22"/>
      <c r="H5076" s="22"/>
      <c r="I5076" s="22"/>
      <c r="J5076" s="22"/>
      <c r="K5076" s="23">
        <v>1</v>
      </c>
      <c r="L5076" s="23">
        <v>1</v>
      </c>
      <c r="M5076" s="21" t="s">
        <v>50</v>
      </c>
      <c r="N5076" s="21" t="s">
        <v>50</v>
      </c>
      <c r="O5076" s="22"/>
      <c r="P5076" s="22"/>
    </row>
    <row r="5077" spans="1:16" ht="45" x14ac:dyDescent="0.25">
      <c r="A5077" s="21" t="s">
        <v>9248</v>
      </c>
      <c r="B5077" s="21" t="s">
        <v>49</v>
      </c>
      <c r="C5077" s="22"/>
      <c r="D5077" s="22"/>
      <c r="E5077" s="22"/>
      <c r="F5077" s="22"/>
      <c r="G5077" s="22"/>
      <c r="H5077" s="22"/>
      <c r="I5077" s="22"/>
      <c r="J5077" s="22"/>
      <c r="K5077" s="23">
        <v>1</v>
      </c>
      <c r="L5077" s="23">
        <v>1</v>
      </c>
      <c r="M5077" s="21" t="s">
        <v>50</v>
      </c>
      <c r="N5077" s="21" t="s">
        <v>50</v>
      </c>
      <c r="O5077" s="22"/>
      <c r="P5077" s="22"/>
    </row>
    <row r="5078" spans="1:16" ht="45" x14ac:dyDescent="0.25">
      <c r="A5078" s="21" t="s">
        <v>9249</v>
      </c>
      <c r="B5078" s="21" t="s">
        <v>198</v>
      </c>
      <c r="C5078" s="22"/>
      <c r="D5078" s="22"/>
      <c r="E5078" s="22"/>
      <c r="F5078" s="22"/>
      <c r="G5078" s="22"/>
      <c r="H5078" s="22"/>
      <c r="I5078" s="22"/>
      <c r="J5078" s="22"/>
      <c r="K5078" s="23">
        <v>1</v>
      </c>
      <c r="L5078" s="23">
        <v>1</v>
      </c>
      <c r="M5078" s="21" t="s">
        <v>50</v>
      </c>
      <c r="N5078" s="21" t="s">
        <v>50</v>
      </c>
      <c r="O5078" s="22"/>
      <c r="P5078" s="22"/>
    </row>
    <row r="5079" spans="1:16" ht="45" x14ac:dyDescent="0.25">
      <c r="A5079" s="21" t="s">
        <v>9250</v>
      </c>
      <c r="B5079" s="21" t="s">
        <v>49</v>
      </c>
      <c r="C5079" s="22"/>
      <c r="D5079" s="22"/>
      <c r="E5079" s="22"/>
      <c r="F5079" s="22"/>
      <c r="G5079" s="22"/>
      <c r="H5079" s="22"/>
      <c r="I5079" s="22"/>
      <c r="J5079" s="22"/>
      <c r="K5079" s="23">
        <v>1</v>
      </c>
      <c r="L5079" s="23">
        <v>1</v>
      </c>
      <c r="M5079" s="21" t="s">
        <v>50</v>
      </c>
      <c r="N5079" s="21" t="s">
        <v>50</v>
      </c>
      <c r="O5079" s="22"/>
      <c r="P5079" s="22"/>
    </row>
    <row r="5080" spans="1:16" ht="45" x14ac:dyDescent="0.25">
      <c r="A5080" s="21" t="s">
        <v>9251</v>
      </c>
      <c r="B5080" s="21" t="s">
        <v>49</v>
      </c>
      <c r="C5080" s="22"/>
      <c r="D5080" s="22"/>
      <c r="E5080" s="22"/>
      <c r="F5080" s="22"/>
      <c r="G5080" s="22"/>
      <c r="H5080" s="22"/>
      <c r="I5080" s="22"/>
      <c r="J5080" s="22"/>
      <c r="K5080" s="23">
        <v>1</v>
      </c>
      <c r="L5080" s="23">
        <v>1</v>
      </c>
      <c r="M5080" s="21" t="s">
        <v>50</v>
      </c>
      <c r="N5080" s="21" t="s">
        <v>50</v>
      </c>
      <c r="O5080" s="22"/>
      <c r="P5080" s="22"/>
    </row>
    <row r="5081" spans="1:16" ht="45" x14ac:dyDescent="0.25">
      <c r="A5081" s="21" t="s">
        <v>9252</v>
      </c>
      <c r="B5081" s="21" t="s">
        <v>49</v>
      </c>
      <c r="C5081" s="22"/>
      <c r="D5081" s="22"/>
      <c r="E5081" s="22"/>
      <c r="F5081" s="22"/>
      <c r="G5081" s="22"/>
      <c r="H5081" s="22"/>
      <c r="I5081" s="22"/>
      <c r="J5081" s="22"/>
      <c r="K5081" s="23">
        <v>1</v>
      </c>
      <c r="L5081" s="23">
        <v>1</v>
      </c>
      <c r="M5081" s="21" t="s">
        <v>50</v>
      </c>
      <c r="N5081" s="21" t="s">
        <v>50</v>
      </c>
      <c r="O5081" s="22"/>
      <c r="P5081" s="22"/>
    </row>
    <row r="5082" spans="1:16" ht="45" x14ac:dyDescent="0.25">
      <c r="A5082" s="21" t="s">
        <v>3914</v>
      </c>
      <c r="B5082" s="21" t="s">
        <v>49</v>
      </c>
      <c r="C5082" s="23">
        <v>72928631.680000007</v>
      </c>
      <c r="D5082" s="23">
        <v>110.77</v>
      </c>
      <c r="E5082" s="23">
        <v>50185397.189999998</v>
      </c>
      <c r="F5082" s="23">
        <v>83.65</v>
      </c>
      <c r="G5082" s="23">
        <v>124895338.97</v>
      </c>
      <c r="H5082" s="23">
        <v>162.13999999999999</v>
      </c>
      <c r="I5082" s="23">
        <v>70935163.129999995</v>
      </c>
      <c r="J5082" s="23">
        <v>117.7</v>
      </c>
      <c r="K5082" s="23">
        <v>1</v>
      </c>
      <c r="L5082" s="23">
        <v>1</v>
      </c>
      <c r="M5082" s="21" t="s">
        <v>50</v>
      </c>
      <c r="N5082" s="21" t="s">
        <v>58</v>
      </c>
      <c r="O5082" s="22"/>
      <c r="P5082" s="23">
        <v>643182</v>
      </c>
    </row>
    <row r="5083" spans="1:16" ht="45" x14ac:dyDescent="0.25">
      <c r="A5083" s="21" t="s">
        <v>623</v>
      </c>
      <c r="B5083" s="21" t="s">
        <v>49</v>
      </c>
      <c r="C5083" s="22"/>
      <c r="D5083" s="22"/>
      <c r="E5083" s="23">
        <v>114870680.28</v>
      </c>
      <c r="F5083" s="23">
        <v>83.65</v>
      </c>
      <c r="G5083" s="23">
        <v>109266668.64</v>
      </c>
      <c r="H5083" s="23">
        <v>74.42</v>
      </c>
      <c r="I5083" s="23">
        <v>162365367.24000001</v>
      </c>
      <c r="J5083" s="23">
        <v>117.7</v>
      </c>
      <c r="K5083" s="23">
        <v>1</v>
      </c>
      <c r="L5083" s="23">
        <v>1</v>
      </c>
      <c r="M5083" s="21" t="s">
        <v>50</v>
      </c>
      <c r="N5083" s="21" t="s">
        <v>50</v>
      </c>
      <c r="O5083" s="22"/>
      <c r="P5083" s="22"/>
    </row>
    <row r="5084" spans="1:16" ht="45" x14ac:dyDescent="0.25">
      <c r="A5084" s="21" t="s">
        <v>3917</v>
      </c>
      <c r="B5084" s="21" t="s">
        <v>49</v>
      </c>
      <c r="C5084" s="23">
        <v>8134767.4800000004</v>
      </c>
      <c r="D5084" s="23">
        <v>70.930000000000007</v>
      </c>
      <c r="E5084" s="23">
        <v>5713416.1200000001</v>
      </c>
      <c r="F5084" s="23">
        <v>136.97999999999999</v>
      </c>
      <c r="G5084" s="23">
        <v>5277339.6399999997</v>
      </c>
      <c r="H5084" s="23">
        <v>120.77</v>
      </c>
      <c r="I5084" s="23">
        <v>5763318.6799999997</v>
      </c>
      <c r="J5084" s="23">
        <v>128.65</v>
      </c>
      <c r="K5084" s="23">
        <v>1</v>
      </c>
      <c r="L5084" s="23">
        <v>1</v>
      </c>
      <c r="M5084" s="21" t="s">
        <v>50</v>
      </c>
      <c r="N5084" s="21" t="s">
        <v>5192</v>
      </c>
      <c r="O5084" s="22"/>
      <c r="P5084" s="23">
        <v>35898.25</v>
      </c>
    </row>
    <row r="5085" spans="1:16" ht="45" x14ac:dyDescent="0.25">
      <c r="A5085" s="21" t="s">
        <v>9253</v>
      </c>
      <c r="B5085" s="21" t="s">
        <v>49</v>
      </c>
      <c r="C5085" s="22"/>
      <c r="D5085" s="22"/>
      <c r="E5085" s="22"/>
      <c r="F5085" s="22"/>
      <c r="G5085" s="22"/>
      <c r="H5085" s="22"/>
      <c r="I5085" s="22"/>
      <c r="J5085" s="22"/>
      <c r="K5085" s="23">
        <v>1</v>
      </c>
      <c r="L5085" s="23">
        <v>1</v>
      </c>
      <c r="M5085" s="21" t="s">
        <v>50</v>
      </c>
      <c r="N5085" s="21" t="s">
        <v>50</v>
      </c>
      <c r="O5085" s="22"/>
      <c r="P5085" s="22"/>
    </row>
    <row r="5086" spans="1:16" ht="45" x14ac:dyDescent="0.25">
      <c r="A5086" s="21" t="s">
        <v>9254</v>
      </c>
      <c r="B5086" s="21" t="s">
        <v>49</v>
      </c>
      <c r="C5086" s="22"/>
      <c r="D5086" s="22"/>
      <c r="E5086" s="22"/>
      <c r="F5086" s="22"/>
      <c r="G5086" s="22"/>
      <c r="H5086" s="22"/>
      <c r="I5086" s="22"/>
      <c r="J5086" s="22"/>
      <c r="K5086" s="23">
        <v>1</v>
      </c>
      <c r="L5086" s="23">
        <v>1</v>
      </c>
      <c r="M5086" s="21" t="s">
        <v>50</v>
      </c>
      <c r="N5086" s="21" t="s">
        <v>50</v>
      </c>
      <c r="O5086" s="22"/>
      <c r="P5086" s="22"/>
    </row>
    <row r="5087" spans="1:16" ht="45" x14ac:dyDescent="0.25">
      <c r="A5087" s="21" t="s">
        <v>9255</v>
      </c>
      <c r="B5087" s="21" t="s">
        <v>49</v>
      </c>
      <c r="C5087" s="22"/>
      <c r="D5087" s="22"/>
      <c r="E5087" s="22"/>
      <c r="F5087" s="22"/>
      <c r="G5087" s="22"/>
      <c r="H5087" s="22"/>
      <c r="I5087" s="22"/>
      <c r="J5087" s="22"/>
      <c r="K5087" s="23">
        <v>1</v>
      </c>
      <c r="L5087" s="23">
        <v>1</v>
      </c>
      <c r="M5087" s="21" t="s">
        <v>50</v>
      </c>
      <c r="N5087" s="21" t="s">
        <v>50</v>
      </c>
      <c r="O5087" s="22"/>
      <c r="P5087" s="22"/>
    </row>
    <row r="5088" spans="1:16" ht="45" x14ac:dyDescent="0.25">
      <c r="A5088" s="21" t="s">
        <v>3919</v>
      </c>
      <c r="B5088" s="21" t="s">
        <v>49</v>
      </c>
      <c r="C5088" s="23">
        <v>8219297.79</v>
      </c>
      <c r="D5088" s="23">
        <v>439.45</v>
      </c>
      <c r="E5088" s="23">
        <v>7505367.9100000001</v>
      </c>
      <c r="F5088" s="23">
        <v>401.12</v>
      </c>
      <c r="G5088" s="23">
        <v>8949339.6999999993</v>
      </c>
      <c r="H5088" s="23">
        <v>468.7</v>
      </c>
      <c r="I5088" s="23">
        <v>4817773.92</v>
      </c>
      <c r="J5088" s="23">
        <v>211.91</v>
      </c>
      <c r="K5088" s="23">
        <v>1</v>
      </c>
      <c r="L5088" s="23">
        <v>1</v>
      </c>
      <c r="M5088" s="21" t="s">
        <v>50</v>
      </c>
      <c r="N5088" s="21" t="s">
        <v>5192</v>
      </c>
      <c r="O5088" s="22"/>
      <c r="P5088" s="23">
        <v>29415</v>
      </c>
    </row>
    <row r="5089" spans="1:16" ht="45" x14ac:dyDescent="0.25">
      <c r="A5089" s="21" t="s">
        <v>9256</v>
      </c>
      <c r="B5089" s="21" t="s">
        <v>49</v>
      </c>
      <c r="C5089" s="22"/>
      <c r="D5089" s="22"/>
      <c r="E5089" s="22"/>
      <c r="F5089" s="22"/>
      <c r="G5089" s="22"/>
      <c r="H5089" s="22"/>
      <c r="I5089" s="22"/>
      <c r="J5089" s="22"/>
      <c r="K5089" s="23">
        <v>1</v>
      </c>
      <c r="L5089" s="23">
        <v>1</v>
      </c>
      <c r="M5089" s="21" t="s">
        <v>50</v>
      </c>
      <c r="N5089" s="21" t="s">
        <v>50</v>
      </c>
      <c r="O5089" s="22"/>
      <c r="P5089" s="22"/>
    </row>
    <row r="5090" spans="1:16" ht="45" x14ac:dyDescent="0.25">
      <c r="A5090" s="21" t="s">
        <v>9257</v>
      </c>
      <c r="B5090" s="21" t="s">
        <v>49</v>
      </c>
      <c r="C5090" s="22"/>
      <c r="D5090" s="22"/>
      <c r="E5090" s="22"/>
      <c r="F5090" s="22"/>
      <c r="G5090" s="22"/>
      <c r="H5090" s="22"/>
      <c r="I5090" s="22"/>
      <c r="J5090" s="22"/>
      <c r="K5090" s="23">
        <v>1</v>
      </c>
      <c r="L5090" s="23">
        <v>1</v>
      </c>
      <c r="M5090" s="21" t="s">
        <v>50</v>
      </c>
      <c r="N5090" s="21" t="s">
        <v>50</v>
      </c>
      <c r="O5090" s="22"/>
      <c r="P5090" s="22"/>
    </row>
    <row r="5091" spans="1:16" ht="45" x14ac:dyDescent="0.25">
      <c r="A5091" s="21" t="s">
        <v>9258</v>
      </c>
      <c r="B5091" s="21" t="s">
        <v>49</v>
      </c>
      <c r="C5091" s="22"/>
      <c r="D5091" s="22"/>
      <c r="E5091" s="22"/>
      <c r="F5091" s="22"/>
      <c r="G5091" s="22"/>
      <c r="H5091" s="22"/>
      <c r="I5091" s="22"/>
      <c r="J5091" s="22"/>
      <c r="K5091" s="23">
        <v>1</v>
      </c>
      <c r="L5091" s="23">
        <v>1</v>
      </c>
      <c r="M5091" s="21" t="s">
        <v>50</v>
      </c>
      <c r="N5091" s="21" t="s">
        <v>50</v>
      </c>
      <c r="O5091" s="22"/>
      <c r="P5091" s="22"/>
    </row>
    <row r="5092" spans="1:16" ht="45" x14ac:dyDescent="0.25">
      <c r="A5092" s="21" t="s">
        <v>9259</v>
      </c>
      <c r="B5092" s="21" t="s">
        <v>49</v>
      </c>
      <c r="C5092" s="22"/>
      <c r="D5092" s="22"/>
      <c r="E5092" s="22"/>
      <c r="F5092" s="22"/>
      <c r="G5092" s="22"/>
      <c r="H5092" s="22"/>
      <c r="I5092" s="22"/>
      <c r="J5092" s="22"/>
      <c r="K5092" s="23">
        <v>1</v>
      </c>
      <c r="L5092" s="23">
        <v>1</v>
      </c>
      <c r="M5092" s="21" t="s">
        <v>50</v>
      </c>
      <c r="N5092" s="21" t="s">
        <v>50</v>
      </c>
      <c r="O5092" s="22"/>
      <c r="P5092" s="22"/>
    </row>
    <row r="5093" spans="1:16" ht="45" x14ac:dyDescent="0.25">
      <c r="A5093" s="21" t="s">
        <v>9260</v>
      </c>
      <c r="B5093" s="21" t="s">
        <v>49</v>
      </c>
      <c r="C5093" s="22"/>
      <c r="D5093" s="22"/>
      <c r="E5093" s="22"/>
      <c r="F5093" s="22"/>
      <c r="G5093" s="22"/>
      <c r="H5093" s="22"/>
      <c r="I5093" s="22"/>
      <c r="J5093" s="22"/>
      <c r="K5093" s="23">
        <v>1</v>
      </c>
      <c r="L5093" s="23">
        <v>1</v>
      </c>
      <c r="M5093" s="21" t="s">
        <v>50</v>
      </c>
      <c r="N5093" s="21" t="s">
        <v>50</v>
      </c>
      <c r="O5093" s="22"/>
      <c r="P5093" s="22"/>
    </row>
    <row r="5094" spans="1:16" ht="45" x14ac:dyDescent="0.25">
      <c r="A5094" s="21" t="s">
        <v>9261</v>
      </c>
      <c r="B5094" s="21" t="s">
        <v>49</v>
      </c>
      <c r="C5094" s="22"/>
      <c r="D5094" s="22"/>
      <c r="E5094" s="22"/>
      <c r="F5094" s="22"/>
      <c r="G5094" s="22"/>
      <c r="H5094" s="22"/>
      <c r="I5094" s="22"/>
      <c r="J5094" s="22"/>
      <c r="K5094" s="23">
        <v>1</v>
      </c>
      <c r="L5094" s="23">
        <v>1</v>
      </c>
      <c r="M5094" s="21" t="s">
        <v>50</v>
      </c>
      <c r="N5094" s="21" t="s">
        <v>50</v>
      </c>
      <c r="O5094" s="22"/>
      <c r="P5094" s="22"/>
    </row>
    <row r="5095" spans="1:16" ht="45" x14ac:dyDescent="0.25">
      <c r="A5095" s="21" t="s">
        <v>9262</v>
      </c>
      <c r="B5095" s="21" t="s">
        <v>49</v>
      </c>
      <c r="C5095" s="22"/>
      <c r="D5095" s="22"/>
      <c r="E5095" s="22"/>
      <c r="F5095" s="22"/>
      <c r="G5095" s="22"/>
      <c r="H5095" s="22"/>
      <c r="I5095" s="22"/>
      <c r="J5095" s="22"/>
      <c r="K5095" s="23">
        <v>1</v>
      </c>
      <c r="L5095" s="23">
        <v>1</v>
      </c>
      <c r="M5095" s="21" t="s">
        <v>50</v>
      </c>
      <c r="N5095" s="21" t="s">
        <v>50</v>
      </c>
      <c r="O5095" s="22"/>
      <c r="P5095" s="22"/>
    </row>
    <row r="5096" spans="1:16" ht="45" x14ac:dyDescent="0.25">
      <c r="A5096" s="21" t="s">
        <v>3921</v>
      </c>
      <c r="B5096" s="21" t="s">
        <v>49</v>
      </c>
      <c r="C5096" s="23">
        <v>90639182.069999993</v>
      </c>
      <c r="D5096" s="23">
        <v>184.39</v>
      </c>
      <c r="E5096" s="23">
        <v>116894405.84</v>
      </c>
      <c r="F5096" s="23">
        <v>176.54</v>
      </c>
      <c r="G5096" s="23">
        <v>72918923.349999994</v>
      </c>
      <c r="H5096" s="23">
        <v>90.67</v>
      </c>
      <c r="I5096" s="23">
        <v>62296508.799999997</v>
      </c>
      <c r="J5096" s="23">
        <v>111.51</v>
      </c>
      <c r="K5096" s="23">
        <v>1</v>
      </c>
      <c r="L5096" s="23">
        <v>1</v>
      </c>
      <c r="M5096" s="21" t="s">
        <v>50</v>
      </c>
      <c r="N5096" s="21" t="s">
        <v>58</v>
      </c>
      <c r="O5096" s="22"/>
      <c r="P5096" s="23">
        <v>638819</v>
      </c>
    </row>
    <row r="5097" spans="1:16" ht="45" x14ac:dyDescent="0.25">
      <c r="A5097" s="21" t="s">
        <v>9263</v>
      </c>
      <c r="B5097" s="21" t="s">
        <v>49</v>
      </c>
      <c r="C5097" s="22"/>
      <c r="D5097" s="22"/>
      <c r="E5097" s="22"/>
      <c r="F5097" s="22"/>
      <c r="G5097" s="22"/>
      <c r="H5097" s="22"/>
      <c r="I5097" s="22"/>
      <c r="J5097" s="22"/>
      <c r="K5097" s="23">
        <v>1</v>
      </c>
      <c r="L5097" s="23">
        <v>1</v>
      </c>
      <c r="M5097" s="21" t="s">
        <v>50</v>
      </c>
      <c r="N5097" s="21" t="s">
        <v>50</v>
      </c>
      <c r="O5097" s="22"/>
      <c r="P5097" s="22"/>
    </row>
    <row r="5098" spans="1:16" ht="45" x14ac:dyDescent="0.25">
      <c r="A5098" s="21" t="s">
        <v>9264</v>
      </c>
      <c r="B5098" s="21" t="s">
        <v>49</v>
      </c>
      <c r="C5098" s="22"/>
      <c r="D5098" s="22"/>
      <c r="E5098" s="22"/>
      <c r="F5098" s="22"/>
      <c r="G5098" s="22"/>
      <c r="H5098" s="22"/>
      <c r="I5098" s="22"/>
      <c r="J5098" s="22"/>
      <c r="K5098" s="23">
        <v>1</v>
      </c>
      <c r="L5098" s="23">
        <v>1</v>
      </c>
      <c r="M5098" s="21" t="s">
        <v>50</v>
      </c>
      <c r="N5098" s="21" t="s">
        <v>50</v>
      </c>
      <c r="O5098" s="22"/>
      <c r="P5098" s="22"/>
    </row>
    <row r="5099" spans="1:16" ht="45" x14ac:dyDescent="0.25">
      <c r="A5099" s="21" t="s">
        <v>9265</v>
      </c>
      <c r="B5099" s="21" t="s">
        <v>49</v>
      </c>
      <c r="C5099" s="22"/>
      <c r="D5099" s="22"/>
      <c r="E5099" s="22"/>
      <c r="F5099" s="22"/>
      <c r="G5099" s="22"/>
      <c r="H5099" s="22"/>
      <c r="I5099" s="22"/>
      <c r="J5099" s="22"/>
      <c r="K5099" s="23">
        <v>1</v>
      </c>
      <c r="L5099" s="23">
        <v>1</v>
      </c>
      <c r="M5099" s="21" t="s">
        <v>50</v>
      </c>
      <c r="N5099" s="21" t="s">
        <v>50</v>
      </c>
      <c r="O5099" s="22"/>
      <c r="P5099" s="22"/>
    </row>
    <row r="5100" spans="1:16" ht="45" x14ac:dyDescent="0.25">
      <c r="A5100" s="21" t="s">
        <v>9266</v>
      </c>
      <c r="B5100" s="21" t="s">
        <v>49</v>
      </c>
      <c r="C5100" s="22"/>
      <c r="D5100" s="22"/>
      <c r="E5100" s="22"/>
      <c r="F5100" s="22"/>
      <c r="G5100" s="22"/>
      <c r="H5100" s="22"/>
      <c r="I5100" s="22"/>
      <c r="J5100" s="22"/>
      <c r="K5100" s="23">
        <v>1</v>
      </c>
      <c r="L5100" s="23">
        <v>1</v>
      </c>
      <c r="M5100" s="21" t="s">
        <v>50</v>
      </c>
      <c r="N5100" s="21" t="s">
        <v>50</v>
      </c>
      <c r="O5100" s="22"/>
      <c r="P5100" s="22"/>
    </row>
    <row r="5101" spans="1:16" ht="45" x14ac:dyDescent="0.25">
      <c r="A5101" s="21" t="s">
        <v>9267</v>
      </c>
      <c r="B5101" s="21" t="s">
        <v>49</v>
      </c>
      <c r="C5101" s="22"/>
      <c r="D5101" s="22"/>
      <c r="E5101" s="22"/>
      <c r="F5101" s="22"/>
      <c r="G5101" s="22"/>
      <c r="H5101" s="22"/>
      <c r="I5101" s="22"/>
      <c r="J5101" s="22"/>
      <c r="K5101" s="23">
        <v>1</v>
      </c>
      <c r="L5101" s="23">
        <v>1</v>
      </c>
      <c r="M5101" s="21" t="s">
        <v>50</v>
      </c>
      <c r="N5101" s="21" t="s">
        <v>50</v>
      </c>
      <c r="O5101" s="22"/>
      <c r="P5101" s="22"/>
    </row>
    <row r="5102" spans="1:16" ht="45" x14ac:dyDescent="0.25">
      <c r="A5102" s="21" t="s">
        <v>9268</v>
      </c>
      <c r="B5102" s="21" t="s">
        <v>49</v>
      </c>
      <c r="C5102" s="22"/>
      <c r="D5102" s="22"/>
      <c r="E5102" s="22"/>
      <c r="F5102" s="22"/>
      <c r="G5102" s="22"/>
      <c r="H5102" s="22"/>
      <c r="I5102" s="22"/>
      <c r="J5102" s="22"/>
      <c r="K5102" s="23">
        <v>1</v>
      </c>
      <c r="L5102" s="23">
        <v>1</v>
      </c>
      <c r="M5102" s="21" t="s">
        <v>50</v>
      </c>
      <c r="N5102" s="21" t="s">
        <v>50</v>
      </c>
      <c r="O5102" s="22"/>
      <c r="P5102" s="22"/>
    </row>
    <row r="5103" spans="1:16" ht="45" x14ac:dyDescent="0.25">
      <c r="A5103" s="21" t="s">
        <v>9269</v>
      </c>
      <c r="B5103" s="21" t="s">
        <v>49</v>
      </c>
      <c r="C5103" s="22"/>
      <c r="D5103" s="22"/>
      <c r="E5103" s="22"/>
      <c r="F5103" s="22"/>
      <c r="G5103" s="22"/>
      <c r="H5103" s="22"/>
      <c r="I5103" s="22"/>
      <c r="J5103" s="22"/>
      <c r="K5103" s="23">
        <v>1</v>
      </c>
      <c r="L5103" s="23">
        <v>1</v>
      </c>
      <c r="M5103" s="21" t="s">
        <v>50</v>
      </c>
      <c r="N5103" s="21" t="s">
        <v>50</v>
      </c>
      <c r="O5103" s="22"/>
      <c r="P5103" s="22"/>
    </row>
    <row r="5104" spans="1:16" ht="45" x14ac:dyDescent="0.25">
      <c r="A5104" s="21" t="s">
        <v>9270</v>
      </c>
      <c r="B5104" s="21" t="s">
        <v>49</v>
      </c>
      <c r="C5104" s="22"/>
      <c r="D5104" s="22"/>
      <c r="E5104" s="22"/>
      <c r="F5104" s="22"/>
      <c r="G5104" s="22"/>
      <c r="H5104" s="22"/>
      <c r="I5104" s="22"/>
      <c r="J5104" s="22"/>
      <c r="K5104" s="23">
        <v>1</v>
      </c>
      <c r="L5104" s="23">
        <v>1</v>
      </c>
      <c r="M5104" s="21" t="s">
        <v>50</v>
      </c>
      <c r="N5104" s="21" t="s">
        <v>50</v>
      </c>
      <c r="O5104" s="22"/>
      <c r="P5104" s="22"/>
    </row>
    <row r="5105" spans="1:16" ht="45" x14ac:dyDescent="0.25">
      <c r="A5105" s="21" t="s">
        <v>9271</v>
      </c>
      <c r="B5105" s="21" t="s">
        <v>49</v>
      </c>
      <c r="C5105" s="22"/>
      <c r="D5105" s="22"/>
      <c r="E5105" s="22"/>
      <c r="F5105" s="22"/>
      <c r="G5105" s="22"/>
      <c r="H5105" s="22"/>
      <c r="I5105" s="22"/>
      <c r="J5105" s="22"/>
      <c r="K5105" s="23">
        <v>1</v>
      </c>
      <c r="L5105" s="23">
        <v>1</v>
      </c>
      <c r="M5105" s="21" t="s">
        <v>50</v>
      </c>
      <c r="N5105" s="21" t="s">
        <v>50</v>
      </c>
      <c r="O5105" s="22"/>
      <c r="P5105" s="22"/>
    </row>
    <row r="5106" spans="1:16" ht="45" x14ac:dyDescent="0.25">
      <c r="A5106" s="21" t="s">
        <v>9272</v>
      </c>
      <c r="B5106" s="21" t="s">
        <v>49</v>
      </c>
      <c r="C5106" s="22"/>
      <c r="D5106" s="22"/>
      <c r="E5106" s="22"/>
      <c r="F5106" s="22"/>
      <c r="G5106" s="22"/>
      <c r="H5106" s="22"/>
      <c r="I5106" s="22"/>
      <c r="J5106" s="22"/>
      <c r="K5106" s="23">
        <v>1</v>
      </c>
      <c r="L5106" s="23">
        <v>1</v>
      </c>
      <c r="M5106" s="21" t="s">
        <v>50</v>
      </c>
      <c r="N5106" s="21" t="s">
        <v>50</v>
      </c>
      <c r="O5106" s="22"/>
      <c r="P5106" s="22"/>
    </row>
    <row r="5107" spans="1:16" ht="45" x14ac:dyDescent="0.25">
      <c r="A5107" s="21" t="s">
        <v>9273</v>
      </c>
      <c r="B5107" s="21" t="s">
        <v>49</v>
      </c>
      <c r="C5107" s="22"/>
      <c r="D5107" s="22"/>
      <c r="E5107" s="22"/>
      <c r="F5107" s="22"/>
      <c r="G5107" s="22"/>
      <c r="H5107" s="22"/>
      <c r="I5107" s="22"/>
      <c r="J5107" s="22"/>
      <c r="K5107" s="23">
        <v>1</v>
      </c>
      <c r="L5107" s="23">
        <v>1</v>
      </c>
      <c r="M5107" s="21" t="s">
        <v>50</v>
      </c>
      <c r="N5107" s="21" t="s">
        <v>50</v>
      </c>
      <c r="O5107" s="22"/>
      <c r="P5107" s="22"/>
    </row>
    <row r="5108" spans="1:16" ht="45" x14ac:dyDescent="0.25">
      <c r="A5108" s="21" t="s">
        <v>9274</v>
      </c>
      <c r="B5108" s="21" t="s">
        <v>49</v>
      </c>
      <c r="C5108" s="22"/>
      <c r="D5108" s="22"/>
      <c r="E5108" s="22"/>
      <c r="F5108" s="22"/>
      <c r="G5108" s="22"/>
      <c r="H5108" s="22"/>
      <c r="I5108" s="22"/>
      <c r="J5108" s="22"/>
      <c r="K5108" s="23">
        <v>1</v>
      </c>
      <c r="L5108" s="23">
        <v>1</v>
      </c>
      <c r="M5108" s="21" t="s">
        <v>50</v>
      </c>
      <c r="N5108" s="21" t="s">
        <v>50</v>
      </c>
      <c r="O5108" s="22"/>
      <c r="P5108" s="22"/>
    </row>
    <row r="5109" spans="1:16" ht="45" x14ac:dyDescent="0.25">
      <c r="A5109" s="21" t="s">
        <v>9275</v>
      </c>
      <c r="B5109" s="21" t="s">
        <v>49</v>
      </c>
      <c r="C5109" s="22"/>
      <c r="D5109" s="22"/>
      <c r="E5109" s="22"/>
      <c r="F5109" s="22"/>
      <c r="G5109" s="22"/>
      <c r="H5109" s="22"/>
      <c r="I5109" s="22"/>
      <c r="J5109" s="22"/>
      <c r="K5109" s="23">
        <v>1</v>
      </c>
      <c r="L5109" s="23">
        <v>1</v>
      </c>
      <c r="M5109" s="21" t="s">
        <v>50</v>
      </c>
      <c r="N5109" s="21" t="s">
        <v>50</v>
      </c>
      <c r="O5109" s="22"/>
      <c r="P5109" s="22"/>
    </row>
    <row r="5110" spans="1:16" ht="45" x14ac:dyDescent="0.25">
      <c r="A5110" s="21" t="s">
        <v>626</v>
      </c>
      <c r="B5110" s="21" t="s">
        <v>49</v>
      </c>
      <c r="C5110" s="23">
        <v>46452477.579999998</v>
      </c>
      <c r="D5110" s="23">
        <v>123.89</v>
      </c>
      <c r="E5110" s="23">
        <v>34946065.770000003</v>
      </c>
      <c r="F5110" s="23">
        <v>116.83</v>
      </c>
      <c r="G5110" s="23">
        <v>32739408.420000002</v>
      </c>
      <c r="H5110" s="23">
        <v>106.35</v>
      </c>
      <c r="I5110" s="23">
        <v>32847731.199999999</v>
      </c>
      <c r="J5110" s="23">
        <v>111.42</v>
      </c>
      <c r="K5110" s="23">
        <v>1</v>
      </c>
      <c r="L5110" s="23">
        <v>1</v>
      </c>
      <c r="M5110" s="21" t="s">
        <v>50</v>
      </c>
      <c r="N5110" s="21" t="s">
        <v>58</v>
      </c>
      <c r="O5110" s="22"/>
      <c r="P5110" s="23">
        <v>312638.25</v>
      </c>
    </row>
    <row r="5111" spans="1:16" ht="45" x14ac:dyDescent="0.25">
      <c r="A5111" s="21" t="s">
        <v>9276</v>
      </c>
      <c r="B5111" s="21" t="s">
        <v>49</v>
      </c>
      <c r="C5111" s="22"/>
      <c r="D5111" s="22"/>
      <c r="E5111" s="22"/>
      <c r="F5111" s="22"/>
      <c r="G5111" s="22"/>
      <c r="H5111" s="22"/>
      <c r="I5111" s="22"/>
      <c r="J5111" s="22"/>
      <c r="K5111" s="23">
        <v>1</v>
      </c>
      <c r="L5111" s="23">
        <v>1</v>
      </c>
      <c r="M5111" s="21" t="s">
        <v>50</v>
      </c>
      <c r="N5111" s="21" t="s">
        <v>50</v>
      </c>
      <c r="O5111" s="22"/>
      <c r="P5111" s="22"/>
    </row>
    <row r="5112" spans="1:16" ht="45" x14ac:dyDescent="0.25">
      <c r="A5112" s="21" t="s">
        <v>9277</v>
      </c>
      <c r="B5112" s="21" t="s">
        <v>49</v>
      </c>
      <c r="C5112" s="22"/>
      <c r="D5112" s="22"/>
      <c r="E5112" s="22"/>
      <c r="F5112" s="22"/>
      <c r="G5112" s="22"/>
      <c r="H5112" s="22"/>
      <c r="I5112" s="22"/>
      <c r="J5112" s="22"/>
      <c r="K5112" s="23">
        <v>1</v>
      </c>
      <c r="L5112" s="23">
        <v>1</v>
      </c>
      <c r="M5112" s="21" t="s">
        <v>50</v>
      </c>
      <c r="N5112" s="21" t="s">
        <v>50</v>
      </c>
      <c r="O5112" s="22"/>
      <c r="P5112" s="22"/>
    </row>
    <row r="5113" spans="1:16" ht="45" x14ac:dyDescent="0.25">
      <c r="A5113" s="21" t="s">
        <v>9278</v>
      </c>
      <c r="B5113" s="21" t="s">
        <v>49</v>
      </c>
      <c r="C5113" s="22"/>
      <c r="D5113" s="22"/>
      <c r="E5113" s="22"/>
      <c r="F5113" s="22"/>
      <c r="G5113" s="22"/>
      <c r="H5113" s="22"/>
      <c r="I5113" s="22"/>
      <c r="J5113" s="22"/>
      <c r="K5113" s="23">
        <v>1</v>
      </c>
      <c r="L5113" s="23">
        <v>1</v>
      </c>
      <c r="M5113" s="21" t="s">
        <v>50</v>
      </c>
      <c r="N5113" s="21" t="s">
        <v>50</v>
      </c>
      <c r="O5113" s="22"/>
      <c r="P5113" s="22"/>
    </row>
    <row r="5114" spans="1:16" ht="45" x14ac:dyDescent="0.25">
      <c r="A5114" s="21" t="s">
        <v>9279</v>
      </c>
      <c r="B5114" s="21" t="s">
        <v>49</v>
      </c>
      <c r="C5114" s="22"/>
      <c r="D5114" s="22"/>
      <c r="E5114" s="22"/>
      <c r="F5114" s="22"/>
      <c r="G5114" s="22"/>
      <c r="H5114" s="22"/>
      <c r="I5114" s="22"/>
      <c r="J5114" s="22"/>
      <c r="K5114" s="23">
        <v>1</v>
      </c>
      <c r="L5114" s="23">
        <v>1</v>
      </c>
      <c r="M5114" s="21" t="s">
        <v>50</v>
      </c>
      <c r="N5114" s="21" t="s">
        <v>50</v>
      </c>
      <c r="O5114" s="22"/>
      <c r="P5114" s="22"/>
    </row>
    <row r="5115" spans="1:16" ht="45" x14ac:dyDescent="0.25">
      <c r="A5115" s="21" t="s">
        <v>3924</v>
      </c>
      <c r="B5115" s="21" t="s">
        <v>49</v>
      </c>
      <c r="C5115" s="22"/>
      <c r="D5115" s="22"/>
      <c r="E5115" s="23">
        <v>31559302.050000001</v>
      </c>
      <c r="F5115" s="23">
        <v>241.48</v>
      </c>
      <c r="G5115" s="23">
        <v>30815886.710000001</v>
      </c>
      <c r="H5115" s="23">
        <v>177.18</v>
      </c>
      <c r="I5115" s="23">
        <v>62181062.689999998</v>
      </c>
      <c r="J5115" s="23">
        <v>339.51</v>
      </c>
      <c r="K5115" s="23">
        <v>1</v>
      </c>
      <c r="L5115" s="23">
        <v>1</v>
      </c>
      <c r="M5115" s="21" t="s">
        <v>50</v>
      </c>
      <c r="N5115" s="21" t="s">
        <v>50</v>
      </c>
      <c r="O5115" s="22"/>
      <c r="P5115" s="22"/>
    </row>
    <row r="5116" spans="1:16" ht="45" x14ac:dyDescent="0.25">
      <c r="A5116" s="21" t="s">
        <v>9280</v>
      </c>
      <c r="B5116" s="21" t="s">
        <v>49</v>
      </c>
      <c r="C5116" s="22"/>
      <c r="D5116" s="22"/>
      <c r="E5116" s="22"/>
      <c r="F5116" s="22"/>
      <c r="G5116" s="22"/>
      <c r="H5116" s="22"/>
      <c r="I5116" s="22"/>
      <c r="J5116" s="22"/>
      <c r="K5116" s="23">
        <v>1</v>
      </c>
      <c r="L5116" s="23">
        <v>1</v>
      </c>
      <c r="M5116" s="21" t="s">
        <v>50</v>
      </c>
      <c r="N5116" s="21" t="s">
        <v>50</v>
      </c>
      <c r="O5116" s="22"/>
      <c r="P5116" s="22"/>
    </row>
    <row r="5117" spans="1:16" ht="45" x14ac:dyDescent="0.25">
      <c r="A5117" s="21" t="s">
        <v>9281</v>
      </c>
      <c r="B5117" s="21" t="s">
        <v>49</v>
      </c>
      <c r="C5117" s="22"/>
      <c r="D5117" s="22"/>
      <c r="E5117" s="22"/>
      <c r="F5117" s="22"/>
      <c r="G5117" s="22"/>
      <c r="H5117" s="22"/>
      <c r="I5117" s="22"/>
      <c r="J5117" s="22"/>
      <c r="K5117" s="23">
        <v>1</v>
      </c>
      <c r="L5117" s="23">
        <v>1</v>
      </c>
      <c r="M5117" s="21" t="s">
        <v>50</v>
      </c>
      <c r="N5117" s="21" t="s">
        <v>50</v>
      </c>
      <c r="O5117" s="22"/>
      <c r="P5117" s="22"/>
    </row>
    <row r="5118" spans="1:16" ht="45" x14ac:dyDescent="0.25">
      <c r="A5118" s="21" t="s">
        <v>1200</v>
      </c>
      <c r="B5118" s="21" t="s">
        <v>49</v>
      </c>
      <c r="C5118" s="23">
        <v>70868592.879999995</v>
      </c>
      <c r="D5118" s="23">
        <v>100.64</v>
      </c>
      <c r="E5118" s="23">
        <v>117920845.76000001</v>
      </c>
      <c r="F5118" s="23">
        <v>176.54</v>
      </c>
      <c r="G5118" s="23">
        <v>124381157.68000001</v>
      </c>
      <c r="H5118" s="23">
        <v>231.67</v>
      </c>
      <c r="I5118" s="23">
        <v>202914833.34</v>
      </c>
      <c r="J5118" s="23">
        <v>283.91000000000003</v>
      </c>
      <c r="K5118" s="23">
        <v>1</v>
      </c>
      <c r="L5118" s="23">
        <v>1</v>
      </c>
      <c r="M5118" s="21" t="s">
        <v>50</v>
      </c>
      <c r="N5118" s="21" t="s">
        <v>58</v>
      </c>
      <c r="O5118" s="22"/>
      <c r="P5118" s="23">
        <v>653403</v>
      </c>
    </row>
    <row r="5119" spans="1:16" ht="45" x14ac:dyDescent="0.25">
      <c r="A5119" s="21" t="s">
        <v>9282</v>
      </c>
      <c r="B5119" s="21" t="s">
        <v>49</v>
      </c>
      <c r="C5119" s="22"/>
      <c r="D5119" s="22"/>
      <c r="E5119" s="22"/>
      <c r="F5119" s="22"/>
      <c r="G5119" s="22"/>
      <c r="H5119" s="22"/>
      <c r="I5119" s="22"/>
      <c r="J5119" s="22"/>
      <c r="K5119" s="23">
        <v>1</v>
      </c>
      <c r="L5119" s="23">
        <v>1</v>
      </c>
      <c r="M5119" s="21" t="s">
        <v>50</v>
      </c>
      <c r="N5119" s="21" t="s">
        <v>50</v>
      </c>
      <c r="O5119" s="22"/>
      <c r="P5119" s="22"/>
    </row>
    <row r="5120" spans="1:16" ht="45" x14ac:dyDescent="0.25">
      <c r="A5120" s="21" t="s">
        <v>9283</v>
      </c>
      <c r="B5120" s="21" t="s">
        <v>49</v>
      </c>
      <c r="C5120" s="22"/>
      <c r="D5120" s="22"/>
      <c r="E5120" s="22"/>
      <c r="F5120" s="22"/>
      <c r="G5120" s="22"/>
      <c r="H5120" s="22"/>
      <c r="I5120" s="22"/>
      <c r="J5120" s="22"/>
      <c r="K5120" s="23">
        <v>1</v>
      </c>
      <c r="L5120" s="23">
        <v>1</v>
      </c>
      <c r="M5120" s="21" t="s">
        <v>50</v>
      </c>
      <c r="N5120" s="21" t="s">
        <v>50</v>
      </c>
      <c r="O5120" s="22"/>
      <c r="P5120" s="22"/>
    </row>
    <row r="5121" spans="1:16" ht="45" x14ac:dyDescent="0.25">
      <c r="A5121" s="21" t="s">
        <v>9284</v>
      </c>
      <c r="B5121" s="21" t="s">
        <v>49</v>
      </c>
      <c r="C5121" s="22"/>
      <c r="D5121" s="22"/>
      <c r="E5121" s="22"/>
      <c r="F5121" s="22"/>
      <c r="G5121" s="22"/>
      <c r="H5121" s="22"/>
      <c r="I5121" s="22"/>
      <c r="J5121" s="22"/>
      <c r="K5121" s="23">
        <v>1</v>
      </c>
      <c r="L5121" s="23">
        <v>1</v>
      </c>
      <c r="M5121" s="21" t="s">
        <v>50</v>
      </c>
      <c r="N5121" s="21" t="s">
        <v>50</v>
      </c>
      <c r="O5121" s="22"/>
      <c r="P5121" s="22"/>
    </row>
    <row r="5122" spans="1:16" ht="45" x14ac:dyDescent="0.25">
      <c r="A5122" s="21" t="s">
        <v>9285</v>
      </c>
      <c r="B5122" s="21" t="s">
        <v>49</v>
      </c>
      <c r="C5122" s="22"/>
      <c r="D5122" s="22"/>
      <c r="E5122" s="22"/>
      <c r="F5122" s="22"/>
      <c r="G5122" s="22"/>
      <c r="H5122" s="22"/>
      <c r="I5122" s="22"/>
      <c r="J5122" s="22"/>
      <c r="K5122" s="23">
        <v>1</v>
      </c>
      <c r="L5122" s="23">
        <v>1</v>
      </c>
      <c r="M5122" s="21" t="s">
        <v>50</v>
      </c>
      <c r="N5122" s="21" t="s">
        <v>50</v>
      </c>
      <c r="O5122" s="22"/>
      <c r="P5122" s="22"/>
    </row>
    <row r="5123" spans="1:16" ht="45" x14ac:dyDescent="0.25">
      <c r="A5123" s="21" t="s">
        <v>9286</v>
      </c>
      <c r="B5123" s="21" t="s">
        <v>49</v>
      </c>
      <c r="C5123" s="22"/>
      <c r="D5123" s="22"/>
      <c r="E5123" s="22"/>
      <c r="F5123" s="22"/>
      <c r="G5123" s="22"/>
      <c r="H5123" s="22"/>
      <c r="I5123" s="22"/>
      <c r="J5123" s="22"/>
      <c r="K5123" s="23">
        <v>1</v>
      </c>
      <c r="L5123" s="23">
        <v>1</v>
      </c>
      <c r="M5123" s="21" t="s">
        <v>50</v>
      </c>
      <c r="N5123" s="21" t="s">
        <v>50</v>
      </c>
      <c r="O5123" s="22"/>
      <c r="P5123" s="22"/>
    </row>
    <row r="5124" spans="1:16" ht="45" x14ac:dyDescent="0.25">
      <c r="A5124" s="21" t="s">
        <v>9287</v>
      </c>
      <c r="B5124" s="21" t="s">
        <v>49</v>
      </c>
      <c r="C5124" s="22"/>
      <c r="D5124" s="22"/>
      <c r="E5124" s="22"/>
      <c r="F5124" s="22"/>
      <c r="G5124" s="22"/>
      <c r="H5124" s="22"/>
      <c r="I5124" s="22"/>
      <c r="J5124" s="22"/>
      <c r="K5124" s="23">
        <v>1</v>
      </c>
      <c r="L5124" s="23">
        <v>1</v>
      </c>
      <c r="M5124" s="21" t="s">
        <v>50</v>
      </c>
      <c r="N5124" s="21" t="s">
        <v>50</v>
      </c>
      <c r="O5124" s="22"/>
      <c r="P5124" s="22"/>
    </row>
    <row r="5125" spans="1:16" ht="45" x14ac:dyDescent="0.25">
      <c r="A5125" s="21" t="s">
        <v>3928</v>
      </c>
      <c r="B5125" s="21" t="s">
        <v>49</v>
      </c>
      <c r="C5125" s="23">
        <v>3277028.18</v>
      </c>
      <c r="D5125" s="23">
        <v>109.43</v>
      </c>
      <c r="E5125" s="23">
        <v>4944241.08</v>
      </c>
      <c r="F5125" s="23">
        <v>530.27</v>
      </c>
      <c r="G5125" s="23">
        <v>4549460.67</v>
      </c>
      <c r="H5125" s="23">
        <v>436.57</v>
      </c>
      <c r="I5125" s="23">
        <v>10471421.869999999</v>
      </c>
      <c r="J5125" s="23">
        <v>683.72</v>
      </c>
      <c r="K5125" s="23">
        <v>1</v>
      </c>
      <c r="L5125" s="23">
        <v>1</v>
      </c>
      <c r="M5125" s="21" t="s">
        <v>50</v>
      </c>
      <c r="N5125" s="21" t="s">
        <v>5192</v>
      </c>
      <c r="O5125" s="22"/>
      <c r="P5125" s="23">
        <v>14658</v>
      </c>
    </row>
    <row r="5126" spans="1:16" ht="45" x14ac:dyDescent="0.25">
      <c r="A5126" s="21" t="s">
        <v>9288</v>
      </c>
      <c r="B5126" s="21" t="s">
        <v>49</v>
      </c>
      <c r="C5126" s="22"/>
      <c r="D5126" s="22"/>
      <c r="E5126" s="22"/>
      <c r="F5126" s="22"/>
      <c r="G5126" s="22"/>
      <c r="H5126" s="22"/>
      <c r="I5126" s="22"/>
      <c r="J5126" s="22"/>
      <c r="K5126" s="23">
        <v>1</v>
      </c>
      <c r="L5126" s="23">
        <v>1</v>
      </c>
      <c r="M5126" s="21" t="s">
        <v>50</v>
      </c>
      <c r="N5126" s="21" t="s">
        <v>50</v>
      </c>
      <c r="O5126" s="22"/>
      <c r="P5126" s="22"/>
    </row>
    <row r="5127" spans="1:16" ht="45" x14ac:dyDescent="0.25">
      <c r="A5127" s="21" t="s">
        <v>9289</v>
      </c>
      <c r="B5127" s="21" t="s">
        <v>49</v>
      </c>
      <c r="C5127" s="22"/>
      <c r="D5127" s="22"/>
      <c r="E5127" s="22"/>
      <c r="F5127" s="22"/>
      <c r="G5127" s="22"/>
      <c r="H5127" s="22"/>
      <c r="I5127" s="22"/>
      <c r="J5127" s="22"/>
      <c r="K5127" s="23">
        <v>1</v>
      </c>
      <c r="L5127" s="23">
        <v>1</v>
      </c>
      <c r="M5127" s="21" t="s">
        <v>50</v>
      </c>
      <c r="N5127" s="21" t="s">
        <v>50</v>
      </c>
      <c r="O5127" s="22"/>
      <c r="P5127" s="22"/>
    </row>
    <row r="5128" spans="1:16" ht="45" x14ac:dyDescent="0.25">
      <c r="A5128" s="21" t="s">
        <v>629</v>
      </c>
      <c r="B5128" s="21" t="s">
        <v>49</v>
      </c>
      <c r="C5128" s="23">
        <v>6526211.0700000003</v>
      </c>
      <c r="D5128" s="23">
        <v>1315.08</v>
      </c>
      <c r="E5128" s="23">
        <v>7704516.8700000001</v>
      </c>
      <c r="F5128" s="23">
        <v>810.5</v>
      </c>
      <c r="G5128" s="23">
        <v>12789947.619999999</v>
      </c>
      <c r="H5128" s="23">
        <v>784.73</v>
      </c>
      <c r="I5128" s="23">
        <v>10375007.98</v>
      </c>
      <c r="J5128" s="23">
        <v>2051.04</v>
      </c>
      <c r="K5128" s="23">
        <v>1</v>
      </c>
      <c r="L5128" s="23">
        <v>1</v>
      </c>
      <c r="M5128" s="21" t="s">
        <v>50</v>
      </c>
      <c r="N5128" s="21" t="s">
        <v>5192</v>
      </c>
      <c r="O5128" s="22"/>
      <c r="P5128" s="23">
        <v>8259</v>
      </c>
    </row>
    <row r="5129" spans="1:16" ht="45" x14ac:dyDescent="0.25">
      <c r="A5129" s="21" t="s">
        <v>9290</v>
      </c>
      <c r="B5129" s="21" t="s">
        <v>49</v>
      </c>
      <c r="C5129" s="22"/>
      <c r="D5129" s="22"/>
      <c r="E5129" s="22"/>
      <c r="F5129" s="22"/>
      <c r="G5129" s="22"/>
      <c r="H5129" s="22"/>
      <c r="I5129" s="22"/>
      <c r="J5129" s="22"/>
      <c r="K5129" s="23">
        <v>1</v>
      </c>
      <c r="L5129" s="23">
        <v>1</v>
      </c>
      <c r="M5129" s="21" t="s">
        <v>50</v>
      </c>
      <c r="N5129" s="21" t="s">
        <v>50</v>
      </c>
      <c r="O5129" s="22"/>
      <c r="P5129" s="22"/>
    </row>
    <row r="5130" spans="1:16" ht="45" x14ac:dyDescent="0.25">
      <c r="A5130" s="21" t="s">
        <v>9291</v>
      </c>
      <c r="B5130" s="21" t="s">
        <v>49</v>
      </c>
      <c r="C5130" s="22"/>
      <c r="D5130" s="22"/>
      <c r="E5130" s="22"/>
      <c r="F5130" s="22"/>
      <c r="G5130" s="22"/>
      <c r="H5130" s="22"/>
      <c r="I5130" s="22"/>
      <c r="J5130" s="22"/>
      <c r="K5130" s="23">
        <v>1</v>
      </c>
      <c r="L5130" s="23">
        <v>1</v>
      </c>
      <c r="M5130" s="21" t="s">
        <v>50</v>
      </c>
      <c r="N5130" s="21" t="s">
        <v>50</v>
      </c>
      <c r="O5130" s="22"/>
      <c r="P5130" s="22"/>
    </row>
    <row r="5131" spans="1:16" ht="45" x14ac:dyDescent="0.25">
      <c r="A5131" s="21" t="s">
        <v>9292</v>
      </c>
      <c r="B5131" s="21" t="s">
        <v>49</v>
      </c>
      <c r="C5131" s="22"/>
      <c r="D5131" s="22"/>
      <c r="E5131" s="22"/>
      <c r="F5131" s="22"/>
      <c r="G5131" s="22"/>
      <c r="H5131" s="22"/>
      <c r="I5131" s="22"/>
      <c r="J5131" s="22"/>
      <c r="K5131" s="23">
        <v>1</v>
      </c>
      <c r="L5131" s="23">
        <v>1</v>
      </c>
      <c r="M5131" s="21" t="s">
        <v>50</v>
      </c>
      <c r="N5131" s="21" t="s">
        <v>50</v>
      </c>
      <c r="O5131" s="22"/>
      <c r="P5131" s="22"/>
    </row>
    <row r="5132" spans="1:16" ht="45" x14ac:dyDescent="0.25">
      <c r="A5132" s="21" t="s">
        <v>631</v>
      </c>
      <c r="B5132" s="21" t="s">
        <v>49</v>
      </c>
      <c r="C5132" s="23">
        <v>3779857.53</v>
      </c>
      <c r="D5132" s="23">
        <v>1574.53</v>
      </c>
      <c r="E5132" s="23">
        <v>7195452.8200000003</v>
      </c>
      <c r="F5132" s="23">
        <v>1045.3699999999999</v>
      </c>
      <c r="G5132" s="23">
        <v>3974411.7</v>
      </c>
      <c r="H5132" s="23">
        <v>2002.04</v>
      </c>
      <c r="I5132" s="23">
        <v>3327738.09</v>
      </c>
      <c r="J5132" s="23">
        <v>2324.16</v>
      </c>
      <c r="K5132" s="23">
        <v>1</v>
      </c>
      <c r="L5132" s="23">
        <v>1</v>
      </c>
      <c r="M5132" s="21" t="s">
        <v>50</v>
      </c>
      <c r="N5132" s="21" t="s">
        <v>1462</v>
      </c>
      <c r="O5132" s="22"/>
      <c r="P5132" s="23">
        <v>44879</v>
      </c>
    </row>
    <row r="5133" spans="1:16" ht="45" x14ac:dyDescent="0.25">
      <c r="A5133" s="21" t="s">
        <v>9293</v>
      </c>
      <c r="B5133" s="21" t="s">
        <v>49</v>
      </c>
      <c r="C5133" s="22"/>
      <c r="D5133" s="22"/>
      <c r="E5133" s="22"/>
      <c r="F5133" s="22"/>
      <c r="G5133" s="22"/>
      <c r="H5133" s="22"/>
      <c r="I5133" s="22"/>
      <c r="J5133" s="22"/>
      <c r="K5133" s="23">
        <v>1</v>
      </c>
      <c r="L5133" s="23">
        <v>1</v>
      </c>
      <c r="M5133" s="21" t="s">
        <v>50</v>
      </c>
      <c r="N5133" s="21" t="s">
        <v>50</v>
      </c>
      <c r="O5133" s="22"/>
      <c r="P5133" s="22"/>
    </row>
    <row r="5134" spans="1:16" ht="45" x14ac:dyDescent="0.25">
      <c r="A5134" s="21" t="s">
        <v>9294</v>
      </c>
      <c r="B5134" s="21" t="s">
        <v>49</v>
      </c>
      <c r="C5134" s="22"/>
      <c r="D5134" s="22"/>
      <c r="E5134" s="22"/>
      <c r="F5134" s="22"/>
      <c r="G5134" s="22"/>
      <c r="H5134" s="22"/>
      <c r="I5134" s="22"/>
      <c r="J5134" s="22"/>
      <c r="K5134" s="23">
        <v>1</v>
      </c>
      <c r="L5134" s="23">
        <v>1</v>
      </c>
      <c r="M5134" s="21" t="s">
        <v>50</v>
      </c>
      <c r="N5134" s="21" t="s">
        <v>50</v>
      </c>
      <c r="O5134" s="22"/>
      <c r="P5134" s="22"/>
    </row>
    <row r="5135" spans="1:16" ht="45" x14ac:dyDescent="0.25">
      <c r="A5135" s="21" t="s">
        <v>3932</v>
      </c>
      <c r="B5135" s="21" t="s">
        <v>49</v>
      </c>
      <c r="C5135" s="23">
        <v>73255773.120000005</v>
      </c>
      <c r="D5135" s="23">
        <v>371.61</v>
      </c>
      <c r="E5135" s="23">
        <v>56768374.420000002</v>
      </c>
      <c r="F5135" s="23">
        <v>333.32</v>
      </c>
      <c r="G5135" s="23">
        <v>48256650.75</v>
      </c>
      <c r="H5135" s="23">
        <v>288.58</v>
      </c>
      <c r="I5135" s="23">
        <v>65505810.590000004</v>
      </c>
      <c r="J5135" s="23">
        <v>376.45</v>
      </c>
      <c r="K5135" s="23">
        <v>1</v>
      </c>
      <c r="L5135" s="23">
        <v>1</v>
      </c>
      <c r="M5135" s="21" t="s">
        <v>50</v>
      </c>
      <c r="N5135" s="21" t="s">
        <v>1462</v>
      </c>
      <c r="O5135" s="22"/>
      <c r="P5135" s="23">
        <v>195344.5</v>
      </c>
    </row>
    <row r="5136" spans="1:16" ht="45" x14ac:dyDescent="0.25">
      <c r="A5136" s="21" t="s">
        <v>9295</v>
      </c>
      <c r="B5136" s="21" t="s">
        <v>49</v>
      </c>
      <c r="C5136" s="22"/>
      <c r="D5136" s="22"/>
      <c r="E5136" s="22"/>
      <c r="F5136" s="22"/>
      <c r="G5136" s="22"/>
      <c r="H5136" s="22"/>
      <c r="I5136" s="22"/>
      <c r="J5136" s="22"/>
      <c r="K5136" s="23">
        <v>1</v>
      </c>
      <c r="L5136" s="23">
        <v>1</v>
      </c>
      <c r="M5136" s="21" t="s">
        <v>50</v>
      </c>
      <c r="N5136" s="21" t="s">
        <v>50</v>
      </c>
      <c r="O5136" s="22"/>
      <c r="P5136" s="22"/>
    </row>
    <row r="5137" spans="1:16" ht="45" x14ac:dyDescent="0.25">
      <c r="A5137" s="21" t="s">
        <v>9296</v>
      </c>
      <c r="B5137" s="21" t="s">
        <v>49</v>
      </c>
      <c r="C5137" s="22"/>
      <c r="D5137" s="22"/>
      <c r="E5137" s="22"/>
      <c r="F5137" s="22"/>
      <c r="G5137" s="22"/>
      <c r="H5137" s="22"/>
      <c r="I5137" s="22"/>
      <c r="J5137" s="22"/>
      <c r="K5137" s="23">
        <v>1</v>
      </c>
      <c r="L5137" s="23">
        <v>1</v>
      </c>
      <c r="M5137" s="21" t="s">
        <v>50</v>
      </c>
      <c r="N5137" s="21" t="s">
        <v>50</v>
      </c>
      <c r="O5137" s="22"/>
      <c r="P5137" s="22"/>
    </row>
    <row r="5138" spans="1:16" ht="45" x14ac:dyDescent="0.25">
      <c r="A5138" s="21" t="s">
        <v>9297</v>
      </c>
      <c r="B5138" s="21" t="s">
        <v>49</v>
      </c>
      <c r="C5138" s="22"/>
      <c r="D5138" s="22"/>
      <c r="E5138" s="22"/>
      <c r="F5138" s="22"/>
      <c r="G5138" s="22"/>
      <c r="H5138" s="22"/>
      <c r="I5138" s="22"/>
      <c r="J5138" s="22"/>
      <c r="K5138" s="23">
        <v>1</v>
      </c>
      <c r="L5138" s="23">
        <v>1</v>
      </c>
      <c r="M5138" s="21" t="s">
        <v>50</v>
      </c>
      <c r="N5138" s="21" t="s">
        <v>50</v>
      </c>
      <c r="O5138" s="22"/>
      <c r="P5138" s="22"/>
    </row>
    <row r="5139" spans="1:16" ht="45" x14ac:dyDescent="0.25">
      <c r="A5139" s="21" t="s">
        <v>3934</v>
      </c>
      <c r="B5139" s="21" t="s">
        <v>49</v>
      </c>
      <c r="C5139" s="23">
        <v>21279114.050000001</v>
      </c>
      <c r="D5139" s="23">
        <v>41.97</v>
      </c>
      <c r="E5139" s="23">
        <v>20700647.59</v>
      </c>
      <c r="F5139" s="23">
        <v>42.56</v>
      </c>
      <c r="G5139" s="23">
        <v>23192634.440000001</v>
      </c>
      <c r="H5139" s="23">
        <v>46.1</v>
      </c>
      <c r="I5139" s="23">
        <v>24882025.420000002</v>
      </c>
      <c r="J5139" s="23">
        <v>56.34</v>
      </c>
      <c r="K5139" s="23">
        <v>1</v>
      </c>
      <c r="L5139" s="23">
        <v>1</v>
      </c>
      <c r="M5139" s="21" t="s">
        <v>50</v>
      </c>
      <c r="N5139" s="21" t="s">
        <v>58</v>
      </c>
      <c r="O5139" s="22"/>
      <c r="P5139" s="23">
        <v>541226.5</v>
      </c>
    </row>
    <row r="5140" spans="1:16" ht="45" x14ac:dyDescent="0.25">
      <c r="A5140" s="21" t="s">
        <v>9298</v>
      </c>
      <c r="B5140" s="21" t="s">
        <v>49</v>
      </c>
      <c r="C5140" s="22"/>
      <c r="D5140" s="22"/>
      <c r="E5140" s="22"/>
      <c r="F5140" s="22"/>
      <c r="G5140" s="22"/>
      <c r="H5140" s="22"/>
      <c r="I5140" s="22"/>
      <c r="J5140" s="22"/>
      <c r="K5140" s="23">
        <v>1</v>
      </c>
      <c r="L5140" s="23">
        <v>1</v>
      </c>
      <c r="M5140" s="21" t="s">
        <v>50</v>
      </c>
      <c r="N5140" s="21" t="s">
        <v>50</v>
      </c>
      <c r="O5140" s="22"/>
      <c r="P5140" s="22"/>
    </row>
    <row r="5141" spans="1:16" ht="45" x14ac:dyDescent="0.25">
      <c r="A5141" s="21" t="s">
        <v>9299</v>
      </c>
      <c r="B5141" s="21" t="s">
        <v>49</v>
      </c>
      <c r="C5141" s="22"/>
      <c r="D5141" s="22"/>
      <c r="E5141" s="22"/>
      <c r="F5141" s="22"/>
      <c r="G5141" s="22"/>
      <c r="H5141" s="22"/>
      <c r="I5141" s="22"/>
      <c r="J5141" s="22"/>
      <c r="K5141" s="23">
        <v>1</v>
      </c>
      <c r="L5141" s="23">
        <v>1</v>
      </c>
      <c r="M5141" s="21" t="s">
        <v>50</v>
      </c>
      <c r="N5141" s="21" t="s">
        <v>50</v>
      </c>
      <c r="O5141" s="22"/>
      <c r="P5141" s="22"/>
    </row>
    <row r="5142" spans="1:16" ht="45" x14ac:dyDescent="0.25">
      <c r="A5142" s="21" t="s">
        <v>9300</v>
      </c>
      <c r="B5142" s="21" t="s">
        <v>49</v>
      </c>
      <c r="C5142" s="22"/>
      <c r="D5142" s="22"/>
      <c r="E5142" s="22"/>
      <c r="F5142" s="22"/>
      <c r="G5142" s="22"/>
      <c r="H5142" s="22"/>
      <c r="I5142" s="22"/>
      <c r="J5142" s="22"/>
      <c r="K5142" s="23">
        <v>1</v>
      </c>
      <c r="L5142" s="23">
        <v>1</v>
      </c>
      <c r="M5142" s="21" t="s">
        <v>50</v>
      </c>
      <c r="N5142" s="21" t="s">
        <v>50</v>
      </c>
      <c r="O5142" s="22"/>
      <c r="P5142" s="22"/>
    </row>
    <row r="5143" spans="1:16" ht="45" x14ac:dyDescent="0.25">
      <c r="A5143" s="21" t="s">
        <v>3940</v>
      </c>
      <c r="B5143" s="21" t="s">
        <v>49</v>
      </c>
      <c r="C5143" s="23">
        <v>15921018.49</v>
      </c>
      <c r="D5143" s="23">
        <v>41.97</v>
      </c>
      <c r="E5143" s="23">
        <v>15488210.279999999</v>
      </c>
      <c r="F5143" s="23">
        <v>42.56</v>
      </c>
      <c r="G5143" s="23">
        <v>17352713.129999999</v>
      </c>
      <c r="H5143" s="23">
        <v>46.1</v>
      </c>
      <c r="I5143" s="23">
        <v>18616714.300000001</v>
      </c>
      <c r="J5143" s="23">
        <v>56.34</v>
      </c>
      <c r="K5143" s="23">
        <v>1</v>
      </c>
      <c r="L5143" s="23">
        <v>1</v>
      </c>
      <c r="M5143" s="21" t="s">
        <v>50</v>
      </c>
      <c r="N5143" s="21" t="s">
        <v>58</v>
      </c>
      <c r="O5143" s="22"/>
      <c r="P5143" s="23">
        <v>384537.75</v>
      </c>
    </row>
    <row r="5144" spans="1:16" ht="45" x14ac:dyDescent="0.25">
      <c r="A5144" s="21" t="s">
        <v>9301</v>
      </c>
      <c r="B5144" s="21" t="s">
        <v>49</v>
      </c>
      <c r="C5144" s="22"/>
      <c r="D5144" s="22"/>
      <c r="E5144" s="22"/>
      <c r="F5144" s="22"/>
      <c r="G5144" s="22"/>
      <c r="H5144" s="22"/>
      <c r="I5144" s="22"/>
      <c r="J5144" s="22"/>
      <c r="K5144" s="23">
        <v>1</v>
      </c>
      <c r="L5144" s="23">
        <v>1</v>
      </c>
      <c r="M5144" s="21" t="s">
        <v>50</v>
      </c>
      <c r="N5144" s="21" t="s">
        <v>50</v>
      </c>
      <c r="O5144" s="22"/>
      <c r="P5144" s="22"/>
    </row>
    <row r="5145" spans="1:16" ht="45" x14ac:dyDescent="0.25">
      <c r="A5145" s="21" t="s">
        <v>3944</v>
      </c>
      <c r="B5145" s="21" t="s">
        <v>49</v>
      </c>
      <c r="C5145" s="23">
        <v>14404924.51</v>
      </c>
      <c r="D5145" s="23">
        <v>35.11</v>
      </c>
      <c r="E5145" s="23">
        <v>13269102.16</v>
      </c>
      <c r="F5145" s="23">
        <v>31.07</v>
      </c>
      <c r="G5145" s="23">
        <v>11950905.83</v>
      </c>
      <c r="H5145" s="23">
        <v>27.29</v>
      </c>
      <c r="I5145" s="23">
        <v>16996975.649999999</v>
      </c>
      <c r="J5145" s="23">
        <v>36.119999999999997</v>
      </c>
      <c r="K5145" s="23">
        <v>1</v>
      </c>
      <c r="L5145" s="23">
        <v>1</v>
      </c>
      <c r="M5145" s="21" t="s">
        <v>50</v>
      </c>
      <c r="N5145" s="21" t="s">
        <v>58</v>
      </c>
      <c r="O5145" s="22"/>
      <c r="P5145" s="23">
        <v>369959</v>
      </c>
    </row>
    <row r="5146" spans="1:16" ht="45" x14ac:dyDescent="0.25">
      <c r="A5146" s="21" t="s">
        <v>9302</v>
      </c>
      <c r="B5146" s="21" t="s">
        <v>49</v>
      </c>
      <c r="C5146" s="22"/>
      <c r="D5146" s="22"/>
      <c r="E5146" s="22"/>
      <c r="F5146" s="22"/>
      <c r="G5146" s="22"/>
      <c r="H5146" s="22"/>
      <c r="I5146" s="22"/>
      <c r="J5146" s="22"/>
      <c r="K5146" s="23">
        <v>1</v>
      </c>
      <c r="L5146" s="23">
        <v>1</v>
      </c>
      <c r="M5146" s="21" t="s">
        <v>50</v>
      </c>
      <c r="N5146" s="21" t="s">
        <v>50</v>
      </c>
      <c r="O5146" s="22"/>
      <c r="P5146" s="22"/>
    </row>
    <row r="5147" spans="1:16" ht="45" x14ac:dyDescent="0.25">
      <c r="A5147" s="21" t="s">
        <v>9303</v>
      </c>
      <c r="B5147" s="21" t="s">
        <v>49</v>
      </c>
      <c r="C5147" s="22"/>
      <c r="D5147" s="22"/>
      <c r="E5147" s="22"/>
      <c r="F5147" s="22"/>
      <c r="G5147" s="22"/>
      <c r="H5147" s="22"/>
      <c r="I5147" s="22"/>
      <c r="J5147" s="22"/>
      <c r="K5147" s="23">
        <v>1</v>
      </c>
      <c r="L5147" s="23">
        <v>1</v>
      </c>
      <c r="M5147" s="21" t="s">
        <v>50</v>
      </c>
      <c r="N5147" s="21" t="s">
        <v>50</v>
      </c>
      <c r="O5147" s="22"/>
      <c r="P5147" s="22"/>
    </row>
    <row r="5148" spans="1:16" ht="45" x14ac:dyDescent="0.25">
      <c r="A5148" s="21" t="s">
        <v>9304</v>
      </c>
      <c r="B5148" s="21" t="s">
        <v>49</v>
      </c>
      <c r="C5148" s="22"/>
      <c r="D5148" s="22"/>
      <c r="E5148" s="22"/>
      <c r="F5148" s="22"/>
      <c r="G5148" s="22"/>
      <c r="H5148" s="22"/>
      <c r="I5148" s="22"/>
      <c r="J5148" s="22"/>
      <c r="K5148" s="23">
        <v>1</v>
      </c>
      <c r="L5148" s="23">
        <v>1</v>
      </c>
      <c r="M5148" s="21" t="s">
        <v>50</v>
      </c>
      <c r="N5148" s="21" t="s">
        <v>50</v>
      </c>
      <c r="O5148" s="22"/>
      <c r="P5148" s="22"/>
    </row>
    <row r="5149" spans="1:16" ht="45" x14ac:dyDescent="0.25">
      <c r="A5149" s="21" t="s">
        <v>9305</v>
      </c>
      <c r="B5149" s="21" t="s">
        <v>49</v>
      </c>
      <c r="C5149" s="22"/>
      <c r="D5149" s="22"/>
      <c r="E5149" s="22"/>
      <c r="F5149" s="22"/>
      <c r="G5149" s="22"/>
      <c r="H5149" s="22"/>
      <c r="I5149" s="22"/>
      <c r="J5149" s="22"/>
      <c r="K5149" s="23">
        <v>1</v>
      </c>
      <c r="L5149" s="23">
        <v>1</v>
      </c>
      <c r="M5149" s="21" t="s">
        <v>50</v>
      </c>
      <c r="N5149" s="21" t="s">
        <v>50</v>
      </c>
      <c r="O5149" s="22"/>
      <c r="P5149" s="22"/>
    </row>
    <row r="5150" spans="1:16" ht="45" x14ac:dyDescent="0.25">
      <c r="A5150" s="21" t="s">
        <v>9306</v>
      </c>
      <c r="B5150" s="21" t="s">
        <v>49</v>
      </c>
      <c r="C5150" s="22"/>
      <c r="D5150" s="22"/>
      <c r="E5150" s="22"/>
      <c r="F5150" s="22"/>
      <c r="G5150" s="22"/>
      <c r="H5150" s="22"/>
      <c r="I5150" s="22"/>
      <c r="J5150" s="22"/>
      <c r="K5150" s="23">
        <v>1</v>
      </c>
      <c r="L5150" s="23">
        <v>1</v>
      </c>
      <c r="M5150" s="21" t="s">
        <v>50</v>
      </c>
      <c r="N5150" s="21" t="s">
        <v>50</v>
      </c>
      <c r="O5150" s="22"/>
      <c r="P5150" s="22"/>
    </row>
    <row r="5151" spans="1:16" ht="45" x14ac:dyDescent="0.25">
      <c r="A5151" s="21" t="s">
        <v>3946</v>
      </c>
      <c r="B5151" s="21" t="s">
        <v>49</v>
      </c>
      <c r="C5151" s="23">
        <v>31271977.629999999</v>
      </c>
      <c r="D5151" s="23">
        <v>529.94000000000005</v>
      </c>
      <c r="E5151" s="23">
        <v>50617533.93</v>
      </c>
      <c r="F5151" s="23">
        <v>626.38</v>
      </c>
      <c r="G5151" s="23">
        <v>18874685.82</v>
      </c>
      <c r="H5151" s="23">
        <v>408.87</v>
      </c>
      <c r="I5151" s="23">
        <v>20879879.09</v>
      </c>
      <c r="J5151" s="23">
        <v>407.04</v>
      </c>
      <c r="K5151" s="23">
        <v>1</v>
      </c>
      <c r="L5151" s="23">
        <v>1</v>
      </c>
      <c r="M5151" s="21" t="s">
        <v>50</v>
      </c>
      <c r="N5151" s="21" t="s">
        <v>1462</v>
      </c>
      <c r="O5151" s="22"/>
      <c r="P5151" s="23">
        <v>42928.25</v>
      </c>
    </row>
    <row r="5152" spans="1:16" ht="45" x14ac:dyDescent="0.25">
      <c r="A5152" s="21" t="s">
        <v>9307</v>
      </c>
      <c r="B5152" s="21" t="s">
        <v>49</v>
      </c>
      <c r="C5152" s="22"/>
      <c r="D5152" s="22"/>
      <c r="E5152" s="22"/>
      <c r="F5152" s="22"/>
      <c r="G5152" s="22"/>
      <c r="H5152" s="22"/>
      <c r="I5152" s="22"/>
      <c r="J5152" s="22"/>
      <c r="K5152" s="23">
        <v>1</v>
      </c>
      <c r="L5152" s="23">
        <v>1</v>
      </c>
      <c r="M5152" s="21" t="s">
        <v>50</v>
      </c>
      <c r="N5152" s="21" t="s">
        <v>50</v>
      </c>
      <c r="O5152" s="22"/>
      <c r="P5152" s="22"/>
    </row>
    <row r="5153" spans="1:16" ht="45" x14ac:dyDescent="0.25">
      <c r="A5153" s="21" t="s">
        <v>9308</v>
      </c>
      <c r="B5153" s="21" t="s">
        <v>49</v>
      </c>
      <c r="C5153" s="22"/>
      <c r="D5153" s="22"/>
      <c r="E5153" s="22"/>
      <c r="F5153" s="22"/>
      <c r="G5153" s="22"/>
      <c r="H5153" s="22"/>
      <c r="I5153" s="22"/>
      <c r="J5153" s="22"/>
      <c r="K5153" s="23">
        <v>1</v>
      </c>
      <c r="L5153" s="23">
        <v>1</v>
      </c>
      <c r="M5153" s="21" t="s">
        <v>50</v>
      </c>
      <c r="N5153" s="21" t="s">
        <v>50</v>
      </c>
      <c r="O5153" s="22"/>
      <c r="P5153" s="22"/>
    </row>
    <row r="5154" spans="1:16" ht="45" x14ac:dyDescent="0.25">
      <c r="A5154" s="21" t="s">
        <v>9309</v>
      </c>
      <c r="B5154" s="21" t="s">
        <v>49</v>
      </c>
      <c r="C5154" s="22"/>
      <c r="D5154" s="22"/>
      <c r="E5154" s="22"/>
      <c r="F5154" s="22"/>
      <c r="G5154" s="22"/>
      <c r="H5154" s="22"/>
      <c r="I5154" s="22"/>
      <c r="J5154" s="22"/>
      <c r="K5154" s="23">
        <v>1</v>
      </c>
      <c r="L5154" s="23">
        <v>1</v>
      </c>
      <c r="M5154" s="21" t="s">
        <v>50</v>
      </c>
      <c r="N5154" s="21" t="s">
        <v>50</v>
      </c>
      <c r="O5154" s="22"/>
      <c r="P5154" s="22"/>
    </row>
    <row r="5155" spans="1:16" ht="45" x14ac:dyDescent="0.25">
      <c r="A5155" s="21" t="s">
        <v>9310</v>
      </c>
      <c r="B5155" s="21" t="s">
        <v>49</v>
      </c>
      <c r="C5155" s="22"/>
      <c r="D5155" s="22"/>
      <c r="E5155" s="22"/>
      <c r="F5155" s="22"/>
      <c r="G5155" s="22"/>
      <c r="H5155" s="22"/>
      <c r="I5155" s="22"/>
      <c r="J5155" s="22"/>
      <c r="K5155" s="23">
        <v>1</v>
      </c>
      <c r="L5155" s="23">
        <v>1</v>
      </c>
      <c r="M5155" s="21" t="s">
        <v>50</v>
      </c>
      <c r="N5155" s="21" t="s">
        <v>50</v>
      </c>
      <c r="O5155" s="22"/>
      <c r="P5155" s="22"/>
    </row>
    <row r="5156" spans="1:16" ht="45" x14ac:dyDescent="0.25">
      <c r="A5156" s="21" t="s">
        <v>9311</v>
      </c>
      <c r="B5156" s="21" t="s">
        <v>49</v>
      </c>
      <c r="C5156" s="22"/>
      <c r="D5156" s="22"/>
      <c r="E5156" s="22"/>
      <c r="F5156" s="22"/>
      <c r="G5156" s="22"/>
      <c r="H5156" s="22"/>
      <c r="I5156" s="22"/>
      <c r="J5156" s="22"/>
      <c r="K5156" s="23">
        <v>1</v>
      </c>
      <c r="L5156" s="23">
        <v>1</v>
      </c>
      <c r="M5156" s="21" t="s">
        <v>50</v>
      </c>
      <c r="N5156" s="21" t="s">
        <v>50</v>
      </c>
      <c r="O5156" s="22"/>
      <c r="P5156" s="22"/>
    </row>
    <row r="5157" spans="1:16" ht="45" x14ac:dyDescent="0.25">
      <c r="A5157" s="21" t="s">
        <v>9312</v>
      </c>
      <c r="B5157" s="21" t="s">
        <v>49</v>
      </c>
      <c r="C5157" s="22"/>
      <c r="D5157" s="22"/>
      <c r="E5157" s="22"/>
      <c r="F5157" s="22"/>
      <c r="G5157" s="22"/>
      <c r="H5157" s="22"/>
      <c r="I5157" s="22"/>
      <c r="J5157" s="22"/>
      <c r="K5157" s="23">
        <v>1</v>
      </c>
      <c r="L5157" s="23">
        <v>1</v>
      </c>
      <c r="M5157" s="21" t="s">
        <v>50</v>
      </c>
      <c r="N5157" s="21" t="s">
        <v>50</v>
      </c>
      <c r="O5157" s="22"/>
      <c r="P5157" s="22"/>
    </row>
    <row r="5158" spans="1:16" ht="45" x14ac:dyDescent="0.25">
      <c r="A5158" s="21" t="s">
        <v>9313</v>
      </c>
      <c r="B5158" s="21" t="s">
        <v>49</v>
      </c>
      <c r="C5158" s="22"/>
      <c r="D5158" s="22"/>
      <c r="E5158" s="22"/>
      <c r="F5158" s="22"/>
      <c r="G5158" s="22"/>
      <c r="H5158" s="22"/>
      <c r="I5158" s="22"/>
      <c r="J5158" s="22"/>
      <c r="K5158" s="23">
        <v>1</v>
      </c>
      <c r="L5158" s="23">
        <v>1</v>
      </c>
      <c r="M5158" s="21" t="s">
        <v>50</v>
      </c>
      <c r="N5158" s="21" t="s">
        <v>50</v>
      </c>
      <c r="O5158" s="22"/>
      <c r="P5158" s="22"/>
    </row>
    <row r="5159" spans="1:16" ht="45" x14ac:dyDescent="0.25">
      <c r="A5159" s="21" t="s">
        <v>9314</v>
      </c>
      <c r="B5159" s="21" t="s">
        <v>49</v>
      </c>
      <c r="C5159" s="22"/>
      <c r="D5159" s="22"/>
      <c r="E5159" s="22"/>
      <c r="F5159" s="22"/>
      <c r="G5159" s="22"/>
      <c r="H5159" s="22"/>
      <c r="I5159" s="22"/>
      <c r="J5159" s="22"/>
      <c r="K5159" s="23">
        <v>1</v>
      </c>
      <c r="L5159" s="23">
        <v>1</v>
      </c>
      <c r="M5159" s="21" t="s">
        <v>50</v>
      </c>
      <c r="N5159" s="21" t="s">
        <v>50</v>
      </c>
      <c r="O5159" s="22"/>
      <c r="P5159" s="22"/>
    </row>
    <row r="5160" spans="1:16" ht="45" x14ac:dyDescent="0.25">
      <c r="A5160" s="21" t="s">
        <v>9315</v>
      </c>
      <c r="B5160" s="21" t="s">
        <v>49</v>
      </c>
      <c r="C5160" s="22"/>
      <c r="D5160" s="22"/>
      <c r="E5160" s="22"/>
      <c r="F5160" s="22"/>
      <c r="G5160" s="22"/>
      <c r="H5160" s="22"/>
      <c r="I5160" s="22"/>
      <c r="J5160" s="22"/>
      <c r="K5160" s="23">
        <v>1</v>
      </c>
      <c r="L5160" s="23">
        <v>1</v>
      </c>
      <c r="M5160" s="21" t="s">
        <v>50</v>
      </c>
      <c r="N5160" s="21" t="s">
        <v>50</v>
      </c>
      <c r="O5160" s="22"/>
      <c r="P5160" s="22"/>
    </row>
    <row r="5161" spans="1:16" ht="45" x14ac:dyDescent="0.25">
      <c r="A5161" s="21" t="s">
        <v>9316</v>
      </c>
      <c r="B5161" s="21" t="s">
        <v>49</v>
      </c>
      <c r="C5161" s="22"/>
      <c r="D5161" s="22"/>
      <c r="E5161" s="22"/>
      <c r="F5161" s="22"/>
      <c r="G5161" s="22"/>
      <c r="H5161" s="22"/>
      <c r="I5161" s="22"/>
      <c r="J5161" s="22"/>
      <c r="K5161" s="23">
        <v>1</v>
      </c>
      <c r="L5161" s="23">
        <v>1</v>
      </c>
      <c r="M5161" s="21" t="s">
        <v>50</v>
      </c>
      <c r="N5161" s="21" t="s">
        <v>50</v>
      </c>
      <c r="O5161" s="22"/>
      <c r="P5161" s="22"/>
    </row>
    <row r="5162" spans="1:16" ht="45" x14ac:dyDescent="0.25">
      <c r="A5162" s="21" t="s">
        <v>9317</v>
      </c>
      <c r="B5162" s="21" t="s">
        <v>49</v>
      </c>
      <c r="C5162" s="22"/>
      <c r="D5162" s="22"/>
      <c r="E5162" s="22"/>
      <c r="F5162" s="22"/>
      <c r="G5162" s="22"/>
      <c r="H5162" s="22"/>
      <c r="I5162" s="22"/>
      <c r="J5162" s="22"/>
      <c r="K5162" s="23">
        <v>1</v>
      </c>
      <c r="L5162" s="23">
        <v>1</v>
      </c>
      <c r="M5162" s="21" t="s">
        <v>50</v>
      </c>
      <c r="N5162" s="21" t="s">
        <v>50</v>
      </c>
      <c r="O5162" s="22"/>
      <c r="P5162" s="22"/>
    </row>
    <row r="5163" spans="1:16" ht="45" x14ac:dyDescent="0.25">
      <c r="A5163" s="21" t="s">
        <v>9318</v>
      </c>
      <c r="B5163" s="21" t="s">
        <v>49</v>
      </c>
      <c r="C5163" s="22"/>
      <c r="D5163" s="22"/>
      <c r="E5163" s="22"/>
      <c r="F5163" s="22"/>
      <c r="G5163" s="22"/>
      <c r="H5163" s="22"/>
      <c r="I5163" s="22"/>
      <c r="J5163" s="22"/>
      <c r="K5163" s="23">
        <v>1</v>
      </c>
      <c r="L5163" s="23">
        <v>1</v>
      </c>
      <c r="M5163" s="21" t="s">
        <v>50</v>
      </c>
      <c r="N5163" s="21" t="s">
        <v>50</v>
      </c>
      <c r="O5163" s="22"/>
      <c r="P5163" s="22"/>
    </row>
    <row r="5164" spans="1:16" ht="45" x14ac:dyDescent="0.25">
      <c r="A5164" s="21" t="s">
        <v>9319</v>
      </c>
      <c r="B5164" s="21" t="s">
        <v>49</v>
      </c>
      <c r="C5164" s="22"/>
      <c r="D5164" s="22"/>
      <c r="E5164" s="22"/>
      <c r="F5164" s="22"/>
      <c r="G5164" s="22"/>
      <c r="H5164" s="22"/>
      <c r="I5164" s="22"/>
      <c r="J5164" s="22"/>
      <c r="K5164" s="23">
        <v>1</v>
      </c>
      <c r="L5164" s="23">
        <v>1</v>
      </c>
      <c r="M5164" s="21" t="s">
        <v>50</v>
      </c>
      <c r="N5164" s="21" t="s">
        <v>50</v>
      </c>
      <c r="O5164" s="22"/>
      <c r="P5164" s="22"/>
    </row>
    <row r="5165" spans="1:16" ht="45" x14ac:dyDescent="0.25">
      <c r="A5165" s="21" t="s">
        <v>3948</v>
      </c>
      <c r="B5165" s="21" t="s">
        <v>49</v>
      </c>
      <c r="C5165" s="23">
        <v>15911790.779999999</v>
      </c>
      <c r="D5165" s="23">
        <v>94.83</v>
      </c>
      <c r="E5165" s="23">
        <v>11335509.93</v>
      </c>
      <c r="F5165" s="23">
        <v>45.35</v>
      </c>
      <c r="G5165" s="23">
        <v>26060537.77</v>
      </c>
      <c r="H5165" s="23">
        <v>134.4</v>
      </c>
      <c r="I5165" s="23">
        <v>25372495.960000001</v>
      </c>
      <c r="J5165" s="23">
        <v>108.9</v>
      </c>
      <c r="K5165" s="23">
        <v>1</v>
      </c>
      <c r="L5165" s="23">
        <v>1</v>
      </c>
      <c r="M5165" s="21" t="s">
        <v>50</v>
      </c>
      <c r="N5165" s="21" t="s">
        <v>1462</v>
      </c>
      <c r="O5165" s="22"/>
      <c r="P5165" s="23">
        <v>271417</v>
      </c>
    </row>
    <row r="5166" spans="1:16" ht="45" x14ac:dyDescent="0.25">
      <c r="A5166" s="21" t="s">
        <v>3951</v>
      </c>
      <c r="B5166" s="21" t="s">
        <v>49</v>
      </c>
      <c r="C5166" s="23">
        <v>9543666.5500000007</v>
      </c>
      <c r="D5166" s="23">
        <v>439.45</v>
      </c>
      <c r="E5166" s="23">
        <v>8714701.7300000004</v>
      </c>
      <c r="F5166" s="23">
        <v>401.12</v>
      </c>
      <c r="G5166" s="23">
        <v>6251298.8300000001</v>
      </c>
      <c r="H5166" s="23">
        <v>263.05</v>
      </c>
      <c r="I5166" s="23">
        <v>10144176.640000001</v>
      </c>
      <c r="J5166" s="23">
        <v>457.87</v>
      </c>
      <c r="K5166" s="23">
        <v>1</v>
      </c>
      <c r="L5166" s="23">
        <v>1</v>
      </c>
      <c r="M5166" s="21" t="s">
        <v>50</v>
      </c>
      <c r="N5166" s="21" t="s">
        <v>5192</v>
      </c>
      <c r="O5166" s="22"/>
      <c r="P5166" s="23">
        <v>33635</v>
      </c>
    </row>
    <row r="5167" spans="1:16" ht="45" x14ac:dyDescent="0.25">
      <c r="A5167" s="21" t="s">
        <v>9320</v>
      </c>
      <c r="B5167" s="21" t="s">
        <v>49</v>
      </c>
      <c r="C5167" s="22"/>
      <c r="D5167" s="22"/>
      <c r="E5167" s="22"/>
      <c r="F5167" s="22"/>
      <c r="G5167" s="22"/>
      <c r="H5167" s="22"/>
      <c r="I5167" s="22"/>
      <c r="J5167" s="22"/>
      <c r="K5167" s="23">
        <v>1</v>
      </c>
      <c r="L5167" s="23">
        <v>1</v>
      </c>
      <c r="M5167" s="21" t="s">
        <v>50</v>
      </c>
      <c r="N5167" s="21" t="s">
        <v>50</v>
      </c>
      <c r="O5167" s="22"/>
      <c r="P5167" s="22"/>
    </row>
    <row r="5168" spans="1:16" ht="45" x14ac:dyDescent="0.25">
      <c r="A5168" s="21" t="s">
        <v>9321</v>
      </c>
      <c r="B5168" s="21" t="s">
        <v>49</v>
      </c>
      <c r="C5168" s="22"/>
      <c r="D5168" s="22"/>
      <c r="E5168" s="22"/>
      <c r="F5168" s="22"/>
      <c r="G5168" s="22"/>
      <c r="H5168" s="22"/>
      <c r="I5168" s="22"/>
      <c r="J5168" s="22"/>
      <c r="K5168" s="23">
        <v>1</v>
      </c>
      <c r="L5168" s="23">
        <v>1</v>
      </c>
      <c r="M5168" s="21" t="s">
        <v>50</v>
      </c>
      <c r="N5168" s="21" t="s">
        <v>50</v>
      </c>
      <c r="O5168" s="22"/>
      <c r="P5168" s="22"/>
    </row>
    <row r="5169" spans="1:16" ht="45" x14ac:dyDescent="0.25">
      <c r="A5169" s="21" t="s">
        <v>9322</v>
      </c>
      <c r="B5169" s="21" t="s">
        <v>49</v>
      </c>
      <c r="C5169" s="22"/>
      <c r="D5169" s="22"/>
      <c r="E5169" s="22"/>
      <c r="F5169" s="22"/>
      <c r="G5169" s="22"/>
      <c r="H5169" s="22"/>
      <c r="I5169" s="22"/>
      <c r="J5169" s="22"/>
      <c r="K5169" s="23">
        <v>1</v>
      </c>
      <c r="L5169" s="23">
        <v>1</v>
      </c>
      <c r="M5169" s="21" t="s">
        <v>50</v>
      </c>
      <c r="N5169" s="21" t="s">
        <v>50</v>
      </c>
      <c r="O5169" s="22"/>
      <c r="P5169" s="22"/>
    </row>
    <row r="5170" spans="1:16" ht="45" x14ac:dyDescent="0.25">
      <c r="A5170" s="21" t="s">
        <v>9323</v>
      </c>
      <c r="B5170" s="21" t="s">
        <v>49</v>
      </c>
      <c r="C5170" s="22"/>
      <c r="D5170" s="22"/>
      <c r="E5170" s="22"/>
      <c r="F5170" s="22"/>
      <c r="G5170" s="22"/>
      <c r="H5170" s="22"/>
      <c r="I5170" s="22"/>
      <c r="J5170" s="22"/>
      <c r="K5170" s="23">
        <v>1</v>
      </c>
      <c r="L5170" s="23">
        <v>1</v>
      </c>
      <c r="M5170" s="21" t="s">
        <v>50</v>
      </c>
      <c r="N5170" s="21" t="s">
        <v>50</v>
      </c>
      <c r="O5170" s="22"/>
      <c r="P5170" s="22"/>
    </row>
    <row r="5171" spans="1:16" ht="45" x14ac:dyDescent="0.25">
      <c r="A5171" s="21" t="s">
        <v>9324</v>
      </c>
      <c r="B5171" s="21" t="s">
        <v>49</v>
      </c>
      <c r="C5171" s="22"/>
      <c r="D5171" s="22"/>
      <c r="E5171" s="22"/>
      <c r="F5171" s="22"/>
      <c r="G5171" s="22"/>
      <c r="H5171" s="22"/>
      <c r="I5171" s="22"/>
      <c r="J5171" s="22"/>
      <c r="K5171" s="23">
        <v>1</v>
      </c>
      <c r="L5171" s="23">
        <v>1</v>
      </c>
      <c r="M5171" s="21" t="s">
        <v>50</v>
      </c>
      <c r="N5171" s="21" t="s">
        <v>50</v>
      </c>
      <c r="O5171" s="22"/>
      <c r="P5171" s="22"/>
    </row>
    <row r="5172" spans="1:16" ht="45" x14ac:dyDescent="0.25">
      <c r="A5172" s="21" t="s">
        <v>9325</v>
      </c>
      <c r="B5172" s="21" t="s">
        <v>49</v>
      </c>
      <c r="C5172" s="22"/>
      <c r="D5172" s="22"/>
      <c r="E5172" s="22"/>
      <c r="F5172" s="22"/>
      <c r="G5172" s="22"/>
      <c r="H5172" s="22"/>
      <c r="I5172" s="22"/>
      <c r="J5172" s="22"/>
      <c r="K5172" s="23">
        <v>1</v>
      </c>
      <c r="L5172" s="23">
        <v>1</v>
      </c>
      <c r="M5172" s="21" t="s">
        <v>50</v>
      </c>
      <c r="N5172" s="21" t="s">
        <v>50</v>
      </c>
      <c r="O5172" s="22"/>
      <c r="P5172" s="22"/>
    </row>
    <row r="5173" spans="1:16" ht="45" x14ac:dyDescent="0.25">
      <c r="A5173" s="21" t="s">
        <v>9326</v>
      </c>
      <c r="B5173" s="21" t="s">
        <v>49</v>
      </c>
      <c r="C5173" s="22"/>
      <c r="D5173" s="22"/>
      <c r="E5173" s="22"/>
      <c r="F5173" s="22"/>
      <c r="G5173" s="22"/>
      <c r="H5173" s="22"/>
      <c r="I5173" s="22"/>
      <c r="J5173" s="22"/>
      <c r="K5173" s="23">
        <v>1</v>
      </c>
      <c r="L5173" s="23">
        <v>1</v>
      </c>
      <c r="M5173" s="21" t="s">
        <v>50</v>
      </c>
      <c r="N5173" s="21" t="s">
        <v>50</v>
      </c>
      <c r="O5173" s="22"/>
      <c r="P5173" s="22"/>
    </row>
    <row r="5174" spans="1:16" ht="45" x14ac:dyDescent="0.25">
      <c r="A5174" s="21" t="s">
        <v>9327</v>
      </c>
      <c r="B5174" s="21" t="s">
        <v>49</v>
      </c>
      <c r="C5174" s="22"/>
      <c r="D5174" s="22"/>
      <c r="E5174" s="22"/>
      <c r="F5174" s="22"/>
      <c r="G5174" s="22"/>
      <c r="H5174" s="22"/>
      <c r="I5174" s="22"/>
      <c r="J5174" s="22"/>
      <c r="K5174" s="23">
        <v>1</v>
      </c>
      <c r="L5174" s="23">
        <v>1</v>
      </c>
      <c r="M5174" s="21" t="s">
        <v>50</v>
      </c>
      <c r="N5174" s="21" t="s">
        <v>50</v>
      </c>
      <c r="O5174" s="22"/>
      <c r="P5174" s="22"/>
    </row>
    <row r="5175" spans="1:16" ht="45" x14ac:dyDescent="0.25">
      <c r="A5175" s="21" t="s">
        <v>3953</v>
      </c>
      <c r="B5175" s="21" t="s">
        <v>49</v>
      </c>
      <c r="C5175" s="22"/>
      <c r="D5175" s="22"/>
      <c r="E5175" s="23">
        <v>66160386.649999999</v>
      </c>
      <c r="F5175" s="23">
        <v>83.65</v>
      </c>
      <c r="G5175" s="23">
        <v>164651958.13</v>
      </c>
      <c r="H5175" s="23">
        <v>162.13999999999999</v>
      </c>
      <c r="I5175" s="23">
        <v>104416832.69</v>
      </c>
      <c r="J5175" s="23">
        <v>112.33</v>
      </c>
      <c r="K5175" s="23">
        <v>1</v>
      </c>
      <c r="L5175" s="23">
        <v>1</v>
      </c>
      <c r="M5175" s="21" t="s">
        <v>50</v>
      </c>
      <c r="N5175" s="21" t="s">
        <v>50</v>
      </c>
      <c r="O5175" s="22"/>
      <c r="P5175" s="22"/>
    </row>
    <row r="5176" spans="1:16" ht="45" x14ac:dyDescent="0.25">
      <c r="A5176" s="21" t="s">
        <v>9328</v>
      </c>
      <c r="B5176" s="21" t="s">
        <v>49</v>
      </c>
      <c r="C5176" s="22"/>
      <c r="D5176" s="22"/>
      <c r="E5176" s="22"/>
      <c r="F5176" s="22"/>
      <c r="G5176" s="22"/>
      <c r="H5176" s="22"/>
      <c r="I5176" s="22"/>
      <c r="J5176" s="22"/>
      <c r="K5176" s="23">
        <v>1</v>
      </c>
      <c r="L5176" s="23">
        <v>1</v>
      </c>
      <c r="M5176" s="21" t="s">
        <v>50</v>
      </c>
      <c r="N5176" s="21" t="s">
        <v>50</v>
      </c>
      <c r="O5176" s="22"/>
      <c r="P5176" s="22"/>
    </row>
    <row r="5177" spans="1:16" ht="45" x14ac:dyDescent="0.25">
      <c r="A5177" s="21" t="s">
        <v>9329</v>
      </c>
      <c r="B5177" s="21" t="s">
        <v>49</v>
      </c>
      <c r="C5177" s="22"/>
      <c r="D5177" s="22"/>
      <c r="E5177" s="22"/>
      <c r="F5177" s="22"/>
      <c r="G5177" s="22"/>
      <c r="H5177" s="22"/>
      <c r="I5177" s="22"/>
      <c r="J5177" s="22"/>
      <c r="K5177" s="23">
        <v>1</v>
      </c>
      <c r="L5177" s="23">
        <v>1</v>
      </c>
      <c r="M5177" s="21" t="s">
        <v>50</v>
      </c>
      <c r="N5177" s="21" t="s">
        <v>50</v>
      </c>
      <c r="O5177" s="22"/>
      <c r="P5177" s="22"/>
    </row>
    <row r="5178" spans="1:16" ht="45" x14ac:dyDescent="0.25">
      <c r="A5178" s="21" t="s">
        <v>9330</v>
      </c>
      <c r="B5178" s="21" t="s">
        <v>49</v>
      </c>
      <c r="C5178" s="22"/>
      <c r="D5178" s="22"/>
      <c r="E5178" s="22"/>
      <c r="F5178" s="22"/>
      <c r="G5178" s="22"/>
      <c r="H5178" s="22"/>
      <c r="I5178" s="22"/>
      <c r="J5178" s="22"/>
      <c r="K5178" s="23">
        <v>1</v>
      </c>
      <c r="L5178" s="23">
        <v>1</v>
      </c>
      <c r="M5178" s="21" t="s">
        <v>50</v>
      </c>
      <c r="N5178" s="21" t="s">
        <v>50</v>
      </c>
      <c r="O5178" s="22"/>
      <c r="P5178" s="22"/>
    </row>
    <row r="5179" spans="1:16" ht="45" x14ac:dyDescent="0.25">
      <c r="A5179" s="21" t="s">
        <v>9331</v>
      </c>
      <c r="B5179" s="21" t="s">
        <v>49</v>
      </c>
      <c r="C5179" s="22"/>
      <c r="D5179" s="22"/>
      <c r="E5179" s="22"/>
      <c r="F5179" s="22"/>
      <c r="G5179" s="22"/>
      <c r="H5179" s="22"/>
      <c r="I5179" s="22"/>
      <c r="J5179" s="22"/>
      <c r="K5179" s="23">
        <v>1</v>
      </c>
      <c r="L5179" s="23">
        <v>1</v>
      </c>
      <c r="M5179" s="21" t="s">
        <v>50</v>
      </c>
      <c r="N5179" s="21" t="s">
        <v>50</v>
      </c>
      <c r="O5179" s="22"/>
      <c r="P5179" s="22"/>
    </row>
    <row r="5180" spans="1:16" ht="45" x14ac:dyDescent="0.25">
      <c r="A5180" s="21" t="s">
        <v>9332</v>
      </c>
      <c r="B5180" s="21" t="s">
        <v>49</v>
      </c>
      <c r="C5180" s="22"/>
      <c r="D5180" s="22"/>
      <c r="E5180" s="22"/>
      <c r="F5180" s="22"/>
      <c r="G5180" s="22"/>
      <c r="H5180" s="22"/>
      <c r="I5180" s="22"/>
      <c r="J5180" s="22"/>
      <c r="K5180" s="23">
        <v>1</v>
      </c>
      <c r="L5180" s="23">
        <v>1</v>
      </c>
      <c r="M5180" s="21" t="s">
        <v>50</v>
      </c>
      <c r="N5180" s="21" t="s">
        <v>50</v>
      </c>
      <c r="O5180" s="22"/>
      <c r="P5180" s="22"/>
    </row>
    <row r="5181" spans="1:16" ht="45" x14ac:dyDescent="0.25">
      <c r="A5181" s="21" t="s">
        <v>3955</v>
      </c>
      <c r="B5181" s="21" t="s">
        <v>49</v>
      </c>
      <c r="C5181" s="23">
        <v>18793593.079999998</v>
      </c>
      <c r="D5181" s="23">
        <v>1463.69</v>
      </c>
      <c r="E5181" s="23">
        <v>25492412.93</v>
      </c>
      <c r="F5181" s="23">
        <v>2571.86</v>
      </c>
      <c r="G5181" s="23">
        <v>33126486.359999999</v>
      </c>
      <c r="H5181" s="23">
        <v>3510.57</v>
      </c>
      <c r="I5181" s="23">
        <v>29441972.390000001</v>
      </c>
      <c r="J5181" s="23">
        <v>3186.32</v>
      </c>
      <c r="K5181" s="23">
        <v>1</v>
      </c>
      <c r="L5181" s="23">
        <v>1</v>
      </c>
      <c r="M5181" s="21" t="s">
        <v>50</v>
      </c>
      <c r="N5181" s="21" t="s">
        <v>5192</v>
      </c>
      <c r="O5181" s="22"/>
      <c r="P5181" s="23">
        <v>10402</v>
      </c>
    </row>
    <row r="5182" spans="1:16" ht="45" x14ac:dyDescent="0.25">
      <c r="A5182" s="21" t="s">
        <v>9333</v>
      </c>
      <c r="B5182" s="21" t="s">
        <v>49</v>
      </c>
      <c r="C5182" s="22"/>
      <c r="D5182" s="22"/>
      <c r="E5182" s="22"/>
      <c r="F5182" s="22"/>
      <c r="G5182" s="22"/>
      <c r="H5182" s="22"/>
      <c r="I5182" s="22"/>
      <c r="J5182" s="22"/>
      <c r="K5182" s="23">
        <v>1</v>
      </c>
      <c r="L5182" s="23">
        <v>1</v>
      </c>
      <c r="M5182" s="21" t="s">
        <v>50</v>
      </c>
      <c r="N5182" s="21" t="s">
        <v>50</v>
      </c>
      <c r="O5182" s="22"/>
      <c r="P5182" s="22"/>
    </row>
    <row r="5183" spans="1:16" ht="45" x14ac:dyDescent="0.25">
      <c r="A5183" s="21" t="s">
        <v>9334</v>
      </c>
      <c r="B5183" s="21" t="s">
        <v>49</v>
      </c>
      <c r="C5183" s="22"/>
      <c r="D5183" s="22"/>
      <c r="E5183" s="22"/>
      <c r="F5183" s="22"/>
      <c r="G5183" s="22"/>
      <c r="H5183" s="22"/>
      <c r="I5183" s="22"/>
      <c r="J5183" s="22"/>
      <c r="K5183" s="23">
        <v>1</v>
      </c>
      <c r="L5183" s="23">
        <v>1</v>
      </c>
      <c r="M5183" s="21" t="s">
        <v>50</v>
      </c>
      <c r="N5183" s="21" t="s">
        <v>50</v>
      </c>
      <c r="O5183" s="22"/>
      <c r="P5183" s="22"/>
    </row>
    <row r="5184" spans="1:16" ht="45" x14ac:dyDescent="0.25">
      <c r="A5184" s="21" t="s">
        <v>9335</v>
      </c>
      <c r="B5184" s="21" t="s">
        <v>49</v>
      </c>
      <c r="C5184" s="22"/>
      <c r="D5184" s="22"/>
      <c r="E5184" s="22"/>
      <c r="F5184" s="22"/>
      <c r="G5184" s="22"/>
      <c r="H5184" s="22"/>
      <c r="I5184" s="22"/>
      <c r="J5184" s="22"/>
      <c r="K5184" s="23">
        <v>1</v>
      </c>
      <c r="L5184" s="23">
        <v>1</v>
      </c>
      <c r="M5184" s="21" t="s">
        <v>50</v>
      </c>
      <c r="N5184" s="21" t="s">
        <v>50</v>
      </c>
      <c r="O5184" s="22"/>
      <c r="P5184" s="22"/>
    </row>
    <row r="5185" spans="1:16" ht="45" x14ac:dyDescent="0.25">
      <c r="A5185" s="21" t="s">
        <v>9336</v>
      </c>
      <c r="B5185" s="21" t="s">
        <v>49</v>
      </c>
      <c r="C5185" s="22"/>
      <c r="D5185" s="22"/>
      <c r="E5185" s="22"/>
      <c r="F5185" s="22"/>
      <c r="G5185" s="22"/>
      <c r="H5185" s="22"/>
      <c r="I5185" s="22"/>
      <c r="J5185" s="22"/>
      <c r="K5185" s="23">
        <v>1</v>
      </c>
      <c r="L5185" s="23">
        <v>1</v>
      </c>
      <c r="M5185" s="21" t="s">
        <v>50</v>
      </c>
      <c r="N5185" s="21" t="s">
        <v>50</v>
      </c>
      <c r="O5185" s="22"/>
      <c r="P5185" s="22"/>
    </row>
    <row r="5186" spans="1:16" ht="45" x14ac:dyDescent="0.25">
      <c r="A5186" s="21" t="s">
        <v>3957</v>
      </c>
      <c r="B5186" s="21" t="s">
        <v>198</v>
      </c>
      <c r="C5186" s="23">
        <v>776169507.13999999</v>
      </c>
      <c r="D5186" s="23">
        <v>38.5</v>
      </c>
      <c r="E5186" s="23">
        <v>1186810671.1500001</v>
      </c>
      <c r="F5186" s="23">
        <v>121.61</v>
      </c>
      <c r="G5186" s="23">
        <v>1177158052.03</v>
      </c>
      <c r="H5186" s="23">
        <v>67.010000000000005</v>
      </c>
      <c r="I5186" s="23">
        <v>842141759.91999996</v>
      </c>
      <c r="J5186" s="23">
        <v>84.13</v>
      </c>
      <c r="K5186" s="23">
        <v>1</v>
      </c>
      <c r="L5186" s="23">
        <v>1</v>
      </c>
      <c r="M5186" s="21" t="s">
        <v>50</v>
      </c>
      <c r="N5186" s="21" t="s">
        <v>204</v>
      </c>
      <c r="O5186" s="22"/>
      <c r="P5186" s="23">
        <v>11270366</v>
      </c>
    </row>
    <row r="5187" spans="1:16" ht="45" x14ac:dyDescent="0.25">
      <c r="A5187" s="21" t="s">
        <v>9337</v>
      </c>
      <c r="B5187" s="21" t="s">
        <v>49</v>
      </c>
      <c r="C5187" s="22"/>
      <c r="D5187" s="22"/>
      <c r="E5187" s="22"/>
      <c r="F5187" s="22"/>
      <c r="G5187" s="22"/>
      <c r="H5187" s="22"/>
      <c r="I5187" s="22"/>
      <c r="J5187" s="22"/>
      <c r="K5187" s="23">
        <v>1</v>
      </c>
      <c r="L5187" s="23">
        <v>1</v>
      </c>
      <c r="M5187" s="21" t="s">
        <v>50</v>
      </c>
      <c r="N5187" s="21" t="s">
        <v>50</v>
      </c>
      <c r="O5187" s="22"/>
      <c r="P5187" s="22"/>
    </row>
    <row r="5188" spans="1:16" ht="45" x14ac:dyDescent="0.25">
      <c r="A5188" s="21" t="s">
        <v>9338</v>
      </c>
      <c r="B5188" s="21" t="s">
        <v>49</v>
      </c>
      <c r="C5188" s="22"/>
      <c r="D5188" s="22"/>
      <c r="E5188" s="22"/>
      <c r="F5188" s="22"/>
      <c r="G5188" s="22"/>
      <c r="H5188" s="22"/>
      <c r="I5188" s="22"/>
      <c r="J5188" s="22"/>
      <c r="K5188" s="23">
        <v>1</v>
      </c>
      <c r="L5188" s="23">
        <v>1</v>
      </c>
      <c r="M5188" s="21" t="s">
        <v>50</v>
      </c>
      <c r="N5188" s="21" t="s">
        <v>50</v>
      </c>
      <c r="O5188" s="22"/>
      <c r="P5188" s="22"/>
    </row>
    <row r="5189" spans="1:16" ht="45" x14ac:dyDescent="0.25">
      <c r="A5189" s="21" t="s">
        <v>9339</v>
      </c>
      <c r="B5189" s="21" t="s">
        <v>49</v>
      </c>
      <c r="C5189" s="22"/>
      <c r="D5189" s="22"/>
      <c r="E5189" s="22"/>
      <c r="F5189" s="22"/>
      <c r="G5189" s="22"/>
      <c r="H5189" s="22"/>
      <c r="I5189" s="22"/>
      <c r="J5189" s="22"/>
      <c r="K5189" s="23">
        <v>1</v>
      </c>
      <c r="L5189" s="23">
        <v>1</v>
      </c>
      <c r="M5189" s="21" t="s">
        <v>50</v>
      </c>
      <c r="N5189" s="21" t="s">
        <v>50</v>
      </c>
      <c r="O5189" s="22"/>
      <c r="P5189" s="22"/>
    </row>
    <row r="5190" spans="1:16" ht="45" x14ac:dyDescent="0.25">
      <c r="A5190" s="21" t="s">
        <v>3961</v>
      </c>
      <c r="B5190" s="21" t="s">
        <v>49</v>
      </c>
      <c r="C5190" s="23">
        <v>29214100.440000001</v>
      </c>
      <c r="D5190" s="23">
        <v>421.81</v>
      </c>
      <c r="E5190" s="23">
        <v>41726657.450000003</v>
      </c>
      <c r="F5190" s="23">
        <v>392.07</v>
      </c>
      <c r="G5190" s="23">
        <v>36313443.18</v>
      </c>
      <c r="H5190" s="23">
        <v>360.04</v>
      </c>
      <c r="I5190" s="23">
        <v>34315335.090000004</v>
      </c>
      <c r="J5190" s="23">
        <v>340.23</v>
      </c>
      <c r="K5190" s="23">
        <v>1</v>
      </c>
      <c r="L5190" s="23">
        <v>1</v>
      </c>
      <c r="M5190" s="21" t="s">
        <v>50</v>
      </c>
      <c r="N5190" s="21" t="s">
        <v>1462</v>
      </c>
      <c r="O5190" s="22"/>
      <c r="P5190" s="23">
        <v>70379.25</v>
      </c>
    </row>
    <row r="5191" spans="1:16" ht="45" x14ac:dyDescent="0.25">
      <c r="A5191" s="21" t="s">
        <v>9340</v>
      </c>
      <c r="B5191" s="21" t="s">
        <v>49</v>
      </c>
      <c r="C5191" s="22"/>
      <c r="D5191" s="22"/>
      <c r="E5191" s="22"/>
      <c r="F5191" s="22"/>
      <c r="G5191" s="22"/>
      <c r="H5191" s="22"/>
      <c r="I5191" s="22"/>
      <c r="J5191" s="22"/>
      <c r="K5191" s="23">
        <v>1</v>
      </c>
      <c r="L5191" s="23">
        <v>1</v>
      </c>
      <c r="M5191" s="21" t="s">
        <v>50</v>
      </c>
      <c r="N5191" s="21" t="s">
        <v>50</v>
      </c>
      <c r="O5191" s="22"/>
      <c r="P5191" s="22"/>
    </row>
    <row r="5192" spans="1:16" ht="45" x14ac:dyDescent="0.25">
      <c r="A5192" s="21" t="s">
        <v>9341</v>
      </c>
      <c r="B5192" s="21" t="s">
        <v>49</v>
      </c>
      <c r="C5192" s="22"/>
      <c r="D5192" s="22"/>
      <c r="E5192" s="22"/>
      <c r="F5192" s="22"/>
      <c r="G5192" s="22"/>
      <c r="H5192" s="22"/>
      <c r="I5192" s="22"/>
      <c r="J5192" s="22"/>
      <c r="K5192" s="23">
        <v>1</v>
      </c>
      <c r="L5192" s="23">
        <v>1</v>
      </c>
      <c r="M5192" s="21" t="s">
        <v>50</v>
      </c>
      <c r="N5192" s="21" t="s">
        <v>50</v>
      </c>
      <c r="O5192" s="22"/>
      <c r="P5192" s="22"/>
    </row>
    <row r="5193" spans="1:16" ht="45" x14ac:dyDescent="0.25">
      <c r="A5193" s="21" t="s">
        <v>9342</v>
      </c>
      <c r="B5193" s="21" t="s">
        <v>198</v>
      </c>
      <c r="C5193" s="22"/>
      <c r="D5193" s="22"/>
      <c r="E5193" s="22"/>
      <c r="F5193" s="22"/>
      <c r="G5193" s="22"/>
      <c r="H5193" s="22"/>
      <c r="I5193" s="22"/>
      <c r="J5193" s="22"/>
      <c r="K5193" s="23">
        <v>1</v>
      </c>
      <c r="L5193" s="23">
        <v>1</v>
      </c>
      <c r="M5193" s="21" t="s">
        <v>50</v>
      </c>
      <c r="N5193" s="21" t="s">
        <v>50</v>
      </c>
      <c r="O5193" s="22"/>
      <c r="P5193" s="22"/>
    </row>
    <row r="5194" spans="1:16" ht="45" x14ac:dyDescent="0.25">
      <c r="A5194" s="21" t="s">
        <v>3965</v>
      </c>
      <c r="B5194" s="21" t="s">
        <v>49</v>
      </c>
      <c r="C5194" s="23">
        <v>12204592.82</v>
      </c>
      <c r="D5194" s="23">
        <v>84.01</v>
      </c>
      <c r="E5194" s="23">
        <v>12625662.359999999</v>
      </c>
      <c r="F5194" s="23">
        <v>81.31</v>
      </c>
      <c r="G5194" s="23">
        <v>14811746.1</v>
      </c>
      <c r="H5194" s="23">
        <v>89.93</v>
      </c>
      <c r="I5194" s="23">
        <v>11207088.16</v>
      </c>
      <c r="J5194" s="23">
        <v>70.62</v>
      </c>
      <c r="K5194" s="23">
        <v>1</v>
      </c>
      <c r="L5194" s="23">
        <v>1</v>
      </c>
      <c r="M5194" s="21" t="s">
        <v>50</v>
      </c>
      <c r="N5194" s="21" t="s">
        <v>1462</v>
      </c>
      <c r="O5194" s="22"/>
      <c r="P5194" s="23">
        <v>149213</v>
      </c>
    </row>
    <row r="5195" spans="1:16" ht="45" x14ac:dyDescent="0.25">
      <c r="A5195" s="21" t="s">
        <v>9343</v>
      </c>
      <c r="B5195" s="21" t="s">
        <v>49</v>
      </c>
      <c r="C5195" s="22"/>
      <c r="D5195" s="22"/>
      <c r="E5195" s="22"/>
      <c r="F5195" s="22"/>
      <c r="G5195" s="22"/>
      <c r="H5195" s="22"/>
      <c r="I5195" s="22"/>
      <c r="J5195" s="22"/>
      <c r="K5195" s="23">
        <v>1</v>
      </c>
      <c r="L5195" s="23">
        <v>1</v>
      </c>
      <c r="M5195" s="21" t="s">
        <v>50</v>
      </c>
      <c r="N5195" s="21" t="s">
        <v>50</v>
      </c>
      <c r="O5195" s="22"/>
      <c r="P5195" s="22"/>
    </row>
    <row r="5196" spans="1:16" ht="45" x14ac:dyDescent="0.25">
      <c r="A5196" s="21" t="s">
        <v>9344</v>
      </c>
      <c r="B5196" s="21" t="s">
        <v>49</v>
      </c>
      <c r="C5196" s="22"/>
      <c r="D5196" s="22"/>
      <c r="E5196" s="22"/>
      <c r="F5196" s="22"/>
      <c r="G5196" s="22"/>
      <c r="H5196" s="22"/>
      <c r="I5196" s="22"/>
      <c r="J5196" s="22"/>
      <c r="K5196" s="23">
        <v>1</v>
      </c>
      <c r="L5196" s="23">
        <v>1</v>
      </c>
      <c r="M5196" s="21" t="s">
        <v>50</v>
      </c>
      <c r="N5196" s="21" t="s">
        <v>50</v>
      </c>
      <c r="O5196" s="22"/>
      <c r="P5196" s="22"/>
    </row>
    <row r="5197" spans="1:16" ht="45" x14ac:dyDescent="0.25">
      <c r="A5197" s="21" t="s">
        <v>9345</v>
      </c>
      <c r="B5197" s="21" t="s">
        <v>49</v>
      </c>
      <c r="C5197" s="22"/>
      <c r="D5197" s="22"/>
      <c r="E5197" s="22"/>
      <c r="F5197" s="22"/>
      <c r="G5197" s="22"/>
      <c r="H5197" s="22"/>
      <c r="I5197" s="22"/>
      <c r="J5197" s="22"/>
      <c r="K5197" s="23">
        <v>1</v>
      </c>
      <c r="L5197" s="23">
        <v>1</v>
      </c>
      <c r="M5197" s="21" t="s">
        <v>50</v>
      </c>
      <c r="N5197" s="21" t="s">
        <v>50</v>
      </c>
      <c r="O5197" s="22"/>
      <c r="P5197" s="22"/>
    </row>
    <row r="5198" spans="1:16" ht="45" x14ac:dyDescent="0.25">
      <c r="A5198" s="21" t="s">
        <v>9346</v>
      </c>
      <c r="B5198" s="21" t="s">
        <v>49</v>
      </c>
      <c r="C5198" s="22"/>
      <c r="D5198" s="22"/>
      <c r="E5198" s="22"/>
      <c r="F5198" s="22"/>
      <c r="G5198" s="22"/>
      <c r="H5198" s="22"/>
      <c r="I5198" s="22"/>
      <c r="J5198" s="22"/>
      <c r="K5198" s="23">
        <v>1</v>
      </c>
      <c r="L5198" s="23">
        <v>1</v>
      </c>
      <c r="M5198" s="21" t="s">
        <v>50</v>
      </c>
      <c r="N5198" s="21" t="s">
        <v>50</v>
      </c>
      <c r="O5198" s="22"/>
      <c r="P5198" s="22"/>
    </row>
    <row r="5199" spans="1:16" ht="45" x14ac:dyDescent="0.25">
      <c r="A5199" s="21" t="s">
        <v>9347</v>
      </c>
      <c r="B5199" s="21" t="s">
        <v>198</v>
      </c>
      <c r="C5199" s="22"/>
      <c r="D5199" s="22"/>
      <c r="E5199" s="22"/>
      <c r="F5199" s="22"/>
      <c r="G5199" s="22"/>
      <c r="H5199" s="22"/>
      <c r="I5199" s="22"/>
      <c r="J5199" s="22"/>
      <c r="K5199" s="23">
        <v>1</v>
      </c>
      <c r="L5199" s="23">
        <v>1</v>
      </c>
      <c r="M5199" s="21" t="s">
        <v>50</v>
      </c>
      <c r="N5199" s="21" t="s">
        <v>50</v>
      </c>
      <c r="O5199" s="22"/>
      <c r="P5199" s="22"/>
    </row>
    <row r="5200" spans="1:16" ht="45" x14ac:dyDescent="0.25">
      <c r="A5200" s="21" t="s">
        <v>9348</v>
      </c>
      <c r="B5200" s="21" t="s">
        <v>49</v>
      </c>
      <c r="C5200" s="22"/>
      <c r="D5200" s="22"/>
      <c r="E5200" s="22"/>
      <c r="F5200" s="22"/>
      <c r="G5200" s="22"/>
      <c r="H5200" s="22"/>
      <c r="I5200" s="22"/>
      <c r="J5200" s="22"/>
      <c r="K5200" s="23">
        <v>1</v>
      </c>
      <c r="L5200" s="23">
        <v>1</v>
      </c>
      <c r="M5200" s="21" t="s">
        <v>50</v>
      </c>
      <c r="N5200" s="21" t="s">
        <v>50</v>
      </c>
      <c r="O5200" s="22"/>
      <c r="P5200" s="22"/>
    </row>
    <row r="5201" spans="1:16" ht="45" x14ac:dyDescent="0.25">
      <c r="A5201" s="21" t="s">
        <v>9349</v>
      </c>
      <c r="B5201" s="21" t="s">
        <v>49</v>
      </c>
      <c r="C5201" s="22"/>
      <c r="D5201" s="22"/>
      <c r="E5201" s="22"/>
      <c r="F5201" s="22"/>
      <c r="G5201" s="22"/>
      <c r="H5201" s="22"/>
      <c r="I5201" s="22"/>
      <c r="J5201" s="22"/>
      <c r="K5201" s="23">
        <v>1</v>
      </c>
      <c r="L5201" s="23">
        <v>1</v>
      </c>
      <c r="M5201" s="21" t="s">
        <v>50</v>
      </c>
      <c r="N5201" s="21" t="s">
        <v>50</v>
      </c>
      <c r="O5201" s="22"/>
      <c r="P5201" s="22"/>
    </row>
    <row r="5202" spans="1:16" ht="45" x14ac:dyDescent="0.25">
      <c r="A5202" s="21" t="s">
        <v>9350</v>
      </c>
      <c r="B5202" s="21" t="s">
        <v>49</v>
      </c>
      <c r="C5202" s="22"/>
      <c r="D5202" s="22"/>
      <c r="E5202" s="22"/>
      <c r="F5202" s="22"/>
      <c r="G5202" s="22"/>
      <c r="H5202" s="22"/>
      <c r="I5202" s="22"/>
      <c r="J5202" s="22"/>
      <c r="K5202" s="23">
        <v>1</v>
      </c>
      <c r="L5202" s="23">
        <v>1</v>
      </c>
      <c r="M5202" s="21" t="s">
        <v>50</v>
      </c>
      <c r="N5202" s="21" t="s">
        <v>50</v>
      </c>
      <c r="O5202" s="22"/>
      <c r="P5202" s="22"/>
    </row>
    <row r="5203" spans="1:16" ht="45" x14ac:dyDescent="0.25">
      <c r="A5203" s="21" t="s">
        <v>9351</v>
      </c>
      <c r="B5203" s="21" t="s">
        <v>49</v>
      </c>
      <c r="C5203" s="22"/>
      <c r="D5203" s="22"/>
      <c r="E5203" s="22"/>
      <c r="F5203" s="22"/>
      <c r="G5203" s="22"/>
      <c r="H5203" s="22"/>
      <c r="I5203" s="22"/>
      <c r="J5203" s="22"/>
      <c r="K5203" s="23">
        <v>1</v>
      </c>
      <c r="L5203" s="23">
        <v>1</v>
      </c>
      <c r="M5203" s="21" t="s">
        <v>50</v>
      </c>
      <c r="N5203" s="21" t="s">
        <v>50</v>
      </c>
      <c r="O5203" s="22"/>
      <c r="P5203" s="22"/>
    </row>
    <row r="5204" spans="1:16" ht="45" x14ac:dyDescent="0.25">
      <c r="A5204" s="21" t="s">
        <v>9352</v>
      </c>
      <c r="B5204" s="21" t="s">
        <v>49</v>
      </c>
      <c r="C5204" s="22"/>
      <c r="D5204" s="22"/>
      <c r="E5204" s="22"/>
      <c r="F5204" s="22"/>
      <c r="G5204" s="22"/>
      <c r="H5204" s="22"/>
      <c r="I5204" s="22"/>
      <c r="J5204" s="22"/>
      <c r="K5204" s="23">
        <v>1</v>
      </c>
      <c r="L5204" s="23">
        <v>1</v>
      </c>
      <c r="M5204" s="21" t="s">
        <v>50</v>
      </c>
      <c r="N5204" s="21" t="s">
        <v>50</v>
      </c>
      <c r="O5204" s="22"/>
      <c r="P5204" s="22"/>
    </row>
    <row r="5205" spans="1:16" ht="45" x14ac:dyDescent="0.25">
      <c r="A5205" s="21" t="s">
        <v>9353</v>
      </c>
      <c r="B5205" s="21" t="s">
        <v>49</v>
      </c>
      <c r="C5205" s="22"/>
      <c r="D5205" s="22"/>
      <c r="E5205" s="22"/>
      <c r="F5205" s="22"/>
      <c r="G5205" s="22"/>
      <c r="H5205" s="22"/>
      <c r="I5205" s="22"/>
      <c r="J5205" s="22"/>
      <c r="K5205" s="23">
        <v>1</v>
      </c>
      <c r="L5205" s="23">
        <v>1</v>
      </c>
      <c r="M5205" s="21" t="s">
        <v>50</v>
      </c>
      <c r="N5205" s="21" t="s">
        <v>50</v>
      </c>
      <c r="O5205" s="22"/>
      <c r="P5205" s="22"/>
    </row>
    <row r="5206" spans="1:16" ht="45" x14ac:dyDescent="0.25">
      <c r="A5206" s="21" t="s">
        <v>9354</v>
      </c>
      <c r="B5206" s="21" t="s">
        <v>49</v>
      </c>
      <c r="C5206" s="22"/>
      <c r="D5206" s="22"/>
      <c r="E5206" s="22"/>
      <c r="F5206" s="22"/>
      <c r="G5206" s="22"/>
      <c r="H5206" s="22"/>
      <c r="I5206" s="22"/>
      <c r="J5206" s="22"/>
      <c r="K5206" s="23">
        <v>1</v>
      </c>
      <c r="L5206" s="23">
        <v>1</v>
      </c>
      <c r="M5206" s="21" t="s">
        <v>50</v>
      </c>
      <c r="N5206" s="21" t="s">
        <v>50</v>
      </c>
      <c r="O5206" s="22"/>
      <c r="P5206" s="22"/>
    </row>
    <row r="5207" spans="1:16" ht="45" x14ac:dyDescent="0.25">
      <c r="A5207" s="21" t="s">
        <v>9355</v>
      </c>
      <c r="B5207" s="21" t="s">
        <v>49</v>
      </c>
      <c r="C5207" s="22"/>
      <c r="D5207" s="22"/>
      <c r="E5207" s="22"/>
      <c r="F5207" s="22"/>
      <c r="G5207" s="22"/>
      <c r="H5207" s="22"/>
      <c r="I5207" s="22"/>
      <c r="J5207" s="22"/>
      <c r="K5207" s="23">
        <v>1</v>
      </c>
      <c r="L5207" s="23">
        <v>1</v>
      </c>
      <c r="M5207" s="21" t="s">
        <v>50</v>
      </c>
      <c r="N5207" s="21" t="s">
        <v>50</v>
      </c>
      <c r="O5207" s="22"/>
      <c r="P5207" s="22"/>
    </row>
    <row r="5208" spans="1:16" ht="45" x14ac:dyDescent="0.25">
      <c r="A5208" s="21" t="s">
        <v>9356</v>
      </c>
      <c r="B5208" s="21" t="s">
        <v>49</v>
      </c>
      <c r="C5208" s="22"/>
      <c r="D5208" s="22"/>
      <c r="E5208" s="22"/>
      <c r="F5208" s="22"/>
      <c r="G5208" s="22"/>
      <c r="H5208" s="22"/>
      <c r="I5208" s="22"/>
      <c r="J5208" s="22"/>
      <c r="K5208" s="23">
        <v>1</v>
      </c>
      <c r="L5208" s="23">
        <v>1</v>
      </c>
      <c r="M5208" s="21" t="s">
        <v>50</v>
      </c>
      <c r="N5208" s="21" t="s">
        <v>50</v>
      </c>
      <c r="O5208" s="22"/>
      <c r="P5208" s="22"/>
    </row>
    <row r="5209" spans="1:16" ht="45" x14ac:dyDescent="0.25">
      <c r="A5209" s="21" t="s">
        <v>3967</v>
      </c>
      <c r="B5209" s="21" t="s">
        <v>49</v>
      </c>
      <c r="C5209" s="23">
        <v>26612686.690000001</v>
      </c>
      <c r="D5209" s="23">
        <v>41.97</v>
      </c>
      <c r="E5209" s="23">
        <v>25889228.640000001</v>
      </c>
      <c r="F5209" s="23">
        <v>42.56</v>
      </c>
      <c r="G5209" s="23">
        <v>29005827.620000001</v>
      </c>
      <c r="H5209" s="23">
        <v>46.1</v>
      </c>
      <c r="I5209" s="23">
        <v>31118661.5</v>
      </c>
      <c r="J5209" s="23">
        <v>56.34</v>
      </c>
      <c r="K5209" s="23">
        <v>1</v>
      </c>
      <c r="L5209" s="23">
        <v>1</v>
      </c>
      <c r="M5209" s="21" t="s">
        <v>50</v>
      </c>
      <c r="N5209" s="21" t="s">
        <v>58</v>
      </c>
      <c r="O5209" s="22"/>
      <c r="P5209" s="23">
        <v>704221.5</v>
      </c>
    </row>
    <row r="5210" spans="1:16" ht="45" x14ac:dyDescent="0.25">
      <c r="A5210" s="21" t="s">
        <v>9357</v>
      </c>
      <c r="B5210" s="21" t="s">
        <v>49</v>
      </c>
      <c r="C5210" s="22"/>
      <c r="D5210" s="22"/>
      <c r="E5210" s="22"/>
      <c r="F5210" s="22"/>
      <c r="G5210" s="22"/>
      <c r="H5210" s="22"/>
      <c r="I5210" s="22"/>
      <c r="J5210" s="22"/>
      <c r="K5210" s="23">
        <v>1</v>
      </c>
      <c r="L5210" s="23">
        <v>1</v>
      </c>
      <c r="M5210" s="21" t="s">
        <v>50</v>
      </c>
      <c r="N5210" s="21" t="s">
        <v>50</v>
      </c>
      <c r="O5210" s="22"/>
      <c r="P5210" s="22"/>
    </row>
    <row r="5211" spans="1:16" ht="45" x14ac:dyDescent="0.25">
      <c r="A5211" s="21" t="s">
        <v>9358</v>
      </c>
      <c r="B5211" s="21" t="s">
        <v>49</v>
      </c>
      <c r="C5211" s="22"/>
      <c r="D5211" s="22"/>
      <c r="E5211" s="22"/>
      <c r="F5211" s="22"/>
      <c r="G5211" s="22"/>
      <c r="H5211" s="22"/>
      <c r="I5211" s="22"/>
      <c r="J5211" s="22"/>
      <c r="K5211" s="23">
        <v>1</v>
      </c>
      <c r="L5211" s="23">
        <v>1</v>
      </c>
      <c r="M5211" s="21" t="s">
        <v>50</v>
      </c>
      <c r="N5211" s="21" t="s">
        <v>50</v>
      </c>
      <c r="O5211" s="22"/>
      <c r="P5211" s="22"/>
    </row>
    <row r="5212" spans="1:16" ht="45" x14ac:dyDescent="0.25">
      <c r="A5212" s="21" t="s">
        <v>9359</v>
      </c>
      <c r="B5212" s="21" t="s">
        <v>49</v>
      </c>
      <c r="C5212" s="22"/>
      <c r="D5212" s="22"/>
      <c r="E5212" s="22"/>
      <c r="F5212" s="22"/>
      <c r="G5212" s="22"/>
      <c r="H5212" s="22"/>
      <c r="I5212" s="22"/>
      <c r="J5212" s="22"/>
      <c r="K5212" s="23">
        <v>1</v>
      </c>
      <c r="L5212" s="23">
        <v>1</v>
      </c>
      <c r="M5212" s="21" t="s">
        <v>50</v>
      </c>
      <c r="N5212" s="21" t="s">
        <v>50</v>
      </c>
      <c r="O5212" s="22"/>
      <c r="P5212" s="22"/>
    </row>
    <row r="5213" spans="1:16" ht="45" x14ac:dyDescent="0.25">
      <c r="A5213" s="21" t="s">
        <v>3973</v>
      </c>
      <c r="B5213" s="21" t="s">
        <v>49</v>
      </c>
      <c r="C5213" s="23">
        <v>38610334.509999998</v>
      </c>
      <c r="D5213" s="23">
        <v>594.34</v>
      </c>
      <c r="E5213" s="23">
        <v>28799846.219999999</v>
      </c>
      <c r="F5213" s="23">
        <v>572.26</v>
      </c>
      <c r="G5213" s="23">
        <v>30729135.399999999</v>
      </c>
      <c r="H5213" s="23">
        <v>622.95000000000005</v>
      </c>
      <c r="I5213" s="23">
        <v>28669525.399999999</v>
      </c>
      <c r="J5213" s="23">
        <v>585.54</v>
      </c>
      <c r="K5213" s="23">
        <v>1</v>
      </c>
      <c r="L5213" s="23">
        <v>1</v>
      </c>
      <c r="M5213" s="21" t="s">
        <v>50</v>
      </c>
      <c r="N5213" s="21" t="s">
        <v>1462</v>
      </c>
      <c r="O5213" s="22"/>
      <c r="P5213" s="23">
        <v>56909</v>
      </c>
    </row>
    <row r="5214" spans="1:16" ht="45" x14ac:dyDescent="0.25">
      <c r="A5214" s="21" t="s">
        <v>9360</v>
      </c>
      <c r="B5214" s="21" t="s">
        <v>49</v>
      </c>
      <c r="C5214" s="22"/>
      <c r="D5214" s="22"/>
      <c r="E5214" s="22"/>
      <c r="F5214" s="22"/>
      <c r="G5214" s="22"/>
      <c r="H5214" s="22"/>
      <c r="I5214" s="22"/>
      <c r="J5214" s="22"/>
      <c r="K5214" s="23">
        <v>1</v>
      </c>
      <c r="L5214" s="23">
        <v>1</v>
      </c>
      <c r="M5214" s="21" t="s">
        <v>50</v>
      </c>
      <c r="N5214" s="21" t="s">
        <v>50</v>
      </c>
      <c r="O5214" s="22"/>
      <c r="P5214" s="22"/>
    </row>
    <row r="5215" spans="1:16" ht="45" x14ac:dyDescent="0.25">
      <c r="A5215" s="21" t="s">
        <v>9361</v>
      </c>
      <c r="B5215" s="21" t="s">
        <v>49</v>
      </c>
      <c r="C5215" s="22"/>
      <c r="D5215" s="22"/>
      <c r="E5215" s="22"/>
      <c r="F5215" s="22"/>
      <c r="G5215" s="22"/>
      <c r="H5215" s="22"/>
      <c r="I5215" s="22"/>
      <c r="J5215" s="22"/>
      <c r="K5215" s="23">
        <v>1</v>
      </c>
      <c r="L5215" s="23">
        <v>1</v>
      </c>
      <c r="M5215" s="21" t="s">
        <v>50</v>
      </c>
      <c r="N5215" s="21" t="s">
        <v>50</v>
      </c>
      <c r="O5215" s="22"/>
      <c r="P5215" s="22"/>
    </row>
    <row r="5216" spans="1:16" ht="45" x14ac:dyDescent="0.25">
      <c r="A5216" s="21" t="s">
        <v>9362</v>
      </c>
      <c r="B5216" s="21" t="s">
        <v>49</v>
      </c>
      <c r="C5216" s="22"/>
      <c r="D5216" s="22"/>
      <c r="E5216" s="22"/>
      <c r="F5216" s="22"/>
      <c r="G5216" s="22"/>
      <c r="H5216" s="22"/>
      <c r="I5216" s="22"/>
      <c r="J5216" s="22"/>
      <c r="K5216" s="23">
        <v>1</v>
      </c>
      <c r="L5216" s="23">
        <v>1</v>
      </c>
      <c r="M5216" s="21" t="s">
        <v>50</v>
      </c>
      <c r="N5216" s="21" t="s">
        <v>50</v>
      </c>
      <c r="O5216" s="22"/>
      <c r="P5216" s="22"/>
    </row>
    <row r="5217" spans="1:16" ht="45" x14ac:dyDescent="0.25">
      <c r="A5217" s="21" t="s">
        <v>9363</v>
      </c>
      <c r="B5217" s="21" t="s">
        <v>49</v>
      </c>
      <c r="C5217" s="22"/>
      <c r="D5217" s="22"/>
      <c r="E5217" s="22"/>
      <c r="F5217" s="22"/>
      <c r="G5217" s="22"/>
      <c r="H5217" s="22"/>
      <c r="I5217" s="22"/>
      <c r="J5217" s="22"/>
      <c r="K5217" s="23">
        <v>1</v>
      </c>
      <c r="L5217" s="23">
        <v>1</v>
      </c>
      <c r="M5217" s="21" t="s">
        <v>50</v>
      </c>
      <c r="N5217" s="21" t="s">
        <v>50</v>
      </c>
      <c r="O5217" s="22"/>
      <c r="P5217" s="22"/>
    </row>
    <row r="5218" spans="1:16" ht="45" x14ac:dyDescent="0.25">
      <c r="A5218" s="21" t="s">
        <v>3975</v>
      </c>
      <c r="B5218" s="21" t="s">
        <v>49</v>
      </c>
      <c r="C5218" s="23">
        <v>111455081.51000001</v>
      </c>
      <c r="D5218" s="23">
        <v>922.81</v>
      </c>
      <c r="E5218" s="23">
        <v>143206758.05000001</v>
      </c>
      <c r="F5218" s="23">
        <v>1147.55</v>
      </c>
      <c r="G5218" s="23">
        <v>131385782.19</v>
      </c>
      <c r="H5218" s="23">
        <v>1070.5</v>
      </c>
      <c r="I5218" s="23">
        <v>134572927.58000001</v>
      </c>
      <c r="J5218" s="23">
        <v>1257.95</v>
      </c>
      <c r="K5218" s="23">
        <v>1</v>
      </c>
      <c r="L5218" s="23">
        <v>1</v>
      </c>
      <c r="M5218" s="21" t="s">
        <v>50</v>
      </c>
      <c r="N5218" s="21" t="s">
        <v>1462</v>
      </c>
      <c r="O5218" s="22"/>
      <c r="P5218" s="23">
        <v>145781</v>
      </c>
    </row>
    <row r="5219" spans="1:16" ht="45" x14ac:dyDescent="0.25">
      <c r="A5219" s="21" t="s">
        <v>9364</v>
      </c>
      <c r="B5219" s="21" t="s">
        <v>49</v>
      </c>
      <c r="C5219" s="22"/>
      <c r="D5219" s="22"/>
      <c r="E5219" s="22"/>
      <c r="F5219" s="22"/>
      <c r="G5219" s="22"/>
      <c r="H5219" s="22"/>
      <c r="I5219" s="22"/>
      <c r="J5219" s="22"/>
      <c r="K5219" s="23">
        <v>1</v>
      </c>
      <c r="L5219" s="23">
        <v>1</v>
      </c>
      <c r="M5219" s="21" t="s">
        <v>50</v>
      </c>
      <c r="N5219" s="21" t="s">
        <v>50</v>
      </c>
      <c r="O5219" s="22"/>
      <c r="P5219" s="22"/>
    </row>
    <row r="5220" spans="1:16" ht="45" x14ac:dyDescent="0.25">
      <c r="A5220" s="21" t="s">
        <v>9365</v>
      </c>
      <c r="B5220" s="21" t="s">
        <v>49</v>
      </c>
      <c r="C5220" s="22"/>
      <c r="D5220" s="22"/>
      <c r="E5220" s="22"/>
      <c r="F5220" s="22"/>
      <c r="G5220" s="22"/>
      <c r="H5220" s="22"/>
      <c r="I5220" s="22"/>
      <c r="J5220" s="22"/>
      <c r="K5220" s="23">
        <v>1</v>
      </c>
      <c r="L5220" s="23">
        <v>1</v>
      </c>
      <c r="M5220" s="21" t="s">
        <v>50</v>
      </c>
      <c r="N5220" s="21" t="s">
        <v>50</v>
      </c>
      <c r="O5220" s="22"/>
      <c r="P5220" s="22"/>
    </row>
    <row r="5221" spans="1:16" ht="45" x14ac:dyDescent="0.25">
      <c r="A5221" s="21" t="s">
        <v>3981</v>
      </c>
      <c r="B5221" s="21" t="s">
        <v>49</v>
      </c>
      <c r="C5221" s="23">
        <v>54785489.920000002</v>
      </c>
      <c r="D5221" s="23">
        <v>594.34</v>
      </c>
      <c r="E5221" s="23">
        <v>43398437.509999998</v>
      </c>
      <c r="F5221" s="23">
        <v>687.17</v>
      </c>
      <c r="G5221" s="23">
        <v>43602593.939999998</v>
      </c>
      <c r="H5221" s="23">
        <v>622.95000000000005</v>
      </c>
      <c r="I5221" s="23">
        <v>40680144.689999998</v>
      </c>
      <c r="J5221" s="23">
        <v>585.54</v>
      </c>
      <c r="K5221" s="23">
        <v>1</v>
      </c>
      <c r="L5221" s="23">
        <v>1</v>
      </c>
      <c r="M5221" s="21" t="s">
        <v>50</v>
      </c>
      <c r="N5221" s="21" t="s">
        <v>1462</v>
      </c>
      <c r="O5221" s="22"/>
      <c r="P5221" s="23">
        <v>82778.75</v>
      </c>
    </row>
    <row r="5222" spans="1:16" ht="45" x14ac:dyDescent="0.25">
      <c r="A5222" s="21" t="s">
        <v>9366</v>
      </c>
      <c r="B5222" s="21" t="s">
        <v>49</v>
      </c>
      <c r="C5222" s="22"/>
      <c r="D5222" s="22"/>
      <c r="E5222" s="22"/>
      <c r="F5222" s="22"/>
      <c r="G5222" s="22"/>
      <c r="H5222" s="22"/>
      <c r="I5222" s="22"/>
      <c r="J5222" s="22"/>
      <c r="K5222" s="23">
        <v>1</v>
      </c>
      <c r="L5222" s="23">
        <v>1</v>
      </c>
      <c r="M5222" s="21" t="s">
        <v>50</v>
      </c>
      <c r="N5222" s="21" t="s">
        <v>50</v>
      </c>
      <c r="O5222" s="22"/>
      <c r="P5222" s="22"/>
    </row>
    <row r="5223" spans="1:16" ht="45" x14ac:dyDescent="0.25">
      <c r="A5223" s="21" t="s">
        <v>9367</v>
      </c>
      <c r="B5223" s="21" t="s">
        <v>49</v>
      </c>
      <c r="C5223" s="22"/>
      <c r="D5223" s="22"/>
      <c r="E5223" s="22"/>
      <c r="F5223" s="22"/>
      <c r="G5223" s="22"/>
      <c r="H5223" s="22"/>
      <c r="I5223" s="22"/>
      <c r="J5223" s="22"/>
      <c r="K5223" s="23">
        <v>1</v>
      </c>
      <c r="L5223" s="23">
        <v>1</v>
      </c>
      <c r="M5223" s="21" t="s">
        <v>50</v>
      </c>
      <c r="N5223" s="21" t="s">
        <v>50</v>
      </c>
      <c r="O5223" s="22"/>
      <c r="P5223" s="22"/>
    </row>
    <row r="5224" spans="1:16" ht="45" x14ac:dyDescent="0.25">
      <c r="A5224" s="21" t="s">
        <v>9368</v>
      </c>
      <c r="B5224" s="21" t="s">
        <v>49</v>
      </c>
      <c r="C5224" s="22"/>
      <c r="D5224" s="22"/>
      <c r="E5224" s="22"/>
      <c r="F5224" s="22"/>
      <c r="G5224" s="22"/>
      <c r="H5224" s="22"/>
      <c r="I5224" s="22"/>
      <c r="J5224" s="22"/>
      <c r="K5224" s="23">
        <v>1</v>
      </c>
      <c r="L5224" s="23">
        <v>1</v>
      </c>
      <c r="M5224" s="21" t="s">
        <v>50</v>
      </c>
      <c r="N5224" s="21" t="s">
        <v>50</v>
      </c>
      <c r="O5224" s="22"/>
      <c r="P5224" s="22"/>
    </row>
    <row r="5225" spans="1:16" ht="45" x14ac:dyDescent="0.25">
      <c r="A5225" s="21" t="s">
        <v>9369</v>
      </c>
      <c r="B5225" s="21" t="s">
        <v>49</v>
      </c>
      <c r="C5225" s="22"/>
      <c r="D5225" s="22"/>
      <c r="E5225" s="22"/>
      <c r="F5225" s="22"/>
      <c r="G5225" s="22"/>
      <c r="H5225" s="22"/>
      <c r="I5225" s="22"/>
      <c r="J5225" s="22"/>
      <c r="K5225" s="23">
        <v>1</v>
      </c>
      <c r="L5225" s="23">
        <v>1</v>
      </c>
      <c r="M5225" s="21" t="s">
        <v>50</v>
      </c>
      <c r="N5225" s="21" t="s">
        <v>50</v>
      </c>
      <c r="O5225" s="22"/>
      <c r="P5225" s="22"/>
    </row>
    <row r="5226" spans="1:16" ht="45" x14ac:dyDescent="0.25">
      <c r="A5226" s="21" t="s">
        <v>9370</v>
      </c>
      <c r="B5226" s="21" t="s">
        <v>49</v>
      </c>
      <c r="C5226" s="22"/>
      <c r="D5226" s="22"/>
      <c r="E5226" s="22"/>
      <c r="F5226" s="22"/>
      <c r="G5226" s="22"/>
      <c r="H5226" s="22"/>
      <c r="I5226" s="22"/>
      <c r="J5226" s="22"/>
      <c r="K5226" s="23">
        <v>1</v>
      </c>
      <c r="L5226" s="23">
        <v>1</v>
      </c>
      <c r="M5226" s="21" t="s">
        <v>50</v>
      </c>
      <c r="N5226" s="21" t="s">
        <v>50</v>
      </c>
      <c r="O5226" s="22"/>
      <c r="P5226" s="22"/>
    </row>
    <row r="5227" spans="1:16" ht="45" x14ac:dyDescent="0.25">
      <c r="A5227" s="21" t="s">
        <v>9371</v>
      </c>
      <c r="B5227" s="21" t="s">
        <v>49</v>
      </c>
      <c r="C5227" s="22"/>
      <c r="D5227" s="22"/>
      <c r="E5227" s="22"/>
      <c r="F5227" s="22"/>
      <c r="G5227" s="22"/>
      <c r="H5227" s="22"/>
      <c r="I5227" s="22"/>
      <c r="J5227" s="22"/>
      <c r="K5227" s="23">
        <v>1</v>
      </c>
      <c r="L5227" s="23">
        <v>1</v>
      </c>
      <c r="M5227" s="21" t="s">
        <v>50</v>
      </c>
      <c r="N5227" s="21" t="s">
        <v>50</v>
      </c>
      <c r="O5227" s="22"/>
      <c r="P5227" s="22"/>
    </row>
    <row r="5228" spans="1:16" ht="45" x14ac:dyDescent="0.25">
      <c r="A5228" s="21" t="s">
        <v>3983</v>
      </c>
      <c r="B5228" s="21" t="s">
        <v>49</v>
      </c>
      <c r="C5228" s="23">
        <v>42690144.590000004</v>
      </c>
      <c r="D5228" s="23">
        <v>246.35</v>
      </c>
      <c r="E5228" s="23">
        <v>29785647.649999999</v>
      </c>
      <c r="F5228" s="23">
        <v>378.56</v>
      </c>
      <c r="G5228" s="23">
        <v>31051513.170000002</v>
      </c>
      <c r="H5228" s="23">
        <v>408.87</v>
      </c>
      <c r="I5228" s="23">
        <v>34350338.159999996</v>
      </c>
      <c r="J5228" s="23">
        <v>407.04</v>
      </c>
      <c r="K5228" s="23">
        <v>1</v>
      </c>
      <c r="L5228" s="23">
        <v>1</v>
      </c>
      <c r="M5228" s="21" t="s">
        <v>50</v>
      </c>
      <c r="N5228" s="21" t="s">
        <v>1462</v>
      </c>
      <c r="O5228" s="22"/>
      <c r="P5228" s="23">
        <v>70279</v>
      </c>
    </row>
    <row r="5229" spans="1:16" ht="45" x14ac:dyDescent="0.25">
      <c r="A5229" s="21" t="s">
        <v>9372</v>
      </c>
      <c r="B5229" s="21" t="s">
        <v>49</v>
      </c>
      <c r="C5229" s="22"/>
      <c r="D5229" s="22"/>
      <c r="E5229" s="22"/>
      <c r="F5229" s="22"/>
      <c r="G5229" s="22"/>
      <c r="H5229" s="22"/>
      <c r="I5229" s="22"/>
      <c r="J5229" s="22"/>
      <c r="K5229" s="23">
        <v>1</v>
      </c>
      <c r="L5229" s="23">
        <v>1</v>
      </c>
      <c r="M5229" s="21" t="s">
        <v>50</v>
      </c>
      <c r="N5229" s="21" t="s">
        <v>50</v>
      </c>
      <c r="O5229" s="22"/>
      <c r="P5229" s="22"/>
    </row>
    <row r="5230" spans="1:16" ht="45" x14ac:dyDescent="0.25">
      <c r="A5230" s="21" t="s">
        <v>3985</v>
      </c>
      <c r="B5230" s="21" t="s">
        <v>49</v>
      </c>
      <c r="C5230" s="23">
        <v>47646527.890000001</v>
      </c>
      <c r="D5230" s="23">
        <v>102.81</v>
      </c>
      <c r="E5230" s="23">
        <v>30804569.829999998</v>
      </c>
      <c r="F5230" s="23">
        <v>62.03</v>
      </c>
      <c r="G5230" s="23">
        <v>45215157.409999996</v>
      </c>
      <c r="H5230" s="23">
        <v>115.6</v>
      </c>
      <c r="I5230" s="23">
        <v>55030816.840000004</v>
      </c>
      <c r="J5230" s="23">
        <v>91.18</v>
      </c>
      <c r="K5230" s="23">
        <v>1</v>
      </c>
      <c r="L5230" s="23">
        <v>1</v>
      </c>
      <c r="M5230" s="21" t="s">
        <v>50</v>
      </c>
      <c r="N5230" s="21" t="s">
        <v>58</v>
      </c>
      <c r="O5230" s="22"/>
      <c r="P5230" s="23">
        <v>452317.75</v>
      </c>
    </row>
    <row r="5231" spans="1:16" ht="45" x14ac:dyDescent="0.25">
      <c r="A5231" s="21" t="s">
        <v>9373</v>
      </c>
      <c r="B5231" s="21" t="s">
        <v>198</v>
      </c>
      <c r="C5231" s="22"/>
      <c r="D5231" s="22"/>
      <c r="E5231" s="22"/>
      <c r="F5231" s="22"/>
      <c r="G5231" s="22"/>
      <c r="H5231" s="22"/>
      <c r="I5231" s="22"/>
      <c r="J5231" s="22"/>
      <c r="K5231" s="23">
        <v>1</v>
      </c>
      <c r="L5231" s="23">
        <v>1</v>
      </c>
      <c r="M5231" s="21" t="s">
        <v>50</v>
      </c>
      <c r="N5231" s="21" t="s">
        <v>50</v>
      </c>
      <c r="O5231" s="22"/>
      <c r="P5231" s="22"/>
    </row>
    <row r="5232" spans="1:16" ht="45" x14ac:dyDescent="0.25">
      <c r="A5232" s="21" t="s">
        <v>9374</v>
      </c>
      <c r="B5232" s="21" t="s">
        <v>49</v>
      </c>
      <c r="C5232" s="22"/>
      <c r="D5232" s="22"/>
      <c r="E5232" s="22"/>
      <c r="F5232" s="22"/>
      <c r="G5232" s="22"/>
      <c r="H5232" s="22"/>
      <c r="I5232" s="22"/>
      <c r="J5232" s="22"/>
      <c r="K5232" s="23">
        <v>1</v>
      </c>
      <c r="L5232" s="23">
        <v>1</v>
      </c>
      <c r="M5232" s="21" t="s">
        <v>50</v>
      </c>
      <c r="N5232" s="21" t="s">
        <v>50</v>
      </c>
      <c r="O5232" s="22"/>
      <c r="P5232" s="22"/>
    </row>
    <row r="5233" spans="1:16" ht="45" x14ac:dyDescent="0.25">
      <c r="A5233" s="21" t="s">
        <v>9375</v>
      </c>
      <c r="B5233" s="21" t="s">
        <v>49</v>
      </c>
      <c r="C5233" s="22"/>
      <c r="D5233" s="22"/>
      <c r="E5233" s="22"/>
      <c r="F5233" s="22"/>
      <c r="G5233" s="22"/>
      <c r="H5233" s="22"/>
      <c r="I5233" s="22"/>
      <c r="J5233" s="22"/>
      <c r="K5233" s="23">
        <v>1</v>
      </c>
      <c r="L5233" s="23">
        <v>1</v>
      </c>
      <c r="M5233" s="21" t="s">
        <v>50</v>
      </c>
      <c r="N5233" s="21" t="s">
        <v>50</v>
      </c>
      <c r="O5233" s="22"/>
      <c r="P5233" s="22"/>
    </row>
    <row r="5234" spans="1:16" ht="45" x14ac:dyDescent="0.25">
      <c r="A5234" s="21" t="s">
        <v>9376</v>
      </c>
      <c r="B5234" s="21" t="s">
        <v>49</v>
      </c>
      <c r="C5234" s="22"/>
      <c r="D5234" s="22"/>
      <c r="E5234" s="22"/>
      <c r="F5234" s="22"/>
      <c r="G5234" s="22"/>
      <c r="H5234" s="22"/>
      <c r="I5234" s="22"/>
      <c r="J5234" s="22"/>
      <c r="K5234" s="23">
        <v>1</v>
      </c>
      <c r="L5234" s="23">
        <v>1</v>
      </c>
      <c r="M5234" s="21" t="s">
        <v>50</v>
      </c>
      <c r="N5234" s="21" t="s">
        <v>50</v>
      </c>
      <c r="O5234" s="22"/>
      <c r="P5234" s="22"/>
    </row>
    <row r="5235" spans="1:16" ht="45" x14ac:dyDescent="0.25">
      <c r="A5235" s="21" t="s">
        <v>9377</v>
      </c>
      <c r="B5235" s="21" t="s">
        <v>49</v>
      </c>
      <c r="C5235" s="22"/>
      <c r="D5235" s="22"/>
      <c r="E5235" s="22"/>
      <c r="F5235" s="22"/>
      <c r="G5235" s="22"/>
      <c r="H5235" s="22"/>
      <c r="I5235" s="22"/>
      <c r="J5235" s="22"/>
      <c r="K5235" s="23">
        <v>1</v>
      </c>
      <c r="L5235" s="23">
        <v>1</v>
      </c>
      <c r="M5235" s="21" t="s">
        <v>50</v>
      </c>
      <c r="N5235" s="21" t="s">
        <v>50</v>
      </c>
      <c r="O5235" s="22"/>
      <c r="P5235" s="22"/>
    </row>
    <row r="5236" spans="1:16" ht="45" x14ac:dyDescent="0.25">
      <c r="A5236" s="21" t="s">
        <v>9378</v>
      </c>
      <c r="B5236" s="21" t="s">
        <v>49</v>
      </c>
      <c r="C5236" s="22"/>
      <c r="D5236" s="22"/>
      <c r="E5236" s="22"/>
      <c r="F5236" s="22"/>
      <c r="G5236" s="22"/>
      <c r="H5236" s="22"/>
      <c r="I5236" s="22"/>
      <c r="J5236" s="22"/>
      <c r="K5236" s="23">
        <v>1</v>
      </c>
      <c r="L5236" s="23">
        <v>1</v>
      </c>
      <c r="M5236" s="21" t="s">
        <v>50</v>
      </c>
      <c r="N5236" s="21" t="s">
        <v>50</v>
      </c>
      <c r="O5236" s="22"/>
      <c r="P5236" s="22"/>
    </row>
    <row r="5237" spans="1:16" ht="45" x14ac:dyDescent="0.25">
      <c r="A5237" s="21" t="s">
        <v>3987</v>
      </c>
      <c r="B5237" s="21" t="s">
        <v>49</v>
      </c>
      <c r="C5237" s="23">
        <v>26455685.699999999</v>
      </c>
      <c r="D5237" s="23">
        <v>1242.8399999999999</v>
      </c>
      <c r="E5237" s="23">
        <v>14317785.560000001</v>
      </c>
      <c r="F5237" s="23">
        <v>1044.6600000000001</v>
      </c>
      <c r="G5237" s="23">
        <v>17103823.739999998</v>
      </c>
      <c r="H5237" s="23">
        <v>887.79</v>
      </c>
      <c r="I5237" s="23">
        <v>19407552.879999999</v>
      </c>
      <c r="J5237" s="23">
        <v>973.57</v>
      </c>
      <c r="K5237" s="23">
        <v>1</v>
      </c>
      <c r="L5237" s="23">
        <v>1</v>
      </c>
      <c r="M5237" s="21" t="s">
        <v>50</v>
      </c>
      <c r="N5237" s="21" t="s">
        <v>5192</v>
      </c>
      <c r="O5237" s="22"/>
      <c r="P5237" s="23">
        <v>18675.75</v>
      </c>
    </row>
    <row r="5238" spans="1:16" ht="45" x14ac:dyDescent="0.25">
      <c r="A5238" s="21" t="s">
        <v>3989</v>
      </c>
      <c r="B5238" s="21" t="s">
        <v>49</v>
      </c>
      <c r="C5238" s="23">
        <v>26593092.789999999</v>
      </c>
      <c r="D5238" s="23">
        <v>29.6</v>
      </c>
      <c r="E5238" s="23">
        <v>13247546.689999999</v>
      </c>
      <c r="F5238" s="23">
        <v>31.07</v>
      </c>
      <c r="G5238" s="23">
        <v>17741755.890000001</v>
      </c>
      <c r="H5238" s="23">
        <v>46.1</v>
      </c>
      <c r="I5238" s="23">
        <v>16969364.309999999</v>
      </c>
      <c r="J5238" s="23">
        <v>36.119999999999997</v>
      </c>
      <c r="K5238" s="23">
        <v>1</v>
      </c>
      <c r="L5238" s="23">
        <v>1</v>
      </c>
      <c r="M5238" s="21" t="s">
        <v>50</v>
      </c>
      <c r="N5238" s="21" t="s">
        <v>58</v>
      </c>
      <c r="O5238" s="22"/>
      <c r="P5238" s="23">
        <v>405353.5</v>
      </c>
    </row>
    <row r="5239" spans="1:16" ht="45" x14ac:dyDescent="0.25">
      <c r="A5239" s="21" t="s">
        <v>9379</v>
      </c>
      <c r="B5239" s="21" t="s">
        <v>49</v>
      </c>
      <c r="C5239" s="22"/>
      <c r="D5239" s="22"/>
      <c r="E5239" s="22"/>
      <c r="F5239" s="22"/>
      <c r="G5239" s="22"/>
      <c r="H5239" s="22"/>
      <c r="I5239" s="22"/>
      <c r="J5239" s="22"/>
      <c r="K5239" s="23">
        <v>1</v>
      </c>
      <c r="L5239" s="23">
        <v>1</v>
      </c>
      <c r="M5239" s="21" t="s">
        <v>50</v>
      </c>
      <c r="N5239" s="21" t="s">
        <v>50</v>
      </c>
      <c r="O5239" s="22"/>
      <c r="P5239" s="22"/>
    </row>
    <row r="5240" spans="1:16" ht="45" x14ac:dyDescent="0.25">
      <c r="A5240" s="21" t="s">
        <v>9380</v>
      </c>
      <c r="B5240" s="21" t="s">
        <v>49</v>
      </c>
      <c r="C5240" s="22"/>
      <c r="D5240" s="22"/>
      <c r="E5240" s="22"/>
      <c r="F5240" s="22"/>
      <c r="G5240" s="22"/>
      <c r="H5240" s="22"/>
      <c r="I5240" s="22"/>
      <c r="J5240" s="22"/>
      <c r="K5240" s="23">
        <v>1</v>
      </c>
      <c r="L5240" s="23">
        <v>1</v>
      </c>
      <c r="M5240" s="21" t="s">
        <v>50</v>
      </c>
      <c r="N5240" s="21" t="s">
        <v>50</v>
      </c>
      <c r="O5240" s="22"/>
      <c r="P5240" s="22"/>
    </row>
    <row r="5241" spans="1:16" ht="45" x14ac:dyDescent="0.25">
      <c r="A5241" s="21" t="s">
        <v>9381</v>
      </c>
      <c r="B5241" s="21" t="s">
        <v>49</v>
      </c>
      <c r="C5241" s="22"/>
      <c r="D5241" s="22"/>
      <c r="E5241" s="22"/>
      <c r="F5241" s="22"/>
      <c r="G5241" s="22"/>
      <c r="H5241" s="22"/>
      <c r="I5241" s="22"/>
      <c r="J5241" s="22"/>
      <c r="K5241" s="23">
        <v>1</v>
      </c>
      <c r="L5241" s="23">
        <v>1</v>
      </c>
      <c r="M5241" s="21" t="s">
        <v>50</v>
      </c>
      <c r="N5241" s="21" t="s">
        <v>50</v>
      </c>
      <c r="O5241" s="22"/>
      <c r="P5241" s="22"/>
    </row>
    <row r="5242" spans="1:16" ht="45" x14ac:dyDescent="0.25">
      <c r="A5242" s="21" t="s">
        <v>9382</v>
      </c>
      <c r="B5242" s="21" t="s">
        <v>49</v>
      </c>
      <c r="C5242" s="22"/>
      <c r="D5242" s="22"/>
      <c r="E5242" s="22"/>
      <c r="F5242" s="22"/>
      <c r="G5242" s="22"/>
      <c r="H5242" s="22"/>
      <c r="I5242" s="22"/>
      <c r="J5242" s="22"/>
      <c r="K5242" s="23">
        <v>1</v>
      </c>
      <c r="L5242" s="23">
        <v>1</v>
      </c>
      <c r="M5242" s="21" t="s">
        <v>50</v>
      </c>
      <c r="N5242" s="21" t="s">
        <v>50</v>
      </c>
      <c r="O5242" s="22"/>
      <c r="P5242" s="22"/>
    </row>
    <row r="5243" spans="1:16" ht="45" x14ac:dyDescent="0.25">
      <c r="A5243" s="21" t="s">
        <v>9383</v>
      </c>
      <c r="B5243" s="21" t="s">
        <v>49</v>
      </c>
      <c r="C5243" s="22"/>
      <c r="D5243" s="22"/>
      <c r="E5243" s="22"/>
      <c r="F5243" s="22"/>
      <c r="G5243" s="22"/>
      <c r="H5243" s="22"/>
      <c r="I5243" s="22"/>
      <c r="J5243" s="22"/>
      <c r="K5243" s="23">
        <v>1</v>
      </c>
      <c r="L5243" s="23">
        <v>1</v>
      </c>
      <c r="M5243" s="21" t="s">
        <v>50</v>
      </c>
      <c r="N5243" s="21" t="s">
        <v>50</v>
      </c>
      <c r="O5243" s="22"/>
      <c r="P5243" s="22"/>
    </row>
    <row r="5244" spans="1:16" ht="45" x14ac:dyDescent="0.25">
      <c r="A5244" s="21" t="s">
        <v>9384</v>
      </c>
      <c r="B5244" s="21" t="s">
        <v>49</v>
      </c>
      <c r="C5244" s="22"/>
      <c r="D5244" s="22"/>
      <c r="E5244" s="22"/>
      <c r="F5244" s="22"/>
      <c r="G5244" s="22"/>
      <c r="H5244" s="22"/>
      <c r="I5244" s="22"/>
      <c r="J5244" s="22"/>
      <c r="K5244" s="23">
        <v>1</v>
      </c>
      <c r="L5244" s="23">
        <v>1</v>
      </c>
      <c r="M5244" s="21" t="s">
        <v>50</v>
      </c>
      <c r="N5244" s="21" t="s">
        <v>50</v>
      </c>
      <c r="O5244" s="22"/>
      <c r="P5244" s="22"/>
    </row>
    <row r="5245" spans="1:16" ht="45" x14ac:dyDescent="0.25">
      <c r="A5245" s="21" t="s">
        <v>9385</v>
      </c>
      <c r="B5245" s="21" t="s">
        <v>49</v>
      </c>
      <c r="C5245" s="22"/>
      <c r="D5245" s="22"/>
      <c r="E5245" s="22"/>
      <c r="F5245" s="22"/>
      <c r="G5245" s="22"/>
      <c r="H5245" s="22"/>
      <c r="I5245" s="22"/>
      <c r="J5245" s="22"/>
      <c r="K5245" s="23">
        <v>1</v>
      </c>
      <c r="L5245" s="23">
        <v>1</v>
      </c>
      <c r="M5245" s="21" t="s">
        <v>50</v>
      </c>
      <c r="N5245" s="21" t="s">
        <v>50</v>
      </c>
      <c r="O5245" s="22"/>
      <c r="P5245" s="22"/>
    </row>
    <row r="5246" spans="1:16" ht="45" x14ac:dyDescent="0.25">
      <c r="A5246" s="21" t="s">
        <v>3993</v>
      </c>
      <c r="B5246" s="21" t="s">
        <v>49</v>
      </c>
      <c r="C5246" s="23">
        <v>37879689.579999998</v>
      </c>
      <c r="D5246" s="23">
        <v>379.89</v>
      </c>
      <c r="E5246" s="23">
        <v>60013618.549999997</v>
      </c>
      <c r="F5246" s="23">
        <v>414.94</v>
      </c>
      <c r="G5246" s="23">
        <v>16542432.33</v>
      </c>
      <c r="H5246" s="23">
        <v>177.18</v>
      </c>
      <c r="I5246" s="23">
        <v>33379731.43</v>
      </c>
      <c r="J5246" s="23">
        <v>339.51</v>
      </c>
      <c r="K5246" s="23">
        <v>1</v>
      </c>
      <c r="L5246" s="23">
        <v>1</v>
      </c>
      <c r="M5246" s="21" t="s">
        <v>50</v>
      </c>
      <c r="N5246" s="21" t="s">
        <v>1462</v>
      </c>
      <c r="O5246" s="22"/>
      <c r="P5246" s="23">
        <v>117282</v>
      </c>
    </row>
    <row r="5247" spans="1:16" ht="45" x14ac:dyDescent="0.25">
      <c r="A5247" s="21" t="s">
        <v>9386</v>
      </c>
      <c r="B5247" s="21" t="s">
        <v>49</v>
      </c>
      <c r="C5247" s="22"/>
      <c r="D5247" s="22"/>
      <c r="E5247" s="22"/>
      <c r="F5247" s="22"/>
      <c r="G5247" s="22"/>
      <c r="H5247" s="22"/>
      <c r="I5247" s="22"/>
      <c r="J5247" s="22"/>
      <c r="K5247" s="23">
        <v>1</v>
      </c>
      <c r="L5247" s="23">
        <v>1</v>
      </c>
      <c r="M5247" s="21" t="s">
        <v>50</v>
      </c>
      <c r="N5247" s="21" t="s">
        <v>50</v>
      </c>
      <c r="O5247" s="22"/>
      <c r="P5247" s="22"/>
    </row>
    <row r="5248" spans="1:16" ht="45" x14ac:dyDescent="0.25">
      <c r="A5248" s="21" t="s">
        <v>9387</v>
      </c>
      <c r="B5248" s="21" t="s">
        <v>49</v>
      </c>
      <c r="C5248" s="22"/>
      <c r="D5248" s="22"/>
      <c r="E5248" s="22"/>
      <c r="F5248" s="22"/>
      <c r="G5248" s="22"/>
      <c r="H5248" s="22"/>
      <c r="I5248" s="22"/>
      <c r="J5248" s="22"/>
      <c r="K5248" s="23">
        <v>1</v>
      </c>
      <c r="L5248" s="23">
        <v>1</v>
      </c>
      <c r="M5248" s="21" t="s">
        <v>50</v>
      </c>
      <c r="N5248" s="21" t="s">
        <v>50</v>
      </c>
      <c r="O5248" s="22"/>
      <c r="P5248" s="22"/>
    </row>
    <row r="5249" spans="1:16" ht="45" x14ac:dyDescent="0.25">
      <c r="A5249" s="21" t="s">
        <v>9388</v>
      </c>
      <c r="B5249" s="21" t="s">
        <v>49</v>
      </c>
      <c r="C5249" s="22"/>
      <c r="D5249" s="22"/>
      <c r="E5249" s="22"/>
      <c r="F5249" s="22"/>
      <c r="G5249" s="22"/>
      <c r="H5249" s="22"/>
      <c r="I5249" s="22"/>
      <c r="J5249" s="22"/>
      <c r="K5249" s="23">
        <v>1</v>
      </c>
      <c r="L5249" s="23">
        <v>1</v>
      </c>
      <c r="M5249" s="21" t="s">
        <v>50</v>
      </c>
      <c r="N5249" s="21" t="s">
        <v>50</v>
      </c>
      <c r="O5249" s="22"/>
      <c r="P5249" s="22"/>
    </row>
    <row r="5250" spans="1:16" ht="45" x14ac:dyDescent="0.25">
      <c r="A5250" s="21" t="s">
        <v>1201</v>
      </c>
      <c r="B5250" s="21" t="s">
        <v>49</v>
      </c>
      <c r="C5250" s="23">
        <v>70207612.489999995</v>
      </c>
      <c r="D5250" s="23">
        <v>56.06</v>
      </c>
      <c r="E5250" s="23">
        <v>40429141.560000002</v>
      </c>
      <c r="F5250" s="23">
        <v>136.97999999999999</v>
      </c>
      <c r="G5250" s="23">
        <v>130372462.79000001</v>
      </c>
      <c r="H5250" s="23">
        <v>408.87</v>
      </c>
      <c r="I5250" s="23">
        <v>40782260.869999997</v>
      </c>
      <c r="J5250" s="23">
        <v>128.65</v>
      </c>
      <c r="K5250" s="23">
        <v>1</v>
      </c>
      <c r="L5250" s="23">
        <v>1</v>
      </c>
      <c r="M5250" s="21" t="s">
        <v>50</v>
      </c>
      <c r="N5250" s="21" t="s">
        <v>1462</v>
      </c>
      <c r="O5250" s="22"/>
      <c r="P5250" s="23">
        <v>284881</v>
      </c>
    </row>
    <row r="5251" spans="1:16" ht="45" x14ac:dyDescent="0.25">
      <c r="A5251" s="21" t="s">
        <v>9389</v>
      </c>
      <c r="B5251" s="21" t="s">
        <v>49</v>
      </c>
      <c r="C5251" s="22"/>
      <c r="D5251" s="22"/>
      <c r="E5251" s="22"/>
      <c r="F5251" s="22"/>
      <c r="G5251" s="22"/>
      <c r="H5251" s="22"/>
      <c r="I5251" s="22"/>
      <c r="J5251" s="22"/>
      <c r="K5251" s="23">
        <v>1</v>
      </c>
      <c r="L5251" s="23">
        <v>1</v>
      </c>
      <c r="M5251" s="21" t="s">
        <v>50</v>
      </c>
      <c r="N5251" s="21" t="s">
        <v>50</v>
      </c>
      <c r="O5251" s="22"/>
      <c r="P5251" s="22"/>
    </row>
    <row r="5252" spans="1:16" ht="45" x14ac:dyDescent="0.25">
      <c r="A5252" s="21" t="s">
        <v>3996</v>
      </c>
      <c r="B5252" s="21" t="s">
        <v>49</v>
      </c>
      <c r="C5252" s="23">
        <v>25849355.850000001</v>
      </c>
      <c r="D5252" s="23">
        <v>152.44999999999999</v>
      </c>
      <c r="E5252" s="23">
        <v>20302448.170000002</v>
      </c>
      <c r="F5252" s="23">
        <v>136.97999999999999</v>
      </c>
      <c r="G5252" s="23">
        <v>36614048.640000001</v>
      </c>
      <c r="H5252" s="23">
        <v>152.1</v>
      </c>
      <c r="I5252" s="23">
        <v>20479775.370000001</v>
      </c>
      <c r="J5252" s="23">
        <v>128.65</v>
      </c>
      <c r="K5252" s="23">
        <v>1</v>
      </c>
      <c r="L5252" s="23">
        <v>1</v>
      </c>
      <c r="M5252" s="21" t="s">
        <v>50</v>
      </c>
      <c r="N5252" s="21" t="s">
        <v>1462</v>
      </c>
      <c r="O5252" s="22"/>
      <c r="P5252" s="23">
        <v>149686.25</v>
      </c>
    </row>
    <row r="5253" spans="1:16" ht="45" x14ac:dyDescent="0.25">
      <c r="A5253" s="21" t="s">
        <v>9390</v>
      </c>
      <c r="B5253" s="21" t="s">
        <v>49</v>
      </c>
      <c r="C5253" s="22"/>
      <c r="D5253" s="22"/>
      <c r="E5253" s="22"/>
      <c r="F5253" s="22"/>
      <c r="G5253" s="22"/>
      <c r="H5253" s="22"/>
      <c r="I5253" s="22"/>
      <c r="J5253" s="22"/>
      <c r="K5253" s="23">
        <v>1</v>
      </c>
      <c r="L5253" s="23">
        <v>1</v>
      </c>
      <c r="M5253" s="21" t="s">
        <v>50</v>
      </c>
      <c r="N5253" s="21" t="s">
        <v>50</v>
      </c>
      <c r="O5253" s="22"/>
      <c r="P5253" s="22"/>
    </row>
    <row r="5254" spans="1:16" ht="45" x14ac:dyDescent="0.25">
      <c r="A5254" s="21" t="s">
        <v>9391</v>
      </c>
      <c r="B5254" s="21" t="s">
        <v>49</v>
      </c>
      <c r="C5254" s="22"/>
      <c r="D5254" s="22"/>
      <c r="E5254" s="22"/>
      <c r="F5254" s="22"/>
      <c r="G5254" s="22"/>
      <c r="H5254" s="22"/>
      <c r="I5254" s="22"/>
      <c r="J5254" s="22"/>
      <c r="K5254" s="23">
        <v>1</v>
      </c>
      <c r="L5254" s="23">
        <v>1</v>
      </c>
      <c r="M5254" s="21" t="s">
        <v>50</v>
      </c>
      <c r="N5254" s="21" t="s">
        <v>50</v>
      </c>
      <c r="O5254" s="22"/>
      <c r="P5254" s="22"/>
    </row>
    <row r="5255" spans="1:16" ht="45" x14ac:dyDescent="0.25">
      <c r="A5255" s="21" t="s">
        <v>9392</v>
      </c>
      <c r="B5255" s="21" t="s">
        <v>49</v>
      </c>
      <c r="C5255" s="22"/>
      <c r="D5255" s="22"/>
      <c r="E5255" s="22"/>
      <c r="F5255" s="22"/>
      <c r="G5255" s="22"/>
      <c r="H5255" s="22"/>
      <c r="I5255" s="22"/>
      <c r="J5255" s="22"/>
      <c r="K5255" s="23">
        <v>1</v>
      </c>
      <c r="L5255" s="23">
        <v>1</v>
      </c>
      <c r="M5255" s="21" t="s">
        <v>50</v>
      </c>
      <c r="N5255" s="21" t="s">
        <v>50</v>
      </c>
      <c r="O5255" s="22"/>
      <c r="P5255" s="22"/>
    </row>
    <row r="5256" spans="1:16" ht="45" x14ac:dyDescent="0.25">
      <c r="A5256" s="21" t="s">
        <v>9393</v>
      </c>
      <c r="B5256" s="21" t="s">
        <v>49</v>
      </c>
      <c r="C5256" s="22"/>
      <c r="D5256" s="22"/>
      <c r="E5256" s="22"/>
      <c r="F5256" s="22"/>
      <c r="G5256" s="22"/>
      <c r="H5256" s="22"/>
      <c r="I5256" s="22"/>
      <c r="J5256" s="22"/>
      <c r="K5256" s="23">
        <v>1</v>
      </c>
      <c r="L5256" s="23">
        <v>1</v>
      </c>
      <c r="M5256" s="21" t="s">
        <v>50</v>
      </c>
      <c r="N5256" s="21" t="s">
        <v>50</v>
      </c>
      <c r="O5256" s="22"/>
      <c r="P5256" s="22"/>
    </row>
    <row r="5257" spans="1:16" ht="45" x14ac:dyDescent="0.25">
      <c r="A5257" s="21" t="s">
        <v>3998</v>
      </c>
      <c r="B5257" s="21" t="s">
        <v>49</v>
      </c>
      <c r="C5257" s="22"/>
      <c r="D5257" s="22"/>
      <c r="E5257" s="22"/>
      <c r="F5257" s="22"/>
      <c r="G5257" s="22"/>
      <c r="H5257" s="22"/>
      <c r="I5257" s="22"/>
      <c r="J5257" s="22"/>
      <c r="K5257" s="23">
        <v>1</v>
      </c>
      <c r="L5257" s="23">
        <v>1</v>
      </c>
      <c r="M5257" s="21" t="s">
        <v>50</v>
      </c>
      <c r="N5257" s="21" t="s">
        <v>50</v>
      </c>
      <c r="O5257" s="22"/>
      <c r="P5257" s="22"/>
    </row>
    <row r="5258" spans="1:16" ht="45" x14ac:dyDescent="0.25">
      <c r="A5258" s="21" t="s">
        <v>9394</v>
      </c>
      <c r="B5258" s="21" t="s">
        <v>49</v>
      </c>
      <c r="C5258" s="22"/>
      <c r="D5258" s="22"/>
      <c r="E5258" s="22"/>
      <c r="F5258" s="22"/>
      <c r="G5258" s="22"/>
      <c r="H5258" s="22"/>
      <c r="I5258" s="22"/>
      <c r="J5258" s="22"/>
      <c r="K5258" s="23">
        <v>1</v>
      </c>
      <c r="L5258" s="23">
        <v>1</v>
      </c>
      <c r="M5258" s="21" t="s">
        <v>50</v>
      </c>
      <c r="N5258" s="21" t="s">
        <v>50</v>
      </c>
      <c r="O5258" s="22"/>
      <c r="P5258" s="22"/>
    </row>
    <row r="5259" spans="1:16" ht="45" x14ac:dyDescent="0.25">
      <c r="A5259" s="21" t="s">
        <v>9395</v>
      </c>
      <c r="B5259" s="21" t="s">
        <v>49</v>
      </c>
      <c r="C5259" s="22"/>
      <c r="D5259" s="22"/>
      <c r="E5259" s="22"/>
      <c r="F5259" s="22"/>
      <c r="G5259" s="22"/>
      <c r="H5259" s="22"/>
      <c r="I5259" s="22"/>
      <c r="J5259" s="22"/>
      <c r="K5259" s="23">
        <v>1</v>
      </c>
      <c r="L5259" s="23">
        <v>1</v>
      </c>
      <c r="M5259" s="21" t="s">
        <v>50</v>
      </c>
      <c r="N5259" s="21" t="s">
        <v>50</v>
      </c>
      <c r="O5259" s="22"/>
      <c r="P5259" s="22"/>
    </row>
    <row r="5260" spans="1:16" ht="45" x14ac:dyDescent="0.25">
      <c r="A5260" s="21" t="s">
        <v>9396</v>
      </c>
      <c r="B5260" s="21" t="s">
        <v>49</v>
      </c>
      <c r="C5260" s="22"/>
      <c r="D5260" s="22"/>
      <c r="E5260" s="22"/>
      <c r="F5260" s="22"/>
      <c r="G5260" s="22"/>
      <c r="H5260" s="22"/>
      <c r="I5260" s="22"/>
      <c r="J5260" s="22"/>
      <c r="K5260" s="23">
        <v>1</v>
      </c>
      <c r="L5260" s="23">
        <v>1</v>
      </c>
      <c r="M5260" s="21" t="s">
        <v>50</v>
      </c>
      <c r="N5260" s="21" t="s">
        <v>50</v>
      </c>
      <c r="O5260" s="22"/>
      <c r="P5260" s="22"/>
    </row>
    <row r="5261" spans="1:16" ht="45" x14ac:dyDescent="0.25">
      <c r="A5261" s="21" t="s">
        <v>9397</v>
      </c>
      <c r="B5261" s="21" t="s">
        <v>49</v>
      </c>
      <c r="C5261" s="22"/>
      <c r="D5261" s="22"/>
      <c r="E5261" s="22"/>
      <c r="F5261" s="22"/>
      <c r="G5261" s="22"/>
      <c r="H5261" s="22"/>
      <c r="I5261" s="22"/>
      <c r="J5261" s="22"/>
      <c r="K5261" s="23">
        <v>1</v>
      </c>
      <c r="L5261" s="23">
        <v>1</v>
      </c>
      <c r="M5261" s="21" t="s">
        <v>50</v>
      </c>
      <c r="N5261" s="21" t="s">
        <v>50</v>
      </c>
      <c r="O5261" s="22"/>
      <c r="P5261" s="22"/>
    </row>
    <row r="5262" spans="1:16" ht="45" x14ac:dyDescent="0.25">
      <c r="A5262" s="21" t="s">
        <v>9398</v>
      </c>
      <c r="B5262" s="21" t="s">
        <v>49</v>
      </c>
      <c r="C5262" s="22"/>
      <c r="D5262" s="22"/>
      <c r="E5262" s="22"/>
      <c r="F5262" s="22"/>
      <c r="G5262" s="22"/>
      <c r="H5262" s="22"/>
      <c r="I5262" s="22"/>
      <c r="J5262" s="22"/>
      <c r="K5262" s="23">
        <v>1</v>
      </c>
      <c r="L5262" s="23">
        <v>1</v>
      </c>
      <c r="M5262" s="21" t="s">
        <v>50</v>
      </c>
      <c r="N5262" s="21" t="s">
        <v>50</v>
      </c>
      <c r="O5262" s="22"/>
      <c r="P5262" s="22"/>
    </row>
    <row r="5263" spans="1:16" ht="45" x14ac:dyDescent="0.25">
      <c r="A5263" s="21" t="s">
        <v>9399</v>
      </c>
      <c r="B5263" s="21" t="s">
        <v>49</v>
      </c>
      <c r="C5263" s="22"/>
      <c r="D5263" s="22"/>
      <c r="E5263" s="22"/>
      <c r="F5263" s="22"/>
      <c r="G5263" s="22"/>
      <c r="H5263" s="22"/>
      <c r="I5263" s="22"/>
      <c r="J5263" s="22"/>
      <c r="K5263" s="23">
        <v>1</v>
      </c>
      <c r="L5263" s="23">
        <v>1</v>
      </c>
      <c r="M5263" s="21" t="s">
        <v>50</v>
      </c>
      <c r="N5263" s="21" t="s">
        <v>50</v>
      </c>
      <c r="O5263" s="22"/>
      <c r="P5263" s="22"/>
    </row>
    <row r="5264" spans="1:16" ht="45" x14ac:dyDescent="0.25">
      <c r="A5264" s="21" t="s">
        <v>9400</v>
      </c>
      <c r="B5264" s="21" t="s">
        <v>49</v>
      </c>
      <c r="C5264" s="22"/>
      <c r="D5264" s="22"/>
      <c r="E5264" s="22"/>
      <c r="F5264" s="22"/>
      <c r="G5264" s="22"/>
      <c r="H5264" s="22"/>
      <c r="I5264" s="22"/>
      <c r="J5264" s="22"/>
      <c r="K5264" s="23">
        <v>1</v>
      </c>
      <c r="L5264" s="23">
        <v>1</v>
      </c>
      <c r="M5264" s="21" t="s">
        <v>50</v>
      </c>
      <c r="N5264" s="21" t="s">
        <v>50</v>
      </c>
      <c r="O5264" s="22"/>
      <c r="P5264" s="22"/>
    </row>
    <row r="5265" spans="1:16" ht="45" x14ac:dyDescent="0.25">
      <c r="A5265" s="21" t="s">
        <v>9401</v>
      </c>
      <c r="B5265" s="21" t="s">
        <v>49</v>
      </c>
      <c r="C5265" s="22"/>
      <c r="D5265" s="22"/>
      <c r="E5265" s="22"/>
      <c r="F5265" s="22"/>
      <c r="G5265" s="22"/>
      <c r="H5265" s="22"/>
      <c r="I5265" s="22"/>
      <c r="J5265" s="22"/>
      <c r="K5265" s="23">
        <v>1</v>
      </c>
      <c r="L5265" s="23">
        <v>1</v>
      </c>
      <c r="M5265" s="21" t="s">
        <v>50</v>
      </c>
      <c r="N5265" s="21" t="s">
        <v>50</v>
      </c>
      <c r="O5265" s="22"/>
      <c r="P5265" s="22"/>
    </row>
    <row r="5266" spans="1:16" ht="45" x14ac:dyDescent="0.25">
      <c r="A5266" s="21" t="s">
        <v>9402</v>
      </c>
      <c r="B5266" s="21" t="s">
        <v>49</v>
      </c>
      <c r="C5266" s="22"/>
      <c r="D5266" s="22"/>
      <c r="E5266" s="22"/>
      <c r="F5266" s="22"/>
      <c r="G5266" s="22"/>
      <c r="H5266" s="22"/>
      <c r="I5266" s="22"/>
      <c r="J5266" s="22"/>
      <c r="K5266" s="23">
        <v>1</v>
      </c>
      <c r="L5266" s="23">
        <v>1</v>
      </c>
      <c r="M5266" s="21" t="s">
        <v>50</v>
      </c>
      <c r="N5266" s="21" t="s">
        <v>50</v>
      </c>
      <c r="O5266" s="22"/>
      <c r="P5266" s="22"/>
    </row>
    <row r="5267" spans="1:16" ht="45" x14ac:dyDescent="0.25">
      <c r="A5267" s="21" t="s">
        <v>9403</v>
      </c>
      <c r="B5267" s="21" t="s">
        <v>49</v>
      </c>
      <c r="C5267" s="22"/>
      <c r="D5267" s="22"/>
      <c r="E5267" s="22"/>
      <c r="F5267" s="22"/>
      <c r="G5267" s="22"/>
      <c r="H5267" s="22"/>
      <c r="I5267" s="22"/>
      <c r="J5267" s="22"/>
      <c r="K5267" s="23">
        <v>1</v>
      </c>
      <c r="L5267" s="23">
        <v>1</v>
      </c>
      <c r="M5267" s="21" t="s">
        <v>50</v>
      </c>
      <c r="N5267" s="21" t="s">
        <v>50</v>
      </c>
      <c r="O5267" s="22"/>
      <c r="P5267" s="22"/>
    </row>
    <row r="5268" spans="1:16" ht="45" x14ac:dyDescent="0.25">
      <c r="A5268" s="21" t="s">
        <v>9404</v>
      </c>
      <c r="B5268" s="21" t="s">
        <v>49</v>
      </c>
      <c r="C5268" s="22"/>
      <c r="D5268" s="22"/>
      <c r="E5268" s="22"/>
      <c r="F5268" s="22"/>
      <c r="G5268" s="22"/>
      <c r="H5268" s="22"/>
      <c r="I5268" s="22"/>
      <c r="J5268" s="22"/>
      <c r="K5268" s="23">
        <v>1</v>
      </c>
      <c r="L5268" s="23">
        <v>1</v>
      </c>
      <c r="M5268" s="21" t="s">
        <v>50</v>
      </c>
      <c r="N5268" s="21" t="s">
        <v>50</v>
      </c>
      <c r="O5268" s="22"/>
      <c r="P5268" s="22"/>
    </row>
    <row r="5269" spans="1:16" ht="45" x14ac:dyDescent="0.25">
      <c r="A5269" s="21" t="s">
        <v>9405</v>
      </c>
      <c r="B5269" s="21" t="s">
        <v>198</v>
      </c>
      <c r="C5269" s="22"/>
      <c r="D5269" s="22"/>
      <c r="E5269" s="22"/>
      <c r="F5269" s="22"/>
      <c r="G5269" s="22"/>
      <c r="H5269" s="22"/>
      <c r="I5269" s="22"/>
      <c r="J5269" s="22"/>
      <c r="K5269" s="23">
        <v>1</v>
      </c>
      <c r="L5269" s="23">
        <v>1</v>
      </c>
      <c r="M5269" s="21" t="s">
        <v>50</v>
      </c>
      <c r="N5269" s="21" t="s">
        <v>50</v>
      </c>
      <c r="O5269" s="22"/>
      <c r="P5269" s="22"/>
    </row>
    <row r="5270" spans="1:16" ht="45" x14ac:dyDescent="0.25">
      <c r="A5270" s="21" t="s">
        <v>9406</v>
      </c>
      <c r="B5270" s="21" t="s">
        <v>49</v>
      </c>
      <c r="C5270" s="22"/>
      <c r="D5270" s="22"/>
      <c r="E5270" s="22"/>
      <c r="F5270" s="22"/>
      <c r="G5270" s="22"/>
      <c r="H5270" s="22"/>
      <c r="I5270" s="22"/>
      <c r="J5270" s="22"/>
      <c r="K5270" s="23">
        <v>1</v>
      </c>
      <c r="L5270" s="23">
        <v>1</v>
      </c>
      <c r="M5270" s="21" t="s">
        <v>50</v>
      </c>
      <c r="N5270" s="21" t="s">
        <v>50</v>
      </c>
      <c r="O5270" s="22"/>
      <c r="P5270" s="22"/>
    </row>
    <row r="5271" spans="1:16" ht="45" x14ac:dyDescent="0.25">
      <c r="A5271" s="21" t="s">
        <v>9407</v>
      </c>
      <c r="B5271" s="21" t="s">
        <v>49</v>
      </c>
      <c r="C5271" s="22"/>
      <c r="D5271" s="22"/>
      <c r="E5271" s="22"/>
      <c r="F5271" s="22"/>
      <c r="G5271" s="22"/>
      <c r="H5271" s="22"/>
      <c r="I5271" s="22"/>
      <c r="J5271" s="22"/>
      <c r="K5271" s="23">
        <v>1</v>
      </c>
      <c r="L5271" s="23">
        <v>1</v>
      </c>
      <c r="M5271" s="21" t="s">
        <v>50</v>
      </c>
      <c r="N5271" s="21" t="s">
        <v>50</v>
      </c>
      <c r="O5271" s="22"/>
      <c r="P5271" s="22"/>
    </row>
    <row r="5272" spans="1:16" ht="45" x14ac:dyDescent="0.25">
      <c r="A5272" s="21" t="s">
        <v>9408</v>
      </c>
      <c r="B5272" s="21" t="s">
        <v>49</v>
      </c>
      <c r="C5272" s="22"/>
      <c r="D5272" s="22"/>
      <c r="E5272" s="22"/>
      <c r="F5272" s="22"/>
      <c r="G5272" s="22"/>
      <c r="H5272" s="22"/>
      <c r="I5272" s="22"/>
      <c r="J5272" s="22"/>
      <c r="K5272" s="23">
        <v>1</v>
      </c>
      <c r="L5272" s="23">
        <v>1</v>
      </c>
      <c r="M5272" s="21" t="s">
        <v>50</v>
      </c>
      <c r="N5272" s="21" t="s">
        <v>50</v>
      </c>
      <c r="O5272" s="22"/>
      <c r="P5272" s="22"/>
    </row>
    <row r="5273" spans="1:16" ht="45" x14ac:dyDescent="0.25">
      <c r="A5273" s="21" t="s">
        <v>9409</v>
      </c>
      <c r="B5273" s="21" t="s">
        <v>49</v>
      </c>
      <c r="C5273" s="22"/>
      <c r="D5273" s="22"/>
      <c r="E5273" s="22"/>
      <c r="F5273" s="22"/>
      <c r="G5273" s="22"/>
      <c r="H5273" s="22"/>
      <c r="I5273" s="22"/>
      <c r="J5273" s="22"/>
      <c r="K5273" s="23">
        <v>1</v>
      </c>
      <c r="L5273" s="23">
        <v>1</v>
      </c>
      <c r="M5273" s="21" t="s">
        <v>50</v>
      </c>
      <c r="N5273" s="21" t="s">
        <v>50</v>
      </c>
      <c r="O5273" s="22"/>
      <c r="P5273" s="22"/>
    </row>
    <row r="5274" spans="1:16" ht="45" x14ac:dyDescent="0.25">
      <c r="A5274" s="21" t="s">
        <v>9410</v>
      </c>
      <c r="B5274" s="21" t="s">
        <v>49</v>
      </c>
      <c r="C5274" s="22"/>
      <c r="D5274" s="22"/>
      <c r="E5274" s="22"/>
      <c r="F5274" s="22"/>
      <c r="G5274" s="22"/>
      <c r="H5274" s="22"/>
      <c r="I5274" s="22"/>
      <c r="J5274" s="22"/>
      <c r="K5274" s="23">
        <v>1</v>
      </c>
      <c r="L5274" s="23">
        <v>1</v>
      </c>
      <c r="M5274" s="21" t="s">
        <v>50</v>
      </c>
      <c r="N5274" s="21" t="s">
        <v>50</v>
      </c>
      <c r="O5274" s="22"/>
      <c r="P5274" s="22"/>
    </row>
    <row r="5275" spans="1:16" ht="45" x14ac:dyDescent="0.25">
      <c r="A5275" s="21" t="s">
        <v>9411</v>
      </c>
      <c r="B5275" s="21" t="s">
        <v>49</v>
      </c>
      <c r="C5275" s="22"/>
      <c r="D5275" s="22"/>
      <c r="E5275" s="22"/>
      <c r="F5275" s="22"/>
      <c r="G5275" s="22"/>
      <c r="H5275" s="22"/>
      <c r="I5275" s="22"/>
      <c r="J5275" s="22"/>
      <c r="K5275" s="23">
        <v>1</v>
      </c>
      <c r="L5275" s="23">
        <v>1</v>
      </c>
      <c r="M5275" s="21" t="s">
        <v>50</v>
      </c>
      <c r="N5275" s="21" t="s">
        <v>50</v>
      </c>
      <c r="O5275" s="22"/>
      <c r="P5275" s="22"/>
    </row>
    <row r="5276" spans="1:16" ht="45" x14ac:dyDescent="0.25">
      <c r="A5276" s="21" t="s">
        <v>9412</v>
      </c>
      <c r="B5276" s="21" t="s">
        <v>49</v>
      </c>
      <c r="C5276" s="22"/>
      <c r="D5276" s="22"/>
      <c r="E5276" s="22"/>
      <c r="F5276" s="22"/>
      <c r="G5276" s="22"/>
      <c r="H5276" s="22"/>
      <c r="I5276" s="22"/>
      <c r="J5276" s="22"/>
      <c r="K5276" s="23">
        <v>1</v>
      </c>
      <c r="L5276" s="23">
        <v>1</v>
      </c>
      <c r="M5276" s="21" t="s">
        <v>50</v>
      </c>
      <c r="N5276" s="21" t="s">
        <v>50</v>
      </c>
      <c r="O5276" s="22"/>
      <c r="P5276" s="22"/>
    </row>
    <row r="5277" spans="1:16" ht="45" x14ac:dyDescent="0.25">
      <c r="A5277" s="21" t="s">
        <v>9413</v>
      </c>
      <c r="B5277" s="21" t="s">
        <v>49</v>
      </c>
      <c r="C5277" s="22"/>
      <c r="D5277" s="22"/>
      <c r="E5277" s="22"/>
      <c r="F5277" s="22"/>
      <c r="G5277" s="22"/>
      <c r="H5277" s="22"/>
      <c r="I5277" s="22"/>
      <c r="J5277" s="22"/>
      <c r="K5277" s="23">
        <v>1</v>
      </c>
      <c r="L5277" s="23">
        <v>1</v>
      </c>
      <c r="M5277" s="21" t="s">
        <v>50</v>
      </c>
      <c r="N5277" s="21" t="s">
        <v>50</v>
      </c>
      <c r="O5277" s="22"/>
      <c r="P5277" s="22"/>
    </row>
    <row r="5278" spans="1:16" ht="45" x14ac:dyDescent="0.25">
      <c r="A5278" s="21" t="s">
        <v>9414</v>
      </c>
      <c r="B5278" s="21" t="s">
        <v>49</v>
      </c>
      <c r="C5278" s="22"/>
      <c r="D5278" s="22"/>
      <c r="E5278" s="22"/>
      <c r="F5278" s="22"/>
      <c r="G5278" s="22"/>
      <c r="H5278" s="22"/>
      <c r="I5278" s="22"/>
      <c r="J5278" s="22"/>
      <c r="K5278" s="23">
        <v>1</v>
      </c>
      <c r="L5278" s="23">
        <v>1</v>
      </c>
      <c r="M5278" s="21" t="s">
        <v>50</v>
      </c>
      <c r="N5278" s="21" t="s">
        <v>50</v>
      </c>
      <c r="O5278" s="22"/>
      <c r="P5278" s="22"/>
    </row>
    <row r="5279" spans="1:16" ht="45" x14ac:dyDescent="0.25">
      <c r="A5279" s="21" t="s">
        <v>9415</v>
      </c>
      <c r="B5279" s="21" t="s">
        <v>49</v>
      </c>
      <c r="C5279" s="22"/>
      <c r="D5279" s="22"/>
      <c r="E5279" s="22"/>
      <c r="F5279" s="22"/>
      <c r="G5279" s="22"/>
      <c r="H5279" s="22"/>
      <c r="I5279" s="22"/>
      <c r="J5279" s="22"/>
      <c r="K5279" s="23">
        <v>1</v>
      </c>
      <c r="L5279" s="23">
        <v>1</v>
      </c>
      <c r="M5279" s="21" t="s">
        <v>50</v>
      </c>
      <c r="N5279" s="21" t="s">
        <v>50</v>
      </c>
      <c r="O5279" s="22"/>
      <c r="P5279" s="22"/>
    </row>
    <row r="5280" spans="1:16" ht="45" x14ac:dyDescent="0.25">
      <c r="A5280" s="21" t="s">
        <v>4000</v>
      </c>
      <c r="B5280" s="21" t="s">
        <v>49</v>
      </c>
      <c r="C5280" s="23">
        <v>3554957.28</v>
      </c>
      <c r="D5280" s="23">
        <v>1163.43</v>
      </c>
      <c r="E5280" s="23">
        <v>3455338.57</v>
      </c>
      <c r="F5280" s="23">
        <v>2236.5700000000002</v>
      </c>
      <c r="G5280" s="23">
        <v>3780057.28</v>
      </c>
      <c r="H5280" s="23">
        <v>2205.19</v>
      </c>
      <c r="I5280" s="23">
        <v>3302985.14</v>
      </c>
      <c r="J5280" s="23">
        <v>2597.75</v>
      </c>
      <c r="K5280" s="23">
        <v>1</v>
      </c>
      <c r="L5280" s="23">
        <v>1</v>
      </c>
      <c r="M5280" s="21" t="s">
        <v>50</v>
      </c>
      <c r="N5280" s="21" t="s">
        <v>5192</v>
      </c>
      <c r="O5280" s="22"/>
      <c r="P5280" s="23">
        <v>2459</v>
      </c>
    </row>
    <row r="5281" spans="1:16" ht="45" x14ac:dyDescent="0.25">
      <c r="A5281" s="21" t="s">
        <v>9416</v>
      </c>
      <c r="B5281" s="21" t="s">
        <v>49</v>
      </c>
      <c r="C5281" s="22"/>
      <c r="D5281" s="22"/>
      <c r="E5281" s="22"/>
      <c r="F5281" s="22"/>
      <c r="G5281" s="22"/>
      <c r="H5281" s="22"/>
      <c r="I5281" s="22"/>
      <c r="J5281" s="22"/>
      <c r="K5281" s="23">
        <v>1</v>
      </c>
      <c r="L5281" s="23">
        <v>1</v>
      </c>
      <c r="M5281" s="21" t="s">
        <v>50</v>
      </c>
      <c r="N5281" s="21" t="s">
        <v>50</v>
      </c>
      <c r="O5281" s="22"/>
      <c r="P5281" s="22"/>
    </row>
    <row r="5282" spans="1:16" ht="45" x14ac:dyDescent="0.25">
      <c r="A5282" s="21" t="s">
        <v>9417</v>
      </c>
      <c r="B5282" s="21" t="s">
        <v>49</v>
      </c>
      <c r="C5282" s="22"/>
      <c r="D5282" s="22"/>
      <c r="E5282" s="22"/>
      <c r="F5282" s="22"/>
      <c r="G5282" s="22"/>
      <c r="H5282" s="22"/>
      <c r="I5282" s="22"/>
      <c r="J5282" s="22"/>
      <c r="K5282" s="23">
        <v>1</v>
      </c>
      <c r="L5282" s="23">
        <v>1</v>
      </c>
      <c r="M5282" s="21" t="s">
        <v>50</v>
      </c>
      <c r="N5282" s="21" t="s">
        <v>50</v>
      </c>
      <c r="O5282" s="22"/>
      <c r="P5282" s="22"/>
    </row>
    <row r="5283" spans="1:16" ht="45" x14ac:dyDescent="0.25">
      <c r="A5283" s="21" t="s">
        <v>9418</v>
      </c>
      <c r="B5283" s="21" t="s">
        <v>49</v>
      </c>
      <c r="C5283" s="22"/>
      <c r="D5283" s="22"/>
      <c r="E5283" s="22"/>
      <c r="F5283" s="22"/>
      <c r="G5283" s="22"/>
      <c r="H5283" s="22"/>
      <c r="I5283" s="22"/>
      <c r="J5283" s="22"/>
      <c r="K5283" s="23">
        <v>1</v>
      </c>
      <c r="L5283" s="23">
        <v>1</v>
      </c>
      <c r="M5283" s="21" t="s">
        <v>50</v>
      </c>
      <c r="N5283" s="21" t="s">
        <v>50</v>
      </c>
      <c r="O5283" s="22"/>
      <c r="P5283" s="22"/>
    </row>
    <row r="5284" spans="1:16" ht="45" x14ac:dyDescent="0.25">
      <c r="A5284" s="21" t="s">
        <v>9419</v>
      </c>
      <c r="B5284" s="21" t="s">
        <v>49</v>
      </c>
      <c r="C5284" s="22"/>
      <c r="D5284" s="22"/>
      <c r="E5284" s="22"/>
      <c r="F5284" s="22"/>
      <c r="G5284" s="22"/>
      <c r="H5284" s="22"/>
      <c r="I5284" s="22"/>
      <c r="J5284" s="22"/>
      <c r="K5284" s="23">
        <v>1</v>
      </c>
      <c r="L5284" s="23">
        <v>1</v>
      </c>
      <c r="M5284" s="21" t="s">
        <v>50</v>
      </c>
      <c r="N5284" s="21" t="s">
        <v>50</v>
      </c>
      <c r="O5284" s="22"/>
      <c r="P5284" s="22"/>
    </row>
    <row r="5285" spans="1:16" ht="45" x14ac:dyDescent="0.25">
      <c r="A5285" s="21" t="s">
        <v>4002</v>
      </c>
      <c r="B5285" s="21" t="s">
        <v>49</v>
      </c>
      <c r="C5285" s="23">
        <v>3994175.18</v>
      </c>
      <c r="D5285" s="23">
        <v>439.45</v>
      </c>
      <c r="E5285" s="23">
        <v>3647240.31</v>
      </c>
      <c r="F5285" s="23">
        <v>401.12</v>
      </c>
      <c r="G5285" s="23">
        <v>4348939.7</v>
      </c>
      <c r="H5285" s="23">
        <v>468.7</v>
      </c>
      <c r="I5285" s="23">
        <v>4245498.13</v>
      </c>
      <c r="J5285" s="23">
        <v>457.87</v>
      </c>
      <c r="K5285" s="23">
        <v>1</v>
      </c>
      <c r="L5285" s="23">
        <v>1</v>
      </c>
      <c r="M5285" s="21" t="s">
        <v>50</v>
      </c>
      <c r="N5285" s="21" t="s">
        <v>5192</v>
      </c>
      <c r="O5285" s="22"/>
      <c r="P5285" s="23">
        <v>12885.5</v>
      </c>
    </row>
    <row r="5286" spans="1:16" ht="45" x14ac:dyDescent="0.25">
      <c r="A5286" s="21" t="s">
        <v>9420</v>
      </c>
      <c r="B5286" s="21" t="s">
        <v>49</v>
      </c>
      <c r="C5286" s="22"/>
      <c r="D5286" s="22"/>
      <c r="E5286" s="22"/>
      <c r="F5286" s="22"/>
      <c r="G5286" s="22"/>
      <c r="H5286" s="22"/>
      <c r="I5286" s="22"/>
      <c r="J5286" s="22"/>
      <c r="K5286" s="23">
        <v>1</v>
      </c>
      <c r="L5286" s="23">
        <v>1</v>
      </c>
      <c r="M5286" s="21" t="s">
        <v>50</v>
      </c>
      <c r="N5286" s="21" t="s">
        <v>50</v>
      </c>
      <c r="O5286" s="22"/>
      <c r="P5286" s="22"/>
    </row>
    <row r="5287" spans="1:16" ht="45" x14ac:dyDescent="0.25">
      <c r="A5287" s="21" t="s">
        <v>9421</v>
      </c>
      <c r="B5287" s="21" t="s">
        <v>49</v>
      </c>
      <c r="C5287" s="22"/>
      <c r="D5287" s="22"/>
      <c r="E5287" s="22"/>
      <c r="F5287" s="22"/>
      <c r="G5287" s="22"/>
      <c r="H5287" s="22"/>
      <c r="I5287" s="22"/>
      <c r="J5287" s="22"/>
      <c r="K5287" s="23">
        <v>1</v>
      </c>
      <c r="L5287" s="23">
        <v>1</v>
      </c>
      <c r="M5287" s="21" t="s">
        <v>50</v>
      </c>
      <c r="N5287" s="21" t="s">
        <v>50</v>
      </c>
      <c r="O5287" s="22"/>
      <c r="P5287" s="22"/>
    </row>
    <row r="5288" spans="1:16" ht="45" x14ac:dyDescent="0.25">
      <c r="A5288" s="21" t="s">
        <v>9422</v>
      </c>
      <c r="B5288" s="21" t="s">
        <v>49</v>
      </c>
      <c r="C5288" s="22"/>
      <c r="D5288" s="22"/>
      <c r="E5288" s="22"/>
      <c r="F5288" s="22"/>
      <c r="G5288" s="22"/>
      <c r="H5288" s="22"/>
      <c r="I5288" s="22"/>
      <c r="J5288" s="22"/>
      <c r="K5288" s="23">
        <v>1</v>
      </c>
      <c r="L5288" s="23">
        <v>1</v>
      </c>
      <c r="M5288" s="21" t="s">
        <v>50</v>
      </c>
      <c r="N5288" s="21" t="s">
        <v>50</v>
      </c>
      <c r="O5288" s="22"/>
      <c r="P5288" s="22"/>
    </row>
    <row r="5289" spans="1:16" ht="45" x14ac:dyDescent="0.25">
      <c r="A5289" s="21" t="s">
        <v>9423</v>
      </c>
      <c r="B5289" s="21" t="s">
        <v>49</v>
      </c>
      <c r="C5289" s="22"/>
      <c r="D5289" s="22"/>
      <c r="E5289" s="22"/>
      <c r="F5289" s="22"/>
      <c r="G5289" s="22"/>
      <c r="H5289" s="22"/>
      <c r="I5289" s="22"/>
      <c r="J5289" s="22"/>
      <c r="K5289" s="23">
        <v>1</v>
      </c>
      <c r="L5289" s="23">
        <v>1</v>
      </c>
      <c r="M5289" s="21" t="s">
        <v>50</v>
      </c>
      <c r="N5289" s="21" t="s">
        <v>50</v>
      </c>
      <c r="O5289" s="22"/>
      <c r="P5289" s="22"/>
    </row>
    <row r="5290" spans="1:16" ht="45" x14ac:dyDescent="0.25">
      <c r="A5290" s="21" t="s">
        <v>4004</v>
      </c>
      <c r="B5290" s="21" t="s">
        <v>49</v>
      </c>
      <c r="C5290" s="23">
        <v>3911520.3</v>
      </c>
      <c r="D5290" s="23">
        <v>439.45</v>
      </c>
      <c r="E5290" s="23">
        <v>3571764.85</v>
      </c>
      <c r="F5290" s="23">
        <v>401.12</v>
      </c>
      <c r="G5290" s="23">
        <v>4258943.38</v>
      </c>
      <c r="H5290" s="23">
        <v>468.7</v>
      </c>
      <c r="I5290" s="23">
        <v>4157642.42</v>
      </c>
      <c r="J5290" s="23">
        <v>457.87</v>
      </c>
      <c r="K5290" s="23">
        <v>1</v>
      </c>
      <c r="L5290" s="23">
        <v>1</v>
      </c>
      <c r="M5290" s="21" t="s">
        <v>50</v>
      </c>
      <c r="N5290" s="21" t="s">
        <v>5192</v>
      </c>
      <c r="O5290" s="22"/>
      <c r="P5290" s="23">
        <v>16434</v>
      </c>
    </row>
    <row r="5291" spans="1:16" ht="45" x14ac:dyDescent="0.25">
      <c r="A5291" s="21" t="s">
        <v>4006</v>
      </c>
      <c r="B5291" s="21" t="s">
        <v>49</v>
      </c>
      <c r="C5291" s="23">
        <v>24725194.59</v>
      </c>
      <c r="D5291" s="23">
        <v>152.44999999999999</v>
      </c>
      <c r="E5291" s="23">
        <v>19419516.079999998</v>
      </c>
      <c r="F5291" s="23">
        <v>136.97999999999999</v>
      </c>
      <c r="G5291" s="23">
        <v>17937321.52</v>
      </c>
      <c r="H5291" s="23">
        <v>120.77</v>
      </c>
      <c r="I5291" s="23">
        <v>19589131.5</v>
      </c>
      <c r="J5291" s="23">
        <v>128.65</v>
      </c>
      <c r="K5291" s="23">
        <v>1</v>
      </c>
      <c r="L5291" s="23">
        <v>1</v>
      </c>
      <c r="M5291" s="21" t="s">
        <v>50</v>
      </c>
      <c r="N5291" s="21" t="s">
        <v>1462</v>
      </c>
      <c r="O5291" s="22"/>
      <c r="P5291" s="23">
        <v>150801</v>
      </c>
    </row>
    <row r="5292" spans="1:16" ht="45" x14ac:dyDescent="0.25">
      <c r="A5292" s="21" t="s">
        <v>9424</v>
      </c>
      <c r="B5292" s="21" t="s">
        <v>49</v>
      </c>
      <c r="C5292" s="22"/>
      <c r="D5292" s="22"/>
      <c r="E5292" s="22"/>
      <c r="F5292" s="22"/>
      <c r="G5292" s="22"/>
      <c r="H5292" s="22"/>
      <c r="I5292" s="22"/>
      <c r="J5292" s="22"/>
      <c r="K5292" s="23">
        <v>1</v>
      </c>
      <c r="L5292" s="23">
        <v>1</v>
      </c>
      <c r="M5292" s="21" t="s">
        <v>50</v>
      </c>
      <c r="N5292" s="21" t="s">
        <v>50</v>
      </c>
      <c r="O5292" s="22"/>
      <c r="P5292" s="22"/>
    </row>
    <row r="5293" spans="1:16" ht="45" x14ac:dyDescent="0.25">
      <c r="A5293" s="21" t="s">
        <v>9425</v>
      </c>
      <c r="B5293" s="21" t="s">
        <v>49</v>
      </c>
      <c r="C5293" s="22"/>
      <c r="D5293" s="22"/>
      <c r="E5293" s="22"/>
      <c r="F5293" s="22"/>
      <c r="G5293" s="22"/>
      <c r="H5293" s="22"/>
      <c r="I5293" s="22"/>
      <c r="J5293" s="22"/>
      <c r="K5293" s="23">
        <v>1</v>
      </c>
      <c r="L5293" s="23">
        <v>1</v>
      </c>
      <c r="M5293" s="21" t="s">
        <v>50</v>
      </c>
      <c r="N5293" s="21" t="s">
        <v>50</v>
      </c>
      <c r="O5293" s="22"/>
      <c r="P5293" s="22"/>
    </row>
    <row r="5294" spans="1:16" ht="45" x14ac:dyDescent="0.25">
      <c r="A5294" s="21" t="s">
        <v>9426</v>
      </c>
      <c r="B5294" s="21" t="s">
        <v>49</v>
      </c>
      <c r="C5294" s="22"/>
      <c r="D5294" s="22"/>
      <c r="E5294" s="22"/>
      <c r="F5294" s="22"/>
      <c r="G5294" s="22"/>
      <c r="H5294" s="22"/>
      <c r="I5294" s="22"/>
      <c r="J5294" s="22"/>
      <c r="K5294" s="23">
        <v>1</v>
      </c>
      <c r="L5294" s="23">
        <v>1</v>
      </c>
      <c r="M5294" s="21" t="s">
        <v>50</v>
      </c>
      <c r="N5294" s="21" t="s">
        <v>50</v>
      </c>
      <c r="O5294" s="22"/>
      <c r="P5294" s="22"/>
    </row>
    <row r="5295" spans="1:16" ht="45" x14ac:dyDescent="0.25">
      <c r="A5295" s="21" t="s">
        <v>9427</v>
      </c>
      <c r="B5295" s="21" t="s">
        <v>49</v>
      </c>
      <c r="C5295" s="22"/>
      <c r="D5295" s="22"/>
      <c r="E5295" s="22"/>
      <c r="F5295" s="22"/>
      <c r="G5295" s="22"/>
      <c r="H5295" s="22"/>
      <c r="I5295" s="22"/>
      <c r="J5295" s="22"/>
      <c r="K5295" s="23">
        <v>1</v>
      </c>
      <c r="L5295" s="23">
        <v>1</v>
      </c>
      <c r="M5295" s="21" t="s">
        <v>50</v>
      </c>
      <c r="N5295" s="21" t="s">
        <v>50</v>
      </c>
      <c r="O5295" s="22"/>
      <c r="P5295" s="22"/>
    </row>
    <row r="5296" spans="1:16" ht="45" x14ac:dyDescent="0.25">
      <c r="A5296" s="21" t="s">
        <v>9428</v>
      </c>
      <c r="B5296" s="21" t="s">
        <v>49</v>
      </c>
      <c r="C5296" s="22"/>
      <c r="D5296" s="22"/>
      <c r="E5296" s="22"/>
      <c r="F5296" s="22"/>
      <c r="G5296" s="22"/>
      <c r="H5296" s="22"/>
      <c r="I5296" s="22"/>
      <c r="J5296" s="22"/>
      <c r="K5296" s="23">
        <v>1</v>
      </c>
      <c r="L5296" s="23">
        <v>1</v>
      </c>
      <c r="M5296" s="21" t="s">
        <v>50</v>
      </c>
      <c r="N5296" s="21" t="s">
        <v>50</v>
      </c>
      <c r="O5296" s="22"/>
      <c r="P5296" s="22"/>
    </row>
    <row r="5297" spans="1:16" ht="45" x14ac:dyDescent="0.25">
      <c r="A5297" s="21" t="s">
        <v>4008</v>
      </c>
      <c r="B5297" s="21" t="s">
        <v>49</v>
      </c>
      <c r="C5297" s="23">
        <v>1808980.74</v>
      </c>
      <c r="D5297" s="23">
        <v>1297.24</v>
      </c>
      <c r="E5297" s="23">
        <v>5682861.5099999998</v>
      </c>
      <c r="F5297" s="23">
        <v>2193.62</v>
      </c>
      <c r="G5297" s="23">
        <v>7233429.29</v>
      </c>
      <c r="H5297" s="23">
        <v>2002.04</v>
      </c>
      <c r="I5297" s="23">
        <v>6056483.3300000001</v>
      </c>
      <c r="J5297" s="23">
        <v>2324.16</v>
      </c>
      <c r="K5297" s="23">
        <v>1</v>
      </c>
      <c r="L5297" s="23">
        <v>1</v>
      </c>
      <c r="M5297" s="21" t="s">
        <v>50</v>
      </c>
      <c r="N5297" s="21" t="s">
        <v>5192</v>
      </c>
      <c r="O5297" s="22"/>
      <c r="P5297" s="23">
        <v>4732</v>
      </c>
    </row>
    <row r="5298" spans="1:16" ht="45" x14ac:dyDescent="0.25">
      <c r="A5298" s="21" t="s">
        <v>9429</v>
      </c>
      <c r="B5298" s="21" t="s">
        <v>49</v>
      </c>
      <c r="C5298" s="22"/>
      <c r="D5298" s="22"/>
      <c r="E5298" s="22"/>
      <c r="F5298" s="22"/>
      <c r="G5298" s="22"/>
      <c r="H5298" s="22"/>
      <c r="I5298" s="22"/>
      <c r="J5298" s="22"/>
      <c r="K5298" s="23">
        <v>1</v>
      </c>
      <c r="L5298" s="23">
        <v>1</v>
      </c>
      <c r="M5298" s="21" t="s">
        <v>50</v>
      </c>
      <c r="N5298" s="21" t="s">
        <v>50</v>
      </c>
      <c r="O5298" s="22"/>
      <c r="P5298" s="22"/>
    </row>
    <row r="5299" spans="1:16" ht="45" x14ac:dyDescent="0.25">
      <c r="A5299" s="21" t="s">
        <v>9430</v>
      </c>
      <c r="B5299" s="21" t="s">
        <v>49</v>
      </c>
      <c r="C5299" s="22"/>
      <c r="D5299" s="22"/>
      <c r="E5299" s="22"/>
      <c r="F5299" s="22"/>
      <c r="G5299" s="22"/>
      <c r="H5299" s="22"/>
      <c r="I5299" s="22"/>
      <c r="J5299" s="22"/>
      <c r="K5299" s="23">
        <v>1</v>
      </c>
      <c r="L5299" s="23">
        <v>1</v>
      </c>
      <c r="M5299" s="21" t="s">
        <v>50</v>
      </c>
      <c r="N5299" s="21" t="s">
        <v>50</v>
      </c>
      <c r="O5299" s="22"/>
      <c r="P5299" s="22"/>
    </row>
    <row r="5300" spans="1:16" ht="45" x14ac:dyDescent="0.25">
      <c r="A5300" s="21" t="s">
        <v>9431</v>
      </c>
      <c r="B5300" s="21" t="s">
        <v>49</v>
      </c>
      <c r="C5300" s="22"/>
      <c r="D5300" s="22"/>
      <c r="E5300" s="22"/>
      <c r="F5300" s="22"/>
      <c r="G5300" s="22"/>
      <c r="H5300" s="22"/>
      <c r="I5300" s="22"/>
      <c r="J5300" s="22"/>
      <c r="K5300" s="23">
        <v>1</v>
      </c>
      <c r="L5300" s="23">
        <v>1</v>
      </c>
      <c r="M5300" s="21" t="s">
        <v>50</v>
      </c>
      <c r="N5300" s="21" t="s">
        <v>50</v>
      </c>
      <c r="O5300" s="22"/>
      <c r="P5300" s="22"/>
    </row>
    <row r="5301" spans="1:16" ht="45" x14ac:dyDescent="0.25">
      <c r="A5301" s="21" t="s">
        <v>9432</v>
      </c>
      <c r="B5301" s="21" t="s">
        <v>49</v>
      </c>
      <c r="C5301" s="22"/>
      <c r="D5301" s="22"/>
      <c r="E5301" s="22"/>
      <c r="F5301" s="22"/>
      <c r="G5301" s="22"/>
      <c r="H5301" s="22"/>
      <c r="I5301" s="22"/>
      <c r="J5301" s="22"/>
      <c r="K5301" s="23">
        <v>1</v>
      </c>
      <c r="L5301" s="23">
        <v>1</v>
      </c>
      <c r="M5301" s="21" t="s">
        <v>50</v>
      </c>
      <c r="N5301" s="21" t="s">
        <v>50</v>
      </c>
      <c r="O5301" s="22"/>
      <c r="P5301" s="22"/>
    </row>
    <row r="5302" spans="1:16" ht="45" x14ac:dyDescent="0.25">
      <c r="A5302" s="21" t="s">
        <v>9433</v>
      </c>
      <c r="B5302" s="21" t="s">
        <v>49</v>
      </c>
      <c r="C5302" s="22"/>
      <c r="D5302" s="22"/>
      <c r="E5302" s="22"/>
      <c r="F5302" s="22"/>
      <c r="G5302" s="22"/>
      <c r="H5302" s="22"/>
      <c r="I5302" s="22"/>
      <c r="J5302" s="22"/>
      <c r="K5302" s="23">
        <v>1</v>
      </c>
      <c r="L5302" s="23">
        <v>1</v>
      </c>
      <c r="M5302" s="21" t="s">
        <v>50</v>
      </c>
      <c r="N5302" s="21" t="s">
        <v>50</v>
      </c>
      <c r="O5302" s="22"/>
      <c r="P5302" s="22"/>
    </row>
    <row r="5303" spans="1:16" ht="45" x14ac:dyDescent="0.25">
      <c r="A5303" s="21" t="s">
        <v>9434</v>
      </c>
      <c r="B5303" s="21" t="s">
        <v>49</v>
      </c>
      <c r="C5303" s="22"/>
      <c r="D5303" s="22"/>
      <c r="E5303" s="22"/>
      <c r="F5303" s="22"/>
      <c r="G5303" s="22"/>
      <c r="H5303" s="22"/>
      <c r="I5303" s="22"/>
      <c r="J5303" s="22"/>
      <c r="K5303" s="23">
        <v>1</v>
      </c>
      <c r="L5303" s="23">
        <v>1</v>
      </c>
      <c r="M5303" s="21" t="s">
        <v>50</v>
      </c>
      <c r="N5303" s="21" t="s">
        <v>50</v>
      </c>
      <c r="O5303" s="22"/>
      <c r="P5303" s="22"/>
    </row>
    <row r="5304" spans="1:16" ht="45" x14ac:dyDescent="0.25">
      <c r="A5304" s="21" t="s">
        <v>9435</v>
      </c>
      <c r="B5304" s="21" t="s">
        <v>49</v>
      </c>
      <c r="C5304" s="22"/>
      <c r="D5304" s="22"/>
      <c r="E5304" s="22"/>
      <c r="F5304" s="22"/>
      <c r="G5304" s="22"/>
      <c r="H5304" s="22"/>
      <c r="I5304" s="22"/>
      <c r="J5304" s="22"/>
      <c r="K5304" s="23">
        <v>1</v>
      </c>
      <c r="L5304" s="23">
        <v>1</v>
      </c>
      <c r="M5304" s="21" t="s">
        <v>50</v>
      </c>
      <c r="N5304" s="21" t="s">
        <v>50</v>
      </c>
      <c r="O5304" s="22"/>
      <c r="P5304" s="22"/>
    </row>
    <row r="5305" spans="1:16" ht="45" x14ac:dyDescent="0.25">
      <c r="A5305" s="21" t="s">
        <v>9436</v>
      </c>
      <c r="B5305" s="21" t="s">
        <v>49</v>
      </c>
      <c r="C5305" s="22"/>
      <c r="D5305" s="22"/>
      <c r="E5305" s="22"/>
      <c r="F5305" s="22"/>
      <c r="G5305" s="22"/>
      <c r="H5305" s="22"/>
      <c r="I5305" s="22"/>
      <c r="J5305" s="22"/>
      <c r="K5305" s="23">
        <v>1</v>
      </c>
      <c r="L5305" s="23">
        <v>1</v>
      </c>
      <c r="M5305" s="21" t="s">
        <v>50</v>
      </c>
      <c r="N5305" s="21" t="s">
        <v>50</v>
      </c>
      <c r="O5305" s="22"/>
      <c r="P5305" s="22"/>
    </row>
    <row r="5306" spans="1:16" ht="45" x14ac:dyDescent="0.25">
      <c r="A5306" s="21" t="s">
        <v>9437</v>
      </c>
      <c r="B5306" s="21" t="s">
        <v>49</v>
      </c>
      <c r="C5306" s="22"/>
      <c r="D5306" s="22"/>
      <c r="E5306" s="22"/>
      <c r="F5306" s="22"/>
      <c r="G5306" s="22"/>
      <c r="H5306" s="22"/>
      <c r="I5306" s="22"/>
      <c r="J5306" s="22"/>
      <c r="K5306" s="23">
        <v>1</v>
      </c>
      <c r="L5306" s="23">
        <v>1</v>
      </c>
      <c r="M5306" s="21" t="s">
        <v>50</v>
      </c>
      <c r="N5306" s="21" t="s">
        <v>50</v>
      </c>
      <c r="O5306" s="22"/>
      <c r="P5306" s="22"/>
    </row>
    <row r="5307" spans="1:16" ht="45" x14ac:dyDescent="0.25">
      <c r="A5307" s="21" t="s">
        <v>9438</v>
      </c>
      <c r="B5307" s="21" t="s">
        <v>49</v>
      </c>
      <c r="C5307" s="22"/>
      <c r="D5307" s="22"/>
      <c r="E5307" s="22"/>
      <c r="F5307" s="22"/>
      <c r="G5307" s="22"/>
      <c r="H5307" s="22"/>
      <c r="I5307" s="22"/>
      <c r="J5307" s="22"/>
      <c r="K5307" s="23">
        <v>1</v>
      </c>
      <c r="L5307" s="23">
        <v>1</v>
      </c>
      <c r="M5307" s="21" t="s">
        <v>50</v>
      </c>
      <c r="N5307" s="21" t="s">
        <v>50</v>
      </c>
      <c r="O5307" s="22"/>
      <c r="P5307" s="22"/>
    </row>
    <row r="5308" spans="1:16" ht="45" x14ac:dyDescent="0.25">
      <c r="A5308" s="21" t="s">
        <v>9439</v>
      </c>
      <c r="B5308" s="21" t="s">
        <v>49</v>
      </c>
      <c r="C5308" s="22"/>
      <c r="D5308" s="22"/>
      <c r="E5308" s="22"/>
      <c r="F5308" s="22"/>
      <c r="G5308" s="22"/>
      <c r="H5308" s="22"/>
      <c r="I5308" s="22"/>
      <c r="J5308" s="22"/>
      <c r="K5308" s="23">
        <v>1</v>
      </c>
      <c r="L5308" s="23">
        <v>1</v>
      </c>
      <c r="M5308" s="21" t="s">
        <v>50</v>
      </c>
      <c r="N5308" s="21" t="s">
        <v>50</v>
      </c>
      <c r="O5308" s="22"/>
      <c r="P5308" s="22"/>
    </row>
    <row r="5309" spans="1:16" ht="45" x14ac:dyDescent="0.25">
      <c r="A5309" s="21" t="s">
        <v>9440</v>
      </c>
      <c r="B5309" s="21" t="s">
        <v>49</v>
      </c>
      <c r="C5309" s="22"/>
      <c r="D5309" s="22"/>
      <c r="E5309" s="22"/>
      <c r="F5309" s="22"/>
      <c r="G5309" s="22"/>
      <c r="H5309" s="22"/>
      <c r="I5309" s="22"/>
      <c r="J5309" s="22"/>
      <c r="K5309" s="23">
        <v>1</v>
      </c>
      <c r="L5309" s="23">
        <v>1</v>
      </c>
      <c r="M5309" s="21" t="s">
        <v>50</v>
      </c>
      <c r="N5309" s="21" t="s">
        <v>50</v>
      </c>
      <c r="O5309" s="22"/>
      <c r="P5309" s="22"/>
    </row>
    <row r="5310" spans="1:16" ht="45" x14ac:dyDescent="0.25">
      <c r="A5310" s="21" t="s">
        <v>9441</v>
      </c>
      <c r="B5310" s="21" t="s">
        <v>49</v>
      </c>
      <c r="C5310" s="22"/>
      <c r="D5310" s="22"/>
      <c r="E5310" s="22"/>
      <c r="F5310" s="22"/>
      <c r="G5310" s="22"/>
      <c r="H5310" s="22"/>
      <c r="I5310" s="22"/>
      <c r="J5310" s="22"/>
      <c r="K5310" s="23">
        <v>1</v>
      </c>
      <c r="L5310" s="23">
        <v>1</v>
      </c>
      <c r="M5310" s="21" t="s">
        <v>50</v>
      </c>
      <c r="N5310" s="21" t="s">
        <v>50</v>
      </c>
      <c r="O5310" s="22"/>
      <c r="P5310" s="22"/>
    </row>
    <row r="5311" spans="1:16" ht="45" x14ac:dyDescent="0.25">
      <c r="A5311" s="21" t="s">
        <v>9442</v>
      </c>
      <c r="B5311" s="21" t="s">
        <v>49</v>
      </c>
      <c r="C5311" s="22"/>
      <c r="D5311" s="22"/>
      <c r="E5311" s="22"/>
      <c r="F5311" s="22"/>
      <c r="G5311" s="22"/>
      <c r="H5311" s="22"/>
      <c r="I5311" s="22"/>
      <c r="J5311" s="22"/>
      <c r="K5311" s="23">
        <v>1</v>
      </c>
      <c r="L5311" s="23">
        <v>1</v>
      </c>
      <c r="M5311" s="21" t="s">
        <v>50</v>
      </c>
      <c r="N5311" s="21" t="s">
        <v>50</v>
      </c>
      <c r="O5311" s="22"/>
      <c r="P5311" s="22"/>
    </row>
    <row r="5312" spans="1:16" ht="45" x14ac:dyDescent="0.25">
      <c r="A5312" s="21" t="s">
        <v>9443</v>
      </c>
      <c r="B5312" s="21" t="s">
        <v>198</v>
      </c>
      <c r="C5312" s="22"/>
      <c r="D5312" s="22"/>
      <c r="E5312" s="22"/>
      <c r="F5312" s="22"/>
      <c r="G5312" s="22"/>
      <c r="H5312" s="22"/>
      <c r="I5312" s="22"/>
      <c r="J5312" s="22"/>
      <c r="K5312" s="23">
        <v>1</v>
      </c>
      <c r="L5312" s="23">
        <v>1</v>
      </c>
      <c r="M5312" s="21" t="s">
        <v>50</v>
      </c>
      <c r="N5312" s="21" t="s">
        <v>50</v>
      </c>
      <c r="O5312" s="22"/>
      <c r="P5312" s="22"/>
    </row>
    <row r="5313" spans="1:16" ht="45" x14ac:dyDescent="0.25">
      <c r="A5313" s="21" t="s">
        <v>4010</v>
      </c>
      <c r="B5313" s="21" t="s">
        <v>198</v>
      </c>
      <c r="C5313" s="23">
        <v>59895867.539999999</v>
      </c>
      <c r="D5313" s="23">
        <v>59.59</v>
      </c>
      <c r="E5313" s="23">
        <v>53079229.310000002</v>
      </c>
      <c r="F5313" s="23">
        <v>70.03</v>
      </c>
      <c r="G5313" s="23">
        <v>39462614.369999997</v>
      </c>
      <c r="H5313" s="23">
        <v>59.33</v>
      </c>
      <c r="I5313" s="23">
        <v>54116122.899999999</v>
      </c>
      <c r="J5313" s="23">
        <v>77.62</v>
      </c>
      <c r="K5313" s="23">
        <v>1</v>
      </c>
      <c r="L5313" s="23">
        <v>1</v>
      </c>
      <c r="M5313" s="21" t="s">
        <v>50</v>
      </c>
      <c r="N5313" s="21" t="s">
        <v>58</v>
      </c>
      <c r="O5313" s="22"/>
      <c r="P5313" s="23">
        <v>821734</v>
      </c>
    </row>
    <row r="5314" spans="1:16" ht="45" x14ac:dyDescent="0.25">
      <c r="A5314" s="21" t="s">
        <v>9444</v>
      </c>
      <c r="B5314" s="21" t="s">
        <v>49</v>
      </c>
      <c r="C5314" s="22"/>
      <c r="D5314" s="22"/>
      <c r="E5314" s="22"/>
      <c r="F5314" s="22"/>
      <c r="G5314" s="22"/>
      <c r="H5314" s="22"/>
      <c r="I5314" s="22"/>
      <c r="J5314" s="22"/>
      <c r="K5314" s="23">
        <v>1</v>
      </c>
      <c r="L5314" s="23">
        <v>1</v>
      </c>
      <c r="M5314" s="21" t="s">
        <v>50</v>
      </c>
      <c r="N5314" s="21" t="s">
        <v>50</v>
      </c>
      <c r="O5314" s="22"/>
      <c r="P5314" s="22"/>
    </row>
    <row r="5315" spans="1:16" ht="45" x14ac:dyDescent="0.25">
      <c r="A5315" s="21" t="s">
        <v>9445</v>
      </c>
      <c r="B5315" s="21" t="s">
        <v>49</v>
      </c>
      <c r="C5315" s="22"/>
      <c r="D5315" s="22"/>
      <c r="E5315" s="22"/>
      <c r="F5315" s="22"/>
      <c r="G5315" s="22"/>
      <c r="H5315" s="22"/>
      <c r="I5315" s="22"/>
      <c r="J5315" s="22"/>
      <c r="K5315" s="23">
        <v>1</v>
      </c>
      <c r="L5315" s="23">
        <v>1</v>
      </c>
      <c r="M5315" s="21" t="s">
        <v>50</v>
      </c>
      <c r="N5315" s="21" t="s">
        <v>50</v>
      </c>
      <c r="O5315" s="22"/>
      <c r="P5315" s="22"/>
    </row>
    <row r="5316" spans="1:16" ht="45" x14ac:dyDescent="0.25">
      <c r="A5316" s="21" t="s">
        <v>9446</v>
      </c>
      <c r="B5316" s="21" t="s">
        <v>49</v>
      </c>
      <c r="C5316" s="22"/>
      <c r="D5316" s="22"/>
      <c r="E5316" s="22"/>
      <c r="F5316" s="22"/>
      <c r="G5316" s="22"/>
      <c r="H5316" s="22"/>
      <c r="I5316" s="22"/>
      <c r="J5316" s="22"/>
      <c r="K5316" s="23">
        <v>1</v>
      </c>
      <c r="L5316" s="23">
        <v>1</v>
      </c>
      <c r="M5316" s="21" t="s">
        <v>50</v>
      </c>
      <c r="N5316" s="21" t="s">
        <v>50</v>
      </c>
      <c r="O5316" s="22"/>
      <c r="P5316" s="22"/>
    </row>
    <row r="5317" spans="1:16" ht="45" x14ac:dyDescent="0.25">
      <c r="A5317" s="21" t="s">
        <v>9447</v>
      </c>
      <c r="B5317" s="21" t="s">
        <v>49</v>
      </c>
      <c r="C5317" s="22"/>
      <c r="D5317" s="22"/>
      <c r="E5317" s="22"/>
      <c r="F5317" s="22"/>
      <c r="G5317" s="22"/>
      <c r="H5317" s="22"/>
      <c r="I5317" s="22"/>
      <c r="J5317" s="22"/>
      <c r="K5317" s="23">
        <v>1</v>
      </c>
      <c r="L5317" s="23">
        <v>1</v>
      </c>
      <c r="M5317" s="21" t="s">
        <v>50</v>
      </c>
      <c r="N5317" s="21" t="s">
        <v>50</v>
      </c>
      <c r="O5317" s="22"/>
      <c r="P5317" s="22"/>
    </row>
    <row r="5318" spans="1:16" ht="45" x14ac:dyDescent="0.25">
      <c r="A5318" s="21" t="s">
        <v>4012</v>
      </c>
      <c r="B5318" s="21" t="s">
        <v>49</v>
      </c>
      <c r="C5318" s="23">
        <v>65866691.649999999</v>
      </c>
      <c r="D5318" s="23">
        <v>26.86</v>
      </c>
      <c r="E5318" s="23">
        <v>251496681.38</v>
      </c>
      <c r="F5318" s="23">
        <v>70.45</v>
      </c>
      <c r="G5318" s="23">
        <v>245784626.24000001</v>
      </c>
      <c r="H5318" s="23">
        <v>67.010000000000005</v>
      </c>
      <c r="I5318" s="23">
        <v>175834924.91999999</v>
      </c>
      <c r="J5318" s="23">
        <v>84.13</v>
      </c>
      <c r="K5318" s="23">
        <v>1</v>
      </c>
      <c r="L5318" s="23">
        <v>1</v>
      </c>
      <c r="M5318" s="21" t="s">
        <v>50</v>
      </c>
      <c r="N5318" s="21" t="s">
        <v>204</v>
      </c>
      <c r="O5318" s="22"/>
      <c r="P5318" s="23">
        <v>2433561.5</v>
      </c>
    </row>
    <row r="5319" spans="1:16" ht="45" x14ac:dyDescent="0.25">
      <c r="A5319" s="21" t="s">
        <v>9448</v>
      </c>
      <c r="B5319" s="21" t="s">
        <v>49</v>
      </c>
      <c r="C5319" s="22"/>
      <c r="D5319" s="22"/>
      <c r="E5319" s="22"/>
      <c r="F5319" s="22"/>
      <c r="G5319" s="22"/>
      <c r="H5319" s="22"/>
      <c r="I5319" s="22"/>
      <c r="J5319" s="22"/>
      <c r="K5319" s="23">
        <v>1</v>
      </c>
      <c r="L5319" s="23">
        <v>1</v>
      </c>
      <c r="M5319" s="21" t="s">
        <v>50</v>
      </c>
      <c r="N5319" s="21" t="s">
        <v>50</v>
      </c>
      <c r="O5319" s="22"/>
      <c r="P5319" s="22"/>
    </row>
    <row r="5320" spans="1:16" ht="45" x14ac:dyDescent="0.25">
      <c r="A5320" s="21" t="s">
        <v>9449</v>
      </c>
      <c r="B5320" s="21" t="s">
        <v>49</v>
      </c>
      <c r="C5320" s="22"/>
      <c r="D5320" s="22"/>
      <c r="E5320" s="22"/>
      <c r="F5320" s="22"/>
      <c r="G5320" s="22"/>
      <c r="H5320" s="22"/>
      <c r="I5320" s="22"/>
      <c r="J5320" s="22"/>
      <c r="K5320" s="23">
        <v>1</v>
      </c>
      <c r="L5320" s="23">
        <v>1</v>
      </c>
      <c r="M5320" s="21" t="s">
        <v>50</v>
      </c>
      <c r="N5320" s="21" t="s">
        <v>50</v>
      </c>
      <c r="O5320" s="22"/>
      <c r="P5320" s="22"/>
    </row>
    <row r="5321" spans="1:16" ht="45" x14ac:dyDescent="0.25">
      <c r="A5321" s="21" t="s">
        <v>9450</v>
      </c>
      <c r="B5321" s="21" t="s">
        <v>49</v>
      </c>
      <c r="C5321" s="22"/>
      <c r="D5321" s="22"/>
      <c r="E5321" s="22"/>
      <c r="F5321" s="22"/>
      <c r="G5321" s="22"/>
      <c r="H5321" s="22"/>
      <c r="I5321" s="22"/>
      <c r="J5321" s="22"/>
      <c r="K5321" s="23">
        <v>1</v>
      </c>
      <c r="L5321" s="23">
        <v>1</v>
      </c>
      <c r="M5321" s="21" t="s">
        <v>50</v>
      </c>
      <c r="N5321" s="21" t="s">
        <v>50</v>
      </c>
      <c r="O5321" s="22"/>
      <c r="P5321" s="22"/>
    </row>
    <row r="5322" spans="1:16" ht="45" x14ac:dyDescent="0.25">
      <c r="A5322" s="21" t="s">
        <v>9451</v>
      </c>
      <c r="B5322" s="21" t="s">
        <v>49</v>
      </c>
      <c r="C5322" s="22"/>
      <c r="D5322" s="22"/>
      <c r="E5322" s="22"/>
      <c r="F5322" s="22"/>
      <c r="G5322" s="22"/>
      <c r="H5322" s="22"/>
      <c r="I5322" s="22"/>
      <c r="J5322" s="22"/>
      <c r="K5322" s="23">
        <v>1</v>
      </c>
      <c r="L5322" s="23">
        <v>1</v>
      </c>
      <c r="M5322" s="21" t="s">
        <v>50</v>
      </c>
      <c r="N5322" s="21" t="s">
        <v>50</v>
      </c>
      <c r="O5322" s="22"/>
      <c r="P5322" s="22"/>
    </row>
    <row r="5323" spans="1:16" ht="45" x14ac:dyDescent="0.25">
      <c r="A5323" s="21" t="s">
        <v>635</v>
      </c>
      <c r="B5323" s="21" t="s">
        <v>49</v>
      </c>
      <c r="C5323" s="23">
        <v>58544794.560000002</v>
      </c>
      <c r="D5323" s="23">
        <v>594.34</v>
      </c>
      <c r="E5323" s="23">
        <v>43669165.310000002</v>
      </c>
      <c r="F5323" s="23">
        <v>572.26</v>
      </c>
      <c r="G5323" s="23">
        <v>52098904.340000004</v>
      </c>
      <c r="H5323" s="23">
        <v>604.72</v>
      </c>
      <c r="I5323" s="23">
        <v>85370854.239999995</v>
      </c>
      <c r="J5323" s="23">
        <v>1135.25</v>
      </c>
      <c r="K5323" s="23">
        <v>1</v>
      </c>
      <c r="L5323" s="23">
        <v>1</v>
      </c>
      <c r="M5323" s="21" t="s">
        <v>50</v>
      </c>
      <c r="N5323" s="21" t="s">
        <v>1462</v>
      </c>
      <c r="O5323" s="22"/>
      <c r="P5323" s="23">
        <v>88895</v>
      </c>
    </row>
    <row r="5324" spans="1:16" ht="45" x14ac:dyDescent="0.25">
      <c r="A5324" s="21" t="s">
        <v>9452</v>
      </c>
      <c r="B5324" s="21" t="s">
        <v>49</v>
      </c>
      <c r="C5324" s="22"/>
      <c r="D5324" s="22"/>
      <c r="E5324" s="22"/>
      <c r="F5324" s="22"/>
      <c r="G5324" s="22"/>
      <c r="H5324" s="22"/>
      <c r="I5324" s="22"/>
      <c r="J5324" s="22"/>
      <c r="K5324" s="23">
        <v>1</v>
      </c>
      <c r="L5324" s="23">
        <v>1</v>
      </c>
      <c r="M5324" s="21" t="s">
        <v>50</v>
      </c>
      <c r="N5324" s="21" t="s">
        <v>50</v>
      </c>
      <c r="O5324" s="22"/>
      <c r="P5324" s="22"/>
    </row>
    <row r="5325" spans="1:16" ht="45" x14ac:dyDescent="0.25">
      <c r="A5325" s="21" t="s">
        <v>9453</v>
      </c>
      <c r="B5325" s="21" t="s">
        <v>49</v>
      </c>
      <c r="C5325" s="22"/>
      <c r="D5325" s="22"/>
      <c r="E5325" s="22"/>
      <c r="F5325" s="22"/>
      <c r="G5325" s="22"/>
      <c r="H5325" s="22"/>
      <c r="I5325" s="22"/>
      <c r="J5325" s="22"/>
      <c r="K5325" s="23">
        <v>1</v>
      </c>
      <c r="L5325" s="23">
        <v>1</v>
      </c>
      <c r="M5325" s="21" t="s">
        <v>50</v>
      </c>
      <c r="N5325" s="21" t="s">
        <v>50</v>
      </c>
      <c r="O5325" s="22"/>
      <c r="P5325" s="22"/>
    </row>
    <row r="5326" spans="1:16" ht="45" x14ac:dyDescent="0.25">
      <c r="A5326" s="21" t="s">
        <v>4016</v>
      </c>
      <c r="B5326" s="21" t="s">
        <v>49</v>
      </c>
      <c r="C5326" s="23">
        <v>11682879.560000001</v>
      </c>
      <c r="D5326" s="23">
        <v>35.11</v>
      </c>
      <c r="E5326" s="23">
        <v>10761689.33</v>
      </c>
      <c r="F5326" s="23">
        <v>31.07</v>
      </c>
      <c r="G5326" s="23">
        <v>16141695.91</v>
      </c>
      <c r="H5326" s="23">
        <v>46.18</v>
      </c>
      <c r="I5326" s="23">
        <v>11193962.34</v>
      </c>
      <c r="J5326" s="23">
        <v>31.84</v>
      </c>
      <c r="K5326" s="23">
        <v>1</v>
      </c>
      <c r="L5326" s="23">
        <v>1</v>
      </c>
      <c r="M5326" s="21" t="s">
        <v>50</v>
      </c>
      <c r="N5326" s="21" t="s">
        <v>58</v>
      </c>
      <c r="O5326" s="22"/>
      <c r="P5326" s="23">
        <v>343859.5</v>
      </c>
    </row>
    <row r="5327" spans="1:16" ht="45" x14ac:dyDescent="0.25">
      <c r="A5327" s="21" t="s">
        <v>637</v>
      </c>
      <c r="B5327" s="21" t="s">
        <v>49</v>
      </c>
      <c r="C5327" s="23">
        <v>26847205.649999999</v>
      </c>
      <c r="D5327" s="23">
        <v>10.41</v>
      </c>
      <c r="E5327" s="23">
        <v>206731544.33000001</v>
      </c>
      <c r="F5327" s="23">
        <v>39.78</v>
      </c>
      <c r="G5327" s="23">
        <v>278727919.94</v>
      </c>
      <c r="H5327" s="23">
        <v>67.010000000000005</v>
      </c>
      <c r="I5327" s="23">
        <v>267283538.38</v>
      </c>
      <c r="J5327" s="23">
        <v>45.15</v>
      </c>
      <c r="K5327" s="23">
        <v>1</v>
      </c>
      <c r="L5327" s="23">
        <v>1</v>
      </c>
      <c r="M5327" s="21" t="s">
        <v>50</v>
      </c>
      <c r="N5327" s="21" t="s">
        <v>204</v>
      </c>
      <c r="O5327" s="22"/>
      <c r="P5327" s="23">
        <v>2794022.75</v>
      </c>
    </row>
    <row r="5328" spans="1:16" ht="45" x14ac:dyDescent="0.25">
      <c r="A5328" s="21" t="s">
        <v>9454</v>
      </c>
      <c r="B5328" s="21" t="s">
        <v>49</v>
      </c>
      <c r="C5328" s="22"/>
      <c r="D5328" s="22"/>
      <c r="E5328" s="22"/>
      <c r="F5328" s="22"/>
      <c r="G5328" s="22"/>
      <c r="H5328" s="22"/>
      <c r="I5328" s="22"/>
      <c r="J5328" s="22"/>
      <c r="K5328" s="23">
        <v>1</v>
      </c>
      <c r="L5328" s="23">
        <v>1</v>
      </c>
      <c r="M5328" s="21" t="s">
        <v>50</v>
      </c>
      <c r="N5328" s="21" t="s">
        <v>50</v>
      </c>
      <c r="O5328" s="22"/>
      <c r="P5328" s="22"/>
    </row>
    <row r="5329" spans="1:16" ht="45" x14ac:dyDescent="0.25">
      <c r="A5329" s="21" t="s">
        <v>4020</v>
      </c>
      <c r="B5329" s="21" t="s">
        <v>49</v>
      </c>
      <c r="C5329" s="23">
        <v>23195759.649999999</v>
      </c>
      <c r="D5329" s="23">
        <v>35.11</v>
      </c>
      <c r="E5329" s="23">
        <v>21366783.57</v>
      </c>
      <c r="F5329" s="23">
        <v>31.07</v>
      </c>
      <c r="G5329" s="23">
        <v>21667506.41</v>
      </c>
      <c r="H5329" s="23">
        <v>30.81</v>
      </c>
      <c r="I5329" s="23">
        <v>22225039.52</v>
      </c>
      <c r="J5329" s="23">
        <v>31.84</v>
      </c>
      <c r="K5329" s="23">
        <v>1</v>
      </c>
      <c r="L5329" s="23">
        <v>1</v>
      </c>
      <c r="M5329" s="21" t="s">
        <v>50</v>
      </c>
      <c r="N5329" s="21" t="s">
        <v>58</v>
      </c>
      <c r="O5329" s="22"/>
      <c r="P5329" s="23">
        <v>663641</v>
      </c>
    </row>
    <row r="5330" spans="1:16" ht="45" x14ac:dyDescent="0.25">
      <c r="A5330" s="21" t="s">
        <v>9455</v>
      </c>
      <c r="B5330" s="21" t="s">
        <v>49</v>
      </c>
      <c r="C5330" s="22"/>
      <c r="D5330" s="22"/>
      <c r="E5330" s="22"/>
      <c r="F5330" s="22"/>
      <c r="G5330" s="22"/>
      <c r="H5330" s="22"/>
      <c r="I5330" s="22"/>
      <c r="J5330" s="22"/>
      <c r="K5330" s="23">
        <v>1</v>
      </c>
      <c r="L5330" s="23">
        <v>1</v>
      </c>
      <c r="M5330" s="21" t="s">
        <v>50</v>
      </c>
      <c r="N5330" s="21" t="s">
        <v>50</v>
      </c>
      <c r="O5330" s="22"/>
      <c r="P5330" s="22"/>
    </row>
    <row r="5331" spans="1:16" ht="45" x14ac:dyDescent="0.25">
      <c r="A5331" s="21" t="s">
        <v>9456</v>
      </c>
      <c r="B5331" s="21" t="s">
        <v>49</v>
      </c>
      <c r="C5331" s="22"/>
      <c r="D5331" s="22"/>
      <c r="E5331" s="22"/>
      <c r="F5331" s="22"/>
      <c r="G5331" s="22"/>
      <c r="H5331" s="22"/>
      <c r="I5331" s="22"/>
      <c r="J5331" s="22"/>
      <c r="K5331" s="23">
        <v>1</v>
      </c>
      <c r="L5331" s="23">
        <v>1</v>
      </c>
      <c r="M5331" s="21" t="s">
        <v>50</v>
      </c>
      <c r="N5331" s="21" t="s">
        <v>50</v>
      </c>
      <c r="O5331" s="22"/>
      <c r="P5331" s="22"/>
    </row>
    <row r="5332" spans="1:16" ht="45" x14ac:dyDescent="0.25">
      <c r="A5332" s="21" t="s">
        <v>9457</v>
      </c>
      <c r="B5332" s="21" t="s">
        <v>49</v>
      </c>
      <c r="C5332" s="22"/>
      <c r="D5332" s="22"/>
      <c r="E5332" s="22"/>
      <c r="F5332" s="22"/>
      <c r="G5332" s="22"/>
      <c r="H5332" s="22"/>
      <c r="I5332" s="22"/>
      <c r="J5332" s="22"/>
      <c r="K5332" s="23">
        <v>1</v>
      </c>
      <c r="L5332" s="23">
        <v>1</v>
      </c>
      <c r="M5332" s="21" t="s">
        <v>50</v>
      </c>
      <c r="N5332" s="21" t="s">
        <v>50</v>
      </c>
      <c r="O5332" s="22"/>
      <c r="P5332" s="22"/>
    </row>
    <row r="5333" spans="1:16" ht="45" x14ac:dyDescent="0.25">
      <c r="A5333" s="21" t="s">
        <v>9458</v>
      </c>
      <c r="B5333" s="21" t="s">
        <v>49</v>
      </c>
      <c r="C5333" s="22"/>
      <c r="D5333" s="22"/>
      <c r="E5333" s="22"/>
      <c r="F5333" s="22"/>
      <c r="G5333" s="22"/>
      <c r="H5333" s="22"/>
      <c r="I5333" s="22"/>
      <c r="J5333" s="22"/>
      <c r="K5333" s="23">
        <v>1</v>
      </c>
      <c r="L5333" s="23">
        <v>1</v>
      </c>
      <c r="M5333" s="21" t="s">
        <v>50</v>
      </c>
      <c r="N5333" s="21" t="s">
        <v>50</v>
      </c>
      <c r="O5333" s="22"/>
      <c r="P5333" s="22"/>
    </row>
    <row r="5334" spans="1:16" ht="45" x14ac:dyDescent="0.25">
      <c r="A5334" s="21" t="s">
        <v>9459</v>
      </c>
      <c r="B5334" s="21" t="s">
        <v>49</v>
      </c>
      <c r="C5334" s="22"/>
      <c r="D5334" s="22"/>
      <c r="E5334" s="22"/>
      <c r="F5334" s="22"/>
      <c r="G5334" s="22"/>
      <c r="H5334" s="22"/>
      <c r="I5334" s="22"/>
      <c r="J5334" s="22"/>
      <c r="K5334" s="23">
        <v>1</v>
      </c>
      <c r="L5334" s="23">
        <v>1</v>
      </c>
      <c r="M5334" s="21" t="s">
        <v>50</v>
      </c>
      <c r="N5334" s="21" t="s">
        <v>50</v>
      </c>
      <c r="O5334" s="22"/>
      <c r="P5334" s="22"/>
    </row>
    <row r="5335" spans="1:16" ht="45" x14ac:dyDescent="0.25">
      <c r="A5335" s="21" t="s">
        <v>9460</v>
      </c>
      <c r="B5335" s="21" t="s">
        <v>49</v>
      </c>
      <c r="C5335" s="22"/>
      <c r="D5335" s="22"/>
      <c r="E5335" s="22"/>
      <c r="F5335" s="22"/>
      <c r="G5335" s="22"/>
      <c r="H5335" s="22"/>
      <c r="I5335" s="22"/>
      <c r="J5335" s="22"/>
      <c r="K5335" s="23">
        <v>1</v>
      </c>
      <c r="L5335" s="23">
        <v>1</v>
      </c>
      <c r="M5335" s="21" t="s">
        <v>50</v>
      </c>
      <c r="N5335" s="21" t="s">
        <v>50</v>
      </c>
      <c r="O5335" s="22"/>
      <c r="P5335" s="22"/>
    </row>
    <row r="5336" spans="1:16" ht="45" x14ac:dyDescent="0.25">
      <c r="A5336" s="21" t="s">
        <v>9461</v>
      </c>
      <c r="B5336" s="21" t="s">
        <v>49</v>
      </c>
      <c r="C5336" s="22"/>
      <c r="D5336" s="22"/>
      <c r="E5336" s="22"/>
      <c r="F5336" s="22"/>
      <c r="G5336" s="22"/>
      <c r="H5336" s="22"/>
      <c r="I5336" s="22"/>
      <c r="J5336" s="22"/>
      <c r="K5336" s="23">
        <v>1</v>
      </c>
      <c r="L5336" s="23">
        <v>1</v>
      </c>
      <c r="M5336" s="21" t="s">
        <v>50</v>
      </c>
      <c r="N5336" s="21" t="s">
        <v>50</v>
      </c>
      <c r="O5336" s="22"/>
      <c r="P5336" s="22"/>
    </row>
    <row r="5337" spans="1:16" ht="45" x14ac:dyDescent="0.25">
      <c r="A5337" s="21" t="s">
        <v>1204</v>
      </c>
      <c r="B5337" s="21" t="s">
        <v>49</v>
      </c>
      <c r="C5337" s="23">
        <v>43773895.729999997</v>
      </c>
      <c r="D5337" s="23">
        <v>43.34</v>
      </c>
      <c r="E5337" s="23">
        <v>44676613.380000003</v>
      </c>
      <c r="F5337" s="23">
        <v>53.02</v>
      </c>
      <c r="G5337" s="23">
        <v>37350963.670000002</v>
      </c>
      <c r="H5337" s="23">
        <v>42.57</v>
      </c>
      <c r="I5337" s="23">
        <v>29637478.370000001</v>
      </c>
      <c r="J5337" s="23">
        <v>37.35</v>
      </c>
      <c r="K5337" s="23">
        <v>1</v>
      </c>
      <c r="L5337" s="23">
        <v>1</v>
      </c>
      <c r="M5337" s="21" t="s">
        <v>50</v>
      </c>
      <c r="N5337" s="21" t="s">
        <v>58</v>
      </c>
      <c r="O5337" s="22"/>
      <c r="P5337" s="23">
        <v>1121826.75</v>
      </c>
    </row>
    <row r="5338" spans="1:16" ht="45" x14ac:dyDescent="0.25">
      <c r="A5338" s="21" t="s">
        <v>9462</v>
      </c>
      <c r="B5338" s="21" t="s">
        <v>49</v>
      </c>
      <c r="C5338" s="22"/>
      <c r="D5338" s="22"/>
      <c r="E5338" s="22"/>
      <c r="F5338" s="22"/>
      <c r="G5338" s="22"/>
      <c r="H5338" s="22"/>
      <c r="I5338" s="22"/>
      <c r="J5338" s="22"/>
      <c r="K5338" s="23">
        <v>1</v>
      </c>
      <c r="L5338" s="23">
        <v>1</v>
      </c>
      <c r="M5338" s="21" t="s">
        <v>50</v>
      </c>
      <c r="N5338" s="21" t="s">
        <v>50</v>
      </c>
      <c r="O5338" s="22"/>
      <c r="P5338" s="22"/>
    </row>
    <row r="5339" spans="1:16" ht="45" x14ac:dyDescent="0.25">
      <c r="A5339" s="21" t="s">
        <v>9463</v>
      </c>
      <c r="B5339" s="21" t="s">
        <v>49</v>
      </c>
      <c r="C5339" s="22"/>
      <c r="D5339" s="22"/>
      <c r="E5339" s="22"/>
      <c r="F5339" s="22"/>
      <c r="G5339" s="22"/>
      <c r="H5339" s="22"/>
      <c r="I5339" s="22"/>
      <c r="J5339" s="22"/>
      <c r="K5339" s="23">
        <v>1</v>
      </c>
      <c r="L5339" s="23">
        <v>1</v>
      </c>
      <c r="M5339" s="21" t="s">
        <v>50</v>
      </c>
      <c r="N5339" s="21" t="s">
        <v>50</v>
      </c>
      <c r="O5339" s="22"/>
      <c r="P5339" s="22"/>
    </row>
    <row r="5340" spans="1:16" ht="45" x14ac:dyDescent="0.25">
      <c r="A5340" s="21" t="s">
        <v>9464</v>
      </c>
      <c r="B5340" s="21" t="s">
        <v>49</v>
      </c>
      <c r="C5340" s="22"/>
      <c r="D5340" s="22"/>
      <c r="E5340" s="22"/>
      <c r="F5340" s="22"/>
      <c r="G5340" s="22"/>
      <c r="H5340" s="22"/>
      <c r="I5340" s="22"/>
      <c r="J5340" s="22"/>
      <c r="K5340" s="23">
        <v>1</v>
      </c>
      <c r="L5340" s="23">
        <v>1</v>
      </c>
      <c r="M5340" s="21" t="s">
        <v>50</v>
      </c>
      <c r="N5340" s="21" t="s">
        <v>50</v>
      </c>
      <c r="O5340" s="22"/>
      <c r="P5340" s="22"/>
    </row>
    <row r="5341" spans="1:16" ht="45" x14ac:dyDescent="0.25">
      <c r="A5341" s="21" t="s">
        <v>9465</v>
      </c>
      <c r="B5341" s="21" t="s">
        <v>49</v>
      </c>
      <c r="C5341" s="22"/>
      <c r="D5341" s="22"/>
      <c r="E5341" s="22"/>
      <c r="F5341" s="22"/>
      <c r="G5341" s="22"/>
      <c r="H5341" s="22"/>
      <c r="I5341" s="22"/>
      <c r="J5341" s="22"/>
      <c r="K5341" s="23">
        <v>1</v>
      </c>
      <c r="L5341" s="23">
        <v>1</v>
      </c>
      <c r="M5341" s="21" t="s">
        <v>50</v>
      </c>
      <c r="N5341" s="21" t="s">
        <v>50</v>
      </c>
      <c r="O5341" s="22"/>
      <c r="P5341" s="22"/>
    </row>
    <row r="5342" spans="1:16" ht="45" x14ac:dyDescent="0.25">
      <c r="A5342" s="21" t="s">
        <v>9466</v>
      </c>
      <c r="B5342" s="21" t="s">
        <v>49</v>
      </c>
      <c r="C5342" s="22"/>
      <c r="D5342" s="22"/>
      <c r="E5342" s="22"/>
      <c r="F5342" s="22"/>
      <c r="G5342" s="22"/>
      <c r="H5342" s="22"/>
      <c r="I5342" s="22"/>
      <c r="J5342" s="22"/>
      <c r="K5342" s="23">
        <v>1</v>
      </c>
      <c r="L5342" s="23">
        <v>1</v>
      </c>
      <c r="M5342" s="21" t="s">
        <v>50</v>
      </c>
      <c r="N5342" s="21" t="s">
        <v>50</v>
      </c>
      <c r="O5342" s="22"/>
      <c r="P5342" s="22"/>
    </row>
    <row r="5343" spans="1:16" ht="45" x14ac:dyDescent="0.25">
      <c r="A5343" s="21" t="s">
        <v>9467</v>
      </c>
      <c r="B5343" s="21" t="s">
        <v>49</v>
      </c>
      <c r="C5343" s="22"/>
      <c r="D5343" s="22"/>
      <c r="E5343" s="22"/>
      <c r="F5343" s="22"/>
      <c r="G5343" s="22"/>
      <c r="H5343" s="22"/>
      <c r="I5343" s="22"/>
      <c r="J5343" s="22"/>
      <c r="K5343" s="23">
        <v>1</v>
      </c>
      <c r="L5343" s="23">
        <v>1</v>
      </c>
      <c r="M5343" s="21" t="s">
        <v>50</v>
      </c>
      <c r="N5343" s="21" t="s">
        <v>50</v>
      </c>
      <c r="O5343" s="22"/>
      <c r="P5343" s="22"/>
    </row>
    <row r="5344" spans="1:16" ht="45" x14ac:dyDescent="0.25">
      <c r="A5344" s="21" t="s">
        <v>9468</v>
      </c>
      <c r="B5344" s="21" t="s">
        <v>49</v>
      </c>
      <c r="C5344" s="22"/>
      <c r="D5344" s="22"/>
      <c r="E5344" s="22"/>
      <c r="F5344" s="22"/>
      <c r="G5344" s="22"/>
      <c r="H5344" s="22"/>
      <c r="I5344" s="22"/>
      <c r="J5344" s="22"/>
      <c r="K5344" s="23">
        <v>1</v>
      </c>
      <c r="L5344" s="23">
        <v>1</v>
      </c>
      <c r="M5344" s="21" t="s">
        <v>50</v>
      </c>
      <c r="N5344" s="21" t="s">
        <v>50</v>
      </c>
      <c r="O5344" s="22"/>
      <c r="P5344" s="22"/>
    </row>
    <row r="5345" spans="1:16" ht="45" x14ac:dyDescent="0.25">
      <c r="A5345" s="21" t="s">
        <v>9469</v>
      </c>
      <c r="B5345" s="21" t="s">
        <v>49</v>
      </c>
      <c r="C5345" s="22"/>
      <c r="D5345" s="22"/>
      <c r="E5345" s="22"/>
      <c r="F5345" s="22"/>
      <c r="G5345" s="22"/>
      <c r="H5345" s="22"/>
      <c r="I5345" s="22"/>
      <c r="J5345" s="22"/>
      <c r="K5345" s="23">
        <v>1</v>
      </c>
      <c r="L5345" s="23">
        <v>1</v>
      </c>
      <c r="M5345" s="21" t="s">
        <v>50</v>
      </c>
      <c r="N5345" s="21" t="s">
        <v>50</v>
      </c>
      <c r="O5345" s="22"/>
      <c r="P5345" s="22"/>
    </row>
    <row r="5346" spans="1:16" ht="45" x14ac:dyDescent="0.25">
      <c r="A5346" s="21" t="s">
        <v>9470</v>
      </c>
      <c r="B5346" s="21" t="s">
        <v>49</v>
      </c>
      <c r="C5346" s="22"/>
      <c r="D5346" s="22"/>
      <c r="E5346" s="22"/>
      <c r="F5346" s="22"/>
      <c r="G5346" s="22"/>
      <c r="H5346" s="22"/>
      <c r="I5346" s="22"/>
      <c r="J5346" s="22"/>
      <c r="K5346" s="23">
        <v>1</v>
      </c>
      <c r="L5346" s="23">
        <v>1</v>
      </c>
      <c r="M5346" s="21" t="s">
        <v>50</v>
      </c>
      <c r="N5346" s="21" t="s">
        <v>50</v>
      </c>
      <c r="O5346" s="22"/>
      <c r="P5346" s="22"/>
    </row>
    <row r="5347" spans="1:16" ht="45" x14ac:dyDescent="0.25">
      <c r="A5347" s="21" t="s">
        <v>9471</v>
      </c>
      <c r="B5347" s="21" t="s">
        <v>49</v>
      </c>
      <c r="C5347" s="22"/>
      <c r="D5347" s="22"/>
      <c r="E5347" s="22"/>
      <c r="F5347" s="22"/>
      <c r="G5347" s="22"/>
      <c r="H5347" s="22"/>
      <c r="I5347" s="22"/>
      <c r="J5347" s="22"/>
      <c r="K5347" s="23">
        <v>1</v>
      </c>
      <c r="L5347" s="23">
        <v>1</v>
      </c>
      <c r="M5347" s="21" t="s">
        <v>50</v>
      </c>
      <c r="N5347" s="21" t="s">
        <v>50</v>
      </c>
      <c r="O5347" s="22"/>
      <c r="P5347" s="22"/>
    </row>
    <row r="5348" spans="1:16" ht="45" x14ac:dyDescent="0.25">
      <c r="A5348" s="21" t="s">
        <v>9472</v>
      </c>
      <c r="B5348" s="21" t="s">
        <v>49</v>
      </c>
      <c r="C5348" s="22"/>
      <c r="D5348" s="22"/>
      <c r="E5348" s="22"/>
      <c r="F5348" s="22"/>
      <c r="G5348" s="22"/>
      <c r="H5348" s="22"/>
      <c r="I5348" s="22"/>
      <c r="J5348" s="22"/>
      <c r="K5348" s="23">
        <v>1</v>
      </c>
      <c r="L5348" s="23">
        <v>1</v>
      </c>
      <c r="M5348" s="21" t="s">
        <v>50</v>
      </c>
      <c r="N5348" s="21" t="s">
        <v>50</v>
      </c>
      <c r="O5348" s="22"/>
      <c r="P5348" s="22"/>
    </row>
    <row r="5349" spans="1:16" ht="45" x14ac:dyDescent="0.25">
      <c r="A5349" s="21" t="s">
        <v>9473</v>
      </c>
      <c r="B5349" s="21" t="s">
        <v>49</v>
      </c>
      <c r="C5349" s="22"/>
      <c r="D5349" s="22"/>
      <c r="E5349" s="22"/>
      <c r="F5349" s="22"/>
      <c r="G5349" s="22"/>
      <c r="H5349" s="22"/>
      <c r="I5349" s="22"/>
      <c r="J5349" s="22"/>
      <c r="K5349" s="23">
        <v>1</v>
      </c>
      <c r="L5349" s="23">
        <v>1</v>
      </c>
      <c r="M5349" s="21" t="s">
        <v>50</v>
      </c>
      <c r="N5349" s="21" t="s">
        <v>50</v>
      </c>
      <c r="O5349" s="22"/>
      <c r="P5349" s="22"/>
    </row>
    <row r="5350" spans="1:16" ht="45" x14ac:dyDescent="0.25">
      <c r="A5350" s="21" t="s">
        <v>9474</v>
      </c>
      <c r="B5350" s="21" t="s">
        <v>49</v>
      </c>
      <c r="C5350" s="22"/>
      <c r="D5350" s="22"/>
      <c r="E5350" s="22"/>
      <c r="F5350" s="22"/>
      <c r="G5350" s="22"/>
      <c r="H5350" s="22"/>
      <c r="I5350" s="22"/>
      <c r="J5350" s="22"/>
      <c r="K5350" s="23">
        <v>1</v>
      </c>
      <c r="L5350" s="23">
        <v>1</v>
      </c>
      <c r="M5350" s="21" t="s">
        <v>50</v>
      </c>
      <c r="N5350" s="21" t="s">
        <v>50</v>
      </c>
      <c r="O5350" s="22"/>
      <c r="P5350" s="22"/>
    </row>
    <row r="5351" spans="1:16" ht="45" x14ac:dyDescent="0.25">
      <c r="A5351" s="21" t="s">
        <v>1207</v>
      </c>
      <c r="B5351" s="21" t="s">
        <v>49</v>
      </c>
      <c r="C5351" s="23">
        <v>35875173.039999999</v>
      </c>
      <c r="D5351" s="23">
        <v>594.34</v>
      </c>
      <c r="E5351" s="23">
        <v>26759661.109999999</v>
      </c>
      <c r="F5351" s="23">
        <v>572.26</v>
      </c>
      <c r="G5351" s="23">
        <v>28552279.170000002</v>
      </c>
      <c r="H5351" s="23">
        <v>622.95000000000005</v>
      </c>
      <c r="I5351" s="23">
        <v>26638572.23</v>
      </c>
      <c r="J5351" s="23">
        <v>585.54</v>
      </c>
      <c r="K5351" s="23">
        <v>1</v>
      </c>
      <c r="L5351" s="23">
        <v>1</v>
      </c>
      <c r="M5351" s="21" t="s">
        <v>50</v>
      </c>
      <c r="N5351" s="21" t="s">
        <v>1462</v>
      </c>
      <c r="O5351" s="22"/>
      <c r="P5351" s="23">
        <v>53786</v>
      </c>
    </row>
    <row r="5352" spans="1:16" ht="45" x14ac:dyDescent="0.25">
      <c r="A5352" s="21" t="s">
        <v>9475</v>
      </c>
      <c r="B5352" s="21" t="s">
        <v>49</v>
      </c>
      <c r="C5352" s="22"/>
      <c r="D5352" s="22"/>
      <c r="E5352" s="22"/>
      <c r="F5352" s="22"/>
      <c r="G5352" s="22"/>
      <c r="H5352" s="22"/>
      <c r="I5352" s="22"/>
      <c r="J5352" s="22"/>
      <c r="K5352" s="23">
        <v>1</v>
      </c>
      <c r="L5352" s="23">
        <v>1</v>
      </c>
      <c r="M5352" s="21" t="s">
        <v>50</v>
      </c>
      <c r="N5352" s="21" t="s">
        <v>50</v>
      </c>
      <c r="O5352" s="22"/>
      <c r="P5352" s="22"/>
    </row>
    <row r="5353" spans="1:16" ht="45" x14ac:dyDescent="0.25">
      <c r="A5353" s="21" t="s">
        <v>9476</v>
      </c>
      <c r="B5353" s="21" t="s">
        <v>49</v>
      </c>
      <c r="C5353" s="22"/>
      <c r="D5353" s="22"/>
      <c r="E5353" s="22"/>
      <c r="F5353" s="22"/>
      <c r="G5353" s="22"/>
      <c r="H5353" s="22"/>
      <c r="I5353" s="22"/>
      <c r="J5353" s="22"/>
      <c r="K5353" s="23">
        <v>1</v>
      </c>
      <c r="L5353" s="23">
        <v>1</v>
      </c>
      <c r="M5353" s="21" t="s">
        <v>50</v>
      </c>
      <c r="N5353" s="21" t="s">
        <v>50</v>
      </c>
      <c r="O5353" s="22"/>
      <c r="P5353" s="22"/>
    </row>
    <row r="5354" spans="1:16" ht="45" x14ac:dyDescent="0.25">
      <c r="A5354" s="21" t="s">
        <v>4029</v>
      </c>
      <c r="B5354" s="21" t="s">
        <v>49</v>
      </c>
      <c r="C5354" s="23">
        <v>70728646.239999995</v>
      </c>
      <c r="D5354" s="23">
        <v>528.88</v>
      </c>
      <c r="E5354" s="23">
        <v>77802451.120000005</v>
      </c>
      <c r="F5354" s="23">
        <v>1147.55</v>
      </c>
      <c r="G5354" s="23">
        <v>71380261.909999996</v>
      </c>
      <c r="H5354" s="23">
        <v>1070.5</v>
      </c>
      <c r="I5354" s="23">
        <v>73111798.370000005</v>
      </c>
      <c r="J5354" s="23">
        <v>1257.95</v>
      </c>
      <c r="K5354" s="23">
        <v>1</v>
      </c>
      <c r="L5354" s="23">
        <v>1</v>
      </c>
      <c r="M5354" s="21" t="s">
        <v>50</v>
      </c>
      <c r="N5354" s="21" t="s">
        <v>1462</v>
      </c>
      <c r="O5354" s="22"/>
      <c r="P5354" s="23">
        <v>96496</v>
      </c>
    </row>
    <row r="5355" spans="1:16" ht="45" x14ac:dyDescent="0.25">
      <c r="A5355" s="21" t="s">
        <v>9477</v>
      </c>
      <c r="B5355" s="21" t="s">
        <v>49</v>
      </c>
      <c r="C5355" s="22"/>
      <c r="D5355" s="22"/>
      <c r="E5355" s="22"/>
      <c r="F5355" s="22"/>
      <c r="G5355" s="22"/>
      <c r="H5355" s="22"/>
      <c r="I5355" s="22"/>
      <c r="J5355" s="22"/>
      <c r="K5355" s="23">
        <v>1</v>
      </c>
      <c r="L5355" s="23">
        <v>1</v>
      </c>
      <c r="M5355" s="21" t="s">
        <v>50</v>
      </c>
      <c r="N5355" s="21" t="s">
        <v>50</v>
      </c>
      <c r="O5355" s="22"/>
      <c r="P5355" s="22"/>
    </row>
    <row r="5356" spans="1:16" ht="45" x14ac:dyDescent="0.25">
      <c r="A5356" s="21" t="s">
        <v>9478</v>
      </c>
      <c r="B5356" s="21" t="s">
        <v>49</v>
      </c>
      <c r="C5356" s="22"/>
      <c r="D5356" s="22"/>
      <c r="E5356" s="22"/>
      <c r="F5356" s="22"/>
      <c r="G5356" s="22"/>
      <c r="H5356" s="22"/>
      <c r="I5356" s="22"/>
      <c r="J5356" s="22"/>
      <c r="K5356" s="23">
        <v>1</v>
      </c>
      <c r="L5356" s="23">
        <v>1</v>
      </c>
      <c r="M5356" s="21" t="s">
        <v>50</v>
      </c>
      <c r="N5356" s="21" t="s">
        <v>50</v>
      </c>
      <c r="O5356" s="22"/>
      <c r="P5356" s="22"/>
    </row>
    <row r="5357" spans="1:16" ht="45" x14ac:dyDescent="0.25">
      <c r="A5357" s="21" t="s">
        <v>4031</v>
      </c>
      <c r="B5357" s="21" t="s">
        <v>49</v>
      </c>
      <c r="C5357" s="23">
        <v>8404397.4800000004</v>
      </c>
      <c r="D5357" s="23">
        <v>1734.2</v>
      </c>
      <c r="E5357" s="23">
        <v>5497745.3600000003</v>
      </c>
      <c r="F5357" s="23">
        <v>2508.75</v>
      </c>
      <c r="G5357" s="23">
        <v>6039530.7599999998</v>
      </c>
      <c r="H5357" s="23">
        <v>2514.98</v>
      </c>
      <c r="I5357" s="23">
        <v>6072871.0899999999</v>
      </c>
      <c r="J5357" s="23">
        <v>2938.16</v>
      </c>
      <c r="K5357" s="23">
        <v>1</v>
      </c>
      <c r="L5357" s="23">
        <v>1</v>
      </c>
      <c r="M5357" s="21" t="s">
        <v>50</v>
      </c>
      <c r="N5357" s="21" t="s">
        <v>5192</v>
      </c>
      <c r="O5357" s="22"/>
      <c r="P5357" s="23">
        <v>3700</v>
      </c>
    </row>
    <row r="5358" spans="1:16" ht="45" x14ac:dyDescent="0.25">
      <c r="A5358" s="21" t="s">
        <v>9479</v>
      </c>
      <c r="B5358" s="21" t="s">
        <v>49</v>
      </c>
      <c r="C5358" s="22"/>
      <c r="D5358" s="22"/>
      <c r="E5358" s="22"/>
      <c r="F5358" s="22"/>
      <c r="G5358" s="22"/>
      <c r="H5358" s="22"/>
      <c r="I5358" s="22"/>
      <c r="J5358" s="22"/>
      <c r="K5358" s="23">
        <v>1</v>
      </c>
      <c r="L5358" s="23">
        <v>1</v>
      </c>
      <c r="M5358" s="21" t="s">
        <v>50</v>
      </c>
      <c r="N5358" s="21" t="s">
        <v>50</v>
      </c>
      <c r="O5358" s="22"/>
      <c r="P5358" s="22"/>
    </row>
    <row r="5359" spans="1:16" ht="45" x14ac:dyDescent="0.25">
      <c r="A5359" s="21" t="s">
        <v>9480</v>
      </c>
      <c r="B5359" s="21" t="s">
        <v>49</v>
      </c>
      <c r="C5359" s="22"/>
      <c r="D5359" s="22"/>
      <c r="E5359" s="22"/>
      <c r="F5359" s="22"/>
      <c r="G5359" s="22"/>
      <c r="H5359" s="22"/>
      <c r="I5359" s="22"/>
      <c r="J5359" s="22"/>
      <c r="K5359" s="23">
        <v>1</v>
      </c>
      <c r="L5359" s="23">
        <v>1</v>
      </c>
      <c r="M5359" s="21" t="s">
        <v>50</v>
      </c>
      <c r="N5359" s="21" t="s">
        <v>50</v>
      </c>
      <c r="O5359" s="22"/>
      <c r="P5359" s="22"/>
    </row>
    <row r="5360" spans="1:16" ht="45" x14ac:dyDescent="0.25">
      <c r="A5360" s="21" t="s">
        <v>9481</v>
      </c>
      <c r="B5360" s="21" t="s">
        <v>49</v>
      </c>
      <c r="C5360" s="22"/>
      <c r="D5360" s="22"/>
      <c r="E5360" s="22"/>
      <c r="F5360" s="22"/>
      <c r="G5360" s="22"/>
      <c r="H5360" s="22"/>
      <c r="I5360" s="22"/>
      <c r="J5360" s="22"/>
      <c r="K5360" s="23">
        <v>1</v>
      </c>
      <c r="L5360" s="23">
        <v>1</v>
      </c>
      <c r="M5360" s="21" t="s">
        <v>50</v>
      </c>
      <c r="N5360" s="21" t="s">
        <v>50</v>
      </c>
      <c r="O5360" s="22"/>
      <c r="P5360" s="22"/>
    </row>
    <row r="5361" spans="1:16" ht="45" x14ac:dyDescent="0.25">
      <c r="A5361" s="21" t="s">
        <v>9482</v>
      </c>
      <c r="B5361" s="21" t="s">
        <v>49</v>
      </c>
      <c r="C5361" s="22"/>
      <c r="D5361" s="22"/>
      <c r="E5361" s="22"/>
      <c r="F5361" s="22"/>
      <c r="G5361" s="22"/>
      <c r="H5361" s="22"/>
      <c r="I5361" s="22"/>
      <c r="J5361" s="22"/>
      <c r="K5361" s="23">
        <v>1</v>
      </c>
      <c r="L5361" s="23">
        <v>1</v>
      </c>
      <c r="M5361" s="21" t="s">
        <v>50</v>
      </c>
      <c r="N5361" s="21" t="s">
        <v>50</v>
      </c>
      <c r="O5361" s="22"/>
      <c r="P5361" s="22"/>
    </row>
    <row r="5362" spans="1:16" ht="45" x14ac:dyDescent="0.25">
      <c r="A5362" s="21" t="s">
        <v>638</v>
      </c>
      <c r="B5362" s="21" t="s">
        <v>49</v>
      </c>
      <c r="C5362" s="23">
        <v>22381418.559999999</v>
      </c>
      <c r="D5362" s="23">
        <v>1163.43</v>
      </c>
      <c r="E5362" s="23">
        <v>21754235.739999998</v>
      </c>
      <c r="F5362" s="23">
        <v>2236.5700000000002</v>
      </c>
      <c r="G5362" s="23">
        <v>23798610.600000001</v>
      </c>
      <c r="H5362" s="23">
        <v>2205.19</v>
      </c>
      <c r="I5362" s="23">
        <v>20795043.940000001</v>
      </c>
      <c r="J5362" s="23">
        <v>2597.75</v>
      </c>
      <c r="K5362" s="23">
        <v>1</v>
      </c>
      <c r="L5362" s="23">
        <v>1</v>
      </c>
      <c r="M5362" s="21" t="s">
        <v>50</v>
      </c>
      <c r="N5362" s="21" t="s">
        <v>5192</v>
      </c>
      <c r="O5362" s="22"/>
      <c r="P5362" s="23">
        <v>12914.75</v>
      </c>
    </row>
    <row r="5363" spans="1:16" ht="45" x14ac:dyDescent="0.25">
      <c r="A5363" s="21" t="s">
        <v>9483</v>
      </c>
      <c r="B5363" s="21" t="s">
        <v>49</v>
      </c>
      <c r="C5363" s="22"/>
      <c r="D5363" s="22"/>
      <c r="E5363" s="22"/>
      <c r="F5363" s="22"/>
      <c r="G5363" s="22"/>
      <c r="H5363" s="22"/>
      <c r="I5363" s="22"/>
      <c r="J5363" s="22"/>
      <c r="K5363" s="23">
        <v>1</v>
      </c>
      <c r="L5363" s="23">
        <v>1</v>
      </c>
      <c r="M5363" s="21" t="s">
        <v>50</v>
      </c>
      <c r="N5363" s="21" t="s">
        <v>50</v>
      </c>
      <c r="O5363" s="22"/>
      <c r="P5363" s="22"/>
    </row>
    <row r="5364" spans="1:16" ht="45" x14ac:dyDescent="0.25">
      <c r="A5364" s="21" t="s">
        <v>9484</v>
      </c>
      <c r="B5364" s="21" t="s">
        <v>49</v>
      </c>
      <c r="C5364" s="22"/>
      <c r="D5364" s="22"/>
      <c r="E5364" s="22"/>
      <c r="F5364" s="22"/>
      <c r="G5364" s="22"/>
      <c r="H5364" s="22"/>
      <c r="I5364" s="22"/>
      <c r="J5364" s="22"/>
      <c r="K5364" s="23">
        <v>1</v>
      </c>
      <c r="L5364" s="23">
        <v>1</v>
      </c>
      <c r="M5364" s="21" t="s">
        <v>50</v>
      </c>
      <c r="N5364" s="21" t="s">
        <v>50</v>
      </c>
      <c r="O5364" s="22"/>
      <c r="P5364" s="22"/>
    </row>
    <row r="5365" spans="1:16" ht="45" x14ac:dyDescent="0.25">
      <c r="A5365" s="21" t="s">
        <v>9485</v>
      </c>
      <c r="B5365" s="21" t="s">
        <v>49</v>
      </c>
      <c r="C5365" s="22"/>
      <c r="D5365" s="22"/>
      <c r="E5365" s="22"/>
      <c r="F5365" s="22"/>
      <c r="G5365" s="22"/>
      <c r="H5365" s="22"/>
      <c r="I5365" s="22"/>
      <c r="J5365" s="22"/>
      <c r="K5365" s="23">
        <v>1</v>
      </c>
      <c r="L5365" s="23">
        <v>1</v>
      </c>
      <c r="M5365" s="21" t="s">
        <v>50</v>
      </c>
      <c r="N5365" s="21" t="s">
        <v>50</v>
      </c>
      <c r="O5365" s="22"/>
      <c r="P5365" s="22"/>
    </row>
    <row r="5366" spans="1:16" ht="45" x14ac:dyDescent="0.25">
      <c r="A5366" s="21" t="s">
        <v>9486</v>
      </c>
      <c r="B5366" s="21" t="s">
        <v>49</v>
      </c>
      <c r="C5366" s="22"/>
      <c r="D5366" s="22"/>
      <c r="E5366" s="22"/>
      <c r="F5366" s="22"/>
      <c r="G5366" s="22"/>
      <c r="H5366" s="22"/>
      <c r="I5366" s="22"/>
      <c r="J5366" s="22"/>
      <c r="K5366" s="23">
        <v>1</v>
      </c>
      <c r="L5366" s="23">
        <v>1</v>
      </c>
      <c r="M5366" s="21" t="s">
        <v>50</v>
      </c>
      <c r="N5366" s="21" t="s">
        <v>50</v>
      </c>
      <c r="O5366" s="22"/>
      <c r="P5366" s="22"/>
    </row>
    <row r="5367" spans="1:16" ht="45" x14ac:dyDescent="0.25">
      <c r="A5367" s="21" t="s">
        <v>9487</v>
      </c>
      <c r="B5367" s="21" t="s">
        <v>49</v>
      </c>
      <c r="C5367" s="22"/>
      <c r="D5367" s="22"/>
      <c r="E5367" s="22"/>
      <c r="F5367" s="22"/>
      <c r="G5367" s="22"/>
      <c r="H5367" s="22"/>
      <c r="I5367" s="22"/>
      <c r="J5367" s="22"/>
      <c r="K5367" s="23">
        <v>1</v>
      </c>
      <c r="L5367" s="23">
        <v>1</v>
      </c>
      <c r="M5367" s="21" t="s">
        <v>50</v>
      </c>
      <c r="N5367" s="21" t="s">
        <v>50</v>
      </c>
      <c r="O5367" s="22"/>
      <c r="P5367" s="22"/>
    </row>
    <row r="5368" spans="1:16" ht="45" x14ac:dyDescent="0.25">
      <c r="A5368" s="21" t="s">
        <v>9488</v>
      </c>
      <c r="B5368" s="21" t="s">
        <v>49</v>
      </c>
      <c r="C5368" s="22"/>
      <c r="D5368" s="22"/>
      <c r="E5368" s="22"/>
      <c r="F5368" s="22"/>
      <c r="G5368" s="22"/>
      <c r="H5368" s="22"/>
      <c r="I5368" s="22"/>
      <c r="J5368" s="22"/>
      <c r="K5368" s="23">
        <v>1</v>
      </c>
      <c r="L5368" s="23">
        <v>1</v>
      </c>
      <c r="M5368" s="21" t="s">
        <v>50</v>
      </c>
      <c r="N5368" s="21" t="s">
        <v>50</v>
      </c>
      <c r="O5368" s="22"/>
      <c r="P5368" s="22"/>
    </row>
    <row r="5369" spans="1:16" ht="45" x14ac:dyDescent="0.25">
      <c r="A5369" s="21" t="s">
        <v>9489</v>
      </c>
      <c r="B5369" s="21" t="s">
        <v>49</v>
      </c>
      <c r="C5369" s="22"/>
      <c r="D5369" s="22"/>
      <c r="E5369" s="22"/>
      <c r="F5369" s="22"/>
      <c r="G5369" s="22"/>
      <c r="H5369" s="22"/>
      <c r="I5369" s="22"/>
      <c r="J5369" s="22"/>
      <c r="K5369" s="23">
        <v>1</v>
      </c>
      <c r="L5369" s="23">
        <v>1</v>
      </c>
      <c r="M5369" s="21" t="s">
        <v>50</v>
      </c>
      <c r="N5369" s="21" t="s">
        <v>50</v>
      </c>
      <c r="O5369" s="22"/>
      <c r="P5369" s="22"/>
    </row>
    <row r="5370" spans="1:16" ht="45" x14ac:dyDescent="0.25">
      <c r="A5370" s="21" t="s">
        <v>9490</v>
      </c>
      <c r="B5370" s="21" t="s">
        <v>49</v>
      </c>
      <c r="C5370" s="22"/>
      <c r="D5370" s="22"/>
      <c r="E5370" s="22"/>
      <c r="F5370" s="22"/>
      <c r="G5370" s="22"/>
      <c r="H5370" s="22"/>
      <c r="I5370" s="22"/>
      <c r="J5370" s="22"/>
      <c r="K5370" s="23">
        <v>1</v>
      </c>
      <c r="L5370" s="23">
        <v>1</v>
      </c>
      <c r="M5370" s="21" t="s">
        <v>50</v>
      </c>
      <c r="N5370" s="21" t="s">
        <v>50</v>
      </c>
      <c r="O5370" s="22"/>
      <c r="P5370" s="22"/>
    </row>
    <row r="5371" spans="1:16" ht="45" x14ac:dyDescent="0.25">
      <c r="A5371" s="21" t="s">
        <v>1211</v>
      </c>
      <c r="B5371" s="21" t="s">
        <v>49</v>
      </c>
      <c r="C5371" s="23">
        <v>10910607.220000001</v>
      </c>
      <c r="D5371" s="23">
        <v>42.78</v>
      </c>
      <c r="E5371" s="23">
        <v>16738881.199999999</v>
      </c>
      <c r="F5371" s="23">
        <v>30.38</v>
      </c>
      <c r="G5371" s="23">
        <v>21075704.050000001</v>
      </c>
      <c r="H5371" s="23">
        <v>38.99</v>
      </c>
      <c r="I5371" s="23">
        <v>35927733.100000001</v>
      </c>
      <c r="J5371" s="23">
        <v>48.61</v>
      </c>
      <c r="K5371" s="23">
        <v>1</v>
      </c>
      <c r="L5371" s="23">
        <v>1</v>
      </c>
      <c r="M5371" s="21" t="s">
        <v>50</v>
      </c>
      <c r="N5371" s="21" t="s">
        <v>58</v>
      </c>
      <c r="O5371" s="22"/>
      <c r="P5371" s="23">
        <v>491068.75</v>
      </c>
    </row>
    <row r="5372" spans="1:16" ht="45" x14ac:dyDescent="0.25">
      <c r="A5372" s="21" t="s">
        <v>9491</v>
      </c>
      <c r="B5372" s="21" t="s">
        <v>49</v>
      </c>
      <c r="C5372" s="22"/>
      <c r="D5372" s="22"/>
      <c r="E5372" s="22"/>
      <c r="F5372" s="22"/>
      <c r="G5372" s="22"/>
      <c r="H5372" s="22"/>
      <c r="I5372" s="22"/>
      <c r="J5372" s="22"/>
      <c r="K5372" s="23">
        <v>1</v>
      </c>
      <c r="L5372" s="23">
        <v>1</v>
      </c>
      <c r="M5372" s="21" t="s">
        <v>50</v>
      </c>
      <c r="N5372" s="21" t="s">
        <v>50</v>
      </c>
      <c r="O5372" s="22"/>
      <c r="P5372" s="22"/>
    </row>
    <row r="5373" spans="1:16" ht="45" x14ac:dyDescent="0.25">
      <c r="A5373" s="21" t="s">
        <v>9492</v>
      </c>
      <c r="B5373" s="21" t="s">
        <v>49</v>
      </c>
      <c r="C5373" s="22"/>
      <c r="D5373" s="22"/>
      <c r="E5373" s="22"/>
      <c r="F5373" s="22"/>
      <c r="G5373" s="22"/>
      <c r="H5373" s="22"/>
      <c r="I5373" s="22"/>
      <c r="J5373" s="22"/>
      <c r="K5373" s="23">
        <v>1</v>
      </c>
      <c r="L5373" s="23">
        <v>1</v>
      </c>
      <c r="M5373" s="21" t="s">
        <v>50</v>
      </c>
      <c r="N5373" s="21" t="s">
        <v>50</v>
      </c>
      <c r="O5373" s="22"/>
      <c r="P5373" s="22"/>
    </row>
    <row r="5374" spans="1:16" ht="45" x14ac:dyDescent="0.25">
      <c r="A5374" s="21" t="s">
        <v>9493</v>
      </c>
      <c r="B5374" s="21" t="s">
        <v>49</v>
      </c>
      <c r="C5374" s="22"/>
      <c r="D5374" s="22"/>
      <c r="E5374" s="22"/>
      <c r="F5374" s="22"/>
      <c r="G5374" s="22"/>
      <c r="H5374" s="22"/>
      <c r="I5374" s="22"/>
      <c r="J5374" s="22"/>
      <c r="K5374" s="23">
        <v>1</v>
      </c>
      <c r="L5374" s="23">
        <v>1</v>
      </c>
      <c r="M5374" s="21" t="s">
        <v>50</v>
      </c>
      <c r="N5374" s="21" t="s">
        <v>50</v>
      </c>
      <c r="O5374" s="22"/>
      <c r="P5374" s="22"/>
    </row>
    <row r="5375" spans="1:16" ht="45" x14ac:dyDescent="0.25">
      <c r="A5375" s="21" t="s">
        <v>4035</v>
      </c>
      <c r="B5375" s="21" t="s">
        <v>4036</v>
      </c>
      <c r="C5375" s="23">
        <v>26640883.800000001</v>
      </c>
      <c r="D5375" s="23">
        <v>10.41</v>
      </c>
      <c r="E5375" s="23">
        <v>205142804.15000001</v>
      </c>
      <c r="F5375" s="23">
        <v>39.78</v>
      </c>
      <c r="G5375" s="23">
        <v>348602807.30000001</v>
      </c>
      <c r="H5375" s="23">
        <v>47.17</v>
      </c>
      <c r="I5375" s="23">
        <v>265229453.71000001</v>
      </c>
      <c r="J5375" s="23">
        <v>45.15</v>
      </c>
      <c r="K5375" s="23">
        <v>1</v>
      </c>
      <c r="L5375" s="23">
        <v>1</v>
      </c>
      <c r="M5375" s="21" t="s">
        <v>50</v>
      </c>
      <c r="N5375" s="21" t="s">
        <v>204</v>
      </c>
      <c r="O5375" s="22"/>
      <c r="P5375" s="23">
        <v>2725573.5</v>
      </c>
    </row>
    <row r="5376" spans="1:16" ht="45" x14ac:dyDescent="0.25">
      <c r="A5376" s="21" t="s">
        <v>9494</v>
      </c>
      <c r="B5376" s="21" t="s">
        <v>49</v>
      </c>
      <c r="C5376" s="22"/>
      <c r="D5376" s="22"/>
      <c r="E5376" s="22"/>
      <c r="F5376" s="22"/>
      <c r="G5376" s="22"/>
      <c r="H5376" s="22"/>
      <c r="I5376" s="22"/>
      <c r="J5376" s="22"/>
      <c r="K5376" s="23">
        <v>1</v>
      </c>
      <c r="L5376" s="23">
        <v>1</v>
      </c>
      <c r="M5376" s="21" t="s">
        <v>50</v>
      </c>
      <c r="N5376" s="21" t="s">
        <v>50</v>
      </c>
      <c r="O5376" s="22"/>
      <c r="P5376" s="22"/>
    </row>
    <row r="5377" spans="1:16" ht="45" x14ac:dyDescent="0.25">
      <c r="A5377" s="21" t="s">
        <v>9495</v>
      </c>
      <c r="B5377" s="21" t="s">
        <v>49</v>
      </c>
      <c r="C5377" s="22"/>
      <c r="D5377" s="22"/>
      <c r="E5377" s="22"/>
      <c r="F5377" s="22"/>
      <c r="G5377" s="22"/>
      <c r="H5377" s="22"/>
      <c r="I5377" s="22"/>
      <c r="J5377" s="22"/>
      <c r="K5377" s="23">
        <v>1</v>
      </c>
      <c r="L5377" s="23">
        <v>1</v>
      </c>
      <c r="M5377" s="21" t="s">
        <v>50</v>
      </c>
      <c r="N5377" s="21" t="s">
        <v>50</v>
      </c>
      <c r="O5377" s="22"/>
      <c r="P5377" s="22"/>
    </row>
    <row r="5378" spans="1:16" ht="45" x14ac:dyDescent="0.25">
      <c r="A5378" s="21" t="s">
        <v>9496</v>
      </c>
      <c r="B5378" s="21" t="s">
        <v>49</v>
      </c>
      <c r="C5378" s="22"/>
      <c r="D5378" s="22"/>
      <c r="E5378" s="22"/>
      <c r="F5378" s="22"/>
      <c r="G5378" s="22"/>
      <c r="H5378" s="22"/>
      <c r="I5378" s="22"/>
      <c r="J5378" s="22"/>
      <c r="K5378" s="23">
        <v>1</v>
      </c>
      <c r="L5378" s="23">
        <v>1</v>
      </c>
      <c r="M5378" s="21" t="s">
        <v>50</v>
      </c>
      <c r="N5378" s="21" t="s">
        <v>50</v>
      </c>
      <c r="O5378" s="22"/>
      <c r="P5378" s="22"/>
    </row>
    <row r="5379" spans="1:16" ht="45" x14ac:dyDescent="0.25">
      <c r="A5379" s="21" t="s">
        <v>9497</v>
      </c>
      <c r="B5379" s="21" t="s">
        <v>49</v>
      </c>
      <c r="C5379" s="22"/>
      <c r="D5379" s="22"/>
      <c r="E5379" s="22"/>
      <c r="F5379" s="22"/>
      <c r="G5379" s="22"/>
      <c r="H5379" s="22"/>
      <c r="I5379" s="22"/>
      <c r="J5379" s="22"/>
      <c r="K5379" s="23">
        <v>1</v>
      </c>
      <c r="L5379" s="23">
        <v>1</v>
      </c>
      <c r="M5379" s="21" t="s">
        <v>50</v>
      </c>
      <c r="N5379" s="21" t="s">
        <v>50</v>
      </c>
      <c r="O5379" s="22"/>
      <c r="P5379" s="22"/>
    </row>
    <row r="5380" spans="1:16" ht="45" x14ac:dyDescent="0.25">
      <c r="A5380" s="21" t="s">
        <v>4040</v>
      </c>
      <c r="B5380" s="21" t="s">
        <v>49</v>
      </c>
      <c r="C5380" s="23">
        <v>267981771.25999999</v>
      </c>
      <c r="D5380" s="23">
        <v>35.909999999999997</v>
      </c>
      <c r="E5380" s="23">
        <v>204276898.02000001</v>
      </c>
      <c r="F5380" s="23">
        <v>70.45</v>
      </c>
      <c r="G5380" s="23">
        <v>199637310.34</v>
      </c>
      <c r="H5380" s="23">
        <v>67.010000000000005</v>
      </c>
      <c r="I5380" s="23">
        <v>142821021.84999999</v>
      </c>
      <c r="J5380" s="23">
        <v>84.13</v>
      </c>
      <c r="K5380" s="23">
        <v>1</v>
      </c>
      <c r="L5380" s="23">
        <v>1</v>
      </c>
      <c r="M5380" s="21" t="s">
        <v>50</v>
      </c>
      <c r="N5380" s="21" t="s">
        <v>204</v>
      </c>
      <c r="O5380" s="22"/>
      <c r="P5380" s="23">
        <v>1958244</v>
      </c>
    </row>
    <row r="5381" spans="1:16" ht="45" x14ac:dyDescent="0.25">
      <c r="A5381" s="21" t="s">
        <v>9498</v>
      </c>
      <c r="B5381" s="21" t="s">
        <v>49</v>
      </c>
      <c r="C5381" s="22"/>
      <c r="D5381" s="22"/>
      <c r="E5381" s="22"/>
      <c r="F5381" s="22"/>
      <c r="G5381" s="22"/>
      <c r="H5381" s="22"/>
      <c r="I5381" s="22"/>
      <c r="J5381" s="22"/>
      <c r="K5381" s="23">
        <v>1</v>
      </c>
      <c r="L5381" s="23">
        <v>1</v>
      </c>
      <c r="M5381" s="21" t="s">
        <v>50</v>
      </c>
      <c r="N5381" s="21" t="s">
        <v>50</v>
      </c>
      <c r="O5381" s="22"/>
      <c r="P5381" s="22"/>
    </row>
    <row r="5382" spans="1:16" ht="45" x14ac:dyDescent="0.25">
      <c r="A5382" s="21" t="s">
        <v>4045</v>
      </c>
      <c r="B5382" s="21" t="s">
        <v>49</v>
      </c>
      <c r="C5382" s="23">
        <v>55373445.32</v>
      </c>
      <c r="D5382" s="23">
        <v>38.57</v>
      </c>
      <c r="E5382" s="23">
        <v>37396869.18</v>
      </c>
      <c r="F5382" s="23">
        <v>31.7</v>
      </c>
      <c r="G5382" s="23">
        <v>49352104.140000001</v>
      </c>
      <c r="H5382" s="23">
        <v>48.04</v>
      </c>
      <c r="I5382" s="23">
        <v>42423341.920000002</v>
      </c>
      <c r="J5382" s="23">
        <v>74.73</v>
      </c>
      <c r="K5382" s="23">
        <v>1</v>
      </c>
      <c r="L5382" s="23">
        <v>1</v>
      </c>
      <c r="M5382" s="21" t="s">
        <v>50</v>
      </c>
      <c r="N5382" s="21" t="s">
        <v>58</v>
      </c>
      <c r="O5382" s="22"/>
      <c r="P5382" s="23">
        <v>1424262</v>
      </c>
    </row>
    <row r="5383" spans="1:16" ht="45" x14ac:dyDescent="0.25">
      <c r="A5383" s="21" t="s">
        <v>9499</v>
      </c>
      <c r="B5383" s="21" t="s">
        <v>49</v>
      </c>
      <c r="C5383" s="22"/>
      <c r="D5383" s="22"/>
      <c r="E5383" s="22"/>
      <c r="F5383" s="22"/>
      <c r="G5383" s="22"/>
      <c r="H5383" s="22"/>
      <c r="I5383" s="22"/>
      <c r="J5383" s="22"/>
      <c r="K5383" s="23">
        <v>1</v>
      </c>
      <c r="L5383" s="23">
        <v>1</v>
      </c>
      <c r="M5383" s="21" t="s">
        <v>50</v>
      </c>
      <c r="N5383" s="21" t="s">
        <v>50</v>
      </c>
      <c r="O5383" s="22"/>
      <c r="P5383" s="22"/>
    </row>
    <row r="5384" spans="1:16" ht="45" x14ac:dyDescent="0.25">
      <c r="A5384" s="21" t="s">
        <v>9500</v>
      </c>
      <c r="B5384" s="21" t="s">
        <v>49</v>
      </c>
      <c r="C5384" s="22"/>
      <c r="D5384" s="22"/>
      <c r="E5384" s="22"/>
      <c r="F5384" s="22"/>
      <c r="G5384" s="22"/>
      <c r="H5384" s="22"/>
      <c r="I5384" s="22"/>
      <c r="J5384" s="22"/>
      <c r="K5384" s="23">
        <v>1</v>
      </c>
      <c r="L5384" s="23">
        <v>1</v>
      </c>
      <c r="M5384" s="21" t="s">
        <v>50</v>
      </c>
      <c r="N5384" s="21" t="s">
        <v>50</v>
      </c>
      <c r="O5384" s="22"/>
      <c r="P5384" s="22"/>
    </row>
    <row r="5385" spans="1:16" ht="45" x14ac:dyDescent="0.25">
      <c r="A5385" s="21" t="s">
        <v>9501</v>
      </c>
      <c r="B5385" s="21" t="s">
        <v>49</v>
      </c>
      <c r="C5385" s="22"/>
      <c r="D5385" s="22"/>
      <c r="E5385" s="22"/>
      <c r="F5385" s="22"/>
      <c r="G5385" s="22"/>
      <c r="H5385" s="22"/>
      <c r="I5385" s="22"/>
      <c r="J5385" s="22"/>
      <c r="K5385" s="23">
        <v>1</v>
      </c>
      <c r="L5385" s="23">
        <v>1</v>
      </c>
      <c r="M5385" s="21" t="s">
        <v>50</v>
      </c>
      <c r="N5385" s="21" t="s">
        <v>50</v>
      </c>
      <c r="O5385" s="22"/>
      <c r="P5385" s="22"/>
    </row>
    <row r="5386" spans="1:16" ht="45" x14ac:dyDescent="0.25">
      <c r="A5386" s="21" t="s">
        <v>9502</v>
      </c>
      <c r="B5386" s="21" t="s">
        <v>49</v>
      </c>
      <c r="C5386" s="22"/>
      <c r="D5386" s="22"/>
      <c r="E5386" s="22"/>
      <c r="F5386" s="22"/>
      <c r="G5386" s="22"/>
      <c r="H5386" s="22"/>
      <c r="I5386" s="22"/>
      <c r="J5386" s="22"/>
      <c r="K5386" s="23">
        <v>1</v>
      </c>
      <c r="L5386" s="23">
        <v>1</v>
      </c>
      <c r="M5386" s="21" t="s">
        <v>50</v>
      </c>
      <c r="N5386" s="21" t="s">
        <v>50</v>
      </c>
      <c r="O5386" s="22"/>
      <c r="P5386" s="22"/>
    </row>
    <row r="5387" spans="1:16" ht="45" x14ac:dyDescent="0.25">
      <c r="A5387" s="21" t="s">
        <v>9503</v>
      </c>
      <c r="B5387" s="21" t="s">
        <v>49</v>
      </c>
      <c r="C5387" s="22"/>
      <c r="D5387" s="22"/>
      <c r="E5387" s="22"/>
      <c r="F5387" s="22"/>
      <c r="G5387" s="22"/>
      <c r="H5387" s="22"/>
      <c r="I5387" s="22"/>
      <c r="J5387" s="22"/>
      <c r="K5387" s="23">
        <v>1</v>
      </c>
      <c r="L5387" s="23">
        <v>1</v>
      </c>
      <c r="M5387" s="21" t="s">
        <v>50</v>
      </c>
      <c r="N5387" s="21" t="s">
        <v>50</v>
      </c>
      <c r="O5387" s="22"/>
      <c r="P5387" s="22"/>
    </row>
    <row r="5388" spans="1:16" ht="45" x14ac:dyDescent="0.25">
      <c r="A5388" s="21" t="s">
        <v>9504</v>
      </c>
      <c r="B5388" s="21" t="s">
        <v>49</v>
      </c>
      <c r="C5388" s="22"/>
      <c r="D5388" s="22"/>
      <c r="E5388" s="22"/>
      <c r="F5388" s="22"/>
      <c r="G5388" s="22"/>
      <c r="H5388" s="22"/>
      <c r="I5388" s="22"/>
      <c r="J5388" s="22"/>
      <c r="K5388" s="23">
        <v>1</v>
      </c>
      <c r="L5388" s="23">
        <v>1</v>
      </c>
      <c r="M5388" s="21" t="s">
        <v>50</v>
      </c>
      <c r="N5388" s="21" t="s">
        <v>50</v>
      </c>
      <c r="O5388" s="22"/>
      <c r="P5388" s="22"/>
    </row>
    <row r="5389" spans="1:16" ht="45" x14ac:dyDescent="0.25">
      <c r="A5389" s="21" t="s">
        <v>9505</v>
      </c>
      <c r="B5389" s="21" t="s">
        <v>49</v>
      </c>
      <c r="C5389" s="22"/>
      <c r="D5389" s="22"/>
      <c r="E5389" s="22"/>
      <c r="F5389" s="22"/>
      <c r="G5389" s="22"/>
      <c r="H5389" s="22"/>
      <c r="I5389" s="22"/>
      <c r="J5389" s="22"/>
      <c r="K5389" s="23">
        <v>1</v>
      </c>
      <c r="L5389" s="23">
        <v>1</v>
      </c>
      <c r="M5389" s="21" t="s">
        <v>50</v>
      </c>
      <c r="N5389" s="21" t="s">
        <v>50</v>
      </c>
      <c r="O5389" s="22"/>
      <c r="P5389" s="22"/>
    </row>
    <row r="5390" spans="1:16" ht="45" x14ac:dyDescent="0.25">
      <c r="A5390" s="21" t="s">
        <v>9506</v>
      </c>
      <c r="B5390" s="21" t="s">
        <v>49</v>
      </c>
      <c r="C5390" s="22"/>
      <c r="D5390" s="22"/>
      <c r="E5390" s="22"/>
      <c r="F5390" s="22"/>
      <c r="G5390" s="22"/>
      <c r="H5390" s="22"/>
      <c r="I5390" s="22"/>
      <c r="J5390" s="22"/>
      <c r="K5390" s="23">
        <v>1</v>
      </c>
      <c r="L5390" s="23">
        <v>1</v>
      </c>
      <c r="M5390" s="21" t="s">
        <v>50</v>
      </c>
      <c r="N5390" s="21" t="s">
        <v>50</v>
      </c>
      <c r="O5390" s="22"/>
      <c r="P5390" s="22"/>
    </row>
    <row r="5391" spans="1:16" ht="45" x14ac:dyDescent="0.25">
      <c r="A5391" s="21" t="s">
        <v>9507</v>
      </c>
      <c r="B5391" s="21" t="s">
        <v>49</v>
      </c>
      <c r="C5391" s="22"/>
      <c r="D5391" s="22"/>
      <c r="E5391" s="22"/>
      <c r="F5391" s="22"/>
      <c r="G5391" s="22"/>
      <c r="H5391" s="22"/>
      <c r="I5391" s="22"/>
      <c r="J5391" s="22"/>
      <c r="K5391" s="23">
        <v>1</v>
      </c>
      <c r="L5391" s="23">
        <v>1</v>
      </c>
      <c r="M5391" s="21" t="s">
        <v>50</v>
      </c>
      <c r="N5391" s="21" t="s">
        <v>50</v>
      </c>
      <c r="O5391" s="22"/>
      <c r="P5391" s="22"/>
    </row>
    <row r="5392" spans="1:16" ht="45" x14ac:dyDescent="0.25">
      <c r="A5392" s="21" t="s">
        <v>9508</v>
      </c>
      <c r="B5392" s="21" t="s">
        <v>49</v>
      </c>
      <c r="C5392" s="22"/>
      <c r="D5392" s="22"/>
      <c r="E5392" s="22"/>
      <c r="F5392" s="22"/>
      <c r="G5392" s="22"/>
      <c r="H5392" s="22"/>
      <c r="I5392" s="22"/>
      <c r="J5392" s="22"/>
      <c r="K5392" s="23">
        <v>1</v>
      </c>
      <c r="L5392" s="23">
        <v>1</v>
      </c>
      <c r="M5392" s="21" t="s">
        <v>50</v>
      </c>
      <c r="N5392" s="21" t="s">
        <v>50</v>
      </c>
      <c r="O5392" s="22"/>
      <c r="P5392" s="22"/>
    </row>
    <row r="5393" spans="1:16" ht="45" x14ac:dyDescent="0.25">
      <c r="A5393" s="21" t="s">
        <v>9509</v>
      </c>
      <c r="B5393" s="21" t="s">
        <v>49</v>
      </c>
      <c r="C5393" s="22"/>
      <c r="D5393" s="22"/>
      <c r="E5393" s="22"/>
      <c r="F5393" s="22"/>
      <c r="G5393" s="22"/>
      <c r="H5393" s="22"/>
      <c r="I5393" s="22"/>
      <c r="J5393" s="22"/>
      <c r="K5393" s="23">
        <v>1</v>
      </c>
      <c r="L5393" s="23">
        <v>1</v>
      </c>
      <c r="M5393" s="21" t="s">
        <v>50</v>
      </c>
      <c r="N5393" s="21" t="s">
        <v>50</v>
      </c>
      <c r="O5393" s="22"/>
      <c r="P5393" s="22"/>
    </row>
    <row r="5394" spans="1:16" ht="45" x14ac:dyDescent="0.25">
      <c r="A5394" s="21" t="s">
        <v>9510</v>
      </c>
      <c r="B5394" s="21" t="s">
        <v>49</v>
      </c>
      <c r="C5394" s="22"/>
      <c r="D5394" s="22"/>
      <c r="E5394" s="22"/>
      <c r="F5394" s="22"/>
      <c r="G5394" s="22"/>
      <c r="H5394" s="22"/>
      <c r="I5394" s="22"/>
      <c r="J5394" s="22"/>
      <c r="K5394" s="23">
        <v>1</v>
      </c>
      <c r="L5394" s="23">
        <v>1</v>
      </c>
      <c r="M5394" s="21" t="s">
        <v>50</v>
      </c>
      <c r="N5394" s="21" t="s">
        <v>50</v>
      </c>
      <c r="O5394" s="22"/>
      <c r="P5394" s="22"/>
    </row>
    <row r="5395" spans="1:16" ht="45" x14ac:dyDescent="0.25">
      <c r="A5395" s="21" t="s">
        <v>4046</v>
      </c>
      <c r="B5395" s="21" t="s">
        <v>49</v>
      </c>
      <c r="C5395" s="23">
        <v>8960621.8100000005</v>
      </c>
      <c r="D5395" s="23">
        <v>112.86</v>
      </c>
      <c r="E5395" s="23">
        <v>4848055.67</v>
      </c>
      <c r="F5395" s="23">
        <v>89.26</v>
      </c>
      <c r="G5395" s="23">
        <v>6937820.6799999997</v>
      </c>
      <c r="H5395" s="23">
        <v>104.87</v>
      </c>
      <c r="I5395" s="23">
        <v>6273290.6299999999</v>
      </c>
      <c r="J5395" s="23">
        <v>116.77</v>
      </c>
      <c r="K5395" s="23">
        <v>1</v>
      </c>
      <c r="L5395" s="23">
        <v>1</v>
      </c>
      <c r="M5395" s="21" t="s">
        <v>50</v>
      </c>
      <c r="N5395" s="21" t="s">
        <v>1462</v>
      </c>
      <c r="O5395" s="22"/>
      <c r="P5395" s="23">
        <v>55131.25</v>
      </c>
    </row>
    <row r="5396" spans="1:16" ht="45" x14ac:dyDescent="0.25">
      <c r="A5396" s="21" t="s">
        <v>9511</v>
      </c>
      <c r="B5396" s="21" t="s">
        <v>49</v>
      </c>
      <c r="C5396" s="22"/>
      <c r="D5396" s="22"/>
      <c r="E5396" s="22"/>
      <c r="F5396" s="22"/>
      <c r="G5396" s="22"/>
      <c r="H5396" s="22"/>
      <c r="I5396" s="22"/>
      <c r="J5396" s="22"/>
      <c r="K5396" s="23">
        <v>1</v>
      </c>
      <c r="L5396" s="23">
        <v>1</v>
      </c>
      <c r="M5396" s="21" t="s">
        <v>50</v>
      </c>
      <c r="N5396" s="21" t="s">
        <v>50</v>
      </c>
      <c r="O5396" s="22"/>
      <c r="P5396" s="22"/>
    </row>
    <row r="5397" spans="1:16" ht="45" x14ac:dyDescent="0.25">
      <c r="A5397" s="21" t="s">
        <v>4048</v>
      </c>
      <c r="B5397" s="21" t="s">
        <v>49</v>
      </c>
      <c r="C5397" s="23">
        <v>20157028.899999999</v>
      </c>
      <c r="D5397" s="23">
        <v>158.74</v>
      </c>
      <c r="E5397" s="23">
        <v>15610497.539999999</v>
      </c>
      <c r="F5397" s="23">
        <v>157.69999999999999</v>
      </c>
      <c r="G5397" s="23">
        <v>16078675.109999999</v>
      </c>
      <c r="H5397" s="23">
        <v>128.93</v>
      </c>
      <c r="I5397" s="23">
        <v>13989849.1</v>
      </c>
      <c r="J5397" s="23">
        <v>134.63</v>
      </c>
      <c r="K5397" s="23">
        <v>1</v>
      </c>
      <c r="L5397" s="23">
        <v>1</v>
      </c>
      <c r="M5397" s="21" t="s">
        <v>50</v>
      </c>
      <c r="N5397" s="21" t="s">
        <v>1462</v>
      </c>
      <c r="O5397" s="22"/>
      <c r="P5397" s="23">
        <v>120450</v>
      </c>
    </row>
    <row r="5398" spans="1:16" ht="45" x14ac:dyDescent="0.25">
      <c r="A5398" s="21" t="s">
        <v>9512</v>
      </c>
      <c r="B5398" s="21" t="s">
        <v>49</v>
      </c>
      <c r="C5398" s="22"/>
      <c r="D5398" s="22"/>
      <c r="E5398" s="22"/>
      <c r="F5398" s="22"/>
      <c r="G5398" s="22"/>
      <c r="H5398" s="22"/>
      <c r="I5398" s="22"/>
      <c r="J5398" s="22"/>
      <c r="K5398" s="23">
        <v>1</v>
      </c>
      <c r="L5398" s="23">
        <v>1</v>
      </c>
      <c r="M5398" s="21" t="s">
        <v>50</v>
      </c>
      <c r="N5398" s="21" t="s">
        <v>50</v>
      </c>
      <c r="O5398" s="22"/>
      <c r="P5398" s="22"/>
    </row>
    <row r="5399" spans="1:16" ht="45" x14ac:dyDescent="0.25">
      <c r="A5399" s="21" t="s">
        <v>9513</v>
      </c>
      <c r="B5399" s="21" t="s">
        <v>49</v>
      </c>
      <c r="C5399" s="22"/>
      <c r="D5399" s="22"/>
      <c r="E5399" s="22"/>
      <c r="F5399" s="22"/>
      <c r="G5399" s="22"/>
      <c r="H5399" s="22"/>
      <c r="I5399" s="22"/>
      <c r="J5399" s="22"/>
      <c r="K5399" s="23">
        <v>1</v>
      </c>
      <c r="L5399" s="23">
        <v>1</v>
      </c>
      <c r="M5399" s="21" t="s">
        <v>50</v>
      </c>
      <c r="N5399" s="21" t="s">
        <v>50</v>
      </c>
      <c r="O5399" s="22"/>
      <c r="P5399" s="22"/>
    </row>
    <row r="5400" spans="1:16" ht="45" x14ac:dyDescent="0.25">
      <c r="A5400" s="21" t="s">
        <v>9514</v>
      </c>
      <c r="B5400" s="21" t="s">
        <v>49</v>
      </c>
      <c r="C5400" s="22"/>
      <c r="D5400" s="22"/>
      <c r="E5400" s="22"/>
      <c r="F5400" s="22"/>
      <c r="G5400" s="22"/>
      <c r="H5400" s="22"/>
      <c r="I5400" s="22"/>
      <c r="J5400" s="22"/>
      <c r="K5400" s="23">
        <v>1</v>
      </c>
      <c r="L5400" s="23">
        <v>1</v>
      </c>
      <c r="M5400" s="21" t="s">
        <v>50</v>
      </c>
      <c r="N5400" s="21" t="s">
        <v>50</v>
      </c>
      <c r="O5400" s="22"/>
      <c r="P5400" s="22"/>
    </row>
    <row r="5401" spans="1:16" ht="45" x14ac:dyDescent="0.25">
      <c r="A5401" s="21" t="s">
        <v>9515</v>
      </c>
      <c r="B5401" s="21" t="s">
        <v>49</v>
      </c>
      <c r="C5401" s="22"/>
      <c r="D5401" s="22"/>
      <c r="E5401" s="22"/>
      <c r="F5401" s="22"/>
      <c r="G5401" s="22"/>
      <c r="H5401" s="22"/>
      <c r="I5401" s="22"/>
      <c r="J5401" s="22"/>
      <c r="K5401" s="23">
        <v>1</v>
      </c>
      <c r="L5401" s="23">
        <v>1</v>
      </c>
      <c r="M5401" s="21" t="s">
        <v>50</v>
      </c>
      <c r="N5401" s="21" t="s">
        <v>50</v>
      </c>
      <c r="O5401" s="22"/>
      <c r="P5401" s="22"/>
    </row>
    <row r="5402" spans="1:16" ht="45" x14ac:dyDescent="0.25">
      <c r="A5402" s="21" t="s">
        <v>9516</v>
      </c>
      <c r="B5402" s="21" t="s">
        <v>49</v>
      </c>
      <c r="C5402" s="22"/>
      <c r="D5402" s="22"/>
      <c r="E5402" s="22"/>
      <c r="F5402" s="22"/>
      <c r="G5402" s="22"/>
      <c r="H5402" s="22"/>
      <c r="I5402" s="22"/>
      <c r="J5402" s="22"/>
      <c r="K5402" s="23">
        <v>1</v>
      </c>
      <c r="L5402" s="23">
        <v>1</v>
      </c>
      <c r="M5402" s="21" t="s">
        <v>50</v>
      </c>
      <c r="N5402" s="21" t="s">
        <v>50</v>
      </c>
      <c r="O5402" s="22"/>
      <c r="P5402" s="22"/>
    </row>
    <row r="5403" spans="1:16" ht="45" x14ac:dyDescent="0.25">
      <c r="A5403" s="21" t="s">
        <v>9517</v>
      </c>
      <c r="B5403" s="21" t="s">
        <v>49</v>
      </c>
      <c r="C5403" s="22"/>
      <c r="D5403" s="22"/>
      <c r="E5403" s="22"/>
      <c r="F5403" s="22"/>
      <c r="G5403" s="22"/>
      <c r="H5403" s="22"/>
      <c r="I5403" s="22"/>
      <c r="J5403" s="22"/>
      <c r="K5403" s="23">
        <v>1</v>
      </c>
      <c r="L5403" s="23">
        <v>1</v>
      </c>
      <c r="M5403" s="21" t="s">
        <v>50</v>
      </c>
      <c r="N5403" s="21" t="s">
        <v>50</v>
      </c>
      <c r="O5403" s="22"/>
      <c r="P5403" s="22"/>
    </row>
    <row r="5404" spans="1:16" ht="45" x14ac:dyDescent="0.25">
      <c r="A5404" s="21" t="s">
        <v>9518</v>
      </c>
      <c r="B5404" s="21" t="s">
        <v>49</v>
      </c>
      <c r="C5404" s="22"/>
      <c r="D5404" s="22"/>
      <c r="E5404" s="22"/>
      <c r="F5404" s="22"/>
      <c r="G5404" s="22"/>
      <c r="H5404" s="22"/>
      <c r="I5404" s="22"/>
      <c r="J5404" s="22"/>
      <c r="K5404" s="23">
        <v>1</v>
      </c>
      <c r="L5404" s="23">
        <v>1</v>
      </c>
      <c r="M5404" s="21" t="s">
        <v>50</v>
      </c>
      <c r="N5404" s="21" t="s">
        <v>50</v>
      </c>
      <c r="O5404" s="22"/>
      <c r="P5404" s="22"/>
    </row>
    <row r="5405" spans="1:16" ht="45" x14ac:dyDescent="0.25">
      <c r="A5405" s="21" t="s">
        <v>9519</v>
      </c>
      <c r="B5405" s="21" t="s">
        <v>49</v>
      </c>
      <c r="C5405" s="22"/>
      <c r="D5405" s="22"/>
      <c r="E5405" s="22"/>
      <c r="F5405" s="22"/>
      <c r="G5405" s="22"/>
      <c r="H5405" s="22"/>
      <c r="I5405" s="22"/>
      <c r="J5405" s="22"/>
      <c r="K5405" s="23">
        <v>1</v>
      </c>
      <c r="L5405" s="23">
        <v>1</v>
      </c>
      <c r="M5405" s="21" t="s">
        <v>50</v>
      </c>
      <c r="N5405" s="21" t="s">
        <v>50</v>
      </c>
      <c r="O5405" s="22"/>
      <c r="P5405" s="22"/>
    </row>
    <row r="5406" spans="1:16" ht="45" x14ac:dyDescent="0.25">
      <c r="A5406" s="21" t="s">
        <v>9520</v>
      </c>
      <c r="B5406" s="21" t="s">
        <v>49</v>
      </c>
      <c r="C5406" s="22"/>
      <c r="D5406" s="22"/>
      <c r="E5406" s="22"/>
      <c r="F5406" s="22"/>
      <c r="G5406" s="22"/>
      <c r="H5406" s="22"/>
      <c r="I5406" s="22"/>
      <c r="J5406" s="22"/>
      <c r="K5406" s="23">
        <v>1</v>
      </c>
      <c r="L5406" s="23">
        <v>1</v>
      </c>
      <c r="M5406" s="21" t="s">
        <v>50</v>
      </c>
      <c r="N5406" s="21" t="s">
        <v>50</v>
      </c>
      <c r="O5406" s="22"/>
      <c r="P5406" s="22"/>
    </row>
    <row r="5407" spans="1:16" ht="45" x14ac:dyDescent="0.25">
      <c r="A5407" s="21" t="s">
        <v>9521</v>
      </c>
      <c r="B5407" s="21" t="s">
        <v>49</v>
      </c>
      <c r="C5407" s="22"/>
      <c r="D5407" s="22"/>
      <c r="E5407" s="22"/>
      <c r="F5407" s="22"/>
      <c r="G5407" s="22"/>
      <c r="H5407" s="22"/>
      <c r="I5407" s="22"/>
      <c r="J5407" s="22"/>
      <c r="K5407" s="23">
        <v>1</v>
      </c>
      <c r="L5407" s="23">
        <v>1</v>
      </c>
      <c r="M5407" s="21" t="s">
        <v>50</v>
      </c>
      <c r="N5407" s="21" t="s">
        <v>50</v>
      </c>
      <c r="O5407" s="22"/>
      <c r="P5407" s="22"/>
    </row>
    <row r="5408" spans="1:16" ht="45" x14ac:dyDescent="0.25">
      <c r="A5408" s="21" t="s">
        <v>4050</v>
      </c>
      <c r="B5408" s="21" t="s">
        <v>49</v>
      </c>
      <c r="C5408" s="23">
        <v>4752265.55</v>
      </c>
      <c r="D5408" s="23">
        <v>584.73</v>
      </c>
      <c r="E5408" s="23">
        <v>26571868.190000001</v>
      </c>
      <c r="F5408" s="23">
        <v>1746.65</v>
      </c>
      <c r="G5408" s="23">
        <v>19284245.649999999</v>
      </c>
      <c r="H5408" s="23">
        <v>1345.21</v>
      </c>
      <c r="I5408" s="23">
        <v>23974858.739999998</v>
      </c>
      <c r="J5408" s="23">
        <v>1615.65</v>
      </c>
      <c r="K5408" s="23">
        <v>1</v>
      </c>
      <c r="L5408" s="23">
        <v>1</v>
      </c>
      <c r="M5408" s="21" t="s">
        <v>50</v>
      </c>
      <c r="N5408" s="21" t="s">
        <v>5192</v>
      </c>
      <c r="O5408" s="22"/>
      <c r="P5408" s="23">
        <v>11052.75</v>
      </c>
    </row>
    <row r="5409" spans="1:16" ht="45" x14ac:dyDescent="0.25">
      <c r="A5409" s="21" t="s">
        <v>9522</v>
      </c>
      <c r="B5409" s="21" t="s">
        <v>49</v>
      </c>
      <c r="C5409" s="22"/>
      <c r="D5409" s="22"/>
      <c r="E5409" s="22"/>
      <c r="F5409" s="22"/>
      <c r="G5409" s="22"/>
      <c r="H5409" s="22"/>
      <c r="I5409" s="22"/>
      <c r="J5409" s="22"/>
      <c r="K5409" s="23">
        <v>1</v>
      </c>
      <c r="L5409" s="23">
        <v>1</v>
      </c>
      <c r="M5409" s="21" t="s">
        <v>50</v>
      </c>
      <c r="N5409" s="21" t="s">
        <v>50</v>
      </c>
      <c r="O5409" s="22"/>
      <c r="P5409" s="22"/>
    </row>
    <row r="5410" spans="1:16" ht="45" x14ac:dyDescent="0.25">
      <c r="A5410" s="21" t="s">
        <v>4052</v>
      </c>
      <c r="B5410" s="21" t="s">
        <v>49</v>
      </c>
      <c r="C5410" s="23">
        <v>3782380.16</v>
      </c>
      <c r="D5410" s="23">
        <v>76.75</v>
      </c>
      <c r="E5410" s="23">
        <v>3571124.39</v>
      </c>
      <c r="F5410" s="23">
        <v>89.26</v>
      </c>
      <c r="G5410" s="23">
        <v>4617471.28</v>
      </c>
      <c r="H5410" s="23">
        <v>139.5</v>
      </c>
      <c r="I5410" s="23">
        <v>4620966.1500000004</v>
      </c>
      <c r="J5410" s="23">
        <v>116.77</v>
      </c>
      <c r="K5410" s="23">
        <v>1</v>
      </c>
      <c r="L5410" s="23">
        <v>1</v>
      </c>
      <c r="M5410" s="21" t="s">
        <v>50</v>
      </c>
      <c r="N5410" s="21" t="s">
        <v>1462</v>
      </c>
      <c r="O5410" s="22"/>
      <c r="P5410" s="23">
        <v>40200.75</v>
      </c>
    </row>
    <row r="5411" spans="1:16" ht="45" x14ac:dyDescent="0.25">
      <c r="A5411" s="21" t="s">
        <v>9523</v>
      </c>
      <c r="B5411" s="21" t="s">
        <v>49</v>
      </c>
      <c r="C5411" s="22"/>
      <c r="D5411" s="22"/>
      <c r="E5411" s="22"/>
      <c r="F5411" s="22"/>
      <c r="G5411" s="22"/>
      <c r="H5411" s="22"/>
      <c r="I5411" s="22"/>
      <c r="J5411" s="22"/>
      <c r="K5411" s="23">
        <v>1</v>
      </c>
      <c r="L5411" s="23">
        <v>1</v>
      </c>
      <c r="M5411" s="21" t="s">
        <v>50</v>
      </c>
      <c r="N5411" s="21" t="s">
        <v>50</v>
      </c>
      <c r="O5411" s="22"/>
      <c r="P5411" s="22"/>
    </row>
    <row r="5412" spans="1:16" ht="45" x14ac:dyDescent="0.25">
      <c r="A5412" s="21" t="s">
        <v>9524</v>
      </c>
      <c r="B5412" s="21" t="s">
        <v>49</v>
      </c>
      <c r="C5412" s="22"/>
      <c r="D5412" s="22"/>
      <c r="E5412" s="22"/>
      <c r="F5412" s="22"/>
      <c r="G5412" s="22"/>
      <c r="H5412" s="22"/>
      <c r="I5412" s="22"/>
      <c r="J5412" s="22"/>
      <c r="K5412" s="23">
        <v>1</v>
      </c>
      <c r="L5412" s="23">
        <v>1</v>
      </c>
      <c r="M5412" s="21" t="s">
        <v>50</v>
      </c>
      <c r="N5412" s="21" t="s">
        <v>50</v>
      </c>
      <c r="O5412" s="22"/>
      <c r="P5412" s="22"/>
    </row>
    <row r="5413" spans="1:16" ht="45" x14ac:dyDescent="0.25">
      <c r="A5413" s="21" t="s">
        <v>9525</v>
      </c>
      <c r="B5413" s="21" t="s">
        <v>49</v>
      </c>
      <c r="C5413" s="22"/>
      <c r="D5413" s="22"/>
      <c r="E5413" s="22"/>
      <c r="F5413" s="22"/>
      <c r="G5413" s="22"/>
      <c r="H5413" s="22"/>
      <c r="I5413" s="22"/>
      <c r="J5413" s="22"/>
      <c r="K5413" s="23">
        <v>1</v>
      </c>
      <c r="L5413" s="23">
        <v>1</v>
      </c>
      <c r="M5413" s="21" t="s">
        <v>50</v>
      </c>
      <c r="N5413" s="21" t="s">
        <v>50</v>
      </c>
      <c r="O5413" s="22"/>
      <c r="P5413" s="22"/>
    </row>
    <row r="5414" spans="1:16" ht="45" x14ac:dyDescent="0.25">
      <c r="A5414" s="21" t="s">
        <v>4054</v>
      </c>
      <c r="B5414" s="21" t="s">
        <v>49</v>
      </c>
      <c r="C5414" s="23">
        <v>36951065.909999996</v>
      </c>
      <c r="D5414" s="23">
        <v>1338.24</v>
      </c>
      <c r="E5414" s="23">
        <v>53237901.909999996</v>
      </c>
      <c r="F5414" s="23">
        <v>3054.07</v>
      </c>
      <c r="G5414" s="23">
        <v>47097796.539999999</v>
      </c>
      <c r="H5414" s="23">
        <v>2419.13</v>
      </c>
      <c r="I5414" s="23">
        <v>55895397.619999997</v>
      </c>
      <c r="J5414" s="23">
        <v>3186.32</v>
      </c>
      <c r="K5414" s="23">
        <v>1</v>
      </c>
      <c r="L5414" s="23">
        <v>1</v>
      </c>
      <c r="M5414" s="21" t="s">
        <v>50</v>
      </c>
      <c r="N5414" s="21" t="s">
        <v>5192</v>
      </c>
      <c r="O5414" s="22"/>
      <c r="P5414" s="23">
        <v>19228.5</v>
      </c>
    </row>
    <row r="5415" spans="1:16" ht="45" x14ac:dyDescent="0.25">
      <c r="A5415" s="21" t="s">
        <v>9526</v>
      </c>
      <c r="B5415" s="21" t="s">
        <v>49</v>
      </c>
      <c r="C5415" s="22"/>
      <c r="D5415" s="22"/>
      <c r="E5415" s="22"/>
      <c r="F5415" s="22"/>
      <c r="G5415" s="22"/>
      <c r="H5415" s="22"/>
      <c r="I5415" s="22"/>
      <c r="J5415" s="22"/>
      <c r="K5415" s="23">
        <v>1</v>
      </c>
      <c r="L5415" s="23">
        <v>1</v>
      </c>
      <c r="M5415" s="21" t="s">
        <v>50</v>
      </c>
      <c r="N5415" s="21" t="s">
        <v>50</v>
      </c>
      <c r="O5415" s="22"/>
      <c r="P5415" s="22"/>
    </row>
    <row r="5416" spans="1:16" ht="45" x14ac:dyDescent="0.25">
      <c r="A5416" s="21" t="s">
        <v>9527</v>
      </c>
      <c r="B5416" s="21" t="s">
        <v>49</v>
      </c>
      <c r="C5416" s="22"/>
      <c r="D5416" s="22"/>
      <c r="E5416" s="22"/>
      <c r="F5416" s="22"/>
      <c r="G5416" s="22"/>
      <c r="H5416" s="22"/>
      <c r="I5416" s="22"/>
      <c r="J5416" s="22"/>
      <c r="K5416" s="23">
        <v>1</v>
      </c>
      <c r="L5416" s="23">
        <v>1</v>
      </c>
      <c r="M5416" s="21" t="s">
        <v>50</v>
      </c>
      <c r="N5416" s="21" t="s">
        <v>50</v>
      </c>
      <c r="O5416" s="22"/>
      <c r="P5416" s="22"/>
    </row>
    <row r="5417" spans="1:16" ht="45" x14ac:dyDescent="0.25">
      <c r="A5417" s="21" t="s">
        <v>9528</v>
      </c>
      <c r="B5417" s="21" t="s">
        <v>49</v>
      </c>
      <c r="C5417" s="22"/>
      <c r="D5417" s="22"/>
      <c r="E5417" s="22"/>
      <c r="F5417" s="22"/>
      <c r="G5417" s="22"/>
      <c r="H5417" s="22"/>
      <c r="I5417" s="22"/>
      <c r="J5417" s="22"/>
      <c r="K5417" s="23">
        <v>1</v>
      </c>
      <c r="L5417" s="23">
        <v>1</v>
      </c>
      <c r="M5417" s="21" t="s">
        <v>50</v>
      </c>
      <c r="N5417" s="21" t="s">
        <v>50</v>
      </c>
      <c r="O5417" s="22"/>
      <c r="P5417" s="22"/>
    </row>
    <row r="5418" spans="1:16" ht="45" x14ac:dyDescent="0.25">
      <c r="A5418" s="21" t="s">
        <v>9529</v>
      </c>
      <c r="B5418" s="21" t="s">
        <v>49</v>
      </c>
      <c r="C5418" s="22"/>
      <c r="D5418" s="22"/>
      <c r="E5418" s="22"/>
      <c r="F5418" s="22"/>
      <c r="G5418" s="22"/>
      <c r="H5418" s="22"/>
      <c r="I5418" s="22"/>
      <c r="J5418" s="22"/>
      <c r="K5418" s="23">
        <v>1</v>
      </c>
      <c r="L5418" s="23">
        <v>1</v>
      </c>
      <c r="M5418" s="21" t="s">
        <v>50</v>
      </c>
      <c r="N5418" s="21" t="s">
        <v>50</v>
      </c>
      <c r="O5418" s="22"/>
      <c r="P5418" s="22"/>
    </row>
    <row r="5419" spans="1:16" ht="45" x14ac:dyDescent="0.25">
      <c r="A5419" s="21" t="s">
        <v>9530</v>
      </c>
      <c r="B5419" s="21" t="s">
        <v>49</v>
      </c>
      <c r="C5419" s="22"/>
      <c r="D5419" s="22"/>
      <c r="E5419" s="22"/>
      <c r="F5419" s="22"/>
      <c r="G5419" s="22"/>
      <c r="H5419" s="22"/>
      <c r="I5419" s="22"/>
      <c r="J5419" s="22"/>
      <c r="K5419" s="23">
        <v>1</v>
      </c>
      <c r="L5419" s="23">
        <v>1</v>
      </c>
      <c r="M5419" s="21" t="s">
        <v>50</v>
      </c>
      <c r="N5419" s="21" t="s">
        <v>50</v>
      </c>
      <c r="O5419" s="22"/>
      <c r="P5419" s="22"/>
    </row>
    <row r="5420" spans="1:16" ht="45" x14ac:dyDescent="0.25">
      <c r="A5420" s="21" t="s">
        <v>4056</v>
      </c>
      <c r="B5420" s="21" t="s">
        <v>49</v>
      </c>
      <c r="C5420" s="23">
        <v>36021.65</v>
      </c>
      <c r="D5420" s="23">
        <v>237.44</v>
      </c>
      <c r="E5420" s="23">
        <v>62927.79</v>
      </c>
      <c r="F5420" s="23">
        <v>269.75</v>
      </c>
      <c r="G5420" s="23">
        <v>114895.58</v>
      </c>
      <c r="H5420" s="23">
        <v>393.78</v>
      </c>
      <c r="I5420" s="23">
        <v>56826.19</v>
      </c>
      <c r="J5420" s="23">
        <v>263.19</v>
      </c>
      <c r="K5420" s="23">
        <v>1</v>
      </c>
      <c r="L5420" s="23">
        <v>1</v>
      </c>
      <c r="M5420" s="21" t="s">
        <v>50</v>
      </c>
      <c r="N5420" s="21" t="s">
        <v>5192</v>
      </c>
      <c r="O5420" s="22"/>
      <c r="P5420" s="23">
        <v>112.5</v>
      </c>
    </row>
    <row r="5421" spans="1:16" ht="45" x14ac:dyDescent="0.25">
      <c r="A5421" s="21" t="s">
        <v>9531</v>
      </c>
      <c r="B5421" s="21" t="s">
        <v>49</v>
      </c>
      <c r="C5421" s="22"/>
      <c r="D5421" s="22"/>
      <c r="E5421" s="22"/>
      <c r="F5421" s="22"/>
      <c r="G5421" s="22"/>
      <c r="H5421" s="22"/>
      <c r="I5421" s="22"/>
      <c r="J5421" s="22"/>
      <c r="K5421" s="23">
        <v>1</v>
      </c>
      <c r="L5421" s="23">
        <v>1</v>
      </c>
      <c r="M5421" s="21" t="s">
        <v>50</v>
      </c>
      <c r="N5421" s="21" t="s">
        <v>50</v>
      </c>
      <c r="O5421" s="22"/>
      <c r="P5421" s="22"/>
    </row>
    <row r="5422" spans="1:16" ht="45" x14ac:dyDescent="0.25">
      <c r="A5422" s="21" t="s">
        <v>9532</v>
      </c>
      <c r="B5422" s="21" t="s">
        <v>49</v>
      </c>
      <c r="C5422" s="22"/>
      <c r="D5422" s="22"/>
      <c r="E5422" s="22"/>
      <c r="F5422" s="22"/>
      <c r="G5422" s="22"/>
      <c r="H5422" s="22"/>
      <c r="I5422" s="22"/>
      <c r="J5422" s="22"/>
      <c r="K5422" s="23">
        <v>1</v>
      </c>
      <c r="L5422" s="23">
        <v>1</v>
      </c>
      <c r="M5422" s="21" t="s">
        <v>50</v>
      </c>
      <c r="N5422" s="21" t="s">
        <v>50</v>
      </c>
      <c r="O5422" s="22"/>
      <c r="P5422" s="22"/>
    </row>
    <row r="5423" spans="1:16" ht="45" x14ac:dyDescent="0.25">
      <c r="A5423" s="21" t="s">
        <v>639</v>
      </c>
      <c r="B5423" s="21" t="s">
        <v>49</v>
      </c>
      <c r="C5423" s="23">
        <v>88791082.599999994</v>
      </c>
      <c r="D5423" s="23">
        <v>123.89</v>
      </c>
      <c r="E5423" s="23">
        <v>66797277.009999998</v>
      </c>
      <c r="F5423" s="23">
        <v>116.83</v>
      </c>
      <c r="G5423" s="23">
        <v>62579385.840000004</v>
      </c>
      <c r="H5423" s="23">
        <v>106.35</v>
      </c>
      <c r="I5423" s="23">
        <v>50456207.619999997</v>
      </c>
      <c r="J5423" s="23">
        <v>123.27</v>
      </c>
      <c r="K5423" s="23">
        <v>1</v>
      </c>
      <c r="L5423" s="23">
        <v>1</v>
      </c>
      <c r="M5423" s="21" t="s">
        <v>50</v>
      </c>
      <c r="N5423" s="21" t="s">
        <v>58</v>
      </c>
      <c r="O5423" s="22"/>
      <c r="P5423" s="23">
        <v>636132.75</v>
      </c>
    </row>
    <row r="5424" spans="1:16" ht="45" x14ac:dyDescent="0.25">
      <c r="A5424" s="21" t="s">
        <v>9533</v>
      </c>
      <c r="B5424" s="21" t="s">
        <v>49</v>
      </c>
      <c r="C5424" s="22"/>
      <c r="D5424" s="22"/>
      <c r="E5424" s="22"/>
      <c r="F5424" s="22"/>
      <c r="G5424" s="22"/>
      <c r="H5424" s="22"/>
      <c r="I5424" s="22"/>
      <c r="J5424" s="22"/>
      <c r="K5424" s="23">
        <v>1</v>
      </c>
      <c r="L5424" s="23">
        <v>1</v>
      </c>
      <c r="M5424" s="21" t="s">
        <v>50</v>
      </c>
      <c r="N5424" s="21" t="s">
        <v>50</v>
      </c>
      <c r="O5424" s="22"/>
      <c r="P5424" s="22"/>
    </row>
    <row r="5425" spans="1:16" ht="45" x14ac:dyDescent="0.25">
      <c r="A5425" s="21" t="s">
        <v>9534</v>
      </c>
      <c r="B5425" s="21" t="s">
        <v>49</v>
      </c>
      <c r="C5425" s="22"/>
      <c r="D5425" s="22"/>
      <c r="E5425" s="22"/>
      <c r="F5425" s="22"/>
      <c r="G5425" s="22"/>
      <c r="H5425" s="22"/>
      <c r="I5425" s="22"/>
      <c r="J5425" s="22"/>
      <c r="K5425" s="23">
        <v>1</v>
      </c>
      <c r="L5425" s="23">
        <v>1</v>
      </c>
      <c r="M5425" s="21" t="s">
        <v>50</v>
      </c>
      <c r="N5425" s="21" t="s">
        <v>50</v>
      </c>
      <c r="O5425" s="22"/>
      <c r="P5425" s="22"/>
    </row>
    <row r="5426" spans="1:16" ht="45" x14ac:dyDescent="0.25">
      <c r="A5426" s="21" t="s">
        <v>9535</v>
      </c>
      <c r="B5426" s="21" t="s">
        <v>49</v>
      </c>
      <c r="C5426" s="22"/>
      <c r="D5426" s="22"/>
      <c r="E5426" s="22"/>
      <c r="F5426" s="22"/>
      <c r="G5426" s="22"/>
      <c r="H5426" s="22"/>
      <c r="I5426" s="22"/>
      <c r="J5426" s="22"/>
      <c r="K5426" s="23">
        <v>1</v>
      </c>
      <c r="L5426" s="23">
        <v>1</v>
      </c>
      <c r="M5426" s="21" t="s">
        <v>50</v>
      </c>
      <c r="N5426" s="21" t="s">
        <v>50</v>
      </c>
      <c r="O5426" s="22"/>
      <c r="P5426" s="22"/>
    </row>
    <row r="5427" spans="1:16" ht="45" x14ac:dyDescent="0.25">
      <c r="A5427" s="21" t="s">
        <v>9536</v>
      </c>
      <c r="B5427" s="21" t="s">
        <v>49</v>
      </c>
      <c r="C5427" s="22"/>
      <c r="D5427" s="22"/>
      <c r="E5427" s="22"/>
      <c r="F5427" s="22"/>
      <c r="G5427" s="22"/>
      <c r="H5427" s="22"/>
      <c r="I5427" s="22"/>
      <c r="J5427" s="22"/>
      <c r="K5427" s="23">
        <v>1</v>
      </c>
      <c r="L5427" s="23">
        <v>1</v>
      </c>
      <c r="M5427" s="21" t="s">
        <v>50</v>
      </c>
      <c r="N5427" s="21" t="s">
        <v>50</v>
      </c>
      <c r="O5427" s="22"/>
      <c r="P5427" s="22"/>
    </row>
    <row r="5428" spans="1:16" ht="45" x14ac:dyDescent="0.25">
      <c r="A5428" s="21" t="s">
        <v>9537</v>
      </c>
      <c r="B5428" s="21" t="s">
        <v>49</v>
      </c>
      <c r="C5428" s="22"/>
      <c r="D5428" s="22"/>
      <c r="E5428" s="22"/>
      <c r="F5428" s="22"/>
      <c r="G5428" s="22"/>
      <c r="H5428" s="22"/>
      <c r="I5428" s="22"/>
      <c r="J5428" s="22"/>
      <c r="K5428" s="23">
        <v>1</v>
      </c>
      <c r="L5428" s="23">
        <v>1</v>
      </c>
      <c r="M5428" s="21" t="s">
        <v>50</v>
      </c>
      <c r="N5428" s="21" t="s">
        <v>50</v>
      </c>
      <c r="O5428" s="22"/>
      <c r="P5428" s="22"/>
    </row>
    <row r="5429" spans="1:16" ht="45" x14ac:dyDescent="0.25">
      <c r="A5429" s="21" t="s">
        <v>9538</v>
      </c>
      <c r="B5429" s="21" t="s">
        <v>49</v>
      </c>
      <c r="C5429" s="22"/>
      <c r="D5429" s="22"/>
      <c r="E5429" s="22"/>
      <c r="F5429" s="22"/>
      <c r="G5429" s="22"/>
      <c r="H5429" s="22"/>
      <c r="I5429" s="22"/>
      <c r="J5429" s="22"/>
      <c r="K5429" s="23">
        <v>1</v>
      </c>
      <c r="L5429" s="23">
        <v>1</v>
      </c>
      <c r="M5429" s="21" t="s">
        <v>50</v>
      </c>
      <c r="N5429" s="21" t="s">
        <v>50</v>
      </c>
      <c r="O5429" s="22"/>
      <c r="P5429" s="22"/>
    </row>
    <row r="5430" spans="1:16" ht="45" x14ac:dyDescent="0.25">
      <c r="A5430" s="21" t="s">
        <v>9539</v>
      </c>
      <c r="B5430" s="21" t="s">
        <v>49</v>
      </c>
      <c r="C5430" s="22"/>
      <c r="D5430" s="22"/>
      <c r="E5430" s="22"/>
      <c r="F5430" s="22"/>
      <c r="G5430" s="22"/>
      <c r="H5430" s="22"/>
      <c r="I5430" s="22"/>
      <c r="J5430" s="22"/>
      <c r="K5430" s="23">
        <v>1</v>
      </c>
      <c r="L5430" s="23">
        <v>1</v>
      </c>
      <c r="M5430" s="21" t="s">
        <v>50</v>
      </c>
      <c r="N5430" s="21" t="s">
        <v>50</v>
      </c>
      <c r="O5430" s="22"/>
      <c r="P5430" s="22"/>
    </row>
    <row r="5431" spans="1:16" ht="45" x14ac:dyDescent="0.25">
      <c r="A5431" s="21" t="s">
        <v>9540</v>
      </c>
      <c r="B5431" s="21" t="s">
        <v>49</v>
      </c>
      <c r="C5431" s="22"/>
      <c r="D5431" s="22"/>
      <c r="E5431" s="22"/>
      <c r="F5431" s="22"/>
      <c r="G5431" s="22"/>
      <c r="H5431" s="22"/>
      <c r="I5431" s="22"/>
      <c r="J5431" s="22"/>
      <c r="K5431" s="23">
        <v>1</v>
      </c>
      <c r="L5431" s="23">
        <v>1</v>
      </c>
      <c r="M5431" s="21" t="s">
        <v>50</v>
      </c>
      <c r="N5431" s="21" t="s">
        <v>50</v>
      </c>
      <c r="O5431" s="22"/>
      <c r="P5431" s="22"/>
    </row>
    <row r="5432" spans="1:16" ht="45" x14ac:dyDescent="0.25">
      <c r="A5432" s="21" t="s">
        <v>9541</v>
      </c>
      <c r="B5432" s="21" t="s">
        <v>49</v>
      </c>
      <c r="C5432" s="22"/>
      <c r="D5432" s="22"/>
      <c r="E5432" s="22"/>
      <c r="F5432" s="22"/>
      <c r="G5432" s="22"/>
      <c r="H5432" s="22"/>
      <c r="I5432" s="22"/>
      <c r="J5432" s="22"/>
      <c r="K5432" s="23">
        <v>1</v>
      </c>
      <c r="L5432" s="23">
        <v>1</v>
      </c>
      <c r="M5432" s="21" t="s">
        <v>50</v>
      </c>
      <c r="N5432" s="21" t="s">
        <v>50</v>
      </c>
      <c r="O5432" s="22"/>
      <c r="P5432" s="22"/>
    </row>
    <row r="5433" spans="1:16" ht="45" x14ac:dyDescent="0.25">
      <c r="A5433" s="21" t="s">
        <v>9542</v>
      </c>
      <c r="B5433" s="21" t="s">
        <v>49</v>
      </c>
      <c r="C5433" s="22"/>
      <c r="D5433" s="22"/>
      <c r="E5433" s="22"/>
      <c r="F5433" s="22"/>
      <c r="G5433" s="22"/>
      <c r="H5433" s="22"/>
      <c r="I5433" s="22"/>
      <c r="J5433" s="22"/>
      <c r="K5433" s="23">
        <v>1</v>
      </c>
      <c r="L5433" s="23">
        <v>1</v>
      </c>
      <c r="M5433" s="21" t="s">
        <v>50</v>
      </c>
      <c r="N5433" s="21" t="s">
        <v>50</v>
      </c>
      <c r="O5433" s="22"/>
      <c r="P5433" s="22"/>
    </row>
    <row r="5434" spans="1:16" ht="45" x14ac:dyDescent="0.25">
      <c r="A5434" s="21" t="s">
        <v>9543</v>
      </c>
      <c r="B5434" s="21" t="s">
        <v>49</v>
      </c>
      <c r="C5434" s="22"/>
      <c r="D5434" s="22"/>
      <c r="E5434" s="22"/>
      <c r="F5434" s="22"/>
      <c r="G5434" s="22"/>
      <c r="H5434" s="22"/>
      <c r="I5434" s="22"/>
      <c r="J5434" s="22"/>
      <c r="K5434" s="23">
        <v>1</v>
      </c>
      <c r="L5434" s="23">
        <v>1</v>
      </c>
      <c r="M5434" s="21" t="s">
        <v>50</v>
      </c>
      <c r="N5434" s="21" t="s">
        <v>50</v>
      </c>
      <c r="O5434" s="22"/>
      <c r="P5434" s="22"/>
    </row>
    <row r="5435" spans="1:16" ht="45" x14ac:dyDescent="0.25">
      <c r="A5435" s="21" t="s">
        <v>9544</v>
      </c>
      <c r="B5435" s="21" t="s">
        <v>49</v>
      </c>
      <c r="C5435" s="22"/>
      <c r="D5435" s="22"/>
      <c r="E5435" s="22"/>
      <c r="F5435" s="22"/>
      <c r="G5435" s="22"/>
      <c r="H5435" s="22"/>
      <c r="I5435" s="22"/>
      <c r="J5435" s="22"/>
      <c r="K5435" s="23">
        <v>1</v>
      </c>
      <c r="L5435" s="23">
        <v>1</v>
      </c>
      <c r="M5435" s="21" t="s">
        <v>50</v>
      </c>
      <c r="N5435" s="21" t="s">
        <v>50</v>
      </c>
      <c r="O5435" s="22"/>
      <c r="P5435" s="22"/>
    </row>
    <row r="5436" spans="1:16" ht="45" x14ac:dyDescent="0.25">
      <c r="A5436" s="21" t="s">
        <v>9545</v>
      </c>
      <c r="B5436" s="21" t="s">
        <v>49</v>
      </c>
      <c r="C5436" s="22"/>
      <c r="D5436" s="22"/>
      <c r="E5436" s="22"/>
      <c r="F5436" s="22"/>
      <c r="G5436" s="22"/>
      <c r="H5436" s="22"/>
      <c r="I5436" s="22"/>
      <c r="J5436" s="22"/>
      <c r="K5436" s="23">
        <v>1</v>
      </c>
      <c r="L5436" s="23">
        <v>1</v>
      </c>
      <c r="M5436" s="21" t="s">
        <v>50</v>
      </c>
      <c r="N5436" s="21" t="s">
        <v>50</v>
      </c>
      <c r="O5436" s="22"/>
      <c r="P5436" s="22"/>
    </row>
    <row r="5437" spans="1:16" ht="45" x14ac:dyDescent="0.25">
      <c r="A5437" s="21" t="s">
        <v>9546</v>
      </c>
      <c r="B5437" s="21" t="s">
        <v>49</v>
      </c>
      <c r="C5437" s="22"/>
      <c r="D5437" s="22"/>
      <c r="E5437" s="22"/>
      <c r="F5437" s="22"/>
      <c r="G5437" s="22"/>
      <c r="H5437" s="22"/>
      <c r="I5437" s="22"/>
      <c r="J5437" s="22"/>
      <c r="K5437" s="23">
        <v>1</v>
      </c>
      <c r="L5437" s="23">
        <v>1</v>
      </c>
      <c r="M5437" s="21" t="s">
        <v>50</v>
      </c>
      <c r="N5437" s="21" t="s">
        <v>50</v>
      </c>
      <c r="O5437" s="22"/>
      <c r="P5437" s="22"/>
    </row>
    <row r="5438" spans="1:16" ht="45" x14ac:dyDescent="0.25">
      <c r="A5438" s="21" t="s">
        <v>9547</v>
      </c>
      <c r="B5438" s="21" t="s">
        <v>49</v>
      </c>
      <c r="C5438" s="22"/>
      <c r="D5438" s="22"/>
      <c r="E5438" s="22"/>
      <c r="F5438" s="22"/>
      <c r="G5438" s="22"/>
      <c r="H5438" s="22"/>
      <c r="I5438" s="22"/>
      <c r="J5438" s="22"/>
      <c r="K5438" s="23">
        <v>1</v>
      </c>
      <c r="L5438" s="23">
        <v>1</v>
      </c>
      <c r="M5438" s="21" t="s">
        <v>50</v>
      </c>
      <c r="N5438" s="21" t="s">
        <v>50</v>
      </c>
      <c r="O5438" s="22"/>
      <c r="P5438" s="22"/>
    </row>
    <row r="5439" spans="1:16" ht="45" x14ac:dyDescent="0.25">
      <c r="A5439" s="21" t="s">
        <v>9548</v>
      </c>
      <c r="B5439" s="21" t="s">
        <v>49</v>
      </c>
      <c r="C5439" s="22"/>
      <c r="D5439" s="22"/>
      <c r="E5439" s="22"/>
      <c r="F5439" s="22"/>
      <c r="G5439" s="22"/>
      <c r="H5439" s="22"/>
      <c r="I5439" s="22"/>
      <c r="J5439" s="22"/>
      <c r="K5439" s="23">
        <v>1</v>
      </c>
      <c r="L5439" s="23">
        <v>1</v>
      </c>
      <c r="M5439" s="21" t="s">
        <v>50</v>
      </c>
      <c r="N5439" s="21" t="s">
        <v>50</v>
      </c>
      <c r="O5439" s="22"/>
      <c r="P5439" s="22"/>
    </row>
    <row r="5440" spans="1:16" ht="45" x14ac:dyDescent="0.25">
      <c r="A5440" s="21" t="s">
        <v>9549</v>
      </c>
      <c r="B5440" s="21" t="s">
        <v>49</v>
      </c>
      <c r="C5440" s="22"/>
      <c r="D5440" s="22"/>
      <c r="E5440" s="22"/>
      <c r="F5440" s="22"/>
      <c r="G5440" s="22"/>
      <c r="H5440" s="22"/>
      <c r="I5440" s="22"/>
      <c r="J5440" s="22"/>
      <c r="K5440" s="23">
        <v>1</v>
      </c>
      <c r="L5440" s="23">
        <v>1</v>
      </c>
      <c r="M5440" s="21" t="s">
        <v>50</v>
      </c>
      <c r="N5440" s="21" t="s">
        <v>50</v>
      </c>
      <c r="O5440" s="22"/>
      <c r="P5440" s="22"/>
    </row>
    <row r="5441" spans="1:16" ht="45" x14ac:dyDescent="0.25">
      <c r="A5441" s="21" t="s">
        <v>9550</v>
      </c>
      <c r="B5441" s="21" t="s">
        <v>49</v>
      </c>
      <c r="C5441" s="22"/>
      <c r="D5441" s="22"/>
      <c r="E5441" s="22"/>
      <c r="F5441" s="22"/>
      <c r="G5441" s="22"/>
      <c r="H5441" s="22"/>
      <c r="I5441" s="22"/>
      <c r="J5441" s="22"/>
      <c r="K5441" s="23">
        <v>1</v>
      </c>
      <c r="L5441" s="23">
        <v>1</v>
      </c>
      <c r="M5441" s="21" t="s">
        <v>50</v>
      </c>
      <c r="N5441" s="21" t="s">
        <v>50</v>
      </c>
      <c r="O5441" s="22"/>
      <c r="P5441" s="22"/>
    </row>
    <row r="5442" spans="1:16" ht="45" x14ac:dyDescent="0.25">
      <c r="A5442" s="21" t="s">
        <v>9551</v>
      </c>
      <c r="B5442" s="21" t="s">
        <v>49</v>
      </c>
      <c r="C5442" s="22"/>
      <c r="D5442" s="22"/>
      <c r="E5442" s="22"/>
      <c r="F5442" s="22"/>
      <c r="G5442" s="22"/>
      <c r="H5442" s="22"/>
      <c r="I5442" s="22"/>
      <c r="J5442" s="22"/>
      <c r="K5442" s="23">
        <v>1</v>
      </c>
      <c r="L5442" s="23">
        <v>1</v>
      </c>
      <c r="M5442" s="21" t="s">
        <v>50</v>
      </c>
      <c r="N5442" s="21" t="s">
        <v>50</v>
      </c>
      <c r="O5442" s="22"/>
      <c r="P5442" s="22"/>
    </row>
    <row r="5443" spans="1:16" ht="45" x14ac:dyDescent="0.25">
      <c r="A5443" s="21" t="s">
        <v>9552</v>
      </c>
      <c r="B5443" s="21" t="s">
        <v>49</v>
      </c>
      <c r="C5443" s="22"/>
      <c r="D5443" s="22"/>
      <c r="E5443" s="22"/>
      <c r="F5443" s="22"/>
      <c r="G5443" s="22"/>
      <c r="H5443" s="22"/>
      <c r="I5443" s="22"/>
      <c r="J5443" s="22"/>
      <c r="K5443" s="23">
        <v>1</v>
      </c>
      <c r="L5443" s="23">
        <v>1</v>
      </c>
      <c r="M5443" s="21" t="s">
        <v>50</v>
      </c>
      <c r="N5443" s="21" t="s">
        <v>50</v>
      </c>
      <c r="O5443" s="22"/>
      <c r="P5443" s="22"/>
    </row>
    <row r="5444" spans="1:16" ht="45" x14ac:dyDescent="0.25">
      <c r="A5444" s="21" t="s">
        <v>9553</v>
      </c>
      <c r="B5444" s="21" t="s">
        <v>49</v>
      </c>
      <c r="C5444" s="22"/>
      <c r="D5444" s="22"/>
      <c r="E5444" s="22"/>
      <c r="F5444" s="22"/>
      <c r="G5444" s="22"/>
      <c r="H5444" s="22"/>
      <c r="I5444" s="22"/>
      <c r="J5444" s="22"/>
      <c r="K5444" s="23">
        <v>1</v>
      </c>
      <c r="L5444" s="23">
        <v>1</v>
      </c>
      <c r="M5444" s="21" t="s">
        <v>50</v>
      </c>
      <c r="N5444" s="21" t="s">
        <v>50</v>
      </c>
      <c r="O5444" s="22"/>
      <c r="P5444" s="22"/>
    </row>
    <row r="5445" spans="1:16" ht="45" x14ac:dyDescent="0.25">
      <c r="A5445" s="21" t="s">
        <v>1216</v>
      </c>
      <c r="B5445" s="21" t="s">
        <v>49</v>
      </c>
      <c r="C5445" s="23">
        <v>17774088.329999998</v>
      </c>
      <c r="D5445" s="23">
        <v>45.27</v>
      </c>
      <c r="E5445" s="23">
        <v>13671353.24</v>
      </c>
      <c r="F5445" s="23">
        <v>42.56</v>
      </c>
      <c r="G5445" s="23">
        <v>10300914.949999999</v>
      </c>
      <c r="H5445" s="23">
        <v>27.29</v>
      </c>
      <c r="I5445" s="23">
        <v>16432865.560000001</v>
      </c>
      <c r="J5445" s="23">
        <v>56.34</v>
      </c>
      <c r="K5445" s="23">
        <v>1</v>
      </c>
      <c r="L5445" s="23">
        <v>1</v>
      </c>
      <c r="M5445" s="21" t="s">
        <v>50</v>
      </c>
      <c r="N5445" s="21" t="s">
        <v>58</v>
      </c>
      <c r="O5445" s="22"/>
      <c r="P5445" s="23">
        <v>360525.5</v>
      </c>
    </row>
    <row r="5446" spans="1:16" ht="45" x14ac:dyDescent="0.25">
      <c r="A5446" s="21" t="s">
        <v>9554</v>
      </c>
      <c r="B5446" s="21" t="s">
        <v>49</v>
      </c>
      <c r="C5446" s="22"/>
      <c r="D5446" s="22"/>
      <c r="E5446" s="22"/>
      <c r="F5446" s="22"/>
      <c r="G5446" s="22"/>
      <c r="H5446" s="22"/>
      <c r="I5446" s="22"/>
      <c r="J5446" s="22"/>
      <c r="K5446" s="23">
        <v>1</v>
      </c>
      <c r="L5446" s="23">
        <v>1</v>
      </c>
      <c r="M5446" s="21" t="s">
        <v>50</v>
      </c>
      <c r="N5446" s="21" t="s">
        <v>50</v>
      </c>
      <c r="O5446" s="22"/>
      <c r="P5446" s="22"/>
    </row>
    <row r="5447" spans="1:16" ht="45" x14ac:dyDescent="0.25">
      <c r="A5447" s="21" t="s">
        <v>644</v>
      </c>
      <c r="B5447" s="21" t="s">
        <v>49</v>
      </c>
      <c r="C5447" s="23">
        <v>84530855.459999993</v>
      </c>
      <c r="D5447" s="23">
        <v>457.61</v>
      </c>
      <c r="E5447" s="23">
        <v>164318439.36000001</v>
      </c>
      <c r="F5447" s="23">
        <v>668.31</v>
      </c>
      <c r="G5447" s="23">
        <v>113044658.20999999</v>
      </c>
      <c r="H5447" s="23">
        <v>533.08000000000004</v>
      </c>
      <c r="I5447" s="23">
        <v>109249298.37</v>
      </c>
      <c r="J5447" s="23">
        <v>478.27</v>
      </c>
      <c r="K5447" s="23">
        <v>1</v>
      </c>
      <c r="L5447" s="23">
        <v>1</v>
      </c>
      <c r="M5447" s="21" t="s">
        <v>50</v>
      </c>
      <c r="N5447" s="21" t="s">
        <v>1462</v>
      </c>
      <c r="O5447" s="22"/>
      <c r="P5447" s="23">
        <v>260426.25</v>
      </c>
    </row>
    <row r="5448" spans="1:16" ht="45" x14ac:dyDescent="0.25">
      <c r="A5448" s="21" t="s">
        <v>9555</v>
      </c>
      <c r="B5448" s="21" t="s">
        <v>49</v>
      </c>
      <c r="C5448" s="22"/>
      <c r="D5448" s="22"/>
      <c r="E5448" s="22"/>
      <c r="F5448" s="22"/>
      <c r="G5448" s="22"/>
      <c r="H5448" s="22"/>
      <c r="I5448" s="22"/>
      <c r="J5448" s="22"/>
      <c r="K5448" s="23">
        <v>1</v>
      </c>
      <c r="L5448" s="23">
        <v>1</v>
      </c>
      <c r="M5448" s="21" t="s">
        <v>50</v>
      </c>
      <c r="N5448" s="21" t="s">
        <v>50</v>
      </c>
      <c r="O5448" s="22"/>
      <c r="P5448" s="22"/>
    </row>
    <row r="5449" spans="1:16" ht="45" x14ac:dyDescent="0.25">
      <c r="A5449" s="21" t="s">
        <v>9556</v>
      </c>
      <c r="B5449" s="21" t="s">
        <v>49</v>
      </c>
      <c r="C5449" s="22"/>
      <c r="D5449" s="22"/>
      <c r="E5449" s="22"/>
      <c r="F5449" s="22"/>
      <c r="G5449" s="22"/>
      <c r="H5449" s="22"/>
      <c r="I5449" s="22"/>
      <c r="J5449" s="22"/>
      <c r="K5449" s="23">
        <v>1</v>
      </c>
      <c r="L5449" s="23">
        <v>1</v>
      </c>
      <c r="M5449" s="21" t="s">
        <v>50</v>
      </c>
      <c r="N5449" s="21" t="s">
        <v>50</v>
      </c>
      <c r="O5449" s="22"/>
      <c r="P5449" s="22"/>
    </row>
    <row r="5450" spans="1:16" ht="45" x14ac:dyDescent="0.25">
      <c r="A5450" s="21" t="s">
        <v>9557</v>
      </c>
      <c r="B5450" s="21" t="s">
        <v>49</v>
      </c>
      <c r="C5450" s="22"/>
      <c r="D5450" s="22"/>
      <c r="E5450" s="22"/>
      <c r="F5450" s="22"/>
      <c r="G5450" s="22"/>
      <c r="H5450" s="22"/>
      <c r="I5450" s="22"/>
      <c r="J5450" s="22"/>
      <c r="K5450" s="23">
        <v>1</v>
      </c>
      <c r="L5450" s="23">
        <v>1</v>
      </c>
      <c r="M5450" s="21" t="s">
        <v>50</v>
      </c>
      <c r="N5450" s="21" t="s">
        <v>50</v>
      </c>
      <c r="O5450" s="22"/>
      <c r="P5450" s="22"/>
    </row>
    <row r="5451" spans="1:16" ht="45" x14ac:dyDescent="0.25">
      <c r="A5451" s="21" t="s">
        <v>9558</v>
      </c>
      <c r="B5451" s="21" t="s">
        <v>49</v>
      </c>
      <c r="C5451" s="22"/>
      <c r="D5451" s="22"/>
      <c r="E5451" s="22"/>
      <c r="F5451" s="22"/>
      <c r="G5451" s="22"/>
      <c r="H5451" s="22"/>
      <c r="I5451" s="22"/>
      <c r="J5451" s="22"/>
      <c r="K5451" s="23">
        <v>1</v>
      </c>
      <c r="L5451" s="23">
        <v>1</v>
      </c>
      <c r="M5451" s="21" t="s">
        <v>50</v>
      </c>
      <c r="N5451" s="21" t="s">
        <v>50</v>
      </c>
      <c r="O5451" s="22"/>
      <c r="P5451" s="22"/>
    </row>
    <row r="5452" spans="1:16" ht="45" x14ac:dyDescent="0.25">
      <c r="A5452" s="21" t="s">
        <v>9559</v>
      </c>
      <c r="B5452" s="21" t="s">
        <v>49</v>
      </c>
      <c r="C5452" s="22"/>
      <c r="D5452" s="22"/>
      <c r="E5452" s="22"/>
      <c r="F5452" s="22"/>
      <c r="G5452" s="22"/>
      <c r="H5452" s="22"/>
      <c r="I5452" s="22"/>
      <c r="J5452" s="22"/>
      <c r="K5452" s="23">
        <v>1</v>
      </c>
      <c r="L5452" s="23">
        <v>1</v>
      </c>
      <c r="M5452" s="21" t="s">
        <v>50</v>
      </c>
      <c r="N5452" s="21" t="s">
        <v>50</v>
      </c>
      <c r="O5452" s="22"/>
      <c r="P5452" s="22"/>
    </row>
    <row r="5453" spans="1:16" ht="45" x14ac:dyDescent="0.25">
      <c r="A5453" s="21" t="s">
        <v>9560</v>
      </c>
      <c r="B5453" s="21" t="s">
        <v>49</v>
      </c>
      <c r="C5453" s="22"/>
      <c r="D5453" s="22"/>
      <c r="E5453" s="22"/>
      <c r="F5453" s="22"/>
      <c r="G5453" s="22"/>
      <c r="H5453" s="22"/>
      <c r="I5453" s="22"/>
      <c r="J5453" s="22"/>
      <c r="K5453" s="23">
        <v>1</v>
      </c>
      <c r="L5453" s="23">
        <v>1</v>
      </c>
      <c r="M5453" s="21" t="s">
        <v>50</v>
      </c>
      <c r="N5453" s="21" t="s">
        <v>50</v>
      </c>
      <c r="O5453" s="22"/>
      <c r="P5453" s="22"/>
    </row>
    <row r="5454" spans="1:16" ht="45" x14ac:dyDescent="0.25">
      <c r="A5454" s="21" t="s">
        <v>9561</v>
      </c>
      <c r="B5454" s="21" t="s">
        <v>49</v>
      </c>
      <c r="C5454" s="22"/>
      <c r="D5454" s="22"/>
      <c r="E5454" s="22"/>
      <c r="F5454" s="22"/>
      <c r="G5454" s="22"/>
      <c r="H5454" s="22"/>
      <c r="I5454" s="22"/>
      <c r="J5454" s="22"/>
      <c r="K5454" s="23">
        <v>1</v>
      </c>
      <c r="L5454" s="23">
        <v>1</v>
      </c>
      <c r="M5454" s="21" t="s">
        <v>50</v>
      </c>
      <c r="N5454" s="21" t="s">
        <v>50</v>
      </c>
      <c r="O5454" s="22"/>
      <c r="P5454" s="22"/>
    </row>
    <row r="5455" spans="1:16" ht="45" x14ac:dyDescent="0.25">
      <c r="A5455" s="21" t="s">
        <v>9562</v>
      </c>
      <c r="B5455" s="21" t="s">
        <v>49</v>
      </c>
      <c r="C5455" s="22"/>
      <c r="D5455" s="22"/>
      <c r="E5455" s="22"/>
      <c r="F5455" s="22"/>
      <c r="G5455" s="22"/>
      <c r="H5455" s="22"/>
      <c r="I5455" s="22"/>
      <c r="J5455" s="22"/>
      <c r="K5455" s="23">
        <v>1</v>
      </c>
      <c r="L5455" s="23">
        <v>1</v>
      </c>
      <c r="M5455" s="21" t="s">
        <v>50</v>
      </c>
      <c r="N5455" s="21" t="s">
        <v>50</v>
      </c>
      <c r="O5455" s="22"/>
      <c r="P5455" s="22"/>
    </row>
    <row r="5456" spans="1:16" ht="45" x14ac:dyDescent="0.25">
      <c r="A5456" s="21" t="s">
        <v>9563</v>
      </c>
      <c r="B5456" s="21" t="s">
        <v>49</v>
      </c>
      <c r="C5456" s="22"/>
      <c r="D5456" s="22"/>
      <c r="E5456" s="22"/>
      <c r="F5456" s="22"/>
      <c r="G5456" s="22"/>
      <c r="H5456" s="22"/>
      <c r="I5456" s="22"/>
      <c r="J5456" s="22"/>
      <c r="K5456" s="23">
        <v>1</v>
      </c>
      <c r="L5456" s="23">
        <v>1</v>
      </c>
      <c r="M5456" s="21" t="s">
        <v>50</v>
      </c>
      <c r="N5456" s="21" t="s">
        <v>50</v>
      </c>
      <c r="O5456" s="22"/>
      <c r="P5456" s="22"/>
    </row>
    <row r="5457" spans="1:16" ht="45" x14ac:dyDescent="0.25">
      <c r="A5457" s="21" t="s">
        <v>9564</v>
      </c>
      <c r="B5457" s="21" t="s">
        <v>49</v>
      </c>
      <c r="C5457" s="22"/>
      <c r="D5457" s="22"/>
      <c r="E5457" s="22"/>
      <c r="F5457" s="22"/>
      <c r="G5457" s="22"/>
      <c r="H5457" s="22"/>
      <c r="I5457" s="22"/>
      <c r="J5457" s="22"/>
      <c r="K5457" s="23">
        <v>1</v>
      </c>
      <c r="L5457" s="23">
        <v>1</v>
      </c>
      <c r="M5457" s="21" t="s">
        <v>50</v>
      </c>
      <c r="N5457" s="21" t="s">
        <v>50</v>
      </c>
      <c r="O5457" s="22"/>
      <c r="P5457" s="22"/>
    </row>
    <row r="5458" spans="1:16" ht="45" x14ac:dyDescent="0.25">
      <c r="A5458" s="21" t="s">
        <v>9565</v>
      </c>
      <c r="B5458" s="21" t="s">
        <v>49</v>
      </c>
      <c r="C5458" s="22"/>
      <c r="D5458" s="22"/>
      <c r="E5458" s="22"/>
      <c r="F5458" s="22"/>
      <c r="G5458" s="22"/>
      <c r="H5458" s="22"/>
      <c r="I5458" s="22"/>
      <c r="J5458" s="22"/>
      <c r="K5458" s="23">
        <v>1</v>
      </c>
      <c r="L5458" s="23">
        <v>1</v>
      </c>
      <c r="M5458" s="21" t="s">
        <v>50</v>
      </c>
      <c r="N5458" s="21" t="s">
        <v>50</v>
      </c>
      <c r="O5458" s="22"/>
      <c r="P5458" s="22"/>
    </row>
    <row r="5459" spans="1:16" ht="45" x14ac:dyDescent="0.25">
      <c r="A5459" s="21" t="s">
        <v>9566</v>
      </c>
      <c r="B5459" s="21" t="s">
        <v>49</v>
      </c>
      <c r="C5459" s="22"/>
      <c r="D5459" s="22"/>
      <c r="E5459" s="22"/>
      <c r="F5459" s="22"/>
      <c r="G5459" s="22"/>
      <c r="H5459" s="22"/>
      <c r="I5459" s="22"/>
      <c r="J5459" s="22"/>
      <c r="K5459" s="23">
        <v>1</v>
      </c>
      <c r="L5459" s="23">
        <v>1</v>
      </c>
      <c r="M5459" s="21" t="s">
        <v>50</v>
      </c>
      <c r="N5459" s="21" t="s">
        <v>50</v>
      </c>
      <c r="O5459" s="22"/>
      <c r="P5459" s="22"/>
    </row>
    <row r="5460" spans="1:16" ht="45" x14ac:dyDescent="0.25">
      <c r="A5460" s="21" t="s">
        <v>9567</v>
      </c>
      <c r="B5460" s="21" t="s">
        <v>49</v>
      </c>
      <c r="C5460" s="22"/>
      <c r="D5460" s="22"/>
      <c r="E5460" s="22"/>
      <c r="F5460" s="22"/>
      <c r="G5460" s="22"/>
      <c r="H5460" s="22"/>
      <c r="I5460" s="22"/>
      <c r="J5460" s="22"/>
      <c r="K5460" s="23">
        <v>1</v>
      </c>
      <c r="L5460" s="23">
        <v>1</v>
      </c>
      <c r="M5460" s="21" t="s">
        <v>50</v>
      </c>
      <c r="N5460" s="21" t="s">
        <v>50</v>
      </c>
      <c r="O5460" s="22"/>
      <c r="P5460" s="22"/>
    </row>
    <row r="5461" spans="1:16" ht="45" x14ac:dyDescent="0.25">
      <c r="A5461" s="21" t="s">
        <v>9568</v>
      </c>
      <c r="B5461" s="21" t="s">
        <v>198</v>
      </c>
      <c r="C5461" s="22"/>
      <c r="D5461" s="22"/>
      <c r="E5461" s="22"/>
      <c r="F5461" s="22"/>
      <c r="G5461" s="22"/>
      <c r="H5461" s="22"/>
      <c r="I5461" s="22"/>
      <c r="J5461" s="22"/>
      <c r="K5461" s="23">
        <v>1</v>
      </c>
      <c r="L5461" s="23">
        <v>1</v>
      </c>
      <c r="M5461" s="21" t="s">
        <v>50</v>
      </c>
      <c r="N5461" s="21" t="s">
        <v>50</v>
      </c>
      <c r="O5461" s="22"/>
      <c r="P5461" s="22"/>
    </row>
    <row r="5462" spans="1:16" ht="45" x14ac:dyDescent="0.25">
      <c r="A5462" s="21" t="s">
        <v>9569</v>
      </c>
      <c r="B5462" s="21" t="s">
        <v>49</v>
      </c>
      <c r="C5462" s="22"/>
      <c r="D5462" s="22"/>
      <c r="E5462" s="22"/>
      <c r="F5462" s="22"/>
      <c r="G5462" s="22"/>
      <c r="H5462" s="22"/>
      <c r="I5462" s="22"/>
      <c r="J5462" s="22"/>
      <c r="K5462" s="23">
        <v>1</v>
      </c>
      <c r="L5462" s="23">
        <v>1</v>
      </c>
      <c r="M5462" s="21" t="s">
        <v>50</v>
      </c>
      <c r="N5462" s="21" t="s">
        <v>50</v>
      </c>
      <c r="O5462" s="22"/>
      <c r="P5462" s="22"/>
    </row>
    <row r="5463" spans="1:16" ht="45" x14ac:dyDescent="0.25">
      <c r="A5463" s="21" t="s">
        <v>4063</v>
      </c>
      <c r="B5463" s="21" t="s">
        <v>49</v>
      </c>
      <c r="C5463" s="23">
        <v>40887606.210000001</v>
      </c>
      <c r="D5463" s="23">
        <v>87.64</v>
      </c>
      <c r="E5463" s="23">
        <v>26752329.32</v>
      </c>
      <c r="F5463" s="23">
        <v>62.03</v>
      </c>
      <c r="G5463" s="23">
        <v>39267251.18</v>
      </c>
      <c r="H5463" s="23">
        <v>115.6</v>
      </c>
      <c r="I5463" s="23">
        <v>47791692.68</v>
      </c>
      <c r="J5463" s="23">
        <v>91.18</v>
      </c>
      <c r="K5463" s="23">
        <v>1</v>
      </c>
      <c r="L5463" s="23">
        <v>1</v>
      </c>
      <c r="M5463" s="21" t="s">
        <v>50</v>
      </c>
      <c r="N5463" s="21" t="s">
        <v>58</v>
      </c>
      <c r="O5463" s="22"/>
      <c r="P5463" s="23">
        <v>414940.5</v>
      </c>
    </row>
    <row r="5464" spans="1:16" ht="45" x14ac:dyDescent="0.25">
      <c r="A5464" s="21" t="s">
        <v>9570</v>
      </c>
      <c r="B5464" s="21" t="s">
        <v>49</v>
      </c>
      <c r="C5464" s="22"/>
      <c r="D5464" s="22"/>
      <c r="E5464" s="22"/>
      <c r="F5464" s="22"/>
      <c r="G5464" s="22"/>
      <c r="H5464" s="22"/>
      <c r="I5464" s="22"/>
      <c r="J5464" s="22"/>
      <c r="K5464" s="23">
        <v>1</v>
      </c>
      <c r="L5464" s="23">
        <v>1</v>
      </c>
      <c r="M5464" s="21" t="s">
        <v>50</v>
      </c>
      <c r="N5464" s="21" t="s">
        <v>50</v>
      </c>
      <c r="O5464" s="22"/>
      <c r="P5464" s="22"/>
    </row>
    <row r="5465" spans="1:16" ht="45" x14ac:dyDescent="0.25">
      <c r="A5465" s="21" t="s">
        <v>9571</v>
      </c>
      <c r="B5465" s="21" t="s">
        <v>49</v>
      </c>
      <c r="C5465" s="22"/>
      <c r="D5465" s="22"/>
      <c r="E5465" s="22"/>
      <c r="F5465" s="22"/>
      <c r="G5465" s="22"/>
      <c r="H5465" s="22"/>
      <c r="I5465" s="22"/>
      <c r="J5465" s="22"/>
      <c r="K5465" s="23">
        <v>1</v>
      </c>
      <c r="L5465" s="23">
        <v>1</v>
      </c>
      <c r="M5465" s="21" t="s">
        <v>50</v>
      </c>
      <c r="N5465" s="21" t="s">
        <v>50</v>
      </c>
      <c r="O5465" s="22"/>
      <c r="P5465" s="22"/>
    </row>
    <row r="5466" spans="1:16" ht="45" x14ac:dyDescent="0.25">
      <c r="A5466" s="21" t="s">
        <v>9572</v>
      </c>
      <c r="B5466" s="21" t="s">
        <v>49</v>
      </c>
      <c r="C5466" s="22"/>
      <c r="D5466" s="22"/>
      <c r="E5466" s="22"/>
      <c r="F5466" s="22"/>
      <c r="G5466" s="22"/>
      <c r="H5466" s="22"/>
      <c r="I5466" s="22"/>
      <c r="J5466" s="22"/>
      <c r="K5466" s="23">
        <v>1</v>
      </c>
      <c r="L5466" s="23">
        <v>1</v>
      </c>
      <c r="M5466" s="21" t="s">
        <v>50</v>
      </c>
      <c r="N5466" s="21" t="s">
        <v>50</v>
      </c>
      <c r="O5466" s="22"/>
      <c r="P5466" s="22"/>
    </row>
    <row r="5467" spans="1:16" ht="45" x14ac:dyDescent="0.25">
      <c r="A5467" s="21" t="s">
        <v>9573</v>
      </c>
      <c r="B5467" s="21" t="s">
        <v>49</v>
      </c>
      <c r="C5467" s="22"/>
      <c r="D5467" s="22"/>
      <c r="E5467" s="22"/>
      <c r="F5467" s="22"/>
      <c r="G5467" s="22"/>
      <c r="H5467" s="22"/>
      <c r="I5467" s="22"/>
      <c r="J5467" s="22"/>
      <c r="K5467" s="23">
        <v>1</v>
      </c>
      <c r="L5467" s="23">
        <v>1</v>
      </c>
      <c r="M5467" s="21" t="s">
        <v>50</v>
      </c>
      <c r="N5467" s="21" t="s">
        <v>50</v>
      </c>
      <c r="O5467" s="22"/>
      <c r="P5467" s="22"/>
    </row>
    <row r="5468" spans="1:16" ht="45" x14ac:dyDescent="0.25">
      <c r="A5468" s="21" t="s">
        <v>647</v>
      </c>
      <c r="B5468" s="21" t="s">
        <v>49</v>
      </c>
      <c r="C5468" s="23">
        <v>6515418.9100000001</v>
      </c>
      <c r="D5468" s="23">
        <v>439.45</v>
      </c>
      <c r="E5468" s="23">
        <v>5949488.2999999998</v>
      </c>
      <c r="F5468" s="23">
        <v>401.12</v>
      </c>
      <c r="G5468" s="23">
        <v>4267734.04</v>
      </c>
      <c r="H5468" s="23">
        <v>263.05</v>
      </c>
      <c r="I5468" s="23">
        <v>6925384.4900000002</v>
      </c>
      <c r="J5468" s="23">
        <v>457.87</v>
      </c>
      <c r="K5468" s="23">
        <v>1</v>
      </c>
      <c r="L5468" s="23">
        <v>1</v>
      </c>
      <c r="M5468" s="21" t="s">
        <v>50</v>
      </c>
      <c r="N5468" s="21" t="s">
        <v>5192</v>
      </c>
      <c r="O5468" s="22"/>
      <c r="P5468" s="23">
        <v>22379.5</v>
      </c>
    </row>
    <row r="5469" spans="1:16" ht="45" x14ac:dyDescent="0.25">
      <c r="A5469" s="21" t="s">
        <v>9574</v>
      </c>
      <c r="B5469" s="21" t="s">
        <v>49</v>
      </c>
      <c r="C5469" s="22"/>
      <c r="D5469" s="22"/>
      <c r="E5469" s="22"/>
      <c r="F5469" s="22"/>
      <c r="G5469" s="22"/>
      <c r="H5469" s="22"/>
      <c r="I5469" s="22"/>
      <c r="J5469" s="22"/>
      <c r="K5469" s="23">
        <v>1</v>
      </c>
      <c r="L5469" s="23">
        <v>1</v>
      </c>
      <c r="M5469" s="21" t="s">
        <v>50</v>
      </c>
      <c r="N5469" s="21" t="s">
        <v>50</v>
      </c>
      <c r="O5469" s="22"/>
      <c r="P5469" s="22"/>
    </row>
    <row r="5470" spans="1:16" ht="45" x14ac:dyDescent="0.25">
      <c r="A5470" s="21" t="s">
        <v>9575</v>
      </c>
      <c r="B5470" s="21" t="s">
        <v>49</v>
      </c>
      <c r="C5470" s="22"/>
      <c r="D5470" s="22"/>
      <c r="E5470" s="22"/>
      <c r="F5470" s="22"/>
      <c r="G5470" s="22"/>
      <c r="H5470" s="22"/>
      <c r="I5470" s="22"/>
      <c r="J5470" s="22"/>
      <c r="K5470" s="23">
        <v>1</v>
      </c>
      <c r="L5470" s="23">
        <v>1</v>
      </c>
      <c r="M5470" s="21" t="s">
        <v>50</v>
      </c>
      <c r="N5470" s="21" t="s">
        <v>50</v>
      </c>
      <c r="O5470" s="22"/>
      <c r="P5470" s="22"/>
    </row>
    <row r="5471" spans="1:16" ht="45" x14ac:dyDescent="0.25">
      <c r="A5471" s="21" t="s">
        <v>9576</v>
      </c>
      <c r="B5471" s="21" t="s">
        <v>49</v>
      </c>
      <c r="C5471" s="22"/>
      <c r="D5471" s="22"/>
      <c r="E5471" s="22"/>
      <c r="F5471" s="22"/>
      <c r="G5471" s="22"/>
      <c r="H5471" s="22"/>
      <c r="I5471" s="22"/>
      <c r="J5471" s="22"/>
      <c r="K5471" s="23">
        <v>1</v>
      </c>
      <c r="L5471" s="23">
        <v>1</v>
      </c>
      <c r="M5471" s="21" t="s">
        <v>50</v>
      </c>
      <c r="N5471" s="21" t="s">
        <v>50</v>
      </c>
      <c r="O5471" s="22"/>
      <c r="P5471" s="22"/>
    </row>
    <row r="5472" spans="1:16" ht="45" x14ac:dyDescent="0.25">
      <c r="A5472" s="21" t="s">
        <v>4066</v>
      </c>
      <c r="B5472" s="21" t="s">
        <v>49</v>
      </c>
      <c r="C5472" s="23">
        <v>45318664.369999997</v>
      </c>
      <c r="D5472" s="23">
        <v>105.88</v>
      </c>
      <c r="E5472" s="23">
        <v>38048794.280000001</v>
      </c>
      <c r="F5472" s="23">
        <v>139.19</v>
      </c>
      <c r="G5472" s="23">
        <v>34601376.039999999</v>
      </c>
      <c r="H5472" s="23">
        <v>115.6</v>
      </c>
      <c r="I5472" s="23">
        <v>31921169.82</v>
      </c>
      <c r="J5472" s="23">
        <v>116.45</v>
      </c>
      <c r="K5472" s="23">
        <v>1</v>
      </c>
      <c r="L5472" s="23">
        <v>1</v>
      </c>
      <c r="M5472" s="21" t="s">
        <v>50</v>
      </c>
      <c r="N5472" s="21" t="s">
        <v>58</v>
      </c>
      <c r="O5472" s="22"/>
      <c r="P5472" s="23">
        <v>381050.25</v>
      </c>
    </row>
    <row r="5473" spans="1:16" ht="45" x14ac:dyDescent="0.25">
      <c r="A5473" s="21" t="s">
        <v>4068</v>
      </c>
      <c r="B5473" s="21" t="s">
        <v>198</v>
      </c>
      <c r="C5473" s="23">
        <v>396662610.88999999</v>
      </c>
      <c r="D5473" s="23">
        <v>104.73</v>
      </c>
      <c r="E5473" s="23">
        <v>414842279.27999997</v>
      </c>
      <c r="F5473" s="23">
        <v>121.61</v>
      </c>
      <c r="G5473" s="23">
        <v>411468266.38</v>
      </c>
      <c r="H5473" s="23">
        <v>67.010000000000005</v>
      </c>
      <c r="I5473" s="23">
        <v>294365407.76999998</v>
      </c>
      <c r="J5473" s="23">
        <v>84.13</v>
      </c>
      <c r="K5473" s="23">
        <v>1</v>
      </c>
      <c r="L5473" s="23">
        <v>1</v>
      </c>
      <c r="M5473" s="21" t="s">
        <v>50</v>
      </c>
      <c r="N5473" s="21" t="s">
        <v>204</v>
      </c>
      <c r="O5473" s="22"/>
      <c r="P5473" s="23">
        <v>4209725</v>
      </c>
    </row>
    <row r="5474" spans="1:16" ht="45" x14ac:dyDescent="0.25">
      <c r="A5474" s="21" t="s">
        <v>9577</v>
      </c>
      <c r="B5474" s="21" t="s">
        <v>49</v>
      </c>
      <c r="C5474" s="22"/>
      <c r="D5474" s="22"/>
      <c r="E5474" s="22"/>
      <c r="F5474" s="22"/>
      <c r="G5474" s="22"/>
      <c r="H5474" s="22"/>
      <c r="I5474" s="22"/>
      <c r="J5474" s="22"/>
      <c r="K5474" s="23">
        <v>1</v>
      </c>
      <c r="L5474" s="23">
        <v>1</v>
      </c>
      <c r="M5474" s="21" t="s">
        <v>50</v>
      </c>
      <c r="N5474" s="21" t="s">
        <v>50</v>
      </c>
      <c r="O5474" s="22"/>
      <c r="P5474" s="22"/>
    </row>
    <row r="5475" spans="1:16" ht="45" x14ac:dyDescent="0.25">
      <c r="A5475" s="21" t="s">
        <v>9578</v>
      </c>
      <c r="B5475" s="21" t="s">
        <v>49</v>
      </c>
      <c r="C5475" s="22"/>
      <c r="D5475" s="22"/>
      <c r="E5475" s="22"/>
      <c r="F5475" s="22"/>
      <c r="G5475" s="22"/>
      <c r="H5475" s="22"/>
      <c r="I5475" s="22"/>
      <c r="J5475" s="22"/>
      <c r="K5475" s="23">
        <v>1</v>
      </c>
      <c r="L5475" s="23">
        <v>1</v>
      </c>
      <c r="M5475" s="21" t="s">
        <v>50</v>
      </c>
      <c r="N5475" s="21" t="s">
        <v>50</v>
      </c>
      <c r="O5475" s="22"/>
      <c r="P5475" s="22"/>
    </row>
    <row r="5476" spans="1:16" ht="45" x14ac:dyDescent="0.25">
      <c r="A5476" s="21" t="s">
        <v>9579</v>
      </c>
      <c r="B5476" s="21" t="s">
        <v>49</v>
      </c>
      <c r="C5476" s="22"/>
      <c r="D5476" s="22"/>
      <c r="E5476" s="22"/>
      <c r="F5476" s="22"/>
      <c r="G5476" s="22"/>
      <c r="H5476" s="22"/>
      <c r="I5476" s="22"/>
      <c r="J5476" s="22"/>
      <c r="K5476" s="23">
        <v>1</v>
      </c>
      <c r="L5476" s="23">
        <v>1</v>
      </c>
      <c r="M5476" s="21" t="s">
        <v>50</v>
      </c>
      <c r="N5476" s="21" t="s">
        <v>50</v>
      </c>
      <c r="O5476" s="22"/>
      <c r="P5476" s="22"/>
    </row>
    <row r="5477" spans="1:16" ht="45" x14ac:dyDescent="0.25">
      <c r="A5477" s="21" t="s">
        <v>4070</v>
      </c>
      <c r="B5477" s="21" t="s">
        <v>49</v>
      </c>
      <c r="C5477" s="23">
        <v>82699218.019999996</v>
      </c>
      <c r="D5477" s="23">
        <v>594.34</v>
      </c>
      <c r="E5477" s="23">
        <v>65510354.119999997</v>
      </c>
      <c r="F5477" s="23">
        <v>687.17</v>
      </c>
      <c r="G5477" s="23">
        <v>65818530.189999998</v>
      </c>
      <c r="H5477" s="23">
        <v>622.95000000000005</v>
      </c>
      <c r="I5477" s="23">
        <v>61407065.259999998</v>
      </c>
      <c r="J5477" s="23">
        <v>585.54</v>
      </c>
      <c r="K5477" s="23">
        <v>1</v>
      </c>
      <c r="L5477" s="23">
        <v>1</v>
      </c>
      <c r="M5477" s="21" t="s">
        <v>50</v>
      </c>
      <c r="N5477" s="21" t="s">
        <v>1462</v>
      </c>
      <c r="O5477" s="22"/>
      <c r="P5477" s="23">
        <v>121454.25</v>
      </c>
    </row>
    <row r="5478" spans="1:16" ht="45" x14ac:dyDescent="0.25">
      <c r="A5478" s="21" t="s">
        <v>9580</v>
      </c>
      <c r="B5478" s="21" t="s">
        <v>49</v>
      </c>
      <c r="C5478" s="22"/>
      <c r="D5478" s="22"/>
      <c r="E5478" s="22"/>
      <c r="F5478" s="22"/>
      <c r="G5478" s="22"/>
      <c r="H5478" s="22"/>
      <c r="I5478" s="22"/>
      <c r="J5478" s="22"/>
      <c r="K5478" s="23">
        <v>1</v>
      </c>
      <c r="L5478" s="23">
        <v>1</v>
      </c>
      <c r="M5478" s="21" t="s">
        <v>50</v>
      </c>
      <c r="N5478" s="21" t="s">
        <v>50</v>
      </c>
      <c r="O5478" s="22"/>
      <c r="P5478" s="22"/>
    </row>
    <row r="5479" spans="1:16" ht="45" x14ac:dyDescent="0.25">
      <c r="A5479" s="21" t="s">
        <v>9581</v>
      </c>
      <c r="B5479" s="21" t="s">
        <v>49</v>
      </c>
      <c r="C5479" s="22"/>
      <c r="D5479" s="22"/>
      <c r="E5479" s="22"/>
      <c r="F5479" s="22"/>
      <c r="G5479" s="22"/>
      <c r="H5479" s="22"/>
      <c r="I5479" s="22"/>
      <c r="J5479" s="22"/>
      <c r="K5479" s="23">
        <v>1</v>
      </c>
      <c r="L5479" s="23">
        <v>1</v>
      </c>
      <c r="M5479" s="21" t="s">
        <v>50</v>
      </c>
      <c r="N5479" s="21" t="s">
        <v>50</v>
      </c>
      <c r="O5479" s="22"/>
      <c r="P5479" s="22"/>
    </row>
    <row r="5480" spans="1:16" ht="45" x14ac:dyDescent="0.25">
      <c r="A5480" s="21" t="s">
        <v>4072</v>
      </c>
      <c r="B5480" s="21" t="s">
        <v>49</v>
      </c>
      <c r="C5480" s="23">
        <v>110459413.66</v>
      </c>
      <c r="D5480" s="23">
        <v>6.8</v>
      </c>
      <c r="E5480" s="23">
        <v>330431960.99000001</v>
      </c>
      <c r="F5480" s="23">
        <v>70.45</v>
      </c>
      <c r="G5480" s="23">
        <v>322927108.16000003</v>
      </c>
      <c r="H5480" s="23">
        <v>67.010000000000005</v>
      </c>
      <c r="I5480" s="23">
        <v>231022845.84999999</v>
      </c>
      <c r="J5480" s="23">
        <v>84.13</v>
      </c>
      <c r="K5480" s="23">
        <v>1</v>
      </c>
      <c r="L5480" s="23">
        <v>1</v>
      </c>
      <c r="M5480" s="21" t="s">
        <v>50</v>
      </c>
      <c r="N5480" s="21" t="s">
        <v>204</v>
      </c>
      <c r="O5480" s="22"/>
      <c r="P5480" s="23">
        <v>3238465.75</v>
      </c>
    </row>
    <row r="5481" spans="1:16" ht="45" x14ac:dyDescent="0.25">
      <c r="A5481" s="21" t="s">
        <v>9582</v>
      </c>
      <c r="B5481" s="21" t="s">
        <v>49</v>
      </c>
      <c r="C5481" s="22"/>
      <c r="D5481" s="22"/>
      <c r="E5481" s="22"/>
      <c r="F5481" s="22"/>
      <c r="G5481" s="22"/>
      <c r="H5481" s="22"/>
      <c r="I5481" s="22"/>
      <c r="J5481" s="22"/>
      <c r="K5481" s="23">
        <v>1</v>
      </c>
      <c r="L5481" s="23">
        <v>1</v>
      </c>
      <c r="M5481" s="21" t="s">
        <v>50</v>
      </c>
      <c r="N5481" s="21" t="s">
        <v>50</v>
      </c>
      <c r="O5481" s="22"/>
      <c r="P5481" s="22"/>
    </row>
    <row r="5482" spans="1:16" ht="45" x14ac:dyDescent="0.25">
      <c r="A5482" s="21" t="s">
        <v>9583</v>
      </c>
      <c r="B5482" s="21" t="s">
        <v>49</v>
      </c>
      <c r="C5482" s="22"/>
      <c r="D5482" s="22"/>
      <c r="E5482" s="22"/>
      <c r="F5482" s="22"/>
      <c r="G5482" s="22"/>
      <c r="H5482" s="22"/>
      <c r="I5482" s="22"/>
      <c r="J5482" s="22"/>
      <c r="K5482" s="23">
        <v>1</v>
      </c>
      <c r="L5482" s="23">
        <v>1</v>
      </c>
      <c r="M5482" s="21" t="s">
        <v>50</v>
      </c>
      <c r="N5482" s="21" t="s">
        <v>50</v>
      </c>
      <c r="O5482" s="22"/>
      <c r="P5482" s="22"/>
    </row>
    <row r="5483" spans="1:16" ht="45" x14ac:dyDescent="0.25">
      <c r="A5483" s="21" t="s">
        <v>9584</v>
      </c>
      <c r="B5483" s="21" t="s">
        <v>49</v>
      </c>
      <c r="C5483" s="22"/>
      <c r="D5483" s="22"/>
      <c r="E5483" s="22"/>
      <c r="F5483" s="22"/>
      <c r="G5483" s="22"/>
      <c r="H5483" s="22"/>
      <c r="I5483" s="22"/>
      <c r="J5483" s="22"/>
      <c r="K5483" s="23">
        <v>1</v>
      </c>
      <c r="L5483" s="23">
        <v>1</v>
      </c>
      <c r="M5483" s="21" t="s">
        <v>50</v>
      </c>
      <c r="N5483" s="21" t="s">
        <v>50</v>
      </c>
      <c r="O5483" s="22"/>
      <c r="P5483" s="22"/>
    </row>
    <row r="5484" spans="1:16" ht="45" x14ac:dyDescent="0.25">
      <c r="A5484" s="21" t="s">
        <v>9585</v>
      </c>
      <c r="B5484" s="21" t="s">
        <v>49</v>
      </c>
      <c r="C5484" s="22"/>
      <c r="D5484" s="22"/>
      <c r="E5484" s="22"/>
      <c r="F5484" s="22"/>
      <c r="G5484" s="22"/>
      <c r="H5484" s="22"/>
      <c r="I5484" s="22"/>
      <c r="J5484" s="22"/>
      <c r="K5484" s="23">
        <v>1</v>
      </c>
      <c r="L5484" s="23">
        <v>1</v>
      </c>
      <c r="M5484" s="21" t="s">
        <v>50</v>
      </c>
      <c r="N5484" s="21" t="s">
        <v>50</v>
      </c>
      <c r="O5484" s="22"/>
      <c r="P5484" s="22"/>
    </row>
    <row r="5485" spans="1:16" ht="45" x14ac:dyDescent="0.25">
      <c r="A5485" s="21" t="s">
        <v>9586</v>
      </c>
      <c r="B5485" s="21" t="s">
        <v>49</v>
      </c>
      <c r="C5485" s="22"/>
      <c r="D5485" s="22"/>
      <c r="E5485" s="22"/>
      <c r="F5485" s="22"/>
      <c r="G5485" s="22"/>
      <c r="H5485" s="22"/>
      <c r="I5485" s="22"/>
      <c r="J5485" s="22"/>
      <c r="K5485" s="23">
        <v>1</v>
      </c>
      <c r="L5485" s="23">
        <v>1</v>
      </c>
      <c r="M5485" s="21" t="s">
        <v>50</v>
      </c>
      <c r="N5485" s="21" t="s">
        <v>50</v>
      </c>
      <c r="O5485" s="22"/>
      <c r="P5485" s="22"/>
    </row>
    <row r="5486" spans="1:16" ht="45" x14ac:dyDescent="0.25">
      <c r="A5486" s="21" t="s">
        <v>9587</v>
      </c>
      <c r="B5486" s="21" t="s">
        <v>49</v>
      </c>
      <c r="C5486" s="22"/>
      <c r="D5486" s="22"/>
      <c r="E5486" s="22"/>
      <c r="F5486" s="22"/>
      <c r="G5486" s="22"/>
      <c r="H5486" s="22"/>
      <c r="I5486" s="22"/>
      <c r="J5486" s="22"/>
      <c r="K5486" s="23">
        <v>1</v>
      </c>
      <c r="L5486" s="23">
        <v>1</v>
      </c>
      <c r="M5486" s="21" t="s">
        <v>50</v>
      </c>
      <c r="N5486" s="21" t="s">
        <v>50</v>
      </c>
      <c r="O5486" s="22"/>
      <c r="P5486" s="22"/>
    </row>
    <row r="5487" spans="1:16" ht="45" x14ac:dyDescent="0.25">
      <c r="A5487" s="21" t="s">
        <v>9588</v>
      </c>
      <c r="B5487" s="21" t="s">
        <v>49</v>
      </c>
      <c r="C5487" s="22"/>
      <c r="D5487" s="22"/>
      <c r="E5487" s="22"/>
      <c r="F5487" s="22"/>
      <c r="G5487" s="22"/>
      <c r="H5487" s="22"/>
      <c r="I5487" s="22"/>
      <c r="J5487" s="22"/>
      <c r="K5487" s="23">
        <v>1</v>
      </c>
      <c r="L5487" s="23">
        <v>1</v>
      </c>
      <c r="M5487" s="21" t="s">
        <v>50</v>
      </c>
      <c r="N5487" s="21" t="s">
        <v>50</v>
      </c>
      <c r="O5487" s="22"/>
      <c r="P5487" s="22"/>
    </row>
    <row r="5488" spans="1:16" ht="45" x14ac:dyDescent="0.25">
      <c r="A5488" s="21" t="s">
        <v>9589</v>
      </c>
      <c r="B5488" s="21" t="s">
        <v>49</v>
      </c>
      <c r="C5488" s="22"/>
      <c r="D5488" s="22"/>
      <c r="E5488" s="22"/>
      <c r="F5488" s="22"/>
      <c r="G5488" s="22"/>
      <c r="H5488" s="22"/>
      <c r="I5488" s="22"/>
      <c r="J5488" s="22"/>
      <c r="K5488" s="23">
        <v>1</v>
      </c>
      <c r="L5488" s="23">
        <v>1</v>
      </c>
      <c r="M5488" s="21" t="s">
        <v>50</v>
      </c>
      <c r="N5488" s="21" t="s">
        <v>50</v>
      </c>
      <c r="O5488" s="22"/>
      <c r="P5488" s="22"/>
    </row>
    <row r="5489" spans="1:16" ht="45" x14ac:dyDescent="0.25">
      <c r="A5489" s="21" t="s">
        <v>9590</v>
      </c>
      <c r="B5489" s="21" t="s">
        <v>49</v>
      </c>
      <c r="C5489" s="22"/>
      <c r="D5489" s="22"/>
      <c r="E5489" s="22"/>
      <c r="F5489" s="22"/>
      <c r="G5489" s="22"/>
      <c r="H5489" s="22"/>
      <c r="I5489" s="22"/>
      <c r="J5489" s="22"/>
      <c r="K5489" s="23">
        <v>1</v>
      </c>
      <c r="L5489" s="23">
        <v>1</v>
      </c>
      <c r="M5489" s="21" t="s">
        <v>50</v>
      </c>
      <c r="N5489" s="21" t="s">
        <v>50</v>
      </c>
      <c r="O5489" s="22"/>
      <c r="P5489" s="22"/>
    </row>
    <row r="5490" spans="1:16" ht="45" x14ac:dyDescent="0.25">
      <c r="A5490" s="21" t="s">
        <v>648</v>
      </c>
      <c r="B5490" s="21" t="s">
        <v>49</v>
      </c>
      <c r="C5490" s="23">
        <v>27731235.920000002</v>
      </c>
      <c r="D5490" s="23">
        <v>728.18</v>
      </c>
      <c r="E5490" s="23">
        <v>129165501.53</v>
      </c>
      <c r="F5490" s="23">
        <v>1084.33</v>
      </c>
      <c r="G5490" s="23">
        <v>75929866.780000001</v>
      </c>
      <c r="H5490" s="23">
        <v>656.87</v>
      </c>
      <c r="I5490" s="23">
        <v>100908857.68000001</v>
      </c>
      <c r="J5490" s="23">
        <v>864.15</v>
      </c>
      <c r="K5490" s="23">
        <v>1</v>
      </c>
      <c r="L5490" s="23">
        <v>1</v>
      </c>
      <c r="M5490" s="21" t="s">
        <v>50</v>
      </c>
      <c r="N5490" s="21" t="s">
        <v>1462</v>
      </c>
      <c r="O5490" s="22"/>
      <c r="P5490" s="23">
        <v>95963</v>
      </c>
    </row>
    <row r="5491" spans="1:16" ht="45" x14ac:dyDescent="0.25">
      <c r="A5491" s="21" t="s">
        <v>9591</v>
      </c>
      <c r="B5491" s="21" t="s">
        <v>49</v>
      </c>
      <c r="C5491" s="22"/>
      <c r="D5491" s="22"/>
      <c r="E5491" s="22"/>
      <c r="F5491" s="22"/>
      <c r="G5491" s="22"/>
      <c r="H5491" s="22"/>
      <c r="I5491" s="22"/>
      <c r="J5491" s="22"/>
      <c r="K5491" s="23">
        <v>1</v>
      </c>
      <c r="L5491" s="23">
        <v>1</v>
      </c>
      <c r="M5491" s="21" t="s">
        <v>50</v>
      </c>
      <c r="N5491" s="21" t="s">
        <v>50</v>
      </c>
      <c r="O5491" s="22"/>
      <c r="P5491" s="22"/>
    </row>
    <row r="5492" spans="1:16" ht="45" x14ac:dyDescent="0.25">
      <c r="A5492" s="21" t="s">
        <v>9592</v>
      </c>
      <c r="B5492" s="21" t="s">
        <v>49</v>
      </c>
      <c r="C5492" s="22"/>
      <c r="D5492" s="22"/>
      <c r="E5492" s="22"/>
      <c r="F5492" s="22"/>
      <c r="G5492" s="22"/>
      <c r="H5492" s="22"/>
      <c r="I5492" s="22"/>
      <c r="J5492" s="22"/>
      <c r="K5492" s="23">
        <v>1</v>
      </c>
      <c r="L5492" s="23">
        <v>1</v>
      </c>
      <c r="M5492" s="21" t="s">
        <v>50</v>
      </c>
      <c r="N5492" s="21" t="s">
        <v>50</v>
      </c>
      <c r="O5492" s="22"/>
      <c r="P5492" s="22"/>
    </row>
    <row r="5493" spans="1:16" ht="45" x14ac:dyDescent="0.25">
      <c r="A5493" s="21" t="s">
        <v>9593</v>
      </c>
      <c r="B5493" s="21" t="s">
        <v>49</v>
      </c>
      <c r="C5493" s="22"/>
      <c r="D5493" s="22"/>
      <c r="E5493" s="22"/>
      <c r="F5493" s="22"/>
      <c r="G5493" s="22"/>
      <c r="H5493" s="22"/>
      <c r="I5493" s="22"/>
      <c r="J5493" s="22"/>
      <c r="K5493" s="23">
        <v>1</v>
      </c>
      <c r="L5493" s="23">
        <v>1</v>
      </c>
      <c r="M5493" s="21" t="s">
        <v>50</v>
      </c>
      <c r="N5493" s="21" t="s">
        <v>50</v>
      </c>
      <c r="O5493" s="22"/>
      <c r="P5493" s="22"/>
    </row>
    <row r="5494" spans="1:16" ht="45" x14ac:dyDescent="0.25">
      <c r="A5494" s="21" t="s">
        <v>9594</v>
      </c>
      <c r="B5494" s="21" t="s">
        <v>49</v>
      </c>
      <c r="C5494" s="22"/>
      <c r="D5494" s="22"/>
      <c r="E5494" s="22"/>
      <c r="F5494" s="22"/>
      <c r="G5494" s="22"/>
      <c r="H5494" s="22"/>
      <c r="I5494" s="22"/>
      <c r="J5494" s="22"/>
      <c r="K5494" s="23">
        <v>1</v>
      </c>
      <c r="L5494" s="23">
        <v>1</v>
      </c>
      <c r="M5494" s="21" t="s">
        <v>50</v>
      </c>
      <c r="N5494" s="21" t="s">
        <v>50</v>
      </c>
      <c r="O5494" s="22"/>
      <c r="P5494" s="22"/>
    </row>
    <row r="5495" spans="1:16" ht="45" x14ac:dyDescent="0.25">
      <c r="A5495" s="21" t="s">
        <v>9595</v>
      </c>
      <c r="B5495" s="21" t="s">
        <v>49</v>
      </c>
      <c r="C5495" s="22"/>
      <c r="D5495" s="22"/>
      <c r="E5495" s="22"/>
      <c r="F5495" s="22"/>
      <c r="G5495" s="22"/>
      <c r="H5495" s="22"/>
      <c r="I5495" s="22"/>
      <c r="J5495" s="22"/>
      <c r="K5495" s="23">
        <v>1</v>
      </c>
      <c r="L5495" s="23">
        <v>1</v>
      </c>
      <c r="M5495" s="21" t="s">
        <v>50</v>
      </c>
      <c r="N5495" s="21" t="s">
        <v>50</v>
      </c>
      <c r="O5495" s="22"/>
      <c r="P5495" s="22"/>
    </row>
    <row r="5496" spans="1:16" ht="45" x14ac:dyDescent="0.25">
      <c r="A5496" s="21" t="s">
        <v>9596</v>
      </c>
      <c r="B5496" s="21" t="s">
        <v>49</v>
      </c>
      <c r="C5496" s="22"/>
      <c r="D5496" s="22"/>
      <c r="E5496" s="22"/>
      <c r="F5496" s="22"/>
      <c r="G5496" s="22"/>
      <c r="H5496" s="22"/>
      <c r="I5496" s="22"/>
      <c r="J5496" s="22"/>
      <c r="K5496" s="23">
        <v>1</v>
      </c>
      <c r="L5496" s="23">
        <v>1</v>
      </c>
      <c r="M5496" s="21" t="s">
        <v>50</v>
      </c>
      <c r="N5496" s="21" t="s">
        <v>50</v>
      </c>
      <c r="O5496" s="22"/>
      <c r="P5496" s="22"/>
    </row>
    <row r="5497" spans="1:16" ht="45" x14ac:dyDescent="0.25">
      <c r="A5497" s="21" t="s">
        <v>9597</v>
      </c>
      <c r="B5497" s="21" t="s">
        <v>49</v>
      </c>
      <c r="C5497" s="22"/>
      <c r="D5497" s="22"/>
      <c r="E5497" s="22"/>
      <c r="F5497" s="22"/>
      <c r="G5497" s="22"/>
      <c r="H5497" s="22"/>
      <c r="I5497" s="22"/>
      <c r="J5497" s="22"/>
      <c r="K5497" s="23">
        <v>1</v>
      </c>
      <c r="L5497" s="23">
        <v>1</v>
      </c>
      <c r="M5497" s="21" t="s">
        <v>50</v>
      </c>
      <c r="N5497" s="21" t="s">
        <v>50</v>
      </c>
      <c r="O5497" s="22"/>
      <c r="P5497" s="22"/>
    </row>
    <row r="5498" spans="1:16" ht="45" x14ac:dyDescent="0.25">
      <c r="A5498" s="21" t="s">
        <v>9598</v>
      </c>
      <c r="B5498" s="21" t="s">
        <v>49</v>
      </c>
      <c r="C5498" s="22"/>
      <c r="D5498" s="22"/>
      <c r="E5498" s="22"/>
      <c r="F5498" s="22"/>
      <c r="G5498" s="22"/>
      <c r="H5498" s="22"/>
      <c r="I5498" s="22"/>
      <c r="J5498" s="22"/>
      <c r="K5498" s="23">
        <v>1</v>
      </c>
      <c r="L5498" s="23">
        <v>1</v>
      </c>
      <c r="M5498" s="21" t="s">
        <v>50</v>
      </c>
      <c r="N5498" s="21" t="s">
        <v>50</v>
      </c>
      <c r="O5498" s="22"/>
      <c r="P5498" s="22"/>
    </row>
    <row r="5499" spans="1:16" ht="45" x14ac:dyDescent="0.25">
      <c r="A5499" s="21" t="s">
        <v>9599</v>
      </c>
      <c r="B5499" s="21" t="s">
        <v>49</v>
      </c>
      <c r="C5499" s="22"/>
      <c r="D5499" s="22"/>
      <c r="E5499" s="22"/>
      <c r="F5499" s="22"/>
      <c r="G5499" s="22"/>
      <c r="H5499" s="22"/>
      <c r="I5499" s="22"/>
      <c r="J5499" s="22"/>
      <c r="K5499" s="23">
        <v>1</v>
      </c>
      <c r="L5499" s="23">
        <v>1</v>
      </c>
      <c r="M5499" s="21" t="s">
        <v>50</v>
      </c>
      <c r="N5499" s="21" t="s">
        <v>50</v>
      </c>
      <c r="O5499" s="22"/>
      <c r="P5499" s="22"/>
    </row>
    <row r="5500" spans="1:16" ht="45" x14ac:dyDescent="0.25">
      <c r="A5500" s="21" t="s">
        <v>9600</v>
      </c>
      <c r="B5500" s="21" t="s">
        <v>49</v>
      </c>
      <c r="C5500" s="22"/>
      <c r="D5500" s="22"/>
      <c r="E5500" s="22"/>
      <c r="F5500" s="22"/>
      <c r="G5500" s="22"/>
      <c r="H5500" s="22"/>
      <c r="I5500" s="22"/>
      <c r="J5500" s="22"/>
      <c r="K5500" s="23">
        <v>1</v>
      </c>
      <c r="L5500" s="23">
        <v>1</v>
      </c>
      <c r="M5500" s="21" t="s">
        <v>50</v>
      </c>
      <c r="N5500" s="21" t="s">
        <v>50</v>
      </c>
      <c r="O5500" s="22"/>
      <c r="P5500" s="22"/>
    </row>
    <row r="5501" spans="1:16" ht="45" x14ac:dyDescent="0.25">
      <c r="A5501" s="21" t="s">
        <v>9601</v>
      </c>
      <c r="B5501" s="21" t="s">
        <v>49</v>
      </c>
      <c r="C5501" s="22"/>
      <c r="D5501" s="22"/>
      <c r="E5501" s="22"/>
      <c r="F5501" s="22"/>
      <c r="G5501" s="22"/>
      <c r="H5501" s="22"/>
      <c r="I5501" s="22"/>
      <c r="J5501" s="22"/>
      <c r="K5501" s="23">
        <v>1</v>
      </c>
      <c r="L5501" s="23">
        <v>1</v>
      </c>
      <c r="M5501" s="21" t="s">
        <v>50</v>
      </c>
      <c r="N5501" s="21" t="s">
        <v>50</v>
      </c>
      <c r="O5501" s="22"/>
      <c r="P5501" s="22"/>
    </row>
    <row r="5502" spans="1:16" ht="45" x14ac:dyDescent="0.25">
      <c r="A5502" s="21" t="s">
        <v>1217</v>
      </c>
      <c r="B5502" s="21" t="s">
        <v>49</v>
      </c>
      <c r="C5502" s="23">
        <v>14940767.34</v>
      </c>
      <c r="D5502" s="23">
        <v>158.74</v>
      </c>
      <c r="E5502" s="23">
        <v>11570793.15</v>
      </c>
      <c r="F5502" s="23">
        <v>157.69999999999999</v>
      </c>
      <c r="G5502" s="23">
        <v>11917815.130000001</v>
      </c>
      <c r="H5502" s="23">
        <v>128.93</v>
      </c>
      <c r="I5502" s="23">
        <v>10369538.17</v>
      </c>
      <c r="J5502" s="23">
        <v>134.63</v>
      </c>
      <c r="K5502" s="23">
        <v>1</v>
      </c>
      <c r="L5502" s="23">
        <v>1</v>
      </c>
      <c r="M5502" s="21" t="s">
        <v>50</v>
      </c>
      <c r="N5502" s="21" t="s">
        <v>1462</v>
      </c>
      <c r="O5502" s="22"/>
      <c r="P5502" s="23">
        <v>84143.25</v>
      </c>
    </row>
    <row r="5503" spans="1:16" ht="45" x14ac:dyDescent="0.25">
      <c r="A5503" s="21" t="s">
        <v>9602</v>
      </c>
      <c r="B5503" s="21" t="s">
        <v>49</v>
      </c>
      <c r="C5503" s="22"/>
      <c r="D5503" s="22"/>
      <c r="E5503" s="22"/>
      <c r="F5503" s="22"/>
      <c r="G5503" s="22"/>
      <c r="H5503" s="22"/>
      <c r="I5503" s="22"/>
      <c r="J5503" s="22"/>
      <c r="K5503" s="23">
        <v>1</v>
      </c>
      <c r="L5503" s="23">
        <v>1</v>
      </c>
      <c r="M5503" s="21" t="s">
        <v>50</v>
      </c>
      <c r="N5503" s="21" t="s">
        <v>50</v>
      </c>
      <c r="O5503" s="22"/>
      <c r="P5503" s="22"/>
    </row>
    <row r="5504" spans="1:16" ht="45" x14ac:dyDescent="0.25">
      <c r="A5504" s="21" t="s">
        <v>9603</v>
      </c>
      <c r="B5504" s="21" t="s">
        <v>49</v>
      </c>
      <c r="C5504" s="22"/>
      <c r="D5504" s="22"/>
      <c r="E5504" s="22"/>
      <c r="F5504" s="22"/>
      <c r="G5504" s="22"/>
      <c r="H5504" s="22"/>
      <c r="I5504" s="22"/>
      <c r="J5504" s="22"/>
      <c r="K5504" s="23">
        <v>1</v>
      </c>
      <c r="L5504" s="23">
        <v>1</v>
      </c>
      <c r="M5504" s="21" t="s">
        <v>50</v>
      </c>
      <c r="N5504" s="21" t="s">
        <v>50</v>
      </c>
      <c r="O5504" s="22"/>
      <c r="P5504" s="22"/>
    </row>
    <row r="5505" spans="1:16" ht="45" x14ac:dyDescent="0.25">
      <c r="A5505" s="21" t="s">
        <v>9604</v>
      </c>
      <c r="B5505" s="21" t="s">
        <v>49</v>
      </c>
      <c r="C5505" s="22"/>
      <c r="D5505" s="22"/>
      <c r="E5505" s="22"/>
      <c r="F5505" s="22"/>
      <c r="G5505" s="22"/>
      <c r="H5505" s="22"/>
      <c r="I5505" s="22"/>
      <c r="J5505" s="22"/>
      <c r="K5505" s="23">
        <v>1</v>
      </c>
      <c r="L5505" s="23">
        <v>1</v>
      </c>
      <c r="M5505" s="21" t="s">
        <v>50</v>
      </c>
      <c r="N5505" s="21" t="s">
        <v>50</v>
      </c>
      <c r="O5505" s="22"/>
      <c r="P5505" s="22"/>
    </row>
    <row r="5506" spans="1:16" ht="45" x14ac:dyDescent="0.25">
      <c r="A5506" s="21" t="s">
        <v>9605</v>
      </c>
      <c r="B5506" s="21" t="s">
        <v>49</v>
      </c>
      <c r="C5506" s="22"/>
      <c r="D5506" s="22"/>
      <c r="E5506" s="22"/>
      <c r="F5506" s="22"/>
      <c r="G5506" s="22"/>
      <c r="H5506" s="22"/>
      <c r="I5506" s="22"/>
      <c r="J5506" s="22"/>
      <c r="K5506" s="23">
        <v>1</v>
      </c>
      <c r="L5506" s="23">
        <v>1</v>
      </c>
      <c r="M5506" s="21" t="s">
        <v>50</v>
      </c>
      <c r="N5506" s="21" t="s">
        <v>50</v>
      </c>
      <c r="O5506" s="22"/>
      <c r="P5506" s="22"/>
    </row>
    <row r="5507" spans="1:16" ht="45" x14ac:dyDescent="0.25">
      <c r="A5507" s="21" t="s">
        <v>9606</v>
      </c>
      <c r="B5507" s="21" t="s">
        <v>49</v>
      </c>
      <c r="C5507" s="22"/>
      <c r="D5507" s="22"/>
      <c r="E5507" s="22"/>
      <c r="F5507" s="22"/>
      <c r="G5507" s="22"/>
      <c r="H5507" s="22"/>
      <c r="I5507" s="22"/>
      <c r="J5507" s="22"/>
      <c r="K5507" s="23">
        <v>1</v>
      </c>
      <c r="L5507" s="23">
        <v>1</v>
      </c>
      <c r="M5507" s="21" t="s">
        <v>50</v>
      </c>
      <c r="N5507" s="21" t="s">
        <v>50</v>
      </c>
      <c r="O5507" s="22"/>
      <c r="P5507" s="22"/>
    </row>
    <row r="5508" spans="1:16" ht="45" x14ac:dyDescent="0.25">
      <c r="A5508" s="21" t="s">
        <v>4078</v>
      </c>
      <c r="B5508" s="21" t="s">
        <v>49</v>
      </c>
      <c r="C5508" s="23">
        <v>6627578.8899999997</v>
      </c>
      <c r="D5508" s="23">
        <v>210.37</v>
      </c>
      <c r="E5508" s="23">
        <v>30924520.280000001</v>
      </c>
      <c r="F5508" s="23">
        <v>325.02</v>
      </c>
      <c r="G5508" s="23">
        <v>37744660.670000002</v>
      </c>
      <c r="H5508" s="23">
        <v>395.4</v>
      </c>
      <c r="I5508" s="23">
        <v>8008139.3300000001</v>
      </c>
      <c r="J5508" s="23">
        <v>179.88</v>
      </c>
      <c r="K5508" s="23">
        <v>1</v>
      </c>
      <c r="L5508" s="23">
        <v>1</v>
      </c>
      <c r="M5508" s="21" t="s">
        <v>50</v>
      </c>
      <c r="N5508" s="21" t="s">
        <v>1462</v>
      </c>
      <c r="O5508" s="22"/>
      <c r="P5508" s="23">
        <v>51943</v>
      </c>
    </row>
    <row r="5509" spans="1:16" ht="45" x14ac:dyDescent="0.25">
      <c r="A5509" s="21" t="s">
        <v>9607</v>
      </c>
      <c r="B5509" s="21" t="s">
        <v>49</v>
      </c>
      <c r="C5509" s="22"/>
      <c r="D5509" s="22"/>
      <c r="E5509" s="22"/>
      <c r="F5509" s="22"/>
      <c r="G5509" s="22"/>
      <c r="H5509" s="22"/>
      <c r="I5509" s="22"/>
      <c r="J5509" s="22"/>
      <c r="K5509" s="23">
        <v>1</v>
      </c>
      <c r="L5509" s="23">
        <v>1</v>
      </c>
      <c r="M5509" s="21" t="s">
        <v>50</v>
      </c>
      <c r="N5509" s="21" t="s">
        <v>50</v>
      </c>
      <c r="O5509" s="22"/>
      <c r="P5509" s="22"/>
    </row>
    <row r="5510" spans="1:16" ht="45" x14ac:dyDescent="0.25">
      <c r="A5510" s="21" t="s">
        <v>9608</v>
      </c>
      <c r="B5510" s="21" t="s">
        <v>49</v>
      </c>
      <c r="C5510" s="22"/>
      <c r="D5510" s="22"/>
      <c r="E5510" s="22"/>
      <c r="F5510" s="22"/>
      <c r="G5510" s="22"/>
      <c r="H5510" s="22"/>
      <c r="I5510" s="22"/>
      <c r="J5510" s="22"/>
      <c r="K5510" s="23">
        <v>1</v>
      </c>
      <c r="L5510" s="23">
        <v>1</v>
      </c>
      <c r="M5510" s="21" t="s">
        <v>50</v>
      </c>
      <c r="N5510" s="21" t="s">
        <v>50</v>
      </c>
      <c r="O5510" s="22"/>
      <c r="P5510" s="22"/>
    </row>
    <row r="5511" spans="1:16" ht="45" x14ac:dyDescent="0.25">
      <c r="A5511" s="21" t="s">
        <v>9609</v>
      </c>
      <c r="B5511" s="21" t="s">
        <v>49</v>
      </c>
      <c r="C5511" s="22"/>
      <c r="D5511" s="22"/>
      <c r="E5511" s="22"/>
      <c r="F5511" s="22"/>
      <c r="G5511" s="22"/>
      <c r="H5511" s="22"/>
      <c r="I5511" s="22"/>
      <c r="J5511" s="22"/>
      <c r="K5511" s="23">
        <v>1</v>
      </c>
      <c r="L5511" s="23">
        <v>1</v>
      </c>
      <c r="M5511" s="21" t="s">
        <v>50</v>
      </c>
      <c r="N5511" s="21" t="s">
        <v>50</v>
      </c>
      <c r="O5511" s="22"/>
      <c r="P5511" s="22"/>
    </row>
    <row r="5512" spans="1:16" ht="45" x14ac:dyDescent="0.25">
      <c r="A5512" s="21" t="s">
        <v>9610</v>
      </c>
      <c r="B5512" s="21" t="s">
        <v>49</v>
      </c>
      <c r="C5512" s="22"/>
      <c r="D5512" s="22"/>
      <c r="E5512" s="22"/>
      <c r="F5512" s="22"/>
      <c r="G5512" s="22"/>
      <c r="H5512" s="22"/>
      <c r="I5512" s="22"/>
      <c r="J5512" s="22"/>
      <c r="K5512" s="23">
        <v>1</v>
      </c>
      <c r="L5512" s="23">
        <v>1</v>
      </c>
      <c r="M5512" s="21" t="s">
        <v>50</v>
      </c>
      <c r="N5512" s="21" t="s">
        <v>50</v>
      </c>
      <c r="O5512" s="22"/>
      <c r="P5512" s="22"/>
    </row>
    <row r="5513" spans="1:16" ht="45" x14ac:dyDescent="0.25">
      <c r="A5513" s="21" t="s">
        <v>9611</v>
      </c>
      <c r="B5513" s="21" t="s">
        <v>49</v>
      </c>
      <c r="C5513" s="22"/>
      <c r="D5513" s="22"/>
      <c r="E5513" s="22"/>
      <c r="F5513" s="22"/>
      <c r="G5513" s="22"/>
      <c r="H5513" s="22"/>
      <c r="I5513" s="22"/>
      <c r="J5513" s="22"/>
      <c r="K5513" s="23">
        <v>1</v>
      </c>
      <c r="L5513" s="23">
        <v>1</v>
      </c>
      <c r="M5513" s="21" t="s">
        <v>50</v>
      </c>
      <c r="N5513" s="21" t="s">
        <v>50</v>
      </c>
      <c r="O5513" s="22"/>
      <c r="P5513" s="22"/>
    </row>
    <row r="5514" spans="1:16" ht="45" x14ac:dyDescent="0.25">
      <c r="A5514" s="21" t="s">
        <v>4080</v>
      </c>
      <c r="B5514" s="21" t="s">
        <v>49</v>
      </c>
      <c r="C5514" s="23">
        <v>36514062.890000001</v>
      </c>
      <c r="D5514" s="23">
        <v>594.34</v>
      </c>
      <c r="E5514" s="23">
        <v>27236215.629999999</v>
      </c>
      <c r="F5514" s="23">
        <v>572.26</v>
      </c>
      <c r="G5514" s="23">
        <v>32493796.989999998</v>
      </c>
      <c r="H5514" s="23">
        <v>604.72</v>
      </c>
      <c r="I5514" s="23">
        <v>27112970.309999999</v>
      </c>
      <c r="J5514" s="23">
        <v>585.54</v>
      </c>
      <c r="K5514" s="23">
        <v>1</v>
      </c>
      <c r="L5514" s="23">
        <v>1</v>
      </c>
      <c r="M5514" s="21" t="s">
        <v>50</v>
      </c>
      <c r="N5514" s="21" t="s">
        <v>1462</v>
      </c>
      <c r="O5514" s="22"/>
      <c r="P5514" s="23">
        <v>55695.25</v>
      </c>
    </row>
    <row r="5515" spans="1:16" ht="45" x14ac:dyDescent="0.25">
      <c r="A5515" s="21" t="s">
        <v>9612</v>
      </c>
      <c r="B5515" s="21" t="s">
        <v>49</v>
      </c>
      <c r="C5515" s="22"/>
      <c r="D5515" s="22"/>
      <c r="E5515" s="22"/>
      <c r="F5515" s="22"/>
      <c r="G5515" s="22"/>
      <c r="H5515" s="22"/>
      <c r="I5515" s="22"/>
      <c r="J5515" s="22"/>
      <c r="K5515" s="23">
        <v>1</v>
      </c>
      <c r="L5515" s="23">
        <v>1</v>
      </c>
      <c r="M5515" s="21" t="s">
        <v>50</v>
      </c>
      <c r="N5515" s="21" t="s">
        <v>50</v>
      </c>
      <c r="O5515" s="22"/>
      <c r="P5515" s="22"/>
    </row>
    <row r="5516" spans="1:16" ht="45" x14ac:dyDescent="0.25">
      <c r="A5516" s="21" t="s">
        <v>9613</v>
      </c>
      <c r="B5516" s="21" t="s">
        <v>49</v>
      </c>
      <c r="C5516" s="22"/>
      <c r="D5516" s="22"/>
      <c r="E5516" s="22"/>
      <c r="F5516" s="22"/>
      <c r="G5516" s="22"/>
      <c r="H5516" s="22"/>
      <c r="I5516" s="22"/>
      <c r="J5516" s="22"/>
      <c r="K5516" s="23">
        <v>1</v>
      </c>
      <c r="L5516" s="23">
        <v>1</v>
      </c>
      <c r="M5516" s="21" t="s">
        <v>50</v>
      </c>
      <c r="N5516" s="21" t="s">
        <v>50</v>
      </c>
      <c r="O5516" s="22"/>
      <c r="P5516" s="22"/>
    </row>
    <row r="5517" spans="1:16" ht="45" x14ac:dyDescent="0.25">
      <c r="A5517" s="21" t="s">
        <v>9614</v>
      </c>
      <c r="B5517" s="21" t="s">
        <v>49</v>
      </c>
      <c r="C5517" s="22"/>
      <c r="D5517" s="22"/>
      <c r="E5517" s="22"/>
      <c r="F5517" s="22"/>
      <c r="G5517" s="22"/>
      <c r="H5517" s="22"/>
      <c r="I5517" s="22"/>
      <c r="J5517" s="22"/>
      <c r="K5517" s="23">
        <v>1</v>
      </c>
      <c r="L5517" s="23">
        <v>1</v>
      </c>
      <c r="M5517" s="21" t="s">
        <v>50</v>
      </c>
      <c r="N5517" s="21" t="s">
        <v>50</v>
      </c>
      <c r="O5517" s="22"/>
      <c r="P5517" s="22"/>
    </row>
    <row r="5518" spans="1:16" ht="45" x14ac:dyDescent="0.25">
      <c r="A5518" s="21" t="s">
        <v>9615</v>
      </c>
      <c r="B5518" s="21" t="s">
        <v>49</v>
      </c>
      <c r="C5518" s="22"/>
      <c r="D5518" s="22"/>
      <c r="E5518" s="22"/>
      <c r="F5518" s="22"/>
      <c r="G5518" s="22"/>
      <c r="H5518" s="22"/>
      <c r="I5518" s="22"/>
      <c r="J5518" s="22"/>
      <c r="K5518" s="23">
        <v>1</v>
      </c>
      <c r="L5518" s="23">
        <v>1</v>
      </c>
      <c r="M5518" s="21" t="s">
        <v>50</v>
      </c>
      <c r="N5518" s="21" t="s">
        <v>50</v>
      </c>
      <c r="O5518" s="22"/>
      <c r="P5518" s="22"/>
    </row>
    <row r="5519" spans="1:16" ht="45" x14ac:dyDescent="0.25">
      <c r="A5519" s="21" t="s">
        <v>9616</v>
      </c>
      <c r="B5519" s="21" t="s">
        <v>49</v>
      </c>
      <c r="C5519" s="22"/>
      <c r="D5519" s="22"/>
      <c r="E5519" s="22"/>
      <c r="F5519" s="22"/>
      <c r="G5519" s="22"/>
      <c r="H5519" s="22"/>
      <c r="I5519" s="22"/>
      <c r="J5519" s="22"/>
      <c r="K5519" s="23">
        <v>1</v>
      </c>
      <c r="L5519" s="23">
        <v>1</v>
      </c>
      <c r="M5519" s="21" t="s">
        <v>50</v>
      </c>
      <c r="N5519" s="21" t="s">
        <v>50</v>
      </c>
      <c r="O5519" s="22"/>
      <c r="P5519" s="22"/>
    </row>
    <row r="5520" spans="1:16" ht="45" x14ac:dyDescent="0.25">
      <c r="A5520" s="21" t="s">
        <v>9617</v>
      </c>
      <c r="B5520" s="21" t="s">
        <v>49</v>
      </c>
      <c r="C5520" s="22"/>
      <c r="D5520" s="22"/>
      <c r="E5520" s="22"/>
      <c r="F5520" s="22"/>
      <c r="G5520" s="22"/>
      <c r="H5520" s="22"/>
      <c r="I5520" s="22"/>
      <c r="J5520" s="22"/>
      <c r="K5520" s="23">
        <v>1</v>
      </c>
      <c r="L5520" s="23">
        <v>1</v>
      </c>
      <c r="M5520" s="21" t="s">
        <v>50</v>
      </c>
      <c r="N5520" s="21" t="s">
        <v>50</v>
      </c>
      <c r="O5520" s="22"/>
      <c r="P5520" s="22"/>
    </row>
    <row r="5521" spans="1:16" ht="45" x14ac:dyDescent="0.25">
      <c r="A5521" s="21" t="s">
        <v>9618</v>
      </c>
      <c r="B5521" s="21" t="s">
        <v>49</v>
      </c>
      <c r="C5521" s="22"/>
      <c r="D5521" s="22"/>
      <c r="E5521" s="22"/>
      <c r="F5521" s="22"/>
      <c r="G5521" s="22"/>
      <c r="H5521" s="22"/>
      <c r="I5521" s="22"/>
      <c r="J5521" s="22"/>
      <c r="K5521" s="23">
        <v>1</v>
      </c>
      <c r="L5521" s="23">
        <v>1</v>
      </c>
      <c r="M5521" s="21" t="s">
        <v>50</v>
      </c>
      <c r="N5521" s="21" t="s">
        <v>50</v>
      </c>
      <c r="O5521" s="22"/>
      <c r="P5521" s="22"/>
    </row>
    <row r="5522" spans="1:16" ht="45" x14ac:dyDescent="0.25">
      <c r="A5522" s="21" t="s">
        <v>9619</v>
      </c>
      <c r="B5522" s="21" t="s">
        <v>49</v>
      </c>
      <c r="C5522" s="22"/>
      <c r="D5522" s="22"/>
      <c r="E5522" s="22"/>
      <c r="F5522" s="22"/>
      <c r="G5522" s="22"/>
      <c r="H5522" s="22"/>
      <c r="I5522" s="22"/>
      <c r="J5522" s="22"/>
      <c r="K5522" s="23">
        <v>1</v>
      </c>
      <c r="L5522" s="23">
        <v>1</v>
      </c>
      <c r="M5522" s="21" t="s">
        <v>50</v>
      </c>
      <c r="N5522" s="21" t="s">
        <v>50</v>
      </c>
      <c r="O5522" s="22"/>
      <c r="P5522" s="22"/>
    </row>
    <row r="5523" spans="1:16" ht="45" x14ac:dyDescent="0.25">
      <c r="A5523" s="21" t="s">
        <v>9620</v>
      </c>
      <c r="B5523" s="21" t="s">
        <v>49</v>
      </c>
      <c r="C5523" s="22"/>
      <c r="D5523" s="22"/>
      <c r="E5523" s="22"/>
      <c r="F5523" s="22"/>
      <c r="G5523" s="22"/>
      <c r="H5523" s="22"/>
      <c r="I5523" s="22"/>
      <c r="J5523" s="22"/>
      <c r="K5523" s="23">
        <v>1</v>
      </c>
      <c r="L5523" s="23">
        <v>1</v>
      </c>
      <c r="M5523" s="21" t="s">
        <v>50</v>
      </c>
      <c r="N5523" s="21" t="s">
        <v>50</v>
      </c>
      <c r="O5523" s="22"/>
      <c r="P5523" s="22"/>
    </row>
    <row r="5524" spans="1:16" ht="45" x14ac:dyDescent="0.25">
      <c r="A5524" s="21" t="s">
        <v>4082</v>
      </c>
      <c r="B5524" s="21" t="s">
        <v>49</v>
      </c>
      <c r="C5524" s="23">
        <v>109586713.34999999</v>
      </c>
      <c r="D5524" s="23">
        <v>270.08999999999997</v>
      </c>
      <c r="E5524" s="23">
        <v>43778048.759999998</v>
      </c>
      <c r="F5524" s="23">
        <v>81.95</v>
      </c>
      <c r="G5524" s="23">
        <v>123449454.66</v>
      </c>
      <c r="H5524" s="23">
        <v>217.31</v>
      </c>
      <c r="I5524" s="23">
        <v>99866874.870000005</v>
      </c>
      <c r="J5524" s="23">
        <v>235.82</v>
      </c>
      <c r="K5524" s="23">
        <v>1</v>
      </c>
      <c r="L5524" s="23">
        <v>1</v>
      </c>
      <c r="M5524" s="21" t="s">
        <v>50</v>
      </c>
      <c r="N5524" s="21" t="s">
        <v>58</v>
      </c>
      <c r="O5524" s="22"/>
      <c r="P5524" s="23">
        <v>406572.75</v>
      </c>
    </row>
    <row r="5525" spans="1:16" ht="45" x14ac:dyDescent="0.25">
      <c r="A5525" s="21" t="s">
        <v>9621</v>
      </c>
      <c r="B5525" s="21" t="s">
        <v>49</v>
      </c>
      <c r="C5525" s="22"/>
      <c r="D5525" s="22"/>
      <c r="E5525" s="22"/>
      <c r="F5525" s="22"/>
      <c r="G5525" s="22"/>
      <c r="H5525" s="22"/>
      <c r="I5525" s="22"/>
      <c r="J5525" s="22"/>
      <c r="K5525" s="23">
        <v>1</v>
      </c>
      <c r="L5525" s="23">
        <v>1</v>
      </c>
      <c r="M5525" s="21" t="s">
        <v>50</v>
      </c>
      <c r="N5525" s="21" t="s">
        <v>50</v>
      </c>
      <c r="O5525" s="22"/>
      <c r="P5525" s="22"/>
    </row>
    <row r="5526" spans="1:16" ht="45" x14ac:dyDescent="0.25">
      <c r="A5526" s="21" t="s">
        <v>9622</v>
      </c>
      <c r="B5526" s="21" t="s">
        <v>49</v>
      </c>
      <c r="C5526" s="22"/>
      <c r="D5526" s="22"/>
      <c r="E5526" s="22"/>
      <c r="F5526" s="22"/>
      <c r="G5526" s="22"/>
      <c r="H5526" s="22"/>
      <c r="I5526" s="22"/>
      <c r="J5526" s="22"/>
      <c r="K5526" s="23">
        <v>1</v>
      </c>
      <c r="L5526" s="23">
        <v>1</v>
      </c>
      <c r="M5526" s="21" t="s">
        <v>50</v>
      </c>
      <c r="N5526" s="21" t="s">
        <v>50</v>
      </c>
      <c r="O5526" s="22"/>
      <c r="P5526" s="22"/>
    </row>
    <row r="5527" spans="1:16" ht="45" x14ac:dyDescent="0.25">
      <c r="A5527" s="21" t="s">
        <v>9623</v>
      </c>
      <c r="B5527" s="21" t="s">
        <v>49</v>
      </c>
      <c r="C5527" s="22"/>
      <c r="D5527" s="22"/>
      <c r="E5527" s="22"/>
      <c r="F5527" s="22"/>
      <c r="G5527" s="22"/>
      <c r="H5527" s="22"/>
      <c r="I5527" s="22"/>
      <c r="J5527" s="22"/>
      <c r="K5527" s="23">
        <v>1</v>
      </c>
      <c r="L5527" s="23">
        <v>1</v>
      </c>
      <c r="M5527" s="21" t="s">
        <v>50</v>
      </c>
      <c r="N5527" s="21" t="s">
        <v>50</v>
      </c>
      <c r="O5527" s="22"/>
      <c r="P5527" s="22"/>
    </row>
    <row r="5528" spans="1:16" ht="45" x14ac:dyDescent="0.25">
      <c r="A5528" s="21" t="s">
        <v>1220</v>
      </c>
      <c r="B5528" s="21" t="s">
        <v>49</v>
      </c>
      <c r="C5528" s="23">
        <v>47312661.600000001</v>
      </c>
      <c r="D5528" s="23">
        <v>411.92</v>
      </c>
      <c r="E5528" s="23">
        <v>61696604.25</v>
      </c>
      <c r="F5528" s="23">
        <v>469.72</v>
      </c>
      <c r="G5528" s="23">
        <v>44196170.43</v>
      </c>
      <c r="H5528" s="23">
        <v>338.79</v>
      </c>
      <c r="I5528" s="23">
        <v>54605103.280000001</v>
      </c>
      <c r="J5528" s="23">
        <v>387.71</v>
      </c>
      <c r="K5528" s="23">
        <v>1</v>
      </c>
      <c r="L5528" s="23">
        <v>1</v>
      </c>
      <c r="M5528" s="21" t="s">
        <v>50</v>
      </c>
      <c r="N5528" s="21" t="s">
        <v>1462</v>
      </c>
      <c r="O5528" s="22"/>
      <c r="P5528" s="23">
        <v>100784.5</v>
      </c>
    </row>
    <row r="5529" spans="1:16" ht="45" x14ac:dyDescent="0.25">
      <c r="A5529" s="21" t="s">
        <v>4085</v>
      </c>
      <c r="B5529" s="21" t="s">
        <v>49</v>
      </c>
      <c r="C5529" s="23">
        <v>67493365.450000003</v>
      </c>
      <c r="D5529" s="23">
        <v>594.34</v>
      </c>
      <c r="E5529" s="23">
        <v>50343996.509999998</v>
      </c>
      <c r="F5529" s="23">
        <v>572.26</v>
      </c>
      <c r="G5529" s="23">
        <v>53716518.939999998</v>
      </c>
      <c r="H5529" s="23">
        <v>622.95000000000005</v>
      </c>
      <c r="I5529" s="23">
        <v>50116187.270000003</v>
      </c>
      <c r="J5529" s="23">
        <v>585.54</v>
      </c>
      <c r="K5529" s="23">
        <v>1</v>
      </c>
      <c r="L5529" s="23">
        <v>1</v>
      </c>
      <c r="M5529" s="21" t="s">
        <v>50</v>
      </c>
      <c r="N5529" s="21" t="s">
        <v>1462</v>
      </c>
      <c r="O5529" s="22"/>
      <c r="P5529" s="23">
        <v>102112.25</v>
      </c>
    </row>
    <row r="5530" spans="1:16" ht="45" x14ac:dyDescent="0.25">
      <c r="A5530" s="21" t="s">
        <v>9624</v>
      </c>
      <c r="B5530" s="21" t="s">
        <v>49</v>
      </c>
      <c r="C5530" s="22"/>
      <c r="D5530" s="22"/>
      <c r="E5530" s="22"/>
      <c r="F5530" s="22"/>
      <c r="G5530" s="22"/>
      <c r="H5530" s="22"/>
      <c r="I5530" s="22"/>
      <c r="J5530" s="22"/>
      <c r="K5530" s="23">
        <v>1</v>
      </c>
      <c r="L5530" s="23">
        <v>1</v>
      </c>
      <c r="M5530" s="21" t="s">
        <v>50</v>
      </c>
      <c r="N5530" s="21" t="s">
        <v>50</v>
      </c>
      <c r="O5530" s="22"/>
      <c r="P5530" s="22"/>
    </row>
    <row r="5531" spans="1:16" ht="45" x14ac:dyDescent="0.25">
      <c r="A5531" s="21" t="s">
        <v>9625</v>
      </c>
      <c r="B5531" s="21" t="s">
        <v>49</v>
      </c>
      <c r="C5531" s="22"/>
      <c r="D5531" s="22"/>
      <c r="E5531" s="22"/>
      <c r="F5531" s="22"/>
      <c r="G5531" s="22"/>
      <c r="H5531" s="22"/>
      <c r="I5531" s="22"/>
      <c r="J5531" s="22"/>
      <c r="K5531" s="23">
        <v>1</v>
      </c>
      <c r="L5531" s="23">
        <v>1</v>
      </c>
      <c r="M5531" s="21" t="s">
        <v>50</v>
      </c>
      <c r="N5531" s="21" t="s">
        <v>50</v>
      </c>
      <c r="O5531" s="22"/>
      <c r="P5531" s="22"/>
    </row>
    <row r="5532" spans="1:16" ht="45" x14ac:dyDescent="0.25">
      <c r="A5532" s="21" t="s">
        <v>9626</v>
      </c>
      <c r="B5532" s="21" t="s">
        <v>49</v>
      </c>
      <c r="C5532" s="22"/>
      <c r="D5532" s="22"/>
      <c r="E5532" s="22"/>
      <c r="F5532" s="22"/>
      <c r="G5532" s="22"/>
      <c r="H5532" s="22"/>
      <c r="I5532" s="22"/>
      <c r="J5532" s="22"/>
      <c r="K5532" s="23">
        <v>1</v>
      </c>
      <c r="L5532" s="23">
        <v>1</v>
      </c>
      <c r="M5532" s="21" t="s">
        <v>50</v>
      </c>
      <c r="N5532" s="21" t="s">
        <v>50</v>
      </c>
      <c r="O5532" s="22"/>
      <c r="P5532" s="22"/>
    </row>
    <row r="5533" spans="1:16" ht="45" x14ac:dyDescent="0.25">
      <c r="A5533" s="21" t="s">
        <v>9627</v>
      </c>
      <c r="B5533" s="21" t="s">
        <v>49</v>
      </c>
      <c r="C5533" s="22"/>
      <c r="D5533" s="22"/>
      <c r="E5533" s="22"/>
      <c r="F5533" s="22"/>
      <c r="G5533" s="22"/>
      <c r="H5533" s="22"/>
      <c r="I5533" s="22"/>
      <c r="J5533" s="22"/>
      <c r="K5533" s="23">
        <v>1</v>
      </c>
      <c r="L5533" s="23">
        <v>1</v>
      </c>
      <c r="M5533" s="21" t="s">
        <v>50</v>
      </c>
      <c r="N5533" s="21" t="s">
        <v>50</v>
      </c>
      <c r="O5533" s="22"/>
      <c r="P5533" s="22"/>
    </row>
    <row r="5534" spans="1:16" ht="45" x14ac:dyDescent="0.25">
      <c r="A5534" s="21" t="s">
        <v>9628</v>
      </c>
      <c r="B5534" s="21" t="s">
        <v>49</v>
      </c>
      <c r="C5534" s="22"/>
      <c r="D5534" s="22"/>
      <c r="E5534" s="22"/>
      <c r="F5534" s="22"/>
      <c r="G5534" s="22"/>
      <c r="H5534" s="22"/>
      <c r="I5534" s="22"/>
      <c r="J5534" s="22"/>
      <c r="K5534" s="23">
        <v>1</v>
      </c>
      <c r="L5534" s="23">
        <v>1</v>
      </c>
      <c r="M5534" s="21" t="s">
        <v>50</v>
      </c>
      <c r="N5534" s="21" t="s">
        <v>50</v>
      </c>
      <c r="O5534" s="22"/>
      <c r="P5534" s="22"/>
    </row>
    <row r="5535" spans="1:16" ht="45" x14ac:dyDescent="0.25">
      <c r="A5535" s="21" t="s">
        <v>4087</v>
      </c>
      <c r="B5535" s="21" t="s">
        <v>49</v>
      </c>
      <c r="C5535" s="23">
        <v>90965543.349999994</v>
      </c>
      <c r="D5535" s="23">
        <v>1357.61</v>
      </c>
      <c r="E5535" s="23">
        <v>118658402.63</v>
      </c>
      <c r="F5535" s="23">
        <v>726.61</v>
      </c>
      <c r="G5535" s="23">
        <v>120597392.79000001</v>
      </c>
      <c r="H5535" s="23">
        <v>743.27</v>
      </c>
      <c r="I5535" s="23">
        <v>105284036.78</v>
      </c>
      <c r="J5535" s="23">
        <v>644.63</v>
      </c>
      <c r="K5535" s="23">
        <v>1</v>
      </c>
      <c r="L5535" s="23">
        <v>1</v>
      </c>
      <c r="M5535" s="21" t="s">
        <v>50</v>
      </c>
      <c r="N5535" s="21" t="s">
        <v>1462</v>
      </c>
      <c r="O5535" s="22"/>
      <c r="P5535" s="23">
        <v>184417</v>
      </c>
    </row>
    <row r="5536" spans="1:16" ht="45" x14ac:dyDescent="0.25">
      <c r="A5536" s="21" t="s">
        <v>9629</v>
      </c>
      <c r="B5536" s="21" t="s">
        <v>49</v>
      </c>
      <c r="C5536" s="22"/>
      <c r="D5536" s="22"/>
      <c r="E5536" s="22"/>
      <c r="F5536" s="22"/>
      <c r="G5536" s="22"/>
      <c r="H5536" s="22"/>
      <c r="I5536" s="22"/>
      <c r="J5536" s="22"/>
      <c r="K5536" s="23">
        <v>1</v>
      </c>
      <c r="L5536" s="23">
        <v>1</v>
      </c>
      <c r="M5536" s="21" t="s">
        <v>50</v>
      </c>
      <c r="N5536" s="21" t="s">
        <v>50</v>
      </c>
      <c r="O5536" s="22"/>
      <c r="P5536" s="22"/>
    </row>
    <row r="5537" spans="1:16" ht="45" x14ac:dyDescent="0.25">
      <c r="A5537" s="21" t="s">
        <v>9630</v>
      </c>
      <c r="B5537" s="21" t="s">
        <v>49</v>
      </c>
      <c r="C5537" s="22"/>
      <c r="D5537" s="22"/>
      <c r="E5537" s="22"/>
      <c r="F5537" s="22"/>
      <c r="G5537" s="22"/>
      <c r="H5537" s="22"/>
      <c r="I5537" s="22"/>
      <c r="J5537" s="22"/>
      <c r="K5537" s="23">
        <v>1</v>
      </c>
      <c r="L5537" s="23">
        <v>1</v>
      </c>
      <c r="M5537" s="21" t="s">
        <v>50</v>
      </c>
      <c r="N5537" s="21" t="s">
        <v>50</v>
      </c>
      <c r="O5537" s="22"/>
      <c r="P5537" s="22"/>
    </row>
    <row r="5538" spans="1:16" ht="45" x14ac:dyDescent="0.25">
      <c r="A5538" s="21" t="s">
        <v>4089</v>
      </c>
      <c r="B5538" s="21" t="s">
        <v>49</v>
      </c>
      <c r="C5538" s="23">
        <v>170093.59</v>
      </c>
      <c r="D5538" s="23">
        <v>1574.53</v>
      </c>
      <c r="E5538" s="23">
        <v>323795.38</v>
      </c>
      <c r="F5538" s="23">
        <v>1045.3699999999999</v>
      </c>
      <c r="G5538" s="23">
        <v>178848.53</v>
      </c>
      <c r="H5538" s="23">
        <v>2002.04</v>
      </c>
      <c r="I5538" s="23">
        <v>149748.21</v>
      </c>
      <c r="J5538" s="23">
        <v>2324.16</v>
      </c>
      <c r="K5538" s="23">
        <v>1</v>
      </c>
      <c r="L5538" s="23">
        <v>1</v>
      </c>
      <c r="M5538" s="21" t="s">
        <v>50</v>
      </c>
      <c r="N5538" s="21" t="s">
        <v>5192</v>
      </c>
      <c r="O5538" s="22"/>
      <c r="P5538" s="23">
        <v>9627</v>
      </c>
    </row>
    <row r="5539" spans="1:16" ht="45" x14ac:dyDescent="0.25">
      <c r="A5539" s="21" t="s">
        <v>9631</v>
      </c>
      <c r="B5539" s="21" t="s">
        <v>49</v>
      </c>
      <c r="C5539" s="22"/>
      <c r="D5539" s="22"/>
      <c r="E5539" s="22"/>
      <c r="F5539" s="22"/>
      <c r="G5539" s="22"/>
      <c r="H5539" s="22"/>
      <c r="I5539" s="22"/>
      <c r="J5539" s="22"/>
      <c r="K5539" s="23">
        <v>1</v>
      </c>
      <c r="L5539" s="23">
        <v>1</v>
      </c>
      <c r="M5539" s="21" t="s">
        <v>50</v>
      </c>
      <c r="N5539" s="21" t="s">
        <v>50</v>
      </c>
      <c r="O5539" s="22"/>
      <c r="P5539" s="22"/>
    </row>
    <row r="5540" spans="1:16" ht="45" x14ac:dyDescent="0.25">
      <c r="A5540" s="21" t="s">
        <v>9632</v>
      </c>
      <c r="B5540" s="21" t="s">
        <v>49</v>
      </c>
      <c r="C5540" s="22"/>
      <c r="D5540" s="22"/>
      <c r="E5540" s="22"/>
      <c r="F5540" s="22"/>
      <c r="G5540" s="22"/>
      <c r="H5540" s="22"/>
      <c r="I5540" s="22"/>
      <c r="J5540" s="22"/>
      <c r="K5540" s="23">
        <v>1</v>
      </c>
      <c r="L5540" s="23">
        <v>1</v>
      </c>
      <c r="M5540" s="21" t="s">
        <v>50</v>
      </c>
      <c r="N5540" s="21" t="s">
        <v>50</v>
      </c>
      <c r="O5540" s="22"/>
      <c r="P5540" s="22"/>
    </row>
    <row r="5541" spans="1:16" ht="45" x14ac:dyDescent="0.25">
      <c r="A5541" s="21" t="s">
        <v>9633</v>
      </c>
      <c r="B5541" s="21" t="s">
        <v>49</v>
      </c>
      <c r="C5541" s="22"/>
      <c r="D5541" s="22"/>
      <c r="E5541" s="22"/>
      <c r="F5541" s="22"/>
      <c r="G5541" s="22"/>
      <c r="H5541" s="22"/>
      <c r="I5541" s="22"/>
      <c r="J5541" s="22"/>
      <c r="K5541" s="23">
        <v>1</v>
      </c>
      <c r="L5541" s="23">
        <v>1</v>
      </c>
      <c r="M5541" s="21" t="s">
        <v>50</v>
      </c>
      <c r="N5541" s="21" t="s">
        <v>50</v>
      </c>
      <c r="O5541" s="22"/>
      <c r="P5541" s="22"/>
    </row>
    <row r="5542" spans="1:16" ht="45" x14ac:dyDescent="0.25">
      <c r="A5542" s="21" t="s">
        <v>9634</v>
      </c>
      <c r="B5542" s="21" t="s">
        <v>49</v>
      </c>
      <c r="C5542" s="22"/>
      <c r="D5542" s="22"/>
      <c r="E5542" s="22"/>
      <c r="F5542" s="22"/>
      <c r="G5542" s="22"/>
      <c r="H5542" s="22"/>
      <c r="I5542" s="22"/>
      <c r="J5542" s="22"/>
      <c r="K5542" s="23">
        <v>1</v>
      </c>
      <c r="L5542" s="23">
        <v>1</v>
      </c>
      <c r="M5542" s="21" t="s">
        <v>50</v>
      </c>
      <c r="N5542" s="21" t="s">
        <v>50</v>
      </c>
      <c r="O5542" s="22"/>
      <c r="P5542" s="22"/>
    </row>
    <row r="5543" spans="1:16" ht="45" x14ac:dyDescent="0.25">
      <c r="A5543" s="21" t="s">
        <v>9635</v>
      </c>
      <c r="B5543" s="21" t="s">
        <v>49</v>
      </c>
      <c r="C5543" s="22"/>
      <c r="D5543" s="22"/>
      <c r="E5543" s="22"/>
      <c r="F5543" s="22"/>
      <c r="G5543" s="22"/>
      <c r="H5543" s="22"/>
      <c r="I5543" s="22"/>
      <c r="J5543" s="22"/>
      <c r="K5543" s="23">
        <v>1</v>
      </c>
      <c r="L5543" s="23">
        <v>1</v>
      </c>
      <c r="M5543" s="21" t="s">
        <v>50</v>
      </c>
      <c r="N5543" s="21" t="s">
        <v>50</v>
      </c>
      <c r="O5543" s="22"/>
      <c r="P5543" s="22"/>
    </row>
    <row r="5544" spans="1:16" ht="45" x14ac:dyDescent="0.25">
      <c r="A5544" s="21" t="s">
        <v>9636</v>
      </c>
      <c r="B5544" s="21" t="s">
        <v>49</v>
      </c>
      <c r="C5544" s="22"/>
      <c r="D5544" s="22"/>
      <c r="E5544" s="22"/>
      <c r="F5544" s="22"/>
      <c r="G5544" s="22"/>
      <c r="H5544" s="22"/>
      <c r="I5544" s="22"/>
      <c r="J5544" s="22"/>
      <c r="K5544" s="23">
        <v>1</v>
      </c>
      <c r="L5544" s="23">
        <v>1</v>
      </c>
      <c r="M5544" s="21" t="s">
        <v>50</v>
      </c>
      <c r="N5544" s="21" t="s">
        <v>50</v>
      </c>
      <c r="O5544" s="22"/>
      <c r="P5544" s="22"/>
    </row>
    <row r="5545" spans="1:16" ht="45" x14ac:dyDescent="0.25">
      <c r="A5545" s="21" t="s">
        <v>9637</v>
      </c>
      <c r="B5545" s="21" t="s">
        <v>49</v>
      </c>
      <c r="C5545" s="22"/>
      <c r="D5545" s="22"/>
      <c r="E5545" s="22"/>
      <c r="F5545" s="22"/>
      <c r="G5545" s="22"/>
      <c r="H5545" s="22"/>
      <c r="I5545" s="22"/>
      <c r="J5545" s="22"/>
      <c r="K5545" s="23">
        <v>1</v>
      </c>
      <c r="L5545" s="23">
        <v>1</v>
      </c>
      <c r="M5545" s="21" t="s">
        <v>50</v>
      </c>
      <c r="N5545" s="21" t="s">
        <v>50</v>
      </c>
      <c r="O5545" s="22"/>
      <c r="P5545" s="22"/>
    </row>
    <row r="5546" spans="1:16" ht="45" x14ac:dyDescent="0.25">
      <c r="A5546" s="21" t="s">
        <v>9638</v>
      </c>
      <c r="B5546" s="21" t="s">
        <v>49</v>
      </c>
      <c r="C5546" s="22"/>
      <c r="D5546" s="22"/>
      <c r="E5546" s="22"/>
      <c r="F5546" s="22"/>
      <c r="G5546" s="22"/>
      <c r="H5546" s="22"/>
      <c r="I5546" s="22"/>
      <c r="J5546" s="22"/>
      <c r="K5546" s="23">
        <v>1</v>
      </c>
      <c r="L5546" s="23">
        <v>1</v>
      </c>
      <c r="M5546" s="21" t="s">
        <v>50</v>
      </c>
      <c r="N5546" s="21" t="s">
        <v>50</v>
      </c>
      <c r="O5546" s="22"/>
      <c r="P5546" s="22"/>
    </row>
    <row r="5547" spans="1:16" ht="45" x14ac:dyDescent="0.25">
      <c r="A5547" s="21" t="s">
        <v>9639</v>
      </c>
      <c r="B5547" s="21" t="s">
        <v>49</v>
      </c>
      <c r="C5547" s="22"/>
      <c r="D5547" s="22"/>
      <c r="E5547" s="22"/>
      <c r="F5547" s="22"/>
      <c r="G5547" s="22"/>
      <c r="H5547" s="22"/>
      <c r="I5547" s="22"/>
      <c r="J5547" s="22"/>
      <c r="K5547" s="23">
        <v>1</v>
      </c>
      <c r="L5547" s="23">
        <v>1</v>
      </c>
      <c r="M5547" s="21" t="s">
        <v>50</v>
      </c>
      <c r="N5547" s="21" t="s">
        <v>50</v>
      </c>
      <c r="O5547" s="22"/>
      <c r="P5547" s="22"/>
    </row>
    <row r="5548" spans="1:16" ht="45" x14ac:dyDescent="0.25">
      <c r="A5548" s="21" t="s">
        <v>9640</v>
      </c>
      <c r="B5548" s="21" t="s">
        <v>49</v>
      </c>
      <c r="C5548" s="22"/>
      <c r="D5548" s="22"/>
      <c r="E5548" s="22"/>
      <c r="F5548" s="22"/>
      <c r="G5548" s="22"/>
      <c r="H5548" s="22"/>
      <c r="I5548" s="22"/>
      <c r="J5548" s="22"/>
      <c r="K5548" s="23">
        <v>1</v>
      </c>
      <c r="L5548" s="23">
        <v>1</v>
      </c>
      <c r="M5548" s="21" t="s">
        <v>50</v>
      </c>
      <c r="N5548" s="21" t="s">
        <v>50</v>
      </c>
      <c r="O5548" s="22"/>
      <c r="P5548" s="22"/>
    </row>
    <row r="5549" spans="1:16" ht="45" x14ac:dyDescent="0.25">
      <c r="A5549" s="21" t="s">
        <v>9641</v>
      </c>
      <c r="B5549" s="21" t="s">
        <v>49</v>
      </c>
      <c r="C5549" s="22"/>
      <c r="D5549" s="22"/>
      <c r="E5549" s="22"/>
      <c r="F5549" s="22"/>
      <c r="G5549" s="22"/>
      <c r="H5549" s="22"/>
      <c r="I5549" s="22"/>
      <c r="J5549" s="22"/>
      <c r="K5549" s="23">
        <v>1</v>
      </c>
      <c r="L5549" s="23">
        <v>1</v>
      </c>
      <c r="M5549" s="21" t="s">
        <v>50</v>
      </c>
      <c r="N5549" s="21" t="s">
        <v>50</v>
      </c>
      <c r="O5549" s="22"/>
      <c r="P5549" s="22"/>
    </row>
    <row r="5550" spans="1:16" ht="45" x14ac:dyDescent="0.25">
      <c r="A5550" s="21" t="s">
        <v>9642</v>
      </c>
      <c r="B5550" s="21" t="s">
        <v>49</v>
      </c>
      <c r="C5550" s="22"/>
      <c r="D5550" s="22"/>
      <c r="E5550" s="22"/>
      <c r="F5550" s="22"/>
      <c r="G5550" s="22"/>
      <c r="H5550" s="22"/>
      <c r="I5550" s="22"/>
      <c r="J5550" s="22"/>
      <c r="K5550" s="23">
        <v>1</v>
      </c>
      <c r="L5550" s="23">
        <v>1</v>
      </c>
      <c r="M5550" s="21" t="s">
        <v>50</v>
      </c>
      <c r="N5550" s="21" t="s">
        <v>50</v>
      </c>
      <c r="O5550" s="22"/>
      <c r="P5550" s="22"/>
    </row>
    <row r="5551" spans="1:16" ht="45" x14ac:dyDescent="0.25">
      <c r="A5551" s="21" t="s">
        <v>9643</v>
      </c>
      <c r="B5551" s="21" t="s">
        <v>49</v>
      </c>
      <c r="C5551" s="22"/>
      <c r="D5551" s="22"/>
      <c r="E5551" s="22"/>
      <c r="F5551" s="22"/>
      <c r="G5551" s="22"/>
      <c r="H5551" s="22"/>
      <c r="I5551" s="22"/>
      <c r="J5551" s="22"/>
      <c r="K5551" s="23">
        <v>1</v>
      </c>
      <c r="L5551" s="23">
        <v>1</v>
      </c>
      <c r="M5551" s="21" t="s">
        <v>50</v>
      </c>
      <c r="N5551" s="21" t="s">
        <v>50</v>
      </c>
      <c r="O5551" s="22"/>
      <c r="P5551" s="22"/>
    </row>
    <row r="5552" spans="1:16" ht="45" x14ac:dyDescent="0.25">
      <c r="A5552" s="21" t="s">
        <v>9644</v>
      </c>
      <c r="B5552" s="21" t="s">
        <v>49</v>
      </c>
      <c r="C5552" s="22"/>
      <c r="D5552" s="22"/>
      <c r="E5552" s="22"/>
      <c r="F5552" s="22"/>
      <c r="G5552" s="22"/>
      <c r="H5552" s="22"/>
      <c r="I5552" s="22"/>
      <c r="J5552" s="22"/>
      <c r="K5552" s="23">
        <v>1</v>
      </c>
      <c r="L5552" s="23">
        <v>1</v>
      </c>
      <c r="M5552" s="21" t="s">
        <v>50</v>
      </c>
      <c r="N5552" s="21" t="s">
        <v>50</v>
      </c>
      <c r="O5552" s="22"/>
      <c r="P5552" s="22"/>
    </row>
    <row r="5553" spans="1:16" ht="45" x14ac:dyDescent="0.25">
      <c r="A5553" s="21" t="s">
        <v>9645</v>
      </c>
      <c r="B5553" s="21" t="s">
        <v>198</v>
      </c>
      <c r="C5553" s="22"/>
      <c r="D5553" s="22"/>
      <c r="E5553" s="22"/>
      <c r="F5553" s="22"/>
      <c r="G5553" s="22"/>
      <c r="H5553" s="22"/>
      <c r="I5553" s="22"/>
      <c r="J5553" s="22"/>
      <c r="K5553" s="23">
        <v>1</v>
      </c>
      <c r="L5553" s="23">
        <v>1</v>
      </c>
      <c r="M5553" s="21" t="s">
        <v>50</v>
      </c>
      <c r="N5553" s="21" t="s">
        <v>50</v>
      </c>
      <c r="O5553" s="22"/>
      <c r="P5553" s="22"/>
    </row>
    <row r="5554" spans="1:16" ht="45" x14ac:dyDescent="0.25">
      <c r="A5554" s="21" t="s">
        <v>9646</v>
      </c>
      <c r="B5554" s="21" t="s">
        <v>198</v>
      </c>
      <c r="C5554" s="22"/>
      <c r="D5554" s="22"/>
      <c r="E5554" s="22"/>
      <c r="F5554" s="22"/>
      <c r="G5554" s="22"/>
      <c r="H5554" s="22"/>
      <c r="I5554" s="22"/>
      <c r="J5554" s="22"/>
      <c r="K5554" s="23">
        <v>1</v>
      </c>
      <c r="L5554" s="23">
        <v>1</v>
      </c>
      <c r="M5554" s="21" t="s">
        <v>50</v>
      </c>
      <c r="N5554" s="21" t="s">
        <v>50</v>
      </c>
      <c r="O5554" s="22"/>
      <c r="P5554" s="22"/>
    </row>
    <row r="5555" spans="1:16" ht="45" x14ac:dyDescent="0.25">
      <c r="A5555" s="21" t="s">
        <v>9647</v>
      </c>
      <c r="B5555" s="21" t="s">
        <v>49</v>
      </c>
      <c r="C5555" s="22"/>
      <c r="D5555" s="22"/>
      <c r="E5555" s="22"/>
      <c r="F5555" s="22"/>
      <c r="G5555" s="22"/>
      <c r="H5555" s="22"/>
      <c r="I5555" s="22"/>
      <c r="J5555" s="22"/>
      <c r="K5555" s="23">
        <v>1</v>
      </c>
      <c r="L5555" s="23">
        <v>1</v>
      </c>
      <c r="M5555" s="21" t="s">
        <v>50</v>
      </c>
      <c r="N5555" s="21" t="s">
        <v>50</v>
      </c>
      <c r="O5555" s="22"/>
      <c r="P5555" s="22"/>
    </row>
    <row r="5556" spans="1:16" ht="45" x14ac:dyDescent="0.25">
      <c r="A5556" s="21" t="s">
        <v>9648</v>
      </c>
      <c r="B5556" s="21" t="s">
        <v>49</v>
      </c>
      <c r="C5556" s="22"/>
      <c r="D5556" s="22"/>
      <c r="E5556" s="22"/>
      <c r="F5556" s="22"/>
      <c r="G5556" s="22"/>
      <c r="H5556" s="22"/>
      <c r="I5556" s="22"/>
      <c r="J5556" s="22"/>
      <c r="K5556" s="23">
        <v>1</v>
      </c>
      <c r="L5556" s="23">
        <v>1</v>
      </c>
      <c r="M5556" s="21" t="s">
        <v>50</v>
      </c>
      <c r="N5556" s="21" t="s">
        <v>50</v>
      </c>
      <c r="O5556" s="22"/>
      <c r="P5556" s="22"/>
    </row>
    <row r="5557" spans="1:16" ht="45" x14ac:dyDescent="0.25">
      <c r="A5557" s="21" t="s">
        <v>9649</v>
      </c>
      <c r="B5557" s="21" t="s">
        <v>49</v>
      </c>
      <c r="C5557" s="22"/>
      <c r="D5557" s="22"/>
      <c r="E5557" s="22"/>
      <c r="F5557" s="22"/>
      <c r="G5557" s="22"/>
      <c r="H5557" s="22"/>
      <c r="I5557" s="22"/>
      <c r="J5557" s="22"/>
      <c r="K5557" s="23">
        <v>1</v>
      </c>
      <c r="L5557" s="23">
        <v>1</v>
      </c>
      <c r="M5557" s="21" t="s">
        <v>50</v>
      </c>
      <c r="N5557" s="21" t="s">
        <v>50</v>
      </c>
      <c r="O5557" s="22"/>
      <c r="P5557" s="22"/>
    </row>
    <row r="5558" spans="1:16" ht="45" x14ac:dyDescent="0.25">
      <c r="A5558" s="21" t="s">
        <v>4091</v>
      </c>
      <c r="B5558" s="21" t="s">
        <v>49</v>
      </c>
      <c r="C5558" s="23">
        <v>61983283.259999998</v>
      </c>
      <c r="D5558" s="23">
        <v>594.34</v>
      </c>
      <c r="E5558" s="23">
        <v>49100184.18</v>
      </c>
      <c r="F5558" s="23">
        <v>687.17</v>
      </c>
      <c r="G5558" s="23">
        <v>49331162.960000001</v>
      </c>
      <c r="H5558" s="23">
        <v>622.95000000000005</v>
      </c>
      <c r="I5558" s="23">
        <v>46024758.299999997</v>
      </c>
      <c r="J5558" s="23">
        <v>585.54</v>
      </c>
      <c r="K5558" s="23">
        <v>1</v>
      </c>
      <c r="L5558" s="23">
        <v>1</v>
      </c>
      <c r="M5558" s="21" t="s">
        <v>50</v>
      </c>
      <c r="N5558" s="21" t="s">
        <v>1462</v>
      </c>
      <c r="O5558" s="22"/>
      <c r="P5558" s="23">
        <v>68298</v>
      </c>
    </row>
    <row r="5559" spans="1:16" ht="45" x14ac:dyDescent="0.25">
      <c r="A5559" s="21" t="s">
        <v>9650</v>
      </c>
      <c r="B5559" s="21" t="s">
        <v>49</v>
      </c>
      <c r="C5559" s="22"/>
      <c r="D5559" s="22"/>
      <c r="E5559" s="22"/>
      <c r="F5559" s="22"/>
      <c r="G5559" s="22"/>
      <c r="H5559" s="22"/>
      <c r="I5559" s="22"/>
      <c r="J5559" s="22"/>
      <c r="K5559" s="23">
        <v>1</v>
      </c>
      <c r="L5559" s="23">
        <v>1</v>
      </c>
      <c r="M5559" s="21" t="s">
        <v>50</v>
      </c>
      <c r="N5559" s="21" t="s">
        <v>50</v>
      </c>
      <c r="O5559" s="22"/>
      <c r="P5559" s="22"/>
    </row>
    <row r="5560" spans="1:16" ht="45" x14ac:dyDescent="0.25">
      <c r="A5560" s="21" t="s">
        <v>9651</v>
      </c>
      <c r="B5560" s="21" t="s">
        <v>49</v>
      </c>
      <c r="C5560" s="22"/>
      <c r="D5560" s="22"/>
      <c r="E5560" s="22"/>
      <c r="F5560" s="22"/>
      <c r="G5560" s="22"/>
      <c r="H5560" s="22"/>
      <c r="I5560" s="22"/>
      <c r="J5560" s="22"/>
      <c r="K5560" s="23">
        <v>1</v>
      </c>
      <c r="L5560" s="23">
        <v>1</v>
      </c>
      <c r="M5560" s="21" t="s">
        <v>50</v>
      </c>
      <c r="N5560" s="21" t="s">
        <v>50</v>
      </c>
      <c r="O5560" s="22"/>
      <c r="P5560" s="22"/>
    </row>
    <row r="5561" spans="1:16" ht="45" x14ac:dyDescent="0.25">
      <c r="A5561" s="21" t="s">
        <v>9652</v>
      </c>
      <c r="B5561" s="21" t="s">
        <v>49</v>
      </c>
      <c r="C5561" s="22"/>
      <c r="D5561" s="22"/>
      <c r="E5561" s="22"/>
      <c r="F5561" s="22"/>
      <c r="G5561" s="22"/>
      <c r="H5561" s="22"/>
      <c r="I5561" s="22"/>
      <c r="J5561" s="22"/>
      <c r="K5561" s="23">
        <v>1</v>
      </c>
      <c r="L5561" s="23">
        <v>1</v>
      </c>
      <c r="M5561" s="21" t="s">
        <v>50</v>
      </c>
      <c r="N5561" s="21" t="s">
        <v>50</v>
      </c>
      <c r="O5561" s="22"/>
      <c r="P5561" s="22"/>
    </row>
    <row r="5562" spans="1:16" ht="45" x14ac:dyDescent="0.25">
      <c r="A5562" s="21" t="s">
        <v>9653</v>
      </c>
      <c r="B5562" s="21" t="s">
        <v>49</v>
      </c>
      <c r="C5562" s="22"/>
      <c r="D5562" s="22"/>
      <c r="E5562" s="22"/>
      <c r="F5562" s="22"/>
      <c r="G5562" s="22"/>
      <c r="H5562" s="22"/>
      <c r="I5562" s="22"/>
      <c r="J5562" s="22"/>
      <c r="K5562" s="23">
        <v>1</v>
      </c>
      <c r="L5562" s="23">
        <v>1</v>
      </c>
      <c r="M5562" s="21" t="s">
        <v>50</v>
      </c>
      <c r="N5562" s="21" t="s">
        <v>50</v>
      </c>
      <c r="O5562" s="22"/>
      <c r="P5562" s="22"/>
    </row>
    <row r="5563" spans="1:16" ht="45" x14ac:dyDescent="0.25">
      <c r="A5563" s="21" t="s">
        <v>9654</v>
      </c>
      <c r="B5563" s="21" t="s">
        <v>49</v>
      </c>
      <c r="C5563" s="22"/>
      <c r="D5563" s="22"/>
      <c r="E5563" s="22"/>
      <c r="F5563" s="22"/>
      <c r="G5563" s="22"/>
      <c r="H5563" s="22"/>
      <c r="I5563" s="22"/>
      <c r="J5563" s="22"/>
      <c r="K5563" s="23">
        <v>1</v>
      </c>
      <c r="L5563" s="23">
        <v>1</v>
      </c>
      <c r="M5563" s="21" t="s">
        <v>50</v>
      </c>
      <c r="N5563" s="21" t="s">
        <v>50</v>
      </c>
      <c r="O5563" s="22"/>
      <c r="P5563" s="22"/>
    </row>
    <row r="5564" spans="1:16" ht="45" x14ac:dyDescent="0.25">
      <c r="A5564" s="21" t="s">
        <v>9655</v>
      </c>
      <c r="B5564" s="21" t="s">
        <v>49</v>
      </c>
      <c r="C5564" s="22"/>
      <c r="D5564" s="22"/>
      <c r="E5564" s="22"/>
      <c r="F5564" s="22"/>
      <c r="G5564" s="22"/>
      <c r="H5564" s="22"/>
      <c r="I5564" s="22"/>
      <c r="J5564" s="22"/>
      <c r="K5564" s="23">
        <v>1</v>
      </c>
      <c r="L5564" s="23">
        <v>1</v>
      </c>
      <c r="M5564" s="21" t="s">
        <v>50</v>
      </c>
      <c r="N5564" s="21" t="s">
        <v>50</v>
      </c>
      <c r="O5564" s="22"/>
      <c r="P5564" s="22"/>
    </row>
    <row r="5565" spans="1:16" ht="45" x14ac:dyDescent="0.25">
      <c r="A5565" s="21" t="s">
        <v>9656</v>
      </c>
      <c r="B5565" s="21" t="s">
        <v>49</v>
      </c>
      <c r="C5565" s="22"/>
      <c r="D5565" s="22"/>
      <c r="E5565" s="22"/>
      <c r="F5565" s="22"/>
      <c r="G5565" s="22"/>
      <c r="H5565" s="22"/>
      <c r="I5565" s="22"/>
      <c r="J5565" s="22"/>
      <c r="K5565" s="23">
        <v>1</v>
      </c>
      <c r="L5565" s="23">
        <v>1</v>
      </c>
      <c r="M5565" s="21" t="s">
        <v>50</v>
      </c>
      <c r="N5565" s="21" t="s">
        <v>50</v>
      </c>
      <c r="O5565" s="22"/>
      <c r="P5565" s="22"/>
    </row>
    <row r="5566" spans="1:16" ht="45" x14ac:dyDescent="0.25">
      <c r="A5566" s="21" t="s">
        <v>9657</v>
      </c>
      <c r="B5566" s="21" t="s">
        <v>49</v>
      </c>
      <c r="C5566" s="22"/>
      <c r="D5566" s="22"/>
      <c r="E5566" s="22"/>
      <c r="F5566" s="22"/>
      <c r="G5566" s="22"/>
      <c r="H5566" s="22"/>
      <c r="I5566" s="22"/>
      <c r="J5566" s="22"/>
      <c r="K5566" s="23">
        <v>1</v>
      </c>
      <c r="L5566" s="23">
        <v>1</v>
      </c>
      <c r="M5566" s="21" t="s">
        <v>50</v>
      </c>
      <c r="N5566" s="21" t="s">
        <v>50</v>
      </c>
      <c r="O5566" s="22"/>
      <c r="P5566" s="22"/>
    </row>
    <row r="5567" spans="1:16" ht="45" x14ac:dyDescent="0.25">
      <c r="A5567" s="21" t="s">
        <v>9658</v>
      </c>
      <c r="B5567" s="21" t="s">
        <v>49</v>
      </c>
      <c r="C5567" s="22"/>
      <c r="D5567" s="22"/>
      <c r="E5567" s="22"/>
      <c r="F5567" s="22"/>
      <c r="G5567" s="22"/>
      <c r="H5567" s="22"/>
      <c r="I5567" s="22"/>
      <c r="J5567" s="22"/>
      <c r="K5567" s="23">
        <v>1</v>
      </c>
      <c r="L5567" s="23">
        <v>1</v>
      </c>
      <c r="M5567" s="21" t="s">
        <v>50</v>
      </c>
      <c r="N5567" s="21" t="s">
        <v>50</v>
      </c>
      <c r="O5567" s="22"/>
      <c r="P5567" s="22"/>
    </row>
    <row r="5568" spans="1:16" ht="45" x14ac:dyDescent="0.25">
      <c r="A5568" s="21" t="s">
        <v>9659</v>
      </c>
      <c r="B5568" s="21" t="s">
        <v>49</v>
      </c>
      <c r="C5568" s="22"/>
      <c r="D5568" s="22"/>
      <c r="E5568" s="22"/>
      <c r="F5568" s="22"/>
      <c r="G5568" s="22"/>
      <c r="H5568" s="22"/>
      <c r="I5568" s="22"/>
      <c r="J5568" s="22"/>
      <c r="K5568" s="23">
        <v>1</v>
      </c>
      <c r="L5568" s="23">
        <v>1</v>
      </c>
      <c r="M5568" s="21" t="s">
        <v>50</v>
      </c>
      <c r="N5568" s="21" t="s">
        <v>50</v>
      </c>
      <c r="O5568" s="22"/>
      <c r="P5568" s="22"/>
    </row>
    <row r="5569" spans="1:16" ht="45" x14ac:dyDescent="0.25">
      <c r="A5569" s="21" t="s">
        <v>9660</v>
      </c>
      <c r="B5569" s="21" t="s">
        <v>49</v>
      </c>
      <c r="C5569" s="22"/>
      <c r="D5569" s="22"/>
      <c r="E5569" s="22"/>
      <c r="F5569" s="22"/>
      <c r="G5569" s="22"/>
      <c r="H5569" s="22"/>
      <c r="I5569" s="22"/>
      <c r="J5569" s="22"/>
      <c r="K5569" s="23">
        <v>1</v>
      </c>
      <c r="L5569" s="23">
        <v>1</v>
      </c>
      <c r="M5569" s="21" t="s">
        <v>50</v>
      </c>
      <c r="N5569" s="21" t="s">
        <v>50</v>
      </c>
      <c r="O5569" s="22"/>
      <c r="P5569" s="22"/>
    </row>
    <row r="5570" spans="1:16" ht="45" x14ac:dyDescent="0.25">
      <c r="A5570" s="21" t="s">
        <v>9661</v>
      </c>
      <c r="B5570" s="21" t="s">
        <v>49</v>
      </c>
      <c r="C5570" s="22"/>
      <c r="D5570" s="22"/>
      <c r="E5570" s="22"/>
      <c r="F5570" s="22"/>
      <c r="G5570" s="22"/>
      <c r="H5570" s="22"/>
      <c r="I5570" s="22"/>
      <c r="J5570" s="22"/>
      <c r="K5570" s="23">
        <v>1</v>
      </c>
      <c r="L5570" s="23">
        <v>1</v>
      </c>
      <c r="M5570" s="21" t="s">
        <v>50</v>
      </c>
      <c r="N5570" s="21" t="s">
        <v>50</v>
      </c>
      <c r="O5570" s="22"/>
      <c r="P5570" s="22"/>
    </row>
    <row r="5571" spans="1:16" ht="45" x14ac:dyDescent="0.25">
      <c r="A5571" s="21" t="s">
        <v>9662</v>
      </c>
      <c r="B5571" s="21" t="s">
        <v>49</v>
      </c>
      <c r="C5571" s="22"/>
      <c r="D5571" s="22"/>
      <c r="E5571" s="22"/>
      <c r="F5571" s="22"/>
      <c r="G5571" s="22"/>
      <c r="H5571" s="22"/>
      <c r="I5571" s="22"/>
      <c r="J5571" s="22"/>
      <c r="K5571" s="23">
        <v>1</v>
      </c>
      <c r="L5571" s="23">
        <v>1</v>
      </c>
      <c r="M5571" s="21" t="s">
        <v>50</v>
      </c>
      <c r="N5571" s="21" t="s">
        <v>50</v>
      </c>
      <c r="O5571" s="22"/>
      <c r="P5571" s="22"/>
    </row>
    <row r="5572" spans="1:16" ht="45" x14ac:dyDescent="0.25">
      <c r="A5572" s="21" t="s">
        <v>9663</v>
      </c>
      <c r="B5572" s="21" t="s">
        <v>49</v>
      </c>
      <c r="C5572" s="22"/>
      <c r="D5572" s="22"/>
      <c r="E5572" s="22"/>
      <c r="F5572" s="22"/>
      <c r="G5572" s="22"/>
      <c r="H5572" s="22"/>
      <c r="I5572" s="22"/>
      <c r="J5572" s="22"/>
      <c r="K5572" s="23">
        <v>1</v>
      </c>
      <c r="L5572" s="23">
        <v>1</v>
      </c>
      <c r="M5572" s="21" t="s">
        <v>50</v>
      </c>
      <c r="N5572" s="21" t="s">
        <v>50</v>
      </c>
      <c r="O5572" s="22"/>
      <c r="P5572" s="22"/>
    </row>
    <row r="5573" spans="1:16" ht="45" x14ac:dyDescent="0.25">
      <c r="A5573" s="21" t="s">
        <v>650</v>
      </c>
      <c r="B5573" s="21" t="s">
        <v>49</v>
      </c>
      <c r="C5573" s="23">
        <v>92783584.650000006</v>
      </c>
      <c r="D5573" s="23">
        <v>18.600000000000001</v>
      </c>
      <c r="E5573" s="23">
        <v>148439215.59999999</v>
      </c>
      <c r="F5573" s="23">
        <v>141.72999999999999</v>
      </c>
      <c r="G5573" s="23">
        <v>58558019.399999999</v>
      </c>
      <c r="H5573" s="23">
        <v>70.040000000000006</v>
      </c>
      <c r="I5573" s="23">
        <v>217767698.37</v>
      </c>
      <c r="J5573" s="23">
        <v>263.89999999999998</v>
      </c>
      <c r="K5573" s="23">
        <v>1</v>
      </c>
      <c r="L5573" s="23">
        <v>1</v>
      </c>
      <c r="M5573" s="21" t="s">
        <v>50</v>
      </c>
      <c r="N5573" s="21" t="s">
        <v>58</v>
      </c>
      <c r="O5573" s="22"/>
      <c r="P5573" s="23">
        <v>1467815.5</v>
      </c>
    </row>
    <row r="5574" spans="1:16" ht="45" x14ac:dyDescent="0.25">
      <c r="A5574" s="21" t="s">
        <v>9664</v>
      </c>
      <c r="B5574" s="21" t="s">
        <v>49</v>
      </c>
      <c r="C5574" s="22"/>
      <c r="D5574" s="22"/>
      <c r="E5574" s="22"/>
      <c r="F5574" s="22"/>
      <c r="G5574" s="22"/>
      <c r="H5574" s="22"/>
      <c r="I5574" s="22"/>
      <c r="J5574" s="22"/>
      <c r="K5574" s="23">
        <v>1</v>
      </c>
      <c r="L5574" s="23">
        <v>1</v>
      </c>
      <c r="M5574" s="21" t="s">
        <v>50</v>
      </c>
      <c r="N5574" s="21" t="s">
        <v>50</v>
      </c>
      <c r="O5574" s="22"/>
      <c r="P5574" s="22"/>
    </row>
    <row r="5575" spans="1:16" ht="45" x14ac:dyDescent="0.25">
      <c r="A5575" s="21" t="s">
        <v>9665</v>
      </c>
      <c r="B5575" s="21" t="s">
        <v>49</v>
      </c>
      <c r="C5575" s="22"/>
      <c r="D5575" s="22"/>
      <c r="E5575" s="22"/>
      <c r="F5575" s="22"/>
      <c r="G5575" s="22"/>
      <c r="H5575" s="22"/>
      <c r="I5575" s="22"/>
      <c r="J5575" s="22"/>
      <c r="K5575" s="23">
        <v>1</v>
      </c>
      <c r="L5575" s="23">
        <v>1</v>
      </c>
      <c r="M5575" s="21" t="s">
        <v>50</v>
      </c>
      <c r="N5575" s="21" t="s">
        <v>50</v>
      </c>
      <c r="O5575" s="22"/>
      <c r="P5575" s="22"/>
    </row>
    <row r="5576" spans="1:16" ht="45" x14ac:dyDescent="0.25">
      <c r="A5576" s="21" t="s">
        <v>661</v>
      </c>
      <c r="B5576" s="21" t="s">
        <v>49</v>
      </c>
      <c r="C5576" s="23">
        <v>2987545.43</v>
      </c>
      <c r="D5576" s="23">
        <v>237.44</v>
      </c>
      <c r="E5576" s="23">
        <v>5219073.6399999997</v>
      </c>
      <c r="F5576" s="23">
        <v>269.75</v>
      </c>
      <c r="G5576" s="23">
        <v>9529151.8000000007</v>
      </c>
      <c r="H5576" s="23">
        <v>393.78</v>
      </c>
      <c r="I5576" s="23">
        <v>4713022.51</v>
      </c>
      <c r="J5576" s="23">
        <v>263.19</v>
      </c>
      <c r="K5576" s="23">
        <v>1</v>
      </c>
      <c r="L5576" s="23">
        <v>1</v>
      </c>
      <c r="M5576" s="21" t="s">
        <v>50</v>
      </c>
      <c r="N5576" s="21" t="s">
        <v>5192</v>
      </c>
      <c r="O5576" s="22"/>
      <c r="P5576" s="23">
        <v>12248.5</v>
      </c>
    </row>
    <row r="5577" spans="1:16" ht="45" x14ac:dyDescent="0.25">
      <c r="A5577" s="21" t="s">
        <v>9666</v>
      </c>
      <c r="B5577" s="21" t="s">
        <v>49</v>
      </c>
      <c r="C5577" s="22"/>
      <c r="D5577" s="22"/>
      <c r="E5577" s="22"/>
      <c r="F5577" s="22"/>
      <c r="G5577" s="22"/>
      <c r="H5577" s="22"/>
      <c r="I5577" s="22"/>
      <c r="J5577" s="22"/>
      <c r="K5577" s="23">
        <v>1</v>
      </c>
      <c r="L5577" s="23">
        <v>1</v>
      </c>
      <c r="M5577" s="21" t="s">
        <v>50</v>
      </c>
      <c r="N5577" s="21" t="s">
        <v>50</v>
      </c>
      <c r="O5577" s="22"/>
      <c r="P5577" s="22"/>
    </row>
    <row r="5578" spans="1:16" ht="45" x14ac:dyDescent="0.25">
      <c r="A5578" s="21" t="s">
        <v>664</v>
      </c>
      <c r="B5578" s="21" t="s">
        <v>49</v>
      </c>
      <c r="C5578" s="23">
        <v>48502769.549999997</v>
      </c>
      <c r="D5578" s="23">
        <v>75.260000000000005</v>
      </c>
      <c r="E5578" s="23">
        <v>44295270.990000002</v>
      </c>
      <c r="F5578" s="23">
        <v>66.41</v>
      </c>
      <c r="G5578" s="23">
        <v>35378743.560000002</v>
      </c>
      <c r="H5578" s="23">
        <v>59.33</v>
      </c>
      <c r="I5578" s="23">
        <v>44178614.869999997</v>
      </c>
      <c r="J5578" s="23">
        <v>68.2</v>
      </c>
      <c r="K5578" s="23">
        <v>1</v>
      </c>
      <c r="L5578" s="23">
        <v>1</v>
      </c>
      <c r="M5578" s="21" t="s">
        <v>50</v>
      </c>
      <c r="N5578" s="21" t="s">
        <v>58</v>
      </c>
      <c r="O5578" s="22"/>
      <c r="P5578" s="23">
        <v>701516</v>
      </c>
    </row>
    <row r="5579" spans="1:16" ht="45" x14ac:dyDescent="0.25">
      <c r="A5579" s="21" t="s">
        <v>9667</v>
      </c>
      <c r="B5579" s="21" t="s">
        <v>49</v>
      </c>
      <c r="C5579" s="22"/>
      <c r="D5579" s="22"/>
      <c r="E5579" s="22"/>
      <c r="F5579" s="22"/>
      <c r="G5579" s="22"/>
      <c r="H5579" s="22"/>
      <c r="I5579" s="22"/>
      <c r="J5579" s="22"/>
      <c r="K5579" s="23">
        <v>1</v>
      </c>
      <c r="L5579" s="23">
        <v>1</v>
      </c>
      <c r="M5579" s="21" t="s">
        <v>50</v>
      </c>
      <c r="N5579" s="21" t="s">
        <v>50</v>
      </c>
      <c r="O5579" s="22"/>
      <c r="P5579" s="22"/>
    </row>
    <row r="5580" spans="1:16" ht="45" x14ac:dyDescent="0.25">
      <c r="A5580" s="21" t="s">
        <v>9668</v>
      </c>
      <c r="B5580" s="21" t="s">
        <v>49</v>
      </c>
      <c r="C5580" s="22"/>
      <c r="D5580" s="22"/>
      <c r="E5580" s="22"/>
      <c r="F5580" s="22"/>
      <c r="G5580" s="22"/>
      <c r="H5580" s="22"/>
      <c r="I5580" s="22"/>
      <c r="J5580" s="22"/>
      <c r="K5580" s="23">
        <v>1</v>
      </c>
      <c r="L5580" s="23">
        <v>1</v>
      </c>
      <c r="M5580" s="21" t="s">
        <v>50</v>
      </c>
      <c r="N5580" s="21" t="s">
        <v>50</v>
      </c>
      <c r="O5580" s="22"/>
      <c r="P5580" s="22"/>
    </row>
    <row r="5581" spans="1:16" ht="45" x14ac:dyDescent="0.25">
      <c r="A5581" s="21" t="s">
        <v>4096</v>
      </c>
      <c r="B5581" s="21" t="s">
        <v>49</v>
      </c>
      <c r="C5581" s="23">
        <v>64946334.5</v>
      </c>
      <c r="D5581" s="23">
        <v>123.89</v>
      </c>
      <c r="E5581" s="23">
        <v>39628926.200000003</v>
      </c>
      <c r="F5581" s="23">
        <v>103.42</v>
      </c>
      <c r="G5581" s="23">
        <v>45773760.229999997</v>
      </c>
      <c r="H5581" s="23">
        <v>106.35</v>
      </c>
      <c r="I5581" s="23">
        <v>45925208.93</v>
      </c>
      <c r="J5581" s="23">
        <v>111.42</v>
      </c>
      <c r="K5581" s="23">
        <v>1</v>
      </c>
      <c r="L5581" s="23">
        <v>1</v>
      </c>
      <c r="M5581" s="21" t="s">
        <v>50</v>
      </c>
      <c r="N5581" s="21" t="s">
        <v>58</v>
      </c>
      <c r="O5581" s="22"/>
      <c r="P5581" s="23">
        <v>426854.25</v>
      </c>
    </row>
    <row r="5582" spans="1:16" ht="45" x14ac:dyDescent="0.25">
      <c r="A5582" s="21" t="s">
        <v>9669</v>
      </c>
      <c r="B5582" s="21" t="s">
        <v>49</v>
      </c>
      <c r="C5582" s="22"/>
      <c r="D5582" s="22"/>
      <c r="E5582" s="22"/>
      <c r="F5582" s="22"/>
      <c r="G5582" s="22"/>
      <c r="H5582" s="22"/>
      <c r="I5582" s="22"/>
      <c r="J5582" s="22"/>
      <c r="K5582" s="23">
        <v>1</v>
      </c>
      <c r="L5582" s="23">
        <v>1</v>
      </c>
      <c r="M5582" s="21" t="s">
        <v>50</v>
      </c>
      <c r="N5582" s="21" t="s">
        <v>50</v>
      </c>
      <c r="O5582" s="22"/>
      <c r="P5582" s="22"/>
    </row>
    <row r="5583" spans="1:16" ht="45" x14ac:dyDescent="0.25">
      <c r="A5583" s="21" t="s">
        <v>9670</v>
      </c>
      <c r="B5583" s="21" t="s">
        <v>49</v>
      </c>
      <c r="C5583" s="22"/>
      <c r="D5583" s="22"/>
      <c r="E5583" s="22"/>
      <c r="F5583" s="22"/>
      <c r="G5583" s="22"/>
      <c r="H5583" s="22"/>
      <c r="I5583" s="22"/>
      <c r="J5583" s="22"/>
      <c r="K5583" s="23">
        <v>1</v>
      </c>
      <c r="L5583" s="23">
        <v>1</v>
      </c>
      <c r="M5583" s="21" t="s">
        <v>50</v>
      </c>
      <c r="N5583" s="21" t="s">
        <v>50</v>
      </c>
      <c r="O5583" s="22"/>
      <c r="P5583" s="22"/>
    </row>
    <row r="5584" spans="1:16" ht="45" x14ac:dyDescent="0.25">
      <c r="A5584" s="21" t="s">
        <v>4098</v>
      </c>
      <c r="B5584" s="21" t="s">
        <v>49</v>
      </c>
      <c r="C5584" s="23">
        <v>232128487.50999999</v>
      </c>
      <c r="D5584" s="23">
        <v>528.88</v>
      </c>
      <c r="E5584" s="23">
        <v>113025574.75</v>
      </c>
      <c r="F5584" s="23">
        <v>606.09</v>
      </c>
      <c r="G5584" s="23">
        <v>234267063.15000001</v>
      </c>
      <c r="H5584" s="23">
        <v>1070.5</v>
      </c>
      <c r="I5584" s="23">
        <v>239949894.12</v>
      </c>
      <c r="J5584" s="23">
        <v>1257.95</v>
      </c>
      <c r="K5584" s="23">
        <v>1</v>
      </c>
      <c r="L5584" s="23">
        <v>1</v>
      </c>
      <c r="M5584" s="21" t="s">
        <v>50</v>
      </c>
      <c r="N5584" s="21" t="s">
        <v>1462</v>
      </c>
      <c r="O5584" s="22"/>
      <c r="P5584" s="23">
        <v>212182</v>
      </c>
    </row>
    <row r="5585" spans="1:16" ht="45" x14ac:dyDescent="0.25">
      <c r="A5585" s="21" t="s">
        <v>9671</v>
      </c>
      <c r="B5585" s="21" t="s">
        <v>49</v>
      </c>
      <c r="C5585" s="22"/>
      <c r="D5585" s="22"/>
      <c r="E5585" s="22"/>
      <c r="F5585" s="22"/>
      <c r="G5585" s="22"/>
      <c r="H5585" s="22"/>
      <c r="I5585" s="22"/>
      <c r="J5585" s="22"/>
      <c r="K5585" s="23">
        <v>1</v>
      </c>
      <c r="L5585" s="23">
        <v>1</v>
      </c>
      <c r="M5585" s="21" t="s">
        <v>50</v>
      </c>
      <c r="N5585" s="21" t="s">
        <v>50</v>
      </c>
      <c r="O5585" s="22"/>
      <c r="P5585" s="22"/>
    </row>
    <row r="5586" spans="1:16" ht="45" x14ac:dyDescent="0.25">
      <c r="A5586" s="21" t="s">
        <v>4100</v>
      </c>
      <c r="B5586" s="21" t="s">
        <v>49</v>
      </c>
      <c r="C5586" s="23">
        <v>11006523.84</v>
      </c>
      <c r="D5586" s="23">
        <v>1315.08</v>
      </c>
      <c r="E5586" s="23">
        <v>22095366.43</v>
      </c>
      <c r="F5586" s="23">
        <v>2378.52</v>
      </c>
      <c r="G5586" s="23">
        <v>20739898.420000002</v>
      </c>
      <c r="H5586" s="23">
        <v>1953.78</v>
      </c>
      <c r="I5586" s="23">
        <v>17497560.460000001</v>
      </c>
      <c r="J5586" s="23">
        <v>2051.04</v>
      </c>
      <c r="K5586" s="23">
        <v>1</v>
      </c>
      <c r="L5586" s="23">
        <v>1</v>
      </c>
      <c r="M5586" s="21" t="s">
        <v>50</v>
      </c>
      <c r="N5586" s="21" t="s">
        <v>5192</v>
      </c>
      <c r="O5586" s="22"/>
      <c r="P5586" s="23">
        <v>11677</v>
      </c>
    </row>
    <row r="5587" spans="1:16" ht="45" x14ac:dyDescent="0.25">
      <c r="A5587" s="21" t="s">
        <v>4102</v>
      </c>
      <c r="B5587" s="21" t="s">
        <v>49</v>
      </c>
      <c r="C5587" s="23">
        <v>5613000</v>
      </c>
      <c r="D5587" s="23">
        <v>3000</v>
      </c>
      <c r="E5587" s="23">
        <v>6622740.79</v>
      </c>
      <c r="F5587" s="23">
        <v>4147.92</v>
      </c>
      <c r="G5587" s="23">
        <v>6102161.6600000001</v>
      </c>
      <c r="H5587" s="23">
        <v>3510.57</v>
      </c>
      <c r="I5587" s="23">
        <v>5423444.9500000002</v>
      </c>
      <c r="J5587" s="23">
        <v>3186.32</v>
      </c>
      <c r="K5587" s="23">
        <v>1</v>
      </c>
      <c r="L5587" s="23">
        <v>1</v>
      </c>
      <c r="M5587" s="21" t="s">
        <v>50</v>
      </c>
      <c r="N5587" s="21" t="s">
        <v>5192</v>
      </c>
      <c r="O5587" s="22"/>
      <c r="P5587" s="23">
        <v>2977</v>
      </c>
    </row>
    <row r="5588" spans="1:16" ht="45" x14ac:dyDescent="0.25">
      <c r="A5588" s="21" t="s">
        <v>9672</v>
      </c>
      <c r="B5588" s="21" t="s">
        <v>49</v>
      </c>
      <c r="C5588" s="22"/>
      <c r="D5588" s="22"/>
      <c r="E5588" s="22"/>
      <c r="F5588" s="22"/>
      <c r="G5588" s="22"/>
      <c r="H5588" s="22"/>
      <c r="I5588" s="22"/>
      <c r="J5588" s="22"/>
      <c r="K5588" s="23">
        <v>1</v>
      </c>
      <c r="L5588" s="23">
        <v>1</v>
      </c>
      <c r="M5588" s="21" t="s">
        <v>50</v>
      </c>
      <c r="N5588" s="21" t="s">
        <v>50</v>
      </c>
      <c r="O5588" s="22"/>
      <c r="P5588" s="22"/>
    </row>
    <row r="5589" spans="1:16" ht="45" x14ac:dyDescent="0.25">
      <c r="A5589" s="21" t="s">
        <v>9673</v>
      </c>
      <c r="B5589" s="21" t="s">
        <v>49</v>
      </c>
      <c r="C5589" s="22"/>
      <c r="D5589" s="22"/>
      <c r="E5589" s="22"/>
      <c r="F5589" s="22"/>
      <c r="G5589" s="22"/>
      <c r="H5589" s="22"/>
      <c r="I5589" s="22"/>
      <c r="J5589" s="22"/>
      <c r="K5589" s="23">
        <v>1</v>
      </c>
      <c r="L5589" s="23">
        <v>1</v>
      </c>
      <c r="M5589" s="21" t="s">
        <v>50</v>
      </c>
      <c r="N5589" s="21" t="s">
        <v>50</v>
      </c>
      <c r="O5589" s="22"/>
      <c r="P5589" s="22"/>
    </row>
    <row r="5590" spans="1:16" ht="45" x14ac:dyDescent="0.25">
      <c r="A5590" s="21" t="s">
        <v>9674</v>
      </c>
      <c r="B5590" s="21" t="s">
        <v>49</v>
      </c>
      <c r="C5590" s="22"/>
      <c r="D5590" s="22"/>
      <c r="E5590" s="22"/>
      <c r="F5590" s="22"/>
      <c r="G5590" s="22"/>
      <c r="H5590" s="22"/>
      <c r="I5590" s="22"/>
      <c r="J5590" s="22"/>
      <c r="K5590" s="23">
        <v>1</v>
      </c>
      <c r="L5590" s="23">
        <v>1</v>
      </c>
      <c r="M5590" s="21" t="s">
        <v>50</v>
      </c>
      <c r="N5590" s="21" t="s">
        <v>50</v>
      </c>
      <c r="O5590" s="22"/>
      <c r="P5590" s="22"/>
    </row>
    <row r="5591" spans="1:16" ht="45" x14ac:dyDescent="0.25">
      <c r="A5591" s="21" t="s">
        <v>4104</v>
      </c>
      <c r="B5591" s="21" t="s">
        <v>49</v>
      </c>
      <c r="C5591" s="23">
        <v>34132621.549999997</v>
      </c>
      <c r="D5591" s="23">
        <v>594.34</v>
      </c>
      <c r="E5591" s="23">
        <v>25459874</v>
      </c>
      <c r="F5591" s="23">
        <v>572.26</v>
      </c>
      <c r="G5591" s="23">
        <v>27165419.890000001</v>
      </c>
      <c r="H5591" s="23">
        <v>622.95000000000005</v>
      </c>
      <c r="I5591" s="23">
        <v>25344666.719999999</v>
      </c>
      <c r="J5591" s="23">
        <v>585.54</v>
      </c>
      <c r="K5591" s="23">
        <v>1</v>
      </c>
      <c r="L5591" s="23">
        <v>1</v>
      </c>
      <c r="M5591" s="21" t="s">
        <v>50</v>
      </c>
      <c r="N5591" s="21" t="s">
        <v>1462</v>
      </c>
      <c r="O5591" s="22"/>
      <c r="P5591" s="23">
        <v>48641</v>
      </c>
    </row>
    <row r="5592" spans="1:16" ht="45" x14ac:dyDescent="0.25">
      <c r="A5592" s="21" t="s">
        <v>9675</v>
      </c>
      <c r="B5592" s="21" t="s">
        <v>49</v>
      </c>
      <c r="C5592" s="22"/>
      <c r="D5592" s="22"/>
      <c r="E5592" s="22"/>
      <c r="F5592" s="22"/>
      <c r="G5592" s="22"/>
      <c r="H5592" s="22"/>
      <c r="I5592" s="22"/>
      <c r="J5592" s="22"/>
      <c r="K5592" s="23">
        <v>1</v>
      </c>
      <c r="L5592" s="23">
        <v>1</v>
      </c>
      <c r="M5592" s="21" t="s">
        <v>50</v>
      </c>
      <c r="N5592" s="21" t="s">
        <v>50</v>
      </c>
      <c r="O5592" s="22"/>
      <c r="P5592" s="22"/>
    </row>
    <row r="5593" spans="1:16" ht="45" x14ac:dyDescent="0.25">
      <c r="A5593" s="21" t="s">
        <v>1232</v>
      </c>
      <c r="B5593" s="21" t="s">
        <v>49</v>
      </c>
      <c r="C5593" s="23">
        <v>12441363.939999999</v>
      </c>
      <c r="D5593" s="23">
        <v>755.03</v>
      </c>
      <c r="E5593" s="23">
        <v>12743258.810000001</v>
      </c>
      <c r="F5593" s="23">
        <v>2508.75</v>
      </c>
      <c r="G5593" s="23">
        <v>13999066.619999999</v>
      </c>
      <c r="H5593" s="23">
        <v>2514.98</v>
      </c>
      <c r="I5593" s="23">
        <v>14076346.390000001</v>
      </c>
      <c r="J5593" s="23">
        <v>2938.16</v>
      </c>
      <c r="K5593" s="23">
        <v>1</v>
      </c>
      <c r="L5593" s="23">
        <v>1</v>
      </c>
      <c r="M5593" s="21" t="s">
        <v>50</v>
      </c>
      <c r="N5593" s="21" t="s">
        <v>5192</v>
      </c>
      <c r="O5593" s="22"/>
      <c r="P5593" s="23">
        <v>8807</v>
      </c>
    </row>
    <row r="5594" spans="1:16" ht="45" x14ac:dyDescent="0.25">
      <c r="A5594" s="21" t="s">
        <v>9676</v>
      </c>
      <c r="B5594" s="21" t="s">
        <v>49</v>
      </c>
      <c r="C5594" s="22"/>
      <c r="D5594" s="22"/>
      <c r="E5594" s="22"/>
      <c r="F5594" s="22"/>
      <c r="G5594" s="22"/>
      <c r="H5594" s="22"/>
      <c r="I5594" s="22"/>
      <c r="J5594" s="22"/>
      <c r="K5594" s="23">
        <v>1</v>
      </c>
      <c r="L5594" s="23">
        <v>1</v>
      </c>
      <c r="M5594" s="21" t="s">
        <v>50</v>
      </c>
      <c r="N5594" s="21" t="s">
        <v>50</v>
      </c>
      <c r="O5594" s="22"/>
      <c r="P5594" s="22"/>
    </row>
    <row r="5595" spans="1:16" ht="45" x14ac:dyDescent="0.25">
      <c r="A5595" s="21" t="s">
        <v>9677</v>
      </c>
      <c r="B5595" s="21" t="s">
        <v>49</v>
      </c>
      <c r="C5595" s="22"/>
      <c r="D5595" s="22"/>
      <c r="E5595" s="22"/>
      <c r="F5595" s="22"/>
      <c r="G5595" s="22"/>
      <c r="H5595" s="22"/>
      <c r="I5595" s="22"/>
      <c r="J5595" s="22"/>
      <c r="K5595" s="23">
        <v>1</v>
      </c>
      <c r="L5595" s="23">
        <v>1</v>
      </c>
      <c r="M5595" s="21" t="s">
        <v>50</v>
      </c>
      <c r="N5595" s="21" t="s">
        <v>50</v>
      </c>
      <c r="O5595" s="22"/>
      <c r="P5595" s="22"/>
    </row>
    <row r="5596" spans="1:16" ht="45" x14ac:dyDescent="0.25">
      <c r="A5596" s="21" t="s">
        <v>9678</v>
      </c>
      <c r="B5596" s="21" t="s">
        <v>49</v>
      </c>
      <c r="C5596" s="22"/>
      <c r="D5596" s="22"/>
      <c r="E5596" s="22"/>
      <c r="F5596" s="22"/>
      <c r="G5596" s="22"/>
      <c r="H5596" s="22"/>
      <c r="I5596" s="22"/>
      <c r="J5596" s="22"/>
      <c r="K5596" s="23">
        <v>1</v>
      </c>
      <c r="L5596" s="23">
        <v>1</v>
      </c>
      <c r="M5596" s="21" t="s">
        <v>50</v>
      </c>
      <c r="N5596" s="21" t="s">
        <v>50</v>
      </c>
      <c r="O5596" s="22"/>
      <c r="P5596" s="22"/>
    </row>
    <row r="5597" spans="1:16" ht="45" x14ac:dyDescent="0.25">
      <c r="A5597" s="21" t="s">
        <v>9679</v>
      </c>
      <c r="B5597" s="21" t="s">
        <v>49</v>
      </c>
      <c r="C5597" s="22"/>
      <c r="D5597" s="22"/>
      <c r="E5597" s="22"/>
      <c r="F5597" s="22"/>
      <c r="G5597" s="22"/>
      <c r="H5597" s="22"/>
      <c r="I5597" s="22"/>
      <c r="J5597" s="22"/>
      <c r="K5597" s="23">
        <v>1</v>
      </c>
      <c r="L5597" s="23">
        <v>1</v>
      </c>
      <c r="M5597" s="21" t="s">
        <v>50</v>
      </c>
      <c r="N5597" s="21" t="s">
        <v>50</v>
      </c>
      <c r="O5597" s="22"/>
      <c r="P5597" s="22"/>
    </row>
    <row r="5598" spans="1:16" ht="45" x14ac:dyDescent="0.25">
      <c r="A5598" s="21" t="s">
        <v>9680</v>
      </c>
      <c r="B5598" s="21" t="s">
        <v>49</v>
      </c>
      <c r="C5598" s="22"/>
      <c r="D5598" s="22"/>
      <c r="E5598" s="22"/>
      <c r="F5598" s="22"/>
      <c r="G5598" s="22"/>
      <c r="H5598" s="22"/>
      <c r="I5598" s="22"/>
      <c r="J5598" s="22"/>
      <c r="K5598" s="23">
        <v>1</v>
      </c>
      <c r="L5598" s="23">
        <v>1</v>
      </c>
      <c r="M5598" s="21" t="s">
        <v>50</v>
      </c>
      <c r="N5598" s="21" t="s">
        <v>50</v>
      </c>
      <c r="O5598" s="22"/>
      <c r="P5598" s="22"/>
    </row>
    <row r="5599" spans="1:16" ht="45" x14ac:dyDescent="0.25">
      <c r="A5599" s="21" t="s">
        <v>9681</v>
      </c>
      <c r="B5599" s="21" t="s">
        <v>49</v>
      </c>
      <c r="C5599" s="22"/>
      <c r="D5599" s="22"/>
      <c r="E5599" s="22"/>
      <c r="F5599" s="22"/>
      <c r="G5599" s="22"/>
      <c r="H5599" s="22"/>
      <c r="I5599" s="22"/>
      <c r="J5599" s="22"/>
      <c r="K5599" s="23">
        <v>1</v>
      </c>
      <c r="L5599" s="23">
        <v>1</v>
      </c>
      <c r="M5599" s="21" t="s">
        <v>50</v>
      </c>
      <c r="N5599" s="21" t="s">
        <v>50</v>
      </c>
      <c r="O5599" s="22"/>
      <c r="P5599" s="22"/>
    </row>
    <row r="5600" spans="1:16" ht="45" x14ac:dyDescent="0.25">
      <c r="A5600" s="21" t="s">
        <v>9682</v>
      </c>
      <c r="B5600" s="21" t="s">
        <v>49</v>
      </c>
      <c r="C5600" s="22"/>
      <c r="D5600" s="22"/>
      <c r="E5600" s="22"/>
      <c r="F5600" s="22"/>
      <c r="G5600" s="22"/>
      <c r="H5600" s="22"/>
      <c r="I5600" s="22"/>
      <c r="J5600" s="22"/>
      <c r="K5600" s="23">
        <v>1</v>
      </c>
      <c r="L5600" s="23">
        <v>1</v>
      </c>
      <c r="M5600" s="21" t="s">
        <v>50</v>
      </c>
      <c r="N5600" s="21" t="s">
        <v>50</v>
      </c>
      <c r="O5600" s="22"/>
      <c r="P5600" s="22"/>
    </row>
    <row r="5601" spans="1:16" ht="45" x14ac:dyDescent="0.25">
      <c r="A5601" s="21" t="s">
        <v>9683</v>
      </c>
      <c r="B5601" s="21" t="s">
        <v>49</v>
      </c>
      <c r="C5601" s="22"/>
      <c r="D5601" s="22"/>
      <c r="E5601" s="22"/>
      <c r="F5601" s="22"/>
      <c r="G5601" s="22"/>
      <c r="H5601" s="22"/>
      <c r="I5601" s="22"/>
      <c r="J5601" s="22"/>
      <c r="K5601" s="23">
        <v>1</v>
      </c>
      <c r="L5601" s="23">
        <v>1</v>
      </c>
      <c r="M5601" s="21" t="s">
        <v>50</v>
      </c>
      <c r="N5601" s="21" t="s">
        <v>50</v>
      </c>
      <c r="O5601" s="22"/>
      <c r="P5601" s="22"/>
    </row>
    <row r="5602" spans="1:16" ht="45" x14ac:dyDescent="0.25">
      <c r="A5602" s="21" t="s">
        <v>4107</v>
      </c>
      <c r="B5602" s="21" t="s">
        <v>49</v>
      </c>
      <c r="C5602" s="22"/>
      <c r="D5602" s="22"/>
      <c r="E5602" s="23">
        <v>16639017.949999999</v>
      </c>
      <c r="F5602" s="23">
        <v>953.47</v>
      </c>
      <c r="G5602" s="23">
        <v>8922169.5500000007</v>
      </c>
      <c r="H5602" s="23">
        <v>457.12</v>
      </c>
      <c r="I5602" s="23">
        <v>16694403.279999999</v>
      </c>
      <c r="J5602" s="23">
        <v>962.33</v>
      </c>
      <c r="K5602" s="23">
        <v>1</v>
      </c>
      <c r="L5602" s="23">
        <v>1</v>
      </c>
      <c r="M5602" s="21" t="s">
        <v>50</v>
      </c>
      <c r="N5602" s="21" t="s">
        <v>50</v>
      </c>
      <c r="O5602" s="22"/>
      <c r="P5602" s="22"/>
    </row>
    <row r="5603" spans="1:16" ht="45" x14ac:dyDescent="0.25">
      <c r="A5603" s="21" t="s">
        <v>9684</v>
      </c>
      <c r="B5603" s="21" t="s">
        <v>49</v>
      </c>
      <c r="C5603" s="22"/>
      <c r="D5603" s="22"/>
      <c r="E5603" s="22"/>
      <c r="F5603" s="22"/>
      <c r="G5603" s="22"/>
      <c r="H5603" s="22"/>
      <c r="I5603" s="22"/>
      <c r="J5603" s="22"/>
      <c r="K5603" s="23">
        <v>1</v>
      </c>
      <c r="L5603" s="23">
        <v>1</v>
      </c>
      <c r="M5603" s="21" t="s">
        <v>50</v>
      </c>
      <c r="N5603" s="21" t="s">
        <v>50</v>
      </c>
      <c r="O5603" s="22"/>
      <c r="P5603" s="22"/>
    </row>
    <row r="5604" spans="1:16" ht="45" x14ac:dyDescent="0.25">
      <c r="A5604" s="21" t="s">
        <v>9685</v>
      </c>
      <c r="B5604" s="21" t="s">
        <v>49</v>
      </c>
      <c r="C5604" s="22"/>
      <c r="D5604" s="22"/>
      <c r="E5604" s="22"/>
      <c r="F5604" s="22"/>
      <c r="G5604" s="22"/>
      <c r="H5604" s="22"/>
      <c r="I5604" s="22"/>
      <c r="J5604" s="22"/>
      <c r="K5604" s="23">
        <v>1</v>
      </c>
      <c r="L5604" s="23">
        <v>1</v>
      </c>
      <c r="M5604" s="21" t="s">
        <v>50</v>
      </c>
      <c r="N5604" s="21" t="s">
        <v>50</v>
      </c>
      <c r="O5604" s="22"/>
      <c r="P5604" s="22"/>
    </row>
    <row r="5605" spans="1:16" ht="45" x14ac:dyDescent="0.25">
      <c r="A5605" s="21" t="s">
        <v>9686</v>
      </c>
      <c r="B5605" s="21" t="s">
        <v>49</v>
      </c>
      <c r="C5605" s="22"/>
      <c r="D5605" s="22"/>
      <c r="E5605" s="22"/>
      <c r="F5605" s="22"/>
      <c r="G5605" s="22"/>
      <c r="H5605" s="22"/>
      <c r="I5605" s="22"/>
      <c r="J5605" s="22"/>
      <c r="K5605" s="23">
        <v>1</v>
      </c>
      <c r="L5605" s="23">
        <v>1</v>
      </c>
      <c r="M5605" s="21" t="s">
        <v>50</v>
      </c>
      <c r="N5605" s="21" t="s">
        <v>50</v>
      </c>
      <c r="O5605" s="22"/>
      <c r="P5605" s="22"/>
    </row>
    <row r="5606" spans="1:16" ht="45" x14ac:dyDescent="0.25">
      <c r="A5606" s="21" t="s">
        <v>9687</v>
      </c>
      <c r="B5606" s="21" t="s">
        <v>49</v>
      </c>
      <c r="C5606" s="22"/>
      <c r="D5606" s="22"/>
      <c r="E5606" s="22"/>
      <c r="F5606" s="22"/>
      <c r="G5606" s="22"/>
      <c r="H5606" s="22"/>
      <c r="I5606" s="22"/>
      <c r="J5606" s="22"/>
      <c r="K5606" s="23">
        <v>1</v>
      </c>
      <c r="L5606" s="23">
        <v>1</v>
      </c>
      <c r="M5606" s="21" t="s">
        <v>50</v>
      </c>
      <c r="N5606" s="21" t="s">
        <v>50</v>
      </c>
      <c r="O5606" s="22"/>
      <c r="P5606" s="22"/>
    </row>
    <row r="5607" spans="1:16" ht="45" x14ac:dyDescent="0.25">
      <c r="A5607" s="21" t="s">
        <v>9688</v>
      </c>
      <c r="B5607" s="21" t="s">
        <v>49</v>
      </c>
      <c r="C5607" s="22"/>
      <c r="D5607" s="22"/>
      <c r="E5607" s="22"/>
      <c r="F5607" s="22"/>
      <c r="G5607" s="22"/>
      <c r="H5607" s="22"/>
      <c r="I5607" s="22"/>
      <c r="J5607" s="22"/>
      <c r="K5607" s="23">
        <v>1</v>
      </c>
      <c r="L5607" s="23">
        <v>1</v>
      </c>
      <c r="M5607" s="21" t="s">
        <v>50</v>
      </c>
      <c r="N5607" s="21" t="s">
        <v>50</v>
      </c>
      <c r="O5607" s="22"/>
      <c r="P5607" s="22"/>
    </row>
    <row r="5608" spans="1:16" ht="45" x14ac:dyDescent="0.25">
      <c r="A5608" s="21" t="s">
        <v>666</v>
      </c>
      <c r="B5608" s="21" t="s">
        <v>49</v>
      </c>
      <c r="C5608" s="23">
        <v>28012064.699999999</v>
      </c>
      <c r="D5608" s="23">
        <v>155.9</v>
      </c>
      <c r="E5608" s="23">
        <v>24194769.280000001</v>
      </c>
      <c r="F5608" s="23">
        <v>89.26</v>
      </c>
      <c r="G5608" s="23">
        <v>31283887.120000001</v>
      </c>
      <c r="H5608" s="23">
        <v>139.5</v>
      </c>
      <c r="I5608" s="23">
        <v>31307565.280000001</v>
      </c>
      <c r="J5608" s="23">
        <v>116.77</v>
      </c>
      <c r="K5608" s="23">
        <v>1</v>
      </c>
      <c r="L5608" s="23">
        <v>1</v>
      </c>
      <c r="M5608" s="21" t="s">
        <v>50</v>
      </c>
      <c r="N5608" s="21" t="s">
        <v>58</v>
      </c>
      <c r="O5608" s="22"/>
      <c r="P5608" s="23">
        <v>337860</v>
      </c>
    </row>
    <row r="5609" spans="1:16" ht="45" x14ac:dyDescent="0.25">
      <c r="A5609" s="21" t="s">
        <v>9689</v>
      </c>
      <c r="B5609" s="21" t="s">
        <v>49</v>
      </c>
      <c r="C5609" s="22"/>
      <c r="D5609" s="22"/>
      <c r="E5609" s="22"/>
      <c r="F5609" s="22"/>
      <c r="G5609" s="22"/>
      <c r="H5609" s="22"/>
      <c r="I5609" s="22"/>
      <c r="J5609" s="22"/>
      <c r="K5609" s="23">
        <v>1</v>
      </c>
      <c r="L5609" s="23">
        <v>1</v>
      </c>
      <c r="M5609" s="21" t="s">
        <v>50</v>
      </c>
      <c r="N5609" s="21" t="s">
        <v>50</v>
      </c>
      <c r="O5609" s="22"/>
      <c r="P5609" s="22"/>
    </row>
    <row r="5610" spans="1:16" ht="45" x14ac:dyDescent="0.25">
      <c r="A5610" s="21" t="s">
        <v>9690</v>
      </c>
      <c r="B5610" s="21" t="s">
        <v>49</v>
      </c>
      <c r="C5610" s="22"/>
      <c r="D5610" s="22"/>
      <c r="E5610" s="22"/>
      <c r="F5610" s="22"/>
      <c r="G5610" s="22"/>
      <c r="H5610" s="22"/>
      <c r="I5610" s="22"/>
      <c r="J5610" s="22"/>
      <c r="K5610" s="23">
        <v>1</v>
      </c>
      <c r="L5610" s="23">
        <v>1</v>
      </c>
      <c r="M5610" s="21" t="s">
        <v>50</v>
      </c>
      <c r="N5610" s="21" t="s">
        <v>50</v>
      </c>
      <c r="O5610" s="22"/>
      <c r="P5610" s="22"/>
    </row>
    <row r="5611" spans="1:16" ht="45" x14ac:dyDescent="0.25">
      <c r="A5611" s="21" t="s">
        <v>9691</v>
      </c>
      <c r="B5611" s="21" t="s">
        <v>49</v>
      </c>
      <c r="C5611" s="22"/>
      <c r="D5611" s="22"/>
      <c r="E5611" s="22"/>
      <c r="F5611" s="22"/>
      <c r="G5611" s="22"/>
      <c r="H5611" s="22"/>
      <c r="I5611" s="22"/>
      <c r="J5611" s="22"/>
      <c r="K5611" s="23">
        <v>1</v>
      </c>
      <c r="L5611" s="23">
        <v>1</v>
      </c>
      <c r="M5611" s="21" t="s">
        <v>50</v>
      </c>
      <c r="N5611" s="21" t="s">
        <v>50</v>
      </c>
      <c r="O5611" s="22"/>
      <c r="P5611" s="22"/>
    </row>
    <row r="5612" spans="1:16" ht="45" x14ac:dyDescent="0.25">
      <c r="A5612" s="21" t="s">
        <v>9692</v>
      </c>
      <c r="B5612" s="21" t="s">
        <v>49</v>
      </c>
      <c r="C5612" s="22"/>
      <c r="D5612" s="22"/>
      <c r="E5612" s="22"/>
      <c r="F5612" s="22"/>
      <c r="G5612" s="22"/>
      <c r="H5612" s="22"/>
      <c r="I5612" s="22"/>
      <c r="J5612" s="22"/>
      <c r="K5612" s="23">
        <v>1</v>
      </c>
      <c r="L5612" s="23">
        <v>1</v>
      </c>
      <c r="M5612" s="21" t="s">
        <v>50</v>
      </c>
      <c r="N5612" s="21" t="s">
        <v>50</v>
      </c>
      <c r="O5612" s="22"/>
      <c r="P5612" s="22"/>
    </row>
    <row r="5613" spans="1:16" ht="45" x14ac:dyDescent="0.25">
      <c r="A5613" s="21" t="s">
        <v>9693</v>
      </c>
      <c r="B5613" s="21" t="s">
        <v>49</v>
      </c>
      <c r="C5613" s="22"/>
      <c r="D5613" s="22"/>
      <c r="E5613" s="22"/>
      <c r="F5613" s="22"/>
      <c r="G5613" s="22"/>
      <c r="H5613" s="22"/>
      <c r="I5613" s="22"/>
      <c r="J5613" s="22"/>
      <c r="K5613" s="23">
        <v>1</v>
      </c>
      <c r="L5613" s="23">
        <v>1</v>
      </c>
      <c r="M5613" s="21" t="s">
        <v>50</v>
      </c>
      <c r="N5613" s="21" t="s">
        <v>50</v>
      </c>
      <c r="O5613" s="22"/>
      <c r="P5613" s="22"/>
    </row>
    <row r="5614" spans="1:16" ht="45" x14ac:dyDescent="0.25">
      <c r="A5614" s="21" t="s">
        <v>4110</v>
      </c>
      <c r="B5614" s="21" t="s">
        <v>49</v>
      </c>
      <c r="C5614" s="23">
        <v>31022172.120000001</v>
      </c>
      <c r="D5614" s="23">
        <v>457.61</v>
      </c>
      <c r="E5614" s="23">
        <v>47267157.759999998</v>
      </c>
      <c r="F5614" s="23">
        <v>726.61</v>
      </c>
      <c r="G5614" s="23">
        <v>48039547.670000002</v>
      </c>
      <c r="H5614" s="23">
        <v>743.27</v>
      </c>
      <c r="I5614" s="23">
        <v>41939526.109999999</v>
      </c>
      <c r="J5614" s="23">
        <v>644.63</v>
      </c>
      <c r="K5614" s="23">
        <v>1</v>
      </c>
      <c r="L5614" s="23">
        <v>1</v>
      </c>
      <c r="M5614" s="21" t="s">
        <v>50</v>
      </c>
      <c r="N5614" s="21" t="s">
        <v>58</v>
      </c>
      <c r="O5614" s="22"/>
      <c r="P5614" s="23">
        <v>356160</v>
      </c>
    </row>
    <row r="5615" spans="1:16" ht="45" x14ac:dyDescent="0.25">
      <c r="A5615" s="21" t="s">
        <v>1236</v>
      </c>
      <c r="B5615" s="21" t="s">
        <v>49</v>
      </c>
      <c r="C5615" s="23">
        <v>13808375.74</v>
      </c>
      <c r="D5615" s="23">
        <v>1163.43</v>
      </c>
      <c r="E5615" s="23">
        <v>13421430.83</v>
      </c>
      <c r="F5615" s="23">
        <v>2236.5700000000002</v>
      </c>
      <c r="G5615" s="23">
        <v>14682722.48</v>
      </c>
      <c r="H5615" s="23">
        <v>2205.19</v>
      </c>
      <c r="I5615" s="23">
        <v>12829650.609999999</v>
      </c>
      <c r="J5615" s="23">
        <v>2597.75</v>
      </c>
      <c r="K5615" s="23">
        <v>1</v>
      </c>
      <c r="L5615" s="23">
        <v>1</v>
      </c>
      <c r="M5615" s="21" t="s">
        <v>50</v>
      </c>
      <c r="N5615" s="21" t="s">
        <v>5192</v>
      </c>
      <c r="O5615" s="22"/>
      <c r="P5615" s="23">
        <v>11403</v>
      </c>
    </row>
    <row r="5616" spans="1:16" ht="45" x14ac:dyDescent="0.25">
      <c r="A5616" s="21" t="s">
        <v>9694</v>
      </c>
      <c r="B5616" s="21" t="s">
        <v>49</v>
      </c>
      <c r="C5616" s="22"/>
      <c r="D5616" s="22"/>
      <c r="E5616" s="22"/>
      <c r="F5616" s="22"/>
      <c r="G5616" s="22"/>
      <c r="H5616" s="22"/>
      <c r="I5616" s="22"/>
      <c r="J5616" s="22"/>
      <c r="K5616" s="23">
        <v>1</v>
      </c>
      <c r="L5616" s="23">
        <v>1</v>
      </c>
      <c r="M5616" s="21" t="s">
        <v>50</v>
      </c>
      <c r="N5616" s="21" t="s">
        <v>50</v>
      </c>
      <c r="O5616" s="22"/>
      <c r="P5616" s="22"/>
    </row>
    <row r="5617" spans="1:16" ht="45" x14ac:dyDescent="0.25">
      <c r="A5617" s="21" t="s">
        <v>9695</v>
      </c>
      <c r="B5617" s="21" t="s">
        <v>49</v>
      </c>
      <c r="C5617" s="22"/>
      <c r="D5617" s="22"/>
      <c r="E5617" s="22"/>
      <c r="F5617" s="22"/>
      <c r="G5617" s="22"/>
      <c r="H5617" s="22"/>
      <c r="I5617" s="22"/>
      <c r="J5617" s="22"/>
      <c r="K5617" s="23">
        <v>1</v>
      </c>
      <c r="L5617" s="23">
        <v>1</v>
      </c>
      <c r="M5617" s="21" t="s">
        <v>50</v>
      </c>
      <c r="N5617" s="21" t="s">
        <v>50</v>
      </c>
      <c r="O5617" s="22"/>
      <c r="P5617" s="22"/>
    </row>
    <row r="5618" spans="1:16" ht="45" x14ac:dyDescent="0.25">
      <c r="A5618" s="21" t="s">
        <v>9696</v>
      </c>
      <c r="B5618" s="21" t="s">
        <v>49</v>
      </c>
      <c r="C5618" s="22"/>
      <c r="D5618" s="22"/>
      <c r="E5618" s="22"/>
      <c r="F5618" s="22"/>
      <c r="G5618" s="22"/>
      <c r="H5618" s="22"/>
      <c r="I5618" s="22"/>
      <c r="J5618" s="22"/>
      <c r="K5618" s="23">
        <v>1</v>
      </c>
      <c r="L5618" s="23">
        <v>1</v>
      </c>
      <c r="M5618" s="21" t="s">
        <v>50</v>
      </c>
      <c r="N5618" s="21" t="s">
        <v>50</v>
      </c>
      <c r="O5618" s="22"/>
      <c r="P5618" s="22"/>
    </row>
    <row r="5619" spans="1:16" ht="45" x14ac:dyDescent="0.25">
      <c r="A5619" s="21" t="s">
        <v>9697</v>
      </c>
      <c r="B5619" s="21" t="s">
        <v>49</v>
      </c>
      <c r="C5619" s="22"/>
      <c r="D5619" s="22"/>
      <c r="E5619" s="22"/>
      <c r="F5619" s="22"/>
      <c r="G5619" s="22"/>
      <c r="H5619" s="22"/>
      <c r="I5619" s="22"/>
      <c r="J5619" s="22"/>
      <c r="K5619" s="23">
        <v>1</v>
      </c>
      <c r="L5619" s="23">
        <v>1</v>
      </c>
      <c r="M5619" s="21" t="s">
        <v>50</v>
      </c>
      <c r="N5619" s="21" t="s">
        <v>50</v>
      </c>
      <c r="O5619" s="22"/>
      <c r="P5619" s="22"/>
    </row>
    <row r="5620" spans="1:16" ht="45" x14ac:dyDescent="0.25">
      <c r="A5620" s="21" t="s">
        <v>9698</v>
      </c>
      <c r="B5620" s="21" t="s">
        <v>49</v>
      </c>
      <c r="C5620" s="22"/>
      <c r="D5620" s="22"/>
      <c r="E5620" s="22"/>
      <c r="F5620" s="22"/>
      <c r="G5620" s="22"/>
      <c r="H5620" s="22"/>
      <c r="I5620" s="22"/>
      <c r="J5620" s="22"/>
      <c r="K5620" s="23">
        <v>1</v>
      </c>
      <c r="L5620" s="23">
        <v>1</v>
      </c>
      <c r="M5620" s="21" t="s">
        <v>50</v>
      </c>
      <c r="N5620" s="21" t="s">
        <v>50</v>
      </c>
      <c r="O5620" s="22"/>
      <c r="P5620" s="22"/>
    </row>
    <row r="5621" spans="1:16" ht="45" x14ac:dyDescent="0.25">
      <c r="A5621" s="21" t="s">
        <v>9699</v>
      </c>
      <c r="B5621" s="21" t="s">
        <v>49</v>
      </c>
      <c r="C5621" s="22"/>
      <c r="D5621" s="22"/>
      <c r="E5621" s="22"/>
      <c r="F5621" s="22"/>
      <c r="G5621" s="22"/>
      <c r="H5621" s="22"/>
      <c r="I5621" s="22"/>
      <c r="J5621" s="22"/>
      <c r="K5621" s="23">
        <v>1</v>
      </c>
      <c r="L5621" s="23">
        <v>1</v>
      </c>
      <c r="M5621" s="21" t="s">
        <v>50</v>
      </c>
      <c r="N5621" s="21" t="s">
        <v>50</v>
      </c>
      <c r="O5621" s="22"/>
      <c r="P5621" s="22"/>
    </row>
    <row r="5622" spans="1:16" ht="45" x14ac:dyDescent="0.25">
      <c r="A5622" s="21" t="s">
        <v>9700</v>
      </c>
      <c r="B5622" s="21" t="s">
        <v>49</v>
      </c>
      <c r="C5622" s="22"/>
      <c r="D5622" s="22"/>
      <c r="E5622" s="22"/>
      <c r="F5622" s="22"/>
      <c r="G5622" s="22"/>
      <c r="H5622" s="22"/>
      <c r="I5622" s="22"/>
      <c r="J5622" s="22"/>
      <c r="K5622" s="23">
        <v>1</v>
      </c>
      <c r="L5622" s="23">
        <v>1</v>
      </c>
      <c r="M5622" s="21" t="s">
        <v>50</v>
      </c>
      <c r="N5622" s="21" t="s">
        <v>50</v>
      </c>
      <c r="O5622" s="22"/>
      <c r="P5622" s="22"/>
    </row>
    <row r="5623" spans="1:16" ht="45" x14ac:dyDescent="0.25">
      <c r="A5623" s="21" t="s">
        <v>9701</v>
      </c>
      <c r="B5623" s="21" t="s">
        <v>49</v>
      </c>
      <c r="C5623" s="22"/>
      <c r="D5623" s="22"/>
      <c r="E5623" s="22"/>
      <c r="F5623" s="22"/>
      <c r="G5623" s="22"/>
      <c r="H5623" s="22"/>
      <c r="I5623" s="22"/>
      <c r="J5623" s="22"/>
      <c r="K5623" s="23">
        <v>1</v>
      </c>
      <c r="L5623" s="23">
        <v>1</v>
      </c>
      <c r="M5623" s="21" t="s">
        <v>50</v>
      </c>
      <c r="N5623" s="21" t="s">
        <v>50</v>
      </c>
      <c r="O5623" s="22"/>
      <c r="P5623" s="22"/>
    </row>
    <row r="5624" spans="1:16" ht="45" x14ac:dyDescent="0.25">
      <c r="A5624" s="21" t="s">
        <v>9702</v>
      </c>
      <c r="B5624" s="21" t="s">
        <v>49</v>
      </c>
      <c r="C5624" s="22"/>
      <c r="D5624" s="22"/>
      <c r="E5624" s="22"/>
      <c r="F5624" s="22"/>
      <c r="G5624" s="22"/>
      <c r="H5624" s="22"/>
      <c r="I5624" s="22"/>
      <c r="J5624" s="22"/>
      <c r="K5624" s="23">
        <v>1</v>
      </c>
      <c r="L5624" s="23">
        <v>1</v>
      </c>
      <c r="M5624" s="21" t="s">
        <v>50</v>
      </c>
      <c r="N5624" s="21" t="s">
        <v>50</v>
      </c>
      <c r="O5624" s="22"/>
      <c r="P5624" s="22"/>
    </row>
    <row r="5625" spans="1:16" ht="45" x14ac:dyDescent="0.25">
      <c r="A5625" s="21" t="s">
        <v>9703</v>
      </c>
      <c r="B5625" s="21" t="s">
        <v>49</v>
      </c>
      <c r="C5625" s="22"/>
      <c r="D5625" s="22"/>
      <c r="E5625" s="22"/>
      <c r="F5625" s="22"/>
      <c r="G5625" s="22"/>
      <c r="H5625" s="22"/>
      <c r="I5625" s="22"/>
      <c r="J5625" s="22"/>
      <c r="K5625" s="23">
        <v>1</v>
      </c>
      <c r="L5625" s="23">
        <v>1</v>
      </c>
      <c r="M5625" s="21" t="s">
        <v>50</v>
      </c>
      <c r="N5625" s="21" t="s">
        <v>50</v>
      </c>
      <c r="O5625" s="22"/>
      <c r="P5625" s="22"/>
    </row>
    <row r="5626" spans="1:16" ht="45" x14ac:dyDescent="0.25">
      <c r="A5626" s="21" t="s">
        <v>9704</v>
      </c>
      <c r="B5626" s="21" t="s">
        <v>49</v>
      </c>
      <c r="C5626" s="22"/>
      <c r="D5626" s="22"/>
      <c r="E5626" s="22"/>
      <c r="F5626" s="22"/>
      <c r="G5626" s="22"/>
      <c r="H5626" s="22"/>
      <c r="I5626" s="22"/>
      <c r="J5626" s="22"/>
      <c r="K5626" s="23">
        <v>1</v>
      </c>
      <c r="L5626" s="23">
        <v>1</v>
      </c>
      <c r="M5626" s="21" t="s">
        <v>50</v>
      </c>
      <c r="N5626" s="21" t="s">
        <v>50</v>
      </c>
      <c r="O5626" s="22"/>
      <c r="P5626" s="22"/>
    </row>
    <row r="5627" spans="1:16" ht="45" x14ac:dyDescent="0.25">
      <c r="A5627" s="21" t="s">
        <v>9705</v>
      </c>
      <c r="B5627" s="21" t="s">
        <v>49</v>
      </c>
      <c r="C5627" s="22"/>
      <c r="D5627" s="22"/>
      <c r="E5627" s="22"/>
      <c r="F5627" s="22"/>
      <c r="G5627" s="22"/>
      <c r="H5627" s="22"/>
      <c r="I5627" s="22"/>
      <c r="J5627" s="22"/>
      <c r="K5627" s="23">
        <v>1</v>
      </c>
      <c r="L5627" s="23">
        <v>1</v>
      </c>
      <c r="M5627" s="21" t="s">
        <v>50</v>
      </c>
      <c r="N5627" s="21" t="s">
        <v>50</v>
      </c>
      <c r="O5627" s="22"/>
      <c r="P5627" s="22"/>
    </row>
    <row r="5628" spans="1:16" ht="45" x14ac:dyDescent="0.25">
      <c r="A5628" s="21" t="s">
        <v>9706</v>
      </c>
      <c r="B5628" s="21" t="s">
        <v>49</v>
      </c>
      <c r="C5628" s="22"/>
      <c r="D5628" s="22"/>
      <c r="E5628" s="22"/>
      <c r="F5628" s="22"/>
      <c r="G5628" s="22"/>
      <c r="H5628" s="22"/>
      <c r="I5628" s="22"/>
      <c r="J5628" s="22"/>
      <c r="K5628" s="23">
        <v>1</v>
      </c>
      <c r="L5628" s="23">
        <v>1</v>
      </c>
      <c r="M5628" s="21" t="s">
        <v>50</v>
      </c>
      <c r="N5628" s="21" t="s">
        <v>50</v>
      </c>
      <c r="O5628" s="22"/>
      <c r="P5628" s="22"/>
    </row>
    <row r="5629" spans="1:16" ht="45" x14ac:dyDescent="0.25">
      <c r="A5629" s="21" t="s">
        <v>9707</v>
      </c>
      <c r="B5629" s="21" t="s">
        <v>49</v>
      </c>
      <c r="C5629" s="22"/>
      <c r="D5629" s="22"/>
      <c r="E5629" s="22"/>
      <c r="F5629" s="22"/>
      <c r="G5629" s="22"/>
      <c r="H5629" s="22"/>
      <c r="I5629" s="22"/>
      <c r="J5629" s="22"/>
      <c r="K5629" s="23">
        <v>1</v>
      </c>
      <c r="L5629" s="23">
        <v>1</v>
      </c>
      <c r="M5629" s="21" t="s">
        <v>50</v>
      </c>
      <c r="N5629" s="21" t="s">
        <v>50</v>
      </c>
      <c r="O5629" s="22"/>
      <c r="P5629" s="22"/>
    </row>
    <row r="5630" spans="1:16" ht="45" x14ac:dyDescent="0.25">
      <c r="A5630" s="21" t="s">
        <v>9708</v>
      </c>
      <c r="B5630" s="21" t="s">
        <v>49</v>
      </c>
      <c r="C5630" s="22"/>
      <c r="D5630" s="22"/>
      <c r="E5630" s="22"/>
      <c r="F5630" s="22"/>
      <c r="G5630" s="22"/>
      <c r="H5630" s="22"/>
      <c r="I5630" s="22"/>
      <c r="J5630" s="22"/>
      <c r="K5630" s="23">
        <v>1</v>
      </c>
      <c r="L5630" s="23">
        <v>1</v>
      </c>
      <c r="M5630" s="21" t="s">
        <v>50</v>
      </c>
      <c r="N5630" s="21" t="s">
        <v>50</v>
      </c>
      <c r="O5630" s="22"/>
      <c r="P5630" s="22"/>
    </row>
    <row r="5631" spans="1:16" ht="45" x14ac:dyDescent="0.25">
      <c r="A5631" s="21" t="s">
        <v>1239</v>
      </c>
      <c r="B5631" s="21" t="s">
        <v>49</v>
      </c>
      <c r="C5631" s="23">
        <v>8542547.6199999992</v>
      </c>
      <c r="D5631" s="23">
        <v>715.07</v>
      </c>
      <c r="E5631" s="23">
        <v>24352996.600000001</v>
      </c>
      <c r="F5631" s="23">
        <v>4147.92</v>
      </c>
      <c r="G5631" s="23">
        <v>22438734.48</v>
      </c>
      <c r="H5631" s="23">
        <v>3510.57</v>
      </c>
      <c r="I5631" s="23">
        <v>509655740.67000002</v>
      </c>
      <c r="J5631" s="23">
        <v>2982.84</v>
      </c>
      <c r="K5631" s="23">
        <v>1</v>
      </c>
      <c r="L5631" s="23">
        <v>1</v>
      </c>
      <c r="M5631" s="21" t="s">
        <v>50</v>
      </c>
      <c r="N5631" s="21" t="s">
        <v>5192</v>
      </c>
      <c r="O5631" s="22"/>
      <c r="P5631" s="23">
        <v>25903</v>
      </c>
    </row>
    <row r="5632" spans="1:16" ht="45" x14ac:dyDescent="0.25">
      <c r="A5632" s="21" t="s">
        <v>9709</v>
      </c>
      <c r="B5632" s="21" t="s">
        <v>49</v>
      </c>
      <c r="C5632" s="22"/>
      <c r="D5632" s="22"/>
      <c r="E5632" s="22"/>
      <c r="F5632" s="22"/>
      <c r="G5632" s="22"/>
      <c r="H5632" s="22"/>
      <c r="I5632" s="22"/>
      <c r="J5632" s="22"/>
      <c r="K5632" s="23">
        <v>1</v>
      </c>
      <c r="L5632" s="23">
        <v>1</v>
      </c>
      <c r="M5632" s="21" t="s">
        <v>50</v>
      </c>
      <c r="N5632" s="21" t="s">
        <v>50</v>
      </c>
      <c r="O5632" s="22"/>
      <c r="P5632" s="22"/>
    </row>
    <row r="5633" spans="1:16" ht="45" x14ac:dyDescent="0.25">
      <c r="A5633" s="21" t="s">
        <v>4114</v>
      </c>
      <c r="B5633" s="21" t="s">
        <v>49</v>
      </c>
      <c r="C5633" s="23">
        <v>445275.91</v>
      </c>
      <c r="D5633" s="23">
        <v>275.5</v>
      </c>
      <c r="E5633" s="23">
        <v>550102.51</v>
      </c>
      <c r="F5633" s="23">
        <v>552.15</v>
      </c>
      <c r="G5633" s="23">
        <v>4612657.0199999996</v>
      </c>
      <c r="H5633" s="23">
        <v>781.87</v>
      </c>
      <c r="I5633" s="23">
        <v>584601.21</v>
      </c>
      <c r="J5633" s="23">
        <v>748.46</v>
      </c>
      <c r="K5633" s="23">
        <v>1</v>
      </c>
      <c r="L5633" s="23">
        <v>1</v>
      </c>
      <c r="M5633" s="21" t="s">
        <v>50</v>
      </c>
      <c r="N5633" s="21" t="s">
        <v>5192</v>
      </c>
      <c r="O5633" s="22"/>
      <c r="P5633" s="23">
        <v>24830</v>
      </c>
    </row>
    <row r="5634" spans="1:16" ht="45" x14ac:dyDescent="0.25">
      <c r="A5634" s="21" t="s">
        <v>4116</v>
      </c>
      <c r="B5634" s="21" t="s">
        <v>198</v>
      </c>
      <c r="C5634" s="23">
        <v>112229262.18000001</v>
      </c>
      <c r="D5634" s="23">
        <v>56.11</v>
      </c>
      <c r="E5634" s="23">
        <v>143091372.25</v>
      </c>
      <c r="F5634" s="23">
        <v>39.78</v>
      </c>
      <c r="G5634" s="23">
        <v>192924406.77000001</v>
      </c>
      <c r="H5634" s="23">
        <v>67.010000000000005</v>
      </c>
      <c r="I5634" s="23">
        <v>185003059.94</v>
      </c>
      <c r="J5634" s="23">
        <v>45.15</v>
      </c>
      <c r="K5634" s="23">
        <v>1</v>
      </c>
      <c r="L5634" s="23">
        <v>1</v>
      </c>
      <c r="M5634" s="21" t="s">
        <v>50</v>
      </c>
      <c r="N5634" s="21" t="s">
        <v>204</v>
      </c>
      <c r="O5634" s="22"/>
      <c r="P5634" s="23">
        <v>1920229.5</v>
      </c>
    </row>
    <row r="5635" spans="1:16" ht="45" x14ac:dyDescent="0.25">
      <c r="A5635" s="21" t="s">
        <v>9710</v>
      </c>
      <c r="B5635" s="21" t="s">
        <v>49</v>
      </c>
      <c r="C5635" s="22"/>
      <c r="D5635" s="22"/>
      <c r="E5635" s="22"/>
      <c r="F5635" s="22"/>
      <c r="G5635" s="22"/>
      <c r="H5635" s="22"/>
      <c r="I5635" s="22"/>
      <c r="J5635" s="22"/>
      <c r="K5635" s="23">
        <v>1</v>
      </c>
      <c r="L5635" s="23">
        <v>1</v>
      </c>
      <c r="M5635" s="21" t="s">
        <v>50</v>
      </c>
      <c r="N5635" s="21" t="s">
        <v>50</v>
      </c>
      <c r="O5635" s="22"/>
      <c r="P5635" s="22"/>
    </row>
    <row r="5636" spans="1:16" ht="45" x14ac:dyDescent="0.25">
      <c r="A5636" s="21" t="s">
        <v>9711</v>
      </c>
      <c r="B5636" s="21" t="s">
        <v>49</v>
      </c>
      <c r="C5636" s="22"/>
      <c r="D5636" s="22"/>
      <c r="E5636" s="22"/>
      <c r="F5636" s="22"/>
      <c r="G5636" s="22"/>
      <c r="H5636" s="22"/>
      <c r="I5636" s="22"/>
      <c r="J5636" s="22"/>
      <c r="K5636" s="23">
        <v>1</v>
      </c>
      <c r="L5636" s="23">
        <v>1</v>
      </c>
      <c r="M5636" s="21" t="s">
        <v>50</v>
      </c>
      <c r="N5636" s="21" t="s">
        <v>50</v>
      </c>
      <c r="O5636" s="22"/>
      <c r="P5636" s="22"/>
    </row>
    <row r="5637" spans="1:16" ht="45" x14ac:dyDescent="0.25">
      <c r="A5637" s="21" t="s">
        <v>1242</v>
      </c>
      <c r="B5637" s="21" t="s">
        <v>49</v>
      </c>
      <c r="C5637" s="23">
        <v>16707245.640000001</v>
      </c>
      <c r="D5637" s="23">
        <v>35.11</v>
      </c>
      <c r="E5637" s="23">
        <v>27150496.48</v>
      </c>
      <c r="F5637" s="23">
        <v>45.21</v>
      </c>
      <c r="G5637" s="23">
        <v>15606488.310000001</v>
      </c>
      <c r="H5637" s="23">
        <v>30.81</v>
      </c>
      <c r="I5637" s="23">
        <v>19713581.079999998</v>
      </c>
      <c r="J5637" s="23">
        <v>36.119999999999997</v>
      </c>
      <c r="K5637" s="23">
        <v>1</v>
      </c>
      <c r="L5637" s="23">
        <v>1</v>
      </c>
      <c r="M5637" s="21" t="s">
        <v>50</v>
      </c>
      <c r="N5637" s="21" t="s">
        <v>58</v>
      </c>
      <c r="O5637" s="22"/>
      <c r="P5637" s="23">
        <v>500179.25</v>
      </c>
    </row>
    <row r="5638" spans="1:16" ht="45" x14ac:dyDescent="0.25">
      <c r="A5638" s="21" t="s">
        <v>672</v>
      </c>
      <c r="B5638" s="21" t="s">
        <v>49</v>
      </c>
      <c r="C5638" s="23">
        <v>37469098.960000001</v>
      </c>
      <c r="D5638" s="23">
        <v>256.39</v>
      </c>
      <c r="E5638" s="23">
        <v>20520288.739999998</v>
      </c>
      <c r="F5638" s="23">
        <v>216.87</v>
      </c>
      <c r="G5638" s="23">
        <v>13806849.4</v>
      </c>
      <c r="H5638" s="23">
        <v>139.54</v>
      </c>
      <c r="I5638" s="23">
        <v>9849572.75</v>
      </c>
      <c r="J5638" s="23">
        <v>72.010000000000005</v>
      </c>
      <c r="K5638" s="23">
        <v>1</v>
      </c>
      <c r="L5638" s="23">
        <v>1</v>
      </c>
      <c r="M5638" s="21" t="s">
        <v>50</v>
      </c>
      <c r="N5638" s="21" t="s">
        <v>1462</v>
      </c>
      <c r="O5638" s="22"/>
      <c r="P5638" s="23">
        <v>84486</v>
      </c>
    </row>
    <row r="5639" spans="1:16" ht="45" x14ac:dyDescent="0.25">
      <c r="A5639" s="21" t="s">
        <v>9712</v>
      </c>
      <c r="B5639" s="21" t="s">
        <v>198</v>
      </c>
      <c r="C5639" s="22"/>
      <c r="D5639" s="22"/>
      <c r="E5639" s="22"/>
      <c r="F5639" s="22"/>
      <c r="G5639" s="22"/>
      <c r="H5639" s="22"/>
      <c r="I5639" s="22"/>
      <c r="J5639" s="22"/>
      <c r="K5639" s="23">
        <v>1</v>
      </c>
      <c r="L5639" s="23">
        <v>1</v>
      </c>
      <c r="M5639" s="21" t="s">
        <v>50</v>
      </c>
      <c r="N5639" s="21" t="s">
        <v>50</v>
      </c>
      <c r="O5639" s="22"/>
      <c r="P5639" s="22"/>
    </row>
    <row r="5640" spans="1:16" ht="45" x14ac:dyDescent="0.25">
      <c r="A5640" s="21" t="s">
        <v>9713</v>
      </c>
      <c r="B5640" s="21" t="s">
        <v>49</v>
      </c>
      <c r="C5640" s="22"/>
      <c r="D5640" s="22"/>
      <c r="E5640" s="22"/>
      <c r="F5640" s="22"/>
      <c r="G5640" s="22"/>
      <c r="H5640" s="22"/>
      <c r="I5640" s="22"/>
      <c r="J5640" s="22"/>
      <c r="K5640" s="23">
        <v>1</v>
      </c>
      <c r="L5640" s="23">
        <v>1</v>
      </c>
      <c r="M5640" s="21" t="s">
        <v>50</v>
      </c>
      <c r="N5640" s="21" t="s">
        <v>50</v>
      </c>
      <c r="O5640" s="22"/>
      <c r="P5640" s="22"/>
    </row>
    <row r="5641" spans="1:16" ht="45" x14ac:dyDescent="0.25">
      <c r="A5641" s="21" t="s">
        <v>9714</v>
      </c>
      <c r="B5641" s="21" t="s">
        <v>49</v>
      </c>
      <c r="C5641" s="22"/>
      <c r="D5641" s="22"/>
      <c r="E5641" s="22"/>
      <c r="F5641" s="22"/>
      <c r="G5641" s="22"/>
      <c r="H5641" s="22"/>
      <c r="I5641" s="22"/>
      <c r="J5641" s="22"/>
      <c r="K5641" s="23">
        <v>1</v>
      </c>
      <c r="L5641" s="23">
        <v>1</v>
      </c>
      <c r="M5641" s="21" t="s">
        <v>50</v>
      </c>
      <c r="N5641" s="21" t="s">
        <v>50</v>
      </c>
      <c r="O5641" s="22"/>
      <c r="P5641" s="22"/>
    </row>
    <row r="5642" spans="1:16" ht="45" x14ac:dyDescent="0.25">
      <c r="A5642" s="21" t="s">
        <v>9715</v>
      </c>
      <c r="B5642" s="21" t="s">
        <v>49</v>
      </c>
      <c r="C5642" s="22"/>
      <c r="D5642" s="22"/>
      <c r="E5642" s="22"/>
      <c r="F5642" s="22"/>
      <c r="G5642" s="22"/>
      <c r="H5642" s="22"/>
      <c r="I5642" s="22"/>
      <c r="J5642" s="22"/>
      <c r="K5642" s="23">
        <v>1</v>
      </c>
      <c r="L5642" s="23">
        <v>1</v>
      </c>
      <c r="M5642" s="21" t="s">
        <v>50</v>
      </c>
      <c r="N5642" s="21" t="s">
        <v>50</v>
      </c>
      <c r="O5642" s="22"/>
      <c r="P5642" s="22"/>
    </row>
    <row r="5643" spans="1:16" ht="45" x14ac:dyDescent="0.25">
      <c r="A5643" s="21" t="s">
        <v>9716</v>
      </c>
      <c r="B5643" s="21" t="s">
        <v>49</v>
      </c>
      <c r="C5643" s="22"/>
      <c r="D5643" s="22"/>
      <c r="E5643" s="22"/>
      <c r="F5643" s="22"/>
      <c r="G5643" s="22"/>
      <c r="H5643" s="22"/>
      <c r="I5643" s="22"/>
      <c r="J5643" s="22"/>
      <c r="K5643" s="23">
        <v>1</v>
      </c>
      <c r="L5643" s="23">
        <v>1</v>
      </c>
      <c r="M5643" s="21" t="s">
        <v>50</v>
      </c>
      <c r="N5643" s="21" t="s">
        <v>50</v>
      </c>
      <c r="O5643" s="22"/>
      <c r="P5643" s="22"/>
    </row>
    <row r="5644" spans="1:16" ht="45" x14ac:dyDescent="0.25">
      <c r="A5644" s="21" t="s">
        <v>1244</v>
      </c>
      <c r="B5644" s="21" t="s">
        <v>49</v>
      </c>
      <c r="C5644" s="23">
        <v>17907053.640000001</v>
      </c>
      <c r="D5644" s="23">
        <v>41.97</v>
      </c>
      <c r="E5644" s="23">
        <v>17420255.649999999</v>
      </c>
      <c r="F5644" s="23">
        <v>42.56</v>
      </c>
      <c r="G5644" s="23">
        <v>19517342.129999999</v>
      </c>
      <c r="H5644" s="23">
        <v>46.1</v>
      </c>
      <c r="I5644" s="23">
        <v>20939018.559999999</v>
      </c>
      <c r="J5644" s="23">
        <v>56.34</v>
      </c>
      <c r="K5644" s="23">
        <v>1</v>
      </c>
      <c r="L5644" s="23">
        <v>1</v>
      </c>
      <c r="M5644" s="21" t="s">
        <v>50</v>
      </c>
      <c r="N5644" s="21" t="s">
        <v>58</v>
      </c>
      <c r="O5644" s="22"/>
      <c r="P5644" s="23">
        <v>488440.75</v>
      </c>
    </row>
    <row r="5645" spans="1:16" ht="45" x14ac:dyDescent="0.25">
      <c r="A5645" s="21" t="s">
        <v>9717</v>
      </c>
      <c r="B5645" s="21" t="s">
        <v>49</v>
      </c>
      <c r="C5645" s="22"/>
      <c r="D5645" s="22"/>
      <c r="E5645" s="22"/>
      <c r="F5645" s="22"/>
      <c r="G5645" s="22"/>
      <c r="H5645" s="22"/>
      <c r="I5645" s="22"/>
      <c r="J5645" s="22"/>
      <c r="K5645" s="23">
        <v>1</v>
      </c>
      <c r="L5645" s="23">
        <v>1</v>
      </c>
      <c r="M5645" s="21" t="s">
        <v>50</v>
      </c>
      <c r="N5645" s="21" t="s">
        <v>50</v>
      </c>
      <c r="O5645" s="22"/>
      <c r="P5645" s="22"/>
    </row>
    <row r="5646" spans="1:16" ht="45" x14ac:dyDescent="0.25">
      <c r="A5646" s="21" t="s">
        <v>9718</v>
      </c>
      <c r="B5646" s="21" t="s">
        <v>49</v>
      </c>
      <c r="C5646" s="22"/>
      <c r="D5646" s="22"/>
      <c r="E5646" s="22"/>
      <c r="F5646" s="22"/>
      <c r="G5646" s="22"/>
      <c r="H5646" s="22"/>
      <c r="I5646" s="22"/>
      <c r="J5646" s="22"/>
      <c r="K5646" s="23">
        <v>1</v>
      </c>
      <c r="L5646" s="23">
        <v>1</v>
      </c>
      <c r="M5646" s="21" t="s">
        <v>50</v>
      </c>
      <c r="N5646" s="21" t="s">
        <v>50</v>
      </c>
      <c r="O5646" s="22"/>
      <c r="P5646" s="22"/>
    </row>
    <row r="5647" spans="1:16" ht="45" x14ac:dyDescent="0.25">
      <c r="A5647" s="21" t="s">
        <v>1247</v>
      </c>
      <c r="B5647" s="21" t="s">
        <v>49</v>
      </c>
      <c r="C5647" s="23">
        <v>45555479.189999998</v>
      </c>
      <c r="D5647" s="23">
        <v>199.16</v>
      </c>
      <c r="E5647" s="23">
        <v>43290087.600000001</v>
      </c>
      <c r="F5647" s="23">
        <v>213.97</v>
      </c>
      <c r="G5647" s="23">
        <v>28927181.890000001</v>
      </c>
      <c r="H5647" s="23">
        <v>153.6</v>
      </c>
      <c r="I5647" s="23">
        <v>37257364.060000002</v>
      </c>
      <c r="J5647" s="23">
        <v>184.19</v>
      </c>
      <c r="K5647" s="23">
        <v>1</v>
      </c>
      <c r="L5647" s="23">
        <v>1</v>
      </c>
      <c r="M5647" s="21" t="s">
        <v>50</v>
      </c>
      <c r="N5647" s="21" t="s">
        <v>1462</v>
      </c>
      <c r="O5647" s="22"/>
      <c r="P5647" s="23">
        <v>229746.25</v>
      </c>
    </row>
    <row r="5648" spans="1:16" ht="45" x14ac:dyDescent="0.25">
      <c r="A5648" s="21" t="s">
        <v>9719</v>
      </c>
      <c r="B5648" s="21" t="s">
        <v>49</v>
      </c>
      <c r="C5648" s="22"/>
      <c r="D5648" s="22"/>
      <c r="E5648" s="22"/>
      <c r="F5648" s="22"/>
      <c r="G5648" s="22"/>
      <c r="H5648" s="22"/>
      <c r="I5648" s="22"/>
      <c r="J5648" s="22"/>
      <c r="K5648" s="23">
        <v>1</v>
      </c>
      <c r="L5648" s="23">
        <v>1</v>
      </c>
      <c r="M5648" s="21" t="s">
        <v>50</v>
      </c>
      <c r="N5648" s="21" t="s">
        <v>50</v>
      </c>
      <c r="O5648" s="22"/>
      <c r="P5648" s="22"/>
    </row>
    <row r="5649" spans="1:16" ht="45" x14ac:dyDescent="0.25">
      <c r="A5649" s="21" t="s">
        <v>9720</v>
      </c>
      <c r="B5649" s="21" t="s">
        <v>49</v>
      </c>
      <c r="C5649" s="22"/>
      <c r="D5649" s="22"/>
      <c r="E5649" s="22"/>
      <c r="F5649" s="22"/>
      <c r="G5649" s="22"/>
      <c r="H5649" s="22"/>
      <c r="I5649" s="22"/>
      <c r="J5649" s="22"/>
      <c r="K5649" s="23">
        <v>1</v>
      </c>
      <c r="L5649" s="23">
        <v>1</v>
      </c>
      <c r="M5649" s="21" t="s">
        <v>50</v>
      </c>
      <c r="N5649" s="21" t="s">
        <v>50</v>
      </c>
      <c r="O5649" s="22"/>
      <c r="P5649" s="22"/>
    </row>
    <row r="5650" spans="1:16" ht="45" x14ac:dyDescent="0.25">
      <c r="A5650" s="21" t="s">
        <v>4136</v>
      </c>
      <c r="B5650" s="21" t="s">
        <v>49</v>
      </c>
      <c r="C5650" s="23">
        <v>28826993.93</v>
      </c>
      <c r="D5650" s="23">
        <v>371.61</v>
      </c>
      <c r="E5650" s="23">
        <v>22339011.859999999</v>
      </c>
      <c r="F5650" s="23">
        <v>333.32</v>
      </c>
      <c r="G5650" s="23">
        <v>20619262.309999999</v>
      </c>
      <c r="H5650" s="23">
        <v>331.69</v>
      </c>
      <c r="I5650" s="23">
        <v>25777294.039999999</v>
      </c>
      <c r="J5650" s="23">
        <v>376.45</v>
      </c>
      <c r="K5650" s="23">
        <v>1</v>
      </c>
      <c r="L5650" s="23">
        <v>1</v>
      </c>
      <c r="M5650" s="21" t="s">
        <v>50</v>
      </c>
      <c r="N5650" s="21" t="s">
        <v>1462</v>
      </c>
      <c r="O5650" s="22"/>
      <c r="P5650" s="23">
        <v>84445.5</v>
      </c>
    </row>
    <row r="5651" spans="1:16" ht="45" x14ac:dyDescent="0.25">
      <c r="A5651" s="21" t="s">
        <v>4137</v>
      </c>
      <c r="B5651" s="21" t="s">
        <v>49</v>
      </c>
      <c r="C5651" s="22"/>
      <c r="D5651" s="22"/>
      <c r="E5651" s="23">
        <v>8630840.1199999992</v>
      </c>
      <c r="F5651" s="23">
        <v>401.12</v>
      </c>
      <c r="G5651" s="23">
        <v>6191142.5499999998</v>
      </c>
      <c r="H5651" s="23">
        <v>263.05</v>
      </c>
      <c r="I5651" s="23">
        <v>5540226.2599999998</v>
      </c>
      <c r="J5651" s="23">
        <v>211.91</v>
      </c>
      <c r="K5651" s="23">
        <v>1</v>
      </c>
      <c r="L5651" s="23">
        <v>1</v>
      </c>
      <c r="M5651" s="21" t="s">
        <v>50</v>
      </c>
      <c r="N5651" s="21" t="s">
        <v>50</v>
      </c>
      <c r="O5651" s="22"/>
      <c r="P5651" s="22"/>
    </row>
    <row r="5652" spans="1:16" ht="45" x14ac:dyDescent="0.25">
      <c r="A5652" s="21" t="s">
        <v>9721</v>
      </c>
      <c r="B5652" s="21" t="s">
        <v>49</v>
      </c>
      <c r="C5652" s="22"/>
      <c r="D5652" s="22"/>
      <c r="E5652" s="22"/>
      <c r="F5652" s="22"/>
      <c r="G5652" s="22"/>
      <c r="H5652" s="22"/>
      <c r="I5652" s="22"/>
      <c r="J5652" s="22"/>
      <c r="K5652" s="23">
        <v>1</v>
      </c>
      <c r="L5652" s="23">
        <v>1</v>
      </c>
      <c r="M5652" s="21" t="s">
        <v>50</v>
      </c>
      <c r="N5652" s="21" t="s">
        <v>50</v>
      </c>
      <c r="O5652" s="22"/>
      <c r="P5652" s="22"/>
    </row>
    <row r="5653" spans="1:16" ht="45" x14ac:dyDescent="0.25">
      <c r="A5653" s="21" t="s">
        <v>9722</v>
      </c>
      <c r="B5653" s="21" t="s">
        <v>49</v>
      </c>
      <c r="C5653" s="22"/>
      <c r="D5653" s="22"/>
      <c r="E5653" s="22"/>
      <c r="F5653" s="22"/>
      <c r="G5653" s="22"/>
      <c r="H5653" s="22"/>
      <c r="I5653" s="22"/>
      <c r="J5653" s="22"/>
      <c r="K5653" s="23">
        <v>1</v>
      </c>
      <c r="L5653" s="23">
        <v>1</v>
      </c>
      <c r="M5653" s="21" t="s">
        <v>50</v>
      </c>
      <c r="N5653" s="21" t="s">
        <v>50</v>
      </c>
      <c r="O5653" s="22"/>
      <c r="P5653" s="22"/>
    </row>
    <row r="5654" spans="1:16" ht="45" x14ac:dyDescent="0.25">
      <c r="A5654" s="21" t="s">
        <v>9723</v>
      </c>
      <c r="B5654" s="21" t="s">
        <v>49</v>
      </c>
      <c r="C5654" s="22"/>
      <c r="D5654" s="22"/>
      <c r="E5654" s="22"/>
      <c r="F5654" s="22"/>
      <c r="G5654" s="22"/>
      <c r="H5654" s="22"/>
      <c r="I5654" s="22"/>
      <c r="J5654" s="22"/>
      <c r="K5654" s="23">
        <v>1</v>
      </c>
      <c r="L5654" s="23">
        <v>1</v>
      </c>
      <c r="M5654" s="21" t="s">
        <v>50</v>
      </c>
      <c r="N5654" s="21" t="s">
        <v>50</v>
      </c>
      <c r="O5654" s="22"/>
      <c r="P5654" s="22"/>
    </row>
    <row r="5655" spans="1:16" ht="45" x14ac:dyDescent="0.25">
      <c r="A5655" s="21" t="s">
        <v>9724</v>
      </c>
      <c r="B5655" s="21" t="s">
        <v>49</v>
      </c>
      <c r="C5655" s="22"/>
      <c r="D5655" s="22"/>
      <c r="E5655" s="22"/>
      <c r="F5655" s="22"/>
      <c r="G5655" s="22"/>
      <c r="H5655" s="22"/>
      <c r="I5655" s="22"/>
      <c r="J5655" s="22"/>
      <c r="K5655" s="23">
        <v>1</v>
      </c>
      <c r="L5655" s="23">
        <v>1</v>
      </c>
      <c r="M5655" s="21" t="s">
        <v>50</v>
      </c>
      <c r="N5655" s="21" t="s">
        <v>50</v>
      </c>
      <c r="O5655" s="22"/>
      <c r="P5655" s="22"/>
    </row>
    <row r="5656" spans="1:16" ht="45" x14ac:dyDescent="0.25">
      <c r="A5656" s="21" t="s">
        <v>9725</v>
      </c>
      <c r="B5656" s="21" t="s">
        <v>49</v>
      </c>
      <c r="C5656" s="22"/>
      <c r="D5656" s="22"/>
      <c r="E5656" s="22"/>
      <c r="F5656" s="22"/>
      <c r="G5656" s="22"/>
      <c r="H5656" s="22"/>
      <c r="I5656" s="22"/>
      <c r="J5656" s="22"/>
      <c r="K5656" s="23">
        <v>1</v>
      </c>
      <c r="L5656" s="23">
        <v>1</v>
      </c>
      <c r="M5656" s="21" t="s">
        <v>50</v>
      </c>
      <c r="N5656" s="21" t="s">
        <v>50</v>
      </c>
      <c r="O5656" s="22"/>
      <c r="P5656" s="22"/>
    </row>
    <row r="5657" spans="1:16" ht="45" x14ac:dyDescent="0.25">
      <c r="A5657" s="21" t="s">
        <v>9726</v>
      </c>
      <c r="B5657" s="21" t="s">
        <v>49</v>
      </c>
      <c r="C5657" s="22"/>
      <c r="D5657" s="22"/>
      <c r="E5657" s="22"/>
      <c r="F5657" s="22"/>
      <c r="G5657" s="22"/>
      <c r="H5657" s="22"/>
      <c r="I5657" s="22"/>
      <c r="J5657" s="22"/>
      <c r="K5657" s="23">
        <v>1</v>
      </c>
      <c r="L5657" s="23">
        <v>1</v>
      </c>
      <c r="M5657" s="21" t="s">
        <v>50</v>
      </c>
      <c r="N5657" s="21" t="s">
        <v>50</v>
      </c>
      <c r="O5657" s="22"/>
      <c r="P5657" s="22"/>
    </row>
    <row r="5658" spans="1:16" ht="45" x14ac:dyDescent="0.25">
      <c r="A5658" s="21" t="s">
        <v>9727</v>
      </c>
      <c r="B5658" s="21" t="s">
        <v>49</v>
      </c>
      <c r="C5658" s="22"/>
      <c r="D5658" s="22"/>
      <c r="E5658" s="22"/>
      <c r="F5658" s="22"/>
      <c r="G5658" s="22"/>
      <c r="H5658" s="22"/>
      <c r="I5658" s="22"/>
      <c r="J5658" s="22"/>
      <c r="K5658" s="23">
        <v>1</v>
      </c>
      <c r="L5658" s="23">
        <v>1</v>
      </c>
      <c r="M5658" s="21" t="s">
        <v>50</v>
      </c>
      <c r="N5658" s="21" t="s">
        <v>50</v>
      </c>
      <c r="O5658" s="22"/>
      <c r="P5658" s="22"/>
    </row>
    <row r="5659" spans="1:16" ht="45" x14ac:dyDescent="0.25">
      <c r="A5659" s="21" t="s">
        <v>4139</v>
      </c>
      <c r="B5659" s="21" t="s">
        <v>49</v>
      </c>
      <c r="C5659" s="23">
        <v>13746762.439999999</v>
      </c>
      <c r="D5659" s="23">
        <v>457.61</v>
      </c>
      <c r="E5659" s="23">
        <v>26722154.149999999</v>
      </c>
      <c r="F5659" s="23">
        <v>668.31</v>
      </c>
      <c r="G5659" s="23">
        <v>18383796.699999999</v>
      </c>
      <c r="H5659" s="23">
        <v>533.08000000000004</v>
      </c>
      <c r="I5659" s="23">
        <v>17766579.350000001</v>
      </c>
      <c r="J5659" s="23">
        <v>478.27</v>
      </c>
      <c r="K5659" s="23">
        <v>1</v>
      </c>
      <c r="L5659" s="23">
        <v>1</v>
      </c>
      <c r="M5659" s="21" t="s">
        <v>50</v>
      </c>
      <c r="N5659" s="21" t="s">
        <v>1462</v>
      </c>
      <c r="O5659" s="22"/>
      <c r="P5659" s="23">
        <v>47579.75</v>
      </c>
    </row>
    <row r="5660" spans="1:16" ht="45" x14ac:dyDescent="0.25">
      <c r="A5660" s="21" t="s">
        <v>4141</v>
      </c>
      <c r="B5660" s="21" t="s">
        <v>49</v>
      </c>
      <c r="C5660" s="23">
        <v>20592512.34</v>
      </c>
      <c r="D5660" s="23">
        <v>421.81</v>
      </c>
      <c r="E5660" s="23">
        <v>29412396.600000001</v>
      </c>
      <c r="F5660" s="23">
        <v>392.07</v>
      </c>
      <c r="G5660" s="23">
        <v>15530849.140000001</v>
      </c>
      <c r="H5660" s="23">
        <v>246.31</v>
      </c>
      <c r="I5660" s="23">
        <v>24188284.109999999</v>
      </c>
      <c r="J5660" s="23">
        <v>340.23</v>
      </c>
      <c r="K5660" s="23">
        <v>1</v>
      </c>
      <c r="L5660" s="23">
        <v>1</v>
      </c>
      <c r="M5660" s="21" t="s">
        <v>50</v>
      </c>
      <c r="N5660" s="21" t="s">
        <v>1462</v>
      </c>
      <c r="O5660" s="22"/>
      <c r="P5660" s="23">
        <v>44166.75</v>
      </c>
    </row>
    <row r="5661" spans="1:16" ht="45" x14ac:dyDescent="0.25">
      <c r="A5661" s="21" t="s">
        <v>9728</v>
      </c>
      <c r="B5661" s="21" t="s">
        <v>49</v>
      </c>
      <c r="C5661" s="22"/>
      <c r="D5661" s="22"/>
      <c r="E5661" s="22"/>
      <c r="F5661" s="22"/>
      <c r="G5661" s="22"/>
      <c r="H5661" s="22"/>
      <c r="I5661" s="22"/>
      <c r="J5661" s="22"/>
      <c r="K5661" s="23">
        <v>1</v>
      </c>
      <c r="L5661" s="23">
        <v>1</v>
      </c>
      <c r="M5661" s="21" t="s">
        <v>50</v>
      </c>
      <c r="N5661" s="21" t="s">
        <v>50</v>
      </c>
      <c r="O5661" s="22"/>
      <c r="P5661" s="22"/>
    </row>
    <row r="5662" spans="1:16" ht="45" x14ac:dyDescent="0.25">
      <c r="A5662" s="21" t="s">
        <v>4143</v>
      </c>
      <c r="B5662" s="21" t="s">
        <v>49</v>
      </c>
      <c r="C5662" s="23">
        <v>3890271.51</v>
      </c>
      <c r="D5662" s="23">
        <v>35.950000000000003</v>
      </c>
      <c r="E5662" s="23">
        <v>7130799.2800000003</v>
      </c>
      <c r="F5662" s="23">
        <v>157.69999999999999</v>
      </c>
      <c r="G5662" s="23">
        <v>6560333.7699999996</v>
      </c>
      <c r="H5662" s="23">
        <v>143.66</v>
      </c>
      <c r="I5662" s="23">
        <v>6390494.9699999997</v>
      </c>
      <c r="J5662" s="23">
        <v>134.63</v>
      </c>
      <c r="K5662" s="23">
        <v>1</v>
      </c>
      <c r="L5662" s="23">
        <v>1</v>
      </c>
      <c r="M5662" s="21" t="s">
        <v>50</v>
      </c>
      <c r="N5662" s="21" t="s">
        <v>1462</v>
      </c>
      <c r="O5662" s="22"/>
      <c r="P5662" s="23">
        <v>53633</v>
      </c>
    </row>
    <row r="5663" spans="1:16" ht="45" x14ac:dyDescent="0.25">
      <c r="A5663" s="21" t="s">
        <v>9729</v>
      </c>
      <c r="B5663" s="21" t="s">
        <v>49</v>
      </c>
      <c r="C5663" s="22"/>
      <c r="D5663" s="22"/>
      <c r="E5663" s="22"/>
      <c r="F5663" s="22"/>
      <c r="G5663" s="22"/>
      <c r="H5663" s="22"/>
      <c r="I5663" s="22"/>
      <c r="J5663" s="22"/>
      <c r="K5663" s="23">
        <v>1</v>
      </c>
      <c r="L5663" s="23">
        <v>1</v>
      </c>
      <c r="M5663" s="21" t="s">
        <v>50</v>
      </c>
      <c r="N5663" s="21" t="s">
        <v>50</v>
      </c>
      <c r="O5663" s="22"/>
      <c r="P5663" s="22"/>
    </row>
    <row r="5664" spans="1:16" ht="45" x14ac:dyDescent="0.25">
      <c r="A5664" s="21" t="s">
        <v>9730</v>
      </c>
      <c r="B5664" s="21" t="s">
        <v>49</v>
      </c>
      <c r="C5664" s="22"/>
      <c r="D5664" s="22"/>
      <c r="E5664" s="22"/>
      <c r="F5664" s="22"/>
      <c r="G5664" s="22"/>
      <c r="H5664" s="22"/>
      <c r="I5664" s="22"/>
      <c r="J5664" s="22"/>
      <c r="K5664" s="23">
        <v>1</v>
      </c>
      <c r="L5664" s="23">
        <v>1</v>
      </c>
      <c r="M5664" s="21" t="s">
        <v>50</v>
      </c>
      <c r="N5664" s="21" t="s">
        <v>50</v>
      </c>
      <c r="O5664" s="22"/>
      <c r="P5664" s="22"/>
    </row>
    <row r="5665" spans="1:16" ht="45" x14ac:dyDescent="0.25">
      <c r="A5665" s="21" t="s">
        <v>9731</v>
      </c>
      <c r="B5665" s="21" t="s">
        <v>49</v>
      </c>
      <c r="C5665" s="22"/>
      <c r="D5665" s="22"/>
      <c r="E5665" s="22"/>
      <c r="F5665" s="22"/>
      <c r="G5665" s="22"/>
      <c r="H5665" s="22"/>
      <c r="I5665" s="22"/>
      <c r="J5665" s="22"/>
      <c r="K5665" s="23">
        <v>1</v>
      </c>
      <c r="L5665" s="23">
        <v>1</v>
      </c>
      <c r="M5665" s="21" t="s">
        <v>50</v>
      </c>
      <c r="N5665" s="21" t="s">
        <v>50</v>
      </c>
      <c r="O5665" s="22"/>
      <c r="P5665" s="22"/>
    </row>
    <row r="5666" spans="1:16" ht="45" x14ac:dyDescent="0.25">
      <c r="A5666" s="21" t="s">
        <v>9732</v>
      </c>
      <c r="B5666" s="21" t="s">
        <v>49</v>
      </c>
      <c r="C5666" s="22"/>
      <c r="D5666" s="22"/>
      <c r="E5666" s="22"/>
      <c r="F5666" s="22"/>
      <c r="G5666" s="22"/>
      <c r="H5666" s="22"/>
      <c r="I5666" s="22"/>
      <c r="J5666" s="22"/>
      <c r="K5666" s="23">
        <v>1</v>
      </c>
      <c r="L5666" s="23">
        <v>1</v>
      </c>
      <c r="M5666" s="21" t="s">
        <v>50</v>
      </c>
      <c r="N5666" s="21" t="s">
        <v>50</v>
      </c>
      <c r="O5666" s="22"/>
      <c r="P5666" s="22"/>
    </row>
    <row r="5667" spans="1:16" ht="45" x14ac:dyDescent="0.25">
      <c r="A5667" s="21" t="s">
        <v>1249</v>
      </c>
      <c r="B5667" s="21" t="s">
        <v>49</v>
      </c>
      <c r="C5667" s="23">
        <v>11621978.630000001</v>
      </c>
      <c r="D5667" s="23">
        <v>158.74</v>
      </c>
      <c r="E5667" s="23">
        <v>9000575.9199999999</v>
      </c>
      <c r="F5667" s="23">
        <v>157.69999999999999</v>
      </c>
      <c r="G5667" s="23">
        <v>8280527.8600000003</v>
      </c>
      <c r="H5667" s="23">
        <v>143.66</v>
      </c>
      <c r="I5667" s="23">
        <v>10885884.5</v>
      </c>
      <c r="J5667" s="23">
        <v>256.27</v>
      </c>
      <c r="K5667" s="23">
        <v>1</v>
      </c>
      <c r="L5667" s="23">
        <v>1</v>
      </c>
      <c r="M5667" s="21" t="s">
        <v>50</v>
      </c>
      <c r="N5667" s="21" t="s">
        <v>1462</v>
      </c>
      <c r="O5667" s="22"/>
      <c r="P5667" s="23">
        <v>73408.75</v>
      </c>
    </row>
    <row r="5668" spans="1:16" ht="45" x14ac:dyDescent="0.25">
      <c r="A5668" s="21" t="s">
        <v>9733</v>
      </c>
      <c r="B5668" s="21" t="s">
        <v>49</v>
      </c>
      <c r="C5668" s="22"/>
      <c r="D5668" s="22"/>
      <c r="E5668" s="22"/>
      <c r="F5668" s="22"/>
      <c r="G5668" s="22"/>
      <c r="H5668" s="22"/>
      <c r="I5668" s="22"/>
      <c r="J5668" s="22"/>
      <c r="K5668" s="23">
        <v>1</v>
      </c>
      <c r="L5668" s="23">
        <v>1</v>
      </c>
      <c r="M5668" s="21" t="s">
        <v>50</v>
      </c>
      <c r="N5668" s="21" t="s">
        <v>50</v>
      </c>
      <c r="O5668" s="22"/>
      <c r="P5668" s="22"/>
    </row>
    <row r="5669" spans="1:16" ht="45" x14ac:dyDescent="0.25">
      <c r="A5669" s="21" t="s">
        <v>9734</v>
      </c>
      <c r="B5669" s="21" t="s">
        <v>49</v>
      </c>
      <c r="C5669" s="22"/>
      <c r="D5669" s="22"/>
      <c r="E5669" s="22"/>
      <c r="F5669" s="22"/>
      <c r="G5669" s="22"/>
      <c r="H5669" s="22"/>
      <c r="I5669" s="22"/>
      <c r="J5669" s="22"/>
      <c r="K5669" s="23">
        <v>1</v>
      </c>
      <c r="L5669" s="23">
        <v>1</v>
      </c>
      <c r="M5669" s="21" t="s">
        <v>50</v>
      </c>
      <c r="N5669" s="21" t="s">
        <v>50</v>
      </c>
      <c r="O5669" s="22"/>
      <c r="P5669" s="22"/>
    </row>
    <row r="5670" spans="1:16" ht="45" x14ac:dyDescent="0.25">
      <c r="A5670" s="21" t="s">
        <v>9735</v>
      </c>
      <c r="B5670" s="21" t="s">
        <v>49</v>
      </c>
      <c r="C5670" s="22"/>
      <c r="D5670" s="22"/>
      <c r="E5670" s="22"/>
      <c r="F5670" s="22"/>
      <c r="G5670" s="22"/>
      <c r="H5670" s="22"/>
      <c r="I5670" s="22"/>
      <c r="J5670" s="22"/>
      <c r="K5670" s="23">
        <v>1</v>
      </c>
      <c r="L5670" s="23">
        <v>1</v>
      </c>
      <c r="M5670" s="21" t="s">
        <v>50</v>
      </c>
      <c r="N5670" s="21" t="s">
        <v>50</v>
      </c>
      <c r="O5670" s="22"/>
      <c r="P5670" s="22"/>
    </row>
    <row r="5671" spans="1:16" ht="45" x14ac:dyDescent="0.25">
      <c r="A5671" s="21" t="s">
        <v>9736</v>
      </c>
      <c r="B5671" s="21" t="s">
        <v>49</v>
      </c>
      <c r="C5671" s="22"/>
      <c r="D5671" s="22"/>
      <c r="E5671" s="22"/>
      <c r="F5671" s="22"/>
      <c r="G5671" s="22"/>
      <c r="H5671" s="22"/>
      <c r="I5671" s="22"/>
      <c r="J5671" s="22"/>
      <c r="K5671" s="23">
        <v>1</v>
      </c>
      <c r="L5671" s="23">
        <v>1</v>
      </c>
      <c r="M5671" s="21" t="s">
        <v>50</v>
      </c>
      <c r="N5671" s="21" t="s">
        <v>50</v>
      </c>
      <c r="O5671" s="22"/>
      <c r="P5671" s="22"/>
    </row>
    <row r="5672" spans="1:16" ht="45" x14ac:dyDescent="0.25">
      <c r="A5672" s="21" t="s">
        <v>9737</v>
      </c>
      <c r="B5672" s="21" t="s">
        <v>49</v>
      </c>
      <c r="C5672" s="22"/>
      <c r="D5672" s="22"/>
      <c r="E5672" s="22"/>
      <c r="F5672" s="22"/>
      <c r="G5672" s="22"/>
      <c r="H5672" s="22"/>
      <c r="I5672" s="22"/>
      <c r="J5672" s="22"/>
      <c r="K5672" s="23">
        <v>1</v>
      </c>
      <c r="L5672" s="23">
        <v>1</v>
      </c>
      <c r="M5672" s="21" t="s">
        <v>50</v>
      </c>
      <c r="N5672" s="21" t="s">
        <v>50</v>
      </c>
      <c r="O5672" s="22"/>
      <c r="P5672" s="22"/>
    </row>
    <row r="5673" spans="1:16" ht="45" x14ac:dyDescent="0.25">
      <c r="A5673" s="21" t="s">
        <v>9738</v>
      </c>
      <c r="B5673" s="21" t="s">
        <v>49</v>
      </c>
      <c r="C5673" s="22"/>
      <c r="D5673" s="22"/>
      <c r="E5673" s="22"/>
      <c r="F5673" s="22"/>
      <c r="G5673" s="22"/>
      <c r="H5673" s="22"/>
      <c r="I5673" s="22"/>
      <c r="J5673" s="22"/>
      <c r="K5673" s="23">
        <v>1</v>
      </c>
      <c r="L5673" s="23">
        <v>1</v>
      </c>
      <c r="M5673" s="21" t="s">
        <v>50</v>
      </c>
      <c r="N5673" s="21" t="s">
        <v>50</v>
      </c>
      <c r="O5673" s="22"/>
      <c r="P5673" s="22"/>
    </row>
    <row r="5674" spans="1:16" ht="45" x14ac:dyDescent="0.25">
      <c r="A5674" s="21" t="s">
        <v>9739</v>
      </c>
      <c r="B5674" s="21" t="s">
        <v>49</v>
      </c>
      <c r="C5674" s="22"/>
      <c r="D5674" s="22"/>
      <c r="E5674" s="22"/>
      <c r="F5674" s="22"/>
      <c r="G5674" s="22"/>
      <c r="H5674" s="22"/>
      <c r="I5674" s="22"/>
      <c r="J5674" s="22"/>
      <c r="K5674" s="23">
        <v>1</v>
      </c>
      <c r="L5674" s="23">
        <v>1</v>
      </c>
      <c r="M5674" s="21" t="s">
        <v>50</v>
      </c>
      <c r="N5674" s="21" t="s">
        <v>50</v>
      </c>
      <c r="O5674" s="22"/>
      <c r="P5674" s="22"/>
    </row>
    <row r="5675" spans="1:16" ht="45" x14ac:dyDescent="0.25">
      <c r="A5675" s="21" t="s">
        <v>9740</v>
      </c>
      <c r="B5675" s="21" t="s">
        <v>49</v>
      </c>
      <c r="C5675" s="22"/>
      <c r="D5675" s="22"/>
      <c r="E5675" s="22"/>
      <c r="F5675" s="22"/>
      <c r="G5675" s="22"/>
      <c r="H5675" s="22"/>
      <c r="I5675" s="22"/>
      <c r="J5675" s="22"/>
      <c r="K5675" s="23">
        <v>1</v>
      </c>
      <c r="L5675" s="23">
        <v>1</v>
      </c>
      <c r="M5675" s="21" t="s">
        <v>50</v>
      </c>
      <c r="N5675" s="21" t="s">
        <v>50</v>
      </c>
      <c r="O5675" s="22"/>
      <c r="P5675" s="22"/>
    </row>
    <row r="5676" spans="1:16" ht="45" x14ac:dyDescent="0.25">
      <c r="A5676" s="21" t="s">
        <v>9741</v>
      </c>
      <c r="B5676" s="21" t="s">
        <v>49</v>
      </c>
      <c r="C5676" s="22"/>
      <c r="D5676" s="22"/>
      <c r="E5676" s="22"/>
      <c r="F5676" s="22"/>
      <c r="G5676" s="22"/>
      <c r="H5676" s="22"/>
      <c r="I5676" s="22"/>
      <c r="J5676" s="22"/>
      <c r="K5676" s="23">
        <v>1</v>
      </c>
      <c r="L5676" s="23">
        <v>1</v>
      </c>
      <c r="M5676" s="21" t="s">
        <v>50</v>
      </c>
      <c r="N5676" s="21" t="s">
        <v>50</v>
      </c>
      <c r="O5676" s="22"/>
      <c r="P5676" s="22"/>
    </row>
    <row r="5677" spans="1:16" ht="45" x14ac:dyDescent="0.25">
      <c r="A5677" s="21" t="s">
        <v>9742</v>
      </c>
      <c r="B5677" s="21" t="s">
        <v>49</v>
      </c>
      <c r="C5677" s="22"/>
      <c r="D5677" s="22"/>
      <c r="E5677" s="22"/>
      <c r="F5677" s="22"/>
      <c r="G5677" s="22"/>
      <c r="H5677" s="22"/>
      <c r="I5677" s="22"/>
      <c r="J5677" s="22"/>
      <c r="K5677" s="23">
        <v>1</v>
      </c>
      <c r="L5677" s="23">
        <v>1</v>
      </c>
      <c r="M5677" s="21" t="s">
        <v>50</v>
      </c>
      <c r="N5677" s="21" t="s">
        <v>50</v>
      </c>
      <c r="O5677" s="22"/>
      <c r="P5677" s="22"/>
    </row>
    <row r="5678" spans="1:16" ht="45" x14ac:dyDescent="0.25">
      <c r="A5678" s="21" t="s">
        <v>9743</v>
      </c>
      <c r="B5678" s="21" t="s">
        <v>49</v>
      </c>
      <c r="C5678" s="22"/>
      <c r="D5678" s="22"/>
      <c r="E5678" s="22"/>
      <c r="F5678" s="22"/>
      <c r="G5678" s="22"/>
      <c r="H5678" s="22"/>
      <c r="I5678" s="22"/>
      <c r="J5678" s="22"/>
      <c r="K5678" s="23">
        <v>1</v>
      </c>
      <c r="L5678" s="23">
        <v>1</v>
      </c>
      <c r="M5678" s="21" t="s">
        <v>50</v>
      </c>
      <c r="N5678" s="21" t="s">
        <v>50</v>
      </c>
      <c r="O5678" s="22"/>
      <c r="P5678" s="22"/>
    </row>
    <row r="5679" spans="1:16" ht="45" x14ac:dyDescent="0.25">
      <c r="A5679" s="21" t="s">
        <v>9744</v>
      </c>
      <c r="B5679" s="21" t="s">
        <v>49</v>
      </c>
      <c r="C5679" s="22"/>
      <c r="D5679" s="22"/>
      <c r="E5679" s="22"/>
      <c r="F5679" s="22"/>
      <c r="G5679" s="22"/>
      <c r="H5679" s="22"/>
      <c r="I5679" s="22"/>
      <c r="J5679" s="22"/>
      <c r="K5679" s="23">
        <v>1</v>
      </c>
      <c r="L5679" s="23">
        <v>1</v>
      </c>
      <c r="M5679" s="21" t="s">
        <v>50</v>
      </c>
      <c r="N5679" s="21" t="s">
        <v>50</v>
      </c>
      <c r="O5679" s="22"/>
      <c r="P5679" s="22"/>
    </row>
    <row r="5680" spans="1:16" ht="45" x14ac:dyDescent="0.25">
      <c r="A5680" s="21" t="s">
        <v>9745</v>
      </c>
      <c r="B5680" s="21" t="s">
        <v>49</v>
      </c>
      <c r="C5680" s="22"/>
      <c r="D5680" s="22"/>
      <c r="E5680" s="22"/>
      <c r="F5680" s="22"/>
      <c r="G5680" s="22"/>
      <c r="H5680" s="22"/>
      <c r="I5680" s="22"/>
      <c r="J5680" s="22"/>
      <c r="K5680" s="23">
        <v>1</v>
      </c>
      <c r="L5680" s="23">
        <v>1</v>
      </c>
      <c r="M5680" s="21" t="s">
        <v>50</v>
      </c>
      <c r="N5680" s="21" t="s">
        <v>50</v>
      </c>
      <c r="O5680" s="22"/>
      <c r="P5680" s="22"/>
    </row>
    <row r="5681" spans="1:16" ht="45" x14ac:dyDescent="0.25">
      <c r="A5681" s="21" t="s">
        <v>9746</v>
      </c>
      <c r="B5681" s="21" t="s">
        <v>49</v>
      </c>
      <c r="C5681" s="22"/>
      <c r="D5681" s="22"/>
      <c r="E5681" s="22"/>
      <c r="F5681" s="22"/>
      <c r="G5681" s="22"/>
      <c r="H5681" s="22"/>
      <c r="I5681" s="22"/>
      <c r="J5681" s="22"/>
      <c r="K5681" s="23">
        <v>1</v>
      </c>
      <c r="L5681" s="23">
        <v>1</v>
      </c>
      <c r="M5681" s="21" t="s">
        <v>50</v>
      </c>
      <c r="N5681" s="21" t="s">
        <v>50</v>
      </c>
      <c r="O5681" s="22"/>
      <c r="P5681" s="22"/>
    </row>
    <row r="5682" spans="1:16" ht="45" x14ac:dyDescent="0.25">
      <c r="A5682" s="21" t="s">
        <v>9747</v>
      </c>
      <c r="B5682" s="21" t="s">
        <v>49</v>
      </c>
      <c r="C5682" s="22"/>
      <c r="D5682" s="22"/>
      <c r="E5682" s="22"/>
      <c r="F5682" s="22"/>
      <c r="G5682" s="22"/>
      <c r="H5682" s="22"/>
      <c r="I5682" s="22"/>
      <c r="J5682" s="22"/>
      <c r="K5682" s="23">
        <v>1</v>
      </c>
      <c r="L5682" s="23">
        <v>1</v>
      </c>
      <c r="M5682" s="21" t="s">
        <v>50</v>
      </c>
      <c r="N5682" s="21" t="s">
        <v>50</v>
      </c>
      <c r="O5682" s="22"/>
      <c r="P5682" s="22"/>
    </row>
    <row r="5683" spans="1:16" ht="45" x14ac:dyDescent="0.25">
      <c r="A5683" s="21" t="s">
        <v>9748</v>
      </c>
      <c r="B5683" s="21" t="s">
        <v>49</v>
      </c>
      <c r="C5683" s="22"/>
      <c r="D5683" s="22"/>
      <c r="E5683" s="22"/>
      <c r="F5683" s="22"/>
      <c r="G5683" s="22"/>
      <c r="H5683" s="22"/>
      <c r="I5683" s="22"/>
      <c r="J5683" s="22"/>
      <c r="K5683" s="23">
        <v>1</v>
      </c>
      <c r="L5683" s="23">
        <v>1</v>
      </c>
      <c r="M5683" s="21" t="s">
        <v>50</v>
      </c>
      <c r="N5683" s="21" t="s">
        <v>50</v>
      </c>
      <c r="O5683" s="22"/>
      <c r="P5683" s="22"/>
    </row>
    <row r="5684" spans="1:16" ht="45" x14ac:dyDescent="0.25">
      <c r="A5684" s="21" t="s">
        <v>9749</v>
      </c>
      <c r="B5684" s="21" t="s">
        <v>49</v>
      </c>
      <c r="C5684" s="22"/>
      <c r="D5684" s="22"/>
      <c r="E5684" s="22"/>
      <c r="F5684" s="22"/>
      <c r="G5684" s="22"/>
      <c r="H5684" s="22"/>
      <c r="I5684" s="22"/>
      <c r="J5684" s="22"/>
      <c r="K5684" s="23">
        <v>1</v>
      </c>
      <c r="L5684" s="23">
        <v>1</v>
      </c>
      <c r="M5684" s="21" t="s">
        <v>50</v>
      </c>
      <c r="N5684" s="21" t="s">
        <v>50</v>
      </c>
      <c r="O5684" s="22"/>
      <c r="P5684" s="22"/>
    </row>
    <row r="5685" spans="1:16" ht="45" x14ac:dyDescent="0.25">
      <c r="A5685" s="21" t="s">
        <v>9750</v>
      </c>
      <c r="B5685" s="21" t="s">
        <v>49</v>
      </c>
      <c r="C5685" s="22"/>
      <c r="D5685" s="22"/>
      <c r="E5685" s="22"/>
      <c r="F5685" s="22"/>
      <c r="G5685" s="22"/>
      <c r="H5685" s="22"/>
      <c r="I5685" s="22"/>
      <c r="J5685" s="22"/>
      <c r="K5685" s="23">
        <v>1</v>
      </c>
      <c r="L5685" s="23">
        <v>1</v>
      </c>
      <c r="M5685" s="21" t="s">
        <v>50</v>
      </c>
      <c r="N5685" s="21" t="s">
        <v>50</v>
      </c>
      <c r="O5685" s="22"/>
      <c r="P5685" s="22"/>
    </row>
    <row r="5686" spans="1:16" ht="45" x14ac:dyDescent="0.25">
      <c r="A5686" s="21" t="s">
        <v>9751</v>
      </c>
      <c r="B5686" s="21" t="s">
        <v>49</v>
      </c>
      <c r="C5686" s="22"/>
      <c r="D5686" s="22"/>
      <c r="E5686" s="22"/>
      <c r="F5686" s="22"/>
      <c r="G5686" s="22"/>
      <c r="H5686" s="22"/>
      <c r="I5686" s="22"/>
      <c r="J5686" s="22"/>
      <c r="K5686" s="23">
        <v>1</v>
      </c>
      <c r="L5686" s="23">
        <v>1</v>
      </c>
      <c r="M5686" s="21" t="s">
        <v>50</v>
      </c>
      <c r="N5686" s="21" t="s">
        <v>50</v>
      </c>
      <c r="O5686" s="22"/>
      <c r="P5686" s="22"/>
    </row>
    <row r="5687" spans="1:16" ht="45" x14ac:dyDescent="0.25">
      <c r="A5687" s="21" t="s">
        <v>9752</v>
      </c>
      <c r="B5687" s="21" t="s">
        <v>49</v>
      </c>
      <c r="C5687" s="22"/>
      <c r="D5687" s="22"/>
      <c r="E5687" s="22"/>
      <c r="F5687" s="22"/>
      <c r="G5687" s="22"/>
      <c r="H5687" s="22"/>
      <c r="I5687" s="22"/>
      <c r="J5687" s="22"/>
      <c r="K5687" s="23">
        <v>1</v>
      </c>
      <c r="L5687" s="23">
        <v>1</v>
      </c>
      <c r="M5687" s="21" t="s">
        <v>50</v>
      </c>
      <c r="N5687" s="21" t="s">
        <v>50</v>
      </c>
      <c r="O5687" s="22"/>
      <c r="P5687" s="22"/>
    </row>
    <row r="5688" spans="1:16" ht="45" x14ac:dyDescent="0.25">
      <c r="A5688" s="21" t="s">
        <v>9753</v>
      </c>
      <c r="B5688" s="21" t="s">
        <v>49</v>
      </c>
      <c r="C5688" s="22"/>
      <c r="D5688" s="22"/>
      <c r="E5688" s="22"/>
      <c r="F5688" s="22"/>
      <c r="G5688" s="22"/>
      <c r="H5688" s="22"/>
      <c r="I5688" s="22"/>
      <c r="J5688" s="22"/>
      <c r="K5688" s="23">
        <v>1</v>
      </c>
      <c r="L5688" s="23">
        <v>1</v>
      </c>
      <c r="M5688" s="21" t="s">
        <v>50</v>
      </c>
      <c r="N5688" s="21" t="s">
        <v>50</v>
      </c>
      <c r="O5688" s="22"/>
      <c r="P5688" s="22"/>
    </row>
    <row r="5689" spans="1:16" ht="45" x14ac:dyDescent="0.25">
      <c r="A5689" s="21" t="s">
        <v>9754</v>
      </c>
      <c r="B5689" s="21" t="s">
        <v>49</v>
      </c>
      <c r="C5689" s="22"/>
      <c r="D5689" s="22"/>
      <c r="E5689" s="22"/>
      <c r="F5689" s="22"/>
      <c r="G5689" s="22"/>
      <c r="H5689" s="22"/>
      <c r="I5689" s="22"/>
      <c r="J5689" s="22"/>
      <c r="K5689" s="23">
        <v>1</v>
      </c>
      <c r="L5689" s="23">
        <v>1</v>
      </c>
      <c r="M5689" s="21" t="s">
        <v>50</v>
      </c>
      <c r="N5689" s="21" t="s">
        <v>50</v>
      </c>
      <c r="O5689" s="22"/>
      <c r="P5689" s="22"/>
    </row>
    <row r="5690" spans="1:16" ht="45" x14ac:dyDescent="0.25">
      <c r="A5690" s="21" t="s">
        <v>9755</v>
      </c>
      <c r="B5690" s="21" t="s">
        <v>49</v>
      </c>
      <c r="C5690" s="22"/>
      <c r="D5690" s="22"/>
      <c r="E5690" s="22"/>
      <c r="F5690" s="22"/>
      <c r="G5690" s="22"/>
      <c r="H5690" s="22"/>
      <c r="I5690" s="22"/>
      <c r="J5690" s="22"/>
      <c r="K5690" s="23">
        <v>1</v>
      </c>
      <c r="L5690" s="23">
        <v>1</v>
      </c>
      <c r="M5690" s="21" t="s">
        <v>50</v>
      </c>
      <c r="N5690" s="21" t="s">
        <v>50</v>
      </c>
      <c r="O5690" s="22"/>
      <c r="P5690" s="22"/>
    </row>
    <row r="5691" spans="1:16" ht="45" x14ac:dyDescent="0.25">
      <c r="A5691" s="21" t="s">
        <v>673</v>
      </c>
      <c r="B5691" s="21" t="s">
        <v>49</v>
      </c>
      <c r="C5691" s="23">
        <v>5373021.29</v>
      </c>
      <c r="D5691" s="23">
        <v>76.75</v>
      </c>
      <c r="E5691" s="23">
        <v>5072924.07</v>
      </c>
      <c r="F5691" s="23">
        <v>89.26</v>
      </c>
      <c r="G5691" s="23">
        <v>23475266</v>
      </c>
      <c r="H5691" s="23">
        <v>533.08000000000004</v>
      </c>
      <c r="I5691" s="23">
        <v>6564266.0099999998</v>
      </c>
      <c r="J5691" s="23">
        <v>116.77</v>
      </c>
      <c r="K5691" s="23">
        <v>1</v>
      </c>
      <c r="L5691" s="23">
        <v>1</v>
      </c>
      <c r="M5691" s="21" t="s">
        <v>50</v>
      </c>
      <c r="N5691" s="21" t="s">
        <v>1462</v>
      </c>
      <c r="O5691" s="22"/>
      <c r="P5691" s="23">
        <v>58226.75</v>
      </c>
    </row>
    <row r="5692" spans="1:16" ht="45" x14ac:dyDescent="0.25">
      <c r="A5692" s="21" t="s">
        <v>9756</v>
      </c>
      <c r="B5692" s="21" t="s">
        <v>49</v>
      </c>
      <c r="C5692" s="22"/>
      <c r="D5692" s="22"/>
      <c r="E5692" s="22"/>
      <c r="F5692" s="22"/>
      <c r="G5692" s="22"/>
      <c r="H5692" s="22"/>
      <c r="I5692" s="22"/>
      <c r="J5692" s="22"/>
      <c r="K5692" s="23">
        <v>1</v>
      </c>
      <c r="L5692" s="23">
        <v>1</v>
      </c>
      <c r="M5692" s="21" t="s">
        <v>50</v>
      </c>
      <c r="N5692" s="21" t="s">
        <v>50</v>
      </c>
      <c r="O5692" s="22"/>
      <c r="P5692" s="22"/>
    </row>
    <row r="5693" spans="1:16" ht="45" x14ac:dyDescent="0.25">
      <c r="A5693" s="21" t="s">
        <v>676</v>
      </c>
      <c r="B5693" s="21" t="s">
        <v>49</v>
      </c>
      <c r="C5693" s="23">
        <v>5966151.6600000001</v>
      </c>
      <c r="D5693" s="23">
        <v>621.08000000000004</v>
      </c>
      <c r="E5693" s="23">
        <v>5928310.9500000002</v>
      </c>
      <c r="F5693" s="23">
        <v>530.27</v>
      </c>
      <c r="G5693" s="23">
        <v>5454955.9900000002</v>
      </c>
      <c r="H5693" s="23">
        <v>436.57</v>
      </c>
      <c r="I5693" s="23">
        <v>5978812.9000000004</v>
      </c>
      <c r="J5693" s="23">
        <v>526.12</v>
      </c>
      <c r="K5693" s="23">
        <v>1</v>
      </c>
      <c r="L5693" s="23">
        <v>1</v>
      </c>
      <c r="M5693" s="21" t="s">
        <v>50</v>
      </c>
      <c r="N5693" s="21" t="s">
        <v>5192</v>
      </c>
      <c r="O5693" s="22"/>
      <c r="P5693" s="23">
        <v>13389</v>
      </c>
    </row>
    <row r="5694" spans="1:16" ht="45" x14ac:dyDescent="0.25">
      <c r="A5694" s="21" t="s">
        <v>9757</v>
      </c>
      <c r="B5694" s="21" t="s">
        <v>49</v>
      </c>
      <c r="C5694" s="22"/>
      <c r="D5694" s="22"/>
      <c r="E5694" s="22"/>
      <c r="F5694" s="22"/>
      <c r="G5694" s="22"/>
      <c r="H5694" s="22"/>
      <c r="I5694" s="22"/>
      <c r="J5694" s="22"/>
      <c r="K5694" s="23">
        <v>1</v>
      </c>
      <c r="L5694" s="23">
        <v>1</v>
      </c>
      <c r="M5694" s="21" t="s">
        <v>50</v>
      </c>
      <c r="N5694" s="21" t="s">
        <v>50</v>
      </c>
      <c r="O5694" s="22"/>
      <c r="P5694" s="22"/>
    </row>
    <row r="5695" spans="1:16" ht="45" x14ac:dyDescent="0.25">
      <c r="A5695" s="21" t="s">
        <v>9758</v>
      </c>
      <c r="B5695" s="21" t="s">
        <v>49</v>
      </c>
      <c r="C5695" s="22"/>
      <c r="D5695" s="22"/>
      <c r="E5695" s="22"/>
      <c r="F5695" s="22"/>
      <c r="G5695" s="22"/>
      <c r="H5695" s="22"/>
      <c r="I5695" s="22"/>
      <c r="J5695" s="22"/>
      <c r="K5695" s="23">
        <v>1</v>
      </c>
      <c r="L5695" s="23">
        <v>1</v>
      </c>
      <c r="M5695" s="21" t="s">
        <v>50</v>
      </c>
      <c r="N5695" s="21" t="s">
        <v>50</v>
      </c>
      <c r="O5695" s="22"/>
      <c r="P5695" s="22"/>
    </row>
    <row r="5696" spans="1:16" ht="45" x14ac:dyDescent="0.25">
      <c r="A5696" s="21" t="s">
        <v>9759</v>
      </c>
      <c r="B5696" s="21" t="s">
        <v>49</v>
      </c>
      <c r="C5696" s="22"/>
      <c r="D5696" s="22"/>
      <c r="E5696" s="22"/>
      <c r="F5696" s="22"/>
      <c r="G5696" s="22"/>
      <c r="H5696" s="22"/>
      <c r="I5696" s="22"/>
      <c r="J5696" s="22"/>
      <c r="K5696" s="23">
        <v>1</v>
      </c>
      <c r="L5696" s="23">
        <v>1</v>
      </c>
      <c r="M5696" s="21" t="s">
        <v>50</v>
      </c>
      <c r="N5696" s="21" t="s">
        <v>50</v>
      </c>
      <c r="O5696" s="22"/>
      <c r="P5696" s="22"/>
    </row>
    <row r="5697" spans="1:16" ht="45" x14ac:dyDescent="0.25">
      <c r="A5697" s="21" t="s">
        <v>9760</v>
      </c>
      <c r="B5697" s="21" t="s">
        <v>49</v>
      </c>
      <c r="C5697" s="22"/>
      <c r="D5697" s="22"/>
      <c r="E5697" s="22"/>
      <c r="F5697" s="22"/>
      <c r="G5697" s="22"/>
      <c r="H5697" s="22"/>
      <c r="I5697" s="22"/>
      <c r="J5697" s="22"/>
      <c r="K5697" s="23">
        <v>1</v>
      </c>
      <c r="L5697" s="23">
        <v>1</v>
      </c>
      <c r="M5697" s="21" t="s">
        <v>50</v>
      </c>
      <c r="N5697" s="21" t="s">
        <v>50</v>
      </c>
      <c r="O5697" s="22"/>
      <c r="P5697" s="22"/>
    </row>
    <row r="5698" spans="1:16" ht="45" x14ac:dyDescent="0.25">
      <c r="A5698" s="21" t="s">
        <v>9761</v>
      </c>
      <c r="B5698" s="21" t="s">
        <v>49</v>
      </c>
      <c r="C5698" s="22"/>
      <c r="D5698" s="22"/>
      <c r="E5698" s="22"/>
      <c r="F5698" s="22"/>
      <c r="G5698" s="22"/>
      <c r="H5698" s="22"/>
      <c r="I5698" s="22"/>
      <c r="J5698" s="22"/>
      <c r="K5698" s="23">
        <v>1</v>
      </c>
      <c r="L5698" s="23">
        <v>1</v>
      </c>
      <c r="M5698" s="21" t="s">
        <v>50</v>
      </c>
      <c r="N5698" s="21" t="s">
        <v>50</v>
      </c>
      <c r="O5698" s="22"/>
      <c r="P5698" s="22"/>
    </row>
    <row r="5699" spans="1:16" ht="45" x14ac:dyDescent="0.25">
      <c r="A5699" s="21" t="s">
        <v>9762</v>
      </c>
      <c r="B5699" s="21" t="s">
        <v>49</v>
      </c>
      <c r="C5699" s="22"/>
      <c r="D5699" s="22"/>
      <c r="E5699" s="22"/>
      <c r="F5699" s="22"/>
      <c r="G5699" s="22"/>
      <c r="H5699" s="22"/>
      <c r="I5699" s="22"/>
      <c r="J5699" s="22"/>
      <c r="K5699" s="23">
        <v>1</v>
      </c>
      <c r="L5699" s="23">
        <v>1</v>
      </c>
      <c r="M5699" s="21" t="s">
        <v>50</v>
      </c>
      <c r="N5699" s="21" t="s">
        <v>50</v>
      </c>
      <c r="O5699" s="22"/>
      <c r="P5699" s="22"/>
    </row>
    <row r="5700" spans="1:16" ht="45" x14ac:dyDescent="0.25">
      <c r="A5700" s="21" t="s">
        <v>9763</v>
      </c>
      <c r="B5700" s="21" t="s">
        <v>49</v>
      </c>
      <c r="C5700" s="22"/>
      <c r="D5700" s="22"/>
      <c r="E5700" s="22"/>
      <c r="F5700" s="22"/>
      <c r="G5700" s="22"/>
      <c r="H5700" s="22"/>
      <c r="I5700" s="22"/>
      <c r="J5700" s="22"/>
      <c r="K5700" s="23">
        <v>1</v>
      </c>
      <c r="L5700" s="23">
        <v>1</v>
      </c>
      <c r="M5700" s="21" t="s">
        <v>50</v>
      </c>
      <c r="N5700" s="21" t="s">
        <v>50</v>
      </c>
      <c r="O5700" s="22"/>
      <c r="P5700" s="22"/>
    </row>
    <row r="5701" spans="1:16" ht="45" x14ac:dyDescent="0.25">
      <c r="A5701" s="21" t="s">
        <v>9764</v>
      </c>
      <c r="B5701" s="21" t="s">
        <v>49</v>
      </c>
      <c r="C5701" s="22"/>
      <c r="D5701" s="22"/>
      <c r="E5701" s="22"/>
      <c r="F5701" s="22"/>
      <c r="G5701" s="22"/>
      <c r="H5701" s="22"/>
      <c r="I5701" s="22"/>
      <c r="J5701" s="22"/>
      <c r="K5701" s="23">
        <v>1</v>
      </c>
      <c r="L5701" s="23">
        <v>1</v>
      </c>
      <c r="M5701" s="21" t="s">
        <v>50</v>
      </c>
      <c r="N5701" s="21" t="s">
        <v>50</v>
      </c>
      <c r="O5701" s="22"/>
      <c r="P5701" s="22"/>
    </row>
    <row r="5702" spans="1:16" ht="45" x14ac:dyDescent="0.25">
      <c r="A5702" s="21" t="s">
        <v>9765</v>
      </c>
      <c r="B5702" s="21" t="s">
        <v>49</v>
      </c>
      <c r="C5702" s="22"/>
      <c r="D5702" s="22"/>
      <c r="E5702" s="22"/>
      <c r="F5702" s="22"/>
      <c r="G5702" s="22"/>
      <c r="H5702" s="22"/>
      <c r="I5702" s="22"/>
      <c r="J5702" s="22"/>
      <c r="K5702" s="23">
        <v>1</v>
      </c>
      <c r="L5702" s="23">
        <v>1</v>
      </c>
      <c r="M5702" s="21" t="s">
        <v>50</v>
      </c>
      <c r="N5702" s="21" t="s">
        <v>50</v>
      </c>
      <c r="O5702" s="22"/>
      <c r="P5702" s="22"/>
    </row>
    <row r="5703" spans="1:16" ht="45" x14ac:dyDescent="0.25">
      <c r="A5703" s="21" t="s">
        <v>4148</v>
      </c>
      <c r="B5703" s="21" t="s">
        <v>49</v>
      </c>
      <c r="C5703" s="22"/>
      <c r="D5703" s="22"/>
      <c r="E5703" s="23">
        <v>167592257.75</v>
      </c>
      <c r="F5703" s="23">
        <v>330.02</v>
      </c>
      <c r="G5703" s="23">
        <v>85178824.620000005</v>
      </c>
      <c r="H5703" s="23">
        <v>217.06</v>
      </c>
      <c r="I5703" s="23">
        <v>125041729.47</v>
      </c>
      <c r="J5703" s="23">
        <v>235.82</v>
      </c>
      <c r="K5703" s="23">
        <v>1</v>
      </c>
      <c r="L5703" s="23">
        <v>1</v>
      </c>
      <c r="M5703" s="21" t="s">
        <v>50</v>
      </c>
      <c r="N5703" s="21" t="s">
        <v>50</v>
      </c>
      <c r="O5703" s="22"/>
      <c r="P5703" s="22"/>
    </row>
    <row r="5704" spans="1:16" ht="45" x14ac:dyDescent="0.25">
      <c r="A5704" s="21" t="s">
        <v>9766</v>
      </c>
      <c r="B5704" s="21" t="s">
        <v>49</v>
      </c>
      <c r="C5704" s="22"/>
      <c r="D5704" s="22"/>
      <c r="E5704" s="22"/>
      <c r="F5704" s="22"/>
      <c r="G5704" s="22"/>
      <c r="H5704" s="22"/>
      <c r="I5704" s="22"/>
      <c r="J5704" s="22"/>
      <c r="K5704" s="23">
        <v>1</v>
      </c>
      <c r="L5704" s="23">
        <v>1</v>
      </c>
      <c r="M5704" s="21" t="s">
        <v>50</v>
      </c>
      <c r="N5704" s="21" t="s">
        <v>50</v>
      </c>
      <c r="O5704" s="22"/>
      <c r="P5704" s="22"/>
    </row>
    <row r="5705" spans="1:16" ht="45" x14ac:dyDescent="0.25">
      <c r="A5705" s="21" t="s">
        <v>9767</v>
      </c>
      <c r="B5705" s="21" t="s">
        <v>49</v>
      </c>
      <c r="C5705" s="22"/>
      <c r="D5705" s="22"/>
      <c r="E5705" s="22"/>
      <c r="F5705" s="22"/>
      <c r="G5705" s="22"/>
      <c r="H5705" s="22"/>
      <c r="I5705" s="22"/>
      <c r="J5705" s="22"/>
      <c r="K5705" s="23">
        <v>1</v>
      </c>
      <c r="L5705" s="23">
        <v>1</v>
      </c>
      <c r="M5705" s="21" t="s">
        <v>50</v>
      </c>
      <c r="N5705" s="21" t="s">
        <v>50</v>
      </c>
      <c r="O5705" s="22"/>
      <c r="P5705" s="22"/>
    </row>
    <row r="5706" spans="1:16" ht="45" x14ac:dyDescent="0.25">
      <c r="A5706" s="21" t="s">
        <v>9768</v>
      </c>
      <c r="B5706" s="21" t="s">
        <v>49</v>
      </c>
      <c r="C5706" s="22"/>
      <c r="D5706" s="22"/>
      <c r="E5706" s="22"/>
      <c r="F5706" s="22"/>
      <c r="G5706" s="22"/>
      <c r="H5706" s="22"/>
      <c r="I5706" s="22"/>
      <c r="J5706" s="22"/>
      <c r="K5706" s="23">
        <v>1</v>
      </c>
      <c r="L5706" s="23">
        <v>1</v>
      </c>
      <c r="M5706" s="21" t="s">
        <v>50</v>
      </c>
      <c r="N5706" s="21" t="s">
        <v>50</v>
      </c>
      <c r="O5706" s="22"/>
      <c r="P5706" s="22"/>
    </row>
    <row r="5707" spans="1:16" ht="45" x14ac:dyDescent="0.25">
      <c r="A5707" s="21" t="s">
        <v>9769</v>
      </c>
      <c r="B5707" s="21" t="s">
        <v>49</v>
      </c>
      <c r="C5707" s="22"/>
      <c r="D5707" s="22"/>
      <c r="E5707" s="22"/>
      <c r="F5707" s="22"/>
      <c r="G5707" s="22"/>
      <c r="H5707" s="22"/>
      <c r="I5707" s="22"/>
      <c r="J5707" s="22"/>
      <c r="K5707" s="23">
        <v>1</v>
      </c>
      <c r="L5707" s="23">
        <v>1</v>
      </c>
      <c r="M5707" s="21" t="s">
        <v>50</v>
      </c>
      <c r="N5707" s="21" t="s">
        <v>50</v>
      </c>
      <c r="O5707" s="22"/>
      <c r="P5707" s="22"/>
    </row>
    <row r="5708" spans="1:16" ht="45" x14ac:dyDescent="0.25">
      <c r="A5708" s="21" t="s">
        <v>9770</v>
      </c>
      <c r="B5708" s="21" t="s">
        <v>49</v>
      </c>
      <c r="C5708" s="22"/>
      <c r="D5708" s="22"/>
      <c r="E5708" s="22"/>
      <c r="F5708" s="22"/>
      <c r="G5708" s="22"/>
      <c r="H5708" s="22"/>
      <c r="I5708" s="22"/>
      <c r="J5708" s="22"/>
      <c r="K5708" s="23">
        <v>1</v>
      </c>
      <c r="L5708" s="23">
        <v>1</v>
      </c>
      <c r="M5708" s="21" t="s">
        <v>50</v>
      </c>
      <c r="N5708" s="21" t="s">
        <v>50</v>
      </c>
      <c r="O5708" s="22"/>
      <c r="P5708" s="22"/>
    </row>
    <row r="5709" spans="1:16" ht="45" x14ac:dyDescent="0.25">
      <c r="A5709" s="21" t="s">
        <v>4150</v>
      </c>
      <c r="B5709" s="21" t="s">
        <v>198</v>
      </c>
      <c r="C5709" s="23">
        <v>27985282.949999999</v>
      </c>
      <c r="D5709" s="23">
        <v>59.59</v>
      </c>
      <c r="E5709" s="23">
        <v>24800329.5</v>
      </c>
      <c r="F5709" s="23">
        <v>70.03</v>
      </c>
      <c r="G5709" s="23">
        <v>18438207.420000002</v>
      </c>
      <c r="H5709" s="23">
        <v>59.33</v>
      </c>
      <c r="I5709" s="23">
        <v>13990144.439999999</v>
      </c>
      <c r="J5709" s="23">
        <v>24.66</v>
      </c>
      <c r="K5709" s="23">
        <v>1</v>
      </c>
      <c r="L5709" s="23">
        <v>1</v>
      </c>
      <c r="M5709" s="21" t="s">
        <v>50</v>
      </c>
      <c r="N5709" s="21" t="s">
        <v>58</v>
      </c>
      <c r="O5709" s="22"/>
      <c r="P5709" s="23">
        <v>354316.75</v>
      </c>
    </row>
    <row r="5710" spans="1:16" ht="45" x14ac:dyDescent="0.25">
      <c r="A5710" s="21" t="s">
        <v>9771</v>
      </c>
      <c r="B5710" s="21" t="s">
        <v>49</v>
      </c>
      <c r="C5710" s="22"/>
      <c r="D5710" s="22"/>
      <c r="E5710" s="22"/>
      <c r="F5710" s="22"/>
      <c r="G5710" s="22"/>
      <c r="H5710" s="22"/>
      <c r="I5710" s="22"/>
      <c r="J5710" s="22"/>
      <c r="K5710" s="23">
        <v>1</v>
      </c>
      <c r="L5710" s="23">
        <v>1</v>
      </c>
      <c r="M5710" s="21" t="s">
        <v>50</v>
      </c>
      <c r="N5710" s="21" t="s">
        <v>50</v>
      </c>
      <c r="O5710" s="22"/>
      <c r="P5710" s="22"/>
    </row>
    <row r="5711" spans="1:16" ht="45" x14ac:dyDescent="0.25">
      <c r="A5711" s="21" t="s">
        <v>9772</v>
      </c>
      <c r="B5711" s="21" t="s">
        <v>49</v>
      </c>
      <c r="C5711" s="22"/>
      <c r="D5711" s="22"/>
      <c r="E5711" s="22"/>
      <c r="F5711" s="22"/>
      <c r="G5711" s="22"/>
      <c r="H5711" s="22"/>
      <c r="I5711" s="22"/>
      <c r="J5711" s="22"/>
      <c r="K5711" s="23">
        <v>1</v>
      </c>
      <c r="L5711" s="23">
        <v>1</v>
      </c>
      <c r="M5711" s="21" t="s">
        <v>50</v>
      </c>
      <c r="N5711" s="21" t="s">
        <v>50</v>
      </c>
      <c r="O5711" s="22"/>
      <c r="P5711" s="22"/>
    </row>
    <row r="5712" spans="1:16" ht="45" x14ac:dyDescent="0.25">
      <c r="A5712" s="21" t="s">
        <v>9773</v>
      </c>
      <c r="B5712" s="21" t="s">
        <v>49</v>
      </c>
      <c r="C5712" s="22"/>
      <c r="D5712" s="22"/>
      <c r="E5712" s="22"/>
      <c r="F5712" s="22"/>
      <c r="G5712" s="22"/>
      <c r="H5712" s="22"/>
      <c r="I5712" s="22"/>
      <c r="J5712" s="22"/>
      <c r="K5712" s="23">
        <v>1</v>
      </c>
      <c r="L5712" s="23">
        <v>1</v>
      </c>
      <c r="M5712" s="21" t="s">
        <v>50</v>
      </c>
      <c r="N5712" s="21" t="s">
        <v>50</v>
      </c>
      <c r="O5712" s="22"/>
      <c r="P5712" s="22"/>
    </row>
    <row r="5713" spans="1:16" ht="45" x14ac:dyDescent="0.25">
      <c r="A5713" s="21" t="s">
        <v>9774</v>
      </c>
      <c r="B5713" s="21" t="s">
        <v>49</v>
      </c>
      <c r="C5713" s="22"/>
      <c r="D5713" s="22"/>
      <c r="E5713" s="22"/>
      <c r="F5713" s="22"/>
      <c r="G5713" s="22"/>
      <c r="H5713" s="22"/>
      <c r="I5713" s="22"/>
      <c r="J5713" s="22"/>
      <c r="K5713" s="23">
        <v>1</v>
      </c>
      <c r="L5713" s="23">
        <v>1</v>
      </c>
      <c r="M5713" s="21" t="s">
        <v>50</v>
      </c>
      <c r="N5713" s="21" t="s">
        <v>50</v>
      </c>
      <c r="O5713" s="22"/>
      <c r="P5713" s="22"/>
    </row>
    <row r="5714" spans="1:16" ht="45" x14ac:dyDescent="0.25">
      <c r="A5714" s="21" t="s">
        <v>9775</v>
      </c>
      <c r="B5714" s="21" t="s">
        <v>49</v>
      </c>
      <c r="C5714" s="22"/>
      <c r="D5714" s="22"/>
      <c r="E5714" s="22"/>
      <c r="F5714" s="22"/>
      <c r="G5714" s="22"/>
      <c r="H5714" s="22"/>
      <c r="I5714" s="22"/>
      <c r="J5714" s="22"/>
      <c r="K5714" s="23">
        <v>1</v>
      </c>
      <c r="L5714" s="23">
        <v>1</v>
      </c>
      <c r="M5714" s="21" t="s">
        <v>50</v>
      </c>
      <c r="N5714" s="21" t="s">
        <v>50</v>
      </c>
      <c r="O5714" s="22"/>
      <c r="P5714" s="22"/>
    </row>
    <row r="5715" spans="1:16" ht="45" x14ac:dyDescent="0.25">
      <c r="A5715" s="21" t="s">
        <v>677</v>
      </c>
      <c r="B5715" s="21" t="s">
        <v>49</v>
      </c>
      <c r="C5715" s="23">
        <v>9938907.9800000004</v>
      </c>
      <c r="D5715" s="23">
        <v>76.75</v>
      </c>
      <c r="E5715" s="23">
        <v>9383794.1199999992</v>
      </c>
      <c r="F5715" s="23">
        <v>89.26</v>
      </c>
      <c r="G5715" s="23">
        <v>13428699.1</v>
      </c>
      <c r="H5715" s="23">
        <v>104.87</v>
      </c>
      <c r="I5715" s="23">
        <v>12142448.789999999</v>
      </c>
      <c r="J5715" s="23">
        <v>116.77</v>
      </c>
      <c r="K5715" s="23">
        <v>1</v>
      </c>
      <c r="L5715" s="23">
        <v>1</v>
      </c>
      <c r="M5715" s="21" t="s">
        <v>50</v>
      </c>
      <c r="N5715" s="21" t="s">
        <v>1462</v>
      </c>
      <c r="O5715" s="22"/>
      <c r="P5715" s="23">
        <v>102275</v>
      </c>
    </row>
    <row r="5716" spans="1:16" ht="45" x14ac:dyDescent="0.25">
      <c r="A5716" s="21" t="s">
        <v>1252</v>
      </c>
      <c r="B5716" s="21" t="s">
        <v>49</v>
      </c>
      <c r="C5716" s="23">
        <v>68037435.549999997</v>
      </c>
      <c r="D5716" s="23">
        <v>1574.53</v>
      </c>
      <c r="E5716" s="23">
        <v>56204124.780000001</v>
      </c>
      <c r="F5716" s="23">
        <v>2193.62</v>
      </c>
      <c r="G5716" s="23">
        <v>26840211.059999999</v>
      </c>
      <c r="H5716" s="23">
        <v>1182.51</v>
      </c>
      <c r="I5716" s="23">
        <v>59899285.689999998</v>
      </c>
      <c r="J5716" s="23">
        <v>2324.16</v>
      </c>
      <c r="K5716" s="23">
        <v>1</v>
      </c>
      <c r="L5716" s="23">
        <v>1</v>
      </c>
      <c r="M5716" s="21" t="s">
        <v>50</v>
      </c>
      <c r="N5716" s="21" t="s">
        <v>1462</v>
      </c>
      <c r="O5716" s="22"/>
      <c r="P5716" s="23">
        <v>43347</v>
      </c>
    </row>
    <row r="5717" spans="1:16" ht="45" x14ac:dyDescent="0.25">
      <c r="A5717" s="21" t="s">
        <v>9776</v>
      </c>
      <c r="B5717" s="21" t="s">
        <v>49</v>
      </c>
      <c r="C5717" s="22"/>
      <c r="D5717" s="22"/>
      <c r="E5717" s="22"/>
      <c r="F5717" s="22"/>
      <c r="G5717" s="22"/>
      <c r="H5717" s="22"/>
      <c r="I5717" s="22"/>
      <c r="J5717" s="22"/>
      <c r="K5717" s="23">
        <v>1</v>
      </c>
      <c r="L5717" s="23">
        <v>1</v>
      </c>
      <c r="M5717" s="21" t="s">
        <v>50</v>
      </c>
      <c r="N5717" s="21" t="s">
        <v>50</v>
      </c>
      <c r="O5717" s="22"/>
      <c r="P5717" s="22"/>
    </row>
    <row r="5718" spans="1:16" ht="45" x14ac:dyDescent="0.25">
      <c r="A5718" s="21" t="s">
        <v>9777</v>
      </c>
      <c r="B5718" s="21" t="s">
        <v>198</v>
      </c>
      <c r="C5718" s="22"/>
      <c r="D5718" s="22"/>
      <c r="E5718" s="22"/>
      <c r="F5718" s="22"/>
      <c r="G5718" s="22"/>
      <c r="H5718" s="22"/>
      <c r="I5718" s="22"/>
      <c r="J5718" s="22"/>
      <c r="K5718" s="23">
        <v>1</v>
      </c>
      <c r="L5718" s="23">
        <v>1</v>
      </c>
      <c r="M5718" s="21" t="s">
        <v>50</v>
      </c>
      <c r="N5718" s="21" t="s">
        <v>50</v>
      </c>
      <c r="O5718" s="22"/>
      <c r="P5718" s="22"/>
    </row>
    <row r="5719" spans="1:16" ht="45" x14ac:dyDescent="0.25">
      <c r="A5719" s="21" t="s">
        <v>9778</v>
      </c>
      <c r="B5719" s="21" t="s">
        <v>49</v>
      </c>
      <c r="C5719" s="22"/>
      <c r="D5719" s="22"/>
      <c r="E5719" s="22"/>
      <c r="F5719" s="22"/>
      <c r="G5719" s="22"/>
      <c r="H5719" s="22"/>
      <c r="I5719" s="22"/>
      <c r="J5719" s="22"/>
      <c r="K5719" s="23">
        <v>1</v>
      </c>
      <c r="L5719" s="23">
        <v>1</v>
      </c>
      <c r="M5719" s="21" t="s">
        <v>50</v>
      </c>
      <c r="N5719" s="21" t="s">
        <v>50</v>
      </c>
      <c r="O5719" s="22"/>
      <c r="P5719" s="22"/>
    </row>
    <row r="5720" spans="1:16" ht="45" x14ac:dyDescent="0.25">
      <c r="A5720" s="21" t="s">
        <v>4154</v>
      </c>
      <c r="B5720" s="21" t="s">
        <v>49</v>
      </c>
      <c r="C5720" s="23">
        <v>4804246.58</v>
      </c>
      <c r="D5720" s="23">
        <v>76.75</v>
      </c>
      <c r="E5720" s="23">
        <v>4535916.91</v>
      </c>
      <c r="F5720" s="23">
        <v>89.26</v>
      </c>
      <c r="G5720" s="23">
        <v>6491133.8200000003</v>
      </c>
      <c r="H5720" s="23">
        <v>104.87</v>
      </c>
      <c r="I5720" s="23">
        <v>8992337.7899999991</v>
      </c>
      <c r="J5720" s="23">
        <v>137.75</v>
      </c>
      <c r="K5720" s="23">
        <v>1</v>
      </c>
      <c r="L5720" s="23">
        <v>1</v>
      </c>
      <c r="M5720" s="21" t="s">
        <v>50</v>
      </c>
      <c r="N5720" s="21" t="s">
        <v>5192</v>
      </c>
      <c r="O5720" s="22"/>
      <c r="P5720" s="23">
        <v>16533</v>
      </c>
    </row>
    <row r="5721" spans="1:16" ht="45" x14ac:dyDescent="0.25">
      <c r="A5721" s="21" t="s">
        <v>9779</v>
      </c>
      <c r="B5721" s="21" t="s">
        <v>49</v>
      </c>
      <c r="C5721" s="22"/>
      <c r="D5721" s="22"/>
      <c r="E5721" s="22"/>
      <c r="F5721" s="22"/>
      <c r="G5721" s="22"/>
      <c r="H5721" s="22"/>
      <c r="I5721" s="22"/>
      <c r="J5721" s="22"/>
      <c r="K5721" s="23">
        <v>1</v>
      </c>
      <c r="L5721" s="23">
        <v>1</v>
      </c>
      <c r="M5721" s="21" t="s">
        <v>50</v>
      </c>
      <c r="N5721" s="21" t="s">
        <v>50</v>
      </c>
      <c r="O5721" s="22"/>
      <c r="P5721" s="22"/>
    </row>
    <row r="5722" spans="1:16" ht="45" x14ac:dyDescent="0.25">
      <c r="A5722" s="21" t="s">
        <v>9780</v>
      </c>
      <c r="B5722" s="21" t="s">
        <v>49</v>
      </c>
      <c r="C5722" s="22"/>
      <c r="D5722" s="22"/>
      <c r="E5722" s="22"/>
      <c r="F5722" s="22"/>
      <c r="G5722" s="22"/>
      <c r="H5722" s="22"/>
      <c r="I5722" s="22"/>
      <c r="J5722" s="22"/>
      <c r="K5722" s="23">
        <v>1</v>
      </c>
      <c r="L5722" s="23">
        <v>1</v>
      </c>
      <c r="M5722" s="21" t="s">
        <v>50</v>
      </c>
      <c r="N5722" s="21" t="s">
        <v>50</v>
      </c>
      <c r="O5722" s="22"/>
      <c r="P5722" s="22"/>
    </row>
    <row r="5723" spans="1:16" ht="45" x14ac:dyDescent="0.25">
      <c r="A5723" s="21" t="s">
        <v>4156</v>
      </c>
      <c r="B5723" s="21" t="s">
        <v>49</v>
      </c>
      <c r="C5723" s="23">
        <v>10561185.59</v>
      </c>
      <c r="D5723" s="23">
        <v>1163.43</v>
      </c>
      <c r="E5723" s="23">
        <v>10265235</v>
      </c>
      <c r="F5723" s="23">
        <v>2236.5700000000002</v>
      </c>
      <c r="G5723" s="23">
        <v>11229920.16</v>
      </c>
      <c r="H5723" s="23">
        <v>2205.19</v>
      </c>
      <c r="I5723" s="23">
        <v>9812618.3499999996</v>
      </c>
      <c r="J5723" s="23">
        <v>2597.75</v>
      </c>
      <c r="K5723" s="23">
        <v>1</v>
      </c>
      <c r="L5723" s="23">
        <v>1</v>
      </c>
      <c r="M5723" s="21" t="s">
        <v>50</v>
      </c>
      <c r="N5723" s="21" t="s">
        <v>5192</v>
      </c>
      <c r="O5723" s="22"/>
      <c r="P5723" s="23">
        <v>5959</v>
      </c>
    </row>
    <row r="5724" spans="1:16" ht="45" x14ac:dyDescent="0.25">
      <c r="A5724" s="21" t="s">
        <v>9781</v>
      </c>
      <c r="B5724" s="21" t="s">
        <v>49</v>
      </c>
      <c r="C5724" s="22"/>
      <c r="D5724" s="22"/>
      <c r="E5724" s="22"/>
      <c r="F5724" s="22"/>
      <c r="G5724" s="22"/>
      <c r="H5724" s="22"/>
      <c r="I5724" s="22"/>
      <c r="J5724" s="22"/>
      <c r="K5724" s="23">
        <v>1</v>
      </c>
      <c r="L5724" s="23">
        <v>1</v>
      </c>
      <c r="M5724" s="21" t="s">
        <v>50</v>
      </c>
      <c r="N5724" s="21" t="s">
        <v>50</v>
      </c>
      <c r="O5724" s="22"/>
      <c r="P5724" s="22"/>
    </row>
    <row r="5725" spans="1:16" ht="45" x14ac:dyDescent="0.25">
      <c r="A5725" s="21" t="s">
        <v>9782</v>
      </c>
      <c r="B5725" s="21" t="s">
        <v>49</v>
      </c>
      <c r="C5725" s="22"/>
      <c r="D5725" s="22"/>
      <c r="E5725" s="22"/>
      <c r="F5725" s="22"/>
      <c r="G5725" s="22"/>
      <c r="H5725" s="22"/>
      <c r="I5725" s="22"/>
      <c r="J5725" s="22"/>
      <c r="K5725" s="23">
        <v>1</v>
      </c>
      <c r="L5725" s="23">
        <v>1</v>
      </c>
      <c r="M5725" s="21" t="s">
        <v>50</v>
      </c>
      <c r="N5725" s="21" t="s">
        <v>50</v>
      </c>
      <c r="O5725" s="22"/>
      <c r="P5725" s="22"/>
    </row>
    <row r="5726" spans="1:16" ht="45" x14ac:dyDescent="0.25">
      <c r="A5726" s="21" t="s">
        <v>4158</v>
      </c>
      <c r="B5726" s="21" t="s">
        <v>198</v>
      </c>
      <c r="C5726" s="23">
        <v>189171231.31</v>
      </c>
      <c r="D5726" s="23">
        <v>37.44</v>
      </c>
      <c r="E5726" s="23">
        <v>1062283394.03</v>
      </c>
      <c r="F5726" s="23">
        <v>59.28</v>
      </c>
      <c r="G5726" s="23">
        <v>570076802.21000004</v>
      </c>
      <c r="H5726" s="23">
        <v>67.010000000000005</v>
      </c>
      <c r="I5726" s="23">
        <v>546669830.84000003</v>
      </c>
      <c r="J5726" s="23">
        <v>45.15</v>
      </c>
      <c r="K5726" s="23">
        <v>1</v>
      </c>
      <c r="L5726" s="23">
        <v>1</v>
      </c>
      <c r="M5726" s="21" t="s">
        <v>50</v>
      </c>
      <c r="N5726" s="21" t="s">
        <v>204</v>
      </c>
      <c r="O5726" s="22"/>
      <c r="P5726" s="23">
        <v>5848957.75</v>
      </c>
    </row>
    <row r="5727" spans="1:16" ht="45" x14ac:dyDescent="0.25">
      <c r="A5727" s="21" t="s">
        <v>678</v>
      </c>
      <c r="B5727" s="21" t="s">
        <v>49</v>
      </c>
      <c r="C5727" s="23">
        <v>4985628.88</v>
      </c>
      <c r="D5727" s="23">
        <v>1242.8399999999999</v>
      </c>
      <c r="E5727" s="23">
        <v>2698216.41</v>
      </c>
      <c r="F5727" s="23">
        <v>1044.6600000000001</v>
      </c>
      <c r="G5727" s="23">
        <v>4267203.5599999996</v>
      </c>
      <c r="H5727" s="23">
        <v>1297.08</v>
      </c>
      <c r="I5727" s="23">
        <v>3657393.62</v>
      </c>
      <c r="J5727" s="23">
        <v>973.57</v>
      </c>
      <c r="K5727" s="23">
        <v>1</v>
      </c>
      <c r="L5727" s="23">
        <v>1</v>
      </c>
      <c r="M5727" s="21" t="s">
        <v>50</v>
      </c>
      <c r="N5727" s="21" t="s">
        <v>5192</v>
      </c>
      <c r="O5727" s="22"/>
      <c r="P5727" s="23">
        <v>3316</v>
      </c>
    </row>
    <row r="5728" spans="1:16" ht="45" x14ac:dyDescent="0.25">
      <c r="A5728" s="21" t="s">
        <v>4161</v>
      </c>
      <c r="B5728" s="21" t="s">
        <v>49</v>
      </c>
      <c r="C5728" s="23">
        <v>12962725.689999999</v>
      </c>
      <c r="D5728" s="23">
        <v>35.11</v>
      </c>
      <c r="E5728" s="23">
        <v>21065377.620000001</v>
      </c>
      <c r="F5728" s="23">
        <v>45.21</v>
      </c>
      <c r="G5728" s="23">
        <v>12108676.17</v>
      </c>
      <c r="H5728" s="23">
        <v>30.81</v>
      </c>
      <c r="I5728" s="23">
        <v>12420248.15</v>
      </c>
      <c r="J5728" s="23">
        <v>31.84</v>
      </c>
      <c r="K5728" s="23">
        <v>1</v>
      </c>
      <c r="L5728" s="23">
        <v>1</v>
      </c>
      <c r="M5728" s="21" t="s">
        <v>50</v>
      </c>
      <c r="N5728" s="21" t="s">
        <v>58</v>
      </c>
      <c r="O5728" s="22"/>
      <c r="P5728" s="23">
        <v>355505.75</v>
      </c>
    </row>
    <row r="5729" spans="1:16" ht="45" x14ac:dyDescent="0.25">
      <c r="A5729" s="21" t="s">
        <v>9783</v>
      </c>
      <c r="B5729" s="21" t="s">
        <v>49</v>
      </c>
      <c r="C5729" s="22"/>
      <c r="D5729" s="22"/>
      <c r="E5729" s="22"/>
      <c r="F5729" s="22"/>
      <c r="G5729" s="22"/>
      <c r="H5729" s="22"/>
      <c r="I5729" s="22"/>
      <c r="J5729" s="22"/>
      <c r="K5729" s="23">
        <v>1</v>
      </c>
      <c r="L5729" s="23">
        <v>1</v>
      </c>
      <c r="M5729" s="21" t="s">
        <v>50</v>
      </c>
      <c r="N5729" s="21" t="s">
        <v>50</v>
      </c>
      <c r="O5729" s="22"/>
      <c r="P5729" s="22"/>
    </row>
    <row r="5730" spans="1:16" ht="45" x14ac:dyDescent="0.25">
      <c r="A5730" s="21" t="s">
        <v>9784</v>
      </c>
      <c r="B5730" s="21" t="s">
        <v>49</v>
      </c>
      <c r="C5730" s="22"/>
      <c r="D5730" s="22"/>
      <c r="E5730" s="22"/>
      <c r="F5730" s="22"/>
      <c r="G5730" s="22"/>
      <c r="H5730" s="22"/>
      <c r="I5730" s="22"/>
      <c r="J5730" s="22"/>
      <c r="K5730" s="23">
        <v>1</v>
      </c>
      <c r="L5730" s="23">
        <v>1</v>
      </c>
      <c r="M5730" s="21" t="s">
        <v>50</v>
      </c>
      <c r="N5730" s="21" t="s">
        <v>50</v>
      </c>
      <c r="O5730" s="22"/>
      <c r="P5730" s="22"/>
    </row>
    <row r="5731" spans="1:16" ht="45" x14ac:dyDescent="0.25">
      <c r="A5731" s="21" t="s">
        <v>9785</v>
      </c>
      <c r="B5731" s="21" t="s">
        <v>49</v>
      </c>
      <c r="C5731" s="22"/>
      <c r="D5731" s="22"/>
      <c r="E5731" s="22"/>
      <c r="F5731" s="22"/>
      <c r="G5731" s="22"/>
      <c r="H5731" s="22"/>
      <c r="I5731" s="22"/>
      <c r="J5731" s="22"/>
      <c r="K5731" s="23">
        <v>1</v>
      </c>
      <c r="L5731" s="23">
        <v>1</v>
      </c>
      <c r="M5731" s="21" t="s">
        <v>50</v>
      </c>
      <c r="N5731" s="21" t="s">
        <v>50</v>
      </c>
      <c r="O5731" s="22"/>
      <c r="P5731" s="22"/>
    </row>
    <row r="5732" spans="1:16" ht="45" x14ac:dyDescent="0.25">
      <c r="A5732" s="21" t="s">
        <v>1255</v>
      </c>
      <c r="B5732" s="21" t="s">
        <v>49</v>
      </c>
      <c r="C5732" s="23">
        <v>120777565.48999999</v>
      </c>
      <c r="D5732" s="23">
        <v>184.39</v>
      </c>
      <c r="E5732" s="23">
        <v>155762898.94</v>
      </c>
      <c r="F5732" s="23">
        <v>176.54</v>
      </c>
      <c r="G5732" s="23">
        <v>164296393.63</v>
      </c>
      <c r="H5732" s="23">
        <v>231.67</v>
      </c>
      <c r="I5732" s="23">
        <v>83010685.879999995</v>
      </c>
      <c r="J5732" s="23">
        <v>111.51</v>
      </c>
      <c r="K5732" s="23">
        <v>1</v>
      </c>
      <c r="L5732" s="23">
        <v>1</v>
      </c>
      <c r="M5732" s="21" t="s">
        <v>50</v>
      </c>
      <c r="N5732" s="21" t="s">
        <v>58</v>
      </c>
      <c r="O5732" s="22"/>
      <c r="P5732" s="23">
        <v>797208.25</v>
      </c>
    </row>
    <row r="5733" spans="1:16" ht="45" x14ac:dyDescent="0.25">
      <c r="A5733" s="21" t="s">
        <v>9786</v>
      </c>
      <c r="B5733" s="21" t="s">
        <v>49</v>
      </c>
      <c r="C5733" s="22"/>
      <c r="D5733" s="22"/>
      <c r="E5733" s="22"/>
      <c r="F5733" s="22"/>
      <c r="G5733" s="22"/>
      <c r="H5733" s="22"/>
      <c r="I5733" s="22"/>
      <c r="J5733" s="22"/>
      <c r="K5733" s="23">
        <v>1</v>
      </c>
      <c r="L5733" s="23">
        <v>1</v>
      </c>
      <c r="M5733" s="21" t="s">
        <v>50</v>
      </c>
      <c r="N5733" s="21" t="s">
        <v>50</v>
      </c>
      <c r="O5733" s="22"/>
      <c r="P5733" s="22"/>
    </row>
    <row r="5734" spans="1:16" ht="45" x14ac:dyDescent="0.25">
      <c r="A5734" s="21" t="s">
        <v>9787</v>
      </c>
      <c r="B5734" s="21" t="s">
        <v>49</v>
      </c>
      <c r="C5734" s="22"/>
      <c r="D5734" s="22"/>
      <c r="E5734" s="22"/>
      <c r="F5734" s="22"/>
      <c r="G5734" s="22"/>
      <c r="H5734" s="22"/>
      <c r="I5734" s="22"/>
      <c r="J5734" s="22"/>
      <c r="K5734" s="23">
        <v>1</v>
      </c>
      <c r="L5734" s="23">
        <v>1</v>
      </c>
      <c r="M5734" s="21" t="s">
        <v>50</v>
      </c>
      <c r="N5734" s="21" t="s">
        <v>50</v>
      </c>
      <c r="O5734" s="22"/>
      <c r="P5734" s="22"/>
    </row>
    <row r="5735" spans="1:16" ht="45" x14ac:dyDescent="0.25">
      <c r="A5735" s="21" t="s">
        <v>9788</v>
      </c>
      <c r="B5735" s="21" t="s">
        <v>49</v>
      </c>
      <c r="C5735" s="22"/>
      <c r="D5735" s="22"/>
      <c r="E5735" s="22"/>
      <c r="F5735" s="22"/>
      <c r="G5735" s="22"/>
      <c r="H5735" s="22"/>
      <c r="I5735" s="22"/>
      <c r="J5735" s="22"/>
      <c r="K5735" s="23">
        <v>1</v>
      </c>
      <c r="L5735" s="23">
        <v>1</v>
      </c>
      <c r="M5735" s="21" t="s">
        <v>50</v>
      </c>
      <c r="N5735" s="21" t="s">
        <v>50</v>
      </c>
      <c r="O5735" s="22"/>
      <c r="P5735" s="22"/>
    </row>
    <row r="5736" spans="1:16" ht="45" x14ac:dyDescent="0.25">
      <c r="A5736" s="21" t="s">
        <v>9789</v>
      </c>
      <c r="B5736" s="21" t="s">
        <v>49</v>
      </c>
      <c r="C5736" s="22"/>
      <c r="D5736" s="22"/>
      <c r="E5736" s="22"/>
      <c r="F5736" s="22"/>
      <c r="G5736" s="22"/>
      <c r="H5736" s="22"/>
      <c r="I5736" s="22"/>
      <c r="J5736" s="22"/>
      <c r="K5736" s="23">
        <v>1</v>
      </c>
      <c r="L5736" s="23">
        <v>1</v>
      </c>
      <c r="M5736" s="21" t="s">
        <v>50</v>
      </c>
      <c r="N5736" s="21" t="s">
        <v>50</v>
      </c>
      <c r="O5736" s="22"/>
      <c r="P5736" s="22"/>
    </row>
    <row r="5737" spans="1:16" ht="45" x14ac:dyDescent="0.25">
      <c r="A5737" s="21" t="s">
        <v>9790</v>
      </c>
      <c r="B5737" s="21" t="s">
        <v>198</v>
      </c>
      <c r="C5737" s="22"/>
      <c r="D5737" s="22"/>
      <c r="E5737" s="22"/>
      <c r="F5737" s="22"/>
      <c r="G5737" s="22"/>
      <c r="H5737" s="22"/>
      <c r="I5737" s="22"/>
      <c r="J5737" s="22"/>
      <c r="K5737" s="23">
        <v>1</v>
      </c>
      <c r="L5737" s="23">
        <v>1</v>
      </c>
      <c r="M5737" s="21" t="s">
        <v>50</v>
      </c>
      <c r="N5737" s="21" t="s">
        <v>50</v>
      </c>
      <c r="O5737" s="22"/>
      <c r="P5737" s="22"/>
    </row>
    <row r="5738" spans="1:16" ht="45" x14ac:dyDescent="0.25">
      <c r="A5738" s="21" t="s">
        <v>680</v>
      </c>
      <c r="B5738" s="21" t="s">
        <v>49</v>
      </c>
      <c r="C5738" s="23">
        <v>221379752.44999999</v>
      </c>
      <c r="D5738" s="23">
        <v>528.88</v>
      </c>
      <c r="E5738" s="23">
        <v>243520670.69</v>
      </c>
      <c r="F5738" s="23">
        <v>1147.55</v>
      </c>
      <c r="G5738" s="23">
        <v>141590670.55000001</v>
      </c>
      <c r="H5738" s="23">
        <v>743.28</v>
      </c>
      <c r="I5738" s="23">
        <v>151485383.16</v>
      </c>
      <c r="J5738" s="23">
        <v>629.39</v>
      </c>
      <c r="K5738" s="23">
        <v>1</v>
      </c>
      <c r="L5738" s="23">
        <v>1</v>
      </c>
      <c r="M5738" s="21" t="s">
        <v>50</v>
      </c>
      <c r="N5738" s="21" t="s">
        <v>1462</v>
      </c>
      <c r="O5738" s="22"/>
      <c r="P5738" s="23">
        <v>286003.75</v>
      </c>
    </row>
    <row r="5739" spans="1:16" ht="45" x14ac:dyDescent="0.25">
      <c r="A5739" s="21" t="s">
        <v>4165</v>
      </c>
      <c r="B5739" s="21" t="s">
        <v>49</v>
      </c>
      <c r="C5739" s="23">
        <v>16569000</v>
      </c>
      <c r="D5739" s="23">
        <v>3000</v>
      </c>
      <c r="E5739" s="23">
        <v>19549651.199999999</v>
      </c>
      <c r="F5739" s="23">
        <v>4147.92</v>
      </c>
      <c r="G5739" s="23">
        <v>18012955.02</v>
      </c>
      <c r="H5739" s="23">
        <v>3510.57</v>
      </c>
      <c r="I5739" s="23">
        <v>409132072.05000001</v>
      </c>
      <c r="J5739" s="23">
        <v>2982.84</v>
      </c>
      <c r="K5739" s="23">
        <v>1</v>
      </c>
      <c r="L5739" s="23">
        <v>1</v>
      </c>
      <c r="M5739" s="21" t="s">
        <v>50</v>
      </c>
      <c r="N5739" s="21" t="s">
        <v>5192</v>
      </c>
      <c r="O5739" s="22"/>
      <c r="P5739" s="23">
        <v>5457</v>
      </c>
    </row>
    <row r="5740" spans="1:16" ht="45" x14ac:dyDescent="0.25">
      <c r="A5740" s="21" t="s">
        <v>682</v>
      </c>
      <c r="B5740" s="21" t="s">
        <v>49</v>
      </c>
      <c r="C5740" s="23">
        <v>53640327.119999997</v>
      </c>
      <c r="D5740" s="23">
        <v>123.89</v>
      </c>
      <c r="E5740" s="23">
        <v>40353464.390000001</v>
      </c>
      <c r="F5740" s="23">
        <v>116.83</v>
      </c>
      <c r="G5740" s="23">
        <v>37805358.710000001</v>
      </c>
      <c r="H5740" s="23">
        <v>106.35</v>
      </c>
      <c r="I5740" s="23">
        <v>37930442.859999999</v>
      </c>
      <c r="J5740" s="23">
        <v>111.42</v>
      </c>
      <c r="K5740" s="23">
        <v>1</v>
      </c>
      <c r="L5740" s="23">
        <v>1</v>
      </c>
      <c r="M5740" s="21" t="s">
        <v>50</v>
      </c>
      <c r="N5740" s="21" t="s">
        <v>58</v>
      </c>
      <c r="O5740" s="22"/>
      <c r="P5740" s="23">
        <v>381162.5</v>
      </c>
    </row>
    <row r="5741" spans="1:16" ht="45" x14ac:dyDescent="0.25">
      <c r="A5741" s="21" t="s">
        <v>4169</v>
      </c>
      <c r="B5741" s="21" t="s">
        <v>198</v>
      </c>
      <c r="C5741" s="23">
        <v>167525733.74000001</v>
      </c>
      <c r="D5741" s="23">
        <v>37.44</v>
      </c>
      <c r="E5741" s="23">
        <v>374443315.56</v>
      </c>
      <c r="F5741" s="23">
        <v>39.78</v>
      </c>
      <c r="G5741" s="23">
        <v>504847031.54000002</v>
      </c>
      <c r="H5741" s="23">
        <v>67.010000000000005</v>
      </c>
      <c r="I5741" s="23">
        <v>484118350.81999999</v>
      </c>
      <c r="J5741" s="23">
        <v>45.15</v>
      </c>
      <c r="K5741" s="23">
        <v>1</v>
      </c>
      <c r="L5741" s="23">
        <v>1</v>
      </c>
      <c r="M5741" s="21" t="s">
        <v>50</v>
      </c>
      <c r="N5741" s="21" t="s">
        <v>204</v>
      </c>
      <c r="O5741" s="22"/>
      <c r="P5741" s="23">
        <v>4742154</v>
      </c>
    </row>
    <row r="5742" spans="1:16" ht="45" x14ac:dyDescent="0.25">
      <c r="A5742" s="21" t="s">
        <v>9791</v>
      </c>
      <c r="B5742" s="21" t="s">
        <v>49</v>
      </c>
      <c r="C5742" s="22"/>
      <c r="D5742" s="22"/>
      <c r="E5742" s="22"/>
      <c r="F5742" s="22"/>
      <c r="G5742" s="22"/>
      <c r="H5742" s="22"/>
      <c r="I5742" s="22"/>
      <c r="J5742" s="22"/>
      <c r="K5742" s="23">
        <v>1</v>
      </c>
      <c r="L5742" s="23">
        <v>1</v>
      </c>
      <c r="M5742" s="21" t="s">
        <v>50</v>
      </c>
      <c r="N5742" s="21" t="s">
        <v>50</v>
      </c>
      <c r="O5742" s="22"/>
      <c r="P5742" s="22"/>
    </row>
    <row r="5743" spans="1:16" ht="45" x14ac:dyDescent="0.25">
      <c r="A5743" s="21" t="s">
        <v>9792</v>
      </c>
      <c r="B5743" s="21" t="s">
        <v>49</v>
      </c>
      <c r="C5743" s="22"/>
      <c r="D5743" s="22"/>
      <c r="E5743" s="22"/>
      <c r="F5743" s="22"/>
      <c r="G5743" s="22"/>
      <c r="H5743" s="22"/>
      <c r="I5743" s="22"/>
      <c r="J5743" s="22"/>
      <c r="K5743" s="23">
        <v>1</v>
      </c>
      <c r="L5743" s="23">
        <v>1</v>
      </c>
      <c r="M5743" s="21" t="s">
        <v>50</v>
      </c>
      <c r="N5743" s="21" t="s">
        <v>50</v>
      </c>
      <c r="O5743" s="22"/>
      <c r="P5743" s="22"/>
    </row>
    <row r="5744" spans="1:16" ht="45" x14ac:dyDescent="0.25">
      <c r="A5744" s="21" t="s">
        <v>9793</v>
      </c>
      <c r="B5744" s="21" t="s">
        <v>49</v>
      </c>
      <c r="C5744" s="22"/>
      <c r="D5744" s="22"/>
      <c r="E5744" s="22"/>
      <c r="F5744" s="22"/>
      <c r="G5744" s="22"/>
      <c r="H5744" s="22"/>
      <c r="I5744" s="22"/>
      <c r="J5744" s="22"/>
      <c r="K5744" s="23">
        <v>1</v>
      </c>
      <c r="L5744" s="23">
        <v>1</v>
      </c>
      <c r="M5744" s="21" t="s">
        <v>50</v>
      </c>
      <c r="N5744" s="21" t="s">
        <v>50</v>
      </c>
      <c r="O5744" s="22"/>
      <c r="P5744" s="22"/>
    </row>
    <row r="5745" spans="1:16" ht="45" x14ac:dyDescent="0.25">
      <c r="A5745" s="21" t="s">
        <v>9794</v>
      </c>
      <c r="B5745" s="21" t="s">
        <v>49</v>
      </c>
      <c r="C5745" s="22"/>
      <c r="D5745" s="22"/>
      <c r="E5745" s="22"/>
      <c r="F5745" s="22"/>
      <c r="G5745" s="22"/>
      <c r="H5745" s="22"/>
      <c r="I5745" s="22"/>
      <c r="J5745" s="22"/>
      <c r="K5745" s="23">
        <v>1</v>
      </c>
      <c r="L5745" s="23">
        <v>1</v>
      </c>
      <c r="M5745" s="21" t="s">
        <v>50</v>
      </c>
      <c r="N5745" s="21" t="s">
        <v>50</v>
      </c>
      <c r="O5745" s="22"/>
      <c r="P5745" s="22"/>
    </row>
    <row r="5746" spans="1:16" ht="45" x14ac:dyDescent="0.25">
      <c r="A5746" s="21" t="s">
        <v>9795</v>
      </c>
      <c r="B5746" s="21" t="s">
        <v>49</v>
      </c>
      <c r="C5746" s="22"/>
      <c r="D5746" s="22"/>
      <c r="E5746" s="22"/>
      <c r="F5746" s="22"/>
      <c r="G5746" s="22"/>
      <c r="H5746" s="22"/>
      <c r="I5746" s="22"/>
      <c r="J5746" s="22"/>
      <c r="K5746" s="23">
        <v>1</v>
      </c>
      <c r="L5746" s="23">
        <v>1</v>
      </c>
      <c r="M5746" s="21" t="s">
        <v>50</v>
      </c>
      <c r="N5746" s="21" t="s">
        <v>50</v>
      </c>
      <c r="O5746" s="22"/>
      <c r="P5746" s="22"/>
    </row>
    <row r="5747" spans="1:16" ht="45" x14ac:dyDescent="0.25">
      <c r="A5747" s="21" t="s">
        <v>4171</v>
      </c>
      <c r="B5747" s="21" t="s">
        <v>49</v>
      </c>
      <c r="C5747" s="23">
        <v>38510088.549999997</v>
      </c>
      <c r="D5747" s="23">
        <v>105.88</v>
      </c>
      <c r="E5747" s="23">
        <v>32332427.649999999</v>
      </c>
      <c r="F5747" s="23">
        <v>139.19</v>
      </c>
      <c r="G5747" s="23">
        <v>29402941.899999999</v>
      </c>
      <c r="H5747" s="23">
        <v>115.6</v>
      </c>
      <c r="I5747" s="23">
        <v>27125403.93</v>
      </c>
      <c r="J5747" s="23">
        <v>116.45</v>
      </c>
      <c r="K5747" s="23">
        <v>1</v>
      </c>
      <c r="L5747" s="23">
        <v>1</v>
      </c>
      <c r="M5747" s="21" t="s">
        <v>50</v>
      </c>
      <c r="N5747" s="21" t="s">
        <v>58</v>
      </c>
      <c r="O5747" s="22"/>
      <c r="P5747" s="23">
        <v>316209.75</v>
      </c>
    </row>
    <row r="5748" spans="1:16" ht="45" x14ac:dyDescent="0.25">
      <c r="A5748" s="21" t="s">
        <v>4173</v>
      </c>
      <c r="B5748" s="21" t="s">
        <v>49</v>
      </c>
      <c r="C5748" s="23">
        <v>43727037.009999998</v>
      </c>
      <c r="D5748" s="23">
        <v>123.89</v>
      </c>
      <c r="E5748" s="23">
        <v>32895724.649999999</v>
      </c>
      <c r="F5748" s="23">
        <v>116.83</v>
      </c>
      <c r="G5748" s="23">
        <v>30818535.379999999</v>
      </c>
      <c r="H5748" s="23">
        <v>106.35</v>
      </c>
      <c r="I5748" s="23">
        <v>30920502.690000001</v>
      </c>
      <c r="J5748" s="23">
        <v>111.42</v>
      </c>
      <c r="K5748" s="23">
        <v>1</v>
      </c>
      <c r="L5748" s="23">
        <v>1</v>
      </c>
      <c r="M5748" s="21" t="s">
        <v>50</v>
      </c>
      <c r="N5748" s="21" t="s">
        <v>58</v>
      </c>
      <c r="O5748" s="22"/>
      <c r="P5748" s="23">
        <v>313986.5</v>
      </c>
    </row>
    <row r="5749" spans="1:16" ht="45" x14ac:dyDescent="0.25">
      <c r="A5749" s="21" t="s">
        <v>685</v>
      </c>
      <c r="B5749" s="21" t="s">
        <v>49</v>
      </c>
      <c r="C5749" s="23">
        <v>54202376.020000003</v>
      </c>
      <c r="D5749" s="23">
        <v>294.64</v>
      </c>
      <c r="E5749" s="23">
        <v>27306675.309999999</v>
      </c>
      <c r="F5749" s="23">
        <v>151.58000000000001</v>
      </c>
      <c r="G5749" s="23">
        <v>58506318.75</v>
      </c>
      <c r="H5749" s="23">
        <v>243.93</v>
      </c>
      <c r="I5749" s="23">
        <v>27357747.25</v>
      </c>
      <c r="J5749" s="23">
        <v>262.35000000000002</v>
      </c>
      <c r="K5749" s="23">
        <v>1</v>
      </c>
      <c r="L5749" s="23">
        <v>1</v>
      </c>
      <c r="M5749" s="21" t="s">
        <v>50</v>
      </c>
      <c r="N5749" s="21" t="s">
        <v>58</v>
      </c>
      <c r="O5749" s="22"/>
      <c r="P5749" s="23">
        <v>510795</v>
      </c>
    </row>
    <row r="5750" spans="1:16" ht="45" x14ac:dyDescent="0.25">
      <c r="A5750" s="21" t="s">
        <v>4176</v>
      </c>
      <c r="B5750" s="21" t="s">
        <v>49</v>
      </c>
      <c r="C5750" s="23">
        <v>9103764.9800000004</v>
      </c>
      <c r="D5750" s="23">
        <v>152.44999999999999</v>
      </c>
      <c r="E5750" s="23">
        <v>7150225.2400000002</v>
      </c>
      <c r="F5750" s="23">
        <v>136.97999999999999</v>
      </c>
      <c r="G5750" s="23">
        <v>12894932.300000001</v>
      </c>
      <c r="H5750" s="23">
        <v>152.1</v>
      </c>
      <c r="I5750" s="23">
        <v>7212677.2800000003</v>
      </c>
      <c r="J5750" s="23">
        <v>128.65</v>
      </c>
      <c r="K5750" s="23">
        <v>1</v>
      </c>
      <c r="L5750" s="23">
        <v>1</v>
      </c>
      <c r="M5750" s="21" t="s">
        <v>50</v>
      </c>
      <c r="N5750" s="21" t="s">
        <v>1462</v>
      </c>
      <c r="O5750" s="22"/>
      <c r="P5750" s="23">
        <v>44448</v>
      </c>
    </row>
    <row r="5751" spans="1:16" ht="45" x14ac:dyDescent="0.25">
      <c r="A5751" s="21" t="s">
        <v>9796</v>
      </c>
      <c r="B5751" s="21" t="s">
        <v>49</v>
      </c>
      <c r="C5751" s="22"/>
      <c r="D5751" s="22"/>
      <c r="E5751" s="22"/>
      <c r="F5751" s="22"/>
      <c r="G5751" s="22"/>
      <c r="H5751" s="22"/>
      <c r="I5751" s="22"/>
      <c r="J5751" s="22"/>
      <c r="K5751" s="23">
        <v>1</v>
      </c>
      <c r="L5751" s="23">
        <v>1</v>
      </c>
      <c r="M5751" s="21" t="s">
        <v>50</v>
      </c>
      <c r="N5751" s="21" t="s">
        <v>50</v>
      </c>
      <c r="O5751" s="22"/>
      <c r="P5751" s="22"/>
    </row>
    <row r="5752" spans="1:16" ht="45" x14ac:dyDescent="0.25">
      <c r="A5752" s="21" t="s">
        <v>9797</v>
      </c>
      <c r="B5752" s="21" t="s">
        <v>49</v>
      </c>
      <c r="C5752" s="22"/>
      <c r="D5752" s="22"/>
      <c r="E5752" s="22"/>
      <c r="F5752" s="22"/>
      <c r="G5752" s="22"/>
      <c r="H5752" s="22"/>
      <c r="I5752" s="22"/>
      <c r="J5752" s="22"/>
      <c r="K5752" s="23">
        <v>1</v>
      </c>
      <c r="L5752" s="23">
        <v>1</v>
      </c>
      <c r="M5752" s="21" t="s">
        <v>50</v>
      </c>
      <c r="N5752" s="21" t="s">
        <v>50</v>
      </c>
      <c r="O5752" s="22"/>
      <c r="P5752" s="22"/>
    </row>
    <row r="5753" spans="1:16" ht="45" x14ac:dyDescent="0.25">
      <c r="A5753" s="21" t="s">
        <v>9798</v>
      </c>
      <c r="B5753" s="21" t="s">
        <v>49</v>
      </c>
      <c r="C5753" s="22"/>
      <c r="D5753" s="22"/>
      <c r="E5753" s="22"/>
      <c r="F5753" s="22"/>
      <c r="G5753" s="22"/>
      <c r="H5753" s="22"/>
      <c r="I5753" s="22"/>
      <c r="J5753" s="22"/>
      <c r="K5753" s="23">
        <v>1</v>
      </c>
      <c r="L5753" s="23">
        <v>1</v>
      </c>
      <c r="M5753" s="21" t="s">
        <v>50</v>
      </c>
      <c r="N5753" s="21" t="s">
        <v>50</v>
      </c>
      <c r="O5753" s="22"/>
      <c r="P5753" s="22"/>
    </row>
    <row r="5754" spans="1:16" ht="45" x14ac:dyDescent="0.25">
      <c r="A5754" s="21" t="s">
        <v>9799</v>
      </c>
      <c r="B5754" s="21" t="s">
        <v>49</v>
      </c>
      <c r="C5754" s="22"/>
      <c r="D5754" s="22"/>
      <c r="E5754" s="22"/>
      <c r="F5754" s="22"/>
      <c r="G5754" s="22"/>
      <c r="H5754" s="22"/>
      <c r="I5754" s="22"/>
      <c r="J5754" s="22"/>
      <c r="K5754" s="23">
        <v>1</v>
      </c>
      <c r="L5754" s="23">
        <v>1</v>
      </c>
      <c r="M5754" s="21" t="s">
        <v>50</v>
      </c>
      <c r="N5754" s="21" t="s">
        <v>50</v>
      </c>
      <c r="O5754" s="22"/>
      <c r="P5754" s="22"/>
    </row>
    <row r="5755" spans="1:16" ht="45" x14ac:dyDescent="0.25">
      <c r="A5755" s="21" t="s">
        <v>4178</v>
      </c>
      <c r="B5755" s="21" t="s">
        <v>49</v>
      </c>
      <c r="C5755" s="23">
        <v>35252552.880000003</v>
      </c>
      <c r="D5755" s="23">
        <v>371.61</v>
      </c>
      <c r="E5755" s="23">
        <v>27318394.66</v>
      </c>
      <c r="F5755" s="23">
        <v>333.32</v>
      </c>
      <c r="G5755" s="23">
        <v>25215311.609999999</v>
      </c>
      <c r="H5755" s="23">
        <v>331.69</v>
      </c>
      <c r="I5755" s="23">
        <v>31523072.559999999</v>
      </c>
      <c r="J5755" s="23">
        <v>376.45</v>
      </c>
      <c r="K5755" s="23">
        <v>1</v>
      </c>
      <c r="L5755" s="23">
        <v>1</v>
      </c>
      <c r="M5755" s="21" t="s">
        <v>50</v>
      </c>
      <c r="N5755" s="21" t="s">
        <v>1462</v>
      </c>
      <c r="O5755" s="22"/>
      <c r="P5755" s="23">
        <v>90227</v>
      </c>
    </row>
    <row r="5756" spans="1:16" ht="45" x14ac:dyDescent="0.25">
      <c r="A5756" s="21" t="s">
        <v>9800</v>
      </c>
      <c r="B5756" s="21" t="s">
        <v>49</v>
      </c>
      <c r="C5756" s="22"/>
      <c r="D5756" s="22"/>
      <c r="E5756" s="22"/>
      <c r="F5756" s="22"/>
      <c r="G5756" s="22"/>
      <c r="H5756" s="22"/>
      <c r="I5756" s="22"/>
      <c r="J5756" s="22"/>
      <c r="K5756" s="23">
        <v>1</v>
      </c>
      <c r="L5756" s="23">
        <v>1</v>
      </c>
      <c r="M5756" s="21" t="s">
        <v>50</v>
      </c>
      <c r="N5756" s="21" t="s">
        <v>50</v>
      </c>
      <c r="O5756" s="22"/>
      <c r="P5756" s="22"/>
    </row>
    <row r="5757" spans="1:16" ht="45" x14ac:dyDescent="0.25">
      <c r="A5757" s="21" t="s">
        <v>9801</v>
      </c>
      <c r="B5757" s="21" t="s">
        <v>49</v>
      </c>
      <c r="C5757" s="22"/>
      <c r="D5757" s="22"/>
      <c r="E5757" s="22"/>
      <c r="F5757" s="22"/>
      <c r="G5757" s="22"/>
      <c r="H5757" s="22"/>
      <c r="I5757" s="22"/>
      <c r="J5757" s="22"/>
      <c r="K5757" s="23">
        <v>1</v>
      </c>
      <c r="L5757" s="23">
        <v>1</v>
      </c>
      <c r="M5757" s="21" t="s">
        <v>50</v>
      </c>
      <c r="N5757" s="21" t="s">
        <v>50</v>
      </c>
      <c r="O5757" s="22"/>
      <c r="P5757" s="22"/>
    </row>
    <row r="5758" spans="1:16" ht="45" x14ac:dyDescent="0.25">
      <c r="A5758" s="21" t="s">
        <v>9802</v>
      </c>
      <c r="B5758" s="21" t="s">
        <v>49</v>
      </c>
      <c r="C5758" s="22"/>
      <c r="D5758" s="22"/>
      <c r="E5758" s="22"/>
      <c r="F5758" s="22"/>
      <c r="G5758" s="22"/>
      <c r="H5758" s="22"/>
      <c r="I5758" s="22"/>
      <c r="J5758" s="22"/>
      <c r="K5758" s="23">
        <v>1</v>
      </c>
      <c r="L5758" s="23">
        <v>1</v>
      </c>
      <c r="M5758" s="21" t="s">
        <v>50</v>
      </c>
      <c r="N5758" s="21" t="s">
        <v>50</v>
      </c>
      <c r="O5758" s="22"/>
      <c r="P5758" s="22"/>
    </row>
    <row r="5759" spans="1:16" ht="45" x14ac:dyDescent="0.25">
      <c r="A5759" s="21" t="s">
        <v>9803</v>
      </c>
      <c r="B5759" s="21" t="s">
        <v>49</v>
      </c>
      <c r="C5759" s="22"/>
      <c r="D5759" s="22"/>
      <c r="E5759" s="22"/>
      <c r="F5759" s="22"/>
      <c r="G5759" s="22"/>
      <c r="H5759" s="22"/>
      <c r="I5759" s="22"/>
      <c r="J5759" s="22"/>
      <c r="K5759" s="23">
        <v>1</v>
      </c>
      <c r="L5759" s="23">
        <v>1</v>
      </c>
      <c r="M5759" s="21" t="s">
        <v>50</v>
      </c>
      <c r="N5759" s="21" t="s">
        <v>50</v>
      </c>
      <c r="O5759" s="22"/>
      <c r="P5759" s="22"/>
    </row>
    <row r="5760" spans="1:16" ht="45" x14ac:dyDescent="0.25">
      <c r="A5760" s="21" t="s">
        <v>9804</v>
      </c>
      <c r="B5760" s="21" t="s">
        <v>49</v>
      </c>
      <c r="C5760" s="22"/>
      <c r="D5760" s="22"/>
      <c r="E5760" s="22"/>
      <c r="F5760" s="22"/>
      <c r="G5760" s="22"/>
      <c r="H5760" s="22"/>
      <c r="I5760" s="22"/>
      <c r="J5760" s="22"/>
      <c r="K5760" s="23">
        <v>1</v>
      </c>
      <c r="L5760" s="23">
        <v>1</v>
      </c>
      <c r="M5760" s="21" t="s">
        <v>50</v>
      </c>
      <c r="N5760" s="21" t="s">
        <v>50</v>
      </c>
      <c r="O5760" s="22"/>
      <c r="P5760" s="22"/>
    </row>
    <row r="5761" spans="1:16" ht="45" x14ac:dyDescent="0.25">
      <c r="A5761" s="21" t="s">
        <v>9805</v>
      </c>
      <c r="B5761" s="21" t="s">
        <v>49</v>
      </c>
      <c r="C5761" s="22"/>
      <c r="D5761" s="22"/>
      <c r="E5761" s="22"/>
      <c r="F5761" s="22"/>
      <c r="G5761" s="22"/>
      <c r="H5761" s="22"/>
      <c r="I5761" s="22"/>
      <c r="J5761" s="22"/>
      <c r="K5761" s="23">
        <v>1</v>
      </c>
      <c r="L5761" s="23">
        <v>1</v>
      </c>
      <c r="M5761" s="21" t="s">
        <v>50</v>
      </c>
      <c r="N5761" s="21" t="s">
        <v>50</v>
      </c>
      <c r="O5761" s="22"/>
      <c r="P5761" s="22"/>
    </row>
    <row r="5762" spans="1:16" ht="45" x14ac:dyDescent="0.25">
      <c r="A5762" s="21" t="s">
        <v>9806</v>
      </c>
      <c r="B5762" s="21" t="s">
        <v>49</v>
      </c>
      <c r="C5762" s="22"/>
      <c r="D5762" s="22"/>
      <c r="E5762" s="22"/>
      <c r="F5762" s="22"/>
      <c r="G5762" s="22"/>
      <c r="H5762" s="22"/>
      <c r="I5762" s="22"/>
      <c r="J5762" s="22"/>
      <c r="K5762" s="23">
        <v>1</v>
      </c>
      <c r="L5762" s="23">
        <v>1</v>
      </c>
      <c r="M5762" s="21" t="s">
        <v>50</v>
      </c>
      <c r="N5762" s="21" t="s">
        <v>50</v>
      </c>
      <c r="O5762" s="22"/>
      <c r="P5762" s="22"/>
    </row>
    <row r="5763" spans="1:16" ht="45" x14ac:dyDescent="0.25">
      <c r="A5763" s="21" t="s">
        <v>9807</v>
      </c>
      <c r="B5763" s="21" t="s">
        <v>49</v>
      </c>
      <c r="C5763" s="22"/>
      <c r="D5763" s="22"/>
      <c r="E5763" s="22"/>
      <c r="F5763" s="22"/>
      <c r="G5763" s="22"/>
      <c r="H5763" s="22"/>
      <c r="I5763" s="22"/>
      <c r="J5763" s="22"/>
      <c r="K5763" s="23">
        <v>1</v>
      </c>
      <c r="L5763" s="23">
        <v>1</v>
      </c>
      <c r="M5763" s="21" t="s">
        <v>50</v>
      </c>
      <c r="N5763" s="21" t="s">
        <v>50</v>
      </c>
      <c r="O5763" s="22"/>
      <c r="P5763" s="22"/>
    </row>
    <row r="5764" spans="1:16" ht="45" x14ac:dyDescent="0.25">
      <c r="A5764" s="21" t="s">
        <v>1263</v>
      </c>
      <c r="B5764" s="21" t="s">
        <v>49</v>
      </c>
      <c r="C5764" s="23">
        <v>55225840.270000003</v>
      </c>
      <c r="D5764" s="23">
        <v>64.62</v>
      </c>
      <c r="E5764" s="23">
        <v>81615320.590000004</v>
      </c>
      <c r="F5764" s="23">
        <v>78.44</v>
      </c>
      <c r="G5764" s="23">
        <v>81153073.870000005</v>
      </c>
      <c r="H5764" s="23">
        <v>84.64</v>
      </c>
      <c r="I5764" s="23">
        <v>163458994.91999999</v>
      </c>
      <c r="J5764" s="23">
        <v>143.27000000000001</v>
      </c>
      <c r="K5764" s="23">
        <v>1</v>
      </c>
      <c r="L5764" s="23">
        <v>1</v>
      </c>
      <c r="M5764" s="21" t="s">
        <v>50</v>
      </c>
      <c r="N5764" s="21" t="s">
        <v>58</v>
      </c>
      <c r="O5764" s="22"/>
      <c r="P5764" s="23">
        <v>944755</v>
      </c>
    </row>
    <row r="5765" spans="1:16" ht="45" x14ac:dyDescent="0.25">
      <c r="A5765" s="21" t="s">
        <v>9808</v>
      </c>
      <c r="B5765" s="21" t="s">
        <v>49</v>
      </c>
      <c r="C5765" s="22"/>
      <c r="D5765" s="22"/>
      <c r="E5765" s="22"/>
      <c r="F5765" s="22"/>
      <c r="G5765" s="22"/>
      <c r="H5765" s="22"/>
      <c r="I5765" s="22"/>
      <c r="J5765" s="22"/>
      <c r="K5765" s="23">
        <v>1</v>
      </c>
      <c r="L5765" s="23">
        <v>1</v>
      </c>
      <c r="M5765" s="21" t="s">
        <v>50</v>
      </c>
      <c r="N5765" s="21" t="s">
        <v>50</v>
      </c>
      <c r="O5765" s="22"/>
      <c r="P5765" s="22"/>
    </row>
    <row r="5766" spans="1:16" ht="45" x14ac:dyDescent="0.25">
      <c r="A5766" s="21" t="s">
        <v>9809</v>
      </c>
      <c r="B5766" s="21" t="s">
        <v>49</v>
      </c>
      <c r="C5766" s="22"/>
      <c r="D5766" s="22"/>
      <c r="E5766" s="22"/>
      <c r="F5766" s="22"/>
      <c r="G5766" s="22"/>
      <c r="H5766" s="22"/>
      <c r="I5766" s="22"/>
      <c r="J5766" s="22"/>
      <c r="K5766" s="23">
        <v>1</v>
      </c>
      <c r="L5766" s="23">
        <v>1</v>
      </c>
      <c r="M5766" s="21" t="s">
        <v>50</v>
      </c>
      <c r="N5766" s="21" t="s">
        <v>50</v>
      </c>
      <c r="O5766" s="22"/>
      <c r="P5766" s="22"/>
    </row>
    <row r="5767" spans="1:16" ht="45" x14ac:dyDescent="0.25">
      <c r="A5767" s="21" t="s">
        <v>4181</v>
      </c>
      <c r="B5767" s="21" t="s">
        <v>49</v>
      </c>
      <c r="C5767" s="23">
        <v>4805816.03</v>
      </c>
      <c r="D5767" s="23">
        <v>301.85000000000002</v>
      </c>
      <c r="E5767" s="23">
        <v>13115049.029999999</v>
      </c>
      <c r="F5767" s="23">
        <v>1165.69</v>
      </c>
      <c r="G5767" s="23">
        <v>11273273.029999999</v>
      </c>
      <c r="H5767" s="23">
        <v>1642.21</v>
      </c>
      <c r="I5767" s="23">
        <v>11581490.550000001</v>
      </c>
      <c r="J5767" s="23">
        <v>1176.52</v>
      </c>
      <c r="K5767" s="23">
        <v>1</v>
      </c>
      <c r="L5767" s="23">
        <v>1</v>
      </c>
      <c r="M5767" s="21" t="s">
        <v>50</v>
      </c>
      <c r="N5767" s="21" t="s">
        <v>5192</v>
      </c>
      <c r="O5767" s="22"/>
      <c r="P5767" s="23">
        <v>14832</v>
      </c>
    </row>
    <row r="5768" spans="1:16" ht="45" x14ac:dyDescent="0.25">
      <c r="A5768" s="21" t="s">
        <v>9810</v>
      </c>
      <c r="B5768" s="21" t="s">
        <v>49</v>
      </c>
      <c r="C5768" s="22"/>
      <c r="D5768" s="22"/>
      <c r="E5768" s="22"/>
      <c r="F5768" s="22"/>
      <c r="G5768" s="22"/>
      <c r="H5768" s="22"/>
      <c r="I5768" s="22"/>
      <c r="J5768" s="22"/>
      <c r="K5768" s="23">
        <v>1</v>
      </c>
      <c r="L5768" s="23">
        <v>1</v>
      </c>
      <c r="M5768" s="21" t="s">
        <v>50</v>
      </c>
      <c r="N5768" s="21" t="s">
        <v>50</v>
      </c>
      <c r="O5768" s="22"/>
      <c r="P5768" s="22"/>
    </row>
    <row r="5769" spans="1:16" ht="45" x14ac:dyDescent="0.25">
      <c r="A5769" s="21" t="s">
        <v>9811</v>
      </c>
      <c r="B5769" s="21" t="s">
        <v>49</v>
      </c>
      <c r="C5769" s="22"/>
      <c r="D5769" s="22"/>
      <c r="E5769" s="22"/>
      <c r="F5769" s="22"/>
      <c r="G5769" s="22"/>
      <c r="H5769" s="22"/>
      <c r="I5769" s="22"/>
      <c r="J5769" s="22"/>
      <c r="K5769" s="23">
        <v>1</v>
      </c>
      <c r="L5769" s="23">
        <v>1</v>
      </c>
      <c r="M5769" s="21" t="s">
        <v>50</v>
      </c>
      <c r="N5769" s="21" t="s">
        <v>50</v>
      </c>
      <c r="O5769" s="22"/>
      <c r="P5769" s="22"/>
    </row>
    <row r="5770" spans="1:16" ht="45" x14ac:dyDescent="0.25">
      <c r="A5770" s="21" t="s">
        <v>9812</v>
      </c>
      <c r="B5770" s="21" t="s">
        <v>49</v>
      </c>
      <c r="C5770" s="22"/>
      <c r="D5770" s="22"/>
      <c r="E5770" s="22"/>
      <c r="F5770" s="22"/>
      <c r="G5770" s="22"/>
      <c r="H5770" s="22"/>
      <c r="I5770" s="22"/>
      <c r="J5770" s="22"/>
      <c r="K5770" s="23">
        <v>1</v>
      </c>
      <c r="L5770" s="23">
        <v>1</v>
      </c>
      <c r="M5770" s="21" t="s">
        <v>50</v>
      </c>
      <c r="N5770" s="21" t="s">
        <v>50</v>
      </c>
      <c r="O5770" s="22"/>
      <c r="P5770" s="22"/>
    </row>
    <row r="5771" spans="1:16" ht="45" x14ac:dyDescent="0.25">
      <c r="A5771" s="21" t="s">
        <v>9813</v>
      </c>
      <c r="B5771" s="21" t="s">
        <v>49</v>
      </c>
      <c r="C5771" s="22"/>
      <c r="D5771" s="22"/>
      <c r="E5771" s="22"/>
      <c r="F5771" s="22"/>
      <c r="G5771" s="22"/>
      <c r="H5771" s="22"/>
      <c r="I5771" s="22"/>
      <c r="J5771" s="22"/>
      <c r="K5771" s="23">
        <v>1</v>
      </c>
      <c r="L5771" s="23">
        <v>1</v>
      </c>
      <c r="M5771" s="21" t="s">
        <v>50</v>
      </c>
      <c r="N5771" s="21" t="s">
        <v>50</v>
      </c>
      <c r="O5771" s="22"/>
      <c r="P5771" s="22"/>
    </row>
    <row r="5772" spans="1:16" ht="45" x14ac:dyDescent="0.25">
      <c r="A5772" s="21" t="s">
        <v>9814</v>
      </c>
      <c r="B5772" s="21" t="s">
        <v>49</v>
      </c>
      <c r="C5772" s="22"/>
      <c r="D5772" s="22"/>
      <c r="E5772" s="22"/>
      <c r="F5772" s="22"/>
      <c r="G5772" s="22"/>
      <c r="H5772" s="22"/>
      <c r="I5772" s="22"/>
      <c r="J5772" s="22"/>
      <c r="K5772" s="23">
        <v>1</v>
      </c>
      <c r="L5772" s="23">
        <v>1</v>
      </c>
      <c r="M5772" s="21" t="s">
        <v>50</v>
      </c>
      <c r="N5772" s="21" t="s">
        <v>50</v>
      </c>
      <c r="O5772" s="22"/>
      <c r="P5772" s="22"/>
    </row>
    <row r="5773" spans="1:16" ht="45" x14ac:dyDescent="0.25">
      <c r="A5773" s="21" t="s">
        <v>9815</v>
      </c>
      <c r="B5773" s="21" t="s">
        <v>49</v>
      </c>
      <c r="C5773" s="22"/>
      <c r="D5773" s="22"/>
      <c r="E5773" s="22"/>
      <c r="F5773" s="22"/>
      <c r="G5773" s="22"/>
      <c r="H5773" s="22"/>
      <c r="I5773" s="22"/>
      <c r="J5773" s="22"/>
      <c r="K5773" s="23">
        <v>1</v>
      </c>
      <c r="L5773" s="23">
        <v>1</v>
      </c>
      <c r="M5773" s="21" t="s">
        <v>50</v>
      </c>
      <c r="N5773" s="21" t="s">
        <v>50</v>
      </c>
      <c r="O5773" s="22"/>
      <c r="P5773" s="22"/>
    </row>
    <row r="5774" spans="1:16" ht="45" x14ac:dyDescent="0.25">
      <c r="A5774" s="21" t="s">
        <v>9816</v>
      </c>
      <c r="B5774" s="21" t="s">
        <v>49</v>
      </c>
      <c r="C5774" s="22"/>
      <c r="D5774" s="22"/>
      <c r="E5774" s="22"/>
      <c r="F5774" s="22"/>
      <c r="G5774" s="22"/>
      <c r="H5774" s="22"/>
      <c r="I5774" s="22"/>
      <c r="J5774" s="22"/>
      <c r="K5774" s="23">
        <v>1</v>
      </c>
      <c r="L5774" s="23">
        <v>1</v>
      </c>
      <c r="M5774" s="21" t="s">
        <v>50</v>
      </c>
      <c r="N5774" s="21" t="s">
        <v>50</v>
      </c>
      <c r="O5774" s="22"/>
      <c r="P5774" s="22"/>
    </row>
    <row r="5775" spans="1:16" ht="45" x14ac:dyDescent="0.25">
      <c r="A5775" s="21" t="s">
        <v>4183</v>
      </c>
      <c r="B5775" s="21" t="s">
        <v>49</v>
      </c>
      <c r="C5775" s="22"/>
      <c r="D5775" s="22"/>
      <c r="E5775" s="23">
        <v>20360309.82</v>
      </c>
      <c r="F5775" s="23">
        <v>198.59</v>
      </c>
      <c r="G5775" s="23">
        <v>29196975.129999999</v>
      </c>
      <c r="H5775" s="23">
        <v>267.36</v>
      </c>
      <c r="I5775" s="23">
        <v>29117629.030000001</v>
      </c>
      <c r="J5775" s="23">
        <v>349.23</v>
      </c>
      <c r="K5775" s="23">
        <v>1</v>
      </c>
      <c r="L5775" s="23">
        <v>1</v>
      </c>
      <c r="M5775" s="21" t="s">
        <v>50</v>
      </c>
      <c r="N5775" s="21" t="s">
        <v>50</v>
      </c>
      <c r="O5775" s="22"/>
      <c r="P5775" s="22"/>
    </row>
    <row r="5776" spans="1:16" ht="45" x14ac:dyDescent="0.25">
      <c r="A5776" s="21" t="s">
        <v>9817</v>
      </c>
      <c r="B5776" s="21" t="s">
        <v>49</v>
      </c>
      <c r="C5776" s="22"/>
      <c r="D5776" s="22"/>
      <c r="E5776" s="22"/>
      <c r="F5776" s="22"/>
      <c r="G5776" s="22"/>
      <c r="H5776" s="22"/>
      <c r="I5776" s="22"/>
      <c r="J5776" s="22"/>
      <c r="K5776" s="23">
        <v>1</v>
      </c>
      <c r="L5776" s="23">
        <v>1</v>
      </c>
      <c r="M5776" s="21" t="s">
        <v>50</v>
      </c>
      <c r="N5776" s="21" t="s">
        <v>50</v>
      </c>
      <c r="O5776" s="22"/>
      <c r="P5776" s="22"/>
    </row>
    <row r="5777" spans="1:16" ht="45" x14ac:dyDescent="0.25">
      <c r="A5777" s="21" t="s">
        <v>9818</v>
      </c>
      <c r="B5777" s="21" t="s">
        <v>49</v>
      </c>
      <c r="C5777" s="22"/>
      <c r="D5777" s="22"/>
      <c r="E5777" s="22"/>
      <c r="F5777" s="22"/>
      <c r="G5777" s="22"/>
      <c r="H5777" s="22"/>
      <c r="I5777" s="22"/>
      <c r="J5777" s="22"/>
      <c r="K5777" s="23">
        <v>1</v>
      </c>
      <c r="L5777" s="23">
        <v>1</v>
      </c>
      <c r="M5777" s="21" t="s">
        <v>50</v>
      </c>
      <c r="N5777" s="21" t="s">
        <v>50</v>
      </c>
      <c r="O5777" s="22"/>
      <c r="P5777" s="22"/>
    </row>
    <row r="5778" spans="1:16" ht="45" x14ac:dyDescent="0.25">
      <c r="A5778" s="21" t="s">
        <v>9819</v>
      </c>
      <c r="B5778" s="21" t="s">
        <v>49</v>
      </c>
      <c r="C5778" s="22"/>
      <c r="D5778" s="22"/>
      <c r="E5778" s="22"/>
      <c r="F5778" s="22"/>
      <c r="G5778" s="22"/>
      <c r="H5778" s="22"/>
      <c r="I5778" s="22"/>
      <c r="J5778" s="22"/>
      <c r="K5778" s="23">
        <v>1</v>
      </c>
      <c r="L5778" s="23">
        <v>1</v>
      </c>
      <c r="M5778" s="21" t="s">
        <v>50</v>
      </c>
      <c r="N5778" s="21" t="s">
        <v>50</v>
      </c>
      <c r="O5778" s="22"/>
      <c r="P5778" s="22"/>
    </row>
    <row r="5779" spans="1:16" ht="45" x14ac:dyDescent="0.25">
      <c r="A5779" s="21" t="s">
        <v>4185</v>
      </c>
      <c r="B5779" s="21" t="s">
        <v>49</v>
      </c>
      <c r="C5779" s="23">
        <v>5371405.5499999998</v>
      </c>
      <c r="D5779" s="23">
        <v>1734.2</v>
      </c>
      <c r="E5779" s="23">
        <v>3513710.54</v>
      </c>
      <c r="F5779" s="23">
        <v>2508.75</v>
      </c>
      <c r="G5779" s="23">
        <v>3859975.58</v>
      </c>
      <c r="H5779" s="23">
        <v>2514.98</v>
      </c>
      <c r="I5779" s="23">
        <v>3881284.01</v>
      </c>
      <c r="J5779" s="23">
        <v>2938.16</v>
      </c>
      <c r="K5779" s="23">
        <v>1</v>
      </c>
      <c r="L5779" s="23">
        <v>1</v>
      </c>
      <c r="M5779" s="21" t="s">
        <v>50</v>
      </c>
      <c r="N5779" s="21" t="s">
        <v>5192</v>
      </c>
      <c r="O5779" s="22"/>
      <c r="P5779" s="23">
        <v>11599</v>
      </c>
    </row>
    <row r="5780" spans="1:16" ht="45" x14ac:dyDescent="0.25">
      <c r="A5780" s="21" t="s">
        <v>9820</v>
      </c>
      <c r="B5780" s="21" t="s">
        <v>49</v>
      </c>
      <c r="C5780" s="22"/>
      <c r="D5780" s="22"/>
      <c r="E5780" s="22"/>
      <c r="F5780" s="22"/>
      <c r="G5780" s="22"/>
      <c r="H5780" s="22"/>
      <c r="I5780" s="22"/>
      <c r="J5780" s="22"/>
      <c r="K5780" s="23">
        <v>1</v>
      </c>
      <c r="L5780" s="23">
        <v>1</v>
      </c>
      <c r="M5780" s="21" t="s">
        <v>50</v>
      </c>
      <c r="N5780" s="21" t="s">
        <v>50</v>
      </c>
      <c r="O5780" s="22"/>
      <c r="P5780" s="22"/>
    </row>
    <row r="5781" spans="1:16" ht="45" x14ac:dyDescent="0.25">
      <c r="A5781" s="21" t="s">
        <v>9821</v>
      </c>
      <c r="B5781" s="21" t="s">
        <v>198</v>
      </c>
      <c r="C5781" s="22"/>
      <c r="D5781" s="22"/>
      <c r="E5781" s="22"/>
      <c r="F5781" s="22"/>
      <c r="G5781" s="22"/>
      <c r="H5781" s="22"/>
      <c r="I5781" s="22"/>
      <c r="J5781" s="22"/>
      <c r="K5781" s="23">
        <v>1</v>
      </c>
      <c r="L5781" s="23">
        <v>1</v>
      </c>
      <c r="M5781" s="21" t="s">
        <v>50</v>
      </c>
      <c r="N5781" s="21" t="s">
        <v>50</v>
      </c>
      <c r="O5781" s="22"/>
      <c r="P5781" s="22"/>
    </row>
    <row r="5782" spans="1:16" ht="45" x14ac:dyDescent="0.25">
      <c r="A5782" s="21" t="s">
        <v>9822</v>
      </c>
      <c r="B5782" s="21" t="s">
        <v>198</v>
      </c>
      <c r="C5782" s="22"/>
      <c r="D5782" s="22"/>
      <c r="E5782" s="22"/>
      <c r="F5782" s="22"/>
      <c r="G5782" s="22"/>
      <c r="H5782" s="22"/>
      <c r="I5782" s="22"/>
      <c r="J5782" s="22"/>
      <c r="K5782" s="23">
        <v>1</v>
      </c>
      <c r="L5782" s="23">
        <v>1</v>
      </c>
      <c r="M5782" s="21" t="s">
        <v>50</v>
      </c>
      <c r="N5782" s="21" t="s">
        <v>50</v>
      </c>
      <c r="O5782" s="22"/>
      <c r="P5782" s="22"/>
    </row>
    <row r="5783" spans="1:16" ht="45" x14ac:dyDescent="0.25">
      <c r="A5783" s="21" t="s">
        <v>687</v>
      </c>
      <c r="B5783" s="21" t="s">
        <v>49</v>
      </c>
      <c r="C5783" s="23">
        <v>25596030.09</v>
      </c>
      <c r="D5783" s="23">
        <v>421.81</v>
      </c>
      <c r="E5783" s="23">
        <v>37631796.840000004</v>
      </c>
      <c r="F5783" s="23">
        <v>442.23</v>
      </c>
      <c r="G5783" s="23">
        <v>31816142.559999999</v>
      </c>
      <c r="H5783" s="23">
        <v>360.04</v>
      </c>
      <c r="I5783" s="23">
        <v>30065493.59</v>
      </c>
      <c r="J5783" s="23">
        <v>340.23</v>
      </c>
      <c r="K5783" s="23">
        <v>1</v>
      </c>
      <c r="L5783" s="23">
        <v>1</v>
      </c>
      <c r="M5783" s="21" t="s">
        <v>50</v>
      </c>
      <c r="N5783" s="21" t="s">
        <v>1462</v>
      </c>
      <c r="O5783" s="22"/>
      <c r="P5783" s="23">
        <v>66925.25</v>
      </c>
    </row>
    <row r="5784" spans="1:16" ht="45" x14ac:dyDescent="0.25">
      <c r="A5784" s="21" t="s">
        <v>9823</v>
      </c>
      <c r="B5784" s="21" t="s">
        <v>49</v>
      </c>
      <c r="C5784" s="22"/>
      <c r="D5784" s="22"/>
      <c r="E5784" s="22"/>
      <c r="F5784" s="22"/>
      <c r="G5784" s="22"/>
      <c r="H5784" s="22"/>
      <c r="I5784" s="22"/>
      <c r="J5784" s="22"/>
      <c r="K5784" s="23">
        <v>1</v>
      </c>
      <c r="L5784" s="23">
        <v>1</v>
      </c>
      <c r="M5784" s="21" t="s">
        <v>50</v>
      </c>
      <c r="N5784" s="21" t="s">
        <v>50</v>
      </c>
      <c r="O5784" s="22"/>
      <c r="P5784" s="22"/>
    </row>
    <row r="5785" spans="1:16" ht="45" x14ac:dyDescent="0.25">
      <c r="A5785" s="21" t="s">
        <v>9824</v>
      </c>
      <c r="B5785" s="21" t="s">
        <v>49</v>
      </c>
      <c r="C5785" s="22"/>
      <c r="D5785" s="22"/>
      <c r="E5785" s="22"/>
      <c r="F5785" s="22"/>
      <c r="G5785" s="22"/>
      <c r="H5785" s="22"/>
      <c r="I5785" s="22"/>
      <c r="J5785" s="22"/>
      <c r="K5785" s="23">
        <v>1</v>
      </c>
      <c r="L5785" s="23">
        <v>1</v>
      </c>
      <c r="M5785" s="21" t="s">
        <v>50</v>
      </c>
      <c r="N5785" s="21" t="s">
        <v>50</v>
      </c>
      <c r="O5785" s="22"/>
      <c r="P5785" s="22"/>
    </row>
    <row r="5786" spans="1:16" ht="45" x14ac:dyDescent="0.25">
      <c r="A5786" s="21" t="s">
        <v>9825</v>
      </c>
      <c r="B5786" s="21" t="s">
        <v>49</v>
      </c>
      <c r="C5786" s="22"/>
      <c r="D5786" s="22"/>
      <c r="E5786" s="22"/>
      <c r="F5786" s="22"/>
      <c r="G5786" s="22"/>
      <c r="H5786" s="22"/>
      <c r="I5786" s="22"/>
      <c r="J5786" s="22"/>
      <c r="K5786" s="23">
        <v>1</v>
      </c>
      <c r="L5786" s="23">
        <v>1</v>
      </c>
      <c r="M5786" s="21" t="s">
        <v>50</v>
      </c>
      <c r="N5786" s="21" t="s">
        <v>50</v>
      </c>
      <c r="O5786" s="22"/>
      <c r="P5786" s="22"/>
    </row>
    <row r="5787" spans="1:16" ht="45" x14ac:dyDescent="0.25">
      <c r="A5787" s="21" t="s">
        <v>4189</v>
      </c>
      <c r="B5787" s="21" t="s">
        <v>49</v>
      </c>
      <c r="C5787" s="23">
        <v>22487911.359999999</v>
      </c>
      <c r="D5787" s="23">
        <v>67.38</v>
      </c>
      <c r="E5787" s="23">
        <v>17620526.210000001</v>
      </c>
      <c r="F5787" s="23">
        <v>43.97</v>
      </c>
      <c r="G5787" s="23">
        <v>18508870.079999998</v>
      </c>
      <c r="H5787" s="23">
        <v>42.57</v>
      </c>
      <c r="I5787" s="23">
        <v>14686535.039999999</v>
      </c>
      <c r="J5787" s="23">
        <v>37.35</v>
      </c>
      <c r="K5787" s="23">
        <v>1</v>
      </c>
      <c r="L5787" s="23">
        <v>1</v>
      </c>
      <c r="M5787" s="21" t="s">
        <v>50</v>
      </c>
      <c r="N5787" s="21" t="s">
        <v>58</v>
      </c>
      <c r="O5787" s="22"/>
      <c r="P5787" s="23">
        <v>534744.25</v>
      </c>
    </row>
    <row r="5788" spans="1:16" ht="45" x14ac:dyDescent="0.25">
      <c r="A5788" s="21" t="s">
        <v>9826</v>
      </c>
      <c r="B5788" s="21" t="s">
        <v>49</v>
      </c>
      <c r="C5788" s="22"/>
      <c r="D5788" s="22"/>
      <c r="E5788" s="22"/>
      <c r="F5788" s="22"/>
      <c r="G5788" s="22"/>
      <c r="H5788" s="22"/>
      <c r="I5788" s="22"/>
      <c r="J5788" s="22"/>
      <c r="K5788" s="23">
        <v>1</v>
      </c>
      <c r="L5788" s="23">
        <v>1</v>
      </c>
      <c r="M5788" s="21" t="s">
        <v>50</v>
      </c>
      <c r="N5788" s="21" t="s">
        <v>50</v>
      </c>
      <c r="O5788" s="22"/>
      <c r="P5788" s="22"/>
    </row>
    <row r="5789" spans="1:16" ht="45" x14ac:dyDescent="0.25">
      <c r="A5789" s="21" t="s">
        <v>9827</v>
      </c>
      <c r="B5789" s="21" t="s">
        <v>49</v>
      </c>
      <c r="C5789" s="22"/>
      <c r="D5789" s="22"/>
      <c r="E5789" s="22"/>
      <c r="F5789" s="22"/>
      <c r="G5789" s="22"/>
      <c r="H5789" s="22"/>
      <c r="I5789" s="22"/>
      <c r="J5789" s="22"/>
      <c r="K5789" s="23">
        <v>1</v>
      </c>
      <c r="L5789" s="23">
        <v>1</v>
      </c>
      <c r="M5789" s="21" t="s">
        <v>50</v>
      </c>
      <c r="N5789" s="21" t="s">
        <v>50</v>
      </c>
      <c r="O5789" s="22"/>
      <c r="P5789" s="22"/>
    </row>
    <row r="5790" spans="1:16" ht="45" x14ac:dyDescent="0.25">
      <c r="A5790" s="21" t="s">
        <v>9828</v>
      </c>
      <c r="B5790" s="21" t="s">
        <v>49</v>
      </c>
      <c r="C5790" s="22"/>
      <c r="D5790" s="22"/>
      <c r="E5790" s="22"/>
      <c r="F5790" s="22"/>
      <c r="G5790" s="22"/>
      <c r="H5790" s="22"/>
      <c r="I5790" s="22"/>
      <c r="J5790" s="22"/>
      <c r="K5790" s="23">
        <v>1</v>
      </c>
      <c r="L5790" s="23">
        <v>1</v>
      </c>
      <c r="M5790" s="21" t="s">
        <v>50</v>
      </c>
      <c r="N5790" s="21" t="s">
        <v>50</v>
      </c>
      <c r="O5790" s="22"/>
      <c r="P5790" s="22"/>
    </row>
    <row r="5791" spans="1:16" ht="45" x14ac:dyDescent="0.25">
      <c r="A5791" s="21" t="s">
        <v>9829</v>
      </c>
      <c r="B5791" s="21" t="s">
        <v>49</v>
      </c>
      <c r="C5791" s="22"/>
      <c r="D5791" s="22"/>
      <c r="E5791" s="22"/>
      <c r="F5791" s="22"/>
      <c r="G5791" s="22"/>
      <c r="H5791" s="22"/>
      <c r="I5791" s="22"/>
      <c r="J5791" s="22"/>
      <c r="K5791" s="23">
        <v>1</v>
      </c>
      <c r="L5791" s="23">
        <v>1</v>
      </c>
      <c r="M5791" s="21" t="s">
        <v>50</v>
      </c>
      <c r="N5791" s="21" t="s">
        <v>50</v>
      </c>
      <c r="O5791" s="22"/>
      <c r="P5791" s="22"/>
    </row>
    <row r="5792" spans="1:16" ht="45" x14ac:dyDescent="0.25">
      <c r="A5792" s="21" t="s">
        <v>4191</v>
      </c>
      <c r="B5792" s="21" t="s">
        <v>49</v>
      </c>
      <c r="C5792" s="23">
        <v>14351963.41</v>
      </c>
      <c r="D5792" s="23">
        <v>35.11</v>
      </c>
      <c r="E5792" s="23">
        <v>13220317.02</v>
      </c>
      <c r="F5792" s="23">
        <v>31.07</v>
      </c>
      <c r="G5792" s="23">
        <v>19829445.969999999</v>
      </c>
      <c r="H5792" s="23">
        <v>46.18</v>
      </c>
      <c r="I5792" s="23">
        <v>13751347.609999999</v>
      </c>
      <c r="J5792" s="23">
        <v>31.84</v>
      </c>
      <c r="K5792" s="23">
        <v>1</v>
      </c>
      <c r="L5792" s="23">
        <v>1</v>
      </c>
      <c r="M5792" s="21" t="s">
        <v>50</v>
      </c>
      <c r="N5792" s="21" t="s">
        <v>58</v>
      </c>
      <c r="O5792" s="22"/>
      <c r="P5792" s="23">
        <v>391016.75</v>
      </c>
    </row>
    <row r="5793" spans="1:16" ht="45" x14ac:dyDescent="0.25">
      <c r="A5793" s="21" t="s">
        <v>9830</v>
      </c>
      <c r="B5793" s="21" t="s">
        <v>49</v>
      </c>
      <c r="C5793" s="22"/>
      <c r="D5793" s="22"/>
      <c r="E5793" s="22"/>
      <c r="F5793" s="22"/>
      <c r="G5793" s="22"/>
      <c r="H5793" s="22"/>
      <c r="I5793" s="22"/>
      <c r="J5793" s="22"/>
      <c r="K5793" s="23">
        <v>1</v>
      </c>
      <c r="L5793" s="23">
        <v>1</v>
      </c>
      <c r="M5793" s="21" t="s">
        <v>50</v>
      </c>
      <c r="N5793" s="21" t="s">
        <v>50</v>
      </c>
      <c r="O5793" s="22"/>
      <c r="P5793" s="22"/>
    </row>
    <row r="5794" spans="1:16" ht="45" x14ac:dyDescent="0.25">
      <c r="A5794" s="21" t="s">
        <v>9831</v>
      </c>
      <c r="B5794" s="21" t="s">
        <v>49</v>
      </c>
      <c r="C5794" s="22"/>
      <c r="D5794" s="22"/>
      <c r="E5794" s="22"/>
      <c r="F5794" s="22"/>
      <c r="G5794" s="22"/>
      <c r="H5794" s="22"/>
      <c r="I5794" s="22"/>
      <c r="J5794" s="22"/>
      <c r="K5794" s="23">
        <v>1</v>
      </c>
      <c r="L5794" s="23">
        <v>1</v>
      </c>
      <c r="M5794" s="21" t="s">
        <v>50</v>
      </c>
      <c r="N5794" s="21" t="s">
        <v>50</v>
      </c>
      <c r="O5794" s="22"/>
      <c r="P5794" s="22"/>
    </row>
    <row r="5795" spans="1:16" ht="45" x14ac:dyDescent="0.25">
      <c r="A5795" s="21" t="s">
        <v>4197</v>
      </c>
      <c r="B5795" s="21" t="s">
        <v>49</v>
      </c>
      <c r="C5795" s="22"/>
      <c r="D5795" s="22"/>
      <c r="E5795" s="23">
        <v>44901724.200000003</v>
      </c>
      <c r="F5795" s="23">
        <v>87.48</v>
      </c>
      <c r="G5795" s="23">
        <v>41815586.07</v>
      </c>
      <c r="H5795" s="23">
        <v>90.17</v>
      </c>
      <c r="I5795" s="23">
        <v>89217875.349999994</v>
      </c>
      <c r="J5795" s="23">
        <v>136.34</v>
      </c>
      <c r="K5795" s="23">
        <v>1</v>
      </c>
      <c r="L5795" s="23">
        <v>1</v>
      </c>
      <c r="M5795" s="21" t="s">
        <v>50</v>
      </c>
      <c r="N5795" s="21" t="s">
        <v>50</v>
      </c>
      <c r="O5795" s="22"/>
      <c r="P5795" s="22"/>
    </row>
    <row r="5796" spans="1:16" ht="45" x14ac:dyDescent="0.25">
      <c r="A5796" s="21" t="s">
        <v>4199</v>
      </c>
      <c r="B5796" s="21" t="s">
        <v>49</v>
      </c>
      <c r="C5796" s="23">
        <v>12300154.32</v>
      </c>
      <c r="D5796" s="23">
        <v>337.27</v>
      </c>
      <c r="E5796" s="23">
        <v>13386117.699999999</v>
      </c>
      <c r="F5796" s="23">
        <v>192.67</v>
      </c>
      <c r="G5796" s="23">
        <v>9741768.9499999993</v>
      </c>
      <c r="H5796" s="23">
        <v>148.66</v>
      </c>
      <c r="I5796" s="23">
        <v>11718550.65</v>
      </c>
      <c r="J5796" s="23">
        <v>164.51</v>
      </c>
      <c r="K5796" s="23">
        <v>1</v>
      </c>
      <c r="L5796" s="23">
        <v>1</v>
      </c>
      <c r="M5796" s="21" t="s">
        <v>50</v>
      </c>
      <c r="N5796" s="21" t="s">
        <v>1462</v>
      </c>
      <c r="O5796" s="22"/>
      <c r="P5796" s="23">
        <v>69355.25</v>
      </c>
    </row>
    <row r="5797" spans="1:16" ht="45" x14ac:dyDescent="0.25">
      <c r="A5797" s="21" t="s">
        <v>9832</v>
      </c>
      <c r="B5797" s="21" t="s">
        <v>49</v>
      </c>
      <c r="C5797" s="22"/>
      <c r="D5797" s="22"/>
      <c r="E5797" s="22"/>
      <c r="F5797" s="22"/>
      <c r="G5797" s="22"/>
      <c r="H5797" s="22"/>
      <c r="I5797" s="22"/>
      <c r="J5797" s="22"/>
      <c r="K5797" s="23">
        <v>1</v>
      </c>
      <c r="L5797" s="23">
        <v>1</v>
      </c>
      <c r="M5797" s="21" t="s">
        <v>50</v>
      </c>
      <c r="N5797" s="21" t="s">
        <v>50</v>
      </c>
      <c r="O5797" s="22"/>
      <c r="P5797" s="22"/>
    </row>
    <row r="5798" spans="1:16" ht="45" x14ac:dyDescent="0.25">
      <c r="A5798" s="21" t="s">
        <v>691</v>
      </c>
      <c r="B5798" s="21" t="s">
        <v>49</v>
      </c>
      <c r="C5798" s="23">
        <v>92786507.769999996</v>
      </c>
      <c r="D5798" s="23">
        <v>32</v>
      </c>
      <c r="E5798" s="23">
        <v>268279890.59</v>
      </c>
      <c r="F5798" s="23">
        <v>121.61</v>
      </c>
      <c r="G5798" s="23">
        <v>266097905.16</v>
      </c>
      <c r="H5798" s="23">
        <v>67.010000000000005</v>
      </c>
      <c r="I5798" s="23">
        <v>190367094.52000001</v>
      </c>
      <c r="J5798" s="23">
        <v>84.13</v>
      </c>
      <c r="K5798" s="23">
        <v>1</v>
      </c>
      <c r="L5798" s="23">
        <v>1</v>
      </c>
      <c r="M5798" s="21" t="s">
        <v>50</v>
      </c>
      <c r="N5798" s="21" t="s">
        <v>204</v>
      </c>
      <c r="O5798" s="22"/>
      <c r="P5798" s="23">
        <v>2702889.75</v>
      </c>
    </row>
    <row r="5799" spans="1:16" ht="45" x14ac:dyDescent="0.25">
      <c r="A5799" s="21" t="s">
        <v>9833</v>
      </c>
      <c r="B5799" s="21" t="s">
        <v>49</v>
      </c>
      <c r="C5799" s="22"/>
      <c r="D5799" s="22"/>
      <c r="E5799" s="22"/>
      <c r="F5799" s="22"/>
      <c r="G5799" s="22"/>
      <c r="H5799" s="22"/>
      <c r="I5799" s="22"/>
      <c r="J5799" s="22"/>
      <c r="K5799" s="23">
        <v>1</v>
      </c>
      <c r="L5799" s="23">
        <v>1</v>
      </c>
      <c r="M5799" s="21" t="s">
        <v>50</v>
      </c>
      <c r="N5799" s="21" t="s">
        <v>50</v>
      </c>
      <c r="O5799" s="22"/>
      <c r="P5799" s="22"/>
    </row>
    <row r="5800" spans="1:16" ht="45" x14ac:dyDescent="0.25">
      <c r="A5800" s="21" t="s">
        <v>9834</v>
      </c>
      <c r="B5800" s="21" t="s">
        <v>198</v>
      </c>
      <c r="C5800" s="22"/>
      <c r="D5800" s="22"/>
      <c r="E5800" s="22"/>
      <c r="F5800" s="22"/>
      <c r="G5800" s="22"/>
      <c r="H5800" s="22"/>
      <c r="I5800" s="22"/>
      <c r="J5800" s="22"/>
      <c r="K5800" s="23">
        <v>1</v>
      </c>
      <c r="L5800" s="23">
        <v>1</v>
      </c>
      <c r="M5800" s="21" t="s">
        <v>50</v>
      </c>
      <c r="N5800" s="21" t="s">
        <v>50</v>
      </c>
      <c r="O5800" s="22"/>
      <c r="P5800" s="22"/>
    </row>
    <row r="5801" spans="1:16" ht="45" x14ac:dyDescent="0.25">
      <c r="A5801" s="21" t="s">
        <v>9835</v>
      </c>
      <c r="B5801" s="21" t="s">
        <v>49</v>
      </c>
      <c r="C5801" s="22"/>
      <c r="D5801" s="22"/>
      <c r="E5801" s="22"/>
      <c r="F5801" s="22"/>
      <c r="G5801" s="22"/>
      <c r="H5801" s="22"/>
      <c r="I5801" s="22"/>
      <c r="J5801" s="22"/>
      <c r="K5801" s="23">
        <v>1</v>
      </c>
      <c r="L5801" s="23">
        <v>1</v>
      </c>
      <c r="M5801" s="21" t="s">
        <v>50</v>
      </c>
      <c r="N5801" s="21" t="s">
        <v>50</v>
      </c>
      <c r="O5801" s="22"/>
      <c r="P5801" s="22"/>
    </row>
    <row r="5802" spans="1:16" ht="45" x14ac:dyDescent="0.25">
      <c r="A5802" s="21" t="s">
        <v>9836</v>
      </c>
      <c r="B5802" s="21" t="s">
        <v>49</v>
      </c>
      <c r="C5802" s="22"/>
      <c r="D5802" s="22"/>
      <c r="E5802" s="22"/>
      <c r="F5802" s="22"/>
      <c r="G5802" s="22"/>
      <c r="H5802" s="22"/>
      <c r="I5802" s="22"/>
      <c r="J5802" s="22"/>
      <c r="K5802" s="23">
        <v>1</v>
      </c>
      <c r="L5802" s="23">
        <v>1</v>
      </c>
      <c r="M5802" s="21" t="s">
        <v>50</v>
      </c>
      <c r="N5802" s="21" t="s">
        <v>50</v>
      </c>
      <c r="O5802" s="22"/>
      <c r="P5802" s="22"/>
    </row>
    <row r="5803" spans="1:16" ht="45" x14ac:dyDescent="0.25">
      <c r="A5803" s="21" t="s">
        <v>9837</v>
      </c>
      <c r="B5803" s="21" t="s">
        <v>49</v>
      </c>
      <c r="C5803" s="22"/>
      <c r="D5803" s="22"/>
      <c r="E5803" s="22"/>
      <c r="F5803" s="22"/>
      <c r="G5803" s="22"/>
      <c r="H5803" s="22"/>
      <c r="I5803" s="22"/>
      <c r="J5803" s="22"/>
      <c r="K5803" s="23">
        <v>1</v>
      </c>
      <c r="L5803" s="23">
        <v>1</v>
      </c>
      <c r="M5803" s="21" t="s">
        <v>50</v>
      </c>
      <c r="N5803" s="21" t="s">
        <v>50</v>
      </c>
      <c r="O5803" s="22"/>
      <c r="P5803" s="22"/>
    </row>
    <row r="5804" spans="1:16" ht="45" x14ac:dyDescent="0.25">
      <c r="A5804" s="21" t="s">
        <v>1267</v>
      </c>
      <c r="B5804" s="21" t="s">
        <v>49</v>
      </c>
      <c r="C5804" s="23">
        <v>30985406.16</v>
      </c>
      <c r="D5804" s="23">
        <v>214.58</v>
      </c>
      <c r="E5804" s="23">
        <v>21645412.07</v>
      </c>
      <c r="F5804" s="23">
        <v>378.56</v>
      </c>
      <c r="G5804" s="23">
        <v>19668666.300000001</v>
      </c>
      <c r="H5804" s="23">
        <v>337.26</v>
      </c>
      <c r="I5804" s="23">
        <v>29962728.34</v>
      </c>
      <c r="J5804" s="23">
        <v>406.54</v>
      </c>
      <c r="K5804" s="23">
        <v>1</v>
      </c>
      <c r="L5804" s="23">
        <v>1</v>
      </c>
      <c r="M5804" s="21" t="s">
        <v>50</v>
      </c>
      <c r="N5804" s="21" t="s">
        <v>1462</v>
      </c>
      <c r="O5804" s="22"/>
      <c r="P5804" s="23">
        <v>49834.75</v>
      </c>
    </row>
    <row r="5805" spans="1:16" ht="45" x14ac:dyDescent="0.25">
      <c r="A5805" s="21" t="s">
        <v>9838</v>
      </c>
      <c r="B5805" s="21" t="s">
        <v>49</v>
      </c>
      <c r="C5805" s="22"/>
      <c r="D5805" s="22"/>
      <c r="E5805" s="22"/>
      <c r="F5805" s="22"/>
      <c r="G5805" s="22"/>
      <c r="H5805" s="22"/>
      <c r="I5805" s="22"/>
      <c r="J5805" s="22"/>
      <c r="K5805" s="23">
        <v>1</v>
      </c>
      <c r="L5805" s="23">
        <v>1</v>
      </c>
      <c r="M5805" s="21" t="s">
        <v>50</v>
      </c>
      <c r="N5805" s="21" t="s">
        <v>50</v>
      </c>
      <c r="O5805" s="22"/>
      <c r="P5805" s="22"/>
    </row>
    <row r="5806" spans="1:16" ht="45" x14ac:dyDescent="0.25">
      <c r="A5806" s="21" t="s">
        <v>9839</v>
      </c>
      <c r="B5806" s="21" t="s">
        <v>49</v>
      </c>
      <c r="C5806" s="22"/>
      <c r="D5806" s="22"/>
      <c r="E5806" s="22"/>
      <c r="F5806" s="22"/>
      <c r="G5806" s="22"/>
      <c r="H5806" s="22"/>
      <c r="I5806" s="22"/>
      <c r="J5806" s="22"/>
      <c r="K5806" s="23">
        <v>1</v>
      </c>
      <c r="L5806" s="23">
        <v>1</v>
      </c>
      <c r="M5806" s="21" t="s">
        <v>50</v>
      </c>
      <c r="N5806" s="21" t="s">
        <v>50</v>
      </c>
      <c r="O5806" s="22"/>
      <c r="P5806" s="22"/>
    </row>
    <row r="5807" spans="1:16" ht="45" x14ac:dyDescent="0.25">
      <c r="A5807" s="21" t="s">
        <v>9840</v>
      </c>
      <c r="B5807" s="21" t="s">
        <v>49</v>
      </c>
      <c r="C5807" s="22"/>
      <c r="D5807" s="22"/>
      <c r="E5807" s="22"/>
      <c r="F5807" s="22"/>
      <c r="G5807" s="22"/>
      <c r="H5807" s="22"/>
      <c r="I5807" s="22"/>
      <c r="J5807" s="22"/>
      <c r="K5807" s="23">
        <v>1</v>
      </c>
      <c r="L5807" s="23">
        <v>1</v>
      </c>
      <c r="M5807" s="21" t="s">
        <v>50</v>
      </c>
      <c r="N5807" s="21" t="s">
        <v>50</v>
      </c>
      <c r="O5807" s="22"/>
      <c r="P5807" s="22"/>
    </row>
    <row r="5808" spans="1:16" ht="45" x14ac:dyDescent="0.25">
      <c r="A5808" s="21" t="s">
        <v>9841</v>
      </c>
      <c r="B5808" s="21" t="s">
        <v>49</v>
      </c>
      <c r="C5808" s="22"/>
      <c r="D5808" s="22"/>
      <c r="E5808" s="22"/>
      <c r="F5808" s="22"/>
      <c r="G5808" s="22"/>
      <c r="H5808" s="22"/>
      <c r="I5808" s="22"/>
      <c r="J5808" s="22"/>
      <c r="K5808" s="23">
        <v>1</v>
      </c>
      <c r="L5808" s="23">
        <v>1</v>
      </c>
      <c r="M5808" s="21" t="s">
        <v>50</v>
      </c>
      <c r="N5808" s="21" t="s">
        <v>50</v>
      </c>
      <c r="O5808" s="22"/>
      <c r="P5808" s="22"/>
    </row>
    <row r="5809" spans="1:16" ht="45" x14ac:dyDescent="0.25">
      <c r="A5809" s="21" t="s">
        <v>9842</v>
      </c>
      <c r="B5809" s="21" t="s">
        <v>49</v>
      </c>
      <c r="C5809" s="22"/>
      <c r="D5809" s="22"/>
      <c r="E5809" s="22"/>
      <c r="F5809" s="22"/>
      <c r="G5809" s="22"/>
      <c r="H5809" s="22"/>
      <c r="I5809" s="22"/>
      <c r="J5809" s="22"/>
      <c r="K5809" s="23">
        <v>1</v>
      </c>
      <c r="L5809" s="23">
        <v>1</v>
      </c>
      <c r="M5809" s="21" t="s">
        <v>50</v>
      </c>
      <c r="N5809" s="21" t="s">
        <v>50</v>
      </c>
      <c r="O5809" s="22"/>
      <c r="P5809" s="22"/>
    </row>
    <row r="5810" spans="1:16" ht="45" x14ac:dyDescent="0.25">
      <c r="A5810" s="21" t="s">
        <v>9843</v>
      </c>
      <c r="B5810" s="21" t="s">
        <v>49</v>
      </c>
      <c r="C5810" s="22"/>
      <c r="D5810" s="22"/>
      <c r="E5810" s="22"/>
      <c r="F5810" s="22"/>
      <c r="G5810" s="22"/>
      <c r="H5810" s="22"/>
      <c r="I5810" s="22"/>
      <c r="J5810" s="22"/>
      <c r="K5810" s="23">
        <v>1</v>
      </c>
      <c r="L5810" s="23">
        <v>1</v>
      </c>
      <c r="M5810" s="21" t="s">
        <v>50</v>
      </c>
      <c r="N5810" s="21" t="s">
        <v>50</v>
      </c>
      <c r="O5810" s="22"/>
      <c r="P5810" s="22"/>
    </row>
    <row r="5811" spans="1:16" ht="45" x14ac:dyDescent="0.25">
      <c r="A5811" s="21" t="s">
        <v>9844</v>
      </c>
      <c r="B5811" s="21" t="s">
        <v>49</v>
      </c>
      <c r="C5811" s="22"/>
      <c r="D5811" s="22"/>
      <c r="E5811" s="22"/>
      <c r="F5811" s="22"/>
      <c r="G5811" s="22"/>
      <c r="H5811" s="22"/>
      <c r="I5811" s="22"/>
      <c r="J5811" s="22"/>
      <c r="K5811" s="23">
        <v>1</v>
      </c>
      <c r="L5811" s="23">
        <v>1</v>
      </c>
      <c r="M5811" s="21" t="s">
        <v>50</v>
      </c>
      <c r="N5811" s="21" t="s">
        <v>50</v>
      </c>
      <c r="O5811" s="22"/>
      <c r="P5811" s="22"/>
    </row>
    <row r="5812" spans="1:16" ht="45" x14ac:dyDescent="0.25">
      <c r="A5812" s="21" t="s">
        <v>9845</v>
      </c>
      <c r="B5812" s="21" t="s">
        <v>49</v>
      </c>
      <c r="C5812" s="22"/>
      <c r="D5812" s="22"/>
      <c r="E5812" s="22"/>
      <c r="F5812" s="22"/>
      <c r="G5812" s="22"/>
      <c r="H5812" s="22"/>
      <c r="I5812" s="22"/>
      <c r="J5812" s="22"/>
      <c r="K5812" s="23">
        <v>1</v>
      </c>
      <c r="L5812" s="23">
        <v>1</v>
      </c>
      <c r="M5812" s="21" t="s">
        <v>50</v>
      </c>
      <c r="N5812" s="21" t="s">
        <v>50</v>
      </c>
      <c r="O5812" s="22"/>
      <c r="P5812" s="22"/>
    </row>
    <row r="5813" spans="1:16" ht="45" x14ac:dyDescent="0.25">
      <c r="A5813" s="21" t="s">
        <v>9846</v>
      </c>
      <c r="B5813" s="21" t="s">
        <v>49</v>
      </c>
      <c r="C5813" s="22"/>
      <c r="D5813" s="22"/>
      <c r="E5813" s="22"/>
      <c r="F5813" s="22"/>
      <c r="G5813" s="22"/>
      <c r="H5813" s="22"/>
      <c r="I5813" s="22"/>
      <c r="J5813" s="22"/>
      <c r="K5813" s="23">
        <v>1</v>
      </c>
      <c r="L5813" s="23">
        <v>1</v>
      </c>
      <c r="M5813" s="21" t="s">
        <v>50</v>
      </c>
      <c r="N5813" s="21" t="s">
        <v>50</v>
      </c>
      <c r="O5813" s="22"/>
      <c r="P5813" s="22"/>
    </row>
    <row r="5814" spans="1:16" ht="45" x14ac:dyDescent="0.25">
      <c r="A5814" s="21" t="s">
        <v>9847</v>
      </c>
      <c r="B5814" s="21" t="s">
        <v>49</v>
      </c>
      <c r="C5814" s="22"/>
      <c r="D5814" s="22"/>
      <c r="E5814" s="22"/>
      <c r="F5814" s="22"/>
      <c r="G5814" s="22"/>
      <c r="H5814" s="22"/>
      <c r="I5814" s="22"/>
      <c r="J5814" s="22"/>
      <c r="K5814" s="23">
        <v>1</v>
      </c>
      <c r="L5814" s="23">
        <v>1</v>
      </c>
      <c r="M5814" s="21" t="s">
        <v>50</v>
      </c>
      <c r="N5814" s="21" t="s">
        <v>50</v>
      </c>
      <c r="O5814" s="22"/>
      <c r="P5814" s="22"/>
    </row>
    <row r="5815" spans="1:16" ht="45" x14ac:dyDescent="0.25">
      <c r="A5815" s="21" t="s">
        <v>9848</v>
      </c>
      <c r="B5815" s="21" t="s">
        <v>49</v>
      </c>
      <c r="C5815" s="22"/>
      <c r="D5815" s="22"/>
      <c r="E5815" s="22"/>
      <c r="F5815" s="22"/>
      <c r="G5815" s="22"/>
      <c r="H5815" s="22"/>
      <c r="I5815" s="22"/>
      <c r="J5815" s="22"/>
      <c r="K5815" s="23">
        <v>1</v>
      </c>
      <c r="L5815" s="23">
        <v>1</v>
      </c>
      <c r="M5815" s="21" t="s">
        <v>50</v>
      </c>
      <c r="N5815" s="21" t="s">
        <v>50</v>
      </c>
      <c r="O5815" s="22"/>
      <c r="P5815" s="22"/>
    </row>
    <row r="5816" spans="1:16" ht="45" x14ac:dyDescent="0.25">
      <c r="A5816" s="21" t="s">
        <v>9849</v>
      </c>
      <c r="B5816" s="21" t="s">
        <v>49</v>
      </c>
      <c r="C5816" s="22"/>
      <c r="D5816" s="22"/>
      <c r="E5816" s="22"/>
      <c r="F5816" s="22"/>
      <c r="G5816" s="22"/>
      <c r="H5816" s="22"/>
      <c r="I5816" s="22"/>
      <c r="J5816" s="22"/>
      <c r="K5816" s="23">
        <v>1</v>
      </c>
      <c r="L5816" s="23">
        <v>1</v>
      </c>
      <c r="M5816" s="21" t="s">
        <v>50</v>
      </c>
      <c r="N5816" s="21" t="s">
        <v>50</v>
      </c>
      <c r="O5816" s="22"/>
      <c r="P5816" s="22"/>
    </row>
    <row r="5817" spans="1:16" ht="45" x14ac:dyDescent="0.25">
      <c r="A5817" s="21" t="s">
        <v>9850</v>
      </c>
      <c r="B5817" s="21" t="s">
        <v>49</v>
      </c>
      <c r="C5817" s="22"/>
      <c r="D5817" s="22"/>
      <c r="E5817" s="22"/>
      <c r="F5817" s="22"/>
      <c r="G5817" s="22"/>
      <c r="H5817" s="22"/>
      <c r="I5817" s="22"/>
      <c r="J5817" s="22"/>
      <c r="K5817" s="23">
        <v>1</v>
      </c>
      <c r="L5817" s="23">
        <v>1</v>
      </c>
      <c r="M5817" s="21" t="s">
        <v>50</v>
      </c>
      <c r="N5817" s="21" t="s">
        <v>50</v>
      </c>
      <c r="O5817" s="22"/>
      <c r="P5817" s="22"/>
    </row>
    <row r="5818" spans="1:16" ht="45" x14ac:dyDescent="0.25">
      <c r="A5818" s="21" t="s">
        <v>9851</v>
      </c>
      <c r="B5818" s="21" t="s">
        <v>49</v>
      </c>
      <c r="C5818" s="22"/>
      <c r="D5818" s="22"/>
      <c r="E5818" s="22"/>
      <c r="F5818" s="22"/>
      <c r="G5818" s="22"/>
      <c r="H5818" s="22"/>
      <c r="I5818" s="22"/>
      <c r="J5818" s="22"/>
      <c r="K5818" s="23">
        <v>1</v>
      </c>
      <c r="L5818" s="23">
        <v>1</v>
      </c>
      <c r="M5818" s="21" t="s">
        <v>50</v>
      </c>
      <c r="N5818" s="21" t="s">
        <v>50</v>
      </c>
      <c r="O5818" s="22"/>
      <c r="P5818" s="22"/>
    </row>
    <row r="5819" spans="1:16" ht="45" x14ac:dyDescent="0.25">
      <c r="A5819" s="21" t="s">
        <v>9852</v>
      </c>
      <c r="B5819" s="21" t="s">
        <v>49</v>
      </c>
      <c r="C5819" s="22"/>
      <c r="D5819" s="22"/>
      <c r="E5819" s="22"/>
      <c r="F5819" s="22"/>
      <c r="G5819" s="22"/>
      <c r="H5819" s="22"/>
      <c r="I5819" s="22"/>
      <c r="J5819" s="22"/>
      <c r="K5819" s="23">
        <v>1</v>
      </c>
      <c r="L5819" s="23">
        <v>1</v>
      </c>
      <c r="M5819" s="21" t="s">
        <v>50</v>
      </c>
      <c r="N5819" s="21" t="s">
        <v>50</v>
      </c>
      <c r="O5819" s="22"/>
      <c r="P5819" s="22"/>
    </row>
    <row r="5820" spans="1:16" ht="45" x14ac:dyDescent="0.25">
      <c r="A5820" s="21" t="s">
        <v>9853</v>
      </c>
      <c r="B5820" s="21" t="s">
        <v>49</v>
      </c>
      <c r="C5820" s="22"/>
      <c r="D5820" s="22"/>
      <c r="E5820" s="22"/>
      <c r="F5820" s="22"/>
      <c r="G5820" s="22"/>
      <c r="H5820" s="22"/>
      <c r="I5820" s="22"/>
      <c r="J5820" s="22"/>
      <c r="K5820" s="23">
        <v>1</v>
      </c>
      <c r="L5820" s="23">
        <v>1</v>
      </c>
      <c r="M5820" s="21" t="s">
        <v>50</v>
      </c>
      <c r="N5820" s="21" t="s">
        <v>50</v>
      </c>
      <c r="O5820" s="22"/>
      <c r="P5820" s="22"/>
    </row>
    <row r="5821" spans="1:16" ht="45" x14ac:dyDescent="0.25">
      <c r="A5821" s="21" t="s">
        <v>9854</v>
      </c>
      <c r="B5821" s="21" t="s">
        <v>49</v>
      </c>
      <c r="C5821" s="22"/>
      <c r="D5821" s="22"/>
      <c r="E5821" s="22"/>
      <c r="F5821" s="22"/>
      <c r="G5821" s="22"/>
      <c r="H5821" s="22"/>
      <c r="I5821" s="22"/>
      <c r="J5821" s="22"/>
      <c r="K5821" s="23">
        <v>1</v>
      </c>
      <c r="L5821" s="23">
        <v>1</v>
      </c>
      <c r="M5821" s="21" t="s">
        <v>50</v>
      </c>
      <c r="N5821" s="21" t="s">
        <v>50</v>
      </c>
      <c r="O5821" s="22"/>
      <c r="P5821" s="22"/>
    </row>
    <row r="5822" spans="1:16" ht="45" x14ac:dyDescent="0.25">
      <c r="A5822" s="21" t="s">
        <v>4210</v>
      </c>
      <c r="B5822" s="21" t="s">
        <v>49</v>
      </c>
      <c r="C5822" s="23">
        <v>32760081.5</v>
      </c>
      <c r="D5822" s="23">
        <v>371.61</v>
      </c>
      <c r="E5822" s="23">
        <v>25386894.350000001</v>
      </c>
      <c r="F5822" s="23">
        <v>333.32</v>
      </c>
      <c r="G5822" s="23">
        <v>48733209.469999999</v>
      </c>
      <c r="H5822" s="23">
        <v>622.95000000000005</v>
      </c>
      <c r="I5822" s="23">
        <v>29294287.699999999</v>
      </c>
      <c r="J5822" s="23">
        <v>376.45</v>
      </c>
      <c r="K5822" s="23">
        <v>1</v>
      </c>
      <c r="L5822" s="23">
        <v>1</v>
      </c>
      <c r="M5822" s="21" t="s">
        <v>50</v>
      </c>
      <c r="N5822" s="21" t="s">
        <v>1462</v>
      </c>
      <c r="O5822" s="22"/>
      <c r="P5822" s="23">
        <v>93315.75</v>
      </c>
    </row>
    <row r="5823" spans="1:16" ht="45" x14ac:dyDescent="0.25">
      <c r="A5823" s="21" t="s">
        <v>9855</v>
      </c>
      <c r="B5823" s="21" t="s">
        <v>49</v>
      </c>
      <c r="C5823" s="22"/>
      <c r="D5823" s="22"/>
      <c r="E5823" s="22"/>
      <c r="F5823" s="22"/>
      <c r="G5823" s="22"/>
      <c r="H5823" s="22"/>
      <c r="I5823" s="22"/>
      <c r="J5823" s="22"/>
      <c r="K5823" s="23">
        <v>1</v>
      </c>
      <c r="L5823" s="23">
        <v>1</v>
      </c>
      <c r="M5823" s="21" t="s">
        <v>50</v>
      </c>
      <c r="N5823" s="21" t="s">
        <v>50</v>
      </c>
      <c r="O5823" s="22"/>
      <c r="P5823" s="22"/>
    </row>
    <row r="5824" spans="1:16" ht="45" x14ac:dyDescent="0.25">
      <c r="A5824" s="21" t="s">
        <v>9856</v>
      </c>
      <c r="B5824" s="21" t="s">
        <v>49</v>
      </c>
      <c r="C5824" s="22"/>
      <c r="D5824" s="22"/>
      <c r="E5824" s="22"/>
      <c r="F5824" s="22"/>
      <c r="G5824" s="22"/>
      <c r="H5824" s="22"/>
      <c r="I5824" s="22"/>
      <c r="J5824" s="22"/>
      <c r="K5824" s="23">
        <v>1</v>
      </c>
      <c r="L5824" s="23">
        <v>1</v>
      </c>
      <c r="M5824" s="21" t="s">
        <v>50</v>
      </c>
      <c r="N5824" s="21" t="s">
        <v>50</v>
      </c>
      <c r="O5824" s="22"/>
      <c r="P5824" s="22"/>
    </row>
    <row r="5825" spans="1:16" ht="45" x14ac:dyDescent="0.25">
      <c r="A5825" s="21" t="s">
        <v>693</v>
      </c>
      <c r="B5825" s="21" t="s">
        <v>49</v>
      </c>
      <c r="C5825" s="23">
        <v>119760000</v>
      </c>
      <c r="D5825" s="23">
        <v>3000</v>
      </c>
      <c r="E5825" s="23">
        <v>141304015.16999999</v>
      </c>
      <c r="F5825" s="23">
        <v>4147.92</v>
      </c>
      <c r="G5825" s="23">
        <v>120712967.64</v>
      </c>
      <c r="H5825" s="23">
        <v>2592.35</v>
      </c>
      <c r="I5825" s="23">
        <v>115715618.56999999</v>
      </c>
      <c r="J5825" s="23">
        <v>3186.32</v>
      </c>
      <c r="K5825" s="23">
        <v>1</v>
      </c>
      <c r="L5825" s="23">
        <v>1</v>
      </c>
      <c r="M5825" s="21" t="s">
        <v>50</v>
      </c>
      <c r="N5825" s="21" t="s">
        <v>1462</v>
      </c>
      <c r="O5825" s="22"/>
      <c r="P5825" s="23">
        <v>41585</v>
      </c>
    </row>
    <row r="5826" spans="1:16" ht="45" x14ac:dyDescent="0.25">
      <c r="A5826" s="21" t="s">
        <v>9857</v>
      </c>
      <c r="B5826" s="21" t="s">
        <v>49</v>
      </c>
      <c r="C5826" s="22"/>
      <c r="D5826" s="22"/>
      <c r="E5826" s="22"/>
      <c r="F5826" s="22"/>
      <c r="G5826" s="22"/>
      <c r="H5826" s="22"/>
      <c r="I5826" s="22"/>
      <c r="J5826" s="22"/>
      <c r="K5826" s="23">
        <v>1</v>
      </c>
      <c r="L5826" s="23">
        <v>1</v>
      </c>
      <c r="M5826" s="21" t="s">
        <v>50</v>
      </c>
      <c r="N5826" s="21" t="s">
        <v>50</v>
      </c>
      <c r="O5826" s="22"/>
      <c r="P5826" s="22"/>
    </row>
    <row r="5827" spans="1:16" ht="45" x14ac:dyDescent="0.25">
      <c r="A5827" s="21" t="s">
        <v>9858</v>
      </c>
      <c r="B5827" s="21" t="s">
        <v>49</v>
      </c>
      <c r="C5827" s="22"/>
      <c r="D5827" s="22"/>
      <c r="E5827" s="22"/>
      <c r="F5827" s="22"/>
      <c r="G5827" s="22"/>
      <c r="H5827" s="22"/>
      <c r="I5827" s="22"/>
      <c r="J5827" s="22"/>
      <c r="K5827" s="23">
        <v>1</v>
      </c>
      <c r="L5827" s="23">
        <v>1</v>
      </c>
      <c r="M5827" s="21" t="s">
        <v>50</v>
      </c>
      <c r="N5827" s="21" t="s">
        <v>50</v>
      </c>
      <c r="O5827" s="22"/>
      <c r="P5827" s="22"/>
    </row>
    <row r="5828" spans="1:16" ht="45" x14ac:dyDescent="0.25">
      <c r="A5828" s="21" t="s">
        <v>9859</v>
      </c>
      <c r="B5828" s="21" t="s">
        <v>49</v>
      </c>
      <c r="C5828" s="22"/>
      <c r="D5828" s="22"/>
      <c r="E5828" s="22"/>
      <c r="F5828" s="22"/>
      <c r="G5828" s="22"/>
      <c r="H5828" s="22"/>
      <c r="I5828" s="22"/>
      <c r="J5828" s="22"/>
      <c r="K5828" s="23">
        <v>1</v>
      </c>
      <c r="L5828" s="23">
        <v>1</v>
      </c>
      <c r="M5828" s="21" t="s">
        <v>50</v>
      </c>
      <c r="N5828" s="21" t="s">
        <v>50</v>
      </c>
      <c r="O5828" s="22"/>
      <c r="P5828" s="22"/>
    </row>
    <row r="5829" spans="1:16" ht="45" x14ac:dyDescent="0.25">
      <c r="A5829" s="21" t="s">
        <v>9860</v>
      </c>
      <c r="B5829" s="21" t="s">
        <v>49</v>
      </c>
      <c r="C5829" s="22"/>
      <c r="D5829" s="22"/>
      <c r="E5829" s="22"/>
      <c r="F5829" s="22"/>
      <c r="G5829" s="22"/>
      <c r="H5829" s="22"/>
      <c r="I5829" s="22"/>
      <c r="J5829" s="22"/>
      <c r="K5829" s="23">
        <v>1</v>
      </c>
      <c r="L5829" s="23">
        <v>1</v>
      </c>
      <c r="M5829" s="21" t="s">
        <v>50</v>
      </c>
      <c r="N5829" s="21" t="s">
        <v>50</v>
      </c>
      <c r="O5829" s="22"/>
      <c r="P5829" s="22"/>
    </row>
    <row r="5830" spans="1:16" ht="45" x14ac:dyDescent="0.25">
      <c r="A5830" s="21" t="s">
        <v>9861</v>
      </c>
      <c r="B5830" s="21" t="s">
        <v>49</v>
      </c>
      <c r="C5830" s="22"/>
      <c r="D5830" s="22"/>
      <c r="E5830" s="22"/>
      <c r="F5830" s="22"/>
      <c r="G5830" s="22"/>
      <c r="H5830" s="22"/>
      <c r="I5830" s="22"/>
      <c r="J5830" s="22"/>
      <c r="K5830" s="23">
        <v>1</v>
      </c>
      <c r="L5830" s="23">
        <v>1</v>
      </c>
      <c r="M5830" s="21" t="s">
        <v>50</v>
      </c>
      <c r="N5830" s="21" t="s">
        <v>50</v>
      </c>
      <c r="O5830" s="22"/>
      <c r="P5830" s="22"/>
    </row>
    <row r="5831" spans="1:16" ht="45" x14ac:dyDescent="0.25">
      <c r="A5831" s="21" t="s">
        <v>9862</v>
      </c>
      <c r="B5831" s="21" t="s">
        <v>49</v>
      </c>
      <c r="C5831" s="22"/>
      <c r="D5831" s="22"/>
      <c r="E5831" s="22"/>
      <c r="F5831" s="22"/>
      <c r="G5831" s="22"/>
      <c r="H5831" s="22"/>
      <c r="I5831" s="22"/>
      <c r="J5831" s="22"/>
      <c r="K5831" s="23">
        <v>1</v>
      </c>
      <c r="L5831" s="23">
        <v>1</v>
      </c>
      <c r="M5831" s="21" t="s">
        <v>50</v>
      </c>
      <c r="N5831" s="21" t="s">
        <v>50</v>
      </c>
      <c r="O5831" s="22"/>
      <c r="P5831" s="22"/>
    </row>
    <row r="5832" spans="1:16" ht="45" x14ac:dyDescent="0.25">
      <c r="A5832" s="21" t="s">
        <v>9863</v>
      </c>
      <c r="B5832" s="21" t="s">
        <v>49</v>
      </c>
      <c r="C5832" s="22"/>
      <c r="D5832" s="22"/>
      <c r="E5832" s="22"/>
      <c r="F5832" s="22"/>
      <c r="G5832" s="22"/>
      <c r="H5832" s="22"/>
      <c r="I5832" s="22"/>
      <c r="J5832" s="22"/>
      <c r="K5832" s="23">
        <v>1</v>
      </c>
      <c r="L5832" s="23">
        <v>1</v>
      </c>
      <c r="M5832" s="21" t="s">
        <v>50</v>
      </c>
      <c r="N5832" s="21" t="s">
        <v>50</v>
      </c>
      <c r="O5832" s="22"/>
      <c r="P5832" s="22"/>
    </row>
    <row r="5833" spans="1:16" ht="45" x14ac:dyDescent="0.25">
      <c r="A5833" s="21" t="s">
        <v>9864</v>
      </c>
      <c r="B5833" s="21" t="s">
        <v>49</v>
      </c>
      <c r="C5833" s="22"/>
      <c r="D5833" s="22"/>
      <c r="E5833" s="22"/>
      <c r="F5833" s="22"/>
      <c r="G5833" s="22"/>
      <c r="H5833" s="22"/>
      <c r="I5833" s="22"/>
      <c r="J5833" s="22"/>
      <c r="K5833" s="23">
        <v>1</v>
      </c>
      <c r="L5833" s="23">
        <v>1</v>
      </c>
      <c r="M5833" s="21" t="s">
        <v>50</v>
      </c>
      <c r="N5833" s="21" t="s">
        <v>50</v>
      </c>
      <c r="O5833" s="22"/>
      <c r="P5833" s="22"/>
    </row>
    <row r="5834" spans="1:16" ht="45" x14ac:dyDescent="0.25">
      <c r="A5834" s="21" t="s">
        <v>4214</v>
      </c>
      <c r="B5834" s="21" t="s">
        <v>49</v>
      </c>
      <c r="C5834" s="23">
        <v>2608270.39</v>
      </c>
      <c r="D5834" s="23">
        <v>550.85</v>
      </c>
      <c r="E5834" s="23">
        <v>4506173.07</v>
      </c>
      <c r="F5834" s="23">
        <v>542.91</v>
      </c>
      <c r="G5834" s="23">
        <v>9764604.5700000003</v>
      </c>
      <c r="H5834" s="23">
        <v>1953.78</v>
      </c>
      <c r="I5834" s="23">
        <v>5764553.3200000003</v>
      </c>
      <c r="J5834" s="23">
        <v>622.66999999999996</v>
      </c>
      <c r="K5834" s="23">
        <v>1</v>
      </c>
      <c r="L5834" s="23">
        <v>1</v>
      </c>
      <c r="M5834" s="21" t="s">
        <v>50</v>
      </c>
      <c r="N5834" s="21" t="s">
        <v>5192</v>
      </c>
      <c r="O5834" s="22"/>
      <c r="P5834" s="23">
        <v>5208.5</v>
      </c>
    </row>
    <row r="5835" spans="1:16" ht="45" x14ac:dyDescent="0.25">
      <c r="A5835" s="21" t="s">
        <v>9865</v>
      </c>
      <c r="B5835" s="21" t="s">
        <v>49</v>
      </c>
      <c r="C5835" s="22"/>
      <c r="D5835" s="22"/>
      <c r="E5835" s="22"/>
      <c r="F5835" s="22"/>
      <c r="G5835" s="22"/>
      <c r="H5835" s="22"/>
      <c r="I5835" s="22"/>
      <c r="J5835" s="22"/>
      <c r="K5835" s="23">
        <v>1</v>
      </c>
      <c r="L5835" s="23">
        <v>1</v>
      </c>
      <c r="M5835" s="21" t="s">
        <v>50</v>
      </c>
      <c r="N5835" s="21" t="s">
        <v>50</v>
      </c>
      <c r="O5835" s="22"/>
      <c r="P5835" s="22"/>
    </row>
    <row r="5836" spans="1:16" ht="45" x14ac:dyDescent="0.25">
      <c r="A5836" s="21" t="s">
        <v>9866</v>
      </c>
      <c r="B5836" s="21" t="s">
        <v>49</v>
      </c>
      <c r="C5836" s="22"/>
      <c r="D5836" s="22"/>
      <c r="E5836" s="22"/>
      <c r="F5836" s="22"/>
      <c r="G5836" s="22"/>
      <c r="H5836" s="22"/>
      <c r="I5836" s="22"/>
      <c r="J5836" s="22"/>
      <c r="K5836" s="23">
        <v>1</v>
      </c>
      <c r="L5836" s="23">
        <v>1</v>
      </c>
      <c r="M5836" s="21" t="s">
        <v>50</v>
      </c>
      <c r="N5836" s="21" t="s">
        <v>50</v>
      </c>
      <c r="O5836" s="22"/>
      <c r="P5836" s="22"/>
    </row>
    <row r="5837" spans="1:16" ht="45" x14ac:dyDescent="0.25">
      <c r="A5837" s="21" t="s">
        <v>9867</v>
      </c>
      <c r="B5837" s="21" t="s">
        <v>49</v>
      </c>
      <c r="C5837" s="22"/>
      <c r="D5837" s="22"/>
      <c r="E5837" s="22"/>
      <c r="F5837" s="22"/>
      <c r="G5837" s="22"/>
      <c r="H5837" s="22"/>
      <c r="I5837" s="22"/>
      <c r="J5837" s="22"/>
      <c r="K5837" s="23">
        <v>1</v>
      </c>
      <c r="L5837" s="23">
        <v>1</v>
      </c>
      <c r="M5837" s="21" t="s">
        <v>50</v>
      </c>
      <c r="N5837" s="21" t="s">
        <v>50</v>
      </c>
      <c r="O5837" s="22"/>
      <c r="P5837" s="22"/>
    </row>
    <row r="5838" spans="1:16" ht="45" x14ac:dyDescent="0.25">
      <c r="A5838" s="21" t="s">
        <v>9868</v>
      </c>
      <c r="B5838" s="21" t="s">
        <v>49</v>
      </c>
      <c r="C5838" s="22"/>
      <c r="D5838" s="22"/>
      <c r="E5838" s="22"/>
      <c r="F5838" s="22"/>
      <c r="G5838" s="22"/>
      <c r="H5838" s="22"/>
      <c r="I5838" s="22"/>
      <c r="J5838" s="22"/>
      <c r="K5838" s="23">
        <v>1</v>
      </c>
      <c r="L5838" s="23">
        <v>1</v>
      </c>
      <c r="M5838" s="21" t="s">
        <v>50</v>
      </c>
      <c r="N5838" s="21" t="s">
        <v>50</v>
      </c>
      <c r="O5838" s="22"/>
      <c r="P5838" s="22"/>
    </row>
    <row r="5839" spans="1:16" ht="45" x14ac:dyDescent="0.25">
      <c r="A5839" s="21" t="s">
        <v>9869</v>
      </c>
      <c r="B5839" s="21" t="s">
        <v>49</v>
      </c>
      <c r="C5839" s="22"/>
      <c r="D5839" s="22"/>
      <c r="E5839" s="22"/>
      <c r="F5839" s="22"/>
      <c r="G5839" s="22"/>
      <c r="H5839" s="22"/>
      <c r="I5839" s="22"/>
      <c r="J5839" s="22"/>
      <c r="K5839" s="23">
        <v>1</v>
      </c>
      <c r="L5839" s="23">
        <v>1</v>
      </c>
      <c r="M5839" s="21" t="s">
        <v>50</v>
      </c>
      <c r="N5839" s="21" t="s">
        <v>50</v>
      </c>
      <c r="O5839" s="22"/>
      <c r="P5839" s="22"/>
    </row>
    <row r="5840" spans="1:16" ht="45" x14ac:dyDescent="0.25">
      <c r="A5840" s="21" t="s">
        <v>9870</v>
      </c>
      <c r="B5840" s="21" t="s">
        <v>49</v>
      </c>
      <c r="C5840" s="22"/>
      <c r="D5840" s="22"/>
      <c r="E5840" s="22"/>
      <c r="F5840" s="22"/>
      <c r="G5840" s="22"/>
      <c r="H5840" s="22"/>
      <c r="I5840" s="22"/>
      <c r="J5840" s="22"/>
      <c r="K5840" s="23">
        <v>1</v>
      </c>
      <c r="L5840" s="23">
        <v>1</v>
      </c>
      <c r="M5840" s="21" t="s">
        <v>50</v>
      </c>
      <c r="N5840" s="21" t="s">
        <v>50</v>
      </c>
      <c r="O5840" s="22"/>
      <c r="P5840" s="22"/>
    </row>
    <row r="5841" spans="1:16" ht="45" x14ac:dyDescent="0.25">
      <c r="A5841" s="21" t="s">
        <v>9871</v>
      </c>
      <c r="B5841" s="21" t="s">
        <v>49</v>
      </c>
      <c r="C5841" s="22"/>
      <c r="D5841" s="22"/>
      <c r="E5841" s="22"/>
      <c r="F5841" s="22"/>
      <c r="G5841" s="22"/>
      <c r="H5841" s="22"/>
      <c r="I5841" s="22"/>
      <c r="J5841" s="22"/>
      <c r="K5841" s="23">
        <v>1</v>
      </c>
      <c r="L5841" s="23">
        <v>1</v>
      </c>
      <c r="M5841" s="21" t="s">
        <v>50</v>
      </c>
      <c r="N5841" s="21" t="s">
        <v>50</v>
      </c>
      <c r="O5841" s="22"/>
      <c r="P5841" s="22"/>
    </row>
    <row r="5842" spans="1:16" ht="45" x14ac:dyDescent="0.25">
      <c r="A5842" s="21" t="s">
        <v>9872</v>
      </c>
      <c r="B5842" s="21" t="s">
        <v>198</v>
      </c>
      <c r="C5842" s="22"/>
      <c r="D5842" s="22"/>
      <c r="E5842" s="22"/>
      <c r="F5842" s="22"/>
      <c r="G5842" s="22"/>
      <c r="H5842" s="22"/>
      <c r="I5842" s="22"/>
      <c r="J5842" s="22"/>
      <c r="K5842" s="23">
        <v>1</v>
      </c>
      <c r="L5842" s="23">
        <v>1</v>
      </c>
      <c r="M5842" s="21" t="s">
        <v>50</v>
      </c>
      <c r="N5842" s="21" t="s">
        <v>50</v>
      </c>
      <c r="O5842" s="22"/>
      <c r="P5842" s="22"/>
    </row>
    <row r="5843" spans="1:16" ht="45" x14ac:dyDescent="0.25">
      <c r="A5843" s="21" t="s">
        <v>9873</v>
      </c>
      <c r="B5843" s="21" t="s">
        <v>49</v>
      </c>
      <c r="C5843" s="22"/>
      <c r="D5843" s="22"/>
      <c r="E5843" s="22"/>
      <c r="F5843" s="22"/>
      <c r="G5843" s="22"/>
      <c r="H5843" s="22"/>
      <c r="I5843" s="22"/>
      <c r="J5843" s="22"/>
      <c r="K5843" s="23">
        <v>1</v>
      </c>
      <c r="L5843" s="23">
        <v>1</v>
      </c>
      <c r="M5843" s="21" t="s">
        <v>50</v>
      </c>
      <c r="N5843" s="21" t="s">
        <v>50</v>
      </c>
      <c r="O5843" s="22"/>
      <c r="P5843" s="22"/>
    </row>
    <row r="5844" spans="1:16" ht="45" x14ac:dyDescent="0.25">
      <c r="A5844" s="21" t="s">
        <v>9874</v>
      </c>
      <c r="B5844" s="21" t="s">
        <v>49</v>
      </c>
      <c r="C5844" s="22"/>
      <c r="D5844" s="22"/>
      <c r="E5844" s="22"/>
      <c r="F5844" s="22"/>
      <c r="G5844" s="22"/>
      <c r="H5844" s="22"/>
      <c r="I5844" s="22"/>
      <c r="J5844" s="22"/>
      <c r="K5844" s="23">
        <v>1</v>
      </c>
      <c r="L5844" s="23">
        <v>1</v>
      </c>
      <c r="M5844" s="21" t="s">
        <v>50</v>
      </c>
      <c r="N5844" s="21" t="s">
        <v>50</v>
      </c>
      <c r="O5844" s="22"/>
      <c r="P5844" s="22"/>
    </row>
    <row r="5845" spans="1:16" ht="45" x14ac:dyDescent="0.25">
      <c r="A5845" s="21" t="s">
        <v>9875</v>
      </c>
      <c r="B5845" s="21" t="s">
        <v>49</v>
      </c>
      <c r="C5845" s="22"/>
      <c r="D5845" s="22"/>
      <c r="E5845" s="22"/>
      <c r="F5845" s="22"/>
      <c r="G5845" s="22"/>
      <c r="H5845" s="22"/>
      <c r="I5845" s="22"/>
      <c r="J5845" s="22"/>
      <c r="K5845" s="23">
        <v>1</v>
      </c>
      <c r="L5845" s="23">
        <v>1</v>
      </c>
      <c r="M5845" s="21" t="s">
        <v>50</v>
      </c>
      <c r="N5845" s="21" t="s">
        <v>50</v>
      </c>
      <c r="O5845" s="22"/>
      <c r="P5845" s="22"/>
    </row>
    <row r="5846" spans="1:16" ht="45" x14ac:dyDescent="0.25">
      <c r="A5846" s="21" t="s">
        <v>9876</v>
      </c>
      <c r="B5846" s="21" t="s">
        <v>49</v>
      </c>
      <c r="C5846" s="22"/>
      <c r="D5846" s="22"/>
      <c r="E5846" s="22"/>
      <c r="F5846" s="22"/>
      <c r="G5846" s="22"/>
      <c r="H5846" s="22"/>
      <c r="I5846" s="22"/>
      <c r="J5846" s="22"/>
      <c r="K5846" s="23">
        <v>1</v>
      </c>
      <c r="L5846" s="23">
        <v>1</v>
      </c>
      <c r="M5846" s="21" t="s">
        <v>50</v>
      </c>
      <c r="N5846" s="21" t="s">
        <v>50</v>
      </c>
      <c r="O5846" s="22"/>
      <c r="P5846" s="22"/>
    </row>
    <row r="5847" spans="1:16" ht="45" x14ac:dyDescent="0.25">
      <c r="A5847" s="21" t="s">
        <v>9877</v>
      </c>
      <c r="B5847" s="21" t="s">
        <v>49</v>
      </c>
      <c r="C5847" s="22"/>
      <c r="D5847" s="22"/>
      <c r="E5847" s="22"/>
      <c r="F5847" s="22"/>
      <c r="G5847" s="22"/>
      <c r="H5847" s="22"/>
      <c r="I5847" s="22"/>
      <c r="J5847" s="22"/>
      <c r="K5847" s="23">
        <v>1</v>
      </c>
      <c r="L5847" s="23">
        <v>1</v>
      </c>
      <c r="M5847" s="21" t="s">
        <v>50</v>
      </c>
      <c r="N5847" s="21" t="s">
        <v>50</v>
      </c>
      <c r="O5847" s="22"/>
      <c r="P5847" s="22"/>
    </row>
    <row r="5848" spans="1:16" ht="45" x14ac:dyDescent="0.25">
      <c r="A5848" s="21" t="s">
        <v>9878</v>
      </c>
      <c r="B5848" s="21" t="s">
        <v>49</v>
      </c>
      <c r="C5848" s="22"/>
      <c r="D5848" s="22"/>
      <c r="E5848" s="22"/>
      <c r="F5848" s="22"/>
      <c r="G5848" s="22"/>
      <c r="H5848" s="22"/>
      <c r="I5848" s="22"/>
      <c r="J5848" s="22"/>
      <c r="K5848" s="23">
        <v>1</v>
      </c>
      <c r="L5848" s="23">
        <v>1</v>
      </c>
      <c r="M5848" s="21" t="s">
        <v>50</v>
      </c>
      <c r="N5848" s="21" t="s">
        <v>50</v>
      </c>
      <c r="O5848" s="22"/>
      <c r="P5848" s="22"/>
    </row>
    <row r="5849" spans="1:16" ht="45" x14ac:dyDescent="0.25">
      <c r="A5849" s="21" t="s">
        <v>9879</v>
      </c>
      <c r="B5849" s="21" t="s">
        <v>49</v>
      </c>
      <c r="C5849" s="22"/>
      <c r="D5849" s="22"/>
      <c r="E5849" s="22"/>
      <c r="F5849" s="22"/>
      <c r="G5849" s="22"/>
      <c r="H5849" s="22"/>
      <c r="I5849" s="22"/>
      <c r="J5849" s="22"/>
      <c r="K5849" s="23">
        <v>1</v>
      </c>
      <c r="L5849" s="23">
        <v>1</v>
      </c>
      <c r="M5849" s="21" t="s">
        <v>50</v>
      </c>
      <c r="N5849" s="21" t="s">
        <v>50</v>
      </c>
      <c r="O5849" s="22"/>
      <c r="P5849" s="22"/>
    </row>
    <row r="5850" spans="1:16" ht="45" x14ac:dyDescent="0.25">
      <c r="A5850" s="21" t="s">
        <v>9880</v>
      </c>
      <c r="B5850" s="21" t="s">
        <v>49</v>
      </c>
      <c r="C5850" s="22"/>
      <c r="D5850" s="22"/>
      <c r="E5850" s="22"/>
      <c r="F5850" s="22"/>
      <c r="G5850" s="22"/>
      <c r="H5850" s="22"/>
      <c r="I5850" s="22"/>
      <c r="J5850" s="22"/>
      <c r="K5850" s="23">
        <v>1</v>
      </c>
      <c r="L5850" s="23">
        <v>1</v>
      </c>
      <c r="M5850" s="21" t="s">
        <v>50</v>
      </c>
      <c r="N5850" s="21" t="s">
        <v>50</v>
      </c>
      <c r="O5850" s="22"/>
      <c r="P5850" s="22"/>
    </row>
    <row r="5851" spans="1:16" ht="45" x14ac:dyDescent="0.25">
      <c r="A5851" s="21" t="s">
        <v>9881</v>
      </c>
      <c r="B5851" s="21" t="s">
        <v>49</v>
      </c>
      <c r="C5851" s="22"/>
      <c r="D5851" s="22"/>
      <c r="E5851" s="22"/>
      <c r="F5851" s="22"/>
      <c r="G5851" s="22"/>
      <c r="H5851" s="22"/>
      <c r="I5851" s="22"/>
      <c r="J5851" s="22"/>
      <c r="K5851" s="23">
        <v>1</v>
      </c>
      <c r="L5851" s="23">
        <v>1</v>
      </c>
      <c r="M5851" s="21" t="s">
        <v>50</v>
      </c>
      <c r="N5851" s="21" t="s">
        <v>50</v>
      </c>
      <c r="O5851" s="22"/>
      <c r="P5851" s="22"/>
    </row>
    <row r="5852" spans="1:16" ht="45" x14ac:dyDescent="0.25">
      <c r="A5852" s="21" t="s">
        <v>9882</v>
      </c>
      <c r="B5852" s="21" t="s">
        <v>49</v>
      </c>
      <c r="C5852" s="22"/>
      <c r="D5852" s="22"/>
      <c r="E5852" s="22"/>
      <c r="F5852" s="22"/>
      <c r="G5852" s="22"/>
      <c r="H5852" s="22"/>
      <c r="I5852" s="22"/>
      <c r="J5852" s="22"/>
      <c r="K5852" s="23">
        <v>1</v>
      </c>
      <c r="L5852" s="23">
        <v>1</v>
      </c>
      <c r="M5852" s="21" t="s">
        <v>50</v>
      </c>
      <c r="N5852" s="21" t="s">
        <v>50</v>
      </c>
      <c r="O5852" s="22"/>
      <c r="P5852" s="22"/>
    </row>
    <row r="5853" spans="1:16" ht="45" x14ac:dyDescent="0.25">
      <c r="A5853" s="21" t="s">
        <v>9883</v>
      </c>
      <c r="B5853" s="21" t="s">
        <v>49</v>
      </c>
      <c r="C5853" s="22"/>
      <c r="D5853" s="22"/>
      <c r="E5853" s="22"/>
      <c r="F5853" s="22"/>
      <c r="G5853" s="22"/>
      <c r="H5853" s="22"/>
      <c r="I5853" s="22"/>
      <c r="J5853" s="22"/>
      <c r="K5853" s="23">
        <v>1</v>
      </c>
      <c r="L5853" s="23">
        <v>1</v>
      </c>
      <c r="M5853" s="21" t="s">
        <v>50</v>
      </c>
      <c r="N5853" s="21" t="s">
        <v>50</v>
      </c>
      <c r="O5853" s="22"/>
      <c r="P5853" s="22"/>
    </row>
    <row r="5854" spans="1:16" ht="45" x14ac:dyDescent="0.25">
      <c r="A5854" s="21" t="s">
        <v>4216</v>
      </c>
      <c r="B5854" s="21" t="s">
        <v>49</v>
      </c>
      <c r="C5854" s="23">
        <v>45874617.490000002</v>
      </c>
      <c r="D5854" s="23">
        <v>158.74</v>
      </c>
      <c r="E5854" s="23">
        <v>35527339.240000002</v>
      </c>
      <c r="F5854" s="23">
        <v>157.69999999999999</v>
      </c>
      <c r="G5854" s="23">
        <v>32685144.27</v>
      </c>
      <c r="H5854" s="23">
        <v>143.66</v>
      </c>
      <c r="I5854" s="23">
        <v>42969085</v>
      </c>
      <c r="J5854" s="23">
        <v>256.27</v>
      </c>
      <c r="K5854" s="23">
        <v>1</v>
      </c>
      <c r="L5854" s="23">
        <v>1</v>
      </c>
      <c r="M5854" s="21" t="s">
        <v>50</v>
      </c>
      <c r="N5854" s="21" t="s">
        <v>1462</v>
      </c>
      <c r="O5854" s="22"/>
      <c r="P5854" s="23">
        <v>251472</v>
      </c>
    </row>
    <row r="5855" spans="1:16" ht="45" x14ac:dyDescent="0.25">
      <c r="A5855" s="21" t="s">
        <v>4218</v>
      </c>
      <c r="B5855" s="21" t="s">
        <v>49</v>
      </c>
      <c r="C5855" s="23">
        <v>6290707.6200000001</v>
      </c>
      <c r="D5855" s="23">
        <v>596.79999999999995</v>
      </c>
      <c r="E5855" s="23">
        <v>12113282.880000001</v>
      </c>
      <c r="F5855" s="23">
        <v>678.85</v>
      </c>
      <c r="G5855" s="23">
        <v>3638466.7</v>
      </c>
      <c r="H5855" s="23">
        <v>251.74</v>
      </c>
      <c r="I5855" s="23">
        <v>8567149.3699999992</v>
      </c>
      <c r="J5855" s="23">
        <v>570.97</v>
      </c>
      <c r="K5855" s="23">
        <v>1</v>
      </c>
      <c r="L5855" s="23">
        <v>1</v>
      </c>
      <c r="M5855" s="21" t="s">
        <v>50</v>
      </c>
      <c r="N5855" s="21" t="s">
        <v>5192</v>
      </c>
      <c r="O5855" s="22"/>
      <c r="P5855" s="23">
        <v>16265.5</v>
      </c>
    </row>
    <row r="5856" spans="1:16" ht="45" x14ac:dyDescent="0.25">
      <c r="A5856" s="21" t="s">
        <v>9884</v>
      </c>
      <c r="B5856" s="21" t="s">
        <v>49</v>
      </c>
      <c r="C5856" s="22"/>
      <c r="D5856" s="22"/>
      <c r="E5856" s="22"/>
      <c r="F5856" s="22"/>
      <c r="G5856" s="22"/>
      <c r="H5856" s="22"/>
      <c r="I5856" s="22"/>
      <c r="J5856" s="22"/>
      <c r="K5856" s="23">
        <v>1</v>
      </c>
      <c r="L5856" s="23">
        <v>1</v>
      </c>
      <c r="M5856" s="21" t="s">
        <v>50</v>
      </c>
      <c r="N5856" s="21" t="s">
        <v>50</v>
      </c>
      <c r="O5856" s="22"/>
      <c r="P5856" s="22"/>
    </row>
    <row r="5857" spans="1:16" ht="45" x14ac:dyDescent="0.25">
      <c r="A5857" s="21" t="s">
        <v>9885</v>
      </c>
      <c r="B5857" s="21" t="s">
        <v>49</v>
      </c>
      <c r="C5857" s="22"/>
      <c r="D5857" s="22"/>
      <c r="E5857" s="22"/>
      <c r="F5857" s="22"/>
      <c r="G5857" s="22"/>
      <c r="H5857" s="22"/>
      <c r="I5857" s="22"/>
      <c r="J5857" s="22"/>
      <c r="K5857" s="23">
        <v>1</v>
      </c>
      <c r="L5857" s="23">
        <v>1</v>
      </c>
      <c r="M5857" s="21" t="s">
        <v>50</v>
      </c>
      <c r="N5857" s="21" t="s">
        <v>50</v>
      </c>
      <c r="O5857" s="22"/>
      <c r="P5857" s="22"/>
    </row>
    <row r="5858" spans="1:16" ht="45" x14ac:dyDescent="0.25">
      <c r="A5858" s="21" t="s">
        <v>4220</v>
      </c>
      <c r="B5858" s="21" t="s">
        <v>49</v>
      </c>
      <c r="C5858" s="23">
        <v>5105548.68</v>
      </c>
      <c r="D5858" s="23">
        <v>621.08000000000004</v>
      </c>
      <c r="E5858" s="23">
        <v>5073166.41</v>
      </c>
      <c r="F5858" s="23">
        <v>530.27</v>
      </c>
      <c r="G5858" s="23">
        <v>10543624.76</v>
      </c>
      <c r="H5858" s="23">
        <v>701.62</v>
      </c>
      <c r="I5858" s="23">
        <v>5116383.57</v>
      </c>
      <c r="J5858" s="23">
        <v>526.12</v>
      </c>
      <c r="K5858" s="23">
        <v>1</v>
      </c>
      <c r="L5858" s="23">
        <v>1</v>
      </c>
      <c r="M5858" s="21" t="s">
        <v>50</v>
      </c>
      <c r="N5858" s="21" t="s">
        <v>5192</v>
      </c>
      <c r="O5858" s="22"/>
      <c r="P5858" s="23">
        <v>9674</v>
      </c>
    </row>
    <row r="5859" spans="1:16" ht="45" x14ac:dyDescent="0.25">
      <c r="A5859" s="21" t="s">
        <v>9886</v>
      </c>
      <c r="B5859" s="21" t="s">
        <v>49</v>
      </c>
      <c r="C5859" s="22"/>
      <c r="D5859" s="22"/>
      <c r="E5859" s="22"/>
      <c r="F5859" s="22"/>
      <c r="G5859" s="22"/>
      <c r="H5859" s="22"/>
      <c r="I5859" s="22"/>
      <c r="J5859" s="22"/>
      <c r="K5859" s="23">
        <v>1</v>
      </c>
      <c r="L5859" s="23">
        <v>1</v>
      </c>
      <c r="M5859" s="21" t="s">
        <v>50</v>
      </c>
      <c r="N5859" s="21" t="s">
        <v>50</v>
      </c>
      <c r="O5859" s="22"/>
      <c r="P5859" s="22"/>
    </row>
    <row r="5860" spans="1:16" ht="45" x14ac:dyDescent="0.25">
      <c r="A5860" s="21" t="s">
        <v>9887</v>
      </c>
      <c r="B5860" s="21" t="s">
        <v>49</v>
      </c>
      <c r="C5860" s="22"/>
      <c r="D5860" s="22"/>
      <c r="E5860" s="22"/>
      <c r="F5860" s="22"/>
      <c r="G5860" s="22"/>
      <c r="H5860" s="22"/>
      <c r="I5860" s="22"/>
      <c r="J5860" s="22"/>
      <c r="K5860" s="23">
        <v>1</v>
      </c>
      <c r="L5860" s="23">
        <v>1</v>
      </c>
      <c r="M5860" s="21" t="s">
        <v>50</v>
      </c>
      <c r="N5860" s="21" t="s">
        <v>50</v>
      </c>
      <c r="O5860" s="22"/>
      <c r="P5860" s="22"/>
    </row>
    <row r="5861" spans="1:16" ht="45" x14ac:dyDescent="0.25">
      <c r="A5861" s="21" t="s">
        <v>9888</v>
      </c>
      <c r="B5861" s="21" t="s">
        <v>49</v>
      </c>
      <c r="C5861" s="22"/>
      <c r="D5861" s="22"/>
      <c r="E5861" s="22"/>
      <c r="F5861" s="22"/>
      <c r="G5861" s="22"/>
      <c r="H5861" s="22"/>
      <c r="I5861" s="22"/>
      <c r="J5861" s="22"/>
      <c r="K5861" s="23">
        <v>1</v>
      </c>
      <c r="L5861" s="23">
        <v>1</v>
      </c>
      <c r="M5861" s="21" t="s">
        <v>50</v>
      </c>
      <c r="N5861" s="21" t="s">
        <v>50</v>
      </c>
      <c r="O5861" s="22"/>
      <c r="P5861" s="22"/>
    </row>
    <row r="5862" spans="1:16" ht="45" x14ac:dyDescent="0.25">
      <c r="A5862" s="21" t="s">
        <v>9889</v>
      </c>
      <c r="B5862" s="21" t="s">
        <v>49</v>
      </c>
      <c r="C5862" s="22"/>
      <c r="D5862" s="22"/>
      <c r="E5862" s="22"/>
      <c r="F5862" s="22"/>
      <c r="G5862" s="22"/>
      <c r="H5862" s="22"/>
      <c r="I5862" s="22"/>
      <c r="J5862" s="22"/>
      <c r="K5862" s="23">
        <v>1</v>
      </c>
      <c r="L5862" s="23">
        <v>1</v>
      </c>
      <c r="M5862" s="21" t="s">
        <v>50</v>
      </c>
      <c r="N5862" s="21" t="s">
        <v>50</v>
      </c>
      <c r="O5862" s="22"/>
      <c r="P5862" s="22"/>
    </row>
    <row r="5863" spans="1:16" ht="45" x14ac:dyDescent="0.25">
      <c r="A5863" s="21" t="s">
        <v>9890</v>
      </c>
      <c r="B5863" s="21" t="s">
        <v>49</v>
      </c>
      <c r="C5863" s="22"/>
      <c r="D5863" s="22"/>
      <c r="E5863" s="22"/>
      <c r="F5863" s="22"/>
      <c r="G5863" s="22"/>
      <c r="H5863" s="22"/>
      <c r="I5863" s="22"/>
      <c r="J5863" s="22"/>
      <c r="K5863" s="23">
        <v>1</v>
      </c>
      <c r="L5863" s="23">
        <v>1</v>
      </c>
      <c r="M5863" s="21" t="s">
        <v>50</v>
      </c>
      <c r="N5863" s="21" t="s">
        <v>50</v>
      </c>
      <c r="O5863" s="22"/>
      <c r="P5863" s="22"/>
    </row>
    <row r="5864" spans="1:16" ht="45" x14ac:dyDescent="0.25">
      <c r="A5864" s="21" t="s">
        <v>9891</v>
      </c>
      <c r="B5864" s="21" t="s">
        <v>49</v>
      </c>
      <c r="C5864" s="22"/>
      <c r="D5864" s="22"/>
      <c r="E5864" s="22"/>
      <c r="F5864" s="22"/>
      <c r="G5864" s="22"/>
      <c r="H5864" s="22"/>
      <c r="I5864" s="22"/>
      <c r="J5864" s="22"/>
      <c r="K5864" s="23">
        <v>1</v>
      </c>
      <c r="L5864" s="23">
        <v>1</v>
      </c>
      <c r="M5864" s="21" t="s">
        <v>50</v>
      </c>
      <c r="N5864" s="21" t="s">
        <v>50</v>
      </c>
      <c r="O5864" s="22"/>
      <c r="P5864" s="22"/>
    </row>
    <row r="5865" spans="1:16" ht="45" x14ac:dyDescent="0.25">
      <c r="A5865" s="21" t="s">
        <v>9892</v>
      </c>
      <c r="B5865" s="21" t="s">
        <v>49</v>
      </c>
      <c r="C5865" s="22"/>
      <c r="D5865" s="22"/>
      <c r="E5865" s="22"/>
      <c r="F5865" s="22"/>
      <c r="G5865" s="22"/>
      <c r="H5865" s="22"/>
      <c r="I5865" s="22"/>
      <c r="J5865" s="22"/>
      <c r="K5865" s="23">
        <v>1</v>
      </c>
      <c r="L5865" s="23">
        <v>1</v>
      </c>
      <c r="M5865" s="21" t="s">
        <v>50</v>
      </c>
      <c r="N5865" s="21" t="s">
        <v>50</v>
      </c>
      <c r="O5865" s="22"/>
      <c r="P5865" s="22"/>
    </row>
    <row r="5866" spans="1:16" ht="45" x14ac:dyDescent="0.25">
      <c r="A5866" s="21" t="s">
        <v>9893</v>
      </c>
      <c r="B5866" s="21" t="s">
        <v>49</v>
      </c>
      <c r="C5866" s="22"/>
      <c r="D5866" s="22"/>
      <c r="E5866" s="22"/>
      <c r="F5866" s="22"/>
      <c r="G5866" s="22"/>
      <c r="H5866" s="22"/>
      <c r="I5866" s="22"/>
      <c r="J5866" s="22"/>
      <c r="K5866" s="23">
        <v>1</v>
      </c>
      <c r="L5866" s="23">
        <v>1</v>
      </c>
      <c r="M5866" s="21" t="s">
        <v>50</v>
      </c>
      <c r="N5866" s="21" t="s">
        <v>50</v>
      </c>
      <c r="O5866" s="22"/>
      <c r="P5866" s="22"/>
    </row>
    <row r="5867" spans="1:16" ht="45" x14ac:dyDescent="0.25">
      <c r="A5867" s="21" t="s">
        <v>9894</v>
      </c>
      <c r="B5867" s="21" t="s">
        <v>49</v>
      </c>
      <c r="C5867" s="22"/>
      <c r="D5867" s="22"/>
      <c r="E5867" s="22"/>
      <c r="F5867" s="22"/>
      <c r="G5867" s="22"/>
      <c r="H5867" s="22"/>
      <c r="I5867" s="22"/>
      <c r="J5867" s="22"/>
      <c r="K5867" s="23">
        <v>1</v>
      </c>
      <c r="L5867" s="23">
        <v>1</v>
      </c>
      <c r="M5867" s="21" t="s">
        <v>50</v>
      </c>
      <c r="N5867" s="21" t="s">
        <v>50</v>
      </c>
      <c r="O5867" s="22"/>
      <c r="P5867" s="22"/>
    </row>
    <row r="5868" spans="1:16" ht="45" x14ac:dyDescent="0.25">
      <c r="A5868" s="21" t="s">
        <v>9895</v>
      </c>
      <c r="B5868" s="21" t="s">
        <v>49</v>
      </c>
      <c r="C5868" s="22"/>
      <c r="D5868" s="22"/>
      <c r="E5868" s="22"/>
      <c r="F5868" s="22"/>
      <c r="G5868" s="22"/>
      <c r="H5868" s="22"/>
      <c r="I5868" s="22"/>
      <c r="J5868" s="22"/>
      <c r="K5868" s="23">
        <v>1</v>
      </c>
      <c r="L5868" s="23">
        <v>1</v>
      </c>
      <c r="M5868" s="21" t="s">
        <v>50</v>
      </c>
      <c r="N5868" s="21" t="s">
        <v>50</v>
      </c>
      <c r="O5868" s="22"/>
      <c r="P5868" s="22"/>
    </row>
    <row r="5869" spans="1:16" ht="45" x14ac:dyDescent="0.25">
      <c r="A5869" s="21" t="s">
        <v>9896</v>
      </c>
      <c r="B5869" s="21" t="s">
        <v>49</v>
      </c>
      <c r="C5869" s="22"/>
      <c r="D5869" s="22"/>
      <c r="E5869" s="22"/>
      <c r="F5869" s="22"/>
      <c r="G5869" s="22"/>
      <c r="H5869" s="22"/>
      <c r="I5869" s="22"/>
      <c r="J5869" s="22"/>
      <c r="K5869" s="23">
        <v>1</v>
      </c>
      <c r="L5869" s="23">
        <v>1</v>
      </c>
      <c r="M5869" s="21" t="s">
        <v>50</v>
      </c>
      <c r="N5869" s="21" t="s">
        <v>50</v>
      </c>
      <c r="O5869" s="22"/>
      <c r="P5869" s="22"/>
    </row>
    <row r="5870" spans="1:16" ht="45" x14ac:dyDescent="0.25">
      <c r="A5870" s="21" t="s">
        <v>9897</v>
      </c>
      <c r="B5870" s="21" t="s">
        <v>49</v>
      </c>
      <c r="C5870" s="22"/>
      <c r="D5870" s="22"/>
      <c r="E5870" s="22"/>
      <c r="F5870" s="22"/>
      <c r="G5870" s="22"/>
      <c r="H5870" s="22"/>
      <c r="I5870" s="22"/>
      <c r="J5870" s="22"/>
      <c r="K5870" s="23">
        <v>1</v>
      </c>
      <c r="L5870" s="23">
        <v>1</v>
      </c>
      <c r="M5870" s="21" t="s">
        <v>50</v>
      </c>
      <c r="N5870" s="21" t="s">
        <v>50</v>
      </c>
      <c r="O5870" s="22"/>
      <c r="P5870" s="22"/>
    </row>
    <row r="5871" spans="1:16" ht="45" x14ac:dyDescent="0.25">
      <c r="A5871" s="21" t="s">
        <v>9898</v>
      </c>
      <c r="B5871" s="21" t="s">
        <v>49</v>
      </c>
      <c r="C5871" s="22"/>
      <c r="D5871" s="22"/>
      <c r="E5871" s="22"/>
      <c r="F5871" s="22"/>
      <c r="G5871" s="22"/>
      <c r="H5871" s="22"/>
      <c r="I5871" s="22"/>
      <c r="J5871" s="22"/>
      <c r="K5871" s="23">
        <v>1</v>
      </c>
      <c r="L5871" s="23">
        <v>1</v>
      </c>
      <c r="M5871" s="21" t="s">
        <v>50</v>
      </c>
      <c r="N5871" s="21" t="s">
        <v>50</v>
      </c>
      <c r="O5871" s="22"/>
      <c r="P5871" s="22"/>
    </row>
    <row r="5872" spans="1:16" ht="45" x14ac:dyDescent="0.25">
      <c r="A5872" s="21" t="s">
        <v>9899</v>
      </c>
      <c r="B5872" s="21" t="s">
        <v>49</v>
      </c>
      <c r="C5872" s="22"/>
      <c r="D5872" s="22"/>
      <c r="E5872" s="22"/>
      <c r="F5872" s="22"/>
      <c r="G5872" s="22"/>
      <c r="H5872" s="22"/>
      <c r="I5872" s="22"/>
      <c r="J5872" s="22"/>
      <c r="K5872" s="23">
        <v>1</v>
      </c>
      <c r="L5872" s="23">
        <v>1</v>
      </c>
      <c r="M5872" s="21" t="s">
        <v>50</v>
      </c>
      <c r="N5872" s="21" t="s">
        <v>50</v>
      </c>
      <c r="O5872" s="22"/>
      <c r="P5872" s="22"/>
    </row>
    <row r="5873" spans="1:16" ht="45" x14ac:dyDescent="0.25">
      <c r="A5873" s="21" t="s">
        <v>9900</v>
      </c>
      <c r="B5873" s="21" t="s">
        <v>49</v>
      </c>
      <c r="C5873" s="22"/>
      <c r="D5873" s="22"/>
      <c r="E5873" s="22"/>
      <c r="F5873" s="22"/>
      <c r="G5873" s="22"/>
      <c r="H5873" s="22"/>
      <c r="I5873" s="22"/>
      <c r="J5873" s="22"/>
      <c r="K5873" s="23">
        <v>1</v>
      </c>
      <c r="L5873" s="23">
        <v>1</v>
      </c>
      <c r="M5873" s="21" t="s">
        <v>50</v>
      </c>
      <c r="N5873" s="21" t="s">
        <v>50</v>
      </c>
      <c r="O5873" s="22"/>
      <c r="P5873" s="22"/>
    </row>
    <row r="5874" spans="1:16" ht="45" x14ac:dyDescent="0.25">
      <c r="A5874" s="21" t="s">
        <v>9901</v>
      </c>
      <c r="B5874" s="21" t="s">
        <v>49</v>
      </c>
      <c r="C5874" s="22"/>
      <c r="D5874" s="22"/>
      <c r="E5874" s="22"/>
      <c r="F5874" s="22"/>
      <c r="G5874" s="22"/>
      <c r="H5874" s="22"/>
      <c r="I5874" s="22"/>
      <c r="J5874" s="22"/>
      <c r="K5874" s="23">
        <v>1</v>
      </c>
      <c r="L5874" s="23">
        <v>1</v>
      </c>
      <c r="M5874" s="21" t="s">
        <v>50</v>
      </c>
      <c r="N5874" s="21" t="s">
        <v>50</v>
      </c>
      <c r="O5874" s="22"/>
      <c r="P5874" s="22"/>
    </row>
    <row r="5875" spans="1:16" ht="45" x14ac:dyDescent="0.25">
      <c r="A5875" s="21" t="s">
        <v>9902</v>
      </c>
      <c r="B5875" s="21" t="s">
        <v>49</v>
      </c>
      <c r="C5875" s="22"/>
      <c r="D5875" s="22"/>
      <c r="E5875" s="22"/>
      <c r="F5875" s="22"/>
      <c r="G5875" s="22"/>
      <c r="H5875" s="22"/>
      <c r="I5875" s="22"/>
      <c r="J5875" s="22"/>
      <c r="K5875" s="23">
        <v>1</v>
      </c>
      <c r="L5875" s="23">
        <v>1</v>
      </c>
      <c r="M5875" s="21" t="s">
        <v>50</v>
      </c>
      <c r="N5875" s="21" t="s">
        <v>50</v>
      </c>
      <c r="O5875" s="22"/>
      <c r="P5875" s="22"/>
    </row>
    <row r="5876" spans="1:16" ht="45" x14ac:dyDescent="0.25">
      <c r="A5876" s="21" t="s">
        <v>9903</v>
      </c>
      <c r="B5876" s="21" t="s">
        <v>49</v>
      </c>
      <c r="C5876" s="22"/>
      <c r="D5876" s="22"/>
      <c r="E5876" s="22"/>
      <c r="F5876" s="22"/>
      <c r="G5876" s="22"/>
      <c r="H5876" s="22"/>
      <c r="I5876" s="22"/>
      <c r="J5876" s="22"/>
      <c r="K5876" s="23">
        <v>1</v>
      </c>
      <c r="L5876" s="23">
        <v>1</v>
      </c>
      <c r="M5876" s="21" t="s">
        <v>50</v>
      </c>
      <c r="N5876" s="21" t="s">
        <v>50</v>
      </c>
      <c r="O5876" s="22"/>
      <c r="P5876" s="22"/>
    </row>
    <row r="5877" spans="1:16" ht="45" x14ac:dyDescent="0.25">
      <c r="A5877" s="21" t="s">
        <v>9904</v>
      </c>
      <c r="B5877" s="21" t="s">
        <v>49</v>
      </c>
      <c r="C5877" s="22"/>
      <c r="D5877" s="22"/>
      <c r="E5877" s="22"/>
      <c r="F5877" s="22"/>
      <c r="G5877" s="22"/>
      <c r="H5877" s="22"/>
      <c r="I5877" s="22"/>
      <c r="J5877" s="22"/>
      <c r="K5877" s="23">
        <v>1</v>
      </c>
      <c r="L5877" s="23">
        <v>1</v>
      </c>
      <c r="M5877" s="21" t="s">
        <v>50</v>
      </c>
      <c r="N5877" s="21" t="s">
        <v>50</v>
      </c>
      <c r="O5877" s="22"/>
      <c r="P5877" s="22"/>
    </row>
    <row r="5878" spans="1:16" ht="45" x14ac:dyDescent="0.25">
      <c r="A5878" s="21" t="s">
        <v>9905</v>
      </c>
      <c r="B5878" s="21" t="s">
        <v>49</v>
      </c>
      <c r="C5878" s="22"/>
      <c r="D5878" s="22"/>
      <c r="E5878" s="22"/>
      <c r="F5878" s="22"/>
      <c r="G5878" s="22"/>
      <c r="H5878" s="22"/>
      <c r="I5878" s="22"/>
      <c r="J5878" s="22"/>
      <c r="K5878" s="23">
        <v>1</v>
      </c>
      <c r="L5878" s="23">
        <v>1</v>
      </c>
      <c r="M5878" s="21" t="s">
        <v>50</v>
      </c>
      <c r="N5878" s="21" t="s">
        <v>50</v>
      </c>
      <c r="O5878" s="22"/>
      <c r="P5878" s="22"/>
    </row>
    <row r="5879" spans="1:16" ht="45" x14ac:dyDescent="0.25">
      <c r="A5879" s="21" t="s">
        <v>9906</v>
      </c>
      <c r="B5879" s="21" t="s">
        <v>49</v>
      </c>
      <c r="C5879" s="22"/>
      <c r="D5879" s="22"/>
      <c r="E5879" s="22"/>
      <c r="F5879" s="22"/>
      <c r="G5879" s="22"/>
      <c r="H5879" s="22"/>
      <c r="I5879" s="22"/>
      <c r="J5879" s="22"/>
      <c r="K5879" s="23">
        <v>1</v>
      </c>
      <c r="L5879" s="23">
        <v>1</v>
      </c>
      <c r="M5879" s="21" t="s">
        <v>50</v>
      </c>
      <c r="N5879" s="21" t="s">
        <v>50</v>
      </c>
      <c r="O5879" s="22"/>
      <c r="P5879" s="22"/>
    </row>
    <row r="5880" spans="1:16" ht="45" x14ac:dyDescent="0.25">
      <c r="A5880" s="21" t="s">
        <v>9907</v>
      </c>
      <c r="B5880" s="21" t="s">
        <v>49</v>
      </c>
      <c r="C5880" s="22"/>
      <c r="D5880" s="22"/>
      <c r="E5880" s="22"/>
      <c r="F5880" s="22"/>
      <c r="G5880" s="22"/>
      <c r="H5880" s="22"/>
      <c r="I5880" s="22"/>
      <c r="J5880" s="22"/>
      <c r="K5880" s="23">
        <v>1</v>
      </c>
      <c r="L5880" s="23">
        <v>1</v>
      </c>
      <c r="M5880" s="21" t="s">
        <v>50</v>
      </c>
      <c r="N5880" s="21" t="s">
        <v>50</v>
      </c>
      <c r="O5880" s="22"/>
      <c r="P5880" s="22"/>
    </row>
    <row r="5881" spans="1:16" ht="45" x14ac:dyDescent="0.25">
      <c r="A5881" s="21" t="s">
        <v>9908</v>
      </c>
      <c r="B5881" s="21" t="s">
        <v>49</v>
      </c>
      <c r="C5881" s="22"/>
      <c r="D5881" s="22"/>
      <c r="E5881" s="22"/>
      <c r="F5881" s="22"/>
      <c r="G5881" s="22"/>
      <c r="H5881" s="22"/>
      <c r="I5881" s="22"/>
      <c r="J5881" s="22"/>
      <c r="K5881" s="23">
        <v>1</v>
      </c>
      <c r="L5881" s="23">
        <v>1</v>
      </c>
      <c r="M5881" s="21" t="s">
        <v>50</v>
      </c>
      <c r="N5881" s="21" t="s">
        <v>50</v>
      </c>
      <c r="O5881" s="22"/>
      <c r="P5881" s="22"/>
    </row>
    <row r="5882" spans="1:16" ht="45" x14ac:dyDescent="0.25">
      <c r="A5882" s="21" t="s">
        <v>9909</v>
      </c>
      <c r="B5882" s="21" t="s">
        <v>49</v>
      </c>
      <c r="C5882" s="22"/>
      <c r="D5882" s="22"/>
      <c r="E5882" s="22"/>
      <c r="F5882" s="22"/>
      <c r="G5882" s="22"/>
      <c r="H5882" s="22"/>
      <c r="I5882" s="22"/>
      <c r="J5882" s="22"/>
      <c r="K5882" s="23">
        <v>1</v>
      </c>
      <c r="L5882" s="23">
        <v>1</v>
      </c>
      <c r="M5882" s="21" t="s">
        <v>50</v>
      </c>
      <c r="N5882" s="21" t="s">
        <v>50</v>
      </c>
      <c r="O5882" s="22"/>
      <c r="P5882" s="22"/>
    </row>
    <row r="5883" spans="1:16" ht="45" x14ac:dyDescent="0.25">
      <c r="A5883" s="21" t="s">
        <v>9910</v>
      </c>
      <c r="B5883" s="21" t="s">
        <v>49</v>
      </c>
      <c r="C5883" s="22"/>
      <c r="D5883" s="22"/>
      <c r="E5883" s="22"/>
      <c r="F5883" s="22"/>
      <c r="G5883" s="22"/>
      <c r="H5883" s="22"/>
      <c r="I5883" s="22"/>
      <c r="J5883" s="22"/>
      <c r="K5883" s="23">
        <v>1</v>
      </c>
      <c r="L5883" s="23">
        <v>1</v>
      </c>
      <c r="M5883" s="21" t="s">
        <v>50</v>
      </c>
      <c r="N5883" s="21" t="s">
        <v>50</v>
      </c>
      <c r="O5883" s="22"/>
      <c r="P5883" s="22"/>
    </row>
    <row r="5884" spans="1:16" ht="45" x14ac:dyDescent="0.25">
      <c r="A5884" s="21" t="s">
        <v>1269</v>
      </c>
      <c r="B5884" s="21" t="s">
        <v>49</v>
      </c>
      <c r="C5884" s="23">
        <v>16458096.4</v>
      </c>
      <c r="D5884" s="23">
        <v>52.3</v>
      </c>
      <c r="E5884" s="23">
        <v>16736514.189999999</v>
      </c>
      <c r="F5884" s="23">
        <v>213.97</v>
      </c>
      <c r="G5884" s="23">
        <v>11183626.939999999</v>
      </c>
      <c r="H5884" s="23">
        <v>153.6</v>
      </c>
      <c r="I5884" s="23">
        <v>14404184.35</v>
      </c>
      <c r="J5884" s="23">
        <v>184.19</v>
      </c>
      <c r="K5884" s="23">
        <v>1</v>
      </c>
      <c r="L5884" s="23">
        <v>1</v>
      </c>
      <c r="M5884" s="21" t="s">
        <v>50</v>
      </c>
      <c r="N5884" s="21" t="s">
        <v>1462</v>
      </c>
      <c r="O5884" s="22"/>
      <c r="P5884" s="23">
        <v>75653.5</v>
      </c>
    </row>
    <row r="5885" spans="1:16" ht="45" x14ac:dyDescent="0.25">
      <c r="A5885" s="21" t="s">
        <v>9911</v>
      </c>
      <c r="B5885" s="21" t="s">
        <v>49</v>
      </c>
      <c r="C5885" s="22"/>
      <c r="D5885" s="22"/>
      <c r="E5885" s="22"/>
      <c r="F5885" s="22"/>
      <c r="G5885" s="22"/>
      <c r="H5885" s="22"/>
      <c r="I5885" s="22"/>
      <c r="J5885" s="22"/>
      <c r="K5885" s="23">
        <v>1</v>
      </c>
      <c r="L5885" s="23">
        <v>1</v>
      </c>
      <c r="M5885" s="21" t="s">
        <v>50</v>
      </c>
      <c r="N5885" s="21" t="s">
        <v>50</v>
      </c>
      <c r="O5885" s="22"/>
      <c r="P5885" s="22"/>
    </row>
    <row r="5886" spans="1:16" ht="45" x14ac:dyDescent="0.25">
      <c r="A5886" s="21" t="s">
        <v>9912</v>
      </c>
      <c r="B5886" s="21" t="s">
        <v>49</v>
      </c>
      <c r="C5886" s="22"/>
      <c r="D5886" s="22"/>
      <c r="E5886" s="22"/>
      <c r="F5886" s="22"/>
      <c r="G5886" s="22"/>
      <c r="H5886" s="22"/>
      <c r="I5886" s="22"/>
      <c r="J5886" s="22"/>
      <c r="K5886" s="23">
        <v>1</v>
      </c>
      <c r="L5886" s="23">
        <v>1</v>
      </c>
      <c r="M5886" s="21" t="s">
        <v>50</v>
      </c>
      <c r="N5886" s="21" t="s">
        <v>50</v>
      </c>
      <c r="O5886" s="22"/>
      <c r="P5886" s="22"/>
    </row>
    <row r="5887" spans="1:16" ht="45" x14ac:dyDescent="0.25">
      <c r="A5887" s="21" t="s">
        <v>9913</v>
      </c>
      <c r="B5887" s="21" t="s">
        <v>49</v>
      </c>
      <c r="C5887" s="22"/>
      <c r="D5887" s="22"/>
      <c r="E5887" s="22"/>
      <c r="F5887" s="22"/>
      <c r="G5887" s="22"/>
      <c r="H5887" s="22"/>
      <c r="I5887" s="22"/>
      <c r="J5887" s="22"/>
      <c r="K5887" s="23">
        <v>1</v>
      </c>
      <c r="L5887" s="23">
        <v>1</v>
      </c>
      <c r="M5887" s="21" t="s">
        <v>50</v>
      </c>
      <c r="N5887" s="21" t="s">
        <v>50</v>
      </c>
      <c r="O5887" s="22"/>
      <c r="P5887" s="22"/>
    </row>
    <row r="5888" spans="1:16" ht="45" x14ac:dyDescent="0.25">
      <c r="A5888" s="21" t="s">
        <v>9914</v>
      </c>
      <c r="B5888" s="21" t="s">
        <v>49</v>
      </c>
      <c r="C5888" s="22"/>
      <c r="D5888" s="22"/>
      <c r="E5888" s="22"/>
      <c r="F5888" s="22"/>
      <c r="G5888" s="22"/>
      <c r="H5888" s="22"/>
      <c r="I5888" s="22"/>
      <c r="J5888" s="22"/>
      <c r="K5888" s="23">
        <v>1</v>
      </c>
      <c r="L5888" s="23">
        <v>1</v>
      </c>
      <c r="M5888" s="21" t="s">
        <v>50</v>
      </c>
      <c r="N5888" s="21" t="s">
        <v>50</v>
      </c>
      <c r="O5888" s="22"/>
      <c r="P5888" s="22"/>
    </row>
    <row r="5889" spans="1:16" ht="45" x14ac:dyDescent="0.25">
      <c r="A5889" s="21" t="s">
        <v>9915</v>
      </c>
      <c r="B5889" s="21" t="s">
        <v>49</v>
      </c>
      <c r="C5889" s="22"/>
      <c r="D5889" s="22"/>
      <c r="E5889" s="22"/>
      <c r="F5889" s="22"/>
      <c r="G5889" s="22"/>
      <c r="H5889" s="22"/>
      <c r="I5889" s="22"/>
      <c r="J5889" s="22"/>
      <c r="K5889" s="23">
        <v>1</v>
      </c>
      <c r="L5889" s="23">
        <v>1</v>
      </c>
      <c r="M5889" s="21" t="s">
        <v>50</v>
      </c>
      <c r="N5889" s="21" t="s">
        <v>50</v>
      </c>
      <c r="O5889" s="22"/>
      <c r="P5889" s="22"/>
    </row>
    <row r="5890" spans="1:16" ht="45" x14ac:dyDescent="0.25">
      <c r="A5890" s="21" t="s">
        <v>9916</v>
      </c>
      <c r="B5890" s="21" t="s">
        <v>49</v>
      </c>
      <c r="C5890" s="22"/>
      <c r="D5890" s="22"/>
      <c r="E5890" s="22"/>
      <c r="F5890" s="22"/>
      <c r="G5890" s="22"/>
      <c r="H5890" s="22"/>
      <c r="I5890" s="22"/>
      <c r="J5890" s="22"/>
      <c r="K5890" s="23">
        <v>1</v>
      </c>
      <c r="L5890" s="23">
        <v>1</v>
      </c>
      <c r="M5890" s="21" t="s">
        <v>50</v>
      </c>
      <c r="N5890" s="21" t="s">
        <v>50</v>
      </c>
      <c r="O5890" s="22"/>
      <c r="P5890" s="22"/>
    </row>
    <row r="5891" spans="1:16" ht="45" x14ac:dyDescent="0.25">
      <c r="A5891" s="21" t="s">
        <v>1273</v>
      </c>
      <c r="B5891" s="21" t="s">
        <v>49</v>
      </c>
      <c r="C5891" s="23">
        <v>40089030.890000001</v>
      </c>
      <c r="D5891" s="23">
        <v>110.77</v>
      </c>
      <c r="E5891" s="23">
        <v>27587024.350000001</v>
      </c>
      <c r="F5891" s="23">
        <v>83.65</v>
      </c>
      <c r="G5891" s="23">
        <v>68655245.359999999</v>
      </c>
      <c r="H5891" s="23">
        <v>162.13999999999999</v>
      </c>
      <c r="I5891" s="23">
        <v>43538888.630000003</v>
      </c>
      <c r="J5891" s="23">
        <v>112.33</v>
      </c>
      <c r="K5891" s="23">
        <v>1</v>
      </c>
      <c r="L5891" s="23">
        <v>1</v>
      </c>
      <c r="M5891" s="21" t="s">
        <v>50</v>
      </c>
      <c r="N5891" s="21" t="s">
        <v>1462</v>
      </c>
      <c r="O5891" s="22"/>
      <c r="P5891" s="23">
        <v>60345.75</v>
      </c>
    </row>
    <row r="5892" spans="1:16" ht="45" x14ac:dyDescent="0.25">
      <c r="A5892" s="21" t="s">
        <v>9917</v>
      </c>
      <c r="B5892" s="21" t="s">
        <v>49</v>
      </c>
      <c r="C5892" s="22"/>
      <c r="D5892" s="22"/>
      <c r="E5892" s="22"/>
      <c r="F5892" s="22"/>
      <c r="G5892" s="22"/>
      <c r="H5892" s="22"/>
      <c r="I5892" s="22"/>
      <c r="J5892" s="22"/>
      <c r="K5892" s="23">
        <v>1</v>
      </c>
      <c r="L5892" s="23">
        <v>1</v>
      </c>
      <c r="M5892" s="21" t="s">
        <v>50</v>
      </c>
      <c r="N5892" s="21" t="s">
        <v>50</v>
      </c>
      <c r="O5892" s="22"/>
      <c r="P5892" s="22"/>
    </row>
    <row r="5893" spans="1:16" ht="45" x14ac:dyDescent="0.25">
      <c r="A5893" s="21" t="s">
        <v>9918</v>
      </c>
      <c r="B5893" s="21" t="s">
        <v>49</v>
      </c>
      <c r="C5893" s="22"/>
      <c r="D5893" s="22"/>
      <c r="E5893" s="22"/>
      <c r="F5893" s="22"/>
      <c r="G5893" s="22"/>
      <c r="H5893" s="22"/>
      <c r="I5893" s="22"/>
      <c r="J5893" s="22"/>
      <c r="K5893" s="23">
        <v>1</v>
      </c>
      <c r="L5893" s="23">
        <v>1</v>
      </c>
      <c r="M5893" s="21" t="s">
        <v>50</v>
      </c>
      <c r="N5893" s="21" t="s">
        <v>50</v>
      </c>
      <c r="O5893" s="22"/>
      <c r="P5893" s="22"/>
    </row>
    <row r="5894" spans="1:16" ht="45" x14ac:dyDescent="0.25">
      <c r="A5894" s="21" t="s">
        <v>9919</v>
      </c>
      <c r="B5894" s="21" t="s">
        <v>49</v>
      </c>
      <c r="C5894" s="22"/>
      <c r="D5894" s="22"/>
      <c r="E5894" s="22"/>
      <c r="F5894" s="22"/>
      <c r="G5894" s="22"/>
      <c r="H5894" s="22"/>
      <c r="I5894" s="22"/>
      <c r="J5894" s="22"/>
      <c r="K5894" s="23">
        <v>1</v>
      </c>
      <c r="L5894" s="23">
        <v>1</v>
      </c>
      <c r="M5894" s="21" t="s">
        <v>50</v>
      </c>
      <c r="N5894" s="21" t="s">
        <v>50</v>
      </c>
      <c r="O5894" s="22"/>
      <c r="P5894" s="22"/>
    </row>
    <row r="5895" spans="1:16" ht="45" x14ac:dyDescent="0.25">
      <c r="A5895" s="21" t="s">
        <v>9920</v>
      </c>
      <c r="B5895" s="21" t="s">
        <v>49</v>
      </c>
      <c r="C5895" s="22"/>
      <c r="D5895" s="22"/>
      <c r="E5895" s="22"/>
      <c r="F5895" s="22"/>
      <c r="G5895" s="22"/>
      <c r="H5895" s="22"/>
      <c r="I5895" s="22"/>
      <c r="J5895" s="22"/>
      <c r="K5895" s="23">
        <v>1</v>
      </c>
      <c r="L5895" s="23">
        <v>1</v>
      </c>
      <c r="M5895" s="21" t="s">
        <v>50</v>
      </c>
      <c r="N5895" s="21" t="s">
        <v>50</v>
      </c>
      <c r="O5895" s="22"/>
      <c r="P5895" s="22"/>
    </row>
    <row r="5896" spans="1:16" ht="45" x14ac:dyDescent="0.25">
      <c r="A5896" s="21" t="s">
        <v>9921</v>
      </c>
      <c r="B5896" s="21" t="s">
        <v>49</v>
      </c>
      <c r="C5896" s="22"/>
      <c r="D5896" s="22"/>
      <c r="E5896" s="22"/>
      <c r="F5896" s="22"/>
      <c r="G5896" s="22"/>
      <c r="H5896" s="22"/>
      <c r="I5896" s="22"/>
      <c r="J5896" s="22"/>
      <c r="K5896" s="23">
        <v>1</v>
      </c>
      <c r="L5896" s="23">
        <v>1</v>
      </c>
      <c r="M5896" s="21" t="s">
        <v>50</v>
      </c>
      <c r="N5896" s="21" t="s">
        <v>50</v>
      </c>
      <c r="O5896" s="22"/>
      <c r="P5896" s="22"/>
    </row>
    <row r="5897" spans="1:16" ht="45" x14ac:dyDescent="0.25">
      <c r="A5897" s="21" t="s">
        <v>9922</v>
      </c>
      <c r="B5897" s="21" t="s">
        <v>49</v>
      </c>
      <c r="C5897" s="22"/>
      <c r="D5897" s="22"/>
      <c r="E5897" s="22"/>
      <c r="F5897" s="22"/>
      <c r="G5897" s="22"/>
      <c r="H5897" s="22"/>
      <c r="I5897" s="22"/>
      <c r="J5897" s="22"/>
      <c r="K5897" s="23">
        <v>1</v>
      </c>
      <c r="L5897" s="23">
        <v>1</v>
      </c>
      <c r="M5897" s="21" t="s">
        <v>50</v>
      </c>
      <c r="N5897" s="21" t="s">
        <v>50</v>
      </c>
      <c r="O5897" s="22"/>
      <c r="P5897" s="22"/>
    </row>
    <row r="5898" spans="1:16" ht="45" x14ac:dyDescent="0.25">
      <c r="A5898" s="21" t="s">
        <v>9923</v>
      </c>
      <c r="B5898" s="21" t="s">
        <v>49</v>
      </c>
      <c r="C5898" s="22"/>
      <c r="D5898" s="22"/>
      <c r="E5898" s="22"/>
      <c r="F5898" s="22"/>
      <c r="G5898" s="22"/>
      <c r="H5898" s="22"/>
      <c r="I5898" s="22"/>
      <c r="J5898" s="22"/>
      <c r="K5898" s="23">
        <v>1</v>
      </c>
      <c r="L5898" s="23">
        <v>1</v>
      </c>
      <c r="M5898" s="21" t="s">
        <v>50</v>
      </c>
      <c r="N5898" s="21" t="s">
        <v>50</v>
      </c>
      <c r="O5898" s="22"/>
      <c r="P5898" s="22"/>
    </row>
    <row r="5899" spans="1:16" ht="45" x14ac:dyDescent="0.25">
      <c r="A5899" s="21" t="s">
        <v>9924</v>
      </c>
      <c r="B5899" s="21" t="s">
        <v>49</v>
      </c>
      <c r="C5899" s="22"/>
      <c r="D5899" s="22"/>
      <c r="E5899" s="22"/>
      <c r="F5899" s="22"/>
      <c r="G5899" s="22"/>
      <c r="H5899" s="22"/>
      <c r="I5899" s="22"/>
      <c r="J5899" s="22"/>
      <c r="K5899" s="23">
        <v>1</v>
      </c>
      <c r="L5899" s="23">
        <v>1</v>
      </c>
      <c r="M5899" s="21" t="s">
        <v>50</v>
      </c>
      <c r="N5899" s="21" t="s">
        <v>50</v>
      </c>
      <c r="O5899" s="22"/>
      <c r="P5899" s="22"/>
    </row>
    <row r="5900" spans="1:16" ht="45" x14ac:dyDescent="0.25">
      <c r="A5900" s="21" t="s">
        <v>9925</v>
      </c>
      <c r="B5900" s="21" t="s">
        <v>49</v>
      </c>
      <c r="C5900" s="22"/>
      <c r="D5900" s="22"/>
      <c r="E5900" s="22"/>
      <c r="F5900" s="22"/>
      <c r="G5900" s="22"/>
      <c r="H5900" s="22"/>
      <c r="I5900" s="22"/>
      <c r="J5900" s="22"/>
      <c r="K5900" s="23">
        <v>1</v>
      </c>
      <c r="L5900" s="23">
        <v>1</v>
      </c>
      <c r="M5900" s="21" t="s">
        <v>50</v>
      </c>
      <c r="N5900" s="21" t="s">
        <v>50</v>
      </c>
      <c r="O5900" s="22"/>
      <c r="P5900" s="22"/>
    </row>
    <row r="5901" spans="1:16" ht="45" x14ac:dyDescent="0.25">
      <c r="A5901" s="21" t="s">
        <v>4224</v>
      </c>
      <c r="B5901" s="21" t="s">
        <v>49</v>
      </c>
      <c r="C5901" s="23">
        <v>14802946.720000001</v>
      </c>
      <c r="D5901" s="23">
        <v>225.58</v>
      </c>
      <c r="E5901" s="23">
        <v>12226772.140000001</v>
      </c>
      <c r="F5901" s="23">
        <v>333.32</v>
      </c>
      <c r="G5901" s="23">
        <v>11285504.640000001</v>
      </c>
      <c r="H5901" s="23">
        <v>331.69</v>
      </c>
      <c r="I5901" s="23">
        <v>14108641.09</v>
      </c>
      <c r="J5901" s="23">
        <v>376.45</v>
      </c>
      <c r="K5901" s="23">
        <v>1</v>
      </c>
      <c r="L5901" s="23">
        <v>1</v>
      </c>
      <c r="M5901" s="21" t="s">
        <v>50</v>
      </c>
      <c r="N5901" s="21" t="s">
        <v>1462</v>
      </c>
      <c r="O5901" s="22"/>
      <c r="P5901" s="23">
        <v>42461.5</v>
      </c>
    </row>
    <row r="5902" spans="1:16" ht="45" x14ac:dyDescent="0.25">
      <c r="A5902" s="21" t="s">
        <v>9926</v>
      </c>
      <c r="B5902" s="21" t="s">
        <v>49</v>
      </c>
      <c r="C5902" s="22"/>
      <c r="D5902" s="22"/>
      <c r="E5902" s="22"/>
      <c r="F5902" s="22"/>
      <c r="G5902" s="22"/>
      <c r="H5902" s="22"/>
      <c r="I5902" s="22"/>
      <c r="J5902" s="22"/>
      <c r="K5902" s="23">
        <v>1</v>
      </c>
      <c r="L5902" s="23">
        <v>1</v>
      </c>
      <c r="M5902" s="21" t="s">
        <v>50</v>
      </c>
      <c r="N5902" s="21" t="s">
        <v>50</v>
      </c>
      <c r="O5902" s="22"/>
      <c r="P5902" s="22"/>
    </row>
    <row r="5903" spans="1:16" ht="45" x14ac:dyDescent="0.25">
      <c r="A5903" s="21" t="s">
        <v>9927</v>
      </c>
      <c r="B5903" s="21" t="s">
        <v>49</v>
      </c>
      <c r="C5903" s="22"/>
      <c r="D5903" s="22"/>
      <c r="E5903" s="22"/>
      <c r="F5903" s="22"/>
      <c r="G5903" s="22"/>
      <c r="H5903" s="22"/>
      <c r="I5903" s="22"/>
      <c r="J5903" s="22"/>
      <c r="K5903" s="23">
        <v>1</v>
      </c>
      <c r="L5903" s="23">
        <v>1</v>
      </c>
      <c r="M5903" s="21" t="s">
        <v>50</v>
      </c>
      <c r="N5903" s="21" t="s">
        <v>50</v>
      </c>
      <c r="O5903" s="22"/>
      <c r="P5903" s="22"/>
    </row>
    <row r="5904" spans="1:16" ht="45" x14ac:dyDescent="0.25">
      <c r="A5904" s="21" t="s">
        <v>9928</v>
      </c>
      <c r="B5904" s="21" t="s">
        <v>49</v>
      </c>
      <c r="C5904" s="22"/>
      <c r="D5904" s="22"/>
      <c r="E5904" s="22"/>
      <c r="F5904" s="22"/>
      <c r="G5904" s="22"/>
      <c r="H5904" s="22"/>
      <c r="I5904" s="22"/>
      <c r="J5904" s="22"/>
      <c r="K5904" s="23">
        <v>1</v>
      </c>
      <c r="L5904" s="23">
        <v>1</v>
      </c>
      <c r="M5904" s="21" t="s">
        <v>50</v>
      </c>
      <c r="N5904" s="21" t="s">
        <v>50</v>
      </c>
      <c r="O5904" s="22"/>
      <c r="P5904" s="22"/>
    </row>
    <row r="5905" spans="1:16" ht="45" x14ac:dyDescent="0.25">
      <c r="A5905" s="21" t="s">
        <v>4226</v>
      </c>
      <c r="B5905" s="21" t="s">
        <v>49</v>
      </c>
      <c r="C5905" s="23">
        <v>4350272.3899999997</v>
      </c>
      <c r="D5905" s="23">
        <v>1574.53</v>
      </c>
      <c r="E5905" s="23">
        <v>3593657.68</v>
      </c>
      <c r="F5905" s="23">
        <v>2193.62</v>
      </c>
      <c r="G5905" s="23">
        <v>1716146.83</v>
      </c>
      <c r="H5905" s="23">
        <v>1182.51</v>
      </c>
      <c r="I5905" s="23">
        <v>3829924.02</v>
      </c>
      <c r="J5905" s="23">
        <v>2324.16</v>
      </c>
      <c r="K5905" s="23">
        <v>1</v>
      </c>
      <c r="L5905" s="23">
        <v>1</v>
      </c>
      <c r="M5905" s="21" t="s">
        <v>50</v>
      </c>
      <c r="N5905" s="21" t="s">
        <v>5192</v>
      </c>
      <c r="O5905" s="22"/>
      <c r="P5905" s="23">
        <v>1861.25</v>
      </c>
    </row>
    <row r="5906" spans="1:16" ht="45" x14ac:dyDescent="0.25">
      <c r="A5906" s="21" t="s">
        <v>9929</v>
      </c>
      <c r="B5906" s="21" t="s">
        <v>49</v>
      </c>
      <c r="C5906" s="22"/>
      <c r="D5906" s="22"/>
      <c r="E5906" s="22"/>
      <c r="F5906" s="22"/>
      <c r="G5906" s="22"/>
      <c r="H5906" s="22"/>
      <c r="I5906" s="22"/>
      <c r="J5906" s="22"/>
      <c r="K5906" s="23">
        <v>1</v>
      </c>
      <c r="L5906" s="23">
        <v>1</v>
      </c>
      <c r="M5906" s="21" t="s">
        <v>50</v>
      </c>
      <c r="N5906" s="21" t="s">
        <v>50</v>
      </c>
      <c r="O5906" s="22"/>
      <c r="P5906" s="22"/>
    </row>
    <row r="5907" spans="1:16" ht="45" x14ac:dyDescent="0.25">
      <c r="A5907" s="21" t="s">
        <v>9930</v>
      </c>
      <c r="B5907" s="21" t="s">
        <v>49</v>
      </c>
      <c r="C5907" s="22"/>
      <c r="D5907" s="22"/>
      <c r="E5907" s="22"/>
      <c r="F5907" s="22"/>
      <c r="G5907" s="22"/>
      <c r="H5907" s="22"/>
      <c r="I5907" s="22"/>
      <c r="J5907" s="22"/>
      <c r="K5907" s="23">
        <v>1</v>
      </c>
      <c r="L5907" s="23">
        <v>1</v>
      </c>
      <c r="M5907" s="21" t="s">
        <v>50</v>
      </c>
      <c r="N5907" s="21" t="s">
        <v>50</v>
      </c>
      <c r="O5907" s="22"/>
      <c r="P5907" s="22"/>
    </row>
    <row r="5908" spans="1:16" ht="45" x14ac:dyDescent="0.25">
      <c r="A5908" s="21" t="s">
        <v>9931</v>
      </c>
      <c r="B5908" s="21" t="s">
        <v>49</v>
      </c>
      <c r="C5908" s="22"/>
      <c r="D5908" s="22"/>
      <c r="E5908" s="22"/>
      <c r="F5908" s="22"/>
      <c r="G5908" s="22"/>
      <c r="H5908" s="22"/>
      <c r="I5908" s="22"/>
      <c r="J5908" s="22"/>
      <c r="K5908" s="23">
        <v>1</v>
      </c>
      <c r="L5908" s="23">
        <v>1</v>
      </c>
      <c r="M5908" s="21" t="s">
        <v>50</v>
      </c>
      <c r="N5908" s="21" t="s">
        <v>50</v>
      </c>
      <c r="O5908" s="22"/>
      <c r="P5908" s="22"/>
    </row>
    <row r="5909" spans="1:16" ht="45" x14ac:dyDescent="0.25">
      <c r="A5909" s="21" t="s">
        <v>9932</v>
      </c>
      <c r="B5909" s="21" t="s">
        <v>49</v>
      </c>
      <c r="C5909" s="22"/>
      <c r="D5909" s="22"/>
      <c r="E5909" s="22"/>
      <c r="F5909" s="22"/>
      <c r="G5909" s="22"/>
      <c r="H5909" s="22"/>
      <c r="I5909" s="22"/>
      <c r="J5909" s="22"/>
      <c r="K5909" s="23">
        <v>1</v>
      </c>
      <c r="L5909" s="23">
        <v>1</v>
      </c>
      <c r="M5909" s="21" t="s">
        <v>50</v>
      </c>
      <c r="N5909" s="21" t="s">
        <v>50</v>
      </c>
      <c r="O5909" s="22"/>
      <c r="P5909" s="22"/>
    </row>
    <row r="5910" spans="1:16" ht="45" x14ac:dyDescent="0.25">
      <c r="A5910" s="21" t="s">
        <v>4228</v>
      </c>
      <c r="B5910" s="21" t="s">
        <v>49</v>
      </c>
      <c r="C5910" s="23">
        <v>713394.33</v>
      </c>
      <c r="D5910" s="23">
        <v>248.36</v>
      </c>
      <c r="E5910" s="23">
        <v>1549596.85</v>
      </c>
      <c r="F5910" s="23">
        <v>269.75</v>
      </c>
      <c r="G5910" s="23">
        <v>634752.65</v>
      </c>
      <c r="H5910" s="23">
        <v>140.63</v>
      </c>
      <c r="I5910" s="23">
        <v>1399345.04</v>
      </c>
      <c r="J5910" s="23">
        <v>263.19</v>
      </c>
      <c r="K5910" s="23">
        <v>1</v>
      </c>
      <c r="L5910" s="23">
        <v>1</v>
      </c>
      <c r="M5910" s="21" t="s">
        <v>50</v>
      </c>
      <c r="N5910" s="21" t="s">
        <v>5192</v>
      </c>
      <c r="O5910" s="22"/>
      <c r="P5910" s="23">
        <v>3620</v>
      </c>
    </row>
    <row r="5911" spans="1:16" ht="45" x14ac:dyDescent="0.25">
      <c r="A5911" s="21" t="s">
        <v>9933</v>
      </c>
      <c r="B5911" s="21" t="s">
        <v>49</v>
      </c>
      <c r="C5911" s="22"/>
      <c r="D5911" s="22"/>
      <c r="E5911" s="22"/>
      <c r="F5911" s="22"/>
      <c r="G5911" s="22"/>
      <c r="H5911" s="22"/>
      <c r="I5911" s="22"/>
      <c r="J5911" s="22"/>
      <c r="K5911" s="23">
        <v>1</v>
      </c>
      <c r="L5911" s="23">
        <v>1</v>
      </c>
      <c r="M5911" s="21" t="s">
        <v>50</v>
      </c>
      <c r="N5911" s="21" t="s">
        <v>50</v>
      </c>
      <c r="O5911" s="22"/>
      <c r="P5911" s="22"/>
    </row>
    <row r="5912" spans="1:16" ht="45" x14ac:dyDescent="0.25">
      <c r="A5912" s="21" t="s">
        <v>9934</v>
      </c>
      <c r="B5912" s="21" t="s">
        <v>49</v>
      </c>
      <c r="C5912" s="22"/>
      <c r="D5912" s="22"/>
      <c r="E5912" s="22"/>
      <c r="F5912" s="22"/>
      <c r="G5912" s="22"/>
      <c r="H5912" s="22"/>
      <c r="I5912" s="22"/>
      <c r="J5912" s="22"/>
      <c r="K5912" s="23">
        <v>1</v>
      </c>
      <c r="L5912" s="23">
        <v>1</v>
      </c>
      <c r="M5912" s="21" t="s">
        <v>50</v>
      </c>
      <c r="N5912" s="21" t="s">
        <v>50</v>
      </c>
      <c r="O5912" s="22"/>
      <c r="P5912" s="22"/>
    </row>
    <row r="5913" spans="1:16" ht="45" x14ac:dyDescent="0.25">
      <c r="A5913" s="21" t="s">
        <v>4230</v>
      </c>
      <c r="B5913" s="21" t="s">
        <v>49</v>
      </c>
      <c r="C5913" s="23">
        <v>26786791.34</v>
      </c>
      <c r="D5913" s="23">
        <v>41.97</v>
      </c>
      <c r="E5913" s="23">
        <v>36002149.259999998</v>
      </c>
      <c r="F5913" s="23">
        <v>54.38</v>
      </c>
      <c r="G5913" s="23">
        <v>29195588.600000001</v>
      </c>
      <c r="H5913" s="23">
        <v>46.1</v>
      </c>
      <c r="I5913" s="23">
        <v>21762178.129999999</v>
      </c>
      <c r="J5913" s="23">
        <v>27.78</v>
      </c>
      <c r="K5913" s="23">
        <v>1</v>
      </c>
      <c r="L5913" s="23">
        <v>1</v>
      </c>
      <c r="M5913" s="21" t="s">
        <v>50</v>
      </c>
      <c r="N5913" s="21" t="s">
        <v>58</v>
      </c>
      <c r="O5913" s="22"/>
      <c r="P5913" s="23">
        <v>685169.5</v>
      </c>
    </row>
    <row r="5914" spans="1:16" ht="45" x14ac:dyDescent="0.25">
      <c r="A5914" s="21" t="s">
        <v>9935</v>
      </c>
      <c r="B5914" s="21" t="s">
        <v>49</v>
      </c>
      <c r="C5914" s="22"/>
      <c r="D5914" s="22"/>
      <c r="E5914" s="22"/>
      <c r="F5914" s="22"/>
      <c r="G5914" s="22"/>
      <c r="H5914" s="22"/>
      <c r="I5914" s="22"/>
      <c r="J5914" s="22"/>
      <c r="K5914" s="23">
        <v>1</v>
      </c>
      <c r="L5914" s="23">
        <v>1</v>
      </c>
      <c r="M5914" s="21" t="s">
        <v>50</v>
      </c>
      <c r="N5914" s="21" t="s">
        <v>50</v>
      </c>
      <c r="O5914" s="22"/>
      <c r="P5914" s="22"/>
    </row>
    <row r="5915" spans="1:16" ht="45" x14ac:dyDescent="0.25">
      <c r="A5915" s="21" t="s">
        <v>9936</v>
      </c>
      <c r="B5915" s="21" t="s">
        <v>49</v>
      </c>
      <c r="C5915" s="22"/>
      <c r="D5915" s="22"/>
      <c r="E5915" s="22"/>
      <c r="F5915" s="22"/>
      <c r="G5915" s="22"/>
      <c r="H5915" s="22"/>
      <c r="I5915" s="22"/>
      <c r="J5915" s="22"/>
      <c r="K5915" s="23">
        <v>1</v>
      </c>
      <c r="L5915" s="23">
        <v>1</v>
      </c>
      <c r="M5915" s="21" t="s">
        <v>50</v>
      </c>
      <c r="N5915" s="21" t="s">
        <v>50</v>
      </c>
      <c r="O5915" s="22"/>
      <c r="P5915" s="22"/>
    </row>
    <row r="5916" spans="1:16" ht="45" x14ac:dyDescent="0.25">
      <c r="A5916" s="21" t="s">
        <v>4234</v>
      </c>
      <c r="B5916" s="21" t="s">
        <v>49</v>
      </c>
      <c r="C5916" s="23">
        <v>202305978.28999999</v>
      </c>
      <c r="D5916" s="23">
        <v>594.34</v>
      </c>
      <c r="E5916" s="23">
        <v>150902113.09</v>
      </c>
      <c r="F5916" s="23">
        <v>572.26</v>
      </c>
      <c r="G5916" s="23">
        <v>161010980.02000001</v>
      </c>
      <c r="H5916" s="23">
        <v>622.95000000000005</v>
      </c>
      <c r="I5916" s="23">
        <v>150219273.05000001</v>
      </c>
      <c r="J5916" s="23">
        <v>585.54</v>
      </c>
      <c r="K5916" s="23">
        <v>1</v>
      </c>
      <c r="L5916" s="23">
        <v>1</v>
      </c>
      <c r="M5916" s="21" t="s">
        <v>50</v>
      </c>
      <c r="N5916" s="21" t="s">
        <v>58</v>
      </c>
      <c r="O5916" s="22"/>
      <c r="P5916" s="23">
        <v>302693.25</v>
      </c>
    </row>
    <row r="5917" spans="1:16" ht="45" x14ac:dyDescent="0.25">
      <c r="A5917" s="21" t="s">
        <v>9937</v>
      </c>
      <c r="B5917" s="21" t="s">
        <v>49</v>
      </c>
      <c r="C5917" s="22"/>
      <c r="D5917" s="22"/>
      <c r="E5917" s="22"/>
      <c r="F5917" s="22"/>
      <c r="G5917" s="22"/>
      <c r="H5917" s="22"/>
      <c r="I5917" s="22"/>
      <c r="J5917" s="22"/>
      <c r="K5917" s="23">
        <v>1</v>
      </c>
      <c r="L5917" s="23">
        <v>1</v>
      </c>
      <c r="M5917" s="21" t="s">
        <v>50</v>
      </c>
      <c r="N5917" s="21" t="s">
        <v>50</v>
      </c>
      <c r="O5917" s="22"/>
      <c r="P5917" s="22"/>
    </row>
    <row r="5918" spans="1:16" ht="45" x14ac:dyDescent="0.25">
      <c r="A5918" s="21" t="s">
        <v>9938</v>
      </c>
      <c r="B5918" s="21" t="s">
        <v>49</v>
      </c>
      <c r="C5918" s="22"/>
      <c r="D5918" s="22"/>
      <c r="E5918" s="22"/>
      <c r="F5918" s="22"/>
      <c r="G5918" s="22"/>
      <c r="H5918" s="22"/>
      <c r="I5918" s="22"/>
      <c r="J5918" s="22"/>
      <c r="K5918" s="23">
        <v>1</v>
      </c>
      <c r="L5918" s="23">
        <v>1</v>
      </c>
      <c r="M5918" s="21" t="s">
        <v>50</v>
      </c>
      <c r="N5918" s="21" t="s">
        <v>50</v>
      </c>
      <c r="O5918" s="22"/>
      <c r="P5918" s="22"/>
    </row>
    <row r="5919" spans="1:16" ht="45" x14ac:dyDescent="0.25">
      <c r="A5919" s="21" t="s">
        <v>9939</v>
      </c>
      <c r="B5919" s="21" t="s">
        <v>49</v>
      </c>
      <c r="C5919" s="22"/>
      <c r="D5919" s="22"/>
      <c r="E5919" s="22"/>
      <c r="F5919" s="22"/>
      <c r="G5919" s="22"/>
      <c r="H5919" s="22"/>
      <c r="I5919" s="22"/>
      <c r="J5919" s="22"/>
      <c r="K5919" s="23">
        <v>1</v>
      </c>
      <c r="L5919" s="23">
        <v>1</v>
      </c>
      <c r="M5919" s="21" t="s">
        <v>50</v>
      </c>
      <c r="N5919" s="21" t="s">
        <v>50</v>
      </c>
      <c r="O5919" s="22"/>
      <c r="P5919" s="22"/>
    </row>
    <row r="5920" spans="1:16" ht="45" x14ac:dyDescent="0.25">
      <c r="A5920" s="21" t="s">
        <v>4236</v>
      </c>
      <c r="B5920" s="21" t="s">
        <v>49</v>
      </c>
      <c r="C5920" s="22"/>
      <c r="D5920" s="22"/>
      <c r="E5920" s="23">
        <v>2208027</v>
      </c>
      <c r="F5920" s="23">
        <v>401.12</v>
      </c>
      <c r="G5920" s="23">
        <v>1583879.4</v>
      </c>
      <c r="H5920" s="23">
        <v>263.05</v>
      </c>
      <c r="I5920" s="23">
        <v>2570210.27</v>
      </c>
      <c r="J5920" s="23">
        <v>457.87</v>
      </c>
      <c r="K5920" s="23">
        <v>1</v>
      </c>
      <c r="L5920" s="23">
        <v>1</v>
      </c>
      <c r="M5920" s="21" t="s">
        <v>50</v>
      </c>
      <c r="N5920" s="21" t="s">
        <v>50</v>
      </c>
      <c r="O5920" s="22"/>
      <c r="P5920" s="22"/>
    </row>
    <row r="5921" spans="1:16" ht="45" x14ac:dyDescent="0.25">
      <c r="A5921" s="21" t="s">
        <v>9940</v>
      </c>
      <c r="B5921" s="21" t="s">
        <v>49</v>
      </c>
      <c r="C5921" s="22"/>
      <c r="D5921" s="22"/>
      <c r="E5921" s="22"/>
      <c r="F5921" s="22"/>
      <c r="G5921" s="22"/>
      <c r="H5921" s="22"/>
      <c r="I5921" s="22"/>
      <c r="J5921" s="22"/>
      <c r="K5921" s="23">
        <v>1</v>
      </c>
      <c r="L5921" s="23">
        <v>1</v>
      </c>
      <c r="M5921" s="21" t="s">
        <v>50</v>
      </c>
      <c r="N5921" s="21" t="s">
        <v>50</v>
      </c>
      <c r="O5921" s="22"/>
      <c r="P5921" s="22"/>
    </row>
    <row r="5922" spans="1:16" ht="45" x14ac:dyDescent="0.25">
      <c r="A5922" s="21" t="s">
        <v>9941</v>
      </c>
      <c r="B5922" s="21" t="s">
        <v>49</v>
      </c>
      <c r="C5922" s="22"/>
      <c r="D5922" s="22"/>
      <c r="E5922" s="22"/>
      <c r="F5922" s="22"/>
      <c r="G5922" s="22"/>
      <c r="H5922" s="22"/>
      <c r="I5922" s="22"/>
      <c r="J5922" s="22"/>
      <c r="K5922" s="23">
        <v>1</v>
      </c>
      <c r="L5922" s="23">
        <v>1</v>
      </c>
      <c r="M5922" s="21" t="s">
        <v>50</v>
      </c>
      <c r="N5922" s="21" t="s">
        <v>50</v>
      </c>
      <c r="O5922" s="22"/>
      <c r="P5922" s="22"/>
    </row>
    <row r="5923" spans="1:16" ht="45" x14ac:dyDescent="0.25">
      <c r="A5923" s="21" t="s">
        <v>9942</v>
      </c>
      <c r="B5923" s="21" t="s">
        <v>49</v>
      </c>
      <c r="C5923" s="22"/>
      <c r="D5923" s="22"/>
      <c r="E5923" s="22"/>
      <c r="F5923" s="22"/>
      <c r="G5923" s="22"/>
      <c r="H5923" s="22"/>
      <c r="I5923" s="22"/>
      <c r="J5923" s="22"/>
      <c r="K5923" s="23">
        <v>1</v>
      </c>
      <c r="L5923" s="23">
        <v>1</v>
      </c>
      <c r="M5923" s="21" t="s">
        <v>50</v>
      </c>
      <c r="N5923" s="21" t="s">
        <v>50</v>
      </c>
      <c r="O5923" s="22"/>
      <c r="P5923" s="22"/>
    </row>
    <row r="5924" spans="1:16" ht="45" x14ac:dyDescent="0.25">
      <c r="A5924" s="21" t="s">
        <v>9943</v>
      </c>
      <c r="B5924" s="21" t="s">
        <v>49</v>
      </c>
      <c r="C5924" s="22"/>
      <c r="D5924" s="22"/>
      <c r="E5924" s="22"/>
      <c r="F5924" s="22"/>
      <c r="G5924" s="22"/>
      <c r="H5924" s="22"/>
      <c r="I5924" s="22"/>
      <c r="J5924" s="22"/>
      <c r="K5924" s="23">
        <v>1</v>
      </c>
      <c r="L5924" s="23">
        <v>1</v>
      </c>
      <c r="M5924" s="21" t="s">
        <v>50</v>
      </c>
      <c r="N5924" s="21" t="s">
        <v>50</v>
      </c>
      <c r="O5924" s="22"/>
      <c r="P5924" s="22"/>
    </row>
    <row r="5925" spans="1:16" ht="45" x14ac:dyDescent="0.25">
      <c r="A5925" s="21" t="s">
        <v>9944</v>
      </c>
      <c r="B5925" s="21" t="s">
        <v>49</v>
      </c>
      <c r="C5925" s="22"/>
      <c r="D5925" s="22"/>
      <c r="E5925" s="22"/>
      <c r="F5925" s="22"/>
      <c r="G5925" s="22"/>
      <c r="H5925" s="22"/>
      <c r="I5925" s="22"/>
      <c r="J5925" s="22"/>
      <c r="K5925" s="23">
        <v>1</v>
      </c>
      <c r="L5925" s="23">
        <v>1</v>
      </c>
      <c r="M5925" s="21" t="s">
        <v>50</v>
      </c>
      <c r="N5925" s="21" t="s">
        <v>50</v>
      </c>
      <c r="O5925" s="22"/>
      <c r="P5925" s="22"/>
    </row>
    <row r="5926" spans="1:16" ht="45" x14ac:dyDescent="0.25">
      <c r="A5926" s="21" t="s">
        <v>9945</v>
      </c>
      <c r="B5926" s="21" t="s">
        <v>49</v>
      </c>
      <c r="C5926" s="22"/>
      <c r="D5926" s="22"/>
      <c r="E5926" s="22"/>
      <c r="F5926" s="22"/>
      <c r="G5926" s="22"/>
      <c r="H5926" s="22"/>
      <c r="I5926" s="22"/>
      <c r="J5926" s="22"/>
      <c r="K5926" s="23">
        <v>1</v>
      </c>
      <c r="L5926" s="23">
        <v>1</v>
      </c>
      <c r="M5926" s="21" t="s">
        <v>50</v>
      </c>
      <c r="N5926" s="21" t="s">
        <v>50</v>
      </c>
      <c r="O5926" s="22"/>
      <c r="P5926" s="22"/>
    </row>
    <row r="5927" spans="1:16" ht="45" x14ac:dyDescent="0.25">
      <c r="A5927" s="21" t="s">
        <v>9946</v>
      </c>
      <c r="B5927" s="21" t="s">
        <v>49</v>
      </c>
      <c r="C5927" s="22"/>
      <c r="D5927" s="22"/>
      <c r="E5927" s="22"/>
      <c r="F5927" s="22"/>
      <c r="G5927" s="22"/>
      <c r="H5927" s="22"/>
      <c r="I5927" s="22"/>
      <c r="J5927" s="22"/>
      <c r="K5927" s="23">
        <v>1</v>
      </c>
      <c r="L5927" s="23">
        <v>1</v>
      </c>
      <c r="M5927" s="21" t="s">
        <v>50</v>
      </c>
      <c r="N5927" s="21" t="s">
        <v>50</v>
      </c>
      <c r="O5927" s="22"/>
      <c r="P5927" s="22"/>
    </row>
    <row r="5928" spans="1:16" ht="45" x14ac:dyDescent="0.25">
      <c r="A5928" s="21" t="s">
        <v>9947</v>
      </c>
      <c r="B5928" s="21" t="s">
        <v>49</v>
      </c>
      <c r="C5928" s="22"/>
      <c r="D5928" s="22"/>
      <c r="E5928" s="22"/>
      <c r="F5928" s="22"/>
      <c r="G5928" s="22"/>
      <c r="H5928" s="22"/>
      <c r="I5928" s="22"/>
      <c r="J5928" s="22"/>
      <c r="K5928" s="23">
        <v>1</v>
      </c>
      <c r="L5928" s="23">
        <v>1</v>
      </c>
      <c r="M5928" s="21" t="s">
        <v>50</v>
      </c>
      <c r="N5928" s="21" t="s">
        <v>50</v>
      </c>
      <c r="O5928" s="22"/>
      <c r="P5928" s="22"/>
    </row>
    <row r="5929" spans="1:16" ht="45" x14ac:dyDescent="0.25">
      <c r="A5929" s="21" t="s">
        <v>9948</v>
      </c>
      <c r="B5929" s="21" t="s">
        <v>49</v>
      </c>
      <c r="C5929" s="22"/>
      <c r="D5929" s="22"/>
      <c r="E5929" s="22"/>
      <c r="F5929" s="22"/>
      <c r="G5929" s="22"/>
      <c r="H5929" s="22"/>
      <c r="I5929" s="22"/>
      <c r="J5929" s="22"/>
      <c r="K5929" s="23">
        <v>1</v>
      </c>
      <c r="L5929" s="23">
        <v>1</v>
      </c>
      <c r="M5929" s="21" t="s">
        <v>50</v>
      </c>
      <c r="N5929" s="21" t="s">
        <v>50</v>
      </c>
      <c r="O5929" s="22"/>
      <c r="P5929" s="22"/>
    </row>
    <row r="5930" spans="1:16" ht="45" x14ac:dyDescent="0.25">
      <c r="A5930" s="21" t="s">
        <v>9949</v>
      </c>
      <c r="B5930" s="21" t="s">
        <v>49</v>
      </c>
      <c r="C5930" s="22"/>
      <c r="D5930" s="22"/>
      <c r="E5930" s="22"/>
      <c r="F5930" s="22"/>
      <c r="G5930" s="22"/>
      <c r="H5930" s="22"/>
      <c r="I5930" s="22"/>
      <c r="J5930" s="22"/>
      <c r="K5930" s="23">
        <v>1</v>
      </c>
      <c r="L5930" s="23">
        <v>1</v>
      </c>
      <c r="M5930" s="21" t="s">
        <v>50</v>
      </c>
      <c r="N5930" s="21" t="s">
        <v>50</v>
      </c>
      <c r="O5930" s="22"/>
      <c r="P5930" s="22"/>
    </row>
    <row r="5931" spans="1:16" ht="45" x14ac:dyDescent="0.25">
      <c r="A5931" s="21" t="s">
        <v>9950</v>
      </c>
      <c r="B5931" s="21" t="s">
        <v>49</v>
      </c>
      <c r="C5931" s="22"/>
      <c r="D5931" s="22"/>
      <c r="E5931" s="22"/>
      <c r="F5931" s="22"/>
      <c r="G5931" s="22"/>
      <c r="H5931" s="22"/>
      <c r="I5931" s="22"/>
      <c r="J5931" s="22"/>
      <c r="K5931" s="23">
        <v>1</v>
      </c>
      <c r="L5931" s="23">
        <v>1</v>
      </c>
      <c r="M5931" s="21" t="s">
        <v>50</v>
      </c>
      <c r="N5931" s="21" t="s">
        <v>50</v>
      </c>
      <c r="O5931" s="22"/>
      <c r="P5931" s="22"/>
    </row>
    <row r="5932" spans="1:16" ht="45" x14ac:dyDescent="0.25">
      <c r="A5932" s="21" t="s">
        <v>1275</v>
      </c>
      <c r="B5932" s="21" t="s">
        <v>49</v>
      </c>
      <c r="C5932" s="23">
        <v>44443577.670000002</v>
      </c>
      <c r="D5932" s="23">
        <v>421.81</v>
      </c>
      <c r="E5932" s="23">
        <v>63479002.020000003</v>
      </c>
      <c r="F5932" s="23">
        <v>392.07</v>
      </c>
      <c r="G5932" s="23">
        <v>55243848.280000001</v>
      </c>
      <c r="H5932" s="23">
        <v>360.04</v>
      </c>
      <c r="I5932" s="23">
        <v>52204115.049999997</v>
      </c>
      <c r="J5932" s="23">
        <v>340.23</v>
      </c>
      <c r="K5932" s="23">
        <v>1</v>
      </c>
      <c r="L5932" s="23">
        <v>1</v>
      </c>
      <c r="M5932" s="21" t="s">
        <v>50</v>
      </c>
      <c r="N5932" s="21" t="s">
        <v>1462</v>
      </c>
      <c r="O5932" s="22"/>
      <c r="P5932" s="23">
        <v>107440.75</v>
      </c>
    </row>
    <row r="5933" spans="1:16" ht="45" x14ac:dyDescent="0.25">
      <c r="A5933" s="21" t="s">
        <v>699</v>
      </c>
      <c r="B5933" s="21" t="s">
        <v>49</v>
      </c>
      <c r="C5933" s="23">
        <v>16341783.550000001</v>
      </c>
      <c r="D5933" s="23">
        <v>1242.8399999999999</v>
      </c>
      <c r="E5933" s="23">
        <v>13769170.52</v>
      </c>
      <c r="F5933" s="23">
        <v>1025.1400000000001</v>
      </c>
      <c r="G5933" s="23">
        <v>10565100.779999999</v>
      </c>
      <c r="H5933" s="23">
        <v>887.79</v>
      </c>
      <c r="I5933" s="23">
        <v>11988123.539999999</v>
      </c>
      <c r="J5933" s="23">
        <v>973.57</v>
      </c>
      <c r="K5933" s="23">
        <v>1</v>
      </c>
      <c r="L5933" s="23">
        <v>1</v>
      </c>
      <c r="M5933" s="21" t="s">
        <v>50</v>
      </c>
      <c r="N5933" s="21" t="s">
        <v>5192</v>
      </c>
      <c r="O5933" s="22"/>
      <c r="P5933" s="23">
        <v>14791</v>
      </c>
    </row>
    <row r="5934" spans="1:16" ht="45" x14ac:dyDescent="0.25">
      <c r="A5934" s="21" t="s">
        <v>9951</v>
      </c>
      <c r="B5934" s="21" t="s">
        <v>49</v>
      </c>
      <c r="C5934" s="22"/>
      <c r="D5934" s="22"/>
      <c r="E5934" s="22"/>
      <c r="F5934" s="22"/>
      <c r="G5934" s="22"/>
      <c r="H5934" s="22"/>
      <c r="I5934" s="22"/>
      <c r="J5934" s="22"/>
      <c r="K5934" s="23">
        <v>1</v>
      </c>
      <c r="L5934" s="23">
        <v>1</v>
      </c>
      <c r="M5934" s="21" t="s">
        <v>50</v>
      </c>
      <c r="N5934" s="21" t="s">
        <v>50</v>
      </c>
      <c r="O5934" s="22"/>
      <c r="P5934" s="22"/>
    </row>
    <row r="5935" spans="1:16" ht="45" x14ac:dyDescent="0.25">
      <c r="A5935" s="21" t="s">
        <v>9952</v>
      </c>
      <c r="B5935" s="21" t="s">
        <v>49</v>
      </c>
      <c r="C5935" s="22"/>
      <c r="D5935" s="22"/>
      <c r="E5935" s="22"/>
      <c r="F5935" s="22"/>
      <c r="G5935" s="22"/>
      <c r="H5935" s="22"/>
      <c r="I5935" s="22"/>
      <c r="J5935" s="22"/>
      <c r="K5935" s="23">
        <v>1</v>
      </c>
      <c r="L5935" s="23">
        <v>1</v>
      </c>
      <c r="M5935" s="21" t="s">
        <v>50</v>
      </c>
      <c r="N5935" s="21" t="s">
        <v>50</v>
      </c>
      <c r="O5935" s="22"/>
      <c r="P5935" s="22"/>
    </row>
    <row r="5936" spans="1:16" ht="45" x14ac:dyDescent="0.25">
      <c r="A5936" s="21" t="s">
        <v>9953</v>
      </c>
      <c r="B5936" s="21" t="s">
        <v>49</v>
      </c>
      <c r="C5936" s="22"/>
      <c r="D5936" s="22"/>
      <c r="E5936" s="22"/>
      <c r="F5936" s="22"/>
      <c r="G5936" s="22"/>
      <c r="H5936" s="22"/>
      <c r="I5936" s="22"/>
      <c r="J5936" s="22"/>
      <c r="K5936" s="23">
        <v>1</v>
      </c>
      <c r="L5936" s="23">
        <v>1</v>
      </c>
      <c r="M5936" s="21" t="s">
        <v>50</v>
      </c>
      <c r="N5936" s="21" t="s">
        <v>50</v>
      </c>
      <c r="O5936" s="22"/>
      <c r="P5936" s="22"/>
    </row>
    <row r="5937" spans="1:16" ht="45" x14ac:dyDescent="0.25">
      <c r="A5937" s="21" t="s">
        <v>9954</v>
      </c>
      <c r="B5937" s="21" t="s">
        <v>49</v>
      </c>
      <c r="C5937" s="22"/>
      <c r="D5937" s="22"/>
      <c r="E5937" s="22"/>
      <c r="F5937" s="22"/>
      <c r="G5937" s="22"/>
      <c r="H5937" s="22"/>
      <c r="I5937" s="22"/>
      <c r="J5937" s="22"/>
      <c r="K5937" s="23">
        <v>1</v>
      </c>
      <c r="L5937" s="23">
        <v>1</v>
      </c>
      <c r="M5937" s="21" t="s">
        <v>50</v>
      </c>
      <c r="N5937" s="21" t="s">
        <v>50</v>
      </c>
      <c r="O5937" s="22"/>
      <c r="P5937" s="22"/>
    </row>
    <row r="5938" spans="1:16" ht="45" x14ac:dyDescent="0.25">
      <c r="A5938" s="21" t="s">
        <v>1281</v>
      </c>
      <c r="B5938" s="21" t="s">
        <v>49</v>
      </c>
      <c r="C5938" s="23">
        <v>30547553.800000001</v>
      </c>
      <c r="D5938" s="23">
        <v>1734.2</v>
      </c>
      <c r="E5938" s="23">
        <v>19982714.140000001</v>
      </c>
      <c r="F5938" s="23">
        <v>2508.75</v>
      </c>
      <c r="G5938" s="23">
        <v>21951947.350000001</v>
      </c>
      <c r="H5938" s="23">
        <v>2514.98</v>
      </c>
      <c r="I5938" s="23">
        <v>451744594.81999999</v>
      </c>
      <c r="J5938" s="23">
        <v>1926.11</v>
      </c>
      <c r="K5938" s="23">
        <v>1</v>
      </c>
      <c r="L5938" s="23">
        <v>1</v>
      </c>
      <c r="M5938" s="21" t="s">
        <v>50</v>
      </c>
      <c r="N5938" s="21" t="s">
        <v>5192</v>
      </c>
      <c r="O5938" s="22"/>
      <c r="P5938" s="23">
        <v>11092</v>
      </c>
    </row>
    <row r="5939" spans="1:16" ht="45" x14ac:dyDescent="0.25">
      <c r="A5939" s="21" t="s">
        <v>1283</v>
      </c>
      <c r="B5939" s="21" t="s">
        <v>49</v>
      </c>
      <c r="C5939" s="23">
        <v>49710060.520000003</v>
      </c>
      <c r="D5939" s="23">
        <v>371.61</v>
      </c>
      <c r="E5939" s="23">
        <v>65123634.380000003</v>
      </c>
      <c r="F5939" s="23">
        <v>482.05</v>
      </c>
      <c r="G5939" s="23">
        <v>73947642.420000002</v>
      </c>
      <c r="H5939" s="23">
        <v>622.95000000000005</v>
      </c>
      <c r="I5939" s="23">
        <v>44451074.229999997</v>
      </c>
      <c r="J5939" s="23">
        <v>376.45</v>
      </c>
      <c r="K5939" s="23">
        <v>1</v>
      </c>
      <c r="L5939" s="23">
        <v>1</v>
      </c>
      <c r="M5939" s="21" t="s">
        <v>50</v>
      </c>
      <c r="N5939" s="21" t="s">
        <v>1462</v>
      </c>
      <c r="O5939" s="22"/>
      <c r="P5939" s="23">
        <v>159872.75</v>
      </c>
    </row>
    <row r="5940" spans="1:16" ht="45" x14ac:dyDescent="0.25">
      <c r="A5940" s="21" t="s">
        <v>4246</v>
      </c>
      <c r="B5940" s="21" t="s">
        <v>49</v>
      </c>
      <c r="C5940" s="23">
        <v>10913364.6</v>
      </c>
      <c r="D5940" s="23">
        <v>152.44999999999999</v>
      </c>
      <c r="E5940" s="23">
        <v>8571510.2699999996</v>
      </c>
      <c r="F5940" s="23">
        <v>136.97999999999999</v>
      </c>
      <c r="G5940" s="23">
        <v>7917289.75</v>
      </c>
      <c r="H5940" s="23">
        <v>120.77</v>
      </c>
      <c r="I5940" s="23">
        <v>8646376.2100000009</v>
      </c>
      <c r="J5940" s="23">
        <v>128.65</v>
      </c>
      <c r="K5940" s="23">
        <v>1</v>
      </c>
      <c r="L5940" s="23">
        <v>1</v>
      </c>
      <c r="M5940" s="21" t="s">
        <v>50</v>
      </c>
      <c r="N5940" s="21" t="s">
        <v>1462</v>
      </c>
      <c r="O5940" s="22"/>
      <c r="P5940" s="23">
        <v>64186</v>
      </c>
    </row>
    <row r="5941" spans="1:16" ht="45" x14ac:dyDescent="0.25">
      <c r="A5941" s="21" t="s">
        <v>9955</v>
      </c>
      <c r="B5941" s="21" t="s">
        <v>49</v>
      </c>
      <c r="C5941" s="22"/>
      <c r="D5941" s="22"/>
      <c r="E5941" s="22"/>
      <c r="F5941" s="22"/>
      <c r="G5941" s="22"/>
      <c r="H5941" s="22"/>
      <c r="I5941" s="22"/>
      <c r="J5941" s="22"/>
      <c r="K5941" s="23">
        <v>1</v>
      </c>
      <c r="L5941" s="23">
        <v>1</v>
      </c>
      <c r="M5941" s="21" t="s">
        <v>50</v>
      </c>
      <c r="N5941" s="21" t="s">
        <v>50</v>
      </c>
      <c r="O5941" s="22"/>
      <c r="P5941" s="22"/>
    </row>
    <row r="5942" spans="1:16" ht="45" x14ac:dyDescent="0.25">
      <c r="A5942" s="21" t="s">
        <v>700</v>
      </c>
      <c r="B5942" s="21" t="s">
        <v>49</v>
      </c>
      <c r="C5942" s="23">
        <v>250555624.78</v>
      </c>
      <c r="D5942" s="23">
        <v>213.42</v>
      </c>
      <c r="E5942" s="23">
        <v>140559638.34999999</v>
      </c>
      <c r="F5942" s="23">
        <v>144.91999999999999</v>
      </c>
      <c r="G5942" s="23">
        <v>83254135.439999998</v>
      </c>
      <c r="H5942" s="23">
        <v>134.03</v>
      </c>
      <c r="I5942" s="23">
        <v>72030252.060000002</v>
      </c>
      <c r="J5942" s="23">
        <v>72.91</v>
      </c>
      <c r="K5942" s="23">
        <v>1</v>
      </c>
      <c r="L5942" s="23">
        <v>1</v>
      </c>
      <c r="M5942" s="21" t="s">
        <v>50</v>
      </c>
      <c r="N5942" s="21" t="s">
        <v>58</v>
      </c>
      <c r="O5942" s="22"/>
      <c r="P5942" s="23">
        <v>936662.25</v>
      </c>
    </row>
    <row r="5943" spans="1:16" ht="45" x14ac:dyDescent="0.25">
      <c r="A5943" s="21" t="s">
        <v>4249</v>
      </c>
      <c r="B5943" s="21" t="s">
        <v>49</v>
      </c>
      <c r="C5943" s="23">
        <v>21071982.600000001</v>
      </c>
      <c r="D5943" s="23">
        <v>728.26</v>
      </c>
      <c r="E5943" s="23">
        <v>44111722.170000002</v>
      </c>
      <c r="F5943" s="23">
        <v>2193.62</v>
      </c>
      <c r="G5943" s="23">
        <v>56147597.979999997</v>
      </c>
      <c r="H5943" s="23">
        <v>2002.04</v>
      </c>
      <c r="I5943" s="23">
        <v>47011863.619999997</v>
      </c>
      <c r="J5943" s="23">
        <v>2324.16</v>
      </c>
      <c r="K5943" s="23">
        <v>1</v>
      </c>
      <c r="L5943" s="23">
        <v>1</v>
      </c>
      <c r="M5943" s="21" t="s">
        <v>50</v>
      </c>
      <c r="N5943" s="21" t="s">
        <v>5192</v>
      </c>
      <c r="O5943" s="22"/>
      <c r="P5943" s="23">
        <v>31196</v>
      </c>
    </row>
    <row r="5944" spans="1:16" ht="45" x14ac:dyDescent="0.25">
      <c r="A5944" s="21" t="s">
        <v>9956</v>
      </c>
      <c r="B5944" s="21" t="s">
        <v>49</v>
      </c>
      <c r="C5944" s="22"/>
      <c r="D5944" s="22"/>
      <c r="E5944" s="22"/>
      <c r="F5944" s="22"/>
      <c r="G5944" s="22"/>
      <c r="H5944" s="22"/>
      <c r="I5944" s="22"/>
      <c r="J5944" s="22"/>
      <c r="K5944" s="23">
        <v>1</v>
      </c>
      <c r="L5944" s="23">
        <v>1</v>
      </c>
      <c r="M5944" s="21" t="s">
        <v>50</v>
      </c>
      <c r="N5944" s="21" t="s">
        <v>50</v>
      </c>
      <c r="O5944" s="22"/>
      <c r="P5944" s="22"/>
    </row>
    <row r="5945" spans="1:16" ht="45" x14ac:dyDescent="0.25">
      <c r="A5945" s="21" t="s">
        <v>4251</v>
      </c>
      <c r="B5945" s="21" t="s">
        <v>49</v>
      </c>
      <c r="C5945" s="23">
        <v>13819626.300000001</v>
      </c>
      <c r="D5945" s="23">
        <v>158.74</v>
      </c>
      <c r="E5945" s="23">
        <v>7938622.6500000004</v>
      </c>
      <c r="F5945" s="23">
        <v>107.4</v>
      </c>
      <c r="G5945" s="23">
        <v>9846326.8800000008</v>
      </c>
      <c r="H5945" s="23">
        <v>143.66</v>
      </c>
      <c r="I5945" s="23">
        <v>9591417.8399999999</v>
      </c>
      <c r="J5945" s="23">
        <v>134.63</v>
      </c>
      <c r="K5945" s="23">
        <v>1</v>
      </c>
      <c r="L5945" s="23">
        <v>1</v>
      </c>
      <c r="M5945" s="21" t="s">
        <v>50</v>
      </c>
      <c r="N5945" s="21" t="s">
        <v>1462</v>
      </c>
      <c r="O5945" s="22"/>
      <c r="P5945" s="23">
        <v>80561.75</v>
      </c>
    </row>
    <row r="5946" spans="1:16" ht="45" x14ac:dyDescent="0.25">
      <c r="A5946" s="21" t="s">
        <v>9957</v>
      </c>
      <c r="B5946" s="21" t="s">
        <v>49</v>
      </c>
      <c r="C5946" s="22"/>
      <c r="D5946" s="22"/>
      <c r="E5946" s="22"/>
      <c r="F5946" s="22"/>
      <c r="G5946" s="22"/>
      <c r="H5946" s="22"/>
      <c r="I5946" s="22"/>
      <c r="J5946" s="22"/>
      <c r="K5946" s="23">
        <v>1</v>
      </c>
      <c r="L5946" s="23">
        <v>1</v>
      </c>
      <c r="M5946" s="21" t="s">
        <v>50</v>
      </c>
      <c r="N5946" s="21" t="s">
        <v>50</v>
      </c>
      <c r="O5946" s="22"/>
      <c r="P5946" s="22"/>
    </row>
    <row r="5947" spans="1:16" ht="45" x14ac:dyDescent="0.25">
      <c r="A5947" s="21" t="s">
        <v>9958</v>
      </c>
      <c r="B5947" s="21" t="s">
        <v>49</v>
      </c>
      <c r="C5947" s="22"/>
      <c r="D5947" s="22"/>
      <c r="E5947" s="22"/>
      <c r="F5947" s="22"/>
      <c r="G5947" s="22"/>
      <c r="H5947" s="22"/>
      <c r="I5947" s="22"/>
      <c r="J5947" s="22"/>
      <c r="K5947" s="23">
        <v>1</v>
      </c>
      <c r="L5947" s="23">
        <v>1</v>
      </c>
      <c r="M5947" s="21" t="s">
        <v>50</v>
      </c>
      <c r="N5947" s="21" t="s">
        <v>50</v>
      </c>
      <c r="O5947" s="22"/>
      <c r="P5947" s="22"/>
    </row>
    <row r="5948" spans="1:16" ht="45" x14ac:dyDescent="0.25">
      <c r="A5948" s="21" t="s">
        <v>9959</v>
      </c>
      <c r="B5948" s="21" t="s">
        <v>198</v>
      </c>
      <c r="C5948" s="22"/>
      <c r="D5948" s="22"/>
      <c r="E5948" s="22"/>
      <c r="F5948" s="22"/>
      <c r="G5948" s="22"/>
      <c r="H5948" s="22"/>
      <c r="I5948" s="22"/>
      <c r="J5948" s="22"/>
      <c r="K5948" s="23">
        <v>1</v>
      </c>
      <c r="L5948" s="23">
        <v>1</v>
      </c>
      <c r="M5948" s="21" t="s">
        <v>50</v>
      </c>
      <c r="N5948" s="21" t="s">
        <v>50</v>
      </c>
      <c r="O5948" s="22"/>
      <c r="P5948" s="22"/>
    </row>
    <row r="5949" spans="1:16" ht="45" x14ac:dyDescent="0.25">
      <c r="A5949" s="21" t="s">
        <v>9960</v>
      </c>
      <c r="B5949" s="21" t="s">
        <v>49</v>
      </c>
      <c r="C5949" s="22"/>
      <c r="D5949" s="22"/>
      <c r="E5949" s="22"/>
      <c r="F5949" s="22"/>
      <c r="G5949" s="22"/>
      <c r="H5949" s="22"/>
      <c r="I5949" s="22"/>
      <c r="J5949" s="22"/>
      <c r="K5949" s="23">
        <v>1</v>
      </c>
      <c r="L5949" s="23">
        <v>1</v>
      </c>
      <c r="M5949" s="21" t="s">
        <v>50</v>
      </c>
      <c r="N5949" s="21" t="s">
        <v>50</v>
      </c>
      <c r="O5949" s="22"/>
      <c r="P5949" s="22"/>
    </row>
    <row r="5950" spans="1:16" ht="45" x14ac:dyDescent="0.25">
      <c r="A5950" s="21" t="s">
        <v>4253</v>
      </c>
      <c r="B5950" s="21" t="s">
        <v>49</v>
      </c>
      <c r="C5950" s="23">
        <v>42129358.289999999</v>
      </c>
      <c r="D5950" s="23">
        <v>110.77</v>
      </c>
      <c r="E5950" s="23">
        <v>28991063.32</v>
      </c>
      <c r="F5950" s="23">
        <v>83.65</v>
      </c>
      <c r="G5950" s="23">
        <v>27576722.809999999</v>
      </c>
      <c r="H5950" s="23">
        <v>74.42</v>
      </c>
      <c r="I5950" s="23">
        <v>45754796.210000001</v>
      </c>
      <c r="J5950" s="23">
        <v>112.33</v>
      </c>
      <c r="K5950" s="23">
        <v>1</v>
      </c>
      <c r="L5950" s="23">
        <v>1</v>
      </c>
      <c r="M5950" s="21" t="s">
        <v>50</v>
      </c>
      <c r="N5950" s="21" t="s">
        <v>58</v>
      </c>
      <c r="O5950" s="22"/>
      <c r="P5950" s="23">
        <v>359374.5</v>
      </c>
    </row>
    <row r="5951" spans="1:16" ht="45" x14ac:dyDescent="0.25">
      <c r="A5951" s="21" t="s">
        <v>1284</v>
      </c>
      <c r="B5951" s="21" t="s">
        <v>49</v>
      </c>
      <c r="C5951" s="23">
        <v>3368464.46</v>
      </c>
      <c r="D5951" s="23">
        <v>621.08000000000004</v>
      </c>
      <c r="E5951" s="23">
        <v>3347099.75</v>
      </c>
      <c r="F5951" s="23">
        <v>530.27</v>
      </c>
      <c r="G5951" s="23">
        <v>3079845.5</v>
      </c>
      <c r="H5951" s="23">
        <v>436.57</v>
      </c>
      <c r="I5951" s="23">
        <v>3375612.94</v>
      </c>
      <c r="J5951" s="23">
        <v>526.12</v>
      </c>
      <c r="K5951" s="23">
        <v>1</v>
      </c>
      <c r="L5951" s="23">
        <v>1</v>
      </c>
      <c r="M5951" s="21" t="s">
        <v>50</v>
      </c>
      <c r="N5951" s="21" t="s">
        <v>5192</v>
      </c>
      <c r="O5951" s="22"/>
      <c r="P5951" s="23">
        <v>6666.25</v>
      </c>
    </row>
    <row r="5952" spans="1:16" ht="45" x14ac:dyDescent="0.25">
      <c r="A5952" s="21" t="s">
        <v>4257</v>
      </c>
      <c r="B5952" s="21" t="s">
        <v>49</v>
      </c>
      <c r="C5952" s="23">
        <v>26165123.829999998</v>
      </c>
      <c r="D5952" s="23">
        <v>10.41</v>
      </c>
      <c r="E5952" s="23">
        <v>506187250.63999999</v>
      </c>
      <c r="F5952" s="23">
        <v>59.28</v>
      </c>
      <c r="G5952" s="23">
        <v>309760973.83999997</v>
      </c>
      <c r="H5952" s="23">
        <v>46.76</v>
      </c>
      <c r="I5952" s="23">
        <v>260492915.77000001</v>
      </c>
      <c r="J5952" s="23">
        <v>45.15</v>
      </c>
      <c r="K5952" s="23">
        <v>1</v>
      </c>
      <c r="L5952" s="23">
        <v>1</v>
      </c>
      <c r="M5952" s="21" t="s">
        <v>50</v>
      </c>
      <c r="N5952" s="21" t="s">
        <v>204</v>
      </c>
      <c r="O5952" s="22"/>
      <c r="P5952" s="23">
        <v>2572987.25</v>
      </c>
    </row>
    <row r="5953" spans="1:16" ht="45" x14ac:dyDescent="0.25">
      <c r="A5953" s="21" t="s">
        <v>9961</v>
      </c>
      <c r="B5953" s="21" t="s">
        <v>49</v>
      </c>
      <c r="C5953" s="22"/>
      <c r="D5953" s="22"/>
      <c r="E5953" s="22"/>
      <c r="F5953" s="22"/>
      <c r="G5953" s="22"/>
      <c r="H5953" s="22"/>
      <c r="I5953" s="22"/>
      <c r="J5953" s="22"/>
      <c r="K5953" s="23">
        <v>1</v>
      </c>
      <c r="L5953" s="23">
        <v>1</v>
      </c>
      <c r="M5953" s="21" t="s">
        <v>50</v>
      </c>
      <c r="N5953" s="21" t="s">
        <v>50</v>
      </c>
      <c r="O5953" s="22"/>
      <c r="P5953" s="22"/>
    </row>
    <row r="5954" spans="1:16" ht="45" x14ac:dyDescent="0.25">
      <c r="A5954" s="21" t="s">
        <v>1288</v>
      </c>
      <c r="B5954" s="21" t="s">
        <v>49</v>
      </c>
      <c r="C5954" s="23">
        <v>10385162.960000001</v>
      </c>
      <c r="D5954" s="23">
        <v>158.74</v>
      </c>
      <c r="E5954" s="23">
        <v>5965710.5099999998</v>
      </c>
      <c r="F5954" s="23">
        <v>107.4</v>
      </c>
      <c r="G5954" s="23">
        <v>7399310.7300000004</v>
      </c>
      <c r="H5954" s="23">
        <v>143.66</v>
      </c>
      <c r="I5954" s="23">
        <v>7207751.8700000001</v>
      </c>
      <c r="J5954" s="23">
        <v>134.63</v>
      </c>
      <c r="K5954" s="23">
        <v>1</v>
      </c>
      <c r="L5954" s="23">
        <v>1</v>
      </c>
      <c r="M5954" s="21" t="s">
        <v>50</v>
      </c>
      <c r="N5954" s="21" t="s">
        <v>1462</v>
      </c>
      <c r="O5954" s="22"/>
      <c r="P5954" s="23">
        <v>66855</v>
      </c>
    </row>
    <row r="5955" spans="1:16" ht="45" x14ac:dyDescent="0.25">
      <c r="A5955" s="21" t="s">
        <v>704</v>
      </c>
      <c r="B5955" s="21" t="s">
        <v>49</v>
      </c>
      <c r="C5955" s="23">
        <v>87907754.319999993</v>
      </c>
      <c r="D5955" s="23">
        <v>147.19</v>
      </c>
      <c r="E5955" s="23">
        <v>85942886.379999995</v>
      </c>
      <c r="F5955" s="23">
        <v>141.72999999999999</v>
      </c>
      <c r="G5955" s="23">
        <v>33903744.289999999</v>
      </c>
      <c r="H5955" s="23">
        <v>70.040000000000006</v>
      </c>
      <c r="I5955" s="23">
        <v>24917924.66</v>
      </c>
      <c r="J5955" s="23">
        <v>46.78</v>
      </c>
      <c r="K5955" s="23">
        <v>1</v>
      </c>
      <c r="L5955" s="23">
        <v>1</v>
      </c>
      <c r="M5955" s="21" t="s">
        <v>50</v>
      </c>
      <c r="N5955" s="21" t="s">
        <v>58</v>
      </c>
      <c r="O5955" s="22"/>
      <c r="P5955" s="23">
        <v>1238781.75</v>
      </c>
    </row>
    <row r="5956" spans="1:16" ht="45" x14ac:dyDescent="0.25">
      <c r="A5956" s="21" t="s">
        <v>9962</v>
      </c>
      <c r="B5956" s="21" t="s">
        <v>49</v>
      </c>
      <c r="C5956" s="22"/>
      <c r="D5956" s="22"/>
      <c r="E5956" s="22"/>
      <c r="F5956" s="22"/>
      <c r="G5956" s="22"/>
      <c r="H5956" s="22"/>
      <c r="I5956" s="22"/>
      <c r="J5956" s="22"/>
      <c r="K5956" s="23">
        <v>1</v>
      </c>
      <c r="L5956" s="23">
        <v>1</v>
      </c>
      <c r="M5956" s="21" t="s">
        <v>50</v>
      </c>
      <c r="N5956" s="21" t="s">
        <v>50</v>
      </c>
      <c r="O5956" s="22"/>
      <c r="P5956" s="22"/>
    </row>
    <row r="5957" spans="1:16" ht="45" x14ac:dyDescent="0.25">
      <c r="A5957" s="21" t="s">
        <v>9963</v>
      </c>
      <c r="B5957" s="21" t="s">
        <v>49</v>
      </c>
      <c r="C5957" s="22"/>
      <c r="D5957" s="22"/>
      <c r="E5957" s="22"/>
      <c r="F5957" s="22"/>
      <c r="G5957" s="22"/>
      <c r="H5957" s="22"/>
      <c r="I5957" s="22"/>
      <c r="J5957" s="22"/>
      <c r="K5957" s="23">
        <v>1</v>
      </c>
      <c r="L5957" s="23">
        <v>1</v>
      </c>
      <c r="M5957" s="21" t="s">
        <v>50</v>
      </c>
      <c r="N5957" s="21" t="s">
        <v>50</v>
      </c>
      <c r="O5957" s="22"/>
      <c r="P5957" s="22"/>
    </row>
    <row r="5958" spans="1:16" ht="45" x14ac:dyDescent="0.25">
      <c r="A5958" s="21" t="s">
        <v>9964</v>
      </c>
      <c r="B5958" s="21" t="s">
        <v>49</v>
      </c>
      <c r="C5958" s="22"/>
      <c r="D5958" s="22"/>
      <c r="E5958" s="22"/>
      <c r="F5958" s="22"/>
      <c r="G5958" s="22"/>
      <c r="H5958" s="22"/>
      <c r="I5958" s="22"/>
      <c r="J5958" s="22"/>
      <c r="K5958" s="23">
        <v>1</v>
      </c>
      <c r="L5958" s="23">
        <v>1</v>
      </c>
      <c r="M5958" s="21" t="s">
        <v>50</v>
      </c>
      <c r="N5958" s="21" t="s">
        <v>50</v>
      </c>
      <c r="O5958" s="22"/>
      <c r="P5958" s="22"/>
    </row>
    <row r="5959" spans="1:16" ht="45" x14ac:dyDescent="0.25">
      <c r="A5959" s="21" t="s">
        <v>9965</v>
      </c>
      <c r="B5959" s="21" t="s">
        <v>49</v>
      </c>
      <c r="C5959" s="22"/>
      <c r="D5959" s="22"/>
      <c r="E5959" s="22"/>
      <c r="F5959" s="22"/>
      <c r="G5959" s="22"/>
      <c r="H5959" s="22"/>
      <c r="I5959" s="22"/>
      <c r="J5959" s="22"/>
      <c r="K5959" s="23">
        <v>1</v>
      </c>
      <c r="L5959" s="23">
        <v>1</v>
      </c>
      <c r="M5959" s="21" t="s">
        <v>50</v>
      </c>
      <c r="N5959" s="21" t="s">
        <v>50</v>
      </c>
      <c r="O5959" s="22"/>
      <c r="P5959" s="22"/>
    </row>
    <row r="5960" spans="1:16" ht="45" x14ac:dyDescent="0.25">
      <c r="A5960" s="21" t="s">
        <v>9966</v>
      </c>
      <c r="B5960" s="21" t="s">
        <v>49</v>
      </c>
      <c r="C5960" s="22"/>
      <c r="D5960" s="22"/>
      <c r="E5960" s="22"/>
      <c r="F5960" s="22"/>
      <c r="G5960" s="22"/>
      <c r="H5960" s="22"/>
      <c r="I5960" s="22"/>
      <c r="J5960" s="22"/>
      <c r="K5960" s="23">
        <v>1</v>
      </c>
      <c r="L5960" s="23">
        <v>1</v>
      </c>
      <c r="M5960" s="21" t="s">
        <v>50</v>
      </c>
      <c r="N5960" s="21" t="s">
        <v>50</v>
      </c>
      <c r="O5960" s="22"/>
      <c r="P5960" s="22"/>
    </row>
    <row r="5961" spans="1:16" ht="45" x14ac:dyDescent="0.25">
      <c r="A5961" s="21" t="s">
        <v>9967</v>
      </c>
      <c r="B5961" s="21" t="s">
        <v>49</v>
      </c>
      <c r="C5961" s="22"/>
      <c r="D5961" s="22"/>
      <c r="E5961" s="22"/>
      <c r="F5961" s="22"/>
      <c r="G5961" s="22"/>
      <c r="H5961" s="22"/>
      <c r="I5961" s="22"/>
      <c r="J5961" s="22"/>
      <c r="K5961" s="23">
        <v>1</v>
      </c>
      <c r="L5961" s="23">
        <v>1</v>
      </c>
      <c r="M5961" s="21" t="s">
        <v>50</v>
      </c>
      <c r="N5961" s="21" t="s">
        <v>50</v>
      </c>
      <c r="O5961" s="22"/>
      <c r="P5961" s="22"/>
    </row>
    <row r="5962" spans="1:16" ht="45" x14ac:dyDescent="0.25">
      <c r="A5962" s="21" t="s">
        <v>9968</v>
      </c>
      <c r="B5962" s="21" t="s">
        <v>49</v>
      </c>
      <c r="C5962" s="22"/>
      <c r="D5962" s="22"/>
      <c r="E5962" s="22"/>
      <c r="F5962" s="22"/>
      <c r="G5962" s="22"/>
      <c r="H5962" s="22"/>
      <c r="I5962" s="22"/>
      <c r="J5962" s="22"/>
      <c r="K5962" s="23">
        <v>1</v>
      </c>
      <c r="L5962" s="23">
        <v>1</v>
      </c>
      <c r="M5962" s="21" t="s">
        <v>50</v>
      </c>
      <c r="N5962" s="21" t="s">
        <v>50</v>
      </c>
      <c r="O5962" s="22"/>
      <c r="P5962" s="22"/>
    </row>
    <row r="5963" spans="1:16" ht="45" x14ac:dyDescent="0.25">
      <c r="A5963" s="21" t="s">
        <v>9969</v>
      </c>
      <c r="B5963" s="21" t="s">
        <v>49</v>
      </c>
      <c r="C5963" s="22"/>
      <c r="D5963" s="22"/>
      <c r="E5963" s="22"/>
      <c r="F5963" s="22"/>
      <c r="G5963" s="22"/>
      <c r="H5963" s="22"/>
      <c r="I5963" s="22"/>
      <c r="J5963" s="22"/>
      <c r="K5963" s="23">
        <v>1</v>
      </c>
      <c r="L5963" s="23">
        <v>1</v>
      </c>
      <c r="M5963" s="21" t="s">
        <v>50</v>
      </c>
      <c r="N5963" s="21" t="s">
        <v>50</v>
      </c>
      <c r="O5963" s="22"/>
      <c r="P5963" s="22"/>
    </row>
    <row r="5964" spans="1:16" ht="45" x14ac:dyDescent="0.25">
      <c r="A5964" s="21" t="s">
        <v>708</v>
      </c>
      <c r="B5964" s="21" t="s">
        <v>49</v>
      </c>
      <c r="C5964" s="23">
        <v>38635865.75</v>
      </c>
      <c r="D5964" s="23">
        <v>421.81</v>
      </c>
      <c r="E5964" s="23">
        <v>56803224.780000001</v>
      </c>
      <c r="F5964" s="23">
        <v>442.23</v>
      </c>
      <c r="G5964" s="23">
        <v>48024799.490000002</v>
      </c>
      <c r="H5964" s="23">
        <v>360.04</v>
      </c>
      <c r="I5964" s="23">
        <v>45382286.630000003</v>
      </c>
      <c r="J5964" s="23">
        <v>340.23</v>
      </c>
      <c r="K5964" s="23">
        <v>1</v>
      </c>
      <c r="L5964" s="23">
        <v>1</v>
      </c>
      <c r="M5964" s="21" t="s">
        <v>50</v>
      </c>
      <c r="N5964" s="21" t="s">
        <v>1462</v>
      </c>
      <c r="O5964" s="22"/>
      <c r="P5964" s="23">
        <v>104057.5</v>
      </c>
    </row>
    <row r="5965" spans="1:16" ht="45" x14ac:dyDescent="0.25">
      <c r="A5965" s="21" t="s">
        <v>4269</v>
      </c>
      <c r="B5965" s="21" t="s">
        <v>198</v>
      </c>
      <c r="C5965" s="23">
        <v>140765803.16</v>
      </c>
      <c r="D5965" s="23">
        <v>56.11</v>
      </c>
      <c r="E5965" s="23">
        <v>179475223.75</v>
      </c>
      <c r="F5965" s="23">
        <v>39.78</v>
      </c>
      <c r="G5965" s="23">
        <v>304985432.44999999</v>
      </c>
      <c r="H5965" s="23">
        <v>47.17</v>
      </c>
      <c r="I5965" s="23">
        <v>232043798.69</v>
      </c>
      <c r="J5965" s="23">
        <v>45.15</v>
      </c>
      <c r="K5965" s="23">
        <v>1</v>
      </c>
      <c r="L5965" s="23">
        <v>1</v>
      </c>
      <c r="M5965" s="21" t="s">
        <v>50</v>
      </c>
      <c r="N5965" s="21" t="s">
        <v>204</v>
      </c>
      <c r="O5965" s="22"/>
      <c r="P5965" s="23">
        <v>2023374</v>
      </c>
    </row>
    <row r="5966" spans="1:16" ht="45" x14ac:dyDescent="0.25">
      <c r="A5966" s="21" t="s">
        <v>9970</v>
      </c>
      <c r="B5966" s="21" t="s">
        <v>49</v>
      </c>
      <c r="C5966" s="22"/>
      <c r="D5966" s="22"/>
      <c r="E5966" s="22"/>
      <c r="F5966" s="22"/>
      <c r="G5966" s="22"/>
      <c r="H5966" s="22"/>
      <c r="I5966" s="22"/>
      <c r="J5966" s="22"/>
      <c r="K5966" s="23">
        <v>1</v>
      </c>
      <c r="L5966" s="23">
        <v>1</v>
      </c>
      <c r="M5966" s="21" t="s">
        <v>50</v>
      </c>
      <c r="N5966" s="21" t="s">
        <v>50</v>
      </c>
      <c r="O5966" s="22"/>
      <c r="P5966" s="22"/>
    </row>
    <row r="5967" spans="1:16" ht="45" x14ac:dyDescent="0.25">
      <c r="A5967" s="21" t="s">
        <v>9971</v>
      </c>
      <c r="B5967" s="21" t="s">
        <v>49</v>
      </c>
      <c r="C5967" s="22"/>
      <c r="D5967" s="22"/>
      <c r="E5967" s="22"/>
      <c r="F5967" s="22"/>
      <c r="G5967" s="22"/>
      <c r="H5967" s="22"/>
      <c r="I5967" s="22"/>
      <c r="J5967" s="22"/>
      <c r="K5967" s="23">
        <v>1</v>
      </c>
      <c r="L5967" s="23">
        <v>1</v>
      </c>
      <c r="M5967" s="21" t="s">
        <v>50</v>
      </c>
      <c r="N5967" s="21" t="s">
        <v>50</v>
      </c>
      <c r="O5967" s="22"/>
      <c r="P5967" s="22"/>
    </row>
    <row r="5968" spans="1:16" ht="45" x14ac:dyDescent="0.25">
      <c r="A5968" s="21" t="s">
        <v>716</v>
      </c>
      <c r="B5968" s="21" t="s">
        <v>49</v>
      </c>
      <c r="C5968" s="23">
        <v>64694524.020000003</v>
      </c>
      <c r="D5968" s="23">
        <v>130.41</v>
      </c>
      <c r="E5968" s="23">
        <v>48103236.149999999</v>
      </c>
      <c r="F5968" s="23">
        <v>154.61000000000001</v>
      </c>
      <c r="G5968" s="23">
        <v>33440918.239999998</v>
      </c>
      <c r="H5968" s="23">
        <v>74.42</v>
      </c>
      <c r="I5968" s="23">
        <v>31423403.899999999</v>
      </c>
      <c r="J5968" s="23">
        <v>72.91</v>
      </c>
      <c r="K5968" s="23">
        <v>1</v>
      </c>
      <c r="L5968" s="23">
        <v>1</v>
      </c>
      <c r="M5968" s="21" t="s">
        <v>50</v>
      </c>
      <c r="N5968" s="21" t="s">
        <v>58</v>
      </c>
      <c r="O5968" s="22"/>
      <c r="P5968" s="23">
        <v>410640</v>
      </c>
    </row>
    <row r="5969" spans="1:16" ht="45" x14ac:dyDescent="0.25">
      <c r="A5969" s="21" t="s">
        <v>9972</v>
      </c>
      <c r="B5969" s="21" t="s">
        <v>49</v>
      </c>
      <c r="C5969" s="22"/>
      <c r="D5969" s="22"/>
      <c r="E5969" s="22"/>
      <c r="F5969" s="22"/>
      <c r="G5969" s="22"/>
      <c r="H5969" s="22"/>
      <c r="I5969" s="22"/>
      <c r="J5969" s="22"/>
      <c r="K5969" s="23">
        <v>1</v>
      </c>
      <c r="L5969" s="23">
        <v>1</v>
      </c>
      <c r="M5969" s="21" t="s">
        <v>50</v>
      </c>
      <c r="N5969" s="21" t="s">
        <v>50</v>
      </c>
      <c r="O5969" s="22"/>
      <c r="P5969" s="22"/>
    </row>
    <row r="5970" spans="1:16" ht="45" x14ac:dyDescent="0.25">
      <c r="A5970" s="21" t="s">
        <v>9973</v>
      </c>
      <c r="B5970" s="21" t="s">
        <v>49</v>
      </c>
      <c r="C5970" s="22"/>
      <c r="D5970" s="22"/>
      <c r="E5970" s="22"/>
      <c r="F5970" s="22"/>
      <c r="G5970" s="22"/>
      <c r="H5970" s="22"/>
      <c r="I5970" s="22"/>
      <c r="J5970" s="22"/>
      <c r="K5970" s="23">
        <v>1</v>
      </c>
      <c r="L5970" s="23">
        <v>1</v>
      </c>
      <c r="M5970" s="21" t="s">
        <v>50</v>
      </c>
      <c r="N5970" s="21" t="s">
        <v>50</v>
      </c>
      <c r="O5970" s="22"/>
      <c r="P5970" s="22"/>
    </row>
    <row r="5971" spans="1:16" ht="45" x14ac:dyDescent="0.25">
      <c r="A5971" s="21" t="s">
        <v>9974</v>
      </c>
      <c r="B5971" s="21" t="s">
        <v>49</v>
      </c>
      <c r="C5971" s="22"/>
      <c r="D5971" s="22"/>
      <c r="E5971" s="22"/>
      <c r="F5971" s="22"/>
      <c r="G5971" s="22"/>
      <c r="H5971" s="22"/>
      <c r="I5971" s="22"/>
      <c r="J5971" s="22"/>
      <c r="K5971" s="23">
        <v>1</v>
      </c>
      <c r="L5971" s="23">
        <v>1</v>
      </c>
      <c r="M5971" s="21" t="s">
        <v>50</v>
      </c>
      <c r="N5971" s="21" t="s">
        <v>50</v>
      </c>
      <c r="O5971" s="22"/>
      <c r="P5971" s="22"/>
    </row>
    <row r="5972" spans="1:16" ht="45" x14ac:dyDescent="0.25">
      <c r="A5972" s="21" t="s">
        <v>9975</v>
      </c>
      <c r="B5972" s="21" t="s">
        <v>49</v>
      </c>
      <c r="C5972" s="22"/>
      <c r="D5972" s="22"/>
      <c r="E5972" s="22"/>
      <c r="F5972" s="22"/>
      <c r="G5972" s="22"/>
      <c r="H5972" s="22"/>
      <c r="I5972" s="22"/>
      <c r="J5972" s="22"/>
      <c r="K5972" s="23">
        <v>1</v>
      </c>
      <c r="L5972" s="23">
        <v>1</v>
      </c>
      <c r="M5972" s="21" t="s">
        <v>50</v>
      </c>
      <c r="N5972" s="21" t="s">
        <v>50</v>
      </c>
      <c r="O5972" s="22"/>
      <c r="P5972" s="22"/>
    </row>
    <row r="5973" spans="1:16" ht="45" x14ac:dyDescent="0.25">
      <c r="A5973" s="21" t="s">
        <v>9976</v>
      </c>
      <c r="B5973" s="21" t="s">
        <v>49</v>
      </c>
      <c r="C5973" s="22"/>
      <c r="D5973" s="22"/>
      <c r="E5973" s="22"/>
      <c r="F5973" s="22"/>
      <c r="G5973" s="22"/>
      <c r="H5973" s="22"/>
      <c r="I5973" s="22"/>
      <c r="J5973" s="22"/>
      <c r="K5973" s="23">
        <v>1</v>
      </c>
      <c r="L5973" s="23">
        <v>1</v>
      </c>
      <c r="M5973" s="21" t="s">
        <v>50</v>
      </c>
      <c r="N5973" s="21" t="s">
        <v>50</v>
      </c>
      <c r="O5973" s="22"/>
      <c r="P5973" s="22"/>
    </row>
    <row r="5974" spans="1:16" ht="45" x14ac:dyDescent="0.25">
      <c r="A5974" s="21" t="s">
        <v>9977</v>
      </c>
      <c r="B5974" s="21" t="s">
        <v>49</v>
      </c>
      <c r="C5974" s="22"/>
      <c r="D5974" s="22"/>
      <c r="E5974" s="22"/>
      <c r="F5974" s="22"/>
      <c r="G5974" s="22"/>
      <c r="H5974" s="22"/>
      <c r="I5974" s="22"/>
      <c r="J5974" s="22"/>
      <c r="K5974" s="23">
        <v>1</v>
      </c>
      <c r="L5974" s="23">
        <v>1</v>
      </c>
      <c r="M5974" s="21" t="s">
        <v>50</v>
      </c>
      <c r="N5974" s="21" t="s">
        <v>50</v>
      </c>
      <c r="O5974" s="22"/>
      <c r="P5974" s="22"/>
    </row>
    <row r="5975" spans="1:16" ht="45" x14ac:dyDescent="0.25">
      <c r="A5975" s="21" t="s">
        <v>9978</v>
      </c>
      <c r="B5975" s="21" t="s">
        <v>49</v>
      </c>
      <c r="C5975" s="22"/>
      <c r="D5975" s="22"/>
      <c r="E5975" s="22"/>
      <c r="F5975" s="22"/>
      <c r="G5975" s="22"/>
      <c r="H5975" s="22"/>
      <c r="I5975" s="22"/>
      <c r="J5975" s="22"/>
      <c r="K5975" s="23">
        <v>1</v>
      </c>
      <c r="L5975" s="23">
        <v>1</v>
      </c>
      <c r="M5975" s="21" t="s">
        <v>50</v>
      </c>
      <c r="N5975" s="21" t="s">
        <v>50</v>
      </c>
      <c r="O5975" s="22"/>
      <c r="P5975" s="22"/>
    </row>
    <row r="5976" spans="1:16" ht="45" x14ac:dyDescent="0.25">
      <c r="A5976" s="21" t="s">
        <v>9979</v>
      </c>
      <c r="B5976" s="21" t="s">
        <v>49</v>
      </c>
      <c r="C5976" s="22"/>
      <c r="D5976" s="22"/>
      <c r="E5976" s="22"/>
      <c r="F5976" s="22"/>
      <c r="G5976" s="22"/>
      <c r="H5976" s="22"/>
      <c r="I5976" s="22"/>
      <c r="J5976" s="22"/>
      <c r="K5976" s="23">
        <v>1</v>
      </c>
      <c r="L5976" s="23">
        <v>1</v>
      </c>
      <c r="M5976" s="21" t="s">
        <v>50</v>
      </c>
      <c r="N5976" s="21" t="s">
        <v>50</v>
      </c>
      <c r="O5976" s="22"/>
      <c r="P5976" s="22"/>
    </row>
    <row r="5977" spans="1:16" ht="45" x14ac:dyDescent="0.25">
      <c r="A5977" s="21" t="s">
        <v>9980</v>
      </c>
      <c r="B5977" s="21" t="s">
        <v>49</v>
      </c>
      <c r="C5977" s="22"/>
      <c r="D5977" s="22"/>
      <c r="E5977" s="22"/>
      <c r="F5977" s="22"/>
      <c r="G5977" s="22"/>
      <c r="H5977" s="22"/>
      <c r="I5977" s="22"/>
      <c r="J5977" s="22"/>
      <c r="K5977" s="23">
        <v>1</v>
      </c>
      <c r="L5977" s="23">
        <v>1</v>
      </c>
      <c r="M5977" s="21" t="s">
        <v>50</v>
      </c>
      <c r="N5977" s="21" t="s">
        <v>50</v>
      </c>
      <c r="O5977" s="22"/>
      <c r="P5977" s="22"/>
    </row>
    <row r="5978" spans="1:16" ht="45" x14ac:dyDescent="0.25">
      <c r="A5978" s="21" t="s">
        <v>4272</v>
      </c>
      <c r="B5978" s="21" t="s">
        <v>49</v>
      </c>
      <c r="C5978" s="23">
        <v>7722942.79</v>
      </c>
      <c r="D5978" s="23">
        <v>158.74</v>
      </c>
      <c r="E5978" s="23">
        <v>5980989.5599999996</v>
      </c>
      <c r="F5978" s="23">
        <v>157.69999999999999</v>
      </c>
      <c r="G5978" s="23">
        <v>5502509.0800000001</v>
      </c>
      <c r="H5978" s="23">
        <v>143.66</v>
      </c>
      <c r="I5978" s="23">
        <v>5360056.03</v>
      </c>
      <c r="J5978" s="23">
        <v>134.63</v>
      </c>
      <c r="K5978" s="23">
        <v>1</v>
      </c>
      <c r="L5978" s="23">
        <v>1</v>
      </c>
      <c r="M5978" s="21" t="s">
        <v>50</v>
      </c>
      <c r="N5978" s="21" t="s">
        <v>1462</v>
      </c>
      <c r="O5978" s="22"/>
      <c r="P5978" s="23">
        <v>50522</v>
      </c>
    </row>
    <row r="5979" spans="1:16" ht="45" x14ac:dyDescent="0.25">
      <c r="A5979" s="21" t="s">
        <v>1291</v>
      </c>
      <c r="B5979" s="21" t="s">
        <v>49</v>
      </c>
      <c r="C5979" s="23">
        <v>49790746.759999998</v>
      </c>
      <c r="D5979" s="23">
        <v>371.61</v>
      </c>
      <c r="E5979" s="23">
        <v>38584532.450000003</v>
      </c>
      <c r="F5979" s="23">
        <v>333.32</v>
      </c>
      <c r="G5979" s="23">
        <v>35614135.5</v>
      </c>
      <c r="H5979" s="23">
        <v>331.69</v>
      </c>
      <c r="I5979" s="23">
        <v>44523224.420000002</v>
      </c>
      <c r="J5979" s="23">
        <v>376.45</v>
      </c>
      <c r="K5979" s="23">
        <v>1</v>
      </c>
      <c r="L5979" s="23">
        <v>1</v>
      </c>
      <c r="M5979" s="21" t="s">
        <v>50</v>
      </c>
      <c r="N5979" s="21" t="s">
        <v>1462</v>
      </c>
      <c r="O5979" s="22"/>
      <c r="P5979" s="23">
        <v>163367</v>
      </c>
    </row>
    <row r="5980" spans="1:16" ht="45" x14ac:dyDescent="0.25">
      <c r="A5980" s="21" t="s">
        <v>9981</v>
      </c>
      <c r="B5980" s="21" t="s">
        <v>49</v>
      </c>
      <c r="C5980" s="22"/>
      <c r="D5980" s="22"/>
      <c r="E5980" s="22"/>
      <c r="F5980" s="22"/>
      <c r="G5980" s="22"/>
      <c r="H5980" s="22"/>
      <c r="I5980" s="22"/>
      <c r="J5980" s="22"/>
      <c r="K5980" s="23">
        <v>1</v>
      </c>
      <c r="L5980" s="23">
        <v>1</v>
      </c>
      <c r="M5980" s="21" t="s">
        <v>50</v>
      </c>
      <c r="N5980" s="21" t="s">
        <v>50</v>
      </c>
      <c r="O5980" s="22"/>
      <c r="P5980" s="22"/>
    </row>
    <row r="5981" spans="1:16" ht="45" x14ac:dyDescent="0.25">
      <c r="A5981" s="21" t="s">
        <v>9982</v>
      </c>
      <c r="B5981" s="21" t="s">
        <v>49</v>
      </c>
      <c r="C5981" s="22"/>
      <c r="D5981" s="22"/>
      <c r="E5981" s="22"/>
      <c r="F5981" s="22"/>
      <c r="G5981" s="22"/>
      <c r="H5981" s="22"/>
      <c r="I5981" s="22"/>
      <c r="J5981" s="22"/>
      <c r="K5981" s="23">
        <v>1</v>
      </c>
      <c r="L5981" s="23">
        <v>1</v>
      </c>
      <c r="M5981" s="21" t="s">
        <v>50</v>
      </c>
      <c r="N5981" s="21" t="s">
        <v>50</v>
      </c>
      <c r="O5981" s="22"/>
      <c r="P5981" s="22"/>
    </row>
    <row r="5982" spans="1:16" ht="45" x14ac:dyDescent="0.25">
      <c r="A5982" s="21" t="s">
        <v>9983</v>
      </c>
      <c r="B5982" s="21" t="s">
        <v>49</v>
      </c>
      <c r="C5982" s="22"/>
      <c r="D5982" s="22"/>
      <c r="E5982" s="22"/>
      <c r="F5982" s="22"/>
      <c r="G5982" s="22"/>
      <c r="H5982" s="22"/>
      <c r="I5982" s="22"/>
      <c r="J5982" s="22"/>
      <c r="K5982" s="23">
        <v>1</v>
      </c>
      <c r="L5982" s="23">
        <v>1</v>
      </c>
      <c r="M5982" s="21" t="s">
        <v>50</v>
      </c>
      <c r="N5982" s="21" t="s">
        <v>50</v>
      </c>
      <c r="O5982" s="22"/>
      <c r="P5982" s="22"/>
    </row>
    <row r="5983" spans="1:16" ht="45" x14ac:dyDescent="0.25">
      <c r="A5983" s="21" t="s">
        <v>9984</v>
      </c>
      <c r="B5983" s="21" t="s">
        <v>49</v>
      </c>
      <c r="C5983" s="22"/>
      <c r="D5983" s="22"/>
      <c r="E5983" s="22"/>
      <c r="F5983" s="22"/>
      <c r="G5983" s="22"/>
      <c r="H5983" s="22"/>
      <c r="I5983" s="22"/>
      <c r="J5983" s="22"/>
      <c r="K5983" s="23">
        <v>1</v>
      </c>
      <c r="L5983" s="23">
        <v>1</v>
      </c>
      <c r="M5983" s="21" t="s">
        <v>50</v>
      </c>
      <c r="N5983" s="21" t="s">
        <v>50</v>
      </c>
      <c r="O5983" s="22"/>
      <c r="P5983" s="22"/>
    </row>
    <row r="5984" spans="1:16" ht="45" x14ac:dyDescent="0.25">
      <c r="A5984" s="21" t="s">
        <v>9985</v>
      </c>
      <c r="B5984" s="21" t="s">
        <v>49</v>
      </c>
      <c r="C5984" s="22"/>
      <c r="D5984" s="22"/>
      <c r="E5984" s="22"/>
      <c r="F5984" s="22"/>
      <c r="G5984" s="22"/>
      <c r="H5984" s="22"/>
      <c r="I5984" s="22"/>
      <c r="J5984" s="22"/>
      <c r="K5984" s="23">
        <v>1</v>
      </c>
      <c r="L5984" s="23">
        <v>1</v>
      </c>
      <c r="M5984" s="21" t="s">
        <v>50</v>
      </c>
      <c r="N5984" s="21" t="s">
        <v>50</v>
      </c>
      <c r="O5984" s="22"/>
      <c r="P5984" s="22"/>
    </row>
    <row r="5985" spans="1:16" ht="45" x14ac:dyDescent="0.25">
      <c r="A5985" s="21" t="s">
        <v>9986</v>
      </c>
      <c r="B5985" s="21" t="s">
        <v>49</v>
      </c>
      <c r="C5985" s="22"/>
      <c r="D5985" s="22"/>
      <c r="E5985" s="22"/>
      <c r="F5985" s="22"/>
      <c r="G5985" s="22"/>
      <c r="H5985" s="22"/>
      <c r="I5985" s="22"/>
      <c r="J5985" s="22"/>
      <c r="K5985" s="23">
        <v>1</v>
      </c>
      <c r="L5985" s="23">
        <v>1</v>
      </c>
      <c r="M5985" s="21" t="s">
        <v>50</v>
      </c>
      <c r="N5985" s="21" t="s">
        <v>50</v>
      </c>
      <c r="O5985" s="22"/>
      <c r="P5985" s="22"/>
    </row>
    <row r="5986" spans="1:16" ht="45" x14ac:dyDescent="0.25">
      <c r="A5986" s="21" t="s">
        <v>9987</v>
      </c>
      <c r="B5986" s="21" t="s">
        <v>49</v>
      </c>
      <c r="C5986" s="22"/>
      <c r="D5986" s="22"/>
      <c r="E5986" s="22"/>
      <c r="F5986" s="22"/>
      <c r="G5986" s="22"/>
      <c r="H5986" s="22"/>
      <c r="I5986" s="22"/>
      <c r="J5986" s="22"/>
      <c r="K5986" s="23">
        <v>1</v>
      </c>
      <c r="L5986" s="23">
        <v>1</v>
      </c>
      <c r="M5986" s="21" t="s">
        <v>50</v>
      </c>
      <c r="N5986" s="21" t="s">
        <v>50</v>
      </c>
      <c r="O5986" s="22"/>
      <c r="P5986" s="22"/>
    </row>
    <row r="5987" spans="1:16" ht="45" x14ac:dyDescent="0.25">
      <c r="A5987" s="21" t="s">
        <v>4275</v>
      </c>
      <c r="B5987" s="21" t="s">
        <v>49</v>
      </c>
      <c r="C5987" s="23">
        <v>44115927.990000002</v>
      </c>
      <c r="D5987" s="23">
        <v>1338.24</v>
      </c>
      <c r="E5987" s="23">
        <v>63560803.700000003</v>
      </c>
      <c r="F5987" s="23">
        <v>3054.07</v>
      </c>
      <c r="G5987" s="23">
        <v>56230123.530000001</v>
      </c>
      <c r="H5987" s="23">
        <v>2419.13</v>
      </c>
      <c r="I5987" s="23">
        <v>66733591.450000003</v>
      </c>
      <c r="J5987" s="23">
        <v>3186.32</v>
      </c>
      <c r="K5987" s="23">
        <v>1</v>
      </c>
      <c r="L5987" s="23">
        <v>1</v>
      </c>
      <c r="M5987" s="21" t="s">
        <v>50</v>
      </c>
      <c r="N5987" s="21" t="s">
        <v>5192</v>
      </c>
      <c r="O5987" s="22"/>
      <c r="P5987" s="23">
        <v>38694</v>
      </c>
    </row>
    <row r="5988" spans="1:16" ht="45" x14ac:dyDescent="0.25">
      <c r="A5988" s="21" t="s">
        <v>9988</v>
      </c>
      <c r="B5988" s="21" t="s">
        <v>49</v>
      </c>
      <c r="C5988" s="22"/>
      <c r="D5988" s="22"/>
      <c r="E5988" s="22"/>
      <c r="F5988" s="22"/>
      <c r="G5988" s="22"/>
      <c r="H5988" s="22"/>
      <c r="I5988" s="22"/>
      <c r="J5988" s="22"/>
      <c r="K5988" s="23">
        <v>1</v>
      </c>
      <c r="L5988" s="23">
        <v>1</v>
      </c>
      <c r="M5988" s="21" t="s">
        <v>50</v>
      </c>
      <c r="N5988" s="21" t="s">
        <v>50</v>
      </c>
      <c r="O5988" s="22"/>
      <c r="P5988" s="22"/>
    </row>
    <row r="5989" spans="1:16" ht="45" x14ac:dyDescent="0.25">
      <c r="A5989" s="21" t="s">
        <v>9989</v>
      </c>
      <c r="B5989" s="21" t="s">
        <v>49</v>
      </c>
      <c r="C5989" s="22"/>
      <c r="D5989" s="22"/>
      <c r="E5989" s="22"/>
      <c r="F5989" s="22"/>
      <c r="G5989" s="22"/>
      <c r="H5989" s="22"/>
      <c r="I5989" s="22"/>
      <c r="J5989" s="22"/>
      <c r="K5989" s="23">
        <v>1</v>
      </c>
      <c r="L5989" s="23">
        <v>1</v>
      </c>
      <c r="M5989" s="21" t="s">
        <v>50</v>
      </c>
      <c r="N5989" s="21" t="s">
        <v>50</v>
      </c>
      <c r="O5989" s="22"/>
      <c r="P5989" s="22"/>
    </row>
    <row r="5990" spans="1:16" ht="45" x14ac:dyDescent="0.25">
      <c r="A5990" s="21" t="s">
        <v>9990</v>
      </c>
      <c r="B5990" s="21" t="s">
        <v>49</v>
      </c>
      <c r="C5990" s="22"/>
      <c r="D5990" s="22"/>
      <c r="E5990" s="22"/>
      <c r="F5990" s="22"/>
      <c r="G5990" s="22"/>
      <c r="H5990" s="22"/>
      <c r="I5990" s="22"/>
      <c r="J5990" s="22"/>
      <c r="K5990" s="23">
        <v>1</v>
      </c>
      <c r="L5990" s="23">
        <v>1</v>
      </c>
      <c r="M5990" s="21" t="s">
        <v>50</v>
      </c>
      <c r="N5990" s="21" t="s">
        <v>50</v>
      </c>
      <c r="O5990" s="22"/>
      <c r="P5990" s="22"/>
    </row>
    <row r="5991" spans="1:16" ht="45" x14ac:dyDescent="0.25">
      <c r="A5991" s="21" t="s">
        <v>9991</v>
      </c>
      <c r="B5991" s="21" t="s">
        <v>49</v>
      </c>
      <c r="C5991" s="22"/>
      <c r="D5991" s="22"/>
      <c r="E5991" s="22"/>
      <c r="F5991" s="22"/>
      <c r="G5991" s="22"/>
      <c r="H5991" s="22"/>
      <c r="I5991" s="22"/>
      <c r="J5991" s="22"/>
      <c r="K5991" s="23">
        <v>1</v>
      </c>
      <c r="L5991" s="23">
        <v>1</v>
      </c>
      <c r="M5991" s="21" t="s">
        <v>50</v>
      </c>
      <c r="N5991" s="21" t="s">
        <v>50</v>
      </c>
      <c r="O5991" s="22"/>
      <c r="P5991" s="22"/>
    </row>
    <row r="5992" spans="1:16" ht="45" x14ac:dyDescent="0.25">
      <c r="A5992" s="21" t="s">
        <v>9992</v>
      </c>
      <c r="B5992" s="21" t="s">
        <v>49</v>
      </c>
      <c r="C5992" s="22"/>
      <c r="D5992" s="22"/>
      <c r="E5992" s="22"/>
      <c r="F5992" s="22"/>
      <c r="G5992" s="22"/>
      <c r="H5992" s="22"/>
      <c r="I5992" s="22"/>
      <c r="J5992" s="22"/>
      <c r="K5992" s="23">
        <v>1</v>
      </c>
      <c r="L5992" s="23">
        <v>1</v>
      </c>
      <c r="M5992" s="21" t="s">
        <v>50</v>
      </c>
      <c r="N5992" s="21" t="s">
        <v>50</v>
      </c>
      <c r="O5992" s="22"/>
      <c r="P5992" s="22"/>
    </row>
    <row r="5993" spans="1:16" ht="45" x14ac:dyDescent="0.25">
      <c r="A5993" s="21" t="s">
        <v>9993</v>
      </c>
      <c r="B5993" s="21" t="s">
        <v>49</v>
      </c>
      <c r="C5993" s="22"/>
      <c r="D5993" s="22"/>
      <c r="E5993" s="22"/>
      <c r="F5993" s="22"/>
      <c r="G5993" s="22"/>
      <c r="H5993" s="22"/>
      <c r="I5993" s="22"/>
      <c r="J5993" s="22"/>
      <c r="K5993" s="23">
        <v>1</v>
      </c>
      <c r="L5993" s="23">
        <v>1</v>
      </c>
      <c r="M5993" s="21" t="s">
        <v>50</v>
      </c>
      <c r="N5993" s="21" t="s">
        <v>50</v>
      </c>
      <c r="O5993" s="22"/>
      <c r="P5993" s="22"/>
    </row>
    <row r="5994" spans="1:16" ht="45" x14ac:dyDescent="0.25">
      <c r="A5994" s="21" t="s">
        <v>9994</v>
      </c>
      <c r="B5994" s="21" t="s">
        <v>49</v>
      </c>
      <c r="C5994" s="22"/>
      <c r="D5994" s="22"/>
      <c r="E5994" s="22"/>
      <c r="F5994" s="22"/>
      <c r="G5994" s="22"/>
      <c r="H5994" s="22"/>
      <c r="I5994" s="22"/>
      <c r="J5994" s="22"/>
      <c r="K5994" s="23">
        <v>1</v>
      </c>
      <c r="L5994" s="23">
        <v>1</v>
      </c>
      <c r="M5994" s="21" t="s">
        <v>50</v>
      </c>
      <c r="N5994" s="21" t="s">
        <v>50</v>
      </c>
      <c r="O5994" s="22"/>
      <c r="P5994" s="22"/>
    </row>
    <row r="5995" spans="1:16" ht="45" x14ac:dyDescent="0.25">
      <c r="A5995" s="21" t="s">
        <v>9995</v>
      </c>
      <c r="B5995" s="21" t="s">
        <v>49</v>
      </c>
      <c r="C5995" s="22"/>
      <c r="D5995" s="22"/>
      <c r="E5995" s="22"/>
      <c r="F5995" s="22"/>
      <c r="G5995" s="22"/>
      <c r="H5995" s="22"/>
      <c r="I5995" s="22"/>
      <c r="J5995" s="22"/>
      <c r="K5995" s="23">
        <v>1</v>
      </c>
      <c r="L5995" s="23">
        <v>1</v>
      </c>
      <c r="M5995" s="21" t="s">
        <v>50</v>
      </c>
      <c r="N5995" s="21" t="s">
        <v>50</v>
      </c>
      <c r="O5995" s="22"/>
      <c r="P5995" s="22"/>
    </row>
    <row r="5996" spans="1:16" ht="45" x14ac:dyDescent="0.25">
      <c r="A5996" s="21" t="s">
        <v>4277</v>
      </c>
      <c r="B5996" s="21" t="s">
        <v>49</v>
      </c>
      <c r="C5996" s="22"/>
      <c r="D5996" s="22"/>
      <c r="E5996" s="23">
        <v>3150545.13</v>
      </c>
      <c r="F5996" s="23">
        <v>1432.94</v>
      </c>
      <c r="G5996" s="23">
        <v>5887206.9900000002</v>
      </c>
      <c r="H5996" s="23">
        <v>2510.3000000000002</v>
      </c>
      <c r="I5996" s="23">
        <v>2921000.81</v>
      </c>
      <c r="J5996" s="23">
        <v>2938.16</v>
      </c>
      <c r="K5996" s="23">
        <v>1</v>
      </c>
      <c r="L5996" s="23">
        <v>1</v>
      </c>
      <c r="M5996" s="21" t="s">
        <v>50</v>
      </c>
      <c r="N5996" s="21" t="s">
        <v>50</v>
      </c>
      <c r="O5996" s="22"/>
      <c r="P5996" s="22"/>
    </row>
    <row r="5997" spans="1:16" ht="45" x14ac:dyDescent="0.25">
      <c r="A5997" s="21" t="s">
        <v>9996</v>
      </c>
      <c r="B5997" s="21" t="s">
        <v>49</v>
      </c>
      <c r="C5997" s="22"/>
      <c r="D5997" s="22"/>
      <c r="E5997" s="22"/>
      <c r="F5997" s="22"/>
      <c r="G5997" s="22"/>
      <c r="H5997" s="22"/>
      <c r="I5997" s="22"/>
      <c r="J5997" s="22"/>
      <c r="K5997" s="23">
        <v>1</v>
      </c>
      <c r="L5997" s="23">
        <v>1</v>
      </c>
      <c r="M5997" s="21" t="s">
        <v>50</v>
      </c>
      <c r="N5997" s="21" t="s">
        <v>50</v>
      </c>
      <c r="O5997" s="22"/>
      <c r="P5997" s="22"/>
    </row>
    <row r="5998" spans="1:16" ht="45" x14ac:dyDescent="0.25">
      <c r="A5998" s="21" t="s">
        <v>9997</v>
      </c>
      <c r="B5998" s="21" t="s">
        <v>49</v>
      </c>
      <c r="C5998" s="22"/>
      <c r="D5998" s="22"/>
      <c r="E5998" s="22"/>
      <c r="F5998" s="22"/>
      <c r="G5998" s="22"/>
      <c r="H5998" s="22"/>
      <c r="I5998" s="22"/>
      <c r="J5998" s="22"/>
      <c r="K5998" s="23">
        <v>1</v>
      </c>
      <c r="L5998" s="23">
        <v>1</v>
      </c>
      <c r="M5998" s="21" t="s">
        <v>50</v>
      </c>
      <c r="N5998" s="21" t="s">
        <v>50</v>
      </c>
      <c r="O5998" s="22"/>
      <c r="P5998" s="22"/>
    </row>
    <row r="5999" spans="1:16" ht="45" x14ac:dyDescent="0.25">
      <c r="A5999" s="21" t="s">
        <v>9998</v>
      </c>
      <c r="B5999" s="21" t="s">
        <v>49</v>
      </c>
      <c r="C5999" s="22"/>
      <c r="D5999" s="22"/>
      <c r="E5999" s="22"/>
      <c r="F5999" s="22"/>
      <c r="G5999" s="22"/>
      <c r="H5999" s="22"/>
      <c r="I5999" s="22"/>
      <c r="J5999" s="22"/>
      <c r="K5999" s="23">
        <v>1</v>
      </c>
      <c r="L5999" s="23">
        <v>1</v>
      </c>
      <c r="M5999" s="21" t="s">
        <v>50</v>
      </c>
      <c r="N5999" s="21" t="s">
        <v>50</v>
      </c>
      <c r="O5999" s="22"/>
      <c r="P5999" s="22"/>
    </row>
    <row r="6000" spans="1:16" ht="45" x14ac:dyDescent="0.25">
      <c r="A6000" s="21" t="s">
        <v>9999</v>
      </c>
      <c r="B6000" s="21" t="s">
        <v>49</v>
      </c>
      <c r="C6000" s="22"/>
      <c r="D6000" s="22"/>
      <c r="E6000" s="22"/>
      <c r="F6000" s="22"/>
      <c r="G6000" s="22"/>
      <c r="H6000" s="22"/>
      <c r="I6000" s="22"/>
      <c r="J6000" s="22"/>
      <c r="K6000" s="23">
        <v>1</v>
      </c>
      <c r="L6000" s="23">
        <v>1</v>
      </c>
      <c r="M6000" s="21" t="s">
        <v>50</v>
      </c>
      <c r="N6000" s="21" t="s">
        <v>50</v>
      </c>
      <c r="O6000" s="22"/>
      <c r="P6000" s="22"/>
    </row>
    <row r="6001" spans="1:16" ht="45" x14ac:dyDescent="0.25">
      <c r="A6001" s="21" t="s">
        <v>10000</v>
      </c>
      <c r="B6001" s="21" t="s">
        <v>49</v>
      </c>
      <c r="C6001" s="22"/>
      <c r="D6001" s="22"/>
      <c r="E6001" s="22"/>
      <c r="F6001" s="22"/>
      <c r="G6001" s="22"/>
      <c r="H6001" s="22"/>
      <c r="I6001" s="22"/>
      <c r="J6001" s="22"/>
      <c r="K6001" s="23">
        <v>1</v>
      </c>
      <c r="L6001" s="23">
        <v>1</v>
      </c>
      <c r="M6001" s="21" t="s">
        <v>50</v>
      </c>
      <c r="N6001" s="21" t="s">
        <v>50</v>
      </c>
      <c r="O6001" s="22"/>
      <c r="P6001" s="22"/>
    </row>
    <row r="6002" spans="1:16" ht="45" x14ac:dyDescent="0.25">
      <c r="A6002" s="21" t="s">
        <v>10001</v>
      </c>
      <c r="B6002" s="21" t="s">
        <v>49</v>
      </c>
      <c r="C6002" s="22"/>
      <c r="D6002" s="22"/>
      <c r="E6002" s="22"/>
      <c r="F6002" s="22"/>
      <c r="G6002" s="22"/>
      <c r="H6002" s="22"/>
      <c r="I6002" s="22"/>
      <c r="J6002" s="22"/>
      <c r="K6002" s="23">
        <v>1</v>
      </c>
      <c r="L6002" s="23">
        <v>1</v>
      </c>
      <c r="M6002" s="21" t="s">
        <v>50</v>
      </c>
      <c r="N6002" s="21" t="s">
        <v>50</v>
      </c>
      <c r="O6002" s="22"/>
      <c r="P6002" s="22"/>
    </row>
    <row r="6003" spans="1:16" ht="45" x14ac:dyDescent="0.25">
      <c r="A6003" s="21" t="s">
        <v>10002</v>
      </c>
      <c r="B6003" s="21" t="s">
        <v>49</v>
      </c>
      <c r="C6003" s="22"/>
      <c r="D6003" s="22"/>
      <c r="E6003" s="22"/>
      <c r="F6003" s="22"/>
      <c r="G6003" s="22"/>
      <c r="H6003" s="22"/>
      <c r="I6003" s="22"/>
      <c r="J6003" s="22"/>
      <c r="K6003" s="23">
        <v>1</v>
      </c>
      <c r="L6003" s="23">
        <v>1</v>
      </c>
      <c r="M6003" s="21" t="s">
        <v>50</v>
      </c>
      <c r="N6003" s="21" t="s">
        <v>50</v>
      </c>
      <c r="O6003" s="22"/>
      <c r="P6003" s="22"/>
    </row>
    <row r="6004" spans="1:16" ht="45" x14ac:dyDescent="0.25">
      <c r="A6004" s="21" t="s">
        <v>10003</v>
      </c>
      <c r="B6004" s="21" t="s">
        <v>49</v>
      </c>
      <c r="C6004" s="22"/>
      <c r="D6004" s="22"/>
      <c r="E6004" s="22"/>
      <c r="F6004" s="22"/>
      <c r="G6004" s="22"/>
      <c r="H6004" s="22"/>
      <c r="I6004" s="22"/>
      <c r="J6004" s="22"/>
      <c r="K6004" s="23">
        <v>1</v>
      </c>
      <c r="L6004" s="23">
        <v>1</v>
      </c>
      <c r="M6004" s="21" t="s">
        <v>50</v>
      </c>
      <c r="N6004" s="21" t="s">
        <v>50</v>
      </c>
      <c r="O6004" s="22"/>
      <c r="P6004" s="22"/>
    </row>
    <row r="6005" spans="1:16" ht="45" x14ac:dyDescent="0.25">
      <c r="A6005" s="21" t="s">
        <v>10004</v>
      </c>
      <c r="B6005" s="21" t="s">
        <v>49</v>
      </c>
      <c r="C6005" s="22"/>
      <c r="D6005" s="22"/>
      <c r="E6005" s="22"/>
      <c r="F6005" s="22"/>
      <c r="G6005" s="22"/>
      <c r="H6005" s="22"/>
      <c r="I6005" s="22"/>
      <c r="J6005" s="22"/>
      <c r="K6005" s="23">
        <v>1</v>
      </c>
      <c r="L6005" s="23">
        <v>1</v>
      </c>
      <c r="M6005" s="21" t="s">
        <v>50</v>
      </c>
      <c r="N6005" s="21" t="s">
        <v>50</v>
      </c>
      <c r="O6005" s="22"/>
      <c r="P6005" s="22"/>
    </row>
    <row r="6006" spans="1:16" ht="45" x14ac:dyDescent="0.25">
      <c r="A6006" s="21" t="s">
        <v>10005</v>
      </c>
      <c r="B6006" s="21" t="s">
        <v>49</v>
      </c>
      <c r="C6006" s="22"/>
      <c r="D6006" s="22"/>
      <c r="E6006" s="22"/>
      <c r="F6006" s="22"/>
      <c r="G6006" s="22"/>
      <c r="H6006" s="22"/>
      <c r="I6006" s="22"/>
      <c r="J6006" s="22"/>
      <c r="K6006" s="23">
        <v>1</v>
      </c>
      <c r="L6006" s="23">
        <v>1</v>
      </c>
      <c r="M6006" s="21" t="s">
        <v>50</v>
      </c>
      <c r="N6006" s="21" t="s">
        <v>50</v>
      </c>
      <c r="O6006" s="22"/>
      <c r="P6006" s="22"/>
    </row>
    <row r="6007" spans="1:16" ht="45" x14ac:dyDescent="0.25">
      <c r="A6007" s="21" t="s">
        <v>10006</v>
      </c>
      <c r="B6007" s="21" t="s">
        <v>49</v>
      </c>
      <c r="C6007" s="22"/>
      <c r="D6007" s="22"/>
      <c r="E6007" s="22"/>
      <c r="F6007" s="22"/>
      <c r="G6007" s="22"/>
      <c r="H6007" s="22"/>
      <c r="I6007" s="22"/>
      <c r="J6007" s="22"/>
      <c r="K6007" s="23">
        <v>1</v>
      </c>
      <c r="L6007" s="23">
        <v>1</v>
      </c>
      <c r="M6007" s="21" t="s">
        <v>50</v>
      </c>
      <c r="N6007" s="21" t="s">
        <v>50</v>
      </c>
      <c r="O6007" s="22"/>
      <c r="P6007" s="22"/>
    </row>
    <row r="6008" spans="1:16" ht="45" x14ac:dyDescent="0.25">
      <c r="A6008" s="21" t="s">
        <v>10007</v>
      </c>
      <c r="B6008" s="21" t="s">
        <v>49</v>
      </c>
      <c r="C6008" s="22"/>
      <c r="D6008" s="22"/>
      <c r="E6008" s="22"/>
      <c r="F6008" s="22"/>
      <c r="G6008" s="22"/>
      <c r="H6008" s="22"/>
      <c r="I6008" s="22"/>
      <c r="J6008" s="22"/>
      <c r="K6008" s="23">
        <v>1</v>
      </c>
      <c r="L6008" s="23">
        <v>1</v>
      </c>
      <c r="M6008" s="21" t="s">
        <v>50</v>
      </c>
      <c r="N6008" s="21" t="s">
        <v>50</v>
      </c>
      <c r="O6008" s="22"/>
      <c r="P6008" s="22"/>
    </row>
    <row r="6009" spans="1:16" ht="45" x14ac:dyDescent="0.25">
      <c r="A6009" s="21" t="s">
        <v>10008</v>
      </c>
      <c r="B6009" s="21" t="s">
        <v>49</v>
      </c>
      <c r="C6009" s="22"/>
      <c r="D6009" s="22"/>
      <c r="E6009" s="22"/>
      <c r="F6009" s="22"/>
      <c r="G6009" s="22"/>
      <c r="H6009" s="22"/>
      <c r="I6009" s="22"/>
      <c r="J6009" s="22"/>
      <c r="K6009" s="23">
        <v>1</v>
      </c>
      <c r="L6009" s="23">
        <v>1</v>
      </c>
      <c r="M6009" s="21" t="s">
        <v>50</v>
      </c>
      <c r="N6009" s="21" t="s">
        <v>50</v>
      </c>
      <c r="O6009" s="22"/>
      <c r="P6009" s="22"/>
    </row>
    <row r="6010" spans="1:16" ht="45" x14ac:dyDescent="0.25">
      <c r="A6010" s="21" t="s">
        <v>10009</v>
      </c>
      <c r="B6010" s="21" t="s">
        <v>49</v>
      </c>
      <c r="C6010" s="22"/>
      <c r="D6010" s="22"/>
      <c r="E6010" s="22"/>
      <c r="F6010" s="22"/>
      <c r="G6010" s="22"/>
      <c r="H6010" s="22"/>
      <c r="I6010" s="22"/>
      <c r="J6010" s="22"/>
      <c r="K6010" s="23">
        <v>1</v>
      </c>
      <c r="L6010" s="23">
        <v>1</v>
      </c>
      <c r="M6010" s="21" t="s">
        <v>50</v>
      </c>
      <c r="N6010" s="21" t="s">
        <v>50</v>
      </c>
      <c r="O6010" s="22"/>
      <c r="P6010" s="22"/>
    </row>
    <row r="6011" spans="1:16" ht="45" x14ac:dyDescent="0.25">
      <c r="A6011" s="21" t="s">
        <v>4279</v>
      </c>
      <c r="B6011" s="21" t="s">
        <v>49</v>
      </c>
      <c r="C6011" s="23">
        <v>22085381.969999999</v>
      </c>
      <c r="D6011" s="23">
        <v>35.11</v>
      </c>
      <c r="E6011" s="23">
        <v>20343958.710000001</v>
      </c>
      <c r="F6011" s="23">
        <v>31.07</v>
      </c>
      <c r="G6011" s="23">
        <v>20630285.989999998</v>
      </c>
      <c r="H6011" s="23">
        <v>30.81</v>
      </c>
      <c r="I6011" s="23">
        <v>21161130.07</v>
      </c>
      <c r="J6011" s="23">
        <v>31.84</v>
      </c>
      <c r="K6011" s="23">
        <v>1</v>
      </c>
      <c r="L6011" s="23">
        <v>1</v>
      </c>
      <c r="M6011" s="21" t="s">
        <v>50</v>
      </c>
      <c r="N6011" s="21" t="s">
        <v>58</v>
      </c>
      <c r="O6011" s="22"/>
      <c r="P6011" s="23">
        <v>645914.75</v>
      </c>
    </row>
    <row r="6012" spans="1:16" ht="45" x14ac:dyDescent="0.25">
      <c r="A6012" s="21" t="s">
        <v>10010</v>
      </c>
      <c r="B6012" s="21" t="s">
        <v>49</v>
      </c>
      <c r="C6012" s="22"/>
      <c r="D6012" s="22"/>
      <c r="E6012" s="22"/>
      <c r="F6012" s="22"/>
      <c r="G6012" s="22"/>
      <c r="H6012" s="22"/>
      <c r="I6012" s="22"/>
      <c r="J6012" s="22"/>
      <c r="K6012" s="23">
        <v>1</v>
      </c>
      <c r="L6012" s="23">
        <v>1</v>
      </c>
      <c r="M6012" s="21" t="s">
        <v>50</v>
      </c>
      <c r="N6012" s="21" t="s">
        <v>50</v>
      </c>
      <c r="O6012" s="22"/>
      <c r="P6012" s="22"/>
    </row>
    <row r="6013" spans="1:16" ht="45" x14ac:dyDescent="0.25">
      <c r="A6013" s="21" t="s">
        <v>4283</v>
      </c>
      <c r="B6013" s="21" t="s">
        <v>49</v>
      </c>
      <c r="C6013" s="22"/>
      <c r="D6013" s="22"/>
      <c r="E6013" s="23">
        <v>11376135.279999999</v>
      </c>
      <c r="F6013" s="23">
        <v>45.35</v>
      </c>
      <c r="G6013" s="23">
        <v>27701992.93</v>
      </c>
      <c r="H6013" s="23">
        <v>89.93</v>
      </c>
      <c r="I6013" s="23">
        <v>25463428.489999998</v>
      </c>
      <c r="J6013" s="23">
        <v>108.9</v>
      </c>
      <c r="K6013" s="23">
        <v>1</v>
      </c>
      <c r="L6013" s="23">
        <v>1</v>
      </c>
      <c r="M6013" s="21" t="s">
        <v>50</v>
      </c>
      <c r="N6013" s="21" t="s">
        <v>50</v>
      </c>
      <c r="O6013" s="22"/>
      <c r="P6013" s="22"/>
    </row>
    <row r="6014" spans="1:16" ht="45" x14ac:dyDescent="0.25">
      <c r="A6014" s="21" t="s">
        <v>721</v>
      </c>
      <c r="B6014" s="21" t="s">
        <v>49</v>
      </c>
      <c r="C6014" s="23">
        <v>102102351.34999999</v>
      </c>
      <c r="D6014" s="23">
        <v>213.42</v>
      </c>
      <c r="E6014" s="23">
        <v>57278576.740000002</v>
      </c>
      <c r="F6014" s="23">
        <v>144.91999999999999</v>
      </c>
      <c r="G6014" s="23">
        <v>20536173.010000002</v>
      </c>
      <c r="H6014" s="23">
        <v>71.63</v>
      </c>
      <c r="I6014" s="23">
        <v>29352596.300000001</v>
      </c>
      <c r="J6014" s="23">
        <v>72.91</v>
      </c>
      <c r="K6014" s="23">
        <v>1</v>
      </c>
      <c r="L6014" s="23">
        <v>1</v>
      </c>
      <c r="M6014" s="21" t="s">
        <v>50</v>
      </c>
      <c r="N6014" s="21" t="s">
        <v>58</v>
      </c>
      <c r="O6014" s="22"/>
      <c r="P6014" s="23">
        <v>404116</v>
      </c>
    </row>
    <row r="6015" spans="1:16" ht="45" x14ac:dyDescent="0.25">
      <c r="A6015" s="21" t="s">
        <v>4288</v>
      </c>
      <c r="B6015" s="21" t="s">
        <v>49</v>
      </c>
      <c r="C6015" s="23">
        <v>34522888.670000002</v>
      </c>
      <c r="D6015" s="23">
        <v>135.43</v>
      </c>
      <c r="E6015" s="23">
        <v>88190977.709999993</v>
      </c>
      <c r="F6015" s="23">
        <v>123.8</v>
      </c>
      <c r="G6015" s="23">
        <v>60422183.07</v>
      </c>
      <c r="H6015" s="23">
        <v>74.16</v>
      </c>
      <c r="I6015" s="23">
        <v>33531903.48</v>
      </c>
      <c r="J6015" s="23">
        <v>39.15</v>
      </c>
      <c r="K6015" s="23">
        <v>1</v>
      </c>
      <c r="L6015" s="23">
        <v>1</v>
      </c>
      <c r="M6015" s="21" t="s">
        <v>50</v>
      </c>
      <c r="N6015" s="21" t="s">
        <v>58</v>
      </c>
      <c r="O6015" s="22"/>
      <c r="P6015" s="23">
        <v>809410.5</v>
      </c>
    </row>
    <row r="6016" spans="1:16" ht="45" x14ac:dyDescent="0.25">
      <c r="A6016" s="21" t="s">
        <v>10011</v>
      </c>
      <c r="B6016" s="21" t="s">
        <v>49</v>
      </c>
      <c r="C6016" s="22"/>
      <c r="D6016" s="22"/>
      <c r="E6016" s="22"/>
      <c r="F6016" s="22"/>
      <c r="G6016" s="22"/>
      <c r="H6016" s="22"/>
      <c r="I6016" s="22"/>
      <c r="J6016" s="22"/>
      <c r="K6016" s="23">
        <v>1</v>
      </c>
      <c r="L6016" s="23">
        <v>1</v>
      </c>
      <c r="M6016" s="21" t="s">
        <v>50</v>
      </c>
      <c r="N6016" s="21" t="s">
        <v>50</v>
      </c>
      <c r="O6016" s="22"/>
      <c r="P6016" s="22"/>
    </row>
    <row r="6017" spans="1:16" ht="45" x14ac:dyDescent="0.25">
      <c r="A6017" s="21" t="s">
        <v>4290</v>
      </c>
      <c r="B6017" s="21" t="s">
        <v>49</v>
      </c>
      <c r="C6017" s="23">
        <v>12975384.24</v>
      </c>
      <c r="D6017" s="23">
        <v>41.97</v>
      </c>
      <c r="E6017" s="23">
        <v>17439256.309999999</v>
      </c>
      <c r="F6017" s="23">
        <v>54.38</v>
      </c>
      <c r="G6017" s="23">
        <v>14142193.27</v>
      </c>
      <c r="H6017" s="23">
        <v>46.1</v>
      </c>
      <c r="I6017" s="23">
        <v>15172334.699999999</v>
      </c>
      <c r="J6017" s="23">
        <v>56.34</v>
      </c>
      <c r="K6017" s="23">
        <v>1</v>
      </c>
      <c r="L6017" s="23">
        <v>1</v>
      </c>
      <c r="M6017" s="21" t="s">
        <v>50</v>
      </c>
      <c r="N6017" s="21" t="s">
        <v>58</v>
      </c>
      <c r="O6017" s="22"/>
      <c r="P6017" s="23">
        <v>326077.25</v>
      </c>
    </row>
    <row r="6018" spans="1:16" ht="45" x14ac:dyDescent="0.25">
      <c r="A6018" s="21" t="s">
        <v>4294</v>
      </c>
      <c r="B6018" s="21" t="s">
        <v>49</v>
      </c>
      <c r="C6018" s="23">
        <v>34747416.5</v>
      </c>
      <c r="D6018" s="23">
        <v>199.16</v>
      </c>
      <c r="E6018" s="23">
        <v>32892957.129999999</v>
      </c>
      <c r="F6018" s="23">
        <v>231.64</v>
      </c>
      <c r="G6018" s="23">
        <v>15736678.289999999</v>
      </c>
      <c r="H6018" s="23">
        <v>134.4</v>
      </c>
      <c r="I6018" s="23">
        <v>28418033.780000001</v>
      </c>
      <c r="J6018" s="23">
        <v>184.19</v>
      </c>
      <c r="K6018" s="23">
        <v>1</v>
      </c>
      <c r="L6018" s="23">
        <v>1</v>
      </c>
      <c r="M6018" s="21" t="s">
        <v>50</v>
      </c>
      <c r="N6018" s="21" t="s">
        <v>1462</v>
      </c>
      <c r="O6018" s="22"/>
      <c r="P6018" s="23">
        <v>181342</v>
      </c>
    </row>
    <row r="6019" spans="1:16" ht="45" x14ac:dyDescent="0.25">
      <c r="A6019" s="21" t="s">
        <v>10012</v>
      </c>
      <c r="B6019" s="21" t="s">
        <v>49</v>
      </c>
      <c r="C6019" s="22"/>
      <c r="D6019" s="22"/>
      <c r="E6019" s="22"/>
      <c r="F6019" s="22"/>
      <c r="G6019" s="22"/>
      <c r="H6019" s="22"/>
      <c r="I6019" s="22"/>
      <c r="J6019" s="22"/>
      <c r="K6019" s="23">
        <v>1</v>
      </c>
      <c r="L6019" s="23">
        <v>1</v>
      </c>
      <c r="M6019" s="21" t="s">
        <v>50</v>
      </c>
      <c r="N6019" s="21" t="s">
        <v>50</v>
      </c>
      <c r="O6019" s="22"/>
      <c r="P6019" s="22"/>
    </row>
    <row r="6020" spans="1:16" ht="45" x14ac:dyDescent="0.25">
      <c r="A6020" s="21" t="s">
        <v>10013</v>
      </c>
      <c r="B6020" s="21" t="s">
        <v>49</v>
      </c>
      <c r="C6020" s="22"/>
      <c r="D6020" s="22"/>
      <c r="E6020" s="22"/>
      <c r="F6020" s="22"/>
      <c r="G6020" s="22"/>
      <c r="H6020" s="22"/>
      <c r="I6020" s="22"/>
      <c r="J6020" s="22"/>
      <c r="K6020" s="23">
        <v>1</v>
      </c>
      <c r="L6020" s="23">
        <v>1</v>
      </c>
      <c r="M6020" s="21" t="s">
        <v>50</v>
      </c>
      <c r="N6020" s="21" t="s">
        <v>50</v>
      </c>
      <c r="O6020" s="22"/>
      <c r="P6020" s="22"/>
    </row>
    <row r="6021" spans="1:16" ht="45" x14ac:dyDescent="0.25">
      <c r="A6021" s="21" t="s">
        <v>10014</v>
      </c>
      <c r="B6021" s="21" t="s">
        <v>49</v>
      </c>
      <c r="C6021" s="22"/>
      <c r="D6021" s="22"/>
      <c r="E6021" s="22"/>
      <c r="F6021" s="22"/>
      <c r="G6021" s="22"/>
      <c r="H6021" s="22"/>
      <c r="I6021" s="22"/>
      <c r="J6021" s="22"/>
      <c r="K6021" s="23">
        <v>1</v>
      </c>
      <c r="L6021" s="23">
        <v>1</v>
      </c>
      <c r="M6021" s="21" t="s">
        <v>50</v>
      </c>
      <c r="N6021" s="21" t="s">
        <v>50</v>
      </c>
      <c r="O6021" s="22"/>
      <c r="P6021" s="22"/>
    </row>
    <row r="6022" spans="1:16" ht="45" x14ac:dyDescent="0.25">
      <c r="A6022" s="21" t="s">
        <v>10015</v>
      </c>
      <c r="B6022" s="21" t="s">
        <v>49</v>
      </c>
      <c r="C6022" s="22"/>
      <c r="D6022" s="22"/>
      <c r="E6022" s="22"/>
      <c r="F6022" s="22"/>
      <c r="G6022" s="22"/>
      <c r="H6022" s="22"/>
      <c r="I6022" s="22"/>
      <c r="J6022" s="22"/>
      <c r="K6022" s="23">
        <v>1</v>
      </c>
      <c r="L6022" s="23">
        <v>1</v>
      </c>
      <c r="M6022" s="21" t="s">
        <v>50</v>
      </c>
      <c r="N6022" s="21" t="s">
        <v>50</v>
      </c>
      <c r="O6022" s="22"/>
      <c r="P6022" s="22"/>
    </row>
    <row r="6023" spans="1:16" ht="45" x14ac:dyDescent="0.25">
      <c r="A6023" s="21" t="s">
        <v>4297</v>
      </c>
      <c r="B6023" s="21" t="s">
        <v>49</v>
      </c>
      <c r="C6023" s="23">
        <v>25082198.600000001</v>
      </c>
      <c r="D6023" s="23">
        <v>1163.43</v>
      </c>
      <c r="E6023" s="23">
        <v>13963293.32</v>
      </c>
      <c r="F6023" s="23">
        <v>1399.83</v>
      </c>
      <c r="G6023" s="23">
        <v>26670404.120000001</v>
      </c>
      <c r="H6023" s="23">
        <v>2205.19</v>
      </c>
      <c r="I6023" s="23">
        <v>23304395.16</v>
      </c>
      <c r="J6023" s="23">
        <v>2597.75</v>
      </c>
      <c r="K6023" s="23">
        <v>1</v>
      </c>
      <c r="L6023" s="23">
        <v>1</v>
      </c>
      <c r="M6023" s="21" t="s">
        <v>50</v>
      </c>
      <c r="N6023" s="21" t="s">
        <v>5192</v>
      </c>
      <c r="O6023" s="22"/>
      <c r="P6023" s="23">
        <v>15420</v>
      </c>
    </row>
    <row r="6024" spans="1:16" ht="45" x14ac:dyDescent="0.25">
      <c r="A6024" s="21" t="s">
        <v>10016</v>
      </c>
      <c r="B6024" s="21" t="s">
        <v>49</v>
      </c>
      <c r="C6024" s="22"/>
      <c r="D6024" s="22"/>
      <c r="E6024" s="22"/>
      <c r="F6024" s="22"/>
      <c r="G6024" s="22"/>
      <c r="H6024" s="22"/>
      <c r="I6024" s="22"/>
      <c r="J6024" s="22"/>
      <c r="K6024" s="23">
        <v>1</v>
      </c>
      <c r="L6024" s="23">
        <v>1</v>
      </c>
      <c r="M6024" s="21" t="s">
        <v>50</v>
      </c>
      <c r="N6024" s="21" t="s">
        <v>50</v>
      </c>
      <c r="O6024" s="22"/>
      <c r="P6024" s="22"/>
    </row>
    <row r="6025" spans="1:16" ht="45" x14ac:dyDescent="0.25">
      <c r="A6025" s="21" t="s">
        <v>4299</v>
      </c>
      <c r="B6025" s="21" t="s">
        <v>49</v>
      </c>
      <c r="C6025" s="23">
        <v>43143838.719999999</v>
      </c>
      <c r="D6025" s="23">
        <v>105.88</v>
      </c>
      <c r="E6025" s="23">
        <v>26156600.260000002</v>
      </c>
      <c r="F6025" s="23">
        <v>97.52</v>
      </c>
      <c r="G6025" s="23">
        <v>32940869.02</v>
      </c>
      <c r="H6025" s="23">
        <v>115.6</v>
      </c>
      <c r="I6025" s="23">
        <v>30389284.890000001</v>
      </c>
      <c r="J6025" s="23">
        <v>116.45</v>
      </c>
      <c r="K6025" s="23">
        <v>1</v>
      </c>
      <c r="L6025" s="23">
        <v>1</v>
      </c>
      <c r="M6025" s="21" t="s">
        <v>50</v>
      </c>
      <c r="N6025" s="21" t="s">
        <v>58</v>
      </c>
      <c r="O6025" s="22"/>
      <c r="P6025" s="23">
        <v>339651.75</v>
      </c>
    </row>
    <row r="6026" spans="1:16" ht="45" x14ac:dyDescent="0.25">
      <c r="A6026" s="21" t="s">
        <v>10017</v>
      </c>
      <c r="B6026" s="21" t="s">
        <v>49</v>
      </c>
      <c r="C6026" s="22"/>
      <c r="D6026" s="22"/>
      <c r="E6026" s="22"/>
      <c r="F6026" s="22"/>
      <c r="G6026" s="22"/>
      <c r="H6026" s="22"/>
      <c r="I6026" s="22"/>
      <c r="J6026" s="22"/>
      <c r="K6026" s="23">
        <v>1</v>
      </c>
      <c r="L6026" s="23">
        <v>1</v>
      </c>
      <c r="M6026" s="21" t="s">
        <v>50</v>
      </c>
      <c r="N6026" s="21" t="s">
        <v>50</v>
      </c>
      <c r="O6026" s="22"/>
      <c r="P6026" s="22"/>
    </row>
    <row r="6027" spans="1:16" ht="45" x14ac:dyDescent="0.25">
      <c r="A6027" s="21" t="s">
        <v>1293</v>
      </c>
      <c r="B6027" s="21" t="s">
        <v>49</v>
      </c>
      <c r="C6027" s="22"/>
      <c r="D6027" s="22"/>
      <c r="E6027" s="23">
        <v>24856994.219999999</v>
      </c>
      <c r="F6027" s="23">
        <v>83.65</v>
      </c>
      <c r="G6027" s="23">
        <v>61861076.969999999</v>
      </c>
      <c r="H6027" s="23">
        <v>162.13999999999999</v>
      </c>
      <c r="I6027" s="23">
        <v>35134422.329999998</v>
      </c>
      <c r="J6027" s="23">
        <v>117.7</v>
      </c>
      <c r="K6027" s="23">
        <v>1</v>
      </c>
      <c r="L6027" s="23">
        <v>1</v>
      </c>
      <c r="M6027" s="21" t="s">
        <v>50</v>
      </c>
      <c r="N6027" s="21" t="s">
        <v>50</v>
      </c>
      <c r="O6027" s="22"/>
      <c r="P6027" s="22"/>
    </row>
    <row r="6028" spans="1:16" ht="45" x14ac:dyDescent="0.25">
      <c r="A6028" s="21" t="s">
        <v>10018</v>
      </c>
      <c r="B6028" s="21" t="s">
        <v>49</v>
      </c>
      <c r="C6028" s="22"/>
      <c r="D6028" s="22"/>
      <c r="E6028" s="22"/>
      <c r="F6028" s="22"/>
      <c r="G6028" s="22"/>
      <c r="H6028" s="22"/>
      <c r="I6028" s="22"/>
      <c r="J6028" s="22"/>
      <c r="K6028" s="23">
        <v>1</v>
      </c>
      <c r="L6028" s="23">
        <v>1</v>
      </c>
      <c r="M6028" s="21" t="s">
        <v>50</v>
      </c>
      <c r="N6028" s="21" t="s">
        <v>50</v>
      </c>
      <c r="O6028" s="22"/>
      <c r="P6028" s="22"/>
    </row>
    <row r="6029" spans="1:16" ht="45" x14ac:dyDescent="0.25">
      <c r="A6029" s="21" t="s">
        <v>4305</v>
      </c>
      <c r="B6029" s="21" t="s">
        <v>49</v>
      </c>
      <c r="C6029" s="23">
        <v>24705000</v>
      </c>
      <c r="D6029" s="23">
        <v>3000</v>
      </c>
      <c r="E6029" s="23">
        <v>29149262.649999999</v>
      </c>
      <c r="F6029" s="23">
        <v>4147.92</v>
      </c>
      <c r="G6029" s="23">
        <v>26857991.059999999</v>
      </c>
      <c r="H6029" s="23">
        <v>3510.57</v>
      </c>
      <c r="I6029" s="23">
        <v>23870694.359999999</v>
      </c>
      <c r="J6029" s="23">
        <v>3186.32</v>
      </c>
      <c r="K6029" s="23">
        <v>1</v>
      </c>
      <c r="L6029" s="23">
        <v>1</v>
      </c>
      <c r="M6029" s="21" t="s">
        <v>50</v>
      </c>
      <c r="N6029" s="21" t="s">
        <v>5192</v>
      </c>
      <c r="O6029" s="22"/>
      <c r="P6029" s="23">
        <v>9575</v>
      </c>
    </row>
    <row r="6030" spans="1:16" ht="45" x14ac:dyDescent="0.25">
      <c r="A6030" s="21" t="s">
        <v>10019</v>
      </c>
      <c r="B6030" s="21" t="s">
        <v>49</v>
      </c>
      <c r="C6030" s="22"/>
      <c r="D6030" s="22"/>
      <c r="E6030" s="22"/>
      <c r="F6030" s="22"/>
      <c r="G6030" s="22"/>
      <c r="H6030" s="22"/>
      <c r="I6030" s="22"/>
      <c r="J6030" s="22"/>
      <c r="K6030" s="23">
        <v>1</v>
      </c>
      <c r="L6030" s="23">
        <v>1</v>
      </c>
      <c r="M6030" s="21" t="s">
        <v>50</v>
      </c>
      <c r="N6030" s="21" t="s">
        <v>50</v>
      </c>
      <c r="O6030" s="22"/>
      <c r="P6030" s="22"/>
    </row>
    <row r="6031" spans="1:16" ht="45" x14ac:dyDescent="0.25">
      <c r="A6031" s="21" t="s">
        <v>10020</v>
      </c>
      <c r="B6031" s="21" t="s">
        <v>49</v>
      </c>
      <c r="C6031" s="22"/>
      <c r="D6031" s="22"/>
      <c r="E6031" s="22"/>
      <c r="F6031" s="22"/>
      <c r="G6031" s="22"/>
      <c r="H6031" s="22"/>
      <c r="I6031" s="22"/>
      <c r="J6031" s="22"/>
      <c r="K6031" s="23">
        <v>1</v>
      </c>
      <c r="L6031" s="23">
        <v>1</v>
      </c>
      <c r="M6031" s="21" t="s">
        <v>50</v>
      </c>
      <c r="N6031" s="21" t="s">
        <v>50</v>
      </c>
      <c r="O6031" s="22"/>
      <c r="P6031" s="22"/>
    </row>
    <row r="6032" spans="1:16" ht="45" x14ac:dyDescent="0.25">
      <c r="A6032" s="21" t="s">
        <v>4306</v>
      </c>
      <c r="B6032" s="21" t="s">
        <v>49</v>
      </c>
      <c r="C6032" s="23">
        <v>24270373.059999999</v>
      </c>
      <c r="D6032" s="23">
        <v>1487.93</v>
      </c>
      <c r="E6032" s="23">
        <v>107434391.15000001</v>
      </c>
      <c r="F6032" s="23">
        <v>1781.04</v>
      </c>
      <c r="G6032" s="23">
        <v>89192223.409999996</v>
      </c>
      <c r="H6032" s="23">
        <v>1690.78</v>
      </c>
      <c r="I6032" s="23">
        <v>88581344.939999998</v>
      </c>
      <c r="J6032" s="23">
        <v>1604.99</v>
      </c>
      <c r="K6032" s="23">
        <v>1</v>
      </c>
      <c r="L6032" s="23">
        <v>1</v>
      </c>
      <c r="M6032" s="21" t="s">
        <v>50</v>
      </c>
      <c r="N6032" s="21" t="s">
        <v>1462</v>
      </c>
      <c r="O6032" s="22"/>
      <c r="P6032" s="23">
        <v>46251.75</v>
      </c>
    </row>
    <row r="6033" spans="1:16" ht="45" x14ac:dyDescent="0.25">
      <c r="A6033" s="21" t="s">
        <v>10021</v>
      </c>
      <c r="B6033" s="21" t="s">
        <v>49</v>
      </c>
      <c r="C6033" s="22"/>
      <c r="D6033" s="22"/>
      <c r="E6033" s="22"/>
      <c r="F6033" s="22"/>
      <c r="G6033" s="22"/>
      <c r="H6033" s="22"/>
      <c r="I6033" s="22"/>
      <c r="J6033" s="22"/>
      <c r="K6033" s="23">
        <v>1</v>
      </c>
      <c r="L6033" s="23">
        <v>1</v>
      </c>
      <c r="M6033" s="21" t="s">
        <v>50</v>
      </c>
      <c r="N6033" s="21" t="s">
        <v>50</v>
      </c>
      <c r="O6033" s="22"/>
      <c r="P6033" s="22"/>
    </row>
    <row r="6034" spans="1:16" ht="45" x14ac:dyDescent="0.25">
      <c r="A6034" s="21" t="s">
        <v>10022</v>
      </c>
      <c r="B6034" s="21" t="s">
        <v>49</v>
      </c>
      <c r="C6034" s="22"/>
      <c r="D6034" s="22"/>
      <c r="E6034" s="22"/>
      <c r="F6034" s="22"/>
      <c r="G6034" s="22"/>
      <c r="H6034" s="22"/>
      <c r="I6034" s="22"/>
      <c r="J6034" s="22"/>
      <c r="K6034" s="23">
        <v>1</v>
      </c>
      <c r="L6034" s="23">
        <v>1</v>
      </c>
      <c r="M6034" s="21" t="s">
        <v>50</v>
      </c>
      <c r="N6034" s="21" t="s">
        <v>50</v>
      </c>
      <c r="O6034" s="22"/>
      <c r="P6034" s="22"/>
    </row>
    <row r="6035" spans="1:16" ht="45" x14ac:dyDescent="0.25">
      <c r="A6035" s="21" t="s">
        <v>10023</v>
      </c>
      <c r="B6035" s="21" t="s">
        <v>49</v>
      </c>
      <c r="C6035" s="22"/>
      <c r="D6035" s="22"/>
      <c r="E6035" s="22"/>
      <c r="F6035" s="22"/>
      <c r="G6035" s="22"/>
      <c r="H6035" s="22"/>
      <c r="I6035" s="22"/>
      <c r="J6035" s="22"/>
      <c r="K6035" s="23">
        <v>1</v>
      </c>
      <c r="L6035" s="23">
        <v>1</v>
      </c>
      <c r="M6035" s="21" t="s">
        <v>50</v>
      </c>
      <c r="N6035" s="21" t="s">
        <v>50</v>
      </c>
      <c r="O6035" s="22"/>
      <c r="P6035" s="22"/>
    </row>
    <row r="6036" spans="1:16" ht="45" x14ac:dyDescent="0.25">
      <c r="A6036" s="21" t="s">
        <v>10024</v>
      </c>
      <c r="B6036" s="21" t="s">
        <v>49</v>
      </c>
      <c r="C6036" s="22"/>
      <c r="D6036" s="22"/>
      <c r="E6036" s="22"/>
      <c r="F6036" s="22"/>
      <c r="G6036" s="22"/>
      <c r="H6036" s="22"/>
      <c r="I6036" s="22"/>
      <c r="J6036" s="22"/>
      <c r="K6036" s="23">
        <v>1</v>
      </c>
      <c r="L6036" s="23">
        <v>1</v>
      </c>
      <c r="M6036" s="21" t="s">
        <v>50</v>
      </c>
      <c r="N6036" s="21" t="s">
        <v>50</v>
      </c>
      <c r="O6036" s="22"/>
      <c r="P6036" s="22"/>
    </row>
    <row r="6037" spans="1:16" ht="45" x14ac:dyDescent="0.25">
      <c r="A6037" s="21" t="s">
        <v>10025</v>
      </c>
      <c r="B6037" s="21" t="s">
        <v>49</v>
      </c>
      <c r="C6037" s="22"/>
      <c r="D6037" s="22"/>
      <c r="E6037" s="22"/>
      <c r="F6037" s="22"/>
      <c r="G6037" s="22"/>
      <c r="H6037" s="22"/>
      <c r="I6037" s="22"/>
      <c r="J6037" s="22"/>
      <c r="K6037" s="23">
        <v>1</v>
      </c>
      <c r="L6037" s="23">
        <v>1</v>
      </c>
      <c r="M6037" s="21" t="s">
        <v>50</v>
      </c>
      <c r="N6037" s="21" t="s">
        <v>50</v>
      </c>
      <c r="O6037" s="22"/>
      <c r="P6037" s="22"/>
    </row>
    <row r="6038" spans="1:16" ht="45" x14ac:dyDescent="0.25">
      <c r="A6038" s="21" t="s">
        <v>10026</v>
      </c>
      <c r="B6038" s="21" t="s">
        <v>49</v>
      </c>
      <c r="C6038" s="22"/>
      <c r="D6038" s="22"/>
      <c r="E6038" s="22"/>
      <c r="F6038" s="22"/>
      <c r="G6038" s="22"/>
      <c r="H6038" s="22"/>
      <c r="I6038" s="22"/>
      <c r="J6038" s="22"/>
      <c r="K6038" s="23">
        <v>1</v>
      </c>
      <c r="L6038" s="23">
        <v>1</v>
      </c>
      <c r="M6038" s="21" t="s">
        <v>50</v>
      </c>
      <c r="N6038" s="21" t="s">
        <v>50</v>
      </c>
      <c r="O6038" s="22"/>
      <c r="P6038" s="22"/>
    </row>
    <row r="6039" spans="1:16" ht="45" x14ac:dyDescent="0.25">
      <c r="A6039" s="21" t="s">
        <v>10027</v>
      </c>
      <c r="B6039" s="21" t="s">
        <v>49</v>
      </c>
      <c r="C6039" s="22"/>
      <c r="D6039" s="22"/>
      <c r="E6039" s="22"/>
      <c r="F6039" s="22"/>
      <c r="G6039" s="22"/>
      <c r="H6039" s="22"/>
      <c r="I6039" s="22"/>
      <c r="J6039" s="22"/>
      <c r="K6039" s="23">
        <v>1</v>
      </c>
      <c r="L6039" s="23">
        <v>1</v>
      </c>
      <c r="M6039" s="21" t="s">
        <v>50</v>
      </c>
      <c r="N6039" s="21" t="s">
        <v>50</v>
      </c>
      <c r="O6039" s="22"/>
      <c r="P6039" s="22"/>
    </row>
    <row r="6040" spans="1:16" ht="45" x14ac:dyDescent="0.25">
      <c r="A6040" s="21" t="s">
        <v>10028</v>
      </c>
      <c r="B6040" s="21" t="s">
        <v>49</v>
      </c>
      <c r="C6040" s="22"/>
      <c r="D6040" s="22"/>
      <c r="E6040" s="22"/>
      <c r="F6040" s="22"/>
      <c r="G6040" s="22"/>
      <c r="H6040" s="22"/>
      <c r="I6040" s="22"/>
      <c r="J6040" s="22"/>
      <c r="K6040" s="23">
        <v>1</v>
      </c>
      <c r="L6040" s="23">
        <v>1</v>
      </c>
      <c r="M6040" s="21" t="s">
        <v>50</v>
      </c>
      <c r="N6040" s="21" t="s">
        <v>50</v>
      </c>
      <c r="O6040" s="22"/>
      <c r="P6040" s="22"/>
    </row>
    <row r="6041" spans="1:16" ht="45" x14ac:dyDescent="0.25">
      <c r="A6041" s="21" t="s">
        <v>10029</v>
      </c>
      <c r="B6041" s="21" t="s">
        <v>49</v>
      </c>
      <c r="C6041" s="22"/>
      <c r="D6041" s="22"/>
      <c r="E6041" s="22"/>
      <c r="F6041" s="22"/>
      <c r="G6041" s="22"/>
      <c r="H6041" s="22"/>
      <c r="I6041" s="22"/>
      <c r="J6041" s="22"/>
      <c r="K6041" s="23">
        <v>1</v>
      </c>
      <c r="L6041" s="23">
        <v>1</v>
      </c>
      <c r="M6041" s="21" t="s">
        <v>50</v>
      </c>
      <c r="N6041" s="21" t="s">
        <v>50</v>
      </c>
      <c r="O6041" s="22"/>
      <c r="P6041" s="22"/>
    </row>
    <row r="6042" spans="1:16" ht="45" x14ac:dyDescent="0.25">
      <c r="A6042" s="21" t="s">
        <v>10030</v>
      </c>
      <c r="B6042" s="21" t="s">
        <v>49</v>
      </c>
      <c r="C6042" s="22"/>
      <c r="D6042" s="22"/>
      <c r="E6042" s="22"/>
      <c r="F6042" s="22"/>
      <c r="G6042" s="22"/>
      <c r="H6042" s="22"/>
      <c r="I6042" s="22"/>
      <c r="J6042" s="22"/>
      <c r="K6042" s="23">
        <v>1</v>
      </c>
      <c r="L6042" s="23">
        <v>1</v>
      </c>
      <c r="M6042" s="21" t="s">
        <v>50</v>
      </c>
      <c r="N6042" s="21" t="s">
        <v>50</v>
      </c>
      <c r="O6042" s="22"/>
      <c r="P6042" s="22"/>
    </row>
    <row r="6043" spans="1:16" ht="45" x14ac:dyDescent="0.25">
      <c r="A6043" s="21" t="s">
        <v>10031</v>
      </c>
      <c r="B6043" s="21" t="s">
        <v>49</v>
      </c>
      <c r="C6043" s="22"/>
      <c r="D6043" s="22"/>
      <c r="E6043" s="22"/>
      <c r="F6043" s="22"/>
      <c r="G6043" s="22"/>
      <c r="H6043" s="22"/>
      <c r="I6043" s="22"/>
      <c r="J6043" s="22"/>
      <c r="K6043" s="23">
        <v>1</v>
      </c>
      <c r="L6043" s="23">
        <v>1</v>
      </c>
      <c r="M6043" s="21" t="s">
        <v>50</v>
      </c>
      <c r="N6043" s="21" t="s">
        <v>50</v>
      </c>
      <c r="O6043" s="22"/>
      <c r="P6043" s="22"/>
    </row>
    <row r="6044" spans="1:16" ht="45" x14ac:dyDescent="0.25">
      <c r="A6044" s="21" t="s">
        <v>4309</v>
      </c>
      <c r="B6044" s="21" t="s">
        <v>49</v>
      </c>
      <c r="C6044" s="23">
        <v>64417738.850000001</v>
      </c>
      <c r="D6044" s="23">
        <v>294.64</v>
      </c>
      <c r="E6044" s="23">
        <v>32453084.32</v>
      </c>
      <c r="F6044" s="23">
        <v>151.58000000000001</v>
      </c>
      <c r="G6044" s="23">
        <v>69532833.040000007</v>
      </c>
      <c r="H6044" s="23">
        <v>243.93</v>
      </c>
      <c r="I6044" s="23">
        <v>88718031.239999995</v>
      </c>
      <c r="J6044" s="23">
        <v>259.35000000000002</v>
      </c>
      <c r="K6044" s="23">
        <v>1</v>
      </c>
      <c r="L6044" s="23">
        <v>1</v>
      </c>
      <c r="M6044" s="21" t="s">
        <v>50</v>
      </c>
      <c r="N6044" s="21" t="s">
        <v>1462</v>
      </c>
      <c r="O6044" s="22"/>
      <c r="P6044" s="23">
        <v>294566.75</v>
      </c>
    </row>
    <row r="6045" spans="1:16" ht="45" x14ac:dyDescent="0.25">
      <c r="A6045" s="21" t="s">
        <v>10032</v>
      </c>
      <c r="B6045" s="21" t="s">
        <v>49</v>
      </c>
      <c r="C6045" s="22"/>
      <c r="D6045" s="22"/>
      <c r="E6045" s="22"/>
      <c r="F6045" s="22"/>
      <c r="G6045" s="22"/>
      <c r="H6045" s="22"/>
      <c r="I6045" s="22"/>
      <c r="J6045" s="22"/>
      <c r="K6045" s="23">
        <v>1</v>
      </c>
      <c r="L6045" s="23">
        <v>1</v>
      </c>
      <c r="M6045" s="21" t="s">
        <v>50</v>
      </c>
      <c r="N6045" s="21" t="s">
        <v>50</v>
      </c>
      <c r="O6045" s="22"/>
      <c r="P6045" s="22"/>
    </row>
    <row r="6046" spans="1:16" ht="45" x14ac:dyDescent="0.25">
      <c r="A6046" s="21" t="s">
        <v>1296</v>
      </c>
      <c r="B6046" s="21" t="s">
        <v>49</v>
      </c>
      <c r="C6046" s="23">
        <v>10060001.32</v>
      </c>
      <c r="D6046" s="23">
        <v>294.64</v>
      </c>
      <c r="E6046" s="23">
        <v>33715009.649999999</v>
      </c>
      <c r="F6046" s="23">
        <v>417.84</v>
      </c>
      <c r="G6046" s="23">
        <v>10858816.289999999</v>
      </c>
      <c r="H6046" s="23">
        <v>243.93</v>
      </c>
      <c r="I6046" s="23">
        <v>13854933.859999999</v>
      </c>
      <c r="J6046" s="23">
        <v>259.35000000000002</v>
      </c>
      <c r="K6046" s="23">
        <v>1</v>
      </c>
      <c r="L6046" s="23">
        <v>1</v>
      </c>
      <c r="M6046" s="21" t="s">
        <v>50</v>
      </c>
      <c r="N6046" s="21" t="s">
        <v>1462</v>
      </c>
      <c r="O6046" s="22"/>
      <c r="P6046" s="23">
        <v>44760</v>
      </c>
    </row>
    <row r="6047" spans="1:16" ht="45" x14ac:dyDescent="0.25">
      <c r="A6047" s="21" t="s">
        <v>10033</v>
      </c>
      <c r="B6047" s="21" t="s">
        <v>49</v>
      </c>
      <c r="C6047" s="22"/>
      <c r="D6047" s="22"/>
      <c r="E6047" s="22"/>
      <c r="F6047" s="22"/>
      <c r="G6047" s="22"/>
      <c r="H6047" s="22"/>
      <c r="I6047" s="22"/>
      <c r="J6047" s="22"/>
      <c r="K6047" s="23">
        <v>1</v>
      </c>
      <c r="L6047" s="23">
        <v>1</v>
      </c>
      <c r="M6047" s="21" t="s">
        <v>50</v>
      </c>
      <c r="N6047" s="21" t="s">
        <v>50</v>
      </c>
      <c r="O6047" s="22"/>
      <c r="P6047" s="22"/>
    </row>
    <row r="6048" spans="1:16" ht="45" x14ac:dyDescent="0.25">
      <c r="A6048" s="21" t="s">
        <v>10034</v>
      </c>
      <c r="B6048" s="21" t="s">
        <v>49</v>
      </c>
      <c r="C6048" s="22"/>
      <c r="D6048" s="22"/>
      <c r="E6048" s="22"/>
      <c r="F6048" s="22"/>
      <c r="G6048" s="22"/>
      <c r="H6048" s="22"/>
      <c r="I6048" s="22"/>
      <c r="J6048" s="22"/>
      <c r="K6048" s="23">
        <v>1</v>
      </c>
      <c r="L6048" s="23">
        <v>1</v>
      </c>
      <c r="M6048" s="21" t="s">
        <v>50</v>
      </c>
      <c r="N6048" s="21" t="s">
        <v>50</v>
      </c>
      <c r="O6048" s="22"/>
      <c r="P6048" s="22"/>
    </row>
    <row r="6049" spans="1:16" ht="45" x14ac:dyDescent="0.25">
      <c r="A6049" s="21" t="s">
        <v>10035</v>
      </c>
      <c r="B6049" s="21" t="s">
        <v>49</v>
      </c>
      <c r="C6049" s="22"/>
      <c r="D6049" s="22"/>
      <c r="E6049" s="22"/>
      <c r="F6049" s="22"/>
      <c r="G6049" s="22"/>
      <c r="H6049" s="22"/>
      <c r="I6049" s="22"/>
      <c r="J6049" s="22"/>
      <c r="K6049" s="23">
        <v>1</v>
      </c>
      <c r="L6049" s="23">
        <v>1</v>
      </c>
      <c r="M6049" s="21" t="s">
        <v>50</v>
      </c>
      <c r="N6049" s="21" t="s">
        <v>50</v>
      </c>
      <c r="O6049" s="22"/>
      <c r="P6049" s="22"/>
    </row>
    <row r="6050" spans="1:16" ht="45" x14ac:dyDescent="0.25">
      <c r="A6050" s="21" t="s">
        <v>10036</v>
      </c>
      <c r="B6050" s="21" t="s">
        <v>49</v>
      </c>
      <c r="C6050" s="22"/>
      <c r="D6050" s="22"/>
      <c r="E6050" s="22"/>
      <c r="F6050" s="22"/>
      <c r="G6050" s="22"/>
      <c r="H6050" s="22"/>
      <c r="I6050" s="22"/>
      <c r="J6050" s="22"/>
      <c r="K6050" s="23">
        <v>1</v>
      </c>
      <c r="L6050" s="23">
        <v>1</v>
      </c>
      <c r="M6050" s="21" t="s">
        <v>50</v>
      </c>
      <c r="N6050" s="21" t="s">
        <v>50</v>
      </c>
      <c r="O6050" s="22"/>
      <c r="P6050" s="22"/>
    </row>
    <row r="6051" spans="1:16" ht="45" x14ac:dyDescent="0.25">
      <c r="A6051" s="21" t="s">
        <v>10037</v>
      </c>
      <c r="B6051" s="21" t="s">
        <v>49</v>
      </c>
      <c r="C6051" s="22"/>
      <c r="D6051" s="22"/>
      <c r="E6051" s="22"/>
      <c r="F6051" s="22"/>
      <c r="G6051" s="22"/>
      <c r="H6051" s="22"/>
      <c r="I6051" s="22"/>
      <c r="J6051" s="22"/>
      <c r="K6051" s="23">
        <v>1</v>
      </c>
      <c r="L6051" s="23">
        <v>1</v>
      </c>
      <c r="M6051" s="21" t="s">
        <v>50</v>
      </c>
      <c r="N6051" s="21" t="s">
        <v>50</v>
      </c>
      <c r="O6051" s="22"/>
      <c r="P6051" s="22"/>
    </row>
    <row r="6052" spans="1:16" ht="45" x14ac:dyDescent="0.25">
      <c r="A6052" s="21" t="s">
        <v>10038</v>
      </c>
      <c r="B6052" s="21" t="s">
        <v>49</v>
      </c>
      <c r="C6052" s="22"/>
      <c r="D6052" s="22"/>
      <c r="E6052" s="22"/>
      <c r="F6052" s="22"/>
      <c r="G6052" s="22"/>
      <c r="H6052" s="22"/>
      <c r="I6052" s="22"/>
      <c r="J6052" s="22"/>
      <c r="K6052" s="23">
        <v>1</v>
      </c>
      <c r="L6052" s="23">
        <v>1</v>
      </c>
      <c r="M6052" s="21" t="s">
        <v>50</v>
      </c>
      <c r="N6052" s="21" t="s">
        <v>50</v>
      </c>
      <c r="O6052" s="22"/>
      <c r="P6052" s="22"/>
    </row>
    <row r="6053" spans="1:16" ht="45" x14ac:dyDescent="0.25">
      <c r="A6053" s="21" t="s">
        <v>10039</v>
      </c>
      <c r="B6053" s="21" t="s">
        <v>49</v>
      </c>
      <c r="C6053" s="22"/>
      <c r="D6053" s="22"/>
      <c r="E6053" s="22"/>
      <c r="F6053" s="22"/>
      <c r="G6053" s="22"/>
      <c r="H6053" s="22"/>
      <c r="I6053" s="22"/>
      <c r="J6053" s="22"/>
      <c r="K6053" s="23">
        <v>1</v>
      </c>
      <c r="L6053" s="23">
        <v>1</v>
      </c>
      <c r="M6053" s="21" t="s">
        <v>50</v>
      </c>
      <c r="N6053" s="21" t="s">
        <v>50</v>
      </c>
      <c r="O6053" s="22"/>
      <c r="P6053" s="22"/>
    </row>
    <row r="6054" spans="1:16" ht="45" x14ac:dyDescent="0.25">
      <c r="A6054" s="21" t="s">
        <v>725</v>
      </c>
      <c r="B6054" s="21" t="s">
        <v>49</v>
      </c>
      <c r="C6054" s="23">
        <v>131350285.47</v>
      </c>
      <c r="D6054" s="23">
        <v>105.88</v>
      </c>
      <c r="E6054" s="23">
        <v>79633083.510000005</v>
      </c>
      <c r="F6054" s="23">
        <v>97.52</v>
      </c>
      <c r="G6054" s="23">
        <v>100287611.81999999</v>
      </c>
      <c r="H6054" s="23">
        <v>115.6</v>
      </c>
      <c r="I6054" s="23">
        <v>111700041.23</v>
      </c>
      <c r="J6054" s="23">
        <v>137.47999999999999</v>
      </c>
      <c r="K6054" s="23">
        <v>1</v>
      </c>
      <c r="L6054" s="23">
        <v>1</v>
      </c>
      <c r="M6054" s="21" t="s">
        <v>50</v>
      </c>
      <c r="N6054" s="21" t="s">
        <v>58</v>
      </c>
      <c r="O6054" s="22"/>
      <c r="P6054" s="23">
        <v>1054818.75</v>
      </c>
    </row>
    <row r="6055" spans="1:16" ht="45" x14ac:dyDescent="0.25">
      <c r="A6055" s="21" t="s">
        <v>10040</v>
      </c>
      <c r="B6055" s="21" t="s">
        <v>49</v>
      </c>
      <c r="C6055" s="22"/>
      <c r="D6055" s="22"/>
      <c r="E6055" s="22"/>
      <c r="F6055" s="22"/>
      <c r="G6055" s="22"/>
      <c r="H6055" s="22"/>
      <c r="I6055" s="22"/>
      <c r="J6055" s="22"/>
      <c r="K6055" s="23">
        <v>1</v>
      </c>
      <c r="L6055" s="23">
        <v>1</v>
      </c>
      <c r="M6055" s="21" t="s">
        <v>50</v>
      </c>
      <c r="N6055" s="21" t="s">
        <v>50</v>
      </c>
      <c r="O6055" s="22"/>
      <c r="P6055" s="22"/>
    </row>
    <row r="6056" spans="1:16" ht="45" x14ac:dyDescent="0.25">
      <c r="A6056" s="21" t="s">
        <v>4313</v>
      </c>
      <c r="B6056" s="21" t="s">
        <v>49</v>
      </c>
      <c r="C6056" s="22"/>
      <c r="D6056" s="22"/>
      <c r="E6056" s="23">
        <v>152106475.03999999</v>
      </c>
      <c r="F6056" s="23">
        <v>154.61000000000001</v>
      </c>
      <c r="G6056" s="23">
        <v>69518377.569999993</v>
      </c>
      <c r="H6056" s="23">
        <v>71.63</v>
      </c>
      <c r="I6056" s="23">
        <v>240642539.91999999</v>
      </c>
      <c r="J6056" s="23">
        <v>352.51</v>
      </c>
      <c r="K6056" s="23">
        <v>1</v>
      </c>
      <c r="L6056" s="23">
        <v>1</v>
      </c>
      <c r="M6056" s="21" t="s">
        <v>50</v>
      </c>
      <c r="N6056" s="21" t="s">
        <v>50</v>
      </c>
      <c r="O6056" s="22"/>
      <c r="P6056" s="22"/>
    </row>
    <row r="6057" spans="1:16" ht="45" x14ac:dyDescent="0.25">
      <c r="A6057" s="21" t="s">
        <v>4315</v>
      </c>
      <c r="B6057" s="21" t="s">
        <v>49</v>
      </c>
      <c r="C6057" s="23">
        <v>55569395.719999999</v>
      </c>
      <c r="D6057" s="23">
        <v>29.6</v>
      </c>
      <c r="E6057" s="23">
        <v>27682307.210000001</v>
      </c>
      <c r="F6057" s="23">
        <v>31.07</v>
      </c>
      <c r="G6057" s="23">
        <v>37073486.009999998</v>
      </c>
      <c r="H6057" s="23">
        <v>46.1</v>
      </c>
      <c r="I6057" s="23">
        <v>28794243.629999999</v>
      </c>
      <c r="J6057" s="23">
        <v>31.84</v>
      </c>
      <c r="K6057" s="23">
        <v>1</v>
      </c>
      <c r="L6057" s="23">
        <v>1</v>
      </c>
      <c r="M6057" s="21" t="s">
        <v>50</v>
      </c>
      <c r="N6057" s="21" t="s">
        <v>58</v>
      </c>
      <c r="O6057" s="22"/>
      <c r="P6057" s="23">
        <v>821716.5</v>
      </c>
    </row>
    <row r="6058" spans="1:16" ht="45" x14ac:dyDescent="0.25">
      <c r="A6058" s="21" t="s">
        <v>10041</v>
      </c>
      <c r="B6058" s="21" t="s">
        <v>49</v>
      </c>
      <c r="C6058" s="22"/>
      <c r="D6058" s="22"/>
      <c r="E6058" s="22"/>
      <c r="F6058" s="22"/>
      <c r="G6058" s="22"/>
      <c r="H6058" s="22"/>
      <c r="I6058" s="22"/>
      <c r="J6058" s="22"/>
      <c r="K6058" s="23">
        <v>1</v>
      </c>
      <c r="L6058" s="23">
        <v>1</v>
      </c>
      <c r="M6058" s="21" t="s">
        <v>50</v>
      </c>
      <c r="N6058" s="21" t="s">
        <v>50</v>
      </c>
      <c r="O6058" s="22"/>
      <c r="P6058" s="22"/>
    </row>
    <row r="6059" spans="1:16" ht="45" x14ac:dyDescent="0.25">
      <c r="A6059" s="21" t="s">
        <v>10042</v>
      </c>
      <c r="B6059" s="21" t="s">
        <v>49</v>
      </c>
      <c r="C6059" s="22"/>
      <c r="D6059" s="22"/>
      <c r="E6059" s="22"/>
      <c r="F6059" s="22"/>
      <c r="G6059" s="22"/>
      <c r="H6059" s="22"/>
      <c r="I6059" s="22"/>
      <c r="J6059" s="22"/>
      <c r="K6059" s="23">
        <v>1</v>
      </c>
      <c r="L6059" s="23">
        <v>1</v>
      </c>
      <c r="M6059" s="21" t="s">
        <v>50</v>
      </c>
      <c r="N6059" s="21" t="s">
        <v>50</v>
      </c>
      <c r="O6059" s="22"/>
      <c r="P6059" s="22"/>
    </row>
    <row r="6060" spans="1:16" ht="45" x14ac:dyDescent="0.25">
      <c r="A6060" s="21" t="s">
        <v>10043</v>
      </c>
      <c r="B6060" s="21" t="s">
        <v>49</v>
      </c>
      <c r="C6060" s="22"/>
      <c r="D6060" s="22"/>
      <c r="E6060" s="22"/>
      <c r="F6060" s="22"/>
      <c r="G6060" s="22"/>
      <c r="H6060" s="22"/>
      <c r="I6060" s="22"/>
      <c r="J6060" s="22"/>
      <c r="K6060" s="23">
        <v>1</v>
      </c>
      <c r="L6060" s="23">
        <v>1</v>
      </c>
      <c r="M6060" s="21" t="s">
        <v>50</v>
      </c>
      <c r="N6060" s="21" t="s">
        <v>50</v>
      </c>
      <c r="O6060" s="22"/>
      <c r="P6060" s="22"/>
    </row>
    <row r="6061" spans="1:16" ht="45" x14ac:dyDescent="0.25">
      <c r="A6061" s="21" t="s">
        <v>4317</v>
      </c>
      <c r="B6061" s="21" t="s">
        <v>49</v>
      </c>
      <c r="C6061" s="23">
        <v>48727973</v>
      </c>
      <c r="D6061" s="23">
        <v>105.88</v>
      </c>
      <c r="E6061" s="23">
        <v>40911192.899999999</v>
      </c>
      <c r="F6061" s="23">
        <v>139.19</v>
      </c>
      <c r="G6061" s="23">
        <v>37204426.490000002</v>
      </c>
      <c r="H6061" s="23">
        <v>115.6</v>
      </c>
      <c r="I6061" s="23">
        <v>34322589.210000001</v>
      </c>
      <c r="J6061" s="23">
        <v>116.45</v>
      </c>
      <c r="K6061" s="23">
        <v>1</v>
      </c>
      <c r="L6061" s="23">
        <v>1</v>
      </c>
      <c r="M6061" s="21" t="s">
        <v>50</v>
      </c>
      <c r="N6061" s="21" t="s">
        <v>58</v>
      </c>
      <c r="O6061" s="22"/>
      <c r="P6061" s="23">
        <v>353978.25</v>
      </c>
    </row>
    <row r="6062" spans="1:16" ht="45" x14ac:dyDescent="0.25">
      <c r="A6062" s="21" t="s">
        <v>10044</v>
      </c>
      <c r="B6062" s="21" t="s">
        <v>49</v>
      </c>
      <c r="C6062" s="22"/>
      <c r="D6062" s="22"/>
      <c r="E6062" s="22"/>
      <c r="F6062" s="22"/>
      <c r="G6062" s="22"/>
      <c r="H6062" s="22"/>
      <c r="I6062" s="22"/>
      <c r="J6062" s="22"/>
      <c r="K6062" s="23">
        <v>1</v>
      </c>
      <c r="L6062" s="23">
        <v>1</v>
      </c>
      <c r="M6062" s="21" t="s">
        <v>50</v>
      </c>
      <c r="N6062" s="21" t="s">
        <v>50</v>
      </c>
      <c r="O6062" s="22"/>
      <c r="P6062" s="22"/>
    </row>
    <row r="6063" spans="1:16" ht="45" x14ac:dyDescent="0.25">
      <c r="A6063" s="21" t="s">
        <v>10045</v>
      </c>
      <c r="B6063" s="21" t="s">
        <v>49</v>
      </c>
      <c r="C6063" s="22"/>
      <c r="D6063" s="22"/>
      <c r="E6063" s="22"/>
      <c r="F6063" s="22"/>
      <c r="G6063" s="22"/>
      <c r="H6063" s="22"/>
      <c r="I6063" s="22"/>
      <c r="J6063" s="22"/>
      <c r="K6063" s="23">
        <v>1</v>
      </c>
      <c r="L6063" s="23">
        <v>1</v>
      </c>
      <c r="M6063" s="21" t="s">
        <v>50</v>
      </c>
      <c r="N6063" s="21" t="s">
        <v>50</v>
      </c>
      <c r="O6063" s="22"/>
      <c r="P6063" s="22"/>
    </row>
    <row r="6064" spans="1:16" ht="45" x14ac:dyDescent="0.25">
      <c r="A6064" s="21" t="s">
        <v>10046</v>
      </c>
      <c r="B6064" s="21" t="s">
        <v>49</v>
      </c>
      <c r="C6064" s="22"/>
      <c r="D6064" s="22"/>
      <c r="E6064" s="22"/>
      <c r="F6064" s="22"/>
      <c r="G6064" s="22"/>
      <c r="H6064" s="22"/>
      <c r="I6064" s="22"/>
      <c r="J6064" s="22"/>
      <c r="K6064" s="23">
        <v>1</v>
      </c>
      <c r="L6064" s="23">
        <v>1</v>
      </c>
      <c r="M6064" s="21" t="s">
        <v>50</v>
      </c>
      <c r="N6064" s="21" t="s">
        <v>50</v>
      </c>
      <c r="O6064" s="22"/>
      <c r="P6064" s="22"/>
    </row>
    <row r="6065" spans="1:16" ht="45" x14ac:dyDescent="0.25">
      <c r="A6065" s="21" t="s">
        <v>10047</v>
      </c>
      <c r="B6065" s="21" t="s">
        <v>49</v>
      </c>
      <c r="C6065" s="22"/>
      <c r="D6065" s="22"/>
      <c r="E6065" s="22"/>
      <c r="F6065" s="22"/>
      <c r="G6065" s="22"/>
      <c r="H6065" s="22"/>
      <c r="I6065" s="22"/>
      <c r="J6065" s="22"/>
      <c r="K6065" s="23">
        <v>1</v>
      </c>
      <c r="L6065" s="23">
        <v>1</v>
      </c>
      <c r="M6065" s="21" t="s">
        <v>50</v>
      </c>
      <c r="N6065" s="21" t="s">
        <v>50</v>
      </c>
      <c r="O6065" s="22"/>
      <c r="P6065" s="22"/>
    </row>
    <row r="6066" spans="1:16" ht="45" x14ac:dyDescent="0.25">
      <c r="A6066" s="21" t="s">
        <v>4319</v>
      </c>
      <c r="B6066" s="21" t="s">
        <v>49</v>
      </c>
      <c r="C6066" s="23">
        <v>20564440.390000001</v>
      </c>
      <c r="D6066" s="23">
        <v>1163.43</v>
      </c>
      <c r="E6066" s="23">
        <v>19988173.809999999</v>
      </c>
      <c r="F6066" s="23">
        <v>2236.5700000000002</v>
      </c>
      <c r="G6066" s="23">
        <v>21866581.329999998</v>
      </c>
      <c r="H6066" s="23">
        <v>2205.19</v>
      </c>
      <c r="I6066" s="23">
        <v>19106851.539999999</v>
      </c>
      <c r="J6066" s="23">
        <v>2597.75</v>
      </c>
      <c r="K6066" s="23">
        <v>1</v>
      </c>
      <c r="L6066" s="23">
        <v>1</v>
      </c>
      <c r="M6066" s="21" t="s">
        <v>50</v>
      </c>
      <c r="N6066" s="21" t="s">
        <v>5192</v>
      </c>
      <c r="O6066" s="22"/>
      <c r="P6066" s="23">
        <v>11021.25</v>
      </c>
    </row>
    <row r="6067" spans="1:16" ht="45" x14ac:dyDescent="0.25">
      <c r="A6067" s="21" t="s">
        <v>732</v>
      </c>
      <c r="B6067" s="21" t="s">
        <v>49</v>
      </c>
      <c r="C6067" s="23">
        <v>133922131.7</v>
      </c>
      <c r="D6067" s="23">
        <v>457.61</v>
      </c>
      <c r="E6067" s="23">
        <v>204051428.19999999</v>
      </c>
      <c r="F6067" s="23">
        <v>726.61</v>
      </c>
      <c r="G6067" s="23">
        <v>133862582.12</v>
      </c>
      <c r="H6067" s="23">
        <v>458.68</v>
      </c>
      <c r="I6067" s="23">
        <v>148306732.44999999</v>
      </c>
      <c r="J6067" s="23">
        <v>572.20000000000005</v>
      </c>
      <c r="K6067" s="23">
        <v>1</v>
      </c>
      <c r="L6067" s="23">
        <v>1</v>
      </c>
      <c r="M6067" s="21" t="s">
        <v>50</v>
      </c>
      <c r="N6067" s="21" t="s">
        <v>1462</v>
      </c>
      <c r="O6067" s="22"/>
      <c r="P6067" s="23">
        <v>277567</v>
      </c>
    </row>
    <row r="6068" spans="1:16" ht="45" x14ac:dyDescent="0.25">
      <c r="A6068" s="21" t="s">
        <v>10048</v>
      </c>
      <c r="B6068" s="21" t="s">
        <v>49</v>
      </c>
      <c r="C6068" s="22"/>
      <c r="D6068" s="22"/>
      <c r="E6068" s="22"/>
      <c r="F6068" s="22"/>
      <c r="G6068" s="22"/>
      <c r="H6068" s="22"/>
      <c r="I6068" s="22"/>
      <c r="J6068" s="22"/>
      <c r="K6068" s="23">
        <v>1</v>
      </c>
      <c r="L6068" s="23">
        <v>1</v>
      </c>
      <c r="M6068" s="21" t="s">
        <v>50</v>
      </c>
      <c r="N6068" s="21" t="s">
        <v>50</v>
      </c>
      <c r="O6068" s="22"/>
      <c r="P6068" s="22"/>
    </row>
    <row r="6069" spans="1:16" ht="45" x14ac:dyDescent="0.25">
      <c r="A6069" s="21" t="s">
        <v>10049</v>
      </c>
      <c r="B6069" s="21" t="s">
        <v>49</v>
      </c>
      <c r="C6069" s="22"/>
      <c r="D6069" s="22"/>
      <c r="E6069" s="22"/>
      <c r="F6069" s="22"/>
      <c r="G6069" s="22"/>
      <c r="H6069" s="22"/>
      <c r="I6069" s="22"/>
      <c r="J6069" s="22"/>
      <c r="K6069" s="23">
        <v>1</v>
      </c>
      <c r="L6069" s="23">
        <v>1</v>
      </c>
      <c r="M6069" s="21" t="s">
        <v>50</v>
      </c>
      <c r="N6069" s="21" t="s">
        <v>50</v>
      </c>
      <c r="O6069" s="22"/>
      <c r="P6069" s="22"/>
    </row>
    <row r="6070" spans="1:16" ht="45" x14ac:dyDescent="0.25">
      <c r="A6070" s="21" t="s">
        <v>10050</v>
      </c>
      <c r="B6070" s="21" t="s">
        <v>49</v>
      </c>
      <c r="C6070" s="22"/>
      <c r="D6070" s="22"/>
      <c r="E6070" s="22"/>
      <c r="F6070" s="22"/>
      <c r="G6070" s="22"/>
      <c r="H6070" s="22"/>
      <c r="I6070" s="22"/>
      <c r="J6070" s="22"/>
      <c r="K6070" s="23">
        <v>1</v>
      </c>
      <c r="L6070" s="23">
        <v>1</v>
      </c>
      <c r="M6070" s="21" t="s">
        <v>50</v>
      </c>
      <c r="N6070" s="21" t="s">
        <v>50</v>
      </c>
      <c r="O6070" s="22"/>
      <c r="P6070" s="22"/>
    </row>
    <row r="6071" spans="1:16" ht="45" x14ac:dyDescent="0.25">
      <c r="A6071" s="21" t="s">
        <v>10051</v>
      </c>
      <c r="B6071" s="21" t="s">
        <v>49</v>
      </c>
      <c r="C6071" s="22"/>
      <c r="D6071" s="22"/>
      <c r="E6071" s="22"/>
      <c r="F6071" s="22"/>
      <c r="G6071" s="22"/>
      <c r="H6071" s="22"/>
      <c r="I6071" s="22"/>
      <c r="J6071" s="22"/>
      <c r="K6071" s="23">
        <v>1</v>
      </c>
      <c r="L6071" s="23">
        <v>1</v>
      </c>
      <c r="M6071" s="21" t="s">
        <v>50</v>
      </c>
      <c r="N6071" s="21" t="s">
        <v>50</v>
      </c>
      <c r="O6071" s="22"/>
      <c r="P6071" s="22"/>
    </row>
    <row r="6072" spans="1:16" ht="45" x14ac:dyDescent="0.25">
      <c r="A6072" s="21" t="s">
        <v>10052</v>
      </c>
      <c r="B6072" s="21" t="s">
        <v>49</v>
      </c>
      <c r="C6072" s="22"/>
      <c r="D6072" s="22"/>
      <c r="E6072" s="22"/>
      <c r="F6072" s="22"/>
      <c r="G6072" s="22"/>
      <c r="H6072" s="22"/>
      <c r="I6072" s="22"/>
      <c r="J6072" s="22"/>
      <c r="K6072" s="23">
        <v>1</v>
      </c>
      <c r="L6072" s="23">
        <v>1</v>
      </c>
      <c r="M6072" s="21" t="s">
        <v>50</v>
      </c>
      <c r="N6072" s="21" t="s">
        <v>50</v>
      </c>
      <c r="O6072" s="22"/>
      <c r="P6072" s="22"/>
    </row>
    <row r="6073" spans="1:16" ht="45" x14ac:dyDescent="0.25">
      <c r="A6073" s="21" t="s">
        <v>10053</v>
      </c>
      <c r="B6073" s="21" t="s">
        <v>49</v>
      </c>
      <c r="C6073" s="22"/>
      <c r="D6073" s="22"/>
      <c r="E6073" s="22"/>
      <c r="F6073" s="22"/>
      <c r="G6073" s="22"/>
      <c r="H6073" s="22"/>
      <c r="I6073" s="22"/>
      <c r="J6073" s="22"/>
      <c r="K6073" s="23">
        <v>1</v>
      </c>
      <c r="L6073" s="23">
        <v>1</v>
      </c>
      <c r="M6073" s="21" t="s">
        <v>50</v>
      </c>
      <c r="N6073" s="21" t="s">
        <v>50</v>
      </c>
      <c r="O6073" s="22"/>
      <c r="P6073" s="22"/>
    </row>
    <row r="6074" spans="1:16" ht="45" x14ac:dyDescent="0.25">
      <c r="A6074" s="21" t="s">
        <v>10054</v>
      </c>
      <c r="B6074" s="21" t="s">
        <v>49</v>
      </c>
      <c r="C6074" s="22"/>
      <c r="D6074" s="22"/>
      <c r="E6074" s="22"/>
      <c r="F6074" s="22"/>
      <c r="G6074" s="22"/>
      <c r="H6074" s="22"/>
      <c r="I6074" s="22"/>
      <c r="J6074" s="22"/>
      <c r="K6074" s="23">
        <v>1</v>
      </c>
      <c r="L6074" s="23">
        <v>1</v>
      </c>
      <c r="M6074" s="21" t="s">
        <v>50</v>
      </c>
      <c r="N6074" s="21" t="s">
        <v>50</v>
      </c>
      <c r="O6074" s="22"/>
      <c r="P6074" s="22"/>
    </row>
    <row r="6075" spans="1:16" ht="45" x14ac:dyDescent="0.25">
      <c r="A6075" s="21" t="s">
        <v>10055</v>
      </c>
      <c r="B6075" s="21" t="s">
        <v>49</v>
      </c>
      <c r="C6075" s="22"/>
      <c r="D6075" s="22"/>
      <c r="E6075" s="22"/>
      <c r="F6075" s="22"/>
      <c r="G6075" s="22"/>
      <c r="H6075" s="22"/>
      <c r="I6075" s="22"/>
      <c r="J6075" s="22"/>
      <c r="K6075" s="23">
        <v>1</v>
      </c>
      <c r="L6075" s="23">
        <v>1</v>
      </c>
      <c r="M6075" s="21" t="s">
        <v>50</v>
      </c>
      <c r="N6075" s="21" t="s">
        <v>50</v>
      </c>
      <c r="O6075" s="22"/>
      <c r="P6075" s="22"/>
    </row>
    <row r="6076" spans="1:16" ht="45" x14ac:dyDescent="0.25">
      <c r="A6076" s="21" t="s">
        <v>10056</v>
      </c>
      <c r="B6076" s="21" t="s">
        <v>49</v>
      </c>
      <c r="C6076" s="22"/>
      <c r="D6076" s="22"/>
      <c r="E6076" s="22"/>
      <c r="F6076" s="22"/>
      <c r="G6076" s="22"/>
      <c r="H6076" s="22"/>
      <c r="I6076" s="22"/>
      <c r="J6076" s="22"/>
      <c r="K6076" s="23">
        <v>1</v>
      </c>
      <c r="L6076" s="23">
        <v>1</v>
      </c>
      <c r="M6076" s="21" t="s">
        <v>50</v>
      </c>
      <c r="N6076" s="21" t="s">
        <v>50</v>
      </c>
      <c r="O6076" s="22"/>
      <c r="P6076" s="22"/>
    </row>
    <row r="6077" spans="1:16" ht="45" x14ac:dyDescent="0.25">
      <c r="A6077" s="21" t="s">
        <v>10057</v>
      </c>
      <c r="B6077" s="21" t="s">
        <v>49</v>
      </c>
      <c r="C6077" s="22"/>
      <c r="D6077" s="22"/>
      <c r="E6077" s="22"/>
      <c r="F6077" s="22"/>
      <c r="G6077" s="22"/>
      <c r="H6077" s="22"/>
      <c r="I6077" s="22"/>
      <c r="J6077" s="22"/>
      <c r="K6077" s="23">
        <v>1</v>
      </c>
      <c r="L6077" s="23">
        <v>1</v>
      </c>
      <c r="M6077" s="21" t="s">
        <v>50</v>
      </c>
      <c r="N6077" s="21" t="s">
        <v>50</v>
      </c>
      <c r="O6077" s="22"/>
      <c r="P6077" s="22"/>
    </row>
    <row r="6078" spans="1:16" ht="45" x14ac:dyDescent="0.25">
      <c r="A6078" s="21" t="s">
        <v>4325</v>
      </c>
      <c r="B6078" s="21" t="s">
        <v>49</v>
      </c>
      <c r="C6078" s="23">
        <v>18238784.98</v>
      </c>
      <c r="D6078" s="23">
        <v>38.57</v>
      </c>
      <c r="E6078" s="23">
        <v>12317699.439999999</v>
      </c>
      <c r="F6078" s="23">
        <v>31.7</v>
      </c>
      <c r="G6078" s="23">
        <v>39495231.189999998</v>
      </c>
      <c r="H6078" s="23">
        <v>84.64</v>
      </c>
      <c r="I6078" s="23">
        <v>18290566.52</v>
      </c>
      <c r="J6078" s="23">
        <v>39.15</v>
      </c>
      <c r="K6078" s="23">
        <v>1</v>
      </c>
      <c r="L6078" s="23">
        <v>1</v>
      </c>
      <c r="M6078" s="21" t="s">
        <v>50</v>
      </c>
      <c r="N6078" s="21" t="s">
        <v>58</v>
      </c>
      <c r="O6078" s="22"/>
      <c r="P6078" s="23">
        <v>444110.25</v>
      </c>
    </row>
    <row r="6079" spans="1:16" ht="45" x14ac:dyDescent="0.25">
      <c r="A6079" s="21" t="s">
        <v>10058</v>
      </c>
      <c r="B6079" s="21" t="s">
        <v>49</v>
      </c>
      <c r="C6079" s="22"/>
      <c r="D6079" s="22"/>
      <c r="E6079" s="22"/>
      <c r="F6079" s="22"/>
      <c r="G6079" s="22"/>
      <c r="H6079" s="22"/>
      <c r="I6079" s="22"/>
      <c r="J6079" s="22"/>
      <c r="K6079" s="23">
        <v>1</v>
      </c>
      <c r="L6079" s="23">
        <v>1</v>
      </c>
      <c r="M6079" s="21" t="s">
        <v>50</v>
      </c>
      <c r="N6079" s="21" t="s">
        <v>50</v>
      </c>
      <c r="O6079" s="22"/>
      <c r="P6079" s="22"/>
    </row>
    <row r="6080" spans="1:16" ht="45" x14ac:dyDescent="0.25">
      <c r="A6080" s="21" t="s">
        <v>10059</v>
      </c>
      <c r="B6080" s="21" t="s">
        <v>49</v>
      </c>
      <c r="C6080" s="22"/>
      <c r="D6080" s="22"/>
      <c r="E6080" s="22"/>
      <c r="F6080" s="22"/>
      <c r="G6080" s="22"/>
      <c r="H6080" s="22"/>
      <c r="I6080" s="22"/>
      <c r="J6080" s="22"/>
      <c r="K6080" s="23">
        <v>1</v>
      </c>
      <c r="L6080" s="23">
        <v>1</v>
      </c>
      <c r="M6080" s="21" t="s">
        <v>50</v>
      </c>
      <c r="N6080" s="21" t="s">
        <v>50</v>
      </c>
      <c r="O6080" s="22"/>
      <c r="P6080" s="22"/>
    </row>
    <row r="6081" spans="1:16" ht="45" x14ac:dyDescent="0.25">
      <c r="A6081" s="21" t="s">
        <v>10060</v>
      </c>
      <c r="B6081" s="21" t="s">
        <v>49</v>
      </c>
      <c r="C6081" s="22"/>
      <c r="D6081" s="22"/>
      <c r="E6081" s="22"/>
      <c r="F6081" s="22"/>
      <c r="G6081" s="22"/>
      <c r="H6081" s="22"/>
      <c r="I6081" s="22"/>
      <c r="J6081" s="22"/>
      <c r="K6081" s="23">
        <v>1</v>
      </c>
      <c r="L6081" s="23">
        <v>1</v>
      </c>
      <c r="M6081" s="21" t="s">
        <v>50</v>
      </c>
      <c r="N6081" s="21" t="s">
        <v>50</v>
      </c>
      <c r="O6081" s="22"/>
      <c r="P6081" s="22"/>
    </row>
    <row r="6082" spans="1:16" ht="45" x14ac:dyDescent="0.25">
      <c r="A6082" s="21" t="s">
        <v>10061</v>
      </c>
      <c r="B6082" s="21" t="s">
        <v>49</v>
      </c>
      <c r="C6082" s="22"/>
      <c r="D6082" s="22"/>
      <c r="E6082" s="22"/>
      <c r="F6082" s="22"/>
      <c r="G6082" s="22"/>
      <c r="H6082" s="22"/>
      <c r="I6082" s="22"/>
      <c r="J6082" s="22"/>
      <c r="K6082" s="23">
        <v>1</v>
      </c>
      <c r="L6082" s="23">
        <v>1</v>
      </c>
      <c r="M6082" s="21" t="s">
        <v>50</v>
      </c>
      <c r="N6082" s="21" t="s">
        <v>50</v>
      </c>
      <c r="O6082" s="22"/>
      <c r="P6082" s="22"/>
    </row>
    <row r="6083" spans="1:16" ht="45" x14ac:dyDescent="0.25">
      <c r="A6083" s="21" t="s">
        <v>4327</v>
      </c>
      <c r="B6083" s="21" t="s">
        <v>49</v>
      </c>
      <c r="C6083" s="23">
        <v>14333683.029999999</v>
      </c>
      <c r="D6083" s="23">
        <v>1242.8399999999999</v>
      </c>
      <c r="E6083" s="23">
        <v>12077196.18</v>
      </c>
      <c r="F6083" s="23">
        <v>1025.1400000000001</v>
      </c>
      <c r="G6083" s="23">
        <v>9266846.8699999992</v>
      </c>
      <c r="H6083" s="23">
        <v>887.79</v>
      </c>
      <c r="I6083" s="23">
        <v>10515006.66</v>
      </c>
      <c r="J6083" s="23">
        <v>973.57</v>
      </c>
      <c r="K6083" s="23">
        <v>1</v>
      </c>
      <c r="L6083" s="23">
        <v>1</v>
      </c>
      <c r="M6083" s="21" t="s">
        <v>50</v>
      </c>
      <c r="N6083" s="21" t="s">
        <v>5192</v>
      </c>
      <c r="O6083" s="22"/>
      <c r="P6083" s="23">
        <v>10241</v>
      </c>
    </row>
    <row r="6084" spans="1:16" ht="45" x14ac:dyDescent="0.25">
      <c r="A6084" s="21" t="s">
        <v>10062</v>
      </c>
      <c r="B6084" s="21" t="s">
        <v>49</v>
      </c>
      <c r="C6084" s="22"/>
      <c r="D6084" s="22"/>
      <c r="E6084" s="22"/>
      <c r="F6084" s="22"/>
      <c r="G6084" s="22"/>
      <c r="H6084" s="22"/>
      <c r="I6084" s="22"/>
      <c r="J6084" s="22"/>
      <c r="K6084" s="23">
        <v>1</v>
      </c>
      <c r="L6084" s="23">
        <v>1</v>
      </c>
      <c r="M6084" s="21" t="s">
        <v>50</v>
      </c>
      <c r="N6084" s="21" t="s">
        <v>50</v>
      </c>
      <c r="O6084" s="22"/>
      <c r="P6084" s="22"/>
    </row>
    <row r="6085" spans="1:16" ht="45" x14ac:dyDescent="0.25">
      <c r="A6085" s="21" t="s">
        <v>10063</v>
      </c>
      <c r="B6085" s="21" t="s">
        <v>49</v>
      </c>
      <c r="C6085" s="22"/>
      <c r="D6085" s="22"/>
      <c r="E6085" s="22"/>
      <c r="F6085" s="22"/>
      <c r="G6085" s="22"/>
      <c r="H6085" s="22"/>
      <c r="I6085" s="22"/>
      <c r="J6085" s="22"/>
      <c r="K6085" s="23">
        <v>1</v>
      </c>
      <c r="L6085" s="23">
        <v>1</v>
      </c>
      <c r="M6085" s="21" t="s">
        <v>50</v>
      </c>
      <c r="N6085" s="21" t="s">
        <v>50</v>
      </c>
      <c r="O6085" s="22"/>
      <c r="P6085" s="22"/>
    </row>
    <row r="6086" spans="1:16" ht="45" x14ac:dyDescent="0.25">
      <c r="A6086" s="21" t="s">
        <v>10064</v>
      </c>
      <c r="B6086" s="21" t="s">
        <v>49</v>
      </c>
      <c r="C6086" s="22"/>
      <c r="D6086" s="22"/>
      <c r="E6086" s="22"/>
      <c r="F6086" s="22"/>
      <c r="G6086" s="22"/>
      <c r="H6086" s="22"/>
      <c r="I6086" s="22"/>
      <c r="J6086" s="22"/>
      <c r="K6086" s="23">
        <v>1</v>
      </c>
      <c r="L6086" s="23">
        <v>1</v>
      </c>
      <c r="M6086" s="21" t="s">
        <v>50</v>
      </c>
      <c r="N6086" s="21" t="s">
        <v>50</v>
      </c>
      <c r="O6086" s="22"/>
      <c r="P6086" s="22"/>
    </row>
    <row r="6087" spans="1:16" ht="45" x14ac:dyDescent="0.25">
      <c r="A6087" s="21" t="s">
        <v>10065</v>
      </c>
      <c r="B6087" s="21" t="s">
        <v>49</v>
      </c>
      <c r="C6087" s="22"/>
      <c r="D6087" s="22"/>
      <c r="E6087" s="22"/>
      <c r="F6087" s="22"/>
      <c r="G6087" s="22"/>
      <c r="H6087" s="22"/>
      <c r="I6087" s="22"/>
      <c r="J6087" s="22"/>
      <c r="K6087" s="23">
        <v>1</v>
      </c>
      <c r="L6087" s="23">
        <v>1</v>
      </c>
      <c r="M6087" s="21" t="s">
        <v>50</v>
      </c>
      <c r="N6087" s="21" t="s">
        <v>50</v>
      </c>
      <c r="O6087" s="22"/>
      <c r="P6087" s="22"/>
    </row>
    <row r="6088" spans="1:16" ht="45" x14ac:dyDescent="0.25">
      <c r="A6088" s="21" t="s">
        <v>10066</v>
      </c>
      <c r="B6088" s="21" t="s">
        <v>49</v>
      </c>
      <c r="C6088" s="22"/>
      <c r="D6088" s="22"/>
      <c r="E6088" s="22"/>
      <c r="F6088" s="22"/>
      <c r="G6088" s="22"/>
      <c r="H6088" s="22"/>
      <c r="I6088" s="22"/>
      <c r="J6088" s="22"/>
      <c r="K6088" s="23">
        <v>1</v>
      </c>
      <c r="L6088" s="23">
        <v>1</v>
      </c>
      <c r="M6088" s="21" t="s">
        <v>50</v>
      </c>
      <c r="N6088" s="21" t="s">
        <v>50</v>
      </c>
      <c r="O6088" s="22"/>
      <c r="P6088" s="22"/>
    </row>
    <row r="6089" spans="1:16" ht="45" x14ac:dyDescent="0.25">
      <c r="A6089" s="21" t="s">
        <v>10067</v>
      </c>
      <c r="B6089" s="21" t="s">
        <v>49</v>
      </c>
      <c r="C6089" s="22"/>
      <c r="D6089" s="22"/>
      <c r="E6089" s="22"/>
      <c r="F6089" s="22"/>
      <c r="G6089" s="22"/>
      <c r="H6089" s="22"/>
      <c r="I6089" s="22"/>
      <c r="J6089" s="22"/>
      <c r="K6089" s="23">
        <v>1</v>
      </c>
      <c r="L6089" s="23">
        <v>1</v>
      </c>
      <c r="M6089" s="21" t="s">
        <v>50</v>
      </c>
      <c r="N6089" s="21" t="s">
        <v>50</v>
      </c>
      <c r="O6089" s="22"/>
      <c r="P6089" s="22"/>
    </row>
    <row r="6090" spans="1:16" ht="45" x14ac:dyDescent="0.25">
      <c r="A6090" s="21" t="s">
        <v>10068</v>
      </c>
      <c r="B6090" s="21" t="s">
        <v>49</v>
      </c>
      <c r="C6090" s="22"/>
      <c r="D6090" s="22"/>
      <c r="E6090" s="22"/>
      <c r="F6090" s="22"/>
      <c r="G6090" s="22"/>
      <c r="H6090" s="22"/>
      <c r="I6090" s="22"/>
      <c r="J6090" s="22"/>
      <c r="K6090" s="23">
        <v>1</v>
      </c>
      <c r="L6090" s="23">
        <v>1</v>
      </c>
      <c r="M6090" s="21" t="s">
        <v>50</v>
      </c>
      <c r="N6090" s="21" t="s">
        <v>50</v>
      </c>
      <c r="O6090" s="22"/>
      <c r="P6090" s="22"/>
    </row>
    <row r="6091" spans="1:16" ht="45" x14ac:dyDescent="0.25">
      <c r="A6091" s="21" t="s">
        <v>10069</v>
      </c>
      <c r="B6091" s="21" t="s">
        <v>49</v>
      </c>
      <c r="C6091" s="22"/>
      <c r="D6091" s="22"/>
      <c r="E6091" s="22"/>
      <c r="F6091" s="22"/>
      <c r="G6091" s="22"/>
      <c r="H6091" s="22"/>
      <c r="I6091" s="22"/>
      <c r="J6091" s="22"/>
      <c r="K6091" s="23">
        <v>1</v>
      </c>
      <c r="L6091" s="23">
        <v>1</v>
      </c>
      <c r="M6091" s="21" t="s">
        <v>50</v>
      </c>
      <c r="N6091" s="21" t="s">
        <v>50</v>
      </c>
      <c r="O6091" s="22"/>
      <c r="P6091" s="22"/>
    </row>
    <row r="6092" spans="1:16" ht="45" x14ac:dyDescent="0.25">
      <c r="A6092" s="21" t="s">
        <v>10070</v>
      </c>
      <c r="B6092" s="21" t="s">
        <v>49</v>
      </c>
      <c r="C6092" s="22"/>
      <c r="D6092" s="22"/>
      <c r="E6092" s="22"/>
      <c r="F6092" s="22"/>
      <c r="G6092" s="22"/>
      <c r="H6092" s="22"/>
      <c r="I6092" s="22"/>
      <c r="J6092" s="22"/>
      <c r="K6092" s="23">
        <v>1</v>
      </c>
      <c r="L6092" s="23">
        <v>1</v>
      </c>
      <c r="M6092" s="21" t="s">
        <v>50</v>
      </c>
      <c r="N6092" s="21" t="s">
        <v>50</v>
      </c>
      <c r="O6092" s="22"/>
      <c r="P6092" s="22"/>
    </row>
    <row r="6093" spans="1:16" ht="45" x14ac:dyDescent="0.25">
      <c r="A6093" s="21" t="s">
        <v>737</v>
      </c>
      <c r="B6093" s="21" t="s">
        <v>49</v>
      </c>
      <c r="C6093" s="23">
        <v>47528467.859999999</v>
      </c>
      <c r="D6093" s="23">
        <v>118.92</v>
      </c>
      <c r="E6093" s="23">
        <v>34903217.82</v>
      </c>
      <c r="F6093" s="23">
        <v>89.88</v>
      </c>
      <c r="G6093" s="23">
        <v>38979225.560000002</v>
      </c>
      <c r="H6093" s="23">
        <v>106.35</v>
      </c>
      <c r="I6093" s="23">
        <v>46754502.810000002</v>
      </c>
      <c r="J6093" s="23">
        <v>112.07</v>
      </c>
      <c r="K6093" s="23">
        <v>1</v>
      </c>
      <c r="L6093" s="23">
        <v>1</v>
      </c>
      <c r="M6093" s="21" t="s">
        <v>50</v>
      </c>
      <c r="N6093" s="21" t="s">
        <v>58</v>
      </c>
      <c r="O6093" s="22"/>
      <c r="P6093" s="23">
        <v>398069.75</v>
      </c>
    </row>
    <row r="6094" spans="1:16" ht="45" x14ac:dyDescent="0.25">
      <c r="A6094" s="21" t="s">
        <v>10071</v>
      </c>
      <c r="B6094" s="21" t="s">
        <v>49</v>
      </c>
      <c r="C6094" s="22"/>
      <c r="D6094" s="22"/>
      <c r="E6094" s="22"/>
      <c r="F6094" s="22"/>
      <c r="G6094" s="22"/>
      <c r="H6094" s="22"/>
      <c r="I6094" s="22"/>
      <c r="J6094" s="22"/>
      <c r="K6094" s="23">
        <v>1</v>
      </c>
      <c r="L6094" s="23">
        <v>1</v>
      </c>
      <c r="M6094" s="21" t="s">
        <v>50</v>
      </c>
      <c r="N6094" s="21" t="s">
        <v>50</v>
      </c>
      <c r="O6094" s="22"/>
      <c r="P6094" s="22"/>
    </row>
    <row r="6095" spans="1:16" ht="45" x14ac:dyDescent="0.25">
      <c r="A6095" s="21" t="s">
        <v>10072</v>
      </c>
      <c r="B6095" s="21" t="s">
        <v>49</v>
      </c>
      <c r="C6095" s="22"/>
      <c r="D6095" s="22"/>
      <c r="E6095" s="22"/>
      <c r="F6095" s="22"/>
      <c r="G6095" s="22"/>
      <c r="H6095" s="22"/>
      <c r="I6095" s="22"/>
      <c r="J6095" s="22"/>
      <c r="K6095" s="23">
        <v>1</v>
      </c>
      <c r="L6095" s="23">
        <v>1</v>
      </c>
      <c r="M6095" s="21" t="s">
        <v>50</v>
      </c>
      <c r="N6095" s="21" t="s">
        <v>50</v>
      </c>
      <c r="O6095" s="22"/>
      <c r="P6095" s="22"/>
    </row>
    <row r="6096" spans="1:16" ht="45" x14ac:dyDescent="0.25">
      <c r="A6096" s="21" t="s">
        <v>4330</v>
      </c>
      <c r="B6096" s="21" t="s">
        <v>49</v>
      </c>
      <c r="C6096" s="23">
        <v>1236691.46</v>
      </c>
      <c r="D6096" s="23">
        <v>621.08000000000004</v>
      </c>
      <c r="E6096" s="23">
        <v>1228847.67</v>
      </c>
      <c r="F6096" s="23">
        <v>530.27</v>
      </c>
      <c r="G6096" s="23">
        <v>2553929.37</v>
      </c>
      <c r="H6096" s="23">
        <v>701.62</v>
      </c>
      <c r="I6096" s="23">
        <v>1239315.94</v>
      </c>
      <c r="J6096" s="23">
        <v>526.12</v>
      </c>
      <c r="K6096" s="23">
        <v>1</v>
      </c>
      <c r="L6096" s="23">
        <v>1</v>
      </c>
      <c r="M6096" s="21" t="s">
        <v>50</v>
      </c>
      <c r="N6096" s="21" t="s">
        <v>5192</v>
      </c>
      <c r="O6096" s="22"/>
      <c r="P6096" s="23">
        <v>2619</v>
      </c>
    </row>
    <row r="6097" spans="1:16" ht="45" x14ac:dyDescent="0.25">
      <c r="A6097" s="21" t="s">
        <v>10073</v>
      </c>
      <c r="B6097" s="21" t="s">
        <v>49</v>
      </c>
      <c r="C6097" s="22"/>
      <c r="D6097" s="22"/>
      <c r="E6097" s="22"/>
      <c r="F6097" s="22"/>
      <c r="G6097" s="22"/>
      <c r="H6097" s="22"/>
      <c r="I6097" s="22"/>
      <c r="J6097" s="22"/>
      <c r="K6097" s="23">
        <v>1</v>
      </c>
      <c r="L6097" s="23">
        <v>1</v>
      </c>
      <c r="M6097" s="21" t="s">
        <v>50</v>
      </c>
      <c r="N6097" s="21" t="s">
        <v>50</v>
      </c>
      <c r="O6097" s="22"/>
      <c r="P6097" s="22"/>
    </row>
    <row r="6098" spans="1:16" ht="45" x14ac:dyDescent="0.25">
      <c r="A6098" s="21" t="s">
        <v>10074</v>
      </c>
      <c r="B6098" s="21" t="s">
        <v>49</v>
      </c>
      <c r="C6098" s="22"/>
      <c r="D6098" s="22"/>
      <c r="E6098" s="22"/>
      <c r="F6098" s="22"/>
      <c r="G6098" s="22"/>
      <c r="H6098" s="22"/>
      <c r="I6098" s="22"/>
      <c r="J6098" s="22"/>
      <c r="K6098" s="23">
        <v>1</v>
      </c>
      <c r="L6098" s="23">
        <v>1</v>
      </c>
      <c r="M6098" s="21" t="s">
        <v>50</v>
      </c>
      <c r="N6098" s="21" t="s">
        <v>50</v>
      </c>
      <c r="O6098" s="22"/>
      <c r="P6098" s="22"/>
    </row>
    <row r="6099" spans="1:16" ht="45" x14ac:dyDescent="0.25">
      <c r="A6099" s="21" t="s">
        <v>10075</v>
      </c>
      <c r="B6099" s="21" t="s">
        <v>49</v>
      </c>
      <c r="C6099" s="22"/>
      <c r="D6099" s="22"/>
      <c r="E6099" s="22"/>
      <c r="F6099" s="22"/>
      <c r="G6099" s="22"/>
      <c r="H6099" s="22"/>
      <c r="I6099" s="22"/>
      <c r="J6099" s="22"/>
      <c r="K6099" s="23">
        <v>1</v>
      </c>
      <c r="L6099" s="23">
        <v>1</v>
      </c>
      <c r="M6099" s="21" t="s">
        <v>50</v>
      </c>
      <c r="N6099" s="21" t="s">
        <v>50</v>
      </c>
      <c r="O6099" s="22"/>
      <c r="P6099" s="22"/>
    </row>
    <row r="6100" spans="1:16" ht="45" x14ac:dyDescent="0.25">
      <c r="A6100" s="21" t="s">
        <v>10076</v>
      </c>
      <c r="B6100" s="21" t="s">
        <v>49</v>
      </c>
      <c r="C6100" s="22"/>
      <c r="D6100" s="22"/>
      <c r="E6100" s="22"/>
      <c r="F6100" s="22"/>
      <c r="G6100" s="22"/>
      <c r="H6100" s="22"/>
      <c r="I6100" s="22"/>
      <c r="J6100" s="22"/>
      <c r="K6100" s="23">
        <v>1</v>
      </c>
      <c r="L6100" s="23">
        <v>1</v>
      </c>
      <c r="M6100" s="21" t="s">
        <v>50</v>
      </c>
      <c r="N6100" s="21" t="s">
        <v>50</v>
      </c>
      <c r="O6100" s="22"/>
      <c r="P6100" s="22"/>
    </row>
    <row r="6101" spans="1:16" ht="45" x14ac:dyDescent="0.25">
      <c r="A6101" s="21" t="s">
        <v>4332</v>
      </c>
      <c r="B6101" s="21" t="s">
        <v>49</v>
      </c>
      <c r="C6101" s="23">
        <v>8779469.7599999998</v>
      </c>
      <c r="D6101" s="23">
        <v>1734.2</v>
      </c>
      <c r="E6101" s="23">
        <v>5743099.29</v>
      </c>
      <c r="F6101" s="23">
        <v>2508.75</v>
      </c>
      <c r="G6101" s="23">
        <v>6309063.54</v>
      </c>
      <c r="H6101" s="23">
        <v>2514.98</v>
      </c>
      <c r="I6101" s="23">
        <v>6343891.79</v>
      </c>
      <c r="J6101" s="23">
        <v>2938.16</v>
      </c>
      <c r="K6101" s="23">
        <v>1</v>
      </c>
      <c r="L6101" s="23">
        <v>1</v>
      </c>
      <c r="M6101" s="21" t="s">
        <v>50</v>
      </c>
      <c r="N6101" s="21" t="s">
        <v>5192</v>
      </c>
      <c r="O6101" s="22"/>
      <c r="P6101" s="23">
        <v>4123.25</v>
      </c>
    </row>
    <row r="6102" spans="1:16" ht="45" x14ac:dyDescent="0.25">
      <c r="A6102" s="21" t="s">
        <v>10077</v>
      </c>
      <c r="B6102" s="21" t="s">
        <v>49</v>
      </c>
      <c r="C6102" s="22"/>
      <c r="D6102" s="22"/>
      <c r="E6102" s="22"/>
      <c r="F6102" s="22"/>
      <c r="G6102" s="22"/>
      <c r="H6102" s="22"/>
      <c r="I6102" s="22"/>
      <c r="J6102" s="22"/>
      <c r="K6102" s="23">
        <v>1</v>
      </c>
      <c r="L6102" s="23">
        <v>1</v>
      </c>
      <c r="M6102" s="21" t="s">
        <v>50</v>
      </c>
      <c r="N6102" s="21" t="s">
        <v>50</v>
      </c>
      <c r="O6102" s="22"/>
      <c r="P6102" s="22"/>
    </row>
    <row r="6103" spans="1:16" ht="45" x14ac:dyDescent="0.25">
      <c r="A6103" s="21" t="s">
        <v>10078</v>
      </c>
      <c r="B6103" s="21" t="s">
        <v>49</v>
      </c>
      <c r="C6103" s="22"/>
      <c r="D6103" s="22"/>
      <c r="E6103" s="22"/>
      <c r="F6103" s="22"/>
      <c r="G6103" s="22"/>
      <c r="H6103" s="22"/>
      <c r="I6103" s="22"/>
      <c r="J6103" s="22"/>
      <c r="K6103" s="23">
        <v>1</v>
      </c>
      <c r="L6103" s="23">
        <v>1</v>
      </c>
      <c r="M6103" s="21" t="s">
        <v>50</v>
      </c>
      <c r="N6103" s="21" t="s">
        <v>50</v>
      </c>
      <c r="O6103" s="22"/>
      <c r="P6103" s="22"/>
    </row>
    <row r="6104" spans="1:16" ht="45" x14ac:dyDescent="0.25">
      <c r="A6104" s="21" t="s">
        <v>1302</v>
      </c>
      <c r="B6104" s="21" t="s">
        <v>49</v>
      </c>
      <c r="C6104" s="23">
        <v>25564198.309999999</v>
      </c>
      <c r="D6104" s="23">
        <v>43.34</v>
      </c>
      <c r="E6104" s="23">
        <v>20766234.640000001</v>
      </c>
      <c r="F6104" s="23">
        <v>43.97</v>
      </c>
      <c r="G6104" s="23">
        <v>21813170.300000001</v>
      </c>
      <c r="H6104" s="23">
        <v>42.57</v>
      </c>
      <c r="I6104" s="23">
        <v>17308452.030000001</v>
      </c>
      <c r="J6104" s="23">
        <v>37.35</v>
      </c>
      <c r="K6104" s="23">
        <v>1</v>
      </c>
      <c r="L6104" s="23">
        <v>1</v>
      </c>
      <c r="M6104" s="21" t="s">
        <v>50</v>
      </c>
      <c r="N6104" s="21" t="s">
        <v>58</v>
      </c>
      <c r="O6104" s="22"/>
      <c r="P6104" s="23">
        <v>675178.25</v>
      </c>
    </row>
    <row r="6105" spans="1:16" ht="45" x14ac:dyDescent="0.25">
      <c r="A6105" s="21" t="s">
        <v>10079</v>
      </c>
      <c r="B6105" s="21" t="s">
        <v>49</v>
      </c>
      <c r="C6105" s="22"/>
      <c r="D6105" s="22"/>
      <c r="E6105" s="22"/>
      <c r="F6105" s="22"/>
      <c r="G6105" s="22"/>
      <c r="H6105" s="22"/>
      <c r="I6105" s="22"/>
      <c r="J6105" s="22"/>
      <c r="K6105" s="23">
        <v>1</v>
      </c>
      <c r="L6105" s="23">
        <v>1</v>
      </c>
      <c r="M6105" s="21" t="s">
        <v>50</v>
      </c>
      <c r="N6105" s="21" t="s">
        <v>50</v>
      </c>
      <c r="O6105" s="22"/>
      <c r="P6105" s="22"/>
    </row>
    <row r="6106" spans="1:16" ht="45" x14ac:dyDescent="0.25">
      <c r="A6106" s="21" t="s">
        <v>10080</v>
      </c>
      <c r="B6106" s="21" t="s">
        <v>49</v>
      </c>
      <c r="C6106" s="22"/>
      <c r="D6106" s="22"/>
      <c r="E6106" s="22"/>
      <c r="F6106" s="22"/>
      <c r="G6106" s="22"/>
      <c r="H6106" s="22"/>
      <c r="I6106" s="22"/>
      <c r="J6106" s="22"/>
      <c r="K6106" s="23">
        <v>1</v>
      </c>
      <c r="L6106" s="23">
        <v>1</v>
      </c>
      <c r="M6106" s="21" t="s">
        <v>50</v>
      </c>
      <c r="N6106" s="21" t="s">
        <v>50</v>
      </c>
      <c r="O6106" s="22"/>
      <c r="P6106" s="22"/>
    </row>
    <row r="6107" spans="1:16" ht="45" x14ac:dyDescent="0.25">
      <c r="A6107" s="21" t="s">
        <v>10081</v>
      </c>
      <c r="B6107" s="21" t="s">
        <v>49</v>
      </c>
      <c r="C6107" s="22"/>
      <c r="D6107" s="22"/>
      <c r="E6107" s="22"/>
      <c r="F6107" s="22"/>
      <c r="G6107" s="22"/>
      <c r="H6107" s="22"/>
      <c r="I6107" s="22"/>
      <c r="J6107" s="22"/>
      <c r="K6107" s="23">
        <v>1</v>
      </c>
      <c r="L6107" s="23">
        <v>1</v>
      </c>
      <c r="M6107" s="21" t="s">
        <v>50</v>
      </c>
      <c r="N6107" s="21" t="s">
        <v>50</v>
      </c>
      <c r="O6107" s="22"/>
      <c r="P6107" s="22"/>
    </row>
    <row r="6108" spans="1:16" ht="45" x14ac:dyDescent="0.25">
      <c r="A6108" s="21" t="s">
        <v>10082</v>
      </c>
      <c r="B6108" s="21" t="s">
        <v>49</v>
      </c>
      <c r="C6108" s="22"/>
      <c r="D6108" s="22"/>
      <c r="E6108" s="22"/>
      <c r="F6108" s="22"/>
      <c r="G6108" s="22"/>
      <c r="H6108" s="22"/>
      <c r="I6108" s="22"/>
      <c r="J6108" s="22"/>
      <c r="K6108" s="23">
        <v>1</v>
      </c>
      <c r="L6108" s="23">
        <v>1</v>
      </c>
      <c r="M6108" s="21" t="s">
        <v>50</v>
      </c>
      <c r="N6108" s="21" t="s">
        <v>50</v>
      </c>
      <c r="O6108" s="22"/>
      <c r="P6108" s="22"/>
    </row>
    <row r="6109" spans="1:16" ht="45" x14ac:dyDescent="0.25">
      <c r="A6109" s="21" t="s">
        <v>10083</v>
      </c>
      <c r="B6109" s="21" t="s">
        <v>49</v>
      </c>
      <c r="C6109" s="22"/>
      <c r="D6109" s="22"/>
      <c r="E6109" s="22"/>
      <c r="F6109" s="22"/>
      <c r="G6109" s="22"/>
      <c r="H6109" s="22"/>
      <c r="I6109" s="22"/>
      <c r="J6109" s="22"/>
      <c r="K6109" s="23">
        <v>1</v>
      </c>
      <c r="L6109" s="23">
        <v>1</v>
      </c>
      <c r="M6109" s="21" t="s">
        <v>50</v>
      </c>
      <c r="N6109" s="21" t="s">
        <v>50</v>
      </c>
      <c r="O6109" s="22"/>
      <c r="P6109" s="22"/>
    </row>
    <row r="6110" spans="1:16" ht="45" x14ac:dyDescent="0.25">
      <c r="A6110" s="21" t="s">
        <v>4335</v>
      </c>
      <c r="B6110" s="21" t="s">
        <v>49</v>
      </c>
      <c r="C6110" s="23">
        <v>41616041.590000004</v>
      </c>
      <c r="D6110" s="23">
        <v>1163.43</v>
      </c>
      <c r="E6110" s="23">
        <v>40449856.969999999</v>
      </c>
      <c r="F6110" s="23">
        <v>2236.5700000000002</v>
      </c>
      <c r="G6110" s="23">
        <v>44251170.509999998</v>
      </c>
      <c r="H6110" s="23">
        <v>2205.19</v>
      </c>
      <c r="I6110" s="23">
        <v>38666334.380000003</v>
      </c>
      <c r="J6110" s="23">
        <v>2597.75</v>
      </c>
      <c r="K6110" s="23">
        <v>1</v>
      </c>
      <c r="L6110" s="23">
        <v>1</v>
      </c>
      <c r="M6110" s="21" t="s">
        <v>50</v>
      </c>
      <c r="N6110" s="21" t="s">
        <v>5192</v>
      </c>
      <c r="O6110" s="22"/>
      <c r="P6110" s="23">
        <v>22297.75</v>
      </c>
    </row>
    <row r="6111" spans="1:16" ht="45" x14ac:dyDescent="0.25">
      <c r="A6111" s="21" t="s">
        <v>10084</v>
      </c>
      <c r="B6111" s="21" t="s">
        <v>49</v>
      </c>
      <c r="C6111" s="22"/>
      <c r="D6111" s="22"/>
      <c r="E6111" s="22"/>
      <c r="F6111" s="22"/>
      <c r="G6111" s="22"/>
      <c r="H6111" s="22"/>
      <c r="I6111" s="22"/>
      <c r="J6111" s="22"/>
      <c r="K6111" s="23">
        <v>1</v>
      </c>
      <c r="L6111" s="23">
        <v>1</v>
      </c>
      <c r="M6111" s="21" t="s">
        <v>50</v>
      </c>
      <c r="N6111" s="21" t="s">
        <v>50</v>
      </c>
      <c r="O6111" s="22"/>
      <c r="P6111" s="22"/>
    </row>
    <row r="6112" spans="1:16" ht="45" x14ac:dyDescent="0.25">
      <c r="A6112" s="21" t="s">
        <v>10085</v>
      </c>
      <c r="B6112" s="21" t="s">
        <v>49</v>
      </c>
      <c r="C6112" s="22"/>
      <c r="D6112" s="22"/>
      <c r="E6112" s="22"/>
      <c r="F6112" s="22"/>
      <c r="G6112" s="22"/>
      <c r="H6112" s="22"/>
      <c r="I6112" s="22"/>
      <c r="J6112" s="22"/>
      <c r="K6112" s="23">
        <v>1</v>
      </c>
      <c r="L6112" s="23">
        <v>1</v>
      </c>
      <c r="M6112" s="21" t="s">
        <v>50</v>
      </c>
      <c r="N6112" s="21" t="s">
        <v>50</v>
      </c>
      <c r="O6112" s="22"/>
      <c r="P6112" s="22"/>
    </row>
    <row r="6113" spans="1:16" ht="45" x14ac:dyDescent="0.25">
      <c r="A6113" s="21" t="s">
        <v>10086</v>
      </c>
      <c r="B6113" s="21" t="s">
        <v>49</v>
      </c>
      <c r="C6113" s="22"/>
      <c r="D6113" s="22"/>
      <c r="E6113" s="22"/>
      <c r="F6113" s="22"/>
      <c r="G6113" s="22"/>
      <c r="H6113" s="22"/>
      <c r="I6113" s="22"/>
      <c r="J6113" s="22"/>
      <c r="K6113" s="23">
        <v>1</v>
      </c>
      <c r="L6113" s="23">
        <v>1</v>
      </c>
      <c r="M6113" s="21" t="s">
        <v>50</v>
      </c>
      <c r="N6113" s="21" t="s">
        <v>50</v>
      </c>
      <c r="O6113" s="22"/>
      <c r="P6113" s="22"/>
    </row>
    <row r="6114" spans="1:16" ht="45" x14ac:dyDescent="0.25">
      <c r="A6114" s="21" t="s">
        <v>10087</v>
      </c>
      <c r="B6114" s="21" t="s">
        <v>198</v>
      </c>
      <c r="C6114" s="22"/>
      <c r="D6114" s="22"/>
      <c r="E6114" s="22"/>
      <c r="F6114" s="22"/>
      <c r="G6114" s="22"/>
      <c r="H6114" s="22"/>
      <c r="I6114" s="22"/>
      <c r="J6114" s="22"/>
      <c r="K6114" s="23">
        <v>1</v>
      </c>
      <c r="L6114" s="23">
        <v>1</v>
      </c>
      <c r="M6114" s="21" t="s">
        <v>50</v>
      </c>
      <c r="N6114" s="21" t="s">
        <v>50</v>
      </c>
      <c r="O6114" s="22"/>
      <c r="P6114" s="22"/>
    </row>
    <row r="6115" spans="1:16" ht="45" x14ac:dyDescent="0.25">
      <c r="A6115" s="21" t="s">
        <v>10088</v>
      </c>
      <c r="B6115" s="21" t="s">
        <v>49</v>
      </c>
      <c r="C6115" s="22"/>
      <c r="D6115" s="22"/>
      <c r="E6115" s="22"/>
      <c r="F6115" s="22"/>
      <c r="G6115" s="22"/>
      <c r="H6115" s="22"/>
      <c r="I6115" s="22"/>
      <c r="J6115" s="22"/>
      <c r="K6115" s="23">
        <v>1</v>
      </c>
      <c r="L6115" s="23">
        <v>1</v>
      </c>
      <c r="M6115" s="21" t="s">
        <v>50</v>
      </c>
      <c r="N6115" s="21" t="s">
        <v>50</v>
      </c>
      <c r="O6115" s="22"/>
      <c r="P6115" s="22"/>
    </row>
    <row r="6116" spans="1:16" ht="45" x14ac:dyDescent="0.25">
      <c r="A6116" s="21" t="s">
        <v>10089</v>
      </c>
      <c r="B6116" s="21" t="s">
        <v>49</v>
      </c>
      <c r="C6116" s="22"/>
      <c r="D6116" s="22"/>
      <c r="E6116" s="22"/>
      <c r="F6116" s="22"/>
      <c r="G6116" s="22"/>
      <c r="H6116" s="22"/>
      <c r="I6116" s="22"/>
      <c r="J6116" s="22"/>
      <c r="K6116" s="23">
        <v>1</v>
      </c>
      <c r="L6116" s="23">
        <v>1</v>
      </c>
      <c r="M6116" s="21" t="s">
        <v>50</v>
      </c>
      <c r="N6116" s="21" t="s">
        <v>50</v>
      </c>
      <c r="O6116" s="22"/>
      <c r="P6116" s="22"/>
    </row>
    <row r="6117" spans="1:16" ht="45" x14ac:dyDescent="0.25">
      <c r="A6117" s="21" t="s">
        <v>10090</v>
      </c>
      <c r="B6117" s="21" t="s">
        <v>49</v>
      </c>
      <c r="C6117" s="22"/>
      <c r="D6117" s="22"/>
      <c r="E6117" s="22"/>
      <c r="F6117" s="22"/>
      <c r="G6117" s="22"/>
      <c r="H6117" s="22"/>
      <c r="I6117" s="22"/>
      <c r="J6117" s="22"/>
      <c r="K6117" s="23">
        <v>1</v>
      </c>
      <c r="L6117" s="23">
        <v>1</v>
      </c>
      <c r="M6117" s="21" t="s">
        <v>50</v>
      </c>
      <c r="N6117" s="21" t="s">
        <v>50</v>
      </c>
      <c r="O6117" s="22"/>
      <c r="P6117" s="22"/>
    </row>
    <row r="6118" spans="1:16" ht="45" x14ac:dyDescent="0.25">
      <c r="A6118" s="21" t="s">
        <v>10091</v>
      </c>
      <c r="B6118" s="21" t="s">
        <v>49</v>
      </c>
      <c r="C6118" s="22"/>
      <c r="D6118" s="22"/>
      <c r="E6118" s="22"/>
      <c r="F6118" s="22"/>
      <c r="G6118" s="22"/>
      <c r="H6118" s="22"/>
      <c r="I6118" s="22"/>
      <c r="J6118" s="22"/>
      <c r="K6118" s="23">
        <v>1</v>
      </c>
      <c r="L6118" s="23">
        <v>1</v>
      </c>
      <c r="M6118" s="21" t="s">
        <v>50</v>
      </c>
      <c r="N6118" s="21" t="s">
        <v>50</v>
      </c>
      <c r="O6118" s="22"/>
      <c r="P6118" s="22"/>
    </row>
    <row r="6119" spans="1:16" ht="45" x14ac:dyDescent="0.25">
      <c r="A6119" s="21" t="s">
        <v>10092</v>
      </c>
      <c r="B6119" s="21" t="s">
        <v>49</v>
      </c>
      <c r="C6119" s="22"/>
      <c r="D6119" s="22"/>
      <c r="E6119" s="22"/>
      <c r="F6119" s="22"/>
      <c r="G6119" s="22"/>
      <c r="H6119" s="22"/>
      <c r="I6119" s="22"/>
      <c r="J6119" s="22"/>
      <c r="K6119" s="23">
        <v>1</v>
      </c>
      <c r="L6119" s="23">
        <v>1</v>
      </c>
      <c r="M6119" s="21" t="s">
        <v>50</v>
      </c>
      <c r="N6119" s="21" t="s">
        <v>50</v>
      </c>
      <c r="O6119" s="22"/>
      <c r="P6119" s="22"/>
    </row>
    <row r="6120" spans="1:16" ht="45" x14ac:dyDescent="0.25">
      <c r="A6120" s="21" t="s">
        <v>10093</v>
      </c>
      <c r="B6120" s="21" t="s">
        <v>49</v>
      </c>
      <c r="C6120" s="22"/>
      <c r="D6120" s="22"/>
      <c r="E6120" s="22"/>
      <c r="F6120" s="22"/>
      <c r="G6120" s="22"/>
      <c r="H6120" s="22"/>
      <c r="I6120" s="22"/>
      <c r="J6120" s="22"/>
      <c r="K6120" s="23">
        <v>1</v>
      </c>
      <c r="L6120" s="23">
        <v>1</v>
      </c>
      <c r="M6120" s="21" t="s">
        <v>50</v>
      </c>
      <c r="N6120" s="21" t="s">
        <v>50</v>
      </c>
      <c r="O6120" s="22"/>
      <c r="P6120" s="22"/>
    </row>
    <row r="6121" spans="1:16" ht="45" x14ac:dyDescent="0.25">
      <c r="A6121" s="21" t="s">
        <v>10094</v>
      </c>
      <c r="B6121" s="21" t="s">
        <v>49</v>
      </c>
      <c r="C6121" s="22"/>
      <c r="D6121" s="22"/>
      <c r="E6121" s="22"/>
      <c r="F6121" s="22"/>
      <c r="G6121" s="22"/>
      <c r="H6121" s="22"/>
      <c r="I6121" s="22"/>
      <c r="J6121" s="22"/>
      <c r="K6121" s="23">
        <v>1</v>
      </c>
      <c r="L6121" s="23">
        <v>1</v>
      </c>
      <c r="M6121" s="21" t="s">
        <v>50</v>
      </c>
      <c r="N6121" s="21" t="s">
        <v>50</v>
      </c>
      <c r="O6121" s="22"/>
      <c r="P6121" s="22"/>
    </row>
    <row r="6122" spans="1:16" ht="45" x14ac:dyDescent="0.25">
      <c r="A6122" s="21" t="s">
        <v>10095</v>
      </c>
      <c r="B6122" s="21" t="s">
        <v>49</v>
      </c>
      <c r="C6122" s="22"/>
      <c r="D6122" s="22"/>
      <c r="E6122" s="22"/>
      <c r="F6122" s="22"/>
      <c r="G6122" s="22"/>
      <c r="H6122" s="22"/>
      <c r="I6122" s="22"/>
      <c r="J6122" s="22"/>
      <c r="K6122" s="23">
        <v>1</v>
      </c>
      <c r="L6122" s="23">
        <v>1</v>
      </c>
      <c r="M6122" s="21" t="s">
        <v>50</v>
      </c>
      <c r="N6122" s="21" t="s">
        <v>50</v>
      </c>
      <c r="O6122" s="22"/>
      <c r="P6122" s="22"/>
    </row>
    <row r="6123" spans="1:16" ht="45" x14ac:dyDescent="0.25">
      <c r="A6123" s="21" t="s">
        <v>10096</v>
      </c>
      <c r="B6123" s="21" t="s">
        <v>49</v>
      </c>
      <c r="C6123" s="22"/>
      <c r="D6123" s="22"/>
      <c r="E6123" s="22"/>
      <c r="F6123" s="22"/>
      <c r="G6123" s="22"/>
      <c r="H6123" s="22"/>
      <c r="I6123" s="22"/>
      <c r="J6123" s="22"/>
      <c r="K6123" s="23">
        <v>1</v>
      </c>
      <c r="L6123" s="23">
        <v>1</v>
      </c>
      <c r="M6123" s="21" t="s">
        <v>50</v>
      </c>
      <c r="N6123" s="21" t="s">
        <v>50</v>
      </c>
      <c r="O6123" s="22"/>
      <c r="P6123" s="22"/>
    </row>
    <row r="6124" spans="1:16" ht="45" x14ac:dyDescent="0.25">
      <c r="A6124" s="21" t="s">
        <v>10097</v>
      </c>
      <c r="B6124" s="21" t="s">
        <v>49</v>
      </c>
      <c r="C6124" s="22"/>
      <c r="D6124" s="22"/>
      <c r="E6124" s="22"/>
      <c r="F6124" s="22"/>
      <c r="G6124" s="22"/>
      <c r="H6124" s="22"/>
      <c r="I6124" s="22"/>
      <c r="J6124" s="22"/>
      <c r="K6124" s="23">
        <v>1</v>
      </c>
      <c r="L6124" s="23">
        <v>1</v>
      </c>
      <c r="M6124" s="21" t="s">
        <v>50</v>
      </c>
      <c r="N6124" s="21" t="s">
        <v>50</v>
      </c>
      <c r="O6124" s="22"/>
      <c r="P6124" s="22"/>
    </row>
    <row r="6125" spans="1:16" ht="45" x14ac:dyDescent="0.25">
      <c r="A6125" s="21" t="s">
        <v>10098</v>
      </c>
      <c r="B6125" s="21" t="s">
        <v>49</v>
      </c>
      <c r="C6125" s="22"/>
      <c r="D6125" s="22"/>
      <c r="E6125" s="22"/>
      <c r="F6125" s="22"/>
      <c r="G6125" s="22"/>
      <c r="H6125" s="22"/>
      <c r="I6125" s="22"/>
      <c r="J6125" s="22"/>
      <c r="K6125" s="23">
        <v>1</v>
      </c>
      <c r="L6125" s="23">
        <v>1</v>
      </c>
      <c r="M6125" s="21" t="s">
        <v>50</v>
      </c>
      <c r="N6125" s="21" t="s">
        <v>50</v>
      </c>
      <c r="O6125" s="22"/>
      <c r="P6125" s="22"/>
    </row>
    <row r="6126" spans="1:16" ht="45" x14ac:dyDescent="0.25">
      <c r="A6126" s="21" t="s">
        <v>10099</v>
      </c>
      <c r="B6126" s="21" t="s">
        <v>49</v>
      </c>
      <c r="C6126" s="22"/>
      <c r="D6126" s="22"/>
      <c r="E6126" s="22"/>
      <c r="F6126" s="22"/>
      <c r="G6126" s="22"/>
      <c r="H6126" s="22"/>
      <c r="I6126" s="22"/>
      <c r="J6126" s="22"/>
      <c r="K6126" s="23">
        <v>1</v>
      </c>
      <c r="L6126" s="23">
        <v>1</v>
      </c>
      <c r="M6126" s="21" t="s">
        <v>50</v>
      </c>
      <c r="N6126" s="21" t="s">
        <v>50</v>
      </c>
      <c r="O6126" s="22"/>
      <c r="P6126" s="22"/>
    </row>
    <row r="6127" spans="1:16" ht="45" x14ac:dyDescent="0.25">
      <c r="A6127" s="21" t="s">
        <v>10100</v>
      </c>
      <c r="B6127" s="21" t="s">
        <v>49</v>
      </c>
      <c r="C6127" s="22"/>
      <c r="D6127" s="22"/>
      <c r="E6127" s="22"/>
      <c r="F6127" s="22"/>
      <c r="G6127" s="22"/>
      <c r="H6127" s="22"/>
      <c r="I6127" s="22"/>
      <c r="J6127" s="22"/>
      <c r="K6127" s="23">
        <v>1</v>
      </c>
      <c r="L6127" s="23">
        <v>1</v>
      </c>
      <c r="M6127" s="21" t="s">
        <v>50</v>
      </c>
      <c r="N6127" s="21" t="s">
        <v>50</v>
      </c>
      <c r="O6127" s="22"/>
      <c r="P6127" s="22"/>
    </row>
    <row r="6128" spans="1:16" ht="45" x14ac:dyDescent="0.25">
      <c r="A6128" s="21" t="s">
        <v>10101</v>
      </c>
      <c r="B6128" s="21" t="s">
        <v>49</v>
      </c>
      <c r="C6128" s="22"/>
      <c r="D6128" s="22"/>
      <c r="E6128" s="22"/>
      <c r="F6128" s="22"/>
      <c r="G6128" s="22"/>
      <c r="H6128" s="22"/>
      <c r="I6128" s="22"/>
      <c r="J6128" s="22"/>
      <c r="K6128" s="23">
        <v>1</v>
      </c>
      <c r="L6128" s="23">
        <v>1</v>
      </c>
      <c r="M6128" s="21" t="s">
        <v>50</v>
      </c>
      <c r="N6128" s="21" t="s">
        <v>50</v>
      </c>
      <c r="O6128" s="22"/>
      <c r="P6128" s="22"/>
    </row>
    <row r="6129" spans="1:16" ht="45" x14ac:dyDescent="0.25">
      <c r="A6129" s="21" t="s">
        <v>10102</v>
      </c>
      <c r="B6129" s="21" t="s">
        <v>49</v>
      </c>
      <c r="C6129" s="22"/>
      <c r="D6129" s="22"/>
      <c r="E6129" s="22"/>
      <c r="F6129" s="22"/>
      <c r="G6129" s="22"/>
      <c r="H6129" s="22"/>
      <c r="I6129" s="22"/>
      <c r="J6129" s="22"/>
      <c r="K6129" s="23">
        <v>1</v>
      </c>
      <c r="L6129" s="23">
        <v>1</v>
      </c>
      <c r="M6129" s="21" t="s">
        <v>50</v>
      </c>
      <c r="N6129" s="21" t="s">
        <v>50</v>
      </c>
      <c r="O6129" s="22"/>
      <c r="P6129" s="22"/>
    </row>
    <row r="6130" spans="1:16" ht="45" x14ac:dyDescent="0.25">
      <c r="A6130" s="21" t="s">
        <v>10103</v>
      </c>
      <c r="B6130" s="21" t="s">
        <v>49</v>
      </c>
      <c r="C6130" s="22"/>
      <c r="D6130" s="22"/>
      <c r="E6130" s="22"/>
      <c r="F6130" s="22"/>
      <c r="G6130" s="22"/>
      <c r="H6130" s="22"/>
      <c r="I6130" s="22"/>
      <c r="J6130" s="22"/>
      <c r="K6130" s="23">
        <v>1</v>
      </c>
      <c r="L6130" s="23">
        <v>1</v>
      </c>
      <c r="M6130" s="21" t="s">
        <v>50</v>
      </c>
      <c r="N6130" s="21" t="s">
        <v>50</v>
      </c>
      <c r="O6130" s="22"/>
      <c r="P6130" s="22"/>
    </row>
    <row r="6131" spans="1:16" ht="45" x14ac:dyDescent="0.25">
      <c r="A6131" s="21" t="s">
        <v>10104</v>
      </c>
      <c r="B6131" s="21" t="s">
        <v>49</v>
      </c>
      <c r="C6131" s="22"/>
      <c r="D6131" s="22"/>
      <c r="E6131" s="22"/>
      <c r="F6131" s="22"/>
      <c r="G6131" s="22"/>
      <c r="H6131" s="22"/>
      <c r="I6131" s="22"/>
      <c r="J6131" s="22"/>
      <c r="K6131" s="23">
        <v>1</v>
      </c>
      <c r="L6131" s="23">
        <v>1</v>
      </c>
      <c r="M6131" s="21" t="s">
        <v>50</v>
      </c>
      <c r="N6131" s="21" t="s">
        <v>50</v>
      </c>
      <c r="O6131" s="22"/>
      <c r="P6131" s="22"/>
    </row>
    <row r="6132" spans="1:16" ht="45" x14ac:dyDescent="0.25">
      <c r="A6132" s="21" t="s">
        <v>10105</v>
      </c>
      <c r="B6132" s="21" t="s">
        <v>49</v>
      </c>
      <c r="C6132" s="22"/>
      <c r="D6132" s="22"/>
      <c r="E6132" s="22"/>
      <c r="F6132" s="22"/>
      <c r="G6132" s="22"/>
      <c r="H6132" s="22"/>
      <c r="I6132" s="22"/>
      <c r="J6132" s="22"/>
      <c r="K6132" s="23">
        <v>1</v>
      </c>
      <c r="L6132" s="23">
        <v>1</v>
      </c>
      <c r="M6132" s="21" t="s">
        <v>50</v>
      </c>
      <c r="N6132" s="21" t="s">
        <v>50</v>
      </c>
      <c r="O6132" s="22"/>
      <c r="P6132" s="22"/>
    </row>
    <row r="6133" spans="1:16" ht="45" x14ac:dyDescent="0.25">
      <c r="A6133" s="21" t="s">
        <v>10106</v>
      </c>
      <c r="B6133" s="21" t="s">
        <v>49</v>
      </c>
      <c r="C6133" s="22"/>
      <c r="D6133" s="22"/>
      <c r="E6133" s="22"/>
      <c r="F6133" s="22"/>
      <c r="G6133" s="22"/>
      <c r="H6133" s="22"/>
      <c r="I6133" s="22"/>
      <c r="J6133" s="22"/>
      <c r="K6133" s="23">
        <v>1</v>
      </c>
      <c r="L6133" s="23">
        <v>1</v>
      </c>
      <c r="M6133" s="21" t="s">
        <v>50</v>
      </c>
      <c r="N6133" s="21" t="s">
        <v>50</v>
      </c>
      <c r="O6133" s="22"/>
      <c r="P6133" s="22"/>
    </row>
    <row r="6134" spans="1:16" ht="45" x14ac:dyDescent="0.25">
      <c r="A6134" s="21" t="s">
        <v>10107</v>
      </c>
      <c r="B6134" s="21" t="s">
        <v>49</v>
      </c>
      <c r="C6134" s="22"/>
      <c r="D6134" s="22"/>
      <c r="E6134" s="22"/>
      <c r="F6134" s="22"/>
      <c r="G6134" s="22"/>
      <c r="H6134" s="22"/>
      <c r="I6134" s="22"/>
      <c r="J6134" s="22"/>
      <c r="K6134" s="23">
        <v>1</v>
      </c>
      <c r="L6134" s="23">
        <v>1</v>
      </c>
      <c r="M6134" s="21" t="s">
        <v>50</v>
      </c>
      <c r="N6134" s="21" t="s">
        <v>50</v>
      </c>
      <c r="O6134" s="22"/>
      <c r="P6134" s="22"/>
    </row>
    <row r="6135" spans="1:16" ht="45" x14ac:dyDescent="0.25">
      <c r="A6135" s="21" t="s">
        <v>10108</v>
      </c>
      <c r="B6135" s="21" t="s">
        <v>49</v>
      </c>
      <c r="C6135" s="22"/>
      <c r="D6135" s="22"/>
      <c r="E6135" s="22"/>
      <c r="F6135" s="22"/>
      <c r="G6135" s="22"/>
      <c r="H6135" s="22"/>
      <c r="I6135" s="22"/>
      <c r="J6135" s="22"/>
      <c r="K6135" s="23">
        <v>1</v>
      </c>
      <c r="L6135" s="23">
        <v>1</v>
      </c>
      <c r="M6135" s="21" t="s">
        <v>50</v>
      </c>
      <c r="N6135" s="21" t="s">
        <v>50</v>
      </c>
      <c r="O6135" s="22"/>
      <c r="P6135" s="22"/>
    </row>
    <row r="6136" spans="1:16" ht="45" x14ac:dyDescent="0.25">
      <c r="A6136" s="21" t="s">
        <v>10109</v>
      </c>
      <c r="B6136" s="21" t="s">
        <v>49</v>
      </c>
      <c r="C6136" s="22"/>
      <c r="D6136" s="22"/>
      <c r="E6136" s="22"/>
      <c r="F6136" s="22"/>
      <c r="G6136" s="22"/>
      <c r="H6136" s="22"/>
      <c r="I6136" s="22"/>
      <c r="J6136" s="22"/>
      <c r="K6136" s="23">
        <v>1</v>
      </c>
      <c r="L6136" s="23">
        <v>1</v>
      </c>
      <c r="M6136" s="21" t="s">
        <v>50</v>
      </c>
      <c r="N6136" s="21" t="s">
        <v>50</v>
      </c>
      <c r="O6136" s="22"/>
      <c r="P6136" s="22"/>
    </row>
    <row r="6137" spans="1:16" ht="45" x14ac:dyDescent="0.25">
      <c r="A6137" s="21" t="s">
        <v>10110</v>
      </c>
      <c r="B6137" s="21" t="s">
        <v>49</v>
      </c>
      <c r="C6137" s="22"/>
      <c r="D6137" s="22"/>
      <c r="E6137" s="22"/>
      <c r="F6137" s="22"/>
      <c r="G6137" s="22"/>
      <c r="H6137" s="22"/>
      <c r="I6137" s="22"/>
      <c r="J6137" s="22"/>
      <c r="K6137" s="23">
        <v>1</v>
      </c>
      <c r="L6137" s="23">
        <v>1</v>
      </c>
      <c r="M6137" s="21" t="s">
        <v>50</v>
      </c>
      <c r="N6137" s="21" t="s">
        <v>50</v>
      </c>
      <c r="O6137" s="22"/>
      <c r="P6137" s="22"/>
    </row>
    <row r="6138" spans="1:16" ht="45" x14ac:dyDescent="0.25">
      <c r="A6138" s="21" t="s">
        <v>10111</v>
      </c>
      <c r="B6138" s="21" t="s">
        <v>49</v>
      </c>
      <c r="C6138" s="22"/>
      <c r="D6138" s="22"/>
      <c r="E6138" s="22"/>
      <c r="F6138" s="22"/>
      <c r="G6138" s="22"/>
      <c r="H6138" s="22"/>
      <c r="I6138" s="22"/>
      <c r="J6138" s="22"/>
      <c r="K6138" s="23">
        <v>1</v>
      </c>
      <c r="L6138" s="23">
        <v>1</v>
      </c>
      <c r="M6138" s="21" t="s">
        <v>50</v>
      </c>
      <c r="N6138" s="21" t="s">
        <v>50</v>
      </c>
      <c r="O6138" s="22"/>
      <c r="P6138" s="22"/>
    </row>
    <row r="6139" spans="1:16" ht="45" x14ac:dyDescent="0.25">
      <c r="A6139" s="21" t="s">
        <v>10112</v>
      </c>
      <c r="B6139" s="21" t="s">
        <v>49</v>
      </c>
      <c r="C6139" s="22"/>
      <c r="D6139" s="22"/>
      <c r="E6139" s="22"/>
      <c r="F6139" s="22"/>
      <c r="G6139" s="22"/>
      <c r="H6139" s="22"/>
      <c r="I6139" s="22"/>
      <c r="J6139" s="22"/>
      <c r="K6139" s="23">
        <v>1</v>
      </c>
      <c r="L6139" s="23">
        <v>1</v>
      </c>
      <c r="M6139" s="21" t="s">
        <v>50</v>
      </c>
      <c r="N6139" s="21" t="s">
        <v>50</v>
      </c>
      <c r="O6139" s="22"/>
      <c r="P6139" s="22"/>
    </row>
    <row r="6140" spans="1:16" ht="45" x14ac:dyDescent="0.25">
      <c r="A6140" s="21" t="s">
        <v>4337</v>
      </c>
      <c r="B6140" s="21" t="s">
        <v>49</v>
      </c>
      <c r="C6140" s="23">
        <v>23001287.489999998</v>
      </c>
      <c r="D6140" s="23">
        <v>243.17</v>
      </c>
      <c r="E6140" s="23">
        <v>37010700.119999997</v>
      </c>
      <c r="F6140" s="23">
        <v>81.95</v>
      </c>
      <c r="G6140" s="23">
        <v>104366249.20999999</v>
      </c>
      <c r="H6140" s="23">
        <v>217.31</v>
      </c>
      <c r="I6140" s="23">
        <v>76420036.219999999</v>
      </c>
      <c r="J6140" s="23">
        <v>150.72999999999999</v>
      </c>
      <c r="K6140" s="23">
        <v>1</v>
      </c>
      <c r="L6140" s="23">
        <v>1</v>
      </c>
      <c r="M6140" s="21" t="s">
        <v>50</v>
      </c>
      <c r="N6140" s="21" t="s">
        <v>58</v>
      </c>
      <c r="O6140" s="22"/>
      <c r="P6140" s="23">
        <v>341049.5</v>
      </c>
    </row>
    <row r="6141" spans="1:16" ht="45" x14ac:dyDescent="0.25">
      <c r="A6141" s="21" t="s">
        <v>10113</v>
      </c>
      <c r="B6141" s="21" t="s">
        <v>49</v>
      </c>
      <c r="C6141" s="22"/>
      <c r="D6141" s="22"/>
      <c r="E6141" s="22"/>
      <c r="F6141" s="22"/>
      <c r="G6141" s="22"/>
      <c r="H6141" s="22"/>
      <c r="I6141" s="22"/>
      <c r="J6141" s="22"/>
      <c r="K6141" s="23">
        <v>1</v>
      </c>
      <c r="L6141" s="23">
        <v>1</v>
      </c>
      <c r="M6141" s="21" t="s">
        <v>50</v>
      </c>
      <c r="N6141" s="21" t="s">
        <v>50</v>
      </c>
      <c r="O6141" s="22"/>
      <c r="P6141" s="22"/>
    </row>
    <row r="6142" spans="1:16" ht="45" x14ac:dyDescent="0.25">
      <c r="A6142" s="21" t="s">
        <v>10114</v>
      </c>
      <c r="B6142" s="21" t="s">
        <v>49</v>
      </c>
      <c r="C6142" s="22"/>
      <c r="D6142" s="22"/>
      <c r="E6142" s="22"/>
      <c r="F6142" s="22"/>
      <c r="G6142" s="22"/>
      <c r="H6142" s="22"/>
      <c r="I6142" s="22"/>
      <c r="J6142" s="22"/>
      <c r="K6142" s="23">
        <v>1</v>
      </c>
      <c r="L6142" s="23">
        <v>1</v>
      </c>
      <c r="M6142" s="21" t="s">
        <v>50</v>
      </c>
      <c r="N6142" s="21" t="s">
        <v>50</v>
      </c>
      <c r="O6142" s="22"/>
      <c r="P6142" s="22"/>
    </row>
    <row r="6143" spans="1:16" ht="45" x14ac:dyDescent="0.25">
      <c r="A6143" s="21" t="s">
        <v>10115</v>
      </c>
      <c r="B6143" s="21" t="s">
        <v>49</v>
      </c>
      <c r="C6143" s="22"/>
      <c r="D6143" s="22"/>
      <c r="E6143" s="22"/>
      <c r="F6143" s="22"/>
      <c r="G6143" s="22"/>
      <c r="H6143" s="22"/>
      <c r="I6143" s="22"/>
      <c r="J6143" s="22"/>
      <c r="K6143" s="23">
        <v>1</v>
      </c>
      <c r="L6143" s="23">
        <v>1</v>
      </c>
      <c r="M6143" s="21" t="s">
        <v>50</v>
      </c>
      <c r="N6143" s="21" t="s">
        <v>50</v>
      </c>
      <c r="O6143" s="22"/>
      <c r="P6143" s="22"/>
    </row>
    <row r="6144" spans="1:16" ht="45" x14ac:dyDescent="0.25">
      <c r="A6144" s="21" t="s">
        <v>1305</v>
      </c>
      <c r="B6144" s="21" t="s">
        <v>49</v>
      </c>
      <c r="C6144" s="23">
        <v>15645888.560000001</v>
      </c>
      <c r="D6144" s="23">
        <v>158.74</v>
      </c>
      <c r="E6144" s="23">
        <v>12116870.310000001</v>
      </c>
      <c r="F6144" s="23">
        <v>157.69999999999999</v>
      </c>
      <c r="G6144" s="23">
        <v>11147518.01</v>
      </c>
      <c r="H6144" s="23">
        <v>143.66</v>
      </c>
      <c r="I6144" s="23">
        <v>10858922.77</v>
      </c>
      <c r="J6144" s="23">
        <v>134.63</v>
      </c>
      <c r="K6144" s="23">
        <v>1</v>
      </c>
      <c r="L6144" s="23">
        <v>1</v>
      </c>
      <c r="M6144" s="21" t="s">
        <v>50</v>
      </c>
      <c r="N6144" s="21" t="s">
        <v>1462</v>
      </c>
      <c r="O6144" s="22"/>
      <c r="P6144" s="23">
        <v>92588</v>
      </c>
    </row>
    <row r="6145" spans="1:16" ht="45" x14ac:dyDescent="0.25">
      <c r="A6145" s="21" t="s">
        <v>10116</v>
      </c>
      <c r="B6145" s="21" t="s">
        <v>49</v>
      </c>
      <c r="C6145" s="22"/>
      <c r="D6145" s="22"/>
      <c r="E6145" s="22"/>
      <c r="F6145" s="22"/>
      <c r="G6145" s="22"/>
      <c r="H6145" s="22"/>
      <c r="I6145" s="22"/>
      <c r="J6145" s="22"/>
      <c r="K6145" s="23">
        <v>1</v>
      </c>
      <c r="L6145" s="23">
        <v>1</v>
      </c>
      <c r="M6145" s="21" t="s">
        <v>50</v>
      </c>
      <c r="N6145" s="21" t="s">
        <v>50</v>
      </c>
      <c r="O6145" s="22"/>
      <c r="P6145" s="22"/>
    </row>
    <row r="6146" spans="1:16" ht="45" x14ac:dyDescent="0.25">
      <c r="A6146" s="21" t="s">
        <v>10117</v>
      </c>
      <c r="B6146" s="21" t="s">
        <v>49</v>
      </c>
      <c r="C6146" s="22"/>
      <c r="D6146" s="22"/>
      <c r="E6146" s="22"/>
      <c r="F6146" s="22"/>
      <c r="G6146" s="22"/>
      <c r="H6146" s="22"/>
      <c r="I6146" s="22"/>
      <c r="J6146" s="22"/>
      <c r="K6146" s="23">
        <v>1</v>
      </c>
      <c r="L6146" s="23">
        <v>1</v>
      </c>
      <c r="M6146" s="21" t="s">
        <v>50</v>
      </c>
      <c r="N6146" s="21" t="s">
        <v>50</v>
      </c>
      <c r="O6146" s="22"/>
      <c r="P6146" s="22"/>
    </row>
    <row r="6147" spans="1:16" ht="45" x14ac:dyDescent="0.25">
      <c r="A6147" s="21" t="s">
        <v>10118</v>
      </c>
      <c r="B6147" s="21" t="s">
        <v>49</v>
      </c>
      <c r="C6147" s="22"/>
      <c r="D6147" s="22"/>
      <c r="E6147" s="22"/>
      <c r="F6147" s="22"/>
      <c r="G6147" s="22"/>
      <c r="H6147" s="22"/>
      <c r="I6147" s="22"/>
      <c r="J6147" s="22"/>
      <c r="K6147" s="23">
        <v>1</v>
      </c>
      <c r="L6147" s="23">
        <v>1</v>
      </c>
      <c r="M6147" s="21" t="s">
        <v>50</v>
      </c>
      <c r="N6147" s="21" t="s">
        <v>50</v>
      </c>
      <c r="O6147" s="22"/>
      <c r="P6147" s="22"/>
    </row>
    <row r="6148" spans="1:16" ht="45" x14ac:dyDescent="0.25">
      <c r="A6148" s="21" t="s">
        <v>10119</v>
      </c>
      <c r="B6148" s="21" t="s">
        <v>49</v>
      </c>
      <c r="C6148" s="22"/>
      <c r="D6148" s="22"/>
      <c r="E6148" s="22"/>
      <c r="F6148" s="22"/>
      <c r="G6148" s="22"/>
      <c r="H6148" s="22"/>
      <c r="I6148" s="22"/>
      <c r="J6148" s="22"/>
      <c r="K6148" s="23">
        <v>1</v>
      </c>
      <c r="L6148" s="23">
        <v>1</v>
      </c>
      <c r="M6148" s="21" t="s">
        <v>50</v>
      </c>
      <c r="N6148" s="21" t="s">
        <v>50</v>
      </c>
      <c r="O6148" s="22"/>
      <c r="P6148" s="22"/>
    </row>
    <row r="6149" spans="1:16" ht="45" x14ac:dyDescent="0.25">
      <c r="A6149" s="21" t="s">
        <v>10120</v>
      </c>
      <c r="B6149" s="21" t="s">
        <v>49</v>
      </c>
      <c r="C6149" s="22"/>
      <c r="D6149" s="22"/>
      <c r="E6149" s="22"/>
      <c r="F6149" s="22"/>
      <c r="G6149" s="22"/>
      <c r="H6149" s="22"/>
      <c r="I6149" s="22"/>
      <c r="J6149" s="22"/>
      <c r="K6149" s="23">
        <v>1</v>
      </c>
      <c r="L6149" s="23">
        <v>1</v>
      </c>
      <c r="M6149" s="21" t="s">
        <v>50</v>
      </c>
      <c r="N6149" s="21" t="s">
        <v>50</v>
      </c>
      <c r="O6149" s="22"/>
      <c r="P6149" s="22"/>
    </row>
    <row r="6150" spans="1:16" ht="45" x14ac:dyDescent="0.25">
      <c r="A6150" s="21" t="s">
        <v>10121</v>
      </c>
      <c r="B6150" s="21" t="s">
        <v>49</v>
      </c>
      <c r="C6150" s="22"/>
      <c r="D6150" s="22"/>
      <c r="E6150" s="22"/>
      <c r="F6150" s="22"/>
      <c r="G6150" s="22"/>
      <c r="H6150" s="22"/>
      <c r="I6150" s="22"/>
      <c r="J6150" s="22"/>
      <c r="K6150" s="23">
        <v>1</v>
      </c>
      <c r="L6150" s="23">
        <v>1</v>
      </c>
      <c r="M6150" s="21" t="s">
        <v>50</v>
      </c>
      <c r="N6150" s="21" t="s">
        <v>50</v>
      </c>
      <c r="O6150" s="22"/>
      <c r="P6150" s="22"/>
    </row>
    <row r="6151" spans="1:16" ht="45" x14ac:dyDescent="0.25">
      <c r="A6151" s="21" t="s">
        <v>740</v>
      </c>
      <c r="B6151" s="21" t="s">
        <v>49</v>
      </c>
      <c r="C6151" s="23">
        <v>166765043.61000001</v>
      </c>
      <c r="D6151" s="23">
        <v>105.88</v>
      </c>
      <c r="E6151" s="23">
        <v>140013147.47</v>
      </c>
      <c r="F6151" s="23">
        <v>139.19</v>
      </c>
      <c r="G6151" s="23">
        <v>127327229.62</v>
      </c>
      <c r="H6151" s="23">
        <v>115.6</v>
      </c>
      <c r="I6151" s="23">
        <v>117464522.64</v>
      </c>
      <c r="J6151" s="23">
        <v>116.45</v>
      </c>
      <c r="K6151" s="23">
        <v>1</v>
      </c>
      <c r="L6151" s="23">
        <v>1</v>
      </c>
      <c r="M6151" s="21" t="s">
        <v>50</v>
      </c>
      <c r="N6151" s="21" t="s">
        <v>58</v>
      </c>
      <c r="O6151" s="22"/>
      <c r="P6151" s="23">
        <v>1364913</v>
      </c>
    </row>
    <row r="6152" spans="1:16" ht="45" x14ac:dyDescent="0.25">
      <c r="A6152" s="21" t="s">
        <v>10122</v>
      </c>
      <c r="B6152" s="21" t="s">
        <v>49</v>
      </c>
      <c r="C6152" s="22"/>
      <c r="D6152" s="22"/>
      <c r="E6152" s="22"/>
      <c r="F6152" s="22"/>
      <c r="G6152" s="22"/>
      <c r="H6152" s="22"/>
      <c r="I6152" s="22"/>
      <c r="J6152" s="22"/>
      <c r="K6152" s="23">
        <v>1</v>
      </c>
      <c r="L6152" s="23">
        <v>1</v>
      </c>
      <c r="M6152" s="21" t="s">
        <v>50</v>
      </c>
      <c r="N6152" s="21" t="s">
        <v>50</v>
      </c>
      <c r="O6152" s="22"/>
      <c r="P6152" s="22"/>
    </row>
    <row r="6153" spans="1:16" ht="45" x14ac:dyDescent="0.25">
      <c r="A6153" s="21" t="s">
        <v>10123</v>
      </c>
      <c r="B6153" s="21" t="s">
        <v>49</v>
      </c>
      <c r="C6153" s="22"/>
      <c r="D6153" s="22"/>
      <c r="E6153" s="22"/>
      <c r="F6153" s="22"/>
      <c r="G6153" s="22"/>
      <c r="H6153" s="22"/>
      <c r="I6153" s="22"/>
      <c r="J6153" s="22"/>
      <c r="K6153" s="23">
        <v>1</v>
      </c>
      <c r="L6153" s="23">
        <v>1</v>
      </c>
      <c r="M6153" s="21" t="s">
        <v>50</v>
      </c>
      <c r="N6153" s="21" t="s">
        <v>50</v>
      </c>
      <c r="O6153" s="22"/>
      <c r="P6153" s="22"/>
    </row>
    <row r="6154" spans="1:16" ht="45" x14ac:dyDescent="0.25">
      <c r="A6154" s="21" t="s">
        <v>4341</v>
      </c>
      <c r="B6154" s="21" t="s">
        <v>49</v>
      </c>
      <c r="C6154" s="23">
        <v>80876791.590000004</v>
      </c>
      <c r="D6154" s="23">
        <v>100.64</v>
      </c>
      <c r="E6154" s="23">
        <v>134573853.91999999</v>
      </c>
      <c r="F6154" s="23">
        <v>176.54</v>
      </c>
      <c r="G6154" s="23">
        <v>141946503.47999999</v>
      </c>
      <c r="H6154" s="23">
        <v>231.67</v>
      </c>
      <c r="I6154" s="23">
        <v>231570855.55000001</v>
      </c>
      <c r="J6154" s="23">
        <v>283.91000000000003</v>
      </c>
      <c r="K6154" s="23">
        <v>1</v>
      </c>
      <c r="L6154" s="23">
        <v>1</v>
      </c>
      <c r="M6154" s="21" t="s">
        <v>50</v>
      </c>
      <c r="N6154" s="21" t="s">
        <v>58</v>
      </c>
      <c r="O6154" s="22"/>
      <c r="P6154" s="23">
        <v>754956.25</v>
      </c>
    </row>
    <row r="6155" spans="1:16" ht="45" x14ac:dyDescent="0.25">
      <c r="A6155" s="21" t="s">
        <v>10124</v>
      </c>
      <c r="B6155" s="21" t="s">
        <v>198</v>
      </c>
      <c r="C6155" s="22"/>
      <c r="D6155" s="22"/>
      <c r="E6155" s="22"/>
      <c r="F6155" s="22"/>
      <c r="G6155" s="22"/>
      <c r="H6155" s="22"/>
      <c r="I6155" s="22"/>
      <c r="J6155" s="22"/>
      <c r="K6155" s="23">
        <v>1</v>
      </c>
      <c r="L6155" s="23">
        <v>1</v>
      </c>
      <c r="M6155" s="21" t="s">
        <v>50</v>
      </c>
      <c r="N6155" s="21" t="s">
        <v>50</v>
      </c>
      <c r="O6155" s="22"/>
      <c r="P6155" s="22"/>
    </row>
    <row r="6156" spans="1:16" ht="45" x14ac:dyDescent="0.25">
      <c r="A6156" s="21" t="s">
        <v>10125</v>
      </c>
      <c r="B6156" s="21" t="s">
        <v>49</v>
      </c>
      <c r="C6156" s="22"/>
      <c r="D6156" s="22"/>
      <c r="E6156" s="22"/>
      <c r="F6156" s="22"/>
      <c r="G6156" s="22"/>
      <c r="H6156" s="22"/>
      <c r="I6156" s="22"/>
      <c r="J6156" s="22"/>
      <c r="K6156" s="23">
        <v>1</v>
      </c>
      <c r="L6156" s="23">
        <v>1</v>
      </c>
      <c r="M6156" s="21" t="s">
        <v>50</v>
      </c>
      <c r="N6156" s="21" t="s">
        <v>50</v>
      </c>
      <c r="O6156" s="22"/>
      <c r="P6156" s="22"/>
    </row>
    <row r="6157" spans="1:16" ht="45" x14ac:dyDescent="0.25">
      <c r="A6157" s="21" t="s">
        <v>10126</v>
      </c>
      <c r="B6157" s="21" t="s">
        <v>49</v>
      </c>
      <c r="C6157" s="22"/>
      <c r="D6157" s="22"/>
      <c r="E6157" s="22"/>
      <c r="F6157" s="22"/>
      <c r="G6157" s="22"/>
      <c r="H6157" s="22"/>
      <c r="I6157" s="22"/>
      <c r="J6157" s="22"/>
      <c r="K6157" s="23">
        <v>1</v>
      </c>
      <c r="L6157" s="23">
        <v>1</v>
      </c>
      <c r="M6157" s="21" t="s">
        <v>50</v>
      </c>
      <c r="N6157" s="21" t="s">
        <v>50</v>
      </c>
      <c r="O6157" s="22"/>
      <c r="P6157" s="22"/>
    </row>
    <row r="6158" spans="1:16" ht="45" x14ac:dyDescent="0.25">
      <c r="A6158" s="21" t="s">
        <v>10127</v>
      </c>
      <c r="B6158" s="21" t="s">
        <v>49</v>
      </c>
      <c r="C6158" s="22"/>
      <c r="D6158" s="22"/>
      <c r="E6158" s="22"/>
      <c r="F6158" s="22"/>
      <c r="G6158" s="22"/>
      <c r="H6158" s="22"/>
      <c r="I6158" s="22"/>
      <c r="J6158" s="22"/>
      <c r="K6158" s="23">
        <v>1</v>
      </c>
      <c r="L6158" s="23">
        <v>1</v>
      </c>
      <c r="M6158" s="21" t="s">
        <v>50</v>
      </c>
      <c r="N6158" s="21" t="s">
        <v>50</v>
      </c>
      <c r="O6158" s="22"/>
      <c r="P6158" s="22"/>
    </row>
    <row r="6159" spans="1:16" ht="45" x14ac:dyDescent="0.25">
      <c r="A6159" s="21" t="s">
        <v>10128</v>
      </c>
      <c r="B6159" s="21" t="s">
        <v>49</v>
      </c>
      <c r="C6159" s="22"/>
      <c r="D6159" s="22"/>
      <c r="E6159" s="22"/>
      <c r="F6159" s="22"/>
      <c r="G6159" s="22"/>
      <c r="H6159" s="22"/>
      <c r="I6159" s="22"/>
      <c r="J6159" s="22"/>
      <c r="K6159" s="23">
        <v>1</v>
      </c>
      <c r="L6159" s="23">
        <v>1</v>
      </c>
      <c r="M6159" s="21" t="s">
        <v>50</v>
      </c>
      <c r="N6159" s="21" t="s">
        <v>50</v>
      </c>
      <c r="O6159" s="22"/>
      <c r="P6159" s="22"/>
    </row>
    <row r="6160" spans="1:16" ht="45" x14ac:dyDescent="0.25">
      <c r="A6160" s="21" t="s">
        <v>10129</v>
      </c>
      <c r="B6160" s="21" t="s">
        <v>49</v>
      </c>
      <c r="C6160" s="22"/>
      <c r="D6160" s="22"/>
      <c r="E6160" s="22"/>
      <c r="F6160" s="22"/>
      <c r="G6160" s="22"/>
      <c r="H6160" s="22"/>
      <c r="I6160" s="22"/>
      <c r="J6160" s="22"/>
      <c r="K6160" s="23">
        <v>1</v>
      </c>
      <c r="L6160" s="23">
        <v>1</v>
      </c>
      <c r="M6160" s="21" t="s">
        <v>50</v>
      </c>
      <c r="N6160" s="21" t="s">
        <v>50</v>
      </c>
      <c r="O6160" s="22"/>
      <c r="P6160" s="22"/>
    </row>
    <row r="6161" spans="1:16" ht="45" x14ac:dyDescent="0.25">
      <c r="A6161" s="21" t="s">
        <v>10130</v>
      </c>
      <c r="B6161" s="21" t="s">
        <v>49</v>
      </c>
      <c r="C6161" s="22"/>
      <c r="D6161" s="22"/>
      <c r="E6161" s="22"/>
      <c r="F6161" s="22"/>
      <c r="G6161" s="22"/>
      <c r="H6161" s="22"/>
      <c r="I6161" s="22"/>
      <c r="J6161" s="22"/>
      <c r="K6161" s="23">
        <v>1</v>
      </c>
      <c r="L6161" s="23">
        <v>1</v>
      </c>
      <c r="M6161" s="21" t="s">
        <v>50</v>
      </c>
      <c r="N6161" s="21" t="s">
        <v>50</v>
      </c>
      <c r="O6161" s="22"/>
      <c r="P6161" s="22"/>
    </row>
    <row r="6162" spans="1:16" ht="45" x14ac:dyDescent="0.25">
      <c r="A6162" s="21" t="s">
        <v>4343</v>
      </c>
      <c r="B6162" s="21" t="s">
        <v>49</v>
      </c>
      <c r="C6162" s="23">
        <v>24510225.850000001</v>
      </c>
      <c r="D6162" s="23">
        <v>411.92</v>
      </c>
      <c r="E6162" s="23">
        <v>20860311.960000001</v>
      </c>
      <c r="F6162" s="23">
        <v>252.29</v>
      </c>
      <c r="G6162" s="23">
        <v>13046766.35</v>
      </c>
      <c r="H6162" s="23">
        <v>241.44</v>
      </c>
      <c r="I6162" s="23">
        <v>28288060.079999998</v>
      </c>
      <c r="J6162" s="23">
        <v>387.71</v>
      </c>
      <c r="K6162" s="23">
        <v>1</v>
      </c>
      <c r="L6162" s="23">
        <v>1</v>
      </c>
      <c r="M6162" s="21" t="s">
        <v>50</v>
      </c>
      <c r="N6162" s="21" t="s">
        <v>1462</v>
      </c>
      <c r="O6162" s="22"/>
      <c r="P6162" s="23">
        <v>52376.5</v>
      </c>
    </row>
    <row r="6163" spans="1:16" ht="45" x14ac:dyDescent="0.25">
      <c r="A6163" s="21" t="s">
        <v>10131</v>
      </c>
      <c r="B6163" s="21" t="s">
        <v>49</v>
      </c>
      <c r="C6163" s="22"/>
      <c r="D6163" s="22"/>
      <c r="E6163" s="22"/>
      <c r="F6163" s="22"/>
      <c r="G6163" s="22"/>
      <c r="H6163" s="22"/>
      <c r="I6163" s="22"/>
      <c r="J6163" s="22"/>
      <c r="K6163" s="23">
        <v>1</v>
      </c>
      <c r="L6163" s="23">
        <v>1</v>
      </c>
      <c r="M6163" s="21" t="s">
        <v>50</v>
      </c>
      <c r="N6163" s="21" t="s">
        <v>50</v>
      </c>
      <c r="O6163" s="22"/>
      <c r="P6163" s="22"/>
    </row>
    <row r="6164" spans="1:16" ht="45" x14ac:dyDescent="0.25">
      <c r="A6164" s="21" t="s">
        <v>1307</v>
      </c>
      <c r="B6164" s="21" t="s">
        <v>49</v>
      </c>
      <c r="C6164" s="23">
        <v>26862409.710000001</v>
      </c>
      <c r="D6164" s="23">
        <v>158.74</v>
      </c>
      <c r="E6164" s="23">
        <v>20803441.960000001</v>
      </c>
      <c r="F6164" s="23">
        <v>157.69999999999999</v>
      </c>
      <c r="G6164" s="23">
        <v>19139162.02</v>
      </c>
      <c r="H6164" s="23">
        <v>143.66</v>
      </c>
      <c r="I6164" s="23">
        <v>18643673.140000001</v>
      </c>
      <c r="J6164" s="23">
        <v>134.63</v>
      </c>
      <c r="K6164" s="23">
        <v>1</v>
      </c>
      <c r="L6164" s="23">
        <v>1</v>
      </c>
      <c r="M6164" s="21" t="s">
        <v>50</v>
      </c>
      <c r="N6164" s="21" t="s">
        <v>1462</v>
      </c>
      <c r="O6164" s="22"/>
      <c r="P6164" s="23">
        <v>262278.25</v>
      </c>
    </row>
    <row r="6165" spans="1:16" ht="45" x14ac:dyDescent="0.25">
      <c r="A6165" s="21" t="s">
        <v>10132</v>
      </c>
      <c r="B6165" s="21" t="s">
        <v>49</v>
      </c>
      <c r="C6165" s="22"/>
      <c r="D6165" s="22"/>
      <c r="E6165" s="22"/>
      <c r="F6165" s="22"/>
      <c r="G6165" s="22"/>
      <c r="H6165" s="22"/>
      <c r="I6165" s="22"/>
      <c r="J6165" s="22"/>
      <c r="K6165" s="23">
        <v>1</v>
      </c>
      <c r="L6165" s="23">
        <v>1</v>
      </c>
      <c r="M6165" s="21" t="s">
        <v>50</v>
      </c>
      <c r="N6165" s="21" t="s">
        <v>50</v>
      </c>
      <c r="O6165" s="22"/>
      <c r="P6165" s="22"/>
    </row>
    <row r="6166" spans="1:16" ht="45" x14ac:dyDescent="0.25">
      <c r="A6166" s="21" t="s">
        <v>10133</v>
      </c>
      <c r="B6166" s="21" t="s">
        <v>49</v>
      </c>
      <c r="C6166" s="22"/>
      <c r="D6166" s="22"/>
      <c r="E6166" s="22"/>
      <c r="F6166" s="22"/>
      <c r="G6166" s="22"/>
      <c r="H6166" s="22"/>
      <c r="I6166" s="22"/>
      <c r="J6166" s="22"/>
      <c r="K6166" s="23">
        <v>1</v>
      </c>
      <c r="L6166" s="23">
        <v>1</v>
      </c>
      <c r="M6166" s="21" t="s">
        <v>50</v>
      </c>
      <c r="N6166" s="21" t="s">
        <v>50</v>
      </c>
      <c r="O6166" s="22"/>
      <c r="P6166" s="22"/>
    </row>
    <row r="6167" spans="1:16" ht="45" x14ac:dyDescent="0.25">
      <c r="A6167" s="21" t="s">
        <v>10134</v>
      </c>
      <c r="B6167" s="21" t="s">
        <v>49</v>
      </c>
      <c r="C6167" s="22"/>
      <c r="D6167" s="22"/>
      <c r="E6167" s="22"/>
      <c r="F6167" s="22"/>
      <c r="G6167" s="22"/>
      <c r="H6167" s="22"/>
      <c r="I6167" s="22"/>
      <c r="J6167" s="22"/>
      <c r="K6167" s="23">
        <v>1</v>
      </c>
      <c r="L6167" s="23">
        <v>1</v>
      </c>
      <c r="M6167" s="21" t="s">
        <v>50</v>
      </c>
      <c r="N6167" s="21" t="s">
        <v>50</v>
      </c>
      <c r="O6167" s="22"/>
      <c r="P6167" s="22"/>
    </row>
    <row r="6168" spans="1:16" ht="45" x14ac:dyDescent="0.25">
      <c r="A6168" s="21" t="s">
        <v>10135</v>
      </c>
      <c r="B6168" s="21" t="s">
        <v>49</v>
      </c>
      <c r="C6168" s="22"/>
      <c r="D6168" s="22"/>
      <c r="E6168" s="22"/>
      <c r="F6168" s="22"/>
      <c r="G6168" s="22"/>
      <c r="H6168" s="22"/>
      <c r="I6168" s="22"/>
      <c r="J6168" s="22"/>
      <c r="K6168" s="23">
        <v>1</v>
      </c>
      <c r="L6168" s="23">
        <v>1</v>
      </c>
      <c r="M6168" s="21" t="s">
        <v>50</v>
      </c>
      <c r="N6168" s="21" t="s">
        <v>50</v>
      </c>
      <c r="O6168" s="22"/>
      <c r="P6168" s="22"/>
    </row>
    <row r="6169" spans="1:16" ht="45" x14ac:dyDescent="0.25">
      <c r="A6169" s="21" t="s">
        <v>10136</v>
      </c>
      <c r="B6169" s="21" t="s">
        <v>49</v>
      </c>
      <c r="C6169" s="22"/>
      <c r="D6169" s="22"/>
      <c r="E6169" s="22"/>
      <c r="F6169" s="22"/>
      <c r="G6169" s="22"/>
      <c r="H6169" s="22"/>
      <c r="I6169" s="22"/>
      <c r="J6169" s="22"/>
      <c r="K6169" s="23">
        <v>1</v>
      </c>
      <c r="L6169" s="23">
        <v>1</v>
      </c>
      <c r="M6169" s="21" t="s">
        <v>50</v>
      </c>
      <c r="N6169" s="21" t="s">
        <v>50</v>
      </c>
      <c r="O6169" s="22"/>
      <c r="P6169" s="22"/>
    </row>
    <row r="6170" spans="1:16" ht="45" x14ac:dyDescent="0.25">
      <c r="A6170" s="21" t="s">
        <v>10137</v>
      </c>
      <c r="B6170" s="21" t="s">
        <v>49</v>
      </c>
      <c r="C6170" s="22"/>
      <c r="D6170" s="22"/>
      <c r="E6170" s="22"/>
      <c r="F6170" s="22"/>
      <c r="G6170" s="22"/>
      <c r="H6170" s="22"/>
      <c r="I6170" s="22"/>
      <c r="J6170" s="22"/>
      <c r="K6170" s="23">
        <v>1</v>
      </c>
      <c r="L6170" s="23">
        <v>1</v>
      </c>
      <c r="M6170" s="21" t="s">
        <v>50</v>
      </c>
      <c r="N6170" s="21" t="s">
        <v>50</v>
      </c>
      <c r="O6170" s="22"/>
      <c r="P6170" s="22"/>
    </row>
    <row r="6171" spans="1:16" ht="45" x14ac:dyDescent="0.25">
      <c r="A6171" s="21" t="s">
        <v>4346</v>
      </c>
      <c r="B6171" s="21" t="s">
        <v>198</v>
      </c>
      <c r="C6171" s="23">
        <v>113627637.59999999</v>
      </c>
      <c r="D6171" s="23">
        <v>56.11</v>
      </c>
      <c r="E6171" s="23">
        <v>144874289.24000001</v>
      </c>
      <c r="F6171" s="23">
        <v>39.78</v>
      </c>
      <c r="G6171" s="23">
        <v>195328242.84</v>
      </c>
      <c r="H6171" s="23">
        <v>67.010000000000005</v>
      </c>
      <c r="I6171" s="23">
        <v>187308196.12</v>
      </c>
      <c r="J6171" s="23">
        <v>45.15</v>
      </c>
      <c r="K6171" s="23">
        <v>1</v>
      </c>
      <c r="L6171" s="23">
        <v>1</v>
      </c>
      <c r="M6171" s="21" t="s">
        <v>50</v>
      </c>
      <c r="N6171" s="21" t="s">
        <v>204</v>
      </c>
      <c r="O6171" s="22"/>
      <c r="P6171" s="23">
        <v>1974088</v>
      </c>
    </row>
    <row r="6172" spans="1:16" ht="45" x14ac:dyDescent="0.25">
      <c r="A6172" s="21" t="s">
        <v>10138</v>
      </c>
      <c r="B6172" s="21" t="s">
        <v>49</v>
      </c>
      <c r="C6172" s="22"/>
      <c r="D6172" s="22"/>
      <c r="E6172" s="22"/>
      <c r="F6172" s="22"/>
      <c r="G6172" s="22"/>
      <c r="H6172" s="22"/>
      <c r="I6172" s="22"/>
      <c r="J6172" s="22"/>
      <c r="K6172" s="23">
        <v>1</v>
      </c>
      <c r="L6172" s="23">
        <v>1</v>
      </c>
      <c r="M6172" s="21" t="s">
        <v>50</v>
      </c>
      <c r="N6172" s="21" t="s">
        <v>50</v>
      </c>
      <c r="O6172" s="22"/>
      <c r="P6172" s="22"/>
    </row>
    <row r="6173" spans="1:16" ht="45" x14ac:dyDescent="0.25">
      <c r="A6173" s="21" t="s">
        <v>10139</v>
      </c>
      <c r="B6173" s="21" t="s">
        <v>49</v>
      </c>
      <c r="C6173" s="22"/>
      <c r="D6173" s="22"/>
      <c r="E6173" s="22"/>
      <c r="F6173" s="22"/>
      <c r="G6173" s="22"/>
      <c r="H6173" s="22"/>
      <c r="I6173" s="22"/>
      <c r="J6173" s="22"/>
      <c r="K6173" s="23">
        <v>1</v>
      </c>
      <c r="L6173" s="23">
        <v>1</v>
      </c>
      <c r="M6173" s="21" t="s">
        <v>50</v>
      </c>
      <c r="N6173" s="21" t="s">
        <v>50</v>
      </c>
      <c r="O6173" s="22"/>
      <c r="P6173" s="22"/>
    </row>
    <row r="6174" spans="1:16" ht="45" x14ac:dyDescent="0.25">
      <c r="A6174" s="21" t="s">
        <v>10140</v>
      </c>
      <c r="B6174" s="21" t="s">
        <v>49</v>
      </c>
      <c r="C6174" s="22"/>
      <c r="D6174" s="22"/>
      <c r="E6174" s="22"/>
      <c r="F6174" s="22"/>
      <c r="G6174" s="22"/>
      <c r="H6174" s="22"/>
      <c r="I6174" s="22"/>
      <c r="J6174" s="22"/>
      <c r="K6174" s="23">
        <v>1</v>
      </c>
      <c r="L6174" s="23">
        <v>1</v>
      </c>
      <c r="M6174" s="21" t="s">
        <v>50</v>
      </c>
      <c r="N6174" s="21" t="s">
        <v>50</v>
      </c>
      <c r="O6174" s="22"/>
      <c r="P6174" s="22"/>
    </row>
    <row r="6175" spans="1:16" ht="45" x14ac:dyDescent="0.25">
      <c r="A6175" s="21" t="s">
        <v>4348</v>
      </c>
      <c r="B6175" s="21" t="s">
        <v>49</v>
      </c>
      <c r="C6175" s="22"/>
      <c r="D6175" s="22"/>
      <c r="E6175" s="23">
        <v>12694750.119999999</v>
      </c>
      <c r="F6175" s="23">
        <v>107.4</v>
      </c>
      <c r="G6175" s="23">
        <v>15745383.67</v>
      </c>
      <c r="H6175" s="23">
        <v>143.66</v>
      </c>
      <c r="I6175" s="23">
        <v>15337755.460000001</v>
      </c>
      <c r="J6175" s="23">
        <v>134.63</v>
      </c>
      <c r="K6175" s="23">
        <v>1</v>
      </c>
      <c r="L6175" s="23">
        <v>1</v>
      </c>
      <c r="M6175" s="21" t="s">
        <v>50</v>
      </c>
      <c r="N6175" s="21" t="s">
        <v>50</v>
      </c>
      <c r="O6175" s="22"/>
      <c r="P6175" s="22"/>
    </row>
    <row r="6176" spans="1:16" ht="45" x14ac:dyDescent="0.25">
      <c r="A6176" s="21" t="s">
        <v>10141</v>
      </c>
      <c r="B6176" s="21" t="s">
        <v>49</v>
      </c>
      <c r="C6176" s="22"/>
      <c r="D6176" s="22"/>
      <c r="E6176" s="22"/>
      <c r="F6176" s="22"/>
      <c r="G6176" s="22"/>
      <c r="H6176" s="22"/>
      <c r="I6176" s="22"/>
      <c r="J6176" s="22"/>
      <c r="K6176" s="23">
        <v>1</v>
      </c>
      <c r="L6176" s="23">
        <v>1</v>
      </c>
      <c r="M6176" s="21" t="s">
        <v>50</v>
      </c>
      <c r="N6176" s="21" t="s">
        <v>50</v>
      </c>
      <c r="O6176" s="22"/>
      <c r="P6176" s="22"/>
    </row>
    <row r="6177" spans="1:16" ht="45" x14ac:dyDescent="0.25">
      <c r="A6177" s="21" t="s">
        <v>10142</v>
      </c>
      <c r="B6177" s="21" t="s">
        <v>49</v>
      </c>
      <c r="C6177" s="22"/>
      <c r="D6177" s="22"/>
      <c r="E6177" s="22"/>
      <c r="F6177" s="22"/>
      <c r="G6177" s="22"/>
      <c r="H6177" s="22"/>
      <c r="I6177" s="22"/>
      <c r="J6177" s="22"/>
      <c r="K6177" s="23">
        <v>1</v>
      </c>
      <c r="L6177" s="23">
        <v>1</v>
      </c>
      <c r="M6177" s="21" t="s">
        <v>50</v>
      </c>
      <c r="N6177" s="21" t="s">
        <v>50</v>
      </c>
      <c r="O6177" s="22"/>
      <c r="P6177" s="22"/>
    </row>
    <row r="6178" spans="1:16" ht="45" x14ac:dyDescent="0.25">
      <c r="A6178" s="21" t="s">
        <v>10143</v>
      </c>
      <c r="B6178" s="21" t="s">
        <v>49</v>
      </c>
      <c r="C6178" s="22"/>
      <c r="D6178" s="22"/>
      <c r="E6178" s="22"/>
      <c r="F6178" s="22"/>
      <c r="G6178" s="22"/>
      <c r="H6178" s="22"/>
      <c r="I6178" s="22"/>
      <c r="J6178" s="22"/>
      <c r="K6178" s="23">
        <v>1</v>
      </c>
      <c r="L6178" s="23">
        <v>1</v>
      </c>
      <c r="M6178" s="21" t="s">
        <v>50</v>
      </c>
      <c r="N6178" s="21" t="s">
        <v>50</v>
      </c>
      <c r="O6178" s="22"/>
      <c r="P6178" s="22"/>
    </row>
    <row r="6179" spans="1:16" ht="45" x14ac:dyDescent="0.25">
      <c r="A6179" s="21" t="s">
        <v>4350</v>
      </c>
      <c r="B6179" s="21" t="s">
        <v>49</v>
      </c>
      <c r="C6179" s="22"/>
      <c r="D6179" s="22"/>
      <c r="E6179" s="23">
        <v>38593954.539999999</v>
      </c>
      <c r="F6179" s="23">
        <v>81.95</v>
      </c>
      <c r="G6179" s="23">
        <v>108830858.77</v>
      </c>
      <c r="H6179" s="23">
        <v>217.31</v>
      </c>
      <c r="I6179" s="23">
        <v>88040872.959999993</v>
      </c>
      <c r="J6179" s="23">
        <v>235.82</v>
      </c>
      <c r="K6179" s="23">
        <v>1</v>
      </c>
      <c r="L6179" s="23">
        <v>1</v>
      </c>
      <c r="M6179" s="21" t="s">
        <v>50</v>
      </c>
      <c r="N6179" s="21" t="s">
        <v>50</v>
      </c>
      <c r="O6179" s="22"/>
      <c r="P6179" s="22"/>
    </row>
    <row r="6180" spans="1:16" ht="45" x14ac:dyDescent="0.25">
      <c r="A6180" s="21" t="s">
        <v>10144</v>
      </c>
      <c r="B6180" s="21" t="s">
        <v>49</v>
      </c>
      <c r="C6180" s="22"/>
      <c r="D6180" s="22"/>
      <c r="E6180" s="22"/>
      <c r="F6180" s="22"/>
      <c r="G6180" s="22"/>
      <c r="H6180" s="22"/>
      <c r="I6180" s="22"/>
      <c r="J6180" s="22"/>
      <c r="K6180" s="23">
        <v>1</v>
      </c>
      <c r="L6180" s="23">
        <v>1</v>
      </c>
      <c r="M6180" s="21" t="s">
        <v>50</v>
      </c>
      <c r="N6180" s="21" t="s">
        <v>50</v>
      </c>
      <c r="O6180" s="22"/>
      <c r="P6180" s="22"/>
    </row>
    <row r="6181" spans="1:16" ht="45" x14ac:dyDescent="0.25">
      <c r="A6181" s="21" t="s">
        <v>10145</v>
      </c>
      <c r="B6181" s="21" t="s">
        <v>49</v>
      </c>
      <c r="C6181" s="22"/>
      <c r="D6181" s="22"/>
      <c r="E6181" s="22"/>
      <c r="F6181" s="22"/>
      <c r="G6181" s="22"/>
      <c r="H6181" s="22"/>
      <c r="I6181" s="22"/>
      <c r="J6181" s="22"/>
      <c r="K6181" s="23">
        <v>1</v>
      </c>
      <c r="L6181" s="23">
        <v>1</v>
      </c>
      <c r="M6181" s="21" t="s">
        <v>50</v>
      </c>
      <c r="N6181" s="21" t="s">
        <v>50</v>
      </c>
      <c r="O6181" s="22"/>
      <c r="P6181" s="22"/>
    </row>
    <row r="6182" spans="1:16" ht="45" x14ac:dyDescent="0.25">
      <c r="A6182" s="21" t="s">
        <v>10146</v>
      </c>
      <c r="B6182" s="21" t="s">
        <v>49</v>
      </c>
      <c r="C6182" s="22"/>
      <c r="D6182" s="22"/>
      <c r="E6182" s="22"/>
      <c r="F6182" s="22"/>
      <c r="G6182" s="22"/>
      <c r="H6182" s="22"/>
      <c r="I6182" s="22"/>
      <c r="J6182" s="22"/>
      <c r="K6182" s="23">
        <v>1</v>
      </c>
      <c r="L6182" s="23">
        <v>1</v>
      </c>
      <c r="M6182" s="21" t="s">
        <v>50</v>
      </c>
      <c r="N6182" s="21" t="s">
        <v>50</v>
      </c>
      <c r="O6182" s="22"/>
      <c r="P6182" s="22"/>
    </row>
    <row r="6183" spans="1:16" ht="45" x14ac:dyDescent="0.25">
      <c r="A6183" s="21" t="s">
        <v>10147</v>
      </c>
      <c r="B6183" s="21" t="s">
        <v>49</v>
      </c>
      <c r="C6183" s="22"/>
      <c r="D6183" s="22"/>
      <c r="E6183" s="22"/>
      <c r="F6183" s="22"/>
      <c r="G6183" s="22"/>
      <c r="H6183" s="22"/>
      <c r="I6183" s="22"/>
      <c r="J6183" s="22"/>
      <c r="K6183" s="23">
        <v>1</v>
      </c>
      <c r="L6183" s="23">
        <v>1</v>
      </c>
      <c r="M6183" s="21" t="s">
        <v>50</v>
      </c>
      <c r="N6183" s="21" t="s">
        <v>50</v>
      </c>
      <c r="O6183" s="22"/>
      <c r="P6183" s="22"/>
    </row>
    <row r="6184" spans="1:16" ht="45" x14ac:dyDescent="0.25">
      <c r="A6184" s="21" t="s">
        <v>10148</v>
      </c>
      <c r="B6184" s="21" t="s">
        <v>198</v>
      </c>
      <c r="C6184" s="22"/>
      <c r="D6184" s="22"/>
      <c r="E6184" s="22"/>
      <c r="F6184" s="22"/>
      <c r="G6184" s="22"/>
      <c r="H6184" s="22"/>
      <c r="I6184" s="22"/>
      <c r="J6184" s="22"/>
      <c r="K6184" s="23">
        <v>1</v>
      </c>
      <c r="L6184" s="23">
        <v>1</v>
      </c>
      <c r="M6184" s="21" t="s">
        <v>50</v>
      </c>
      <c r="N6184" s="21" t="s">
        <v>50</v>
      </c>
      <c r="O6184" s="22"/>
      <c r="P6184" s="22"/>
    </row>
    <row r="6185" spans="1:16" ht="45" x14ac:dyDescent="0.25">
      <c r="A6185" s="21" t="s">
        <v>10149</v>
      </c>
      <c r="B6185" s="21" t="s">
        <v>49</v>
      </c>
      <c r="C6185" s="22"/>
      <c r="D6185" s="22"/>
      <c r="E6185" s="22"/>
      <c r="F6185" s="22"/>
      <c r="G6185" s="22"/>
      <c r="H6185" s="22"/>
      <c r="I6185" s="22"/>
      <c r="J6185" s="22"/>
      <c r="K6185" s="23">
        <v>1</v>
      </c>
      <c r="L6185" s="23">
        <v>1</v>
      </c>
      <c r="M6185" s="21" t="s">
        <v>50</v>
      </c>
      <c r="N6185" s="21" t="s">
        <v>50</v>
      </c>
      <c r="O6185" s="22"/>
      <c r="P6185" s="22"/>
    </row>
    <row r="6186" spans="1:16" ht="45" x14ac:dyDescent="0.25">
      <c r="A6186" s="21" t="s">
        <v>10150</v>
      </c>
      <c r="B6186" s="21" t="s">
        <v>49</v>
      </c>
      <c r="C6186" s="22"/>
      <c r="D6186" s="22"/>
      <c r="E6186" s="22"/>
      <c r="F6186" s="22"/>
      <c r="G6186" s="22"/>
      <c r="H6186" s="22"/>
      <c r="I6186" s="22"/>
      <c r="J6186" s="22"/>
      <c r="K6186" s="23">
        <v>1</v>
      </c>
      <c r="L6186" s="23">
        <v>1</v>
      </c>
      <c r="M6186" s="21" t="s">
        <v>50</v>
      </c>
      <c r="N6186" s="21" t="s">
        <v>50</v>
      </c>
      <c r="O6186" s="22"/>
      <c r="P6186" s="22"/>
    </row>
    <row r="6187" spans="1:16" ht="45" x14ac:dyDescent="0.25">
      <c r="A6187" s="21" t="s">
        <v>10151</v>
      </c>
      <c r="B6187" s="21" t="s">
        <v>49</v>
      </c>
      <c r="C6187" s="22"/>
      <c r="D6187" s="22"/>
      <c r="E6187" s="22"/>
      <c r="F6187" s="22"/>
      <c r="G6187" s="22"/>
      <c r="H6187" s="22"/>
      <c r="I6187" s="22"/>
      <c r="J6187" s="22"/>
      <c r="K6187" s="23">
        <v>1</v>
      </c>
      <c r="L6187" s="23">
        <v>1</v>
      </c>
      <c r="M6187" s="21" t="s">
        <v>50</v>
      </c>
      <c r="N6187" s="21" t="s">
        <v>50</v>
      </c>
      <c r="O6187" s="22"/>
      <c r="P6187" s="22"/>
    </row>
    <row r="6188" spans="1:16" ht="45" x14ac:dyDescent="0.25">
      <c r="A6188" s="21" t="s">
        <v>10152</v>
      </c>
      <c r="B6188" s="21" t="s">
        <v>49</v>
      </c>
      <c r="C6188" s="22"/>
      <c r="D6188" s="22"/>
      <c r="E6188" s="22"/>
      <c r="F6188" s="22"/>
      <c r="G6188" s="22"/>
      <c r="H6188" s="22"/>
      <c r="I6188" s="22"/>
      <c r="J6188" s="22"/>
      <c r="K6188" s="23">
        <v>1</v>
      </c>
      <c r="L6188" s="23">
        <v>1</v>
      </c>
      <c r="M6188" s="21" t="s">
        <v>50</v>
      </c>
      <c r="N6188" s="21" t="s">
        <v>50</v>
      </c>
      <c r="O6188" s="22"/>
      <c r="P6188" s="22"/>
    </row>
    <row r="6189" spans="1:16" ht="45" x14ac:dyDescent="0.25">
      <c r="A6189" s="21" t="s">
        <v>10153</v>
      </c>
      <c r="B6189" s="21" t="s">
        <v>49</v>
      </c>
      <c r="C6189" s="22"/>
      <c r="D6189" s="22"/>
      <c r="E6189" s="22"/>
      <c r="F6189" s="22"/>
      <c r="G6189" s="22"/>
      <c r="H6189" s="22"/>
      <c r="I6189" s="22"/>
      <c r="J6189" s="22"/>
      <c r="K6189" s="23">
        <v>1</v>
      </c>
      <c r="L6189" s="23">
        <v>1</v>
      </c>
      <c r="M6189" s="21" t="s">
        <v>50</v>
      </c>
      <c r="N6189" s="21" t="s">
        <v>50</v>
      </c>
      <c r="O6189" s="22"/>
      <c r="P6189" s="22"/>
    </row>
    <row r="6190" spans="1:16" ht="45" x14ac:dyDescent="0.25">
      <c r="A6190" s="21" t="s">
        <v>10154</v>
      </c>
      <c r="B6190" s="21" t="s">
        <v>49</v>
      </c>
      <c r="C6190" s="22"/>
      <c r="D6190" s="22"/>
      <c r="E6190" s="22"/>
      <c r="F6190" s="22"/>
      <c r="G6190" s="22"/>
      <c r="H6190" s="22"/>
      <c r="I6190" s="22"/>
      <c r="J6190" s="22"/>
      <c r="K6190" s="23">
        <v>1</v>
      </c>
      <c r="L6190" s="23">
        <v>1</v>
      </c>
      <c r="M6190" s="21" t="s">
        <v>50</v>
      </c>
      <c r="N6190" s="21" t="s">
        <v>50</v>
      </c>
      <c r="O6190" s="22"/>
      <c r="P6190" s="22"/>
    </row>
    <row r="6191" spans="1:16" ht="45" x14ac:dyDescent="0.25">
      <c r="A6191" s="21" t="s">
        <v>4352</v>
      </c>
      <c r="B6191" s="21" t="s">
        <v>49</v>
      </c>
      <c r="C6191" s="23">
        <v>24625293.149999999</v>
      </c>
      <c r="D6191" s="23">
        <v>457.61</v>
      </c>
      <c r="E6191" s="23">
        <v>47868789.659999996</v>
      </c>
      <c r="F6191" s="23">
        <v>668.31</v>
      </c>
      <c r="G6191" s="23">
        <v>32931854.68</v>
      </c>
      <c r="H6191" s="23">
        <v>533.08000000000004</v>
      </c>
      <c r="I6191" s="23">
        <v>31826201.030000001</v>
      </c>
      <c r="J6191" s="23">
        <v>478.27</v>
      </c>
      <c r="K6191" s="23">
        <v>1</v>
      </c>
      <c r="L6191" s="23">
        <v>1</v>
      </c>
      <c r="M6191" s="21" t="s">
        <v>50</v>
      </c>
      <c r="N6191" s="21" t="s">
        <v>1462</v>
      </c>
      <c r="O6191" s="22"/>
      <c r="P6191" s="23">
        <v>76196.75</v>
      </c>
    </row>
    <row r="6192" spans="1:16" ht="45" x14ac:dyDescent="0.25">
      <c r="A6192" s="21" t="s">
        <v>742</v>
      </c>
      <c r="B6192" s="21" t="s">
        <v>49</v>
      </c>
      <c r="C6192" s="23">
        <v>54331115.93</v>
      </c>
      <c r="D6192" s="23">
        <v>64.62</v>
      </c>
      <c r="E6192" s="23">
        <v>128056708.7</v>
      </c>
      <c r="F6192" s="23">
        <v>114.87</v>
      </c>
      <c r="G6192" s="23">
        <v>79838297.5</v>
      </c>
      <c r="H6192" s="23">
        <v>84.64</v>
      </c>
      <c r="I6192" s="23">
        <v>46873548.600000001</v>
      </c>
      <c r="J6192" s="23">
        <v>51.94</v>
      </c>
      <c r="K6192" s="23">
        <v>1</v>
      </c>
      <c r="L6192" s="23">
        <v>1</v>
      </c>
      <c r="M6192" s="21" t="s">
        <v>50</v>
      </c>
      <c r="N6192" s="21" t="s">
        <v>58</v>
      </c>
      <c r="O6192" s="22"/>
      <c r="P6192" s="23">
        <v>350922.5</v>
      </c>
    </row>
    <row r="6193" spans="1:16" ht="45" x14ac:dyDescent="0.25">
      <c r="A6193" s="21" t="s">
        <v>4355</v>
      </c>
      <c r="B6193" s="21" t="s">
        <v>49</v>
      </c>
      <c r="C6193" s="23">
        <v>32430509.859999999</v>
      </c>
      <c r="D6193" s="23">
        <v>922.81</v>
      </c>
      <c r="E6193" s="23">
        <v>18444537.289999999</v>
      </c>
      <c r="F6193" s="23">
        <v>606.09</v>
      </c>
      <c r="G6193" s="23">
        <v>24227925.149999999</v>
      </c>
      <c r="H6193" s="23">
        <v>743.28</v>
      </c>
      <c r="I6193" s="23">
        <v>39157197.640000001</v>
      </c>
      <c r="J6193" s="23">
        <v>1257.95</v>
      </c>
      <c r="K6193" s="23">
        <v>1</v>
      </c>
      <c r="L6193" s="23">
        <v>1</v>
      </c>
      <c r="M6193" s="21" t="s">
        <v>50</v>
      </c>
      <c r="N6193" s="21" t="s">
        <v>1462</v>
      </c>
      <c r="O6193" s="22"/>
      <c r="P6193" s="23">
        <v>40993</v>
      </c>
    </row>
    <row r="6194" spans="1:16" ht="45" x14ac:dyDescent="0.25">
      <c r="A6194" s="21" t="s">
        <v>746</v>
      </c>
      <c r="B6194" s="21" t="s">
        <v>49</v>
      </c>
      <c r="C6194" s="23">
        <v>69188917.269999996</v>
      </c>
      <c r="D6194" s="23">
        <v>529.94000000000005</v>
      </c>
      <c r="E6194" s="23">
        <v>111990754.41</v>
      </c>
      <c r="F6194" s="23">
        <v>626.38</v>
      </c>
      <c r="G6194" s="23">
        <v>41760041.229999997</v>
      </c>
      <c r="H6194" s="23">
        <v>408.87</v>
      </c>
      <c r="I6194" s="23">
        <v>46196509.969999999</v>
      </c>
      <c r="J6194" s="23">
        <v>407.04</v>
      </c>
      <c r="K6194" s="23">
        <v>1</v>
      </c>
      <c r="L6194" s="23">
        <v>1</v>
      </c>
      <c r="M6194" s="21" t="s">
        <v>50</v>
      </c>
      <c r="N6194" s="21" t="s">
        <v>1462</v>
      </c>
      <c r="O6194" s="22"/>
      <c r="P6194" s="23">
        <v>114653</v>
      </c>
    </row>
    <row r="6195" spans="1:16" ht="45" x14ac:dyDescent="0.25">
      <c r="A6195" s="21" t="s">
        <v>10155</v>
      </c>
      <c r="B6195" s="21" t="s">
        <v>49</v>
      </c>
      <c r="C6195" s="22"/>
      <c r="D6195" s="22"/>
      <c r="E6195" s="22"/>
      <c r="F6195" s="22"/>
      <c r="G6195" s="22"/>
      <c r="H6195" s="22"/>
      <c r="I6195" s="22"/>
      <c r="J6195" s="22"/>
      <c r="K6195" s="23">
        <v>1</v>
      </c>
      <c r="L6195" s="23">
        <v>1</v>
      </c>
      <c r="M6195" s="21" t="s">
        <v>50</v>
      </c>
      <c r="N6195" s="21" t="s">
        <v>50</v>
      </c>
      <c r="O6195" s="22"/>
      <c r="P6195" s="22"/>
    </row>
    <row r="6196" spans="1:16" ht="45" x14ac:dyDescent="0.25">
      <c r="A6196" s="21" t="s">
        <v>10156</v>
      </c>
      <c r="B6196" s="21" t="s">
        <v>49</v>
      </c>
      <c r="C6196" s="22"/>
      <c r="D6196" s="22"/>
      <c r="E6196" s="22"/>
      <c r="F6196" s="22"/>
      <c r="G6196" s="22"/>
      <c r="H6196" s="22"/>
      <c r="I6196" s="22"/>
      <c r="J6196" s="22"/>
      <c r="K6196" s="23">
        <v>1</v>
      </c>
      <c r="L6196" s="23">
        <v>1</v>
      </c>
      <c r="M6196" s="21" t="s">
        <v>50</v>
      </c>
      <c r="N6196" s="21" t="s">
        <v>50</v>
      </c>
      <c r="O6196" s="22"/>
      <c r="P6196" s="22"/>
    </row>
    <row r="6197" spans="1:16" ht="45" x14ac:dyDescent="0.25">
      <c r="A6197" s="21" t="s">
        <v>10157</v>
      </c>
      <c r="B6197" s="21" t="s">
        <v>49</v>
      </c>
      <c r="C6197" s="22"/>
      <c r="D6197" s="22"/>
      <c r="E6197" s="22"/>
      <c r="F6197" s="22"/>
      <c r="G6197" s="22"/>
      <c r="H6197" s="22"/>
      <c r="I6197" s="22"/>
      <c r="J6197" s="22"/>
      <c r="K6197" s="23">
        <v>1</v>
      </c>
      <c r="L6197" s="23">
        <v>1</v>
      </c>
      <c r="M6197" s="21" t="s">
        <v>50</v>
      </c>
      <c r="N6197" s="21" t="s">
        <v>50</v>
      </c>
      <c r="O6197" s="22"/>
      <c r="P6197" s="22"/>
    </row>
    <row r="6198" spans="1:16" ht="45" x14ac:dyDescent="0.25">
      <c r="A6198" s="21" t="s">
        <v>10158</v>
      </c>
      <c r="B6198" s="21" t="s">
        <v>49</v>
      </c>
      <c r="C6198" s="22"/>
      <c r="D6198" s="22"/>
      <c r="E6198" s="22"/>
      <c r="F6198" s="22"/>
      <c r="G6198" s="22"/>
      <c r="H6198" s="22"/>
      <c r="I6198" s="22"/>
      <c r="J6198" s="22"/>
      <c r="K6198" s="23">
        <v>1</v>
      </c>
      <c r="L6198" s="23">
        <v>1</v>
      </c>
      <c r="M6198" s="21" t="s">
        <v>50</v>
      </c>
      <c r="N6198" s="21" t="s">
        <v>50</v>
      </c>
      <c r="O6198" s="22"/>
      <c r="P6198" s="22"/>
    </row>
    <row r="6199" spans="1:16" ht="45" x14ac:dyDescent="0.25">
      <c r="A6199" s="21" t="s">
        <v>10159</v>
      </c>
      <c r="B6199" s="21" t="s">
        <v>49</v>
      </c>
      <c r="C6199" s="22"/>
      <c r="D6199" s="22"/>
      <c r="E6199" s="22"/>
      <c r="F6199" s="22"/>
      <c r="G6199" s="22"/>
      <c r="H6199" s="22"/>
      <c r="I6199" s="22"/>
      <c r="J6199" s="22"/>
      <c r="K6199" s="23">
        <v>1</v>
      </c>
      <c r="L6199" s="23">
        <v>1</v>
      </c>
      <c r="M6199" s="21" t="s">
        <v>50</v>
      </c>
      <c r="N6199" s="21" t="s">
        <v>50</v>
      </c>
      <c r="O6199" s="22"/>
      <c r="P6199" s="22"/>
    </row>
    <row r="6200" spans="1:16" ht="45" x14ac:dyDescent="0.25">
      <c r="A6200" s="21" t="s">
        <v>10160</v>
      </c>
      <c r="B6200" s="21" t="s">
        <v>49</v>
      </c>
      <c r="C6200" s="22"/>
      <c r="D6200" s="22"/>
      <c r="E6200" s="22"/>
      <c r="F6200" s="22"/>
      <c r="G6200" s="22"/>
      <c r="H6200" s="22"/>
      <c r="I6200" s="22"/>
      <c r="J6200" s="22"/>
      <c r="K6200" s="23">
        <v>1</v>
      </c>
      <c r="L6200" s="23">
        <v>1</v>
      </c>
      <c r="M6200" s="21" t="s">
        <v>50</v>
      </c>
      <c r="N6200" s="21" t="s">
        <v>50</v>
      </c>
      <c r="O6200" s="22"/>
      <c r="P6200" s="22"/>
    </row>
    <row r="6201" spans="1:16" ht="45" x14ac:dyDescent="0.25">
      <c r="A6201" s="21" t="s">
        <v>10161</v>
      </c>
      <c r="B6201" s="21" t="s">
        <v>49</v>
      </c>
      <c r="C6201" s="22"/>
      <c r="D6201" s="22"/>
      <c r="E6201" s="22"/>
      <c r="F6201" s="22"/>
      <c r="G6201" s="22"/>
      <c r="H6201" s="22"/>
      <c r="I6201" s="22"/>
      <c r="J6201" s="22"/>
      <c r="K6201" s="23">
        <v>1</v>
      </c>
      <c r="L6201" s="23">
        <v>1</v>
      </c>
      <c r="M6201" s="21" t="s">
        <v>50</v>
      </c>
      <c r="N6201" s="21" t="s">
        <v>50</v>
      </c>
      <c r="O6201" s="22"/>
      <c r="P6201" s="22"/>
    </row>
    <row r="6202" spans="1:16" ht="45" x14ac:dyDescent="0.25">
      <c r="A6202" s="21" t="s">
        <v>10162</v>
      </c>
      <c r="B6202" s="21" t="s">
        <v>49</v>
      </c>
      <c r="C6202" s="22"/>
      <c r="D6202" s="22"/>
      <c r="E6202" s="22"/>
      <c r="F6202" s="22"/>
      <c r="G6202" s="22"/>
      <c r="H6202" s="22"/>
      <c r="I6202" s="22"/>
      <c r="J6202" s="22"/>
      <c r="K6202" s="23">
        <v>1</v>
      </c>
      <c r="L6202" s="23">
        <v>1</v>
      </c>
      <c r="M6202" s="21" t="s">
        <v>50</v>
      </c>
      <c r="N6202" s="21" t="s">
        <v>50</v>
      </c>
      <c r="O6202" s="22"/>
      <c r="P6202" s="22"/>
    </row>
    <row r="6203" spans="1:16" ht="45" x14ac:dyDescent="0.25">
      <c r="A6203" s="21" t="s">
        <v>10163</v>
      </c>
      <c r="B6203" s="21" t="s">
        <v>49</v>
      </c>
      <c r="C6203" s="22"/>
      <c r="D6203" s="22"/>
      <c r="E6203" s="22"/>
      <c r="F6203" s="22"/>
      <c r="G6203" s="22"/>
      <c r="H6203" s="22"/>
      <c r="I6203" s="22"/>
      <c r="J6203" s="22"/>
      <c r="K6203" s="23">
        <v>1</v>
      </c>
      <c r="L6203" s="23">
        <v>1</v>
      </c>
      <c r="M6203" s="21" t="s">
        <v>50</v>
      </c>
      <c r="N6203" s="21" t="s">
        <v>50</v>
      </c>
      <c r="O6203" s="22"/>
      <c r="P6203" s="22"/>
    </row>
    <row r="6204" spans="1:16" ht="45" x14ac:dyDescent="0.25">
      <c r="A6204" s="21" t="s">
        <v>1311</v>
      </c>
      <c r="B6204" s="21" t="s">
        <v>49</v>
      </c>
      <c r="C6204" s="23">
        <v>143923.85</v>
      </c>
      <c r="D6204" s="23">
        <v>3000</v>
      </c>
      <c r="E6204" s="23">
        <v>283174.38</v>
      </c>
      <c r="F6204" s="23">
        <v>4147.92</v>
      </c>
      <c r="G6204" s="23">
        <v>241909.75</v>
      </c>
      <c r="H6204" s="23">
        <v>2592.35</v>
      </c>
      <c r="I6204" s="23">
        <v>5926229.54</v>
      </c>
      <c r="J6204" s="23">
        <v>2982.84</v>
      </c>
      <c r="K6204" s="23">
        <v>1</v>
      </c>
      <c r="L6204" s="23">
        <v>1</v>
      </c>
      <c r="M6204" s="21" t="s">
        <v>50</v>
      </c>
      <c r="N6204" s="21" t="s">
        <v>5192</v>
      </c>
      <c r="O6204" s="22"/>
      <c r="P6204" s="23">
        <v>8445</v>
      </c>
    </row>
    <row r="6205" spans="1:16" ht="45" x14ac:dyDescent="0.25">
      <c r="A6205" s="21" t="s">
        <v>4359</v>
      </c>
      <c r="B6205" s="21" t="s">
        <v>49</v>
      </c>
      <c r="C6205" s="23">
        <v>31353697.059999999</v>
      </c>
      <c r="D6205" s="23">
        <v>1338.24</v>
      </c>
      <c r="E6205" s="23">
        <v>53514545.020000003</v>
      </c>
      <c r="F6205" s="23">
        <v>1881.15</v>
      </c>
      <c r="G6205" s="23">
        <v>39963395.060000002</v>
      </c>
      <c r="H6205" s="23">
        <v>2419.13</v>
      </c>
      <c r="I6205" s="23">
        <v>47428330.43</v>
      </c>
      <c r="J6205" s="23">
        <v>3186.32</v>
      </c>
      <c r="K6205" s="23">
        <v>1</v>
      </c>
      <c r="L6205" s="23">
        <v>1</v>
      </c>
      <c r="M6205" s="21" t="s">
        <v>50</v>
      </c>
      <c r="N6205" s="21" t="s">
        <v>1462</v>
      </c>
      <c r="O6205" s="22"/>
      <c r="P6205" s="23">
        <v>99954</v>
      </c>
    </row>
    <row r="6206" spans="1:16" ht="45" x14ac:dyDescent="0.25">
      <c r="A6206" s="21" t="s">
        <v>10164</v>
      </c>
      <c r="B6206" s="21" t="s">
        <v>49</v>
      </c>
      <c r="C6206" s="22"/>
      <c r="D6206" s="22"/>
      <c r="E6206" s="22"/>
      <c r="F6206" s="22"/>
      <c r="G6206" s="22"/>
      <c r="H6206" s="22"/>
      <c r="I6206" s="22"/>
      <c r="J6206" s="22"/>
      <c r="K6206" s="23">
        <v>1</v>
      </c>
      <c r="L6206" s="23">
        <v>1</v>
      </c>
      <c r="M6206" s="21" t="s">
        <v>50</v>
      </c>
      <c r="N6206" s="21" t="s">
        <v>50</v>
      </c>
      <c r="O6206" s="22"/>
      <c r="P6206" s="22"/>
    </row>
    <row r="6207" spans="1:16" ht="45" x14ac:dyDescent="0.25">
      <c r="A6207" s="21" t="s">
        <v>4361</v>
      </c>
      <c r="B6207" s="21" t="s">
        <v>49</v>
      </c>
      <c r="C6207" s="23">
        <v>8111312.5999999996</v>
      </c>
      <c r="D6207" s="23">
        <v>275.5</v>
      </c>
      <c r="E6207" s="23">
        <v>10020873.17</v>
      </c>
      <c r="F6207" s="23">
        <v>552.15</v>
      </c>
      <c r="G6207" s="23">
        <v>11350433.390000001</v>
      </c>
      <c r="H6207" s="23">
        <v>728.06</v>
      </c>
      <c r="I6207" s="23">
        <v>307171426.86000001</v>
      </c>
      <c r="J6207" s="23">
        <v>948.72</v>
      </c>
      <c r="K6207" s="23">
        <v>1</v>
      </c>
      <c r="L6207" s="23">
        <v>1</v>
      </c>
      <c r="M6207" s="21" t="s">
        <v>50</v>
      </c>
      <c r="N6207" s="21" t="s">
        <v>1462</v>
      </c>
      <c r="O6207" s="22"/>
      <c r="P6207" s="23">
        <v>158080</v>
      </c>
    </row>
    <row r="6208" spans="1:16" ht="45" x14ac:dyDescent="0.25">
      <c r="A6208" s="21" t="s">
        <v>10165</v>
      </c>
      <c r="B6208" s="21" t="s">
        <v>49</v>
      </c>
      <c r="C6208" s="22"/>
      <c r="D6208" s="22"/>
      <c r="E6208" s="22"/>
      <c r="F6208" s="22"/>
      <c r="G6208" s="22"/>
      <c r="H6208" s="22"/>
      <c r="I6208" s="22"/>
      <c r="J6208" s="22"/>
      <c r="K6208" s="23">
        <v>1</v>
      </c>
      <c r="L6208" s="23">
        <v>1</v>
      </c>
      <c r="M6208" s="21" t="s">
        <v>50</v>
      </c>
      <c r="N6208" s="21" t="s">
        <v>50</v>
      </c>
      <c r="O6208" s="22"/>
      <c r="P6208" s="22"/>
    </row>
    <row r="6209" spans="1:16" ht="45" x14ac:dyDescent="0.25">
      <c r="A6209" s="21" t="s">
        <v>10166</v>
      </c>
      <c r="B6209" s="21" t="s">
        <v>49</v>
      </c>
      <c r="C6209" s="22"/>
      <c r="D6209" s="22"/>
      <c r="E6209" s="22"/>
      <c r="F6209" s="22"/>
      <c r="G6209" s="22"/>
      <c r="H6209" s="22"/>
      <c r="I6209" s="22"/>
      <c r="J6209" s="22"/>
      <c r="K6209" s="23">
        <v>1</v>
      </c>
      <c r="L6209" s="23">
        <v>1</v>
      </c>
      <c r="M6209" s="21" t="s">
        <v>50</v>
      </c>
      <c r="N6209" s="21" t="s">
        <v>50</v>
      </c>
      <c r="O6209" s="22"/>
      <c r="P6209" s="22"/>
    </row>
    <row r="6210" spans="1:16" ht="45" x14ac:dyDescent="0.25">
      <c r="A6210" s="21" t="s">
        <v>10167</v>
      </c>
      <c r="B6210" s="21" t="s">
        <v>49</v>
      </c>
      <c r="C6210" s="22"/>
      <c r="D6210" s="22"/>
      <c r="E6210" s="22"/>
      <c r="F6210" s="22"/>
      <c r="G6210" s="22"/>
      <c r="H6210" s="22"/>
      <c r="I6210" s="22"/>
      <c r="J6210" s="22"/>
      <c r="K6210" s="23">
        <v>1</v>
      </c>
      <c r="L6210" s="23">
        <v>1</v>
      </c>
      <c r="M6210" s="21" t="s">
        <v>50</v>
      </c>
      <c r="N6210" s="21" t="s">
        <v>50</v>
      </c>
      <c r="O6210" s="22"/>
      <c r="P6210" s="22"/>
    </row>
    <row r="6211" spans="1:16" ht="45" x14ac:dyDescent="0.25">
      <c r="A6211" s="21" t="s">
        <v>10168</v>
      </c>
      <c r="B6211" s="21" t="s">
        <v>49</v>
      </c>
      <c r="C6211" s="22"/>
      <c r="D6211" s="22"/>
      <c r="E6211" s="22"/>
      <c r="F6211" s="22"/>
      <c r="G6211" s="22"/>
      <c r="H6211" s="22"/>
      <c r="I6211" s="22"/>
      <c r="J6211" s="22"/>
      <c r="K6211" s="23">
        <v>1</v>
      </c>
      <c r="L6211" s="23">
        <v>1</v>
      </c>
      <c r="M6211" s="21" t="s">
        <v>50</v>
      </c>
      <c r="N6211" s="21" t="s">
        <v>50</v>
      </c>
      <c r="O6211" s="22"/>
      <c r="P6211" s="22"/>
    </row>
    <row r="6212" spans="1:16" ht="45" x14ac:dyDescent="0.25">
      <c r="A6212" s="21" t="s">
        <v>10169</v>
      </c>
      <c r="B6212" s="21" t="s">
        <v>49</v>
      </c>
      <c r="C6212" s="22"/>
      <c r="D6212" s="22"/>
      <c r="E6212" s="22"/>
      <c r="F6212" s="22"/>
      <c r="G6212" s="22"/>
      <c r="H6212" s="22"/>
      <c r="I6212" s="22"/>
      <c r="J6212" s="22"/>
      <c r="K6212" s="23">
        <v>1</v>
      </c>
      <c r="L6212" s="23">
        <v>1</v>
      </c>
      <c r="M6212" s="21" t="s">
        <v>50</v>
      </c>
      <c r="N6212" s="21" t="s">
        <v>50</v>
      </c>
      <c r="O6212" s="22"/>
      <c r="P6212" s="22"/>
    </row>
    <row r="6213" spans="1:16" ht="45" x14ac:dyDescent="0.25">
      <c r="A6213" s="21" t="s">
        <v>10170</v>
      </c>
      <c r="B6213" s="21" t="s">
        <v>49</v>
      </c>
      <c r="C6213" s="22"/>
      <c r="D6213" s="22"/>
      <c r="E6213" s="22"/>
      <c r="F6213" s="22"/>
      <c r="G6213" s="22"/>
      <c r="H6213" s="22"/>
      <c r="I6213" s="22"/>
      <c r="J6213" s="22"/>
      <c r="K6213" s="23">
        <v>1</v>
      </c>
      <c r="L6213" s="23">
        <v>1</v>
      </c>
      <c r="M6213" s="21" t="s">
        <v>50</v>
      </c>
      <c r="N6213" s="21" t="s">
        <v>50</v>
      </c>
      <c r="O6213" s="22"/>
      <c r="P6213" s="22"/>
    </row>
    <row r="6214" spans="1:16" ht="45" x14ac:dyDescent="0.25">
      <c r="A6214" s="21" t="s">
        <v>10171</v>
      </c>
      <c r="B6214" s="21" t="s">
        <v>49</v>
      </c>
      <c r="C6214" s="22"/>
      <c r="D6214" s="22"/>
      <c r="E6214" s="22"/>
      <c r="F6214" s="22"/>
      <c r="G6214" s="22"/>
      <c r="H6214" s="22"/>
      <c r="I6214" s="22"/>
      <c r="J6214" s="22"/>
      <c r="K6214" s="23">
        <v>1</v>
      </c>
      <c r="L6214" s="23">
        <v>1</v>
      </c>
      <c r="M6214" s="21" t="s">
        <v>50</v>
      </c>
      <c r="N6214" s="21" t="s">
        <v>50</v>
      </c>
      <c r="O6214" s="22"/>
      <c r="P6214" s="22"/>
    </row>
    <row r="6215" spans="1:16" ht="45" x14ac:dyDescent="0.25">
      <c r="A6215" s="21" t="s">
        <v>10172</v>
      </c>
      <c r="B6215" s="21" t="s">
        <v>49</v>
      </c>
      <c r="C6215" s="22"/>
      <c r="D6215" s="22"/>
      <c r="E6215" s="22"/>
      <c r="F6215" s="22"/>
      <c r="G6215" s="22"/>
      <c r="H6215" s="22"/>
      <c r="I6215" s="22"/>
      <c r="J6215" s="22"/>
      <c r="K6215" s="23">
        <v>1</v>
      </c>
      <c r="L6215" s="23">
        <v>1</v>
      </c>
      <c r="M6215" s="21" t="s">
        <v>50</v>
      </c>
      <c r="N6215" s="21" t="s">
        <v>50</v>
      </c>
      <c r="O6215" s="22"/>
      <c r="P6215" s="22"/>
    </row>
    <row r="6216" spans="1:16" ht="45" x14ac:dyDescent="0.25">
      <c r="A6216" s="21" t="s">
        <v>10173</v>
      </c>
      <c r="B6216" s="21" t="s">
        <v>49</v>
      </c>
      <c r="C6216" s="22"/>
      <c r="D6216" s="22"/>
      <c r="E6216" s="22"/>
      <c r="F6216" s="22"/>
      <c r="G6216" s="22"/>
      <c r="H6216" s="22"/>
      <c r="I6216" s="22"/>
      <c r="J6216" s="22"/>
      <c r="K6216" s="23">
        <v>1</v>
      </c>
      <c r="L6216" s="23">
        <v>1</v>
      </c>
      <c r="M6216" s="21" t="s">
        <v>50</v>
      </c>
      <c r="N6216" s="21" t="s">
        <v>50</v>
      </c>
      <c r="O6216" s="22"/>
      <c r="P6216" s="22"/>
    </row>
    <row r="6217" spans="1:16" ht="45" x14ac:dyDescent="0.25">
      <c r="A6217" s="21" t="s">
        <v>10174</v>
      </c>
      <c r="B6217" s="21" t="s">
        <v>49</v>
      </c>
      <c r="C6217" s="22"/>
      <c r="D6217" s="22"/>
      <c r="E6217" s="22"/>
      <c r="F6217" s="22"/>
      <c r="G6217" s="22"/>
      <c r="H6217" s="22"/>
      <c r="I6217" s="22"/>
      <c r="J6217" s="22"/>
      <c r="K6217" s="23">
        <v>1</v>
      </c>
      <c r="L6217" s="23">
        <v>1</v>
      </c>
      <c r="M6217" s="21" t="s">
        <v>50</v>
      </c>
      <c r="N6217" s="21" t="s">
        <v>50</v>
      </c>
      <c r="O6217" s="22"/>
      <c r="P6217" s="22"/>
    </row>
    <row r="6218" spans="1:16" ht="45" x14ac:dyDescent="0.25">
      <c r="A6218" s="21" t="s">
        <v>10175</v>
      </c>
      <c r="B6218" s="21" t="s">
        <v>49</v>
      </c>
      <c r="C6218" s="22"/>
      <c r="D6218" s="22"/>
      <c r="E6218" s="22"/>
      <c r="F6218" s="22"/>
      <c r="G6218" s="22"/>
      <c r="H6218" s="22"/>
      <c r="I6218" s="22"/>
      <c r="J6218" s="22"/>
      <c r="K6218" s="23">
        <v>1</v>
      </c>
      <c r="L6218" s="23">
        <v>1</v>
      </c>
      <c r="M6218" s="21" t="s">
        <v>50</v>
      </c>
      <c r="N6218" s="21" t="s">
        <v>50</v>
      </c>
      <c r="O6218" s="22"/>
      <c r="P6218" s="22"/>
    </row>
    <row r="6219" spans="1:16" ht="45" x14ac:dyDescent="0.25">
      <c r="A6219" s="21" t="s">
        <v>4363</v>
      </c>
      <c r="B6219" s="21" t="s">
        <v>49</v>
      </c>
      <c r="C6219" s="23">
        <v>35439797.329999998</v>
      </c>
      <c r="D6219" s="23">
        <v>529.94000000000005</v>
      </c>
      <c r="E6219" s="23">
        <v>20518229.969999999</v>
      </c>
      <c r="F6219" s="23">
        <v>378.56</v>
      </c>
      <c r="G6219" s="23">
        <v>21390237.859999999</v>
      </c>
      <c r="H6219" s="23">
        <v>408.87</v>
      </c>
      <c r="I6219" s="23">
        <v>23662676.27</v>
      </c>
      <c r="J6219" s="23">
        <v>407.04</v>
      </c>
      <c r="K6219" s="23">
        <v>1</v>
      </c>
      <c r="L6219" s="23">
        <v>1</v>
      </c>
      <c r="M6219" s="21" t="s">
        <v>50</v>
      </c>
      <c r="N6219" s="21" t="s">
        <v>1462</v>
      </c>
      <c r="O6219" s="22"/>
      <c r="P6219" s="23">
        <v>48933.5</v>
      </c>
    </row>
    <row r="6220" spans="1:16" ht="45" x14ac:dyDescent="0.25">
      <c r="A6220" s="21" t="s">
        <v>10176</v>
      </c>
      <c r="B6220" s="21" t="s">
        <v>49</v>
      </c>
      <c r="C6220" s="22"/>
      <c r="D6220" s="22"/>
      <c r="E6220" s="22"/>
      <c r="F6220" s="22"/>
      <c r="G6220" s="22"/>
      <c r="H6220" s="22"/>
      <c r="I6220" s="22"/>
      <c r="J6220" s="22"/>
      <c r="K6220" s="23">
        <v>1</v>
      </c>
      <c r="L6220" s="23">
        <v>1</v>
      </c>
      <c r="M6220" s="21" t="s">
        <v>50</v>
      </c>
      <c r="N6220" s="21" t="s">
        <v>50</v>
      </c>
      <c r="O6220" s="22"/>
      <c r="P6220" s="22"/>
    </row>
    <row r="6221" spans="1:16" ht="45" x14ac:dyDescent="0.25">
      <c r="A6221" s="21" t="s">
        <v>10177</v>
      </c>
      <c r="B6221" s="21" t="s">
        <v>49</v>
      </c>
      <c r="C6221" s="22"/>
      <c r="D6221" s="22"/>
      <c r="E6221" s="22"/>
      <c r="F6221" s="22"/>
      <c r="G6221" s="22"/>
      <c r="H6221" s="22"/>
      <c r="I6221" s="22"/>
      <c r="J6221" s="22"/>
      <c r="K6221" s="23">
        <v>1</v>
      </c>
      <c r="L6221" s="23">
        <v>1</v>
      </c>
      <c r="M6221" s="21" t="s">
        <v>50</v>
      </c>
      <c r="N6221" s="21" t="s">
        <v>50</v>
      </c>
      <c r="O6221" s="22"/>
      <c r="P6221" s="22"/>
    </row>
    <row r="6222" spans="1:16" ht="45" x14ac:dyDescent="0.25">
      <c r="A6222" s="21" t="s">
        <v>751</v>
      </c>
      <c r="B6222" s="21" t="s">
        <v>49</v>
      </c>
      <c r="C6222" s="23">
        <v>24846199.510000002</v>
      </c>
      <c r="D6222" s="23">
        <v>75.260000000000005</v>
      </c>
      <c r="E6222" s="23">
        <v>22690851.48</v>
      </c>
      <c r="F6222" s="23">
        <v>66.41</v>
      </c>
      <c r="G6222" s="23">
        <v>18123239.75</v>
      </c>
      <c r="H6222" s="23">
        <v>59.33</v>
      </c>
      <c r="I6222" s="23">
        <v>22631092.809999999</v>
      </c>
      <c r="J6222" s="23">
        <v>68.2</v>
      </c>
      <c r="K6222" s="23">
        <v>1</v>
      </c>
      <c r="L6222" s="23">
        <v>1</v>
      </c>
      <c r="M6222" s="21" t="s">
        <v>50</v>
      </c>
      <c r="N6222" s="21" t="s">
        <v>58</v>
      </c>
      <c r="O6222" s="22"/>
      <c r="P6222" s="23">
        <v>352767.25</v>
      </c>
    </row>
    <row r="6223" spans="1:16" ht="45" x14ac:dyDescent="0.25">
      <c r="A6223" s="21" t="s">
        <v>10178</v>
      </c>
      <c r="B6223" s="21" t="s">
        <v>49</v>
      </c>
      <c r="C6223" s="22"/>
      <c r="D6223" s="22"/>
      <c r="E6223" s="22"/>
      <c r="F6223" s="22"/>
      <c r="G6223" s="22"/>
      <c r="H6223" s="22"/>
      <c r="I6223" s="22"/>
      <c r="J6223" s="22"/>
      <c r="K6223" s="23">
        <v>1</v>
      </c>
      <c r="L6223" s="23">
        <v>1</v>
      </c>
      <c r="M6223" s="21" t="s">
        <v>50</v>
      </c>
      <c r="N6223" s="21" t="s">
        <v>50</v>
      </c>
      <c r="O6223" s="22"/>
      <c r="P6223" s="22"/>
    </row>
    <row r="6224" spans="1:16" ht="45" x14ac:dyDescent="0.25">
      <c r="A6224" s="21" t="s">
        <v>10179</v>
      </c>
      <c r="B6224" s="21" t="s">
        <v>49</v>
      </c>
      <c r="C6224" s="22"/>
      <c r="D6224" s="22"/>
      <c r="E6224" s="22"/>
      <c r="F6224" s="22"/>
      <c r="G6224" s="22"/>
      <c r="H6224" s="22"/>
      <c r="I6224" s="22"/>
      <c r="J6224" s="22"/>
      <c r="K6224" s="23">
        <v>1</v>
      </c>
      <c r="L6224" s="23">
        <v>1</v>
      </c>
      <c r="M6224" s="21" t="s">
        <v>50</v>
      </c>
      <c r="N6224" s="21" t="s">
        <v>50</v>
      </c>
      <c r="O6224" s="22"/>
      <c r="P6224" s="22"/>
    </row>
    <row r="6225" spans="1:16" ht="45" x14ac:dyDescent="0.25">
      <c r="A6225" s="21" t="s">
        <v>4368</v>
      </c>
      <c r="B6225" s="21" t="s">
        <v>49</v>
      </c>
      <c r="C6225" s="23">
        <v>4983779.5999999996</v>
      </c>
      <c r="D6225" s="23">
        <v>155.9</v>
      </c>
      <c r="E6225" s="23">
        <v>4304623.7</v>
      </c>
      <c r="F6225" s="23">
        <v>89.26</v>
      </c>
      <c r="G6225" s="23">
        <v>6160141.1600000001</v>
      </c>
      <c r="H6225" s="23">
        <v>104.87</v>
      </c>
      <c r="I6225" s="23">
        <v>5570100.1299999999</v>
      </c>
      <c r="J6225" s="23">
        <v>116.77</v>
      </c>
      <c r="K6225" s="23">
        <v>1</v>
      </c>
      <c r="L6225" s="23">
        <v>1</v>
      </c>
      <c r="M6225" s="21" t="s">
        <v>50</v>
      </c>
      <c r="N6225" s="21" t="s">
        <v>1462</v>
      </c>
      <c r="O6225" s="22"/>
      <c r="P6225" s="23">
        <v>51036</v>
      </c>
    </row>
    <row r="6226" spans="1:16" ht="45" x14ac:dyDescent="0.25">
      <c r="A6226" s="21" t="s">
        <v>4370</v>
      </c>
      <c r="B6226" s="21" t="s">
        <v>49</v>
      </c>
      <c r="C6226" s="23">
        <v>17986722.100000001</v>
      </c>
      <c r="D6226" s="23">
        <v>797.57</v>
      </c>
      <c r="E6226" s="23">
        <v>5550664.5800000001</v>
      </c>
      <c r="F6226" s="23">
        <v>354.29</v>
      </c>
      <c r="G6226" s="23">
        <v>9816330.2799999993</v>
      </c>
      <c r="H6226" s="23">
        <v>563</v>
      </c>
      <c r="I6226" s="23">
        <v>7466940.2800000003</v>
      </c>
      <c r="J6226" s="23">
        <v>446.98</v>
      </c>
      <c r="K6226" s="23">
        <v>1</v>
      </c>
      <c r="L6226" s="23">
        <v>1</v>
      </c>
      <c r="M6226" s="21" t="s">
        <v>50</v>
      </c>
      <c r="N6226" s="21" t="s">
        <v>5192</v>
      </c>
      <c r="O6226" s="22"/>
      <c r="P6226" s="23">
        <v>28704.25</v>
      </c>
    </row>
    <row r="6227" spans="1:16" ht="45" x14ac:dyDescent="0.25">
      <c r="A6227" s="21" t="s">
        <v>10180</v>
      </c>
      <c r="B6227" s="21" t="s">
        <v>49</v>
      </c>
      <c r="C6227" s="22"/>
      <c r="D6227" s="22"/>
      <c r="E6227" s="22"/>
      <c r="F6227" s="22"/>
      <c r="G6227" s="22"/>
      <c r="H6227" s="22"/>
      <c r="I6227" s="22"/>
      <c r="J6227" s="22"/>
      <c r="K6227" s="23">
        <v>1</v>
      </c>
      <c r="L6227" s="23">
        <v>1</v>
      </c>
      <c r="M6227" s="21" t="s">
        <v>50</v>
      </c>
      <c r="N6227" s="21" t="s">
        <v>50</v>
      </c>
      <c r="O6227" s="22"/>
      <c r="P6227" s="22"/>
    </row>
    <row r="6228" spans="1:16" ht="45" x14ac:dyDescent="0.25">
      <c r="A6228" s="21" t="s">
        <v>10181</v>
      </c>
      <c r="B6228" s="21" t="s">
        <v>49</v>
      </c>
      <c r="C6228" s="22"/>
      <c r="D6228" s="22"/>
      <c r="E6228" s="22"/>
      <c r="F6228" s="22"/>
      <c r="G6228" s="22"/>
      <c r="H6228" s="22"/>
      <c r="I6228" s="22"/>
      <c r="J6228" s="22"/>
      <c r="K6228" s="23">
        <v>1</v>
      </c>
      <c r="L6228" s="23">
        <v>1</v>
      </c>
      <c r="M6228" s="21" t="s">
        <v>50</v>
      </c>
      <c r="N6228" s="21" t="s">
        <v>50</v>
      </c>
      <c r="O6228" s="22"/>
      <c r="P6228" s="22"/>
    </row>
    <row r="6229" spans="1:16" ht="45" x14ac:dyDescent="0.25">
      <c r="A6229" s="21" t="s">
        <v>10182</v>
      </c>
      <c r="B6229" s="21" t="s">
        <v>49</v>
      </c>
      <c r="C6229" s="22"/>
      <c r="D6229" s="22"/>
      <c r="E6229" s="22"/>
      <c r="F6229" s="22"/>
      <c r="G6229" s="22"/>
      <c r="H6229" s="22"/>
      <c r="I6229" s="22"/>
      <c r="J6229" s="22"/>
      <c r="K6229" s="23">
        <v>1</v>
      </c>
      <c r="L6229" s="23">
        <v>1</v>
      </c>
      <c r="M6229" s="21" t="s">
        <v>50</v>
      </c>
      <c r="N6229" s="21" t="s">
        <v>50</v>
      </c>
      <c r="O6229" s="22"/>
      <c r="P6229" s="22"/>
    </row>
    <row r="6230" spans="1:16" ht="45" x14ac:dyDescent="0.25">
      <c r="A6230" s="21" t="s">
        <v>10183</v>
      </c>
      <c r="B6230" s="21" t="s">
        <v>49</v>
      </c>
      <c r="C6230" s="22"/>
      <c r="D6230" s="22"/>
      <c r="E6230" s="22"/>
      <c r="F6230" s="22"/>
      <c r="G6230" s="22"/>
      <c r="H6230" s="22"/>
      <c r="I6230" s="22"/>
      <c r="J6230" s="22"/>
      <c r="K6230" s="23">
        <v>1</v>
      </c>
      <c r="L6230" s="23">
        <v>1</v>
      </c>
      <c r="M6230" s="21" t="s">
        <v>50</v>
      </c>
      <c r="N6230" s="21" t="s">
        <v>50</v>
      </c>
      <c r="O6230" s="22"/>
      <c r="P6230" s="22"/>
    </row>
    <row r="6231" spans="1:16" ht="45" x14ac:dyDescent="0.25">
      <c r="A6231" s="21" t="s">
        <v>10184</v>
      </c>
      <c r="B6231" s="21" t="s">
        <v>49</v>
      </c>
      <c r="C6231" s="22"/>
      <c r="D6231" s="22"/>
      <c r="E6231" s="22"/>
      <c r="F6231" s="22"/>
      <c r="G6231" s="22"/>
      <c r="H6231" s="22"/>
      <c r="I6231" s="22"/>
      <c r="J6231" s="22"/>
      <c r="K6231" s="23">
        <v>1</v>
      </c>
      <c r="L6231" s="23">
        <v>1</v>
      </c>
      <c r="M6231" s="21" t="s">
        <v>50</v>
      </c>
      <c r="N6231" s="21" t="s">
        <v>50</v>
      </c>
      <c r="O6231" s="22"/>
      <c r="P6231" s="22"/>
    </row>
    <row r="6232" spans="1:16" ht="45" x14ac:dyDescent="0.25">
      <c r="A6232" s="21" t="s">
        <v>10185</v>
      </c>
      <c r="B6232" s="21" t="s">
        <v>49</v>
      </c>
      <c r="C6232" s="22"/>
      <c r="D6232" s="22"/>
      <c r="E6232" s="22"/>
      <c r="F6232" s="22"/>
      <c r="G6232" s="22"/>
      <c r="H6232" s="22"/>
      <c r="I6232" s="22"/>
      <c r="J6232" s="22"/>
      <c r="K6232" s="23">
        <v>1</v>
      </c>
      <c r="L6232" s="23">
        <v>1</v>
      </c>
      <c r="M6232" s="21" t="s">
        <v>50</v>
      </c>
      <c r="N6232" s="21" t="s">
        <v>50</v>
      </c>
      <c r="O6232" s="22"/>
      <c r="P6232" s="22"/>
    </row>
    <row r="6233" spans="1:16" ht="45" x14ac:dyDescent="0.25">
      <c r="A6233" s="21" t="s">
        <v>10186</v>
      </c>
      <c r="B6233" s="21" t="s">
        <v>49</v>
      </c>
      <c r="C6233" s="22"/>
      <c r="D6233" s="22"/>
      <c r="E6233" s="22"/>
      <c r="F6233" s="22"/>
      <c r="G6233" s="22"/>
      <c r="H6233" s="22"/>
      <c r="I6233" s="22"/>
      <c r="J6233" s="22"/>
      <c r="K6233" s="23">
        <v>1</v>
      </c>
      <c r="L6233" s="23">
        <v>1</v>
      </c>
      <c r="M6233" s="21" t="s">
        <v>50</v>
      </c>
      <c r="N6233" s="21" t="s">
        <v>50</v>
      </c>
      <c r="O6233" s="22"/>
      <c r="P6233" s="22"/>
    </row>
    <row r="6234" spans="1:16" ht="45" x14ac:dyDescent="0.25">
      <c r="A6234" s="21" t="s">
        <v>10187</v>
      </c>
      <c r="B6234" s="21" t="s">
        <v>49</v>
      </c>
      <c r="C6234" s="22"/>
      <c r="D6234" s="22"/>
      <c r="E6234" s="22"/>
      <c r="F6234" s="22"/>
      <c r="G6234" s="22"/>
      <c r="H6234" s="22"/>
      <c r="I6234" s="22"/>
      <c r="J6234" s="22"/>
      <c r="K6234" s="23">
        <v>1</v>
      </c>
      <c r="L6234" s="23">
        <v>1</v>
      </c>
      <c r="M6234" s="21" t="s">
        <v>50</v>
      </c>
      <c r="N6234" s="21" t="s">
        <v>50</v>
      </c>
      <c r="O6234" s="22"/>
      <c r="P6234" s="22"/>
    </row>
    <row r="6235" spans="1:16" ht="45" x14ac:dyDescent="0.25">
      <c r="A6235" s="21" t="s">
        <v>10188</v>
      </c>
      <c r="B6235" s="21" t="s">
        <v>49</v>
      </c>
      <c r="C6235" s="22"/>
      <c r="D6235" s="22"/>
      <c r="E6235" s="22"/>
      <c r="F6235" s="22"/>
      <c r="G6235" s="22"/>
      <c r="H6235" s="22"/>
      <c r="I6235" s="22"/>
      <c r="J6235" s="22"/>
      <c r="K6235" s="23">
        <v>1</v>
      </c>
      <c r="L6235" s="23">
        <v>1</v>
      </c>
      <c r="M6235" s="21" t="s">
        <v>50</v>
      </c>
      <c r="N6235" s="21" t="s">
        <v>50</v>
      </c>
      <c r="O6235" s="22"/>
      <c r="P6235" s="22"/>
    </row>
    <row r="6236" spans="1:16" ht="45" x14ac:dyDescent="0.25">
      <c r="A6236" s="21" t="s">
        <v>10189</v>
      </c>
      <c r="B6236" s="21" t="s">
        <v>49</v>
      </c>
      <c r="C6236" s="22"/>
      <c r="D6236" s="22"/>
      <c r="E6236" s="22"/>
      <c r="F6236" s="22"/>
      <c r="G6236" s="22"/>
      <c r="H6236" s="22"/>
      <c r="I6236" s="22"/>
      <c r="J6236" s="22"/>
      <c r="K6236" s="23">
        <v>1</v>
      </c>
      <c r="L6236" s="23">
        <v>1</v>
      </c>
      <c r="M6236" s="21" t="s">
        <v>50</v>
      </c>
      <c r="N6236" s="21" t="s">
        <v>50</v>
      </c>
      <c r="O6236" s="22"/>
      <c r="P6236" s="22"/>
    </row>
    <row r="6237" spans="1:16" ht="45" x14ac:dyDescent="0.25">
      <c r="A6237" s="21" t="s">
        <v>4372</v>
      </c>
      <c r="B6237" s="21" t="s">
        <v>49</v>
      </c>
      <c r="C6237" s="23">
        <v>44188726.880000003</v>
      </c>
      <c r="D6237" s="23">
        <v>3000</v>
      </c>
      <c r="E6237" s="23">
        <v>86336328.510000005</v>
      </c>
      <c r="F6237" s="23">
        <v>4147.92</v>
      </c>
      <c r="G6237" s="23">
        <v>79549879.769999996</v>
      </c>
      <c r="H6237" s="23">
        <v>3510.57</v>
      </c>
      <c r="I6237" s="23">
        <v>70701895.099999994</v>
      </c>
      <c r="J6237" s="23">
        <v>3186.32</v>
      </c>
      <c r="K6237" s="23">
        <v>1</v>
      </c>
      <c r="L6237" s="23">
        <v>1</v>
      </c>
      <c r="M6237" s="21" t="s">
        <v>50</v>
      </c>
      <c r="N6237" s="21" t="s">
        <v>5192</v>
      </c>
      <c r="O6237" s="22"/>
      <c r="P6237" s="23">
        <v>24560</v>
      </c>
    </row>
    <row r="6238" spans="1:16" ht="45" x14ac:dyDescent="0.25">
      <c r="A6238" s="21" t="s">
        <v>10190</v>
      </c>
      <c r="B6238" s="21" t="s">
        <v>49</v>
      </c>
      <c r="C6238" s="22"/>
      <c r="D6238" s="22"/>
      <c r="E6238" s="22"/>
      <c r="F6238" s="22"/>
      <c r="G6238" s="22"/>
      <c r="H6238" s="22"/>
      <c r="I6238" s="22"/>
      <c r="J6238" s="22"/>
      <c r="K6238" s="23">
        <v>1</v>
      </c>
      <c r="L6238" s="23">
        <v>1</v>
      </c>
      <c r="M6238" s="21" t="s">
        <v>50</v>
      </c>
      <c r="N6238" s="21" t="s">
        <v>50</v>
      </c>
      <c r="O6238" s="22"/>
      <c r="P6238" s="22"/>
    </row>
    <row r="6239" spans="1:16" ht="45" x14ac:dyDescent="0.25">
      <c r="A6239" s="21" t="s">
        <v>10191</v>
      </c>
      <c r="B6239" s="21" t="s">
        <v>49</v>
      </c>
      <c r="C6239" s="22"/>
      <c r="D6239" s="22"/>
      <c r="E6239" s="22"/>
      <c r="F6239" s="22"/>
      <c r="G6239" s="22"/>
      <c r="H6239" s="22"/>
      <c r="I6239" s="22"/>
      <c r="J6239" s="22"/>
      <c r="K6239" s="23">
        <v>1</v>
      </c>
      <c r="L6239" s="23">
        <v>1</v>
      </c>
      <c r="M6239" s="21" t="s">
        <v>50</v>
      </c>
      <c r="N6239" s="21" t="s">
        <v>50</v>
      </c>
      <c r="O6239" s="22"/>
      <c r="P6239" s="22"/>
    </row>
    <row r="6240" spans="1:16" ht="45" x14ac:dyDescent="0.25">
      <c r="A6240" s="21" t="s">
        <v>10192</v>
      </c>
      <c r="B6240" s="21" t="s">
        <v>49</v>
      </c>
      <c r="C6240" s="22"/>
      <c r="D6240" s="22"/>
      <c r="E6240" s="22"/>
      <c r="F6240" s="22"/>
      <c r="G6240" s="22"/>
      <c r="H6240" s="22"/>
      <c r="I6240" s="22"/>
      <c r="J6240" s="22"/>
      <c r="K6240" s="23">
        <v>1</v>
      </c>
      <c r="L6240" s="23">
        <v>1</v>
      </c>
      <c r="M6240" s="21" t="s">
        <v>50</v>
      </c>
      <c r="N6240" s="21" t="s">
        <v>50</v>
      </c>
      <c r="O6240" s="22"/>
      <c r="P6240" s="22"/>
    </row>
    <row r="6241" spans="1:16" ht="45" x14ac:dyDescent="0.25">
      <c r="A6241" s="21" t="s">
        <v>10193</v>
      </c>
      <c r="B6241" s="21" t="s">
        <v>49</v>
      </c>
      <c r="C6241" s="22"/>
      <c r="D6241" s="22"/>
      <c r="E6241" s="22"/>
      <c r="F6241" s="22"/>
      <c r="G6241" s="22"/>
      <c r="H6241" s="22"/>
      <c r="I6241" s="22"/>
      <c r="J6241" s="22"/>
      <c r="K6241" s="23">
        <v>1</v>
      </c>
      <c r="L6241" s="23">
        <v>1</v>
      </c>
      <c r="M6241" s="21" t="s">
        <v>50</v>
      </c>
      <c r="N6241" s="21" t="s">
        <v>50</v>
      </c>
      <c r="O6241" s="22"/>
      <c r="P6241" s="22"/>
    </row>
    <row r="6242" spans="1:16" ht="45" x14ac:dyDescent="0.25">
      <c r="A6242" s="21" t="s">
        <v>753</v>
      </c>
      <c r="B6242" s="21" t="s">
        <v>49</v>
      </c>
      <c r="C6242" s="23">
        <v>68923359.969999999</v>
      </c>
      <c r="D6242" s="23">
        <v>105.88</v>
      </c>
      <c r="E6242" s="23">
        <v>57866902.759999998</v>
      </c>
      <c r="F6242" s="23">
        <v>139.19</v>
      </c>
      <c r="G6242" s="23">
        <v>52623861.030000001</v>
      </c>
      <c r="H6242" s="23">
        <v>115.6</v>
      </c>
      <c r="I6242" s="23">
        <v>48547641.649999999</v>
      </c>
      <c r="J6242" s="23">
        <v>116.45</v>
      </c>
      <c r="K6242" s="23">
        <v>1</v>
      </c>
      <c r="L6242" s="23">
        <v>1</v>
      </c>
      <c r="M6242" s="21" t="s">
        <v>50</v>
      </c>
      <c r="N6242" s="21" t="s">
        <v>58</v>
      </c>
      <c r="O6242" s="22"/>
      <c r="P6242" s="23">
        <v>522351</v>
      </c>
    </row>
    <row r="6243" spans="1:16" ht="45" x14ac:dyDescent="0.25">
      <c r="A6243" s="21" t="s">
        <v>10194</v>
      </c>
      <c r="B6243" s="21" t="s">
        <v>49</v>
      </c>
      <c r="C6243" s="22"/>
      <c r="D6243" s="22"/>
      <c r="E6243" s="22"/>
      <c r="F6243" s="22"/>
      <c r="G6243" s="22"/>
      <c r="H6243" s="22"/>
      <c r="I6243" s="22"/>
      <c r="J6243" s="22"/>
      <c r="K6243" s="23">
        <v>1</v>
      </c>
      <c r="L6243" s="23">
        <v>1</v>
      </c>
      <c r="M6243" s="21" t="s">
        <v>50</v>
      </c>
      <c r="N6243" s="21" t="s">
        <v>50</v>
      </c>
      <c r="O6243" s="22"/>
      <c r="P6243" s="22"/>
    </row>
    <row r="6244" spans="1:16" ht="45" x14ac:dyDescent="0.25">
      <c r="A6244" s="21" t="s">
        <v>10195</v>
      </c>
      <c r="B6244" s="21" t="s">
        <v>49</v>
      </c>
      <c r="C6244" s="22"/>
      <c r="D6244" s="22"/>
      <c r="E6244" s="22"/>
      <c r="F6244" s="22"/>
      <c r="G6244" s="22"/>
      <c r="H6244" s="22"/>
      <c r="I6244" s="22"/>
      <c r="J6244" s="22"/>
      <c r="K6244" s="23">
        <v>1</v>
      </c>
      <c r="L6244" s="23">
        <v>1</v>
      </c>
      <c r="M6244" s="21" t="s">
        <v>50</v>
      </c>
      <c r="N6244" s="21" t="s">
        <v>50</v>
      </c>
      <c r="O6244" s="22"/>
      <c r="P6244" s="22"/>
    </row>
    <row r="6245" spans="1:16" ht="45" x14ac:dyDescent="0.25">
      <c r="A6245" s="21" t="s">
        <v>10196</v>
      </c>
      <c r="B6245" s="21" t="s">
        <v>49</v>
      </c>
      <c r="C6245" s="22"/>
      <c r="D6245" s="22"/>
      <c r="E6245" s="22"/>
      <c r="F6245" s="22"/>
      <c r="G6245" s="22"/>
      <c r="H6245" s="22"/>
      <c r="I6245" s="22"/>
      <c r="J6245" s="22"/>
      <c r="K6245" s="23">
        <v>1</v>
      </c>
      <c r="L6245" s="23">
        <v>1</v>
      </c>
      <c r="M6245" s="21" t="s">
        <v>50</v>
      </c>
      <c r="N6245" s="21" t="s">
        <v>50</v>
      </c>
      <c r="O6245" s="22"/>
      <c r="P6245" s="22"/>
    </row>
    <row r="6246" spans="1:16" ht="45" x14ac:dyDescent="0.25">
      <c r="A6246" s="21" t="s">
        <v>10197</v>
      </c>
      <c r="B6246" s="21" t="s">
        <v>49</v>
      </c>
      <c r="C6246" s="22"/>
      <c r="D6246" s="22"/>
      <c r="E6246" s="22"/>
      <c r="F6246" s="22"/>
      <c r="G6246" s="22"/>
      <c r="H6246" s="22"/>
      <c r="I6246" s="22"/>
      <c r="J6246" s="22"/>
      <c r="K6246" s="23">
        <v>1</v>
      </c>
      <c r="L6246" s="23">
        <v>1</v>
      </c>
      <c r="M6246" s="21" t="s">
        <v>50</v>
      </c>
      <c r="N6246" s="21" t="s">
        <v>50</v>
      </c>
      <c r="O6246" s="22"/>
      <c r="P6246" s="22"/>
    </row>
    <row r="6247" spans="1:16" ht="45" x14ac:dyDescent="0.25">
      <c r="A6247" s="21" t="s">
        <v>10198</v>
      </c>
      <c r="B6247" s="21" t="s">
        <v>49</v>
      </c>
      <c r="C6247" s="22"/>
      <c r="D6247" s="22"/>
      <c r="E6247" s="22"/>
      <c r="F6247" s="22"/>
      <c r="G6247" s="22"/>
      <c r="H6247" s="22"/>
      <c r="I6247" s="22"/>
      <c r="J6247" s="22"/>
      <c r="K6247" s="23">
        <v>1</v>
      </c>
      <c r="L6247" s="23">
        <v>1</v>
      </c>
      <c r="M6247" s="21" t="s">
        <v>50</v>
      </c>
      <c r="N6247" s="21" t="s">
        <v>50</v>
      </c>
      <c r="O6247" s="22"/>
      <c r="P6247" s="22"/>
    </row>
    <row r="6248" spans="1:16" ht="45" x14ac:dyDescent="0.25">
      <c r="A6248" s="21" t="s">
        <v>10199</v>
      </c>
      <c r="B6248" s="21" t="s">
        <v>49</v>
      </c>
      <c r="C6248" s="22"/>
      <c r="D6248" s="22"/>
      <c r="E6248" s="22"/>
      <c r="F6248" s="22"/>
      <c r="G6248" s="22"/>
      <c r="H6248" s="22"/>
      <c r="I6248" s="22"/>
      <c r="J6248" s="22"/>
      <c r="K6248" s="23">
        <v>1</v>
      </c>
      <c r="L6248" s="23">
        <v>1</v>
      </c>
      <c r="M6248" s="21" t="s">
        <v>50</v>
      </c>
      <c r="N6248" s="21" t="s">
        <v>50</v>
      </c>
      <c r="O6248" s="22"/>
      <c r="P6248" s="22"/>
    </row>
    <row r="6249" spans="1:16" ht="45" x14ac:dyDescent="0.25">
      <c r="A6249" s="21" t="s">
        <v>10200</v>
      </c>
      <c r="B6249" s="21" t="s">
        <v>49</v>
      </c>
      <c r="C6249" s="22"/>
      <c r="D6249" s="22"/>
      <c r="E6249" s="22"/>
      <c r="F6249" s="22"/>
      <c r="G6249" s="22"/>
      <c r="H6249" s="22"/>
      <c r="I6249" s="22"/>
      <c r="J6249" s="22"/>
      <c r="K6249" s="23">
        <v>1</v>
      </c>
      <c r="L6249" s="23">
        <v>1</v>
      </c>
      <c r="M6249" s="21" t="s">
        <v>50</v>
      </c>
      <c r="N6249" s="21" t="s">
        <v>50</v>
      </c>
      <c r="O6249" s="22"/>
      <c r="P6249" s="22"/>
    </row>
    <row r="6250" spans="1:16" ht="45" x14ac:dyDescent="0.25">
      <c r="A6250" s="21" t="s">
        <v>10201</v>
      </c>
      <c r="B6250" s="21" t="s">
        <v>49</v>
      </c>
      <c r="C6250" s="22"/>
      <c r="D6250" s="22"/>
      <c r="E6250" s="22"/>
      <c r="F6250" s="22"/>
      <c r="G6250" s="22"/>
      <c r="H6250" s="22"/>
      <c r="I6250" s="22"/>
      <c r="J6250" s="22"/>
      <c r="K6250" s="23">
        <v>1</v>
      </c>
      <c r="L6250" s="23">
        <v>1</v>
      </c>
      <c r="M6250" s="21" t="s">
        <v>50</v>
      </c>
      <c r="N6250" s="21" t="s">
        <v>50</v>
      </c>
      <c r="O6250" s="22"/>
      <c r="P6250" s="22"/>
    </row>
    <row r="6251" spans="1:16" ht="45" x14ac:dyDescent="0.25">
      <c r="A6251" s="21" t="s">
        <v>10202</v>
      </c>
      <c r="B6251" s="21" t="s">
        <v>49</v>
      </c>
      <c r="C6251" s="22"/>
      <c r="D6251" s="22"/>
      <c r="E6251" s="22"/>
      <c r="F6251" s="22"/>
      <c r="G6251" s="22"/>
      <c r="H6251" s="22"/>
      <c r="I6251" s="22"/>
      <c r="J6251" s="22"/>
      <c r="K6251" s="23">
        <v>1</v>
      </c>
      <c r="L6251" s="23">
        <v>1</v>
      </c>
      <c r="M6251" s="21" t="s">
        <v>50</v>
      </c>
      <c r="N6251" s="21" t="s">
        <v>50</v>
      </c>
      <c r="O6251" s="22"/>
      <c r="P6251" s="22"/>
    </row>
    <row r="6252" spans="1:16" ht="45" x14ac:dyDescent="0.25">
      <c r="A6252" s="21" t="s">
        <v>10203</v>
      </c>
      <c r="B6252" s="21" t="s">
        <v>49</v>
      </c>
      <c r="C6252" s="22"/>
      <c r="D6252" s="22"/>
      <c r="E6252" s="22"/>
      <c r="F6252" s="22"/>
      <c r="G6252" s="22"/>
      <c r="H6252" s="22"/>
      <c r="I6252" s="22"/>
      <c r="J6252" s="22"/>
      <c r="K6252" s="23">
        <v>1</v>
      </c>
      <c r="L6252" s="23">
        <v>1</v>
      </c>
      <c r="M6252" s="21" t="s">
        <v>50</v>
      </c>
      <c r="N6252" s="21" t="s">
        <v>50</v>
      </c>
      <c r="O6252" s="22"/>
      <c r="P6252" s="22"/>
    </row>
    <row r="6253" spans="1:16" ht="45" x14ac:dyDescent="0.25">
      <c r="A6253" s="21" t="s">
        <v>10204</v>
      </c>
      <c r="B6253" s="21" t="s">
        <v>49</v>
      </c>
      <c r="C6253" s="22"/>
      <c r="D6253" s="22"/>
      <c r="E6253" s="22"/>
      <c r="F6253" s="22"/>
      <c r="G6253" s="22"/>
      <c r="H6253" s="22"/>
      <c r="I6253" s="22"/>
      <c r="J6253" s="22"/>
      <c r="K6253" s="23">
        <v>1</v>
      </c>
      <c r="L6253" s="23">
        <v>1</v>
      </c>
      <c r="M6253" s="21" t="s">
        <v>50</v>
      </c>
      <c r="N6253" s="21" t="s">
        <v>50</v>
      </c>
      <c r="O6253" s="22"/>
      <c r="P6253" s="22"/>
    </row>
    <row r="6254" spans="1:16" ht="45" x14ac:dyDescent="0.25">
      <c r="A6254" s="21" t="s">
        <v>10205</v>
      </c>
      <c r="B6254" s="21" t="s">
        <v>49</v>
      </c>
      <c r="C6254" s="22"/>
      <c r="D6254" s="22"/>
      <c r="E6254" s="22"/>
      <c r="F6254" s="22"/>
      <c r="G6254" s="22"/>
      <c r="H6254" s="22"/>
      <c r="I6254" s="22"/>
      <c r="J6254" s="22"/>
      <c r="K6254" s="23">
        <v>1</v>
      </c>
      <c r="L6254" s="23">
        <v>1</v>
      </c>
      <c r="M6254" s="21" t="s">
        <v>50</v>
      </c>
      <c r="N6254" s="21" t="s">
        <v>50</v>
      </c>
      <c r="O6254" s="22"/>
      <c r="P6254" s="22"/>
    </row>
    <row r="6255" spans="1:16" ht="45" x14ac:dyDescent="0.25">
      <c r="A6255" s="21" t="s">
        <v>10206</v>
      </c>
      <c r="B6255" s="21" t="s">
        <v>49</v>
      </c>
      <c r="C6255" s="22"/>
      <c r="D6255" s="22"/>
      <c r="E6255" s="22"/>
      <c r="F6255" s="22"/>
      <c r="G6255" s="22"/>
      <c r="H6255" s="22"/>
      <c r="I6255" s="22"/>
      <c r="J6255" s="22"/>
      <c r="K6255" s="23">
        <v>1</v>
      </c>
      <c r="L6255" s="23">
        <v>1</v>
      </c>
      <c r="M6255" s="21" t="s">
        <v>50</v>
      </c>
      <c r="N6255" s="21" t="s">
        <v>50</v>
      </c>
      <c r="O6255" s="22"/>
      <c r="P6255" s="22"/>
    </row>
    <row r="6256" spans="1:16" ht="45" x14ac:dyDescent="0.25">
      <c r="A6256" s="21" t="s">
        <v>10207</v>
      </c>
      <c r="B6256" s="21" t="s">
        <v>49</v>
      </c>
      <c r="C6256" s="22"/>
      <c r="D6256" s="22"/>
      <c r="E6256" s="22"/>
      <c r="F6256" s="22"/>
      <c r="G6256" s="22"/>
      <c r="H6256" s="22"/>
      <c r="I6256" s="22"/>
      <c r="J6256" s="22"/>
      <c r="K6256" s="23">
        <v>1</v>
      </c>
      <c r="L6256" s="23">
        <v>1</v>
      </c>
      <c r="M6256" s="21" t="s">
        <v>50</v>
      </c>
      <c r="N6256" s="21" t="s">
        <v>50</v>
      </c>
      <c r="O6256" s="22"/>
      <c r="P6256" s="22"/>
    </row>
    <row r="6257" spans="1:16" ht="45" x14ac:dyDescent="0.25">
      <c r="A6257" s="21" t="s">
        <v>10208</v>
      </c>
      <c r="B6257" s="21" t="s">
        <v>49</v>
      </c>
      <c r="C6257" s="22"/>
      <c r="D6257" s="22"/>
      <c r="E6257" s="22"/>
      <c r="F6257" s="22"/>
      <c r="G6257" s="22"/>
      <c r="H6257" s="22"/>
      <c r="I6257" s="22"/>
      <c r="J6257" s="22"/>
      <c r="K6257" s="23">
        <v>1</v>
      </c>
      <c r="L6257" s="23">
        <v>1</v>
      </c>
      <c r="M6257" s="21" t="s">
        <v>50</v>
      </c>
      <c r="N6257" s="21" t="s">
        <v>50</v>
      </c>
      <c r="O6257" s="22"/>
      <c r="P6257" s="22"/>
    </row>
    <row r="6258" spans="1:16" ht="45" x14ac:dyDescent="0.25">
      <c r="A6258" s="21" t="s">
        <v>10209</v>
      </c>
      <c r="B6258" s="21" t="s">
        <v>49</v>
      </c>
      <c r="C6258" s="22"/>
      <c r="D6258" s="22"/>
      <c r="E6258" s="22"/>
      <c r="F6258" s="22"/>
      <c r="G6258" s="22"/>
      <c r="H6258" s="22"/>
      <c r="I6258" s="22"/>
      <c r="J6258" s="22"/>
      <c r="K6258" s="23">
        <v>1</v>
      </c>
      <c r="L6258" s="23">
        <v>1</v>
      </c>
      <c r="M6258" s="21" t="s">
        <v>50</v>
      </c>
      <c r="N6258" s="21" t="s">
        <v>50</v>
      </c>
      <c r="O6258" s="22"/>
      <c r="P6258" s="22"/>
    </row>
    <row r="6259" spans="1:16" ht="45" x14ac:dyDescent="0.25">
      <c r="A6259" s="21" t="s">
        <v>10210</v>
      </c>
      <c r="B6259" s="21" t="s">
        <v>49</v>
      </c>
      <c r="C6259" s="22"/>
      <c r="D6259" s="22"/>
      <c r="E6259" s="22"/>
      <c r="F6259" s="22"/>
      <c r="G6259" s="22"/>
      <c r="H6259" s="22"/>
      <c r="I6259" s="22"/>
      <c r="J6259" s="22"/>
      <c r="K6259" s="23">
        <v>1</v>
      </c>
      <c r="L6259" s="23">
        <v>1</v>
      </c>
      <c r="M6259" s="21" t="s">
        <v>50</v>
      </c>
      <c r="N6259" s="21" t="s">
        <v>50</v>
      </c>
      <c r="O6259" s="22"/>
      <c r="P6259" s="22"/>
    </row>
    <row r="6260" spans="1:16" ht="45" x14ac:dyDescent="0.25">
      <c r="A6260" s="21" t="s">
        <v>10211</v>
      </c>
      <c r="B6260" s="21" t="s">
        <v>49</v>
      </c>
      <c r="C6260" s="22"/>
      <c r="D6260" s="22"/>
      <c r="E6260" s="22"/>
      <c r="F6260" s="22"/>
      <c r="G6260" s="22"/>
      <c r="H6260" s="22"/>
      <c r="I6260" s="22"/>
      <c r="J6260" s="22"/>
      <c r="K6260" s="23">
        <v>1</v>
      </c>
      <c r="L6260" s="23">
        <v>1</v>
      </c>
      <c r="M6260" s="21" t="s">
        <v>50</v>
      </c>
      <c r="N6260" s="21" t="s">
        <v>50</v>
      </c>
      <c r="O6260" s="22"/>
      <c r="P6260" s="22"/>
    </row>
    <row r="6261" spans="1:16" ht="45" x14ac:dyDescent="0.25">
      <c r="A6261" s="21" t="s">
        <v>10212</v>
      </c>
      <c r="B6261" s="21" t="s">
        <v>49</v>
      </c>
      <c r="C6261" s="22"/>
      <c r="D6261" s="22"/>
      <c r="E6261" s="22"/>
      <c r="F6261" s="22"/>
      <c r="G6261" s="22"/>
      <c r="H6261" s="22"/>
      <c r="I6261" s="22"/>
      <c r="J6261" s="22"/>
      <c r="K6261" s="23">
        <v>1</v>
      </c>
      <c r="L6261" s="23">
        <v>1</v>
      </c>
      <c r="M6261" s="21" t="s">
        <v>50</v>
      </c>
      <c r="N6261" s="21" t="s">
        <v>50</v>
      </c>
      <c r="O6261" s="22"/>
      <c r="P6261" s="22"/>
    </row>
    <row r="6262" spans="1:16" ht="45" x14ac:dyDescent="0.25">
      <c r="A6262" s="21" t="s">
        <v>10213</v>
      </c>
      <c r="B6262" s="21" t="s">
        <v>49</v>
      </c>
      <c r="C6262" s="22"/>
      <c r="D6262" s="22"/>
      <c r="E6262" s="22"/>
      <c r="F6262" s="22"/>
      <c r="G6262" s="22"/>
      <c r="H6262" s="22"/>
      <c r="I6262" s="22"/>
      <c r="J6262" s="22"/>
      <c r="K6262" s="23">
        <v>1</v>
      </c>
      <c r="L6262" s="23">
        <v>1</v>
      </c>
      <c r="M6262" s="21" t="s">
        <v>50</v>
      </c>
      <c r="N6262" s="21" t="s">
        <v>50</v>
      </c>
      <c r="O6262" s="22"/>
      <c r="P6262" s="22"/>
    </row>
    <row r="6263" spans="1:16" ht="45" x14ac:dyDescent="0.25">
      <c r="A6263" s="21" t="s">
        <v>10214</v>
      </c>
      <c r="B6263" s="21" t="s">
        <v>49</v>
      </c>
      <c r="C6263" s="22"/>
      <c r="D6263" s="22"/>
      <c r="E6263" s="22"/>
      <c r="F6263" s="22"/>
      <c r="G6263" s="22"/>
      <c r="H6263" s="22"/>
      <c r="I6263" s="22"/>
      <c r="J6263" s="22"/>
      <c r="K6263" s="23">
        <v>1</v>
      </c>
      <c r="L6263" s="23">
        <v>1</v>
      </c>
      <c r="M6263" s="21" t="s">
        <v>50</v>
      </c>
      <c r="N6263" s="21" t="s">
        <v>50</v>
      </c>
      <c r="O6263" s="22"/>
      <c r="P6263" s="22"/>
    </row>
    <row r="6264" spans="1:16" ht="45" x14ac:dyDescent="0.25">
      <c r="A6264" s="21" t="s">
        <v>10215</v>
      </c>
      <c r="B6264" s="21" t="s">
        <v>49</v>
      </c>
      <c r="C6264" s="22"/>
      <c r="D6264" s="22"/>
      <c r="E6264" s="22"/>
      <c r="F6264" s="22"/>
      <c r="G6264" s="22"/>
      <c r="H6264" s="22"/>
      <c r="I6264" s="22"/>
      <c r="J6264" s="22"/>
      <c r="K6264" s="23">
        <v>1</v>
      </c>
      <c r="L6264" s="23">
        <v>1</v>
      </c>
      <c r="M6264" s="21" t="s">
        <v>50</v>
      </c>
      <c r="N6264" s="21" t="s">
        <v>50</v>
      </c>
      <c r="O6264" s="22"/>
      <c r="P6264" s="22"/>
    </row>
    <row r="6265" spans="1:16" ht="45" x14ac:dyDescent="0.25">
      <c r="A6265" s="21" t="s">
        <v>4375</v>
      </c>
      <c r="B6265" s="21" t="s">
        <v>49</v>
      </c>
      <c r="C6265" s="23">
        <v>3009380.99</v>
      </c>
      <c r="D6265" s="23">
        <v>1242.8399999999999</v>
      </c>
      <c r="E6265" s="23">
        <v>2535627.7599999998</v>
      </c>
      <c r="F6265" s="23">
        <v>1025.1400000000001</v>
      </c>
      <c r="G6265" s="23">
        <v>7087117.7400000002</v>
      </c>
      <c r="H6265" s="23">
        <v>3510.57</v>
      </c>
      <c r="I6265" s="23">
        <v>2207643.4300000002</v>
      </c>
      <c r="J6265" s="23">
        <v>973.57</v>
      </c>
      <c r="K6265" s="23">
        <v>1</v>
      </c>
      <c r="L6265" s="23">
        <v>1</v>
      </c>
      <c r="M6265" s="21" t="s">
        <v>50</v>
      </c>
      <c r="N6265" s="21" t="s">
        <v>5192</v>
      </c>
      <c r="O6265" s="22"/>
      <c r="P6265" s="23">
        <v>2345</v>
      </c>
    </row>
    <row r="6266" spans="1:16" ht="45" x14ac:dyDescent="0.25">
      <c r="A6266" s="21" t="s">
        <v>10216</v>
      </c>
      <c r="B6266" s="21" t="s">
        <v>49</v>
      </c>
      <c r="C6266" s="22"/>
      <c r="D6266" s="22"/>
      <c r="E6266" s="22"/>
      <c r="F6266" s="22"/>
      <c r="G6266" s="22"/>
      <c r="H6266" s="22"/>
      <c r="I6266" s="22"/>
      <c r="J6266" s="22"/>
      <c r="K6266" s="23">
        <v>1</v>
      </c>
      <c r="L6266" s="23">
        <v>1</v>
      </c>
      <c r="M6266" s="21" t="s">
        <v>50</v>
      </c>
      <c r="N6266" s="21" t="s">
        <v>50</v>
      </c>
      <c r="O6266" s="22"/>
      <c r="P6266" s="22"/>
    </row>
    <row r="6267" spans="1:16" ht="45" x14ac:dyDescent="0.25">
      <c r="A6267" s="21" t="s">
        <v>1313</v>
      </c>
      <c r="B6267" s="21" t="s">
        <v>49</v>
      </c>
      <c r="C6267" s="23">
        <v>5989227.9400000004</v>
      </c>
      <c r="D6267" s="23">
        <v>234.38</v>
      </c>
      <c r="E6267" s="23">
        <v>11417117.189999999</v>
      </c>
      <c r="F6267" s="23">
        <v>678.85</v>
      </c>
      <c r="G6267" s="23">
        <v>14370594.27</v>
      </c>
      <c r="H6267" s="23">
        <v>822.36</v>
      </c>
      <c r="I6267" s="23">
        <v>8074784.46</v>
      </c>
      <c r="J6267" s="23">
        <v>570.97</v>
      </c>
      <c r="K6267" s="23">
        <v>1</v>
      </c>
      <c r="L6267" s="23">
        <v>1</v>
      </c>
      <c r="M6267" s="21" t="s">
        <v>50</v>
      </c>
      <c r="N6267" s="21" t="s">
        <v>5192</v>
      </c>
      <c r="O6267" s="22"/>
      <c r="P6267" s="23">
        <v>14516.25</v>
      </c>
    </row>
    <row r="6268" spans="1:16" ht="45" x14ac:dyDescent="0.25">
      <c r="A6268" s="21" t="s">
        <v>10217</v>
      </c>
      <c r="B6268" s="21" t="s">
        <v>49</v>
      </c>
      <c r="C6268" s="22"/>
      <c r="D6268" s="22"/>
      <c r="E6268" s="22"/>
      <c r="F6268" s="22"/>
      <c r="G6268" s="22"/>
      <c r="H6268" s="22"/>
      <c r="I6268" s="22"/>
      <c r="J6268" s="22"/>
      <c r="K6268" s="23">
        <v>1</v>
      </c>
      <c r="L6268" s="23">
        <v>1</v>
      </c>
      <c r="M6268" s="21" t="s">
        <v>50</v>
      </c>
      <c r="N6268" s="21" t="s">
        <v>50</v>
      </c>
      <c r="O6268" s="22"/>
      <c r="P6268" s="22"/>
    </row>
    <row r="6269" spans="1:16" ht="45" x14ac:dyDescent="0.25">
      <c r="A6269" s="21" t="s">
        <v>756</v>
      </c>
      <c r="B6269" s="21" t="s">
        <v>49</v>
      </c>
      <c r="C6269" s="23">
        <v>49320634.299999997</v>
      </c>
      <c r="D6269" s="23">
        <v>48.48</v>
      </c>
      <c r="E6269" s="23">
        <v>61501020.490000002</v>
      </c>
      <c r="F6269" s="23">
        <v>92.34</v>
      </c>
      <c r="G6269" s="23">
        <v>36091571.909999996</v>
      </c>
      <c r="H6269" s="23">
        <v>64.099999999999994</v>
      </c>
      <c r="I6269" s="23">
        <v>45866383.18</v>
      </c>
      <c r="J6269" s="23">
        <v>71.13</v>
      </c>
      <c r="K6269" s="23">
        <v>1</v>
      </c>
      <c r="L6269" s="23">
        <v>1</v>
      </c>
      <c r="M6269" s="21" t="s">
        <v>50</v>
      </c>
      <c r="N6269" s="21" t="s">
        <v>58</v>
      </c>
      <c r="O6269" s="22"/>
      <c r="P6269" s="23">
        <v>352612.5</v>
      </c>
    </row>
    <row r="6270" spans="1:16" ht="45" x14ac:dyDescent="0.25">
      <c r="A6270" s="21" t="s">
        <v>10218</v>
      </c>
      <c r="B6270" s="21" t="s">
        <v>49</v>
      </c>
      <c r="C6270" s="22"/>
      <c r="D6270" s="22"/>
      <c r="E6270" s="22"/>
      <c r="F6270" s="22"/>
      <c r="G6270" s="22"/>
      <c r="H6270" s="22"/>
      <c r="I6270" s="22"/>
      <c r="J6270" s="22"/>
      <c r="K6270" s="23">
        <v>1</v>
      </c>
      <c r="L6270" s="23">
        <v>1</v>
      </c>
      <c r="M6270" s="21" t="s">
        <v>50</v>
      </c>
      <c r="N6270" s="21" t="s">
        <v>50</v>
      </c>
      <c r="O6270" s="22"/>
      <c r="P6270" s="22"/>
    </row>
    <row r="6271" spans="1:16" ht="45" x14ac:dyDescent="0.25">
      <c r="A6271" s="21" t="s">
        <v>10219</v>
      </c>
      <c r="B6271" s="21" t="s">
        <v>49</v>
      </c>
      <c r="C6271" s="22"/>
      <c r="D6271" s="22"/>
      <c r="E6271" s="22"/>
      <c r="F6271" s="22"/>
      <c r="G6271" s="22"/>
      <c r="H6271" s="22"/>
      <c r="I6271" s="22"/>
      <c r="J6271" s="22"/>
      <c r="K6271" s="23">
        <v>1</v>
      </c>
      <c r="L6271" s="23">
        <v>1</v>
      </c>
      <c r="M6271" s="21" t="s">
        <v>50</v>
      </c>
      <c r="N6271" s="21" t="s">
        <v>50</v>
      </c>
      <c r="O6271" s="22"/>
      <c r="P6271" s="22"/>
    </row>
    <row r="6272" spans="1:16" ht="45" x14ac:dyDescent="0.25">
      <c r="A6272" s="21" t="s">
        <v>10220</v>
      </c>
      <c r="B6272" s="21" t="s">
        <v>49</v>
      </c>
      <c r="C6272" s="22"/>
      <c r="D6272" s="22"/>
      <c r="E6272" s="22"/>
      <c r="F6272" s="22"/>
      <c r="G6272" s="22"/>
      <c r="H6272" s="22"/>
      <c r="I6272" s="22"/>
      <c r="J6272" s="22"/>
      <c r="K6272" s="23">
        <v>1</v>
      </c>
      <c r="L6272" s="23">
        <v>1</v>
      </c>
      <c r="M6272" s="21" t="s">
        <v>50</v>
      </c>
      <c r="N6272" s="21" t="s">
        <v>50</v>
      </c>
      <c r="O6272" s="22"/>
      <c r="P6272" s="22"/>
    </row>
    <row r="6273" spans="1:16" ht="45" x14ac:dyDescent="0.25">
      <c r="A6273" s="21" t="s">
        <v>759</v>
      </c>
      <c r="B6273" s="21" t="s">
        <v>49</v>
      </c>
      <c r="C6273" s="23">
        <v>2120826.16</v>
      </c>
      <c r="D6273" s="23">
        <v>335.26</v>
      </c>
      <c r="E6273" s="23">
        <v>6038579.1699999999</v>
      </c>
      <c r="F6273" s="23">
        <v>2378.52</v>
      </c>
      <c r="G6273" s="23">
        <v>5668134.9500000002</v>
      </c>
      <c r="H6273" s="23">
        <v>1953.78</v>
      </c>
      <c r="I6273" s="23">
        <v>4782016.38</v>
      </c>
      <c r="J6273" s="23">
        <v>2051.04</v>
      </c>
      <c r="K6273" s="23">
        <v>1</v>
      </c>
      <c r="L6273" s="23">
        <v>1</v>
      </c>
      <c r="M6273" s="21" t="s">
        <v>50</v>
      </c>
      <c r="N6273" s="21" t="s">
        <v>5192</v>
      </c>
      <c r="O6273" s="22"/>
      <c r="P6273" s="23">
        <v>2681</v>
      </c>
    </row>
    <row r="6274" spans="1:16" ht="45" x14ac:dyDescent="0.25">
      <c r="A6274" s="21" t="s">
        <v>10221</v>
      </c>
      <c r="B6274" s="21" t="s">
        <v>49</v>
      </c>
      <c r="C6274" s="22"/>
      <c r="D6274" s="22"/>
      <c r="E6274" s="22"/>
      <c r="F6274" s="22"/>
      <c r="G6274" s="22"/>
      <c r="H6274" s="22"/>
      <c r="I6274" s="22"/>
      <c r="J6274" s="22"/>
      <c r="K6274" s="23">
        <v>1</v>
      </c>
      <c r="L6274" s="23">
        <v>1</v>
      </c>
      <c r="M6274" s="21" t="s">
        <v>50</v>
      </c>
      <c r="N6274" s="21" t="s">
        <v>50</v>
      </c>
      <c r="O6274" s="22"/>
      <c r="P6274" s="22"/>
    </row>
    <row r="6275" spans="1:16" ht="45" x14ac:dyDescent="0.25">
      <c r="A6275" s="21" t="s">
        <v>10222</v>
      </c>
      <c r="B6275" s="21" t="s">
        <v>49</v>
      </c>
      <c r="C6275" s="22"/>
      <c r="D6275" s="22"/>
      <c r="E6275" s="22"/>
      <c r="F6275" s="22"/>
      <c r="G6275" s="22"/>
      <c r="H6275" s="22"/>
      <c r="I6275" s="22"/>
      <c r="J6275" s="22"/>
      <c r="K6275" s="23">
        <v>1</v>
      </c>
      <c r="L6275" s="23">
        <v>1</v>
      </c>
      <c r="M6275" s="21" t="s">
        <v>50</v>
      </c>
      <c r="N6275" s="21" t="s">
        <v>50</v>
      </c>
      <c r="O6275" s="22"/>
      <c r="P6275" s="22"/>
    </row>
    <row r="6276" spans="1:16" ht="45" x14ac:dyDescent="0.25">
      <c r="A6276" s="21" t="s">
        <v>10223</v>
      </c>
      <c r="B6276" s="21" t="s">
        <v>49</v>
      </c>
      <c r="C6276" s="22"/>
      <c r="D6276" s="22"/>
      <c r="E6276" s="22"/>
      <c r="F6276" s="22"/>
      <c r="G6276" s="22"/>
      <c r="H6276" s="22"/>
      <c r="I6276" s="22"/>
      <c r="J6276" s="22"/>
      <c r="K6276" s="23">
        <v>1</v>
      </c>
      <c r="L6276" s="23">
        <v>1</v>
      </c>
      <c r="M6276" s="21" t="s">
        <v>50</v>
      </c>
      <c r="N6276" s="21" t="s">
        <v>50</v>
      </c>
      <c r="O6276" s="22"/>
      <c r="P6276" s="22"/>
    </row>
    <row r="6277" spans="1:16" ht="45" x14ac:dyDescent="0.25">
      <c r="A6277" s="21" t="s">
        <v>4380</v>
      </c>
      <c r="B6277" s="21" t="s">
        <v>49</v>
      </c>
      <c r="C6277" s="23">
        <v>46791000</v>
      </c>
      <c r="D6277" s="23">
        <v>3000</v>
      </c>
      <c r="E6277" s="23">
        <v>55208384.890000001</v>
      </c>
      <c r="F6277" s="23">
        <v>4147.92</v>
      </c>
      <c r="G6277" s="23">
        <v>50868741.530000001</v>
      </c>
      <c r="H6277" s="23">
        <v>3510.57</v>
      </c>
      <c r="I6277" s="23">
        <v>45210834.240000002</v>
      </c>
      <c r="J6277" s="23">
        <v>3186.32</v>
      </c>
      <c r="K6277" s="23">
        <v>1</v>
      </c>
      <c r="L6277" s="23">
        <v>1</v>
      </c>
      <c r="M6277" s="21" t="s">
        <v>50</v>
      </c>
      <c r="N6277" s="21" t="s">
        <v>5192</v>
      </c>
      <c r="O6277" s="22"/>
      <c r="P6277" s="23">
        <v>15497</v>
      </c>
    </row>
    <row r="6278" spans="1:16" ht="45" x14ac:dyDescent="0.25">
      <c r="A6278" s="21" t="s">
        <v>10224</v>
      </c>
      <c r="B6278" s="21" t="s">
        <v>49</v>
      </c>
      <c r="C6278" s="22"/>
      <c r="D6278" s="22"/>
      <c r="E6278" s="22"/>
      <c r="F6278" s="22"/>
      <c r="G6278" s="22"/>
      <c r="H6278" s="22"/>
      <c r="I6278" s="22"/>
      <c r="J6278" s="22"/>
      <c r="K6278" s="23">
        <v>1</v>
      </c>
      <c r="L6278" s="23">
        <v>1</v>
      </c>
      <c r="M6278" s="21" t="s">
        <v>50</v>
      </c>
      <c r="N6278" s="21" t="s">
        <v>50</v>
      </c>
      <c r="O6278" s="22"/>
      <c r="P6278" s="22"/>
    </row>
    <row r="6279" spans="1:16" ht="45" x14ac:dyDescent="0.25">
      <c r="A6279" s="21" t="s">
        <v>10225</v>
      </c>
      <c r="B6279" s="21" t="s">
        <v>49</v>
      </c>
      <c r="C6279" s="22"/>
      <c r="D6279" s="22"/>
      <c r="E6279" s="22"/>
      <c r="F6279" s="22"/>
      <c r="G6279" s="22"/>
      <c r="H6279" s="22"/>
      <c r="I6279" s="22"/>
      <c r="J6279" s="22"/>
      <c r="K6279" s="23">
        <v>1</v>
      </c>
      <c r="L6279" s="23">
        <v>1</v>
      </c>
      <c r="M6279" s="21" t="s">
        <v>50</v>
      </c>
      <c r="N6279" s="21" t="s">
        <v>50</v>
      </c>
      <c r="O6279" s="22"/>
      <c r="P6279" s="22"/>
    </row>
    <row r="6280" spans="1:16" ht="45" x14ac:dyDescent="0.25">
      <c r="A6280" s="21" t="s">
        <v>4381</v>
      </c>
      <c r="B6280" s="21" t="s">
        <v>49</v>
      </c>
      <c r="C6280" s="23">
        <v>2964706.93</v>
      </c>
      <c r="D6280" s="23">
        <v>550.85</v>
      </c>
      <c r="E6280" s="23">
        <v>5121969.93</v>
      </c>
      <c r="F6280" s="23">
        <v>542.91</v>
      </c>
      <c r="G6280" s="23">
        <v>11456115.83</v>
      </c>
      <c r="H6280" s="23">
        <v>847.4</v>
      </c>
      <c r="I6280" s="23">
        <v>6552315.7400000002</v>
      </c>
      <c r="J6280" s="23">
        <v>622.66999999999996</v>
      </c>
      <c r="K6280" s="23">
        <v>1</v>
      </c>
      <c r="L6280" s="23">
        <v>1</v>
      </c>
      <c r="M6280" s="21" t="s">
        <v>50</v>
      </c>
      <c r="N6280" s="21" t="s">
        <v>5192</v>
      </c>
      <c r="O6280" s="22"/>
      <c r="P6280" s="23">
        <v>3404</v>
      </c>
    </row>
    <row r="6281" spans="1:16" ht="45" x14ac:dyDescent="0.25">
      <c r="A6281" s="21" t="s">
        <v>10226</v>
      </c>
      <c r="B6281" s="21" t="s">
        <v>49</v>
      </c>
      <c r="C6281" s="22"/>
      <c r="D6281" s="22"/>
      <c r="E6281" s="22"/>
      <c r="F6281" s="22"/>
      <c r="G6281" s="22"/>
      <c r="H6281" s="22"/>
      <c r="I6281" s="22"/>
      <c r="J6281" s="22"/>
      <c r="K6281" s="23">
        <v>1</v>
      </c>
      <c r="L6281" s="23">
        <v>1</v>
      </c>
      <c r="M6281" s="21" t="s">
        <v>50</v>
      </c>
      <c r="N6281" s="21" t="s">
        <v>50</v>
      </c>
      <c r="O6281" s="22"/>
      <c r="P6281" s="22"/>
    </row>
    <row r="6282" spans="1:16" ht="45" x14ac:dyDescent="0.25">
      <c r="A6282" s="21" t="s">
        <v>10227</v>
      </c>
      <c r="B6282" s="21" t="s">
        <v>49</v>
      </c>
      <c r="C6282" s="22"/>
      <c r="D6282" s="22"/>
      <c r="E6282" s="22"/>
      <c r="F6282" s="22"/>
      <c r="G6282" s="22"/>
      <c r="H6282" s="22"/>
      <c r="I6282" s="22"/>
      <c r="J6282" s="22"/>
      <c r="K6282" s="23">
        <v>1</v>
      </c>
      <c r="L6282" s="23">
        <v>1</v>
      </c>
      <c r="M6282" s="21" t="s">
        <v>50</v>
      </c>
      <c r="N6282" s="21" t="s">
        <v>50</v>
      </c>
      <c r="O6282" s="22"/>
      <c r="P6282" s="22"/>
    </row>
    <row r="6283" spans="1:16" ht="45" x14ac:dyDescent="0.25">
      <c r="A6283" s="21" t="s">
        <v>10228</v>
      </c>
      <c r="B6283" s="21" t="s">
        <v>49</v>
      </c>
      <c r="C6283" s="22"/>
      <c r="D6283" s="22"/>
      <c r="E6283" s="22"/>
      <c r="F6283" s="22"/>
      <c r="G6283" s="22"/>
      <c r="H6283" s="22"/>
      <c r="I6283" s="22"/>
      <c r="J6283" s="22"/>
      <c r="K6283" s="23">
        <v>1</v>
      </c>
      <c r="L6283" s="23">
        <v>1</v>
      </c>
      <c r="M6283" s="21" t="s">
        <v>50</v>
      </c>
      <c r="N6283" s="21" t="s">
        <v>50</v>
      </c>
      <c r="O6283" s="22"/>
      <c r="P6283" s="22"/>
    </row>
    <row r="6284" spans="1:16" ht="45" x14ac:dyDescent="0.25">
      <c r="A6284" s="21" t="s">
        <v>4383</v>
      </c>
      <c r="B6284" s="21" t="s">
        <v>49</v>
      </c>
      <c r="C6284" s="23">
        <v>8594438.3900000006</v>
      </c>
      <c r="D6284" s="23">
        <v>1163.43</v>
      </c>
      <c r="E6284" s="23">
        <v>8353600.9299999997</v>
      </c>
      <c r="F6284" s="23">
        <v>2236.5700000000002</v>
      </c>
      <c r="G6284" s="23">
        <v>9138638.4700000007</v>
      </c>
      <c r="H6284" s="23">
        <v>2205.19</v>
      </c>
      <c r="I6284" s="23">
        <v>7985272.4100000001</v>
      </c>
      <c r="J6284" s="23">
        <v>2597.75</v>
      </c>
      <c r="K6284" s="23">
        <v>1</v>
      </c>
      <c r="L6284" s="23">
        <v>1</v>
      </c>
      <c r="M6284" s="21" t="s">
        <v>50</v>
      </c>
      <c r="N6284" s="21" t="s">
        <v>5192</v>
      </c>
      <c r="O6284" s="22"/>
      <c r="P6284" s="23">
        <v>3723</v>
      </c>
    </row>
    <row r="6285" spans="1:16" ht="45" x14ac:dyDescent="0.25">
      <c r="A6285" s="21" t="s">
        <v>4385</v>
      </c>
      <c r="B6285" s="21" t="s">
        <v>49</v>
      </c>
      <c r="C6285" s="23">
        <v>20083831.329999998</v>
      </c>
      <c r="D6285" s="23">
        <v>1453.26</v>
      </c>
      <c r="E6285" s="23">
        <v>13708014.68</v>
      </c>
      <c r="F6285" s="23">
        <v>2508.75</v>
      </c>
      <c r="G6285" s="23">
        <v>15058896.119999999</v>
      </c>
      <c r="H6285" s="23">
        <v>2514.98</v>
      </c>
      <c r="I6285" s="23">
        <v>15142026.52</v>
      </c>
      <c r="J6285" s="23">
        <v>2938.16</v>
      </c>
      <c r="K6285" s="23">
        <v>1</v>
      </c>
      <c r="L6285" s="23">
        <v>1</v>
      </c>
      <c r="M6285" s="21" t="s">
        <v>50</v>
      </c>
      <c r="N6285" s="21" t="s">
        <v>1462</v>
      </c>
      <c r="O6285" s="22"/>
      <c r="P6285" s="23">
        <v>99978.75</v>
      </c>
    </row>
    <row r="6286" spans="1:16" ht="45" x14ac:dyDescent="0.25">
      <c r="A6286" s="21" t="s">
        <v>10229</v>
      </c>
      <c r="B6286" s="21" t="s">
        <v>49</v>
      </c>
      <c r="C6286" s="22"/>
      <c r="D6286" s="22"/>
      <c r="E6286" s="22"/>
      <c r="F6286" s="22"/>
      <c r="G6286" s="22"/>
      <c r="H6286" s="22"/>
      <c r="I6286" s="22"/>
      <c r="J6286" s="22"/>
      <c r="K6286" s="23">
        <v>1</v>
      </c>
      <c r="L6286" s="23">
        <v>1</v>
      </c>
      <c r="M6286" s="21" t="s">
        <v>50</v>
      </c>
      <c r="N6286" s="21" t="s">
        <v>50</v>
      </c>
      <c r="O6286" s="22"/>
      <c r="P6286" s="22"/>
    </row>
    <row r="6287" spans="1:16" ht="45" x14ac:dyDescent="0.25">
      <c r="A6287" s="21" t="s">
        <v>10230</v>
      </c>
      <c r="B6287" s="21" t="s">
        <v>49</v>
      </c>
      <c r="C6287" s="22"/>
      <c r="D6287" s="22"/>
      <c r="E6287" s="22"/>
      <c r="F6287" s="22"/>
      <c r="G6287" s="22"/>
      <c r="H6287" s="22"/>
      <c r="I6287" s="22"/>
      <c r="J6287" s="22"/>
      <c r="K6287" s="23">
        <v>1</v>
      </c>
      <c r="L6287" s="23">
        <v>1</v>
      </c>
      <c r="M6287" s="21" t="s">
        <v>50</v>
      </c>
      <c r="N6287" s="21" t="s">
        <v>50</v>
      </c>
      <c r="O6287" s="22"/>
      <c r="P6287" s="22"/>
    </row>
    <row r="6288" spans="1:16" ht="45" x14ac:dyDescent="0.25">
      <c r="A6288" s="21" t="s">
        <v>10231</v>
      </c>
      <c r="B6288" s="21" t="s">
        <v>49</v>
      </c>
      <c r="C6288" s="22"/>
      <c r="D6288" s="22"/>
      <c r="E6288" s="22"/>
      <c r="F6288" s="22"/>
      <c r="G6288" s="22"/>
      <c r="H6288" s="22"/>
      <c r="I6288" s="22"/>
      <c r="J6288" s="22"/>
      <c r="K6288" s="23">
        <v>1</v>
      </c>
      <c r="L6288" s="23">
        <v>1</v>
      </c>
      <c r="M6288" s="21" t="s">
        <v>50</v>
      </c>
      <c r="N6288" s="21" t="s">
        <v>50</v>
      </c>
      <c r="O6288" s="22"/>
      <c r="P6288" s="22"/>
    </row>
    <row r="6289" spans="1:16" ht="45" x14ac:dyDescent="0.25">
      <c r="A6289" s="21" t="s">
        <v>10232</v>
      </c>
      <c r="B6289" s="21" t="s">
        <v>49</v>
      </c>
      <c r="C6289" s="22"/>
      <c r="D6289" s="22"/>
      <c r="E6289" s="22"/>
      <c r="F6289" s="22"/>
      <c r="G6289" s="22"/>
      <c r="H6289" s="22"/>
      <c r="I6289" s="22"/>
      <c r="J6289" s="22"/>
      <c r="K6289" s="23">
        <v>1</v>
      </c>
      <c r="L6289" s="23">
        <v>1</v>
      </c>
      <c r="M6289" s="21" t="s">
        <v>50</v>
      </c>
      <c r="N6289" s="21" t="s">
        <v>50</v>
      </c>
      <c r="O6289" s="22"/>
      <c r="P6289" s="22"/>
    </row>
    <row r="6290" spans="1:16" ht="45" x14ac:dyDescent="0.25">
      <c r="A6290" s="21" t="s">
        <v>10233</v>
      </c>
      <c r="B6290" s="21" t="s">
        <v>49</v>
      </c>
      <c r="C6290" s="22"/>
      <c r="D6290" s="22"/>
      <c r="E6290" s="22"/>
      <c r="F6290" s="22"/>
      <c r="G6290" s="22"/>
      <c r="H6290" s="22"/>
      <c r="I6290" s="22"/>
      <c r="J6290" s="22"/>
      <c r="K6290" s="23">
        <v>1</v>
      </c>
      <c r="L6290" s="23">
        <v>1</v>
      </c>
      <c r="M6290" s="21" t="s">
        <v>50</v>
      </c>
      <c r="N6290" s="21" t="s">
        <v>50</v>
      </c>
      <c r="O6290" s="22"/>
      <c r="P6290" s="22"/>
    </row>
    <row r="6291" spans="1:16" ht="45" x14ac:dyDescent="0.25">
      <c r="A6291" s="21" t="s">
        <v>10234</v>
      </c>
      <c r="B6291" s="21" t="s">
        <v>49</v>
      </c>
      <c r="C6291" s="22"/>
      <c r="D6291" s="22"/>
      <c r="E6291" s="22"/>
      <c r="F6291" s="22"/>
      <c r="G6291" s="22"/>
      <c r="H6291" s="22"/>
      <c r="I6291" s="22"/>
      <c r="J6291" s="22"/>
      <c r="K6291" s="23">
        <v>1</v>
      </c>
      <c r="L6291" s="23">
        <v>1</v>
      </c>
      <c r="M6291" s="21" t="s">
        <v>50</v>
      </c>
      <c r="N6291" s="21" t="s">
        <v>50</v>
      </c>
      <c r="O6291" s="22"/>
      <c r="P6291" s="22"/>
    </row>
    <row r="6292" spans="1:16" ht="45" x14ac:dyDescent="0.25">
      <c r="A6292" s="21" t="s">
        <v>10235</v>
      </c>
      <c r="B6292" s="21" t="s">
        <v>49</v>
      </c>
      <c r="C6292" s="22"/>
      <c r="D6292" s="22"/>
      <c r="E6292" s="22"/>
      <c r="F6292" s="22"/>
      <c r="G6292" s="22"/>
      <c r="H6292" s="22"/>
      <c r="I6292" s="22"/>
      <c r="J6292" s="22"/>
      <c r="K6292" s="23">
        <v>1</v>
      </c>
      <c r="L6292" s="23">
        <v>1</v>
      </c>
      <c r="M6292" s="21" t="s">
        <v>50</v>
      </c>
      <c r="N6292" s="21" t="s">
        <v>50</v>
      </c>
      <c r="O6292" s="22"/>
      <c r="P6292" s="22"/>
    </row>
    <row r="6293" spans="1:16" ht="45" x14ac:dyDescent="0.25">
      <c r="A6293" s="21" t="s">
        <v>4388</v>
      </c>
      <c r="B6293" s="21" t="s">
        <v>49</v>
      </c>
      <c r="C6293" s="22"/>
      <c r="D6293" s="22"/>
      <c r="E6293" s="23">
        <v>363050736.06</v>
      </c>
      <c r="F6293" s="23">
        <v>59.28</v>
      </c>
      <c r="G6293" s="23">
        <v>194832004.16999999</v>
      </c>
      <c r="H6293" s="23">
        <v>67.010000000000005</v>
      </c>
      <c r="I6293" s="23">
        <v>186832332.68000001</v>
      </c>
      <c r="J6293" s="23">
        <v>45.15</v>
      </c>
      <c r="K6293" s="23">
        <v>1</v>
      </c>
      <c r="L6293" s="23">
        <v>1</v>
      </c>
      <c r="M6293" s="21" t="s">
        <v>50</v>
      </c>
      <c r="N6293" s="21" t="s">
        <v>50</v>
      </c>
      <c r="O6293" s="22"/>
      <c r="P6293" s="22"/>
    </row>
    <row r="6294" spans="1:16" ht="45" x14ac:dyDescent="0.25">
      <c r="A6294" s="21" t="s">
        <v>4390</v>
      </c>
      <c r="B6294" s="21" t="s">
        <v>198</v>
      </c>
      <c r="C6294" s="23">
        <v>109497020.43000001</v>
      </c>
      <c r="D6294" s="23">
        <v>56.11</v>
      </c>
      <c r="E6294" s="23">
        <v>139607786.84</v>
      </c>
      <c r="F6294" s="23">
        <v>39.78</v>
      </c>
      <c r="G6294" s="23">
        <v>188227627.09</v>
      </c>
      <c r="H6294" s="23">
        <v>67.010000000000005</v>
      </c>
      <c r="I6294" s="23">
        <v>180499126.88999999</v>
      </c>
      <c r="J6294" s="23">
        <v>45.15</v>
      </c>
      <c r="K6294" s="23">
        <v>1</v>
      </c>
      <c r="L6294" s="23">
        <v>1</v>
      </c>
      <c r="M6294" s="21" t="s">
        <v>50</v>
      </c>
      <c r="N6294" s="21" t="s">
        <v>204</v>
      </c>
      <c r="O6294" s="22"/>
      <c r="P6294" s="23">
        <v>1849972.25</v>
      </c>
    </row>
    <row r="6295" spans="1:16" ht="45" x14ac:dyDescent="0.25">
      <c r="A6295" s="21" t="s">
        <v>10236</v>
      </c>
      <c r="B6295" s="21" t="s">
        <v>49</v>
      </c>
      <c r="C6295" s="22"/>
      <c r="D6295" s="22"/>
      <c r="E6295" s="22"/>
      <c r="F6295" s="22"/>
      <c r="G6295" s="22"/>
      <c r="H6295" s="22"/>
      <c r="I6295" s="22"/>
      <c r="J6295" s="22"/>
      <c r="K6295" s="23">
        <v>1</v>
      </c>
      <c r="L6295" s="23">
        <v>1</v>
      </c>
      <c r="M6295" s="21" t="s">
        <v>50</v>
      </c>
      <c r="N6295" s="21" t="s">
        <v>50</v>
      </c>
      <c r="O6295" s="22"/>
      <c r="P6295" s="22"/>
    </row>
    <row r="6296" spans="1:16" ht="45" x14ac:dyDescent="0.25">
      <c r="A6296" s="21" t="s">
        <v>4391</v>
      </c>
      <c r="B6296" s="21" t="s">
        <v>49</v>
      </c>
      <c r="C6296" s="23">
        <v>30914533.260000002</v>
      </c>
      <c r="D6296" s="23">
        <v>75.260000000000005</v>
      </c>
      <c r="E6296" s="23">
        <v>28232771.870000001</v>
      </c>
      <c r="F6296" s="23">
        <v>66.41</v>
      </c>
      <c r="G6296" s="23">
        <v>22549585.399999999</v>
      </c>
      <c r="H6296" s="23">
        <v>59.33</v>
      </c>
      <c r="I6296" s="23">
        <v>28158417.989999998</v>
      </c>
      <c r="J6296" s="23">
        <v>68.2</v>
      </c>
      <c r="K6296" s="23">
        <v>1</v>
      </c>
      <c r="L6296" s="23">
        <v>1</v>
      </c>
      <c r="M6296" s="21" t="s">
        <v>50</v>
      </c>
      <c r="N6296" s="21" t="s">
        <v>58</v>
      </c>
      <c r="O6296" s="22"/>
      <c r="P6296" s="23">
        <v>433708.5</v>
      </c>
    </row>
    <row r="6297" spans="1:16" ht="45" x14ac:dyDescent="0.25">
      <c r="A6297" s="21" t="s">
        <v>10237</v>
      </c>
      <c r="B6297" s="21" t="s">
        <v>49</v>
      </c>
      <c r="C6297" s="22"/>
      <c r="D6297" s="22"/>
      <c r="E6297" s="22"/>
      <c r="F6297" s="22"/>
      <c r="G6297" s="22"/>
      <c r="H6297" s="22"/>
      <c r="I6297" s="22"/>
      <c r="J6297" s="22"/>
      <c r="K6297" s="23">
        <v>1</v>
      </c>
      <c r="L6297" s="23">
        <v>1</v>
      </c>
      <c r="M6297" s="21" t="s">
        <v>50</v>
      </c>
      <c r="N6297" s="21" t="s">
        <v>50</v>
      </c>
      <c r="O6297" s="22"/>
      <c r="P6297" s="22"/>
    </row>
    <row r="6298" spans="1:16" ht="45" x14ac:dyDescent="0.25">
      <c r="A6298" s="21" t="s">
        <v>10238</v>
      </c>
      <c r="B6298" s="21" t="s">
        <v>49</v>
      </c>
      <c r="C6298" s="22"/>
      <c r="D6298" s="22"/>
      <c r="E6298" s="22"/>
      <c r="F6298" s="22"/>
      <c r="G6298" s="22"/>
      <c r="H6298" s="22"/>
      <c r="I6298" s="22"/>
      <c r="J6298" s="22"/>
      <c r="K6298" s="23">
        <v>1</v>
      </c>
      <c r="L6298" s="23">
        <v>1</v>
      </c>
      <c r="M6298" s="21" t="s">
        <v>50</v>
      </c>
      <c r="N6298" s="21" t="s">
        <v>50</v>
      </c>
      <c r="O6298" s="22"/>
      <c r="P6298" s="22"/>
    </row>
    <row r="6299" spans="1:16" ht="45" x14ac:dyDescent="0.25">
      <c r="A6299" s="21" t="s">
        <v>4393</v>
      </c>
      <c r="B6299" s="21" t="s">
        <v>49</v>
      </c>
      <c r="C6299" s="23">
        <v>87190820.930000007</v>
      </c>
      <c r="D6299" s="23">
        <v>34.85</v>
      </c>
      <c r="E6299" s="23">
        <v>438396357.08999997</v>
      </c>
      <c r="F6299" s="23">
        <v>59.28</v>
      </c>
      <c r="G6299" s="23">
        <v>218714461.12</v>
      </c>
      <c r="H6299" s="23">
        <v>65.17</v>
      </c>
      <c r="I6299" s="23">
        <v>225606522.44</v>
      </c>
      <c r="J6299" s="23">
        <v>45.15</v>
      </c>
      <c r="K6299" s="23">
        <v>1</v>
      </c>
      <c r="L6299" s="23">
        <v>1</v>
      </c>
      <c r="M6299" s="21" t="s">
        <v>50</v>
      </c>
      <c r="N6299" s="21" t="s">
        <v>204</v>
      </c>
      <c r="O6299" s="22"/>
      <c r="P6299" s="23">
        <v>2241583</v>
      </c>
    </row>
    <row r="6300" spans="1:16" ht="45" x14ac:dyDescent="0.25">
      <c r="A6300" s="21" t="s">
        <v>4395</v>
      </c>
      <c r="B6300" s="21" t="s">
        <v>49</v>
      </c>
      <c r="C6300" s="23">
        <v>112342063.34</v>
      </c>
      <c r="D6300" s="23">
        <v>56.11</v>
      </c>
      <c r="E6300" s="23">
        <v>143235192.80000001</v>
      </c>
      <c r="F6300" s="23">
        <v>39.78</v>
      </c>
      <c r="G6300" s="23">
        <v>179531660.53</v>
      </c>
      <c r="H6300" s="23">
        <v>65.17</v>
      </c>
      <c r="I6300" s="23">
        <v>185189005.75</v>
      </c>
      <c r="J6300" s="23">
        <v>45.15</v>
      </c>
      <c r="K6300" s="23">
        <v>1</v>
      </c>
      <c r="L6300" s="23">
        <v>1</v>
      </c>
      <c r="M6300" s="21" t="s">
        <v>50</v>
      </c>
      <c r="N6300" s="21" t="s">
        <v>204</v>
      </c>
      <c r="O6300" s="22"/>
      <c r="P6300" s="23">
        <v>1874451</v>
      </c>
    </row>
    <row r="6301" spans="1:16" ht="45" x14ac:dyDescent="0.25">
      <c r="A6301" s="21" t="s">
        <v>10239</v>
      </c>
      <c r="B6301" s="21" t="s">
        <v>49</v>
      </c>
      <c r="C6301" s="22"/>
      <c r="D6301" s="22"/>
      <c r="E6301" s="22"/>
      <c r="F6301" s="22"/>
      <c r="G6301" s="22"/>
      <c r="H6301" s="22"/>
      <c r="I6301" s="22"/>
      <c r="J6301" s="22"/>
      <c r="K6301" s="23">
        <v>1</v>
      </c>
      <c r="L6301" s="23">
        <v>1</v>
      </c>
      <c r="M6301" s="21" t="s">
        <v>50</v>
      </c>
      <c r="N6301" s="21" t="s">
        <v>50</v>
      </c>
      <c r="O6301" s="22"/>
      <c r="P6301" s="22"/>
    </row>
    <row r="6302" spans="1:16" ht="45" x14ac:dyDescent="0.25">
      <c r="A6302" s="21" t="s">
        <v>10240</v>
      </c>
      <c r="B6302" s="21" t="s">
        <v>49</v>
      </c>
      <c r="C6302" s="22"/>
      <c r="D6302" s="22"/>
      <c r="E6302" s="22"/>
      <c r="F6302" s="22"/>
      <c r="G6302" s="22"/>
      <c r="H6302" s="22"/>
      <c r="I6302" s="22"/>
      <c r="J6302" s="22"/>
      <c r="K6302" s="23">
        <v>1</v>
      </c>
      <c r="L6302" s="23">
        <v>1</v>
      </c>
      <c r="M6302" s="21" t="s">
        <v>50</v>
      </c>
      <c r="N6302" s="21" t="s">
        <v>50</v>
      </c>
      <c r="O6302" s="22"/>
      <c r="P6302" s="22"/>
    </row>
    <row r="6303" spans="1:16" ht="45" x14ac:dyDescent="0.25">
      <c r="A6303" s="21" t="s">
        <v>10241</v>
      </c>
      <c r="B6303" s="21" t="s">
        <v>49</v>
      </c>
      <c r="C6303" s="22"/>
      <c r="D6303" s="22"/>
      <c r="E6303" s="22"/>
      <c r="F6303" s="22"/>
      <c r="G6303" s="22"/>
      <c r="H6303" s="22"/>
      <c r="I6303" s="22"/>
      <c r="J6303" s="22"/>
      <c r="K6303" s="23">
        <v>1</v>
      </c>
      <c r="L6303" s="23">
        <v>1</v>
      </c>
      <c r="M6303" s="21" t="s">
        <v>50</v>
      </c>
      <c r="N6303" s="21" t="s">
        <v>50</v>
      </c>
      <c r="O6303" s="22"/>
      <c r="P6303" s="22"/>
    </row>
    <row r="6304" spans="1:16" ht="45" x14ac:dyDescent="0.25">
      <c r="A6304" s="21" t="s">
        <v>4396</v>
      </c>
      <c r="B6304" s="21" t="s">
        <v>49</v>
      </c>
      <c r="C6304" s="23">
        <v>33354068.260000002</v>
      </c>
      <c r="D6304" s="23">
        <v>40.96</v>
      </c>
      <c r="E6304" s="23">
        <v>19884467.18</v>
      </c>
      <c r="F6304" s="23">
        <v>42.56</v>
      </c>
      <c r="G6304" s="23">
        <v>22278200.539999999</v>
      </c>
      <c r="H6304" s="23">
        <v>46.1</v>
      </c>
      <c r="I6304" s="23">
        <v>23900982.600000001</v>
      </c>
      <c r="J6304" s="23">
        <v>56.34</v>
      </c>
      <c r="K6304" s="23">
        <v>1</v>
      </c>
      <c r="L6304" s="23">
        <v>1</v>
      </c>
      <c r="M6304" s="21" t="s">
        <v>50</v>
      </c>
      <c r="N6304" s="21" t="s">
        <v>58</v>
      </c>
      <c r="O6304" s="22"/>
      <c r="P6304" s="23">
        <v>793845.25</v>
      </c>
    </row>
    <row r="6305" spans="1:16" ht="45" x14ac:dyDescent="0.25">
      <c r="A6305" s="21" t="s">
        <v>10242</v>
      </c>
      <c r="B6305" s="21" t="s">
        <v>49</v>
      </c>
      <c r="C6305" s="22"/>
      <c r="D6305" s="22"/>
      <c r="E6305" s="22"/>
      <c r="F6305" s="22"/>
      <c r="G6305" s="22"/>
      <c r="H6305" s="22"/>
      <c r="I6305" s="22"/>
      <c r="J6305" s="22"/>
      <c r="K6305" s="23">
        <v>1</v>
      </c>
      <c r="L6305" s="23">
        <v>1</v>
      </c>
      <c r="M6305" s="21" t="s">
        <v>50</v>
      </c>
      <c r="N6305" s="21" t="s">
        <v>50</v>
      </c>
      <c r="O6305" s="22"/>
      <c r="P6305" s="22"/>
    </row>
    <row r="6306" spans="1:16" ht="45" x14ac:dyDescent="0.25">
      <c r="A6306" s="21" t="s">
        <v>10243</v>
      </c>
      <c r="B6306" s="21" t="s">
        <v>49</v>
      </c>
      <c r="C6306" s="22"/>
      <c r="D6306" s="22"/>
      <c r="E6306" s="22"/>
      <c r="F6306" s="22"/>
      <c r="G6306" s="22"/>
      <c r="H6306" s="22"/>
      <c r="I6306" s="22"/>
      <c r="J6306" s="22"/>
      <c r="K6306" s="23">
        <v>1</v>
      </c>
      <c r="L6306" s="23">
        <v>1</v>
      </c>
      <c r="M6306" s="21" t="s">
        <v>50</v>
      </c>
      <c r="N6306" s="21" t="s">
        <v>50</v>
      </c>
      <c r="O6306" s="22"/>
      <c r="P6306" s="22"/>
    </row>
    <row r="6307" spans="1:16" ht="45" x14ac:dyDescent="0.25">
      <c r="A6307" s="21" t="s">
        <v>10244</v>
      </c>
      <c r="B6307" s="21" t="s">
        <v>49</v>
      </c>
      <c r="C6307" s="22"/>
      <c r="D6307" s="22"/>
      <c r="E6307" s="22"/>
      <c r="F6307" s="22"/>
      <c r="G6307" s="22"/>
      <c r="H6307" s="22"/>
      <c r="I6307" s="22"/>
      <c r="J6307" s="22"/>
      <c r="K6307" s="23">
        <v>1</v>
      </c>
      <c r="L6307" s="23">
        <v>1</v>
      </c>
      <c r="M6307" s="21" t="s">
        <v>50</v>
      </c>
      <c r="N6307" s="21" t="s">
        <v>50</v>
      </c>
      <c r="O6307" s="22"/>
      <c r="P6307" s="22"/>
    </row>
    <row r="6308" spans="1:16" ht="45" x14ac:dyDescent="0.25">
      <c r="A6308" s="21" t="s">
        <v>760</v>
      </c>
      <c r="B6308" s="21" t="s">
        <v>49</v>
      </c>
      <c r="C6308" s="23">
        <v>16263899.050000001</v>
      </c>
      <c r="D6308" s="23">
        <v>94.83</v>
      </c>
      <c r="E6308" s="23">
        <v>11586350.76</v>
      </c>
      <c r="F6308" s="23">
        <v>45.35</v>
      </c>
      <c r="G6308" s="23">
        <v>26637225.27</v>
      </c>
      <c r="H6308" s="23">
        <v>134.4</v>
      </c>
      <c r="I6308" s="23">
        <v>25933957.949999999</v>
      </c>
      <c r="J6308" s="23">
        <v>108.9</v>
      </c>
      <c r="K6308" s="23">
        <v>1</v>
      </c>
      <c r="L6308" s="23">
        <v>1</v>
      </c>
      <c r="M6308" s="21" t="s">
        <v>50</v>
      </c>
      <c r="N6308" s="21" t="s">
        <v>1462</v>
      </c>
      <c r="O6308" s="22"/>
      <c r="P6308" s="23">
        <v>299981.5</v>
      </c>
    </row>
    <row r="6309" spans="1:16" ht="45" x14ac:dyDescent="0.25">
      <c r="A6309" s="21" t="s">
        <v>764</v>
      </c>
      <c r="B6309" s="21" t="s">
        <v>49</v>
      </c>
      <c r="C6309" s="23">
        <v>45421142.57</v>
      </c>
      <c r="D6309" s="23">
        <v>457.61</v>
      </c>
      <c r="E6309" s="23">
        <v>37845591.43</v>
      </c>
      <c r="F6309" s="23">
        <v>440.82</v>
      </c>
      <c r="G6309" s="23">
        <v>70337149.040000007</v>
      </c>
      <c r="H6309" s="23">
        <v>743.27</v>
      </c>
      <c r="I6309" s="23">
        <v>50299835.829999998</v>
      </c>
      <c r="J6309" s="23">
        <v>572.20000000000005</v>
      </c>
      <c r="K6309" s="23">
        <v>1</v>
      </c>
      <c r="L6309" s="23">
        <v>1</v>
      </c>
      <c r="M6309" s="21" t="s">
        <v>50</v>
      </c>
      <c r="N6309" s="21" t="s">
        <v>1462</v>
      </c>
      <c r="O6309" s="22"/>
      <c r="P6309" s="23">
        <v>93115.25</v>
      </c>
    </row>
    <row r="6310" spans="1:16" ht="45" x14ac:dyDescent="0.25">
      <c r="A6310" s="21" t="s">
        <v>4414</v>
      </c>
      <c r="B6310" s="21" t="s">
        <v>49</v>
      </c>
      <c r="C6310" s="23">
        <v>65006614.159999996</v>
      </c>
      <c r="D6310" s="23">
        <v>123.89</v>
      </c>
      <c r="E6310" s="23">
        <v>48904289.560000002</v>
      </c>
      <c r="F6310" s="23">
        <v>116.83</v>
      </c>
      <c r="G6310" s="23">
        <v>45816244.950000003</v>
      </c>
      <c r="H6310" s="23">
        <v>106.35</v>
      </c>
      <c r="I6310" s="23">
        <v>45967834.210000001</v>
      </c>
      <c r="J6310" s="23">
        <v>111.42</v>
      </c>
      <c r="K6310" s="23">
        <v>1</v>
      </c>
      <c r="L6310" s="23">
        <v>1</v>
      </c>
      <c r="M6310" s="21" t="s">
        <v>50</v>
      </c>
      <c r="N6310" s="21" t="s">
        <v>58</v>
      </c>
      <c r="O6310" s="22"/>
      <c r="P6310" s="23">
        <v>566545.75</v>
      </c>
    </row>
    <row r="6311" spans="1:16" ht="45" x14ac:dyDescent="0.25">
      <c r="A6311" s="21" t="s">
        <v>10245</v>
      </c>
      <c r="B6311" s="21" t="s">
        <v>49</v>
      </c>
      <c r="C6311" s="22"/>
      <c r="D6311" s="22"/>
      <c r="E6311" s="22"/>
      <c r="F6311" s="22"/>
      <c r="G6311" s="22"/>
      <c r="H6311" s="22"/>
      <c r="I6311" s="22"/>
      <c r="J6311" s="22"/>
      <c r="K6311" s="23">
        <v>1</v>
      </c>
      <c r="L6311" s="23">
        <v>1</v>
      </c>
      <c r="M6311" s="21" t="s">
        <v>50</v>
      </c>
      <c r="N6311" s="21" t="s">
        <v>50</v>
      </c>
      <c r="O6311" s="22"/>
      <c r="P6311" s="22"/>
    </row>
    <row r="6312" spans="1:16" ht="45" x14ac:dyDescent="0.25">
      <c r="A6312" s="21" t="s">
        <v>10246</v>
      </c>
      <c r="B6312" s="21" t="s">
        <v>49</v>
      </c>
      <c r="C6312" s="22"/>
      <c r="D6312" s="22"/>
      <c r="E6312" s="22"/>
      <c r="F6312" s="22"/>
      <c r="G6312" s="22"/>
      <c r="H6312" s="22"/>
      <c r="I6312" s="22"/>
      <c r="J6312" s="22"/>
      <c r="K6312" s="23">
        <v>1</v>
      </c>
      <c r="L6312" s="23">
        <v>1</v>
      </c>
      <c r="M6312" s="21" t="s">
        <v>50</v>
      </c>
      <c r="N6312" s="21" t="s">
        <v>50</v>
      </c>
      <c r="O6312" s="22"/>
      <c r="P6312" s="22"/>
    </row>
    <row r="6313" spans="1:16" ht="45" x14ac:dyDescent="0.25">
      <c r="A6313" s="21" t="s">
        <v>10247</v>
      </c>
      <c r="B6313" s="21" t="s">
        <v>49</v>
      </c>
      <c r="C6313" s="22"/>
      <c r="D6313" s="22"/>
      <c r="E6313" s="22"/>
      <c r="F6313" s="22"/>
      <c r="G6313" s="22"/>
      <c r="H6313" s="22"/>
      <c r="I6313" s="22"/>
      <c r="J6313" s="22"/>
      <c r="K6313" s="23">
        <v>1</v>
      </c>
      <c r="L6313" s="23">
        <v>1</v>
      </c>
      <c r="M6313" s="21" t="s">
        <v>50</v>
      </c>
      <c r="N6313" s="21" t="s">
        <v>50</v>
      </c>
      <c r="O6313" s="22"/>
      <c r="P6313" s="22"/>
    </row>
    <row r="6314" spans="1:16" ht="45" x14ac:dyDescent="0.25">
      <c r="A6314" s="21" t="s">
        <v>4416</v>
      </c>
      <c r="B6314" s="21" t="s">
        <v>49</v>
      </c>
      <c r="C6314" s="23">
        <v>13007440.33</v>
      </c>
      <c r="D6314" s="23">
        <v>41.97</v>
      </c>
      <c r="E6314" s="23">
        <v>12653836.890000001</v>
      </c>
      <c r="F6314" s="23">
        <v>42.56</v>
      </c>
      <c r="G6314" s="23">
        <v>14177132</v>
      </c>
      <c r="H6314" s="23">
        <v>46.1</v>
      </c>
      <c r="I6314" s="23">
        <v>10567530.460000001</v>
      </c>
      <c r="J6314" s="23">
        <v>27.78</v>
      </c>
      <c r="K6314" s="23">
        <v>1</v>
      </c>
      <c r="L6314" s="23">
        <v>1</v>
      </c>
      <c r="M6314" s="21" t="s">
        <v>50</v>
      </c>
      <c r="N6314" s="21" t="s">
        <v>58</v>
      </c>
      <c r="O6314" s="22"/>
      <c r="P6314" s="23">
        <v>329798.5</v>
      </c>
    </row>
    <row r="6315" spans="1:16" ht="45" x14ac:dyDescent="0.25">
      <c r="A6315" s="21" t="s">
        <v>10248</v>
      </c>
      <c r="B6315" s="21" t="s">
        <v>49</v>
      </c>
      <c r="C6315" s="22"/>
      <c r="D6315" s="22"/>
      <c r="E6315" s="22"/>
      <c r="F6315" s="22"/>
      <c r="G6315" s="22"/>
      <c r="H6315" s="22"/>
      <c r="I6315" s="22"/>
      <c r="J6315" s="22"/>
      <c r="K6315" s="23">
        <v>1</v>
      </c>
      <c r="L6315" s="23">
        <v>1</v>
      </c>
      <c r="M6315" s="21" t="s">
        <v>50</v>
      </c>
      <c r="N6315" s="21" t="s">
        <v>50</v>
      </c>
      <c r="O6315" s="22"/>
      <c r="P6315" s="22"/>
    </row>
    <row r="6316" spans="1:16" ht="45" x14ac:dyDescent="0.25">
      <c r="A6316" s="21" t="s">
        <v>10249</v>
      </c>
      <c r="B6316" s="21" t="s">
        <v>49</v>
      </c>
      <c r="C6316" s="22"/>
      <c r="D6316" s="22"/>
      <c r="E6316" s="22"/>
      <c r="F6316" s="22"/>
      <c r="G6316" s="22"/>
      <c r="H6316" s="22"/>
      <c r="I6316" s="22"/>
      <c r="J6316" s="22"/>
      <c r="K6316" s="23">
        <v>1</v>
      </c>
      <c r="L6316" s="23">
        <v>1</v>
      </c>
      <c r="M6316" s="21" t="s">
        <v>50</v>
      </c>
      <c r="N6316" s="21" t="s">
        <v>50</v>
      </c>
      <c r="O6316" s="22"/>
      <c r="P6316" s="22"/>
    </row>
    <row r="6317" spans="1:16" ht="45" x14ac:dyDescent="0.25">
      <c r="A6317" s="21" t="s">
        <v>10250</v>
      </c>
      <c r="B6317" s="21" t="s">
        <v>49</v>
      </c>
      <c r="C6317" s="22"/>
      <c r="D6317" s="22"/>
      <c r="E6317" s="22"/>
      <c r="F6317" s="22"/>
      <c r="G6317" s="22"/>
      <c r="H6317" s="22"/>
      <c r="I6317" s="22"/>
      <c r="J6317" s="22"/>
      <c r="K6317" s="23">
        <v>1</v>
      </c>
      <c r="L6317" s="23">
        <v>1</v>
      </c>
      <c r="M6317" s="21" t="s">
        <v>50</v>
      </c>
      <c r="N6317" s="21" t="s">
        <v>50</v>
      </c>
      <c r="O6317" s="22"/>
      <c r="P6317" s="22"/>
    </row>
    <row r="6318" spans="1:16" ht="45" x14ac:dyDescent="0.25">
      <c r="A6318" s="21" t="s">
        <v>4429</v>
      </c>
      <c r="B6318" s="21" t="s">
        <v>49</v>
      </c>
      <c r="C6318" s="23">
        <v>54362691.130000003</v>
      </c>
      <c r="D6318" s="23">
        <v>379.89</v>
      </c>
      <c r="E6318" s="23">
        <v>86127997.5</v>
      </c>
      <c r="F6318" s="23">
        <v>414.94</v>
      </c>
      <c r="G6318" s="23">
        <v>86941430.959999993</v>
      </c>
      <c r="H6318" s="23">
        <v>493.56</v>
      </c>
      <c r="I6318" s="23">
        <v>47904617.219999999</v>
      </c>
      <c r="J6318" s="23">
        <v>339.51</v>
      </c>
      <c r="K6318" s="23">
        <v>1</v>
      </c>
      <c r="L6318" s="23">
        <v>1</v>
      </c>
      <c r="M6318" s="21" t="s">
        <v>50</v>
      </c>
      <c r="N6318" s="21" t="s">
        <v>1462</v>
      </c>
      <c r="O6318" s="22"/>
      <c r="P6318" s="23">
        <v>165714.25</v>
      </c>
    </row>
    <row r="6319" spans="1:16" ht="45" x14ac:dyDescent="0.25">
      <c r="A6319" s="21" t="s">
        <v>4431</v>
      </c>
      <c r="B6319" s="21" t="s">
        <v>49</v>
      </c>
      <c r="C6319" s="23">
        <v>11921278.960000001</v>
      </c>
      <c r="D6319" s="23">
        <v>1734.2</v>
      </c>
      <c r="E6319" s="23">
        <v>7798317.0499999998</v>
      </c>
      <c r="F6319" s="23">
        <v>2508.75</v>
      </c>
      <c r="G6319" s="23">
        <v>8566816.5</v>
      </c>
      <c r="H6319" s="23">
        <v>2514.98</v>
      </c>
      <c r="I6319" s="23">
        <v>8614108.3399999999</v>
      </c>
      <c r="J6319" s="23">
        <v>2938.16</v>
      </c>
      <c r="K6319" s="23">
        <v>1</v>
      </c>
      <c r="L6319" s="23">
        <v>1</v>
      </c>
      <c r="M6319" s="21" t="s">
        <v>50</v>
      </c>
      <c r="N6319" s="21" t="s">
        <v>5192</v>
      </c>
      <c r="O6319" s="22"/>
      <c r="P6319" s="23">
        <v>3503</v>
      </c>
    </row>
    <row r="6320" spans="1:16" ht="45" x14ac:dyDescent="0.25">
      <c r="A6320" s="21" t="s">
        <v>10251</v>
      </c>
      <c r="B6320" s="21" t="s">
        <v>49</v>
      </c>
      <c r="C6320" s="22"/>
      <c r="D6320" s="22"/>
      <c r="E6320" s="22"/>
      <c r="F6320" s="22"/>
      <c r="G6320" s="22"/>
      <c r="H6320" s="22"/>
      <c r="I6320" s="22"/>
      <c r="J6320" s="22"/>
      <c r="K6320" s="23">
        <v>1</v>
      </c>
      <c r="L6320" s="23">
        <v>1</v>
      </c>
      <c r="M6320" s="21" t="s">
        <v>50</v>
      </c>
      <c r="N6320" s="21" t="s">
        <v>50</v>
      </c>
      <c r="O6320" s="22"/>
      <c r="P6320" s="22"/>
    </row>
    <row r="6321" spans="1:16" ht="45" x14ac:dyDescent="0.25">
      <c r="A6321" s="21" t="s">
        <v>4433</v>
      </c>
      <c r="B6321" s="21" t="s">
        <v>49</v>
      </c>
      <c r="C6321" s="23">
        <v>21598146.32</v>
      </c>
      <c r="D6321" s="23">
        <v>43.34</v>
      </c>
      <c r="E6321" s="23">
        <v>22043549.399999999</v>
      </c>
      <c r="F6321" s="23">
        <v>53.02</v>
      </c>
      <c r="G6321" s="23">
        <v>18429056.059999999</v>
      </c>
      <c r="H6321" s="23">
        <v>42.57</v>
      </c>
      <c r="I6321" s="23">
        <v>14623203.710000001</v>
      </c>
      <c r="J6321" s="23">
        <v>37.35</v>
      </c>
      <c r="K6321" s="23">
        <v>1</v>
      </c>
      <c r="L6321" s="23">
        <v>1</v>
      </c>
      <c r="M6321" s="21" t="s">
        <v>50</v>
      </c>
      <c r="N6321" s="21" t="s">
        <v>58</v>
      </c>
      <c r="O6321" s="22"/>
      <c r="P6321" s="23">
        <v>547992.25</v>
      </c>
    </row>
    <row r="6322" spans="1:16" ht="45" x14ac:dyDescent="0.25">
      <c r="A6322" s="21" t="s">
        <v>10252</v>
      </c>
      <c r="B6322" s="21" t="s">
        <v>49</v>
      </c>
      <c r="C6322" s="22"/>
      <c r="D6322" s="22"/>
      <c r="E6322" s="22"/>
      <c r="F6322" s="22"/>
      <c r="G6322" s="22"/>
      <c r="H6322" s="22"/>
      <c r="I6322" s="22"/>
      <c r="J6322" s="22"/>
      <c r="K6322" s="23">
        <v>1</v>
      </c>
      <c r="L6322" s="23">
        <v>1</v>
      </c>
      <c r="M6322" s="21" t="s">
        <v>50</v>
      </c>
      <c r="N6322" s="21" t="s">
        <v>50</v>
      </c>
      <c r="O6322" s="22"/>
      <c r="P6322" s="22"/>
    </row>
    <row r="6323" spans="1:16" ht="45" x14ac:dyDescent="0.25">
      <c r="A6323" s="21" t="s">
        <v>10253</v>
      </c>
      <c r="B6323" s="21" t="s">
        <v>49</v>
      </c>
      <c r="C6323" s="22"/>
      <c r="D6323" s="22"/>
      <c r="E6323" s="22"/>
      <c r="F6323" s="22"/>
      <c r="G6323" s="22"/>
      <c r="H6323" s="22"/>
      <c r="I6323" s="22"/>
      <c r="J6323" s="22"/>
      <c r="K6323" s="23">
        <v>1</v>
      </c>
      <c r="L6323" s="23">
        <v>1</v>
      </c>
      <c r="M6323" s="21" t="s">
        <v>50</v>
      </c>
      <c r="N6323" s="21" t="s">
        <v>50</v>
      </c>
      <c r="O6323" s="22"/>
      <c r="P6323" s="22"/>
    </row>
    <row r="6324" spans="1:16" ht="45" x14ac:dyDescent="0.25">
      <c r="A6324" s="21" t="s">
        <v>10254</v>
      </c>
      <c r="B6324" s="21" t="s">
        <v>49</v>
      </c>
      <c r="C6324" s="22"/>
      <c r="D6324" s="22"/>
      <c r="E6324" s="22"/>
      <c r="F6324" s="22"/>
      <c r="G6324" s="22"/>
      <c r="H6324" s="22"/>
      <c r="I6324" s="22"/>
      <c r="J6324" s="22"/>
      <c r="K6324" s="23">
        <v>1</v>
      </c>
      <c r="L6324" s="23">
        <v>1</v>
      </c>
      <c r="M6324" s="21" t="s">
        <v>50</v>
      </c>
      <c r="N6324" s="21" t="s">
        <v>50</v>
      </c>
      <c r="O6324" s="22"/>
      <c r="P6324" s="22"/>
    </row>
    <row r="6325" spans="1:16" ht="45" x14ac:dyDescent="0.25">
      <c r="A6325" s="21" t="s">
        <v>10255</v>
      </c>
      <c r="B6325" s="21" t="s">
        <v>49</v>
      </c>
      <c r="C6325" s="22"/>
      <c r="D6325" s="22"/>
      <c r="E6325" s="22"/>
      <c r="F6325" s="22"/>
      <c r="G6325" s="22"/>
      <c r="H6325" s="22"/>
      <c r="I6325" s="22"/>
      <c r="J6325" s="22"/>
      <c r="K6325" s="23">
        <v>1</v>
      </c>
      <c r="L6325" s="23">
        <v>1</v>
      </c>
      <c r="M6325" s="21" t="s">
        <v>50</v>
      </c>
      <c r="N6325" s="21" t="s">
        <v>50</v>
      </c>
      <c r="O6325" s="22"/>
      <c r="P6325" s="22"/>
    </row>
    <row r="6326" spans="1:16" ht="45" x14ac:dyDescent="0.25">
      <c r="A6326" s="21" t="s">
        <v>10256</v>
      </c>
      <c r="B6326" s="21" t="s">
        <v>49</v>
      </c>
      <c r="C6326" s="22"/>
      <c r="D6326" s="22"/>
      <c r="E6326" s="22"/>
      <c r="F6326" s="22"/>
      <c r="G6326" s="22"/>
      <c r="H6326" s="22"/>
      <c r="I6326" s="22"/>
      <c r="J6326" s="22"/>
      <c r="K6326" s="23">
        <v>1</v>
      </c>
      <c r="L6326" s="23">
        <v>1</v>
      </c>
      <c r="M6326" s="21" t="s">
        <v>50</v>
      </c>
      <c r="N6326" s="21" t="s">
        <v>50</v>
      </c>
      <c r="O6326" s="22"/>
      <c r="P6326" s="22"/>
    </row>
    <row r="6327" spans="1:16" ht="45" x14ac:dyDescent="0.25">
      <c r="A6327" s="21" t="s">
        <v>4436</v>
      </c>
      <c r="B6327" s="21" t="s">
        <v>49</v>
      </c>
      <c r="C6327" s="23">
        <v>17355103.949999999</v>
      </c>
      <c r="D6327" s="23">
        <v>1163.43</v>
      </c>
      <c r="E6327" s="23">
        <v>16868770.93</v>
      </c>
      <c r="F6327" s="23">
        <v>2236.5700000000002</v>
      </c>
      <c r="G6327" s="23">
        <v>18454029.620000001</v>
      </c>
      <c r="H6327" s="23">
        <v>2205.19</v>
      </c>
      <c r="I6327" s="23">
        <v>16124989.960000001</v>
      </c>
      <c r="J6327" s="23">
        <v>2597.75</v>
      </c>
      <c r="K6327" s="23">
        <v>1</v>
      </c>
      <c r="L6327" s="23">
        <v>1</v>
      </c>
      <c r="M6327" s="21" t="s">
        <v>50</v>
      </c>
      <c r="N6327" s="21" t="s">
        <v>5192</v>
      </c>
      <c r="O6327" s="22"/>
      <c r="P6327" s="23">
        <v>15058</v>
      </c>
    </row>
    <row r="6328" spans="1:16" ht="45" x14ac:dyDescent="0.25">
      <c r="A6328" s="21" t="s">
        <v>10257</v>
      </c>
      <c r="B6328" s="21" t="s">
        <v>49</v>
      </c>
      <c r="C6328" s="22"/>
      <c r="D6328" s="22"/>
      <c r="E6328" s="22"/>
      <c r="F6328" s="22"/>
      <c r="G6328" s="22"/>
      <c r="H6328" s="22"/>
      <c r="I6328" s="22"/>
      <c r="J6328" s="22"/>
      <c r="K6328" s="23">
        <v>1</v>
      </c>
      <c r="L6328" s="23">
        <v>1</v>
      </c>
      <c r="M6328" s="21" t="s">
        <v>50</v>
      </c>
      <c r="N6328" s="21" t="s">
        <v>50</v>
      </c>
      <c r="O6328" s="22"/>
      <c r="P6328" s="22"/>
    </row>
    <row r="6329" spans="1:16" ht="45" x14ac:dyDescent="0.25">
      <c r="A6329" s="21" t="s">
        <v>10258</v>
      </c>
      <c r="B6329" s="21" t="s">
        <v>49</v>
      </c>
      <c r="C6329" s="22"/>
      <c r="D6329" s="22"/>
      <c r="E6329" s="22"/>
      <c r="F6329" s="22"/>
      <c r="G6329" s="22"/>
      <c r="H6329" s="22"/>
      <c r="I6329" s="22"/>
      <c r="J6329" s="22"/>
      <c r="K6329" s="23">
        <v>1</v>
      </c>
      <c r="L6329" s="23">
        <v>1</v>
      </c>
      <c r="M6329" s="21" t="s">
        <v>50</v>
      </c>
      <c r="N6329" s="21" t="s">
        <v>50</v>
      </c>
      <c r="O6329" s="22"/>
      <c r="P6329" s="22"/>
    </row>
    <row r="6330" spans="1:16" ht="45" x14ac:dyDescent="0.25">
      <c r="A6330" s="21" t="s">
        <v>10259</v>
      </c>
      <c r="B6330" s="21" t="s">
        <v>49</v>
      </c>
      <c r="C6330" s="22"/>
      <c r="D6330" s="22"/>
      <c r="E6330" s="22"/>
      <c r="F6330" s="22"/>
      <c r="G6330" s="22"/>
      <c r="H6330" s="22"/>
      <c r="I6330" s="22"/>
      <c r="J6330" s="22"/>
      <c r="K6330" s="23">
        <v>1</v>
      </c>
      <c r="L6330" s="23">
        <v>1</v>
      </c>
      <c r="M6330" s="21" t="s">
        <v>50</v>
      </c>
      <c r="N6330" s="21" t="s">
        <v>50</v>
      </c>
      <c r="O6330" s="22"/>
      <c r="P6330" s="22"/>
    </row>
    <row r="6331" spans="1:16" ht="45" x14ac:dyDescent="0.25">
      <c r="A6331" s="21" t="s">
        <v>10260</v>
      </c>
      <c r="B6331" s="21" t="s">
        <v>49</v>
      </c>
      <c r="C6331" s="22"/>
      <c r="D6331" s="22"/>
      <c r="E6331" s="22"/>
      <c r="F6331" s="22"/>
      <c r="G6331" s="22"/>
      <c r="H6331" s="22"/>
      <c r="I6331" s="22"/>
      <c r="J6331" s="22"/>
      <c r="K6331" s="23">
        <v>1</v>
      </c>
      <c r="L6331" s="23">
        <v>1</v>
      </c>
      <c r="M6331" s="21" t="s">
        <v>50</v>
      </c>
      <c r="N6331" s="21" t="s">
        <v>50</v>
      </c>
      <c r="O6331" s="22"/>
      <c r="P6331" s="22"/>
    </row>
    <row r="6332" spans="1:16" ht="45" x14ac:dyDescent="0.25">
      <c r="A6332" s="21" t="s">
        <v>10261</v>
      </c>
      <c r="B6332" s="21" t="s">
        <v>49</v>
      </c>
      <c r="C6332" s="22"/>
      <c r="D6332" s="22"/>
      <c r="E6332" s="22"/>
      <c r="F6332" s="22"/>
      <c r="G6332" s="22"/>
      <c r="H6332" s="22"/>
      <c r="I6332" s="22"/>
      <c r="J6332" s="22"/>
      <c r="K6332" s="23">
        <v>1</v>
      </c>
      <c r="L6332" s="23">
        <v>1</v>
      </c>
      <c r="M6332" s="21" t="s">
        <v>50</v>
      </c>
      <c r="N6332" s="21" t="s">
        <v>50</v>
      </c>
      <c r="O6332" s="22"/>
      <c r="P6332" s="22"/>
    </row>
    <row r="6333" spans="1:16" ht="45" x14ac:dyDescent="0.25">
      <c r="A6333" s="21" t="s">
        <v>10262</v>
      </c>
      <c r="B6333" s="21" t="s">
        <v>49</v>
      </c>
      <c r="C6333" s="22"/>
      <c r="D6333" s="22"/>
      <c r="E6333" s="22"/>
      <c r="F6333" s="22"/>
      <c r="G6333" s="22"/>
      <c r="H6333" s="22"/>
      <c r="I6333" s="22"/>
      <c r="J6333" s="22"/>
      <c r="K6333" s="23">
        <v>1</v>
      </c>
      <c r="L6333" s="23">
        <v>1</v>
      </c>
      <c r="M6333" s="21" t="s">
        <v>50</v>
      </c>
      <c r="N6333" s="21" t="s">
        <v>50</v>
      </c>
      <c r="O6333" s="22"/>
      <c r="P6333" s="22"/>
    </row>
    <row r="6334" spans="1:16" ht="45" x14ac:dyDescent="0.25">
      <c r="A6334" s="21" t="s">
        <v>10263</v>
      </c>
      <c r="B6334" s="21" t="s">
        <v>49</v>
      </c>
      <c r="C6334" s="22"/>
      <c r="D6334" s="22"/>
      <c r="E6334" s="22"/>
      <c r="F6334" s="22"/>
      <c r="G6334" s="22"/>
      <c r="H6334" s="22"/>
      <c r="I6334" s="22"/>
      <c r="J6334" s="22"/>
      <c r="K6334" s="23">
        <v>1</v>
      </c>
      <c r="L6334" s="23">
        <v>1</v>
      </c>
      <c r="M6334" s="21" t="s">
        <v>50</v>
      </c>
      <c r="N6334" s="21" t="s">
        <v>50</v>
      </c>
      <c r="O6334" s="22"/>
      <c r="P6334" s="22"/>
    </row>
    <row r="6335" spans="1:16" ht="45" x14ac:dyDescent="0.25">
      <c r="A6335" s="21" t="s">
        <v>10264</v>
      </c>
      <c r="B6335" s="21" t="s">
        <v>49</v>
      </c>
      <c r="C6335" s="22"/>
      <c r="D6335" s="22"/>
      <c r="E6335" s="22"/>
      <c r="F6335" s="22"/>
      <c r="G6335" s="22"/>
      <c r="H6335" s="22"/>
      <c r="I6335" s="22"/>
      <c r="J6335" s="22"/>
      <c r="K6335" s="23">
        <v>1</v>
      </c>
      <c r="L6335" s="23">
        <v>1</v>
      </c>
      <c r="M6335" s="21" t="s">
        <v>50</v>
      </c>
      <c r="N6335" s="21" t="s">
        <v>50</v>
      </c>
      <c r="O6335" s="22"/>
      <c r="P6335" s="22"/>
    </row>
    <row r="6336" spans="1:16" ht="45" x14ac:dyDescent="0.25">
      <c r="A6336" s="21" t="s">
        <v>4438</v>
      </c>
      <c r="B6336" s="21" t="s">
        <v>49</v>
      </c>
      <c r="C6336" s="23">
        <v>109718984.20999999</v>
      </c>
      <c r="D6336" s="23">
        <v>457.61</v>
      </c>
      <c r="E6336" s="23">
        <v>91419537.540000007</v>
      </c>
      <c r="F6336" s="23">
        <v>440.82</v>
      </c>
      <c r="G6336" s="23">
        <v>169905909.63999999</v>
      </c>
      <c r="H6336" s="23">
        <v>743.27</v>
      </c>
      <c r="I6336" s="23">
        <v>148331399.43000001</v>
      </c>
      <c r="J6336" s="23">
        <v>644.63</v>
      </c>
      <c r="K6336" s="23">
        <v>1</v>
      </c>
      <c r="L6336" s="23">
        <v>1</v>
      </c>
      <c r="M6336" s="21" t="s">
        <v>50</v>
      </c>
      <c r="N6336" s="21" t="s">
        <v>1462</v>
      </c>
      <c r="O6336" s="22"/>
      <c r="P6336" s="23">
        <v>199755</v>
      </c>
    </row>
    <row r="6337" spans="1:16" ht="45" x14ac:dyDescent="0.25">
      <c r="A6337" s="21" t="s">
        <v>10265</v>
      </c>
      <c r="B6337" s="21" t="s">
        <v>49</v>
      </c>
      <c r="C6337" s="22"/>
      <c r="D6337" s="22"/>
      <c r="E6337" s="22"/>
      <c r="F6337" s="22"/>
      <c r="G6337" s="22"/>
      <c r="H6337" s="22"/>
      <c r="I6337" s="22"/>
      <c r="J6337" s="22"/>
      <c r="K6337" s="23">
        <v>1</v>
      </c>
      <c r="L6337" s="23">
        <v>1</v>
      </c>
      <c r="M6337" s="21" t="s">
        <v>50</v>
      </c>
      <c r="N6337" s="21" t="s">
        <v>50</v>
      </c>
      <c r="O6337" s="22"/>
      <c r="P6337" s="22"/>
    </row>
    <row r="6338" spans="1:16" ht="45" x14ac:dyDescent="0.25">
      <c r="A6338" s="21" t="s">
        <v>10266</v>
      </c>
      <c r="B6338" s="21" t="s">
        <v>49</v>
      </c>
      <c r="C6338" s="22"/>
      <c r="D6338" s="22"/>
      <c r="E6338" s="22"/>
      <c r="F6338" s="22"/>
      <c r="G6338" s="22"/>
      <c r="H6338" s="22"/>
      <c r="I6338" s="22"/>
      <c r="J6338" s="22"/>
      <c r="K6338" s="23">
        <v>1</v>
      </c>
      <c r="L6338" s="23">
        <v>1</v>
      </c>
      <c r="M6338" s="21" t="s">
        <v>50</v>
      </c>
      <c r="N6338" s="21" t="s">
        <v>50</v>
      </c>
      <c r="O6338" s="22"/>
      <c r="P6338" s="22"/>
    </row>
    <row r="6339" spans="1:16" ht="45" x14ac:dyDescent="0.25">
      <c r="A6339" s="21" t="s">
        <v>4440</v>
      </c>
      <c r="B6339" s="21" t="s">
        <v>49</v>
      </c>
      <c r="C6339" s="23">
        <v>24961551.559999999</v>
      </c>
      <c r="D6339" s="23">
        <v>457.61</v>
      </c>
      <c r="E6339" s="23">
        <v>25752569.66</v>
      </c>
      <c r="F6339" s="23">
        <v>365.75</v>
      </c>
      <c r="G6339" s="23">
        <v>19700506.84</v>
      </c>
      <c r="H6339" s="23">
        <v>178.6</v>
      </c>
      <c r="I6339" s="23">
        <v>32260787.84</v>
      </c>
      <c r="J6339" s="23">
        <v>478.27</v>
      </c>
      <c r="K6339" s="23">
        <v>1</v>
      </c>
      <c r="L6339" s="23">
        <v>1</v>
      </c>
      <c r="M6339" s="21" t="s">
        <v>50</v>
      </c>
      <c r="N6339" s="21" t="s">
        <v>1462</v>
      </c>
      <c r="O6339" s="22"/>
      <c r="P6339" s="23">
        <v>85554.75</v>
      </c>
    </row>
    <row r="6340" spans="1:16" ht="45" x14ac:dyDescent="0.25">
      <c r="A6340" s="21" t="s">
        <v>10267</v>
      </c>
      <c r="B6340" s="21" t="s">
        <v>49</v>
      </c>
      <c r="C6340" s="22"/>
      <c r="D6340" s="22"/>
      <c r="E6340" s="22"/>
      <c r="F6340" s="22"/>
      <c r="G6340" s="22"/>
      <c r="H6340" s="22"/>
      <c r="I6340" s="22"/>
      <c r="J6340" s="22"/>
      <c r="K6340" s="23">
        <v>1</v>
      </c>
      <c r="L6340" s="23">
        <v>1</v>
      </c>
      <c r="M6340" s="21" t="s">
        <v>50</v>
      </c>
      <c r="N6340" s="21" t="s">
        <v>50</v>
      </c>
      <c r="O6340" s="22"/>
      <c r="P6340" s="22"/>
    </row>
    <row r="6341" spans="1:16" ht="45" x14ac:dyDescent="0.25">
      <c r="A6341" s="21" t="s">
        <v>10268</v>
      </c>
      <c r="B6341" s="21" t="s">
        <v>49</v>
      </c>
      <c r="C6341" s="22"/>
      <c r="D6341" s="22"/>
      <c r="E6341" s="22"/>
      <c r="F6341" s="22"/>
      <c r="G6341" s="22"/>
      <c r="H6341" s="22"/>
      <c r="I6341" s="22"/>
      <c r="J6341" s="22"/>
      <c r="K6341" s="23">
        <v>1</v>
      </c>
      <c r="L6341" s="23">
        <v>1</v>
      </c>
      <c r="M6341" s="21" t="s">
        <v>50</v>
      </c>
      <c r="N6341" s="21" t="s">
        <v>50</v>
      </c>
      <c r="O6341" s="22"/>
      <c r="P6341" s="22"/>
    </row>
    <row r="6342" spans="1:16" ht="45" x14ac:dyDescent="0.25">
      <c r="A6342" s="21" t="s">
        <v>4441</v>
      </c>
      <c r="B6342" s="21" t="s">
        <v>49</v>
      </c>
      <c r="C6342" s="23">
        <v>25405359.09</v>
      </c>
      <c r="D6342" s="23">
        <v>1734.2</v>
      </c>
      <c r="E6342" s="23">
        <v>19800075.43</v>
      </c>
      <c r="F6342" s="23">
        <v>1432.94</v>
      </c>
      <c r="G6342" s="23">
        <v>18256686.239999998</v>
      </c>
      <c r="H6342" s="23">
        <v>2514.98</v>
      </c>
      <c r="I6342" s="23">
        <v>18357469.559999999</v>
      </c>
      <c r="J6342" s="23">
        <v>2938.16</v>
      </c>
      <c r="K6342" s="23">
        <v>1</v>
      </c>
      <c r="L6342" s="23">
        <v>1</v>
      </c>
      <c r="M6342" s="21" t="s">
        <v>50</v>
      </c>
      <c r="N6342" s="21" t="s">
        <v>5192</v>
      </c>
      <c r="O6342" s="22"/>
      <c r="P6342" s="23">
        <v>9734</v>
      </c>
    </row>
    <row r="6343" spans="1:16" ht="45" x14ac:dyDescent="0.25">
      <c r="A6343" s="21" t="s">
        <v>10269</v>
      </c>
      <c r="B6343" s="21" t="s">
        <v>49</v>
      </c>
      <c r="C6343" s="22"/>
      <c r="D6343" s="22"/>
      <c r="E6343" s="22"/>
      <c r="F6343" s="22"/>
      <c r="G6343" s="22"/>
      <c r="H6343" s="22"/>
      <c r="I6343" s="22"/>
      <c r="J6343" s="22"/>
      <c r="K6343" s="23">
        <v>1</v>
      </c>
      <c r="L6343" s="23">
        <v>1</v>
      </c>
      <c r="M6343" s="21" t="s">
        <v>50</v>
      </c>
      <c r="N6343" s="21" t="s">
        <v>50</v>
      </c>
      <c r="O6343" s="22"/>
      <c r="P6343" s="22"/>
    </row>
    <row r="6344" spans="1:16" ht="45" x14ac:dyDescent="0.25">
      <c r="A6344" s="21" t="s">
        <v>10270</v>
      </c>
      <c r="B6344" s="21" t="s">
        <v>49</v>
      </c>
      <c r="C6344" s="22"/>
      <c r="D6344" s="22"/>
      <c r="E6344" s="22"/>
      <c r="F6344" s="22"/>
      <c r="G6344" s="22"/>
      <c r="H6344" s="22"/>
      <c r="I6344" s="22"/>
      <c r="J6344" s="22"/>
      <c r="K6344" s="23">
        <v>1</v>
      </c>
      <c r="L6344" s="23">
        <v>1</v>
      </c>
      <c r="M6344" s="21" t="s">
        <v>50</v>
      </c>
      <c r="N6344" s="21" t="s">
        <v>50</v>
      </c>
      <c r="O6344" s="22"/>
      <c r="P6344" s="22"/>
    </row>
    <row r="6345" spans="1:16" ht="45" x14ac:dyDescent="0.25">
      <c r="A6345" s="21" t="s">
        <v>10271</v>
      </c>
      <c r="B6345" s="21" t="s">
        <v>49</v>
      </c>
      <c r="C6345" s="22"/>
      <c r="D6345" s="22"/>
      <c r="E6345" s="22"/>
      <c r="F6345" s="22"/>
      <c r="G6345" s="22"/>
      <c r="H6345" s="22"/>
      <c r="I6345" s="22"/>
      <c r="J6345" s="22"/>
      <c r="K6345" s="23">
        <v>1</v>
      </c>
      <c r="L6345" s="23">
        <v>1</v>
      </c>
      <c r="M6345" s="21" t="s">
        <v>50</v>
      </c>
      <c r="N6345" s="21" t="s">
        <v>50</v>
      </c>
      <c r="O6345" s="22"/>
      <c r="P6345" s="22"/>
    </row>
    <row r="6346" spans="1:16" ht="45" x14ac:dyDescent="0.25">
      <c r="A6346" s="21" t="s">
        <v>10272</v>
      </c>
      <c r="B6346" s="21" t="s">
        <v>49</v>
      </c>
      <c r="C6346" s="22"/>
      <c r="D6346" s="22"/>
      <c r="E6346" s="22"/>
      <c r="F6346" s="22"/>
      <c r="G6346" s="22"/>
      <c r="H6346" s="22"/>
      <c r="I6346" s="22"/>
      <c r="J6346" s="22"/>
      <c r="K6346" s="23">
        <v>1</v>
      </c>
      <c r="L6346" s="23">
        <v>1</v>
      </c>
      <c r="M6346" s="21" t="s">
        <v>50</v>
      </c>
      <c r="N6346" s="21" t="s">
        <v>50</v>
      </c>
      <c r="O6346" s="22"/>
      <c r="P6346" s="22"/>
    </row>
    <row r="6347" spans="1:16" ht="45" x14ac:dyDescent="0.25">
      <c r="A6347" s="21" t="s">
        <v>10273</v>
      </c>
      <c r="B6347" s="21" t="s">
        <v>49</v>
      </c>
      <c r="C6347" s="22"/>
      <c r="D6347" s="22"/>
      <c r="E6347" s="22"/>
      <c r="F6347" s="22"/>
      <c r="G6347" s="22"/>
      <c r="H6347" s="22"/>
      <c r="I6347" s="22"/>
      <c r="J6347" s="22"/>
      <c r="K6347" s="23">
        <v>1</v>
      </c>
      <c r="L6347" s="23">
        <v>1</v>
      </c>
      <c r="M6347" s="21" t="s">
        <v>50</v>
      </c>
      <c r="N6347" s="21" t="s">
        <v>50</v>
      </c>
      <c r="O6347" s="22"/>
      <c r="P6347" s="22"/>
    </row>
    <row r="6348" spans="1:16" ht="45" x14ac:dyDescent="0.25">
      <c r="A6348" s="21" t="s">
        <v>10274</v>
      </c>
      <c r="B6348" s="21" t="s">
        <v>49</v>
      </c>
      <c r="C6348" s="22"/>
      <c r="D6348" s="22"/>
      <c r="E6348" s="22"/>
      <c r="F6348" s="22"/>
      <c r="G6348" s="22"/>
      <c r="H6348" s="22"/>
      <c r="I6348" s="22"/>
      <c r="J6348" s="22"/>
      <c r="K6348" s="23">
        <v>1</v>
      </c>
      <c r="L6348" s="23">
        <v>1</v>
      </c>
      <c r="M6348" s="21" t="s">
        <v>50</v>
      </c>
      <c r="N6348" s="21" t="s">
        <v>50</v>
      </c>
      <c r="O6348" s="22"/>
      <c r="P6348" s="22"/>
    </row>
    <row r="6349" spans="1:16" ht="45" x14ac:dyDescent="0.25">
      <c r="A6349" s="21" t="s">
        <v>10275</v>
      </c>
      <c r="B6349" s="21" t="s">
        <v>49</v>
      </c>
      <c r="C6349" s="22"/>
      <c r="D6349" s="22"/>
      <c r="E6349" s="22"/>
      <c r="F6349" s="22"/>
      <c r="G6349" s="22"/>
      <c r="H6349" s="22"/>
      <c r="I6349" s="22"/>
      <c r="J6349" s="22"/>
      <c r="K6349" s="23">
        <v>1</v>
      </c>
      <c r="L6349" s="23">
        <v>1</v>
      </c>
      <c r="M6349" s="21" t="s">
        <v>50</v>
      </c>
      <c r="N6349" s="21" t="s">
        <v>50</v>
      </c>
      <c r="O6349" s="22"/>
      <c r="P6349" s="22"/>
    </row>
    <row r="6350" spans="1:16" ht="45" x14ac:dyDescent="0.25">
      <c r="A6350" s="21" t="s">
        <v>4443</v>
      </c>
      <c r="B6350" s="21" t="s">
        <v>49</v>
      </c>
      <c r="C6350" s="23">
        <v>33672785.149999999</v>
      </c>
      <c r="D6350" s="23">
        <v>37.1</v>
      </c>
      <c r="E6350" s="23">
        <v>29306540.780000001</v>
      </c>
      <c r="F6350" s="23">
        <v>83.65</v>
      </c>
      <c r="G6350" s="23">
        <v>72934569.599999994</v>
      </c>
      <c r="H6350" s="23">
        <v>162.13999999999999</v>
      </c>
      <c r="I6350" s="23">
        <v>41423688.310000002</v>
      </c>
      <c r="J6350" s="23">
        <v>117.7</v>
      </c>
      <c r="K6350" s="23">
        <v>1</v>
      </c>
      <c r="L6350" s="23">
        <v>1</v>
      </c>
      <c r="M6350" s="21" t="s">
        <v>50</v>
      </c>
      <c r="N6350" s="21" t="s">
        <v>58</v>
      </c>
      <c r="O6350" s="22"/>
      <c r="P6350" s="23">
        <v>427494.5</v>
      </c>
    </row>
    <row r="6351" spans="1:16" ht="45" x14ac:dyDescent="0.25">
      <c r="A6351" s="21" t="s">
        <v>10276</v>
      </c>
      <c r="B6351" s="21" t="s">
        <v>49</v>
      </c>
      <c r="C6351" s="22"/>
      <c r="D6351" s="22"/>
      <c r="E6351" s="22"/>
      <c r="F6351" s="22"/>
      <c r="G6351" s="22"/>
      <c r="H6351" s="22"/>
      <c r="I6351" s="22"/>
      <c r="J6351" s="22"/>
      <c r="K6351" s="23">
        <v>1</v>
      </c>
      <c r="L6351" s="23">
        <v>1</v>
      </c>
      <c r="M6351" s="21" t="s">
        <v>50</v>
      </c>
      <c r="N6351" s="21" t="s">
        <v>50</v>
      </c>
      <c r="O6351" s="22"/>
      <c r="P6351" s="22"/>
    </row>
    <row r="6352" spans="1:16" ht="45" x14ac:dyDescent="0.25">
      <c r="A6352" s="21" t="s">
        <v>10277</v>
      </c>
      <c r="B6352" s="21" t="s">
        <v>49</v>
      </c>
      <c r="C6352" s="22"/>
      <c r="D6352" s="22"/>
      <c r="E6352" s="22"/>
      <c r="F6352" s="22"/>
      <c r="G6352" s="22"/>
      <c r="H6352" s="22"/>
      <c r="I6352" s="22"/>
      <c r="J6352" s="22"/>
      <c r="K6352" s="23">
        <v>1</v>
      </c>
      <c r="L6352" s="23">
        <v>1</v>
      </c>
      <c r="M6352" s="21" t="s">
        <v>50</v>
      </c>
      <c r="N6352" s="21" t="s">
        <v>50</v>
      </c>
      <c r="O6352" s="22"/>
      <c r="P6352" s="22"/>
    </row>
    <row r="6353" spans="1:16" ht="45" x14ac:dyDescent="0.25">
      <c r="A6353" s="21" t="s">
        <v>4449</v>
      </c>
      <c r="B6353" s="21" t="s">
        <v>49</v>
      </c>
      <c r="C6353" s="23">
        <v>72328754.040000007</v>
      </c>
      <c r="D6353" s="23">
        <v>1734.2</v>
      </c>
      <c r="E6353" s="23">
        <v>47313929.799999997</v>
      </c>
      <c r="F6353" s="23">
        <v>2508.75</v>
      </c>
      <c r="G6353" s="23">
        <v>51976567.770000003</v>
      </c>
      <c r="H6353" s="23">
        <v>2514.98</v>
      </c>
      <c r="I6353" s="23">
        <v>1069615063.0599999</v>
      </c>
      <c r="J6353" s="23">
        <v>1926.11</v>
      </c>
      <c r="K6353" s="23">
        <v>1</v>
      </c>
      <c r="L6353" s="23">
        <v>1</v>
      </c>
      <c r="M6353" s="21" t="s">
        <v>50</v>
      </c>
      <c r="N6353" s="21" t="s">
        <v>5192</v>
      </c>
      <c r="O6353" s="22"/>
      <c r="P6353" s="23">
        <v>28416.75</v>
      </c>
    </row>
    <row r="6354" spans="1:16" ht="45" x14ac:dyDescent="0.25">
      <c r="A6354" s="21" t="s">
        <v>10278</v>
      </c>
      <c r="B6354" s="21" t="s">
        <v>49</v>
      </c>
      <c r="C6354" s="22"/>
      <c r="D6354" s="22"/>
      <c r="E6354" s="22"/>
      <c r="F6354" s="22"/>
      <c r="G6354" s="22"/>
      <c r="H6354" s="22"/>
      <c r="I6354" s="22"/>
      <c r="J6354" s="22"/>
      <c r="K6354" s="23">
        <v>1</v>
      </c>
      <c r="L6354" s="23">
        <v>1</v>
      </c>
      <c r="M6354" s="21" t="s">
        <v>50</v>
      </c>
      <c r="N6354" s="21" t="s">
        <v>50</v>
      </c>
      <c r="O6354" s="22"/>
      <c r="P6354" s="22"/>
    </row>
    <row r="6355" spans="1:16" ht="45" x14ac:dyDescent="0.25">
      <c r="A6355" s="21" t="s">
        <v>10279</v>
      </c>
      <c r="B6355" s="21" t="s">
        <v>49</v>
      </c>
      <c r="C6355" s="22"/>
      <c r="D6355" s="22"/>
      <c r="E6355" s="22"/>
      <c r="F6355" s="22"/>
      <c r="G6355" s="22"/>
      <c r="H6355" s="22"/>
      <c r="I6355" s="22"/>
      <c r="J6355" s="22"/>
      <c r="K6355" s="23">
        <v>1</v>
      </c>
      <c r="L6355" s="23">
        <v>1</v>
      </c>
      <c r="M6355" s="21" t="s">
        <v>50</v>
      </c>
      <c r="N6355" s="21" t="s">
        <v>50</v>
      </c>
      <c r="O6355" s="22"/>
      <c r="P6355" s="22"/>
    </row>
    <row r="6356" spans="1:16" ht="45" x14ac:dyDescent="0.25">
      <c r="A6356" s="21" t="s">
        <v>10280</v>
      </c>
      <c r="B6356" s="21" t="s">
        <v>49</v>
      </c>
      <c r="C6356" s="22"/>
      <c r="D6356" s="22"/>
      <c r="E6356" s="22"/>
      <c r="F6356" s="22"/>
      <c r="G6356" s="22"/>
      <c r="H6356" s="22"/>
      <c r="I6356" s="22"/>
      <c r="J6356" s="22"/>
      <c r="K6356" s="23">
        <v>1</v>
      </c>
      <c r="L6356" s="23">
        <v>1</v>
      </c>
      <c r="M6356" s="21" t="s">
        <v>50</v>
      </c>
      <c r="N6356" s="21" t="s">
        <v>50</v>
      </c>
      <c r="O6356" s="22"/>
      <c r="P6356" s="22"/>
    </row>
    <row r="6357" spans="1:16" ht="45" x14ac:dyDescent="0.25">
      <c r="A6357" s="21" t="s">
        <v>10281</v>
      </c>
      <c r="B6357" s="21" t="s">
        <v>49</v>
      </c>
      <c r="C6357" s="22"/>
      <c r="D6357" s="22"/>
      <c r="E6357" s="22"/>
      <c r="F6357" s="22"/>
      <c r="G6357" s="22"/>
      <c r="H6357" s="22"/>
      <c r="I6357" s="22"/>
      <c r="J6357" s="22"/>
      <c r="K6357" s="23">
        <v>1</v>
      </c>
      <c r="L6357" s="23">
        <v>1</v>
      </c>
      <c r="M6357" s="21" t="s">
        <v>50</v>
      </c>
      <c r="N6357" s="21" t="s">
        <v>50</v>
      </c>
      <c r="O6357" s="22"/>
      <c r="P6357" s="22"/>
    </row>
    <row r="6358" spans="1:16" ht="45" x14ac:dyDescent="0.25">
      <c r="A6358" s="21" t="s">
        <v>10282</v>
      </c>
      <c r="B6358" s="21" t="s">
        <v>49</v>
      </c>
      <c r="C6358" s="22"/>
      <c r="D6358" s="22"/>
      <c r="E6358" s="22"/>
      <c r="F6358" s="22"/>
      <c r="G6358" s="22"/>
      <c r="H6358" s="22"/>
      <c r="I6358" s="22"/>
      <c r="J6358" s="22"/>
      <c r="K6358" s="23">
        <v>1</v>
      </c>
      <c r="L6358" s="23">
        <v>1</v>
      </c>
      <c r="M6358" s="21" t="s">
        <v>50</v>
      </c>
      <c r="N6358" s="21" t="s">
        <v>50</v>
      </c>
      <c r="O6358" s="22"/>
      <c r="P6358" s="22"/>
    </row>
    <row r="6359" spans="1:16" ht="45" x14ac:dyDescent="0.25">
      <c r="A6359" s="21" t="s">
        <v>10283</v>
      </c>
      <c r="B6359" s="21" t="s">
        <v>49</v>
      </c>
      <c r="C6359" s="22"/>
      <c r="D6359" s="22"/>
      <c r="E6359" s="22"/>
      <c r="F6359" s="22"/>
      <c r="G6359" s="22"/>
      <c r="H6359" s="22"/>
      <c r="I6359" s="22"/>
      <c r="J6359" s="22"/>
      <c r="K6359" s="23">
        <v>1</v>
      </c>
      <c r="L6359" s="23">
        <v>1</v>
      </c>
      <c r="M6359" s="21" t="s">
        <v>50</v>
      </c>
      <c r="N6359" s="21" t="s">
        <v>50</v>
      </c>
      <c r="O6359" s="22"/>
      <c r="P6359" s="22"/>
    </row>
    <row r="6360" spans="1:16" ht="45" x14ac:dyDescent="0.25">
      <c r="A6360" s="21" t="s">
        <v>10284</v>
      </c>
      <c r="B6360" s="21" t="s">
        <v>49</v>
      </c>
      <c r="C6360" s="22"/>
      <c r="D6360" s="22"/>
      <c r="E6360" s="22"/>
      <c r="F6360" s="22"/>
      <c r="G6360" s="22"/>
      <c r="H6360" s="22"/>
      <c r="I6360" s="22"/>
      <c r="J6360" s="22"/>
      <c r="K6360" s="23">
        <v>1</v>
      </c>
      <c r="L6360" s="23">
        <v>1</v>
      </c>
      <c r="M6360" s="21" t="s">
        <v>50</v>
      </c>
      <c r="N6360" s="21" t="s">
        <v>50</v>
      </c>
      <c r="O6360" s="22"/>
      <c r="P6360" s="22"/>
    </row>
    <row r="6361" spans="1:16" ht="45" x14ac:dyDescent="0.25">
      <c r="A6361" s="21" t="s">
        <v>10285</v>
      </c>
      <c r="B6361" s="21" t="s">
        <v>49</v>
      </c>
      <c r="C6361" s="22"/>
      <c r="D6361" s="22"/>
      <c r="E6361" s="22"/>
      <c r="F6361" s="22"/>
      <c r="G6361" s="22"/>
      <c r="H6361" s="22"/>
      <c r="I6361" s="22"/>
      <c r="J6361" s="22"/>
      <c r="K6361" s="23">
        <v>1</v>
      </c>
      <c r="L6361" s="23">
        <v>1</v>
      </c>
      <c r="M6361" s="21" t="s">
        <v>50</v>
      </c>
      <c r="N6361" s="21" t="s">
        <v>50</v>
      </c>
      <c r="O6361" s="22"/>
      <c r="P6361" s="22"/>
    </row>
    <row r="6362" spans="1:16" ht="45" x14ac:dyDescent="0.25">
      <c r="A6362" s="21" t="s">
        <v>4451</v>
      </c>
      <c r="B6362" s="21" t="s">
        <v>49</v>
      </c>
      <c r="C6362" s="23">
        <v>59916372.049999997</v>
      </c>
      <c r="D6362" s="23">
        <v>91.68</v>
      </c>
      <c r="E6362" s="23">
        <v>23346360.620000001</v>
      </c>
      <c r="F6362" s="23">
        <v>58.19</v>
      </c>
      <c r="G6362" s="23">
        <v>30105055.77</v>
      </c>
      <c r="H6362" s="23">
        <v>68.11</v>
      </c>
      <c r="I6362" s="23">
        <v>29504559.600000001</v>
      </c>
      <c r="J6362" s="23">
        <v>66.41</v>
      </c>
      <c r="K6362" s="23">
        <v>1</v>
      </c>
      <c r="L6362" s="23">
        <v>1</v>
      </c>
      <c r="M6362" s="21" t="s">
        <v>50</v>
      </c>
      <c r="N6362" s="21" t="s">
        <v>58</v>
      </c>
      <c r="O6362" s="22"/>
      <c r="P6362" s="23">
        <v>454980</v>
      </c>
    </row>
    <row r="6363" spans="1:16" ht="45" x14ac:dyDescent="0.25">
      <c r="A6363" s="21" t="s">
        <v>10286</v>
      </c>
      <c r="B6363" s="21" t="s">
        <v>49</v>
      </c>
      <c r="C6363" s="22"/>
      <c r="D6363" s="22"/>
      <c r="E6363" s="22"/>
      <c r="F6363" s="22"/>
      <c r="G6363" s="22"/>
      <c r="H6363" s="22"/>
      <c r="I6363" s="22"/>
      <c r="J6363" s="22"/>
      <c r="K6363" s="23">
        <v>1</v>
      </c>
      <c r="L6363" s="23">
        <v>1</v>
      </c>
      <c r="M6363" s="21" t="s">
        <v>50</v>
      </c>
      <c r="N6363" s="21" t="s">
        <v>50</v>
      </c>
      <c r="O6363" s="22"/>
      <c r="P6363" s="22"/>
    </row>
    <row r="6364" spans="1:16" ht="45" x14ac:dyDescent="0.25">
      <c r="A6364" s="21" t="s">
        <v>10287</v>
      </c>
      <c r="B6364" s="21" t="s">
        <v>49</v>
      </c>
      <c r="C6364" s="22"/>
      <c r="D6364" s="22"/>
      <c r="E6364" s="22"/>
      <c r="F6364" s="22"/>
      <c r="G6364" s="22"/>
      <c r="H6364" s="22"/>
      <c r="I6364" s="22"/>
      <c r="J6364" s="22"/>
      <c r="K6364" s="23">
        <v>1</v>
      </c>
      <c r="L6364" s="23">
        <v>1</v>
      </c>
      <c r="M6364" s="21" t="s">
        <v>50</v>
      </c>
      <c r="N6364" s="21" t="s">
        <v>50</v>
      </c>
      <c r="O6364" s="22"/>
      <c r="P6364" s="22"/>
    </row>
    <row r="6365" spans="1:16" ht="45" x14ac:dyDescent="0.25">
      <c r="A6365" s="21" t="s">
        <v>10288</v>
      </c>
      <c r="B6365" s="21" t="s">
        <v>49</v>
      </c>
      <c r="C6365" s="22"/>
      <c r="D6365" s="22"/>
      <c r="E6365" s="22"/>
      <c r="F6365" s="22"/>
      <c r="G6365" s="22"/>
      <c r="H6365" s="22"/>
      <c r="I6365" s="22"/>
      <c r="J6365" s="22"/>
      <c r="K6365" s="23">
        <v>1</v>
      </c>
      <c r="L6365" s="23">
        <v>1</v>
      </c>
      <c r="M6365" s="21" t="s">
        <v>50</v>
      </c>
      <c r="N6365" s="21" t="s">
        <v>50</v>
      </c>
      <c r="O6365" s="22"/>
      <c r="P6365" s="22"/>
    </row>
    <row r="6366" spans="1:16" ht="45" x14ac:dyDescent="0.25">
      <c r="A6366" s="21" t="s">
        <v>767</v>
      </c>
      <c r="B6366" s="21" t="s">
        <v>49</v>
      </c>
      <c r="C6366" s="23">
        <v>61615637.460000001</v>
      </c>
      <c r="D6366" s="23">
        <v>199.16</v>
      </c>
      <c r="E6366" s="23">
        <v>58327229.060000002</v>
      </c>
      <c r="F6366" s="23">
        <v>231.64</v>
      </c>
      <c r="G6366" s="23">
        <v>39125189.399999999</v>
      </c>
      <c r="H6366" s="23">
        <v>153.6</v>
      </c>
      <c r="I6366" s="23">
        <v>50392099.409999996</v>
      </c>
      <c r="J6366" s="23">
        <v>184.19</v>
      </c>
      <c r="K6366" s="23">
        <v>1</v>
      </c>
      <c r="L6366" s="23">
        <v>1</v>
      </c>
      <c r="M6366" s="21" t="s">
        <v>50</v>
      </c>
      <c r="N6366" s="21" t="s">
        <v>58</v>
      </c>
      <c r="O6366" s="22"/>
      <c r="P6366" s="23">
        <v>300117.25</v>
      </c>
    </row>
    <row r="6367" spans="1:16" ht="45" x14ac:dyDescent="0.25">
      <c r="A6367" s="21" t="s">
        <v>4462</v>
      </c>
      <c r="B6367" s="21" t="s">
        <v>49</v>
      </c>
      <c r="C6367" s="23">
        <v>15460532.300000001</v>
      </c>
      <c r="D6367" s="23">
        <v>294.64</v>
      </c>
      <c r="E6367" s="23">
        <v>7788878.7699999996</v>
      </c>
      <c r="F6367" s="23">
        <v>151.58000000000001</v>
      </c>
      <c r="G6367" s="23">
        <v>16688176.74</v>
      </c>
      <c r="H6367" s="23">
        <v>243.93</v>
      </c>
      <c r="I6367" s="23">
        <v>21292706.199999999</v>
      </c>
      <c r="J6367" s="23">
        <v>259.35000000000002</v>
      </c>
      <c r="K6367" s="23">
        <v>1</v>
      </c>
      <c r="L6367" s="23">
        <v>1</v>
      </c>
      <c r="M6367" s="21" t="s">
        <v>50</v>
      </c>
      <c r="N6367" s="21" t="s">
        <v>1462</v>
      </c>
      <c r="O6367" s="22"/>
      <c r="P6367" s="23">
        <v>69272</v>
      </c>
    </row>
    <row r="6368" spans="1:16" ht="45" x14ac:dyDescent="0.25">
      <c r="A6368" s="21" t="s">
        <v>10289</v>
      </c>
      <c r="B6368" s="21" t="s">
        <v>49</v>
      </c>
      <c r="C6368" s="22"/>
      <c r="D6368" s="22"/>
      <c r="E6368" s="22"/>
      <c r="F6368" s="22"/>
      <c r="G6368" s="22"/>
      <c r="H6368" s="22"/>
      <c r="I6368" s="22"/>
      <c r="J6368" s="22"/>
      <c r="K6368" s="23">
        <v>1</v>
      </c>
      <c r="L6368" s="23">
        <v>1</v>
      </c>
      <c r="M6368" s="21" t="s">
        <v>50</v>
      </c>
      <c r="N6368" s="21" t="s">
        <v>50</v>
      </c>
      <c r="O6368" s="22"/>
      <c r="P6368" s="22"/>
    </row>
    <row r="6369" spans="1:16" ht="45" x14ac:dyDescent="0.25">
      <c r="A6369" s="21" t="s">
        <v>772</v>
      </c>
      <c r="B6369" s="21" t="s">
        <v>49</v>
      </c>
      <c r="C6369" s="23">
        <v>65961003.280000001</v>
      </c>
      <c r="D6369" s="23">
        <v>371.61</v>
      </c>
      <c r="E6369" s="23">
        <v>51115410.729999997</v>
      </c>
      <c r="F6369" s="23">
        <v>333.32</v>
      </c>
      <c r="G6369" s="23">
        <v>47180334.93</v>
      </c>
      <c r="H6369" s="23">
        <v>331.69</v>
      </c>
      <c r="I6369" s="23">
        <v>58982777.780000001</v>
      </c>
      <c r="J6369" s="23">
        <v>376.45</v>
      </c>
      <c r="K6369" s="23">
        <v>1</v>
      </c>
      <c r="L6369" s="23">
        <v>1</v>
      </c>
      <c r="M6369" s="21" t="s">
        <v>50</v>
      </c>
      <c r="N6369" s="21" t="s">
        <v>1462</v>
      </c>
      <c r="O6369" s="22"/>
      <c r="P6369" s="23">
        <v>176643.75</v>
      </c>
    </row>
    <row r="6370" spans="1:16" ht="45" x14ac:dyDescent="0.25">
      <c r="A6370" s="21" t="s">
        <v>10290</v>
      </c>
      <c r="B6370" s="21" t="s">
        <v>49</v>
      </c>
      <c r="C6370" s="22"/>
      <c r="D6370" s="22"/>
      <c r="E6370" s="22"/>
      <c r="F6370" s="22"/>
      <c r="G6370" s="22"/>
      <c r="H6370" s="22"/>
      <c r="I6370" s="22"/>
      <c r="J6370" s="22"/>
      <c r="K6370" s="23">
        <v>1</v>
      </c>
      <c r="L6370" s="23">
        <v>1</v>
      </c>
      <c r="M6370" s="21" t="s">
        <v>50</v>
      </c>
      <c r="N6370" s="21" t="s">
        <v>50</v>
      </c>
      <c r="O6370" s="22"/>
      <c r="P6370" s="22"/>
    </row>
    <row r="6371" spans="1:16" ht="45" x14ac:dyDescent="0.25">
      <c r="A6371" s="21" t="s">
        <v>4465</v>
      </c>
      <c r="B6371" s="21" t="s">
        <v>49</v>
      </c>
      <c r="C6371" s="22"/>
      <c r="D6371" s="22"/>
      <c r="E6371" s="23">
        <v>17117483.32</v>
      </c>
      <c r="F6371" s="23">
        <v>53.57</v>
      </c>
      <c r="G6371" s="23">
        <v>21746976.629999999</v>
      </c>
      <c r="H6371" s="23">
        <v>68.11</v>
      </c>
      <c r="I6371" s="23">
        <v>21313196.449999999</v>
      </c>
      <c r="J6371" s="23">
        <v>66.41</v>
      </c>
      <c r="K6371" s="23">
        <v>1</v>
      </c>
      <c r="L6371" s="23">
        <v>1</v>
      </c>
      <c r="M6371" s="21" t="s">
        <v>50</v>
      </c>
      <c r="N6371" s="21" t="s">
        <v>50</v>
      </c>
      <c r="O6371" s="22"/>
      <c r="P6371" s="22"/>
    </row>
    <row r="6372" spans="1:16" ht="45" x14ac:dyDescent="0.25">
      <c r="A6372" s="21" t="s">
        <v>4467</v>
      </c>
      <c r="B6372" s="21" t="s">
        <v>49</v>
      </c>
      <c r="C6372" s="23">
        <v>59734179.560000002</v>
      </c>
      <c r="D6372" s="23">
        <v>40.96</v>
      </c>
      <c r="E6372" s="23">
        <v>35611318.039999999</v>
      </c>
      <c r="F6372" s="23">
        <v>42.56</v>
      </c>
      <c r="G6372" s="23">
        <v>26831956.719999999</v>
      </c>
      <c r="H6372" s="23">
        <v>27.29</v>
      </c>
      <c r="I6372" s="23">
        <v>42804541.119999997</v>
      </c>
      <c r="J6372" s="23">
        <v>56.34</v>
      </c>
      <c r="K6372" s="23">
        <v>1</v>
      </c>
      <c r="L6372" s="23">
        <v>1</v>
      </c>
      <c r="M6372" s="21" t="s">
        <v>50</v>
      </c>
      <c r="N6372" s="21" t="s">
        <v>58</v>
      </c>
      <c r="O6372" s="22"/>
      <c r="P6372" s="23">
        <v>944485.5</v>
      </c>
    </row>
    <row r="6373" spans="1:16" ht="45" x14ac:dyDescent="0.25">
      <c r="A6373" s="21" t="s">
        <v>10291</v>
      </c>
      <c r="B6373" s="21" t="s">
        <v>49</v>
      </c>
      <c r="C6373" s="22"/>
      <c r="D6373" s="22"/>
      <c r="E6373" s="22"/>
      <c r="F6373" s="22"/>
      <c r="G6373" s="22"/>
      <c r="H6373" s="22"/>
      <c r="I6373" s="22"/>
      <c r="J6373" s="22"/>
      <c r="K6373" s="23">
        <v>1</v>
      </c>
      <c r="L6373" s="23">
        <v>1</v>
      </c>
      <c r="M6373" s="21" t="s">
        <v>50</v>
      </c>
      <c r="N6373" s="21" t="s">
        <v>50</v>
      </c>
      <c r="O6373" s="22"/>
      <c r="P6373" s="22"/>
    </row>
    <row r="6374" spans="1:16" ht="45" x14ac:dyDescent="0.25">
      <c r="A6374" s="21" t="s">
        <v>10292</v>
      </c>
      <c r="B6374" s="21" t="s">
        <v>49</v>
      </c>
      <c r="C6374" s="22"/>
      <c r="D6374" s="22"/>
      <c r="E6374" s="22"/>
      <c r="F6374" s="22"/>
      <c r="G6374" s="22"/>
      <c r="H6374" s="22"/>
      <c r="I6374" s="22"/>
      <c r="J6374" s="22"/>
      <c r="K6374" s="23">
        <v>1</v>
      </c>
      <c r="L6374" s="23">
        <v>1</v>
      </c>
      <c r="M6374" s="21" t="s">
        <v>50</v>
      </c>
      <c r="N6374" s="21" t="s">
        <v>50</v>
      </c>
      <c r="O6374" s="22"/>
      <c r="P6374" s="22"/>
    </row>
    <row r="6375" spans="1:16" ht="45" x14ac:dyDescent="0.25">
      <c r="A6375" s="21" t="s">
        <v>10293</v>
      </c>
      <c r="B6375" s="21" t="s">
        <v>49</v>
      </c>
      <c r="C6375" s="22"/>
      <c r="D6375" s="22"/>
      <c r="E6375" s="22"/>
      <c r="F6375" s="22"/>
      <c r="G6375" s="22"/>
      <c r="H6375" s="22"/>
      <c r="I6375" s="22"/>
      <c r="J6375" s="22"/>
      <c r="K6375" s="23">
        <v>1</v>
      </c>
      <c r="L6375" s="23">
        <v>1</v>
      </c>
      <c r="M6375" s="21" t="s">
        <v>50</v>
      </c>
      <c r="N6375" s="21" t="s">
        <v>50</v>
      </c>
      <c r="O6375" s="22"/>
      <c r="P6375" s="22"/>
    </row>
    <row r="6376" spans="1:16" ht="45" x14ac:dyDescent="0.25">
      <c r="A6376" s="21" t="s">
        <v>10294</v>
      </c>
      <c r="B6376" s="21" t="s">
        <v>198</v>
      </c>
      <c r="C6376" s="22"/>
      <c r="D6376" s="22"/>
      <c r="E6376" s="22"/>
      <c r="F6376" s="22"/>
      <c r="G6376" s="22"/>
      <c r="H6376" s="22"/>
      <c r="I6376" s="22"/>
      <c r="J6376" s="22"/>
      <c r="K6376" s="23">
        <v>1</v>
      </c>
      <c r="L6376" s="23">
        <v>1</v>
      </c>
      <c r="M6376" s="21" t="s">
        <v>50</v>
      </c>
      <c r="N6376" s="21" t="s">
        <v>50</v>
      </c>
      <c r="O6376" s="22"/>
      <c r="P6376" s="22"/>
    </row>
    <row r="6377" spans="1:16" ht="45" x14ac:dyDescent="0.25">
      <c r="A6377" s="21" t="s">
        <v>774</v>
      </c>
      <c r="B6377" s="21" t="s">
        <v>49</v>
      </c>
      <c r="C6377" s="23">
        <v>56908570.32</v>
      </c>
      <c r="D6377" s="23">
        <v>123.89</v>
      </c>
      <c r="E6377" s="23">
        <v>42812154.380000003</v>
      </c>
      <c r="F6377" s="23">
        <v>116.83</v>
      </c>
      <c r="G6377" s="23">
        <v>40108795.560000002</v>
      </c>
      <c r="H6377" s="23">
        <v>106.35</v>
      </c>
      <c r="I6377" s="23">
        <v>40241500.950000003</v>
      </c>
      <c r="J6377" s="23">
        <v>111.42</v>
      </c>
      <c r="K6377" s="23">
        <v>1</v>
      </c>
      <c r="L6377" s="23">
        <v>1</v>
      </c>
      <c r="M6377" s="21" t="s">
        <v>50</v>
      </c>
      <c r="N6377" s="21" t="s">
        <v>58</v>
      </c>
      <c r="O6377" s="22"/>
      <c r="P6377" s="23">
        <v>405840.75</v>
      </c>
    </row>
    <row r="6378" spans="1:16" ht="45" x14ac:dyDescent="0.25">
      <c r="A6378" s="21" t="s">
        <v>10295</v>
      </c>
      <c r="B6378" s="21" t="s">
        <v>49</v>
      </c>
      <c r="C6378" s="22"/>
      <c r="D6378" s="22"/>
      <c r="E6378" s="22"/>
      <c r="F6378" s="22"/>
      <c r="G6378" s="22"/>
      <c r="H6378" s="22"/>
      <c r="I6378" s="22"/>
      <c r="J6378" s="22"/>
      <c r="K6378" s="23">
        <v>1</v>
      </c>
      <c r="L6378" s="23">
        <v>1</v>
      </c>
      <c r="M6378" s="21" t="s">
        <v>50</v>
      </c>
      <c r="N6378" s="21" t="s">
        <v>50</v>
      </c>
      <c r="O6378" s="22"/>
      <c r="P6378" s="22"/>
    </row>
    <row r="6379" spans="1:16" ht="45" x14ac:dyDescent="0.25">
      <c r="A6379" s="21" t="s">
        <v>1315</v>
      </c>
      <c r="B6379" s="21" t="s">
        <v>49</v>
      </c>
      <c r="C6379" s="23">
        <v>31000342.449999999</v>
      </c>
      <c r="D6379" s="23">
        <v>730.9</v>
      </c>
      <c r="E6379" s="23">
        <v>37357791.25</v>
      </c>
      <c r="F6379" s="23">
        <v>365.75</v>
      </c>
      <c r="G6379" s="23">
        <v>48424704.369999997</v>
      </c>
      <c r="H6379" s="23">
        <v>533.08000000000004</v>
      </c>
      <c r="I6379" s="23">
        <v>46798893.990000002</v>
      </c>
      <c r="J6379" s="23">
        <v>478.27</v>
      </c>
      <c r="K6379" s="23">
        <v>1</v>
      </c>
      <c r="L6379" s="23">
        <v>1</v>
      </c>
      <c r="M6379" s="21" t="s">
        <v>50</v>
      </c>
      <c r="N6379" s="21" t="s">
        <v>1462</v>
      </c>
      <c r="O6379" s="22"/>
      <c r="P6379" s="23">
        <v>117986.25</v>
      </c>
    </row>
    <row r="6380" spans="1:16" ht="45" x14ac:dyDescent="0.25">
      <c r="A6380" s="21" t="s">
        <v>10296</v>
      </c>
      <c r="B6380" s="21" t="s">
        <v>49</v>
      </c>
      <c r="C6380" s="22"/>
      <c r="D6380" s="22"/>
      <c r="E6380" s="22"/>
      <c r="F6380" s="22"/>
      <c r="G6380" s="22"/>
      <c r="H6380" s="22"/>
      <c r="I6380" s="22"/>
      <c r="J6380" s="22"/>
      <c r="K6380" s="23">
        <v>1</v>
      </c>
      <c r="L6380" s="23">
        <v>1</v>
      </c>
      <c r="M6380" s="21" t="s">
        <v>50</v>
      </c>
      <c r="N6380" s="21" t="s">
        <v>50</v>
      </c>
      <c r="O6380" s="22"/>
      <c r="P6380" s="22"/>
    </row>
    <row r="6381" spans="1:16" ht="45" x14ac:dyDescent="0.25">
      <c r="A6381" s="21" t="s">
        <v>4471</v>
      </c>
      <c r="B6381" s="21" t="s">
        <v>49</v>
      </c>
      <c r="C6381" s="23">
        <v>21453842.190000001</v>
      </c>
      <c r="D6381" s="23">
        <v>457.61</v>
      </c>
      <c r="E6381" s="23">
        <v>22133702.870000001</v>
      </c>
      <c r="F6381" s="23">
        <v>365.75</v>
      </c>
      <c r="G6381" s="23">
        <v>16932103.109999999</v>
      </c>
      <c r="H6381" s="23">
        <v>178.6</v>
      </c>
      <c r="I6381" s="23">
        <v>140816232.06999999</v>
      </c>
      <c r="J6381" s="23">
        <v>1503.42</v>
      </c>
      <c r="K6381" s="23">
        <v>1</v>
      </c>
      <c r="L6381" s="23">
        <v>1</v>
      </c>
      <c r="M6381" s="21" t="s">
        <v>50</v>
      </c>
      <c r="N6381" s="21" t="s">
        <v>1462</v>
      </c>
      <c r="O6381" s="22"/>
      <c r="P6381" s="23">
        <v>71739.5</v>
      </c>
    </row>
    <row r="6382" spans="1:16" ht="45" x14ac:dyDescent="0.25">
      <c r="A6382" s="21" t="s">
        <v>776</v>
      </c>
      <c r="B6382" s="21" t="s">
        <v>49</v>
      </c>
      <c r="C6382" s="23">
        <v>17254171.48</v>
      </c>
      <c r="D6382" s="23">
        <v>210.37</v>
      </c>
      <c r="E6382" s="23">
        <v>12484143.98</v>
      </c>
      <c r="F6382" s="23">
        <v>136.38</v>
      </c>
      <c r="G6382" s="23">
        <v>30393406.82</v>
      </c>
      <c r="H6382" s="23">
        <v>243.93</v>
      </c>
      <c r="I6382" s="23">
        <v>20848308.489999998</v>
      </c>
      <c r="J6382" s="23">
        <v>179.88</v>
      </c>
      <c r="K6382" s="23">
        <v>1</v>
      </c>
      <c r="L6382" s="23">
        <v>1</v>
      </c>
      <c r="M6382" s="21" t="s">
        <v>50</v>
      </c>
      <c r="N6382" s="21" t="s">
        <v>1462</v>
      </c>
      <c r="O6382" s="22"/>
      <c r="P6382" s="23">
        <v>122483.75</v>
      </c>
    </row>
    <row r="6383" spans="1:16" ht="45" x14ac:dyDescent="0.25">
      <c r="A6383" s="21" t="s">
        <v>4478</v>
      </c>
      <c r="B6383" s="21" t="s">
        <v>49</v>
      </c>
      <c r="C6383" s="23">
        <v>44092518.68</v>
      </c>
      <c r="D6383" s="23">
        <v>199.16</v>
      </c>
      <c r="E6383" s="23">
        <v>41739313.969999999</v>
      </c>
      <c r="F6383" s="23">
        <v>231.64</v>
      </c>
      <c r="G6383" s="23">
        <v>27998219.539999999</v>
      </c>
      <c r="H6383" s="23">
        <v>153.6</v>
      </c>
      <c r="I6383" s="23">
        <v>36060887.729999997</v>
      </c>
      <c r="J6383" s="23">
        <v>184.19</v>
      </c>
      <c r="K6383" s="23">
        <v>1</v>
      </c>
      <c r="L6383" s="23">
        <v>1</v>
      </c>
      <c r="M6383" s="21" t="s">
        <v>50</v>
      </c>
      <c r="N6383" s="21" t="s">
        <v>58</v>
      </c>
      <c r="O6383" s="22"/>
      <c r="P6383" s="23">
        <v>368772.25</v>
      </c>
    </row>
    <row r="6384" spans="1:16" ht="45" x14ac:dyDescent="0.25">
      <c r="A6384" s="21" t="s">
        <v>778</v>
      </c>
      <c r="B6384" s="21" t="s">
        <v>49</v>
      </c>
      <c r="C6384" s="23">
        <v>52904791.479999997</v>
      </c>
      <c r="D6384" s="23">
        <v>411.92</v>
      </c>
      <c r="E6384" s="23">
        <v>45026531.43</v>
      </c>
      <c r="F6384" s="23">
        <v>252.29</v>
      </c>
      <c r="G6384" s="23">
        <v>49419946</v>
      </c>
      <c r="H6384" s="23">
        <v>338.79</v>
      </c>
      <c r="I6384" s="23">
        <v>61059164.829999998</v>
      </c>
      <c r="J6384" s="23">
        <v>387.71</v>
      </c>
      <c r="K6384" s="23">
        <v>1</v>
      </c>
      <c r="L6384" s="23">
        <v>1</v>
      </c>
      <c r="M6384" s="21" t="s">
        <v>50</v>
      </c>
      <c r="N6384" s="21" t="s">
        <v>1462</v>
      </c>
      <c r="O6384" s="22"/>
      <c r="P6384" s="23">
        <v>114076.25</v>
      </c>
    </row>
    <row r="6385" spans="1:16" ht="45" x14ac:dyDescent="0.25">
      <c r="A6385" s="21" t="s">
        <v>10297</v>
      </c>
      <c r="B6385" s="21" t="s">
        <v>49</v>
      </c>
      <c r="C6385" s="22"/>
      <c r="D6385" s="22"/>
      <c r="E6385" s="22"/>
      <c r="F6385" s="22"/>
      <c r="G6385" s="22"/>
      <c r="H6385" s="22"/>
      <c r="I6385" s="22"/>
      <c r="J6385" s="22"/>
      <c r="K6385" s="23">
        <v>1</v>
      </c>
      <c r="L6385" s="23">
        <v>1</v>
      </c>
      <c r="M6385" s="21" t="s">
        <v>50</v>
      </c>
      <c r="N6385" s="21" t="s">
        <v>50</v>
      </c>
      <c r="O6385" s="22"/>
      <c r="P6385" s="22"/>
    </row>
    <row r="6386" spans="1:16" ht="45" x14ac:dyDescent="0.25">
      <c r="A6386" s="21" t="s">
        <v>780</v>
      </c>
      <c r="B6386" s="21" t="s">
        <v>49</v>
      </c>
      <c r="C6386" s="23">
        <v>46365465.289999999</v>
      </c>
      <c r="D6386" s="23">
        <v>457.61</v>
      </c>
      <c r="E6386" s="23">
        <v>70645077.790000007</v>
      </c>
      <c r="F6386" s="23">
        <v>726.61</v>
      </c>
      <c r="G6386" s="23">
        <v>46344848.509999998</v>
      </c>
      <c r="H6386" s="23">
        <v>458.68</v>
      </c>
      <c r="I6386" s="23">
        <v>62682446.450000003</v>
      </c>
      <c r="J6386" s="23">
        <v>644.63</v>
      </c>
      <c r="K6386" s="23">
        <v>1</v>
      </c>
      <c r="L6386" s="23">
        <v>1</v>
      </c>
      <c r="M6386" s="21" t="s">
        <v>50</v>
      </c>
      <c r="N6386" s="21" t="s">
        <v>1462</v>
      </c>
      <c r="O6386" s="22"/>
      <c r="P6386" s="23">
        <v>99938.5</v>
      </c>
    </row>
    <row r="6387" spans="1:16" ht="45" x14ac:dyDescent="0.25">
      <c r="A6387" s="21" t="s">
        <v>10298</v>
      </c>
      <c r="B6387" s="21" t="s">
        <v>49</v>
      </c>
      <c r="C6387" s="22"/>
      <c r="D6387" s="22"/>
      <c r="E6387" s="22"/>
      <c r="F6387" s="22"/>
      <c r="G6387" s="22"/>
      <c r="H6387" s="22"/>
      <c r="I6387" s="22"/>
      <c r="J6387" s="22"/>
      <c r="K6387" s="23">
        <v>1</v>
      </c>
      <c r="L6387" s="23">
        <v>1</v>
      </c>
      <c r="M6387" s="21" t="s">
        <v>50</v>
      </c>
      <c r="N6387" s="21" t="s">
        <v>50</v>
      </c>
      <c r="O6387" s="22"/>
      <c r="P6387" s="22"/>
    </row>
    <row r="6388" spans="1:16" ht="45" x14ac:dyDescent="0.25">
      <c r="A6388" s="21" t="s">
        <v>10299</v>
      </c>
      <c r="B6388" s="21" t="s">
        <v>49</v>
      </c>
      <c r="C6388" s="22"/>
      <c r="D6388" s="22"/>
      <c r="E6388" s="22"/>
      <c r="F6388" s="22"/>
      <c r="G6388" s="22"/>
      <c r="H6388" s="22"/>
      <c r="I6388" s="22"/>
      <c r="J6388" s="22"/>
      <c r="K6388" s="23">
        <v>1</v>
      </c>
      <c r="L6388" s="23">
        <v>1</v>
      </c>
      <c r="M6388" s="21" t="s">
        <v>50</v>
      </c>
      <c r="N6388" s="21" t="s">
        <v>50</v>
      </c>
      <c r="O6388" s="22"/>
      <c r="P6388" s="22"/>
    </row>
    <row r="6389" spans="1:16" ht="45" x14ac:dyDescent="0.25">
      <c r="A6389" s="21" t="s">
        <v>10300</v>
      </c>
      <c r="B6389" s="21" t="s">
        <v>49</v>
      </c>
      <c r="C6389" s="22"/>
      <c r="D6389" s="22"/>
      <c r="E6389" s="22"/>
      <c r="F6389" s="22"/>
      <c r="G6389" s="22"/>
      <c r="H6389" s="22"/>
      <c r="I6389" s="22"/>
      <c r="J6389" s="22"/>
      <c r="K6389" s="23">
        <v>1</v>
      </c>
      <c r="L6389" s="23">
        <v>1</v>
      </c>
      <c r="M6389" s="21" t="s">
        <v>50</v>
      </c>
      <c r="N6389" s="21" t="s">
        <v>50</v>
      </c>
      <c r="O6389" s="22"/>
      <c r="P6389" s="22"/>
    </row>
    <row r="6390" spans="1:16" ht="45" x14ac:dyDescent="0.25">
      <c r="A6390" s="21" t="s">
        <v>10301</v>
      </c>
      <c r="B6390" s="21" t="s">
        <v>49</v>
      </c>
      <c r="C6390" s="22"/>
      <c r="D6390" s="22"/>
      <c r="E6390" s="22"/>
      <c r="F6390" s="22"/>
      <c r="G6390" s="22"/>
      <c r="H6390" s="22"/>
      <c r="I6390" s="22"/>
      <c r="J6390" s="22"/>
      <c r="K6390" s="23">
        <v>1</v>
      </c>
      <c r="L6390" s="23">
        <v>1</v>
      </c>
      <c r="M6390" s="21" t="s">
        <v>50</v>
      </c>
      <c r="N6390" s="21" t="s">
        <v>50</v>
      </c>
      <c r="O6390" s="22"/>
      <c r="P6390" s="22"/>
    </row>
    <row r="6391" spans="1:16" ht="45" x14ac:dyDescent="0.25">
      <c r="A6391" s="21" t="s">
        <v>10302</v>
      </c>
      <c r="B6391" s="21" t="s">
        <v>49</v>
      </c>
      <c r="C6391" s="22"/>
      <c r="D6391" s="22"/>
      <c r="E6391" s="22"/>
      <c r="F6391" s="22"/>
      <c r="G6391" s="22"/>
      <c r="H6391" s="22"/>
      <c r="I6391" s="22"/>
      <c r="J6391" s="22"/>
      <c r="K6391" s="23">
        <v>1</v>
      </c>
      <c r="L6391" s="23">
        <v>1</v>
      </c>
      <c r="M6391" s="21" t="s">
        <v>50</v>
      </c>
      <c r="N6391" s="21" t="s">
        <v>50</v>
      </c>
      <c r="O6391" s="22"/>
      <c r="P6391" s="22"/>
    </row>
    <row r="6392" spans="1:16" ht="45" x14ac:dyDescent="0.25">
      <c r="A6392" s="21" t="s">
        <v>10303</v>
      </c>
      <c r="B6392" s="21" t="s">
        <v>49</v>
      </c>
      <c r="C6392" s="22"/>
      <c r="D6392" s="22"/>
      <c r="E6392" s="22"/>
      <c r="F6392" s="22"/>
      <c r="G6392" s="22"/>
      <c r="H6392" s="22"/>
      <c r="I6392" s="22"/>
      <c r="J6392" s="22"/>
      <c r="K6392" s="23">
        <v>1</v>
      </c>
      <c r="L6392" s="23">
        <v>1</v>
      </c>
      <c r="M6392" s="21" t="s">
        <v>50</v>
      </c>
      <c r="N6392" s="21" t="s">
        <v>50</v>
      </c>
      <c r="O6392" s="22"/>
      <c r="P6392" s="22"/>
    </row>
    <row r="6393" spans="1:16" ht="45" x14ac:dyDescent="0.25">
      <c r="A6393" s="21" t="s">
        <v>10304</v>
      </c>
      <c r="B6393" s="21" t="s">
        <v>49</v>
      </c>
      <c r="C6393" s="22"/>
      <c r="D6393" s="22"/>
      <c r="E6393" s="22"/>
      <c r="F6393" s="22"/>
      <c r="G6393" s="22"/>
      <c r="H6393" s="22"/>
      <c r="I6393" s="22"/>
      <c r="J6393" s="22"/>
      <c r="K6393" s="23">
        <v>1</v>
      </c>
      <c r="L6393" s="23">
        <v>1</v>
      </c>
      <c r="M6393" s="21" t="s">
        <v>50</v>
      </c>
      <c r="N6393" s="21" t="s">
        <v>50</v>
      </c>
      <c r="O6393" s="22"/>
      <c r="P6393" s="22"/>
    </row>
    <row r="6394" spans="1:16" ht="45" x14ac:dyDescent="0.25">
      <c r="A6394" s="21" t="s">
        <v>10305</v>
      </c>
      <c r="B6394" s="21" t="s">
        <v>49</v>
      </c>
      <c r="C6394" s="22"/>
      <c r="D6394" s="22"/>
      <c r="E6394" s="22"/>
      <c r="F6394" s="22"/>
      <c r="G6394" s="22"/>
      <c r="H6394" s="22"/>
      <c r="I6394" s="22"/>
      <c r="J6394" s="22"/>
      <c r="K6394" s="23">
        <v>1</v>
      </c>
      <c r="L6394" s="23">
        <v>1</v>
      </c>
      <c r="M6394" s="21" t="s">
        <v>50</v>
      </c>
      <c r="N6394" s="21" t="s">
        <v>50</v>
      </c>
      <c r="O6394" s="22"/>
      <c r="P6394" s="22"/>
    </row>
    <row r="6395" spans="1:16" ht="45" x14ac:dyDescent="0.25">
      <c r="A6395" s="21" t="s">
        <v>1318</v>
      </c>
      <c r="B6395" s="21" t="s">
        <v>49</v>
      </c>
      <c r="C6395" s="23">
        <v>60662484.439999998</v>
      </c>
      <c r="D6395" s="23">
        <v>371.61</v>
      </c>
      <c r="E6395" s="23">
        <v>47009409.399999999</v>
      </c>
      <c r="F6395" s="23">
        <v>333.32</v>
      </c>
      <c r="G6395" s="23">
        <v>43390430.57</v>
      </c>
      <c r="H6395" s="23">
        <v>331.69</v>
      </c>
      <c r="I6395" s="23">
        <v>54244806.189999998</v>
      </c>
      <c r="J6395" s="23">
        <v>376.45</v>
      </c>
      <c r="K6395" s="23">
        <v>1</v>
      </c>
      <c r="L6395" s="23">
        <v>1</v>
      </c>
      <c r="M6395" s="21" t="s">
        <v>50</v>
      </c>
      <c r="N6395" s="21" t="s">
        <v>1462</v>
      </c>
      <c r="O6395" s="22"/>
      <c r="P6395" s="23">
        <v>167770.5</v>
      </c>
    </row>
    <row r="6396" spans="1:16" ht="45" x14ac:dyDescent="0.25">
      <c r="A6396" s="21" t="s">
        <v>4488</v>
      </c>
      <c r="B6396" s="21" t="s">
        <v>49</v>
      </c>
      <c r="C6396" s="23">
        <v>33374401.25</v>
      </c>
      <c r="D6396" s="23">
        <v>529.94000000000005</v>
      </c>
      <c r="E6396" s="23">
        <v>19322447.969999999</v>
      </c>
      <c r="F6396" s="23">
        <v>378.56</v>
      </c>
      <c r="G6396" s="23">
        <v>20143636.109999999</v>
      </c>
      <c r="H6396" s="23">
        <v>408.87</v>
      </c>
      <c r="I6396" s="23">
        <v>22283639.07</v>
      </c>
      <c r="J6396" s="23">
        <v>407.04</v>
      </c>
      <c r="K6396" s="23">
        <v>1</v>
      </c>
      <c r="L6396" s="23">
        <v>1</v>
      </c>
      <c r="M6396" s="21" t="s">
        <v>50</v>
      </c>
      <c r="N6396" s="21" t="s">
        <v>1462</v>
      </c>
      <c r="O6396" s="22"/>
      <c r="P6396" s="23">
        <v>42437.25</v>
      </c>
    </row>
    <row r="6397" spans="1:16" ht="45" x14ac:dyDescent="0.25">
      <c r="A6397" s="21" t="s">
        <v>10306</v>
      </c>
      <c r="B6397" s="21" t="s">
        <v>49</v>
      </c>
      <c r="C6397" s="22"/>
      <c r="D6397" s="22"/>
      <c r="E6397" s="22"/>
      <c r="F6397" s="22"/>
      <c r="G6397" s="22"/>
      <c r="H6397" s="22"/>
      <c r="I6397" s="22"/>
      <c r="J6397" s="22"/>
      <c r="K6397" s="23">
        <v>1</v>
      </c>
      <c r="L6397" s="23">
        <v>1</v>
      </c>
      <c r="M6397" s="21" t="s">
        <v>50</v>
      </c>
      <c r="N6397" s="21" t="s">
        <v>50</v>
      </c>
      <c r="O6397" s="22"/>
      <c r="P6397" s="22"/>
    </row>
    <row r="6398" spans="1:16" ht="45" x14ac:dyDescent="0.25">
      <c r="A6398" s="21" t="s">
        <v>10307</v>
      </c>
      <c r="B6398" s="21" t="s">
        <v>49</v>
      </c>
      <c r="C6398" s="22"/>
      <c r="D6398" s="22"/>
      <c r="E6398" s="22"/>
      <c r="F6398" s="22"/>
      <c r="G6398" s="22"/>
      <c r="H6398" s="22"/>
      <c r="I6398" s="22"/>
      <c r="J6398" s="22"/>
      <c r="K6398" s="23">
        <v>1</v>
      </c>
      <c r="L6398" s="23">
        <v>1</v>
      </c>
      <c r="M6398" s="21" t="s">
        <v>50</v>
      </c>
      <c r="N6398" s="21" t="s">
        <v>50</v>
      </c>
      <c r="O6398" s="22"/>
      <c r="P6398" s="22"/>
    </row>
    <row r="6399" spans="1:16" ht="45" x14ac:dyDescent="0.25">
      <c r="A6399" s="21" t="s">
        <v>10308</v>
      </c>
      <c r="B6399" s="21" t="s">
        <v>49</v>
      </c>
      <c r="C6399" s="22"/>
      <c r="D6399" s="22"/>
      <c r="E6399" s="22"/>
      <c r="F6399" s="22"/>
      <c r="G6399" s="22"/>
      <c r="H6399" s="22"/>
      <c r="I6399" s="22"/>
      <c r="J6399" s="22"/>
      <c r="K6399" s="23">
        <v>1</v>
      </c>
      <c r="L6399" s="23">
        <v>1</v>
      </c>
      <c r="M6399" s="21" t="s">
        <v>50</v>
      </c>
      <c r="N6399" s="21" t="s">
        <v>50</v>
      </c>
      <c r="O6399" s="22"/>
      <c r="P6399" s="22"/>
    </row>
    <row r="6400" spans="1:16" ht="45" x14ac:dyDescent="0.25">
      <c r="A6400" s="21" t="s">
        <v>10309</v>
      </c>
      <c r="B6400" s="21" t="s">
        <v>49</v>
      </c>
      <c r="C6400" s="22"/>
      <c r="D6400" s="22"/>
      <c r="E6400" s="22"/>
      <c r="F6400" s="22"/>
      <c r="G6400" s="22"/>
      <c r="H6400" s="22"/>
      <c r="I6400" s="22"/>
      <c r="J6400" s="22"/>
      <c r="K6400" s="23">
        <v>1</v>
      </c>
      <c r="L6400" s="23">
        <v>1</v>
      </c>
      <c r="M6400" s="21" t="s">
        <v>50</v>
      </c>
      <c r="N6400" s="21" t="s">
        <v>50</v>
      </c>
      <c r="O6400" s="22"/>
      <c r="P6400" s="22"/>
    </row>
    <row r="6401" spans="1:16" ht="45" x14ac:dyDescent="0.25">
      <c r="A6401" s="21" t="s">
        <v>10310</v>
      </c>
      <c r="B6401" s="21" t="s">
        <v>49</v>
      </c>
      <c r="C6401" s="22"/>
      <c r="D6401" s="22"/>
      <c r="E6401" s="22"/>
      <c r="F6401" s="22"/>
      <c r="G6401" s="22"/>
      <c r="H6401" s="22"/>
      <c r="I6401" s="22"/>
      <c r="J6401" s="22"/>
      <c r="K6401" s="23">
        <v>1</v>
      </c>
      <c r="L6401" s="23">
        <v>1</v>
      </c>
      <c r="M6401" s="21" t="s">
        <v>50</v>
      </c>
      <c r="N6401" s="21" t="s">
        <v>50</v>
      </c>
      <c r="O6401" s="22"/>
      <c r="P6401" s="22"/>
    </row>
    <row r="6402" spans="1:16" ht="45" x14ac:dyDescent="0.25">
      <c r="A6402" s="21" t="s">
        <v>10311</v>
      </c>
      <c r="B6402" s="21" t="s">
        <v>49</v>
      </c>
      <c r="C6402" s="22"/>
      <c r="D6402" s="22"/>
      <c r="E6402" s="22"/>
      <c r="F6402" s="22"/>
      <c r="G6402" s="22"/>
      <c r="H6402" s="22"/>
      <c r="I6402" s="22"/>
      <c r="J6402" s="22"/>
      <c r="K6402" s="23">
        <v>1</v>
      </c>
      <c r="L6402" s="23">
        <v>1</v>
      </c>
      <c r="M6402" s="21" t="s">
        <v>50</v>
      </c>
      <c r="N6402" s="21" t="s">
        <v>50</v>
      </c>
      <c r="O6402" s="22"/>
      <c r="P6402" s="22"/>
    </row>
    <row r="6403" spans="1:16" ht="45" x14ac:dyDescent="0.25">
      <c r="A6403" s="21" t="s">
        <v>10312</v>
      </c>
      <c r="B6403" s="21" t="s">
        <v>49</v>
      </c>
      <c r="C6403" s="22"/>
      <c r="D6403" s="22"/>
      <c r="E6403" s="22"/>
      <c r="F6403" s="22"/>
      <c r="G6403" s="22"/>
      <c r="H6403" s="22"/>
      <c r="I6403" s="22"/>
      <c r="J6403" s="22"/>
      <c r="K6403" s="23">
        <v>1</v>
      </c>
      <c r="L6403" s="23">
        <v>1</v>
      </c>
      <c r="M6403" s="21" t="s">
        <v>50</v>
      </c>
      <c r="N6403" s="21" t="s">
        <v>50</v>
      </c>
      <c r="O6403" s="22"/>
      <c r="P6403" s="22"/>
    </row>
    <row r="6404" spans="1:16" ht="45" x14ac:dyDescent="0.25">
      <c r="A6404" s="21" t="s">
        <v>10313</v>
      </c>
      <c r="B6404" s="21" t="s">
        <v>49</v>
      </c>
      <c r="C6404" s="22"/>
      <c r="D6404" s="22"/>
      <c r="E6404" s="22"/>
      <c r="F6404" s="22"/>
      <c r="G6404" s="22"/>
      <c r="H6404" s="22"/>
      <c r="I6404" s="22"/>
      <c r="J6404" s="22"/>
      <c r="K6404" s="23">
        <v>1</v>
      </c>
      <c r="L6404" s="23">
        <v>1</v>
      </c>
      <c r="M6404" s="21" t="s">
        <v>50</v>
      </c>
      <c r="N6404" s="21" t="s">
        <v>50</v>
      </c>
      <c r="O6404" s="22"/>
      <c r="P6404" s="22"/>
    </row>
    <row r="6405" spans="1:16" ht="45" x14ac:dyDescent="0.25">
      <c r="A6405" s="21" t="s">
        <v>10314</v>
      </c>
      <c r="B6405" s="21" t="s">
        <v>49</v>
      </c>
      <c r="C6405" s="22"/>
      <c r="D6405" s="22"/>
      <c r="E6405" s="22"/>
      <c r="F6405" s="22"/>
      <c r="G6405" s="22"/>
      <c r="H6405" s="22"/>
      <c r="I6405" s="22"/>
      <c r="J6405" s="22"/>
      <c r="K6405" s="23">
        <v>1</v>
      </c>
      <c r="L6405" s="23">
        <v>1</v>
      </c>
      <c r="M6405" s="21" t="s">
        <v>50</v>
      </c>
      <c r="N6405" s="21" t="s">
        <v>50</v>
      </c>
      <c r="O6405" s="22"/>
      <c r="P6405" s="22"/>
    </row>
    <row r="6406" spans="1:16" ht="45" x14ac:dyDescent="0.25">
      <c r="A6406" s="21" t="s">
        <v>10315</v>
      </c>
      <c r="B6406" s="21" t="s">
        <v>49</v>
      </c>
      <c r="C6406" s="22"/>
      <c r="D6406" s="22"/>
      <c r="E6406" s="22"/>
      <c r="F6406" s="22"/>
      <c r="G6406" s="22"/>
      <c r="H6406" s="22"/>
      <c r="I6406" s="22"/>
      <c r="J6406" s="22"/>
      <c r="K6406" s="23">
        <v>1</v>
      </c>
      <c r="L6406" s="23">
        <v>1</v>
      </c>
      <c r="M6406" s="21" t="s">
        <v>50</v>
      </c>
      <c r="N6406" s="21" t="s">
        <v>50</v>
      </c>
      <c r="O6406" s="22"/>
      <c r="P6406" s="22"/>
    </row>
    <row r="6407" spans="1:16" ht="45" x14ac:dyDescent="0.25">
      <c r="A6407" s="21" t="s">
        <v>10316</v>
      </c>
      <c r="B6407" s="21" t="s">
        <v>49</v>
      </c>
      <c r="C6407" s="22"/>
      <c r="D6407" s="22"/>
      <c r="E6407" s="22"/>
      <c r="F6407" s="22"/>
      <c r="G6407" s="22"/>
      <c r="H6407" s="22"/>
      <c r="I6407" s="22"/>
      <c r="J6407" s="22"/>
      <c r="K6407" s="23">
        <v>1</v>
      </c>
      <c r="L6407" s="23">
        <v>1</v>
      </c>
      <c r="M6407" s="21" t="s">
        <v>50</v>
      </c>
      <c r="N6407" s="21" t="s">
        <v>50</v>
      </c>
      <c r="O6407" s="22"/>
      <c r="P6407" s="22"/>
    </row>
    <row r="6408" spans="1:16" ht="45" x14ac:dyDescent="0.25">
      <c r="A6408" s="21" t="s">
        <v>10317</v>
      </c>
      <c r="B6408" s="21" t="s">
        <v>49</v>
      </c>
      <c r="C6408" s="22"/>
      <c r="D6408" s="22"/>
      <c r="E6408" s="22"/>
      <c r="F6408" s="22"/>
      <c r="G6408" s="22"/>
      <c r="H6408" s="22"/>
      <c r="I6408" s="22"/>
      <c r="J6408" s="22"/>
      <c r="K6408" s="23">
        <v>1</v>
      </c>
      <c r="L6408" s="23">
        <v>1</v>
      </c>
      <c r="M6408" s="21" t="s">
        <v>50</v>
      </c>
      <c r="N6408" s="21" t="s">
        <v>50</v>
      </c>
      <c r="O6408" s="22"/>
      <c r="P6408" s="22"/>
    </row>
    <row r="6409" spans="1:16" ht="45" x14ac:dyDescent="0.25">
      <c r="A6409" s="21" t="s">
        <v>10318</v>
      </c>
      <c r="B6409" s="21" t="s">
        <v>49</v>
      </c>
      <c r="C6409" s="22"/>
      <c r="D6409" s="22"/>
      <c r="E6409" s="22"/>
      <c r="F6409" s="22"/>
      <c r="G6409" s="22"/>
      <c r="H6409" s="22"/>
      <c r="I6409" s="22"/>
      <c r="J6409" s="22"/>
      <c r="K6409" s="23">
        <v>1</v>
      </c>
      <c r="L6409" s="23">
        <v>1</v>
      </c>
      <c r="M6409" s="21" t="s">
        <v>50</v>
      </c>
      <c r="N6409" s="21" t="s">
        <v>50</v>
      </c>
      <c r="O6409" s="22"/>
      <c r="P6409" s="22"/>
    </row>
    <row r="6410" spans="1:16" ht="45" x14ac:dyDescent="0.25">
      <c r="A6410" s="21" t="s">
        <v>10319</v>
      </c>
      <c r="B6410" s="21" t="s">
        <v>49</v>
      </c>
      <c r="C6410" s="22"/>
      <c r="D6410" s="22"/>
      <c r="E6410" s="22"/>
      <c r="F6410" s="22"/>
      <c r="G6410" s="22"/>
      <c r="H6410" s="22"/>
      <c r="I6410" s="22"/>
      <c r="J6410" s="22"/>
      <c r="K6410" s="23">
        <v>1</v>
      </c>
      <c r="L6410" s="23">
        <v>1</v>
      </c>
      <c r="M6410" s="21" t="s">
        <v>50</v>
      </c>
      <c r="N6410" s="21" t="s">
        <v>50</v>
      </c>
      <c r="O6410" s="22"/>
      <c r="P6410" s="22"/>
    </row>
    <row r="6411" spans="1:16" ht="45" x14ac:dyDescent="0.25">
      <c r="A6411" s="21" t="s">
        <v>10320</v>
      </c>
      <c r="B6411" s="21" t="s">
        <v>49</v>
      </c>
      <c r="C6411" s="22"/>
      <c r="D6411" s="22"/>
      <c r="E6411" s="22"/>
      <c r="F6411" s="22"/>
      <c r="G6411" s="22"/>
      <c r="H6411" s="22"/>
      <c r="I6411" s="22"/>
      <c r="J6411" s="22"/>
      <c r="K6411" s="23">
        <v>1</v>
      </c>
      <c r="L6411" s="23">
        <v>1</v>
      </c>
      <c r="M6411" s="21" t="s">
        <v>50</v>
      </c>
      <c r="N6411" s="21" t="s">
        <v>50</v>
      </c>
      <c r="O6411" s="22"/>
      <c r="P6411" s="22"/>
    </row>
    <row r="6412" spans="1:16" ht="45" x14ac:dyDescent="0.25">
      <c r="A6412" s="21" t="s">
        <v>10321</v>
      </c>
      <c r="B6412" s="21" t="s">
        <v>49</v>
      </c>
      <c r="C6412" s="22"/>
      <c r="D6412" s="22"/>
      <c r="E6412" s="22"/>
      <c r="F6412" s="22"/>
      <c r="G6412" s="22"/>
      <c r="H6412" s="22"/>
      <c r="I6412" s="22"/>
      <c r="J6412" s="22"/>
      <c r="K6412" s="23">
        <v>1</v>
      </c>
      <c r="L6412" s="23">
        <v>1</v>
      </c>
      <c r="M6412" s="21" t="s">
        <v>50</v>
      </c>
      <c r="N6412" s="21" t="s">
        <v>50</v>
      </c>
      <c r="O6412" s="22"/>
      <c r="P6412" s="22"/>
    </row>
    <row r="6413" spans="1:16" ht="45" x14ac:dyDescent="0.25">
      <c r="A6413" s="21" t="s">
        <v>10322</v>
      </c>
      <c r="B6413" s="21" t="s">
        <v>49</v>
      </c>
      <c r="C6413" s="22"/>
      <c r="D6413" s="22"/>
      <c r="E6413" s="22"/>
      <c r="F6413" s="22"/>
      <c r="G6413" s="22"/>
      <c r="H6413" s="22"/>
      <c r="I6413" s="22"/>
      <c r="J6413" s="22"/>
      <c r="K6413" s="23">
        <v>1</v>
      </c>
      <c r="L6413" s="23">
        <v>1</v>
      </c>
      <c r="M6413" s="21" t="s">
        <v>50</v>
      </c>
      <c r="N6413" s="21" t="s">
        <v>50</v>
      </c>
      <c r="O6413" s="22"/>
      <c r="P6413" s="22"/>
    </row>
    <row r="6414" spans="1:16" ht="45" x14ac:dyDescent="0.25">
      <c r="A6414" s="21" t="s">
        <v>10323</v>
      </c>
      <c r="B6414" s="21" t="s">
        <v>49</v>
      </c>
      <c r="C6414" s="22"/>
      <c r="D6414" s="22"/>
      <c r="E6414" s="22"/>
      <c r="F6414" s="22"/>
      <c r="G6414" s="22"/>
      <c r="H6414" s="22"/>
      <c r="I6414" s="22"/>
      <c r="J6414" s="22"/>
      <c r="K6414" s="23">
        <v>1</v>
      </c>
      <c r="L6414" s="23">
        <v>1</v>
      </c>
      <c r="M6414" s="21" t="s">
        <v>50</v>
      </c>
      <c r="N6414" s="21" t="s">
        <v>50</v>
      </c>
      <c r="O6414" s="22"/>
      <c r="P6414" s="22"/>
    </row>
    <row r="6415" spans="1:16" ht="45" x14ac:dyDescent="0.25">
      <c r="A6415" s="21" t="s">
        <v>10324</v>
      </c>
      <c r="B6415" s="21" t="s">
        <v>49</v>
      </c>
      <c r="C6415" s="22"/>
      <c r="D6415" s="22"/>
      <c r="E6415" s="22"/>
      <c r="F6415" s="22"/>
      <c r="G6415" s="22"/>
      <c r="H6415" s="22"/>
      <c r="I6415" s="22"/>
      <c r="J6415" s="22"/>
      <c r="K6415" s="23">
        <v>1</v>
      </c>
      <c r="L6415" s="23">
        <v>1</v>
      </c>
      <c r="M6415" s="21" t="s">
        <v>50</v>
      </c>
      <c r="N6415" s="21" t="s">
        <v>50</v>
      </c>
      <c r="O6415" s="22"/>
      <c r="P6415" s="22"/>
    </row>
    <row r="6416" spans="1:16" ht="45" x14ac:dyDescent="0.25">
      <c r="A6416" s="21" t="s">
        <v>4490</v>
      </c>
      <c r="B6416" s="21" t="s">
        <v>49</v>
      </c>
      <c r="C6416" s="23">
        <v>12337261.880000001</v>
      </c>
      <c r="D6416" s="23">
        <v>294.64</v>
      </c>
      <c r="E6416" s="23">
        <v>41347002.859999999</v>
      </c>
      <c r="F6416" s="23">
        <v>417.84</v>
      </c>
      <c r="G6416" s="23">
        <v>13316902.859999999</v>
      </c>
      <c r="H6416" s="23">
        <v>243.93</v>
      </c>
      <c r="I6416" s="23">
        <v>16991245.030000001</v>
      </c>
      <c r="J6416" s="23">
        <v>259.35000000000002</v>
      </c>
      <c r="K6416" s="23">
        <v>1</v>
      </c>
      <c r="L6416" s="23">
        <v>1</v>
      </c>
      <c r="M6416" s="21" t="s">
        <v>50</v>
      </c>
      <c r="N6416" s="21" t="s">
        <v>1462</v>
      </c>
      <c r="O6416" s="22"/>
      <c r="P6416" s="23">
        <v>54394.25</v>
      </c>
    </row>
    <row r="6417" spans="1:16" ht="45" x14ac:dyDescent="0.25">
      <c r="A6417" s="21" t="s">
        <v>10325</v>
      </c>
      <c r="B6417" s="21" t="s">
        <v>198</v>
      </c>
      <c r="C6417" s="22"/>
      <c r="D6417" s="22"/>
      <c r="E6417" s="22"/>
      <c r="F6417" s="22"/>
      <c r="G6417" s="22"/>
      <c r="H6417" s="22"/>
      <c r="I6417" s="22"/>
      <c r="J6417" s="22"/>
      <c r="K6417" s="23">
        <v>1</v>
      </c>
      <c r="L6417" s="23">
        <v>1</v>
      </c>
      <c r="M6417" s="21" t="s">
        <v>50</v>
      </c>
      <c r="N6417" s="21" t="s">
        <v>50</v>
      </c>
      <c r="O6417" s="22"/>
      <c r="P6417" s="22"/>
    </row>
    <row r="6418" spans="1:16" ht="45" x14ac:dyDescent="0.25">
      <c r="A6418" s="21" t="s">
        <v>10326</v>
      </c>
      <c r="B6418" s="21" t="s">
        <v>49</v>
      </c>
      <c r="C6418" s="22"/>
      <c r="D6418" s="22"/>
      <c r="E6418" s="22"/>
      <c r="F6418" s="22"/>
      <c r="G6418" s="22"/>
      <c r="H6418" s="22"/>
      <c r="I6418" s="22"/>
      <c r="J6418" s="22"/>
      <c r="K6418" s="23">
        <v>1</v>
      </c>
      <c r="L6418" s="23">
        <v>1</v>
      </c>
      <c r="M6418" s="21" t="s">
        <v>50</v>
      </c>
      <c r="N6418" s="21" t="s">
        <v>50</v>
      </c>
      <c r="O6418" s="22"/>
      <c r="P6418" s="22"/>
    </row>
    <row r="6419" spans="1:16" ht="45" x14ac:dyDescent="0.25">
      <c r="A6419" s="21" t="s">
        <v>10327</v>
      </c>
      <c r="B6419" s="21" t="s">
        <v>49</v>
      </c>
      <c r="C6419" s="22"/>
      <c r="D6419" s="22"/>
      <c r="E6419" s="22"/>
      <c r="F6419" s="22"/>
      <c r="G6419" s="22"/>
      <c r="H6419" s="22"/>
      <c r="I6419" s="22"/>
      <c r="J6419" s="22"/>
      <c r="K6419" s="23">
        <v>1</v>
      </c>
      <c r="L6419" s="23">
        <v>1</v>
      </c>
      <c r="M6419" s="21" t="s">
        <v>50</v>
      </c>
      <c r="N6419" s="21" t="s">
        <v>50</v>
      </c>
      <c r="O6419" s="22"/>
      <c r="P6419" s="22"/>
    </row>
    <row r="6420" spans="1:16" ht="45" x14ac:dyDescent="0.25">
      <c r="A6420" s="21" t="s">
        <v>10328</v>
      </c>
      <c r="B6420" s="21" t="s">
        <v>49</v>
      </c>
      <c r="C6420" s="22"/>
      <c r="D6420" s="22"/>
      <c r="E6420" s="22"/>
      <c r="F6420" s="22"/>
      <c r="G6420" s="22"/>
      <c r="H6420" s="22"/>
      <c r="I6420" s="22"/>
      <c r="J6420" s="22"/>
      <c r="K6420" s="23">
        <v>1</v>
      </c>
      <c r="L6420" s="23">
        <v>1</v>
      </c>
      <c r="M6420" s="21" t="s">
        <v>50</v>
      </c>
      <c r="N6420" s="21" t="s">
        <v>50</v>
      </c>
      <c r="O6420" s="22"/>
      <c r="P6420" s="22"/>
    </row>
    <row r="6421" spans="1:16" ht="45" x14ac:dyDescent="0.25">
      <c r="A6421" s="21" t="s">
        <v>10329</v>
      </c>
      <c r="B6421" s="21" t="s">
        <v>49</v>
      </c>
      <c r="C6421" s="22"/>
      <c r="D6421" s="22"/>
      <c r="E6421" s="22"/>
      <c r="F6421" s="22"/>
      <c r="G6421" s="22"/>
      <c r="H6421" s="22"/>
      <c r="I6421" s="22"/>
      <c r="J6421" s="22"/>
      <c r="K6421" s="23">
        <v>1</v>
      </c>
      <c r="L6421" s="23">
        <v>1</v>
      </c>
      <c r="M6421" s="21" t="s">
        <v>50</v>
      </c>
      <c r="N6421" s="21" t="s">
        <v>50</v>
      </c>
      <c r="O6421" s="22"/>
      <c r="P6421" s="22"/>
    </row>
    <row r="6422" spans="1:16" ht="45" x14ac:dyDescent="0.25">
      <c r="A6422" s="21" t="s">
        <v>10330</v>
      </c>
      <c r="B6422" s="21" t="s">
        <v>49</v>
      </c>
      <c r="C6422" s="22"/>
      <c r="D6422" s="22"/>
      <c r="E6422" s="22"/>
      <c r="F6422" s="22"/>
      <c r="G6422" s="22"/>
      <c r="H6422" s="22"/>
      <c r="I6422" s="22"/>
      <c r="J6422" s="22"/>
      <c r="K6422" s="23">
        <v>1</v>
      </c>
      <c r="L6422" s="23">
        <v>1</v>
      </c>
      <c r="M6422" s="21" t="s">
        <v>50</v>
      </c>
      <c r="N6422" s="21" t="s">
        <v>50</v>
      </c>
      <c r="O6422" s="22"/>
      <c r="P6422" s="22"/>
    </row>
    <row r="6423" spans="1:16" ht="45" x14ac:dyDescent="0.25">
      <c r="A6423" s="21" t="s">
        <v>10331</v>
      </c>
      <c r="B6423" s="21" t="s">
        <v>49</v>
      </c>
      <c r="C6423" s="22"/>
      <c r="D6423" s="22"/>
      <c r="E6423" s="22"/>
      <c r="F6423" s="22"/>
      <c r="G6423" s="22"/>
      <c r="H6423" s="22"/>
      <c r="I6423" s="22"/>
      <c r="J6423" s="22"/>
      <c r="K6423" s="23">
        <v>1</v>
      </c>
      <c r="L6423" s="23">
        <v>1</v>
      </c>
      <c r="M6423" s="21" t="s">
        <v>50</v>
      </c>
      <c r="N6423" s="21" t="s">
        <v>50</v>
      </c>
      <c r="O6423" s="22"/>
      <c r="P6423" s="22"/>
    </row>
    <row r="6424" spans="1:16" ht="45" x14ac:dyDescent="0.25">
      <c r="A6424" s="21" t="s">
        <v>10332</v>
      </c>
      <c r="B6424" s="21" t="s">
        <v>49</v>
      </c>
      <c r="C6424" s="22"/>
      <c r="D6424" s="22"/>
      <c r="E6424" s="22"/>
      <c r="F6424" s="22"/>
      <c r="G6424" s="22"/>
      <c r="H6424" s="22"/>
      <c r="I6424" s="22"/>
      <c r="J6424" s="22"/>
      <c r="K6424" s="23">
        <v>1</v>
      </c>
      <c r="L6424" s="23">
        <v>1</v>
      </c>
      <c r="M6424" s="21" t="s">
        <v>50</v>
      </c>
      <c r="N6424" s="21" t="s">
        <v>50</v>
      </c>
      <c r="O6424" s="22"/>
      <c r="P6424" s="22"/>
    </row>
    <row r="6425" spans="1:16" ht="45" x14ac:dyDescent="0.25">
      <c r="A6425" s="21" t="s">
        <v>10333</v>
      </c>
      <c r="B6425" s="21" t="s">
        <v>49</v>
      </c>
      <c r="C6425" s="22"/>
      <c r="D6425" s="22"/>
      <c r="E6425" s="22"/>
      <c r="F6425" s="22"/>
      <c r="G6425" s="22"/>
      <c r="H6425" s="22"/>
      <c r="I6425" s="22"/>
      <c r="J6425" s="22"/>
      <c r="K6425" s="23">
        <v>1</v>
      </c>
      <c r="L6425" s="23">
        <v>1</v>
      </c>
      <c r="M6425" s="21" t="s">
        <v>50</v>
      </c>
      <c r="N6425" s="21" t="s">
        <v>50</v>
      </c>
      <c r="O6425" s="22"/>
      <c r="P6425" s="22"/>
    </row>
    <row r="6426" spans="1:16" ht="45" x14ac:dyDescent="0.25">
      <c r="A6426" s="21" t="s">
        <v>10334</v>
      </c>
      <c r="B6426" s="21" t="s">
        <v>49</v>
      </c>
      <c r="C6426" s="22"/>
      <c r="D6426" s="22"/>
      <c r="E6426" s="22"/>
      <c r="F6426" s="22"/>
      <c r="G6426" s="22"/>
      <c r="H6426" s="22"/>
      <c r="I6426" s="22"/>
      <c r="J6426" s="22"/>
      <c r="K6426" s="23">
        <v>1</v>
      </c>
      <c r="L6426" s="23">
        <v>1</v>
      </c>
      <c r="M6426" s="21" t="s">
        <v>50</v>
      </c>
      <c r="N6426" s="21" t="s">
        <v>50</v>
      </c>
      <c r="O6426" s="22"/>
      <c r="P6426" s="22"/>
    </row>
    <row r="6427" spans="1:16" ht="45" x14ac:dyDescent="0.25">
      <c r="A6427" s="21" t="s">
        <v>10335</v>
      </c>
      <c r="B6427" s="21" t="s">
        <v>49</v>
      </c>
      <c r="C6427" s="22"/>
      <c r="D6427" s="22"/>
      <c r="E6427" s="22"/>
      <c r="F6427" s="22"/>
      <c r="G6427" s="22"/>
      <c r="H6427" s="22"/>
      <c r="I6427" s="22"/>
      <c r="J6427" s="22"/>
      <c r="K6427" s="23">
        <v>1</v>
      </c>
      <c r="L6427" s="23">
        <v>1</v>
      </c>
      <c r="M6427" s="21" t="s">
        <v>50</v>
      </c>
      <c r="N6427" s="21" t="s">
        <v>50</v>
      </c>
      <c r="O6427" s="22"/>
      <c r="P6427" s="22"/>
    </row>
    <row r="6428" spans="1:16" ht="45" x14ac:dyDescent="0.25">
      <c r="A6428" s="21" t="s">
        <v>10336</v>
      </c>
      <c r="B6428" s="21" t="s">
        <v>49</v>
      </c>
      <c r="C6428" s="22"/>
      <c r="D6428" s="22"/>
      <c r="E6428" s="22"/>
      <c r="F6428" s="22"/>
      <c r="G6428" s="22"/>
      <c r="H6428" s="22"/>
      <c r="I6428" s="22"/>
      <c r="J6428" s="22"/>
      <c r="K6428" s="23">
        <v>1</v>
      </c>
      <c r="L6428" s="23">
        <v>1</v>
      </c>
      <c r="M6428" s="21" t="s">
        <v>50</v>
      </c>
      <c r="N6428" s="21" t="s">
        <v>50</v>
      </c>
      <c r="O6428" s="22"/>
      <c r="P6428" s="22"/>
    </row>
    <row r="6429" spans="1:16" ht="45" x14ac:dyDescent="0.25">
      <c r="A6429" s="21" t="s">
        <v>10337</v>
      </c>
      <c r="B6429" s="21" t="s">
        <v>49</v>
      </c>
      <c r="C6429" s="22"/>
      <c r="D6429" s="22"/>
      <c r="E6429" s="22"/>
      <c r="F6429" s="22"/>
      <c r="G6429" s="22"/>
      <c r="H6429" s="22"/>
      <c r="I6429" s="22"/>
      <c r="J6429" s="22"/>
      <c r="K6429" s="23">
        <v>1</v>
      </c>
      <c r="L6429" s="23">
        <v>1</v>
      </c>
      <c r="M6429" s="21" t="s">
        <v>50</v>
      </c>
      <c r="N6429" s="21" t="s">
        <v>50</v>
      </c>
      <c r="O6429" s="22"/>
      <c r="P6429" s="22"/>
    </row>
    <row r="6430" spans="1:16" ht="45" x14ac:dyDescent="0.25">
      <c r="A6430" s="21" t="s">
        <v>10338</v>
      </c>
      <c r="B6430" s="21" t="s">
        <v>49</v>
      </c>
      <c r="C6430" s="22"/>
      <c r="D6430" s="22"/>
      <c r="E6430" s="22"/>
      <c r="F6430" s="22"/>
      <c r="G6430" s="22"/>
      <c r="H6430" s="22"/>
      <c r="I6430" s="22"/>
      <c r="J6430" s="22"/>
      <c r="K6430" s="23">
        <v>1</v>
      </c>
      <c r="L6430" s="23">
        <v>1</v>
      </c>
      <c r="M6430" s="21" t="s">
        <v>50</v>
      </c>
      <c r="N6430" s="21" t="s">
        <v>50</v>
      </c>
      <c r="O6430" s="22"/>
      <c r="P6430" s="22"/>
    </row>
    <row r="6431" spans="1:16" ht="45" x14ac:dyDescent="0.25">
      <c r="A6431" s="21" t="s">
        <v>10339</v>
      </c>
      <c r="B6431" s="21" t="s">
        <v>49</v>
      </c>
      <c r="C6431" s="22"/>
      <c r="D6431" s="22"/>
      <c r="E6431" s="22"/>
      <c r="F6431" s="22"/>
      <c r="G6431" s="22"/>
      <c r="H6431" s="22"/>
      <c r="I6431" s="22"/>
      <c r="J6431" s="22"/>
      <c r="K6431" s="23">
        <v>1</v>
      </c>
      <c r="L6431" s="23">
        <v>1</v>
      </c>
      <c r="M6431" s="21" t="s">
        <v>50</v>
      </c>
      <c r="N6431" s="21" t="s">
        <v>50</v>
      </c>
      <c r="O6431" s="22"/>
      <c r="P6431" s="22"/>
    </row>
    <row r="6432" spans="1:16" ht="45" x14ac:dyDescent="0.25">
      <c r="A6432" s="21" t="s">
        <v>10340</v>
      </c>
      <c r="B6432" s="21" t="s">
        <v>49</v>
      </c>
      <c r="C6432" s="22"/>
      <c r="D6432" s="22"/>
      <c r="E6432" s="22"/>
      <c r="F6432" s="22"/>
      <c r="G6432" s="22"/>
      <c r="H6432" s="22"/>
      <c r="I6432" s="22"/>
      <c r="J6432" s="22"/>
      <c r="K6432" s="23">
        <v>1</v>
      </c>
      <c r="L6432" s="23">
        <v>1</v>
      </c>
      <c r="M6432" s="21" t="s">
        <v>50</v>
      </c>
      <c r="N6432" s="21" t="s">
        <v>50</v>
      </c>
      <c r="O6432" s="22"/>
      <c r="P6432" s="22"/>
    </row>
    <row r="6433" spans="1:16" ht="45" x14ac:dyDescent="0.25">
      <c r="A6433" s="21" t="s">
        <v>4492</v>
      </c>
      <c r="B6433" s="21" t="s">
        <v>49</v>
      </c>
      <c r="C6433" s="23">
        <v>19922019.829999998</v>
      </c>
      <c r="D6433" s="23">
        <v>294.64</v>
      </c>
      <c r="E6433" s="23">
        <v>10036536.529999999</v>
      </c>
      <c r="F6433" s="23">
        <v>151.58000000000001</v>
      </c>
      <c r="G6433" s="23">
        <v>21503928.940000001</v>
      </c>
      <c r="H6433" s="23">
        <v>243.93</v>
      </c>
      <c r="I6433" s="23">
        <v>27437199.899999999</v>
      </c>
      <c r="J6433" s="23">
        <v>259.35000000000002</v>
      </c>
      <c r="K6433" s="23">
        <v>1</v>
      </c>
      <c r="L6433" s="23">
        <v>1</v>
      </c>
      <c r="M6433" s="21" t="s">
        <v>50</v>
      </c>
      <c r="N6433" s="21" t="s">
        <v>1462</v>
      </c>
      <c r="O6433" s="22"/>
      <c r="P6433" s="23">
        <v>91119.25</v>
      </c>
    </row>
    <row r="6434" spans="1:16" ht="45" x14ac:dyDescent="0.25">
      <c r="A6434" s="21" t="s">
        <v>10341</v>
      </c>
      <c r="B6434" s="21" t="s">
        <v>49</v>
      </c>
      <c r="C6434" s="22"/>
      <c r="D6434" s="22"/>
      <c r="E6434" s="22"/>
      <c r="F6434" s="22"/>
      <c r="G6434" s="22"/>
      <c r="H6434" s="22"/>
      <c r="I6434" s="22"/>
      <c r="J6434" s="22"/>
      <c r="K6434" s="23">
        <v>1</v>
      </c>
      <c r="L6434" s="23">
        <v>1</v>
      </c>
      <c r="M6434" s="21" t="s">
        <v>50</v>
      </c>
      <c r="N6434" s="21" t="s">
        <v>50</v>
      </c>
      <c r="O6434" s="22"/>
      <c r="P6434" s="22"/>
    </row>
    <row r="6435" spans="1:16" ht="45" x14ac:dyDescent="0.25">
      <c r="A6435" s="21" t="s">
        <v>10342</v>
      </c>
      <c r="B6435" s="21" t="s">
        <v>49</v>
      </c>
      <c r="C6435" s="22"/>
      <c r="D6435" s="22"/>
      <c r="E6435" s="22"/>
      <c r="F6435" s="22"/>
      <c r="G6435" s="22"/>
      <c r="H6435" s="22"/>
      <c r="I6435" s="22"/>
      <c r="J6435" s="22"/>
      <c r="K6435" s="23">
        <v>1</v>
      </c>
      <c r="L6435" s="23">
        <v>1</v>
      </c>
      <c r="M6435" s="21" t="s">
        <v>50</v>
      </c>
      <c r="N6435" s="21" t="s">
        <v>50</v>
      </c>
      <c r="O6435" s="22"/>
      <c r="P6435" s="22"/>
    </row>
    <row r="6436" spans="1:16" ht="45" x14ac:dyDescent="0.25">
      <c r="A6436" s="21" t="s">
        <v>10343</v>
      </c>
      <c r="B6436" s="21" t="s">
        <v>49</v>
      </c>
      <c r="C6436" s="22"/>
      <c r="D6436" s="22"/>
      <c r="E6436" s="22"/>
      <c r="F6436" s="22"/>
      <c r="G6436" s="22"/>
      <c r="H6436" s="22"/>
      <c r="I6436" s="22"/>
      <c r="J6436" s="22"/>
      <c r="K6436" s="23">
        <v>1</v>
      </c>
      <c r="L6436" s="23">
        <v>1</v>
      </c>
      <c r="M6436" s="21" t="s">
        <v>50</v>
      </c>
      <c r="N6436" s="21" t="s">
        <v>50</v>
      </c>
      <c r="O6436" s="22"/>
      <c r="P6436" s="22"/>
    </row>
    <row r="6437" spans="1:16" ht="45" x14ac:dyDescent="0.25">
      <c r="A6437" s="21" t="s">
        <v>10344</v>
      </c>
      <c r="B6437" s="21" t="s">
        <v>49</v>
      </c>
      <c r="C6437" s="22"/>
      <c r="D6437" s="22"/>
      <c r="E6437" s="22"/>
      <c r="F6437" s="22"/>
      <c r="G6437" s="22"/>
      <c r="H6437" s="22"/>
      <c r="I6437" s="22"/>
      <c r="J6437" s="22"/>
      <c r="K6437" s="23">
        <v>1</v>
      </c>
      <c r="L6437" s="23">
        <v>1</v>
      </c>
      <c r="M6437" s="21" t="s">
        <v>50</v>
      </c>
      <c r="N6437" s="21" t="s">
        <v>50</v>
      </c>
      <c r="O6437" s="22"/>
      <c r="P6437" s="22"/>
    </row>
    <row r="6438" spans="1:16" ht="45" x14ac:dyDescent="0.25">
      <c r="A6438" s="21" t="s">
        <v>10345</v>
      </c>
      <c r="B6438" s="21" t="s">
        <v>49</v>
      </c>
      <c r="C6438" s="22"/>
      <c r="D6438" s="22"/>
      <c r="E6438" s="22"/>
      <c r="F6438" s="22"/>
      <c r="G6438" s="22"/>
      <c r="H6438" s="22"/>
      <c r="I6438" s="22"/>
      <c r="J6438" s="22"/>
      <c r="K6438" s="23">
        <v>1</v>
      </c>
      <c r="L6438" s="23">
        <v>1</v>
      </c>
      <c r="M6438" s="21" t="s">
        <v>50</v>
      </c>
      <c r="N6438" s="21" t="s">
        <v>50</v>
      </c>
      <c r="O6438" s="22"/>
      <c r="P6438" s="22"/>
    </row>
    <row r="6439" spans="1:16" ht="45" x14ac:dyDescent="0.25">
      <c r="A6439" s="21" t="s">
        <v>10346</v>
      </c>
      <c r="B6439" s="21" t="s">
        <v>49</v>
      </c>
      <c r="C6439" s="22"/>
      <c r="D6439" s="22"/>
      <c r="E6439" s="22"/>
      <c r="F6439" s="22"/>
      <c r="G6439" s="22"/>
      <c r="H6439" s="22"/>
      <c r="I6439" s="22"/>
      <c r="J6439" s="22"/>
      <c r="K6439" s="23">
        <v>1</v>
      </c>
      <c r="L6439" s="23">
        <v>1</v>
      </c>
      <c r="M6439" s="21" t="s">
        <v>50</v>
      </c>
      <c r="N6439" s="21" t="s">
        <v>50</v>
      </c>
      <c r="O6439" s="22"/>
      <c r="P6439" s="22"/>
    </row>
    <row r="6440" spans="1:16" ht="45" x14ac:dyDescent="0.25">
      <c r="A6440" s="21" t="s">
        <v>4494</v>
      </c>
      <c r="B6440" s="21" t="s">
        <v>49</v>
      </c>
      <c r="C6440" s="23">
        <v>9492863.0700000003</v>
      </c>
      <c r="D6440" s="23">
        <v>294.64</v>
      </c>
      <c r="E6440" s="23">
        <v>4782420.05</v>
      </c>
      <c r="F6440" s="23">
        <v>151.58000000000001</v>
      </c>
      <c r="G6440" s="23">
        <v>10246644.4</v>
      </c>
      <c r="H6440" s="23">
        <v>243.93</v>
      </c>
      <c r="I6440" s="23">
        <v>13073854.16</v>
      </c>
      <c r="J6440" s="23">
        <v>259.35000000000002</v>
      </c>
      <c r="K6440" s="23">
        <v>1</v>
      </c>
      <c r="L6440" s="23">
        <v>1</v>
      </c>
      <c r="M6440" s="21" t="s">
        <v>50</v>
      </c>
      <c r="N6440" s="21" t="s">
        <v>5192</v>
      </c>
      <c r="O6440" s="22"/>
      <c r="P6440" s="23">
        <v>34416</v>
      </c>
    </row>
    <row r="6441" spans="1:16" ht="45" x14ac:dyDescent="0.25">
      <c r="A6441" s="21" t="s">
        <v>10347</v>
      </c>
      <c r="B6441" s="21" t="s">
        <v>49</v>
      </c>
      <c r="C6441" s="22"/>
      <c r="D6441" s="22"/>
      <c r="E6441" s="22"/>
      <c r="F6441" s="22"/>
      <c r="G6441" s="22"/>
      <c r="H6441" s="22"/>
      <c r="I6441" s="22"/>
      <c r="J6441" s="22"/>
      <c r="K6441" s="23">
        <v>1</v>
      </c>
      <c r="L6441" s="23">
        <v>1</v>
      </c>
      <c r="M6441" s="21" t="s">
        <v>50</v>
      </c>
      <c r="N6441" s="21" t="s">
        <v>50</v>
      </c>
      <c r="O6441" s="22"/>
      <c r="P6441" s="22"/>
    </row>
    <row r="6442" spans="1:16" ht="45" x14ac:dyDescent="0.25">
      <c r="A6442" s="21" t="s">
        <v>10348</v>
      </c>
      <c r="B6442" s="21" t="s">
        <v>49</v>
      </c>
      <c r="C6442" s="22"/>
      <c r="D6442" s="22"/>
      <c r="E6442" s="22"/>
      <c r="F6442" s="22"/>
      <c r="G6442" s="22"/>
      <c r="H6442" s="22"/>
      <c r="I6442" s="22"/>
      <c r="J6442" s="22"/>
      <c r="K6442" s="23">
        <v>1</v>
      </c>
      <c r="L6442" s="23">
        <v>1</v>
      </c>
      <c r="M6442" s="21" t="s">
        <v>50</v>
      </c>
      <c r="N6442" s="21" t="s">
        <v>50</v>
      </c>
      <c r="O6442" s="22"/>
      <c r="P6442" s="22"/>
    </row>
    <row r="6443" spans="1:16" ht="45" x14ac:dyDescent="0.25">
      <c r="A6443" s="21" t="s">
        <v>10349</v>
      </c>
      <c r="B6443" s="21" t="s">
        <v>49</v>
      </c>
      <c r="C6443" s="22"/>
      <c r="D6443" s="22"/>
      <c r="E6443" s="22"/>
      <c r="F6443" s="22"/>
      <c r="G6443" s="22"/>
      <c r="H6443" s="22"/>
      <c r="I6443" s="22"/>
      <c r="J6443" s="22"/>
      <c r="K6443" s="23">
        <v>1</v>
      </c>
      <c r="L6443" s="23">
        <v>1</v>
      </c>
      <c r="M6443" s="21" t="s">
        <v>50</v>
      </c>
      <c r="N6443" s="21" t="s">
        <v>50</v>
      </c>
      <c r="O6443" s="22"/>
      <c r="P6443" s="22"/>
    </row>
    <row r="6444" spans="1:16" ht="45" x14ac:dyDescent="0.25">
      <c r="A6444" s="21" t="s">
        <v>10350</v>
      </c>
      <c r="B6444" s="21" t="s">
        <v>49</v>
      </c>
      <c r="C6444" s="22"/>
      <c r="D6444" s="22"/>
      <c r="E6444" s="22"/>
      <c r="F6444" s="22"/>
      <c r="G6444" s="22"/>
      <c r="H6444" s="22"/>
      <c r="I6444" s="22"/>
      <c r="J6444" s="22"/>
      <c r="K6444" s="23">
        <v>1</v>
      </c>
      <c r="L6444" s="23">
        <v>1</v>
      </c>
      <c r="M6444" s="21" t="s">
        <v>50</v>
      </c>
      <c r="N6444" s="21" t="s">
        <v>50</v>
      </c>
      <c r="O6444" s="22"/>
      <c r="P6444" s="22"/>
    </row>
    <row r="6445" spans="1:16" ht="45" x14ac:dyDescent="0.25">
      <c r="A6445" s="21" t="s">
        <v>10351</v>
      </c>
      <c r="B6445" s="21" t="s">
        <v>49</v>
      </c>
      <c r="C6445" s="22"/>
      <c r="D6445" s="22"/>
      <c r="E6445" s="22"/>
      <c r="F6445" s="22"/>
      <c r="G6445" s="22"/>
      <c r="H6445" s="22"/>
      <c r="I6445" s="22"/>
      <c r="J6445" s="22"/>
      <c r="K6445" s="23">
        <v>1</v>
      </c>
      <c r="L6445" s="23">
        <v>1</v>
      </c>
      <c r="M6445" s="21" t="s">
        <v>50</v>
      </c>
      <c r="N6445" s="21" t="s">
        <v>50</v>
      </c>
      <c r="O6445" s="22"/>
      <c r="P6445" s="22"/>
    </row>
    <row r="6446" spans="1:16" ht="45" x14ac:dyDescent="0.25">
      <c r="A6446" s="21" t="s">
        <v>10352</v>
      </c>
      <c r="B6446" s="21" t="s">
        <v>49</v>
      </c>
      <c r="C6446" s="22"/>
      <c r="D6446" s="22"/>
      <c r="E6446" s="22"/>
      <c r="F6446" s="22"/>
      <c r="G6446" s="22"/>
      <c r="H6446" s="22"/>
      <c r="I6446" s="22"/>
      <c r="J6446" s="22"/>
      <c r="K6446" s="23">
        <v>1</v>
      </c>
      <c r="L6446" s="23">
        <v>1</v>
      </c>
      <c r="M6446" s="21" t="s">
        <v>50</v>
      </c>
      <c r="N6446" s="21" t="s">
        <v>50</v>
      </c>
      <c r="O6446" s="22"/>
      <c r="P6446" s="22"/>
    </row>
    <row r="6447" spans="1:16" ht="45" x14ac:dyDescent="0.25">
      <c r="A6447" s="21" t="s">
        <v>10353</v>
      </c>
      <c r="B6447" s="21" t="s">
        <v>198</v>
      </c>
      <c r="C6447" s="22"/>
      <c r="D6447" s="22"/>
      <c r="E6447" s="22"/>
      <c r="F6447" s="22"/>
      <c r="G6447" s="22"/>
      <c r="H6447" s="22"/>
      <c r="I6447" s="22"/>
      <c r="J6447" s="22"/>
      <c r="K6447" s="23">
        <v>1</v>
      </c>
      <c r="L6447" s="23">
        <v>1</v>
      </c>
      <c r="M6447" s="21" t="s">
        <v>50</v>
      </c>
      <c r="N6447" s="21" t="s">
        <v>50</v>
      </c>
      <c r="O6447" s="22"/>
      <c r="P6447" s="22"/>
    </row>
    <row r="6448" spans="1:16" ht="45" x14ac:dyDescent="0.25">
      <c r="A6448" s="21" t="s">
        <v>10354</v>
      </c>
      <c r="B6448" s="21" t="s">
        <v>49</v>
      </c>
      <c r="C6448" s="22"/>
      <c r="D6448" s="22"/>
      <c r="E6448" s="22"/>
      <c r="F6448" s="22"/>
      <c r="G6448" s="22"/>
      <c r="H6448" s="22"/>
      <c r="I6448" s="22"/>
      <c r="J6448" s="22"/>
      <c r="K6448" s="23">
        <v>1</v>
      </c>
      <c r="L6448" s="23">
        <v>1</v>
      </c>
      <c r="M6448" s="21" t="s">
        <v>50</v>
      </c>
      <c r="N6448" s="21" t="s">
        <v>50</v>
      </c>
      <c r="O6448" s="22"/>
      <c r="P6448" s="22"/>
    </row>
    <row r="6449" spans="1:16" ht="45" x14ac:dyDescent="0.25">
      <c r="A6449" s="21" t="s">
        <v>10355</v>
      </c>
      <c r="B6449" s="21" t="s">
        <v>49</v>
      </c>
      <c r="C6449" s="22"/>
      <c r="D6449" s="22"/>
      <c r="E6449" s="22"/>
      <c r="F6449" s="22"/>
      <c r="G6449" s="22"/>
      <c r="H6449" s="22"/>
      <c r="I6449" s="22"/>
      <c r="J6449" s="22"/>
      <c r="K6449" s="23">
        <v>1</v>
      </c>
      <c r="L6449" s="23">
        <v>1</v>
      </c>
      <c r="M6449" s="21" t="s">
        <v>50</v>
      </c>
      <c r="N6449" s="21" t="s">
        <v>50</v>
      </c>
      <c r="O6449" s="22"/>
      <c r="P6449" s="22"/>
    </row>
    <row r="6450" spans="1:16" ht="45" x14ac:dyDescent="0.25">
      <c r="A6450" s="21" t="s">
        <v>10356</v>
      </c>
      <c r="B6450" s="21" t="s">
        <v>49</v>
      </c>
      <c r="C6450" s="22"/>
      <c r="D6450" s="22"/>
      <c r="E6450" s="22"/>
      <c r="F6450" s="22"/>
      <c r="G6450" s="22"/>
      <c r="H6450" s="22"/>
      <c r="I6450" s="22"/>
      <c r="J6450" s="22"/>
      <c r="K6450" s="23">
        <v>1</v>
      </c>
      <c r="L6450" s="23">
        <v>1</v>
      </c>
      <c r="M6450" s="21" t="s">
        <v>50</v>
      </c>
      <c r="N6450" s="21" t="s">
        <v>50</v>
      </c>
      <c r="O6450" s="22"/>
      <c r="P6450" s="22"/>
    </row>
    <row r="6451" spans="1:16" ht="45" x14ac:dyDescent="0.25">
      <c r="A6451" s="21" t="s">
        <v>10357</v>
      </c>
      <c r="B6451" s="21" t="s">
        <v>49</v>
      </c>
      <c r="C6451" s="22"/>
      <c r="D6451" s="22"/>
      <c r="E6451" s="22"/>
      <c r="F6451" s="22"/>
      <c r="G6451" s="22"/>
      <c r="H6451" s="22"/>
      <c r="I6451" s="22"/>
      <c r="J6451" s="22"/>
      <c r="K6451" s="23">
        <v>1</v>
      </c>
      <c r="L6451" s="23">
        <v>1</v>
      </c>
      <c r="M6451" s="21" t="s">
        <v>50</v>
      </c>
      <c r="N6451" s="21" t="s">
        <v>50</v>
      </c>
      <c r="O6451" s="22"/>
      <c r="P6451" s="22"/>
    </row>
    <row r="6452" spans="1:16" ht="45" x14ac:dyDescent="0.25">
      <c r="A6452" s="21" t="s">
        <v>10358</v>
      </c>
      <c r="B6452" s="21" t="s">
        <v>49</v>
      </c>
      <c r="C6452" s="22"/>
      <c r="D6452" s="22"/>
      <c r="E6452" s="22"/>
      <c r="F6452" s="22"/>
      <c r="G6452" s="22"/>
      <c r="H6452" s="22"/>
      <c r="I6452" s="22"/>
      <c r="J6452" s="22"/>
      <c r="K6452" s="23">
        <v>1</v>
      </c>
      <c r="L6452" s="23">
        <v>1</v>
      </c>
      <c r="M6452" s="21" t="s">
        <v>50</v>
      </c>
      <c r="N6452" s="21" t="s">
        <v>50</v>
      </c>
      <c r="O6452" s="22"/>
      <c r="P6452" s="22"/>
    </row>
    <row r="6453" spans="1:16" ht="45" x14ac:dyDescent="0.25">
      <c r="A6453" s="21" t="s">
        <v>1321</v>
      </c>
      <c r="B6453" s="21" t="s">
        <v>49</v>
      </c>
      <c r="C6453" s="23">
        <v>34972509.799999997</v>
      </c>
      <c r="D6453" s="23">
        <v>529.94000000000005</v>
      </c>
      <c r="E6453" s="23">
        <v>20247689.109999999</v>
      </c>
      <c r="F6453" s="23">
        <v>378.56</v>
      </c>
      <c r="G6453" s="23">
        <v>21108199.239999998</v>
      </c>
      <c r="H6453" s="23">
        <v>408.87</v>
      </c>
      <c r="I6453" s="23">
        <v>23350674.670000002</v>
      </c>
      <c r="J6453" s="23">
        <v>407.04</v>
      </c>
      <c r="K6453" s="23">
        <v>1</v>
      </c>
      <c r="L6453" s="23">
        <v>1</v>
      </c>
      <c r="M6453" s="21" t="s">
        <v>50</v>
      </c>
      <c r="N6453" s="21" t="s">
        <v>5192</v>
      </c>
      <c r="O6453" s="22"/>
      <c r="P6453" s="23">
        <v>24310.25</v>
      </c>
    </row>
    <row r="6454" spans="1:16" ht="45" x14ac:dyDescent="0.25">
      <c r="A6454" s="21" t="s">
        <v>782</v>
      </c>
      <c r="B6454" s="21" t="s">
        <v>49</v>
      </c>
      <c r="C6454" s="23">
        <v>58420676.289999999</v>
      </c>
      <c r="D6454" s="23">
        <v>2241.7800000000002</v>
      </c>
      <c r="E6454" s="23">
        <v>64382949.439999998</v>
      </c>
      <c r="F6454" s="23">
        <v>3119.89</v>
      </c>
      <c r="G6454" s="23">
        <v>64201524.460000001</v>
      </c>
      <c r="H6454" s="23">
        <v>3510.57</v>
      </c>
      <c r="I6454" s="23">
        <v>57060670.130000003</v>
      </c>
      <c r="J6454" s="23">
        <v>3186.32</v>
      </c>
      <c r="K6454" s="23">
        <v>1</v>
      </c>
      <c r="L6454" s="23">
        <v>1</v>
      </c>
      <c r="M6454" s="21" t="s">
        <v>50</v>
      </c>
      <c r="N6454" s="21" t="s">
        <v>5192</v>
      </c>
      <c r="O6454" s="22"/>
      <c r="P6454" s="23">
        <v>21273</v>
      </c>
    </row>
    <row r="6455" spans="1:16" ht="45" x14ac:dyDescent="0.25">
      <c r="A6455" s="21" t="s">
        <v>10359</v>
      </c>
      <c r="B6455" s="21" t="s">
        <v>49</v>
      </c>
      <c r="C6455" s="22"/>
      <c r="D6455" s="22"/>
      <c r="E6455" s="22"/>
      <c r="F6455" s="22"/>
      <c r="G6455" s="22"/>
      <c r="H6455" s="22"/>
      <c r="I6455" s="22"/>
      <c r="J6455" s="22"/>
      <c r="K6455" s="23">
        <v>1</v>
      </c>
      <c r="L6455" s="23">
        <v>1</v>
      </c>
      <c r="M6455" s="21" t="s">
        <v>50</v>
      </c>
      <c r="N6455" s="21" t="s">
        <v>50</v>
      </c>
      <c r="O6455" s="22"/>
      <c r="P6455" s="22"/>
    </row>
    <row r="6456" spans="1:16" ht="45" x14ac:dyDescent="0.25">
      <c r="A6456" s="21" t="s">
        <v>10360</v>
      </c>
      <c r="B6456" s="21" t="s">
        <v>49</v>
      </c>
      <c r="C6456" s="22"/>
      <c r="D6456" s="22"/>
      <c r="E6456" s="22"/>
      <c r="F6456" s="22"/>
      <c r="G6456" s="22"/>
      <c r="H6456" s="22"/>
      <c r="I6456" s="22"/>
      <c r="J6456" s="22"/>
      <c r="K6456" s="23">
        <v>1</v>
      </c>
      <c r="L6456" s="23">
        <v>1</v>
      </c>
      <c r="M6456" s="21" t="s">
        <v>50</v>
      </c>
      <c r="N6456" s="21" t="s">
        <v>50</v>
      </c>
      <c r="O6456" s="22"/>
      <c r="P6456" s="22"/>
    </row>
    <row r="6457" spans="1:16" ht="45" x14ac:dyDescent="0.25">
      <c r="A6457" s="21" t="s">
        <v>10361</v>
      </c>
      <c r="B6457" s="21" t="s">
        <v>49</v>
      </c>
      <c r="C6457" s="22"/>
      <c r="D6457" s="22"/>
      <c r="E6457" s="22"/>
      <c r="F6457" s="22"/>
      <c r="G6457" s="22"/>
      <c r="H6457" s="22"/>
      <c r="I6457" s="22"/>
      <c r="J6457" s="22"/>
      <c r="K6457" s="23">
        <v>1</v>
      </c>
      <c r="L6457" s="23">
        <v>1</v>
      </c>
      <c r="M6457" s="21" t="s">
        <v>50</v>
      </c>
      <c r="N6457" s="21" t="s">
        <v>50</v>
      </c>
      <c r="O6457" s="22"/>
      <c r="P6457" s="22"/>
    </row>
    <row r="6458" spans="1:16" ht="45" x14ac:dyDescent="0.25">
      <c r="A6458" s="21" t="s">
        <v>10362</v>
      </c>
      <c r="B6458" s="21" t="s">
        <v>49</v>
      </c>
      <c r="C6458" s="22"/>
      <c r="D6458" s="22"/>
      <c r="E6458" s="22"/>
      <c r="F6458" s="22"/>
      <c r="G6458" s="22"/>
      <c r="H6458" s="22"/>
      <c r="I6458" s="22"/>
      <c r="J6458" s="22"/>
      <c r="K6458" s="23">
        <v>1</v>
      </c>
      <c r="L6458" s="23">
        <v>1</v>
      </c>
      <c r="M6458" s="21" t="s">
        <v>50</v>
      </c>
      <c r="N6458" s="21" t="s">
        <v>50</v>
      </c>
      <c r="O6458" s="22"/>
      <c r="P6458" s="22"/>
    </row>
    <row r="6459" spans="1:16" ht="45" x14ac:dyDescent="0.25">
      <c r="A6459" s="21" t="s">
        <v>10363</v>
      </c>
      <c r="B6459" s="21" t="s">
        <v>49</v>
      </c>
      <c r="C6459" s="22"/>
      <c r="D6459" s="22"/>
      <c r="E6459" s="22"/>
      <c r="F6459" s="22"/>
      <c r="G6459" s="22"/>
      <c r="H6459" s="22"/>
      <c r="I6459" s="22"/>
      <c r="J6459" s="22"/>
      <c r="K6459" s="23">
        <v>1</v>
      </c>
      <c r="L6459" s="23">
        <v>1</v>
      </c>
      <c r="M6459" s="21" t="s">
        <v>50</v>
      </c>
      <c r="N6459" s="21" t="s">
        <v>50</v>
      </c>
      <c r="O6459" s="22"/>
      <c r="P6459" s="22"/>
    </row>
    <row r="6460" spans="1:16" ht="45" x14ac:dyDescent="0.25">
      <c r="A6460" s="21" t="s">
        <v>4501</v>
      </c>
      <c r="B6460" s="21" t="s">
        <v>49</v>
      </c>
      <c r="C6460" s="23">
        <v>5668479.4900000002</v>
      </c>
      <c r="D6460" s="23">
        <v>275.5</v>
      </c>
      <c r="E6460" s="23">
        <v>7002949.6900000004</v>
      </c>
      <c r="F6460" s="23">
        <v>552.15</v>
      </c>
      <c r="G6460" s="23">
        <v>7932094.5999999996</v>
      </c>
      <c r="H6460" s="23">
        <v>728.06</v>
      </c>
      <c r="I6460" s="23">
        <v>7442127.2000000002</v>
      </c>
      <c r="J6460" s="23">
        <v>748.46</v>
      </c>
      <c r="K6460" s="23">
        <v>1</v>
      </c>
      <c r="L6460" s="23">
        <v>1</v>
      </c>
      <c r="M6460" s="21" t="s">
        <v>50</v>
      </c>
      <c r="N6460" s="21" t="s">
        <v>5192</v>
      </c>
      <c r="O6460" s="22"/>
      <c r="P6460" s="23">
        <v>13126</v>
      </c>
    </row>
    <row r="6461" spans="1:16" ht="45" x14ac:dyDescent="0.25">
      <c r="A6461" s="21" t="s">
        <v>10364</v>
      </c>
      <c r="B6461" s="21" t="s">
        <v>49</v>
      </c>
      <c r="C6461" s="22"/>
      <c r="D6461" s="22"/>
      <c r="E6461" s="22"/>
      <c r="F6461" s="22"/>
      <c r="G6461" s="22"/>
      <c r="H6461" s="22"/>
      <c r="I6461" s="22"/>
      <c r="J6461" s="22"/>
      <c r="K6461" s="23">
        <v>1</v>
      </c>
      <c r="L6461" s="23">
        <v>1</v>
      </c>
      <c r="M6461" s="21" t="s">
        <v>50</v>
      </c>
      <c r="N6461" s="21" t="s">
        <v>50</v>
      </c>
      <c r="O6461" s="22"/>
      <c r="P6461" s="22"/>
    </row>
    <row r="6462" spans="1:16" ht="45" x14ac:dyDescent="0.25">
      <c r="A6462" s="21" t="s">
        <v>783</v>
      </c>
      <c r="B6462" s="21" t="s">
        <v>49</v>
      </c>
      <c r="C6462" s="23">
        <v>2496575.6800000002</v>
      </c>
      <c r="D6462" s="23">
        <v>394.39</v>
      </c>
      <c r="E6462" s="23">
        <v>3706007.25</v>
      </c>
      <c r="F6462" s="23">
        <v>1025.1400000000001</v>
      </c>
      <c r="G6462" s="23">
        <v>10358346.039999999</v>
      </c>
      <c r="H6462" s="23">
        <v>3510.57</v>
      </c>
      <c r="I6462" s="23">
        <v>3226633.93</v>
      </c>
      <c r="J6462" s="23">
        <v>973.57</v>
      </c>
      <c r="K6462" s="23">
        <v>1</v>
      </c>
      <c r="L6462" s="23">
        <v>1</v>
      </c>
      <c r="M6462" s="21" t="s">
        <v>50</v>
      </c>
      <c r="N6462" s="21" t="s">
        <v>5192</v>
      </c>
      <c r="O6462" s="22"/>
      <c r="P6462" s="23">
        <v>3274</v>
      </c>
    </row>
    <row r="6463" spans="1:16" ht="45" x14ac:dyDescent="0.25">
      <c r="A6463" s="21" t="s">
        <v>4504</v>
      </c>
      <c r="B6463" s="21" t="s">
        <v>49</v>
      </c>
      <c r="C6463" s="23">
        <v>23972244.09</v>
      </c>
      <c r="D6463" s="23">
        <v>411.92</v>
      </c>
      <c r="E6463" s="23">
        <v>20402443.18</v>
      </c>
      <c r="F6463" s="23">
        <v>252.29</v>
      </c>
      <c r="G6463" s="23">
        <v>22393189.260000002</v>
      </c>
      <c r="H6463" s="23">
        <v>338.79</v>
      </c>
      <c r="I6463" s="23">
        <v>27667157.59</v>
      </c>
      <c r="J6463" s="23">
        <v>387.71</v>
      </c>
      <c r="K6463" s="23">
        <v>1</v>
      </c>
      <c r="L6463" s="23">
        <v>1</v>
      </c>
      <c r="M6463" s="21" t="s">
        <v>50</v>
      </c>
      <c r="N6463" s="21" t="s">
        <v>1462</v>
      </c>
      <c r="O6463" s="22"/>
      <c r="P6463" s="23">
        <v>48440</v>
      </c>
    </row>
    <row r="6464" spans="1:16" ht="45" x14ac:dyDescent="0.25">
      <c r="A6464" s="21" t="s">
        <v>10365</v>
      </c>
      <c r="B6464" s="21" t="s">
        <v>49</v>
      </c>
      <c r="C6464" s="22"/>
      <c r="D6464" s="22"/>
      <c r="E6464" s="22"/>
      <c r="F6464" s="22"/>
      <c r="G6464" s="22"/>
      <c r="H6464" s="22"/>
      <c r="I6464" s="22"/>
      <c r="J6464" s="22"/>
      <c r="K6464" s="23">
        <v>1</v>
      </c>
      <c r="L6464" s="23">
        <v>1</v>
      </c>
      <c r="M6464" s="21" t="s">
        <v>50</v>
      </c>
      <c r="N6464" s="21" t="s">
        <v>50</v>
      </c>
      <c r="O6464" s="22"/>
      <c r="P6464" s="22"/>
    </row>
    <row r="6465" spans="1:16" ht="45" x14ac:dyDescent="0.25">
      <c r="A6465" s="21" t="s">
        <v>10366</v>
      </c>
      <c r="B6465" s="21" t="s">
        <v>49</v>
      </c>
      <c r="C6465" s="22"/>
      <c r="D6465" s="22"/>
      <c r="E6465" s="22"/>
      <c r="F6465" s="22"/>
      <c r="G6465" s="22"/>
      <c r="H6465" s="22"/>
      <c r="I6465" s="22"/>
      <c r="J6465" s="22"/>
      <c r="K6465" s="23">
        <v>1</v>
      </c>
      <c r="L6465" s="23">
        <v>1</v>
      </c>
      <c r="M6465" s="21" t="s">
        <v>50</v>
      </c>
      <c r="N6465" s="21" t="s">
        <v>50</v>
      </c>
      <c r="O6465" s="22"/>
      <c r="P6465" s="22"/>
    </row>
    <row r="6466" spans="1:16" ht="45" x14ac:dyDescent="0.25">
      <c r="A6466" s="21" t="s">
        <v>10367</v>
      </c>
      <c r="B6466" s="21" t="s">
        <v>49</v>
      </c>
      <c r="C6466" s="22"/>
      <c r="D6466" s="22"/>
      <c r="E6466" s="22"/>
      <c r="F6466" s="22"/>
      <c r="G6466" s="22"/>
      <c r="H6466" s="22"/>
      <c r="I6466" s="22"/>
      <c r="J6466" s="22"/>
      <c r="K6466" s="23">
        <v>1</v>
      </c>
      <c r="L6466" s="23">
        <v>1</v>
      </c>
      <c r="M6466" s="21" t="s">
        <v>50</v>
      </c>
      <c r="N6466" s="21" t="s">
        <v>50</v>
      </c>
      <c r="O6466" s="22"/>
      <c r="P6466" s="22"/>
    </row>
    <row r="6467" spans="1:16" ht="45" x14ac:dyDescent="0.25">
      <c r="A6467" s="21" t="s">
        <v>10368</v>
      </c>
      <c r="B6467" s="21" t="s">
        <v>49</v>
      </c>
      <c r="C6467" s="22"/>
      <c r="D6467" s="22"/>
      <c r="E6467" s="22"/>
      <c r="F6467" s="22"/>
      <c r="G6467" s="22"/>
      <c r="H6467" s="22"/>
      <c r="I6467" s="22"/>
      <c r="J6467" s="22"/>
      <c r="K6467" s="23">
        <v>1</v>
      </c>
      <c r="L6467" s="23">
        <v>1</v>
      </c>
      <c r="M6467" s="21" t="s">
        <v>50</v>
      </c>
      <c r="N6467" s="21" t="s">
        <v>50</v>
      </c>
      <c r="O6467" s="22"/>
      <c r="P6467" s="22"/>
    </row>
    <row r="6468" spans="1:16" ht="45" x14ac:dyDescent="0.25">
      <c r="A6468" s="21" t="s">
        <v>4506</v>
      </c>
      <c r="B6468" s="21" t="s">
        <v>49</v>
      </c>
      <c r="C6468" s="23">
        <v>6089214.4299999997</v>
      </c>
      <c r="D6468" s="23">
        <v>550.85</v>
      </c>
      <c r="E6468" s="23">
        <v>10520018.99</v>
      </c>
      <c r="F6468" s="23">
        <v>542.91</v>
      </c>
      <c r="G6468" s="23">
        <v>10641983.99</v>
      </c>
      <c r="H6468" s="23">
        <v>680.94</v>
      </c>
      <c r="I6468" s="23">
        <v>13457807.65</v>
      </c>
      <c r="J6468" s="23">
        <v>622.66999999999996</v>
      </c>
      <c r="K6468" s="23">
        <v>1</v>
      </c>
      <c r="L6468" s="23">
        <v>1</v>
      </c>
      <c r="M6468" s="21" t="s">
        <v>50</v>
      </c>
      <c r="N6468" s="21" t="s">
        <v>5192</v>
      </c>
      <c r="O6468" s="22"/>
      <c r="P6468" s="23">
        <v>12737.33</v>
      </c>
    </row>
    <row r="6469" spans="1:16" ht="45" x14ac:dyDescent="0.25">
      <c r="A6469" s="21" t="s">
        <v>4508</v>
      </c>
      <c r="B6469" s="21" t="s">
        <v>49</v>
      </c>
      <c r="C6469" s="23">
        <v>8956168.6799999997</v>
      </c>
      <c r="D6469" s="23">
        <v>439.45</v>
      </c>
      <c r="E6469" s="23">
        <v>8178234.0499999998</v>
      </c>
      <c r="F6469" s="23">
        <v>401.12</v>
      </c>
      <c r="G6469" s="23">
        <v>9751659.8100000005</v>
      </c>
      <c r="H6469" s="23">
        <v>468.7</v>
      </c>
      <c r="I6469" s="23">
        <v>9519712.0099999998</v>
      </c>
      <c r="J6469" s="23">
        <v>457.87</v>
      </c>
      <c r="K6469" s="23">
        <v>1</v>
      </c>
      <c r="L6469" s="23">
        <v>1</v>
      </c>
      <c r="M6469" s="21" t="s">
        <v>50</v>
      </c>
      <c r="N6469" s="21" t="s">
        <v>5192</v>
      </c>
      <c r="O6469" s="22"/>
      <c r="P6469" s="23">
        <v>36518</v>
      </c>
    </row>
    <row r="6470" spans="1:16" ht="45" x14ac:dyDescent="0.25">
      <c r="A6470" s="21" t="s">
        <v>4510</v>
      </c>
      <c r="B6470" s="21" t="s">
        <v>49</v>
      </c>
      <c r="C6470" s="23">
        <v>1730890.28</v>
      </c>
      <c r="D6470" s="23">
        <v>439.45</v>
      </c>
      <c r="E6470" s="23">
        <v>1580544.79</v>
      </c>
      <c r="F6470" s="23">
        <v>401.12</v>
      </c>
      <c r="G6470" s="23">
        <v>1133768.8999999999</v>
      </c>
      <c r="H6470" s="23">
        <v>263.05</v>
      </c>
      <c r="I6470" s="23">
        <v>1839801.99</v>
      </c>
      <c r="J6470" s="23">
        <v>457.87</v>
      </c>
      <c r="K6470" s="23">
        <v>1</v>
      </c>
      <c r="L6470" s="23">
        <v>1</v>
      </c>
      <c r="M6470" s="21" t="s">
        <v>50</v>
      </c>
      <c r="N6470" s="21" t="s">
        <v>5192</v>
      </c>
      <c r="O6470" s="22"/>
      <c r="P6470" s="23">
        <v>7844.33</v>
      </c>
    </row>
    <row r="6471" spans="1:16" ht="45" x14ac:dyDescent="0.25">
      <c r="A6471" s="21" t="s">
        <v>4511</v>
      </c>
      <c r="B6471" s="21" t="s">
        <v>49</v>
      </c>
      <c r="C6471" s="23">
        <v>90541385.239999995</v>
      </c>
      <c r="D6471" s="23">
        <v>594.34</v>
      </c>
      <c r="E6471" s="23">
        <v>67535751.879999995</v>
      </c>
      <c r="F6471" s="23">
        <v>572.26</v>
      </c>
      <c r="G6471" s="23">
        <v>72059942.530000001</v>
      </c>
      <c r="H6471" s="23">
        <v>622.95000000000005</v>
      </c>
      <c r="I6471" s="23">
        <v>67230149.040000007</v>
      </c>
      <c r="J6471" s="23">
        <v>585.54</v>
      </c>
      <c r="K6471" s="23">
        <v>1</v>
      </c>
      <c r="L6471" s="23">
        <v>1</v>
      </c>
      <c r="M6471" s="21" t="s">
        <v>50</v>
      </c>
      <c r="N6471" s="21" t="s">
        <v>1462</v>
      </c>
      <c r="O6471" s="22"/>
      <c r="P6471" s="23">
        <v>180040</v>
      </c>
    </row>
    <row r="6472" spans="1:16" ht="45" x14ac:dyDescent="0.25">
      <c r="A6472" s="21" t="s">
        <v>10369</v>
      </c>
      <c r="B6472" s="21" t="s">
        <v>49</v>
      </c>
      <c r="C6472" s="22"/>
      <c r="D6472" s="22"/>
      <c r="E6472" s="22"/>
      <c r="F6472" s="22"/>
      <c r="G6472" s="22"/>
      <c r="H6472" s="22"/>
      <c r="I6472" s="22"/>
      <c r="J6472" s="22"/>
      <c r="K6472" s="23">
        <v>1</v>
      </c>
      <c r="L6472" s="23">
        <v>1</v>
      </c>
      <c r="M6472" s="21" t="s">
        <v>50</v>
      </c>
      <c r="N6472" s="21" t="s">
        <v>50</v>
      </c>
      <c r="O6472" s="22"/>
      <c r="P6472" s="22"/>
    </row>
    <row r="6473" spans="1:16" ht="45" x14ac:dyDescent="0.25">
      <c r="A6473" s="21" t="s">
        <v>10370</v>
      </c>
      <c r="B6473" s="21" t="s">
        <v>49</v>
      </c>
      <c r="C6473" s="22"/>
      <c r="D6473" s="22"/>
      <c r="E6473" s="22"/>
      <c r="F6473" s="22"/>
      <c r="G6473" s="22"/>
      <c r="H6473" s="22"/>
      <c r="I6473" s="22"/>
      <c r="J6473" s="22"/>
      <c r="K6473" s="23">
        <v>1</v>
      </c>
      <c r="L6473" s="23">
        <v>1</v>
      </c>
      <c r="M6473" s="21" t="s">
        <v>50</v>
      </c>
      <c r="N6473" s="21" t="s">
        <v>50</v>
      </c>
      <c r="O6473" s="22"/>
      <c r="P6473" s="22"/>
    </row>
    <row r="6474" spans="1:16" ht="45" x14ac:dyDescent="0.25">
      <c r="A6474" s="21" t="s">
        <v>4513</v>
      </c>
      <c r="B6474" s="21" t="s">
        <v>49</v>
      </c>
      <c r="C6474" s="23">
        <v>8224489.6100000003</v>
      </c>
      <c r="D6474" s="23">
        <v>1315.08</v>
      </c>
      <c r="E6474" s="23">
        <v>9709419.1799999997</v>
      </c>
      <c r="F6474" s="23">
        <v>810.5</v>
      </c>
      <c r="G6474" s="23">
        <v>15497634.08</v>
      </c>
      <c r="H6474" s="23">
        <v>1953.78</v>
      </c>
      <c r="I6474" s="23">
        <v>13074836.91</v>
      </c>
      <c r="J6474" s="23">
        <v>2051.04</v>
      </c>
      <c r="K6474" s="23">
        <v>1</v>
      </c>
      <c r="L6474" s="23">
        <v>1</v>
      </c>
      <c r="M6474" s="21" t="s">
        <v>50</v>
      </c>
      <c r="N6474" s="21" t="s">
        <v>5192</v>
      </c>
      <c r="O6474" s="22"/>
      <c r="P6474" s="23">
        <v>12893</v>
      </c>
    </row>
    <row r="6475" spans="1:16" ht="45" x14ac:dyDescent="0.25">
      <c r="A6475" s="21" t="s">
        <v>10371</v>
      </c>
      <c r="B6475" s="21" t="s">
        <v>49</v>
      </c>
      <c r="C6475" s="22"/>
      <c r="D6475" s="22"/>
      <c r="E6475" s="22"/>
      <c r="F6475" s="22"/>
      <c r="G6475" s="22"/>
      <c r="H6475" s="22"/>
      <c r="I6475" s="22"/>
      <c r="J6475" s="22"/>
      <c r="K6475" s="23">
        <v>1</v>
      </c>
      <c r="L6475" s="23">
        <v>1</v>
      </c>
      <c r="M6475" s="21" t="s">
        <v>50</v>
      </c>
      <c r="N6475" s="21" t="s">
        <v>50</v>
      </c>
      <c r="O6475" s="22"/>
      <c r="P6475" s="22"/>
    </row>
    <row r="6476" spans="1:16" ht="45" x14ac:dyDescent="0.25">
      <c r="A6476" s="21" t="s">
        <v>10372</v>
      </c>
      <c r="B6476" s="21" t="s">
        <v>49</v>
      </c>
      <c r="C6476" s="22"/>
      <c r="D6476" s="22"/>
      <c r="E6476" s="22"/>
      <c r="F6476" s="22"/>
      <c r="G6476" s="22"/>
      <c r="H6476" s="22"/>
      <c r="I6476" s="22"/>
      <c r="J6476" s="22"/>
      <c r="K6476" s="23">
        <v>1</v>
      </c>
      <c r="L6476" s="23">
        <v>1</v>
      </c>
      <c r="M6476" s="21" t="s">
        <v>50</v>
      </c>
      <c r="N6476" s="21" t="s">
        <v>50</v>
      </c>
      <c r="O6476" s="22"/>
      <c r="P6476" s="22"/>
    </row>
    <row r="6477" spans="1:16" ht="45" x14ac:dyDescent="0.25">
      <c r="A6477" s="21" t="s">
        <v>10373</v>
      </c>
      <c r="B6477" s="21" t="s">
        <v>49</v>
      </c>
      <c r="C6477" s="22"/>
      <c r="D6477" s="22"/>
      <c r="E6477" s="22"/>
      <c r="F6477" s="22"/>
      <c r="G6477" s="22"/>
      <c r="H6477" s="22"/>
      <c r="I6477" s="22"/>
      <c r="J6477" s="22"/>
      <c r="K6477" s="23">
        <v>1</v>
      </c>
      <c r="L6477" s="23">
        <v>1</v>
      </c>
      <c r="M6477" s="21" t="s">
        <v>50</v>
      </c>
      <c r="N6477" s="21" t="s">
        <v>50</v>
      </c>
      <c r="O6477" s="22"/>
      <c r="P6477" s="22"/>
    </row>
    <row r="6478" spans="1:16" ht="45" x14ac:dyDescent="0.25">
      <c r="A6478" s="21" t="s">
        <v>4515</v>
      </c>
      <c r="B6478" s="21" t="s">
        <v>49</v>
      </c>
      <c r="C6478" s="23">
        <v>50877842.329999998</v>
      </c>
      <c r="D6478" s="23">
        <v>457.61</v>
      </c>
      <c r="E6478" s="23">
        <v>52490133.700000003</v>
      </c>
      <c r="F6478" s="23">
        <v>365.75</v>
      </c>
      <c r="G6478" s="23">
        <v>68039868.579999998</v>
      </c>
      <c r="H6478" s="23">
        <v>533.08000000000004</v>
      </c>
      <c r="I6478" s="23">
        <v>65755498.939999998</v>
      </c>
      <c r="J6478" s="23">
        <v>478.27</v>
      </c>
      <c r="K6478" s="23">
        <v>1</v>
      </c>
      <c r="L6478" s="23">
        <v>1</v>
      </c>
      <c r="M6478" s="21" t="s">
        <v>50</v>
      </c>
      <c r="N6478" s="21" t="s">
        <v>1462</v>
      </c>
      <c r="O6478" s="22"/>
      <c r="P6478" s="23">
        <v>185653.75</v>
      </c>
    </row>
    <row r="6479" spans="1:16" ht="45" x14ac:dyDescent="0.25">
      <c r="A6479" s="21" t="s">
        <v>10374</v>
      </c>
      <c r="B6479" s="21" t="s">
        <v>49</v>
      </c>
      <c r="C6479" s="22"/>
      <c r="D6479" s="22"/>
      <c r="E6479" s="22"/>
      <c r="F6479" s="22"/>
      <c r="G6479" s="22"/>
      <c r="H6479" s="22"/>
      <c r="I6479" s="22"/>
      <c r="J6479" s="22"/>
      <c r="K6479" s="23">
        <v>1</v>
      </c>
      <c r="L6479" s="23">
        <v>1</v>
      </c>
      <c r="M6479" s="21" t="s">
        <v>50</v>
      </c>
      <c r="N6479" s="21" t="s">
        <v>50</v>
      </c>
      <c r="O6479" s="22"/>
      <c r="P6479" s="22"/>
    </row>
    <row r="6480" spans="1:16" ht="45" x14ac:dyDescent="0.25">
      <c r="A6480" s="21" t="s">
        <v>10375</v>
      </c>
      <c r="B6480" s="21" t="s">
        <v>49</v>
      </c>
      <c r="C6480" s="22"/>
      <c r="D6480" s="22"/>
      <c r="E6480" s="22"/>
      <c r="F6480" s="22"/>
      <c r="G6480" s="22"/>
      <c r="H6480" s="22"/>
      <c r="I6480" s="22"/>
      <c r="J6480" s="22"/>
      <c r="K6480" s="23">
        <v>1</v>
      </c>
      <c r="L6480" s="23">
        <v>1</v>
      </c>
      <c r="M6480" s="21" t="s">
        <v>50</v>
      </c>
      <c r="N6480" s="21" t="s">
        <v>50</v>
      </c>
      <c r="O6480" s="22"/>
      <c r="P6480" s="22"/>
    </row>
    <row r="6481" spans="1:16" ht="45" x14ac:dyDescent="0.25">
      <c r="A6481" s="21" t="s">
        <v>10376</v>
      </c>
      <c r="B6481" s="21" t="s">
        <v>49</v>
      </c>
      <c r="C6481" s="22"/>
      <c r="D6481" s="22"/>
      <c r="E6481" s="22"/>
      <c r="F6481" s="22"/>
      <c r="G6481" s="22"/>
      <c r="H6481" s="22"/>
      <c r="I6481" s="22"/>
      <c r="J6481" s="22"/>
      <c r="K6481" s="23">
        <v>1</v>
      </c>
      <c r="L6481" s="23">
        <v>1</v>
      </c>
      <c r="M6481" s="21" t="s">
        <v>50</v>
      </c>
      <c r="N6481" s="21" t="s">
        <v>50</v>
      </c>
      <c r="O6481" s="22"/>
      <c r="P6481" s="22"/>
    </row>
    <row r="6482" spans="1:16" ht="45" x14ac:dyDescent="0.25">
      <c r="A6482" s="21" t="s">
        <v>10377</v>
      </c>
      <c r="B6482" s="21" t="s">
        <v>49</v>
      </c>
      <c r="C6482" s="22"/>
      <c r="D6482" s="22"/>
      <c r="E6482" s="22"/>
      <c r="F6482" s="22"/>
      <c r="G6482" s="22"/>
      <c r="H6482" s="22"/>
      <c r="I6482" s="22"/>
      <c r="J6482" s="22"/>
      <c r="K6482" s="23">
        <v>1</v>
      </c>
      <c r="L6482" s="23">
        <v>1</v>
      </c>
      <c r="M6482" s="21" t="s">
        <v>50</v>
      </c>
      <c r="N6482" s="21" t="s">
        <v>50</v>
      </c>
      <c r="O6482" s="22"/>
      <c r="P6482" s="22"/>
    </row>
    <row r="6483" spans="1:16" ht="45" x14ac:dyDescent="0.25">
      <c r="A6483" s="21" t="s">
        <v>10378</v>
      </c>
      <c r="B6483" s="21" t="s">
        <v>49</v>
      </c>
      <c r="C6483" s="22"/>
      <c r="D6483" s="22"/>
      <c r="E6483" s="22"/>
      <c r="F6483" s="22"/>
      <c r="G6483" s="22"/>
      <c r="H6483" s="22"/>
      <c r="I6483" s="22"/>
      <c r="J6483" s="22"/>
      <c r="K6483" s="23">
        <v>1</v>
      </c>
      <c r="L6483" s="23">
        <v>1</v>
      </c>
      <c r="M6483" s="21" t="s">
        <v>50</v>
      </c>
      <c r="N6483" s="21" t="s">
        <v>50</v>
      </c>
      <c r="O6483" s="22"/>
      <c r="P6483" s="22"/>
    </row>
    <row r="6484" spans="1:16" ht="45" x14ac:dyDescent="0.25">
      <c r="A6484" s="21" t="s">
        <v>10379</v>
      </c>
      <c r="B6484" s="21" t="s">
        <v>49</v>
      </c>
      <c r="C6484" s="22"/>
      <c r="D6484" s="22"/>
      <c r="E6484" s="22"/>
      <c r="F6484" s="22"/>
      <c r="G6484" s="22"/>
      <c r="H6484" s="22"/>
      <c r="I6484" s="22"/>
      <c r="J6484" s="22"/>
      <c r="K6484" s="23">
        <v>1</v>
      </c>
      <c r="L6484" s="23">
        <v>1</v>
      </c>
      <c r="M6484" s="21" t="s">
        <v>50</v>
      </c>
      <c r="N6484" s="21" t="s">
        <v>50</v>
      </c>
      <c r="O6484" s="22"/>
      <c r="P6484" s="22"/>
    </row>
    <row r="6485" spans="1:16" ht="45" x14ac:dyDescent="0.25">
      <c r="A6485" s="21" t="s">
        <v>10380</v>
      </c>
      <c r="B6485" s="21" t="s">
        <v>49</v>
      </c>
      <c r="C6485" s="22"/>
      <c r="D6485" s="22"/>
      <c r="E6485" s="22"/>
      <c r="F6485" s="22"/>
      <c r="G6485" s="22"/>
      <c r="H6485" s="22"/>
      <c r="I6485" s="22"/>
      <c r="J6485" s="22"/>
      <c r="K6485" s="23">
        <v>1</v>
      </c>
      <c r="L6485" s="23">
        <v>1</v>
      </c>
      <c r="M6485" s="21" t="s">
        <v>50</v>
      </c>
      <c r="N6485" s="21" t="s">
        <v>50</v>
      </c>
      <c r="O6485" s="22"/>
      <c r="P6485" s="22"/>
    </row>
    <row r="6486" spans="1:16" ht="45" x14ac:dyDescent="0.25">
      <c r="A6486" s="21" t="s">
        <v>10381</v>
      </c>
      <c r="B6486" s="21" t="s">
        <v>49</v>
      </c>
      <c r="C6486" s="22"/>
      <c r="D6486" s="22"/>
      <c r="E6486" s="22"/>
      <c r="F6486" s="22"/>
      <c r="G6486" s="22"/>
      <c r="H6486" s="22"/>
      <c r="I6486" s="22"/>
      <c r="J6486" s="22"/>
      <c r="K6486" s="23">
        <v>1</v>
      </c>
      <c r="L6486" s="23">
        <v>1</v>
      </c>
      <c r="M6486" s="21" t="s">
        <v>50</v>
      </c>
      <c r="N6486" s="21" t="s">
        <v>50</v>
      </c>
      <c r="O6486" s="22"/>
      <c r="P6486" s="22"/>
    </row>
    <row r="6487" spans="1:16" ht="45" x14ac:dyDescent="0.25">
      <c r="A6487" s="21" t="s">
        <v>10382</v>
      </c>
      <c r="B6487" s="21" t="s">
        <v>49</v>
      </c>
      <c r="C6487" s="22"/>
      <c r="D6487" s="22"/>
      <c r="E6487" s="22"/>
      <c r="F6487" s="22"/>
      <c r="G6487" s="22"/>
      <c r="H6487" s="22"/>
      <c r="I6487" s="22"/>
      <c r="J6487" s="22"/>
      <c r="K6487" s="23">
        <v>1</v>
      </c>
      <c r="L6487" s="23">
        <v>1</v>
      </c>
      <c r="M6487" s="21" t="s">
        <v>50</v>
      </c>
      <c r="N6487" s="21" t="s">
        <v>50</v>
      </c>
      <c r="O6487" s="22"/>
      <c r="P6487" s="22"/>
    </row>
    <row r="6488" spans="1:16" ht="45" x14ac:dyDescent="0.25">
      <c r="A6488" s="21" t="s">
        <v>4517</v>
      </c>
      <c r="B6488" s="21" t="s">
        <v>49</v>
      </c>
      <c r="C6488" s="23">
        <v>11780413.689999999</v>
      </c>
      <c r="D6488" s="23">
        <v>158.74</v>
      </c>
      <c r="E6488" s="23">
        <v>9123275.0600000005</v>
      </c>
      <c r="F6488" s="23">
        <v>157.69999999999999</v>
      </c>
      <c r="G6488" s="23">
        <v>8393411.0399999991</v>
      </c>
      <c r="H6488" s="23">
        <v>143.66</v>
      </c>
      <c r="I6488" s="23">
        <v>8176116.1699999999</v>
      </c>
      <c r="J6488" s="23">
        <v>134.63</v>
      </c>
      <c r="K6488" s="23">
        <v>1</v>
      </c>
      <c r="L6488" s="23">
        <v>1</v>
      </c>
      <c r="M6488" s="21" t="s">
        <v>50</v>
      </c>
      <c r="N6488" s="21" t="s">
        <v>1462</v>
      </c>
      <c r="O6488" s="22"/>
      <c r="P6488" s="23">
        <v>73823</v>
      </c>
    </row>
    <row r="6489" spans="1:16" ht="45" x14ac:dyDescent="0.25">
      <c r="A6489" s="21" t="s">
        <v>10383</v>
      </c>
      <c r="B6489" s="21" t="s">
        <v>49</v>
      </c>
      <c r="C6489" s="22"/>
      <c r="D6489" s="22"/>
      <c r="E6489" s="22"/>
      <c r="F6489" s="22"/>
      <c r="G6489" s="22"/>
      <c r="H6489" s="22"/>
      <c r="I6489" s="22"/>
      <c r="J6489" s="22"/>
      <c r="K6489" s="23">
        <v>1</v>
      </c>
      <c r="L6489" s="23">
        <v>1</v>
      </c>
      <c r="M6489" s="21" t="s">
        <v>50</v>
      </c>
      <c r="N6489" s="21" t="s">
        <v>50</v>
      </c>
      <c r="O6489" s="22"/>
      <c r="P6489" s="22"/>
    </row>
    <row r="6490" spans="1:16" ht="45" x14ac:dyDescent="0.25">
      <c r="A6490" s="21" t="s">
        <v>1324</v>
      </c>
      <c r="B6490" s="21" t="s">
        <v>49</v>
      </c>
      <c r="C6490" s="23">
        <v>13343348.1</v>
      </c>
      <c r="D6490" s="23">
        <v>41.97</v>
      </c>
      <c r="E6490" s="23">
        <v>12980613.109999999</v>
      </c>
      <c r="F6490" s="23">
        <v>42.56</v>
      </c>
      <c r="G6490" s="23">
        <v>14543246.210000001</v>
      </c>
      <c r="H6490" s="23">
        <v>46.1</v>
      </c>
      <c r="I6490" s="23">
        <v>10840429.32</v>
      </c>
      <c r="J6490" s="23">
        <v>27.78</v>
      </c>
      <c r="K6490" s="23">
        <v>1</v>
      </c>
      <c r="L6490" s="23">
        <v>1</v>
      </c>
      <c r="M6490" s="21" t="s">
        <v>50</v>
      </c>
      <c r="N6490" s="21" t="s">
        <v>58</v>
      </c>
      <c r="O6490" s="22"/>
      <c r="P6490" s="23">
        <v>351003.5</v>
      </c>
    </row>
    <row r="6491" spans="1:16" ht="45" x14ac:dyDescent="0.25">
      <c r="A6491" s="21" t="s">
        <v>10384</v>
      </c>
      <c r="B6491" s="21" t="s">
        <v>49</v>
      </c>
      <c r="C6491" s="22"/>
      <c r="D6491" s="22"/>
      <c r="E6491" s="22"/>
      <c r="F6491" s="22"/>
      <c r="G6491" s="22"/>
      <c r="H6491" s="22"/>
      <c r="I6491" s="22"/>
      <c r="J6491" s="22"/>
      <c r="K6491" s="23">
        <v>1</v>
      </c>
      <c r="L6491" s="23">
        <v>1</v>
      </c>
      <c r="M6491" s="21" t="s">
        <v>50</v>
      </c>
      <c r="N6491" s="21" t="s">
        <v>50</v>
      </c>
      <c r="O6491" s="22"/>
      <c r="P6491" s="22"/>
    </row>
    <row r="6492" spans="1:16" ht="45" x14ac:dyDescent="0.25">
      <c r="A6492" s="21" t="s">
        <v>10385</v>
      </c>
      <c r="B6492" s="21" t="s">
        <v>49</v>
      </c>
      <c r="C6492" s="22"/>
      <c r="D6492" s="22"/>
      <c r="E6492" s="22"/>
      <c r="F6492" s="22"/>
      <c r="G6492" s="22"/>
      <c r="H6492" s="22"/>
      <c r="I6492" s="22"/>
      <c r="J6492" s="22"/>
      <c r="K6492" s="23">
        <v>1</v>
      </c>
      <c r="L6492" s="23">
        <v>1</v>
      </c>
      <c r="M6492" s="21" t="s">
        <v>50</v>
      </c>
      <c r="N6492" s="21" t="s">
        <v>50</v>
      </c>
      <c r="O6492" s="22"/>
      <c r="P6492" s="22"/>
    </row>
    <row r="6493" spans="1:16" ht="45" x14ac:dyDescent="0.25">
      <c r="A6493" s="21" t="s">
        <v>10386</v>
      </c>
      <c r="B6493" s="21" t="s">
        <v>49</v>
      </c>
      <c r="C6493" s="22"/>
      <c r="D6493" s="22"/>
      <c r="E6493" s="22"/>
      <c r="F6493" s="22"/>
      <c r="G6493" s="22"/>
      <c r="H6493" s="22"/>
      <c r="I6493" s="22"/>
      <c r="J6493" s="22"/>
      <c r="K6493" s="23">
        <v>1</v>
      </c>
      <c r="L6493" s="23">
        <v>1</v>
      </c>
      <c r="M6493" s="21" t="s">
        <v>50</v>
      </c>
      <c r="N6493" s="21" t="s">
        <v>50</v>
      </c>
      <c r="O6493" s="22"/>
      <c r="P6493" s="22"/>
    </row>
    <row r="6494" spans="1:16" ht="45" x14ac:dyDescent="0.25">
      <c r="A6494" s="21" t="s">
        <v>10387</v>
      </c>
      <c r="B6494" s="21" t="s">
        <v>49</v>
      </c>
      <c r="C6494" s="22"/>
      <c r="D6494" s="22"/>
      <c r="E6494" s="22"/>
      <c r="F6494" s="22"/>
      <c r="G6494" s="22"/>
      <c r="H6494" s="22"/>
      <c r="I6494" s="22"/>
      <c r="J6494" s="22"/>
      <c r="K6494" s="23">
        <v>1</v>
      </c>
      <c r="L6494" s="23">
        <v>1</v>
      </c>
      <c r="M6494" s="21" t="s">
        <v>50</v>
      </c>
      <c r="N6494" s="21" t="s">
        <v>50</v>
      </c>
      <c r="O6494" s="22"/>
      <c r="P6494" s="22"/>
    </row>
    <row r="6495" spans="1:16" ht="45" x14ac:dyDescent="0.25">
      <c r="A6495" s="21" t="s">
        <v>10388</v>
      </c>
      <c r="B6495" s="21" t="s">
        <v>49</v>
      </c>
      <c r="C6495" s="22"/>
      <c r="D6495" s="22"/>
      <c r="E6495" s="22"/>
      <c r="F6495" s="22"/>
      <c r="G6495" s="22"/>
      <c r="H6495" s="22"/>
      <c r="I6495" s="22"/>
      <c r="J6495" s="22"/>
      <c r="K6495" s="23">
        <v>1</v>
      </c>
      <c r="L6495" s="23">
        <v>1</v>
      </c>
      <c r="M6495" s="21" t="s">
        <v>50</v>
      </c>
      <c r="N6495" s="21" t="s">
        <v>50</v>
      </c>
      <c r="O6495" s="22"/>
      <c r="P6495" s="22"/>
    </row>
    <row r="6496" spans="1:16" ht="45" x14ac:dyDescent="0.25">
      <c r="A6496" s="21" t="s">
        <v>10389</v>
      </c>
      <c r="B6496" s="21" t="s">
        <v>49</v>
      </c>
      <c r="C6496" s="22"/>
      <c r="D6496" s="22"/>
      <c r="E6496" s="22"/>
      <c r="F6496" s="22"/>
      <c r="G6496" s="22"/>
      <c r="H6496" s="22"/>
      <c r="I6496" s="22"/>
      <c r="J6496" s="22"/>
      <c r="K6496" s="23">
        <v>1</v>
      </c>
      <c r="L6496" s="23">
        <v>1</v>
      </c>
      <c r="M6496" s="21" t="s">
        <v>50</v>
      </c>
      <c r="N6496" s="21" t="s">
        <v>50</v>
      </c>
      <c r="O6496" s="22"/>
      <c r="P6496" s="22"/>
    </row>
    <row r="6497" spans="1:16" ht="45" x14ac:dyDescent="0.25">
      <c r="A6497" s="21" t="s">
        <v>4521</v>
      </c>
      <c r="B6497" s="21" t="s">
        <v>49</v>
      </c>
      <c r="C6497" s="23">
        <v>18952279.050000001</v>
      </c>
      <c r="D6497" s="23">
        <v>197.5</v>
      </c>
      <c r="E6497" s="23">
        <v>57633391.649999999</v>
      </c>
      <c r="F6497" s="23">
        <v>114.87</v>
      </c>
      <c r="G6497" s="23">
        <v>35932142.210000001</v>
      </c>
      <c r="H6497" s="23">
        <v>84.64</v>
      </c>
      <c r="I6497" s="23">
        <v>72374730.510000005</v>
      </c>
      <c r="J6497" s="23">
        <v>143.27000000000001</v>
      </c>
      <c r="K6497" s="23">
        <v>1</v>
      </c>
      <c r="L6497" s="23">
        <v>1</v>
      </c>
      <c r="M6497" s="21" t="s">
        <v>50</v>
      </c>
      <c r="N6497" s="21" t="s">
        <v>58</v>
      </c>
      <c r="O6497" s="22"/>
      <c r="P6497" s="23">
        <v>416509.5</v>
      </c>
    </row>
    <row r="6498" spans="1:16" ht="45" x14ac:dyDescent="0.25">
      <c r="A6498" s="21" t="s">
        <v>785</v>
      </c>
      <c r="B6498" s="21" t="s">
        <v>49</v>
      </c>
      <c r="C6498" s="23">
        <v>31825511.800000001</v>
      </c>
      <c r="D6498" s="23">
        <v>64.62</v>
      </c>
      <c r="E6498" s="23">
        <v>47033224.590000004</v>
      </c>
      <c r="F6498" s="23">
        <v>78.44</v>
      </c>
      <c r="G6498" s="23">
        <v>46766841.350000001</v>
      </c>
      <c r="H6498" s="23">
        <v>84.64</v>
      </c>
      <c r="I6498" s="23">
        <v>27457096.149999999</v>
      </c>
      <c r="J6498" s="23">
        <v>51.94</v>
      </c>
      <c r="K6498" s="23">
        <v>1</v>
      </c>
      <c r="L6498" s="23">
        <v>1</v>
      </c>
      <c r="M6498" s="21" t="s">
        <v>50</v>
      </c>
      <c r="N6498" s="21" t="s">
        <v>58</v>
      </c>
      <c r="O6498" s="22"/>
      <c r="P6498" s="23">
        <v>547086.75</v>
      </c>
    </row>
    <row r="6499" spans="1:16" ht="45" x14ac:dyDescent="0.25">
      <c r="A6499" s="21" t="s">
        <v>4526</v>
      </c>
      <c r="B6499" s="21" t="s">
        <v>49</v>
      </c>
      <c r="C6499" s="23">
        <v>16305330.949999999</v>
      </c>
      <c r="D6499" s="23">
        <v>41.97</v>
      </c>
      <c r="E6499" s="23">
        <v>15862075.33</v>
      </c>
      <c r="F6499" s="23">
        <v>42.56</v>
      </c>
      <c r="G6499" s="23">
        <v>11951551.98</v>
      </c>
      <c r="H6499" s="23">
        <v>27.29</v>
      </c>
      <c r="I6499" s="23">
        <v>13246809.300000001</v>
      </c>
      <c r="J6499" s="23">
        <v>27.78</v>
      </c>
      <c r="K6499" s="23">
        <v>1</v>
      </c>
      <c r="L6499" s="23">
        <v>1</v>
      </c>
      <c r="M6499" s="21" t="s">
        <v>50</v>
      </c>
      <c r="N6499" s="21" t="s">
        <v>58</v>
      </c>
      <c r="O6499" s="22"/>
      <c r="P6499" s="23">
        <v>421006.25</v>
      </c>
    </row>
    <row r="6500" spans="1:16" ht="45" x14ac:dyDescent="0.25">
      <c r="A6500" s="21" t="s">
        <v>10390</v>
      </c>
      <c r="B6500" s="21" t="s">
        <v>49</v>
      </c>
      <c r="C6500" s="22"/>
      <c r="D6500" s="22"/>
      <c r="E6500" s="22"/>
      <c r="F6500" s="22"/>
      <c r="G6500" s="22"/>
      <c r="H6500" s="22"/>
      <c r="I6500" s="22"/>
      <c r="J6500" s="22"/>
      <c r="K6500" s="23">
        <v>1</v>
      </c>
      <c r="L6500" s="23">
        <v>1</v>
      </c>
      <c r="M6500" s="21" t="s">
        <v>50</v>
      </c>
      <c r="N6500" s="21" t="s">
        <v>50</v>
      </c>
      <c r="O6500" s="22"/>
      <c r="P6500" s="22"/>
    </row>
    <row r="6501" spans="1:16" ht="45" x14ac:dyDescent="0.25">
      <c r="A6501" s="21" t="s">
        <v>10391</v>
      </c>
      <c r="B6501" s="21" t="s">
        <v>49</v>
      </c>
      <c r="C6501" s="22"/>
      <c r="D6501" s="22"/>
      <c r="E6501" s="22"/>
      <c r="F6501" s="22"/>
      <c r="G6501" s="22"/>
      <c r="H6501" s="22"/>
      <c r="I6501" s="22"/>
      <c r="J6501" s="22"/>
      <c r="K6501" s="23">
        <v>1</v>
      </c>
      <c r="L6501" s="23">
        <v>1</v>
      </c>
      <c r="M6501" s="21" t="s">
        <v>50</v>
      </c>
      <c r="N6501" s="21" t="s">
        <v>50</v>
      </c>
      <c r="O6501" s="22"/>
      <c r="P6501" s="22"/>
    </row>
    <row r="6502" spans="1:16" ht="45" x14ac:dyDescent="0.25">
      <c r="A6502" s="21" t="s">
        <v>1325</v>
      </c>
      <c r="B6502" s="21" t="s">
        <v>49</v>
      </c>
      <c r="C6502" s="23">
        <v>12504653.74</v>
      </c>
      <c r="D6502" s="23">
        <v>110.96</v>
      </c>
      <c r="E6502" s="23">
        <v>27906893.149999999</v>
      </c>
      <c r="F6502" s="23">
        <v>392.07</v>
      </c>
      <c r="G6502" s="23">
        <v>14735886.83</v>
      </c>
      <c r="H6502" s="23">
        <v>246.31</v>
      </c>
      <c r="I6502" s="23">
        <v>22950182.170000002</v>
      </c>
      <c r="J6502" s="23">
        <v>340.23</v>
      </c>
      <c r="K6502" s="23">
        <v>1</v>
      </c>
      <c r="L6502" s="23">
        <v>1</v>
      </c>
      <c r="M6502" s="21" t="s">
        <v>50</v>
      </c>
      <c r="N6502" s="21" t="s">
        <v>1462</v>
      </c>
      <c r="O6502" s="22"/>
      <c r="P6502" s="23">
        <v>50525</v>
      </c>
    </row>
    <row r="6503" spans="1:16" ht="45" x14ac:dyDescent="0.25">
      <c r="A6503" s="21" t="s">
        <v>4539</v>
      </c>
      <c r="B6503" s="21" t="s">
        <v>49</v>
      </c>
      <c r="C6503" s="23">
        <v>38812773.210000001</v>
      </c>
      <c r="D6503" s="23">
        <v>87.64</v>
      </c>
      <c r="E6503" s="23">
        <v>25394787.98</v>
      </c>
      <c r="F6503" s="23">
        <v>62.03</v>
      </c>
      <c r="G6503" s="23">
        <v>27926005.440000001</v>
      </c>
      <c r="H6503" s="23">
        <v>59.81</v>
      </c>
      <c r="I6503" s="23">
        <v>45366513.259999998</v>
      </c>
      <c r="J6503" s="23">
        <v>91.18</v>
      </c>
      <c r="K6503" s="23">
        <v>1</v>
      </c>
      <c r="L6503" s="23">
        <v>1</v>
      </c>
      <c r="M6503" s="21" t="s">
        <v>50</v>
      </c>
      <c r="N6503" s="21" t="s">
        <v>58</v>
      </c>
      <c r="O6503" s="22"/>
      <c r="P6503" s="23">
        <v>379425.5</v>
      </c>
    </row>
    <row r="6504" spans="1:16" ht="45" x14ac:dyDescent="0.25">
      <c r="A6504" s="21" t="s">
        <v>4544</v>
      </c>
      <c r="B6504" s="21" t="s">
        <v>49</v>
      </c>
      <c r="C6504" s="23">
        <v>166623120.40000001</v>
      </c>
      <c r="D6504" s="23">
        <v>40.17</v>
      </c>
      <c r="E6504" s="23">
        <v>115466716.95</v>
      </c>
      <c r="F6504" s="23">
        <v>103.42</v>
      </c>
      <c r="G6504" s="23">
        <v>114699849.11</v>
      </c>
      <c r="H6504" s="23">
        <v>124.39</v>
      </c>
      <c r="I6504" s="23">
        <v>133812182.36</v>
      </c>
      <c r="J6504" s="23">
        <v>111.42</v>
      </c>
      <c r="K6504" s="23">
        <v>1</v>
      </c>
      <c r="L6504" s="23">
        <v>1</v>
      </c>
      <c r="M6504" s="21" t="s">
        <v>50</v>
      </c>
      <c r="N6504" s="21" t="s">
        <v>58</v>
      </c>
      <c r="O6504" s="22"/>
      <c r="P6504" s="23">
        <v>1381479.75</v>
      </c>
    </row>
    <row r="6505" spans="1:16" ht="45" x14ac:dyDescent="0.25">
      <c r="A6505" s="21" t="s">
        <v>786</v>
      </c>
      <c r="B6505" s="21" t="s">
        <v>49</v>
      </c>
      <c r="C6505" s="23">
        <v>37382692.939999998</v>
      </c>
      <c r="D6505" s="23">
        <v>457.61</v>
      </c>
      <c r="E6505" s="23">
        <v>31147832.120000001</v>
      </c>
      <c r="F6505" s="23">
        <v>440.82</v>
      </c>
      <c r="G6505" s="23">
        <v>57889165.619999997</v>
      </c>
      <c r="H6505" s="23">
        <v>743.27</v>
      </c>
      <c r="I6505" s="23">
        <v>41397974.850000001</v>
      </c>
      <c r="J6505" s="23">
        <v>572.20000000000005</v>
      </c>
      <c r="K6505" s="23">
        <v>1</v>
      </c>
      <c r="L6505" s="23">
        <v>1</v>
      </c>
      <c r="M6505" s="21" t="s">
        <v>50</v>
      </c>
      <c r="N6505" s="21" t="s">
        <v>1462</v>
      </c>
      <c r="O6505" s="22"/>
      <c r="P6505" s="23">
        <v>75904</v>
      </c>
    </row>
    <row r="6506" spans="1:16" ht="45" x14ac:dyDescent="0.25">
      <c r="A6506" s="21" t="s">
        <v>4553</v>
      </c>
      <c r="B6506" s="21" t="s">
        <v>49</v>
      </c>
      <c r="C6506" s="23">
        <v>7303881.5700000003</v>
      </c>
      <c r="D6506" s="23">
        <v>439.45</v>
      </c>
      <c r="E6506" s="23">
        <v>6669464.9299999997</v>
      </c>
      <c r="F6506" s="23">
        <v>401.12</v>
      </c>
      <c r="G6506" s="23">
        <v>4784193.38</v>
      </c>
      <c r="H6506" s="23">
        <v>263.05</v>
      </c>
      <c r="I6506" s="23">
        <v>7763459.0800000001</v>
      </c>
      <c r="J6506" s="23">
        <v>457.87</v>
      </c>
      <c r="K6506" s="23">
        <v>1</v>
      </c>
      <c r="L6506" s="23">
        <v>1</v>
      </c>
      <c r="M6506" s="21" t="s">
        <v>50</v>
      </c>
      <c r="N6506" s="21" t="s">
        <v>5192</v>
      </c>
      <c r="O6506" s="22"/>
      <c r="P6506" s="23">
        <v>29013.25</v>
      </c>
    </row>
    <row r="6507" spans="1:16" ht="45" x14ac:dyDescent="0.25">
      <c r="A6507" s="21" t="s">
        <v>10392</v>
      </c>
      <c r="B6507" s="21" t="s">
        <v>49</v>
      </c>
      <c r="C6507" s="22"/>
      <c r="D6507" s="22"/>
      <c r="E6507" s="22"/>
      <c r="F6507" s="22"/>
      <c r="G6507" s="22"/>
      <c r="H6507" s="22"/>
      <c r="I6507" s="22"/>
      <c r="J6507" s="22"/>
      <c r="K6507" s="23">
        <v>1</v>
      </c>
      <c r="L6507" s="23">
        <v>1</v>
      </c>
      <c r="M6507" s="21" t="s">
        <v>50</v>
      </c>
      <c r="N6507" s="21" t="s">
        <v>50</v>
      </c>
      <c r="O6507" s="22"/>
      <c r="P6507" s="22"/>
    </row>
    <row r="6508" spans="1:16" ht="45" x14ac:dyDescent="0.25">
      <c r="A6508" s="21" t="s">
        <v>10393</v>
      </c>
      <c r="B6508" s="21" t="s">
        <v>49</v>
      </c>
      <c r="C6508" s="22"/>
      <c r="D6508" s="22"/>
      <c r="E6508" s="22"/>
      <c r="F6508" s="22"/>
      <c r="G6508" s="22"/>
      <c r="H6508" s="22"/>
      <c r="I6508" s="22"/>
      <c r="J6508" s="22"/>
      <c r="K6508" s="23">
        <v>1</v>
      </c>
      <c r="L6508" s="23">
        <v>1</v>
      </c>
      <c r="M6508" s="21" t="s">
        <v>50</v>
      </c>
      <c r="N6508" s="21" t="s">
        <v>50</v>
      </c>
      <c r="O6508" s="22"/>
      <c r="P6508" s="22"/>
    </row>
    <row r="6509" spans="1:16" ht="45" x14ac:dyDescent="0.25">
      <c r="A6509" s="21" t="s">
        <v>788</v>
      </c>
      <c r="B6509" s="21" t="s">
        <v>49</v>
      </c>
      <c r="C6509" s="23">
        <v>27650705.859999999</v>
      </c>
      <c r="D6509" s="23">
        <v>457.61</v>
      </c>
      <c r="E6509" s="23">
        <v>23038991.48</v>
      </c>
      <c r="F6509" s="23">
        <v>440.82</v>
      </c>
      <c r="G6509" s="23">
        <v>42818645.890000001</v>
      </c>
      <c r="H6509" s="23">
        <v>743.27</v>
      </c>
      <c r="I6509" s="23">
        <v>37381570.07</v>
      </c>
      <c r="J6509" s="23">
        <v>644.63</v>
      </c>
      <c r="K6509" s="23">
        <v>1</v>
      </c>
      <c r="L6509" s="23">
        <v>1</v>
      </c>
      <c r="M6509" s="21" t="s">
        <v>50</v>
      </c>
      <c r="N6509" s="21" t="s">
        <v>1462</v>
      </c>
      <c r="O6509" s="22"/>
      <c r="P6509" s="23">
        <v>47936</v>
      </c>
    </row>
    <row r="6510" spans="1:16" ht="45" x14ac:dyDescent="0.25">
      <c r="A6510" s="21" t="s">
        <v>10394</v>
      </c>
      <c r="B6510" s="21" t="s">
        <v>49</v>
      </c>
      <c r="C6510" s="22"/>
      <c r="D6510" s="22"/>
      <c r="E6510" s="22"/>
      <c r="F6510" s="22"/>
      <c r="G6510" s="22"/>
      <c r="H6510" s="22"/>
      <c r="I6510" s="22"/>
      <c r="J6510" s="22"/>
      <c r="K6510" s="23">
        <v>1</v>
      </c>
      <c r="L6510" s="23">
        <v>1</v>
      </c>
      <c r="M6510" s="21" t="s">
        <v>50</v>
      </c>
      <c r="N6510" s="21" t="s">
        <v>50</v>
      </c>
      <c r="O6510" s="22"/>
      <c r="P6510" s="22"/>
    </row>
    <row r="6511" spans="1:16" ht="45" x14ac:dyDescent="0.25">
      <c r="A6511" s="21" t="s">
        <v>4556</v>
      </c>
      <c r="B6511" s="21" t="s">
        <v>49</v>
      </c>
      <c r="C6511" s="23">
        <v>12889911.869999999</v>
      </c>
      <c r="D6511" s="23">
        <v>152.44999999999999</v>
      </c>
      <c r="E6511" s="23">
        <v>10123918.33</v>
      </c>
      <c r="F6511" s="23">
        <v>136.97999999999999</v>
      </c>
      <c r="G6511" s="23">
        <v>9351210.2699999996</v>
      </c>
      <c r="H6511" s="23">
        <v>120.77</v>
      </c>
      <c r="I6511" s="23">
        <v>10212343.439999999</v>
      </c>
      <c r="J6511" s="23">
        <v>128.65</v>
      </c>
      <c r="K6511" s="23">
        <v>1</v>
      </c>
      <c r="L6511" s="23">
        <v>1</v>
      </c>
      <c r="M6511" s="21" t="s">
        <v>50</v>
      </c>
      <c r="N6511" s="21" t="s">
        <v>1462</v>
      </c>
      <c r="O6511" s="22"/>
      <c r="P6511" s="23">
        <v>101977</v>
      </c>
    </row>
    <row r="6512" spans="1:16" ht="45" x14ac:dyDescent="0.25">
      <c r="A6512" s="21" t="s">
        <v>10395</v>
      </c>
      <c r="B6512" s="21" t="s">
        <v>49</v>
      </c>
      <c r="C6512" s="22"/>
      <c r="D6512" s="22"/>
      <c r="E6512" s="22"/>
      <c r="F6512" s="22"/>
      <c r="G6512" s="22"/>
      <c r="H6512" s="22"/>
      <c r="I6512" s="22"/>
      <c r="J6512" s="22"/>
      <c r="K6512" s="23">
        <v>1</v>
      </c>
      <c r="L6512" s="23">
        <v>1</v>
      </c>
      <c r="M6512" s="21" t="s">
        <v>50</v>
      </c>
      <c r="N6512" s="21" t="s">
        <v>50</v>
      </c>
      <c r="O6512" s="22"/>
      <c r="P6512" s="22"/>
    </row>
    <row r="6513" spans="1:16" ht="45" x14ac:dyDescent="0.25">
      <c r="A6513" s="21" t="s">
        <v>10396</v>
      </c>
      <c r="B6513" s="21" t="s">
        <v>49</v>
      </c>
      <c r="C6513" s="22"/>
      <c r="D6513" s="22"/>
      <c r="E6513" s="22"/>
      <c r="F6513" s="22"/>
      <c r="G6513" s="22"/>
      <c r="H6513" s="22"/>
      <c r="I6513" s="22"/>
      <c r="J6513" s="22"/>
      <c r="K6513" s="23">
        <v>1</v>
      </c>
      <c r="L6513" s="23">
        <v>1</v>
      </c>
      <c r="M6513" s="21" t="s">
        <v>50</v>
      </c>
      <c r="N6513" s="21" t="s">
        <v>50</v>
      </c>
      <c r="O6513" s="22"/>
      <c r="P6513" s="22"/>
    </row>
    <row r="6514" spans="1:16" ht="45" x14ac:dyDescent="0.25">
      <c r="A6514" s="21" t="s">
        <v>10397</v>
      </c>
      <c r="B6514" s="21" t="s">
        <v>49</v>
      </c>
      <c r="C6514" s="22"/>
      <c r="D6514" s="22"/>
      <c r="E6514" s="22"/>
      <c r="F6514" s="22"/>
      <c r="G6514" s="22"/>
      <c r="H6514" s="22"/>
      <c r="I6514" s="22"/>
      <c r="J6514" s="22"/>
      <c r="K6514" s="23">
        <v>1</v>
      </c>
      <c r="L6514" s="23">
        <v>1</v>
      </c>
      <c r="M6514" s="21" t="s">
        <v>50</v>
      </c>
      <c r="N6514" s="21" t="s">
        <v>50</v>
      </c>
      <c r="O6514" s="22"/>
      <c r="P6514" s="22"/>
    </row>
    <row r="6515" spans="1:16" ht="45" x14ac:dyDescent="0.25">
      <c r="A6515" s="21" t="s">
        <v>10398</v>
      </c>
      <c r="B6515" s="21" t="s">
        <v>49</v>
      </c>
      <c r="C6515" s="22"/>
      <c r="D6515" s="22"/>
      <c r="E6515" s="22"/>
      <c r="F6515" s="22"/>
      <c r="G6515" s="22"/>
      <c r="H6515" s="22"/>
      <c r="I6515" s="22"/>
      <c r="J6515" s="22"/>
      <c r="K6515" s="23">
        <v>1</v>
      </c>
      <c r="L6515" s="23">
        <v>1</v>
      </c>
      <c r="M6515" s="21" t="s">
        <v>50</v>
      </c>
      <c r="N6515" s="21" t="s">
        <v>50</v>
      </c>
      <c r="O6515" s="22"/>
      <c r="P6515" s="22"/>
    </row>
    <row r="6516" spans="1:16" ht="45" x14ac:dyDescent="0.25">
      <c r="A6516" s="21" t="s">
        <v>4558</v>
      </c>
      <c r="B6516" s="21" t="s">
        <v>49</v>
      </c>
      <c r="C6516" s="23">
        <v>8402169.25</v>
      </c>
      <c r="D6516" s="23">
        <v>158.74</v>
      </c>
      <c r="E6516" s="23">
        <v>6507012.6699999999</v>
      </c>
      <c r="F6516" s="23">
        <v>157.69999999999999</v>
      </c>
      <c r="G6516" s="23">
        <v>5986450.2199999997</v>
      </c>
      <c r="H6516" s="23">
        <v>143.66</v>
      </c>
      <c r="I6516" s="23">
        <v>5831468.54</v>
      </c>
      <c r="J6516" s="23">
        <v>134.63</v>
      </c>
      <c r="K6516" s="23">
        <v>1</v>
      </c>
      <c r="L6516" s="23">
        <v>1</v>
      </c>
      <c r="M6516" s="21" t="s">
        <v>50</v>
      </c>
      <c r="N6516" s="21" t="s">
        <v>1462</v>
      </c>
      <c r="O6516" s="22"/>
      <c r="P6516" s="23">
        <v>49469.75</v>
      </c>
    </row>
    <row r="6517" spans="1:16" ht="45" x14ac:dyDescent="0.25">
      <c r="A6517" s="21" t="s">
        <v>1326</v>
      </c>
      <c r="B6517" s="21" t="s">
        <v>49</v>
      </c>
      <c r="C6517" s="23">
        <v>18943662.140000001</v>
      </c>
      <c r="D6517" s="23">
        <v>1315.08</v>
      </c>
      <c r="E6517" s="23">
        <v>22363935.670000002</v>
      </c>
      <c r="F6517" s="23">
        <v>810.5</v>
      </c>
      <c r="G6517" s="23">
        <v>35696068.450000003</v>
      </c>
      <c r="H6517" s="23">
        <v>1953.78</v>
      </c>
      <c r="I6517" s="23">
        <v>30115582.210000001</v>
      </c>
      <c r="J6517" s="23">
        <v>2051.04</v>
      </c>
      <c r="K6517" s="23">
        <v>1</v>
      </c>
      <c r="L6517" s="23">
        <v>1</v>
      </c>
      <c r="M6517" s="21" t="s">
        <v>50</v>
      </c>
      <c r="N6517" s="21" t="s">
        <v>5192</v>
      </c>
      <c r="O6517" s="22"/>
      <c r="P6517" s="23">
        <v>16696</v>
      </c>
    </row>
    <row r="6518" spans="1:16" ht="45" x14ac:dyDescent="0.25">
      <c r="A6518" s="21" t="s">
        <v>10399</v>
      </c>
      <c r="B6518" s="21" t="s">
        <v>49</v>
      </c>
      <c r="C6518" s="22"/>
      <c r="D6518" s="22"/>
      <c r="E6518" s="22"/>
      <c r="F6518" s="22"/>
      <c r="G6518" s="22"/>
      <c r="H6518" s="22"/>
      <c r="I6518" s="22"/>
      <c r="J6518" s="22"/>
      <c r="K6518" s="23">
        <v>1</v>
      </c>
      <c r="L6518" s="23">
        <v>1</v>
      </c>
      <c r="M6518" s="21" t="s">
        <v>50</v>
      </c>
      <c r="N6518" s="21" t="s">
        <v>50</v>
      </c>
      <c r="O6518" s="22"/>
      <c r="P6518" s="22"/>
    </row>
    <row r="6519" spans="1:16" ht="45" x14ac:dyDescent="0.25">
      <c r="A6519" s="21" t="s">
        <v>10400</v>
      </c>
      <c r="B6519" s="21" t="s">
        <v>49</v>
      </c>
      <c r="C6519" s="22"/>
      <c r="D6519" s="22"/>
      <c r="E6519" s="22"/>
      <c r="F6519" s="22"/>
      <c r="G6519" s="22"/>
      <c r="H6519" s="22"/>
      <c r="I6519" s="22"/>
      <c r="J6519" s="22"/>
      <c r="K6519" s="23">
        <v>1</v>
      </c>
      <c r="L6519" s="23">
        <v>1</v>
      </c>
      <c r="M6519" s="21" t="s">
        <v>50</v>
      </c>
      <c r="N6519" s="21" t="s">
        <v>50</v>
      </c>
      <c r="O6519" s="22"/>
      <c r="P6519" s="22"/>
    </row>
    <row r="6520" spans="1:16" ht="45" x14ac:dyDescent="0.25">
      <c r="A6520" s="21" t="s">
        <v>4564</v>
      </c>
      <c r="B6520" s="21" t="s">
        <v>49</v>
      </c>
      <c r="C6520" s="23">
        <v>13802861.85</v>
      </c>
      <c r="D6520" s="23">
        <v>337.27</v>
      </c>
      <c r="E6520" s="23">
        <v>15021497.17</v>
      </c>
      <c r="F6520" s="23">
        <v>192.67</v>
      </c>
      <c r="G6520" s="23">
        <v>10931919.02</v>
      </c>
      <c r="H6520" s="23">
        <v>148.66</v>
      </c>
      <c r="I6520" s="23">
        <v>13150203.77</v>
      </c>
      <c r="J6520" s="23">
        <v>164.51</v>
      </c>
      <c r="K6520" s="23">
        <v>1</v>
      </c>
      <c r="L6520" s="23">
        <v>1</v>
      </c>
      <c r="M6520" s="21" t="s">
        <v>50</v>
      </c>
      <c r="N6520" s="21" t="s">
        <v>1462</v>
      </c>
      <c r="O6520" s="22"/>
      <c r="P6520" s="23">
        <v>64848.25</v>
      </c>
    </row>
    <row r="6521" spans="1:16" ht="45" x14ac:dyDescent="0.25">
      <c r="A6521" s="21" t="s">
        <v>10401</v>
      </c>
      <c r="B6521" s="21" t="s">
        <v>49</v>
      </c>
      <c r="C6521" s="22"/>
      <c r="D6521" s="22"/>
      <c r="E6521" s="22"/>
      <c r="F6521" s="22"/>
      <c r="G6521" s="22"/>
      <c r="H6521" s="22"/>
      <c r="I6521" s="22"/>
      <c r="J6521" s="22"/>
      <c r="K6521" s="23">
        <v>1</v>
      </c>
      <c r="L6521" s="23">
        <v>1</v>
      </c>
      <c r="M6521" s="21" t="s">
        <v>50</v>
      </c>
      <c r="N6521" s="21" t="s">
        <v>50</v>
      </c>
      <c r="O6521" s="22"/>
      <c r="P6521" s="22"/>
    </row>
    <row r="6522" spans="1:16" ht="45" x14ac:dyDescent="0.25">
      <c r="A6522" s="21" t="s">
        <v>10402</v>
      </c>
      <c r="B6522" s="21" t="s">
        <v>49</v>
      </c>
      <c r="C6522" s="22"/>
      <c r="D6522" s="22"/>
      <c r="E6522" s="22"/>
      <c r="F6522" s="22"/>
      <c r="G6522" s="22"/>
      <c r="H6522" s="22"/>
      <c r="I6522" s="22"/>
      <c r="J6522" s="22"/>
      <c r="K6522" s="23">
        <v>1</v>
      </c>
      <c r="L6522" s="23">
        <v>1</v>
      </c>
      <c r="M6522" s="21" t="s">
        <v>50</v>
      </c>
      <c r="N6522" s="21" t="s">
        <v>50</v>
      </c>
      <c r="O6522" s="22"/>
      <c r="P6522" s="22"/>
    </row>
    <row r="6523" spans="1:16" ht="45" x14ac:dyDescent="0.25">
      <c r="A6523" s="21" t="s">
        <v>10403</v>
      </c>
      <c r="B6523" s="21" t="s">
        <v>49</v>
      </c>
      <c r="C6523" s="22"/>
      <c r="D6523" s="22"/>
      <c r="E6523" s="22"/>
      <c r="F6523" s="22"/>
      <c r="G6523" s="22"/>
      <c r="H6523" s="22"/>
      <c r="I6523" s="22"/>
      <c r="J6523" s="22"/>
      <c r="K6523" s="23">
        <v>1</v>
      </c>
      <c r="L6523" s="23">
        <v>1</v>
      </c>
      <c r="M6523" s="21" t="s">
        <v>50</v>
      </c>
      <c r="N6523" s="21" t="s">
        <v>50</v>
      </c>
      <c r="O6523" s="22"/>
      <c r="P6523" s="22"/>
    </row>
    <row r="6524" spans="1:16" ht="45" x14ac:dyDescent="0.25">
      <c r="A6524" s="21" t="s">
        <v>10404</v>
      </c>
      <c r="B6524" s="21" t="s">
        <v>49</v>
      </c>
      <c r="C6524" s="22"/>
      <c r="D6524" s="22"/>
      <c r="E6524" s="22"/>
      <c r="F6524" s="22"/>
      <c r="G6524" s="22"/>
      <c r="H6524" s="22"/>
      <c r="I6524" s="22"/>
      <c r="J6524" s="22"/>
      <c r="K6524" s="23">
        <v>1</v>
      </c>
      <c r="L6524" s="23">
        <v>1</v>
      </c>
      <c r="M6524" s="21" t="s">
        <v>50</v>
      </c>
      <c r="N6524" s="21" t="s">
        <v>50</v>
      </c>
      <c r="O6524" s="22"/>
      <c r="P6524" s="22"/>
    </row>
    <row r="6525" spans="1:16" ht="45" x14ac:dyDescent="0.25">
      <c r="A6525" s="21" t="s">
        <v>10405</v>
      </c>
      <c r="B6525" s="21" t="s">
        <v>49</v>
      </c>
      <c r="C6525" s="22"/>
      <c r="D6525" s="22"/>
      <c r="E6525" s="22"/>
      <c r="F6525" s="22"/>
      <c r="G6525" s="22"/>
      <c r="H6525" s="22"/>
      <c r="I6525" s="22"/>
      <c r="J6525" s="22"/>
      <c r="K6525" s="23">
        <v>1</v>
      </c>
      <c r="L6525" s="23">
        <v>1</v>
      </c>
      <c r="M6525" s="21" t="s">
        <v>50</v>
      </c>
      <c r="N6525" s="21" t="s">
        <v>50</v>
      </c>
      <c r="O6525" s="22"/>
      <c r="P6525" s="22"/>
    </row>
    <row r="6526" spans="1:16" ht="45" x14ac:dyDescent="0.25">
      <c r="A6526" s="21" t="s">
        <v>10406</v>
      </c>
      <c r="B6526" s="21" t="s">
        <v>49</v>
      </c>
      <c r="C6526" s="22"/>
      <c r="D6526" s="22"/>
      <c r="E6526" s="22"/>
      <c r="F6526" s="22"/>
      <c r="G6526" s="22"/>
      <c r="H6526" s="22"/>
      <c r="I6526" s="22"/>
      <c r="J6526" s="22"/>
      <c r="K6526" s="23">
        <v>1</v>
      </c>
      <c r="L6526" s="23">
        <v>1</v>
      </c>
      <c r="M6526" s="21" t="s">
        <v>50</v>
      </c>
      <c r="N6526" s="21" t="s">
        <v>50</v>
      </c>
      <c r="O6526" s="22"/>
      <c r="P6526" s="22"/>
    </row>
    <row r="6527" spans="1:16" ht="45" x14ac:dyDescent="0.25">
      <c r="A6527" s="21" t="s">
        <v>10407</v>
      </c>
      <c r="B6527" s="21" t="s">
        <v>49</v>
      </c>
      <c r="C6527" s="22"/>
      <c r="D6527" s="22"/>
      <c r="E6527" s="22"/>
      <c r="F6527" s="22"/>
      <c r="G6527" s="22"/>
      <c r="H6527" s="22"/>
      <c r="I6527" s="22"/>
      <c r="J6527" s="22"/>
      <c r="K6527" s="23">
        <v>1</v>
      </c>
      <c r="L6527" s="23">
        <v>1</v>
      </c>
      <c r="M6527" s="21" t="s">
        <v>50</v>
      </c>
      <c r="N6527" s="21" t="s">
        <v>50</v>
      </c>
      <c r="O6527" s="22"/>
      <c r="P6527" s="22"/>
    </row>
    <row r="6528" spans="1:16" ht="45" x14ac:dyDescent="0.25">
      <c r="A6528" s="21" t="s">
        <v>10408</v>
      </c>
      <c r="B6528" s="21" t="s">
        <v>49</v>
      </c>
      <c r="C6528" s="22"/>
      <c r="D6528" s="22"/>
      <c r="E6528" s="22"/>
      <c r="F6528" s="22"/>
      <c r="G6528" s="22"/>
      <c r="H6528" s="22"/>
      <c r="I6528" s="22"/>
      <c r="J6528" s="22"/>
      <c r="K6528" s="23">
        <v>1</v>
      </c>
      <c r="L6528" s="23">
        <v>1</v>
      </c>
      <c r="M6528" s="21" t="s">
        <v>50</v>
      </c>
      <c r="N6528" s="21" t="s">
        <v>50</v>
      </c>
      <c r="O6528" s="22"/>
      <c r="P6528" s="22"/>
    </row>
    <row r="6529" spans="1:16" ht="45" x14ac:dyDescent="0.25">
      <c r="A6529" s="21" t="s">
        <v>1327</v>
      </c>
      <c r="B6529" s="21" t="s">
        <v>49</v>
      </c>
      <c r="C6529" s="23">
        <v>25336071.260000002</v>
      </c>
      <c r="D6529" s="23">
        <v>10.41</v>
      </c>
      <c r="E6529" s="23">
        <v>490148502.12</v>
      </c>
      <c r="F6529" s="23">
        <v>59.28</v>
      </c>
      <c r="G6529" s="23">
        <v>263039309.72999999</v>
      </c>
      <c r="H6529" s="23">
        <v>67.010000000000005</v>
      </c>
      <c r="I6529" s="23">
        <v>252239091.99000001</v>
      </c>
      <c r="J6529" s="23">
        <v>45.15</v>
      </c>
      <c r="K6529" s="23">
        <v>1</v>
      </c>
      <c r="L6529" s="23">
        <v>1</v>
      </c>
      <c r="M6529" s="21" t="s">
        <v>50</v>
      </c>
      <c r="N6529" s="21" t="s">
        <v>204</v>
      </c>
      <c r="O6529" s="22"/>
      <c r="P6529" s="23">
        <v>2052953.75</v>
      </c>
    </row>
    <row r="6530" spans="1:16" ht="45" x14ac:dyDescent="0.25">
      <c r="A6530" s="21" t="s">
        <v>4568</v>
      </c>
      <c r="B6530" s="21" t="s">
        <v>49</v>
      </c>
      <c r="C6530" s="23">
        <v>16491055.93</v>
      </c>
      <c r="D6530" s="23">
        <v>41.97</v>
      </c>
      <c r="E6530" s="23">
        <v>16042751.43</v>
      </c>
      <c r="F6530" s="23">
        <v>42.56</v>
      </c>
      <c r="G6530" s="23">
        <v>17974011.09</v>
      </c>
      <c r="H6530" s="23">
        <v>46.1</v>
      </c>
      <c r="I6530" s="23">
        <v>13397696.359999999</v>
      </c>
      <c r="J6530" s="23">
        <v>27.78</v>
      </c>
      <c r="K6530" s="23">
        <v>1</v>
      </c>
      <c r="L6530" s="23">
        <v>1</v>
      </c>
      <c r="M6530" s="21" t="s">
        <v>50</v>
      </c>
      <c r="N6530" s="21" t="s">
        <v>58</v>
      </c>
      <c r="O6530" s="22"/>
      <c r="P6530" s="23">
        <v>403189.5</v>
      </c>
    </row>
    <row r="6531" spans="1:16" ht="45" x14ac:dyDescent="0.25">
      <c r="A6531" s="21" t="s">
        <v>4571</v>
      </c>
      <c r="B6531" s="21" t="s">
        <v>49</v>
      </c>
      <c r="C6531" s="23">
        <v>63806087.450000003</v>
      </c>
      <c r="D6531" s="23">
        <v>41.97</v>
      </c>
      <c r="E6531" s="23">
        <v>62071537.729999997</v>
      </c>
      <c r="F6531" s="23">
        <v>42.56</v>
      </c>
      <c r="G6531" s="23">
        <v>46768861.859999999</v>
      </c>
      <c r="H6531" s="23">
        <v>27.29</v>
      </c>
      <c r="I6531" s="23">
        <v>74609529.640000001</v>
      </c>
      <c r="J6531" s="23">
        <v>56.34</v>
      </c>
      <c r="K6531" s="23">
        <v>1</v>
      </c>
      <c r="L6531" s="23">
        <v>1</v>
      </c>
      <c r="M6531" s="21" t="s">
        <v>50</v>
      </c>
      <c r="N6531" s="21" t="s">
        <v>58</v>
      </c>
      <c r="O6531" s="22"/>
      <c r="P6531" s="23">
        <v>1313012.25</v>
      </c>
    </row>
    <row r="6532" spans="1:16" ht="45" x14ac:dyDescent="0.25">
      <c r="A6532" s="21" t="s">
        <v>10409</v>
      </c>
      <c r="B6532" s="21" t="s">
        <v>49</v>
      </c>
      <c r="C6532" s="22"/>
      <c r="D6532" s="22"/>
      <c r="E6532" s="22"/>
      <c r="F6532" s="22"/>
      <c r="G6532" s="22"/>
      <c r="H6532" s="22"/>
      <c r="I6532" s="22"/>
      <c r="J6532" s="22"/>
      <c r="K6532" s="23">
        <v>1</v>
      </c>
      <c r="L6532" s="23">
        <v>1</v>
      </c>
      <c r="M6532" s="21" t="s">
        <v>50</v>
      </c>
      <c r="N6532" s="21" t="s">
        <v>50</v>
      </c>
      <c r="O6532" s="22"/>
      <c r="P6532" s="22"/>
    </row>
    <row r="6533" spans="1:16" ht="45" x14ac:dyDescent="0.25">
      <c r="A6533" s="21" t="s">
        <v>10410</v>
      </c>
      <c r="B6533" s="21" t="s">
        <v>49</v>
      </c>
      <c r="C6533" s="22"/>
      <c r="D6533" s="22"/>
      <c r="E6533" s="22"/>
      <c r="F6533" s="22"/>
      <c r="G6533" s="22"/>
      <c r="H6533" s="22"/>
      <c r="I6533" s="22"/>
      <c r="J6533" s="22"/>
      <c r="K6533" s="23">
        <v>1</v>
      </c>
      <c r="L6533" s="23">
        <v>1</v>
      </c>
      <c r="M6533" s="21" t="s">
        <v>50</v>
      </c>
      <c r="N6533" s="21" t="s">
        <v>50</v>
      </c>
      <c r="O6533" s="22"/>
      <c r="P6533" s="22"/>
    </row>
    <row r="6534" spans="1:16" ht="45" x14ac:dyDescent="0.25">
      <c r="A6534" s="21" t="s">
        <v>10411</v>
      </c>
      <c r="B6534" s="21" t="s">
        <v>49</v>
      </c>
      <c r="C6534" s="22"/>
      <c r="D6534" s="22"/>
      <c r="E6534" s="22"/>
      <c r="F6534" s="22"/>
      <c r="G6534" s="22"/>
      <c r="H6534" s="22"/>
      <c r="I6534" s="22"/>
      <c r="J6534" s="22"/>
      <c r="K6534" s="23">
        <v>1</v>
      </c>
      <c r="L6534" s="23">
        <v>1</v>
      </c>
      <c r="M6534" s="21" t="s">
        <v>50</v>
      </c>
      <c r="N6534" s="21" t="s">
        <v>50</v>
      </c>
      <c r="O6534" s="22"/>
      <c r="P6534" s="22"/>
    </row>
    <row r="6535" spans="1:16" ht="45" x14ac:dyDescent="0.25">
      <c r="A6535" s="21" t="s">
        <v>10412</v>
      </c>
      <c r="B6535" s="21" t="s">
        <v>49</v>
      </c>
      <c r="C6535" s="22"/>
      <c r="D6535" s="22"/>
      <c r="E6535" s="22"/>
      <c r="F6535" s="22"/>
      <c r="G6535" s="22"/>
      <c r="H6535" s="22"/>
      <c r="I6535" s="22"/>
      <c r="J6535" s="22"/>
      <c r="K6535" s="23">
        <v>1</v>
      </c>
      <c r="L6535" s="23">
        <v>1</v>
      </c>
      <c r="M6535" s="21" t="s">
        <v>50</v>
      </c>
      <c r="N6535" s="21" t="s">
        <v>50</v>
      </c>
      <c r="O6535" s="22"/>
      <c r="P6535" s="22"/>
    </row>
    <row r="6536" spans="1:16" ht="45" x14ac:dyDescent="0.25">
      <c r="A6536" s="21" t="s">
        <v>10413</v>
      </c>
      <c r="B6536" s="21" t="s">
        <v>49</v>
      </c>
      <c r="C6536" s="22"/>
      <c r="D6536" s="22"/>
      <c r="E6536" s="22"/>
      <c r="F6536" s="22"/>
      <c r="G6536" s="22"/>
      <c r="H6536" s="22"/>
      <c r="I6536" s="22"/>
      <c r="J6536" s="22"/>
      <c r="K6536" s="23">
        <v>1</v>
      </c>
      <c r="L6536" s="23">
        <v>1</v>
      </c>
      <c r="M6536" s="21" t="s">
        <v>50</v>
      </c>
      <c r="N6536" s="21" t="s">
        <v>50</v>
      </c>
      <c r="O6536" s="22"/>
      <c r="P6536" s="22"/>
    </row>
    <row r="6537" spans="1:16" ht="45" x14ac:dyDescent="0.25">
      <c r="A6537" s="21" t="s">
        <v>10414</v>
      </c>
      <c r="B6537" s="21" t="s">
        <v>49</v>
      </c>
      <c r="C6537" s="22"/>
      <c r="D6537" s="22"/>
      <c r="E6537" s="22"/>
      <c r="F6537" s="22"/>
      <c r="G6537" s="22"/>
      <c r="H6537" s="22"/>
      <c r="I6537" s="22"/>
      <c r="J6537" s="22"/>
      <c r="K6537" s="23">
        <v>1</v>
      </c>
      <c r="L6537" s="23">
        <v>1</v>
      </c>
      <c r="M6537" s="21" t="s">
        <v>50</v>
      </c>
      <c r="N6537" s="21" t="s">
        <v>50</v>
      </c>
      <c r="O6537" s="22"/>
      <c r="P6537" s="22"/>
    </row>
    <row r="6538" spans="1:16" ht="45" x14ac:dyDescent="0.25">
      <c r="A6538" s="21" t="s">
        <v>10415</v>
      </c>
      <c r="B6538" s="21" t="s">
        <v>49</v>
      </c>
      <c r="C6538" s="22"/>
      <c r="D6538" s="22"/>
      <c r="E6538" s="22"/>
      <c r="F6538" s="22"/>
      <c r="G6538" s="22"/>
      <c r="H6538" s="22"/>
      <c r="I6538" s="22"/>
      <c r="J6538" s="22"/>
      <c r="K6538" s="23">
        <v>1</v>
      </c>
      <c r="L6538" s="23">
        <v>1</v>
      </c>
      <c r="M6538" s="21" t="s">
        <v>50</v>
      </c>
      <c r="N6538" s="21" t="s">
        <v>50</v>
      </c>
      <c r="O6538" s="22"/>
      <c r="P6538" s="22"/>
    </row>
    <row r="6539" spans="1:16" ht="45" x14ac:dyDescent="0.25">
      <c r="A6539" s="21" t="s">
        <v>10416</v>
      </c>
      <c r="B6539" s="21" t="s">
        <v>49</v>
      </c>
      <c r="C6539" s="22"/>
      <c r="D6539" s="22"/>
      <c r="E6539" s="22"/>
      <c r="F6539" s="22"/>
      <c r="G6539" s="22"/>
      <c r="H6539" s="22"/>
      <c r="I6539" s="22"/>
      <c r="J6539" s="22"/>
      <c r="K6539" s="23">
        <v>1</v>
      </c>
      <c r="L6539" s="23">
        <v>1</v>
      </c>
      <c r="M6539" s="21" t="s">
        <v>50</v>
      </c>
      <c r="N6539" s="21" t="s">
        <v>50</v>
      </c>
      <c r="O6539" s="22"/>
      <c r="P6539" s="22"/>
    </row>
    <row r="6540" spans="1:16" ht="45" x14ac:dyDescent="0.25">
      <c r="A6540" s="21" t="s">
        <v>10417</v>
      </c>
      <c r="B6540" s="21" t="s">
        <v>49</v>
      </c>
      <c r="C6540" s="22"/>
      <c r="D6540" s="22"/>
      <c r="E6540" s="22"/>
      <c r="F6540" s="22"/>
      <c r="G6540" s="22"/>
      <c r="H6540" s="22"/>
      <c r="I6540" s="22"/>
      <c r="J6540" s="22"/>
      <c r="K6540" s="23">
        <v>1</v>
      </c>
      <c r="L6540" s="23">
        <v>1</v>
      </c>
      <c r="M6540" s="21" t="s">
        <v>50</v>
      </c>
      <c r="N6540" s="21" t="s">
        <v>50</v>
      </c>
      <c r="O6540" s="22"/>
      <c r="P6540" s="22"/>
    </row>
    <row r="6541" spans="1:16" ht="45" x14ac:dyDescent="0.25">
      <c r="A6541" s="21" t="s">
        <v>10418</v>
      </c>
      <c r="B6541" s="21" t="s">
        <v>49</v>
      </c>
      <c r="C6541" s="22"/>
      <c r="D6541" s="22"/>
      <c r="E6541" s="22"/>
      <c r="F6541" s="22"/>
      <c r="G6541" s="22"/>
      <c r="H6541" s="22"/>
      <c r="I6541" s="22"/>
      <c r="J6541" s="22"/>
      <c r="K6541" s="23">
        <v>1</v>
      </c>
      <c r="L6541" s="23">
        <v>1</v>
      </c>
      <c r="M6541" s="21" t="s">
        <v>50</v>
      </c>
      <c r="N6541" s="21" t="s">
        <v>50</v>
      </c>
      <c r="O6541" s="22"/>
      <c r="P6541" s="22"/>
    </row>
    <row r="6542" spans="1:16" ht="45" x14ac:dyDescent="0.25">
      <c r="A6542" s="21" t="s">
        <v>4579</v>
      </c>
      <c r="B6542" s="21" t="s">
        <v>49</v>
      </c>
      <c r="C6542" s="23">
        <v>4447616.41</v>
      </c>
      <c r="D6542" s="23">
        <v>1734.2</v>
      </c>
      <c r="E6542" s="23">
        <v>2909412.9</v>
      </c>
      <c r="F6542" s="23">
        <v>2508.75</v>
      </c>
      <c r="G6542" s="23">
        <v>3196126.33</v>
      </c>
      <c r="H6542" s="23">
        <v>2514.98</v>
      </c>
      <c r="I6542" s="23">
        <v>3213770.08</v>
      </c>
      <c r="J6542" s="23">
        <v>2938.16</v>
      </c>
      <c r="K6542" s="23">
        <v>1</v>
      </c>
      <c r="L6542" s="23">
        <v>1</v>
      </c>
      <c r="M6542" s="21" t="s">
        <v>50</v>
      </c>
      <c r="N6542" s="21" t="s">
        <v>5192</v>
      </c>
      <c r="O6542" s="22"/>
      <c r="P6542" s="23">
        <v>1181</v>
      </c>
    </row>
    <row r="6543" spans="1:16" ht="45" x14ac:dyDescent="0.25">
      <c r="A6543" s="21" t="s">
        <v>4581</v>
      </c>
      <c r="B6543" s="21" t="s">
        <v>49</v>
      </c>
      <c r="C6543" s="23">
        <v>90495303.280000001</v>
      </c>
      <c r="D6543" s="23">
        <v>529.94000000000005</v>
      </c>
      <c r="E6543" s="23">
        <v>52393173.310000002</v>
      </c>
      <c r="F6543" s="23">
        <v>378.56</v>
      </c>
      <c r="G6543" s="23">
        <v>54619840.07</v>
      </c>
      <c r="H6543" s="23">
        <v>408.87</v>
      </c>
      <c r="I6543" s="23">
        <v>60422497.5</v>
      </c>
      <c r="J6543" s="23">
        <v>407.04</v>
      </c>
      <c r="K6543" s="23">
        <v>1</v>
      </c>
      <c r="L6543" s="23">
        <v>1</v>
      </c>
      <c r="M6543" s="21" t="s">
        <v>50</v>
      </c>
      <c r="N6543" s="21" t="s">
        <v>1462</v>
      </c>
      <c r="O6543" s="22"/>
      <c r="P6543" s="23">
        <v>122111</v>
      </c>
    </row>
    <row r="6544" spans="1:16" ht="45" x14ac:dyDescent="0.25">
      <c r="A6544" s="21" t="s">
        <v>4583</v>
      </c>
      <c r="B6544" s="21" t="s">
        <v>49</v>
      </c>
      <c r="C6544" s="23">
        <v>9366317.7599999998</v>
      </c>
      <c r="D6544" s="23">
        <v>3000</v>
      </c>
      <c r="E6544" s="23">
        <v>11769435.130000001</v>
      </c>
      <c r="F6544" s="23">
        <v>4147.92</v>
      </c>
      <c r="G6544" s="23">
        <v>10844301.189999999</v>
      </c>
      <c r="H6544" s="23">
        <v>3510.57</v>
      </c>
      <c r="I6544" s="23">
        <v>9638137.0700000003</v>
      </c>
      <c r="J6544" s="23">
        <v>3186.32</v>
      </c>
      <c r="K6544" s="23">
        <v>1</v>
      </c>
      <c r="L6544" s="23">
        <v>1</v>
      </c>
      <c r="M6544" s="21" t="s">
        <v>50</v>
      </c>
      <c r="N6544" s="21" t="s">
        <v>5192</v>
      </c>
      <c r="O6544" s="22"/>
      <c r="P6544" s="23">
        <v>3000</v>
      </c>
    </row>
    <row r="6545" spans="1:16" ht="45" x14ac:dyDescent="0.25">
      <c r="A6545" s="21" t="s">
        <v>4585</v>
      </c>
      <c r="B6545" s="21" t="s">
        <v>49</v>
      </c>
      <c r="C6545" s="23">
        <v>38211414.170000002</v>
      </c>
      <c r="D6545" s="23">
        <v>457.61</v>
      </c>
      <c r="E6545" s="23">
        <v>58221098.609999999</v>
      </c>
      <c r="F6545" s="23">
        <v>726.61</v>
      </c>
      <c r="G6545" s="23">
        <v>59172486.240000002</v>
      </c>
      <c r="H6545" s="23">
        <v>743.27</v>
      </c>
      <c r="I6545" s="23">
        <v>51658813.460000001</v>
      </c>
      <c r="J6545" s="23">
        <v>644.63</v>
      </c>
      <c r="K6545" s="23">
        <v>1</v>
      </c>
      <c r="L6545" s="23">
        <v>1</v>
      </c>
      <c r="M6545" s="21" t="s">
        <v>50</v>
      </c>
      <c r="N6545" s="21" t="s">
        <v>1462</v>
      </c>
      <c r="O6545" s="22"/>
      <c r="P6545" s="23">
        <v>97490.25</v>
      </c>
    </row>
    <row r="6546" spans="1:16" ht="45" x14ac:dyDescent="0.25">
      <c r="A6546" s="21" t="s">
        <v>10419</v>
      </c>
      <c r="B6546" s="21" t="s">
        <v>49</v>
      </c>
      <c r="C6546" s="22"/>
      <c r="D6546" s="22"/>
      <c r="E6546" s="22"/>
      <c r="F6546" s="22"/>
      <c r="G6546" s="22"/>
      <c r="H6546" s="22"/>
      <c r="I6546" s="22"/>
      <c r="J6546" s="22"/>
      <c r="K6546" s="23">
        <v>1</v>
      </c>
      <c r="L6546" s="23">
        <v>1</v>
      </c>
      <c r="M6546" s="21" t="s">
        <v>50</v>
      </c>
      <c r="N6546" s="21" t="s">
        <v>50</v>
      </c>
      <c r="O6546" s="22"/>
      <c r="P6546" s="22"/>
    </row>
    <row r="6547" spans="1:16" ht="45" x14ac:dyDescent="0.25">
      <c r="A6547" s="21" t="s">
        <v>10420</v>
      </c>
      <c r="B6547" s="21" t="s">
        <v>49</v>
      </c>
      <c r="C6547" s="22"/>
      <c r="D6547" s="22"/>
      <c r="E6547" s="22"/>
      <c r="F6547" s="22"/>
      <c r="G6547" s="22"/>
      <c r="H6547" s="22"/>
      <c r="I6547" s="22"/>
      <c r="J6547" s="22"/>
      <c r="K6547" s="23">
        <v>1</v>
      </c>
      <c r="L6547" s="23">
        <v>1</v>
      </c>
      <c r="M6547" s="21" t="s">
        <v>50</v>
      </c>
      <c r="N6547" s="21" t="s">
        <v>50</v>
      </c>
      <c r="O6547" s="22"/>
      <c r="P6547" s="22"/>
    </row>
    <row r="6548" spans="1:16" ht="45" x14ac:dyDescent="0.25">
      <c r="A6548" s="21" t="s">
        <v>10421</v>
      </c>
      <c r="B6548" s="21" t="s">
        <v>49</v>
      </c>
      <c r="C6548" s="22"/>
      <c r="D6548" s="22"/>
      <c r="E6548" s="22"/>
      <c r="F6548" s="22"/>
      <c r="G6548" s="22"/>
      <c r="H6548" s="22"/>
      <c r="I6548" s="22"/>
      <c r="J6548" s="22"/>
      <c r="K6548" s="23">
        <v>1</v>
      </c>
      <c r="L6548" s="23">
        <v>1</v>
      </c>
      <c r="M6548" s="21" t="s">
        <v>50</v>
      </c>
      <c r="N6548" s="21" t="s">
        <v>50</v>
      </c>
      <c r="O6548" s="22"/>
      <c r="P6548" s="22"/>
    </row>
    <row r="6549" spans="1:16" ht="45" x14ac:dyDescent="0.25">
      <c r="A6549" s="21" t="s">
        <v>10422</v>
      </c>
      <c r="B6549" s="21" t="s">
        <v>49</v>
      </c>
      <c r="C6549" s="22"/>
      <c r="D6549" s="22"/>
      <c r="E6549" s="22"/>
      <c r="F6549" s="22"/>
      <c r="G6549" s="22"/>
      <c r="H6549" s="22"/>
      <c r="I6549" s="22"/>
      <c r="J6549" s="22"/>
      <c r="K6549" s="23">
        <v>1</v>
      </c>
      <c r="L6549" s="23">
        <v>1</v>
      </c>
      <c r="M6549" s="21" t="s">
        <v>50</v>
      </c>
      <c r="N6549" s="21" t="s">
        <v>50</v>
      </c>
      <c r="O6549" s="22"/>
      <c r="P6549" s="22"/>
    </row>
    <row r="6550" spans="1:16" ht="45" x14ac:dyDescent="0.25">
      <c r="A6550" s="21" t="s">
        <v>4587</v>
      </c>
      <c r="B6550" s="21" t="s">
        <v>49</v>
      </c>
      <c r="C6550" s="23">
        <v>36666719.170000002</v>
      </c>
      <c r="D6550" s="23">
        <v>41.97</v>
      </c>
      <c r="E6550" s="23">
        <v>49281031.07</v>
      </c>
      <c r="F6550" s="23">
        <v>54.38</v>
      </c>
      <c r="G6550" s="23">
        <v>39963967.109999999</v>
      </c>
      <c r="H6550" s="23">
        <v>46.1</v>
      </c>
      <c r="I6550" s="23">
        <v>42875010.520000003</v>
      </c>
      <c r="J6550" s="23">
        <v>56.34</v>
      </c>
      <c r="K6550" s="23">
        <v>1</v>
      </c>
      <c r="L6550" s="23">
        <v>1</v>
      </c>
      <c r="M6550" s="21" t="s">
        <v>50</v>
      </c>
      <c r="N6550" s="21" t="s">
        <v>58</v>
      </c>
      <c r="O6550" s="22"/>
      <c r="P6550" s="23">
        <v>832939.75</v>
      </c>
    </row>
    <row r="6551" spans="1:16" ht="45" x14ac:dyDescent="0.25">
      <c r="A6551" s="21" t="s">
        <v>10423</v>
      </c>
      <c r="B6551" s="21" t="s">
        <v>49</v>
      </c>
      <c r="C6551" s="22"/>
      <c r="D6551" s="22"/>
      <c r="E6551" s="22"/>
      <c r="F6551" s="22"/>
      <c r="G6551" s="22"/>
      <c r="H6551" s="22"/>
      <c r="I6551" s="22"/>
      <c r="J6551" s="22"/>
      <c r="K6551" s="23">
        <v>1</v>
      </c>
      <c r="L6551" s="23">
        <v>1</v>
      </c>
      <c r="M6551" s="21" t="s">
        <v>50</v>
      </c>
      <c r="N6551" s="21" t="s">
        <v>50</v>
      </c>
      <c r="O6551" s="22"/>
      <c r="P6551" s="22"/>
    </row>
    <row r="6552" spans="1:16" ht="45" x14ac:dyDescent="0.25">
      <c r="A6552" s="21" t="s">
        <v>10424</v>
      </c>
      <c r="B6552" s="21" t="s">
        <v>49</v>
      </c>
      <c r="C6552" s="22"/>
      <c r="D6552" s="22"/>
      <c r="E6552" s="22"/>
      <c r="F6552" s="22"/>
      <c r="G6552" s="22"/>
      <c r="H6552" s="22"/>
      <c r="I6552" s="22"/>
      <c r="J6552" s="22"/>
      <c r="K6552" s="23">
        <v>1</v>
      </c>
      <c r="L6552" s="23">
        <v>1</v>
      </c>
      <c r="M6552" s="21" t="s">
        <v>50</v>
      </c>
      <c r="N6552" s="21" t="s">
        <v>50</v>
      </c>
      <c r="O6552" s="22"/>
      <c r="P6552" s="22"/>
    </row>
    <row r="6553" spans="1:16" ht="45" x14ac:dyDescent="0.25">
      <c r="A6553" s="21" t="s">
        <v>10425</v>
      </c>
      <c r="B6553" s="21" t="s">
        <v>49</v>
      </c>
      <c r="C6553" s="22"/>
      <c r="D6553" s="22"/>
      <c r="E6553" s="22"/>
      <c r="F6553" s="22"/>
      <c r="G6553" s="22"/>
      <c r="H6553" s="22"/>
      <c r="I6553" s="22"/>
      <c r="J6553" s="22"/>
      <c r="K6553" s="23">
        <v>1</v>
      </c>
      <c r="L6553" s="23">
        <v>1</v>
      </c>
      <c r="M6553" s="21" t="s">
        <v>50</v>
      </c>
      <c r="N6553" s="21" t="s">
        <v>50</v>
      </c>
      <c r="O6553" s="22"/>
      <c r="P6553" s="22"/>
    </row>
    <row r="6554" spans="1:16" ht="45" x14ac:dyDescent="0.25">
      <c r="A6554" s="21" t="s">
        <v>10426</v>
      </c>
      <c r="B6554" s="21" t="s">
        <v>49</v>
      </c>
      <c r="C6554" s="22"/>
      <c r="D6554" s="22"/>
      <c r="E6554" s="22"/>
      <c r="F6554" s="22"/>
      <c r="G6554" s="22"/>
      <c r="H6554" s="22"/>
      <c r="I6554" s="22"/>
      <c r="J6554" s="22"/>
      <c r="K6554" s="23">
        <v>1</v>
      </c>
      <c r="L6554" s="23">
        <v>1</v>
      </c>
      <c r="M6554" s="21" t="s">
        <v>50</v>
      </c>
      <c r="N6554" s="21" t="s">
        <v>50</v>
      </c>
      <c r="O6554" s="22"/>
      <c r="P6554" s="22"/>
    </row>
    <row r="6555" spans="1:16" ht="45" x14ac:dyDescent="0.25">
      <c r="A6555" s="21" t="s">
        <v>10427</v>
      </c>
      <c r="B6555" s="21" t="s">
        <v>49</v>
      </c>
      <c r="C6555" s="22"/>
      <c r="D6555" s="22"/>
      <c r="E6555" s="22"/>
      <c r="F6555" s="22"/>
      <c r="G6555" s="22"/>
      <c r="H6555" s="22"/>
      <c r="I6555" s="22"/>
      <c r="J6555" s="22"/>
      <c r="K6555" s="23">
        <v>1</v>
      </c>
      <c r="L6555" s="23">
        <v>1</v>
      </c>
      <c r="M6555" s="21" t="s">
        <v>50</v>
      </c>
      <c r="N6555" s="21" t="s">
        <v>50</v>
      </c>
      <c r="O6555" s="22"/>
      <c r="P6555" s="22"/>
    </row>
    <row r="6556" spans="1:16" ht="45" x14ac:dyDescent="0.25">
      <c r="A6556" s="21" t="s">
        <v>10428</v>
      </c>
      <c r="B6556" s="21" t="s">
        <v>49</v>
      </c>
      <c r="C6556" s="22"/>
      <c r="D6556" s="22"/>
      <c r="E6556" s="22"/>
      <c r="F6556" s="22"/>
      <c r="G6556" s="22"/>
      <c r="H6556" s="22"/>
      <c r="I6556" s="22"/>
      <c r="J6556" s="22"/>
      <c r="K6556" s="23">
        <v>1</v>
      </c>
      <c r="L6556" s="23">
        <v>1</v>
      </c>
      <c r="M6556" s="21" t="s">
        <v>50</v>
      </c>
      <c r="N6556" s="21" t="s">
        <v>50</v>
      </c>
      <c r="O6556" s="22"/>
      <c r="P6556" s="22"/>
    </row>
    <row r="6557" spans="1:16" ht="45" x14ac:dyDescent="0.25">
      <c r="A6557" s="21" t="s">
        <v>10429</v>
      </c>
      <c r="B6557" s="21" t="s">
        <v>49</v>
      </c>
      <c r="C6557" s="22"/>
      <c r="D6557" s="22"/>
      <c r="E6557" s="22"/>
      <c r="F6557" s="22"/>
      <c r="G6557" s="22"/>
      <c r="H6557" s="22"/>
      <c r="I6557" s="22"/>
      <c r="J6557" s="22"/>
      <c r="K6557" s="23">
        <v>1</v>
      </c>
      <c r="L6557" s="23">
        <v>1</v>
      </c>
      <c r="M6557" s="21" t="s">
        <v>50</v>
      </c>
      <c r="N6557" s="21" t="s">
        <v>50</v>
      </c>
      <c r="O6557" s="22"/>
      <c r="P6557" s="22"/>
    </row>
    <row r="6558" spans="1:16" ht="45" x14ac:dyDescent="0.25">
      <c r="A6558" s="21" t="s">
        <v>10430</v>
      </c>
      <c r="B6558" s="21" t="s">
        <v>49</v>
      </c>
      <c r="C6558" s="22"/>
      <c r="D6558" s="22"/>
      <c r="E6558" s="22"/>
      <c r="F6558" s="22"/>
      <c r="G6558" s="22"/>
      <c r="H6558" s="22"/>
      <c r="I6558" s="22"/>
      <c r="J6558" s="22"/>
      <c r="K6558" s="23">
        <v>1</v>
      </c>
      <c r="L6558" s="23">
        <v>1</v>
      </c>
      <c r="M6558" s="21" t="s">
        <v>50</v>
      </c>
      <c r="N6558" s="21" t="s">
        <v>50</v>
      </c>
      <c r="O6558" s="22"/>
      <c r="P6558" s="22"/>
    </row>
    <row r="6559" spans="1:16" ht="45" x14ac:dyDescent="0.25">
      <c r="A6559" s="21" t="s">
        <v>4592</v>
      </c>
      <c r="B6559" s="21" t="s">
        <v>49</v>
      </c>
      <c r="C6559" s="23">
        <v>70062307.519999996</v>
      </c>
      <c r="D6559" s="23">
        <v>457.61</v>
      </c>
      <c r="E6559" s="23">
        <v>106750943.48999999</v>
      </c>
      <c r="F6559" s="23">
        <v>726.61</v>
      </c>
      <c r="G6559" s="23">
        <v>108495354.53</v>
      </c>
      <c r="H6559" s="23">
        <v>743.27</v>
      </c>
      <c r="I6559" s="23">
        <v>94718705.219999999</v>
      </c>
      <c r="J6559" s="23">
        <v>644.63</v>
      </c>
      <c r="K6559" s="23">
        <v>1</v>
      </c>
      <c r="L6559" s="23">
        <v>1</v>
      </c>
      <c r="M6559" s="21" t="s">
        <v>50</v>
      </c>
      <c r="N6559" s="21" t="s">
        <v>1462</v>
      </c>
      <c r="O6559" s="22"/>
      <c r="P6559" s="23">
        <v>113761</v>
      </c>
    </row>
    <row r="6560" spans="1:16" ht="45" x14ac:dyDescent="0.25">
      <c r="A6560" s="21" t="s">
        <v>4594</v>
      </c>
      <c r="B6560" s="21" t="s">
        <v>49</v>
      </c>
      <c r="C6560" s="23">
        <v>13066012.76</v>
      </c>
      <c r="D6560" s="23">
        <v>621.08000000000004</v>
      </c>
      <c r="E6560" s="23">
        <v>12983140.720000001</v>
      </c>
      <c r="F6560" s="23">
        <v>530.27</v>
      </c>
      <c r="G6560" s="23">
        <v>11946482.199999999</v>
      </c>
      <c r="H6560" s="23">
        <v>436.57</v>
      </c>
      <c r="I6560" s="23">
        <v>13093741.18</v>
      </c>
      <c r="J6560" s="23">
        <v>526.12</v>
      </c>
      <c r="K6560" s="23">
        <v>1</v>
      </c>
      <c r="L6560" s="23">
        <v>1</v>
      </c>
      <c r="M6560" s="21" t="s">
        <v>50</v>
      </c>
      <c r="N6560" s="21" t="s">
        <v>5192</v>
      </c>
      <c r="O6560" s="22"/>
      <c r="P6560" s="23">
        <v>30226.25</v>
      </c>
    </row>
    <row r="6561" spans="1:16" ht="45" x14ac:dyDescent="0.25">
      <c r="A6561" s="21" t="s">
        <v>10431</v>
      </c>
      <c r="B6561" s="21" t="s">
        <v>49</v>
      </c>
      <c r="C6561" s="22"/>
      <c r="D6561" s="22"/>
      <c r="E6561" s="22"/>
      <c r="F6561" s="22"/>
      <c r="G6561" s="22"/>
      <c r="H6561" s="22"/>
      <c r="I6561" s="22"/>
      <c r="J6561" s="22"/>
      <c r="K6561" s="23">
        <v>1</v>
      </c>
      <c r="L6561" s="23">
        <v>1</v>
      </c>
      <c r="M6561" s="21" t="s">
        <v>50</v>
      </c>
      <c r="N6561" s="21" t="s">
        <v>50</v>
      </c>
      <c r="O6561" s="22"/>
      <c r="P6561" s="22"/>
    </row>
    <row r="6562" spans="1:16" ht="45" x14ac:dyDescent="0.25">
      <c r="A6562" s="21" t="s">
        <v>10432</v>
      </c>
      <c r="B6562" s="21" t="s">
        <v>49</v>
      </c>
      <c r="C6562" s="22"/>
      <c r="D6562" s="22"/>
      <c r="E6562" s="22"/>
      <c r="F6562" s="22"/>
      <c r="G6562" s="22"/>
      <c r="H6562" s="22"/>
      <c r="I6562" s="22"/>
      <c r="J6562" s="22"/>
      <c r="K6562" s="23">
        <v>1</v>
      </c>
      <c r="L6562" s="23">
        <v>1</v>
      </c>
      <c r="M6562" s="21" t="s">
        <v>50</v>
      </c>
      <c r="N6562" s="21" t="s">
        <v>50</v>
      </c>
      <c r="O6562" s="22"/>
      <c r="P6562" s="22"/>
    </row>
    <row r="6563" spans="1:16" ht="45" x14ac:dyDescent="0.25">
      <c r="A6563" s="21" t="s">
        <v>10433</v>
      </c>
      <c r="B6563" s="21" t="s">
        <v>49</v>
      </c>
      <c r="C6563" s="22"/>
      <c r="D6563" s="22"/>
      <c r="E6563" s="22"/>
      <c r="F6563" s="22"/>
      <c r="G6563" s="22"/>
      <c r="H6563" s="22"/>
      <c r="I6563" s="22"/>
      <c r="J6563" s="22"/>
      <c r="K6563" s="23">
        <v>1</v>
      </c>
      <c r="L6563" s="23">
        <v>1</v>
      </c>
      <c r="M6563" s="21" t="s">
        <v>50</v>
      </c>
      <c r="N6563" s="21" t="s">
        <v>50</v>
      </c>
      <c r="O6563" s="22"/>
      <c r="P6563" s="22"/>
    </row>
    <row r="6564" spans="1:16" ht="45" x14ac:dyDescent="0.25">
      <c r="A6564" s="21" t="s">
        <v>10434</v>
      </c>
      <c r="B6564" s="21" t="s">
        <v>198</v>
      </c>
      <c r="C6564" s="22"/>
      <c r="D6564" s="22"/>
      <c r="E6564" s="22"/>
      <c r="F6564" s="22"/>
      <c r="G6564" s="22"/>
      <c r="H6564" s="22"/>
      <c r="I6564" s="22"/>
      <c r="J6564" s="22"/>
      <c r="K6564" s="23">
        <v>1</v>
      </c>
      <c r="L6564" s="23">
        <v>1</v>
      </c>
      <c r="M6564" s="21" t="s">
        <v>50</v>
      </c>
      <c r="N6564" s="21" t="s">
        <v>50</v>
      </c>
      <c r="O6564" s="22"/>
      <c r="P6564" s="22"/>
    </row>
    <row r="6565" spans="1:16" ht="45" x14ac:dyDescent="0.25">
      <c r="A6565" s="21" t="s">
        <v>10435</v>
      </c>
      <c r="B6565" s="21" t="s">
        <v>49</v>
      </c>
      <c r="C6565" s="22"/>
      <c r="D6565" s="22"/>
      <c r="E6565" s="22"/>
      <c r="F6565" s="22"/>
      <c r="G6565" s="22"/>
      <c r="H6565" s="22"/>
      <c r="I6565" s="22"/>
      <c r="J6565" s="22"/>
      <c r="K6565" s="23">
        <v>1</v>
      </c>
      <c r="L6565" s="23">
        <v>1</v>
      </c>
      <c r="M6565" s="21" t="s">
        <v>50</v>
      </c>
      <c r="N6565" s="21" t="s">
        <v>50</v>
      </c>
      <c r="O6565" s="22"/>
      <c r="P6565" s="22"/>
    </row>
    <row r="6566" spans="1:16" ht="45" x14ac:dyDescent="0.25">
      <c r="A6566" s="21" t="s">
        <v>4596</v>
      </c>
      <c r="B6566" s="21" t="s">
        <v>49</v>
      </c>
      <c r="C6566" s="23">
        <v>49520740.859999999</v>
      </c>
      <c r="D6566" s="23">
        <v>123.89</v>
      </c>
      <c r="E6566" s="23">
        <v>30216544.170000002</v>
      </c>
      <c r="F6566" s="23">
        <v>103.42</v>
      </c>
      <c r="G6566" s="23">
        <v>34901900.710000001</v>
      </c>
      <c r="H6566" s="23">
        <v>106.35</v>
      </c>
      <c r="I6566" s="23">
        <v>35017378.390000001</v>
      </c>
      <c r="J6566" s="23">
        <v>111.42</v>
      </c>
      <c r="K6566" s="23">
        <v>1</v>
      </c>
      <c r="L6566" s="23">
        <v>1</v>
      </c>
      <c r="M6566" s="21" t="s">
        <v>50</v>
      </c>
      <c r="N6566" s="21" t="s">
        <v>58</v>
      </c>
      <c r="O6566" s="22"/>
      <c r="P6566" s="23">
        <v>367225.25</v>
      </c>
    </row>
    <row r="6567" spans="1:16" ht="45" x14ac:dyDescent="0.25">
      <c r="A6567" s="21" t="s">
        <v>10436</v>
      </c>
      <c r="B6567" s="21" t="s">
        <v>49</v>
      </c>
      <c r="C6567" s="22"/>
      <c r="D6567" s="22"/>
      <c r="E6567" s="22"/>
      <c r="F6567" s="22"/>
      <c r="G6567" s="22"/>
      <c r="H6567" s="22"/>
      <c r="I6567" s="22"/>
      <c r="J6567" s="22"/>
      <c r="K6567" s="23">
        <v>1</v>
      </c>
      <c r="L6567" s="23">
        <v>1</v>
      </c>
      <c r="M6567" s="21" t="s">
        <v>50</v>
      </c>
      <c r="N6567" s="21" t="s">
        <v>50</v>
      </c>
      <c r="O6567" s="22"/>
      <c r="P6567" s="22"/>
    </row>
    <row r="6568" spans="1:16" ht="45" x14ac:dyDescent="0.25">
      <c r="A6568" s="21" t="s">
        <v>10437</v>
      </c>
      <c r="B6568" s="21" t="s">
        <v>49</v>
      </c>
      <c r="C6568" s="22"/>
      <c r="D6568" s="22"/>
      <c r="E6568" s="22"/>
      <c r="F6568" s="22"/>
      <c r="G6568" s="22"/>
      <c r="H6568" s="22"/>
      <c r="I6568" s="22"/>
      <c r="J6568" s="22"/>
      <c r="K6568" s="23">
        <v>1</v>
      </c>
      <c r="L6568" s="23">
        <v>1</v>
      </c>
      <c r="M6568" s="21" t="s">
        <v>50</v>
      </c>
      <c r="N6568" s="21" t="s">
        <v>50</v>
      </c>
      <c r="O6568" s="22"/>
      <c r="P6568" s="22"/>
    </row>
    <row r="6569" spans="1:16" ht="45" x14ac:dyDescent="0.25">
      <c r="A6569" s="21" t="s">
        <v>10438</v>
      </c>
      <c r="B6569" s="21" t="s">
        <v>49</v>
      </c>
      <c r="C6569" s="22"/>
      <c r="D6569" s="22"/>
      <c r="E6569" s="22"/>
      <c r="F6569" s="22"/>
      <c r="G6569" s="22"/>
      <c r="H6569" s="22"/>
      <c r="I6569" s="22"/>
      <c r="J6569" s="22"/>
      <c r="K6569" s="23">
        <v>1</v>
      </c>
      <c r="L6569" s="23">
        <v>1</v>
      </c>
      <c r="M6569" s="21" t="s">
        <v>50</v>
      </c>
      <c r="N6569" s="21" t="s">
        <v>50</v>
      </c>
      <c r="O6569" s="22"/>
      <c r="P6569" s="22"/>
    </row>
    <row r="6570" spans="1:16" ht="45" x14ac:dyDescent="0.25">
      <c r="A6570" s="21" t="s">
        <v>4598</v>
      </c>
      <c r="B6570" s="21" t="s">
        <v>49</v>
      </c>
      <c r="C6570" s="23">
        <v>60406294.969999999</v>
      </c>
      <c r="D6570" s="23">
        <v>1163.43</v>
      </c>
      <c r="E6570" s="23">
        <v>58713560.880000003</v>
      </c>
      <c r="F6570" s="23">
        <v>2236.5700000000002</v>
      </c>
      <c r="G6570" s="23">
        <v>64231223.25</v>
      </c>
      <c r="H6570" s="23">
        <v>2205.19</v>
      </c>
      <c r="I6570" s="23">
        <v>56124751.670000002</v>
      </c>
      <c r="J6570" s="23">
        <v>2597.75</v>
      </c>
      <c r="K6570" s="23">
        <v>1</v>
      </c>
      <c r="L6570" s="23">
        <v>1</v>
      </c>
      <c r="M6570" s="21" t="s">
        <v>50</v>
      </c>
      <c r="N6570" s="21" t="s">
        <v>5192</v>
      </c>
      <c r="O6570" s="22"/>
      <c r="P6570" s="23">
        <v>37923.75</v>
      </c>
    </row>
    <row r="6571" spans="1:16" ht="45" x14ac:dyDescent="0.25">
      <c r="A6571" s="21" t="s">
        <v>10439</v>
      </c>
      <c r="B6571" s="21" t="s">
        <v>49</v>
      </c>
      <c r="C6571" s="22"/>
      <c r="D6571" s="22"/>
      <c r="E6571" s="22"/>
      <c r="F6571" s="22"/>
      <c r="G6571" s="22"/>
      <c r="H6571" s="22"/>
      <c r="I6571" s="22"/>
      <c r="J6571" s="22"/>
      <c r="K6571" s="23">
        <v>1</v>
      </c>
      <c r="L6571" s="23">
        <v>1</v>
      </c>
      <c r="M6571" s="21" t="s">
        <v>50</v>
      </c>
      <c r="N6571" s="21" t="s">
        <v>50</v>
      </c>
      <c r="O6571" s="22"/>
      <c r="P6571" s="22"/>
    </row>
    <row r="6572" spans="1:16" ht="45" x14ac:dyDescent="0.25">
      <c r="A6572" s="21" t="s">
        <v>4600</v>
      </c>
      <c r="B6572" s="21" t="s">
        <v>49</v>
      </c>
      <c r="C6572" s="23">
        <v>58405637.219999999</v>
      </c>
      <c r="D6572" s="23">
        <v>594.34</v>
      </c>
      <c r="E6572" s="23">
        <v>46266144.57</v>
      </c>
      <c r="F6572" s="23">
        <v>687.17</v>
      </c>
      <c r="G6572" s="23">
        <v>46483791.369999997</v>
      </c>
      <c r="H6572" s="23">
        <v>622.95000000000005</v>
      </c>
      <c r="I6572" s="23">
        <v>43368230.829999998</v>
      </c>
      <c r="J6572" s="23">
        <v>585.54</v>
      </c>
      <c r="K6572" s="23">
        <v>1</v>
      </c>
      <c r="L6572" s="23">
        <v>1</v>
      </c>
      <c r="M6572" s="21" t="s">
        <v>50</v>
      </c>
      <c r="N6572" s="21" t="s">
        <v>1462</v>
      </c>
      <c r="O6572" s="22"/>
      <c r="P6572" s="23">
        <v>82980</v>
      </c>
    </row>
    <row r="6573" spans="1:16" ht="45" x14ac:dyDescent="0.25">
      <c r="A6573" s="21" t="s">
        <v>10440</v>
      </c>
      <c r="B6573" s="21" t="s">
        <v>49</v>
      </c>
      <c r="C6573" s="22"/>
      <c r="D6573" s="22"/>
      <c r="E6573" s="22"/>
      <c r="F6573" s="22"/>
      <c r="G6573" s="22"/>
      <c r="H6573" s="22"/>
      <c r="I6573" s="22"/>
      <c r="J6573" s="22"/>
      <c r="K6573" s="23">
        <v>1</v>
      </c>
      <c r="L6573" s="23">
        <v>1</v>
      </c>
      <c r="M6573" s="21" t="s">
        <v>50</v>
      </c>
      <c r="N6573" s="21" t="s">
        <v>50</v>
      </c>
      <c r="O6573" s="22"/>
      <c r="P6573" s="22"/>
    </row>
    <row r="6574" spans="1:16" ht="45" x14ac:dyDescent="0.25">
      <c r="A6574" s="21" t="s">
        <v>10441</v>
      </c>
      <c r="B6574" s="21" t="s">
        <v>49</v>
      </c>
      <c r="C6574" s="22"/>
      <c r="D6574" s="22"/>
      <c r="E6574" s="22"/>
      <c r="F6574" s="22"/>
      <c r="G6574" s="22"/>
      <c r="H6574" s="22"/>
      <c r="I6574" s="22"/>
      <c r="J6574" s="22"/>
      <c r="K6574" s="23">
        <v>1</v>
      </c>
      <c r="L6574" s="23">
        <v>1</v>
      </c>
      <c r="M6574" s="21" t="s">
        <v>50</v>
      </c>
      <c r="N6574" s="21" t="s">
        <v>50</v>
      </c>
      <c r="O6574" s="22"/>
      <c r="P6574" s="22"/>
    </row>
    <row r="6575" spans="1:16" ht="45" x14ac:dyDescent="0.25">
      <c r="A6575" s="21" t="s">
        <v>10442</v>
      </c>
      <c r="B6575" s="21" t="s">
        <v>49</v>
      </c>
      <c r="C6575" s="22"/>
      <c r="D6575" s="22"/>
      <c r="E6575" s="22"/>
      <c r="F6575" s="22"/>
      <c r="G6575" s="22"/>
      <c r="H6575" s="22"/>
      <c r="I6575" s="22"/>
      <c r="J6575" s="22"/>
      <c r="K6575" s="23">
        <v>1</v>
      </c>
      <c r="L6575" s="23">
        <v>1</v>
      </c>
      <c r="M6575" s="21" t="s">
        <v>50</v>
      </c>
      <c r="N6575" s="21" t="s">
        <v>50</v>
      </c>
      <c r="O6575" s="22"/>
      <c r="P6575" s="22"/>
    </row>
    <row r="6576" spans="1:16" ht="45" x14ac:dyDescent="0.25">
      <c r="A6576" s="21" t="s">
        <v>10443</v>
      </c>
      <c r="B6576" s="21" t="s">
        <v>49</v>
      </c>
      <c r="C6576" s="22"/>
      <c r="D6576" s="22"/>
      <c r="E6576" s="22"/>
      <c r="F6576" s="22"/>
      <c r="G6576" s="22"/>
      <c r="H6576" s="22"/>
      <c r="I6576" s="22"/>
      <c r="J6576" s="22"/>
      <c r="K6576" s="23">
        <v>1</v>
      </c>
      <c r="L6576" s="23">
        <v>1</v>
      </c>
      <c r="M6576" s="21" t="s">
        <v>50</v>
      </c>
      <c r="N6576" s="21" t="s">
        <v>50</v>
      </c>
      <c r="O6576" s="22"/>
      <c r="P6576" s="22"/>
    </row>
    <row r="6577" spans="1:16" ht="45" x14ac:dyDescent="0.25">
      <c r="A6577" s="21" t="s">
        <v>10444</v>
      </c>
      <c r="B6577" s="21" t="s">
        <v>49</v>
      </c>
      <c r="C6577" s="22"/>
      <c r="D6577" s="22"/>
      <c r="E6577" s="22"/>
      <c r="F6577" s="22"/>
      <c r="G6577" s="22"/>
      <c r="H6577" s="22"/>
      <c r="I6577" s="22"/>
      <c r="J6577" s="22"/>
      <c r="K6577" s="23">
        <v>1</v>
      </c>
      <c r="L6577" s="23">
        <v>1</v>
      </c>
      <c r="M6577" s="21" t="s">
        <v>50</v>
      </c>
      <c r="N6577" s="21" t="s">
        <v>50</v>
      </c>
      <c r="O6577" s="22"/>
      <c r="P6577" s="22"/>
    </row>
    <row r="6578" spans="1:16" ht="45" x14ac:dyDescent="0.25">
      <c r="A6578" s="21" t="s">
        <v>10445</v>
      </c>
      <c r="B6578" s="21" t="s">
        <v>49</v>
      </c>
      <c r="C6578" s="22"/>
      <c r="D6578" s="22"/>
      <c r="E6578" s="22"/>
      <c r="F6578" s="22"/>
      <c r="G6578" s="22"/>
      <c r="H6578" s="22"/>
      <c r="I6578" s="22"/>
      <c r="J6578" s="22"/>
      <c r="K6578" s="23">
        <v>1</v>
      </c>
      <c r="L6578" s="23">
        <v>1</v>
      </c>
      <c r="M6578" s="21" t="s">
        <v>50</v>
      </c>
      <c r="N6578" s="21" t="s">
        <v>50</v>
      </c>
      <c r="O6578" s="22"/>
      <c r="P6578" s="22"/>
    </row>
    <row r="6579" spans="1:16" ht="45" x14ac:dyDescent="0.25">
      <c r="A6579" s="21" t="s">
        <v>10446</v>
      </c>
      <c r="B6579" s="21" t="s">
        <v>49</v>
      </c>
      <c r="C6579" s="22"/>
      <c r="D6579" s="22"/>
      <c r="E6579" s="22"/>
      <c r="F6579" s="22"/>
      <c r="G6579" s="22"/>
      <c r="H6579" s="22"/>
      <c r="I6579" s="22"/>
      <c r="J6579" s="22"/>
      <c r="K6579" s="23">
        <v>1</v>
      </c>
      <c r="L6579" s="23">
        <v>1</v>
      </c>
      <c r="M6579" s="21" t="s">
        <v>50</v>
      </c>
      <c r="N6579" s="21" t="s">
        <v>50</v>
      </c>
      <c r="O6579" s="22"/>
      <c r="P6579" s="22"/>
    </row>
    <row r="6580" spans="1:16" ht="45" x14ac:dyDescent="0.25">
      <c r="A6580" s="21" t="s">
        <v>1328</v>
      </c>
      <c r="B6580" s="21" t="s">
        <v>49</v>
      </c>
      <c r="C6580" s="23">
        <v>52692619.149999999</v>
      </c>
      <c r="D6580" s="23">
        <v>110.77</v>
      </c>
      <c r="E6580" s="23">
        <v>90125343.5</v>
      </c>
      <c r="F6580" s="23">
        <v>173.25</v>
      </c>
      <c r="G6580" s="23">
        <v>90239764.25</v>
      </c>
      <c r="H6580" s="23">
        <v>162.13999999999999</v>
      </c>
      <c r="I6580" s="23">
        <v>57227077.479999997</v>
      </c>
      <c r="J6580" s="23">
        <v>112.33</v>
      </c>
      <c r="K6580" s="23">
        <v>1</v>
      </c>
      <c r="L6580" s="23">
        <v>1</v>
      </c>
      <c r="M6580" s="21" t="s">
        <v>50</v>
      </c>
      <c r="N6580" s="21" t="s">
        <v>58</v>
      </c>
      <c r="O6580" s="22"/>
      <c r="P6580" s="23">
        <v>444886.25</v>
      </c>
    </row>
    <row r="6581" spans="1:16" ht="45" x14ac:dyDescent="0.25">
      <c r="A6581" s="21" t="s">
        <v>10447</v>
      </c>
      <c r="B6581" s="21" t="s">
        <v>49</v>
      </c>
      <c r="C6581" s="22"/>
      <c r="D6581" s="22"/>
      <c r="E6581" s="22"/>
      <c r="F6581" s="22"/>
      <c r="G6581" s="22"/>
      <c r="H6581" s="22"/>
      <c r="I6581" s="22"/>
      <c r="J6581" s="22"/>
      <c r="K6581" s="23">
        <v>1</v>
      </c>
      <c r="L6581" s="23">
        <v>1</v>
      </c>
      <c r="M6581" s="21" t="s">
        <v>50</v>
      </c>
      <c r="N6581" s="21" t="s">
        <v>50</v>
      </c>
      <c r="O6581" s="22"/>
      <c r="P6581" s="22"/>
    </row>
    <row r="6582" spans="1:16" ht="45" x14ac:dyDescent="0.25">
      <c r="A6582" s="21" t="s">
        <v>10448</v>
      </c>
      <c r="B6582" s="21" t="s">
        <v>49</v>
      </c>
      <c r="C6582" s="22"/>
      <c r="D6582" s="22"/>
      <c r="E6582" s="22"/>
      <c r="F6582" s="22"/>
      <c r="G6582" s="22"/>
      <c r="H6582" s="22"/>
      <c r="I6582" s="22"/>
      <c r="J6582" s="22"/>
      <c r="K6582" s="23">
        <v>1</v>
      </c>
      <c r="L6582" s="23">
        <v>1</v>
      </c>
      <c r="M6582" s="21" t="s">
        <v>50</v>
      </c>
      <c r="N6582" s="21" t="s">
        <v>50</v>
      </c>
      <c r="O6582" s="22"/>
      <c r="P6582" s="22"/>
    </row>
    <row r="6583" spans="1:16" ht="45" x14ac:dyDescent="0.25">
      <c r="A6583" s="21" t="s">
        <v>10449</v>
      </c>
      <c r="B6583" s="21" t="s">
        <v>49</v>
      </c>
      <c r="C6583" s="22"/>
      <c r="D6583" s="22"/>
      <c r="E6583" s="22"/>
      <c r="F6583" s="22"/>
      <c r="G6583" s="22"/>
      <c r="H6583" s="22"/>
      <c r="I6583" s="22"/>
      <c r="J6583" s="22"/>
      <c r="K6583" s="23">
        <v>1</v>
      </c>
      <c r="L6583" s="23">
        <v>1</v>
      </c>
      <c r="M6583" s="21" t="s">
        <v>50</v>
      </c>
      <c r="N6583" s="21" t="s">
        <v>50</v>
      </c>
      <c r="O6583" s="22"/>
      <c r="P6583" s="22"/>
    </row>
    <row r="6584" spans="1:16" ht="45" x14ac:dyDescent="0.25">
      <c r="A6584" s="21" t="s">
        <v>10450</v>
      </c>
      <c r="B6584" s="21" t="s">
        <v>49</v>
      </c>
      <c r="C6584" s="22"/>
      <c r="D6584" s="22"/>
      <c r="E6584" s="22"/>
      <c r="F6584" s="22"/>
      <c r="G6584" s="22"/>
      <c r="H6584" s="22"/>
      <c r="I6584" s="22"/>
      <c r="J6584" s="22"/>
      <c r="K6584" s="23">
        <v>1</v>
      </c>
      <c r="L6584" s="23">
        <v>1</v>
      </c>
      <c r="M6584" s="21" t="s">
        <v>50</v>
      </c>
      <c r="N6584" s="21" t="s">
        <v>50</v>
      </c>
      <c r="O6584" s="22"/>
      <c r="P6584" s="22"/>
    </row>
    <row r="6585" spans="1:16" ht="45" x14ac:dyDescent="0.25">
      <c r="A6585" s="21" t="s">
        <v>10451</v>
      </c>
      <c r="B6585" s="21" t="s">
        <v>49</v>
      </c>
      <c r="C6585" s="22"/>
      <c r="D6585" s="22"/>
      <c r="E6585" s="22"/>
      <c r="F6585" s="22"/>
      <c r="G6585" s="22"/>
      <c r="H6585" s="22"/>
      <c r="I6585" s="22"/>
      <c r="J6585" s="22"/>
      <c r="K6585" s="23">
        <v>1</v>
      </c>
      <c r="L6585" s="23">
        <v>1</v>
      </c>
      <c r="M6585" s="21" t="s">
        <v>50</v>
      </c>
      <c r="N6585" s="21" t="s">
        <v>50</v>
      </c>
      <c r="O6585" s="22"/>
      <c r="P6585" s="22"/>
    </row>
    <row r="6586" spans="1:16" ht="45" x14ac:dyDescent="0.25">
      <c r="A6586" s="21" t="s">
        <v>10452</v>
      </c>
      <c r="B6586" s="21" t="s">
        <v>49</v>
      </c>
      <c r="C6586" s="22"/>
      <c r="D6586" s="22"/>
      <c r="E6586" s="22"/>
      <c r="F6586" s="22"/>
      <c r="G6586" s="22"/>
      <c r="H6586" s="22"/>
      <c r="I6586" s="22"/>
      <c r="J6586" s="22"/>
      <c r="K6586" s="23">
        <v>1</v>
      </c>
      <c r="L6586" s="23">
        <v>1</v>
      </c>
      <c r="M6586" s="21" t="s">
        <v>50</v>
      </c>
      <c r="N6586" s="21" t="s">
        <v>50</v>
      </c>
      <c r="O6586" s="22"/>
      <c r="P6586" s="22"/>
    </row>
    <row r="6587" spans="1:16" ht="45" x14ac:dyDescent="0.25">
      <c r="A6587" s="21" t="s">
        <v>10453</v>
      </c>
      <c r="B6587" s="21" t="s">
        <v>198</v>
      </c>
      <c r="C6587" s="22"/>
      <c r="D6587" s="22"/>
      <c r="E6587" s="22"/>
      <c r="F6587" s="22"/>
      <c r="G6587" s="22"/>
      <c r="H6587" s="22"/>
      <c r="I6587" s="22"/>
      <c r="J6587" s="22"/>
      <c r="K6587" s="23">
        <v>1</v>
      </c>
      <c r="L6587" s="23">
        <v>1</v>
      </c>
      <c r="M6587" s="21" t="s">
        <v>50</v>
      </c>
      <c r="N6587" s="21" t="s">
        <v>50</v>
      </c>
      <c r="O6587" s="22"/>
      <c r="P6587" s="22"/>
    </row>
    <row r="6588" spans="1:16" ht="45" x14ac:dyDescent="0.25">
      <c r="A6588" s="21" t="s">
        <v>10454</v>
      </c>
      <c r="B6588" s="21" t="s">
        <v>49</v>
      </c>
      <c r="C6588" s="22"/>
      <c r="D6588" s="22"/>
      <c r="E6588" s="22"/>
      <c r="F6588" s="22"/>
      <c r="G6588" s="22"/>
      <c r="H6588" s="22"/>
      <c r="I6588" s="22"/>
      <c r="J6588" s="22"/>
      <c r="K6588" s="23">
        <v>1</v>
      </c>
      <c r="L6588" s="23">
        <v>1</v>
      </c>
      <c r="M6588" s="21" t="s">
        <v>50</v>
      </c>
      <c r="N6588" s="21" t="s">
        <v>50</v>
      </c>
      <c r="O6588" s="22"/>
      <c r="P6588" s="22"/>
    </row>
    <row r="6589" spans="1:16" ht="45" x14ac:dyDescent="0.25">
      <c r="A6589" s="21" t="s">
        <v>10455</v>
      </c>
      <c r="B6589" s="21" t="s">
        <v>49</v>
      </c>
      <c r="C6589" s="22"/>
      <c r="D6589" s="22"/>
      <c r="E6589" s="22"/>
      <c r="F6589" s="22"/>
      <c r="G6589" s="22"/>
      <c r="H6589" s="22"/>
      <c r="I6589" s="22"/>
      <c r="J6589" s="22"/>
      <c r="K6589" s="23">
        <v>1</v>
      </c>
      <c r="L6589" s="23">
        <v>1</v>
      </c>
      <c r="M6589" s="21" t="s">
        <v>50</v>
      </c>
      <c r="N6589" s="21" t="s">
        <v>50</v>
      </c>
      <c r="O6589" s="22"/>
      <c r="P6589" s="22"/>
    </row>
    <row r="6590" spans="1:16" ht="45" x14ac:dyDescent="0.25">
      <c r="A6590" s="21" t="s">
        <v>10456</v>
      </c>
      <c r="B6590" s="21" t="s">
        <v>49</v>
      </c>
      <c r="C6590" s="22"/>
      <c r="D6590" s="22"/>
      <c r="E6590" s="22"/>
      <c r="F6590" s="22"/>
      <c r="G6590" s="22"/>
      <c r="H6590" s="22"/>
      <c r="I6590" s="22"/>
      <c r="J6590" s="22"/>
      <c r="K6590" s="23">
        <v>1</v>
      </c>
      <c r="L6590" s="23">
        <v>1</v>
      </c>
      <c r="M6590" s="21" t="s">
        <v>50</v>
      </c>
      <c r="N6590" s="21" t="s">
        <v>50</v>
      </c>
      <c r="O6590" s="22"/>
      <c r="P6590" s="22"/>
    </row>
    <row r="6591" spans="1:16" ht="45" x14ac:dyDescent="0.25">
      <c r="A6591" s="21" t="s">
        <v>10457</v>
      </c>
      <c r="B6591" s="21" t="s">
        <v>49</v>
      </c>
      <c r="C6591" s="22"/>
      <c r="D6591" s="22"/>
      <c r="E6591" s="22"/>
      <c r="F6591" s="22"/>
      <c r="G6591" s="22"/>
      <c r="H6591" s="22"/>
      <c r="I6591" s="22"/>
      <c r="J6591" s="22"/>
      <c r="K6591" s="23">
        <v>1</v>
      </c>
      <c r="L6591" s="23">
        <v>1</v>
      </c>
      <c r="M6591" s="21" t="s">
        <v>50</v>
      </c>
      <c r="N6591" s="21" t="s">
        <v>50</v>
      </c>
      <c r="O6591" s="22"/>
      <c r="P6591" s="22"/>
    </row>
    <row r="6592" spans="1:16" ht="45" x14ac:dyDescent="0.25">
      <c r="A6592" s="21" t="s">
        <v>10458</v>
      </c>
      <c r="B6592" s="21" t="s">
        <v>49</v>
      </c>
      <c r="C6592" s="22"/>
      <c r="D6592" s="22"/>
      <c r="E6592" s="22"/>
      <c r="F6592" s="22"/>
      <c r="G6592" s="22"/>
      <c r="H6592" s="22"/>
      <c r="I6592" s="22"/>
      <c r="J6592" s="22"/>
      <c r="K6592" s="23">
        <v>1</v>
      </c>
      <c r="L6592" s="23">
        <v>1</v>
      </c>
      <c r="M6592" s="21" t="s">
        <v>50</v>
      </c>
      <c r="N6592" s="21" t="s">
        <v>50</v>
      </c>
      <c r="O6592" s="22"/>
      <c r="P6592" s="22"/>
    </row>
    <row r="6593" spans="1:16" ht="45" x14ac:dyDescent="0.25">
      <c r="A6593" s="21" t="s">
        <v>10459</v>
      </c>
      <c r="B6593" s="21" t="s">
        <v>49</v>
      </c>
      <c r="C6593" s="22"/>
      <c r="D6593" s="22"/>
      <c r="E6593" s="22"/>
      <c r="F6593" s="22"/>
      <c r="G6593" s="22"/>
      <c r="H6593" s="22"/>
      <c r="I6593" s="22"/>
      <c r="J6593" s="22"/>
      <c r="K6593" s="23">
        <v>1</v>
      </c>
      <c r="L6593" s="23">
        <v>1</v>
      </c>
      <c r="M6593" s="21" t="s">
        <v>50</v>
      </c>
      <c r="N6593" s="21" t="s">
        <v>50</v>
      </c>
      <c r="O6593" s="22"/>
      <c r="P6593" s="22"/>
    </row>
    <row r="6594" spans="1:16" ht="45" x14ac:dyDescent="0.25">
      <c r="A6594" s="21" t="s">
        <v>4603</v>
      </c>
      <c r="B6594" s="21" t="s">
        <v>49</v>
      </c>
      <c r="C6594" s="23">
        <v>161713104.84999999</v>
      </c>
      <c r="D6594" s="23">
        <v>105.88</v>
      </c>
      <c r="E6594" s="23">
        <v>135771624</v>
      </c>
      <c r="F6594" s="23">
        <v>139.19</v>
      </c>
      <c r="G6594" s="23">
        <v>123470010.18000001</v>
      </c>
      <c r="H6594" s="23">
        <v>115.6</v>
      </c>
      <c r="I6594" s="23">
        <v>113906081.59</v>
      </c>
      <c r="J6594" s="23">
        <v>116.45</v>
      </c>
      <c r="K6594" s="23">
        <v>1</v>
      </c>
      <c r="L6594" s="23">
        <v>1</v>
      </c>
      <c r="M6594" s="21" t="s">
        <v>50</v>
      </c>
      <c r="N6594" s="21" t="s">
        <v>58</v>
      </c>
      <c r="O6594" s="22"/>
      <c r="P6594" s="23">
        <v>1258909.5</v>
      </c>
    </row>
    <row r="6595" spans="1:16" ht="45" x14ac:dyDescent="0.25">
      <c r="A6595" s="21" t="s">
        <v>4605</v>
      </c>
      <c r="B6595" s="21" t="s">
        <v>49</v>
      </c>
      <c r="C6595" s="23">
        <v>41331164.719999999</v>
      </c>
      <c r="D6595" s="23">
        <v>43.34</v>
      </c>
      <c r="E6595" s="23">
        <v>42183507.68</v>
      </c>
      <c r="F6595" s="23">
        <v>53.02</v>
      </c>
      <c r="G6595" s="23">
        <v>35266653.920000002</v>
      </c>
      <c r="H6595" s="23">
        <v>42.57</v>
      </c>
      <c r="I6595" s="23">
        <v>27983607.120000001</v>
      </c>
      <c r="J6595" s="23">
        <v>37.35</v>
      </c>
      <c r="K6595" s="23">
        <v>1</v>
      </c>
      <c r="L6595" s="23">
        <v>1</v>
      </c>
      <c r="M6595" s="21" t="s">
        <v>50</v>
      </c>
      <c r="N6595" s="21" t="s">
        <v>58</v>
      </c>
      <c r="O6595" s="22"/>
      <c r="P6595" s="23">
        <v>1110964</v>
      </c>
    </row>
    <row r="6596" spans="1:16" ht="45" x14ac:dyDescent="0.25">
      <c r="A6596" s="21" t="s">
        <v>10460</v>
      </c>
      <c r="B6596" s="21" t="s">
        <v>49</v>
      </c>
      <c r="C6596" s="22"/>
      <c r="D6596" s="22"/>
      <c r="E6596" s="22"/>
      <c r="F6596" s="22"/>
      <c r="G6596" s="22"/>
      <c r="H6596" s="22"/>
      <c r="I6596" s="22"/>
      <c r="J6596" s="22"/>
      <c r="K6596" s="23">
        <v>1</v>
      </c>
      <c r="L6596" s="23">
        <v>1</v>
      </c>
      <c r="M6596" s="21" t="s">
        <v>50</v>
      </c>
      <c r="N6596" s="21" t="s">
        <v>50</v>
      </c>
      <c r="O6596" s="22"/>
      <c r="P6596" s="22"/>
    </row>
    <row r="6597" spans="1:16" ht="45" x14ac:dyDescent="0.25">
      <c r="A6597" s="21" t="s">
        <v>10461</v>
      </c>
      <c r="B6597" s="21" t="s">
        <v>49</v>
      </c>
      <c r="C6597" s="22"/>
      <c r="D6597" s="22"/>
      <c r="E6597" s="22"/>
      <c r="F6597" s="22"/>
      <c r="G6597" s="22"/>
      <c r="H6597" s="22"/>
      <c r="I6597" s="22"/>
      <c r="J6597" s="22"/>
      <c r="K6597" s="23">
        <v>1</v>
      </c>
      <c r="L6597" s="23">
        <v>1</v>
      </c>
      <c r="M6597" s="21" t="s">
        <v>50</v>
      </c>
      <c r="N6597" s="21" t="s">
        <v>50</v>
      </c>
      <c r="O6597" s="22"/>
      <c r="P6597" s="22"/>
    </row>
    <row r="6598" spans="1:16" ht="45" x14ac:dyDescent="0.25">
      <c r="A6598" s="21" t="s">
        <v>4607</v>
      </c>
      <c r="B6598" s="21" t="s">
        <v>49</v>
      </c>
      <c r="C6598" s="23">
        <v>7248356.1200000001</v>
      </c>
      <c r="D6598" s="23">
        <v>1315.08</v>
      </c>
      <c r="E6598" s="23">
        <v>8557045.0399999991</v>
      </c>
      <c r="F6598" s="23">
        <v>810.5</v>
      </c>
      <c r="G6598" s="23">
        <v>14205194.130000001</v>
      </c>
      <c r="H6598" s="23">
        <v>784.73</v>
      </c>
      <c r="I6598" s="23">
        <v>11523034.1</v>
      </c>
      <c r="J6598" s="23">
        <v>2051.04</v>
      </c>
      <c r="K6598" s="23">
        <v>1</v>
      </c>
      <c r="L6598" s="23">
        <v>1</v>
      </c>
      <c r="M6598" s="21" t="s">
        <v>50</v>
      </c>
      <c r="N6598" s="21" t="s">
        <v>5192</v>
      </c>
      <c r="O6598" s="22"/>
      <c r="P6598" s="23">
        <v>7203</v>
      </c>
    </row>
    <row r="6599" spans="1:16" ht="45" x14ac:dyDescent="0.25">
      <c r="A6599" s="21" t="s">
        <v>10462</v>
      </c>
      <c r="B6599" s="21" t="s">
        <v>49</v>
      </c>
      <c r="C6599" s="22"/>
      <c r="D6599" s="22"/>
      <c r="E6599" s="22"/>
      <c r="F6599" s="22"/>
      <c r="G6599" s="22"/>
      <c r="H6599" s="22"/>
      <c r="I6599" s="22"/>
      <c r="J6599" s="22"/>
      <c r="K6599" s="23">
        <v>1</v>
      </c>
      <c r="L6599" s="23">
        <v>1</v>
      </c>
      <c r="M6599" s="21" t="s">
        <v>50</v>
      </c>
      <c r="N6599" s="21" t="s">
        <v>50</v>
      </c>
      <c r="O6599" s="22"/>
      <c r="P6599" s="22"/>
    </row>
    <row r="6600" spans="1:16" ht="45" x14ac:dyDescent="0.25">
      <c r="A6600" s="21" t="s">
        <v>10463</v>
      </c>
      <c r="B6600" s="21" t="s">
        <v>49</v>
      </c>
      <c r="C6600" s="22"/>
      <c r="D6600" s="22"/>
      <c r="E6600" s="22"/>
      <c r="F6600" s="22"/>
      <c r="G6600" s="22"/>
      <c r="H6600" s="22"/>
      <c r="I6600" s="22"/>
      <c r="J6600" s="22"/>
      <c r="K6600" s="23">
        <v>1</v>
      </c>
      <c r="L6600" s="23">
        <v>1</v>
      </c>
      <c r="M6600" s="21" t="s">
        <v>50</v>
      </c>
      <c r="N6600" s="21" t="s">
        <v>50</v>
      </c>
      <c r="O6600" s="22"/>
      <c r="P6600" s="22"/>
    </row>
    <row r="6601" spans="1:16" ht="45" x14ac:dyDescent="0.25">
      <c r="A6601" s="21" t="s">
        <v>10464</v>
      </c>
      <c r="B6601" s="21" t="s">
        <v>49</v>
      </c>
      <c r="C6601" s="22"/>
      <c r="D6601" s="22"/>
      <c r="E6601" s="22"/>
      <c r="F6601" s="22"/>
      <c r="G6601" s="22"/>
      <c r="H6601" s="22"/>
      <c r="I6601" s="22"/>
      <c r="J6601" s="22"/>
      <c r="K6601" s="23">
        <v>1</v>
      </c>
      <c r="L6601" s="23">
        <v>1</v>
      </c>
      <c r="M6601" s="21" t="s">
        <v>50</v>
      </c>
      <c r="N6601" s="21" t="s">
        <v>50</v>
      </c>
      <c r="O6601" s="22"/>
      <c r="P6601" s="22"/>
    </row>
    <row r="6602" spans="1:16" ht="45" x14ac:dyDescent="0.25">
      <c r="A6602" s="21" t="s">
        <v>10465</v>
      </c>
      <c r="B6602" s="21" t="s">
        <v>49</v>
      </c>
      <c r="C6602" s="22"/>
      <c r="D6602" s="22"/>
      <c r="E6602" s="22"/>
      <c r="F6602" s="22"/>
      <c r="G6602" s="22"/>
      <c r="H6602" s="22"/>
      <c r="I6602" s="22"/>
      <c r="J6602" s="22"/>
      <c r="K6602" s="23">
        <v>1</v>
      </c>
      <c r="L6602" s="23">
        <v>1</v>
      </c>
      <c r="M6602" s="21" t="s">
        <v>50</v>
      </c>
      <c r="N6602" s="21" t="s">
        <v>50</v>
      </c>
      <c r="O6602" s="22"/>
      <c r="P6602" s="22"/>
    </row>
    <row r="6603" spans="1:16" ht="45" x14ac:dyDescent="0.25">
      <c r="A6603" s="21" t="s">
        <v>4609</v>
      </c>
      <c r="B6603" s="21" t="s">
        <v>49</v>
      </c>
      <c r="C6603" s="23">
        <v>7265902.5899999999</v>
      </c>
      <c r="D6603" s="23">
        <v>621.08000000000004</v>
      </c>
      <c r="E6603" s="23">
        <v>7219818.1299999999</v>
      </c>
      <c r="F6603" s="23">
        <v>530.27</v>
      </c>
      <c r="G6603" s="23">
        <v>15005037.699999999</v>
      </c>
      <c r="H6603" s="23">
        <v>701.62</v>
      </c>
      <c r="I6603" s="23">
        <v>7281322.1299999999</v>
      </c>
      <c r="J6603" s="23">
        <v>526.12</v>
      </c>
      <c r="K6603" s="23">
        <v>1</v>
      </c>
      <c r="L6603" s="23">
        <v>1</v>
      </c>
      <c r="M6603" s="21" t="s">
        <v>50</v>
      </c>
      <c r="N6603" s="21" t="s">
        <v>5192</v>
      </c>
      <c r="O6603" s="22"/>
      <c r="P6603" s="23">
        <v>17537</v>
      </c>
    </row>
    <row r="6604" spans="1:16" ht="45" x14ac:dyDescent="0.25">
      <c r="A6604" s="21" t="s">
        <v>10466</v>
      </c>
      <c r="B6604" s="21" t="s">
        <v>49</v>
      </c>
      <c r="C6604" s="22"/>
      <c r="D6604" s="22"/>
      <c r="E6604" s="22"/>
      <c r="F6604" s="22"/>
      <c r="G6604" s="22"/>
      <c r="H6604" s="22"/>
      <c r="I6604" s="22"/>
      <c r="J6604" s="22"/>
      <c r="K6604" s="23">
        <v>1</v>
      </c>
      <c r="L6604" s="23">
        <v>1</v>
      </c>
      <c r="M6604" s="21" t="s">
        <v>50</v>
      </c>
      <c r="N6604" s="21" t="s">
        <v>50</v>
      </c>
      <c r="O6604" s="22"/>
      <c r="P6604" s="22"/>
    </row>
    <row r="6605" spans="1:16" ht="45" x14ac:dyDescent="0.25">
      <c r="A6605" s="21" t="s">
        <v>10467</v>
      </c>
      <c r="B6605" s="21" t="s">
        <v>49</v>
      </c>
      <c r="C6605" s="22"/>
      <c r="D6605" s="22"/>
      <c r="E6605" s="22"/>
      <c r="F6605" s="22"/>
      <c r="G6605" s="22"/>
      <c r="H6605" s="22"/>
      <c r="I6605" s="22"/>
      <c r="J6605" s="22"/>
      <c r="K6605" s="23">
        <v>1</v>
      </c>
      <c r="L6605" s="23">
        <v>1</v>
      </c>
      <c r="M6605" s="21" t="s">
        <v>50</v>
      </c>
      <c r="N6605" s="21" t="s">
        <v>50</v>
      </c>
      <c r="O6605" s="22"/>
      <c r="P6605" s="22"/>
    </row>
    <row r="6606" spans="1:16" ht="45" x14ac:dyDescent="0.25">
      <c r="A6606" s="21" t="s">
        <v>10468</v>
      </c>
      <c r="B6606" s="21" t="s">
        <v>49</v>
      </c>
      <c r="C6606" s="22"/>
      <c r="D6606" s="22"/>
      <c r="E6606" s="22"/>
      <c r="F6606" s="22"/>
      <c r="G6606" s="22"/>
      <c r="H6606" s="22"/>
      <c r="I6606" s="22"/>
      <c r="J6606" s="22"/>
      <c r="K6606" s="23">
        <v>1</v>
      </c>
      <c r="L6606" s="23">
        <v>1</v>
      </c>
      <c r="M6606" s="21" t="s">
        <v>50</v>
      </c>
      <c r="N6606" s="21" t="s">
        <v>50</v>
      </c>
      <c r="O6606" s="22"/>
      <c r="P6606" s="22"/>
    </row>
    <row r="6607" spans="1:16" ht="45" x14ac:dyDescent="0.25">
      <c r="A6607" s="21" t="s">
        <v>10469</v>
      </c>
      <c r="B6607" s="21" t="s">
        <v>49</v>
      </c>
      <c r="C6607" s="22"/>
      <c r="D6607" s="22"/>
      <c r="E6607" s="22"/>
      <c r="F6607" s="22"/>
      <c r="G6607" s="22"/>
      <c r="H6607" s="22"/>
      <c r="I6607" s="22"/>
      <c r="J6607" s="22"/>
      <c r="K6607" s="23">
        <v>1</v>
      </c>
      <c r="L6607" s="23">
        <v>1</v>
      </c>
      <c r="M6607" s="21" t="s">
        <v>50</v>
      </c>
      <c r="N6607" s="21" t="s">
        <v>50</v>
      </c>
      <c r="O6607" s="22"/>
      <c r="P6607" s="22"/>
    </row>
    <row r="6608" spans="1:16" ht="45" x14ac:dyDescent="0.25">
      <c r="A6608" s="21" t="s">
        <v>10470</v>
      </c>
      <c r="B6608" s="21" t="s">
        <v>49</v>
      </c>
      <c r="C6608" s="22"/>
      <c r="D6608" s="22"/>
      <c r="E6608" s="22"/>
      <c r="F6608" s="22"/>
      <c r="G6608" s="22"/>
      <c r="H6608" s="22"/>
      <c r="I6608" s="22"/>
      <c r="J6608" s="22"/>
      <c r="K6608" s="23">
        <v>1</v>
      </c>
      <c r="L6608" s="23">
        <v>1</v>
      </c>
      <c r="M6608" s="21" t="s">
        <v>50</v>
      </c>
      <c r="N6608" s="21" t="s">
        <v>50</v>
      </c>
      <c r="O6608" s="22"/>
      <c r="P6608" s="22"/>
    </row>
    <row r="6609" spans="1:16" ht="45" x14ac:dyDescent="0.25">
      <c r="A6609" s="21" t="s">
        <v>10471</v>
      </c>
      <c r="B6609" s="21" t="s">
        <v>49</v>
      </c>
      <c r="C6609" s="22"/>
      <c r="D6609" s="22"/>
      <c r="E6609" s="22"/>
      <c r="F6609" s="22"/>
      <c r="G6609" s="22"/>
      <c r="H6609" s="22"/>
      <c r="I6609" s="22"/>
      <c r="J6609" s="22"/>
      <c r="K6609" s="23">
        <v>1</v>
      </c>
      <c r="L6609" s="23">
        <v>1</v>
      </c>
      <c r="M6609" s="21" t="s">
        <v>50</v>
      </c>
      <c r="N6609" s="21" t="s">
        <v>50</v>
      </c>
      <c r="O6609" s="22"/>
      <c r="P6609" s="22"/>
    </row>
    <row r="6610" spans="1:16" ht="45" x14ac:dyDescent="0.25">
      <c r="A6610" s="21" t="s">
        <v>10472</v>
      </c>
      <c r="B6610" s="21" t="s">
        <v>49</v>
      </c>
      <c r="C6610" s="22"/>
      <c r="D6610" s="22"/>
      <c r="E6610" s="22"/>
      <c r="F6610" s="22"/>
      <c r="G6610" s="22"/>
      <c r="H6610" s="22"/>
      <c r="I6610" s="22"/>
      <c r="J6610" s="22"/>
      <c r="K6610" s="23">
        <v>1</v>
      </c>
      <c r="L6610" s="23">
        <v>1</v>
      </c>
      <c r="M6610" s="21" t="s">
        <v>50</v>
      </c>
      <c r="N6610" s="21" t="s">
        <v>50</v>
      </c>
      <c r="O6610" s="22"/>
      <c r="P6610" s="22"/>
    </row>
    <row r="6611" spans="1:16" ht="45" x14ac:dyDescent="0.25">
      <c r="A6611" s="21" t="s">
        <v>10473</v>
      </c>
      <c r="B6611" s="21" t="s">
        <v>49</v>
      </c>
      <c r="C6611" s="22"/>
      <c r="D6611" s="22"/>
      <c r="E6611" s="22"/>
      <c r="F6611" s="22"/>
      <c r="G6611" s="22"/>
      <c r="H6611" s="22"/>
      <c r="I6611" s="22"/>
      <c r="J6611" s="22"/>
      <c r="K6611" s="23">
        <v>1</v>
      </c>
      <c r="L6611" s="23">
        <v>1</v>
      </c>
      <c r="M6611" s="21" t="s">
        <v>50</v>
      </c>
      <c r="N6611" s="21" t="s">
        <v>50</v>
      </c>
      <c r="O6611" s="22"/>
      <c r="P6611" s="22"/>
    </row>
    <row r="6612" spans="1:16" ht="45" x14ac:dyDescent="0.25">
      <c r="A6612" s="21" t="s">
        <v>4611</v>
      </c>
      <c r="B6612" s="21" t="s">
        <v>49</v>
      </c>
      <c r="C6612" s="23">
        <v>16127919.09</v>
      </c>
      <c r="D6612" s="23">
        <v>199.16</v>
      </c>
      <c r="E6612" s="23">
        <v>15267176.810000001</v>
      </c>
      <c r="F6612" s="23">
        <v>231.64</v>
      </c>
      <c r="G6612" s="23">
        <v>10241034.83</v>
      </c>
      <c r="H6612" s="23">
        <v>153.6</v>
      </c>
      <c r="I6612" s="23">
        <v>13190153.279999999</v>
      </c>
      <c r="J6612" s="23">
        <v>184.19</v>
      </c>
      <c r="K6612" s="23">
        <v>1</v>
      </c>
      <c r="L6612" s="23">
        <v>1</v>
      </c>
      <c r="M6612" s="21" t="s">
        <v>50</v>
      </c>
      <c r="N6612" s="21" t="s">
        <v>1462</v>
      </c>
      <c r="O6612" s="22"/>
      <c r="P6612" s="23">
        <v>113747.5</v>
      </c>
    </row>
    <row r="6613" spans="1:16" ht="45" x14ac:dyDescent="0.25">
      <c r="A6613" s="21" t="s">
        <v>10474</v>
      </c>
      <c r="B6613" s="21" t="s">
        <v>49</v>
      </c>
      <c r="C6613" s="22"/>
      <c r="D6613" s="22"/>
      <c r="E6613" s="22"/>
      <c r="F6613" s="22"/>
      <c r="G6613" s="22"/>
      <c r="H6613" s="22"/>
      <c r="I6613" s="22"/>
      <c r="J6613" s="22"/>
      <c r="K6613" s="23">
        <v>1</v>
      </c>
      <c r="L6613" s="23">
        <v>1</v>
      </c>
      <c r="M6613" s="21" t="s">
        <v>50</v>
      </c>
      <c r="N6613" s="21" t="s">
        <v>50</v>
      </c>
      <c r="O6613" s="22"/>
      <c r="P6613" s="22"/>
    </row>
    <row r="6614" spans="1:16" ht="45" x14ac:dyDescent="0.25">
      <c r="A6614" s="21" t="s">
        <v>10475</v>
      </c>
      <c r="B6614" s="21" t="s">
        <v>49</v>
      </c>
      <c r="C6614" s="22"/>
      <c r="D6614" s="22"/>
      <c r="E6614" s="22"/>
      <c r="F6614" s="22"/>
      <c r="G6614" s="22"/>
      <c r="H6614" s="22"/>
      <c r="I6614" s="22"/>
      <c r="J6614" s="22"/>
      <c r="K6614" s="23">
        <v>1</v>
      </c>
      <c r="L6614" s="23">
        <v>1</v>
      </c>
      <c r="M6614" s="21" t="s">
        <v>50</v>
      </c>
      <c r="N6614" s="21" t="s">
        <v>50</v>
      </c>
      <c r="O6614" s="22"/>
      <c r="P6614" s="22"/>
    </row>
    <row r="6615" spans="1:16" ht="45" x14ac:dyDescent="0.25">
      <c r="A6615" s="21" t="s">
        <v>10476</v>
      </c>
      <c r="B6615" s="21" t="s">
        <v>49</v>
      </c>
      <c r="C6615" s="22"/>
      <c r="D6615" s="22"/>
      <c r="E6615" s="22"/>
      <c r="F6615" s="22"/>
      <c r="G6615" s="22"/>
      <c r="H6615" s="22"/>
      <c r="I6615" s="22"/>
      <c r="J6615" s="22"/>
      <c r="K6615" s="23">
        <v>1</v>
      </c>
      <c r="L6615" s="23">
        <v>1</v>
      </c>
      <c r="M6615" s="21" t="s">
        <v>50</v>
      </c>
      <c r="N6615" s="21" t="s">
        <v>50</v>
      </c>
      <c r="O6615" s="22"/>
      <c r="P6615" s="22"/>
    </row>
    <row r="6616" spans="1:16" ht="45" x14ac:dyDescent="0.25">
      <c r="A6616" s="21" t="s">
        <v>10477</v>
      </c>
      <c r="B6616" s="21" t="s">
        <v>49</v>
      </c>
      <c r="C6616" s="22"/>
      <c r="D6616" s="22"/>
      <c r="E6616" s="22"/>
      <c r="F6616" s="22"/>
      <c r="G6616" s="22"/>
      <c r="H6616" s="22"/>
      <c r="I6616" s="22"/>
      <c r="J6616" s="22"/>
      <c r="K6616" s="23">
        <v>1</v>
      </c>
      <c r="L6616" s="23">
        <v>1</v>
      </c>
      <c r="M6616" s="21" t="s">
        <v>50</v>
      </c>
      <c r="N6616" s="21" t="s">
        <v>50</v>
      </c>
      <c r="O6616" s="22"/>
      <c r="P6616" s="22"/>
    </row>
    <row r="6617" spans="1:16" ht="45" x14ac:dyDescent="0.25">
      <c r="A6617" s="21" t="s">
        <v>10478</v>
      </c>
      <c r="B6617" s="21" t="s">
        <v>49</v>
      </c>
      <c r="C6617" s="22"/>
      <c r="D6617" s="22"/>
      <c r="E6617" s="22"/>
      <c r="F6617" s="22"/>
      <c r="G6617" s="22"/>
      <c r="H6617" s="22"/>
      <c r="I6617" s="22"/>
      <c r="J6617" s="22"/>
      <c r="K6617" s="23">
        <v>1</v>
      </c>
      <c r="L6617" s="23">
        <v>1</v>
      </c>
      <c r="M6617" s="21" t="s">
        <v>50</v>
      </c>
      <c r="N6617" s="21" t="s">
        <v>50</v>
      </c>
      <c r="O6617" s="22"/>
      <c r="P6617" s="22"/>
    </row>
    <row r="6618" spans="1:16" ht="45" x14ac:dyDescent="0.25">
      <c r="A6618" s="21" t="s">
        <v>4614</v>
      </c>
      <c r="B6618" s="21" t="s">
        <v>49</v>
      </c>
      <c r="C6618" s="23">
        <v>32619862.039999999</v>
      </c>
      <c r="D6618" s="23">
        <v>428.53</v>
      </c>
      <c r="E6618" s="23">
        <v>24938268.829999998</v>
      </c>
      <c r="F6618" s="23">
        <v>323.3</v>
      </c>
      <c r="G6618" s="23">
        <v>27231001.260000002</v>
      </c>
      <c r="H6618" s="23">
        <v>394.95</v>
      </c>
      <c r="I6618" s="23">
        <v>19842438.879999999</v>
      </c>
      <c r="J6618" s="23">
        <v>336.71</v>
      </c>
      <c r="K6618" s="23">
        <v>1</v>
      </c>
      <c r="L6618" s="23">
        <v>1</v>
      </c>
      <c r="M6618" s="21" t="s">
        <v>50</v>
      </c>
      <c r="N6618" s="21" t="s">
        <v>1462</v>
      </c>
      <c r="O6618" s="22"/>
      <c r="P6618" s="23">
        <v>61448.5</v>
      </c>
    </row>
    <row r="6619" spans="1:16" ht="45" x14ac:dyDescent="0.25">
      <c r="A6619" s="21" t="s">
        <v>10479</v>
      </c>
      <c r="B6619" s="21" t="s">
        <v>49</v>
      </c>
      <c r="C6619" s="22"/>
      <c r="D6619" s="22"/>
      <c r="E6619" s="22"/>
      <c r="F6619" s="22"/>
      <c r="G6619" s="22"/>
      <c r="H6619" s="22"/>
      <c r="I6619" s="22"/>
      <c r="J6619" s="22"/>
      <c r="K6619" s="23">
        <v>1</v>
      </c>
      <c r="L6619" s="23">
        <v>1</v>
      </c>
      <c r="M6619" s="21" t="s">
        <v>50</v>
      </c>
      <c r="N6619" s="21" t="s">
        <v>50</v>
      </c>
      <c r="O6619" s="22"/>
      <c r="P6619" s="22"/>
    </row>
    <row r="6620" spans="1:16" ht="45" x14ac:dyDescent="0.25">
      <c r="A6620" s="21" t="s">
        <v>10480</v>
      </c>
      <c r="B6620" s="21" t="s">
        <v>49</v>
      </c>
      <c r="C6620" s="22"/>
      <c r="D6620" s="22"/>
      <c r="E6620" s="22"/>
      <c r="F6620" s="22"/>
      <c r="G6620" s="22"/>
      <c r="H6620" s="22"/>
      <c r="I6620" s="22"/>
      <c r="J6620" s="22"/>
      <c r="K6620" s="23">
        <v>1</v>
      </c>
      <c r="L6620" s="23">
        <v>1</v>
      </c>
      <c r="M6620" s="21" t="s">
        <v>50</v>
      </c>
      <c r="N6620" s="21" t="s">
        <v>50</v>
      </c>
      <c r="O6620" s="22"/>
      <c r="P6620" s="22"/>
    </row>
    <row r="6621" spans="1:16" ht="45" x14ac:dyDescent="0.25">
      <c r="A6621" s="21" t="s">
        <v>789</v>
      </c>
      <c r="B6621" s="21" t="s">
        <v>49</v>
      </c>
      <c r="C6621" s="23">
        <v>1079692.8500000001</v>
      </c>
      <c r="D6621" s="23">
        <v>1157.33</v>
      </c>
      <c r="E6621" s="23">
        <v>630651.27</v>
      </c>
      <c r="F6621" s="23">
        <v>1045.25</v>
      </c>
      <c r="G6621" s="23">
        <v>2989812.22</v>
      </c>
      <c r="H6621" s="23">
        <v>1545.09</v>
      </c>
      <c r="I6621" s="23">
        <v>3931736.73</v>
      </c>
      <c r="J6621" s="23">
        <v>1828.72</v>
      </c>
      <c r="K6621" s="23">
        <v>1</v>
      </c>
      <c r="L6621" s="23">
        <v>1</v>
      </c>
      <c r="M6621" s="21" t="s">
        <v>50</v>
      </c>
      <c r="N6621" s="21" t="s">
        <v>5192</v>
      </c>
      <c r="O6621" s="22"/>
      <c r="P6621" s="23">
        <v>16456</v>
      </c>
    </row>
    <row r="6622" spans="1:16" ht="45" x14ac:dyDescent="0.25">
      <c r="A6622" s="21" t="s">
        <v>10481</v>
      </c>
      <c r="B6622" s="21" t="s">
        <v>49</v>
      </c>
      <c r="C6622" s="22"/>
      <c r="D6622" s="22"/>
      <c r="E6622" s="22"/>
      <c r="F6622" s="22"/>
      <c r="G6622" s="22"/>
      <c r="H6622" s="22"/>
      <c r="I6622" s="22"/>
      <c r="J6622" s="22"/>
      <c r="K6622" s="23">
        <v>1</v>
      </c>
      <c r="L6622" s="23">
        <v>1</v>
      </c>
      <c r="M6622" s="21" t="s">
        <v>50</v>
      </c>
      <c r="N6622" s="21" t="s">
        <v>50</v>
      </c>
      <c r="O6622" s="22"/>
      <c r="P6622" s="22"/>
    </row>
    <row r="6623" spans="1:16" ht="45" x14ac:dyDescent="0.25">
      <c r="A6623" s="21" t="s">
        <v>10482</v>
      </c>
      <c r="B6623" s="21" t="s">
        <v>49</v>
      </c>
      <c r="C6623" s="22"/>
      <c r="D6623" s="22"/>
      <c r="E6623" s="22"/>
      <c r="F6623" s="22"/>
      <c r="G6623" s="22"/>
      <c r="H6623" s="22"/>
      <c r="I6623" s="22"/>
      <c r="J6623" s="22"/>
      <c r="K6623" s="23">
        <v>1</v>
      </c>
      <c r="L6623" s="23">
        <v>1</v>
      </c>
      <c r="M6623" s="21" t="s">
        <v>50</v>
      </c>
      <c r="N6623" s="21" t="s">
        <v>50</v>
      </c>
      <c r="O6623" s="22"/>
      <c r="P6623" s="22"/>
    </row>
    <row r="6624" spans="1:16" ht="45" x14ac:dyDescent="0.25">
      <c r="A6624" s="21" t="s">
        <v>4618</v>
      </c>
      <c r="B6624" s="21" t="s">
        <v>49</v>
      </c>
      <c r="C6624" s="23">
        <v>12181134.85</v>
      </c>
      <c r="D6624" s="23">
        <v>18.37</v>
      </c>
      <c r="E6624" s="23">
        <v>17632848.399999999</v>
      </c>
      <c r="F6624" s="23">
        <v>35.270000000000003</v>
      </c>
      <c r="G6624" s="23">
        <v>23695213.359999999</v>
      </c>
      <c r="H6624" s="23">
        <v>40.479999999999997</v>
      </c>
      <c r="I6624" s="23">
        <v>15721590.789999999</v>
      </c>
      <c r="J6624" s="23">
        <v>31.95</v>
      </c>
      <c r="K6624" s="23">
        <v>1</v>
      </c>
      <c r="L6624" s="23">
        <v>1</v>
      </c>
      <c r="M6624" s="21" t="s">
        <v>50</v>
      </c>
      <c r="N6624" s="21" t="s">
        <v>58</v>
      </c>
      <c r="O6624" s="22"/>
      <c r="P6624" s="23">
        <v>513843.75</v>
      </c>
    </row>
    <row r="6625" spans="1:16" ht="45" x14ac:dyDescent="0.25">
      <c r="A6625" s="21" t="s">
        <v>10483</v>
      </c>
      <c r="B6625" s="21" t="s">
        <v>49</v>
      </c>
      <c r="C6625" s="22"/>
      <c r="D6625" s="22"/>
      <c r="E6625" s="22"/>
      <c r="F6625" s="22"/>
      <c r="G6625" s="22"/>
      <c r="H6625" s="22"/>
      <c r="I6625" s="22"/>
      <c r="J6625" s="22"/>
      <c r="K6625" s="23">
        <v>1</v>
      </c>
      <c r="L6625" s="23">
        <v>1</v>
      </c>
      <c r="M6625" s="21" t="s">
        <v>50</v>
      </c>
      <c r="N6625" s="21" t="s">
        <v>50</v>
      </c>
      <c r="O6625" s="22"/>
      <c r="P6625" s="22"/>
    </row>
    <row r="6626" spans="1:16" ht="45" x14ac:dyDescent="0.25">
      <c r="A6626" s="21" t="s">
        <v>10484</v>
      </c>
      <c r="B6626" s="21" t="s">
        <v>49</v>
      </c>
      <c r="C6626" s="22"/>
      <c r="D6626" s="22"/>
      <c r="E6626" s="22"/>
      <c r="F6626" s="22"/>
      <c r="G6626" s="22"/>
      <c r="H6626" s="22"/>
      <c r="I6626" s="22"/>
      <c r="J6626" s="22"/>
      <c r="K6626" s="23">
        <v>1</v>
      </c>
      <c r="L6626" s="23">
        <v>1</v>
      </c>
      <c r="M6626" s="21" t="s">
        <v>50</v>
      </c>
      <c r="N6626" s="21" t="s">
        <v>50</v>
      </c>
      <c r="O6626" s="22"/>
      <c r="P6626" s="22"/>
    </row>
    <row r="6627" spans="1:16" ht="45" x14ac:dyDescent="0.25">
      <c r="A6627" s="21" t="s">
        <v>4620</v>
      </c>
      <c r="B6627" s="21" t="s">
        <v>49</v>
      </c>
      <c r="C6627" s="23">
        <v>4763232.04</v>
      </c>
      <c r="D6627" s="23">
        <v>1529.15</v>
      </c>
      <c r="E6627" s="23">
        <v>1110843.81</v>
      </c>
      <c r="F6627" s="23">
        <v>190.45</v>
      </c>
      <c r="G6627" s="23">
        <v>7983548.0199999996</v>
      </c>
      <c r="H6627" s="23">
        <v>698.98</v>
      </c>
      <c r="I6627" s="23">
        <v>8009481.3499999996</v>
      </c>
      <c r="J6627" s="23">
        <v>1037.68</v>
      </c>
      <c r="K6627" s="23">
        <v>1</v>
      </c>
      <c r="L6627" s="23">
        <v>1</v>
      </c>
      <c r="M6627" s="21" t="s">
        <v>50</v>
      </c>
      <c r="N6627" s="21" t="s">
        <v>5192</v>
      </c>
      <c r="O6627" s="22"/>
      <c r="P6627" s="23">
        <v>5077</v>
      </c>
    </row>
    <row r="6628" spans="1:16" ht="45" x14ac:dyDescent="0.25">
      <c r="A6628" s="21" t="s">
        <v>10485</v>
      </c>
      <c r="B6628" s="21" t="s">
        <v>49</v>
      </c>
      <c r="C6628" s="22"/>
      <c r="D6628" s="22"/>
      <c r="E6628" s="22"/>
      <c r="F6628" s="22"/>
      <c r="G6628" s="22"/>
      <c r="H6628" s="22"/>
      <c r="I6628" s="22"/>
      <c r="J6628" s="22"/>
      <c r="K6628" s="23">
        <v>1</v>
      </c>
      <c r="L6628" s="23">
        <v>1</v>
      </c>
      <c r="M6628" s="21" t="s">
        <v>50</v>
      </c>
      <c r="N6628" s="21" t="s">
        <v>50</v>
      </c>
      <c r="O6628" s="22"/>
      <c r="P6628" s="22"/>
    </row>
    <row r="6629" spans="1:16" ht="45" x14ac:dyDescent="0.25">
      <c r="A6629" s="21" t="s">
        <v>10486</v>
      </c>
      <c r="B6629" s="21" t="s">
        <v>49</v>
      </c>
      <c r="C6629" s="22"/>
      <c r="D6629" s="22"/>
      <c r="E6629" s="22"/>
      <c r="F6629" s="22"/>
      <c r="G6629" s="22"/>
      <c r="H6629" s="22"/>
      <c r="I6629" s="22"/>
      <c r="J6629" s="22"/>
      <c r="K6629" s="23">
        <v>1</v>
      </c>
      <c r="L6629" s="23">
        <v>1</v>
      </c>
      <c r="M6629" s="21" t="s">
        <v>50</v>
      </c>
      <c r="N6629" s="21" t="s">
        <v>50</v>
      </c>
      <c r="O6629" s="22"/>
      <c r="P6629" s="22"/>
    </row>
    <row r="6630" spans="1:16" ht="45" x14ac:dyDescent="0.25">
      <c r="A6630" s="21" t="s">
        <v>10487</v>
      </c>
      <c r="B6630" s="21" t="s">
        <v>49</v>
      </c>
      <c r="C6630" s="22"/>
      <c r="D6630" s="22"/>
      <c r="E6630" s="22"/>
      <c r="F6630" s="22"/>
      <c r="G6630" s="22"/>
      <c r="H6630" s="22"/>
      <c r="I6630" s="22"/>
      <c r="J6630" s="22"/>
      <c r="K6630" s="23">
        <v>1</v>
      </c>
      <c r="L6630" s="23">
        <v>1</v>
      </c>
      <c r="M6630" s="21" t="s">
        <v>50</v>
      </c>
      <c r="N6630" s="21" t="s">
        <v>50</v>
      </c>
      <c r="O6630" s="22"/>
      <c r="P6630" s="22"/>
    </row>
    <row r="6631" spans="1:16" ht="45" x14ac:dyDescent="0.25">
      <c r="A6631" s="21" t="s">
        <v>10488</v>
      </c>
      <c r="B6631" s="21" t="s">
        <v>49</v>
      </c>
      <c r="C6631" s="22"/>
      <c r="D6631" s="22"/>
      <c r="E6631" s="22"/>
      <c r="F6631" s="22"/>
      <c r="G6631" s="22"/>
      <c r="H6631" s="22"/>
      <c r="I6631" s="22"/>
      <c r="J6631" s="22"/>
      <c r="K6631" s="23">
        <v>1</v>
      </c>
      <c r="L6631" s="23">
        <v>1</v>
      </c>
      <c r="M6631" s="21" t="s">
        <v>50</v>
      </c>
      <c r="N6631" s="21" t="s">
        <v>50</v>
      </c>
      <c r="O6631" s="22"/>
      <c r="P6631" s="22"/>
    </row>
    <row r="6632" spans="1:16" ht="45" x14ac:dyDescent="0.25">
      <c r="A6632" s="21" t="s">
        <v>10489</v>
      </c>
      <c r="B6632" s="21" t="s">
        <v>49</v>
      </c>
      <c r="C6632" s="22"/>
      <c r="D6632" s="22"/>
      <c r="E6632" s="22"/>
      <c r="F6632" s="22"/>
      <c r="G6632" s="22"/>
      <c r="H6632" s="22"/>
      <c r="I6632" s="22"/>
      <c r="J6632" s="22"/>
      <c r="K6632" s="23">
        <v>1</v>
      </c>
      <c r="L6632" s="23">
        <v>1</v>
      </c>
      <c r="M6632" s="21" t="s">
        <v>50</v>
      </c>
      <c r="N6632" s="21" t="s">
        <v>50</v>
      </c>
      <c r="O6632" s="22"/>
      <c r="P6632" s="22"/>
    </row>
    <row r="6633" spans="1:16" ht="45" x14ac:dyDescent="0.25">
      <c r="A6633" s="21" t="s">
        <v>10490</v>
      </c>
      <c r="B6633" s="21" t="s">
        <v>49</v>
      </c>
      <c r="C6633" s="22"/>
      <c r="D6633" s="22"/>
      <c r="E6633" s="22"/>
      <c r="F6633" s="22"/>
      <c r="G6633" s="22"/>
      <c r="H6633" s="22"/>
      <c r="I6633" s="22"/>
      <c r="J6633" s="22"/>
      <c r="K6633" s="23">
        <v>1</v>
      </c>
      <c r="L6633" s="23">
        <v>1</v>
      </c>
      <c r="M6633" s="21" t="s">
        <v>50</v>
      </c>
      <c r="N6633" s="21" t="s">
        <v>50</v>
      </c>
      <c r="O6633" s="22"/>
      <c r="P6633" s="22"/>
    </row>
    <row r="6634" spans="1:16" ht="45" x14ac:dyDescent="0.25">
      <c r="A6634" s="21" t="s">
        <v>10491</v>
      </c>
      <c r="B6634" s="21" t="s">
        <v>49</v>
      </c>
      <c r="C6634" s="22"/>
      <c r="D6634" s="22"/>
      <c r="E6634" s="22"/>
      <c r="F6634" s="22"/>
      <c r="G6634" s="22"/>
      <c r="H6634" s="22"/>
      <c r="I6634" s="22"/>
      <c r="J6634" s="22"/>
      <c r="K6634" s="23">
        <v>1</v>
      </c>
      <c r="L6634" s="23">
        <v>1</v>
      </c>
      <c r="M6634" s="21" t="s">
        <v>50</v>
      </c>
      <c r="N6634" s="21" t="s">
        <v>50</v>
      </c>
      <c r="O6634" s="22"/>
      <c r="P6634" s="22"/>
    </row>
    <row r="6635" spans="1:16" ht="45" x14ac:dyDescent="0.25">
      <c r="A6635" s="21" t="s">
        <v>4622</v>
      </c>
      <c r="B6635" s="21" t="s">
        <v>49</v>
      </c>
      <c r="C6635" s="23">
        <v>19006783.079999998</v>
      </c>
      <c r="D6635" s="23">
        <v>67.569999999999993</v>
      </c>
      <c r="E6635" s="23">
        <v>18446921.550000001</v>
      </c>
      <c r="F6635" s="23">
        <v>62.24</v>
      </c>
      <c r="G6635" s="23">
        <v>18479474.77</v>
      </c>
      <c r="H6635" s="23">
        <v>54.9</v>
      </c>
      <c r="I6635" s="23">
        <v>17747846.789999999</v>
      </c>
      <c r="J6635" s="23">
        <v>64.430000000000007</v>
      </c>
      <c r="K6635" s="23">
        <v>1</v>
      </c>
      <c r="L6635" s="23">
        <v>1</v>
      </c>
      <c r="M6635" s="21" t="s">
        <v>50</v>
      </c>
      <c r="N6635" s="21" t="s">
        <v>58</v>
      </c>
      <c r="O6635" s="22"/>
      <c r="P6635" s="23">
        <v>332693.75</v>
      </c>
    </row>
    <row r="6636" spans="1:16" ht="45" x14ac:dyDescent="0.25">
      <c r="A6636" s="21" t="s">
        <v>10492</v>
      </c>
      <c r="B6636" s="21" t="s">
        <v>49</v>
      </c>
      <c r="C6636" s="22"/>
      <c r="D6636" s="22"/>
      <c r="E6636" s="22"/>
      <c r="F6636" s="22"/>
      <c r="G6636" s="22"/>
      <c r="H6636" s="22"/>
      <c r="I6636" s="22"/>
      <c r="J6636" s="22"/>
      <c r="K6636" s="23">
        <v>1</v>
      </c>
      <c r="L6636" s="23">
        <v>1</v>
      </c>
      <c r="M6636" s="21" t="s">
        <v>50</v>
      </c>
      <c r="N6636" s="21" t="s">
        <v>50</v>
      </c>
      <c r="O6636" s="22"/>
      <c r="P6636" s="22"/>
    </row>
    <row r="6637" spans="1:16" ht="45" x14ac:dyDescent="0.25">
      <c r="A6637" s="21" t="s">
        <v>10493</v>
      </c>
      <c r="B6637" s="21" t="s">
        <v>49</v>
      </c>
      <c r="C6637" s="22"/>
      <c r="D6637" s="22"/>
      <c r="E6637" s="22"/>
      <c r="F6637" s="22"/>
      <c r="G6637" s="22"/>
      <c r="H6637" s="22"/>
      <c r="I6637" s="22"/>
      <c r="J6637" s="22"/>
      <c r="K6637" s="23">
        <v>1</v>
      </c>
      <c r="L6637" s="23">
        <v>1</v>
      </c>
      <c r="M6637" s="21" t="s">
        <v>50</v>
      </c>
      <c r="N6637" s="21" t="s">
        <v>50</v>
      </c>
      <c r="O6637" s="22"/>
      <c r="P6637" s="22"/>
    </row>
    <row r="6638" spans="1:16" ht="45" x14ac:dyDescent="0.25">
      <c r="A6638" s="21" t="s">
        <v>10494</v>
      </c>
      <c r="B6638" s="21" t="s">
        <v>49</v>
      </c>
      <c r="C6638" s="22"/>
      <c r="D6638" s="22"/>
      <c r="E6638" s="22"/>
      <c r="F6638" s="22"/>
      <c r="G6638" s="22"/>
      <c r="H6638" s="22"/>
      <c r="I6638" s="22"/>
      <c r="J6638" s="22"/>
      <c r="K6638" s="23">
        <v>1</v>
      </c>
      <c r="L6638" s="23">
        <v>1</v>
      </c>
      <c r="M6638" s="21" t="s">
        <v>50</v>
      </c>
      <c r="N6638" s="21" t="s">
        <v>50</v>
      </c>
      <c r="O6638" s="22"/>
      <c r="P6638" s="22"/>
    </row>
    <row r="6639" spans="1:16" ht="45" x14ac:dyDescent="0.25">
      <c r="A6639" s="21" t="s">
        <v>10495</v>
      </c>
      <c r="B6639" s="21" t="s">
        <v>49</v>
      </c>
      <c r="C6639" s="22"/>
      <c r="D6639" s="22"/>
      <c r="E6639" s="22"/>
      <c r="F6639" s="22"/>
      <c r="G6639" s="22"/>
      <c r="H6639" s="22"/>
      <c r="I6639" s="22"/>
      <c r="J6639" s="22"/>
      <c r="K6639" s="23">
        <v>1</v>
      </c>
      <c r="L6639" s="23">
        <v>1</v>
      </c>
      <c r="M6639" s="21" t="s">
        <v>50</v>
      </c>
      <c r="N6639" s="21" t="s">
        <v>50</v>
      </c>
      <c r="O6639" s="22"/>
      <c r="P6639" s="22"/>
    </row>
    <row r="6640" spans="1:16" ht="45" x14ac:dyDescent="0.25">
      <c r="A6640" s="21" t="s">
        <v>10496</v>
      </c>
      <c r="B6640" s="21" t="s">
        <v>49</v>
      </c>
      <c r="C6640" s="22"/>
      <c r="D6640" s="22"/>
      <c r="E6640" s="22"/>
      <c r="F6640" s="22"/>
      <c r="G6640" s="22"/>
      <c r="H6640" s="22"/>
      <c r="I6640" s="22"/>
      <c r="J6640" s="22"/>
      <c r="K6640" s="23">
        <v>1</v>
      </c>
      <c r="L6640" s="23">
        <v>1</v>
      </c>
      <c r="M6640" s="21" t="s">
        <v>50</v>
      </c>
      <c r="N6640" s="21" t="s">
        <v>50</v>
      </c>
      <c r="O6640" s="22"/>
      <c r="P6640" s="22"/>
    </row>
    <row r="6641" spans="1:16" ht="45" x14ac:dyDescent="0.25">
      <c r="A6641" s="21" t="s">
        <v>10497</v>
      </c>
      <c r="B6641" s="21" t="s">
        <v>49</v>
      </c>
      <c r="C6641" s="22"/>
      <c r="D6641" s="22"/>
      <c r="E6641" s="22"/>
      <c r="F6641" s="22"/>
      <c r="G6641" s="22"/>
      <c r="H6641" s="22"/>
      <c r="I6641" s="22"/>
      <c r="J6641" s="22"/>
      <c r="K6641" s="23">
        <v>1</v>
      </c>
      <c r="L6641" s="23">
        <v>1</v>
      </c>
      <c r="M6641" s="21" t="s">
        <v>50</v>
      </c>
      <c r="N6641" s="21" t="s">
        <v>50</v>
      </c>
      <c r="O6641" s="22"/>
      <c r="P6641" s="22"/>
    </row>
    <row r="6642" spans="1:16" ht="45" x14ac:dyDescent="0.25">
      <c r="A6642" s="21" t="s">
        <v>4627</v>
      </c>
      <c r="B6642" s="21" t="s">
        <v>49</v>
      </c>
      <c r="C6642" s="23">
        <v>4530536.41</v>
      </c>
      <c r="D6642" s="23">
        <v>154.9</v>
      </c>
      <c r="E6642" s="23">
        <v>4304365.58</v>
      </c>
      <c r="F6642" s="23">
        <v>133.83000000000001</v>
      </c>
      <c r="G6642" s="23">
        <v>5698780.4000000004</v>
      </c>
      <c r="H6642" s="23">
        <v>186.59</v>
      </c>
      <c r="I6642" s="23">
        <v>5665980.6799999997</v>
      </c>
      <c r="J6642" s="23">
        <v>159.46</v>
      </c>
      <c r="K6642" s="23">
        <v>1</v>
      </c>
      <c r="L6642" s="23">
        <v>1</v>
      </c>
      <c r="M6642" s="21" t="s">
        <v>50</v>
      </c>
      <c r="N6642" s="21" t="s">
        <v>5192</v>
      </c>
      <c r="O6642" s="22"/>
      <c r="P6642" s="23">
        <v>37059.25</v>
      </c>
    </row>
    <row r="6643" spans="1:16" ht="45" x14ac:dyDescent="0.25">
      <c r="A6643" s="21" t="s">
        <v>10498</v>
      </c>
      <c r="B6643" s="21" t="s">
        <v>49</v>
      </c>
      <c r="C6643" s="22"/>
      <c r="D6643" s="22"/>
      <c r="E6643" s="22"/>
      <c r="F6643" s="22"/>
      <c r="G6643" s="22"/>
      <c r="H6643" s="22"/>
      <c r="I6643" s="22"/>
      <c r="J6643" s="22"/>
      <c r="K6643" s="23">
        <v>1</v>
      </c>
      <c r="L6643" s="23">
        <v>1</v>
      </c>
      <c r="M6643" s="21" t="s">
        <v>50</v>
      </c>
      <c r="N6643" s="21" t="s">
        <v>50</v>
      </c>
      <c r="O6643" s="22"/>
      <c r="P6643" s="22"/>
    </row>
    <row r="6644" spans="1:16" ht="45" x14ac:dyDescent="0.25">
      <c r="A6644" s="21" t="s">
        <v>10499</v>
      </c>
      <c r="B6644" s="21" t="s">
        <v>49</v>
      </c>
      <c r="C6644" s="22"/>
      <c r="D6644" s="22"/>
      <c r="E6644" s="22"/>
      <c r="F6644" s="22"/>
      <c r="G6644" s="22"/>
      <c r="H6644" s="22"/>
      <c r="I6644" s="22"/>
      <c r="J6644" s="22"/>
      <c r="K6644" s="23">
        <v>1</v>
      </c>
      <c r="L6644" s="23">
        <v>1</v>
      </c>
      <c r="M6644" s="21" t="s">
        <v>50</v>
      </c>
      <c r="N6644" s="21" t="s">
        <v>50</v>
      </c>
      <c r="O6644" s="22"/>
      <c r="P6644" s="22"/>
    </row>
    <row r="6645" spans="1:16" ht="45" x14ac:dyDescent="0.25">
      <c r="A6645" s="21" t="s">
        <v>10500</v>
      </c>
      <c r="B6645" s="21" t="s">
        <v>49</v>
      </c>
      <c r="C6645" s="22"/>
      <c r="D6645" s="22"/>
      <c r="E6645" s="22"/>
      <c r="F6645" s="22"/>
      <c r="G6645" s="22"/>
      <c r="H6645" s="22"/>
      <c r="I6645" s="22"/>
      <c r="J6645" s="22"/>
      <c r="K6645" s="23">
        <v>1</v>
      </c>
      <c r="L6645" s="23">
        <v>1</v>
      </c>
      <c r="M6645" s="21" t="s">
        <v>50</v>
      </c>
      <c r="N6645" s="21" t="s">
        <v>50</v>
      </c>
      <c r="O6645" s="22"/>
      <c r="P6645" s="22"/>
    </row>
    <row r="6646" spans="1:16" ht="45" x14ac:dyDescent="0.25">
      <c r="A6646" s="21" t="s">
        <v>10501</v>
      </c>
      <c r="B6646" s="21" t="s">
        <v>49</v>
      </c>
      <c r="C6646" s="22"/>
      <c r="D6646" s="22"/>
      <c r="E6646" s="22"/>
      <c r="F6646" s="22"/>
      <c r="G6646" s="22"/>
      <c r="H6646" s="22"/>
      <c r="I6646" s="22"/>
      <c r="J6646" s="22"/>
      <c r="K6646" s="23">
        <v>1</v>
      </c>
      <c r="L6646" s="23">
        <v>1</v>
      </c>
      <c r="M6646" s="21" t="s">
        <v>50</v>
      </c>
      <c r="N6646" s="21" t="s">
        <v>50</v>
      </c>
      <c r="O6646" s="22"/>
      <c r="P6646" s="22"/>
    </row>
    <row r="6647" spans="1:16" ht="45" x14ac:dyDescent="0.25">
      <c r="A6647" s="21" t="s">
        <v>10502</v>
      </c>
      <c r="B6647" s="21" t="s">
        <v>49</v>
      </c>
      <c r="C6647" s="22"/>
      <c r="D6647" s="22"/>
      <c r="E6647" s="22"/>
      <c r="F6647" s="22"/>
      <c r="G6647" s="22"/>
      <c r="H6647" s="22"/>
      <c r="I6647" s="22"/>
      <c r="J6647" s="22"/>
      <c r="K6647" s="23">
        <v>1</v>
      </c>
      <c r="L6647" s="23">
        <v>1</v>
      </c>
      <c r="M6647" s="21" t="s">
        <v>50</v>
      </c>
      <c r="N6647" s="21" t="s">
        <v>50</v>
      </c>
      <c r="O6647" s="22"/>
      <c r="P6647" s="22"/>
    </row>
    <row r="6648" spans="1:16" ht="45" x14ac:dyDescent="0.25">
      <c r="A6648" s="21" t="s">
        <v>10503</v>
      </c>
      <c r="B6648" s="21" t="s">
        <v>49</v>
      </c>
      <c r="C6648" s="22"/>
      <c r="D6648" s="22"/>
      <c r="E6648" s="22"/>
      <c r="F6648" s="22"/>
      <c r="G6648" s="22"/>
      <c r="H6648" s="22"/>
      <c r="I6648" s="22"/>
      <c r="J6648" s="22"/>
      <c r="K6648" s="23">
        <v>1</v>
      </c>
      <c r="L6648" s="23">
        <v>1</v>
      </c>
      <c r="M6648" s="21" t="s">
        <v>50</v>
      </c>
      <c r="N6648" s="21" t="s">
        <v>50</v>
      </c>
      <c r="O6648" s="22"/>
      <c r="P6648" s="22"/>
    </row>
    <row r="6649" spans="1:16" ht="45" x14ac:dyDescent="0.25">
      <c r="A6649" s="21" t="s">
        <v>10504</v>
      </c>
      <c r="B6649" s="21" t="s">
        <v>49</v>
      </c>
      <c r="C6649" s="22"/>
      <c r="D6649" s="22"/>
      <c r="E6649" s="22"/>
      <c r="F6649" s="22"/>
      <c r="G6649" s="22"/>
      <c r="H6649" s="22"/>
      <c r="I6649" s="22"/>
      <c r="J6649" s="22"/>
      <c r="K6649" s="23">
        <v>1</v>
      </c>
      <c r="L6649" s="23">
        <v>1</v>
      </c>
      <c r="M6649" s="21" t="s">
        <v>50</v>
      </c>
      <c r="N6649" s="21" t="s">
        <v>50</v>
      </c>
      <c r="O6649" s="22"/>
      <c r="P6649" s="22"/>
    </row>
    <row r="6650" spans="1:16" ht="45" x14ac:dyDescent="0.25">
      <c r="A6650" s="21" t="s">
        <v>1329</v>
      </c>
      <c r="B6650" s="21" t="s">
        <v>49</v>
      </c>
      <c r="C6650" s="23">
        <v>16981808.27</v>
      </c>
      <c r="D6650" s="23">
        <v>61.55</v>
      </c>
      <c r="E6650" s="23">
        <v>18314640.07</v>
      </c>
      <c r="F6650" s="23">
        <v>74.930000000000007</v>
      </c>
      <c r="G6650" s="23">
        <v>10068707.220000001</v>
      </c>
      <c r="H6650" s="23">
        <v>44.5</v>
      </c>
      <c r="I6650" s="23">
        <v>22606894.84</v>
      </c>
      <c r="J6650" s="23">
        <v>147.93</v>
      </c>
      <c r="K6650" s="23">
        <v>1</v>
      </c>
      <c r="L6650" s="23">
        <v>1</v>
      </c>
      <c r="M6650" s="21" t="s">
        <v>50</v>
      </c>
      <c r="N6650" s="21" t="s">
        <v>1462</v>
      </c>
      <c r="O6650" s="22"/>
      <c r="P6650" s="23">
        <v>242782.75</v>
      </c>
    </row>
    <row r="6651" spans="1:16" ht="45" x14ac:dyDescent="0.25">
      <c r="A6651" s="21" t="s">
        <v>10505</v>
      </c>
      <c r="B6651" s="21" t="s">
        <v>49</v>
      </c>
      <c r="C6651" s="22"/>
      <c r="D6651" s="22"/>
      <c r="E6651" s="22"/>
      <c r="F6651" s="22"/>
      <c r="G6651" s="22"/>
      <c r="H6651" s="22"/>
      <c r="I6651" s="22"/>
      <c r="J6651" s="22"/>
      <c r="K6651" s="23">
        <v>1</v>
      </c>
      <c r="L6651" s="23">
        <v>1</v>
      </c>
      <c r="M6651" s="21" t="s">
        <v>50</v>
      </c>
      <c r="N6651" s="21" t="s">
        <v>50</v>
      </c>
      <c r="O6651" s="22"/>
      <c r="P6651" s="22"/>
    </row>
    <row r="6652" spans="1:16" ht="45" x14ac:dyDescent="0.25">
      <c r="A6652" s="21" t="s">
        <v>10506</v>
      </c>
      <c r="B6652" s="21" t="s">
        <v>49</v>
      </c>
      <c r="C6652" s="22"/>
      <c r="D6652" s="22"/>
      <c r="E6652" s="22"/>
      <c r="F6652" s="22"/>
      <c r="G6652" s="22"/>
      <c r="H6652" s="22"/>
      <c r="I6652" s="22"/>
      <c r="J6652" s="22"/>
      <c r="K6652" s="23">
        <v>1</v>
      </c>
      <c r="L6652" s="23">
        <v>1</v>
      </c>
      <c r="M6652" s="21" t="s">
        <v>50</v>
      </c>
      <c r="N6652" s="21" t="s">
        <v>50</v>
      </c>
      <c r="O6652" s="22"/>
      <c r="P6652" s="22"/>
    </row>
    <row r="6653" spans="1:16" ht="45" x14ac:dyDescent="0.25">
      <c r="A6653" s="21" t="s">
        <v>10507</v>
      </c>
      <c r="B6653" s="21" t="s">
        <v>49</v>
      </c>
      <c r="C6653" s="22"/>
      <c r="D6653" s="22"/>
      <c r="E6653" s="22"/>
      <c r="F6653" s="22"/>
      <c r="G6653" s="22"/>
      <c r="H6653" s="22"/>
      <c r="I6653" s="22"/>
      <c r="J6653" s="22"/>
      <c r="K6653" s="23">
        <v>1</v>
      </c>
      <c r="L6653" s="23">
        <v>1</v>
      </c>
      <c r="M6653" s="21" t="s">
        <v>50</v>
      </c>
      <c r="N6653" s="21" t="s">
        <v>50</v>
      </c>
      <c r="O6653" s="22"/>
      <c r="P6653" s="22"/>
    </row>
    <row r="6654" spans="1:16" ht="45" x14ac:dyDescent="0.25">
      <c r="A6654" s="21" t="s">
        <v>4635</v>
      </c>
      <c r="B6654" s="21" t="s">
        <v>49</v>
      </c>
      <c r="C6654" s="23">
        <v>16032926.65</v>
      </c>
      <c r="D6654" s="23">
        <v>50.2</v>
      </c>
      <c r="E6654" s="23">
        <v>32300078.329999998</v>
      </c>
      <c r="F6654" s="23">
        <v>96.88</v>
      </c>
      <c r="G6654" s="23">
        <v>21687622.719999999</v>
      </c>
      <c r="H6654" s="23">
        <v>80.09</v>
      </c>
      <c r="I6654" s="23">
        <v>34388263.590000004</v>
      </c>
      <c r="J6654" s="23">
        <v>105.3</v>
      </c>
      <c r="K6654" s="23">
        <v>1</v>
      </c>
      <c r="L6654" s="23">
        <v>1</v>
      </c>
      <c r="M6654" s="21" t="s">
        <v>50</v>
      </c>
      <c r="N6654" s="21" t="s">
        <v>204</v>
      </c>
      <c r="O6654" s="22"/>
      <c r="P6654" s="23">
        <v>3969718.5</v>
      </c>
    </row>
    <row r="6655" spans="1:16" ht="45" x14ac:dyDescent="0.25">
      <c r="A6655" s="21" t="s">
        <v>10508</v>
      </c>
      <c r="B6655" s="21" t="s">
        <v>49</v>
      </c>
      <c r="C6655" s="22"/>
      <c r="D6655" s="22"/>
      <c r="E6655" s="22"/>
      <c r="F6655" s="22"/>
      <c r="G6655" s="22"/>
      <c r="H6655" s="22"/>
      <c r="I6655" s="22"/>
      <c r="J6655" s="22"/>
      <c r="K6655" s="23">
        <v>1</v>
      </c>
      <c r="L6655" s="23">
        <v>1</v>
      </c>
      <c r="M6655" s="21" t="s">
        <v>50</v>
      </c>
      <c r="N6655" s="21" t="s">
        <v>50</v>
      </c>
      <c r="O6655" s="22"/>
      <c r="P6655" s="22"/>
    </row>
    <row r="6656" spans="1:16" ht="45" x14ac:dyDescent="0.25">
      <c r="A6656" s="21" t="s">
        <v>10509</v>
      </c>
      <c r="B6656" s="21" t="s">
        <v>49</v>
      </c>
      <c r="C6656" s="22"/>
      <c r="D6656" s="22"/>
      <c r="E6656" s="22"/>
      <c r="F6656" s="22"/>
      <c r="G6656" s="22"/>
      <c r="H6656" s="22"/>
      <c r="I6656" s="22"/>
      <c r="J6656" s="22"/>
      <c r="K6656" s="23">
        <v>1</v>
      </c>
      <c r="L6656" s="23">
        <v>1</v>
      </c>
      <c r="M6656" s="21" t="s">
        <v>50</v>
      </c>
      <c r="N6656" s="21" t="s">
        <v>50</v>
      </c>
      <c r="O6656" s="22"/>
      <c r="P6656" s="22"/>
    </row>
    <row r="6657" spans="1:16" ht="45" x14ac:dyDescent="0.25">
      <c r="A6657" s="21" t="s">
        <v>10510</v>
      </c>
      <c r="B6657" s="21" t="s">
        <v>49</v>
      </c>
      <c r="C6657" s="22"/>
      <c r="D6657" s="22"/>
      <c r="E6657" s="22"/>
      <c r="F6657" s="22"/>
      <c r="G6657" s="22"/>
      <c r="H6657" s="22"/>
      <c r="I6657" s="22"/>
      <c r="J6657" s="22"/>
      <c r="K6657" s="23">
        <v>1</v>
      </c>
      <c r="L6657" s="23">
        <v>1</v>
      </c>
      <c r="M6657" s="21" t="s">
        <v>50</v>
      </c>
      <c r="N6657" s="21" t="s">
        <v>50</v>
      </c>
      <c r="O6657" s="22"/>
      <c r="P6657" s="22"/>
    </row>
    <row r="6658" spans="1:16" ht="45" x14ac:dyDescent="0.25">
      <c r="A6658" s="21" t="s">
        <v>10511</v>
      </c>
      <c r="B6658" s="21" t="s">
        <v>49</v>
      </c>
      <c r="C6658" s="22"/>
      <c r="D6658" s="22"/>
      <c r="E6658" s="22"/>
      <c r="F6658" s="22"/>
      <c r="G6658" s="22"/>
      <c r="H6658" s="22"/>
      <c r="I6658" s="22"/>
      <c r="J6658" s="22"/>
      <c r="K6658" s="23">
        <v>1</v>
      </c>
      <c r="L6658" s="23">
        <v>1</v>
      </c>
      <c r="M6658" s="21" t="s">
        <v>50</v>
      </c>
      <c r="N6658" s="21" t="s">
        <v>50</v>
      </c>
      <c r="O6658" s="22"/>
      <c r="P6658" s="22"/>
    </row>
    <row r="6659" spans="1:16" ht="45" x14ac:dyDescent="0.25">
      <c r="A6659" s="21" t="s">
        <v>4638</v>
      </c>
      <c r="B6659" s="21" t="s">
        <v>49</v>
      </c>
      <c r="C6659" s="23">
        <v>8855814.6500000004</v>
      </c>
      <c r="D6659" s="23">
        <v>656.06</v>
      </c>
      <c r="E6659" s="23">
        <v>31318261.25</v>
      </c>
      <c r="F6659" s="23">
        <v>534.28</v>
      </c>
      <c r="G6659" s="23">
        <v>43809285.619999997</v>
      </c>
      <c r="H6659" s="23">
        <v>788.84</v>
      </c>
      <c r="I6659" s="23">
        <v>42023126.590000004</v>
      </c>
      <c r="J6659" s="23">
        <v>715.21</v>
      </c>
      <c r="K6659" s="23">
        <v>1</v>
      </c>
      <c r="L6659" s="23">
        <v>1</v>
      </c>
      <c r="M6659" s="21" t="s">
        <v>50</v>
      </c>
      <c r="N6659" s="21" t="s">
        <v>5192</v>
      </c>
      <c r="O6659" s="22"/>
      <c r="P6659" s="23">
        <v>11254.75</v>
      </c>
    </row>
    <row r="6660" spans="1:16" ht="45" x14ac:dyDescent="0.25">
      <c r="A6660" s="21" t="s">
        <v>790</v>
      </c>
      <c r="B6660" s="21" t="s">
        <v>49</v>
      </c>
      <c r="C6660" s="23">
        <v>2101305.46</v>
      </c>
      <c r="D6660" s="23">
        <v>22.98</v>
      </c>
      <c r="E6660" s="23">
        <v>16258892.26</v>
      </c>
      <c r="F6660" s="23">
        <v>154.78</v>
      </c>
      <c r="G6660" s="23">
        <v>17500951.73</v>
      </c>
      <c r="H6660" s="23">
        <v>145.62</v>
      </c>
      <c r="I6660" s="23">
        <v>17000689.609999999</v>
      </c>
      <c r="J6660" s="23">
        <v>170.89</v>
      </c>
      <c r="K6660" s="23">
        <v>1</v>
      </c>
      <c r="L6660" s="23">
        <v>1</v>
      </c>
      <c r="M6660" s="21" t="s">
        <v>50</v>
      </c>
      <c r="N6660" s="21" t="s">
        <v>1462</v>
      </c>
      <c r="O6660" s="22"/>
      <c r="P6660" s="23">
        <v>40610.75</v>
      </c>
    </row>
    <row r="6661" spans="1:16" ht="45" x14ac:dyDescent="0.25">
      <c r="A6661" s="21" t="s">
        <v>4641</v>
      </c>
      <c r="B6661" s="21" t="s">
        <v>49</v>
      </c>
      <c r="C6661" s="23">
        <v>1362282.18</v>
      </c>
      <c r="D6661" s="23">
        <v>67.48</v>
      </c>
      <c r="E6661" s="23">
        <v>3865249.45</v>
      </c>
      <c r="F6661" s="23">
        <v>137.4</v>
      </c>
      <c r="G6661" s="23">
        <v>3697135.83</v>
      </c>
      <c r="H6661" s="23">
        <v>146.87</v>
      </c>
      <c r="I6661" s="23">
        <v>4463081.72</v>
      </c>
      <c r="J6661" s="23">
        <v>160.1</v>
      </c>
      <c r="K6661" s="23">
        <v>1</v>
      </c>
      <c r="L6661" s="23">
        <v>1</v>
      </c>
      <c r="M6661" s="21" t="s">
        <v>50</v>
      </c>
      <c r="N6661" s="21" t="s">
        <v>5192</v>
      </c>
      <c r="O6661" s="22"/>
      <c r="P6661" s="23">
        <v>10003</v>
      </c>
    </row>
    <row r="6662" spans="1:16" ht="45" x14ac:dyDescent="0.25">
      <c r="A6662" s="21" t="s">
        <v>4643</v>
      </c>
      <c r="B6662" s="21" t="s">
        <v>49</v>
      </c>
      <c r="C6662" s="23">
        <v>15501902.76</v>
      </c>
      <c r="D6662" s="23">
        <v>621.62</v>
      </c>
      <c r="E6662" s="23">
        <v>8609447.8399999999</v>
      </c>
      <c r="F6662" s="23">
        <v>342.26</v>
      </c>
      <c r="G6662" s="23">
        <v>36457188.340000004</v>
      </c>
      <c r="H6662" s="23">
        <v>515.72</v>
      </c>
      <c r="I6662" s="23">
        <v>48372845.189999998</v>
      </c>
      <c r="J6662" s="23">
        <v>706.92</v>
      </c>
      <c r="K6662" s="23">
        <v>1</v>
      </c>
      <c r="L6662" s="23">
        <v>1</v>
      </c>
      <c r="M6662" s="21" t="s">
        <v>50</v>
      </c>
      <c r="N6662" s="21" t="s">
        <v>5192</v>
      </c>
      <c r="O6662" s="22"/>
      <c r="P6662" s="23">
        <v>28950.75</v>
      </c>
    </row>
    <row r="6663" spans="1:16" ht="45" x14ac:dyDescent="0.25">
      <c r="A6663" s="21" t="s">
        <v>10512</v>
      </c>
      <c r="B6663" s="21" t="s">
        <v>49</v>
      </c>
      <c r="C6663" s="22"/>
      <c r="D6663" s="22"/>
      <c r="E6663" s="22"/>
      <c r="F6663" s="22"/>
      <c r="G6663" s="22"/>
      <c r="H6663" s="22"/>
      <c r="I6663" s="22"/>
      <c r="J6663" s="22"/>
      <c r="K6663" s="23">
        <v>1</v>
      </c>
      <c r="L6663" s="23">
        <v>1</v>
      </c>
      <c r="M6663" s="21" t="s">
        <v>50</v>
      </c>
      <c r="N6663" s="21" t="s">
        <v>50</v>
      </c>
      <c r="O6663" s="22"/>
      <c r="P6663" s="22"/>
    </row>
    <row r="6664" spans="1:16" ht="45" x14ac:dyDescent="0.25">
      <c r="A6664" s="21" t="s">
        <v>10513</v>
      </c>
      <c r="B6664" s="21" t="s">
        <v>49</v>
      </c>
      <c r="C6664" s="22"/>
      <c r="D6664" s="22"/>
      <c r="E6664" s="22"/>
      <c r="F6664" s="22"/>
      <c r="G6664" s="22"/>
      <c r="H6664" s="22"/>
      <c r="I6664" s="22"/>
      <c r="J6664" s="22"/>
      <c r="K6664" s="23">
        <v>1</v>
      </c>
      <c r="L6664" s="23">
        <v>1</v>
      </c>
      <c r="M6664" s="21" t="s">
        <v>50</v>
      </c>
      <c r="N6664" s="21" t="s">
        <v>50</v>
      </c>
      <c r="O6664" s="22"/>
      <c r="P6664" s="22"/>
    </row>
    <row r="6665" spans="1:16" ht="45" x14ac:dyDescent="0.25">
      <c r="A6665" s="21" t="s">
        <v>10514</v>
      </c>
      <c r="B6665" s="21" t="s">
        <v>49</v>
      </c>
      <c r="C6665" s="22"/>
      <c r="D6665" s="22"/>
      <c r="E6665" s="22"/>
      <c r="F6665" s="22"/>
      <c r="G6665" s="22"/>
      <c r="H6665" s="22"/>
      <c r="I6665" s="22"/>
      <c r="J6665" s="22"/>
      <c r="K6665" s="23">
        <v>1</v>
      </c>
      <c r="L6665" s="23">
        <v>1</v>
      </c>
      <c r="M6665" s="21" t="s">
        <v>50</v>
      </c>
      <c r="N6665" s="21" t="s">
        <v>50</v>
      </c>
      <c r="O6665" s="22"/>
      <c r="P6665" s="22"/>
    </row>
    <row r="6666" spans="1:16" ht="45" x14ac:dyDescent="0.25">
      <c r="A6666" s="21" t="s">
        <v>10515</v>
      </c>
      <c r="B6666" s="21" t="s">
        <v>49</v>
      </c>
      <c r="C6666" s="22"/>
      <c r="D6666" s="22"/>
      <c r="E6666" s="22"/>
      <c r="F6666" s="22"/>
      <c r="G6666" s="22"/>
      <c r="H6666" s="22"/>
      <c r="I6666" s="22"/>
      <c r="J6666" s="22"/>
      <c r="K6666" s="23">
        <v>1</v>
      </c>
      <c r="L6666" s="23">
        <v>1</v>
      </c>
      <c r="M6666" s="21" t="s">
        <v>50</v>
      </c>
      <c r="N6666" s="21" t="s">
        <v>50</v>
      </c>
      <c r="O6666" s="22"/>
      <c r="P6666" s="22"/>
    </row>
    <row r="6667" spans="1:16" ht="45" x14ac:dyDescent="0.25">
      <c r="A6667" s="21" t="s">
        <v>10516</v>
      </c>
      <c r="B6667" s="21" t="s">
        <v>49</v>
      </c>
      <c r="C6667" s="22"/>
      <c r="D6667" s="22"/>
      <c r="E6667" s="22"/>
      <c r="F6667" s="22"/>
      <c r="G6667" s="22"/>
      <c r="H6667" s="22"/>
      <c r="I6667" s="22"/>
      <c r="J6667" s="22"/>
      <c r="K6667" s="23">
        <v>1</v>
      </c>
      <c r="L6667" s="23">
        <v>1</v>
      </c>
      <c r="M6667" s="21" t="s">
        <v>50</v>
      </c>
      <c r="N6667" s="21" t="s">
        <v>50</v>
      </c>
      <c r="O6667" s="22"/>
      <c r="P6667" s="22"/>
    </row>
    <row r="6668" spans="1:16" ht="45" x14ac:dyDescent="0.25">
      <c r="A6668" s="21" t="s">
        <v>10517</v>
      </c>
      <c r="B6668" s="21" t="s">
        <v>49</v>
      </c>
      <c r="C6668" s="22"/>
      <c r="D6668" s="22"/>
      <c r="E6668" s="22"/>
      <c r="F6668" s="22"/>
      <c r="G6668" s="22"/>
      <c r="H6668" s="22"/>
      <c r="I6668" s="22"/>
      <c r="J6668" s="22"/>
      <c r="K6668" s="23">
        <v>1</v>
      </c>
      <c r="L6668" s="23">
        <v>1</v>
      </c>
      <c r="M6668" s="21" t="s">
        <v>50</v>
      </c>
      <c r="N6668" s="21" t="s">
        <v>50</v>
      </c>
      <c r="O6668" s="22"/>
      <c r="P6668" s="22"/>
    </row>
    <row r="6669" spans="1:16" ht="45" x14ac:dyDescent="0.25">
      <c r="A6669" s="21" t="s">
        <v>4645</v>
      </c>
      <c r="B6669" s="21" t="s">
        <v>49</v>
      </c>
      <c r="C6669" s="23">
        <v>1864069.88</v>
      </c>
      <c r="D6669" s="23">
        <v>111.81</v>
      </c>
      <c r="E6669" s="23">
        <v>6272865.8799999999</v>
      </c>
      <c r="F6669" s="23">
        <v>137.4</v>
      </c>
      <c r="G6669" s="23">
        <v>6000036.3300000001</v>
      </c>
      <c r="H6669" s="23">
        <v>146.87</v>
      </c>
      <c r="I6669" s="23">
        <v>7243080.5099999998</v>
      </c>
      <c r="J6669" s="23">
        <v>160.1</v>
      </c>
      <c r="K6669" s="23">
        <v>1</v>
      </c>
      <c r="L6669" s="23">
        <v>1</v>
      </c>
      <c r="M6669" s="21" t="s">
        <v>50</v>
      </c>
      <c r="N6669" s="21" t="s">
        <v>1462</v>
      </c>
      <c r="O6669" s="22"/>
      <c r="P6669" s="23">
        <v>126765</v>
      </c>
    </row>
    <row r="6670" spans="1:16" ht="45" x14ac:dyDescent="0.25">
      <c r="A6670" s="21" t="s">
        <v>10518</v>
      </c>
      <c r="B6670" s="21" t="s">
        <v>49</v>
      </c>
      <c r="C6670" s="22"/>
      <c r="D6670" s="22"/>
      <c r="E6670" s="22"/>
      <c r="F6670" s="22"/>
      <c r="G6670" s="22"/>
      <c r="H6670" s="22"/>
      <c r="I6670" s="22"/>
      <c r="J6670" s="22"/>
      <c r="K6670" s="23">
        <v>1</v>
      </c>
      <c r="L6670" s="23">
        <v>1</v>
      </c>
      <c r="M6670" s="21" t="s">
        <v>50</v>
      </c>
      <c r="N6670" s="21" t="s">
        <v>50</v>
      </c>
      <c r="O6670" s="22"/>
      <c r="P6670" s="22"/>
    </row>
    <row r="6671" spans="1:16" ht="45" x14ac:dyDescent="0.25">
      <c r="A6671" s="21" t="s">
        <v>10519</v>
      </c>
      <c r="B6671" s="21" t="s">
        <v>49</v>
      </c>
      <c r="C6671" s="22"/>
      <c r="D6671" s="22"/>
      <c r="E6671" s="22"/>
      <c r="F6671" s="22"/>
      <c r="G6671" s="22"/>
      <c r="H6671" s="22"/>
      <c r="I6671" s="22"/>
      <c r="J6671" s="22"/>
      <c r="K6671" s="23">
        <v>1</v>
      </c>
      <c r="L6671" s="23">
        <v>1</v>
      </c>
      <c r="M6671" s="21" t="s">
        <v>50</v>
      </c>
      <c r="N6671" s="21" t="s">
        <v>50</v>
      </c>
      <c r="O6671" s="22"/>
      <c r="P6671" s="22"/>
    </row>
    <row r="6672" spans="1:16" ht="45" x14ac:dyDescent="0.25">
      <c r="A6672" s="21" t="s">
        <v>10520</v>
      </c>
      <c r="B6672" s="21" t="s">
        <v>49</v>
      </c>
      <c r="C6672" s="22"/>
      <c r="D6672" s="22"/>
      <c r="E6672" s="22"/>
      <c r="F6672" s="22"/>
      <c r="G6672" s="22"/>
      <c r="H6672" s="22"/>
      <c r="I6672" s="22"/>
      <c r="J6672" s="22"/>
      <c r="K6672" s="23">
        <v>1</v>
      </c>
      <c r="L6672" s="23">
        <v>1</v>
      </c>
      <c r="M6672" s="21" t="s">
        <v>50</v>
      </c>
      <c r="N6672" s="21" t="s">
        <v>50</v>
      </c>
      <c r="O6672" s="22"/>
      <c r="P6672" s="22"/>
    </row>
    <row r="6673" spans="1:16" ht="45" x14ac:dyDescent="0.25">
      <c r="A6673" s="21" t="s">
        <v>10521</v>
      </c>
      <c r="B6673" s="21" t="s">
        <v>49</v>
      </c>
      <c r="C6673" s="22"/>
      <c r="D6673" s="22"/>
      <c r="E6673" s="22"/>
      <c r="F6673" s="22"/>
      <c r="G6673" s="22"/>
      <c r="H6673" s="22"/>
      <c r="I6673" s="22"/>
      <c r="J6673" s="22"/>
      <c r="K6673" s="23">
        <v>1</v>
      </c>
      <c r="L6673" s="23">
        <v>1</v>
      </c>
      <c r="M6673" s="21" t="s">
        <v>50</v>
      </c>
      <c r="N6673" s="21" t="s">
        <v>50</v>
      </c>
      <c r="O6673" s="22"/>
      <c r="P6673" s="22"/>
    </row>
    <row r="6674" spans="1:16" ht="45" x14ac:dyDescent="0.25">
      <c r="A6674" s="21" t="s">
        <v>10522</v>
      </c>
      <c r="B6674" s="21" t="s">
        <v>49</v>
      </c>
      <c r="C6674" s="22"/>
      <c r="D6674" s="22"/>
      <c r="E6674" s="22"/>
      <c r="F6674" s="22"/>
      <c r="G6674" s="22"/>
      <c r="H6674" s="22"/>
      <c r="I6674" s="22"/>
      <c r="J6674" s="22"/>
      <c r="K6674" s="23">
        <v>1</v>
      </c>
      <c r="L6674" s="23">
        <v>1</v>
      </c>
      <c r="M6674" s="21" t="s">
        <v>50</v>
      </c>
      <c r="N6674" s="21" t="s">
        <v>50</v>
      </c>
      <c r="O6674" s="22"/>
      <c r="P6674" s="22"/>
    </row>
    <row r="6675" spans="1:16" ht="45" x14ac:dyDescent="0.25">
      <c r="A6675" s="21" t="s">
        <v>10523</v>
      </c>
      <c r="B6675" s="21" t="s">
        <v>49</v>
      </c>
      <c r="C6675" s="22"/>
      <c r="D6675" s="22"/>
      <c r="E6675" s="22"/>
      <c r="F6675" s="22"/>
      <c r="G6675" s="22"/>
      <c r="H6675" s="22"/>
      <c r="I6675" s="22"/>
      <c r="J6675" s="22"/>
      <c r="K6675" s="23">
        <v>1</v>
      </c>
      <c r="L6675" s="23">
        <v>1</v>
      </c>
      <c r="M6675" s="21" t="s">
        <v>50</v>
      </c>
      <c r="N6675" s="21" t="s">
        <v>50</v>
      </c>
      <c r="O6675" s="22"/>
      <c r="P6675" s="22"/>
    </row>
    <row r="6676" spans="1:16" ht="45" x14ac:dyDescent="0.25">
      <c r="A6676" s="21" t="s">
        <v>10524</v>
      </c>
      <c r="B6676" s="21" t="s">
        <v>49</v>
      </c>
      <c r="C6676" s="22"/>
      <c r="D6676" s="22"/>
      <c r="E6676" s="22"/>
      <c r="F6676" s="22"/>
      <c r="G6676" s="22"/>
      <c r="H6676" s="22"/>
      <c r="I6676" s="22"/>
      <c r="J6676" s="22"/>
      <c r="K6676" s="23">
        <v>1</v>
      </c>
      <c r="L6676" s="23">
        <v>1</v>
      </c>
      <c r="M6676" s="21" t="s">
        <v>50</v>
      </c>
      <c r="N6676" s="21" t="s">
        <v>50</v>
      </c>
      <c r="O6676" s="22"/>
      <c r="P6676" s="22"/>
    </row>
    <row r="6677" spans="1:16" ht="45" x14ac:dyDescent="0.25">
      <c r="A6677" s="21" t="s">
        <v>10525</v>
      </c>
      <c r="B6677" s="21" t="s">
        <v>49</v>
      </c>
      <c r="C6677" s="22"/>
      <c r="D6677" s="22"/>
      <c r="E6677" s="22"/>
      <c r="F6677" s="22"/>
      <c r="G6677" s="22"/>
      <c r="H6677" s="22"/>
      <c r="I6677" s="22"/>
      <c r="J6677" s="22"/>
      <c r="K6677" s="23">
        <v>1</v>
      </c>
      <c r="L6677" s="23">
        <v>1</v>
      </c>
      <c r="M6677" s="21" t="s">
        <v>50</v>
      </c>
      <c r="N6677" s="21" t="s">
        <v>50</v>
      </c>
      <c r="O6677" s="22"/>
      <c r="P6677" s="22"/>
    </row>
    <row r="6678" spans="1:16" ht="45" x14ac:dyDescent="0.25">
      <c r="A6678" s="21" t="s">
        <v>10526</v>
      </c>
      <c r="B6678" s="21" t="s">
        <v>49</v>
      </c>
      <c r="C6678" s="22"/>
      <c r="D6678" s="22"/>
      <c r="E6678" s="22"/>
      <c r="F6678" s="22"/>
      <c r="G6678" s="22"/>
      <c r="H6678" s="22"/>
      <c r="I6678" s="22"/>
      <c r="J6678" s="22"/>
      <c r="K6678" s="23">
        <v>1</v>
      </c>
      <c r="L6678" s="23">
        <v>1</v>
      </c>
      <c r="M6678" s="21" t="s">
        <v>50</v>
      </c>
      <c r="N6678" s="21" t="s">
        <v>50</v>
      </c>
      <c r="O6678" s="22"/>
      <c r="P6678" s="22"/>
    </row>
    <row r="6679" spans="1:16" ht="45" x14ac:dyDescent="0.25">
      <c r="A6679" s="21" t="s">
        <v>1330</v>
      </c>
      <c r="B6679" s="21" t="s">
        <v>49</v>
      </c>
      <c r="C6679" s="23">
        <v>89491094.140000001</v>
      </c>
      <c r="D6679" s="23">
        <v>425.97</v>
      </c>
      <c r="E6679" s="23">
        <v>84465061.650000006</v>
      </c>
      <c r="F6679" s="23">
        <v>375.37</v>
      </c>
      <c r="G6679" s="23">
        <v>84721462.219999999</v>
      </c>
      <c r="H6679" s="23">
        <v>359.72</v>
      </c>
      <c r="I6679" s="23">
        <v>95834133.299999997</v>
      </c>
      <c r="J6679" s="23">
        <v>408.47</v>
      </c>
      <c r="K6679" s="23">
        <v>1</v>
      </c>
      <c r="L6679" s="23">
        <v>1</v>
      </c>
      <c r="M6679" s="21" t="s">
        <v>50</v>
      </c>
      <c r="N6679" s="21" t="s">
        <v>1462</v>
      </c>
      <c r="O6679" s="22"/>
      <c r="P6679" s="23">
        <v>246614.75</v>
      </c>
    </row>
    <row r="6680" spans="1:16" ht="45" x14ac:dyDescent="0.25">
      <c r="A6680" s="21" t="s">
        <v>10527</v>
      </c>
      <c r="B6680" s="21" t="s">
        <v>49</v>
      </c>
      <c r="C6680" s="22"/>
      <c r="D6680" s="22"/>
      <c r="E6680" s="22"/>
      <c r="F6680" s="22"/>
      <c r="G6680" s="22"/>
      <c r="H6680" s="22"/>
      <c r="I6680" s="22"/>
      <c r="J6680" s="22"/>
      <c r="K6680" s="23">
        <v>1</v>
      </c>
      <c r="L6680" s="23">
        <v>1</v>
      </c>
      <c r="M6680" s="21" t="s">
        <v>50</v>
      </c>
      <c r="N6680" s="21" t="s">
        <v>50</v>
      </c>
      <c r="O6680" s="22"/>
      <c r="P6680" s="22"/>
    </row>
    <row r="6681" spans="1:16" ht="45" x14ac:dyDescent="0.25">
      <c r="A6681" s="21" t="s">
        <v>10528</v>
      </c>
      <c r="B6681" s="21" t="s">
        <v>49</v>
      </c>
      <c r="C6681" s="22"/>
      <c r="D6681" s="22"/>
      <c r="E6681" s="22"/>
      <c r="F6681" s="22"/>
      <c r="G6681" s="22"/>
      <c r="H6681" s="22"/>
      <c r="I6681" s="22"/>
      <c r="J6681" s="22"/>
      <c r="K6681" s="23">
        <v>1</v>
      </c>
      <c r="L6681" s="23">
        <v>1</v>
      </c>
      <c r="M6681" s="21" t="s">
        <v>50</v>
      </c>
      <c r="N6681" s="21" t="s">
        <v>50</v>
      </c>
      <c r="O6681" s="22"/>
      <c r="P6681" s="22"/>
    </row>
    <row r="6682" spans="1:16" ht="45" x14ac:dyDescent="0.25">
      <c r="A6682" s="21" t="s">
        <v>10529</v>
      </c>
      <c r="B6682" s="21" t="s">
        <v>49</v>
      </c>
      <c r="C6682" s="22"/>
      <c r="D6682" s="22"/>
      <c r="E6682" s="22"/>
      <c r="F6682" s="22"/>
      <c r="G6682" s="22"/>
      <c r="H6682" s="22"/>
      <c r="I6682" s="22"/>
      <c r="J6682" s="22"/>
      <c r="K6682" s="23">
        <v>1</v>
      </c>
      <c r="L6682" s="23">
        <v>1</v>
      </c>
      <c r="M6682" s="21" t="s">
        <v>50</v>
      </c>
      <c r="N6682" s="21" t="s">
        <v>50</v>
      </c>
      <c r="O6682" s="22"/>
      <c r="P6682" s="22"/>
    </row>
    <row r="6683" spans="1:16" ht="45" x14ac:dyDescent="0.25">
      <c r="A6683" s="21" t="s">
        <v>10530</v>
      </c>
      <c r="B6683" s="21" t="s">
        <v>198</v>
      </c>
      <c r="C6683" s="22"/>
      <c r="D6683" s="22"/>
      <c r="E6683" s="22"/>
      <c r="F6683" s="22"/>
      <c r="G6683" s="22"/>
      <c r="H6683" s="22"/>
      <c r="I6683" s="22"/>
      <c r="J6683" s="22"/>
      <c r="K6683" s="23">
        <v>1</v>
      </c>
      <c r="L6683" s="23">
        <v>1</v>
      </c>
      <c r="M6683" s="21" t="s">
        <v>50</v>
      </c>
      <c r="N6683" s="21" t="s">
        <v>50</v>
      </c>
      <c r="O6683" s="22"/>
      <c r="P6683" s="22"/>
    </row>
    <row r="6684" spans="1:16" ht="45" x14ac:dyDescent="0.25">
      <c r="A6684" s="21" t="s">
        <v>10531</v>
      </c>
      <c r="B6684" s="21" t="s">
        <v>198</v>
      </c>
      <c r="C6684" s="22"/>
      <c r="D6684" s="22"/>
      <c r="E6684" s="22"/>
      <c r="F6684" s="22"/>
      <c r="G6684" s="22"/>
      <c r="H6684" s="22"/>
      <c r="I6684" s="22"/>
      <c r="J6684" s="22"/>
      <c r="K6684" s="23">
        <v>1</v>
      </c>
      <c r="L6684" s="23">
        <v>1</v>
      </c>
      <c r="M6684" s="21" t="s">
        <v>50</v>
      </c>
      <c r="N6684" s="21" t="s">
        <v>50</v>
      </c>
      <c r="O6684" s="22"/>
      <c r="P6684" s="22"/>
    </row>
    <row r="6685" spans="1:16" ht="45" x14ac:dyDescent="0.25">
      <c r="A6685" s="21" t="s">
        <v>4648</v>
      </c>
      <c r="B6685" s="21" t="s">
        <v>49</v>
      </c>
      <c r="C6685" s="23">
        <v>1667946.56</v>
      </c>
      <c r="D6685" s="23">
        <v>1157.33</v>
      </c>
      <c r="E6685" s="23">
        <v>6677174.7400000002</v>
      </c>
      <c r="F6685" s="23">
        <v>1745.4</v>
      </c>
      <c r="G6685" s="23">
        <v>4618764.49</v>
      </c>
      <c r="H6685" s="23">
        <v>1545.09</v>
      </c>
      <c r="I6685" s="23">
        <v>6073881.79</v>
      </c>
      <c r="J6685" s="23">
        <v>1828.72</v>
      </c>
      <c r="K6685" s="23">
        <v>1</v>
      </c>
      <c r="L6685" s="23">
        <v>1</v>
      </c>
      <c r="M6685" s="21" t="s">
        <v>50</v>
      </c>
      <c r="N6685" s="21" t="s">
        <v>5192</v>
      </c>
      <c r="O6685" s="22"/>
      <c r="P6685" s="23">
        <v>1669</v>
      </c>
    </row>
    <row r="6686" spans="1:16" ht="45" x14ac:dyDescent="0.25">
      <c r="A6686" s="21" t="s">
        <v>4650</v>
      </c>
      <c r="B6686" s="21" t="s">
        <v>4036</v>
      </c>
      <c r="C6686" s="23">
        <v>43470714.329999998</v>
      </c>
      <c r="D6686" s="23">
        <v>24.11</v>
      </c>
      <c r="E6686" s="23">
        <v>42631654.469999999</v>
      </c>
      <c r="F6686" s="23">
        <v>47.87</v>
      </c>
      <c r="G6686" s="23">
        <v>28489123.27</v>
      </c>
      <c r="H6686" s="23">
        <v>40.270000000000003</v>
      </c>
      <c r="I6686" s="23">
        <v>47774866.140000001</v>
      </c>
      <c r="J6686" s="23">
        <v>72.709999999999994</v>
      </c>
      <c r="K6686" s="23">
        <v>1</v>
      </c>
      <c r="L6686" s="23">
        <v>1</v>
      </c>
      <c r="M6686" s="21" t="s">
        <v>50</v>
      </c>
      <c r="N6686" s="21" t="s">
        <v>58</v>
      </c>
      <c r="O6686" s="22"/>
      <c r="P6686" s="23">
        <v>1307320.75</v>
      </c>
    </row>
    <row r="6687" spans="1:16" ht="45" x14ac:dyDescent="0.25">
      <c r="A6687" s="21" t="s">
        <v>10532</v>
      </c>
      <c r="B6687" s="21" t="s">
        <v>49</v>
      </c>
      <c r="C6687" s="22"/>
      <c r="D6687" s="22"/>
      <c r="E6687" s="22"/>
      <c r="F6687" s="22"/>
      <c r="G6687" s="22"/>
      <c r="H6687" s="22"/>
      <c r="I6687" s="22"/>
      <c r="J6687" s="22"/>
      <c r="K6687" s="23">
        <v>1</v>
      </c>
      <c r="L6687" s="23">
        <v>1</v>
      </c>
      <c r="M6687" s="21" t="s">
        <v>50</v>
      </c>
      <c r="N6687" s="21" t="s">
        <v>50</v>
      </c>
      <c r="O6687" s="22"/>
      <c r="P6687" s="22"/>
    </row>
    <row r="6688" spans="1:16" ht="45" x14ac:dyDescent="0.25">
      <c r="A6688" s="21" t="s">
        <v>10533</v>
      </c>
      <c r="B6688" s="21" t="s">
        <v>49</v>
      </c>
      <c r="C6688" s="22"/>
      <c r="D6688" s="22"/>
      <c r="E6688" s="22"/>
      <c r="F6688" s="22"/>
      <c r="G6688" s="22"/>
      <c r="H6688" s="22"/>
      <c r="I6688" s="22"/>
      <c r="J6688" s="22"/>
      <c r="K6688" s="23">
        <v>1</v>
      </c>
      <c r="L6688" s="23">
        <v>1</v>
      </c>
      <c r="M6688" s="21" t="s">
        <v>50</v>
      </c>
      <c r="N6688" s="21" t="s">
        <v>50</v>
      </c>
      <c r="O6688" s="22"/>
      <c r="P6688" s="22"/>
    </row>
    <row r="6689" spans="1:16" ht="45" x14ac:dyDescent="0.25">
      <c r="A6689" s="21" t="s">
        <v>10534</v>
      </c>
      <c r="B6689" s="21" t="s">
        <v>49</v>
      </c>
      <c r="C6689" s="22"/>
      <c r="D6689" s="22"/>
      <c r="E6689" s="22"/>
      <c r="F6689" s="22"/>
      <c r="G6689" s="22"/>
      <c r="H6689" s="22"/>
      <c r="I6689" s="22"/>
      <c r="J6689" s="22"/>
      <c r="K6689" s="23">
        <v>1</v>
      </c>
      <c r="L6689" s="23">
        <v>1</v>
      </c>
      <c r="M6689" s="21" t="s">
        <v>50</v>
      </c>
      <c r="N6689" s="21" t="s">
        <v>50</v>
      </c>
      <c r="O6689" s="22"/>
      <c r="P6689" s="22"/>
    </row>
    <row r="6690" spans="1:16" ht="45" x14ac:dyDescent="0.25">
      <c r="A6690" s="21" t="s">
        <v>10535</v>
      </c>
      <c r="B6690" s="21" t="s">
        <v>49</v>
      </c>
      <c r="C6690" s="22"/>
      <c r="D6690" s="22"/>
      <c r="E6690" s="22"/>
      <c r="F6690" s="22"/>
      <c r="G6690" s="22"/>
      <c r="H6690" s="22"/>
      <c r="I6690" s="22"/>
      <c r="J6690" s="22"/>
      <c r="K6690" s="23">
        <v>1</v>
      </c>
      <c r="L6690" s="23">
        <v>1</v>
      </c>
      <c r="M6690" s="21" t="s">
        <v>50</v>
      </c>
      <c r="N6690" s="21" t="s">
        <v>50</v>
      </c>
      <c r="O6690" s="22"/>
      <c r="P6690" s="22"/>
    </row>
    <row r="6691" spans="1:16" ht="45" x14ac:dyDescent="0.25">
      <c r="A6691" s="21" t="s">
        <v>10536</v>
      </c>
      <c r="B6691" s="21" t="s">
        <v>49</v>
      </c>
      <c r="C6691" s="22"/>
      <c r="D6691" s="22"/>
      <c r="E6691" s="22"/>
      <c r="F6691" s="22"/>
      <c r="G6691" s="22"/>
      <c r="H6691" s="22"/>
      <c r="I6691" s="22"/>
      <c r="J6691" s="22"/>
      <c r="K6691" s="23">
        <v>1</v>
      </c>
      <c r="L6691" s="23">
        <v>1</v>
      </c>
      <c r="M6691" s="21" t="s">
        <v>50</v>
      </c>
      <c r="N6691" s="21" t="s">
        <v>50</v>
      </c>
      <c r="O6691" s="22"/>
      <c r="P6691" s="22"/>
    </row>
    <row r="6692" spans="1:16" ht="45" x14ac:dyDescent="0.25">
      <c r="A6692" s="21" t="s">
        <v>10537</v>
      </c>
      <c r="B6692" s="21" t="s">
        <v>49</v>
      </c>
      <c r="C6692" s="22"/>
      <c r="D6692" s="22"/>
      <c r="E6692" s="22"/>
      <c r="F6692" s="22"/>
      <c r="G6692" s="22"/>
      <c r="H6692" s="22"/>
      <c r="I6692" s="22"/>
      <c r="J6692" s="22"/>
      <c r="K6692" s="23">
        <v>1</v>
      </c>
      <c r="L6692" s="23">
        <v>1</v>
      </c>
      <c r="M6692" s="21" t="s">
        <v>50</v>
      </c>
      <c r="N6692" s="21" t="s">
        <v>50</v>
      </c>
      <c r="O6692" s="22"/>
      <c r="P6692" s="22"/>
    </row>
    <row r="6693" spans="1:16" ht="45" x14ac:dyDescent="0.25">
      <c r="A6693" s="21" t="s">
        <v>10538</v>
      </c>
      <c r="B6693" s="21" t="s">
        <v>49</v>
      </c>
      <c r="C6693" s="22"/>
      <c r="D6693" s="22"/>
      <c r="E6693" s="22"/>
      <c r="F6693" s="22"/>
      <c r="G6693" s="22"/>
      <c r="H6693" s="22"/>
      <c r="I6693" s="22"/>
      <c r="J6693" s="22"/>
      <c r="K6693" s="23">
        <v>1</v>
      </c>
      <c r="L6693" s="23">
        <v>1</v>
      </c>
      <c r="M6693" s="21" t="s">
        <v>50</v>
      </c>
      <c r="N6693" s="21" t="s">
        <v>50</v>
      </c>
      <c r="O6693" s="22"/>
      <c r="P6693" s="22"/>
    </row>
    <row r="6694" spans="1:16" ht="45" x14ac:dyDescent="0.25">
      <c r="A6694" s="21" t="s">
        <v>10539</v>
      </c>
      <c r="B6694" s="21" t="s">
        <v>49</v>
      </c>
      <c r="C6694" s="22"/>
      <c r="D6694" s="22"/>
      <c r="E6694" s="22"/>
      <c r="F6694" s="22"/>
      <c r="G6694" s="22"/>
      <c r="H6694" s="22"/>
      <c r="I6694" s="22"/>
      <c r="J6694" s="22"/>
      <c r="K6694" s="23">
        <v>1</v>
      </c>
      <c r="L6694" s="23">
        <v>1</v>
      </c>
      <c r="M6694" s="21" t="s">
        <v>50</v>
      </c>
      <c r="N6694" s="21" t="s">
        <v>50</v>
      </c>
      <c r="O6694" s="22"/>
      <c r="P6694" s="22"/>
    </row>
    <row r="6695" spans="1:16" ht="45" x14ac:dyDescent="0.25">
      <c r="A6695" s="21" t="s">
        <v>10540</v>
      </c>
      <c r="B6695" s="21" t="s">
        <v>49</v>
      </c>
      <c r="C6695" s="22"/>
      <c r="D6695" s="22"/>
      <c r="E6695" s="22"/>
      <c r="F6695" s="22"/>
      <c r="G6695" s="22"/>
      <c r="H6695" s="22"/>
      <c r="I6695" s="22"/>
      <c r="J6695" s="22"/>
      <c r="K6695" s="23">
        <v>1</v>
      </c>
      <c r="L6695" s="23">
        <v>1</v>
      </c>
      <c r="M6695" s="21" t="s">
        <v>50</v>
      </c>
      <c r="N6695" s="21" t="s">
        <v>50</v>
      </c>
      <c r="O6695" s="22"/>
      <c r="P6695" s="22"/>
    </row>
    <row r="6696" spans="1:16" ht="45" x14ac:dyDescent="0.25">
      <c r="A6696" s="21" t="s">
        <v>10541</v>
      </c>
      <c r="B6696" s="21" t="s">
        <v>49</v>
      </c>
      <c r="C6696" s="22"/>
      <c r="D6696" s="22"/>
      <c r="E6696" s="22"/>
      <c r="F6696" s="22"/>
      <c r="G6696" s="22"/>
      <c r="H6696" s="22"/>
      <c r="I6696" s="22"/>
      <c r="J6696" s="22"/>
      <c r="K6696" s="23">
        <v>1</v>
      </c>
      <c r="L6696" s="23">
        <v>1</v>
      </c>
      <c r="M6696" s="21" t="s">
        <v>50</v>
      </c>
      <c r="N6696" s="21" t="s">
        <v>50</v>
      </c>
      <c r="O6696" s="22"/>
      <c r="P6696" s="22"/>
    </row>
    <row r="6697" spans="1:16" ht="45" x14ac:dyDescent="0.25">
      <c r="A6697" s="21" t="s">
        <v>10542</v>
      </c>
      <c r="B6697" s="21" t="s">
        <v>49</v>
      </c>
      <c r="C6697" s="22"/>
      <c r="D6697" s="22"/>
      <c r="E6697" s="22"/>
      <c r="F6697" s="22"/>
      <c r="G6697" s="22"/>
      <c r="H6697" s="22"/>
      <c r="I6697" s="22"/>
      <c r="J6697" s="22"/>
      <c r="K6697" s="23">
        <v>1</v>
      </c>
      <c r="L6697" s="23">
        <v>1</v>
      </c>
      <c r="M6697" s="21" t="s">
        <v>50</v>
      </c>
      <c r="N6697" s="21" t="s">
        <v>50</v>
      </c>
      <c r="O6697" s="22"/>
      <c r="P6697" s="22"/>
    </row>
    <row r="6698" spans="1:16" ht="45" x14ac:dyDescent="0.25">
      <c r="A6698" s="21" t="s">
        <v>10543</v>
      </c>
      <c r="B6698" s="21" t="s">
        <v>49</v>
      </c>
      <c r="C6698" s="22"/>
      <c r="D6698" s="22"/>
      <c r="E6698" s="22"/>
      <c r="F6698" s="22"/>
      <c r="G6698" s="22"/>
      <c r="H6698" s="22"/>
      <c r="I6698" s="22"/>
      <c r="J6698" s="22"/>
      <c r="K6698" s="23">
        <v>1</v>
      </c>
      <c r="L6698" s="23">
        <v>1</v>
      </c>
      <c r="M6698" s="21" t="s">
        <v>50</v>
      </c>
      <c r="N6698" s="21" t="s">
        <v>50</v>
      </c>
      <c r="O6698" s="22"/>
      <c r="P6698" s="22"/>
    </row>
    <row r="6699" spans="1:16" ht="45" x14ac:dyDescent="0.25">
      <c r="A6699" s="21" t="s">
        <v>10544</v>
      </c>
      <c r="B6699" s="21" t="s">
        <v>49</v>
      </c>
      <c r="C6699" s="22"/>
      <c r="D6699" s="22"/>
      <c r="E6699" s="22"/>
      <c r="F6699" s="22"/>
      <c r="G6699" s="22"/>
      <c r="H6699" s="22"/>
      <c r="I6699" s="22"/>
      <c r="J6699" s="22"/>
      <c r="K6699" s="23">
        <v>1</v>
      </c>
      <c r="L6699" s="23">
        <v>1</v>
      </c>
      <c r="M6699" s="21" t="s">
        <v>50</v>
      </c>
      <c r="N6699" s="21" t="s">
        <v>50</v>
      </c>
      <c r="O6699" s="22"/>
      <c r="P6699" s="22"/>
    </row>
    <row r="6700" spans="1:16" ht="45" x14ac:dyDescent="0.25">
      <c r="A6700" s="21" t="s">
        <v>1332</v>
      </c>
      <c r="B6700" s="21" t="s">
        <v>49</v>
      </c>
      <c r="C6700" s="23">
        <v>54999301.780000001</v>
      </c>
      <c r="D6700" s="23">
        <v>23.03</v>
      </c>
      <c r="E6700" s="23">
        <v>144225298.09</v>
      </c>
      <c r="F6700" s="23">
        <v>59.15</v>
      </c>
      <c r="G6700" s="23">
        <v>268807414.14999998</v>
      </c>
      <c r="H6700" s="23">
        <v>41.26</v>
      </c>
      <c r="I6700" s="23">
        <v>275758495.00999999</v>
      </c>
      <c r="J6700" s="23">
        <v>44.36</v>
      </c>
      <c r="K6700" s="23">
        <v>1</v>
      </c>
      <c r="L6700" s="23">
        <v>1</v>
      </c>
      <c r="M6700" s="21" t="s">
        <v>50</v>
      </c>
      <c r="N6700" s="21" t="s">
        <v>204</v>
      </c>
      <c r="O6700" s="22"/>
      <c r="P6700" s="23">
        <v>2042622.25</v>
      </c>
    </row>
    <row r="6701" spans="1:16" ht="45" x14ac:dyDescent="0.25">
      <c r="A6701" s="21" t="s">
        <v>10545</v>
      </c>
      <c r="B6701" s="21" t="s">
        <v>49</v>
      </c>
      <c r="C6701" s="22"/>
      <c r="D6701" s="22"/>
      <c r="E6701" s="22"/>
      <c r="F6701" s="22"/>
      <c r="G6701" s="22"/>
      <c r="H6701" s="22"/>
      <c r="I6701" s="22"/>
      <c r="J6701" s="22"/>
      <c r="K6701" s="23">
        <v>1</v>
      </c>
      <c r="L6701" s="23">
        <v>1</v>
      </c>
      <c r="M6701" s="21" t="s">
        <v>50</v>
      </c>
      <c r="N6701" s="21" t="s">
        <v>50</v>
      </c>
      <c r="O6701" s="22"/>
      <c r="P6701" s="22"/>
    </row>
    <row r="6702" spans="1:16" ht="45" x14ac:dyDescent="0.25">
      <c r="A6702" s="21" t="s">
        <v>10546</v>
      </c>
      <c r="B6702" s="21" t="s">
        <v>49</v>
      </c>
      <c r="C6702" s="22"/>
      <c r="D6702" s="22"/>
      <c r="E6702" s="22"/>
      <c r="F6702" s="22"/>
      <c r="G6702" s="22"/>
      <c r="H6702" s="22"/>
      <c r="I6702" s="22"/>
      <c r="J6702" s="22"/>
      <c r="K6702" s="23">
        <v>1</v>
      </c>
      <c r="L6702" s="23">
        <v>1</v>
      </c>
      <c r="M6702" s="21" t="s">
        <v>50</v>
      </c>
      <c r="N6702" s="21" t="s">
        <v>50</v>
      </c>
      <c r="O6702" s="22"/>
      <c r="P6702" s="22"/>
    </row>
    <row r="6703" spans="1:16" ht="45" x14ac:dyDescent="0.25">
      <c r="A6703" s="21" t="s">
        <v>4655</v>
      </c>
      <c r="B6703" s="21" t="s">
        <v>49</v>
      </c>
      <c r="C6703" s="23">
        <v>36669159.640000001</v>
      </c>
      <c r="D6703" s="23">
        <v>174.79</v>
      </c>
      <c r="E6703" s="23">
        <v>52338872.700000003</v>
      </c>
      <c r="F6703" s="23">
        <v>573.11</v>
      </c>
      <c r="G6703" s="23">
        <v>54987998.479999997</v>
      </c>
      <c r="H6703" s="23">
        <v>564.80999999999995</v>
      </c>
      <c r="I6703" s="23">
        <v>66227245.039999999</v>
      </c>
      <c r="J6703" s="23">
        <v>728.15</v>
      </c>
      <c r="K6703" s="23">
        <v>1</v>
      </c>
      <c r="L6703" s="23">
        <v>1</v>
      </c>
      <c r="M6703" s="21" t="s">
        <v>50</v>
      </c>
      <c r="N6703" s="21" t="s">
        <v>1462</v>
      </c>
      <c r="O6703" s="22"/>
      <c r="P6703" s="23">
        <v>65180</v>
      </c>
    </row>
    <row r="6704" spans="1:16" ht="45" x14ac:dyDescent="0.25">
      <c r="A6704" s="21" t="s">
        <v>10547</v>
      </c>
      <c r="B6704" s="21" t="s">
        <v>49</v>
      </c>
      <c r="C6704" s="22"/>
      <c r="D6704" s="22"/>
      <c r="E6704" s="22"/>
      <c r="F6704" s="22"/>
      <c r="G6704" s="22"/>
      <c r="H6704" s="22"/>
      <c r="I6704" s="22"/>
      <c r="J6704" s="22"/>
      <c r="K6704" s="23">
        <v>1</v>
      </c>
      <c r="L6704" s="23">
        <v>1</v>
      </c>
      <c r="M6704" s="21" t="s">
        <v>50</v>
      </c>
      <c r="N6704" s="21" t="s">
        <v>50</v>
      </c>
      <c r="O6704" s="22"/>
      <c r="P6704" s="22"/>
    </row>
    <row r="6705" spans="1:16" ht="45" x14ac:dyDescent="0.25">
      <c r="A6705" s="21" t="s">
        <v>10548</v>
      </c>
      <c r="B6705" s="21" t="s">
        <v>49</v>
      </c>
      <c r="C6705" s="22"/>
      <c r="D6705" s="22"/>
      <c r="E6705" s="22"/>
      <c r="F6705" s="22"/>
      <c r="G6705" s="22"/>
      <c r="H6705" s="22"/>
      <c r="I6705" s="22"/>
      <c r="J6705" s="22"/>
      <c r="K6705" s="23">
        <v>1</v>
      </c>
      <c r="L6705" s="23">
        <v>1</v>
      </c>
      <c r="M6705" s="21" t="s">
        <v>50</v>
      </c>
      <c r="N6705" s="21" t="s">
        <v>50</v>
      </c>
      <c r="O6705" s="22"/>
      <c r="P6705" s="22"/>
    </row>
    <row r="6706" spans="1:16" ht="45" x14ac:dyDescent="0.25">
      <c r="A6706" s="21" t="s">
        <v>10549</v>
      </c>
      <c r="B6706" s="21" t="s">
        <v>49</v>
      </c>
      <c r="C6706" s="22"/>
      <c r="D6706" s="22"/>
      <c r="E6706" s="22"/>
      <c r="F6706" s="22"/>
      <c r="G6706" s="22"/>
      <c r="H6706" s="22"/>
      <c r="I6706" s="22"/>
      <c r="J6706" s="22"/>
      <c r="K6706" s="23">
        <v>1</v>
      </c>
      <c r="L6706" s="23">
        <v>1</v>
      </c>
      <c r="M6706" s="21" t="s">
        <v>50</v>
      </c>
      <c r="N6706" s="21" t="s">
        <v>50</v>
      </c>
      <c r="O6706" s="22"/>
      <c r="P6706" s="22"/>
    </row>
    <row r="6707" spans="1:16" ht="45" x14ac:dyDescent="0.25">
      <c r="A6707" s="21" t="s">
        <v>10550</v>
      </c>
      <c r="B6707" s="21" t="s">
        <v>49</v>
      </c>
      <c r="C6707" s="22"/>
      <c r="D6707" s="22"/>
      <c r="E6707" s="22"/>
      <c r="F6707" s="22"/>
      <c r="G6707" s="22"/>
      <c r="H6707" s="22"/>
      <c r="I6707" s="22"/>
      <c r="J6707" s="22"/>
      <c r="K6707" s="23">
        <v>1</v>
      </c>
      <c r="L6707" s="23">
        <v>1</v>
      </c>
      <c r="M6707" s="21" t="s">
        <v>50</v>
      </c>
      <c r="N6707" s="21" t="s">
        <v>50</v>
      </c>
      <c r="O6707" s="22"/>
      <c r="P6707" s="22"/>
    </row>
    <row r="6708" spans="1:16" ht="45" x14ac:dyDescent="0.25">
      <c r="A6708" s="21" t="s">
        <v>10551</v>
      </c>
      <c r="B6708" s="21" t="s">
        <v>49</v>
      </c>
      <c r="C6708" s="22"/>
      <c r="D6708" s="22"/>
      <c r="E6708" s="22"/>
      <c r="F6708" s="22"/>
      <c r="G6708" s="22"/>
      <c r="H6708" s="22"/>
      <c r="I6708" s="22"/>
      <c r="J6708" s="22"/>
      <c r="K6708" s="23">
        <v>1</v>
      </c>
      <c r="L6708" s="23">
        <v>1</v>
      </c>
      <c r="M6708" s="21" t="s">
        <v>50</v>
      </c>
      <c r="N6708" s="21" t="s">
        <v>50</v>
      </c>
      <c r="O6708" s="22"/>
      <c r="P6708" s="22"/>
    </row>
    <row r="6709" spans="1:16" ht="45" x14ac:dyDescent="0.25">
      <c r="A6709" s="21" t="s">
        <v>4657</v>
      </c>
      <c r="B6709" s="21" t="s">
        <v>49</v>
      </c>
      <c r="C6709" s="23">
        <v>11385497.25</v>
      </c>
      <c r="D6709" s="23">
        <v>218.06</v>
      </c>
      <c r="E6709" s="23">
        <v>10598964.550000001</v>
      </c>
      <c r="F6709" s="23">
        <v>148.21</v>
      </c>
      <c r="G6709" s="23">
        <v>27785219.030000001</v>
      </c>
      <c r="H6709" s="23">
        <v>295.02999999999997</v>
      </c>
      <c r="I6709" s="23">
        <v>16322132.189999999</v>
      </c>
      <c r="J6709" s="23">
        <v>214.79</v>
      </c>
      <c r="K6709" s="23">
        <v>1</v>
      </c>
      <c r="L6709" s="23">
        <v>1</v>
      </c>
      <c r="M6709" s="21" t="s">
        <v>50</v>
      </c>
      <c r="N6709" s="21" t="s">
        <v>1462</v>
      </c>
      <c r="O6709" s="22"/>
      <c r="P6709" s="23">
        <v>59209.75</v>
      </c>
    </row>
    <row r="6710" spans="1:16" ht="45" x14ac:dyDescent="0.25">
      <c r="A6710" s="21" t="s">
        <v>10552</v>
      </c>
      <c r="B6710" s="21" t="s">
        <v>49</v>
      </c>
      <c r="C6710" s="22"/>
      <c r="D6710" s="22"/>
      <c r="E6710" s="22"/>
      <c r="F6710" s="22"/>
      <c r="G6710" s="22"/>
      <c r="H6710" s="22"/>
      <c r="I6710" s="22"/>
      <c r="J6710" s="22"/>
      <c r="K6710" s="23">
        <v>1</v>
      </c>
      <c r="L6710" s="23">
        <v>1</v>
      </c>
      <c r="M6710" s="21" t="s">
        <v>50</v>
      </c>
      <c r="N6710" s="21" t="s">
        <v>50</v>
      </c>
      <c r="O6710" s="22"/>
      <c r="P6710" s="22"/>
    </row>
    <row r="6711" spans="1:16" ht="45" x14ac:dyDescent="0.25">
      <c r="A6711" s="21" t="s">
        <v>10553</v>
      </c>
      <c r="B6711" s="21" t="s">
        <v>49</v>
      </c>
      <c r="C6711" s="22"/>
      <c r="D6711" s="22"/>
      <c r="E6711" s="22"/>
      <c r="F6711" s="22"/>
      <c r="G6711" s="22"/>
      <c r="H6711" s="22"/>
      <c r="I6711" s="22"/>
      <c r="J6711" s="22"/>
      <c r="K6711" s="23">
        <v>1</v>
      </c>
      <c r="L6711" s="23">
        <v>1</v>
      </c>
      <c r="M6711" s="21" t="s">
        <v>50</v>
      </c>
      <c r="N6711" s="21" t="s">
        <v>50</v>
      </c>
      <c r="O6711" s="22"/>
      <c r="P6711" s="22"/>
    </row>
    <row r="6712" spans="1:16" ht="45" x14ac:dyDescent="0.25">
      <c r="A6712" s="21" t="s">
        <v>4659</v>
      </c>
      <c r="B6712" s="21" t="s">
        <v>49</v>
      </c>
      <c r="C6712" s="23">
        <v>1204943.07</v>
      </c>
      <c r="D6712" s="23">
        <v>109.19</v>
      </c>
      <c r="E6712" s="23">
        <v>2397217.58</v>
      </c>
      <c r="F6712" s="23">
        <v>93.12</v>
      </c>
      <c r="G6712" s="23">
        <v>1827476.75</v>
      </c>
      <c r="H6712" s="23">
        <v>84.41</v>
      </c>
      <c r="I6712" s="23">
        <v>1751788.69</v>
      </c>
      <c r="J6712" s="23">
        <v>77.88</v>
      </c>
      <c r="K6712" s="23">
        <v>1</v>
      </c>
      <c r="L6712" s="23">
        <v>1</v>
      </c>
      <c r="M6712" s="21" t="s">
        <v>50</v>
      </c>
      <c r="N6712" s="21" t="s">
        <v>5192</v>
      </c>
      <c r="O6712" s="22"/>
      <c r="P6712" s="23">
        <v>9023</v>
      </c>
    </row>
    <row r="6713" spans="1:16" ht="45" x14ac:dyDescent="0.25">
      <c r="A6713" s="21" t="s">
        <v>10554</v>
      </c>
      <c r="B6713" s="21" t="s">
        <v>49</v>
      </c>
      <c r="C6713" s="22"/>
      <c r="D6713" s="22"/>
      <c r="E6713" s="22"/>
      <c r="F6713" s="22"/>
      <c r="G6713" s="22"/>
      <c r="H6713" s="22"/>
      <c r="I6713" s="22"/>
      <c r="J6713" s="22"/>
      <c r="K6713" s="23">
        <v>1</v>
      </c>
      <c r="L6713" s="23">
        <v>1</v>
      </c>
      <c r="M6713" s="21" t="s">
        <v>50</v>
      </c>
      <c r="N6713" s="21" t="s">
        <v>50</v>
      </c>
      <c r="O6713" s="22"/>
      <c r="P6713" s="22"/>
    </row>
    <row r="6714" spans="1:16" ht="45" x14ac:dyDescent="0.25">
      <c r="A6714" s="21" t="s">
        <v>10555</v>
      </c>
      <c r="B6714" s="21" t="s">
        <v>49</v>
      </c>
      <c r="C6714" s="22"/>
      <c r="D6714" s="22"/>
      <c r="E6714" s="22"/>
      <c r="F6714" s="22"/>
      <c r="G6714" s="22"/>
      <c r="H6714" s="22"/>
      <c r="I6714" s="22"/>
      <c r="J6714" s="22"/>
      <c r="K6714" s="23">
        <v>1</v>
      </c>
      <c r="L6714" s="23">
        <v>1</v>
      </c>
      <c r="M6714" s="21" t="s">
        <v>50</v>
      </c>
      <c r="N6714" s="21" t="s">
        <v>50</v>
      </c>
      <c r="O6714" s="22"/>
      <c r="P6714" s="22"/>
    </row>
    <row r="6715" spans="1:16" ht="45" x14ac:dyDescent="0.25">
      <c r="A6715" s="21" t="s">
        <v>10556</v>
      </c>
      <c r="B6715" s="21" t="s">
        <v>49</v>
      </c>
      <c r="C6715" s="22"/>
      <c r="D6715" s="22"/>
      <c r="E6715" s="22"/>
      <c r="F6715" s="22"/>
      <c r="G6715" s="22"/>
      <c r="H6715" s="22"/>
      <c r="I6715" s="22"/>
      <c r="J6715" s="22"/>
      <c r="K6715" s="23">
        <v>1</v>
      </c>
      <c r="L6715" s="23">
        <v>1</v>
      </c>
      <c r="M6715" s="21" t="s">
        <v>50</v>
      </c>
      <c r="N6715" s="21" t="s">
        <v>50</v>
      </c>
      <c r="O6715" s="22"/>
      <c r="P6715" s="22"/>
    </row>
    <row r="6716" spans="1:16" ht="45" x14ac:dyDescent="0.25">
      <c r="A6716" s="21" t="s">
        <v>10557</v>
      </c>
      <c r="B6716" s="21" t="s">
        <v>49</v>
      </c>
      <c r="C6716" s="22"/>
      <c r="D6716" s="22"/>
      <c r="E6716" s="22"/>
      <c r="F6716" s="22"/>
      <c r="G6716" s="22"/>
      <c r="H6716" s="22"/>
      <c r="I6716" s="22"/>
      <c r="J6716" s="22"/>
      <c r="K6716" s="23">
        <v>1</v>
      </c>
      <c r="L6716" s="23">
        <v>1</v>
      </c>
      <c r="M6716" s="21" t="s">
        <v>50</v>
      </c>
      <c r="N6716" s="21" t="s">
        <v>50</v>
      </c>
      <c r="O6716" s="22"/>
      <c r="P6716" s="22"/>
    </row>
    <row r="6717" spans="1:16" ht="45" x14ac:dyDescent="0.25">
      <c r="A6717" s="21" t="s">
        <v>10558</v>
      </c>
      <c r="B6717" s="21" t="s">
        <v>49</v>
      </c>
      <c r="C6717" s="22"/>
      <c r="D6717" s="22"/>
      <c r="E6717" s="22"/>
      <c r="F6717" s="22"/>
      <c r="G6717" s="22"/>
      <c r="H6717" s="22"/>
      <c r="I6717" s="22"/>
      <c r="J6717" s="22"/>
      <c r="K6717" s="23">
        <v>1</v>
      </c>
      <c r="L6717" s="23">
        <v>1</v>
      </c>
      <c r="M6717" s="21" t="s">
        <v>50</v>
      </c>
      <c r="N6717" s="21" t="s">
        <v>50</v>
      </c>
      <c r="O6717" s="22"/>
      <c r="P6717" s="22"/>
    </row>
    <row r="6718" spans="1:16" ht="45" x14ac:dyDescent="0.25">
      <c r="A6718" s="21" t="s">
        <v>4661</v>
      </c>
      <c r="B6718" s="21" t="s">
        <v>49</v>
      </c>
      <c r="C6718" s="23">
        <v>7496548.29</v>
      </c>
      <c r="D6718" s="23">
        <v>158.08000000000001</v>
      </c>
      <c r="E6718" s="23">
        <v>8721317.9000000004</v>
      </c>
      <c r="F6718" s="23">
        <v>118.11</v>
      </c>
      <c r="G6718" s="23">
        <v>13474813.539999999</v>
      </c>
      <c r="H6718" s="23">
        <v>184.83</v>
      </c>
      <c r="I6718" s="23">
        <v>10972759.68</v>
      </c>
      <c r="J6718" s="23">
        <v>169.48</v>
      </c>
      <c r="K6718" s="23">
        <v>1</v>
      </c>
      <c r="L6718" s="23">
        <v>1</v>
      </c>
      <c r="M6718" s="21" t="s">
        <v>50</v>
      </c>
      <c r="N6718" s="21" t="s">
        <v>1462</v>
      </c>
      <c r="O6718" s="22"/>
      <c r="P6718" s="23">
        <v>49673.5</v>
      </c>
    </row>
    <row r="6719" spans="1:16" ht="45" x14ac:dyDescent="0.25">
      <c r="A6719" s="21" t="s">
        <v>10559</v>
      </c>
      <c r="B6719" s="21" t="s">
        <v>49</v>
      </c>
      <c r="C6719" s="22"/>
      <c r="D6719" s="22"/>
      <c r="E6719" s="22"/>
      <c r="F6719" s="22"/>
      <c r="G6719" s="22"/>
      <c r="H6719" s="22"/>
      <c r="I6719" s="22"/>
      <c r="J6719" s="22"/>
      <c r="K6719" s="23">
        <v>1</v>
      </c>
      <c r="L6719" s="23">
        <v>1</v>
      </c>
      <c r="M6719" s="21" t="s">
        <v>50</v>
      </c>
      <c r="N6719" s="21" t="s">
        <v>50</v>
      </c>
      <c r="O6719" s="22"/>
      <c r="P6719" s="22"/>
    </row>
    <row r="6720" spans="1:16" ht="45" x14ac:dyDescent="0.25">
      <c r="A6720" s="21" t="s">
        <v>10560</v>
      </c>
      <c r="B6720" s="21" t="s">
        <v>49</v>
      </c>
      <c r="C6720" s="22"/>
      <c r="D6720" s="22"/>
      <c r="E6720" s="22"/>
      <c r="F6720" s="22"/>
      <c r="G6720" s="22"/>
      <c r="H6720" s="22"/>
      <c r="I6720" s="22"/>
      <c r="J6720" s="22"/>
      <c r="K6720" s="23">
        <v>1</v>
      </c>
      <c r="L6720" s="23">
        <v>1</v>
      </c>
      <c r="M6720" s="21" t="s">
        <v>50</v>
      </c>
      <c r="N6720" s="21" t="s">
        <v>50</v>
      </c>
      <c r="O6720" s="22"/>
      <c r="P6720" s="22"/>
    </row>
    <row r="6721" spans="1:16" ht="45" x14ac:dyDescent="0.25">
      <c r="A6721" s="21" t="s">
        <v>10561</v>
      </c>
      <c r="B6721" s="21" t="s">
        <v>49</v>
      </c>
      <c r="C6721" s="22"/>
      <c r="D6721" s="22"/>
      <c r="E6721" s="22"/>
      <c r="F6721" s="22"/>
      <c r="G6721" s="22"/>
      <c r="H6721" s="22"/>
      <c r="I6721" s="22"/>
      <c r="J6721" s="22"/>
      <c r="K6721" s="23">
        <v>1</v>
      </c>
      <c r="L6721" s="23">
        <v>1</v>
      </c>
      <c r="M6721" s="21" t="s">
        <v>50</v>
      </c>
      <c r="N6721" s="21" t="s">
        <v>50</v>
      </c>
      <c r="O6721" s="22"/>
      <c r="P6721" s="22"/>
    </row>
    <row r="6722" spans="1:16" ht="45" x14ac:dyDescent="0.25">
      <c r="A6722" s="21" t="s">
        <v>10562</v>
      </c>
      <c r="B6722" s="21" t="s">
        <v>49</v>
      </c>
      <c r="C6722" s="22"/>
      <c r="D6722" s="22"/>
      <c r="E6722" s="22"/>
      <c r="F6722" s="22"/>
      <c r="G6722" s="22"/>
      <c r="H6722" s="22"/>
      <c r="I6722" s="22"/>
      <c r="J6722" s="22"/>
      <c r="K6722" s="23">
        <v>1</v>
      </c>
      <c r="L6722" s="23">
        <v>1</v>
      </c>
      <c r="M6722" s="21" t="s">
        <v>50</v>
      </c>
      <c r="N6722" s="21" t="s">
        <v>50</v>
      </c>
      <c r="O6722" s="22"/>
      <c r="P6722" s="22"/>
    </row>
    <row r="6723" spans="1:16" ht="45" x14ac:dyDescent="0.25">
      <c r="A6723" s="21" t="s">
        <v>10563</v>
      </c>
      <c r="B6723" s="21" t="s">
        <v>198</v>
      </c>
      <c r="C6723" s="22"/>
      <c r="D6723" s="22"/>
      <c r="E6723" s="22"/>
      <c r="F6723" s="22"/>
      <c r="G6723" s="22"/>
      <c r="H6723" s="22"/>
      <c r="I6723" s="22"/>
      <c r="J6723" s="22"/>
      <c r="K6723" s="23">
        <v>1</v>
      </c>
      <c r="L6723" s="23">
        <v>1</v>
      </c>
      <c r="M6723" s="21" t="s">
        <v>50</v>
      </c>
      <c r="N6723" s="21" t="s">
        <v>50</v>
      </c>
      <c r="O6723" s="22"/>
      <c r="P6723" s="22"/>
    </row>
    <row r="6724" spans="1:16" ht="45" x14ac:dyDescent="0.25">
      <c r="A6724" s="21" t="s">
        <v>10564</v>
      </c>
      <c r="B6724" s="21" t="s">
        <v>49</v>
      </c>
      <c r="C6724" s="22"/>
      <c r="D6724" s="22"/>
      <c r="E6724" s="22"/>
      <c r="F6724" s="22"/>
      <c r="G6724" s="22"/>
      <c r="H6724" s="22"/>
      <c r="I6724" s="22"/>
      <c r="J6724" s="22"/>
      <c r="K6724" s="23">
        <v>1</v>
      </c>
      <c r="L6724" s="23">
        <v>1</v>
      </c>
      <c r="M6724" s="21" t="s">
        <v>50</v>
      </c>
      <c r="N6724" s="21" t="s">
        <v>50</v>
      </c>
      <c r="O6724" s="22"/>
      <c r="P6724" s="22"/>
    </row>
    <row r="6725" spans="1:16" ht="45" x14ac:dyDescent="0.25">
      <c r="A6725" s="21" t="s">
        <v>4663</v>
      </c>
      <c r="B6725" s="21" t="s">
        <v>49</v>
      </c>
      <c r="C6725" s="23">
        <v>60970242.170000002</v>
      </c>
      <c r="D6725" s="23">
        <v>155.1</v>
      </c>
      <c r="E6725" s="23">
        <v>27775856.5</v>
      </c>
      <c r="F6725" s="23">
        <v>66.489999999999995</v>
      </c>
      <c r="G6725" s="23">
        <v>29928877.82</v>
      </c>
      <c r="H6725" s="23">
        <v>72.47</v>
      </c>
      <c r="I6725" s="23">
        <v>32220811.75</v>
      </c>
      <c r="J6725" s="23">
        <v>58.75</v>
      </c>
      <c r="K6725" s="23">
        <v>1</v>
      </c>
      <c r="L6725" s="23">
        <v>1</v>
      </c>
      <c r="M6725" s="21" t="s">
        <v>50</v>
      </c>
      <c r="N6725" s="21" t="s">
        <v>58</v>
      </c>
      <c r="O6725" s="22"/>
      <c r="P6725" s="23">
        <v>402013</v>
      </c>
    </row>
    <row r="6726" spans="1:16" ht="45" x14ac:dyDescent="0.25">
      <c r="A6726" s="21" t="s">
        <v>10565</v>
      </c>
      <c r="B6726" s="21" t="s">
        <v>49</v>
      </c>
      <c r="C6726" s="22"/>
      <c r="D6726" s="22"/>
      <c r="E6726" s="22"/>
      <c r="F6726" s="22"/>
      <c r="G6726" s="22"/>
      <c r="H6726" s="22"/>
      <c r="I6726" s="22"/>
      <c r="J6726" s="22"/>
      <c r="K6726" s="23">
        <v>1</v>
      </c>
      <c r="L6726" s="23">
        <v>1</v>
      </c>
      <c r="M6726" s="21" t="s">
        <v>50</v>
      </c>
      <c r="N6726" s="21" t="s">
        <v>50</v>
      </c>
      <c r="O6726" s="22"/>
      <c r="P6726" s="22"/>
    </row>
    <row r="6727" spans="1:16" ht="45" x14ac:dyDescent="0.25">
      <c r="A6727" s="21" t="s">
        <v>4665</v>
      </c>
      <c r="B6727" s="21" t="s">
        <v>49</v>
      </c>
      <c r="C6727" s="23">
        <v>15867922.17</v>
      </c>
      <c r="D6727" s="23">
        <v>289.27999999999997</v>
      </c>
      <c r="E6727" s="23">
        <v>4009397.38</v>
      </c>
      <c r="F6727" s="23">
        <v>121.68</v>
      </c>
      <c r="G6727" s="23">
        <v>5265539.4000000004</v>
      </c>
      <c r="H6727" s="23">
        <v>132.11000000000001</v>
      </c>
      <c r="I6727" s="23">
        <v>6514658.4199999999</v>
      </c>
      <c r="J6727" s="23">
        <v>146.94999999999999</v>
      </c>
      <c r="K6727" s="23">
        <v>1</v>
      </c>
      <c r="L6727" s="23">
        <v>1</v>
      </c>
      <c r="M6727" s="21" t="s">
        <v>50</v>
      </c>
      <c r="N6727" s="21" t="s">
        <v>1462</v>
      </c>
      <c r="O6727" s="22"/>
      <c r="P6727" s="23">
        <v>40635.75</v>
      </c>
    </row>
    <row r="6728" spans="1:16" ht="45" x14ac:dyDescent="0.25">
      <c r="A6728" s="21" t="s">
        <v>10566</v>
      </c>
      <c r="B6728" s="21" t="s">
        <v>49</v>
      </c>
      <c r="C6728" s="22"/>
      <c r="D6728" s="22"/>
      <c r="E6728" s="22"/>
      <c r="F6728" s="22"/>
      <c r="G6728" s="22"/>
      <c r="H6728" s="22"/>
      <c r="I6728" s="22"/>
      <c r="J6728" s="22"/>
      <c r="K6728" s="23">
        <v>1</v>
      </c>
      <c r="L6728" s="23">
        <v>1</v>
      </c>
      <c r="M6728" s="21" t="s">
        <v>50</v>
      </c>
      <c r="N6728" s="21" t="s">
        <v>50</v>
      </c>
      <c r="O6728" s="22"/>
      <c r="P6728" s="22"/>
    </row>
    <row r="6729" spans="1:16" ht="45" x14ac:dyDescent="0.25">
      <c r="A6729" s="21" t="s">
        <v>4667</v>
      </c>
      <c r="B6729" s="21" t="s">
        <v>49</v>
      </c>
      <c r="C6729" s="23">
        <v>18675739.59</v>
      </c>
      <c r="D6729" s="23">
        <v>697.79</v>
      </c>
      <c r="E6729" s="23">
        <v>41826603.649999999</v>
      </c>
      <c r="F6729" s="23">
        <v>592.57000000000005</v>
      </c>
      <c r="G6729" s="23">
        <v>3377859.36</v>
      </c>
      <c r="H6729" s="23">
        <v>159.96</v>
      </c>
      <c r="I6729" s="23">
        <v>52555268.829999998</v>
      </c>
      <c r="J6729" s="23">
        <v>934.46</v>
      </c>
      <c r="K6729" s="23">
        <v>1</v>
      </c>
      <c r="L6729" s="23">
        <v>1</v>
      </c>
      <c r="M6729" s="21" t="s">
        <v>50</v>
      </c>
      <c r="N6729" s="21" t="s">
        <v>5192</v>
      </c>
      <c r="O6729" s="22"/>
      <c r="P6729" s="23">
        <v>25398</v>
      </c>
    </row>
    <row r="6730" spans="1:16" ht="45" x14ac:dyDescent="0.25">
      <c r="A6730" s="21" t="s">
        <v>4671</v>
      </c>
      <c r="B6730" s="21" t="s">
        <v>49</v>
      </c>
      <c r="C6730" s="23">
        <v>25387327.379999999</v>
      </c>
      <c r="D6730" s="23">
        <v>175.56</v>
      </c>
      <c r="E6730" s="23">
        <v>39008135.240000002</v>
      </c>
      <c r="F6730" s="23">
        <v>246.37</v>
      </c>
      <c r="G6730" s="23">
        <v>7425137.5199999996</v>
      </c>
      <c r="H6730" s="23">
        <v>53.82</v>
      </c>
      <c r="I6730" s="23">
        <v>30687041.77</v>
      </c>
      <c r="J6730" s="23">
        <v>192.68</v>
      </c>
      <c r="K6730" s="23">
        <v>1</v>
      </c>
      <c r="L6730" s="23">
        <v>1</v>
      </c>
      <c r="M6730" s="21" t="s">
        <v>50</v>
      </c>
      <c r="N6730" s="21" t="s">
        <v>1462</v>
      </c>
      <c r="O6730" s="22"/>
      <c r="P6730" s="23">
        <v>150246.25</v>
      </c>
    </row>
    <row r="6731" spans="1:16" ht="45" x14ac:dyDescent="0.25">
      <c r="A6731" s="21" t="s">
        <v>793</v>
      </c>
      <c r="B6731" s="21" t="s">
        <v>49</v>
      </c>
      <c r="C6731" s="23">
        <v>83090716.090000004</v>
      </c>
      <c r="D6731" s="23">
        <v>289.27999999999997</v>
      </c>
      <c r="E6731" s="23">
        <v>20994790.350000001</v>
      </c>
      <c r="F6731" s="23">
        <v>121.68</v>
      </c>
      <c r="G6731" s="23">
        <v>24944360.940000001</v>
      </c>
      <c r="H6731" s="23">
        <v>120.34</v>
      </c>
      <c r="I6731" s="23">
        <v>34113327.979999997</v>
      </c>
      <c r="J6731" s="23">
        <v>146.94999999999999</v>
      </c>
      <c r="K6731" s="23">
        <v>1</v>
      </c>
      <c r="L6731" s="23">
        <v>1</v>
      </c>
      <c r="M6731" s="21" t="s">
        <v>50</v>
      </c>
      <c r="N6731" s="21" t="s">
        <v>1462</v>
      </c>
      <c r="O6731" s="22"/>
      <c r="P6731" s="23">
        <v>209770</v>
      </c>
    </row>
    <row r="6732" spans="1:16" ht="45" x14ac:dyDescent="0.25">
      <c r="A6732" s="21" t="s">
        <v>10567</v>
      </c>
      <c r="B6732" s="21" t="s">
        <v>49</v>
      </c>
      <c r="C6732" s="22"/>
      <c r="D6732" s="22"/>
      <c r="E6732" s="22"/>
      <c r="F6732" s="22"/>
      <c r="G6732" s="22"/>
      <c r="H6732" s="22"/>
      <c r="I6732" s="22"/>
      <c r="J6732" s="22"/>
      <c r="K6732" s="23">
        <v>1</v>
      </c>
      <c r="L6732" s="23">
        <v>1</v>
      </c>
      <c r="M6732" s="21" t="s">
        <v>50</v>
      </c>
      <c r="N6732" s="21" t="s">
        <v>50</v>
      </c>
      <c r="O6732" s="22"/>
      <c r="P6732" s="22"/>
    </row>
    <row r="6733" spans="1:16" ht="45" x14ac:dyDescent="0.25">
      <c r="A6733" s="21" t="s">
        <v>10568</v>
      </c>
      <c r="B6733" s="21" t="s">
        <v>49</v>
      </c>
      <c r="C6733" s="22"/>
      <c r="D6733" s="22"/>
      <c r="E6733" s="22"/>
      <c r="F6733" s="22"/>
      <c r="G6733" s="22"/>
      <c r="H6733" s="22"/>
      <c r="I6733" s="22"/>
      <c r="J6733" s="22"/>
      <c r="K6733" s="23">
        <v>1</v>
      </c>
      <c r="L6733" s="23">
        <v>1</v>
      </c>
      <c r="M6733" s="21" t="s">
        <v>50</v>
      </c>
      <c r="N6733" s="21" t="s">
        <v>50</v>
      </c>
      <c r="O6733" s="22"/>
      <c r="P6733" s="22"/>
    </row>
    <row r="6734" spans="1:16" ht="45" x14ac:dyDescent="0.25">
      <c r="A6734" s="21" t="s">
        <v>10569</v>
      </c>
      <c r="B6734" s="21" t="s">
        <v>49</v>
      </c>
      <c r="C6734" s="22"/>
      <c r="D6734" s="22"/>
      <c r="E6734" s="22"/>
      <c r="F6734" s="22"/>
      <c r="G6734" s="22"/>
      <c r="H6734" s="22"/>
      <c r="I6734" s="22"/>
      <c r="J6734" s="22"/>
      <c r="K6734" s="23">
        <v>1</v>
      </c>
      <c r="L6734" s="23">
        <v>1</v>
      </c>
      <c r="M6734" s="21" t="s">
        <v>50</v>
      </c>
      <c r="N6734" s="21" t="s">
        <v>50</v>
      </c>
      <c r="O6734" s="22"/>
      <c r="P6734" s="22"/>
    </row>
    <row r="6735" spans="1:16" ht="45" x14ac:dyDescent="0.25">
      <c r="A6735" s="21" t="s">
        <v>10570</v>
      </c>
      <c r="B6735" s="21" t="s">
        <v>49</v>
      </c>
      <c r="C6735" s="22"/>
      <c r="D6735" s="22"/>
      <c r="E6735" s="22"/>
      <c r="F6735" s="22"/>
      <c r="G6735" s="22"/>
      <c r="H6735" s="22"/>
      <c r="I6735" s="22"/>
      <c r="J6735" s="22"/>
      <c r="K6735" s="23">
        <v>1</v>
      </c>
      <c r="L6735" s="23">
        <v>1</v>
      </c>
      <c r="M6735" s="21" t="s">
        <v>50</v>
      </c>
      <c r="N6735" s="21" t="s">
        <v>50</v>
      </c>
      <c r="O6735" s="22"/>
      <c r="P6735" s="22"/>
    </row>
    <row r="6736" spans="1:16" ht="45" x14ac:dyDescent="0.25">
      <c r="A6736" s="21" t="s">
        <v>10571</v>
      </c>
      <c r="B6736" s="21" t="s">
        <v>49</v>
      </c>
      <c r="C6736" s="22"/>
      <c r="D6736" s="22"/>
      <c r="E6736" s="22"/>
      <c r="F6736" s="22"/>
      <c r="G6736" s="22"/>
      <c r="H6736" s="22"/>
      <c r="I6736" s="22"/>
      <c r="J6736" s="22"/>
      <c r="K6736" s="23">
        <v>1</v>
      </c>
      <c r="L6736" s="23">
        <v>1</v>
      </c>
      <c r="M6736" s="21" t="s">
        <v>50</v>
      </c>
      <c r="N6736" s="21" t="s">
        <v>50</v>
      </c>
      <c r="O6736" s="22"/>
      <c r="P6736" s="22"/>
    </row>
    <row r="6737" spans="1:16" ht="45" x14ac:dyDescent="0.25">
      <c r="A6737" s="21" t="s">
        <v>10572</v>
      </c>
      <c r="B6737" s="21" t="s">
        <v>49</v>
      </c>
      <c r="C6737" s="22"/>
      <c r="D6737" s="22"/>
      <c r="E6737" s="22"/>
      <c r="F6737" s="22"/>
      <c r="G6737" s="22"/>
      <c r="H6737" s="22"/>
      <c r="I6737" s="22"/>
      <c r="J6737" s="22"/>
      <c r="K6737" s="23">
        <v>1</v>
      </c>
      <c r="L6737" s="23">
        <v>1</v>
      </c>
      <c r="M6737" s="21" t="s">
        <v>50</v>
      </c>
      <c r="N6737" s="21" t="s">
        <v>50</v>
      </c>
      <c r="O6737" s="22"/>
      <c r="P6737" s="22"/>
    </row>
    <row r="6738" spans="1:16" ht="45" x14ac:dyDescent="0.25">
      <c r="A6738" s="21" t="s">
        <v>10573</v>
      </c>
      <c r="B6738" s="21" t="s">
        <v>49</v>
      </c>
      <c r="C6738" s="22"/>
      <c r="D6738" s="22"/>
      <c r="E6738" s="22"/>
      <c r="F6738" s="22"/>
      <c r="G6738" s="22"/>
      <c r="H6738" s="22"/>
      <c r="I6738" s="22"/>
      <c r="J6738" s="22"/>
      <c r="K6738" s="23">
        <v>1</v>
      </c>
      <c r="L6738" s="23">
        <v>1</v>
      </c>
      <c r="M6738" s="21" t="s">
        <v>50</v>
      </c>
      <c r="N6738" s="21" t="s">
        <v>50</v>
      </c>
      <c r="O6738" s="22"/>
      <c r="P6738" s="22"/>
    </row>
    <row r="6739" spans="1:16" ht="45" x14ac:dyDescent="0.25">
      <c r="A6739" s="21" t="s">
        <v>10574</v>
      </c>
      <c r="B6739" s="21" t="s">
        <v>49</v>
      </c>
      <c r="C6739" s="22"/>
      <c r="D6739" s="22"/>
      <c r="E6739" s="22"/>
      <c r="F6739" s="22"/>
      <c r="G6739" s="22"/>
      <c r="H6739" s="22"/>
      <c r="I6739" s="22"/>
      <c r="J6739" s="22"/>
      <c r="K6739" s="23">
        <v>1</v>
      </c>
      <c r="L6739" s="23">
        <v>1</v>
      </c>
      <c r="M6739" s="21" t="s">
        <v>50</v>
      </c>
      <c r="N6739" s="21" t="s">
        <v>50</v>
      </c>
      <c r="O6739" s="22"/>
      <c r="P6739" s="22"/>
    </row>
    <row r="6740" spans="1:16" ht="45" x14ac:dyDescent="0.25">
      <c r="A6740" s="21" t="s">
        <v>10575</v>
      </c>
      <c r="B6740" s="21" t="s">
        <v>49</v>
      </c>
      <c r="C6740" s="22"/>
      <c r="D6740" s="22"/>
      <c r="E6740" s="22"/>
      <c r="F6740" s="22"/>
      <c r="G6740" s="22"/>
      <c r="H6740" s="22"/>
      <c r="I6740" s="22"/>
      <c r="J6740" s="22"/>
      <c r="K6740" s="23">
        <v>1</v>
      </c>
      <c r="L6740" s="23">
        <v>1</v>
      </c>
      <c r="M6740" s="21" t="s">
        <v>50</v>
      </c>
      <c r="N6740" s="21" t="s">
        <v>50</v>
      </c>
      <c r="O6740" s="22"/>
      <c r="P6740" s="22"/>
    </row>
    <row r="6741" spans="1:16" ht="45" x14ac:dyDescent="0.25">
      <c r="A6741" s="21" t="s">
        <v>10576</v>
      </c>
      <c r="B6741" s="21" t="s">
        <v>49</v>
      </c>
      <c r="C6741" s="22"/>
      <c r="D6741" s="22"/>
      <c r="E6741" s="22"/>
      <c r="F6741" s="22"/>
      <c r="G6741" s="22"/>
      <c r="H6741" s="22"/>
      <c r="I6741" s="22"/>
      <c r="J6741" s="22"/>
      <c r="K6741" s="23">
        <v>1</v>
      </c>
      <c r="L6741" s="23">
        <v>1</v>
      </c>
      <c r="M6741" s="21" t="s">
        <v>50</v>
      </c>
      <c r="N6741" s="21" t="s">
        <v>50</v>
      </c>
      <c r="O6741" s="22"/>
      <c r="P6741" s="22"/>
    </row>
    <row r="6742" spans="1:16" ht="45" x14ac:dyDescent="0.25">
      <c r="A6742" s="21" t="s">
        <v>10577</v>
      </c>
      <c r="B6742" s="21" t="s">
        <v>49</v>
      </c>
      <c r="C6742" s="22"/>
      <c r="D6742" s="22"/>
      <c r="E6742" s="22"/>
      <c r="F6742" s="22"/>
      <c r="G6742" s="22"/>
      <c r="H6742" s="22"/>
      <c r="I6742" s="22"/>
      <c r="J6742" s="22"/>
      <c r="K6742" s="23">
        <v>1</v>
      </c>
      <c r="L6742" s="23">
        <v>1</v>
      </c>
      <c r="M6742" s="21" t="s">
        <v>50</v>
      </c>
      <c r="N6742" s="21" t="s">
        <v>50</v>
      </c>
      <c r="O6742" s="22"/>
      <c r="P6742" s="22"/>
    </row>
    <row r="6743" spans="1:16" ht="45" x14ac:dyDescent="0.25">
      <c r="A6743" s="21" t="s">
        <v>4675</v>
      </c>
      <c r="B6743" s="21" t="s">
        <v>49</v>
      </c>
      <c r="C6743" s="23">
        <v>19781412.039999999</v>
      </c>
      <c r="D6743" s="23">
        <v>154.9</v>
      </c>
      <c r="E6743" s="23">
        <v>18793895.760000002</v>
      </c>
      <c r="F6743" s="23">
        <v>133.83000000000001</v>
      </c>
      <c r="G6743" s="23">
        <v>11906571.58</v>
      </c>
      <c r="H6743" s="23">
        <v>83.08</v>
      </c>
      <c r="I6743" s="23">
        <v>24739034.890000001</v>
      </c>
      <c r="J6743" s="23">
        <v>159.46</v>
      </c>
      <c r="K6743" s="23">
        <v>1</v>
      </c>
      <c r="L6743" s="23">
        <v>1</v>
      </c>
      <c r="M6743" s="21" t="s">
        <v>50</v>
      </c>
      <c r="N6743" s="21" t="s">
        <v>1462</v>
      </c>
      <c r="O6743" s="22"/>
      <c r="P6743" s="23">
        <v>175515</v>
      </c>
    </row>
    <row r="6744" spans="1:16" ht="45" x14ac:dyDescent="0.25">
      <c r="A6744" s="21" t="s">
        <v>10578</v>
      </c>
      <c r="B6744" s="21" t="s">
        <v>49</v>
      </c>
      <c r="C6744" s="22"/>
      <c r="D6744" s="22"/>
      <c r="E6744" s="22"/>
      <c r="F6744" s="22"/>
      <c r="G6744" s="22"/>
      <c r="H6744" s="22"/>
      <c r="I6744" s="22"/>
      <c r="J6744" s="22"/>
      <c r="K6744" s="23">
        <v>1</v>
      </c>
      <c r="L6744" s="23">
        <v>1</v>
      </c>
      <c r="M6744" s="21" t="s">
        <v>50</v>
      </c>
      <c r="N6744" s="21" t="s">
        <v>50</v>
      </c>
      <c r="O6744" s="22"/>
      <c r="P6744" s="22"/>
    </row>
    <row r="6745" spans="1:16" ht="45" x14ac:dyDescent="0.25">
      <c r="A6745" s="21" t="s">
        <v>1336</v>
      </c>
      <c r="B6745" s="21" t="s">
        <v>49</v>
      </c>
      <c r="C6745" s="23">
        <v>6106577.7800000003</v>
      </c>
      <c r="D6745" s="23">
        <v>3000</v>
      </c>
      <c r="E6745" s="23">
        <v>26547932.030000001</v>
      </c>
      <c r="F6745" s="23">
        <v>2709.14</v>
      </c>
      <c r="G6745" s="23">
        <v>21218618.640000001</v>
      </c>
      <c r="H6745" s="23">
        <v>2304.17</v>
      </c>
      <c r="I6745" s="23">
        <v>22603676.710000001</v>
      </c>
      <c r="J6745" s="23">
        <v>1677.69</v>
      </c>
      <c r="K6745" s="23">
        <v>1</v>
      </c>
      <c r="L6745" s="23">
        <v>1</v>
      </c>
      <c r="M6745" s="21" t="s">
        <v>50</v>
      </c>
      <c r="N6745" s="21" t="s">
        <v>5192</v>
      </c>
      <c r="O6745" s="22"/>
      <c r="P6745" s="23">
        <v>3335</v>
      </c>
    </row>
    <row r="6746" spans="1:16" ht="45" x14ac:dyDescent="0.25">
      <c r="A6746" s="21" t="s">
        <v>4678</v>
      </c>
      <c r="B6746" s="21" t="s">
        <v>49</v>
      </c>
      <c r="C6746" s="23">
        <v>78305480.849999994</v>
      </c>
      <c r="D6746" s="23">
        <v>73.16</v>
      </c>
      <c r="E6746" s="23">
        <v>66007149.689999998</v>
      </c>
      <c r="F6746" s="23">
        <v>92.31</v>
      </c>
      <c r="G6746" s="23">
        <v>24126035.43</v>
      </c>
      <c r="H6746" s="23">
        <v>40.479999999999997</v>
      </c>
      <c r="I6746" s="23">
        <v>50800792.75</v>
      </c>
      <c r="J6746" s="23">
        <v>70.099999999999994</v>
      </c>
      <c r="K6746" s="23">
        <v>1</v>
      </c>
      <c r="L6746" s="23">
        <v>1</v>
      </c>
      <c r="M6746" s="21" t="s">
        <v>50</v>
      </c>
      <c r="N6746" s="21" t="s">
        <v>58</v>
      </c>
      <c r="O6746" s="22"/>
      <c r="P6746" s="23">
        <v>454919.25</v>
      </c>
    </row>
    <row r="6747" spans="1:16" ht="45" x14ac:dyDescent="0.25">
      <c r="A6747" s="21" t="s">
        <v>10579</v>
      </c>
      <c r="B6747" s="21" t="s">
        <v>49</v>
      </c>
      <c r="C6747" s="22"/>
      <c r="D6747" s="22"/>
      <c r="E6747" s="22"/>
      <c r="F6747" s="22"/>
      <c r="G6747" s="22"/>
      <c r="H6747" s="22"/>
      <c r="I6747" s="22"/>
      <c r="J6747" s="22"/>
      <c r="K6747" s="23">
        <v>1</v>
      </c>
      <c r="L6747" s="23">
        <v>1</v>
      </c>
      <c r="M6747" s="21" t="s">
        <v>50</v>
      </c>
      <c r="N6747" s="21" t="s">
        <v>50</v>
      </c>
      <c r="O6747" s="22"/>
      <c r="P6747" s="22"/>
    </row>
    <row r="6748" spans="1:16" ht="45" x14ac:dyDescent="0.25">
      <c r="A6748" s="21" t="s">
        <v>10580</v>
      </c>
      <c r="B6748" s="21" t="s">
        <v>49</v>
      </c>
      <c r="C6748" s="22"/>
      <c r="D6748" s="22"/>
      <c r="E6748" s="22"/>
      <c r="F6748" s="22"/>
      <c r="G6748" s="22"/>
      <c r="H6748" s="22"/>
      <c r="I6748" s="22"/>
      <c r="J6748" s="22"/>
      <c r="K6748" s="23">
        <v>1</v>
      </c>
      <c r="L6748" s="23">
        <v>1</v>
      </c>
      <c r="M6748" s="21" t="s">
        <v>50</v>
      </c>
      <c r="N6748" s="21" t="s">
        <v>50</v>
      </c>
      <c r="O6748" s="22"/>
      <c r="P6748" s="22"/>
    </row>
    <row r="6749" spans="1:16" ht="45" x14ac:dyDescent="0.25">
      <c r="A6749" s="21" t="s">
        <v>798</v>
      </c>
      <c r="B6749" s="21" t="s">
        <v>49</v>
      </c>
      <c r="C6749" s="23">
        <v>14436365.380000001</v>
      </c>
      <c r="D6749" s="23">
        <v>168.99</v>
      </c>
      <c r="E6749" s="23">
        <v>16316579.6</v>
      </c>
      <c r="F6749" s="23">
        <v>323.3</v>
      </c>
      <c r="G6749" s="23">
        <v>17816665.73</v>
      </c>
      <c r="H6749" s="23">
        <v>394.95</v>
      </c>
      <c r="I6749" s="23">
        <v>29860949.100000001</v>
      </c>
      <c r="J6749" s="23">
        <v>288.25</v>
      </c>
      <c r="K6749" s="23">
        <v>1</v>
      </c>
      <c r="L6749" s="23">
        <v>1</v>
      </c>
      <c r="M6749" s="21" t="s">
        <v>50</v>
      </c>
      <c r="N6749" s="21" t="s">
        <v>58</v>
      </c>
      <c r="O6749" s="22"/>
      <c r="P6749" s="23">
        <v>596566</v>
      </c>
    </row>
    <row r="6750" spans="1:16" ht="45" x14ac:dyDescent="0.25">
      <c r="A6750" s="21" t="s">
        <v>10581</v>
      </c>
      <c r="B6750" s="21" t="s">
        <v>49</v>
      </c>
      <c r="C6750" s="22"/>
      <c r="D6750" s="22"/>
      <c r="E6750" s="22"/>
      <c r="F6750" s="22"/>
      <c r="G6750" s="22"/>
      <c r="H6750" s="22"/>
      <c r="I6750" s="22"/>
      <c r="J6750" s="22"/>
      <c r="K6750" s="23">
        <v>1</v>
      </c>
      <c r="L6750" s="23">
        <v>1</v>
      </c>
      <c r="M6750" s="21" t="s">
        <v>50</v>
      </c>
      <c r="N6750" s="21" t="s">
        <v>50</v>
      </c>
      <c r="O6750" s="22"/>
      <c r="P6750" s="22"/>
    </row>
    <row r="6751" spans="1:16" ht="45" x14ac:dyDescent="0.25">
      <c r="A6751" s="21" t="s">
        <v>10582</v>
      </c>
      <c r="B6751" s="21" t="s">
        <v>49</v>
      </c>
      <c r="C6751" s="22"/>
      <c r="D6751" s="22"/>
      <c r="E6751" s="22"/>
      <c r="F6751" s="22"/>
      <c r="G6751" s="22"/>
      <c r="H6751" s="22"/>
      <c r="I6751" s="22"/>
      <c r="J6751" s="22"/>
      <c r="K6751" s="23">
        <v>1</v>
      </c>
      <c r="L6751" s="23">
        <v>1</v>
      </c>
      <c r="M6751" s="21" t="s">
        <v>50</v>
      </c>
      <c r="N6751" s="21" t="s">
        <v>50</v>
      </c>
      <c r="O6751" s="22"/>
      <c r="P6751" s="22"/>
    </row>
    <row r="6752" spans="1:16" ht="45" x14ac:dyDescent="0.25">
      <c r="A6752" s="21" t="s">
        <v>10583</v>
      </c>
      <c r="B6752" s="21" t="s">
        <v>49</v>
      </c>
      <c r="C6752" s="22"/>
      <c r="D6752" s="22"/>
      <c r="E6752" s="22"/>
      <c r="F6752" s="22"/>
      <c r="G6752" s="22"/>
      <c r="H6752" s="22"/>
      <c r="I6752" s="22"/>
      <c r="J6752" s="22"/>
      <c r="K6752" s="23">
        <v>1</v>
      </c>
      <c r="L6752" s="23">
        <v>1</v>
      </c>
      <c r="M6752" s="21" t="s">
        <v>50</v>
      </c>
      <c r="N6752" s="21" t="s">
        <v>50</v>
      </c>
      <c r="O6752" s="22"/>
      <c r="P6752" s="22"/>
    </row>
    <row r="6753" spans="1:16" ht="45" x14ac:dyDescent="0.25">
      <c r="A6753" s="21" t="s">
        <v>10584</v>
      </c>
      <c r="B6753" s="21" t="s">
        <v>49</v>
      </c>
      <c r="C6753" s="22"/>
      <c r="D6753" s="22"/>
      <c r="E6753" s="22"/>
      <c r="F6753" s="22"/>
      <c r="G6753" s="22"/>
      <c r="H6753" s="22"/>
      <c r="I6753" s="22"/>
      <c r="J6753" s="22"/>
      <c r="K6753" s="23">
        <v>1</v>
      </c>
      <c r="L6753" s="23">
        <v>1</v>
      </c>
      <c r="M6753" s="21" t="s">
        <v>50</v>
      </c>
      <c r="N6753" s="21" t="s">
        <v>50</v>
      </c>
      <c r="O6753" s="22"/>
      <c r="P6753" s="22"/>
    </row>
    <row r="6754" spans="1:16" ht="45" x14ac:dyDescent="0.25">
      <c r="A6754" s="21" t="s">
        <v>10585</v>
      </c>
      <c r="B6754" s="21" t="s">
        <v>49</v>
      </c>
      <c r="C6754" s="22"/>
      <c r="D6754" s="22"/>
      <c r="E6754" s="22"/>
      <c r="F6754" s="22"/>
      <c r="G6754" s="22"/>
      <c r="H6754" s="22"/>
      <c r="I6754" s="22"/>
      <c r="J6754" s="22"/>
      <c r="K6754" s="23">
        <v>1</v>
      </c>
      <c r="L6754" s="23">
        <v>1</v>
      </c>
      <c r="M6754" s="21" t="s">
        <v>50</v>
      </c>
      <c r="N6754" s="21" t="s">
        <v>50</v>
      </c>
      <c r="O6754" s="22"/>
      <c r="P6754" s="22"/>
    </row>
    <row r="6755" spans="1:16" ht="45" x14ac:dyDescent="0.25">
      <c r="A6755" s="21" t="s">
        <v>10586</v>
      </c>
      <c r="B6755" s="21" t="s">
        <v>49</v>
      </c>
      <c r="C6755" s="22"/>
      <c r="D6755" s="22"/>
      <c r="E6755" s="22"/>
      <c r="F6755" s="22"/>
      <c r="G6755" s="22"/>
      <c r="H6755" s="22"/>
      <c r="I6755" s="22"/>
      <c r="J6755" s="22"/>
      <c r="K6755" s="23">
        <v>1</v>
      </c>
      <c r="L6755" s="23">
        <v>1</v>
      </c>
      <c r="M6755" s="21" t="s">
        <v>50</v>
      </c>
      <c r="N6755" s="21" t="s">
        <v>50</v>
      </c>
      <c r="O6755" s="22"/>
      <c r="P6755" s="22"/>
    </row>
    <row r="6756" spans="1:16" ht="45" x14ac:dyDescent="0.25">
      <c r="A6756" s="21" t="s">
        <v>10587</v>
      </c>
      <c r="B6756" s="21" t="s">
        <v>49</v>
      </c>
      <c r="C6756" s="22"/>
      <c r="D6756" s="22"/>
      <c r="E6756" s="22"/>
      <c r="F6756" s="22"/>
      <c r="G6756" s="22"/>
      <c r="H6756" s="22"/>
      <c r="I6756" s="22"/>
      <c r="J6756" s="22"/>
      <c r="K6756" s="23">
        <v>1</v>
      </c>
      <c r="L6756" s="23">
        <v>1</v>
      </c>
      <c r="M6756" s="21" t="s">
        <v>50</v>
      </c>
      <c r="N6756" s="21" t="s">
        <v>50</v>
      </c>
      <c r="O6756" s="22"/>
      <c r="P6756" s="22"/>
    </row>
    <row r="6757" spans="1:16" ht="45" x14ac:dyDescent="0.25">
      <c r="A6757" s="21" t="s">
        <v>10588</v>
      </c>
      <c r="B6757" s="21" t="s">
        <v>49</v>
      </c>
      <c r="C6757" s="22"/>
      <c r="D6757" s="22"/>
      <c r="E6757" s="22"/>
      <c r="F6757" s="22"/>
      <c r="G6757" s="22"/>
      <c r="H6757" s="22"/>
      <c r="I6757" s="22"/>
      <c r="J6757" s="22"/>
      <c r="K6757" s="23">
        <v>1</v>
      </c>
      <c r="L6757" s="23">
        <v>1</v>
      </c>
      <c r="M6757" s="21" t="s">
        <v>50</v>
      </c>
      <c r="N6757" s="21" t="s">
        <v>50</v>
      </c>
      <c r="O6757" s="22"/>
      <c r="P6757" s="22"/>
    </row>
    <row r="6758" spans="1:16" ht="45" x14ac:dyDescent="0.25">
      <c r="A6758" s="21" t="s">
        <v>10589</v>
      </c>
      <c r="B6758" s="21" t="s">
        <v>49</v>
      </c>
      <c r="C6758" s="22"/>
      <c r="D6758" s="22"/>
      <c r="E6758" s="22"/>
      <c r="F6758" s="22"/>
      <c r="G6758" s="22"/>
      <c r="H6758" s="22"/>
      <c r="I6758" s="22"/>
      <c r="J6758" s="22"/>
      <c r="K6758" s="23">
        <v>1</v>
      </c>
      <c r="L6758" s="23">
        <v>1</v>
      </c>
      <c r="M6758" s="21" t="s">
        <v>50</v>
      </c>
      <c r="N6758" s="21" t="s">
        <v>50</v>
      </c>
      <c r="O6758" s="22"/>
      <c r="P6758" s="22"/>
    </row>
    <row r="6759" spans="1:16" ht="45" x14ac:dyDescent="0.25">
      <c r="A6759" s="21" t="s">
        <v>4685</v>
      </c>
      <c r="B6759" s="21" t="s">
        <v>49</v>
      </c>
      <c r="C6759" s="23">
        <v>752909.7</v>
      </c>
      <c r="D6759" s="23">
        <v>2195.06</v>
      </c>
      <c r="E6759" s="23">
        <v>5468771.2999999998</v>
      </c>
      <c r="F6759" s="23">
        <v>2709.14</v>
      </c>
      <c r="G6759" s="23">
        <v>4370953.3600000003</v>
      </c>
      <c r="H6759" s="23">
        <v>2304.17</v>
      </c>
      <c r="I6759" s="23">
        <v>5109869.7</v>
      </c>
      <c r="J6759" s="23">
        <v>2112.3000000000002</v>
      </c>
      <c r="K6759" s="23">
        <v>1</v>
      </c>
      <c r="L6759" s="23">
        <v>1</v>
      </c>
      <c r="M6759" s="21" t="s">
        <v>50</v>
      </c>
      <c r="N6759" s="21" t="s">
        <v>5192</v>
      </c>
      <c r="O6759" s="22"/>
      <c r="P6759" s="23">
        <v>1712</v>
      </c>
    </row>
    <row r="6760" spans="1:16" ht="45" x14ac:dyDescent="0.25">
      <c r="A6760" s="21" t="s">
        <v>10590</v>
      </c>
      <c r="B6760" s="21" t="s">
        <v>49</v>
      </c>
      <c r="C6760" s="22"/>
      <c r="D6760" s="22"/>
      <c r="E6760" s="22"/>
      <c r="F6760" s="22"/>
      <c r="G6760" s="22"/>
      <c r="H6760" s="22"/>
      <c r="I6760" s="22"/>
      <c r="J6760" s="22"/>
      <c r="K6760" s="23">
        <v>1</v>
      </c>
      <c r="L6760" s="23">
        <v>1</v>
      </c>
      <c r="M6760" s="21" t="s">
        <v>50</v>
      </c>
      <c r="N6760" s="21" t="s">
        <v>50</v>
      </c>
      <c r="O6760" s="22"/>
      <c r="P6760" s="22"/>
    </row>
    <row r="6761" spans="1:16" ht="45" x14ac:dyDescent="0.25">
      <c r="A6761" s="21" t="s">
        <v>4687</v>
      </c>
      <c r="B6761" s="21" t="s">
        <v>49</v>
      </c>
      <c r="C6761" s="22"/>
      <c r="D6761" s="22"/>
      <c r="E6761" s="23">
        <v>19348795.850000001</v>
      </c>
      <c r="F6761" s="23">
        <v>26.9</v>
      </c>
      <c r="G6761" s="23">
        <v>34316708.68</v>
      </c>
      <c r="H6761" s="23">
        <v>68.95</v>
      </c>
      <c r="I6761" s="23">
        <v>24350483.600000001</v>
      </c>
      <c r="J6761" s="23">
        <v>37.28</v>
      </c>
      <c r="K6761" s="23">
        <v>1</v>
      </c>
      <c r="L6761" s="23">
        <v>1</v>
      </c>
      <c r="M6761" s="21" t="s">
        <v>50</v>
      </c>
      <c r="N6761" s="21" t="s">
        <v>50</v>
      </c>
      <c r="O6761" s="22"/>
      <c r="P6761" s="22"/>
    </row>
    <row r="6762" spans="1:16" ht="45" x14ac:dyDescent="0.25">
      <c r="A6762" s="21" t="s">
        <v>10591</v>
      </c>
      <c r="B6762" s="21" t="s">
        <v>49</v>
      </c>
      <c r="C6762" s="22"/>
      <c r="D6762" s="22"/>
      <c r="E6762" s="22"/>
      <c r="F6762" s="22"/>
      <c r="G6762" s="22"/>
      <c r="H6762" s="22"/>
      <c r="I6762" s="22"/>
      <c r="J6762" s="22"/>
      <c r="K6762" s="23">
        <v>1</v>
      </c>
      <c r="L6762" s="23">
        <v>1</v>
      </c>
      <c r="M6762" s="21" t="s">
        <v>50</v>
      </c>
      <c r="N6762" s="21" t="s">
        <v>50</v>
      </c>
      <c r="O6762" s="22"/>
      <c r="P6762" s="22"/>
    </row>
    <row r="6763" spans="1:16" ht="45" x14ac:dyDescent="0.25">
      <c r="A6763" s="21" t="s">
        <v>10592</v>
      </c>
      <c r="B6763" s="21" t="s">
        <v>49</v>
      </c>
      <c r="C6763" s="22"/>
      <c r="D6763" s="22"/>
      <c r="E6763" s="22"/>
      <c r="F6763" s="22"/>
      <c r="G6763" s="22"/>
      <c r="H6763" s="22"/>
      <c r="I6763" s="22"/>
      <c r="J6763" s="22"/>
      <c r="K6763" s="23">
        <v>1</v>
      </c>
      <c r="L6763" s="23">
        <v>1</v>
      </c>
      <c r="M6763" s="21" t="s">
        <v>50</v>
      </c>
      <c r="N6763" s="21" t="s">
        <v>50</v>
      </c>
      <c r="O6763" s="22"/>
      <c r="P6763" s="22"/>
    </row>
    <row r="6764" spans="1:16" ht="45" x14ac:dyDescent="0.25">
      <c r="A6764" s="21" t="s">
        <v>10593</v>
      </c>
      <c r="B6764" s="21" t="s">
        <v>49</v>
      </c>
      <c r="C6764" s="22"/>
      <c r="D6764" s="22"/>
      <c r="E6764" s="22"/>
      <c r="F6764" s="22"/>
      <c r="G6764" s="22"/>
      <c r="H6764" s="22"/>
      <c r="I6764" s="22"/>
      <c r="J6764" s="22"/>
      <c r="K6764" s="23">
        <v>1</v>
      </c>
      <c r="L6764" s="23">
        <v>1</v>
      </c>
      <c r="M6764" s="21" t="s">
        <v>50</v>
      </c>
      <c r="N6764" s="21" t="s">
        <v>50</v>
      </c>
      <c r="O6764" s="22"/>
      <c r="P6764" s="22"/>
    </row>
    <row r="6765" spans="1:16" ht="45" x14ac:dyDescent="0.25">
      <c r="A6765" s="21" t="s">
        <v>10594</v>
      </c>
      <c r="B6765" s="21" t="s">
        <v>49</v>
      </c>
      <c r="C6765" s="22"/>
      <c r="D6765" s="22"/>
      <c r="E6765" s="22"/>
      <c r="F6765" s="22"/>
      <c r="G6765" s="22"/>
      <c r="H6765" s="22"/>
      <c r="I6765" s="22"/>
      <c r="J6765" s="22"/>
      <c r="K6765" s="23">
        <v>1</v>
      </c>
      <c r="L6765" s="23">
        <v>1</v>
      </c>
      <c r="M6765" s="21" t="s">
        <v>50</v>
      </c>
      <c r="N6765" s="21" t="s">
        <v>50</v>
      </c>
      <c r="O6765" s="22"/>
      <c r="P6765" s="22"/>
    </row>
    <row r="6766" spans="1:16" ht="45" x14ac:dyDescent="0.25">
      <c r="A6766" s="21" t="s">
        <v>10595</v>
      </c>
      <c r="B6766" s="21" t="s">
        <v>49</v>
      </c>
      <c r="C6766" s="22"/>
      <c r="D6766" s="22"/>
      <c r="E6766" s="22"/>
      <c r="F6766" s="22"/>
      <c r="G6766" s="22"/>
      <c r="H6766" s="22"/>
      <c r="I6766" s="22"/>
      <c r="J6766" s="22"/>
      <c r="K6766" s="23">
        <v>1</v>
      </c>
      <c r="L6766" s="23">
        <v>1</v>
      </c>
      <c r="M6766" s="21" t="s">
        <v>50</v>
      </c>
      <c r="N6766" s="21" t="s">
        <v>50</v>
      </c>
      <c r="O6766" s="22"/>
      <c r="P6766" s="22"/>
    </row>
    <row r="6767" spans="1:16" ht="45" x14ac:dyDescent="0.25">
      <c r="A6767" s="21" t="s">
        <v>10596</v>
      </c>
      <c r="B6767" s="21" t="s">
        <v>49</v>
      </c>
      <c r="C6767" s="22"/>
      <c r="D6767" s="22"/>
      <c r="E6767" s="22"/>
      <c r="F6767" s="22"/>
      <c r="G6767" s="22"/>
      <c r="H6767" s="22"/>
      <c r="I6767" s="22"/>
      <c r="J6767" s="22"/>
      <c r="K6767" s="23">
        <v>1</v>
      </c>
      <c r="L6767" s="23">
        <v>1</v>
      </c>
      <c r="M6767" s="21" t="s">
        <v>50</v>
      </c>
      <c r="N6767" s="21" t="s">
        <v>50</v>
      </c>
      <c r="O6767" s="22"/>
      <c r="P6767" s="22"/>
    </row>
    <row r="6768" spans="1:16" ht="45" x14ac:dyDescent="0.25">
      <c r="A6768" s="21" t="s">
        <v>10597</v>
      </c>
      <c r="B6768" s="21" t="s">
        <v>49</v>
      </c>
      <c r="C6768" s="22"/>
      <c r="D6768" s="22"/>
      <c r="E6768" s="22"/>
      <c r="F6768" s="22"/>
      <c r="G6768" s="22"/>
      <c r="H6768" s="22"/>
      <c r="I6768" s="22"/>
      <c r="J6768" s="22"/>
      <c r="K6768" s="23">
        <v>1</v>
      </c>
      <c r="L6768" s="23">
        <v>1</v>
      </c>
      <c r="M6768" s="21" t="s">
        <v>50</v>
      </c>
      <c r="N6768" s="21" t="s">
        <v>50</v>
      </c>
      <c r="O6768" s="22"/>
      <c r="P6768" s="22"/>
    </row>
    <row r="6769" spans="1:16" ht="45" x14ac:dyDescent="0.25">
      <c r="A6769" s="21" t="s">
        <v>10598</v>
      </c>
      <c r="B6769" s="21" t="s">
        <v>49</v>
      </c>
      <c r="C6769" s="22"/>
      <c r="D6769" s="22"/>
      <c r="E6769" s="22"/>
      <c r="F6769" s="22"/>
      <c r="G6769" s="22"/>
      <c r="H6769" s="22"/>
      <c r="I6769" s="22"/>
      <c r="J6769" s="22"/>
      <c r="K6769" s="23">
        <v>1</v>
      </c>
      <c r="L6769" s="23">
        <v>1</v>
      </c>
      <c r="M6769" s="21" t="s">
        <v>50</v>
      </c>
      <c r="N6769" s="21" t="s">
        <v>50</v>
      </c>
      <c r="O6769" s="22"/>
      <c r="P6769" s="22"/>
    </row>
    <row r="6770" spans="1:16" ht="45" x14ac:dyDescent="0.25">
      <c r="A6770" s="21" t="s">
        <v>10599</v>
      </c>
      <c r="B6770" s="21" t="s">
        <v>49</v>
      </c>
      <c r="C6770" s="22"/>
      <c r="D6770" s="22"/>
      <c r="E6770" s="22"/>
      <c r="F6770" s="22"/>
      <c r="G6770" s="22"/>
      <c r="H6770" s="22"/>
      <c r="I6770" s="22"/>
      <c r="J6770" s="22"/>
      <c r="K6770" s="23">
        <v>1</v>
      </c>
      <c r="L6770" s="23">
        <v>1</v>
      </c>
      <c r="M6770" s="21" t="s">
        <v>50</v>
      </c>
      <c r="N6770" s="21" t="s">
        <v>50</v>
      </c>
      <c r="O6770" s="22"/>
      <c r="P6770" s="22"/>
    </row>
    <row r="6771" spans="1:16" ht="45" x14ac:dyDescent="0.25">
      <c r="A6771" s="21" t="s">
        <v>10600</v>
      </c>
      <c r="B6771" s="21" t="s">
        <v>4036</v>
      </c>
      <c r="C6771" s="22"/>
      <c r="D6771" s="22"/>
      <c r="E6771" s="22"/>
      <c r="F6771" s="22"/>
      <c r="G6771" s="22"/>
      <c r="H6771" s="22"/>
      <c r="I6771" s="22"/>
      <c r="J6771" s="22"/>
      <c r="K6771" s="23">
        <v>1</v>
      </c>
      <c r="L6771" s="23">
        <v>1</v>
      </c>
      <c r="M6771" s="21" t="s">
        <v>50</v>
      </c>
      <c r="N6771" s="21" t="s">
        <v>50</v>
      </c>
      <c r="O6771" s="22"/>
      <c r="P6771" s="22"/>
    </row>
    <row r="6772" spans="1:16" ht="45" x14ac:dyDescent="0.25">
      <c r="A6772" s="21" t="s">
        <v>4693</v>
      </c>
      <c r="B6772" s="21" t="s">
        <v>49</v>
      </c>
      <c r="C6772" s="23">
        <v>22026658.350000001</v>
      </c>
      <c r="D6772" s="23">
        <v>809.75</v>
      </c>
      <c r="E6772" s="23">
        <v>19096749.219999999</v>
      </c>
      <c r="F6772" s="23">
        <v>623.34</v>
      </c>
      <c r="G6772" s="23">
        <v>29508132.359999999</v>
      </c>
      <c r="H6772" s="23">
        <v>878.65</v>
      </c>
      <c r="I6772" s="23">
        <v>23563010.93</v>
      </c>
      <c r="J6772" s="23">
        <v>662.01</v>
      </c>
      <c r="K6772" s="23">
        <v>1</v>
      </c>
      <c r="L6772" s="23">
        <v>1</v>
      </c>
      <c r="M6772" s="21" t="s">
        <v>50</v>
      </c>
      <c r="N6772" s="21" t="s">
        <v>5192</v>
      </c>
      <c r="O6772" s="22"/>
      <c r="P6772" s="23">
        <v>38845.75</v>
      </c>
    </row>
    <row r="6773" spans="1:16" ht="45" x14ac:dyDescent="0.25">
      <c r="A6773" s="21" t="s">
        <v>10601</v>
      </c>
      <c r="B6773" s="21" t="s">
        <v>49</v>
      </c>
      <c r="C6773" s="22"/>
      <c r="D6773" s="22"/>
      <c r="E6773" s="22"/>
      <c r="F6773" s="22"/>
      <c r="G6773" s="22"/>
      <c r="H6773" s="22"/>
      <c r="I6773" s="22"/>
      <c r="J6773" s="22"/>
      <c r="K6773" s="23">
        <v>1</v>
      </c>
      <c r="L6773" s="23">
        <v>1</v>
      </c>
      <c r="M6773" s="21" t="s">
        <v>50</v>
      </c>
      <c r="N6773" s="21" t="s">
        <v>50</v>
      </c>
      <c r="O6773" s="22"/>
      <c r="P6773" s="22"/>
    </row>
    <row r="6774" spans="1:16" ht="45" x14ac:dyDescent="0.25">
      <c r="A6774" s="21" t="s">
        <v>10602</v>
      </c>
      <c r="B6774" s="21" t="s">
        <v>49</v>
      </c>
      <c r="C6774" s="22"/>
      <c r="D6774" s="22"/>
      <c r="E6774" s="22"/>
      <c r="F6774" s="22"/>
      <c r="G6774" s="22"/>
      <c r="H6774" s="22"/>
      <c r="I6774" s="22"/>
      <c r="J6774" s="22"/>
      <c r="K6774" s="23">
        <v>1</v>
      </c>
      <c r="L6774" s="23">
        <v>1</v>
      </c>
      <c r="M6774" s="21" t="s">
        <v>50</v>
      </c>
      <c r="N6774" s="21" t="s">
        <v>50</v>
      </c>
      <c r="O6774" s="22"/>
      <c r="P6774" s="22"/>
    </row>
    <row r="6775" spans="1:16" ht="45" x14ac:dyDescent="0.25">
      <c r="A6775" s="21" t="s">
        <v>4696</v>
      </c>
      <c r="B6775" s="21" t="s">
        <v>49</v>
      </c>
      <c r="C6775" s="23">
        <v>21530197.260000002</v>
      </c>
      <c r="D6775" s="23">
        <v>289.27999999999997</v>
      </c>
      <c r="E6775" s="23">
        <v>5440102.0800000001</v>
      </c>
      <c r="F6775" s="23">
        <v>121.68</v>
      </c>
      <c r="G6775" s="23">
        <v>7144483.1100000003</v>
      </c>
      <c r="H6775" s="23">
        <v>132.11000000000001</v>
      </c>
      <c r="I6775" s="23">
        <v>8839335.0700000003</v>
      </c>
      <c r="J6775" s="23">
        <v>146.94999999999999</v>
      </c>
      <c r="K6775" s="23">
        <v>1</v>
      </c>
      <c r="L6775" s="23">
        <v>1</v>
      </c>
      <c r="M6775" s="21" t="s">
        <v>50</v>
      </c>
      <c r="N6775" s="21" t="s">
        <v>1462</v>
      </c>
      <c r="O6775" s="22"/>
      <c r="P6775" s="23">
        <v>56854</v>
      </c>
    </row>
    <row r="6776" spans="1:16" ht="45" x14ac:dyDescent="0.25">
      <c r="A6776" s="21" t="s">
        <v>10603</v>
      </c>
      <c r="B6776" s="21" t="s">
        <v>49</v>
      </c>
      <c r="C6776" s="22"/>
      <c r="D6776" s="22"/>
      <c r="E6776" s="22"/>
      <c r="F6776" s="22"/>
      <c r="G6776" s="22"/>
      <c r="H6776" s="22"/>
      <c r="I6776" s="22"/>
      <c r="J6776" s="22"/>
      <c r="K6776" s="23">
        <v>1</v>
      </c>
      <c r="L6776" s="23">
        <v>1</v>
      </c>
      <c r="M6776" s="21" t="s">
        <v>50</v>
      </c>
      <c r="N6776" s="21" t="s">
        <v>50</v>
      </c>
      <c r="O6776" s="22"/>
      <c r="P6776" s="22"/>
    </row>
    <row r="6777" spans="1:16" ht="45" x14ac:dyDescent="0.25">
      <c r="A6777" s="21" t="s">
        <v>10604</v>
      </c>
      <c r="B6777" s="21" t="s">
        <v>49</v>
      </c>
      <c r="C6777" s="22"/>
      <c r="D6777" s="22"/>
      <c r="E6777" s="22"/>
      <c r="F6777" s="22"/>
      <c r="G6777" s="22"/>
      <c r="H6777" s="22"/>
      <c r="I6777" s="22"/>
      <c r="J6777" s="22"/>
      <c r="K6777" s="23">
        <v>1</v>
      </c>
      <c r="L6777" s="23">
        <v>1</v>
      </c>
      <c r="M6777" s="21" t="s">
        <v>50</v>
      </c>
      <c r="N6777" s="21" t="s">
        <v>50</v>
      </c>
      <c r="O6777" s="22"/>
      <c r="P6777" s="22"/>
    </row>
    <row r="6778" spans="1:16" ht="45" x14ac:dyDescent="0.25">
      <c r="A6778" s="21" t="s">
        <v>4698</v>
      </c>
      <c r="B6778" s="21" t="s">
        <v>49</v>
      </c>
      <c r="C6778" s="22"/>
      <c r="D6778" s="22"/>
      <c r="E6778" s="23">
        <v>1697090.05</v>
      </c>
      <c r="F6778" s="23">
        <v>300.38</v>
      </c>
      <c r="G6778" s="23">
        <v>2690052.35</v>
      </c>
      <c r="H6778" s="23">
        <v>169.88</v>
      </c>
      <c r="I6778" s="23">
        <v>1592687.38</v>
      </c>
      <c r="J6778" s="23">
        <v>284.31</v>
      </c>
      <c r="K6778" s="23">
        <v>1</v>
      </c>
      <c r="L6778" s="23">
        <v>1</v>
      </c>
      <c r="M6778" s="21" t="s">
        <v>50</v>
      </c>
      <c r="N6778" s="21" t="s">
        <v>50</v>
      </c>
      <c r="O6778" s="22"/>
      <c r="P6778" s="22"/>
    </row>
    <row r="6779" spans="1:16" ht="45" x14ac:dyDescent="0.25">
      <c r="A6779" s="21" t="s">
        <v>10605</v>
      </c>
      <c r="B6779" s="21" t="s">
        <v>49</v>
      </c>
      <c r="C6779" s="22"/>
      <c r="D6779" s="22"/>
      <c r="E6779" s="22"/>
      <c r="F6779" s="22"/>
      <c r="G6779" s="22"/>
      <c r="H6779" s="22"/>
      <c r="I6779" s="22"/>
      <c r="J6779" s="22"/>
      <c r="K6779" s="23">
        <v>1</v>
      </c>
      <c r="L6779" s="23">
        <v>1</v>
      </c>
      <c r="M6779" s="21" t="s">
        <v>50</v>
      </c>
      <c r="N6779" s="21" t="s">
        <v>50</v>
      </c>
      <c r="O6779" s="22"/>
      <c r="P6779" s="22"/>
    </row>
    <row r="6780" spans="1:16" ht="45" x14ac:dyDescent="0.25">
      <c r="A6780" s="21" t="s">
        <v>10606</v>
      </c>
      <c r="B6780" s="21" t="s">
        <v>49</v>
      </c>
      <c r="C6780" s="22"/>
      <c r="D6780" s="22"/>
      <c r="E6780" s="22"/>
      <c r="F6780" s="22"/>
      <c r="G6780" s="22"/>
      <c r="H6780" s="22"/>
      <c r="I6780" s="22"/>
      <c r="J6780" s="22"/>
      <c r="K6780" s="23">
        <v>1</v>
      </c>
      <c r="L6780" s="23">
        <v>1</v>
      </c>
      <c r="M6780" s="21" t="s">
        <v>50</v>
      </c>
      <c r="N6780" s="21" t="s">
        <v>50</v>
      </c>
      <c r="O6780" s="22"/>
      <c r="P6780" s="22"/>
    </row>
    <row r="6781" spans="1:16" ht="45" x14ac:dyDescent="0.25">
      <c r="A6781" s="21" t="s">
        <v>10607</v>
      </c>
      <c r="B6781" s="21" t="s">
        <v>49</v>
      </c>
      <c r="C6781" s="22"/>
      <c r="D6781" s="22"/>
      <c r="E6781" s="22"/>
      <c r="F6781" s="22"/>
      <c r="G6781" s="22"/>
      <c r="H6781" s="22"/>
      <c r="I6781" s="22"/>
      <c r="J6781" s="22"/>
      <c r="K6781" s="23">
        <v>1</v>
      </c>
      <c r="L6781" s="23">
        <v>1</v>
      </c>
      <c r="M6781" s="21" t="s">
        <v>50</v>
      </c>
      <c r="N6781" s="21" t="s">
        <v>50</v>
      </c>
      <c r="O6781" s="22"/>
      <c r="P6781" s="22"/>
    </row>
    <row r="6782" spans="1:16" ht="45" x14ac:dyDescent="0.25">
      <c r="A6782" s="21" t="s">
        <v>10608</v>
      </c>
      <c r="B6782" s="21" t="s">
        <v>49</v>
      </c>
      <c r="C6782" s="22"/>
      <c r="D6782" s="22"/>
      <c r="E6782" s="22"/>
      <c r="F6782" s="22"/>
      <c r="G6782" s="22"/>
      <c r="H6782" s="22"/>
      <c r="I6782" s="22"/>
      <c r="J6782" s="22"/>
      <c r="K6782" s="23">
        <v>1</v>
      </c>
      <c r="L6782" s="23">
        <v>1</v>
      </c>
      <c r="M6782" s="21" t="s">
        <v>50</v>
      </c>
      <c r="N6782" s="21" t="s">
        <v>50</v>
      </c>
      <c r="O6782" s="22"/>
      <c r="P6782" s="22"/>
    </row>
    <row r="6783" spans="1:16" ht="45" x14ac:dyDescent="0.25">
      <c r="A6783" s="21" t="s">
        <v>10609</v>
      </c>
      <c r="B6783" s="21" t="s">
        <v>49</v>
      </c>
      <c r="C6783" s="22"/>
      <c r="D6783" s="22"/>
      <c r="E6783" s="22"/>
      <c r="F6783" s="22"/>
      <c r="G6783" s="22"/>
      <c r="H6783" s="22"/>
      <c r="I6783" s="22"/>
      <c r="J6783" s="22"/>
      <c r="K6783" s="23">
        <v>1</v>
      </c>
      <c r="L6783" s="23">
        <v>1</v>
      </c>
      <c r="M6783" s="21" t="s">
        <v>50</v>
      </c>
      <c r="N6783" s="21" t="s">
        <v>50</v>
      </c>
      <c r="O6783" s="22"/>
      <c r="P6783" s="22"/>
    </row>
    <row r="6784" spans="1:16" ht="45" x14ac:dyDescent="0.25">
      <c r="A6784" s="21" t="s">
        <v>10610</v>
      </c>
      <c r="B6784" s="21" t="s">
        <v>49</v>
      </c>
      <c r="C6784" s="22"/>
      <c r="D6784" s="22"/>
      <c r="E6784" s="22"/>
      <c r="F6784" s="22"/>
      <c r="G6784" s="22"/>
      <c r="H6784" s="22"/>
      <c r="I6784" s="22"/>
      <c r="J6784" s="22"/>
      <c r="K6784" s="23">
        <v>1</v>
      </c>
      <c r="L6784" s="23">
        <v>1</v>
      </c>
      <c r="M6784" s="21" t="s">
        <v>50</v>
      </c>
      <c r="N6784" s="21" t="s">
        <v>50</v>
      </c>
      <c r="O6784" s="22"/>
      <c r="P6784" s="22"/>
    </row>
    <row r="6785" spans="1:16" ht="45" x14ac:dyDescent="0.25">
      <c r="A6785" s="21" t="s">
        <v>10611</v>
      </c>
      <c r="B6785" s="21" t="s">
        <v>49</v>
      </c>
      <c r="C6785" s="22"/>
      <c r="D6785" s="22"/>
      <c r="E6785" s="22"/>
      <c r="F6785" s="22"/>
      <c r="G6785" s="22"/>
      <c r="H6785" s="22"/>
      <c r="I6785" s="22"/>
      <c r="J6785" s="22"/>
      <c r="K6785" s="23">
        <v>1</v>
      </c>
      <c r="L6785" s="23">
        <v>1</v>
      </c>
      <c r="M6785" s="21" t="s">
        <v>50</v>
      </c>
      <c r="N6785" s="21" t="s">
        <v>50</v>
      </c>
      <c r="O6785" s="22"/>
      <c r="P6785" s="22"/>
    </row>
    <row r="6786" spans="1:16" ht="45" x14ac:dyDescent="0.25">
      <c r="A6786" s="21" t="s">
        <v>4700</v>
      </c>
      <c r="B6786" s="21" t="s">
        <v>49</v>
      </c>
      <c r="C6786" s="23">
        <v>25977183.949999999</v>
      </c>
      <c r="D6786" s="23">
        <v>50.2</v>
      </c>
      <c r="E6786" s="23">
        <v>65080095.590000004</v>
      </c>
      <c r="F6786" s="23">
        <v>105.99</v>
      </c>
      <c r="G6786" s="23">
        <v>35139146.899999999</v>
      </c>
      <c r="H6786" s="23">
        <v>80.09</v>
      </c>
      <c r="I6786" s="23">
        <v>42253745.409999996</v>
      </c>
      <c r="J6786" s="23">
        <v>65.55</v>
      </c>
      <c r="K6786" s="23">
        <v>1</v>
      </c>
      <c r="L6786" s="23">
        <v>1</v>
      </c>
      <c r="M6786" s="21" t="s">
        <v>50</v>
      </c>
      <c r="N6786" s="21" t="s">
        <v>58</v>
      </c>
      <c r="O6786" s="22"/>
      <c r="P6786" s="23">
        <v>473001</v>
      </c>
    </row>
    <row r="6787" spans="1:16" ht="45" x14ac:dyDescent="0.25">
      <c r="A6787" s="21" t="s">
        <v>10612</v>
      </c>
      <c r="B6787" s="21" t="s">
        <v>49</v>
      </c>
      <c r="C6787" s="22"/>
      <c r="D6787" s="22"/>
      <c r="E6787" s="22"/>
      <c r="F6787" s="22"/>
      <c r="G6787" s="22"/>
      <c r="H6787" s="22"/>
      <c r="I6787" s="22"/>
      <c r="J6787" s="22"/>
      <c r="K6787" s="23">
        <v>1</v>
      </c>
      <c r="L6787" s="23">
        <v>1</v>
      </c>
      <c r="M6787" s="21" t="s">
        <v>50</v>
      </c>
      <c r="N6787" s="21" t="s">
        <v>50</v>
      </c>
      <c r="O6787" s="22"/>
      <c r="P6787" s="22"/>
    </row>
    <row r="6788" spans="1:16" ht="45" x14ac:dyDescent="0.25">
      <c r="A6788" s="21" t="s">
        <v>10613</v>
      </c>
      <c r="B6788" s="21" t="s">
        <v>49</v>
      </c>
      <c r="C6788" s="22"/>
      <c r="D6788" s="22"/>
      <c r="E6788" s="22"/>
      <c r="F6788" s="22"/>
      <c r="G6788" s="22"/>
      <c r="H6788" s="22"/>
      <c r="I6788" s="22"/>
      <c r="J6788" s="22"/>
      <c r="K6788" s="23">
        <v>1</v>
      </c>
      <c r="L6788" s="23">
        <v>1</v>
      </c>
      <c r="M6788" s="21" t="s">
        <v>50</v>
      </c>
      <c r="N6788" s="21" t="s">
        <v>50</v>
      </c>
      <c r="O6788" s="22"/>
      <c r="P6788" s="22"/>
    </row>
    <row r="6789" spans="1:16" ht="45" x14ac:dyDescent="0.25">
      <c r="A6789" s="21" t="s">
        <v>10614</v>
      </c>
      <c r="B6789" s="21" t="s">
        <v>49</v>
      </c>
      <c r="C6789" s="22"/>
      <c r="D6789" s="22"/>
      <c r="E6789" s="22"/>
      <c r="F6789" s="22"/>
      <c r="G6789" s="22"/>
      <c r="H6789" s="22"/>
      <c r="I6789" s="22"/>
      <c r="J6789" s="22"/>
      <c r="K6789" s="23">
        <v>1</v>
      </c>
      <c r="L6789" s="23">
        <v>1</v>
      </c>
      <c r="M6789" s="21" t="s">
        <v>50</v>
      </c>
      <c r="N6789" s="21" t="s">
        <v>50</v>
      </c>
      <c r="O6789" s="22"/>
      <c r="P6789" s="22"/>
    </row>
    <row r="6790" spans="1:16" ht="45" x14ac:dyDescent="0.25">
      <c r="A6790" s="21" t="s">
        <v>10615</v>
      </c>
      <c r="B6790" s="21" t="s">
        <v>49</v>
      </c>
      <c r="C6790" s="22"/>
      <c r="D6790" s="22"/>
      <c r="E6790" s="22"/>
      <c r="F6790" s="22"/>
      <c r="G6790" s="22"/>
      <c r="H6790" s="22"/>
      <c r="I6790" s="22"/>
      <c r="J6790" s="22"/>
      <c r="K6790" s="23">
        <v>1</v>
      </c>
      <c r="L6790" s="23">
        <v>1</v>
      </c>
      <c r="M6790" s="21" t="s">
        <v>50</v>
      </c>
      <c r="N6790" s="21" t="s">
        <v>50</v>
      </c>
      <c r="O6790" s="22"/>
      <c r="P6790" s="22"/>
    </row>
    <row r="6791" spans="1:16" ht="45" x14ac:dyDescent="0.25">
      <c r="A6791" s="21" t="s">
        <v>10616</v>
      </c>
      <c r="B6791" s="21" t="s">
        <v>49</v>
      </c>
      <c r="C6791" s="22"/>
      <c r="D6791" s="22"/>
      <c r="E6791" s="22"/>
      <c r="F6791" s="22"/>
      <c r="G6791" s="22"/>
      <c r="H6791" s="22"/>
      <c r="I6791" s="22"/>
      <c r="J6791" s="22"/>
      <c r="K6791" s="23">
        <v>1</v>
      </c>
      <c r="L6791" s="23">
        <v>1</v>
      </c>
      <c r="M6791" s="21" t="s">
        <v>50</v>
      </c>
      <c r="N6791" s="21" t="s">
        <v>50</v>
      </c>
      <c r="O6791" s="22"/>
      <c r="P6791" s="22"/>
    </row>
    <row r="6792" spans="1:16" ht="45" x14ac:dyDescent="0.25">
      <c r="A6792" s="21" t="s">
        <v>10617</v>
      </c>
      <c r="B6792" s="21" t="s">
        <v>49</v>
      </c>
      <c r="C6792" s="22"/>
      <c r="D6792" s="22"/>
      <c r="E6792" s="22"/>
      <c r="F6792" s="22"/>
      <c r="G6792" s="22"/>
      <c r="H6792" s="22"/>
      <c r="I6792" s="22"/>
      <c r="J6792" s="22"/>
      <c r="K6792" s="23">
        <v>1</v>
      </c>
      <c r="L6792" s="23">
        <v>1</v>
      </c>
      <c r="M6792" s="21" t="s">
        <v>50</v>
      </c>
      <c r="N6792" s="21" t="s">
        <v>50</v>
      </c>
      <c r="O6792" s="22"/>
      <c r="P6792" s="22"/>
    </row>
    <row r="6793" spans="1:16" ht="45" x14ac:dyDescent="0.25">
      <c r="A6793" s="21" t="s">
        <v>10618</v>
      </c>
      <c r="B6793" s="21" t="s">
        <v>49</v>
      </c>
      <c r="C6793" s="22"/>
      <c r="D6793" s="22"/>
      <c r="E6793" s="22"/>
      <c r="F6793" s="22"/>
      <c r="G6793" s="22"/>
      <c r="H6793" s="22"/>
      <c r="I6793" s="22"/>
      <c r="J6793" s="22"/>
      <c r="K6793" s="23">
        <v>1</v>
      </c>
      <c r="L6793" s="23">
        <v>1</v>
      </c>
      <c r="M6793" s="21" t="s">
        <v>50</v>
      </c>
      <c r="N6793" s="21" t="s">
        <v>50</v>
      </c>
      <c r="O6793" s="22"/>
      <c r="P6793" s="22"/>
    </row>
    <row r="6794" spans="1:16" ht="45" x14ac:dyDescent="0.25">
      <c r="A6794" s="21" t="s">
        <v>10619</v>
      </c>
      <c r="B6794" s="21" t="s">
        <v>49</v>
      </c>
      <c r="C6794" s="22"/>
      <c r="D6794" s="22"/>
      <c r="E6794" s="22"/>
      <c r="F6794" s="22"/>
      <c r="G6794" s="22"/>
      <c r="H6794" s="22"/>
      <c r="I6794" s="22"/>
      <c r="J6794" s="22"/>
      <c r="K6794" s="23">
        <v>1</v>
      </c>
      <c r="L6794" s="23">
        <v>1</v>
      </c>
      <c r="M6794" s="21" t="s">
        <v>50</v>
      </c>
      <c r="N6794" s="21" t="s">
        <v>50</v>
      </c>
      <c r="O6794" s="22"/>
      <c r="P6794" s="22"/>
    </row>
    <row r="6795" spans="1:16" ht="45" x14ac:dyDescent="0.25">
      <c r="A6795" s="21" t="s">
        <v>10620</v>
      </c>
      <c r="B6795" s="21" t="s">
        <v>49</v>
      </c>
      <c r="C6795" s="22"/>
      <c r="D6795" s="22"/>
      <c r="E6795" s="22"/>
      <c r="F6795" s="22"/>
      <c r="G6795" s="22"/>
      <c r="H6795" s="22"/>
      <c r="I6795" s="22"/>
      <c r="J6795" s="22"/>
      <c r="K6795" s="23">
        <v>1</v>
      </c>
      <c r="L6795" s="23">
        <v>1</v>
      </c>
      <c r="M6795" s="21" t="s">
        <v>50</v>
      </c>
      <c r="N6795" s="21" t="s">
        <v>50</v>
      </c>
      <c r="O6795" s="22"/>
      <c r="P6795" s="22"/>
    </row>
    <row r="6796" spans="1:16" ht="45" x14ac:dyDescent="0.25">
      <c r="A6796" s="21" t="s">
        <v>4702</v>
      </c>
      <c r="B6796" s="21" t="s">
        <v>49</v>
      </c>
      <c r="C6796" s="23">
        <v>7312240.1100000003</v>
      </c>
      <c r="D6796" s="23">
        <v>23.33</v>
      </c>
      <c r="E6796" s="23">
        <v>9834301.3100000005</v>
      </c>
      <c r="F6796" s="23">
        <v>22.87</v>
      </c>
      <c r="G6796" s="23">
        <v>34027892.740000002</v>
      </c>
      <c r="H6796" s="23">
        <v>52.7</v>
      </c>
      <c r="I6796" s="23">
        <v>24209046.460000001</v>
      </c>
      <c r="J6796" s="23">
        <v>39.29</v>
      </c>
      <c r="K6796" s="23">
        <v>1</v>
      </c>
      <c r="L6796" s="23">
        <v>1</v>
      </c>
      <c r="M6796" s="21" t="s">
        <v>50</v>
      </c>
      <c r="N6796" s="21" t="s">
        <v>58</v>
      </c>
      <c r="O6796" s="22"/>
      <c r="P6796" s="23">
        <v>328901.5</v>
      </c>
    </row>
    <row r="6797" spans="1:16" ht="45" x14ac:dyDescent="0.25">
      <c r="A6797" s="21" t="s">
        <v>10621</v>
      </c>
      <c r="B6797" s="21" t="s">
        <v>49</v>
      </c>
      <c r="C6797" s="22"/>
      <c r="D6797" s="22"/>
      <c r="E6797" s="22"/>
      <c r="F6797" s="22"/>
      <c r="G6797" s="22"/>
      <c r="H6797" s="22"/>
      <c r="I6797" s="22"/>
      <c r="J6797" s="22"/>
      <c r="K6797" s="23">
        <v>1</v>
      </c>
      <c r="L6797" s="23">
        <v>1</v>
      </c>
      <c r="M6797" s="21" t="s">
        <v>50</v>
      </c>
      <c r="N6797" s="21" t="s">
        <v>50</v>
      </c>
      <c r="O6797" s="22"/>
      <c r="P6797" s="22"/>
    </row>
    <row r="6798" spans="1:16" ht="45" x14ac:dyDescent="0.25">
      <c r="A6798" s="21" t="s">
        <v>10622</v>
      </c>
      <c r="B6798" s="21" t="s">
        <v>49</v>
      </c>
      <c r="C6798" s="22"/>
      <c r="D6798" s="22"/>
      <c r="E6798" s="22"/>
      <c r="F6798" s="22"/>
      <c r="G6798" s="22"/>
      <c r="H6798" s="22"/>
      <c r="I6798" s="22"/>
      <c r="J6798" s="22"/>
      <c r="K6798" s="23">
        <v>1</v>
      </c>
      <c r="L6798" s="23">
        <v>1</v>
      </c>
      <c r="M6798" s="21" t="s">
        <v>50</v>
      </c>
      <c r="N6798" s="21" t="s">
        <v>50</v>
      </c>
      <c r="O6798" s="22"/>
      <c r="P6798" s="22"/>
    </row>
    <row r="6799" spans="1:16" ht="45" x14ac:dyDescent="0.25">
      <c r="A6799" s="21" t="s">
        <v>4707</v>
      </c>
      <c r="B6799" s="21" t="s">
        <v>49</v>
      </c>
      <c r="C6799" s="23">
        <v>14147182.27</v>
      </c>
      <c r="D6799" s="23">
        <v>371.54</v>
      </c>
      <c r="E6799" s="23">
        <v>7532583.5</v>
      </c>
      <c r="F6799" s="23">
        <v>484.31</v>
      </c>
      <c r="G6799" s="23">
        <v>45483729.890000001</v>
      </c>
      <c r="H6799" s="23">
        <v>2240.85</v>
      </c>
      <c r="I6799" s="23">
        <v>7069189.21</v>
      </c>
      <c r="J6799" s="23">
        <v>458.41</v>
      </c>
      <c r="K6799" s="23">
        <v>1</v>
      </c>
      <c r="L6799" s="23">
        <v>1</v>
      </c>
      <c r="M6799" s="21" t="s">
        <v>50</v>
      </c>
      <c r="N6799" s="21" t="s">
        <v>5192</v>
      </c>
      <c r="O6799" s="22"/>
      <c r="P6799" s="23">
        <v>13136.67</v>
      </c>
    </row>
    <row r="6800" spans="1:16" ht="45" x14ac:dyDescent="0.25">
      <c r="A6800" s="21" t="s">
        <v>10623</v>
      </c>
      <c r="B6800" s="21" t="s">
        <v>49</v>
      </c>
      <c r="C6800" s="22"/>
      <c r="D6800" s="22"/>
      <c r="E6800" s="22"/>
      <c r="F6800" s="22"/>
      <c r="G6800" s="22"/>
      <c r="H6800" s="22"/>
      <c r="I6800" s="22"/>
      <c r="J6800" s="22"/>
      <c r="K6800" s="23">
        <v>1</v>
      </c>
      <c r="L6800" s="23">
        <v>1</v>
      </c>
      <c r="M6800" s="21" t="s">
        <v>50</v>
      </c>
      <c r="N6800" s="21" t="s">
        <v>50</v>
      </c>
      <c r="O6800" s="22"/>
      <c r="P6800" s="22"/>
    </row>
    <row r="6801" spans="1:16" ht="45" x14ac:dyDescent="0.25">
      <c r="A6801" s="21" t="s">
        <v>10624</v>
      </c>
      <c r="B6801" s="21" t="s">
        <v>49</v>
      </c>
      <c r="C6801" s="22"/>
      <c r="D6801" s="22"/>
      <c r="E6801" s="22"/>
      <c r="F6801" s="22"/>
      <c r="G6801" s="22"/>
      <c r="H6801" s="22"/>
      <c r="I6801" s="22"/>
      <c r="J6801" s="22"/>
      <c r="K6801" s="23">
        <v>1</v>
      </c>
      <c r="L6801" s="23">
        <v>1</v>
      </c>
      <c r="M6801" s="21" t="s">
        <v>50</v>
      </c>
      <c r="N6801" s="21" t="s">
        <v>50</v>
      </c>
      <c r="O6801" s="22"/>
      <c r="P6801" s="22"/>
    </row>
    <row r="6802" spans="1:16" ht="45" x14ac:dyDescent="0.25">
      <c r="A6802" s="21" t="s">
        <v>804</v>
      </c>
      <c r="B6802" s="21" t="s">
        <v>49</v>
      </c>
      <c r="C6802" s="23">
        <v>9036858.6999999993</v>
      </c>
      <c r="D6802" s="23">
        <v>23.33</v>
      </c>
      <c r="E6802" s="23">
        <v>12153757.25</v>
      </c>
      <c r="F6802" s="23">
        <v>22.87</v>
      </c>
      <c r="G6802" s="23">
        <v>24869986.370000001</v>
      </c>
      <c r="H6802" s="23">
        <v>54.9</v>
      </c>
      <c r="I6802" s="23">
        <v>9953289.0500000007</v>
      </c>
      <c r="J6802" s="23">
        <v>17.37</v>
      </c>
      <c r="K6802" s="23">
        <v>1</v>
      </c>
      <c r="L6802" s="23">
        <v>1</v>
      </c>
      <c r="M6802" s="21" t="s">
        <v>50</v>
      </c>
      <c r="N6802" s="21" t="s">
        <v>58</v>
      </c>
      <c r="O6802" s="22"/>
      <c r="P6802" s="23">
        <v>396520</v>
      </c>
    </row>
    <row r="6803" spans="1:16" ht="45" x14ac:dyDescent="0.25">
      <c r="A6803" s="21" t="s">
        <v>10625</v>
      </c>
      <c r="B6803" s="21" t="s">
        <v>49</v>
      </c>
      <c r="C6803" s="22"/>
      <c r="D6803" s="22"/>
      <c r="E6803" s="22"/>
      <c r="F6803" s="22"/>
      <c r="G6803" s="22"/>
      <c r="H6803" s="22"/>
      <c r="I6803" s="22"/>
      <c r="J6803" s="22"/>
      <c r="K6803" s="23">
        <v>1</v>
      </c>
      <c r="L6803" s="23">
        <v>1</v>
      </c>
      <c r="M6803" s="21" t="s">
        <v>50</v>
      </c>
      <c r="N6803" s="21" t="s">
        <v>50</v>
      </c>
      <c r="O6803" s="22"/>
      <c r="P6803" s="22"/>
    </row>
    <row r="6804" spans="1:16" ht="45" x14ac:dyDescent="0.25">
      <c r="A6804" s="21" t="s">
        <v>10626</v>
      </c>
      <c r="B6804" s="21" t="s">
        <v>49</v>
      </c>
      <c r="C6804" s="22"/>
      <c r="D6804" s="22"/>
      <c r="E6804" s="22"/>
      <c r="F6804" s="22"/>
      <c r="G6804" s="22"/>
      <c r="H6804" s="22"/>
      <c r="I6804" s="22"/>
      <c r="J6804" s="22"/>
      <c r="K6804" s="23">
        <v>1</v>
      </c>
      <c r="L6804" s="23">
        <v>1</v>
      </c>
      <c r="M6804" s="21" t="s">
        <v>50</v>
      </c>
      <c r="N6804" s="21" t="s">
        <v>50</v>
      </c>
      <c r="O6804" s="22"/>
      <c r="P6804" s="22"/>
    </row>
    <row r="6805" spans="1:16" ht="45" x14ac:dyDescent="0.25">
      <c r="A6805" s="21" t="s">
        <v>10627</v>
      </c>
      <c r="B6805" s="21" t="s">
        <v>49</v>
      </c>
      <c r="C6805" s="22"/>
      <c r="D6805" s="22"/>
      <c r="E6805" s="22"/>
      <c r="F6805" s="22"/>
      <c r="G6805" s="22"/>
      <c r="H6805" s="22"/>
      <c r="I6805" s="22"/>
      <c r="J6805" s="22"/>
      <c r="K6805" s="23">
        <v>1</v>
      </c>
      <c r="L6805" s="23">
        <v>1</v>
      </c>
      <c r="M6805" s="21" t="s">
        <v>50</v>
      </c>
      <c r="N6805" s="21" t="s">
        <v>50</v>
      </c>
      <c r="O6805" s="22"/>
      <c r="P6805" s="22"/>
    </row>
    <row r="6806" spans="1:16" ht="45" x14ac:dyDescent="0.25">
      <c r="A6806" s="21" t="s">
        <v>10628</v>
      </c>
      <c r="B6806" s="21" t="s">
        <v>49</v>
      </c>
      <c r="C6806" s="22"/>
      <c r="D6806" s="22"/>
      <c r="E6806" s="22"/>
      <c r="F6806" s="22"/>
      <c r="G6806" s="22"/>
      <c r="H6806" s="22"/>
      <c r="I6806" s="22"/>
      <c r="J6806" s="22"/>
      <c r="K6806" s="23">
        <v>1</v>
      </c>
      <c r="L6806" s="23">
        <v>1</v>
      </c>
      <c r="M6806" s="21" t="s">
        <v>50</v>
      </c>
      <c r="N6806" s="21" t="s">
        <v>50</v>
      </c>
      <c r="O6806" s="22"/>
      <c r="P6806" s="22"/>
    </row>
    <row r="6807" spans="1:16" ht="45" x14ac:dyDescent="0.25">
      <c r="A6807" s="21" t="s">
        <v>10629</v>
      </c>
      <c r="B6807" s="21" t="s">
        <v>49</v>
      </c>
      <c r="C6807" s="22"/>
      <c r="D6807" s="22"/>
      <c r="E6807" s="22"/>
      <c r="F6807" s="22"/>
      <c r="G6807" s="22"/>
      <c r="H6807" s="22"/>
      <c r="I6807" s="22"/>
      <c r="J6807" s="22"/>
      <c r="K6807" s="23">
        <v>1</v>
      </c>
      <c r="L6807" s="23">
        <v>1</v>
      </c>
      <c r="M6807" s="21" t="s">
        <v>50</v>
      </c>
      <c r="N6807" s="21" t="s">
        <v>50</v>
      </c>
      <c r="O6807" s="22"/>
      <c r="P6807" s="22"/>
    </row>
    <row r="6808" spans="1:16" ht="45" x14ac:dyDescent="0.25">
      <c r="A6808" s="21" t="s">
        <v>10630</v>
      </c>
      <c r="B6808" s="21" t="s">
        <v>49</v>
      </c>
      <c r="C6808" s="22"/>
      <c r="D6808" s="22"/>
      <c r="E6808" s="22"/>
      <c r="F6808" s="22"/>
      <c r="G6808" s="22"/>
      <c r="H6808" s="22"/>
      <c r="I6808" s="22"/>
      <c r="J6808" s="22"/>
      <c r="K6808" s="23">
        <v>1</v>
      </c>
      <c r="L6808" s="23">
        <v>1</v>
      </c>
      <c r="M6808" s="21" t="s">
        <v>50</v>
      </c>
      <c r="N6808" s="21" t="s">
        <v>50</v>
      </c>
      <c r="O6808" s="22"/>
      <c r="P6808" s="22"/>
    </row>
    <row r="6809" spans="1:16" ht="45" x14ac:dyDescent="0.25">
      <c r="A6809" s="21" t="s">
        <v>10631</v>
      </c>
      <c r="B6809" s="21" t="s">
        <v>49</v>
      </c>
      <c r="C6809" s="22"/>
      <c r="D6809" s="22"/>
      <c r="E6809" s="22"/>
      <c r="F6809" s="22"/>
      <c r="G6809" s="22"/>
      <c r="H6809" s="22"/>
      <c r="I6809" s="22"/>
      <c r="J6809" s="22"/>
      <c r="K6809" s="23">
        <v>1</v>
      </c>
      <c r="L6809" s="23">
        <v>1</v>
      </c>
      <c r="M6809" s="21" t="s">
        <v>50</v>
      </c>
      <c r="N6809" s="21" t="s">
        <v>50</v>
      </c>
      <c r="O6809" s="22"/>
      <c r="P6809" s="22"/>
    </row>
    <row r="6810" spans="1:16" ht="45" x14ac:dyDescent="0.25">
      <c r="A6810" s="21" t="s">
        <v>10632</v>
      </c>
      <c r="B6810" s="21" t="s">
        <v>49</v>
      </c>
      <c r="C6810" s="22"/>
      <c r="D6810" s="22"/>
      <c r="E6810" s="22"/>
      <c r="F6810" s="22"/>
      <c r="G6810" s="22"/>
      <c r="H6810" s="22"/>
      <c r="I6810" s="22"/>
      <c r="J6810" s="22"/>
      <c r="K6810" s="23">
        <v>1</v>
      </c>
      <c r="L6810" s="23">
        <v>1</v>
      </c>
      <c r="M6810" s="21" t="s">
        <v>50</v>
      </c>
      <c r="N6810" s="21" t="s">
        <v>50</v>
      </c>
      <c r="O6810" s="22"/>
      <c r="P6810" s="22"/>
    </row>
    <row r="6811" spans="1:16" ht="45" x14ac:dyDescent="0.25">
      <c r="A6811" s="21" t="s">
        <v>10633</v>
      </c>
      <c r="B6811" s="21" t="s">
        <v>49</v>
      </c>
      <c r="C6811" s="22"/>
      <c r="D6811" s="22"/>
      <c r="E6811" s="22"/>
      <c r="F6811" s="22"/>
      <c r="G6811" s="22"/>
      <c r="H6811" s="22"/>
      <c r="I6811" s="22"/>
      <c r="J6811" s="22"/>
      <c r="K6811" s="23">
        <v>1</v>
      </c>
      <c r="L6811" s="23">
        <v>1</v>
      </c>
      <c r="M6811" s="21" t="s">
        <v>50</v>
      </c>
      <c r="N6811" s="21" t="s">
        <v>50</v>
      </c>
      <c r="O6811" s="22"/>
      <c r="P6811" s="22"/>
    </row>
    <row r="6812" spans="1:16" ht="45" x14ac:dyDescent="0.25">
      <c r="A6812" s="21" t="s">
        <v>806</v>
      </c>
      <c r="B6812" s="21" t="s">
        <v>49</v>
      </c>
      <c r="C6812" s="23">
        <v>7704604.2199999997</v>
      </c>
      <c r="D6812" s="23">
        <v>23.33</v>
      </c>
      <c r="E6812" s="23">
        <v>10361995.529999999</v>
      </c>
      <c r="F6812" s="23">
        <v>22.87</v>
      </c>
      <c r="G6812" s="23">
        <v>21203540.780000001</v>
      </c>
      <c r="H6812" s="23">
        <v>54.9</v>
      </c>
      <c r="I6812" s="23">
        <v>8485930.2699999996</v>
      </c>
      <c r="J6812" s="23">
        <v>17.37</v>
      </c>
      <c r="K6812" s="23">
        <v>1</v>
      </c>
      <c r="L6812" s="23">
        <v>1</v>
      </c>
      <c r="M6812" s="21" t="s">
        <v>50</v>
      </c>
      <c r="N6812" s="21" t="s">
        <v>58</v>
      </c>
      <c r="O6812" s="22"/>
      <c r="P6812" s="23">
        <v>310620.75</v>
      </c>
    </row>
    <row r="6813" spans="1:16" ht="45" x14ac:dyDescent="0.25">
      <c r="A6813" s="21" t="s">
        <v>10634</v>
      </c>
      <c r="B6813" s="21" t="s">
        <v>49</v>
      </c>
      <c r="C6813" s="22"/>
      <c r="D6813" s="22"/>
      <c r="E6813" s="22"/>
      <c r="F6813" s="22"/>
      <c r="G6813" s="22"/>
      <c r="H6813" s="22"/>
      <c r="I6813" s="22"/>
      <c r="J6813" s="22"/>
      <c r="K6813" s="23">
        <v>1</v>
      </c>
      <c r="L6813" s="23">
        <v>1</v>
      </c>
      <c r="M6813" s="21" t="s">
        <v>50</v>
      </c>
      <c r="N6813" s="21" t="s">
        <v>50</v>
      </c>
      <c r="O6813" s="22"/>
      <c r="P6813" s="22"/>
    </row>
    <row r="6814" spans="1:16" ht="45" x14ac:dyDescent="0.25">
      <c r="A6814" s="21" t="s">
        <v>10635</v>
      </c>
      <c r="B6814" s="21" t="s">
        <v>49</v>
      </c>
      <c r="C6814" s="22"/>
      <c r="D6814" s="22"/>
      <c r="E6814" s="22"/>
      <c r="F6814" s="22"/>
      <c r="G6814" s="22"/>
      <c r="H6814" s="22"/>
      <c r="I6814" s="22"/>
      <c r="J6814" s="22"/>
      <c r="K6814" s="23">
        <v>1</v>
      </c>
      <c r="L6814" s="23">
        <v>1</v>
      </c>
      <c r="M6814" s="21" t="s">
        <v>50</v>
      </c>
      <c r="N6814" s="21" t="s">
        <v>50</v>
      </c>
      <c r="O6814" s="22"/>
      <c r="P6814" s="22"/>
    </row>
    <row r="6815" spans="1:16" ht="45" x14ac:dyDescent="0.25">
      <c r="A6815" s="21" t="s">
        <v>10636</v>
      </c>
      <c r="B6815" s="21" t="s">
        <v>49</v>
      </c>
      <c r="C6815" s="22"/>
      <c r="D6815" s="22"/>
      <c r="E6815" s="22"/>
      <c r="F6815" s="22"/>
      <c r="G6815" s="22"/>
      <c r="H6815" s="22"/>
      <c r="I6815" s="22"/>
      <c r="J6815" s="22"/>
      <c r="K6815" s="23">
        <v>1</v>
      </c>
      <c r="L6815" s="23">
        <v>1</v>
      </c>
      <c r="M6815" s="21" t="s">
        <v>50</v>
      </c>
      <c r="N6815" s="21" t="s">
        <v>50</v>
      </c>
      <c r="O6815" s="22"/>
      <c r="P6815" s="22"/>
    </row>
    <row r="6816" spans="1:16" ht="45" x14ac:dyDescent="0.25">
      <c r="A6816" s="21" t="s">
        <v>10637</v>
      </c>
      <c r="B6816" s="21" t="s">
        <v>49</v>
      </c>
      <c r="C6816" s="22"/>
      <c r="D6816" s="22"/>
      <c r="E6816" s="22"/>
      <c r="F6816" s="22"/>
      <c r="G6816" s="22"/>
      <c r="H6816" s="22"/>
      <c r="I6816" s="22"/>
      <c r="J6816" s="22"/>
      <c r="K6816" s="23">
        <v>1</v>
      </c>
      <c r="L6816" s="23">
        <v>1</v>
      </c>
      <c r="M6816" s="21" t="s">
        <v>50</v>
      </c>
      <c r="N6816" s="21" t="s">
        <v>50</v>
      </c>
      <c r="O6816" s="22"/>
      <c r="P6816" s="22"/>
    </row>
    <row r="6817" spans="1:16" ht="45" x14ac:dyDescent="0.25">
      <c r="A6817" s="21" t="s">
        <v>10638</v>
      </c>
      <c r="B6817" s="21" t="s">
        <v>49</v>
      </c>
      <c r="C6817" s="22"/>
      <c r="D6817" s="22"/>
      <c r="E6817" s="22"/>
      <c r="F6817" s="22"/>
      <c r="G6817" s="22"/>
      <c r="H6817" s="22"/>
      <c r="I6817" s="22"/>
      <c r="J6817" s="22"/>
      <c r="K6817" s="23">
        <v>1</v>
      </c>
      <c r="L6817" s="23">
        <v>1</v>
      </c>
      <c r="M6817" s="21" t="s">
        <v>50</v>
      </c>
      <c r="N6817" s="21" t="s">
        <v>50</v>
      </c>
      <c r="O6817" s="22"/>
      <c r="P6817" s="22"/>
    </row>
    <row r="6818" spans="1:16" ht="45" x14ac:dyDescent="0.25">
      <c r="A6818" s="21" t="s">
        <v>10639</v>
      </c>
      <c r="B6818" s="21" t="s">
        <v>49</v>
      </c>
      <c r="C6818" s="22"/>
      <c r="D6818" s="22"/>
      <c r="E6818" s="22"/>
      <c r="F6818" s="22"/>
      <c r="G6818" s="22"/>
      <c r="H6818" s="22"/>
      <c r="I6818" s="22"/>
      <c r="J6818" s="22"/>
      <c r="K6818" s="23">
        <v>1</v>
      </c>
      <c r="L6818" s="23">
        <v>1</v>
      </c>
      <c r="M6818" s="21" t="s">
        <v>50</v>
      </c>
      <c r="N6818" s="21" t="s">
        <v>50</v>
      </c>
      <c r="O6818" s="22"/>
      <c r="P6818" s="22"/>
    </row>
    <row r="6819" spans="1:16" ht="45" x14ac:dyDescent="0.25">
      <c r="A6819" s="21" t="s">
        <v>10640</v>
      </c>
      <c r="B6819" s="21" t="s">
        <v>49</v>
      </c>
      <c r="C6819" s="22"/>
      <c r="D6819" s="22"/>
      <c r="E6819" s="22"/>
      <c r="F6819" s="22"/>
      <c r="G6819" s="22"/>
      <c r="H6819" s="22"/>
      <c r="I6819" s="22"/>
      <c r="J6819" s="22"/>
      <c r="K6819" s="23">
        <v>1</v>
      </c>
      <c r="L6819" s="23">
        <v>1</v>
      </c>
      <c r="M6819" s="21" t="s">
        <v>50</v>
      </c>
      <c r="N6819" s="21" t="s">
        <v>50</v>
      </c>
      <c r="O6819" s="22"/>
      <c r="P6819" s="22"/>
    </row>
    <row r="6820" spans="1:16" ht="45" x14ac:dyDescent="0.25">
      <c r="A6820" s="21" t="s">
        <v>10641</v>
      </c>
      <c r="B6820" s="21" t="s">
        <v>49</v>
      </c>
      <c r="C6820" s="22"/>
      <c r="D6820" s="22"/>
      <c r="E6820" s="22"/>
      <c r="F6820" s="22"/>
      <c r="G6820" s="22"/>
      <c r="H6820" s="22"/>
      <c r="I6820" s="22"/>
      <c r="J6820" s="22"/>
      <c r="K6820" s="23">
        <v>1</v>
      </c>
      <c r="L6820" s="23">
        <v>1</v>
      </c>
      <c r="M6820" s="21" t="s">
        <v>50</v>
      </c>
      <c r="N6820" s="21" t="s">
        <v>50</v>
      </c>
      <c r="O6820" s="22"/>
      <c r="P6820" s="22"/>
    </row>
    <row r="6821" spans="1:16" ht="45" x14ac:dyDescent="0.25">
      <c r="A6821" s="21" t="s">
        <v>10642</v>
      </c>
      <c r="B6821" s="21" t="s">
        <v>49</v>
      </c>
      <c r="C6821" s="22"/>
      <c r="D6821" s="22"/>
      <c r="E6821" s="22"/>
      <c r="F6821" s="22"/>
      <c r="G6821" s="22"/>
      <c r="H6821" s="22"/>
      <c r="I6821" s="22"/>
      <c r="J6821" s="22"/>
      <c r="K6821" s="23">
        <v>1</v>
      </c>
      <c r="L6821" s="23">
        <v>1</v>
      </c>
      <c r="M6821" s="21" t="s">
        <v>50</v>
      </c>
      <c r="N6821" s="21" t="s">
        <v>50</v>
      </c>
      <c r="O6821" s="22"/>
      <c r="P6821" s="22"/>
    </row>
    <row r="6822" spans="1:16" ht="45" x14ac:dyDescent="0.25">
      <c r="A6822" s="21" t="s">
        <v>10643</v>
      </c>
      <c r="B6822" s="21" t="s">
        <v>49</v>
      </c>
      <c r="C6822" s="22"/>
      <c r="D6822" s="22"/>
      <c r="E6822" s="22"/>
      <c r="F6822" s="22"/>
      <c r="G6822" s="22"/>
      <c r="H6822" s="22"/>
      <c r="I6822" s="22"/>
      <c r="J6822" s="22"/>
      <c r="K6822" s="23">
        <v>1</v>
      </c>
      <c r="L6822" s="23">
        <v>1</v>
      </c>
      <c r="M6822" s="21" t="s">
        <v>50</v>
      </c>
      <c r="N6822" s="21" t="s">
        <v>50</v>
      </c>
      <c r="O6822" s="22"/>
      <c r="P6822" s="22"/>
    </row>
    <row r="6823" spans="1:16" ht="45" x14ac:dyDescent="0.25">
      <c r="A6823" s="21" t="s">
        <v>10644</v>
      </c>
      <c r="B6823" s="21" t="s">
        <v>49</v>
      </c>
      <c r="C6823" s="22"/>
      <c r="D6823" s="22"/>
      <c r="E6823" s="22"/>
      <c r="F6823" s="22"/>
      <c r="G6823" s="22"/>
      <c r="H6823" s="22"/>
      <c r="I6823" s="22"/>
      <c r="J6823" s="22"/>
      <c r="K6823" s="23">
        <v>1</v>
      </c>
      <c r="L6823" s="23">
        <v>1</v>
      </c>
      <c r="M6823" s="21" t="s">
        <v>50</v>
      </c>
      <c r="N6823" s="21" t="s">
        <v>50</v>
      </c>
      <c r="O6823" s="22"/>
      <c r="P6823" s="22"/>
    </row>
    <row r="6824" spans="1:16" ht="45" x14ac:dyDescent="0.25">
      <c r="A6824" s="21" t="s">
        <v>10645</v>
      </c>
      <c r="B6824" s="21" t="s">
        <v>49</v>
      </c>
      <c r="C6824" s="22"/>
      <c r="D6824" s="22"/>
      <c r="E6824" s="22"/>
      <c r="F6824" s="22"/>
      <c r="G6824" s="22"/>
      <c r="H6824" s="22"/>
      <c r="I6824" s="22"/>
      <c r="J6824" s="22"/>
      <c r="K6824" s="23">
        <v>1</v>
      </c>
      <c r="L6824" s="23">
        <v>1</v>
      </c>
      <c r="M6824" s="21" t="s">
        <v>50</v>
      </c>
      <c r="N6824" s="21" t="s">
        <v>50</v>
      </c>
      <c r="O6824" s="22"/>
      <c r="P6824" s="22"/>
    </row>
    <row r="6825" spans="1:16" ht="45" x14ac:dyDescent="0.25">
      <c r="A6825" s="21" t="s">
        <v>10646</v>
      </c>
      <c r="B6825" s="21" t="s">
        <v>49</v>
      </c>
      <c r="C6825" s="22"/>
      <c r="D6825" s="22"/>
      <c r="E6825" s="22"/>
      <c r="F6825" s="22"/>
      <c r="G6825" s="22"/>
      <c r="H6825" s="22"/>
      <c r="I6825" s="22"/>
      <c r="J6825" s="22"/>
      <c r="K6825" s="23">
        <v>1</v>
      </c>
      <c r="L6825" s="23">
        <v>1</v>
      </c>
      <c r="M6825" s="21" t="s">
        <v>50</v>
      </c>
      <c r="N6825" s="21" t="s">
        <v>50</v>
      </c>
      <c r="O6825" s="22"/>
      <c r="P6825" s="22"/>
    </row>
    <row r="6826" spans="1:16" ht="45" x14ac:dyDescent="0.25">
      <c r="A6826" s="21" t="s">
        <v>4716</v>
      </c>
      <c r="B6826" s="21" t="s">
        <v>49</v>
      </c>
      <c r="C6826" s="23">
        <v>4550748.87</v>
      </c>
      <c r="D6826" s="23">
        <v>61.55</v>
      </c>
      <c r="E6826" s="23">
        <v>4907918.3</v>
      </c>
      <c r="F6826" s="23">
        <v>74.930000000000007</v>
      </c>
      <c r="G6826" s="23">
        <v>2698190.75</v>
      </c>
      <c r="H6826" s="23">
        <v>44.5</v>
      </c>
      <c r="I6826" s="23">
        <v>4585851.9800000004</v>
      </c>
      <c r="J6826" s="23">
        <v>69.12</v>
      </c>
      <c r="K6826" s="23">
        <v>1</v>
      </c>
      <c r="L6826" s="23">
        <v>1</v>
      </c>
      <c r="M6826" s="21" t="s">
        <v>50</v>
      </c>
      <c r="N6826" s="21" t="s">
        <v>1462</v>
      </c>
      <c r="O6826" s="22"/>
      <c r="P6826" s="23">
        <v>69802.5</v>
      </c>
    </row>
    <row r="6827" spans="1:16" ht="45" x14ac:dyDescent="0.25">
      <c r="A6827" s="21" t="s">
        <v>10647</v>
      </c>
      <c r="B6827" s="21" t="s">
        <v>49</v>
      </c>
      <c r="C6827" s="22"/>
      <c r="D6827" s="22"/>
      <c r="E6827" s="22"/>
      <c r="F6827" s="22"/>
      <c r="G6827" s="22"/>
      <c r="H6827" s="22"/>
      <c r="I6827" s="22"/>
      <c r="J6827" s="22"/>
      <c r="K6827" s="23">
        <v>1</v>
      </c>
      <c r="L6827" s="23">
        <v>1</v>
      </c>
      <c r="M6827" s="21" t="s">
        <v>50</v>
      </c>
      <c r="N6827" s="21" t="s">
        <v>50</v>
      </c>
      <c r="O6827" s="22"/>
      <c r="P6827" s="22"/>
    </row>
    <row r="6828" spans="1:16" ht="45" x14ac:dyDescent="0.25">
      <c r="A6828" s="21" t="s">
        <v>10648</v>
      </c>
      <c r="B6828" s="21" t="s">
        <v>49</v>
      </c>
      <c r="C6828" s="22"/>
      <c r="D6828" s="22"/>
      <c r="E6828" s="22"/>
      <c r="F6828" s="22"/>
      <c r="G6828" s="22"/>
      <c r="H6828" s="22"/>
      <c r="I6828" s="22"/>
      <c r="J6828" s="22"/>
      <c r="K6828" s="23">
        <v>1</v>
      </c>
      <c r="L6828" s="23">
        <v>1</v>
      </c>
      <c r="M6828" s="21" t="s">
        <v>50</v>
      </c>
      <c r="N6828" s="21" t="s">
        <v>50</v>
      </c>
      <c r="O6828" s="22"/>
      <c r="P6828" s="22"/>
    </row>
    <row r="6829" spans="1:16" ht="45" x14ac:dyDescent="0.25">
      <c r="A6829" s="21" t="s">
        <v>10649</v>
      </c>
      <c r="B6829" s="21" t="s">
        <v>49</v>
      </c>
      <c r="C6829" s="22"/>
      <c r="D6829" s="22"/>
      <c r="E6829" s="22"/>
      <c r="F6829" s="22"/>
      <c r="G6829" s="22"/>
      <c r="H6829" s="22"/>
      <c r="I6829" s="22"/>
      <c r="J6829" s="22"/>
      <c r="K6829" s="23">
        <v>1</v>
      </c>
      <c r="L6829" s="23">
        <v>1</v>
      </c>
      <c r="M6829" s="21" t="s">
        <v>50</v>
      </c>
      <c r="N6829" s="21" t="s">
        <v>50</v>
      </c>
      <c r="O6829" s="22"/>
      <c r="P6829" s="22"/>
    </row>
    <row r="6830" spans="1:16" ht="45" x14ac:dyDescent="0.25">
      <c r="A6830" s="21" t="s">
        <v>10650</v>
      </c>
      <c r="B6830" s="21" t="s">
        <v>49</v>
      </c>
      <c r="C6830" s="22"/>
      <c r="D6830" s="22"/>
      <c r="E6830" s="22"/>
      <c r="F6830" s="22"/>
      <c r="G6830" s="22"/>
      <c r="H6830" s="22"/>
      <c r="I6830" s="22"/>
      <c r="J6830" s="22"/>
      <c r="K6830" s="23">
        <v>1</v>
      </c>
      <c r="L6830" s="23">
        <v>1</v>
      </c>
      <c r="M6830" s="21" t="s">
        <v>50</v>
      </c>
      <c r="N6830" s="21" t="s">
        <v>50</v>
      </c>
      <c r="O6830" s="22"/>
      <c r="P6830" s="22"/>
    </row>
    <row r="6831" spans="1:16" ht="45" x14ac:dyDescent="0.25">
      <c r="A6831" s="21" t="s">
        <v>1340</v>
      </c>
      <c r="B6831" s="21" t="s">
        <v>49</v>
      </c>
      <c r="C6831" s="22"/>
      <c r="D6831" s="22"/>
      <c r="E6831" s="23">
        <v>23767225.98</v>
      </c>
      <c r="F6831" s="23">
        <v>47.87</v>
      </c>
      <c r="G6831" s="23">
        <v>38785892.159999996</v>
      </c>
      <c r="H6831" s="23">
        <v>60.21</v>
      </c>
      <c r="I6831" s="23">
        <v>8021790.5300000003</v>
      </c>
      <c r="J6831" s="23">
        <v>12.18</v>
      </c>
      <c r="K6831" s="23">
        <v>1</v>
      </c>
      <c r="L6831" s="23">
        <v>1</v>
      </c>
      <c r="M6831" s="21" t="s">
        <v>50</v>
      </c>
      <c r="N6831" s="21" t="s">
        <v>50</v>
      </c>
      <c r="O6831" s="22"/>
      <c r="P6831" s="22"/>
    </row>
    <row r="6832" spans="1:16" ht="45" x14ac:dyDescent="0.25">
      <c r="A6832" s="21" t="s">
        <v>4727</v>
      </c>
      <c r="B6832" s="21" t="s">
        <v>49</v>
      </c>
      <c r="C6832" s="23">
        <v>29561553.190000001</v>
      </c>
      <c r="D6832" s="23">
        <v>18.75</v>
      </c>
      <c r="E6832" s="23">
        <v>102160381.11</v>
      </c>
      <c r="F6832" s="23">
        <v>231.55</v>
      </c>
      <c r="G6832" s="23">
        <v>32282274.699999999</v>
      </c>
      <c r="H6832" s="23">
        <v>72.47</v>
      </c>
      <c r="I6832" s="23">
        <v>84394110.629999995</v>
      </c>
      <c r="J6832" s="23">
        <v>227.19</v>
      </c>
      <c r="K6832" s="23">
        <v>1</v>
      </c>
      <c r="L6832" s="23">
        <v>1</v>
      </c>
      <c r="M6832" s="21" t="s">
        <v>50</v>
      </c>
      <c r="N6832" s="21" t="s">
        <v>58</v>
      </c>
      <c r="O6832" s="22"/>
      <c r="P6832" s="23">
        <v>398549</v>
      </c>
    </row>
    <row r="6833" spans="1:16" ht="45" x14ac:dyDescent="0.25">
      <c r="A6833" s="21" t="s">
        <v>10651</v>
      </c>
      <c r="B6833" s="21" t="s">
        <v>49</v>
      </c>
      <c r="C6833" s="22"/>
      <c r="D6833" s="22"/>
      <c r="E6833" s="22"/>
      <c r="F6833" s="22"/>
      <c r="G6833" s="22"/>
      <c r="H6833" s="22"/>
      <c r="I6833" s="22"/>
      <c r="J6833" s="22"/>
      <c r="K6833" s="23">
        <v>1</v>
      </c>
      <c r="L6833" s="23">
        <v>1</v>
      </c>
      <c r="M6833" s="21" t="s">
        <v>50</v>
      </c>
      <c r="N6833" s="21" t="s">
        <v>50</v>
      </c>
      <c r="O6833" s="22"/>
      <c r="P6833" s="22"/>
    </row>
    <row r="6834" spans="1:16" ht="45" x14ac:dyDescent="0.25">
      <c r="A6834" s="21" t="s">
        <v>10652</v>
      </c>
      <c r="B6834" s="21" t="s">
        <v>49</v>
      </c>
      <c r="C6834" s="22"/>
      <c r="D6834" s="22"/>
      <c r="E6834" s="22"/>
      <c r="F6834" s="22"/>
      <c r="G6834" s="22"/>
      <c r="H6834" s="22"/>
      <c r="I6834" s="22"/>
      <c r="J6834" s="22"/>
      <c r="K6834" s="23">
        <v>1</v>
      </c>
      <c r="L6834" s="23">
        <v>1</v>
      </c>
      <c r="M6834" s="21" t="s">
        <v>50</v>
      </c>
      <c r="N6834" s="21" t="s">
        <v>50</v>
      </c>
      <c r="O6834" s="22"/>
      <c r="P6834" s="22"/>
    </row>
    <row r="6835" spans="1:16" ht="45" x14ac:dyDescent="0.25">
      <c r="A6835" s="21" t="s">
        <v>10653</v>
      </c>
      <c r="B6835" s="21" t="s">
        <v>198</v>
      </c>
      <c r="C6835" s="22"/>
      <c r="D6835" s="22"/>
      <c r="E6835" s="22"/>
      <c r="F6835" s="22"/>
      <c r="G6835" s="22"/>
      <c r="H6835" s="22"/>
      <c r="I6835" s="22"/>
      <c r="J6835" s="22"/>
      <c r="K6835" s="23">
        <v>1</v>
      </c>
      <c r="L6835" s="23">
        <v>1</v>
      </c>
      <c r="M6835" s="21" t="s">
        <v>50</v>
      </c>
      <c r="N6835" s="21" t="s">
        <v>50</v>
      </c>
      <c r="O6835" s="22"/>
      <c r="P6835" s="22"/>
    </row>
    <row r="6836" spans="1:16" ht="45" x14ac:dyDescent="0.25">
      <c r="A6836" s="21" t="s">
        <v>10654</v>
      </c>
      <c r="B6836" s="21" t="s">
        <v>49</v>
      </c>
      <c r="C6836" s="22"/>
      <c r="D6836" s="22"/>
      <c r="E6836" s="22"/>
      <c r="F6836" s="22"/>
      <c r="G6836" s="22"/>
      <c r="H6836" s="22"/>
      <c r="I6836" s="22"/>
      <c r="J6836" s="22"/>
      <c r="K6836" s="23">
        <v>1</v>
      </c>
      <c r="L6836" s="23">
        <v>1</v>
      </c>
      <c r="M6836" s="21" t="s">
        <v>50</v>
      </c>
      <c r="N6836" s="21" t="s">
        <v>50</v>
      </c>
      <c r="O6836" s="22"/>
      <c r="P6836" s="22"/>
    </row>
    <row r="6837" spans="1:16" ht="45" x14ac:dyDescent="0.25">
      <c r="A6837" s="21" t="s">
        <v>10655</v>
      </c>
      <c r="B6837" s="21" t="s">
        <v>49</v>
      </c>
      <c r="C6837" s="22"/>
      <c r="D6837" s="22"/>
      <c r="E6837" s="22"/>
      <c r="F6837" s="22"/>
      <c r="G6837" s="22"/>
      <c r="H6837" s="22"/>
      <c r="I6837" s="22"/>
      <c r="J6837" s="22"/>
      <c r="K6837" s="23">
        <v>1</v>
      </c>
      <c r="L6837" s="23">
        <v>1</v>
      </c>
      <c r="M6837" s="21" t="s">
        <v>50</v>
      </c>
      <c r="N6837" s="21" t="s">
        <v>50</v>
      </c>
      <c r="O6837" s="22"/>
      <c r="P6837" s="22"/>
    </row>
    <row r="6838" spans="1:16" ht="45" x14ac:dyDescent="0.25">
      <c r="A6838" s="21" t="s">
        <v>10656</v>
      </c>
      <c r="B6838" s="21" t="s">
        <v>198</v>
      </c>
      <c r="C6838" s="22"/>
      <c r="D6838" s="22"/>
      <c r="E6838" s="22"/>
      <c r="F6838" s="22"/>
      <c r="G6838" s="22"/>
      <c r="H6838" s="22"/>
      <c r="I6838" s="22"/>
      <c r="J6838" s="22"/>
      <c r="K6838" s="23">
        <v>1</v>
      </c>
      <c r="L6838" s="23">
        <v>1</v>
      </c>
      <c r="M6838" s="21" t="s">
        <v>50</v>
      </c>
      <c r="N6838" s="21" t="s">
        <v>50</v>
      </c>
      <c r="O6838" s="22"/>
      <c r="P6838" s="22"/>
    </row>
    <row r="6839" spans="1:16" ht="45" x14ac:dyDescent="0.25">
      <c r="A6839" s="21" t="s">
        <v>10657</v>
      </c>
      <c r="B6839" s="21" t="s">
        <v>49</v>
      </c>
      <c r="C6839" s="22"/>
      <c r="D6839" s="22"/>
      <c r="E6839" s="22"/>
      <c r="F6839" s="22"/>
      <c r="G6839" s="22"/>
      <c r="H6839" s="22"/>
      <c r="I6839" s="22"/>
      <c r="J6839" s="22"/>
      <c r="K6839" s="23">
        <v>1</v>
      </c>
      <c r="L6839" s="23">
        <v>1</v>
      </c>
      <c r="M6839" s="21" t="s">
        <v>50</v>
      </c>
      <c r="N6839" s="21" t="s">
        <v>50</v>
      </c>
      <c r="O6839" s="22"/>
      <c r="P6839" s="22"/>
    </row>
    <row r="6840" spans="1:16" ht="45" x14ac:dyDescent="0.25">
      <c r="A6840" s="21" t="s">
        <v>10658</v>
      </c>
      <c r="B6840" s="21" t="s">
        <v>49</v>
      </c>
      <c r="C6840" s="22"/>
      <c r="D6840" s="22"/>
      <c r="E6840" s="22"/>
      <c r="F6840" s="22"/>
      <c r="G6840" s="22"/>
      <c r="H6840" s="22"/>
      <c r="I6840" s="22"/>
      <c r="J6840" s="22"/>
      <c r="K6840" s="23">
        <v>1</v>
      </c>
      <c r="L6840" s="23">
        <v>1</v>
      </c>
      <c r="M6840" s="21" t="s">
        <v>50</v>
      </c>
      <c r="N6840" s="21" t="s">
        <v>50</v>
      </c>
      <c r="O6840" s="22"/>
      <c r="P6840" s="22"/>
    </row>
    <row r="6841" spans="1:16" ht="45" x14ac:dyDescent="0.25">
      <c r="A6841" s="21" t="s">
        <v>10659</v>
      </c>
      <c r="B6841" s="21" t="s">
        <v>49</v>
      </c>
      <c r="C6841" s="22"/>
      <c r="D6841" s="22"/>
      <c r="E6841" s="22"/>
      <c r="F6841" s="22"/>
      <c r="G6841" s="22"/>
      <c r="H6841" s="22"/>
      <c r="I6841" s="22"/>
      <c r="J6841" s="22"/>
      <c r="K6841" s="23">
        <v>1</v>
      </c>
      <c r="L6841" s="23">
        <v>1</v>
      </c>
      <c r="M6841" s="21" t="s">
        <v>50</v>
      </c>
      <c r="N6841" s="21" t="s">
        <v>50</v>
      </c>
      <c r="O6841" s="22"/>
      <c r="P6841" s="22"/>
    </row>
    <row r="6842" spans="1:16" ht="45" x14ac:dyDescent="0.25">
      <c r="A6842" s="21" t="s">
        <v>10660</v>
      </c>
      <c r="B6842" s="21" t="s">
        <v>49</v>
      </c>
      <c r="C6842" s="22"/>
      <c r="D6842" s="22"/>
      <c r="E6842" s="22"/>
      <c r="F6842" s="22"/>
      <c r="G6842" s="22"/>
      <c r="H6842" s="22"/>
      <c r="I6842" s="22"/>
      <c r="J6842" s="22"/>
      <c r="K6842" s="23">
        <v>1</v>
      </c>
      <c r="L6842" s="23">
        <v>1</v>
      </c>
      <c r="M6842" s="21" t="s">
        <v>50</v>
      </c>
      <c r="N6842" s="21" t="s">
        <v>50</v>
      </c>
      <c r="O6842" s="22"/>
      <c r="P6842" s="22"/>
    </row>
    <row r="6843" spans="1:16" ht="45" x14ac:dyDescent="0.25">
      <c r="A6843" s="21" t="s">
        <v>10661</v>
      </c>
      <c r="B6843" s="21" t="s">
        <v>49</v>
      </c>
      <c r="C6843" s="22"/>
      <c r="D6843" s="22"/>
      <c r="E6843" s="22"/>
      <c r="F6843" s="22"/>
      <c r="G6843" s="22"/>
      <c r="H6843" s="22"/>
      <c r="I6843" s="22"/>
      <c r="J6843" s="22"/>
      <c r="K6843" s="23">
        <v>1</v>
      </c>
      <c r="L6843" s="23">
        <v>1</v>
      </c>
      <c r="M6843" s="21" t="s">
        <v>50</v>
      </c>
      <c r="N6843" s="21" t="s">
        <v>50</v>
      </c>
      <c r="O6843" s="22"/>
      <c r="P6843" s="22"/>
    </row>
    <row r="6844" spans="1:16" ht="45" x14ac:dyDescent="0.25">
      <c r="A6844" s="21" t="s">
        <v>10662</v>
      </c>
      <c r="B6844" s="21" t="s">
        <v>198</v>
      </c>
      <c r="C6844" s="22"/>
      <c r="D6844" s="22"/>
      <c r="E6844" s="22"/>
      <c r="F6844" s="22"/>
      <c r="G6844" s="22"/>
      <c r="H6844" s="22"/>
      <c r="I6844" s="22"/>
      <c r="J6844" s="22"/>
      <c r="K6844" s="23">
        <v>1</v>
      </c>
      <c r="L6844" s="23">
        <v>1</v>
      </c>
      <c r="M6844" s="21" t="s">
        <v>50</v>
      </c>
      <c r="N6844" s="21" t="s">
        <v>50</v>
      </c>
      <c r="O6844" s="22"/>
      <c r="P6844" s="22"/>
    </row>
    <row r="6845" spans="1:16" ht="45" x14ac:dyDescent="0.25">
      <c r="A6845" s="21" t="s">
        <v>10663</v>
      </c>
      <c r="B6845" s="21" t="s">
        <v>49</v>
      </c>
      <c r="C6845" s="22"/>
      <c r="D6845" s="22"/>
      <c r="E6845" s="22"/>
      <c r="F6845" s="22"/>
      <c r="G6845" s="22"/>
      <c r="H6845" s="22"/>
      <c r="I6845" s="22"/>
      <c r="J6845" s="22"/>
      <c r="K6845" s="23">
        <v>1</v>
      </c>
      <c r="L6845" s="23">
        <v>1</v>
      </c>
      <c r="M6845" s="21" t="s">
        <v>50</v>
      </c>
      <c r="N6845" s="21" t="s">
        <v>50</v>
      </c>
      <c r="O6845" s="22"/>
      <c r="P6845" s="22"/>
    </row>
    <row r="6846" spans="1:16" ht="45" x14ac:dyDescent="0.25">
      <c r="A6846" s="21" t="s">
        <v>10664</v>
      </c>
      <c r="B6846" s="21" t="s">
        <v>49</v>
      </c>
      <c r="C6846" s="22"/>
      <c r="D6846" s="22"/>
      <c r="E6846" s="22"/>
      <c r="F6846" s="22"/>
      <c r="G6846" s="22"/>
      <c r="H6846" s="22"/>
      <c r="I6846" s="22"/>
      <c r="J6846" s="22"/>
      <c r="K6846" s="23">
        <v>1</v>
      </c>
      <c r="L6846" s="23">
        <v>1</v>
      </c>
      <c r="M6846" s="21" t="s">
        <v>50</v>
      </c>
      <c r="N6846" s="21" t="s">
        <v>50</v>
      </c>
      <c r="O6846" s="22"/>
      <c r="P6846" s="22"/>
    </row>
    <row r="6847" spans="1:16" ht="45" x14ac:dyDescent="0.25">
      <c r="A6847" s="21" t="s">
        <v>10665</v>
      </c>
      <c r="B6847" s="21" t="s">
        <v>49</v>
      </c>
      <c r="C6847" s="22"/>
      <c r="D6847" s="22"/>
      <c r="E6847" s="22"/>
      <c r="F6847" s="22"/>
      <c r="G6847" s="22"/>
      <c r="H6847" s="22"/>
      <c r="I6847" s="22"/>
      <c r="J6847" s="22"/>
      <c r="K6847" s="23">
        <v>1</v>
      </c>
      <c r="L6847" s="23">
        <v>1</v>
      </c>
      <c r="M6847" s="21" t="s">
        <v>50</v>
      </c>
      <c r="N6847" s="21" t="s">
        <v>50</v>
      </c>
      <c r="O6847" s="22"/>
      <c r="P6847" s="22"/>
    </row>
    <row r="6848" spans="1:16" ht="45" x14ac:dyDescent="0.25">
      <c r="A6848" s="21" t="s">
        <v>10666</v>
      </c>
      <c r="B6848" s="21" t="s">
        <v>49</v>
      </c>
      <c r="C6848" s="22"/>
      <c r="D6848" s="22"/>
      <c r="E6848" s="22"/>
      <c r="F6848" s="22"/>
      <c r="G6848" s="22"/>
      <c r="H6848" s="22"/>
      <c r="I6848" s="22"/>
      <c r="J6848" s="22"/>
      <c r="K6848" s="23">
        <v>1</v>
      </c>
      <c r="L6848" s="23">
        <v>1</v>
      </c>
      <c r="M6848" s="21" t="s">
        <v>50</v>
      </c>
      <c r="N6848" s="21" t="s">
        <v>50</v>
      </c>
      <c r="O6848" s="22"/>
      <c r="P6848" s="22"/>
    </row>
    <row r="6849" spans="1:16" ht="45" x14ac:dyDescent="0.25">
      <c r="A6849" s="21" t="s">
        <v>10667</v>
      </c>
      <c r="B6849" s="21" t="s">
        <v>49</v>
      </c>
      <c r="C6849" s="22"/>
      <c r="D6849" s="22"/>
      <c r="E6849" s="22"/>
      <c r="F6849" s="22"/>
      <c r="G6849" s="22"/>
      <c r="H6849" s="22"/>
      <c r="I6849" s="22"/>
      <c r="J6849" s="22"/>
      <c r="K6849" s="23">
        <v>1</v>
      </c>
      <c r="L6849" s="23">
        <v>1</v>
      </c>
      <c r="M6849" s="21" t="s">
        <v>50</v>
      </c>
      <c r="N6849" s="21" t="s">
        <v>50</v>
      </c>
      <c r="O6849" s="22"/>
      <c r="P6849" s="22"/>
    </row>
    <row r="6850" spans="1:16" ht="45" x14ac:dyDescent="0.25">
      <c r="A6850" s="21" t="s">
        <v>10668</v>
      </c>
      <c r="B6850" s="21" t="s">
        <v>49</v>
      </c>
      <c r="C6850" s="22"/>
      <c r="D6850" s="22"/>
      <c r="E6850" s="22"/>
      <c r="F6850" s="22"/>
      <c r="G6850" s="22"/>
      <c r="H6850" s="22"/>
      <c r="I6850" s="22"/>
      <c r="J6850" s="22"/>
      <c r="K6850" s="23">
        <v>1</v>
      </c>
      <c r="L6850" s="23">
        <v>1</v>
      </c>
      <c r="M6850" s="21" t="s">
        <v>50</v>
      </c>
      <c r="N6850" s="21" t="s">
        <v>50</v>
      </c>
      <c r="O6850" s="22"/>
      <c r="P6850" s="22"/>
    </row>
    <row r="6851" spans="1:16" ht="45" x14ac:dyDescent="0.25">
      <c r="A6851" s="21" t="s">
        <v>10669</v>
      </c>
      <c r="B6851" s="21" t="s">
        <v>49</v>
      </c>
      <c r="C6851" s="22"/>
      <c r="D6851" s="22"/>
      <c r="E6851" s="22"/>
      <c r="F6851" s="22"/>
      <c r="G6851" s="22"/>
      <c r="H6851" s="22"/>
      <c r="I6851" s="22"/>
      <c r="J6851" s="22"/>
      <c r="K6851" s="23">
        <v>1</v>
      </c>
      <c r="L6851" s="23">
        <v>1</v>
      </c>
      <c r="M6851" s="21" t="s">
        <v>50</v>
      </c>
      <c r="N6851" s="21" t="s">
        <v>50</v>
      </c>
      <c r="O6851" s="22"/>
      <c r="P6851" s="22"/>
    </row>
    <row r="6852" spans="1:16" ht="45" x14ac:dyDescent="0.25">
      <c r="A6852" s="21" t="s">
        <v>4729</v>
      </c>
      <c r="B6852" s="21" t="s">
        <v>49</v>
      </c>
      <c r="C6852" s="23">
        <v>4354870.91</v>
      </c>
      <c r="D6852" s="23">
        <v>244.33</v>
      </c>
      <c r="E6852" s="23">
        <v>7565677.4299999997</v>
      </c>
      <c r="F6852" s="23">
        <v>484.31</v>
      </c>
      <c r="G6852" s="23">
        <v>7411251.8099999996</v>
      </c>
      <c r="H6852" s="23">
        <v>443.15</v>
      </c>
      <c r="I6852" s="23">
        <v>7100247.2400000002</v>
      </c>
      <c r="J6852" s="23">
        <v>458.41</v>
      </c>
      <c r="K6852" s="23">
        <v>1</v>
      </c>
      <c r="L6852" s="23">
        <v>1</v>
      </c>
      <c r="M6852" s="21" t="s">
        <v>50</v>
      </c>
      <c r="N6852" s="21" t="s">
        <v>5192</v>
      </c>
      <c r="O6852" s="22"/>
      <c r="P6852" s="23">
        <v>18784.75</v>
      </c>
    </row>
    <row r="6853" spans="1:16" ht="45" x14ac:dyDescent="0.25">
      <c r="A6853" s="21" t="s">
        <v>10670</v>
      </c>
      <c r="B6853" s="21" t="s">
        <v>49</v>
      </c>
      <c r="C6853" s="22"/>
      <c r="D6853" s="22"/>
      <c r="E6853" s="22"/>
      <c r="F6853" s="22"/>
      <c r="G6853" s="22"/>
      <c r="H6853" s="22"/>
      <c r="I6853" s="22"/>
      <c r="J6853" s="22"/>
      <c r="K6853" s="23">
        <v>1</v>
      </c>
      <c r="L6853" s="23">
        <v>1</v>
      </c>
      <c r="M6853" s="21" t="s">
        <v>50</v>
      </c>
      <c r="N6853" s="21" t="s">
        <v>50</v>
      </c>
      <c r="O6853" s="22"/>
      <c r="P6853" s="22"/>
    </row>
    <row r="6854" spans="1:16" ht="45" x14ac:dyDescent="0.25">
      <c r="A6854" s="21" t="s">
        <v>10671</v>
      </c>
      <c r="B6854" s="21" t="s">
        <v>49</v>
      </c>
      <c r="C6854" s="22"/>
      <c r="D6854" s="22"/>
      <c r="E6854" s="22"/>
      <c r="F6854" s="22"/>
      <c r="G6854" s="22"/>
      <c r="H6854" s="22"/>
      <c r="I6854" s="22"/>
      <c r="J6854" s="22"/>
      <c r="K6854" s="23">
        <v>1</v>
      </c>
      <c r="L6854" s="23">
        <v>1</v>
      </c>
      <c r="M6854" s="21" t="s">
        <v>50</v>
      </c>
      <c r="N6854" s="21" t="s">
        <v>50</v>
      </c>
      <c r="O6854" s="22"/>
      <c r="P6854" s="22"/>
    </row>
    <row r="6855" spans="1:16" ht="45" x14ac:dyDescent="0.25">
      <c r="A6855" s="21" t="s">
        <v>10672</v>
      </c>
      <c r="B6855" s="21" t="s">
        <v>49</v>
      </c>
      <c r="C6855" s="22"/>
      <c r="D6855" s="22"/>
      <c r="E6855" s="22"/>
      <c r="F6855" s="22"/>
      <c r="G6855" s="22"/>
      <c r="H6855" s="22"/>
      <c r="I6855" s="22"/>
      <c r="J6855" s="22"/>
      <c r="K6855" s="23">
        <v>1</v>
      </c>
      <c r="L6855" s="23">
        <v>1</v>
      </c>
      <c r="M6855" s="21" t="s">
        <v>50</v>
      </c>
      <c r="N6855" s="21" t="s">
        <v>50</v>
      </c>
      <c r="O6855" s="22"/>
      <c r="P6855" s="22"/>
    </row>
    <row r="6856" spans="1:16" ht="45" x14ac:dyDescent="0.25">
      <c r="A6856" s="21" t="s">
        <v>10673</v>
      </c>
      <c r="B6856" s="21" t="s">
        <v>49</v>
      </c>
      <c r="C6856" s="22"/>
      <c r="D6856" s="22"/>
      <c r="E6856" s="22"/>
      <c r="F6856" s="22"/>
      <c r="G6856" s="22"/>
      <c r="H6856" s="22"/>
      <c r="I6856" s="22"/>
      <c r="J6856" s="22"/>
      <c r="K6856" s="23">
        <v>1</v>
      </c>
      <c r="L6856" s="23">
        <v>1</v>
      </c>
      <c r="M6856" s="21" t="s">
        <v>50</v>
      </c>
      <c r="N6856" s="21" t="s">
        <v>50</v>
      </c>
      <c r="O6856" s="22"/>
      <c r="P6856" s="22"/>
    </row>
    <row r="6857" spans="1:16" ht="45" x14ac:dyDescent="0.25">
      <c r="A6857" s="21" t="s">
        <v>10674</v>
      </c>
      <c r="B6857" s="21" t="s">
        <v>49</v>
      </c>
      <c r="C6857" s="22"/>
      <c r="D6857" s="22"/>
      <c r="E6857" s="22"/>
      <c r="F6857" s="22"/>
      <c r="G6857" s="22"/>
      <c r="H6857" s="22"/>
      <c r="I6857" s="22"/>
      <c r="J6857" s="22"/>
      <c r="K6857" s="23">
        <v>1</v>
      </c>
      <c r="L6857" s="23">
        <v>1</v>
      </c>
      <c r="M6857" s="21" t="s">
        <v>50</v>
      </c>
      <c r="N6857" s="21" t="s">
        <v>50</v>
      </c>
      <c r="O6857" s="22"/>
      <c r="P6857" s="22"/>
    </row>
    <row r="6858" spans="1:16" ht="45" x14ac:dyDescent="0.25">
      <c r="A6858" s="21" t="s">
        <v>10675</v>
      </c>
      <c r="B6858" s="21" t="s">
        <v>49</v>
      </c>
      <c r="C6858" s="22"/>
      <c r="D6858" s="22"/>
      <c r="E6858" s="22"/>
      <c r="F6858" s="22"/>
      <c r="G6858" s="22"/>
      <c r="H6858" s="22"/>
      <c r="I6858" s="22"/>
      <c r="J6858" s="22"/>
      <c r="K6858" s="23">
        <v>1</v>
      </c>
      <c r="L6858" s="23">
        <v>1</v>
      </c>
      <c r="M6858" s="21" t="s">
        <v>50</v>
      </c>
      <c r="N6858" s="21" t="s">
        <v>50</v>
      </c>
      <c r="O6858" s="22"/>
      <c r="P6858" s="22"/>
    </row>
    <row r="6859" spans="1:16" ht="45" x14ac:dyDescent="0.25">
      <c r="A6859" s="21" t="s">
        <v>10676</v>
      </c>
      <c r="B6859" s="21" t="s">
        <v>49</v>
      </c>
      <c r="C6859" s="22"/>
      <c r="D6859" s="22"/>
      <c r="E6859" s="22"/>
      <c r="F6859" s="22"/>
      <c r="G6859" s="22"/>
      <c r="H6859" s="22"/>
      <c r="I6859" s="22"/>
      <c r="J6859" s="22"/>
      <c r="K6859" s="23">
        <v>1</v>
      </c>
      <c r="L6859" s="23">
        <v>1</v>
      </c>
      <c r="M6859" s="21" t="s">
        <v>50</v>
      </c>
      <c r="N6859" s="21" t="s">
        <v>50</v>
      </c>
      <c r="O6859" s="22"/>
      <c r="P6859" s="22"/>
    </row>
    <row r="6860" spans="1:16" ht="45" x14ac:dyDescent="0.25">
      <c r="A6860" s="21" t="s">
        <v>10677</v>
      </c>
      <c r="B6860" s="21" t="s">
        <v>49</v>
      </c>
      <c r="C6860" s="22"/>
      <c r="D6860" s="22"/>
      <c r="E6860" s="22"/>
      <c r="F6860" s="22"/>
      <c r="G6860" s="22"/>
      <c r="H6860" s="22"/>
      <c r="I6860" s="22"/>
      <c r="J6860" s="22"/>
      <c r="K6860" s="23">
        <v>1</v>
      </c>
      <c r="L6860" s="23">
        <v>1</v>
      </c>
      <c r="M6860" s="21" t="s">
        <v>50</v>
      </c>
      <c r="N6860" s="21" t="s">
        <v>50</v>
      </c>
      <c r="O6860" s="22"/>
      <c r="P6860" s="22"/>
    </row>
    <row r="6861" spans="1:16" ht="45" x14ac:dyDescent="0.25">
      <c r="A6861" s="21" t="s">
        <v>4731</v>
      </c>
      <c r="B6861" s="21" t="s">
        <v>49</v>
      </c>
      <c r="C6861" s="23">
        <v>28531681.190000001</v>
      </c>
      <c r="D6861" s="23">
        <v>289.27999999999997</v>
      </c>
      <c r="E6861" s="23">
        <v>47576846.640000001</v>
      </c>
      <c r="F6861" s="23">
        <v>321.92</v>
      </c>
      <c r="G6861" s="23">
        <v>7731143.8200000003</v>
      </c>
      <c r="H6861" s="23">
        <v>101.42</v>
      </c>
      <c r="I6861" s="23">
        <v>11713830.91</v>
      </c>
      <c r="J6861" s="23">
        <v>146.94999999999999</v>
      </c>
      <c r="K6861" s="23">
        <v>1</v>
      </c>
      <c r="L6861" s="23">
        <v>1</v>
      </c>
      <c r="M6861" s="21" t="s">
        <v>50</v>
      </c>
      <c r="N6861" s="21" t="s">
        <v>1462</v>
      </c>
      <c r="O6861" s="22"/>
      <c r="P6861" s="23">
        <v>74339.5</v>
      </c>
    </row>
    <row r="6862" spans="1:16" ht="45" x14ac:dyDescent="0.25">
      <c r="A6862" s="21" t="s">
        <v>10678</v>
      </c>
      <c r="B6862" s="21" t="s">
        <v>49</v>
      </c>
      <c r="C6862" s="22"/>
      <c r="D6862" s="22"/>
      <c r="E6862" s="22"/>
      <c r="F6862" s="22"/>
      <c r="G6862" s="22"/>
      <c r="H6862" s="22"/>
      <c r="I6862" s="22"/>
      <c r="J6862" s="22"/>
      <c r="K6862" s="23">
        <v>1</v>
      </c>
      <c r="L6862" s="23">
        <v>1</v>
      </c>
      <c r="M6862" s="21" t="s">
        <v>50</v>
      </c>
      <c r="N6862" s="21" t="s">
        <v>50</v>
      </c>
      <c r="O6862" s="22"/>
      <c r="P6862" s="22"/>
    </row>
    <row r="6863" spans="1:16" ht="45" x14ac:dyDescent="0.25">
      <c r="A6863" s="21" t="s">
        <v>10679</v>
      </c>
      <c r="B6863" s="21" t="s">
        <v>49</v>
      </c>
      <c r="C6863" s="22"/>
      <c r="D6863" s="22"/>
      <c r="E6863" s="22"/>
      <c r="F6863" s="22"/>
      <c r="G6863" s="22"/>
      <c r="H6863" s="22"/>
      <c r="I6863" s="22"/>
      <c r="J6863" s="22"/>
      <c r="K6863" s="23">
        <v>1</v>
      </c>
      <c r="L6863" s="23">
        <v>1</v>
      </c>
      <c r="M6863" s="21" t="s">
        <v>50</v>
      </c>
      <c r="N6863" s="21" t="s">
        <v>50</v>
      </c>
      <c r="O6863" s="22"/>
      <c r="P6863" s="22"/>
    </row>
    <row r="6864" spans="1:16" ht="45" x14ac:dyDescent="0.25">
      <c r="A6864" s="21" t="s">
        <v>10680</v>
      </c>
      <c r="B6864" s="21" t="s">
        <v>49</v>
      </c>
      <c r="C6864" s="22"/>
      <c r="D6864" s="22"/>
      <c r="E6864" s="22"/>
      <c r="F6864" s="22"/>
      <c r="G6864" s="22"/>
      <c r="H6864" s="22"/>
      <c r="I6864" s="22"/>
      <c r="J6864" s="22"/>
      <c r="K6864" s="23">
        <v>1</v>
      </c>
      <c r="L6864" s="23">
        <v>1</v>
      </c>
      <c r="M6864" s="21" t="s">
        <v>50</v>
      </c>
      <c r="N6864" s="21" t="s">
        <v>50</v>
      </c>
      <c r="O6864" s="22"/>
      <c r="P6864" s="22"/>
    </row>
    <row r="6865" spans="1:16" ht="45" x14ac:dyDescent="0.25">
      <c r="A6865" s="21" t="s">
        <v>10681</v>
      </c>
      <c r="B6865" s="21" t="s">
        <v>49</v>
      </c>
      <c r="C6865" s="22"/>
      <c r="D6865" s="22"/>
      <c r="E6865" s="22"/>
      <c r="F6865" s="22"/>
      <c r="G6865" s="22"/>
      <c r="H6865" s="22"/>
      <c r="I6865" s="22"/>
      <c r="J6865" s="22"/>
      <c r="K6865" s="23">
        <v>1</v>
      </c>
      <c r="L6865" s="23">
        <v>1</v>
      </c>
      <c r="M6865" s="21" t="s">
        <v>50</v>
      </c>
      <c r="N6865" s="21" t="s">
        <v>50</v>
      </c>
      <c r="O6865" s="22"/>
      <c r="P6865" s="22"/>
    </row>
    <row r="6866" spans="1:16" ht="45" x14ac:dyDescent="0.25">
      <c r="A6866" s="21" t="s">
        <v>10682</v>
      </c>
      <c r="B6866" s="21" t="s">
        <v>49</v>
      </c>
      <c r="C6866" s="22"/>
      <c r="D6866" s="22"/>
      <c r="E6866" s="22"/>
      <c r="F6866" s="22"/>
      <c r="G6866" s="22"/>
      <c r="H6866" s="22"/>
      <c r="I6866" s="22"/>
      <c r="J6866" s="22"/>
      <c r="K6866" s="23">
        <v>1</v>
      </c>
      <c r="L6866" s="23">
        <v>1</v>
      </c>
      <c r="M6866" s="21" t="s">
        <v>50</v>
      </c>
      <c r="N6866" s="21" t="s">
        <v>50</v>
      </c>
      <c r="O6866" s="22"/>
      <c r="P6866" s="22"/>
    </row>
    <row r="6867" spans="1:16" ht="45" x14ac:dyDescent="0.25">
      <c r="A6867" s="21" t="s">
        <v>10683</v>
      </c>
      <c r="B6867" s="21" t="s">
        <v>49</v>
      </c>
      <c r="C6867" s="22"/>
      <c r="D6867" s="22"/>
      <c r="E6867" s="22"/>
      <c r="F6867" s="22"/>
      <c r="G6867" s="22"/>
      <c r="H6867" s="22"/>
      <c r="I6867" s="22"/>
      <c r="J6867" s="22"/>
      <c r="K6867" s="23">
        <v>1</v>
      </c>
      <c r="L6867" s="23">
        <v>1</v>
      </c>
      <c r="M6867" s="21" t="s">
        <v>50</v>
      </c>
      <c r="N6867" s="21" t="s">
        <v>50</v>
      </c>
      <c r="O6867" s="22"/>
      <c r="P6867" s="22"/>
    </row>
    <row r="6868" spans="1:16" ht="45" x14ac:dyDescent="0.25">
      <c r="A6868" s="21" t="s">
        <v>10684</v>
      </c>
      <c r="B6868" s="21" t="s">
        <v>49</v>
      </c>
      <c r="C6868" s="22"/>
      <c r="D6868" s="22"/>
      <c r="E6868" s="22"/>
      <c r="F6868" s="22"/>
      <c r="G6868" s="22"/>
      <c r="H6868" s="22"/>
      <c r="I6868" s="22"/>
      <c r="J6868" s="22"/>
      <c r="K6868" s="23">
        <v>1</v>
      </c>
      <c r="L6868" s="23">
        <v>1</v>
      </c>
      <c r="M6868" s="21" t="s">
        <v>50</v>
      </c>
      <c r="N6868" s="21" t="s">
        <v>50</v>
      </c>
      <c r="O6868" s="22"/>
      <c r="P6868" s="22"/>
    </row>
    <row r="6869" spans="1:16" ht="45" x14ac:dyDescent="0.25">
      <c r="A6869" s="21" t="s">
        <v>10685</v>
      </c>
      <c r="B6869" s="21" t="s">
        <v>49</v>
      </c>
      <c r="C6869" s="22"/>
      <c r="D6869" s="22"/>
      <c r="E6869" s="22"/>
      <c r="F6869" s="22"/>
      <c r="G6869" s="22"/>
      <c r="H6869" s="22"/>
      <c r="I6869" s="22"/>
      <c r="J6869" s="22"/>
      <c r="K6869" s="23">
        <v>1</v>
      </c>
      <c r="L6869" s="23">
        <v>1</v>
      </c>
      <c r="M6869" s="21" t="s">
        <v>50</v>
      </c>
      <c r="N6869" s="21" t="s">
        <v>50</v>
      </c>
      <c r="O6869" s="22"/>
      <c r="P6869" s="22"/>
    </row>
    <row r="6870" spans="1:16" ht="45" x14ac:dyDescent="0.25">
      <c r="A6870" s="21" t="s">
        <v>10686</v>
      </c>
      <c r="B6870" s="21" t="s">
        <v>49</v>
      </c>
      <c r="C6870" s="22"/>
      <c r="D6870" s="22"/>
      <c r="E6870" s="22"/>
      <c r="F6870" s="22"/>
      <c r="G6870" s="22"/>
      <c r="H6870" s="22"/>
      <c r="I6870" s="22"/>
      <c r="J6870" s="22"/>
      <c r="K6870" s="23">
        <v>1</v>
      </c>
      <c r="L6870" s="23">
        <v>1</v>
      </c>
      <c r="M6870" s="21" t="s">
        <v>50</v>
      </c>
      <c r="N6870" s="21" t="s">
        <v>50</v>
      </c>
      <c r="O6870" s="22"/>
      <c r="P6870" s="22"/>
    </row>
    <row r="6871" spans="1:16" ht="45" x14ac:dyDescent="0.25">
      <c r="A6871" s="21" t="s">
        <v>10687</v>
      </c>
      <c r="B6871" s="21" t="s">
        <v>49</v>
      </c>
      <c r="C6871" s="22"/>
      <c r="D6871" s="22"/>
      <c r="E6871" s="22"/>
      <c r="F6871" s="22"/>
      <c r="G6871" s="22"/>
      <c r="H6871" s="22"/>
      <c r="I6871" s="22"/>
      <c r="J6871" s="22"/>
      <c r="K6871" s="23">
        <v>1</v>
      </c>
      <c r="L6871" s="23">
        <v>1</v>
      </c>
      <c r="M6871" s="21" t="s">
        <v>50</v>
      </c>
      <c r="N6871" s="21" t="s">
        <v>50</v>
      </c>
      <c r="O6871" s="22"/>
      <c r="P6871" s="22"/>
    </row>
    <row r="6872" spans="1:16" ht="45" x14ac:dyDescent="0.25">
      <c r="A6872" s="21" t="s">
        <v>4734</v>
      </c>
      <c r="B6872" s="21" t="s">
        <v>49</v>
      </c>
      <c r="C6872" s="23">
        <v>13416359.68</v>
      </c>
      <c r="D6872" s="23">
        <v>390.87</v>
      </c>
      <c r="E6872" s="23">
        <v>65586073.350000001</v>
      </c>
      <c r="F6872" s="23">
        <v>633.44000000000005</v>
      </c>
      <c r="G6872" s="23">
        <v>79196115.900000006</v>
      </c>
      <c r="H6872" s="23">
        <v>808.44</v>
      </c>
      <c r="I6872" s="23">
        <v>75382825.510000005</v>
      </c>
      <c r="J6872" s="23">
        <v>749.88</v>
      </c>
      <c r="K6872" s="23">
        <v>1</v>
      </c>
      <c r="L6872" s="23">
        <v>1</v>
      </c>
      <c r="M6872" s="21" t="s">
        <v>50</v>
      </c>
      <c r="N6872" s="21" t="s">
        <v>1462</v>
      </c>
      <c r="O6872" s="22"/>
      <c r="P6872" s="23">
        <v>44870</v>
      </c>
    </row>
    <row r="6873" spans="1:16" ht="45" x14ac:dyDescent="0.25">
      <c r="A6873" s="21" t="s">
        <v>10688</v>
      </c>
      <c r="B6873" s="21" t="s">
        <v>49</v>
      </c>
      <c r="C6873" s="22"/>
      <c r="D6873" s="22"/>
      <c r="E6873" s="22"/>
      <c r="F6873" s="22"/>
      <c r="G6873" s="22"/>
      <c r="H6873" s="22"/>
      <c r="I6873" s="22"/>
      <c r="J6873" s="22"/>
      <c r="K6873" s="23">
        <v>1</v>
      </c>
      <c r="L6873" s="23">
        <v>1</v>
      </c>
      <c r="M6873" s="21" t="s">
        <v>50</v>
      </c>
      <c r="N6873" s="21" t="s">
        <v>50</v>
      </c>
      <c r="O6873" s="22"/>
      <c r="P6873" s="22"/>
    </row>
    <row r="6874" spans="1:16" ht="45" x14ac:dyDescent="0.25">
      <c r="A6874" s="21" t="s">
        <v>10689</v>
      </c>
      <c r="B6874" s="21" t="s">
        <v>49</v>
      </c>
      <c r="C6874" s="22"/>
      <c r="D6874" s="22"/>
      <c r="E6874" s="22"/>
      <c r="F6874" s="22"/>
      <c r="G6874" s="22"/>
      <c r="H6874" s="22"/>
      <c r="I6874" s="22"/>
      <c r="J6874" s="22"/>
      <c r="K6874" s="23">
        <v>1</v>
      </c>
      <c r="L6874" s="23">
        <v>1</v>
      </c>
      <c r="M6874" s="21" t="s">
        <v>50</v>
      </c>
      <c r="N6874" s="21" t="s">
        <v>50</v>
      </c>
      <c r="O6874" s="22"/>
      <c r="P6874" s="22"/>
    </row>
    <row r="6875" spans="1:16" ht="45" x14ac:dyDescent="0.25">
      <c r="A6875" s="21" t="s">
        <v>10690</v>
      </c>
      <c r="B6875" s="21" t="s">
        <v>49</v>
      </c>
      <c r="C6875" s="22"/>
      <c r="D6875" s="22"/>
      <c r="E6875" s="22"/>
      <c r="F6875" s="22"/>
      <c r="G6875" s="22"/>
      <c r="H6875" s="22"/>
      <c r="I6875" s="22"/>
      <c r="J6875" s="22"/>
      <c r="K6875" s="23">
        <v>1</v>
      </c>
      <c r="L6875" s="23">
        <v>1</v>
      </c>
      <c r="M6875" s="21" t="s">
        <v>50</v>
      </c>
      <c r="N6875" s="21" t="s">
        <v>50</v>
      </c>
      <c r="O6875" s="22"/>
      <c r="P6875" s="22"/>
    </row>
    <row r="6876" spans="1:16" ht="45" x14ac:dyDescent="0.25">
      <c r="A6876" s="21" t="s">
        <v>10691</v>
      </c>
      <c r="B6876" s="21" t="s">
        <v>49</v>
      </c>
      <c r="C6876" s="22"/>
      <c r="D6876" s="22"/>
      <c r="E6876" s="22"/>
      <c r="F6876" s="22"/>
      <c r="G6876" s="22"/>
      <c r="H6876" s="22"/>
      <c r="I6876" s="22"/>
      <c r="J6876" s="22"/>
      <c r="K6876" s="23">
        <v>1</v>
      </c>
      <c r="L6876" s="23">
        <v>1</v>
      </c>
      <c r="M6876" s="21" t="s">
        <v>50</v>
      </c>
      <c r="N6876" s="21" t="s">
        <v>50</v>
      </c>
      <c r="O6876" s="22"/>
      <c r="P6876" s="22"/>
    </row>
    <row r="6877" spans="1:16" ht="45" x14ac:dyDescent="0.25">
      <c r="A6877" s="21" t="s">
        <v>4738</v>
      </c>
      <c r="B6877" s="21" t="s">
        <v>49</v>
      </c>
      <c r="C6877" s="23">
        <v>3215401.38</v>
      </c>
      <c r="D6877" s="23">
        <v>1700.97</v>
      </c>
      <c r="E6877" s="23">
        <v>11399643.43</v>
      </c>
      <c r="F6877" s="23">
        <v>1745.4</v>
      </c>
      <c r="G6877" s="23">
        <v>7885411.1699999999</v>
      </c>
      <c r="H6877" s="23">
        <v>1545.09</v>
      </c>
      <c r="I6877" s="23">
        <v>10369668.210000001</v>
      </c>
      <c r="J6877" s="23">
        <v>1828.72</v>
      </c>
      <c r="K6877" s="23">
        <v>1</v>
      </c>
      <c r="L6877" s="23">
        <v>1</v>
      </c>
      <c r="M6877" s="21" t="s">
        <v>50</v>
      </c>
      <c r="N6877" s="21" t="s">
        <v>5192</v>
      </c>
      <c r="O6877" s="22"/>
      <c r="P6877" s="23">
        <v>3283.5</v>
      </c>
    </row>
    <row r="6878" spans="1:16" ht="45" x14ac:dyDescent="0.25">
      <c r="A6878" s="21" t="s">
        <v>10692</v>
      </c>
      <c r="B6878" s="21" t="s">
        <v>49</v>
      </c>
      <c r="C6878" s="22"/>
      <c r="D6878" s="22"/>
      <c r="E6878" s="22"/>
      <c r="F6878" s="22"/>
      <c r="G6878" s="22"/>
      <c r="H6878" s="22"/>
      <c r="I6878" s="22"/>
      <c r="J6878" s="22"/>
      <c r="K6878" s="23">
        <v>1</v>
      </c>
      <c r="L6878" s="23">
        <v>1</v>
      </c>
      <c r="M6878" s="21" t="s">
        <v>50</v>
      </c>
      <c r="N6878" s="21" t="s">
        <v>50</v>
      </c>
      <c r="O6878" s="22"/>
      <c r="P6878" s="22"/>
    </row>
    <row r="6879" spans="1:16" ht="45" x14ac:dyDescent="0.25">
      <c r="A6879" s="21" t="s">
        <v>10693</v>
      </c>
      <c r="B6879" s="21" t="s">
        <v>49</v>
      </c>
      <c r="C6879" s="22"/>
      <c r="D6879" s="22"/>
      <c r="E6879" s="22"/>
      <c r="F6879" s="22"/>
      <c r="G6879" s="22"/>
      <c r="H6879" s="22"/>
      <c r="I6879" s="22"/>
      <c r="J6879" s="22"/>
      <c r="K6879" s="23">
        <v>1</v>
      </c>
      <c r="L6879" s="23">
        <v>1</v>
      </c>
      <c r="M6879" s="21" t="s">
        <v>50</v>
      </c>
      <c r="N6879" s="21" t="s">
        <v>50</v>
      </c>
      <c r="O6879" s="22"/>
      <c r="P6879" s="22"/>
    </row>
    <row r="6880" spans="1:16" ht="45" x14ac:dyDescent="0.25">
      <c r="A6880" s="21" t="s">
        <v>10694</v>
      </c>
      <c r="B6880" s="21" t="s">
        <v>49</v>
      </c>
      <c r="C6880" s="22"/>
      <c r="D6880" s="22"/>
      <c r="E6880" s="22"/>
      <c r="F6880" s="22"/>
      <c r="G6880" s="22"/>
      <c r="H6880" s="22"/>
      <c r="I6880" s="22"/>
      <c r="J6880" s="22"/>
      <c r="K6880" s="23">
        <v>1</v>
      </c>
      <c r="L6880" s="23">
        <v>1</v>
      </c>
      <c r="M6880" s="21" t="s">
        <v>50</v>
      </c>
      <c r="N6880" s="21" t="s">
        <v>50</v>
      </c>
      <c r="O6880" s="22"/>
      <c r="P6880" s="22"/>
    </row>
    <row r="6881" spans="1:16" ht="45" x14ac:dyDescent="0.25">
      <c r="A6881" s="21" t="s">
        <v>1341</v>
      </c>
      <c r="B6881" s="21" t="s">
        <v>49</v>
      </c>
      <c r="C6881" s="23">
        <v>115638112.78</v>
      </c>
      <c r="D6881" s="23">
        <v>68</v>
      </c>
      <c r="E6881" s="23">
        <v>273101115.18000001</v>
      </c>
      <c r="F6881" s="23">
        <v>56.69</v>
      </c>
      <c r="G6881" s="23">
        <v>149276453.44</v>
      </c>
      <c r="H6881" s="23">
        <v>57.34</v>
      </c>
      <c r="I6881" s="23">
        <v>175943600.22999999</v>
      </c>
      <c r="J6881" s="23">
        <v>62.44</v>
      </c>
      <c r="K6881" s="23">
        <v>1</v>
      </c>
      <c r="L6881" s="23">
        <v>1</v>
      </c>
      <c r="M6881" s="21" t="s">
        <v>50</v>
      </c>
      <c r="N6881" s="21" t="s">
        <v>204</v>
      </c>
      <c r="O6881" s="22"/>
      <c r="P6881" s="23">
        <v>1758774.75</v>
      </c>
    </row>
    <row r="6882" spans="1:16" ht="45" x14ac:dyDescent="0.25">
      <c r="A6882" s="21" t="s">
        <v>10695</v>
      </c>
      <c r="B6882" s="21" t="s">
        <v>49</v>
      </c>
      <c r="C6882" s="22"/>
      <c r="D6882" s="22"/>
      <c r="E6882" s="22"/>
      <c r="F6882" s="22"/>
      <c r="G6882" s="22"/>
      <c r="H6882" s="22"/>
      <c r="I6882" s="22"/>
      <c r="J6882" s="22"/>
      <c r="K6882" s="23">
        <v>1</v>
      </c>
      <c r="L6882" s="23">
        <v>1</v>
      </c>
      <c r="M6882" s="21" t="s">
        <v>50</v>
      </c>
      <c r="N6882" s="21" t="s">
        <v>50</v>
      </c>
      <c r="O6882" s="22"/>
      <c r="P6882" s="22"/>
    </row>
    <row r="6883" spans="1:16" ht="45" x14ac:dyDescent="0.25">
      <c r="A6883" s="21" t="s">
        <v>1343</v>
      </c>
      <c r="B6883" s="21" t="s">
        <v>49</v>
      </c>
      <c r="C6883" s="23">
        <v>13763902.390000001</v>
      </c>
      <c r="D6883" s="23">
        <v>2355.11</v>
      </c>
      <c r="E6883" s="23">
        <v>52993164.119999997</v>
      </c>
      <c r="F6883" s="23">
        <v>2709.14</v>
      </c>
      <c r="G6883" s="23">
        <v>42355153.649999999</v>
      </c>
      <c r="H6883" s="23">
        <v>2304.17</v>
      </c>
      <c r="I6883" s="23">
        <v>49515357.049999997</v>
      </c>
      <c r="J6883" s="23">
        <v>2112.3000000000002</v>
      </c>
      <c r="K6883" s="23">
        <v>1</v>
      </c>
      <c r="L6883" s="23">
        <v>1</v>
      </c>
      <c r="M6883" s="21" t="s">
        <v>50</v>
      </c>
      <c r="N6883" s="21" t="s">
        <v>5192</v>
      </c>
      <c r="O6883" s="22"/>
      <c r="P6883" s="23">
        <v>6117</v>
      </c>
    </row>
    <row r="6884" spans="1:16" ht="45" x14ac:dyDescent="0.25">
      <c r="A6884" s="21" t="s">
        <v>10696</v>
      </c>
      <c r="B6884" s="21" t="s">
        <v>49</v>
      </c>
      <c r="C6884" s="22"/>
      <c r="D6884" s="22"/>
      <c r="E6884" s="22"/>
      <c r="F6884" s="22"/>
      <c r="G6884" s="22"/>
      <c r="H6884" s="22"/>
      <c r="I6884" s="22"/>
      <c r="J6884" s="22"/>
      <c r="K6884" s="23">
        <v>1</v>
      </c>
      <c r="L6884" s="23">
        <v>1</v>
      </c>
      <c r="M6884" s="21" t="s">
        <v>50</v>
      </c>
      <c r="N6884" s="21" t="s">
        <v>50</v>
      </c>
      <c r="O6884" s="22"/>
      <c r="P6884" s="22"/>
    </row>
    <row r="6885" spans="1:16" ht="45" x14ac:dyDescent="0.25">
      <c r="A6885" s="21" t="s">
        <v>4742</v>
      </c>
      <c r="B6885" s="21" t="s">
        <v>49</v>
      </c>
      <c r="C6885" s="23">
        <v>4306143.41</v>
      </c>
      <c r="D6885" s="23">
        <v>1157.33</v>
      </c>
      <c r="E6885" s="23">
        <v>17238485.18</v>
      </c>
      <c r="F6885" s="23">
        <v>1745.4</v>
      </c>
      <c r="G6885" s="23">
        <v>11924280.310000001</v>
      </c>
      <c r="H6885" s="23">
        <v>1545.09</v>
      </c>
      <c r="I6885" s="23">
        <v>15680961.68</v>
      </c>
      <c r="J6885" s="23">
        <v>1828.72</v>
      </c>
      <c r="K6885" s="23">
        <v>1</v>
      </c>
      <c r="L6885" s="23">
        <v>1</v>
      </c>
      <c r="M6885" s="21" t="s">
        <v>50</v>
      </c>
      <c r="N6885" s="21" t="s">
        <v>5192</v>
      </c>
      <c r="O6885" s="22"/>
      <c r="P6885" s="23">
        <v>5845</v>
      </c>
    </row>
    <row r="6886" spans="1:16" ht="45" x14ac:dyDescent="0.25">
      <c r="A6886" s="21" t="s">
        <v>4744</v>
      </c>
      <c r="B6886" s="21" t="s">
        <v>49</v>
      </c>
      <c r="C6886" s="23">
        <v>26691242.75</v>
      </c>
      <c r="D6886" s="23">
        <v>337.68</v>
      </c>
      <c r="E6886" s="23">
        <v>39930173.259999998</v>
      </c>
      <c r="F6886" s="23">
        <v>573.11</v>
      </c>
      <c r="G6886" s="23">
        <v>41951234.210000001</v>
      </c>
      <c r="H6886" s="23">
        <v>564.80999999999995</v>
      </c>
      <c r="I6886" s="23">
        <v>12298504.359999999</v>
      </c>
      <c r="J6886" s="23">
        <v>229.17</v>
      </c>
      <c r="K6886" s="23">
        <v>1</v>
      </c>
      <c r="L6886" s="23">
        <v>1</v>
      </c>
      <c r="M6886" s="21" t="s">
        <v>50</v>
      </c>
      <c r="N6886" s="21" t="s">
        <v>1462</v>
      </c>
      <c r="O6886" s="22"/>
      <c r="P6886" s="23">
        <v>53910</v>
      </c>
    </row>
    <row r="6887" spans="1:16" ht="45" x14ac:dyDescent="0.25">
      <c r="A6887" s="21" t="s">
        <v>10697</v>
      </c>
      <c r="B6887" s="21" t="s">
        <v>49</v>
      </c>
      <c r="C6887" s="22"/>
      <c r="D6887" s="22"/>
      <c r="E6887" s="22"/>
      <c r="F6887" s="22"/>
      <c r="G6887" s="22"/>
      <c r="H6887" s="22"/>
      <c r="I6887" s="22"/>
      <c r="J6887" s="22"/>
      <c r="K6887" s="23">
        <v>1</v>
      </c>
      <c r="L6887" s="23">
        <v>1</v>
      </c>
      <c r="M6887" s="21" t="s">
        <v>50</v>
      </c>
      <c r="N6887" s="21" t="s">
        <v>50</v>
      </c>
      <c r="O6887" s="22"/>
      <c r="P6887" s="22"/>
    </row>
    <row r="6888" spans="1:16" ht="45" x14ac:dyDescent="0.25">
      <c r="A6888" s="21" t="s">
        <v>10698</v>
      </c>
      <c r="B6888" s="21" t="s">
        <v>49</v>
      </c>
      <c r="C6888" s="22"/>
      <c r="D6888" s="22"/>
      <c r="E6888" s="22"/>
      <c r="F6888" s="22"/>
      <c r="G6888" s="22"/>
      <c r="H6888" s="22"/>
      <c r="I6888" s="22"/>
      <c r="J6888" s="22"/>
      <c r="K6888" s="23">
        <v>1</v>
      </c>
      <c r="L6888" s="23">
        <v>1</v>
      </c>
      <c r="M6888" s="21" t="s">
        <v>50</v>
      </c>
      <c r="N6888" s="21" t="s">
        <v>50</v>
      </c>
      <c r="O6888" s="22"/>
      <c r="P6888" s="22"/>
    </row>
    <row r="6889" spans="1:16" ht="45" x14ac:dyDescent="0.25">
      <c r="A6889" s="21" t="s">
        <v>10699</v>
      </c>
      <c r="B6889" s="21" t="s">
        <v>49</v>
      </c>
      <c r="C6889" s="22"/>
      <c r="D6889" s="22"/>
      <c r="E6889" s="22"/>
      <c r="F6889" s="22"/>
      <c r="G6889" s="22"/>
      <c r="H6889" s="22"/>
      <c r="I6889" s="22"/>
      <c r="J6889" s="22"/>
      <c r="K6889" s="23">
        <v>1</v>
      </c>
      <c r="L6889" s="23">
        <v>1</v>
      </c>
      <c r="M6889" s="21" t="s">
        <v>50</v>
      </c>
      <c r="N6889" s="21" t="s">
        <v>50</v>
      </c>
      <c r="O6889" s="22"/>
      <c r="P6889" s="22"/>
    </row>
    <row r="6890" spans="1:16" ht="45" x14ac:dyDescent="0.25">
      <c r="A6890" s="21" t="s">
        <v>10700</v>
      </c>
      <c r="B6890" s="21" t="s">
        <v>49</v>
      </c>
      <c r="C6890" s="22"/>
      <c r="D6890" s="22"/>
      <c r="E6890" s="22"/>
      <c r="F6890" s="22"/>
      <c r="G6890" s="22"/>
      <c r="H6890" s="22"/>
      <c r="I6890" s="22"/>
      <c r="J6890" s="22"/>
      <c r="K6890" s="23">
        <v>1</v>
      </c>
      <c r="L6890" s="23">
        <v>1</v>
      </c>
      <c r="M6890" s="21" t="s">
        <v>50</v>
      </c>
      <c r="N6890" s="21" t="s">
        <v>50</v>
      </c>
      <c r="O6890" s="22"/>
      <c r="P6890" s="22"/>
    </row>
    <row r="6891" spans="1:16" ht="45" x14ac:dyDescent="0.25">
      <c r="A6891" s="21" t="s">
        <v>10701</v>
      </c>
      <c r="B6891" s="21" t="s">
        <v>49</v>
      </c>
      <c r="C6891" s="22"/>
      <c r="D6891" s="22"/>
      <c r="E6891" s="22"/>
      <c r="F6891" s="22"/>
      <c r="G6891" s="22"/>
      <c r="H6891" s="22"/>
      <c r="I6891" s="22"/>
      <c r="J6891" s="22"/>
      <c r="K6891" s="23">
        <v>1</v>
      </c>
      <c r="L6891" s="23">
        <v>1</v>
      </c>
      <c r="M6891" s="21" t="s">
        <v>50</v>
      </c>
      <c r="N6891" s="21" t="s">
        <v>50</v>
      </c>
      <c r="O6891" s="22"/>
      <c r="P6891" s="22"/>
    </row>
    <row r="6892" spans="1:16" ht="45" x14ac:dyDescent="0.25">
      <c r="A6892" s="21" t="s">
        <v>10702</v>
      </c>
      <c r="B6892" s="21" t="s">
        <v>49</v>
      </c>
      <c r="C6892" s="22"/>
      <c r="D6892" s="22"/>
      <c r="E6892" s="22"/>
      <c r="F6892" s="22"/>
      <c r="G6892" s="22"/>
      <c r="H6892" s="22"/>
      <c r="I6892" s="22"/>
      <c r="J6892" s="22"/>
      <c r="K6892" s="23">
        <v>1</v>
      </c>
      <c r="L6892" s="23">
        <v>1</v>
      </c>
      <c r="M6892" s="21" t="s">
        <v>50</v>
      </c>
      <c r="N6892" s="21" t="s">
        <v>50</v>
      </c>
      <c r="O6892" s="22"/>
      <c r="P6892" s="22"/>
    </row>
    <row r="6893" spans="1:16" ht="45" x14ac:dyDescent="0.25">
      <c r="A6893" s="21" t="s">
        <v>10703</v>
      </c>
      <c r="B6893" s="21" t="s">
        <v>49</v>
      </c>
      <c r="C6893" s="22"/>
      <c r="D6893" s="22"/>
      <c r="E6893" s="22"/>
      <c r="F6893" s="22"/>
      <c r="G6893" s="22"/>
      <c r="H6893" s="22"/>
      <c r="I6893" s="22"/>
      <c r="J6893" s="22"/>
      <c r="K6893" s="23">
        <v>1</v>
      </c>
      <c r="L6893" s="23">
        <v>1</v>
      </c>
      <c r="M6893" s="21" t="s">
        <v>50</v>
      </c>
      <c r="N6893" s="21" t="s">
        <v>50</v>
      </c>
      <c r="O6893" s="22"/>
      <c r="P6893" s="22"/>
    </row>
    <row r="6894" spans="1:16" ht="45" x14ac:dyDescent="0.25">
      <c r="A6894" s="21" t="s">
        <v>10704</v>
      </c>
      <c r="B6894" s="21" t="s">
        <v>49</v>
      </c>
      <c r="C6894" s="22"/>
      <c r="D6894" s="22"/>
      <c r="E6894" s="22"/>
      <c r="F6894" s="22"/>
      <c r="G6894" s="22"/>
      <c r="H6894" s="22"/>
      <c r="I6894" s="22"/>
      <c r="J6894" s="22"/>
      <c r="K6894" s="23">
        <v>1</v>
      </c>
      <c r="L6894" s="23">
        <v>1</v>
      </c>
      <c r="M6894" s="21" t="s">
        <v>50</v>
      </c>
      <c r="N6894" s="21" t="s">
        <v>50</v>
      </c>
      <c r="O6894" s="22"/>
      <c r="P6894" s="22"/>
    </row>
    <row r="6895" spans="1:16" ht="45" x14ac:dyDescent="0.25">
      <c r="A6895" s="21" t="s">
        <v>10705</v>
      </c>
      <c r="B6895" s="21" t="s">
        <v>49</v>
      </c>
      <c r="C6895" s="22"/>
      <c r="D6895" s="22"/>
      <c r="E6895" s="22"/>
      <c r="F6895" s="22"/>
      <c r="G6895" s="22"/>
      <c r="H6895" s="22"/>
      <c r="I6895" s="22"/>
      <c r="J6895" s="22"/>
      <c r="K6895" s="23">
        <v>1</v>
      </c>
      <c r="L6895" s="23">
        <v>1</v>
      </c>
      <c r="M6895" s="21" t="s">
        <v>50</v>
      </c>
      <c r="N6895" s="21" t="s">
        <v>50</v>
      </c>
      <c r="O6895" s="22"/>
      <c r="P6895" s="22"/>
    </row>
    <row r="6896" spans="1:16" ht="45" x14ac:dyDescent="0.25">
      <c r="A6896" s="21" t="s">
        <v>10706</v>
      </c>
      <c r="B6896" s="21" t="s">
        <v>49</v>
      </c>
      <c r="C6896" s="22"/>
      <c r="D6896" s="22"/>
      <c r="E6896" s="22"/>
      <c r="F6896" s="22"/>
      <c r="G6896" s="22"/>
      <c r="H6896" s="22"/>
      <c r="I6896" s="22"/>
      <c r="J6896" s="22"/>
      <c r="K6896" s="23">
        <v>1</v>
      </c>
      <c r="L6896" s="23">
        <v>1</v>
      </c>
      <c r="M6896" s="21" t="s">
        <v>50</v>
      </c>
      <c r="N6896" s="21" t="s">
        <v>50</v>
      </c>
      <c r="O6896" s="22"/>
      <c r="P6896" s="22"/>
    </row>
    <row r="6897" spans="1:16" ht="45" x14ac:dyDescent="0.25">
      <c r="A6897" s="21" t="s">
        <v>10707</v>
      </c>
      <c r="B6897" s="21" t="s">
        <v>49</v>
      </c>
      <c r="C6897" s="22"/>
      <c r="D6897" s="22"/>
      <c r="E6897" s="22"/>
      <c r="F6897" s="22"/>
      <c r="G6897" s="22"/>
      <c r="H6897" s="22"/>
      <c r="I6897" s="22"/>
      <c r="J6897" s="22"/>
      <c r="K6897" s="23">
        <v>1</v>
      </c>
      <c r="L6897" s="23">
        <v>1</v>
      </c>
      <c r="M6897" s="21" t="s">
        <v>50</v>
      </c>
      <c r="N6897" s="21" t="s">
        <v>50</v>
      </c>
      <c r="O6897" s="22"/>
      <c r="P6897" s="22"/>
    </row>
    <row r="6898" spans="1:16" ht="45" x14ac:dyDescent="0.25">
      <c r="A6898" s="21" t="s">
        <v>813</v>
      </c>
      <c r="B6898" s="21" t="s">
        <v>49</v>
      </c>
      <c r="C6898" s="23">
        <v>20033133.030000001</v>
      </c>
      <c r="D6898" s="23">
        <v>48</v>
      </c>
      <c r="E6898" s="23">
        <v>337146328.82999998</v>
      </c>
      <c r="F6898" s="23">
        <v>56.69</v>
      </c>
      <c r="G6898" s="23">
        <v>184283422.74000001</v>
      </c>
      <c r="H6898" s="23">
        <v>57.34</v>
      </c>
      <c r="I6898" s="23">
        <v>217204308.59999999</v>
      </c>
      <c r="J6898" s="23">
        <v>62.44</v>
      </c>
      <c r="K6898" s="23">
        <v>1</v>
      </c>
      <c r="L6898" s="23">
        <v>1</v>
      </c>
      <c r="M6898" s="21" t="s">
        <v>50</v>
      </c>
      <c r="N6898" s="21" t="s">
        <v>204</v>
      </c>
      <c r="O6898" s="22"/>
      <c r="P6898" s="23">
        <v>2345165.25</v>
      </c>
    </row>
    <row r="6899" spans="1:16" ht="45" x14ac:dyDescent="0.25">
      <c r="A6899" s="21" t="s">
        <v>10708</v>
      </c>
      <c r="B6899" s="21" t="s">
        <v>49</v>
      </c>
      <c r="C6899" s="22"/>
      <c r="D6899" s="22"/>
      <c r="E6899" s="22"/>
      <c r="F6899" s="22"/>
      <c r="G6899" s="22"/>
      <c r="H6899" s="22"/>
      <c r="I6899" s="22"/>
      <c r="J6899" s="22"/>
      <c r="K6899" s="23">
        <v>1</v>
      </c>
      <c r="L6899" s="23">
        <v>1</v>
      </c>
      <c r="M6899" s="21" t="s">
        <v>50</v>
      </c>
      <c r="N6899" s="21" t="s">
        <v>50</v>
      </c>
      <c r="O6899" s="22"/>
      <c r="P6899" s="22"/>
    </row>
    <row r="6900" spans="1:16" ht="45" x14ac:dyDescent="0.25">
      <c r="A6900" s="21" t="s">
        <v>10709</v>
      </c>
      <c r="B6900" s="21" t="s">
        <v>49</v>
      </c>
      <c r="C6900" s="22"/>
      <c r="D6900" s="22"/>
      <c r="E6900" s="22"/>
      <c r="F6900" s="22"/>
      <c r="G6900" s="22"/>
      <c r="H6900" s="22"/>
      <c r="I6900" s="22"/>
      <c r="J6900" s="22"/>
      <c r="K6900" s="23">
        <v>1</v>
      </c>
      <c r="L6900" s="23">
        <v>1</v>
      </c>
      <c r="M6900" s="21" t="s">
        <v>50</v>
      </c>
      <c r="N6900" s="21" t="s">
        <v>50</v>
      </c>
      <c r="O6900" s="22"/>
      <c r="P6900" s="22"/>
    </row>
    <row r="6901" spans="1:16" ht="45" x14ac:dyDescent="0.25">
      <c r="A6901" s="21" t="s">
        <v>10710</v>
      </c>
      <c r="B6901" s="21" t="s">
        <v>49</v>
      </c>
      <c r="C6901" s="22"/>
      <c r="D6901" s="22"/>
      <c r="E6901" s="22"/>
      <c r="F6901" s="22"/>
      <c r="G6901" s="22"/>
      <c r="H6901" s="22"/>
      <c r="I6901" s="22"/>
      <c r="J6901" s="22"/>
      <c r="K6901" s="23">
        <v>1</v>
      </c>
      <c r="L6901" s="23">
        <v>1</v>
      </c>
      <c r="M6901" s="21" t="s">
        <v>50</v>
      </c>
      <c r="N6901" s="21" t="s">
        <v>50</v>
      </c>
      <c r="O6901" s="22"/>
      <c r="P6901" s="22"/>
    </row>
    <row r="6902" spans="1:16" ht="45" x14ac:dyDescent="0.25">
      <c r="A6902" s="21" t="s">
        <v>4747</v>
      </c>
      <c r="B6902" s="21" t="s">
        <v>49</v>
      </c>
      <c r="C6902" s="23">
        <v>60215763.5</v>
      </c>
      <c r="D6902" s="23">
        <v>33.08</v>
      </c>
      <c r="E6902" s="23">
        <v>9918051.6099999994</v>
      </c>
      <c r="F6902" s="23">
        <v>34.020000000000003</v>
      </c>
      <c r="G6902" s="23">
        <v>39668791.479999997</v>
      </c>
      <c r="H6902" s="23">
        <v>71.73</v>
      </c>
      <c r="I6902" s="23">
        <v>55115877.640000001</v>
      </c>
      <c r="J6902" s="23">
        <v>93.89</v>
      </c>
      <c r="K6902" s="23">
        <v>1</v>
      </c>
      <c r="L6902" s="23">
        <v>1</v>
      </c>
      <c r="M6902" s="21" t="s">
        <v>50</v>
      </c>
      <c r="N6902" s="21" t="s">
        <v>1462</v>
      </c>
      <c r="O6902" s="22"/>
      <c r="P6902" s="23">
        <v>284564</v>
      </c>
    </row>
    <row r="6903" spans="1:16" ht="45" x14ac:dyDescent="0.25">
      <c r="A6903" s="21" t="s">
        <v>4749</v>
      </c>
      <c r="B6903" s="21" t="s">
        <v>49</v>
      </c>
      <c r="C6903" s="23">
        <v>122548662.01000001</v>
      </c>
      <c r="D6903" s="23">
        <v>69.930000000000007</v>
      </c>
      <c r="E6903" s="23">
        <v>84536220</v>
      </c>
      <c r="F6903" s="23">
        <v>98.16</v>
      </c>
      <c r="G6903" s="23">
        <v>92479914.890000001</v>
      </c>
      <c r="H6903" s="23">
        <v>87.75</v>
      </c>
      <c r="I6903" s="23">
        <v>81685399.530000001</v>
      </c>
      <c r="J6903" s="23">
        <v>90.93</v>
      </c>
      <c r="K6903" s="23">
        <v>1</v>
      </c>
      <c r="L6903" s="23">
        <v>1</v>
      </c>
      <c r="M6903" s="21" t="s">
        <v>50</v>
      </c>
      <c r="N6903" s="21" t="s">
        <v>58</v>
      </c>
      <c r="O6903" s="22"/>
      <c r="P6903" s="23">
        <v>1508550.25</v>
      </c>
    </row>
    <row r="6904" spans="1:16" ht="45" x14ac:dyDescent="0.25">
      <c r="A6904" s="21" t="s">
        <v>10711</v>
      </c>
      <c r="B6904" s="21" t="s">
        <v>49</v>
      </c>
      <c r="C6904" s="22"/>
      <c r="D6904" s="22"/>
      <c r="E6904" s="22"/>
      <c r="F6904" s="22"/>
      <c r="G6904" s="22"/>
      <c r="H6904" s="22"/>
      <c r="I6904" s="22"/>
      <c r="J6904" s="22"/>
      <c r="K6904" s="23">
        <v>1</v>
      </c>
      <c r="L6904" s="23">
        <v>1</v>
      </c>
      <c r="M6904" s="21" t="s">
        <v>50</v>
      </c>
      <c r="N6904" s="21" t="s">
        <v>50</v>
      </c>
      <c r="O6904" s="22"/>
      <c r="P6904" s="22"/>
    </row>
    <row r="6905" spans="1:16" ht="45" x14ac:dyDescent="0.25">
      <c r="A6905" s="21" t="s">
        <v>10712</v>
      </c>
      <c r="B6905" s="21" t="s">
        <v>49</v>
      </c>
      <c r="C6905" s="22"/>
      <c r="D6905" s="22"/>
      <c r="E6905" s="22"/>
      <c r="F6905" s="22"/>
      <c r="G6905" s="22"/>
      <c r="H6905" s="22"/>
      <c r="I6905" s="22"/>
      <c r="J6905" s="22"/>
      <c r="K6905" s="23">
        <v>1</v>
      </c>
      <c r="L6905" s="23">
        <v>1</v>
      </c>
      <c r="M6905" s="21" t="s">
        <v>50</v>
      </c>
      <c r="N6905" s="21" t="s">
        <v>50</v>
      </c>
      <c r="O6905" s="22"/>
      <c r="P6905" s="22"/>
    </row>
    <row r="6906" spans="1:16" ht="45" x14ac:dyDescent="0.25">
      <c r="A6906" s="21" t="s">
        <v>10713</v>
      </c>
      <c r="B6906" s="21" t="s">
        <v>49</v>
      </c>
      <c r="C6906" s="22"/>
      <c r="D6906" s="22"/>
      <c r="E6906" s="22"/>
      <c r="F6906" s="22"/>
      <c r="G6906" s="22"/>
      <c r="H6906" s="22"/>
      <c r="I6906" s="22"/>
      <c r="J6906" s="22"/>
      <c r="K6906" s="23">
        <v>1</v>
      </c>
      <c r="L6906" s="23">
        <v>1</v>
      </c>
      <c r="M6906" s="21" t="s">
        <v>50</v>
      </c>
      <c r="N6906" s="21" t="s">
        <v>50</v>
      </c>
      <c r="O6906" s="22"/>
      <c r="P6906" s="22"/>
    </row>
    <row r="6907" spans="1:16" ht="45" x14ac:dyDescent="0.25">
      <c r="A6907" s="21" t="s">
        <v>10714</v>
      </c>
      <c r="B6907" s="21" t="s">
        <v>49</v>
      </c>
      <c r="C6907" s="22"/>
      <c r="D6907" s="22"/>
      <c r="E6907" s="22"/>
      <c r="F6907" s="22"/>
      <c r="G6907" s="22"/>
      <c r="H6907" s="22"/>
      <c r="I6907" s="22"/>
      <c r="J6907" s="22"/>
      <c r="K6907" s="23">
        <v>1</v>
      </c>
      <c r="L6907" s="23">
        <v>1</v>
      </c>
      <c r="M6907" s="21" t="s">
        <v>50</v>
      </c>
      <c r="N6907" s="21" t="s">
        <v>50</v>
      </c>
      <c r="O6907" s="22"/>
      <c r="P6907" s="22"/>
    </row>
    <row r="6908" spans="1:16" ht="45" x14ac:dyDescent="0.25">
      <c r="A6908" s="21" t="s">
        <v>10715</v>
      </c>
      <c r="B6908" s="21" t="s">
        <v>49</v>
      </c>
      <c r="C6908" s="22"/>
      <c r="D6908" s="22"/>
      <c r="E6908" s="22"/>
      <c r="F6908" s="22"/>
      <c r="G6908" s="22"/>
      <c r="H6908" s="22"/>
      <c r="I6908" s="22"/>
      <c r="J6908" s="22"/>
      <c r="K6908" s="23">
        <v>1</v>
      </c>
      <c r="L6908" s="23">
        <v>1</v>
      </c>
      <c r="M6908" s="21" t="s">
        <v>50</v>
      </c>
      <c r="N6908" s="21" t="s">
        <v>50</v>
      </c>
      <c r="O6908" s="22"/>
      <c r="P6908" s="22"/>
    </row>
    <row r="6909" spans="1:16" ht="45" x14ac:dyDescent="0.25">
      <c r="A6909" s="21" t="s">
        <v>10716</v>
      </c>
      <c r="B6909" s="21" t="s">
        <v>49</v>
      </c>
      <c r="C6909" s="22"/>
      <c r="D6909" s="22"/>
      <c r="E6909" s="22"/>
      <c r="F6909" s="22"/>
      <c r="G6909" s="22"/>
      <c r="H6909" s="22"/>
      <c r="I6909" s="22"/>
      <c r="J6909" s="22"/>
      <c r="K6909" s="23">
        <v>1</v>
      </c>
      <c r="L6909" s="23">
        <v>1</v>
      </c>
      <c r="M6909" s="21" t="s">
        <v>50</v>
      </c>
      <c r="N6909" s="21" t="s">
        <v>50</v>
      </c>
      <c r="O6909" s="22"/>
      <c r="P6909" s="22"/>
    </row>
    <row r="6910" spans="1:16" ht="45" x14ac:dyDescent="0.25">
      <c r="A6910" s="21" t="s">
        <v>10717</v>
      </c>
      <c r="B6910" s="21" t="s">
        <v>49</v>
      </c>
      <c r="C6910" s="22"/>
      <c r="D6910" s="22"/>
      <c r="E6910" s="22"/>
      <c r="F6910" s="22"/>
      <c r="G6910" s="22"/>
      <c r="H6910" s="22"/>
      <c r="I6910" s="22"/>
      <c r="J6910" s="22"/>
      <c r="K6910" s="23">
        <v>1</v>
      </c>
      <c r="L6910" s="23">
        <v>1</v>
      </c>
      <c r="M6910" s="21" t="s">
        <v>50</v>
      </c>
      <c r="N6910" s="21" t="s">
        <v>50</v>
      </c>
      <c r="O6910" s="22"/>
      <c r="P6910" s="22"/>
    </row>
    <row r="6911" spans="1:16" ht="45" x14ac:dyDescent="0.25">
      <c r="A6911" s="21" t="s">
        <v>10718</v>
      </c>
      <c r="B6911" s="21" t="s">
        <v>49</v>
      </c>
      <c r="C6911" s="22"/>
      <c r="D6911" s="22"/>
      <c r="E6911" s="22"/>
      <c r="F6911" s="22"/>
      <c r="G6911" s="22"/>
      <c r="H6911" s="22"/>
      <c r="I6911" s="22"/>
      <c r="J6911" s="22"/>
      <c r="K6911" s="23">
        <v>1</v>
      </c>
      <c r="L6911" s="23">
        <v>1</v>
      </c>
      <c r="M6911" s="21" t="s">
        <v>50</v>
      </c>
      <c r="N6911" s="21" t="s">
        <v>50</v>
      </c>
      <c r="O6911" s="22"/>
      <c r="P6911" s="22"/>
    </row>
    <row r="6912" spans="1:16" ht="45" x14ac:dyDescent="0.25">
      <c r="A6912" s="21" t="s">
        <v>10719</v>
      </c>
      <c r="B6912" s="21" t="s">
        <v>49</v>
      </c>
      <c r="C6912" s="22"/>
      <c r="D6912" s="22"/>
      <c r="E6912" s="22"/>
      <c r="F6912" s="22"/>
      <c r="G6912" s="22"/>
      <c r="H6912" s="22"/>
      <c r="I6912" s="22"/>
      <c r="J6912" s="22"/>
      <c r="K6912" s="23">
        <v>1</v>
      </c>
      <c r="L6912" s="23">
        <v>1</v>
      </c>
      <c r="M6912" s="21" t="s">
        <v>50</v>
      </c>
      <c r="N6912" s="21" t="s">
        <v>50</v>
      </c>
      <c r="O6912" s="22"/>
      <c r="P6912" s="22"/>
    </row>
    <row r="6913" spans="1:16" ht="45" x14ac:dyDescent="0.25">
      <c r="A6913" s="21" t="s">
        <v>10720</v>
      </c>
      <c r="B6913" s="21" t="s">
        <v>49</v>
      </c>
      <c r="C6913" s="22"/>
      <c r="D6913" s="22"/>
      <c r="E6913" s="22"/>
      <c r="F6913" s="22"/>
      <c r="G6913" s="22"/>
      <c r="H6913" s="22"/>
      <c r="I6913" s="22"/>
      <c r="J6913" s="22"/>
      <c r="K6913" s="23">
        <v>1</v>
      </c>
      <c r="L6913" s="23">
        <v>1</v>
      </c>
      <c r="M6913" s="21" t="s">
        <v>50</v>
      </c>
      <c r="N6913" s="21" t="s">
        <v>50</v>
      </c>
      <c r="O6913" s="22"/>
      <c r="P6913" s="22"/>
    </row>
    <row r="6914" spans="1:16" ht="45" x14ac:dyDescent="0.25">
      <c r="A6914" s="21" t="s">
        <v>817</v>
      </c>
      <c r="B6914" s="21" t="s">
        <v>49</v>
      </c>
      <c r="C6914" s="22"/>
      <c r="D6914" s="22"/>
      <c r="E6914" s="23">
        <v>68972322.590000004</v>
      </c>
      <c r="F6914" s="23">
        <v>88.04</v>
      </c>
      <c r="G6914" s="23">
        <v>25234079.640000001</v>
      </c>
      <c r="H6914" s="23">
        <v>82.26</v>
      </c>
      <c r="I6914" s="23">
        <v>40037074.310000002</v>
      </c>
      <c r="J6914" s="23">
        <v>46.73</v>
      </c>
      <c r="K6914" s="23">
        <v>1</v>
      </c>
      <c r="L6914" s="23">
        <v>1</v>
      </c>
      <c r="M6914" s="21" t="s">
        <v>50</v>
      </c>
      <c r="N6914" s="21" t="s">
        <v>50</v>
      </c>
      <c r="O6914" s="22"/>
      <c r="P6914" s="22"/>
    </row>
    <row r="6915" spans="1:16" ht="45" x14ac:dyDescent="0.25">
      <c r="A6915" s="21" t="s">
        <v>10721</v>
      </c>
      <c r="B6915" s="21" t="s">
        <v>49</v>
      </c>
      <c r="C6915" s="22"/>
      <c r="D6915" s="22"/>
      <c r="E6915" s="22"/>
      <c r="F6915" s="22"/>
      <c r="G6915" s="22"/>
      <c r="H6915" s="22"/>
      <c r="I6915" s="22"/>
      <c r="J6915" s="22"/>
      <c r="K6915" s="23">
        <v>1</v>
      </c>
      <c r="L6915" s="23">
        <v>1</v>
      </c>
      <c r="M6915" s="21" t="s">
        <v>50</v>
      </c>
      <c r="N6915" s="21" t="s">
        <v>50</v>
      </c>
      <c r="O6915" s="22"/>
      <c r="P6915" s="22"/>
    </row>
    <row r="6916" spans="1:16" ht="45" x14ac:dyDescent="0.25">
      <c r="A6916" s="21" t="s">
        <v>10722</v>
      </c>
      <c r="B6916" s="21" t="s">
        <v>198</v>
      </c>
      <c r="C6916" s="22"/>
      <c r="D6916" s="22"/>
      <c r="E6916" s="22"/>
      <c r="F6916" s="22"/>
      <c r="G6916" s="22"/>
      <c r="H6916" s="22"/>
      <c r="I6916" s="22"/>
      <c r="J6916" s="22"/>
      <c r="K6916" s="23">
        <v>1</v>
      </c>
      <c r="L6916" s="23">
        <v>1</v>
      </c>
      <c r="M6916" s="21" t="s">
        <v>50</v>
      </c>
      <c r="N6916" s="21" t="s">
        <v>50</v>
      </c>
      <c r="O6916" s="22"/>
      <c r="P6916" s="22"/>
    </row>
    <row r="6917" spans="1:16" ht="45" x14ac:dyDescent="0.25">
      <c r="A6917" s="21" t="s">
        <v>10723</v>
      </c>
      <c r="B6917" s="21" t="s">
        <v>49</v>
      </c>
      <c r="C6917" s="22"/>
      <c r="D6917" s="22"/>
      <c r="E6917" s="22"/>
      <c r="F6917" s="22"/>
      <c r="G6917" s="22"/>
      <c r="H6917" s="22"/>
      <c r="I6917" s="22"/>
      <c r="J6917" s="22"/>
      <c r="K6917" s="23">
        <v>1</v>
      </c>
      <c r="L6917" s="23">
        <v>1</v>
      </c>
      <c r="M6917" s="21" t="s">
        <v>50</v>
      </c>
      <c r="N6917" s="21" t="s">
        <v>50</v>
      </c>
      <c r="O6917" s="22"/>
      <c r="P6917" s="22"/>
    </row>
    <row r="6918" spans="1:16" ht="45" x14ac:dyDescent="0.25">
      <c r="A6918" s="21" t="s">
        <v>10724</v>
      </c>
      <c r="B6918" s="21" t="s">
        <v>49</v>
      </c>
      <c r="C6918" s="22"/>
      <c r="D6918" s="22"/>
      <c r="E6918" s="22"/>
      <c r="F6918" s="22"/>
      <c r="G6918" s="22"/>
      <c r="H6918" s="22"/>
      <c r="I6918" s="22"/>
      <c r="J6918" s="22"/>
      <c r="K6918" s="23">
        <v>1</v>
      </c>
      <c r="L6918" s="23">
        <v>1</v>
      </c>
      <c r="M6918" s="21" t="s">
        <v>50</v>
      </c>
      <c r="N6918" s="21" t="s">
        <v>50</v>
      </c>
      <c r="O6918" s="22"/>
      <c r="P6918" s="22"/>
    </row>
    <row r="6919" spans="1:16" ht="45" x14ac:dyDescent="0.25">
      <c r="A6919" s="21" t="s">
        <v>10725</v>
      </c>
      <c r="B6919" s="21" t="s">
        <v>49</v>
      </c>
      <c r="C6919" s="22"/>
      <c r="D6919" s="22"/>
      <c r="E6919" s="22"/>
      <c r="F6919" s="22"/>
      <c r="G6919" s="22"/>
      <c r="H6919" s="22"/>
      <c r="I6919" s="22"/>
      <c r="J6919" s="22"/>
      <c r="K6919" s="23">
        <v>1</v>
      </c>
      <c r="L6919" s="23">
        <v>1</v>
      </c>
      <c r="M6919" s="21" t="s">
        <v>50</v>
      </c>
      <c r="N6919" s="21" t="s">
        <v>50</v>
      </c>
      <c r="O6919" s="22"/>
      <c r="P6919" s="22"/>
    </row>
    <row r="6920" spans="1:16" ht="45" x14ac:dyDescent="0.25">
      <c r="A6920" s="21" t="s">
        <v>10726</v>
      </c>
      <c r="B6920" s="21" t="s">
        <v>49</v>
      </c>
      <c r="C6920" s="22"/>
      <c r="D6920" s="22"/>
      <c r="E6920" s="22"/>
      <c r="F6920" s="22"/>
      <c r="G6920" s="22"/>
      <c r="H6920" s="22"/>
      <c r="I6920" s="22"/>
      <c r="J6920" s="22"/>
      <c r="K6920" s="23">
        <v>1</v>
      </c>
      <c r="L6920" s="23">
        <v>1</v>
      </c>
      <c r="M6920" s="21" t="s">
        <v>50</v>
      </c>
      <c r="N6920" s="21" t="s">
        <v>50</v>
      </c>
      <c r="O6920" s="22"/>
      <c r="P6920" s="22"/>
    </row>
    <row r="6921" spans="1:16" ht="45" x14ac:dyDescent="0.25">
      <c r="A6921" s="21" t="s">
        <v>10727</v>
      </c>
      <c r="B6921" s="21" t="s">
        <v>49</v>
      </c>
      <c r="C6921" s="22"/>
      <c r="D6921" s="22"/>
      <c r="E6921" s="22"/>
      <c r="F6921" s="22"/>
      <c r="G6921" s="22"/>
      <c r="H6921" s="22"/>
      <c r="I6921" s="22"/>
      <c r="J6921" s="22"/>
      <c r="K6921" s="23">
        <v>1</v>
      </c>
      <c r="L6921" s="23">
        <v>1</v>
      </c>
      <c r="M6921" s="21" t="s">
        <v>50</v>
      </c>
      <c r="N6921" s="21" t="s">
        <v>50</v>
      </c>
      <c r="O6921" s="22"/>
      <c r="P6921" s="22"/>
    </row>
    <row r="6922" spans="1:16" ht="45" x14ac:dyDescent="0.25">
      <c r="A6922" s="21" t="s">
        <v>4752</v>
      </c>
      <c r="B6922" s="21" t="s">
        <v>49</v>
      </c>
      <c r="C6922" s="23">
        <v>8600187.9100000001</v>
      </c>
      <c r="D6922" s="23">
        <v>371.54</v>
      </c>
      <c r="E6922" s="23">
        <v>4579119.17</v>
      </c>
      <c r="F6922" s="23">
        <v>484.31</v>
      </c>
      <c r="G6922" s="23">
        <v>4485653.21</v>
      </c>
      <c r="H6922" s="23">
        <v>443.15</v>
      </c>
      <c r="I6922" s="23">
        <v>4297417.99</v>
      </c>
      <c r="J6922" s="23">
        <v>458.41</v>
      </c>
      <c r="K6922" s="23">
        <v>1</v>
      </c>
      <c r="L6922" s="23">
        <v>1</v>
      </c>
      <c r="M6922" s="21" t="s">
        <v>50</v>
      </c>
      <c r="N6922" s="21" t="s">
        <v>5192</v>
      </c>
      <c r="O6922" s="22"/>
      <c r="P6922" s="23">
        <v>15807</v>
      </c>
    </row>
    <row r="6923" spans="1:16" ht="45" x14ac:dyDescent="0.25">
      <c r="A6923" s="21" t="s">
        <v>4754</v>
      </c>
      <c r="B6923" s="21" t="s">
        <v>49</v>
      </c>
      <c r="C6923" s="23">
        <v>4687058.32</v>
      </c>
      <c r="D6923" s="23">
        <v>255.21</v>
      </c>
      <c r="E6923" s="23">
        <v>14899235</v>
      </c>
      <c r="F6923" s="23">
        <v>592.57000000000005</v>
      </c>
      <c r="G6923" s="23">
        <v>23040040.34</v>
      </c>
      <c r="H6923" s="23">
        <v>797.51</v>
      </c>
      <c r="I6923" s="23">
        <v>18720939.120000001</v>
      </c>
      <c r="J6923" s="23">
        <v>934.46</v>
      </c>
      <c r="K6923" s="23">
        <v>1</v>
      </c>
      <c r="L6923" s="23">
        <v>1</v>
      </c>
      <c r="M6923" s="21" t="s">
        <v>50</v>
      </c>
      <c r="N6923" s="21" t="s">
        <v>5192</v>
      </c>
      <c r="O6923" s="22"/>
      <c r="P6923" s="23">
        <v>10602</v>
      </c>
    </row>
    <row r="6924" spans="1:16" ht="45" x14ac:dyDescent="0.25">
      <c r="A6924" s="21" t="s">
        <v>10728</v>
      </c>
      <c r="B6924" s="21" t="s">
        <v>49</v>
      </c>
      <c r="C6924" s="22"/>
      <c r="D6924" s="22"/>
      <c r="E6924" s="22"/>
      <c r="F6924" s="22"/>
      <c r="G6924" s="22"/>
      <c r="H6924" s="22"/>
      <c r="I6924" s="22"/>
      <c r="J6924" s="22"/>
      <c r="K6924" s="23">
        <v>1</v>
      </c>
      <c r="L6924" s="23">
        <v>1</v>
      </c>
      <c r="M6924" s="21" t="s">
        <v>50</v>
      </c>
      <c r="N6924" s="21" t="s">
        <v>50</v>
      </c>
      <c r="O6924" s="22"/>
      <c r="P6924" s="22"/>
    </row>
    <row r="6925" spans="1:16" ht="45" x14ac:dyDescent="0.25">
      <c r="A6925" s="21" t="s">
        <v>10729</v>
      </c>
      <c r="B6925" s="21" t="s">
        <v>49</v>
      </c>
      <c r="C6925" s="22"/>
      <c r="D6925" s="22"/>
      <c r="E6925" s="22"/>
      <c r="F6925" s="22"/>
      <c r="G6925" s="22"/>
      <c r="H6925" s="22"/>
      <c r="I6925" s="22"/>
      <c r="J6925" s="22"/>
      <c r="K6925" s="23">
        <v>1</v>
      </c>
      <c r="L6925" s="23">
        <v>1</v>
      </c>
      <c r="M6925" s="21" t="s">
        <v>50</v>
      </c>
      <c r="N6925" s="21" t="s">
        <v>50</v>
      </c>
      <c r="O6925" s="22"/>
      <c r="P6925" s="22"/>
    </row>
    <row r="6926" spans="1:16" ht="45" x14ac:dyDescent="0.25">
      <c r="A6926" s="21" t="s">
        <v>10730</v>
      </c>
      <c r="B6926" s="21" t="s">
        <v>49</v>
      </c>
      <c r="C6926" s="22"/>
      <c r="D6926" s="22"/>
      <c r="E6926" s="22"/>
      <c r="F6926" s="22"/>
      <c r="G6926" s="22"/>
      <c r="H6926" s="22"/>
      <c r="I6926" s="22"/>
      <c r="J6926" s="22"/>
      <c r="K6926" s="23">
        <v>1</v>
      </c>
      <c r="L6926" s="23">
        <v>1</v>
      </c>
      <c r="M6926" s="21" t="s">
        <v>50</v>
      </c>
      <c r="N6926" s="21" t="s">
        <v>50</v>
      </c>
      <c r="O6926" s="22"/>
      <c r="P6926" s="22"/>
    </row>
    <row r="6927" spans="1:16" ht="45" x14ac:dyDescent="0.25">
      <c r="A6927" s="21" t="s">
        <v>822</v>
      </c>
      <c r="B6927" s="21" t="s">
        <v>49</v>
      </c>
      <c r="C6927" s="23">
        <v>23773932.43</v>
      </c>
      <c r="D6927" s="23">
        <v>57.67</v>
      </c>
      <c r="E6927" s="23">
        <v>23738387.879999999</v>
      </c>
      <c r="F6927" s="23">
        <v>61.09</v>
      </c>
      <c r="G6927" s="23">
        <v>30022368.93</v>
      </c>
      <c r="H6927" s="23">
        <v>72.47</v>
      </c>
      <c r="I6927" s="23">
        <v>24766915.129999999</v>
      </c>
      <c r="J6927" s="23">
        <v>56.7</v>
      </c>
      <c r="K6927" s="23">
        <v>1</v>
      </c>
      <c r="L6927" s="23">
        <v>1</v>
      </c>
      <c r="M6927" s="21" t="s">
        <v>50</v>
      </c>
      <c r="N6927" s="21" t="s">
        <v>58</v>
      </c>
      <c r="O6927" s="22"/>
      <c r="P6927" s="23">
        <v>437560.25</v>
      </c>
    </row>
    <row r="6928" spans="1:16" ht="45" x14ac:dyDescent="0.25">
      <c r="A6928" s="21" t="s">
        <v>10731</v>
      </c>
      <c r="B6928" s="21" t="s">
        <v>49</v>
      </c>
      <c r="C6928" s="22"/>
      <c r="D6928" s="22"/>
      <c r="E6928" s="22"/>
      <c r="F6928" s="22"/>
      <c r="G6928" s="22"/>
      <c r="H6928" s="22"/>
      <c r="I6928" s="22"/>
      <c r="J6928" s="22"/>
      <c r="K6928" s="23">
        <v>1</v>
      </c>
      <c r="L6928" s="23">
        <v>1</v>
      </c>
      <c r="M6928" s="21" t="s">
        <v>50</v>
      </c>
      <c r="N6928" s="21" t="s">
        <v>50</v>
      </c>
      <c r="O6928" s="22"/>
      <c r="P6928" s="22"/>
    </row>
    <row r="6929" spans="1:16" ht="45" x14ac:dyDescent="0.25">
      <c r="A6929" s="21" t="s">
        <v>10732</v>
      </c>
      <c r="B6929" s="21" t="s">
        <v>49</v>
      </c>
      <c r="C6929" s="22"/>
      <c r="D6929" s="22"/>
      <c r="E6929" s="22"/>
      <c r="F6929" s="22"/>
      <c r="G6929" s="22"/>
      <c r="H6929" s="22"/>
      <c r="I6929" s="22"/>
      <c r="J6929" s="22"/>
      <c r="K6929" s="23">
        <v>1</v>
      </c>
      <c r="L6929" s="23">
        <v>1</v>
      </c>
      <c r="M6929" s="21" t="s">
        <v>50</v>
      </c>
      <c r="N6929" s="21" t="s">
        <v>50</v>
      </c>
      <c r="O6929" s="22"/>
      <c r="P6929" s="22"/>
    </row>
    <row r="6930" spans="1:16" ht="45" x14ac:dyDescent="0.25">
      <c r="A6930" s="21" t="s">
        <v>10733</v>
      </c>
      <c r="B6930" s="21" t="s">
        <v>49</v>
      </c>
      <c r="C6930" s="22"/>
      <c r="D6930" s="22"/>
      <c r="E6930" s="22"/>
      <c r="F6930" s="22"/>
      <c r="G6930" s="22"/>
      <c r="H6930" s="22"/>
      <c r="I6930" s="22"/>
      <c r="J6930" s="22"/>
      <c r="K6930" s="23">
        <v>1</v>
      </c>
      <c r="L6930" s="23">
        <v>1</v>
      </c>
      <c r="M6930" s="21" t="s">
        <v>50</v>
      </c>
      <c r="N6930" s="21" t="s">
        <v>50</v>
      </c>
      <c r="O6930" s="22"/>
      <c r="P6930" s="22"/>
    </row>
    <row r="6931" spans="1:16" ht="45" x14ac:dyDescent="0.25">
      <c r="A6931" s="21" t="s">
        <v>10734</v>
      </c>
      <c r="B6931" s="21" t="s">
        <v>49</v>
      </c>
      <c r="C6931" s="22"/>
      <c r="D6931" s="22"/>
      <c r="E6931" s="22"/>
      <c r="F6931" s="22"/>
      <c r="G6931" s="22"/>
      <c r="H6931" s="22"/>
      <c r="I6931" s="22"/>
      <c r="J6931" s="22"/>
      <c r="K6931" s="23">
        <v>1</v>
      </c>
      <c r="L6931" s="23">
        <v>1</v>
      </c>
      <c r="M6931" s="21" t="s">
        <v>50</v>
      </c>
      <c r="N6931" s="21" t="s">
        <v>50</v>
      </c>
      <c r="O6931" s="22"/>
      <c r="P6931" s="22"/>
    </row>
    <row r="6932" spans="1:16" ht="45" x14ac:dyDescent="0.25">
      <c r="A6932" s="21" t="s">
        <v>10735</v>
      </c>
      <c r="B6932" s="21" t="s">
        <v>49</v>
      </c>
      <c r="C6932" s="22"/>
      <c r="D6932" s="22"/>
      <c r="E6932" s="22"/>
      <c r="F6932" s="22"/>
      <c r="G6932" s="22"/>
      <c r="H6932" s="22"/>
      <c r="I6932" s="22"/>
      <c r="J6932" s="22"/>
      <c r="K6932" s="23">
        <v>1</v>
      </c>
      <c r="L6932" s="23">
        <v>1</v>
      </c>
      <c r="M6932" s="21" t="s">
        <v>50</v>
      </c>
      <c r="N6932" s="21" t="s">
        <v>50</v>
      </c>
      <c r="O6932" s="22"/>
      <c r="P6932" s="22"/>
    </row>
    <row r="6933" spans="1:16" ht="45" x14ac:dyDescent="0.25">
      <c r="A6933" s="21" t="s">
        <v>10736</v>
      </c>
      <c r="B6933" s="21" t="s">
        <v>49</v>
      </c>
      <c r="C6933" s="22"/>
      <c r="D6933" s="22"/>
      <c r="E6933" s="22"/>
      <c r="F6933" s="22"/>
      <c r="G6933" s="22"/>
      <c r="H6933" s="22"/>
      <c r="I6933" s="22"/>
      <c r="J6933" s="22"/>
      <c r="K6933" s="23">
        <v>1</v>
      </c>
      <c r="L6933" s="23">
        <v>1</v>
      </c>
      <c r="M6933" s="21" t="s">
        <v>50</v>
      </c>
      <c r="N6933" s="21" t="s">
        <v>50</v>
      </c>
      <c r="O6933" s="22"/>
      <c r="P6933" s="22"/>
    </row>
    <row r="6934" spans="1:16" ht="45" x14ac:dyDescent="0.25">
      <c r="A6934" s="21" t="s">
        <v>10737</v>
      </c>
      <c r="B6934" s="21" t="s">
        <v>198</v>
      </c>
      <c r="C6934" s="22"/>
      <c r="D6934" s="22"/>
      <c r="E6934" s="22"/>
      <c r="F6934" s="22"/>
      <c r="G6934" s="22"/>
      <c r="H6934" s="22"/>
      <c r="I6934" s="22"/>
      <c r="J6934" s="22"/>
      <c r="K6934" s="23">
        <v>1</v>
      </c>
      <c r="L6934" s="23">
        <v>1</v>
      </c>
      <c r="M6934" s="21" t="s">
        <v>50</v>
      </c>
      <c r="N6934" s="21" t="s">
        <v>50</v>
      </c>
      <c r="O6934" s="22"/>
      <c r="P6934" s="22"/>
    </row>
    <row r="6935" spans="1:16" ht="45" x14ac:dyDescent="0.25">
      <c r="A6935" s="21" t="s">
        <v>10738</v>
      </c>
      <c r="B6935" s="21" t="s">
        <v>49</v>
      </c>
      <c r="C6935" s="22"/>
      <c r="D6935" s="22"/>
      <c r="E6935" s="22"/>
      <c r="F6935" s="22"/>
      <c r="G6935" s="22"/>
      <c r="H6935" s="22"/>
      <c r="I6935" s="22"/>
      <c r="J6935" s="22"/>
      <c r="K6935" s="23">
        <v>1</v>
      </c>
      <c r="L6935" s="23">
        <v>1</v>
      </c>
      <c r="M6935" s="21" t="s">
        <v>50</v>
      </c>
      <c r="N6935" s="21" t="s">
        <v>50</v>
      </c>
      <c r="O6935" s="22"/>
      <c r="P6935" s="22"/>
    </row>
    <row r="6936" spans="1:16" ht="45" x14ac:dyDescent="0.25">
      <c r="A6936" s="21" t="s">
        <v>4759</v>
      </c>
      <c r="B6936" s="21" t="s">
        <v>49</v>
      </c>
      <c r="C6936" s="23">
        <v>68973986.719999999</v>
      </c>
      <c r="D6936" s="23">
        <v>131.74</v>
      </c>
      <c r="E6936" s="23">
        <v>43345050.469999999</v>
      </c>
      <c r="F6936" s="23">
        <v>79.069999999999993</v>
      </c>
      <c r="G6936" s="23">
        <v>32032062.920000002</v>
      </c>
      <c r="H6936" s="23">
        <v>87.75</v>
      </c>
      <c r="I6936" s="23">
        <v>28293190.59</v>
      </c>
      <c r="J6936" s="23">
        <v>90.93</v>
      </c>
      <c r="K6936" s="23">
        <v>1</v>
      </c>
      <c r="L6936" s="23">
        <v>1</v>
      </c>
      <c r="M6936" s="21" t="s">
        <v>50</v>
      </c>
      <c r="N6936" s="21" t="s">
        <v>58</v>
      </c>
      <c r="O6936" s="22"/>
      <c r="P6936" s="23">
        <v>521418</v>
      </c>
    </row>
    <row r="6937" spans="1:16" ht="45" x14ac:dyDescent="0.25">
      <c r="A6937" s="21" t="s">
        <v>10739</v>
      </c>
      <c r="B6937" s="21" t="s">
        <v>49</v>
      </c>
      <c r="C6937" s="22"/>
      <c r="D6937" s="22"/>
      <c r="E6937" s="22"/>
      <c r="F6937" s="22"/>
      <c r="G6937" s="22"/>
      <c r="H6937" s="22"/>
      <c r="I6937" s="22"/>
      <c r="J6937" s="22"/>
      <c r="K6937" s="23">
        <v>1</v>
      </c>
      <c r="L6937" s="23">
        <v>1</v>
      </c>
      <c r="M6937" s="21" t="s">
        <v>50</v>
      </c>
      <c r="N6937" s="21" t="s">
        <v>50</v>
      </c>
      <c r="O6937" s="22"/>
      <c r="P6937" s="22"/>
    </row>
    <row r="6938" spans="1:16" ht="45" x14ac:dyDescent="0.25">
      <c r="A6938" s="21" t="s">
        <v>4763</v>
      </c>
      <c r="B6938" s="21" t="s">
        <v>49</v>
      </c>
      <c r="C6938" s="23">
        <v>3233580.51</v>
      </c>
      <c r="D6938" s="23">
        <v>111.43</v>
      </c>
      <c r="E6938" s="23">
        <v>10453563.15</v>
      </c>
      <c r="F6938" s="23">
        <v>93.12</v>
      </c>
      <c r="G6938" s="23">
        <v>7969090.4100000001</v>
      </c>
      <c r="H6938" s="23">
        <v>84.41</v>
      </c>
      <c r="I6938" s="23">
        <v>7639036.9699999997</v>
      </c>
      <c r="J6938" s="23">
        <v>77.88</v>
      </c>
      <c r="K6938" s="23">
        <v>1</v>
      </c>
      <c r="L6938" s="23">
        <v>1</v>
      </c>
      <c r="M6938" s="21" t="s">
        <v>50</v>
      </c>
      <c r="N6938" s="21" t="s">
        <v>1462</v>
      </c>
      <c r="O6938" s="22"/>
      <c r="P6938" s="23">
        <v>61060</v>
      </c>
    </row>
    <row r="6939" spans="1:16" ht="45" x14ac:dyDescent="0.25">
      <c r="A6939" s="21" t="s">
        <v>10740</v>
      </c>
      <c r="B6939" s="21" t="s">
        <v>49</v>
      </c>
      <c r="C6939" s="22"/>
      <c r="D6939" s="22"/>
      <c r="E6939" s="22"/>
      <c r="F6939" s="22"/>
      <c r="G6939" s="22"/>
      <c r="H6939" s="22"/>
      <c r="I6939" s="22"/>
      <c r="J6939" s="22"/>
      <c r="K6939" s="23">
        <v>1</v>
      </c>
      <c r="L6939" s="23">
        <v>1</v>
      </c>
      <c r="M6939" s="21" t="s">
        <v>50</v>
      </c>
      <c r="N6939" s="21" t="s">
        <v>50</v>
      </c>
      <c r="O6939" s="22"/>
      <c r="P6939" s="22"/>
    </row>
    <row r="6940" spans="1:16" ht="45" x14ac:dyDescent="0.25">
      <c r="A6940" s="21" t="s">
        <v>10741</v>
      </c>
      <c r="B6940" s="21" t="s">
        <v>49</v>
      </c>
      <c r="C6940" s="22"/>
      <c r="D6940" s="22"/>
      <c r="E6940" s="22"/>
      <c r="F6940" s="22"/>
      <c r="G6940" s="22"/>
      <c r="H6940" s="22"/>
      <c r="I6940" s="22"/>
      <c r="J6940" s="22"/>
      <c r="K6940" s="23">
        <v>1</v>
      </c>
      <c r="L6940" s="23">
        <v>1</v>
      </c>
      <c r="M6940" s="21" t="s">
        <v>50</v>
      </c>
      <c r="N6940" s="21" t="s">
        <v>50</v>
      </c>
      <c r="O6940" s="22"/>
      <c r="P6940" s="22"/>
    </row>
    <row r="6941" spans="1:16" ht="45" x14ac:dyDescent="0.25">
      <c r="A6941" s="21" t="s">
        <v>10742</v>
      </c>
      <c r="B6941" s="21" t="s">
        <v>49</v>
      </c>
      <c r="C6941" s="22"/>
      <c r="D6941" s="22"/>
      <c r="E6941" s="22"/>
      <c r="F6941" s="22"/>
      <c r="G6941" s="22"/>
      <c r="H6941" s="22"/>
      <c r="I6941" s="22"/>
      <c r="J6941" s="22"/>
      <c r="K6941" s="23">
        <v>1</v>
      </c>
      <c r="L6941" s="23">
        <v>1</v>
      </c>
      <c r="M6941" s="21" t="s">
        <v>50</v>
      </c>
      <c r="N6941" s="21" t="s">
        <v>50</v>
      </c>
      <c r="O6941" s="22"/>
      <c r="P6941" s="22"/>
    </row>
    <row r="6942" spans="1:16" ht="45" x14ac:dyDescent="0.25">
      <c r="A6942" s="21" t="s">
        <v>10743</v>
      </c>
      <c r="B6942" s="21" t="s">
        <v>49</v>
      </c>
      <c r="C6942" s="22"/>
      <c r="D6942" s="22"/>
      <c r="E6942" s="22"/>
      <c r="F6942" s="22"/>
      <c r="G6942" s="22"/>
      <c r="H6942" s="22"/>
      <c r="I6942" s="22"/>
      <c r="J6942" s="22"/>
      <c r="K6942" s="23">
        <v>1</v>
      </c>
      <c r="L6942" s="23">
        <v>1</v>
      </c>
      <c r="M6942" s="21" t="s">
        <v>50</v>
      </c>
      <c r="N6942" s="21" t="s">
        <v>50</v>
      </c>
      <c r="O6942" s="22"/>
      <c r="P6942" s="22"/>
    </row>
    <row r="6943" spans="1:16" ht="45" x14ac:dyDescent="0.25">
      <c r="A6943" s="21" t="s">
        <v>10744</v>
      </c>
      <c r="B6943" s="21" t="s">
        <v>49</v>
      </c>
      <c r="C6943" s="22"/>
      <c r="D6943" s="22"/>
      <c r="E6943" s="22"/>
      <c r="F6943" s="22"/>
      <c r="G6943" s="22"/>
      <c r="H6943" s="22"/>
      <c r="I6943" s="22"/>
      <c r="J6943" s="22"/>
      <c r="K6943" s="23">
        <v>1</v>
      </c>
      <c r="L6943" s="23">
        <v>1</v>
      </c>
      <c r="M6943" s="21" t="s">
        <v>50</v>
      </c>
      <c r="N6943" s="21" t="s">
        <v>50</v>
      </c>
      <c r="O6943" s="22"/>
      <c r="P6943" s="22"/>
    </row>
    <row r="6944" spans="1:16" ht="45" x14ac:dyDescent="0.25">
      <c r="A6944" s="21" t="s">
        <v>10745</v>
      </c>
      <c r="B6944" s="21" t="s">
        <v>49</v>
      </c>
      <c r="C6944" s="22"/>
      <c r="D6944" s="22"/>
      <c r="E6944" s="22"/>
      <c r="F6944" s="22"/>
      <c r="G6944" s="22"/>
      <c r="H6944" s="22"/>
      <c r="I6944" s="22"/>
      <c r="J6944" s="22"/>
      <c r="K6944" s="23">
        <v>1</v>
      </c>
      <c r="L6944" s="23">
        <v>1</v>
      </c>
      <c r="M6944" s="21" t="s">
        <v>50</v>
      </c>
      <c r="N6944" s="21" t="s">
        <v>50</v>
      </c>
      <c r="O6944" s="22"/>
      <c r="P6944" s="22"/>
    </row>
    <row r="6945" spans="1:16" ht="45" x14ac:dyDescent="0.25">
      <c r="A6945" s="21" t="s">
        <v>10746</v>
      </c>
      <c r="B6945" s="21" t="s">
        <v>49</v>
      </c>
      <c r="C6945" s="22"/>
      <c r="D6945" s="22"/>
      <c r="E6945" s="22"/>
      <c r="F6945" s="22"/>
      <c r="G6945" s="22"/>
      <c r="H6945" s="22"/>
      <c r="I6945" s="22"/>
      <c r="J6945" s="22"/>
      <c r="K6945" s="23">
        <v>1</v>
      </c>
      <c r="L6945" s="23">
        <v>1</v>
      </c>
      <c r="M6945" s="21" t="s">
        <v>50</v>
      </c>
      <c r="N6945" s="21" t="s">
        <v>50</v>
      </c>
      <c r="O6945" s="22"/>
      <c r="P6945" s="22"/>
    </row>
    <row r="6946" spans="1:16" ht="45" x14ac:dyDescent="0.25">
      <c r="A6946" s="21" t="s">
        <v>10747</v>
      </c>
      <c r="B6946" s="21" t="s">
        <v>49</v>
      </c>
      <c r="C6946" s="22"/>
      <c r="D6946" s="22"/>
      <c r="E6946" s="22"/>
      <c r="F6946" s="22"/>
      <c r="G6946" s="22"/>
      <c r="H6946" s="22"/>
      <c r="I6946" s="22"/>
      <c r="J6946" s="22"/>
      <c r="K6946" s="23">
        <v>1</v>
      </c>
      <c r="L6946" s="23">
        <v>1</v>
      </c>
      <c r="M6946" s="21" t="s">
        <v>50</v>
      </c>
      <c r="N6946" s="21" t="s">
        <v>50</v>
      </c>
      <c r="O6946" s="22"/>
      <c r="P6946" s="22"/>
    </row>
    <row r="6947" spans="1:16" ht="45" x14ac:dyDescent="0.25">
      <c r="A6947" s="21" t="s">
        <v>4764</v>
      </c>
      <c r="B6947" s="21" t="s">
        <v>49</v>
      </c>
      <c r="C6947" s="23">
        <v>10061302.279999999</v>
      </c>
      <c r="D6947" s="23">
        <v>128.44</v>
      </c>
      <c r="E6947" s="23">
        <v>14075829.859999999</v>
      </c>
      <c r="F6947" s="23">
        <v>87.04</v>
      </c>
      <c r="G6947" s="23">
        <v>2405744.9300000002</v>
      </c>
      <c r="H6947" s="23">
        <v>44.5</v>
      </c>
      <c r="I6947" s="23">
        <v>3098542.37</v>
      </c>
      <c r="J6947" s="23">
        <v>42.04</v>
      </c>
      <c r="K6947" s="23">
        <v>1</v>
      </c>
      <c r="L6947" s="23">
        <v>1</v>
      </c>
      <c r="M6947" s="21" t="s">
        <v>50</v>
      </c>
      <c r="N6947" s="21" t="s">
        <v>1462</v>
      </c>
      <c r="O6947" s="22"/>
      <c r="P6947" s="23">
        <v>109750</v>
      </c>
    </row>
    <row r="6948" spans="1:16" ht="45" x14ac:dyDescent="0.25">
      <c r="A6948" s="21" t="s">
        <v>10748</v>
      </c>
      <c r="B6948" s="21" t="s">
        <v>49</v>
      </c>
      <c r="C6948" s="22"/>
      <c r="D6948" s="22"/>
      <c r="E6948" s="22"/>
      <c r="F6948" s="22"/>
      <c r="G6948" s="22"/>
      <c r="H6948" s="22"/>
      <c r="I6948" s="22"/>
      <c r="J6948" s="22"/>
      <c r="K6948" s="23">
        <v>1</v>
      </c>
      <c r="L6948" s="23">
        <v>1</v>
      </c>
      <c r="M6948" s="21" t="s">
        <v>50</v>
      </c>
      <c r="N6948" s="21" t="s">
        <v>50</v>
      </c>
      <c r="O6948" s="22"/>
      <c r="P6948" s="22"/>
    </row>
    <row r="6949" spans="1:16" ht="45" x14ac:dyDescent="0.25">
      <c r="A6949" s="21" t="s">
        <v>4767</v>
      </c>
      <c r="B6949" s="21" t="s">
        <v>49</v>
      </c>
      <c r="C6949" s="22"/>
      <c r="D6949" s="22"/>
      <c r="E6949" s="23">
        <v>117759526.7</v>
      </c>
      <c r="F6949" s="23">
        <v>54.84</v>
      </c>
      <c r="G6949" s="23">
        <v>149914679.08000001</v>
      </c>
      <c r="H6949" s="23">
        <v>57.34</v>
      </c>
      <c r="I6949" s="23">
        <v>98591510</v>
      </c>
      <c r="J6949" s="23">
        <v>54.32</v>
      </c>
      <c r="K6949" s="23">
        <v>1</v>
      </c>
      <c r="L6949" s="23">
        <v>1</v>
      </c>
      <c r="M6949" s="21" t="s">
        <v>50</v>
      </c>
      <c r="N6949" s="21" t="s">
        <v>50</v>
      </c>
      <c r="O6949" s="22"/>
      <c r="P6949" s="22"/>
    </row>
    <row r="6950" spans="1:16" ht="45" x14ac:dyDescent="0.25">
      <c r="A6950" s="21" t="s">
        <v>4769</v>
      </c>
      <c r="B6950" s="21" t="s">
        <v>49</v>
      </c>
      <c r="C6950" s="22"/>
      <c r="D6950" s="22"/>
      <c r="E6950" s="23">
        <v>47806023.490000002</v>
      </c>
      <c r="F6950" s="23">
        <v>83.87</v>
      </c>
      <c r="G6950" s="23">
        <v>50182489.390000001</v>
      </c>
      <c r="H6950" s="23">
        <v>68.95</v>
      </c>
      <c r="I6950" s="23">
        <v>172401477.08000001</v>
      </c>
      <c r="J6950" s="23">
        <v>293.18</v>
      </c>
      <c r="K6950" s="23">
        <v>1</v>
      </c>
      <c r="L6950" s="23">
        <v>1</v>
      </c>
      <c r="M6950" s="21" t="s">
        <v>50</v>
      </c>
      <c r="N6950" s="21" t="s">
        <v>50</v>
      </c>
      <c r="O6950" s="22"/>
      <c r="P6950" s="22"/>
    </row>
    <row r="6951" spans="1:16" ht="45" x14ac:dyDescent="0.25">
      <c r="A6951" s="21" t="s">
        <v>10749</v>
      </c>
      <c r="B6951" s="21" t="s">
        <v>49</v>
      </c>
      <c r="C6951" s="22"/>
      <c r="D6951" s="22"/>
      <c r="E6951" s="22"/>
      <c r="F6951" s="22"/>
      <c r="G6951" s="22"/>
      <c r="H6951" s="22"/>
      <c r="I6951" s="22"/>
      <c r="J6951" s="22"/>
      <c r="K6951" s="23">
        <v>1</v>
      </c>
      <c r="L6951" s="23">
        <v>1</v>
      </c>
      <c r="M6951" s="21" t="s">
        <v>50</v>
      </c>
      <c r="N6951" s="21" t="s">
        <v>50</v>
      </c>
      <c r="O6951" s="22"/>
      <c r="P6951" s="22"/>
    </row>
    <row r="6952" spans="1:16" ht="45" x14ac:dyDescent="0.25">
      <c r="A6952" s="21" t="s">
        <v>4771</v>
      </c>
      <c r="B6952" s="21" t="s">
        <v>49</v>
      </c>
      <c r="C6952" s="22"/>
      <c r="D6952" s="22"/>
      <c r="E6952" s="23">
        <v>115928549.81</v>
      </c>
      <c r="F6952" s="23">
        <v>54.84</v>
      </c>
      <c r="G6952" s="23">
        <v>147583739.74000001</v>
      </c>
      <c r="H6952" s="23">
        <v>57.34</v>
      </c>
      <c r="I6952" s="23">
        <v>97058565.859999999</v>
      </c>
      <c r="J6952" s="23">
        <v>54.32</v>
      </c>
      <c r="K6952" s="23">
        <v>1</v>
      </c>
      <c r="L6952" s="23">
        <v>1</v>
      </c>
      <c r="M6952" s="21" t="s">
        <v>50</v>
      </c>
      <c r="N6952" s="21" t="s">
        <v>50</v>
      </c>
      <c r="O6952" s="22"/>
      <c r="P6952" s="22"/>
    </row>
    <row r="6953" spans="1:16" ht="45" x14ac:dyDescent="0.25">
      <c r="A6953" s="21" t="s">
        <v>10750</v>
      </c>
      <c r="B6953" s="21" t="s">
        <v>49</v>
      </c>
      <c r="C6953" s="22"/>
      <c r="D6953" s="22"/>
      <c r="E6953" s="22"/>
      <c r="F6953" s="22"/>
      <c r="G6953" s="22"/>
      <c r="H6953" s="22"/>
      <c r="I6953" s="22"/>
      <c r="J6953" s="22"/>
      <c r="K6953" s="23">
        <v>1</v>
      </c>
      <c r="L6953" s="23">
        <v>1</v>
      </c>
      <c r="M6953" s="21" t="s">
        <v>50</v>
      </c>
      <c r="N6953" s="21" t="s">
        <v>50</v>
      </c>
      <c r="O6953" s="22"/>
      <c r="P6953" s="22"/>
    </row>
    <row r="6954" spans="1:16" ht="45" x14ac:dyDescent="0.25">
      <c r="A6954" s="21" t="s">
        <v>825</v>
      </c>
      <c r="B6954" s="21" t="s">
        <v>49</v>
      </c>
      <c r="C6954" s="23">
        <v>32126100.16</v>
      </c>
      <c r="D6954" s="23">
        <v>248.26</v>
      </c>
      <c r="E6954" s="23">
        <v>29511241.859999999</v>
      </c>
      <c r="F6954" s="23">
        <v>83.87</v>
      </c>
      <c r="G6954" s="23">
        <v>30978263.27</v>
      </c>
      <c r="H6954" s="23">
        <v>68.95</v>
      </c>
      <c r="I6954" s="23">
        <v>14390620.01</v>
      </c>
      <c r="J6954" s="23">
        <v>34.58</v>
      </c>
      <c r="K6954" s="23">
        <v>1</v>
      </c>
      <c r="L6954" s="23">
        <v>1</v>
      </c>
      <c r="M6954" s="21" t="s">
        <v>50</v>
      </c>
      <c r="N6954" s="21" t="s">
        <v>58</v>
      </c>
      <c r="O6954" s="22"/>
      <c r="P6954" s="23">
        <v>460543.25</v>
      </c>
    </row>
    <row r="6955" spans="1:16" ht="45" x14ac:dyDescent="0.25">
      <c r="A6955" s="21" t="s">
        <v>4779</v>
      </c>
      <c r="B6955" s="21" t="s">
        <v>49</v>
      </c>
      <c r="C6955" s="23">
        <v>111731057.63</v>
      </c>
      <c r="D6955" s="23">
        <v>809.75</v>
      </c>
      <c r="E6955" s="23">
        <v>96868982.760000005</v>
      </c>
      <c r="F6955" s="23">
        <v>623.34</v>
      </c>
      <c r="G6955" s="23">
        <v>149681117.53</v>
      </c>
      <c r="H6955" s="23">
        <v>878.65</v>
      </c>
      <c r="I6955" s="23">
        <v>119524264.18000001</v>
      </c>
      <c r="J6955" s="23">
        <v>662.01</v>
      </c>
      <c r="K6955" s="23">
        <v>1</v>
      </c>
      <c r="L6955" s="23">
        <v>1</v>
      </c>
      <c r="M6955" s="21" t="s">
        <v>50</v>
      </c>
      <c r="N6955" s="21" t="s">
        <v>1462</v>
      </c>
      <c r="O6955" s="22"/>
      <c r="P6955" s="23">
        <v>222412.25</v>
      </c>
    </row>
    <row r="6956" spans="1:16" ht="45" x14ac:dyDescent="0.25">
      <c r="A6956" s="21" t="s">
        <v>10751</v>
      </c>
      <c r="B6956" s="21" t="s">
        <v>49</v>
      </c>
      <c r="C6956" s="22"/>
      <c r="D6956" s="22"/>
      <c r="E6956" s="22"/>
      <c r="F6956" s="22"/>
      <c r="G6956" s="22"/>
      <c r="H6956" s="22"/>
      <c r="I6956" s="22"/>
      <c r="J6956" s="22"/>
      <c r="K6956" s="23">
        <v>1</v>
      </c>
      <c r="L6956" s="23">
        <v>1</v>
      </c>
      <c r="M6956" s="21" t="s">
        <v>50</v>
      </c>
      <c r="N6956" s="21" t="s">
        <v>50</v>
      </c>
      <c r="O6956" s="22"/>
      <c r="P6956" s="22"/>
    </row>
    <row r="6957" spans="1:16" ht="45" x14ac:dyDescent="0.25">
      <c r="A6957" s="21" t="s">
        <v>10752</v>
      </c>
      <c r="B6957" s="21" t="s">
        <v>49</v>
      </c>
      <c r="C6957" s="22"/>
      <c r="D6957" s="22"/>
      <c r="E6957" s="22"/>
      <c r="F6957" s="22"/>
      <c r="G6957" s="22"/>
      <c r="H6957" s="22"/>
      <c r="I6957" s="22"/>
      <c r="J6957" s="22"/>
      <c r="K6957" s="23">
        <v>1</v>
      </c>
      <c r="L6957" s="23">
        <v>1</v>
      </c>
      <c r="M6957" s="21" t="s">
        <v>50</v>
      </c>
      <c r="N6957" s="21" t="s">
        <v>50</v>
      </c>
      <c r="O6957" s="22"/>
      <c r="P6957" s="22"/>
    </row>
    <row r="6958" spans="1:16" ht="45" x14ac:dyDescent="0.25">
      <c r="A6958" s="21" t="s">
        <v>827</v>
      </c>
      <c r="B6958" s="21" t="s">
        <v>49</v>
      </c>
      <c r="C6958" s="23">
        <v>34266573.990000002</v>
      </c>
      <c r="D6958" s="23">
        <v>425.97</v>
      </c>
      <c r="E6958" s="23">
        <v>32342081.77</v>
      </c>
      <c r="F6958" s="23">
        <v>375.37</v>
      </c>
      <c r="G6958" s="23">
        <v>38527413.780000001</v>
      </c>
      <c r="H6958" s="23">
        <v>334.2</v>
      </c>
      <c r="I6958" s="23">
        <v>36695354.450000003</v>
      </c>
      <c r="J6958" s="23">
        <v>408.47</v>
      </c>
      <c r="K6958" s="23">
        <v>1</v>
      </c>
      <c r="L6958" s="23">
        <v>1</v>
      </c>
      <c r="M6958" s="21" t="s">
        <v>50</v>
      </c>
      <c r="N6958" s="21" t="s">
        <v>1462</v>
      </c>
      <c r="O6958" s="22"/>
      <c r="P6958" s="23">
        <v>100436.75</v>
      </c>
    </row>
    <row r="6959" spans="1:16" ht="45" x14ac:dyDescent="0.25">
      <c r="A6959" s="21" t="s">
        <v>10753</v>
      </c>
      <c r="B6959" s="21" t="s">
        <v>49</v>
      </c>
      <c r="C6959" s="22"/>
      <c r="D6959" s="22"/>
      <c r="E6959" s="22"/>
      <c r="F6959" s="22"/>
      <c r="G6959" s="22"/>
      <c r="H6959" s="22"/>
      <c r="I6959" s="22"/>
      <c r="J6959" s="22"/>
      <c r="K6959" s="23">
        <v>1</v>
      </c>
      <c r="L6959" s="23">
        <v>1</v>
      </c>
      <c r="M6959" s="21" t="s">
        <v>50</v>
      </c>
      <c r="N6959" s="21" t="s">
        <v>50</v>
      </c>
      <c r="O6959" s="22"/>
      <c r="P6959" s="22"/>
    </row>
    <row r="6960" spans="1:16" ht="45" x14ac:dyDescent="0.25">
      <c r="A6960" s="21" t="s">
        <v>4782</v>
      </c>
      <c r="B6960" s="21" t="s">
        <v>49</v>
      </c>
      <c r="C6960" s="23">
        <v>14595776.630000001</v>
      </c>
      <c r="D6960" s="23">
        <v>4.18</v>
      </c>
      <c r="E6960" s="23">
        <v>7233922.2400000002</v>
      </c>
      <c r="F6960" s="23">
        <v>7.55</v>
      </c>
      <c r="G6960" s="23">
        <v>7581654.8799999999</v>
      </c>
      <c r="H6960" s="23">
        <v>15.24</v>
      </c>
      <c r="I6960" s="23">
        <v>3633557.27</v>
      </c>
      <c r="J6960" s="23">
        <v>4.67</v>
      </c>
      <c r="K6960" s="23">
        <v>1</v>
      </c>
      <c r="L6960" s="23">
        <v>1</v>
      </c>
      <c r="M6960" s="21" t="s">
        <v>50</v>
      </c>
      <c r="N6960" s="21" t="s">
        <v>58</v>
      </c>
      <c r="O6960" s="22"/>
      <c r="P6960" s="23">
        <v>864923</v>
      </c>
    </row>
    <row r="6961" spans="1:16" ht="45" x14ac:dyDescent="0.25">
      <c r="A6961" s="21" t="s">
        <v>10754</v>
      </c>
      <c r="B6961" s="21" t="s">
        <v>49</v>
      </c>
      <c r="C6961" s="22"/>
      <c r="D6961" s="22"/>
      <c r="E6961" s="22"/>
      <c r="F6961" s="22"/>
      <c r="G6961" s="22"/>
      <c r="H6961" s="22"/>
      <c r="I6961" s="22"/>
      <c r="J6961" s="22"/>
      <c r="K6961" s="23">
        <v>1</v>
      </c>
      <c r="L6961" s="23">
        <v>1</v>
      </c>
      <c r="M6961" s="21" t="s">
        <v>50</v>
      </c>
      <c r="N6961" s="21" t="s">
        <v>50</v>
      </c>
      <c r="O6961" s="22"/>
      <c r="P6961" s="22"/>
    </row>
    <row r="6962" spans="1:16" ht="45" x14ac:dyDescent="0.25">
      <c r="A6962" s="21" t="s">
        <v>10755</v>
      </c>
      <c r="B6962" s="21" t="s">
        <v>49</v>
      </c>
      <c r="C6962" s="22"/>
      <c r="D6962" s="22"/>
      <c r="E6962" s="22"/>
      <c r="F6962" s="22"/>
      <c r="G6962" s="22"/>
      <c r="H6962" s="22"/>
      <c r="I6962" s="22"/>
      <c r="J6962" s="22"/>
      <c r="K6962" s="23">
        <v>1</v>
      </c>
      <c r="L6962" s="23">
        <v>1</v>
      </c>
      <c r="M6962" s="21" t="s">
        <v>50</v>
      </c>
      <c r="N6962" s="21" t="s">
        <v>50</v>
      </c>
      <c r="O6962" s="22"/>
      <c r="P6962" s="22"/>
    </row>
    <row r="6963" spans="1:16" ht="45" x14ac:dyDescent="0.25">
      <c r="A6963" s="21" t="s">
        <v>10756</v>
      </c>
      <c r="B6963" s="21" t="s">
        <v>49</v>
      </c>
      <c r="C6963" s="22"/>
      <c r="D6963" s="22"/>
      <c r="E6963" s="22"/>
      <c r="F6963" s="22"/>
      <c r="G6963" s="22"/>
      <c r="H6963" s="22"/>
      <c r="I6963" s="22"/>
      <c r="J6963" s="22"/>
      <c r="K6963" s="23">
        <v>1</v>
      </c>
      <c r="L6963" s="23">
        <v>1</v>
      </c>
      <c r="M6963" s="21" t="s">
        <v>50</v>
      </c>
      <c r="N6963" s="21" t="s">
        <v>50</v>
      </c>
      <c r="O6963" s="22"/>
      <c r="P6963" s="22"/>
    </row>
    <row r="6964" spans="1:16" ht="45" x14ac:dyDescent="0.25">
      <c r="A6964" s="21" t="s">
        <v>10757</v>
      </c>
      <c r="B6964" s="21" t="s">
        <v>49</v>
      </c>
      <c r="C6964" s="22"/>
      <c r="D6964" s="22"/>
      <c r="E6964" s="22"/>
      <c r="F6964" s="22"/>
      <c r="G6964" s="22"/>
      <c r="H6964" s="22"/>
      <c r="I6964" s="22"/>
      <c r="J6964" s="22"/>
      <c r="K6964" s="23">
        <v>1</v>
      </c>
      <c r="L6964" s="23">
        <v>1</v>
      </c>
      <c r="M6964" s="21" t="s">
        <v>50</v>
      </c>
      <c r="N6964" s="21" t="s">
        <v>50</v>
      </c>
      <c r="O6964" s="22"/>
      <c r="P6964" s="22"/>
    </row>
    <row r="6965" spans="1:16" ht="45" x14ac:dyDescent="0.25">
      <c r="A6965" s="21" t="s">
        <v>10758</v>
      </c>
      <c r="B6965" s="21" t="s">
        <v>49</v>
      </c>
      <c r="C6965" s="22"/>
      <c r="D6965" s="22"/>
      <c r="E6965" s="22"/>
      <c r="F6965" s="22"/>
      <c r="G6965" s="22"/>
      <c r="H6965" s="22"/>
      <c r="I6965" s="22"/>
      <c r="J6965" s="22"/>
      <c r="K6965" s="23">
        <v>1</v>
      </c>
      <c r="L6965" s="23">
        <v>1</v>
      </c>
      <c r="M6965" s="21" t="s">
        <v>50</v>
      </c>
      <c r="N6965" s="21" t="s">
        <v>50</v>
      </c>
      <c r="O6965" s="22"/>
      <c r="P6965" s="22"/>
    </row>
    <row r="6966" spans="1:16" ht="45" x14ac:dyDescent="0.25">
      <c r="A6966" s="21" t="s">
        <v>10759</v>
      </c>
      <c r="B6966" s="21" t="s">
        <v>49</v>
      </c>
      <c r="C6966" s="22"/>
      <c r="D6966" s="22"/>
      <c r="E6966" s="22"/>
      <c r="F6966" s="22"/>
      <c r="G6966" s="22"/>
      <c r="H6966" s="22"/>
      <c r="I6966" s="22"/>
      <c r="J6966" s="22"/>
      <c r="K6966" s="23">
        <v>1</v>
      </c>
      <c r="L6966" s="23">
        <v>1</v>
      </c>
      <c r="M6966" s="21" t="s">
        <v>50</v>
      </c>
      <c r="N6966" s="21" t="s">
        <v>50</v>
      </c>
      <c r="O6966" s="22"/>
      <c r="P6966" s="22"/>
    </row>
    <row r="6967" spans="1:16" ht="45" x14ac:dyDescent="0.25">
      <c r="A6967" s="21" t="s">
        <v>10760</v>
      </c>
      <c r="B6967" s="21" t="s">
        <v>49</v>
      </c>
      <c r="C6967" s="22"/>
      <c r="D6967" s="22"/>
      <c r="E6967" s="22"/>
      <c r="F6967" s="22"/>
      <c r="G6967" s="22"/>
      <c r="H6967" s="22"/>
      <c r="I6967" s="22"/>
      <c r="J6967" s="22"/>
      <c r="K6967" s="23">
        <v>1</v>
      </c>
      <c r="L6967" s="23">
        <v>1</v>
      </c>
      <c r="M6967" s="21" t="s">
        <v>50</v>
      </c>
      <c r="N6967" s="21" t="s">
        <v>50</v>
      </c>
      <c r="O6967" s="22"/>
      <c r="P6967" s="22"/>
    </row>
    <row r="6968" spans="1:16" ht="45" x14ac:dyDescent="0.25">
      <c r="A6968" s="21" t="s">
        <v>10761</v>
      </c>
      <c r="B6968" s="21" t="s">
        <v>49</v>
      </c>
      <c r="C6968" s="22"/>
      <c r="D6968" s="22"/>
      <c r="E6968" s="22"/>
      <c r="F6968" s="22"/>
      <c r="G6968" s="22"/>
      <c r="H6968" s="22"/>
      <c r="I6968" s="22"/>
      <c r="J6968" s="22"/>
      <c r="K6968" s="23">
        <v>1</v>
      </c>
      <c r="L6968" s="23">
        <v>1</v>
      </c>
      <c r="M6968" s="21" t="s">
        <v>50</v>
      </c>
      <c r="N6968" s="21" t="s">
        <v>50</v>
      </c>
      <c r="O6968" s="22"/>
      <c r="P6968" s="22"/>
    </row>
    <row r="6969" spans="1:16" ht="45" x14ac:dyDescent="0.25">
      <c r="A6969" s="21" t="s">
        <v>10762</v>
      </c>
      <c r="B6969" s="21" t="s">
        <v>49</v>
      </c>
      <c r="C6969" s="22"/>
      <c r="D6969" s="22"/>
      <c r="E6969" s="22"/>
      <c r="F6969" s="22"/>
      <c r="G6969" s="22"/>
      <c r="H6969" s="22"/>
      <c r="I6969" s="22"/>
      <c r="J6969" s="22"/>
      <c r="K6969" s="23">
        <v>1</v>
      </c>
      <c r="L6969" s="23">
        <v>1</v>
      </c>
      <c r="M6969" s="21" t="s">
        <v>50</v>
      </c>
      <c r="N6969" s="21" t="s">
        <v>50</v>
      </c>
      <c r="O6969" s="22"/>
      <c r="P6969" s="22"/>
    </row>
    <row r="6970" spans="1:16" ht="45" x14ac:dyDescent="0.25">
      <c r="A6970" s="21" t="s">
        <v>10763</v>
      </c>
      <c r="B6970" s="21" t="s">
        <v>49</v>
      </c>
      <c r="C6970" s="22"/>
      <c r="D6970" s="22"/>
      <c r="E6970" s="22"/>
      <c r="F6970" s="22"/>
      <c r="G6970" s="22"/>
      <c r="H6970" s="22"/>
      <c r="I6970" s="22"/>
      <c r="J6970" s="22"/>
      <c r="K6970" s="23">
        <v>1</v>
      </c>
      <c r="L6970" s="23">
        <v>1</v>
      </c>
      <c r="M6970" s="21" t="s">
        <v>50</v>
      </c>
      <c r="N6970" s="21" t="s">
        <v>50</v>
      </c>
      <c r="O6970" s="22"/>
      <c r="P6970" s="22"/>
    </row>
    <row r="6971" spans="1:16" ht="45" x14ac:dyDescent="0.25">
      <c r="A6971" s="21" t="s">
        <v>10764</v>
      </c>
      <c r="B6971" s="21" t="s">
        <v>49</v>
      </c>
      <c r="C6971" s="22"/>
      <c r="D6971" s="22"/>
      <c r="E6971" s="22"/>
      <c r="F6971" s="22"/>
      <c r="G6971" s="22"/>
      <c r="H6971" s="22"/>
      <c r="I6971" s="22"/>
      <c r="J6971" s="22"/>
      <c r="K6971" s="23">
        <v>1</v>
      </c>
      <c r="L6971" s="23">
        <v>1</v>
      </c>
      <c r="M6971" s="21" t="s">
        <v>50</v>
      </c>
      <c r="N6971" s="21" t="s">
        <v>50</v>
      </c>
      <c r="O6971" s="22"/>
      <c r="P6971" s="22"/>
    </row>
    <row r="6972" spans="1:16" ht="45" x14ac:dyDescent="0.25">
      <c r="A6972" s="21" t="s">
        <v>10765</v>
      </c>
      <c r="B6972" s="21" t="s">
        <v>49</v>
      </c>
      <c r="C6972" s="22"/>
      <c r="D6972" s="22"/>
      <c r="E6972" s="22"/>
      <c r="F6972" s="22"/>
      <c r="G6972" s="22"/>
      <c r="H6972" s="22"/>
      <c r="I6972" s="22"/>
      <c r="J6972" s="22"/>
      <c r="K6972" s="23">
        <v>1</v>
      </c>
      <c r="L6972" s="23">
        <v>1</v>
      </c>
      <c r="M6972" s="21" t="s">
        <v>50</v>
      </c>
      <c r="N6972" s="21" t="s">
        <v>50</v>
      </c>
      <c r="O6972" s="22"/>
      <c r="P6972" s="22"/>
    </row>
    <row r="6973" spans="1:16" ht="45" x14ac:dyDescent="0.25">
      <c r="A6973" s="21" t="s">
        <v>10766</v>
      </c>
      <c r="B6973" s="21" t="s">
        <v>49</v>
      </c>
      <c r="C6973" s="22"/>
      <c r="D6973" s="22"/>
      <c r="E6973" s="22"/>
      <c r="F6973" s="22"/>
      <c r="G6973" s="22"/>
      <c r="H6973" s="22"/>
      <c r="I6973" s="22"/>
      <c r="J6973" s="22"/>
      <c r="K6973" s="23">
        <v>1</v>
      </c>
      <c r="L6973" s="23">
        <v>1</v>
      </c>
      <c r="M6973" s="21" t="s">
        <v>50</v>
      </c>
      <c r="N6973" s="21" t="s">
        <v>50</v>
      </c>
      <c r="O6973" s="22"/>
      <c r="P6973" s="22"/>
    </row>
    <row r="6974" spans="1:16" ht="45" x14ac:dyDescent="0.25">
      <c r="A6974" s="21" t="s">
        <v>10767</v>
      </c>
      <c r="B6974" s="21" t="s">
        <v>49</v>
      </c>
      <c r="C6974" s="22"/>
      <c r="D6974" s="22"/>
      <c r="E6974" s="22"/>
      <c r="F6974" s="22"/>
      <c r="G6974" s="22"/>
      <c r="H6974" s="22"/>
      <c r="I6974" s="22"/>
      <c r="J6974" s="22"/>
      <c r="K6974" s="23">
        <v>1</v>
      </c>
      <c r="L6974" s="23">
        <v>1</v>
      </c>
      <c r="M6974" s="21" t="s">
        <v>50</v>
      </c>
      <c r="N6974" s="21" t="s">
        <v>50</v>
      </c>
      <c r="O6974" s="22"/>
      <c r="P6974" s="22"/>
    </row>
    <row r="6975" spans="1:16" ht="45" x14ac:dyDescent="0.25">
      <c r="A6975" s="21" t="s">
        <v>10768</v>
      </c>
      <c r="B6975" s="21" t="s">
        <v>49</v>
      </c>
      <c r="C6975" s="22"/>
      <c r="D6975" s="22"/>
      <c r="E6975" s="22"/>
      <c r="F6975" s="22"/>
      <c r="G6975" s="22"/>
      <c r="H6975" s="22"/>
      <c r="I6975" s="22"/>
      <c r="J6975" s="22"/>
      <c r="K6975" s="23">
        <v>1</v>
      </c>
      <c r="L6975" s="23">
        <v>1</v>
      </c>
      <c r="M6975" s="21" t="s">
        <v>50</v>
      </c>
      <c r="N6975" s="21" t="s">
        <v>50</v>
      </c>
      <c r="O6975" s="22"/>
      <c r="P6975" s="22"/>
    </row>
    <row r="6976" spans="1:16" ht="45" x14ac:dyDescent="0.25">
      <c r="A6976" s="21" t="s">
        <v>10769</v>
      </c>
      <c r="B6976" s="21" t="s">
        <v>49</v>
      </c>
      <c r="C6976" s="22"/>
      <c r="D6976" s="22"/>
      <c r="E6976" s="22"/>
      <c r="F6976" s="22"/>
      <c r="G6976" s="22"/>
      <c r="H6976" s="22"/>
      <c r="I6976" s="22"/>
      <c r="J6976" s="22"/>
      <c r="K6976" s="23">
        <v>1</v>
      </c>
      <c r="L6976" s="23">
        <v>1</v>
      </c>
      <c r="M6976" s="21" t="s">
        <v>50</v>
      </c>
      <c r="N6976" s="21" t="s">
        <v>50</v>
      </c>
      <c r="O6976" s="22"/>
      <c r="P6976" s="22"/>
    </row>
    <row r="6977" spans="1:16" ht="45" x14ac:dyDescent="0.25">
      <c r="A6977" s="21" t="s">
        <v>10770</v>
      </c>
      <c r="B6977" s="21" t="s">
        <v>49</v>
      </c>
      <c r="C6977" s="22"/>
      <c r="D6977" s="22"/>
      <c r="E6977" s="22"/>
      <c r="F6977" s="22"/>
      <c r="G6977" s="22"/>
      <c r="H6977" s="22"/>
      <c r="I6977" s="22"/>
      <c r="J6977" s="22"/>
      <c r="K6977" s="23">
        <v>1</v>
      </c>
      <c r="L6977" s="23">
        <v>1</v>
      </c>
      <c r="M6977" s="21" t="s">
        <v>50</v>
      </c>
      <c r="N6977" s="21" t="s">
        <v>50</v>
      </c>
      <c r="O6977" s="22"/>
      <c r="P6977" s="22"/>
    </row>
    <row r="6978" spans="1:16" ht="45" x14ac:dyDescent="0.25">
      <c r="A6978" s="21" t="s">
        <v>1347</v>
      </c>
      <c r="B6978" s="21" t="s">
        <v>49</v>
      </c>
      <c r="C6978" s="23">
        <v>14614349.18</v>
      </c>
      <c r="D6978" s="23">
        <v>425.97</v>
      </c>
      <c r="E6978" s="23">
        <v>13793572.6</v>
      </c>
      <c r="F6978" s="23">
        <v>375.37</v>
      </c>
      <c r="G6978" s="23">
        <v>16431554.49</v>
      </c>
      <c r="H6978" s="23">
        <v>334.2</v>
      </c>
      <c r="I6978" s="23">
        <v>15650199.619999999</v>
      </c>
      <c r="J6978" s="23">
        <v>408.47</v>
      </c>
      <c r="K6978" s="23">
        <v>1</v>
      </c>
      <c r="L6978" s="23">
        <v>1</v>
      </c>
      <c r="M6978" s="21" t="s">
        <v>50</v>
      </c>
      <c r="N6978" s="21" t="s">
        <v>1462</v>
      </c>
      <c r="O6978" s="22"/>
      <c r="P6978" s="23">
        <v>41727</v>
      </c>
    </row>
    <row r="6979" spans="1:16" ht="45" x14ac:dyDescent="0.25">
      <c r="A6979" s="21" t="s">
        <v>10771</v>
      </c>
      <c r="B6979" s="21" t="s">
        <v>49</v>
      </c>
      <c r="C6979" s="22"/>
      <c r="D6979" s="22"/>
      <c r="E6979" s="22"/>
      <c r="F6979" s="22"/>
      <c r="G6979" s="22"/>
      <c r="H6979" s="22"/>
      <c r="I6979" s="22"/>
      <c r="J6979" s="22"/>
      <c r="K6979" s="23">
        <v>1</v>
      </c>
      <c r="L6979" s="23">
        <v>1</v>
      </c>
      <c r="M6979" s="21" t="s">
        <v>50</v>
      </c>
      <c r="N6979" s="21" t="s">
        <v>50</v>
      </c>
      <c r="O6979" s="22"/>
      <c r="P6979" s="22"/>
    </row>
    <row r="6980" spans="1:16" ht="45" x14ac:dyDescent="0.25">
      <c r="A6980" s="21" t="s">
        <v>10772</v>
      </c>
      <c r="B6980" s="21" t="s">
        <v>49</v>
      </c>
      <c r="C6980" s="22"/>
      <c r="D6980" s="22"/>
      <c r="E6980" s="22"/>
      <c r="F6980" s="22"/>
      <c r="G6980" s="22"/>
      <c r="H6980" s="22"/>
      <c r="I6980" s="22"/>
      <c r="J6980" s="22"/>
      <c r="K6980" s="23">
        <v>1</v>
      </c>
      <c r="L6980" s="23">
        <v>1</v>
      </c>
      <c r="M6980" s="21" t="s">
        <v>50</v>
      </c>
      <c r="N6980" s="21" t="s">
        <v>50</v>
      </c>
      <c r="O6980" s="22"/>
      <c r="P6980" s="22"/>
    </row>
    <row r="6981" spans="1:16" ht="45" x14ac:dyDescent="0.25">
      <c r="A6981" s="21" t="s">
        <v>10773</v>
      </c>
      <c r="B6981" s="21" t="s">
        <v>49</v>
      </c>
      <c r="C6981" s="22"/>
      <c r="D6981" s="22"/>
      <c r="E6981" s="22"/>
      <c r="F6981" s="22"/>
      <c r="G6981" s="22"/>
      <c r="H6981" s="22"/>
      <c r="I6981" s="22"/>
      <c r="J6981" s="22"/>
      <c r="K6981" s="23">
        <v>1</v>
      </c>
      <c r="L6981" s="23">
        <v>1</v>
      </c>
      <c r="M6981" s="21" t="s">
        <v>50</v>
      </c>
      <c r="N6981" s="21" t="s">
        <v>50</v>
      </c>
      <c r="O6981" s="22"/>
      <c r="P6981" s="22"/>
    </row>
    <row r="6982" spans="1:16" ht="45" x14ac:dyDescent="0.25">
      <c r="A6982" s="21" t="s">
        <v>10774</v>
      </c>
      <c r="B6982" s="21" t="s">
        <v>49</v>
      </c>
      <c r="C6982" s="22"/>
      <c r="D6982" s="22"/>
      <c r="E6982" s="22"/>
      <c r="F6982" s="22"/>
      <c r="G6982" s="22"/>
      <c r="H6982" s="22"/>
      <c r="I6982" s="22"/>
      <c r="J6982" s="22"/>
      <c r="K6982" s="23">
        <v>1</v>
      </c>
      <c r="L6982" s="23">
        <v>1</v>
      </c>
      <c r="M6982" s="21" t="s">
        <v>50</v>
      </c>
      <c r="N6982" s="21" t="s">
        <v>50</v>
      </c>
      <c r="O6982" s="22"/>
      <c r="P6982" s="22"/>
    </row>
    <row r="6983" spans="1:16" ht="45" x14ac:dyDescent="0.25">
      <c r="A6983" s="21" t="s">
        <v>10775</v>
      </c>
      <c r="B6983" s="21" t="s">
        <v>198</v>
      </c>
      <c r="C6983" s="22"/>
      <c r="D6983" s="22"/>
      <c r="E6983" s="22"/>
      <c r="F6983" s="22"/>
      <c r="G6983" s="22"/>
      <c r="H6983" s="22"/>
      <c r="I6983" s="22"/>
      <c r="J6983" s="22"/>
      <c r="K6983" s="23">
        <v>1</v>
      </c>
      <c r="L6983" s="23">
        <v>1</v>
      </c>
      <c r="M6983" s="21" t="s">
        <v>50</v>
      </c>
      <c r="N6983" s="21" t="s">
        <v>50</v>
      </c>
      <c r="O6983" s="22"/>
      <c r="P6983" s="22"/>
    </row>
    <row r="6984" spans="1:16" ht="45" x14ac:dyDescent="0.25">
      <c r="A6984" s="21" t="s">
        <v>10776</v>
      </c>
      <c r="B6984" s="21" t="s">
        <v>49</v>
      </c>
      <c r="C6984" s="22"/>
      <c r="D6984" s="22"/>
      <c r="E6984" s="22"/>
      <c r="F6984" s="22"/>
      <c r="G6984" s="22"/>
      <c r="H6984" s="22"/>
      <c r="I6984" s="22"/>
      <c r="J6984" s="22"/>
      <c r="K6984" s="23">
        <v>1</v>
      </c>
      <c r="L6984" s="23">
        <v>1</v>
      </c>
      <c r="M6984" s="21" t="s">
        <v>50</v>
      </c>
      <c r="N6984" s="21" t="s">
        <v>50</v>
      </c>
      <c r="O6984" s="22"/>
      <c r="P6984" s="22"/>
    </row>
    <row r="6985" spans="1:16" ht="45" x14ac:dyDescent="0.25">
      <c r="A6985" s="21" t="s">
        <v>10777</v>
      </c>
      <c r="B6985" s="21" t="s">
        <v>49</v>
      </c>
      <c r="C6985" s="22"/>
      <c r="D6985" s="22"/>
      <c r="E6985" s="22"/>
      <c r="F6985" s="22"/>
      <c r="G6985" s="22"/>
      <c r="H6985" s="22"/>
      <c r="I6985" s="22"/>
      <c r="J6985" s="22"/>
      <c r="K6985" s="23">
        <v>1</v>
      </c>
      <c r="L6985" s="23">
        <v>1</v>
      </c>
      <c r="M6985" s="21" t="s">
        <v>50</v>
      </c>
      <c r="N6985" s="21" t="s">
        <v>50</v>
      </c>
      <c r="O6985" s="22"/>
      <c r="P6985" s="22"/>
    </row>
    <row r="6986" spans="1:16" ht="45" x14ac:dyDescent="0.25">
      <c r="A6986" s="21" t="s">
        <v>10778</v>
      </c>
      <c r="B6986" s="21" t="s">
        <v>49</v>
      </c>
      <c r="C6986" s="22"/>
      <c r="D6986" s="22"/>
      <c r="E6986" s="22"/>
      <c r="F6986" s="22"/>
      <c r="G6986" s="22"/>
      <c r="H6986" s="22"/>
      <c r="I6986" s="22"/>
      <c r="J6986" s="22"/>
      <c r="K6986" s="23">
        <v>1</v>
      </c>
      <c r="L6986" s="23">
        <v>1</v>
      </c>
      <c r="M6986" s="21" t="s">
        <v>50</v>
      </c>
      <c r="N6986" s="21" t="s">
        <v>50</v>
      </c>
      <c r="O6986" s="22"/>
      <c r="P6986" s="22"/>
    </row>
    <row r="6987" spans="1:16" ht="45" x14ac:dyDescent="0.25">
      <c r="A6987" s="21" t="s">
        <v>10779</v>
      </c>
      <c r="B6987" s="21" t="s">
        <v>49</v>
      </c>
      <c r="C6987" s="22"/>
      <c r="D6987" s="22"/>
      <c r="E6987" s="22"/>
      <c r="F6987" s="22"/>
      <c r="G6987" s="22"/>
      <c r="H6987" s="22"/>
      <c r="I6987" s="22"/>
      <c r="J6987" s="22"/>
      <c r="K6987" s="23">
        <v>1</v>
      </c>
      <c r="L6987" s="23">
        <v>1</v>
      </c>
      <c r="M6987" s="21" t="s">
        <v>50</v>
      </c>
      <c r="N6987" s="21" t="s">
        <v>50</v>
      </c>
      <c r="O6987" s="22"/>
      <c r="P6987" s="22"/>
    </row>
    <row r="6988" spans="1:16" ht="45" x14ac:dyDescent="0.25">
      <c r="A6988" s="21" t="s">
        <v>10780</v>
      </c>
      <c r="B6988" s="21" t="s">
        <v>49</v>
      </c>
      <c r="C6988" s="22"/>
      <c r="D6988" s="22"/>
      <c r="E6988" s="22"/>
      <c r="F6988" s="22"/>
      <c r="G6988" s="22"/>
      <c r="H6988" s="22"/>
      <c r="I6988" s="22"/>
      <c r="J6988" s="22"/>
      <c r="K6988" s="23">
        <v>1</v>
      </c>
      <c r="L6988" s="23">
        <v>1</v>
      </c>
      <c r="M6988" s="21" t="s">
        <v>50</v>
      </c>
      <c r="N6988" s="21" t="s">
        <v>50</v>
      </c>
      <c r="O6988" s="22"/>
      <c r="P6988" s="22"/>
    </row>
    <row r="6989" spans="1:16" ht="45" x14ac:dyDescent="0.25">
      <c r="A6989" s="21" t="s">
        <v>10781</v>
      </c>
      <c r="B6989" s="21" t="s">
        <v>49</v>
      </c>
      <c r="C6989" s="22"/>
      <c r="D6989" s="22"/>
      <c r="E6989" s="22"/>
      <c r="F6989" s="22"/>
      <c r="G6989" s="22"/>
      <c r="H6989" s="22"/>
      <c r="I6989" s="22"/>
      <c r="J6989" s="22"/>
      <c r="K6989" s="23">
        <v>1</v>
      </c>
      <c r="L6989" s="23">
        <v>1</v>
      </c>
      <c r="M6989" s="21" t="s">
        <v>50</v>
      </c>
      <c r="N6989" s="21" t="s">
        <v>50</v>
      </c>
      <c r="O6989" s="22"/>
      <c r="P6989" s="22"/>
    </row>
    <row r="6990" spans="1:16" ht="45" x14ac:dyDescent="0.25">
      <c r="A6990" s="21" t="s">
        <v>10782</v>
      </c>
      <c r="B6990" s="21" t="s">
        <v>49</v>
      </c>
      <c r="C6990" s="22"/>
      <c r="D6990" s="22"/>
      <c r="E6990" s="22"/>
      <c r="F6990" s="22"/>
      <c r="G6990" s="22"/>
      <c r="H6990" s="22"/>
      <c r="I6990" s="22"/>
      <c r="J6990" s="22"/>
      <c r="K6990" s="23">
        <v>1</v>
      </c>
      <c r="L6990" s="23">
        <v>1</v>
      </c>
      <c r="M6990" s="21" t="s">
        <v>50</v>
      </c>
      <c r="N6990" s="21" t="s">
        <v>50</v>
      </c>
      <c r="O6990" s="22"/>
      <c r="P6990" s="22"/>
    </row>
    <row r="6991" spans="1:16" ht="45" x14ac:dyDescent="0.25">
      <c r="A6991" s="21" t="s">
        <v>10783</v>
      </c>
      <c r="B6991" s="21" t="s">
        <v>49</v>
      </c>
      <c r="C6991" s="22"/>
      <c r="D6991" s="22"/>
      <c r="E6991" s="22"/>
      <c r="F6991" s="22"/>
      <c r="G6991" s="22"/>
      <c r="H6991" s="22"/>
      <c r="I6991" s="22"/>
      <c r="J6991" s="22"/>
      <c r="K6991" s="23">
        <v>1</v>
      </c>
      <c r="L6991" s="23">
        <v>1</v>
      </c>
      <c r="M6991" s="21" t="s">
        <v>50</v>
      </c>
      <c r="N6991" s="21" t="s">
        <v>50</v>
      </c>
      <c r="O6991" s="22"/>
      <c r="P6991" s="22"/>
    </row>
    <row r="6992" spans="1:16" ht="45" x14ac:dyDescent="0.25">
      <c r="A6992" s="21" t="s">
        <v>10784</v>
      </c>
      <c r="B6992" s="21" t="s">
        <v>49</v>
      </c>
      <c r="C6992" s="22"/>
      <c r="D6992" s="22"/>
      <c r="E6992" s="22"/>
      <c r="F6992" s="22"/>
      <c r="G6992" s="22"/>
      <c r="H6992" s="22"/>
      <c r="I6992" s="22"/>
      <c r="J6992" s="22"/>
      <c r="K6992" s="23">
        <v>1</v>
      </c>
      <c r="L6992" s="23">
        <v>1</v>
      </c>
      <c r="M6992" s="21" t="s">
        <v>50</v>
      </c>
      <c r="N6992" s="21" t="s">
        <v>50</v>
      </c>
      <c r="O6992" s="22"/>
      <c r="P6992" s="22"/>
    </row>
    <row r="6993" spans="1:16" ht="45" x14ac:dyDescent="0.25">
      <c r="A6993" s="21" t="s">
        <v>10785</v>
      </c>
      <c r="B6993" s="21" t="s">
        <v>49</v>
      </c>
      <c r="C6993" s="22"/>
      <c r="D6993" s="22"/>
      <c r="E6993" s="22"/>
      <c r="F6993" s="22"/>
      <c r="G6993" s="22"/>
      <c r="H6993" s="22"/>
      <c r="I6993" s="22"/>
      <c r="J6993" s="22"/>
      <c r="K6993" s="23">
        <v>1</v>
      </c>
      <c r="L6993" s="23">
        <v>1</v>
      </c>
      <c r="M6993" s="21" t="s">
        <v>50</v>
      </c>
      <c r="N6993" s="21" t="s">
        <v>50</v>
      </c>
      <c r="O6993" s="22"/>
      <c r="P6993" s="22"/>
    </row>
    <row r="6994" spans="1:16" ht="45" x14ac:dyDescent="0.25">
      <c r="A6994" s="21" t="s">
        <v>10786</v>
      </c>
      <c r="B6994" s="21" t="s">
        <v>49</v>
      </c>
      <c r="C6994" s="22"/>
      <c r="D6994" s="22"/>
      <c r="E6994" s="22"/>
      <c r="F6994" s="22"/>
      <c r="G6994" s="22"/>
      <c r="H6994" s="22"/>
      <c r="I6994" s="22"/>
      <c r="J6994" s="22"/>
      <c r="K6994" s="23">
        <v>1</v>
      </c>
      <c r="L6994" s="23">
        <v>1</v>
      </c>
      <c r="M6994" s="21" t="s">
        <v>50</v>
      </c>
      <c r="N6994" s="21" t="s">
        <v>50</v>
      </c>
      <c r="O6994" s="22"/>
      <c r="P6994" s="22"/>
    </row>
    <row r="6995" spans="1:16" ht="45" x14ac:dyDescent="0.25">
      <c r="A6995" s="21" t="s">
        <v>10787</v>
      </c>
      <c r="B6995" s="21" t="s">
        <v>49</v>
      </c>
      <c r="C6995" s="22"/>
      <c r="D6995" s="22"/>
      <c r="E6995" s="22"/>
      <c r="F6995" s="22"/>
      <c r="G6995" s="22"/>
      <c r="H6995" s="22"/>
      <c r="I6995" s="22"/>
      <c r="J6995" s="22"/>
      <c r="K6995" s="23">
        <v>1</v>
      </c>
      <c r="L6995" s="23">
        <v>1</v>
      </c>
      <c r="M6995" s="21" t="s">
        <v>50</v>
      </c>
      <c r="N6995" s="21" t="s">
        <v>50</v>
      </c>
      <c r="O6995" s="22"/>
      <c r="P6995" s="22"/>
    </row>
    <row r="6996" spans="1:16" ht="45" x14ac:dyDescent="0.25">
      <c r="A6996" s="21" t="s">
        <v>10788</v>
      </c>
      <c r="B6996" s="21" t="s">
        <v>49</v>
      </c>
      <c r="C6996" s="22"/>
      <c r="D6996" s="22"/>
      <c r="E6996" s="22"/>
      <c r="F6996" s="22"/>
      <c r="G6996" s="22"/>
      <c r="H6996" s="22"/>
      <c r="I6996" s="22"/>
      <c r="J6996" s="22"/>
      <c r="K6996" s="23">
        <v>1</v>
      </c>
      <c r="L6996" s="23">
        <v>1</v>
      </c>
      <c r="M6996" s="21" t="s">
        <v>50</v>
      </c>
      <c r="N6996" s="21" t="s">
        <v>50</v>
      </c>
      <c r="O6996" s="22"/>
      <c r="P6996" s="22"/>
    </row>
    <row r="6997" spans="1:16" ht="45" x14ac:dyDescent="0.25">
      <c r="A6997" s="21" t="s">
        <v>4789</v>
      </c>
      <c r="B6997" s="21" t="s">
        <v>49</v>
      </c>
      <c r="C6997" s="23">
        <v>6219541.1600000001</v>
      </c>
      <c r="D6997" s="23">
        <v>2355.11</v>
      </c>
      <c r="E6997" s="23">
        <v>23946200.449999999</v>
      </c>
      <c r="F6997" s="23">
        <v>2709.14</v>
      </c>
      <c r="G6997" s="23">
        <v>19139166.649999999</v>
      </c>
      <c r="H6997" s="23">
        <v>2304.17</v>
      </c>
      <c r="I6997" s="23">
        <v>22374672</v>
      </c>
      <c r="J6997" s="23">
        <v>2112.3000000000002</v>
      </c>
      <c r="K6997" s="23">
        <v>1</v>
      </c>
      <c r="L6997" s="23">
        <v>1</v>
      </c>
      <c r="M6997" s="21" t="s">
        <v>50</v>
      </c>
      <c r="N6997" s="21" t="s">
        <v>5192</v>
      </c>
      <c r="O6997" s="22"/>
      <c r="P6997" s="23">
        <v>16360</v>
      </c>
    </row>
    <row r="6998" spans="1:16" ht="45" x14ac:dyDescent="0.25">
      <c r="A6998" s="21" t="s">
        <v>4791</v>
      </c>
      <c r="B6998" s="21" t="s">
        <v>49</v>
      </c>
      <c r="C6998" s="23">
        <v>10286793.789999999</v>
      </c>
      <c r="D6998" s="23">
        <v>656.06</v>
      </c>
      <c r="E6998" s="23">
        <v>36378866.109999999</v>
      </c>
      <c r="F6998" s="23">
        <v>534.28</v>
      </c>
      <c r="G6998" s="23">
        <v>50888270.049999997</v>
      </c>
      <c r="H6998" s="23">
        <v>788.84</v>
      </c>
      <c r="I6998" s="23">
        <v>48813492.020000003</v>
      </c>
      <c r="J6998" s="23">
        <v>715.21</v>
      </c>
      <c r="K6998" s="23">
        <v>1</v>
      </c>
      <c r="L6998" s="23">
        <v>1</v>
      </c>
      <c r="M6998" s="21" t="s">
        <v>50</v>
      </c>
      <c r="N6998" s="21" t="s">
        <v>5192</v>
      </c>
      <c r="O6998" s="22"/>
      <c r="P6998" s="23">
        <v>14313.5</v>
      </c>
    </row>
    <row r="6999" spans="1:16" ht="45" x14ac:dyDescent="0.25">
      <c r="A6999" s="21" t="s">
        <v>828</v>
      </c>
      <c r="B6999" s="21" t="s">
        <v>49</v>
      </c>
      <c r="C6999" s="23">
        <v>11926305.35</v>
      </c>
      <c r="D6999" s="23">
        <v>543.34</v>
      </c>
      <c r="E6999" s="23">
        <v>10087678.23</v>
      </c>
      <c r="F6999" s="23">
        <v>354.85</v>
      </c>
      <c r="G6999" s="23">
        <v>25199040.940000001</v>
      </c>
      <c r="H6999" s="23">
        <v>515.72</v>
      </c>
      <c r="I6999" s="23">
        <v>13371555.01</v>
      </c>
      <c r="J6999" s="23">
        <v>527.29999999999995</v>
      </c>
      <c r="K6999" s="23">
        <v>1</v>
      </c>
      <c r="L6999" s="23">
        <v>1</v>
      </c>
      <c r="M6999" s="21" t="s">
        <v>50</v>
      </c>
      <c r="N6999" s="21" t="s">
        <v>58</v>
      </c>
      <c r="O6999" s="22"/>
      <c r="P6999" s="23">
        <v>564012.5</v>
      </c>
    </row>
    <row r="7000" spans="1:16" ht="45" x14ac:dyDescent="0.25">
      <c r="A7000" s="21" t="s">
        <v>10789</v>
      </c>
      <c r="B7000" s="21" t="s">
        <v>49</v>
      </c>
      <c r="C7000" s="22"/>
      <c r="D7000" s="22"/>
      <c r="E7000" s="22"/>
      <c r="F7000" s="22"/>
      <c r="G7000" s="22"/>
      <c r="H7000" s="22"/>
      <c r="I7000" s="22"/>
      <c r="J7000" s="22"/>
      <c r="K7000" s="23">
        <v>1</v>
      </c>
      <c r="L7000" s="23">
        <v>1</v>
      </c>
      <c r="M7000" s="21" t="s">
        <v>50</v>
      </c>
      <c r="N7000" s="21" t="s">
        <v>50</v>
      </c>
      <c r="O7000" s="22"/>
      <c r="P7000" s="22"/>
    </row>
    <row r="7001" spans="1:16" ht="45" x14ac:dyDescent="0.25">
      <c r="A7001" s="21" t="s">
        <v>10790</v>
      </c>
      <c r="B7001" s="21" t="s">
        <v>49</v>
      </c>
      <c r="C7001" s="22"/>
      <c r="D7001" s="22"/>
      <c r="E7001" s="22"/>
      <c r="F7001" s="22"/>
      <c r="G7001" s="22"/>
      <c r="H7001" s="22"/>
      <c r="I7001" s="22"/>
      <c r="J7001" s="22"/>
      <c r="K7001" s="23">
        <v>1</v>
      </c>
      <c r="L7001" s="23">
        <v>1</v>
      </c>
      <c r="M7001" s="21" t="s">
        <v>50</v>
      </c>
      <c r="N7001" s="21" t="s">
        <v>50</v>
      </c>
      <c r="O7001" s="22"/>
      <c r="P7001" s="22"/>
    </row>
    <row r="7002" spans="1:16" ht="45" x14ac:dyDescent="0.25">
      <c r="A7002" s="21" t="s">
        <v>10791</v>
      </c>
      <c r="B7002" s="21" t="s">
        <v>49</v>
      </c>
      <c r="C7002" s="22"/>
      <c r="D7002" s="22"/>
      <c r="E7002" s="22"/>
      <c r="F7002" s="22"/>
      <c r="G7002" s="22"/>
      <c r="H7002" s="22"/>
      <c r="I7002" s="22"/>
      <c r="J7002" s="22"/>
      <c r="K7002" s="23">
        <v>1</v>
      </c>
      <c r="L7002" s="23">
        <v>1</v>
      </c>
      <c r="M7002" s="21" t="s">
        <v>50</v>
      </c>
      <c r="N7002" s="21" t="s">
        <v>50</v>
      </c>
      <c r="O7002" s="22"/>
      <c r="P7002" s="22"/>
    </row>
    <row r="7003" spans="1:16" ht="45" x14ac:dyDescent="0.25">
      <c r="A7003" s="21" t="s">
        <v>4794</v>
      </c>
      <c r="B7003" s="21" t="s">
        <v>49</v>
      </c>
      <c r="C7003" s="23">
        <v>1498350.61</v>
      </c>
      <c r="D7003" s="23">
        <v>661.12</v>
      </c>
      <c r="E7003" s="23">
        <v>3705338.1</v>
      </c>
      <c r="F7003" s="23">
        <v>642.49</v>
      </c>
      <c r="G7003" s="23">
        <v>2988627.6</v>
      </c>
      <c r="H7003" s="23">
        <v>624.87</v>
      </c>
      <c r="I7003" s="23">
        <v>4190309.83</v>
      </c>
      <c r="J7003" s="23">
        <v>708.47</v>
      </c>
      <c r="K7003" s="23">
        <v>1</v>
      </c>
      <c r="L7003" s="23">
        <v>1</v>
      </c>
      <c r="M7003" s="21" t="s">
        <v>50</v>
      </c>
      <c r="N7003" s="21" t="s">
        <v>5192</v>
      </c>
      <c r="O7003" s="22"/>
      <c r="P7003" s="23">
        <v>1771.75</v>
      </c>
    </row>
    <row r="7004" spans="1:16" ht="45" x14ac:dyDescent="0.25">
      <c r="A7004" s="21" t="s">
        <v>1349</v>
      </c>
      <c r="B7004" s="21" t="s">
        <v>49</v>
      </c>
      <c r="C7004" s="23">
        <v>3067830.98</v>
      </c>
      <c r="D7004" s="23">
        <v>255.21</v>
      </c>
      <c r="E7004" s="23">
        <v>9752030.3000000007</v>
      </c>
      <c r="F7004" s="23">
        <v>592.57000000000005</v>
      </c>
      <c r="G7004" s="23">
        <v>787560.64</v>
      </c>
      <c r="H7004" s="23">
        <v>159.96</v>
      </c>
      <c r="I7004" s="23">
        <v>6865867.8300000001</v>
      </c>
      <c r="J7004" s="23">
        <v>228.86</v>
      </c>
      <c r="K7004" s="23">
        <v>1</v>
      </c>
      <c r="L7004" s="23">
        <v>1</v>
      </c>
      <c r="M7004" s="21" t="s">
        <v>50</v>
      </c>
      <c r="N7004" s="21" t="s">
        <v>5192</v>
      </c>
      <c r="O7004" s="22"/>
      <c r="P7004" s="23">
        <v>9947</v>
      </c>
    </row>
    <row r="7005" spans="1:16" ht="45" x14ac:dyDescent="0.25">
      <c r="A7005" s="21" t="s">
        <v>10792</v>
      </c>
      <c r="B7005" s="21" t="s">
        <v>49</v>
      </c>
      <c r="C7005" s="22"/>
      <c r="D7005" s="22"/>
      <c r="E7005" s="22"/>
      <c r="F7005" s="22"/>
      <c r="G7005" s="22"/>
      <c r="H7005" s="22"/>
      <c r="I7005" s="22"/>
      <c r="J7005" s="22"/>
      <c r="K7005" s="23">
        <v>1</v>
      </c>
      <c r="L7005" s="23">
        <v>1</v>
      </c>
      <c r="M7005" s="21" t="s">
        <v>50</v>
      </c>
      <c r="N7005" s="21" t="s">
        <v>50</v>
      </c>
      <c r="O7005" s="22"/>
      <c r="P7005" s="22"/>
    </row>
    <row r="7006" spans="1:16" ht="45" x14ac:dyDescent="0.25">
      <c r="A7006" s="21" t="s">
        <v>10793</v>
      </c>
      <c r="B7006" s="21" t="s">
        <v>49</v>
      </c>
      <c r="C7006" s="22"/>
      <c r="D7006" s="22"/>
      <c r="E7006" s="22"/>
      <c r="F7006" s="22"/>
      <c r="G7006" s="22"/>
      <c r="H7006" s="22"/>
      <c r="I7006" s="22"/>
      <c r="J7006" s="22"/>
      <c r="K7006" s="23">
        <v>1</v>
      </c>
      <c r="L7006" s="23">
        <v>1</v>
      </c>
      <c r="M7006" s="21" t="s">
        <v>50</v>
      </c>
      <c r="N7006" s="21" t="s">
        <v>50</v>
      </c>
      <c r="O7006" s="22"/>
      <c r="P7006" s="22"/>
    </row>
    <row r="7007" spans="1:16" ht="45" x14ac:dyDescent="0.25">
      <c r="A7007" s="21" t="s">
        <v>10794</v>
      </c>
      <c r="B7007" s="21" t="s">
        <v>49</v>
      </c>
      <c r="C7007" s="22"/>
      <c r="D7007" s="22"/>
      <c r="E7007" s="22"/>
      <c r="F7007" s="22"/>
      <c r="G7007" s="22"/>
      <c r="H7007" s="22"/>
      <c r="I7007" s="22"/>
      <c r="J7007" s="22"/>
      <c r="K7007" s="23">
        <v>1</v>
      </c>
      <c r="L7007" s="23">
        <v>1</v>
      </c>
      <c r="M7007" s="21" t="s">
        <v>50</v>
      </c>
      <c r="N7007" s="21" t="s">
        <v>50</v>
      </c>
      <c r="O7007" s="22"/>
      <c r="P7007" s="22"/>
    </row>
    <row r="7008" spans="1:16" ht="45" x14ac:dyDescent="0.25">
      <c r="A7008" s="21" t="s">
        <v>10795</v>
      </c>
      <c r="B7008" s="21" t="s">
        <v>49</v>
      </c>
      <c r="C7008" s="22"/>
      <c r="D7008" s="22"/>
      <c r="E7008" s="22"/>
      <c r="F7008" s="22"/>
      <c r="G7008" s="22"/>
      <c r="H7008" s="22"/>
      <c r="I7008" s="22"/>
      <c r="J7008" s="22"/>
      <c r="K7008" s="23">
        <v>1</v>
      </c>
      <c r="L7008" s="23">
        <v>1</v>
      </c>
      <c r="M7008" s="21" t="s">
        <v>50</v>
      </c>
      <c r="N7008" s="21" t="s">
        <v>50</v>
      </c>
      <c r="O7008" s="22"/>
      <c r="P7008" s="22"/>
    </row>
    <row r="7009" spans="1:16" ht="45" x14ac:dyDescent="0.25">
      <c r="A7009" s="21" t="s">
        <v>10796</v>
      </c>
      <c r="B7009" s="21" t="s">
        <v>49</v>
      </c>
      <c r="C7009" s="22"/>
      <c r="D7009" s="22"/>
      <c r="E7009" s="22"/>
      <c r="F7009" s="22"/>
      <c r="G7009" s="22"/>
      <c r="H7009" s="22"/>
      <c r="I7009" s="22"/>
      <c r="J7009" s="22"/>
      <c r="K7009" s="23">
        <v>1</v>
      </c>
      <c r="L7009" s="23">
        <v>1</v>
      </c>
      <c r="M7009" s="21" t="s">
        <v>50</v>
      </c>
      <c r="N7009" s="21" t="s">
        <v>50</v>
      </c>
      <c r="O7009" s="22"/>
      <c r="P7009" s="22"/>
    </row>
    <row r="7010" spans="1:16" ht="45" x14ac:dyDescent="0.25">
      <c r="A7010" s="21" t="s">
        <v>10797</v>
      </c>
      <c r="B7010" s="21" t="s">
        <v>49</v>
      </c>
      <c r="C7010" s="22"/>
      <c r="D7010" s="22"/>
      <c r="E7010" s="22"/>
      <c r="F7010" s="22"/>
      <c r="G7010" s="22"/>
      <c r="H7010" s="22"/>
      <c r="I7010" s="22"/>
      <c r="J7010" s="22"/>
      <c r="K7010" s="23">
        <v>1</v>
      </c>
      <c r="L7010" s="23">
        <v>1</v>
      </c>
      <c r="M7010" s="21" t="s">
        <v>50</v>
      </c>
      <c r="N7010" s="21" t="s">
        <v>50</v>
      </c>
      <c r="O7010" s="22"/>
      <c r="P7010" s="22"/>
    </row>
    <row r="7011" spans="1:16" ht="45" x14ac:dyDescent="0.25">
      <c r="A7011" s="21" t="s">
        <v>10798</v>
      </c>
      <c r="B7011" s="21" t="s">
        <v>49</v>
      </c>
      <c r="C7011" s="22"/>
      <c r="D7011" s="22"/>
      <c r="E7011" s="22"/>
      <c r="F7011" s="22"/>
      <c r="G7011" s="22"/>
      <c r="H7011" s="22"/>
      <c r="I7011" s="22"/>
      <c r="J7011" s="22"/>
      <c r="K7011" s="23">
        <v>1</v>
      </c>
      <c r="L7011" s="23">
        <v>1</v>
      </c>
      <c r="M7011" s="21" t="s">
        <v>50</v>
      </c>
      <c r="N7011" s="21" t="s">
        <v>50</v>
      </c>
      <c r="O7011" s="22"/>
      <c r="P7011" s="22"/>
    </row>
    <row r="7012" spans="1:16" ht="45" x14ac:dyDescent="0.25">
      <c r="A7012" s="21" t="s">
        <v>10799</v>
      </c>
      <c r="B7012" s="21" t="s">
        <v>49</v>
      </c>
      <c r="C7012" s="22"/>
      <c r="D7012" s="22"/>
      <c r="E7012" s="22"/>
      <c r="F7012" s="22"/>
      <c r="G7012" s="22"/>
      <c r="H7012" s="22"/>
      <c r="I7012" s="22"/>
      <c r="J7012" s="22"/>
      <c r="K7012" s="23">
        <v>1</v>
      </c>
      <c r="L7012" s="23">
        <v>1</v>
      </c>
      <c r="M7012" s="21" t="s">
        <v>50</v>
      </c>
      <c r="N7012" s="21" t="s">
        <v>50</v>
      </c>
      <c r="O7012" s="22"/>
      <c r="P7012" s="22"/>
    </row>
    <row r="7013" spans="1:16" ht="45" x14ac:dyDescent="0.25">
      <c r="A7013" s="21" t="s">
        <v>4797</v>
      </c>
      <c r="B7013" s="21" t="s">
        <v>49</v>
      </c>
      <c r="C7013" s="22"/>
      <c r="D7013" s="22"/>
      <c r="E7013" s="23">
        <v>291763929.26999998</v>
      </c>
      <c r="F7013" s="23">
        <v>51.19</v>
      </c>
      <c r="G7013" s="23">
        <v>405653149.24000001</v>
      </c>
      <c r="H7013" s="23">
        <v>68.61</v>
      </c>
      <c r="I7013" s="23">
        <v>224424456.19999999</v>
      </c>
      <c r="J7013" s="23">
        <v>54.32</v>
      </c>
      <c r="K7013" s="23">
        <v>1</v>
      </c>
      <c r="L7013" s="23">
        <v>1</v>
      </c>
      <c r="M7013" s="21" t="s">
        <v>50</v>
      </c>
      <c r="N7013" s="21" t="s">
        <v>50</v>
      </c>
      <c r="O7013" s="22"/>
      <c r="P7013" s="22"/>
    </row>
    <row r="7014" spans="1:16" ht="45" x14ac:dyDescent="0.25">
      <c r="A7014" s="21" t="s">
        <v>4799</v>
      </c>
      <c r="B7014" s="21" t="s">
        <v>49</v>
      </c>
      <c r="C7014" s="23">
        <v>36618187.490000002</v>
      </c>
      <c r="D7014" s="23">
        <v>175.56</v>
      </c>
      <c r="E7014" s="23">
        <v>56264575.950000003</v>
      </c>
      <c r="F7014" s="23">
        <v>246.37</v>
      </c>
      <c r="G7014" s="23">
        <v>70639935.129999995</v>
      </c>
      <c r="H7014" s="23">
        <v>359.72</v>
      </c>
      <c r="I7014" s="23">
        <v>44262392.490000002</v>
      </c>
      <c r="J7014" s="23">
        <v>192.68</v>
      </c>
      <c r="K7014" s="23">
        <v>1</v>
      </c>
      <c r="L7014" s="23">
        <v>1</v>
      </c>
      <c r="M7014" s="21" t="s">
        <v>50</v>
      </c>
      <c r="N7014" s="21" t="s">
        <v>1462</v>
      </c>
      <c r="O7014" s="22"/>
      <c r="P7014" s="23">
        <v>200252.5</v>
      </c>
    </row>
    <row r="7015" spans="1:16" ht="45" x14ac:dyDescent="0.25">
      <c r="A7015" s="21" t="s">
        <v>10800</v>
      </c>
      <c r="B7015" s="21" t="s">
        <v>49</v>
      </c>
      <c r="C7015" s="22"/>
      <c r="D7015" s="22"/>
      <c r="E7015" s="22"/>
      <c r="F7015" s="22"/>
      <c r="G7015" s="22"/>
      <c r="H7015" s="22"/>
      <c r="I7015" s="22"/>
      <c r="J7015" s="22"/>
      <c r="K7015" s="23">
        <v>1</v>
      </c>
      <c r="L7015" s="23">
        <v>1</v>
      </c>
      <c r="M7015" s="21" t="s">
        <v>50</v>
      </c>
      <c r="N7015" s="21" t="s">
        <v>50</v>
      </c>
      <c r="O7015" s="22"/>
      <c r="P7015" s="22"/>
    </row>
    <row r="7016" spans="1:16" ht="45" x14ac:dyDescent="0.25">
      <c r="A7016" s="21" t="s">
        <v>10801</v>
      </c>
      <c r="B7016" s="21" t="s">
        <v>49</v>
      </c>
      <c r="C7016" s="22"/>
      <c r="D7016" s="22"/>
      <c r="E7016" s="22"/>
      <c r="F7016" s="22"/>
      <c r="G7016" s="22"/>
      <c r="H7016" s="22"/>
      <c r="I7016" s="22"/>
      <c r="J7016" s="22"/>
      <c r="K7016" s="23">
        <v>1</v>
      </c>
      <c r="L7016" s="23">
        <v>1</v>
      </c>
      <c r="M7016" s="21" t="s">
        <v>50</v>
      </c>
      <c r="N7016" s="21" t="s">
        <v>50</v>
      </c>
      <c r="O7016" s="22"/>
      <c r="P7016" s="22"/>
    </row>
    <row r="7017" spans="1:16" ht="45" x14ac:dyDescent="0.25">
      <c r="A7017" s="21" t="s">
        <v>833</v>
      </c>
      <c r="B7017" s="21" t="s">
        <v>49</v>
      </c>
      <c r="C7017" s="23">
        <v>2584879.13</v>
      </c>
      <c r="D7017" s="23">
        <v>956.73</v>
      </c>
      <c r="E7017" s="23">
        <v>5126966.67</v>
      </c>
      <c r="F7017" s="23">
        <v>592.57000000000005</v>
      </c>
      <c r="G7017" s="23">
        <v>7928294.2400000002</v>
      </c>
      <c r="H7017" s="23">
        <v>797.51</v>
      </c>
      <c r="I7017" s="23">
        <v>3609615.07</v>
      </c>
      <c r="J7017" s="23">
        <v>228.86</v>
      </c>
      <c r="K7017" s="23">
        <v>1</v>
      </c>
      <c r="L7017" s="23">
        <v>1</v>
      </c>
      <c r="M7017" s="21" t="s">
        <v>50</v>
      </c>
      <c r="N7017" s="21" t="s">
        <v>5192</v>
      </c>
      <c r="O7017" s="22"/>
      <c r="P7017" s="23">
        <v>4548</v>
      </c>
    </row>
    <row r="7018" spans="1:16" ht="45" x14ac:dyDescent="0.25">
      <c r="A7018" s="21" t="s">
        <v>10802</v>
      </c>
      <c r="B7018" s="21" t="s">
        <v>49</v>
      </c>
      <c r="C7018" s="22"/>
      <c r="D7018" s="22"/>
      <c r="E7018" s="22"/>
      <c r="F7018" s="22"/>
      <c r="G7018" s="22"/>
      <c r="H7018" s="22"/>
      <c r="I7018" s="22"/>
      <c r="J7018" s="22"/>
      <c r="K7018" s="23">
        <v>1</v>
      </c>
      <c r="L7018" s="23">
        <v>1</v>
      </c>
      <c r="M7018" s="21" t="s">
        <v>50</v>
      </c>
      <c r="N7018" s="21" t="s">
        <v>50</v>
      </c>
      <c r="O7018" s="22"/>
      <c r="P7018" s="22"/>
    </row>
    <row r="7019" spans="1:16" ht="45" x14ac:dyDescent="0.25">
      <c r="A7019" s="21" t="s">
        <v>10803</v>
      </c>
      <c r="B7019" s="21" t="s">
        <v>49</v>
      </c>
      <c r="C7019" s="22"/>
      <c r="D7019" s="22"/>
      <c r="E7019" s="22"/>
      <c r="F7019" s="22"/>
      <c r="G7019" s="22"/>
      <c r="H7019" s="22"/>
      <c r="I7019" s="22"/>
      <c r="J7019" s="22"/>
      <c r="K7019" s="23">
        <v>1</v>
      </c>
      <c r="L7019" s="23">
        <v>1</v>
      </c>
      <c r="M7019" s="21" t="s">
        <v>50</v>
      </c>
      <c r="N7019" s="21" t="s">
        <v>50</v>
      </c>
      <c r="O7019" s="22"/>
      <c r="P7019" s="22"/>
    </row>
    <row r="7020" spans="1:16" ht="45" x14ac:dyDescent="0.25">
      <c r="A7020" s="21" t="s">
        <v>10804</v>
      </c>
      <c r="B7020" s="21" t="s">
        <v>49</v>
      </c>
      <c r="C7020" s="22"/>
      <c r="D7020" s="22"/>
      <c r="E7020" s="22"/>
      <c r="F7020" s="22"/>
      <c r="G7020" s="22"/>
      <c r="H7020" s="22"/>
      <c r="I7020" s="22"/>
      <c r="J7020" s="22"/>
      <c r="K7020" s="23">
        <v>1</v>
      </c>
      <c r="L7020" s="23">
        <v>1</v>
      </c>
      <c r="M7020" s="21" t="s">
        <v>50</v>
      </c>
      <c r="N7020" s="21" t="s">
        <v>50</v>
      </c>
      <c r="O7020" s="22"/>
      <c r="P7020" s="22"/>
    </row>
    <row r="7021" spans="1:16" ht="45" x14ac:dyDescent="0.25">
      <c r="A7021" s="21" t="s">
        <v>10805</v>
      </c>
      <c r="B7021" s="21" t="s">
        <v>49</v>
      </c>
      <c r="C7021" s="22"/>
      <c r="D7021" s="22"/>
      <c r="E7021" s="22"/>
      <c r="F7021" s="22"/>
      <c r="G7021" s="22"/>
      <c r="H7021" s="22"/>
      <c r="I7021" s="22"/>
      <c r="J7021" s="22"/>
      <c r="K7021" s="23">
        <v>1</v>
      </c>
      <c r="L7021" s="23">
        <v>1</v>
      </c>
      <c r="M7021" s="21" t="s">
        <v>50</v>
      </c>
      <c r="N7021" s="21" t="s">
        <v>50</v>
      </c>
      <c r="O7021" s="22"/>
      <c r="P7021" s="22"/>
    </row>
    <row r="7022" spans="1:16" ht="45" x14ac:dyDescent="0.25">
      <c r="A7022" s="21" t="s">
        <v>10806</v>
      </c>
      <c r="B7022" s="21" t="s">
        <v>49</v>
      </c>
      <c r="C7022" s="22"/>
      <c r="D7022" s="22"/>
      <c r="E7022" s="22"/>
      <c r="F7022" s="22"/>
      <c r="G7022" s="22"/>
      <c r="H7022" s="22"/>
      <c r="I7022" s="22"/>
      <c r="J7022" s="22"/>
      <c r="K7022" s="23">
        <v>1</v>
      </c>
      <c r="L7022" s="23">
        <v>1</v>
      </c>
      <c r="M7022" s="21" t="s">
        <v>50</v>
      </c>
      <c r="N7022" s="21" t="s">
        <v>50</v>
      </c>
      <c r="O7022" s="22"/>
      <c r="P7022" s="22"/>
    </row>
    <row r="7023" spans="1:16" ht="45" x14ac:dyDescent="0.25">
      <c r="A7023" s="21" t="s">
        <v>10807</v>
      </c>
      <c r="B7023" s="21" t="s">
        <v>49</v>
      </c>
      <c r="C7023" s="22"/>
      <c r="D7023" s="22"/>
      <c r="E7023" s="22"/>
      <c r="F7023" s="22"/>
      <c r="G7023" s="22"/>
      <c r="H7023" s="22"/>
      <c r="I7023" s="22"/>
      <c r="J7023" s="22"/>
      <c r="K7023" s="23">
        <v>1</v>
      </c>
      <c r="L7023" s="23">
        <v>1</v>
      </c>
      <c r="M7023" s="21" t="s">
        <v>50</v>
      </c>
      <c r="N7023" s="21" t="s">
        <v>50</v>
      </c>
      <c r="O7023" s="22"/>
      <c r="P7023" s="22"/>
    </row>
    <row r="7024" spans="1:16" ht="45" x14ac:dyDescent="0.25">
      <c r="A7024" s="21" t="s">
        <v>10808</v>
      </c>
      <c r="B7024" s="21" t="s">
        <v>49</v>
      </c>
      <c r="C7024" s="22"/>
      <c r="D7024" s="22"/>
      <c r="E7024" s="22"/>
      <c r="F7024" s="22"/>
      <c r="G7024" s="22"/>
      <c r="H7024" s="22"/>
      <c r="I7024" s="22"/>
      <c r="J7024" s="22"/>
      <c r="K7024" s="23">
        <v>1</v>
      </c>
      <c r="L7024" s="23">
        <v>1</v>
      </c>
      <c r="M7024" s="21" t="s">
        <v>50</v>
      </c>
      <c r="N7024" s="21" t="s">
        <v>50</v>
      </c>
      <c r="O7024" s="22"/>
      <c r="P7024" s="22"/>
    </row>
    <row r="7025" spans="1:16" ht="45" x14ac:dyDescent="0.25">
      <c r="A7025" s="21" t="s">
        <v>10809</v>
      </c>
      <c r="B7025" s="21" t="s">
        <v>49</v>
      </c>
      <c r="C7025" s="22"/>
      <c r="D7025" s="22"/>
      <c r="E7025" s="22"/>
      <c r="F7025" s="22"/>
      <c r="G7025" s="22"/>
      <c r="H7025" s="22"/>
      <c r="I7025" s="22"/>
      <c r="J7025" s="22"/>
      <c r="K7025" s="23">
        <v>1</v>
      </c>
      <c r="L7025" s="23">
        <v>1</v>
      </c>
      <c r="M7025" s="21" t="s">
        <v>50</v>
      </c>
      <c r="N7025" s="21" t="s">
        <v>50</v>
      </c>
      <c r="O7025" s="22"/>
      <c r="P7025" s="22"/>
    </row>
    <row r="7026" spans="1:16" ht="45" x14ac:dyDescent="0.25">
      <c r="A7026" s="21" t="s">
        <v>10810</v>
      </c>
      <c r="B7026" s="21" t="s">
        <v>49</v>
      </c>
      <c r="C7026" s="22"/>
      <c r="D7026" s="22"/>
      <c r="E7026" s="22"/>
      <c r="F7026" s="22"/>
      <c r="G7026" s="22"/>
      <c r="H7026" s="22"/>
      <c r="I7026" s="22"/>
      <c r="J7026" s="22"/>
      <c r="K7026" s="23">
        <v>1</v>
      </c>
      <c r="L7026" s="23">
        <v>1</v>
      </c>
      <c r="M7026" s="21" t="s">
        <v>50</v>
      </c>
      <c r="N7026" s="21" t="s">
        <v>50</v>
      </c>
      <c r="O7026" s="22"/>
      <c r="P7026" s="22"/>
    </row>
    <row r="7027" spans="1:16" ht="45" x14ac:dyDescent="0.25">
      <c r="A7027" s="21" t="s">
        <v>10811</v>
      </c>
      <c r="B7027" s="21" t="s">
        <v>49</v>
      </c>
      <c r="C7027" s="22"/>
      <c r="D7027" s="22"/>
      <c r="E7027" s="22"/>
      <c r="F7027" s="22"/>
      <c r="G7027" s="22"/>
      <c r="H7027" s="22"/>
      <c r="I7027" s="22"/>
      <c r="J7027" s="22"/>
      <c r="K7027" s="23">
        <v>1</v>
      </c>
      <c r="L7027" s="23">
        <v>1</v>
      </c>
      <c r="M7027" s="21" t="s">
        <v>50</v>
      </c>
      <c r="N7027" s="21" t="s">
        <v>50</v>
      </c>
      <c r="O7027" s="22"/>
      <c r="P7027" s="22"/>
    </row>
    <row r="7028" spans="1:16" ht="45" x14ac:dyDescent="0.25">
      <c r="A7028" s="21" t="s">
        <v>4802</v>
      </c>
      <c r="B7028" s="21" t="s">
        <v>49</v>
      </c>
      <c r="C7028" s="23">
        <v>2456763.11</v>
      </c>
      <c r="D7028" s="23">
        <v>67.48</v>
      </c>
      <c r="E7028" s="23">
        <v>6970657.3399999999</v>
      </c>
      <c r="F7028" s="23">
        <v>137.4</v>
      </c>
      <c r="G7028" s="23">
        <v>6667478.3300000001</v>
      </c>
      <c r="H7028" s="23">
        <v>146.87</v>
      </c>
      <c r="I7028" s="23">
        <v>8048798.3200000003</v>
      </c>
      <c r="J7028" s="23">
        <v>160.1</v>
      </c>
      <c r="K7028" s="23">
        <v>1</v>
      </c>
      <c r="L7028" s="23">
        <v>1</v>
      </c>
      <c r="M7028" s="21" t="s">
        <v>50</v>
      </c>
      <c r="N7028" s="21" t="s">
        <v>5192</v>
      </c>
      <c r="O7028" s="22"/>
      <c r="P7028" s="23">
        <v>12833.5</v>
      </c>
    </row>
    <row r="7029" spans="1:16" ht="45" x14ac:dyDescent="0.25">
      <c r="A7029" s="21" t="s">
        <v>10812</v>
      </c>
      <c r="B7029" s="21" t="s">
        <v>49</v>
      </c>
      <c r="C7029" s="22"/>
      <c r="D7029" s="22"/>
      <c r="E7029" s="22"/>
      <c r="F7029" s="22"/>
      <c r="G7029" s="22"/>
      <c r="H7029" s="22"/>
      <c r="I7029" s="22"/>
      <c r="J7029" s="22"/>
      <c r="K7029" s="23">
        <v>1</v>
      </c>
      <c r="L7029" s="23">
        <v>1</v>
      </c>
      <c r="M7029" s="21" t="s">
        <v>50</v>
      </c>
      <c r="N7029" s="21" t="s">
        <v>50</v>
      </c>
      <c r="O7029" s="22"/>
      <c r="P7029" s="22"/>
    </row>
    <row r="7030" spans="1:16" ht="45" x14ac:dyDescent="0.25">
      <c r="A7030" s="21" t="s">
        <v>10813</v>
      </c>
      <c r="B7030" s="21" t="s">
        <v>49</v>
      </c>
      <c r="C7030" s="22"/>
      <c r="D7030" s="22"/>
      <c r="E7030" s="22"/>
      <c r="F7030" s="22"/>
      <c r="G7030" s="22"/>
      <c r="H7030" s="22"/>
      <c r="I7030" s="22"/>
      <c r="J7030" s="22"/>
      <c r="K7030" s="23">
        <v>1</v>
      </c>
      <c r="L7030" s="23">
        <v>1</v>
      </c>
      <c r="M7030" s="21" t="s">
        <v>50</v>
      </c>
      <c r="N7030" s="21" t="s">
        <v>50</v>
      </c>
      <c r="O7030" s="22"/>
      <c r="P7030" s="22"/>
    </row>
    <row r="7031" spans="1:16" ht="45" x14ac:dyDescent="0.25">
      <c r="A7031" s="21" t="s">
        <v>10814</v>
      </c>
      <c r="B7031" s="21" t="s">
        <v>49</v>
      </c>
      <c r="C7031" s="22"/>
      <c r="D7031" s="22"/>
      <c r="E7031" s="22"/>
      <c r="F7031" s="22"/>
      <c r="G7031" s="22"/>
      <c r="H7031" s="22"/>
      <c r="I7031" s="22"/>
      <c r="J7031" s="22"/>
      <c r="K7031" s="23">
        <v>1</v>
      </c>
      <c r="L7031" s="23">
        <v>1</v>
      </c>
      <c r="M7031" s="21" t="s">
        <v>50</v>
      </c>
      <c r="N7031" s="21" t="s">
        <v>50</v>
      </c>
      <c r="O7031" s="22"/>
      <c r="P7031" s="22"/>
    </row>
    <row r="7032" spans="1:16" ht="45" x14ac:dyDescent="0.25">
      <c r="A7032" s="21" t="s">
        <v>10815</v>
      </c>
      <c r="B7032" s="21" t="s">
        <v>49</v>
      </c>
      <c r="C7032" s="22"/>
      <c r="D7032" s="22"/>
      <c r="E7032" s="22"/>
      <c r="F7032" s="22"/>
      <c r="G7032" s="22"/>
      <c r="H7032" s="22"/>
      <c r="I7032" s="22"/>
      <c r="J7032" s="22"/>
      <c r="K7032" s="23">
        <v>1</v>
      </c>
      <c r="L7032" s="23">
        <v>1</v>
      </c>
      <c r="M7032" s="21" t="s">
        <v>50</v>
      </c>
      <c r="N7032" s="21" t="s">
        <v>50</v>
      </c>
      <c r="O7032" s="22"/>
      <c r="P7032" s="22"/>
    </row>
    <row r="7033" spans="1:16" ht="45" x14ac:dyDescent="0.25">
      <c r="A7033" s="21" t="s">
        <v>4804</v>
      </c>
      <c r="B7033" s="21" t="s">
        <v>49</v>
      </c>
      <c r="C7033" s="23">
        <v>9702821.0299999993</v>
      </c>
      <c r="D7033" s="23">
        <v>661.12</v>
      </c>
      <c r="E7033" s="23">
        <v>23994539.129999999</v>
      </c>
      <c r="F7033" s="23">
        <v>642.49</v>
      </c>
      <c r="G7033" s="23">
        <v>6552603.4800000004</v>
      </c>
      <c r="H7033" s="23">
        <v>462</v>
      </c>
      <c r="I7033" s="23">
        <v>27135055.02</v>
      </c>
      <c r="J7033" s="23">
        <v>708.47</v>
      </c>
      <c r="K7033" s="23">
        <v>1</v>
      </c>
      <c r="L7033" s="23">
        <v>1</v>
      </c>
      <c r="M7033" s="21" t="s">
        <v>50</v>
      </c>
      <c r="N7033" s="21" t="s">
        <v>5192</v>
      </c>
      <c r="O7033" s="22"/>
      <c r="P7033" s="23">
        <v>12072.5</v>
      </c>
    </row>
    <row r="7034" spans="1:16" ht="45" x14ac:dyDescent="0.25">
      <c r="A7034" s="21" t="s">
        <v>10816</v>
      </c>
      <c r="B7034" s="21" t="s">
        <v>49</v>
      </c>
      <c r="C7034" s="22"/>
      <c r="D7034" s="22"/>
      <c r="E7034" s="22"/>
      <c r="F7034" s="22"/>
      <c r="G7034" s="22"/>
      <c r="H7034" s="22"/>
      <c r="I7034" s="22"/>
      <c r="J7034" s="22"/>
      <c r="K7034" s="23">
        <v>1</v>
      </c>
      <c r="L7034" s="23">
        <v>1</v>
      </c>
      <c r="M7034" s="21" t="s">
        <v>50</v>
      </c>
      <c r="N7034" s="21" t="s">
        <v>50</v>
      </c>
      <c r="O7034" s="22"/>
      <c r="P7034" s="22"/>
    </row>
    <row r="7035" spans="1:16" ht="45" x14ac:dyDescent="0.25">
      <c r="A7035" s="21" t="s">
        <v>10817</v>
      </c>
      <c r="B7035" s="21" t="s">
        <v>49</v>
      </c>
      <c r="C7035" s="22"/>
      <c r="D7035" s="22"/>
      <c r="E7035" s="22"/>
      <c r="F7035" s="22"/>
      <c r="G7035" s="22"/>
      <c r="H7035" s="22"/>
      <c r="I7035" s="22"/>
      <c r="J7035" s="22"/>
      <c r="K7035" s="23">
        <v>1</v>
      </c>
      <c r="L7035" s="23">
        <v>1</v>
      </c>
      <c r="M7035" s="21" t="s">
        <v>50</v>
      </c>
      <c r="N7035" s="21" t="s">
        <v>50</v>
      </c>
      <c r="O7035" s="22"/>
      <c r="P7035" s="22"/>
    </row>
    <row r="7036" spans="1:16" ht="45" x14ac:dyDescent="0.25">
      <c r="A7036" s="21" t="s">
        <v>10818</v>
      </c>
      <c r="B7036" s="21" t="s">
        <v>49</v>
      </c>
      <c r="C7036" s="22"/>
      <c r="D7036" s="22"/>
      <c r="E7036" s="22"/>
      <c r="F7036" s="22"/>
      <c r="G7036" s="22"/>
      <c r="H7036" s="22"/>
      <c r="I7036" s="22"/>
      <c r="J7036" s="22"/>
      <c r="K7036" s="23">
        <v>1</v>
      </c>
      <c r="L7036" s="23">
        <v>1</v>
      </c>
      <c r="M7036" s="21" t="s">
        <v>50</v>
      </c>
      <c r="N7036" s="21" t="s">
        <v>50</v>
      </c>
      <c r="O7036" s="22"/>
      <c r="P7036" s="22"/>
    </row>
    <row r="7037" spans="1:16" ht="45" x14ac:dyDescent="0.25">
      <c r="A7037" s="21" t="s">
        <v>10819</v>
      </c>
      <c r="B7037" s="21" t="s">
        <v>49</v>
      </c>
      <c r="C7037" s="22"/>
      <c r="D7037" s="22"/>
      <c r="E7037" s="22"/>
      <c r="F7037" s="22"/>
      <c r="G7037" s="22"/>
      <c r="H7037" s="22"/>
      <c r="I7037" s="22"/>
      <c r="J7037" s="22"/>
      <c r="K7037" s="23">
        <v>1</v>
      </c>
      <c r="L7037" s="23">
        <v>1</v>
      </c>
      <c r="M7037" s="21" t="s">
        <v>50</v>
      </c>
      <c r="N7037" s="21" t="s">
        <v>50</v>
      </c>
      <c r="O7037" s="22"/>
      <c r="P7037" s="22"/>
    </row>
    <row r="7038" spans="1:16" ht="45" x14ac:dyDescent="0.25">
      <c r="A7038" s="21" t="s">
        <v>10820</v>
      </c>
      <c r="B7038" s="21" t="s">
        <v>49</v>
      </c>
      <c r="C7038" s="22"/>
      <c r="D7038" s="22"/>
      <c r="E7038" s="22"/>
      <c r="F7038" s="22"/>
      <c r="G7038" s="22"/>
      <c r="H7038" s="22"/>
      <c r="I7038" s="22"/>
      <c r="J7038" s="22"/>
      <c r="K7038" s="23">
        <v>1</v>
      </c>
      <c r="L7038" s="23">
        <v>1</v>
      </c>
      <c r="M7038" s="21" t="s">
        <v>50</v>
      </c>
      <c r="N7038" s="21" t="s">
        <v>50</v>
      </c>
      <c r="O7038" s="22"/>
      <c r="P7038" s="22"/>
    </row>
    <row r="7039" spans="1:16" ht="45" x14ac:dyDescent="0.25">
      <c r="A7039" s="21" t="s">
        <v>10821</v>
      </c>
      <c r="B7039" s="21" t="s">
        <v>49</v>
      </c>
      <c r="C7039" s="22"/>
      <c r="D7039" s="22"/>
      <c r="E7039" s="22"/>
      <c r="F7039" s="22"/>
      <c r="G7039" s="22"/>
      <c r="H7039" s="22"/>
      <c r="I7039" s="22"/>
      <c r="J7039" s="22"/>
      <c r="K7039" s="23">
        <v>1</v>
      </c>
      <c r="L7039" s="23">
        <v>1</v>
      </c>
      <c r="M7039" s="21" t="s">
        <v>50</v>
      </c>
      <c r="N7039" s="21" t="s">
        <v>50</v>
      </c>
      <c r="O7039" s="22"/>
      <c r="P7039" s="22"/>
    </row>
    <row r="7040" spans="1:16" ht="45" x14ac:dyDescent="0.25">
      <c r="A7040" s="21" t="s">
        <v>10822</v>
      </c>
      <c r="B7040" s="21" t="s">
        <v>49</v>
      </c>
      <c r="C7040" s="22"/>
      <c r="D7040" s="22"/>
      <c r="E7040" s="22"/>
      <c r="F7040" s="22"/>
      <c r="G7040" s="22"/>
      <c r="H7040" s="22"/>
      <c r="I7040" s="22"/>
      <c r="J7040" s="22"/>
      <c r="K7040" s="23">
        <v>1</v>
      </c>
      <c r="L7040" s="23">
        <v>1</v>
      </c>
      <c r="M7040" s="21" t="s">
        <v>50</v>
      </c>
      <c r="N7040" s="21" t="s">
        <v>50</v>
      </c>
      <c r="O7040" s="22"/>
      <c r="P7040" s="22"/>
    </row>
    <row r="7041" spans="1:16" ht="45" x14ac:dyDescent="0.25">
      <c r="A7041" s="21" t="s">
        <v>10823</v>
      </c>
      <c r="B7041" s="21" t="s">
        <v>49</v>
      </c>
      <c r="C7041" s="22"/>
      <c r="D7041" s="22"/>
      <c r="E7041" s="22"/>
      <c r="F7041" s="22"/>
      <c r="G7041" s="22"/>
      <c r="H7041" s="22"/>
      <c r="I7041" s="22"/>
      <c r="J7041" s="22"/>
      <c r="K7041" s="23">
        <v>1</v>
      </c>
      <c r="L7041" s="23">
        <v>1</v>
      </c>
      <c r="M7041" s="21" t="s">
        <v>50</v>
      </c>
      <c r="N7041" s="21" t="s">
        <v>50</v>
      </c>
      <c r="O7041" s="22"/>
      <c r="P7041" s="22"/>
    </row>
    <row r="7042" spans="1:16" ht="45" x14ac:dyDescent="0.25">
      <c r="A7042" s="21" t="s">
        <v>4806</v>
      </c>
      <c r="B7042" s="21" t="s">
        <v>49</v>
      </c>
      <c r="C7042" s="23">
        <v>31205390.739999998</v>
      </c>
      <c r="D7042" s="23">
        <v>157.78</v>
      </c>
      <c r="E7042" s="23">
        <v>24012492.629999999</v>
      </c>
      <c r="F7042" s="23">
        <v>156.47</v>
      </c>
      <c r="G7042" s="23">
        <v>26687011.420000002</v>
      </c>
      <c r="H7042" s="23">
        <v>143.21</v>
      </c>
      <c r="I7042" s="23">
        <v>25982108.800000001</v>
      </c>
      <c r="J7042" s="23">
        <v>168.39</v>
      </c>
      <c r="K7042" s="23">
        <v>1</v>
      </c>
      <c r="L7042" s="23">
        <v>1</v>
      </c>
      <c r="M7042" s="21" t="s">
        <v>50</v>
      </c>
      <c r="N7042" s="21" t="s">
        <v>1462</v>
      </c>
      <c r="O7042" s="22"/>
      <c r="P7042" s="23">
        <v>180534.25</v>
      </c>
    </row>
    <row r="7043" spans="1:16" ht="45" x14ac:dyDescent="0.25">
      <c r="A7043" s="21" t="s">
        <v>10824</v>
      </c>
      <c r="B7043" s="21" t="s">
        <v>49</v>
      </c>
      <c r="C7043" s="22"/>
      <c r="D7043" s="22"/>
      <c r="E7043" s="22"/>
      <c r="F7043" s="22"/>
      <c r="G7043" s="22"/>
      <c r="H7043" s="22"/>
      <c r="I7043" s="22"/>
      <c r="J7043" s="22"/>
      <c r="K7043" s="23">
        <v>1</v>
      </c>
      <c r="L7043" s="23">
        <v>1</v>
      </c>
      <c r="M7043" s="21" t="s">
        <v>50</v>
      </c>
      <c r="N7043" s="21" t="s">
        <v>50</v>
      </c>
      <c r="O7043" s="22"/>
      <c r="P7043" s="22"/>
    </row>
    <row r="7044" spans="1:16" ht="45" x14ac:dyDescent="0.25">
      <c r="A7044" s="21" t="s">
        <v>10825</v>
      </c>
      <c r="B7044" s="21" t="s">
        <v>49</v>
      </c>
      <c r="C7044" s="22"/>
      <c r="D7044" s="22"/>
      <c r="E7044" s="22"/>
      <c r="F7044" s="22"/>
      <c r="G7044" s="22"/>
      <c r="H7044" s="22"/>
      <c r="I7044" s="22"/>
      <c r="J7044" s="22"/>
      <c r="K7044" s="23">
        <v>1</v>
      </c>
      <c r="L7044" s="23">
        <v>1</v>
      </c>
      <c r="M7044" s="21" t="s">
        <v>50</v>
      </c>
      <c r="N7044" s="21" t="s">
        <v>50</v>
      </c>
      <c r="O7044" s="22"/>
      <c r="P7044" s="22"/>
    </row>
    <row r="7045" spans="1:16" ht="45" x14ac:dyDescent="0.25">
      <c r="A7045" s="21" t="s">
        <v>10826</v>
      </c>
      <c r="B7045" s="21" t="s">
        <v>49</v>
      </c>
      <c r="C7045" s="22"/>
      <c r="D7045" s="22"/>
      <c r="E7045" s="22"/>
      <c r="F7045" s="22"/>
      <c r="G7045" s="22"/>
      <c r="H7045" s="22"/>
      <c r="I7045" s="22"/>
      <c r="J7045" s="22"/>
      <c r="K7045" s="23">
        <v>1</v>
      </c>
      <c r="L7045" s="23">
        <v>1</v>
      </c>
      <c r="M7045" s="21" t="s">
        <v>50</v>
      </c>
      <c r="N7045" s="21" t="s">
        <v>50</v>
      </c>
      <c r="O7045" s="22"/>
      <c r="P7045" s="22"/>
    </row>
    <row r="7046" spans="1:16" ht="45" x14ac:dyDescent="0.25">
      <c r="A7046" s="21" t="s">
        <v>10827</v>
      </c>
      <c r="B7046" s="21" t="s">
        <v>49</v>
      </c>
      <c r="C7046" s="22"/>
      <c r="D7046" s="22"/>
      <c r="E7046" s="22"/>
      <c r="F7046" s="22"/>
      <c r="G7046" s="22"/>
      <c r="H7046" s="22"/>
      <c r="I7046" s="22"/>
      <c r="J7046" s="22"/>
      <c r="K7046" s="23">
        <v>1</v>
      </c>
      <c r="L7046" s="23">
        <v>1</v>
      </c>
      <c r="M7046" s="21" t="s">
        <v>50</v>
      </c>
      <c r="N7046" s="21" t="s">
        <v>50</v>
      </c>
      <c r="O7046" s="22"/>
      <c r="P7046" s="22"/>
    </row>
    <row r="7047" spans="1:16" ht="45" x14ac:dyDescent="0.25">
      <c r="A7047" s="21" t="s">
        <v>10828</v>
      </c>
      <c r="B7047" s="21" t="s">
        <v>49</v>
      </c>
      <c r="C7047" s="22"/>
      <c r="D7047" s="22"/>
      <c r="E7047" s="22"/>
      <c r="F7047" s="22"/>
      <c r="G7047" s="22"/>
      <c r="H7047" s="22"/>
      <c r="I7047" s="22"/>
      <c r="J7047" s="22"/>
      <c r="K7047" s="23">
        <v>1</v>
      </c>
      <c r="L7047" s="23">
        <v>1</v>
      </c>
      <c r="M7047" s="21" t="s">
        <v>50</v>
      </c>
      <c r="N7047" s="21" t="s">
        <v>50</v>
      </c>
      <c r="O7047" s="22"/>
      <c r="P7047" s="22"/>
    </row>
    <row r="7048" spans="1:16" ht="45" x14ac:dyDescent="0.25">
      <c r="A7048" s="21" t="s">
        <v>10829</v>
      </c>
      <c r="B7048" s="21" t="s">
        <v>49</v>
      </c>
      <c r="C7048" s="22"/>
      <c r="D7048" s="22"/>
      <c r="E7048" s="22"/>
      <c r="F7048" s="22"/>
      <c r="G7048" s="22"/>
      <c r="H7048" s="22"/>
      <c r="I7048" s="22"/>
      <c r="J7048" s="22"/>
      <c r="K7048" s="23">
        <v>1</v>
      </c>
      <c r="L7048" s="23">
        <v>1</v>
      </c>
      <c r="M7048" s="21" t="s">
        <v>50</v>
      </c>
      <c r="N7048" s="21" t="s">
        <v>50</v>
      </c>
      <c r="O7048" s="22"/>
      <c r="P7048" s="22"/>
    </row>
    <row r="7049" spans="1:16" ht="45" x14ac:dyDescent="0.25">
      <c r="A7049" s="21" t="s">
        <v>10830</v>
      </c>
      <c r="B7049" s="21" t="s">
        <v>49</v>
      </c>
      <c r="C7049" s="22"/>
      <c r="D7049" s="22"/>
      <c r="E7049" s="22"/>
      <c r="F7049" s="22"/>
      <c r="G7049" s="22"/>
      <c r="H7049" s="22"/>
      <c r="I7049" s="22"/>
      <c r="J7049" s="22"/>
      <c r="K7049" s="23">
        <v>1</v>
      </c>
      <c r="L7049" s="23">
        <v>1</v>
      </c>
      <c r="M7049" s="21" t="s">
        <v>50</v>
      </c>
      <c r="N7049" s="21" t="s">
        <v>50</v>
      </c>
      <c r="O7049" s="22"/>
      <c r="P7049" s="22"/>
    </row>
    <row r="7050" spans="1:16" ht="45" x14ac:dyDescent="0.25">
      <c r="A7050" s="21" t="s">
        <v>10831</v>
      </c>
      <c r="B7050" s="21" t="s">
        <v>49</v>
      </c>
      <c r="C7050" s="22"/>
      <c r="D7050" s="22"/>
      <c r="E7050" s="22"/>
      <c r="F7050" s="22"/>
      <c r="G7050" s="22"/>
      <c r="H7050" s="22"/>
      <c r="I7050" s="22"/>
      <c r="J7050" s="22"/>
      <c r="K7050" s="23">
        <v>1</v>
      </c>
      <c r="L7050" s="23">
        <v>1</v>
      </c>
      <c r="M7050" s="21" t="s">
        <v>50</v>
      </c>
      <c r="N7050" s="21" t="s">
        <v>50</v>
      </c>
      <c r="O7050" s="22"/>
      <c r="P7050" s="22"/>
    </row>
    <row r="7051" spans="1:16" ht="45" x14ac:dyDescent="0.25">
      <c r="A7051" s="21" t="s">
        <v>10832</v>
      </c>
      <c r="B7051" s="21" t="s">
        <v>49</v>
      </c>
      <c r="C7051" s="22"/>
      <c r="D7051" s="22"/>
      <c r="E7051" s="22"/>
      <c r="F7051" s="22"/>
      <c r="G7051" s="22"/>
      <c r="H7051" s="22"/>
      <c r="I7051" s="22"/>
      <c r="J7051" s="22"/>
      <c r="K7051" s="23">
        <v>1</v>
      </c>
      <c r="L7051" s="23">
        <v>1</v>
      </c>
      <c r="M7051" s="21" t="s">
        <v>50</v>
      </c>
      <c r="N7051" s="21" t="s">
        <v>50</v>
      </c>
      <c r="O7051" s="22"/>
      <c r="P7051" s="22"/>
    </row>
    <row r="7052" spans="1:16" ht="45" x14ac:dyDescent="0.25">
      <c r="A7052" s="21" t="s">
        <v>10833</v>
      </c>
      <c r="B7052" s="21" t="s">
        <v>49</v>
      </c>
      <c r="C7052" s="22"/>
      <c r="D7052" s="22"/>
      <c r="E7052" s="22"/>
      <c r="F7052" s="22"/>
      <c r="G7052" s="22"/>
      <c r="H7052" s="22"/>
      <c r="I7052" s="22"/>
      <c r="J7052" s="22"/>
      <c r="K7052" s="23">
        <v>1</v>
      </c>
      <c r="L7052" s="23">
        <v>1</v>
      </c>
      <c r="M7052" s="21" t="s">
        <v>50</v>
      </c>
      <c r="N7052" s="21" t="s">
        <v>50</v>
      </c>
      <c r="O7052" s="22"/>
      <c r="P7052" s="22"/>
    </row>
    <row r="7053" spans="1:16" ht="45" x14ac:dyDescent="0.25">
      <c r="A7053" s="21" t="s">
        <v>10834</v>
      </c>
      <c r="B7053" s="21" t="s">
        <v>49</v>
      </c>
      <c r="C7053" s="22"/>
      <c r="D7053" s="22"/>
      <c r="E7053" s="22"/>
      <c r="F7053" s="22"/>
      <c r="G7053" s="22"/>
      <c r="H7053" s="22"/>
      <c r="I7053" s="22"/>
      <c r="J7053" s="22"/>
      <c r="K7053" s="23">
        <v>1</v>
      </c>
      <c r="L7053" s="23">
        <v>1</v>
      </c>
      <c r="M7053" s="21" t="s">
        <v>50</v>
      </c>
      <c r="N7053" s="21" t="s">
        <v>50</v>
      </c>
      <c r="O7053" s="22"/>
      <c r="P7053" s="22"/>
    </row>
    <row r="7054" spans="1:16" ht="45" x14ac:dyDescent="0.25">
      <c r="A7054" s="21" t="s">
        <v>4808</v>
      </c>
      <c r="B7054" s="21" t="s">
        <v>49</v>
      </c>
      <c r="C7054" s="23">
        <v>77343964.349999994</v>
      </c>
      <c r="D7054" s="23">
        <v>131.74</v>
      </c>
      <c r="E7054" s="23">
        <v>32833819.890000001</v>
      </c>
      <c r="F7054" s="23">
        <v>98.16</v>
      </c>
      <c r="G7054" s="23">
        <v>35919146.479999997</v>
      </c>
      <c r="H7054" s="23">
        <v>87.75</v>
      </c>
      <c r="I7054" s="23">
        <v>31726562.84</v>
      </c>
      <c r="J7054" s="23">
        <v>90.93</v>
      </c>
      <c r="K7054" s="23">
        <v>1</v>
      </c>
      <c r="L7054" s="23">
        <v>1</v>
      </c>
      <c r="M7054" s="21" t="s">
        <v>50</v>
      </c>
      <c r="N7054" s="21" t="s">
        <v>58</v>
      </c>
      <c r="O7054" s="22"/>
      <c r="P7054" s="23">
        <v>554940</v>
      </c>
    </row>
    <row r="7055" spans="1:16" ht="45" x14ac:dyDescent="0.25">
      <c r="A7055" s="21" t="s">
        <v>10835</v>
      </c>
      <c r="B7055" s="21" t="s">
        <v>49</v>
      </c>
      <c r="C7055" s="22"/>
      <c r="D7055" s="22"/>
      <c r="E7055" s="22"/>
      <c r="F7055" s="22"/>
      <c r="G7055" s="22"/>
      <c r="H7055" s="22"/>
      <c r="I7055" s="22"/>
      <c r="J7055" s="22"/>
      <c r="K7055" s="23">
        <v>1</v>
      </c>
      <c r="L7055" s="23">
        <v>1</v>
      </c>
      <c r="M7055" s="21" t="s">
        <v>50</v>
      </c>
      <c r="N7055" s="21" t="s">
        <v>50</v>
      </c>
      <c r="O7055" s="22"/>
      <c r="P7055" s="22"/>
    </row>
    <row r="7056" spans="1:16" ht="45" x14ac:dyDescent="0.25">
      <c r="A7056" s="21" t="s">
        <v>10836</v>
      </c>
      <c r="B7056" s="21" t="s">
        <v>49</v>
      </c>
      <c r="C7056" s="22"/>
      <c r="D7056" s="22"/>
      <c r="E7056" s="22"/>
      <c r="F7056" s="22"/>
      <c r="G7056" s="22"/>
      <c r="H7056" s="22"/>
      <c r="I7056" s="22"/>
      <c r="J7056" s="22"/>
      <c r="K7056" s="23">
        <v>1</v>
      </c>
      <c r="L7056" s="23">
        <v>1</v>
      </c>
      <c r="M7056" s="21" t="s">
        <v>50</v>
      </c>
      <c r="N7056" s="21" t="s">
        <v>50</v>
      </c>
      <c r="O7056" s="22"/>
      <c r="P7056" s="22"/>
    </row>
    <row r="7057" spans="1:16" ht="45" x14ac:dyDescent="0.25">
      <c r="A7057" s="21" t="s">
        <v>10837</v>
      </c>
      <c r="B7057" s="21" t="s">
        <v>49</v>
      </c>
      <c r="C7057" s="22"/>
      <c r="D7057" s="22"/>
      <c r="E7057" s="22"/>
      <c r="F7057" s="22"/>
      <c r="G7057" s="22"/>
      <c r="H7057" s="22"/>
      <c r="I7057" s="22"/>
      <c r="J7057" s="22"/>
      <c r="K7057" s="23">
        <v>1</v>
      </c>
      <c r="L7057" s="23">
        <v>1</v>
      </c>
      <c r="M7057" s="21" t="s">
        <v>50</v>
      </c>
      <c r="N7057" s="21" t="s">
        <v>50</v>
      </c>
      <c r="O7057" s="22"/>
      <c r="P7057" s="22"/>
    </row>
    <row r="7058" spans="1:16" ht="45" x14ac:dyDescent="0.25">
      <c r="A7058" s="21" t="s">
        <v>10838</v>
      </c>
      <c r="B7058" s="21" t="s">
        <v>49</v>
      </c>
      <c r="C7058" s="22"/>
      <c r="D7058" s="22"/>
      <c r="E7058" s="22"/>
      <c r="F7058" s="22"/>
      <c r="G7058" s="22"/>
      <c r="H7058" s="22"/>
      <c r="I7058" s="22"/>
      <c r="J7058" s="22"/>
      <c r="K7058" s="23">
        <v>1</v>
      </c>
      <c r="L7058" s="23">
        <v>1</v>
      </c>
      <c r="M7058" s="21" t="s">
        <v>50</v>
      </c>
      <c r="N7058" s="21" t="s">
        <v>50</v>
      </c>
      <c r="O7058" s="22"/>
      <c r="P7058" s="22"/>
    </row>
    <row r="7059" spans="1:16" ht="45" x14ac:dyDescent="0.25">
      <c r="A7059" s="21" t="s">
        <v>10839</v>
      </c>
      <c r="B7059" s="21" t="s">
        <v>49</v>
      </c>
      <c r="C7059" s="22"/>
      <c r="D7059" s="22"/>
      <c r="E7059" s="22"/>
      <c r="F7059" s="22"/>
      <c r="G7059" s="22"/>
      <c r="H7059" s="22"/>
      <c r="I7059" s="22"/>
      <c r="J7059" s="22"/>
      <c r="K7059" s="23">
        <v>1</v>
      </c>
      <c r="L7059" s="23">
        <v>1</v>
      </c>
      <c r="M7059" s="21" t="s">
        <v>50</v>
      </c>
      <c r="N7059" s="21" t="s">
        <v>50</v>
      </c>
      <c r="O7059" s="22"/>
      <c r="P7059" s="22"/>
    </row>
    <row r="7060" spans="1:16" ht="45" x14ac:dyDescent="0.25">
      <c r="A7060" s="21" t="s">
        <v>10840</v>
      </c>
      <c r="B7060" s="21" t="s">
        <v>49</v>
      </c>
      <c r="C7060" s="22"/>
      <c r="D7060" s="22"/>
      <c r="E7060" s="22"/>
      <c r="F7060" s="22"/>
      <c r="G7060" s="22"/>
      <c r="H7060" s="22"/>
      <c r="I7060" s="22"/>
      <c r="J7060" s="22"/>
      <c r="K7060" s="23">
        <v>1</v>
      </c>
      <c r="L7060" s="23">
        <v>1</v>
      </c>
      <c r="M7060" s="21" t="s">
        <v>50</v>
      </c>
      <c r="N7060" s="21" t="s">
        <v>50</v>
      </c>
      <c r="O7060" s="22"/>
      <c r="P7060" s="22"/>
    </row>
    <row r="7061" spans="1:16" ht="45" x14ac:dyDescent="0.25">
      <c r="A7061" s="21" t="s">
        <v>10841</v>
      </c>
      <c r="B7061" s="21" t="s">
        <v>49</v>
      </c>
      <c r="C7061" s="22"/>
      <c r="D7061" s="22"/>
      <c r="E7061" s="22"/>
      <c r="F7061" s="22"/>
      <c r="G7061" s="22"/>
      <c r="H7061" s="22"/>
      <c r="I7061" s="22"/>
      <c r="J7061" s="22"/>
      <c r="K7061" s="23">
        <v>1</v>
      </c>
      <c r="L7061" s="23">
        <v>1</v>
      </c>
      <c r="M7061" s="21" t="s">
        <v>50</v>
      </c>
      <c r="N7061" s="21" t="s">
        <v>50</v>
      </c>
      <c r="O7061" s="22"/>
      <c r="P7061" s="22"/>
    </row>
    <row r="7062" spans="1:16" ht="45" x14ac:dyDescent="0.25">
      <c r="A7062" s="21" t="s">
        <v>10842</v>
      </c>
      <c r="B7062" s="21" t="s">
        <v>49</v>
      </c>
      <c r="C7062" s="22"/>
      <c r="D7062" s="22"/>
      <c r="E7062" s="22"/>
      <c r="F7062" s="22"/>
      <c r="G7062" s="22"/>
      <c r="H7062" s="22"/>
      <c r="I7062" s="22"/>
      <c r="J7062" s="22"/>
      <c r="K7062" s="23">
        <v>1</v>
      </c>
      <c r="L7062" s="23">
        <v>1</v>
      </c>
      <c r="M7062" s="21" t="s">
        <v>50</v>
      </c>
      <c r="N7062" s="21" t="s">
        <v>50</v>
      </c>
      <c r="O7062" s="22"/>
      <c r="P7062" s="22"/>
    </row>
    <row r="7063" spans="1:16" ht="45" x14ac:dyDescent="0.25">
      <c r="A7063" s="21" t="s">
        <v>10843</v>
      </c>
      <c r="B7063" s="21" t="s">
        <v>49</v>
      </c>
      <c r="C7063" s="22"/>
      <c r="D7063" s="22"/>
      <c r="E7063" s="22"/>
      <c r="F7063" s="22"/>
      <c r="G7063" s="22"/>
      <c r="H7063" s="22"/>
      <c r="I7063" s="22"/>
      <c r="J7063" s="22"/>
      <c r="K7063" s="23">
        <v>1</v>
      </c>
      <c r="L7063" s="23">
        <v>1</v>
      </c>
      <c r="M7063" s="21" t="s">
        <v>50</v>
      </c>
      <c r="N7063" s="21" t="s">
        <v>50</v>
      </c>
      <c r="O7063" s="22"/>
      <c r="P7063" s="22"/>
    </row>
    <row r="7064" spans="1:16" ht="45" x14ac:dyDescent="0.25">
      <c r="A7064" s="21" t="s">
        <v>10844</v>
      </c>
      <c r="B7064" s="21" t="s">
        <v>49</v>
      </c>
      <c r="C7064" s="22"/>
      <c r="D7064" s="22"/>
      <c r="E7064" s="22"/>
      <c r="F7064" s="22"/>
      <c r="G7064" s="22"/>
      <c r="H7064" s="22"/>
      <c r="I7064" s="22"/>
      <c r="J7064" s="22"/>
      <c r="K7064" s="23">
        <v>1</v>
      </c>
      <c r="L7064" s="23">
        <v>1</v>
      </c>
      <c r="M7064" s="21" t="s">
        <v>50</v>
      </c>
      <c r="N7064" s="21" t="s">
        <v>50</v>
      </c>
      <c r="O7064" s="22"/>
      <c r="P7064" s="22"/>
    </row>
    <row r="7065" spans="1:16" ht="45" x14ac:dyDescent="0.25">
      <c r="A7065" s="21" t="s">
        <v>4810</v>
      </c>
      <c r="B7065" s="21" t="s">
        <v>49</v>
      </c>
      <c r="C7065" s="23">
        <v>21629738.18</v>
      </c>
      <c r="D7065" s="23">
        <v>179.61</v>
      </c>
      <c r="E7065" s="23">
        <v>22652131.530000001</v>
      </c>
      <c r="F7065" s="23">
        <v>259.20999999999998</v>
      </c>
      <c r="G7065" s="23">
        <v>13302780.460000001</v>
      </c>
      <c r="H7065" s="23">
        <v>141.82</v>
      </c>
      <c r="I7065" s="23">
        <v>22271321.210000001</v>
      </c>
      <c r="J7065" s="23">
        <v>250.42</v>
      </c>
      <c r="K7065" s="23">
        <v>1</v>
      </c>
      <c r="L7065" s="23">
        <v>1</v>
      </c>
      <c r="M7065" s="21" t="s">
        <v>50</v>
      </c>
      <c r="N7065" s="21" t="s">
        <v>1462</v>
      </c>
      <c r="O7065" s="22"/>
      <c r="P7065" s="23">
        <v>80565</v>
      </c>
    </row>
    <row r="7066" spans="1:16" ht="45" x14ac:dyDescent="0.25">
      <c r="A7066" s="21" t="s">
        <v>10845</v>
      </c>
      <c r="B7066" s="21" t="s">
        <v>49</v>
      </c>
      <c r="C7066" s="22"/>
      <c r="D7066" s="22"/>
      <c r="E7066" s="22"/>
      <c r="F7066" s="22"/>
      <c r="G7066" s="22"/>
      <c r="H7066" s="22"/>
      <c r="I7066" s="22"/>
      <c r="J7066" s="22"/>
      <c r="K7066" s="23">
        <v>1</v>
      </c>
      <c r="L7066" s="23">
        <v>1</v>
      </c>
      <c r="M7066" s="21" t="s">
        <v>50</v>
      </c>
      <c r="N7066" s="21" t="s">
        <v>50</v>
      </c>
      <c r="O7066" s="22"/>
      <c r="P7066" s="22"/>
    </row>
    <row r="7067" spans="1:16" ht="45" x14ac:dyDescent="0.25">
      <c r="A7067" s="21" t="s">
        <v>10846</v>
      </c>
      <c r="B7067" s="21" t="s">
        <v>49</v>
      </c>
      <c r="C7067" s="22"/>
      <c r="D7067" s="22"/>
      <c r="E7067" s="22"/>
      <c r="F7067" s="22"/>
      <c r="G7067" s="22"/>
      <c r="H7067" s="22"/>
      <c r="I7067" s="22"/>
      <c r="J7067" s="22"/>
      <c r="K7067" s="23">
        <v>1</v>
      </c>
      <c r="L7067" s="23">
        <v>1</v>
      </c>
      <c r="M7067" s="21" t="s">
        <v>50</v>
      </c>
      <c r="N7067" s="21" t="s">
        <v>50</v>
      </c>
      <c r="O7067" s="22"/>
      <c r="P7067" s="22"/>
    </row>
    <row r="7068" spans="1:16" ht="45" x14ac:dyDescent="0.25">
      <c r="A7068" s="21" t="s">
        <v>10847</v>
      </c>
      <c r="B7068" s="21" t="s">
        <v>49</v>
      </c>
      <c r="C7068" s="22"/>
      <c r="D7068" s="22"/>
      <c r="E7068" s="22"/>
      <c r="F7068" s="22"/>
      <c r="G7068" s="22"/>
      <c r="H7068" s="22"/>
      <c r="I7068" s="22"/>
      <c r="J7068" s="22"/>
      <c r="K7068" s="23">
        <v>1</v>
      </c>
      <c r="L7068" s="23">
        <v>1</v>
      </c>
      <c r="M7068" s="21" t="s">
        <v>50</v>
      </c>
      <c r="N7068" s="21" t="s">
        <v>50</v>
      </c>
      <c r="O7068" s="22"/>
      <c r="P7068" s="22"/>
    </row>
    <row r="7069" spans="1:16" ht="45" x14ac:dyDescent="0.25">
      <c r="A7069" s="21" t="s">
        <v>10848</v>
      </c>
      <c r="B7069" s="21" t="s">
        <v>49</v>
      </c>
      <c r="C7069" s="22"/>
      <c r="D7069" s="22"/>
      <c r="E7069" s="22"/>
      <c r="F7069" s="22"/>
      <c r="G7069" s="22"/>
      <c r="H7069" s="22"/>
      <c r="I7069" s="22"/>
      <c r="J7069" s="22"/>
      <c r="K7069" s="23">
        <v>1</v>
      </c>
      <c r="L7069" s="23">
        <v>1</v>
      </c>
      <c r="M7069" s="21" t="s">
        <v>50</v>
      </c>
      <c r="N7069" s="21" t="s">
        <v>50</v>
      </c>
      <c r="O7069" s="22"/>
      <c r="P7069" s="22"/>
    </row>
    <row r="7070" spans="1:16" ht="45" x14ac:dyDescent="0.25">
      <c r="A7070" s="21" t="s">
        <v>10849</v>
      </c>
      <c r="B7070" s="21" t="s">
        <v>49</v>
      </c>
      <c r="C7070" s="22"/>
      <c r="D7070" s="22"/>
      <c r="E7070" s="22"/>
      <c r="F7070" s="22"/>
      <c r="G7070" s="22"/>
      <c r="H7070" s="22"/>
      <c r="I7070" s="22"/>
      <c r="J7070" s="22"/>
      <c r="K7070" s="23">
        <v>1</v>
      </c>
      <c r="L7070" s="23">
        <v>1</v>
      </c>
      <c r="M7070" s="21" t="s">
        <v>50</v>
      </c>
      <c r="N7070" s="21" t="s">
        <v>50</v>
      </c>
      <c r="O7070" s="22"/>
      <c r="P7070" s="22"/>
    </row>
    <row r="7071" spans="1:16" ht="45" x14ac:dyDescent="0.25">
      <c r="A7071" s="21" t="s">
        <v>10850</v>
      </c>
      <c r="B7071" s="21" t="s">
        <v>49</v>
      </c>
      <c r="C7071" s="22"/>
      <c r="D7071" s="22"/>
      <c r="E7071" s="22"/>
      <c r="F7071" s="22"/>
      <c r="G7071" s="22"/>
      <c r="H7071" s="22"/>
      <c r="I7071" s="22"/>
      <c r="J7071" s="22"/>
      <c r="K7071" s="23">
        <v>1</v>
      </c>
      <c r="L7071" s="23">
        <v>1</v>
      </c>
      <c r="M7071" s="21" t="s">
        <v>50</v>
      </c>
      <c r="N7071" s="21" t="s">
        <v>50</v>
      </c>
      <c r="O7071" s="22"/>
      <c r="P7071" s="22"/>
    </row>
    <row r="7072" spans="1:16" ht="45" x14ac:dyDescent="0.25">
      <c r="A7072" s="21" t="s">
        <v>10851</v>
      </c>
      <c r="B7072" s="21" t="s">
        <v>49</v>
      </c>
      <c r="C7072" s="22"/>
      <c r="D7072" s="22"/>
      <c r="E7072" s="22"/>
      <c r="F7072" s="22"/>
      <c r="G7072" s="22"/>
      <c r="H7072" s="22"/>
      <c r="I7072" s="22"/>
      <c r="J7072" s="22"/>
      <c r="K7072" s="23">
        <v>1</v>
      </c>
      <c r="L7072" s="23">
        <v>1</v>
      </c>
      <c r="M7072" s="21" t="s">
        <v>50</v>
      </c>
      <c r="N7072" s="21" t="s">
        <v>50</v>
      </c>
      <c r="O7072" s="22"/>
      <c r="P7072" s="22"/>
    </row>
    <row r="7073" spans="1:16" ht="45" x14ac:dyDescent="0.25">
      <c r="A7073" s="21" t="s">
        <v>10852</v>
      </c>
      <c r="B7073" s="21" t="s">
        <v>49</v>
      </c>
      <c r="C7073" s="22"/>
      <c r="D7073" s="22"/>
      <c r="E7073" s="22"/>
      <c r="F7073" s="22"/>
      <c r="G7073" s="22"/>
      <c r="H7073" s="22"/>
      <c r="I7073" s="22"/>
      <c r="J7073" s="22"/>
      <c r="K7073" s="23">
        <v>1</v>
      </c>
      <c r="L7073" s="23">
        <v>1</v>
      </c>
      <c r="M7073" s="21" t="s">
        <v>50</v>
      </c>
      <c r="N7073" s="21" t="s">
        <v>50</v>
      </c>
      <c r="O7073" s="22"/>
      <c r="P7073" s="22"/>
    </row>
    <row r="7074" spans="1:16" ht="45" x14ac:dyDescent="0.25">
      <c r="A7074" s="21" t="s">
        <v>10853</v>
      </c>
      <c r="B7074" s="21" t="s">
        <v>49</v>
      </c>
      <c r="C7074" s="22"/>
      <c r="D7074" s="22"/>
      <c r="E7074" s="22"/>
      <c r="F7074" s="22"/>
      <c r="G7074" s="22"/>
      <c r="H7074" s="22"/>
      <c r="I7074" s="22"/>
      <c r="J7074" s="22"/>
      <c r="K7074" s="23">
        <v>1</v>
      </c>
      <c r="L7074" s="23">
        <v>1</v>
      </c>
      <c r="M7074" s="21" t="s">
        <v>50</v>
      </c>
      <c r="N7074" s="21" t="s">
        <v>50</v>
      </c>
      <c r="O7074" s="22"/>
      <c r="P7074" s="22"/>
    </row>
    <row r="7075" spans="1:16" ht="45" x14ac:dyDescent="0.25">
      <c r="A7075" s="21" t="s">
        <v>10854</v>
      </c>
      <c r="B7075" s="21" t="s">
        <v>49</v>
      </c>
      <c r="C7075" s="22"/>
      <c r="D7075" s="22"/>
      <c r="E7075" s="22"/>
      <c r="F7075" s="22"/>
      <c r="G7075" s="22"/>
      <c r="H7075" s="22"/>
      <c r="I7075" s="22"/>
      <c r="J7075" s="22"/>
      <c r="K7075" s="23">
        <v>1</v>
      </c>
      <c r="L7075" s="23">
        <v>1</v>
      </c>
      <c r="M7075" s="21" t="s">
        <v>50</v>
      </c>
      <c r="N7075" s="21" t="s">
        <v>50</v>
      </c>
      <c r="O7075" s="22"/>
      <c r="P7075" s="22"/>
    </row>
    <row r="7076" spans="1:16" ht="45" x14ac:dyDescent="0.25">
      <c r="A7076" s="21" t="s">
        <v>10855</v>
      </c>
      <c r="B7076" s="21" t="s">
        <v>49</v>
      </c>
      <c r="C7076" s="22"/>
      <c r="D7076" s="22"/>
      <c r="E7076" s="22"/>
      <c r="F7076" s="22"/>
      <c r="G7076" s="22"/>
      <c r="H7076" s="22"/>
      <c r="I7076" s="22"/>
      <c r="J7076" s="22"/>
      <c r="K7076" s="23">
        <v>1</v>
      </c>
      <c r="L7076" s="23">
        <v>1</v>
      </c>
      <c r="M7076" s="21" t="s">
        <v>50</v>
      </c>
      <c r="N7076" s="21" t="s">
        <v>50</v>
      </c>
      <c r="O7076" s="22"/>
      <c r="P7076" s="22"/>
    </row>
    <row r="7077" spans="1:16" ht="45" x14ac:dyDescent="0.25">
      <c r="A7077" s="21" t="s">
        <v>10856</v>
      </c>
      <c r="B7077" s="21" t="s">
        <v>49</v>
      </c>
      <c r="C7077" s="22"/>
      <c r="D7077" s="22"/>
      <c r="E7077" s="22"/>
      <c r="F7077" s="22"/>
      <c r="G7077" s="22"/>
      <c r="H7077" s="22"/>
      <c r="I7077" s="22"/>
      <c r="J7077" s="22"/>
      <c r="K7077" s="23">
        <v>1</v>
      </c>
      <c r="L7077" s="23">
        <v>1</v>
      </c>
      <c r="M7077" s="21" t="s">
        <v>50</v>
      </c>
      <c r="N7077" s="21" t="s">
        <v>50</v>
      </c>
      <c r="O7077" s="22"/>
      <c r="P7077" s="22"/>
    </row>
    <row r="7078" spans="1:16" ht="45" x14ac:dyDescent="0.25">
      <c r="A7078" s="21" t="s">
        <v>10857</v>
      </c>
      <c r="B7078" s="21" t="s">
        <v>49</v>
      </c>
      <c r="C7078" s="22"/>
      <c r="D7078" s="22"/>
      <c r="E7078" s="22"/>
      <c r="F7078" s="22"/>
      <c r="G7078" s="22"/>
      <c r="H7078" s="22"/>
      <c r="I7078" s="22"/>
      <c r="J7078" s="22"/>
      <c r="K7078" s="23">
        <v>1</v>
      </c>
      <c r="L7078" s="23">
        <v>1</v>
      </c>
      <c r="M7078" s="21" t="s">
        <v>50</v>
      </c>
      <c r="N7078" s="21" t="s">
        <v>50</v>
      </c>
      <c r="O7078" s="22"/>
      <c r="P7078" s="22"/>
    </row>
    <row r="7079" spans="1:16" ht="45" x14ac:dyDescent="0.25">
      <c r="A7079" s="21" t="s">
        <v>10858</v>
      </c>
      <c r="B7079" s="21" t="s">
        <v>49</v>
      </c>
      <c r="C7079" s="22"/>
      <c r="D7079" s="22"/>
      <c r="E7079" s="22"/>
      <c r="F7079" s="22"/>
      <c r="G7079" s="22"/>
      <c r="H7079" s="22"/>
      <c r="I7079" s="22"/>
      <c r="J7079" s="22"/>
      <c r="K7079" s="23">
        <v>1</v>
      </c>
      <c r="L7079" s="23">
        <v>1</v>
      </c>
      <c r="M7079" s="21" t="s">
        <v>50</v>
      </c>
      <c r="N7079" s="21" t="s">
        <v>50</v>
      </c>
      <c r="O7079" s="22"/>
      <c r="P7079" s="22"/>
    </row>
    <row r="7080" spans="1:16" ht="45" x14ac:dyDescent="0.25">
      <c r="A7080" s="21" t="s">
        <v>10859</v>
      </c>
      <c r="B7080" s="21" t="s">
        <v>49</v>
      </c>
      <c r="C7080" s="22"/>
      <c r="D7080" s="22"/>
      <c r="E7080" s="22"/>
      <c r="F7080" s="22"/>
      <c r="G7080" s="22"/>
      <c r="H7080" s="22"/>
      <c r="I7080" s="22"/>
      <c r="J7080" s="22"/>
      <c r="K7080" s="23">
        <v>1</v>
      </c>
      <c r="L7080" s="23">
        <v>1</v>
      </c>
      <c r="M7080" s="21" t="s">
        <v>50</v>
      </c>
      <c r="N7080" s="21" t="s">
        <v>50</v>
      </c>
      <c r="O7080" s="22"/>
      <c r="P7080" s="22"/>
    </row>
    <row r="7081" spans="1:16" ht="45" x14ac:dyDescent="0.25">
      <c r="A7081" s="21" t="s">
        <v>10860</v>
      </c>
      <c r="B7081" s="21" t="s">
        <v>49</v>
      </c>
      <c r="C7081" s="22"/>
      <c r="D7081" s="22"/>
      <c r="E7081" s="22"/>
      <c r="F7081" s="22"/>
      <c r="G7081" s="22"/>
      <c r="H7081" s="22"/>
      <c r="I7081" s="22"/>
      <c r="J7081" s="22"/>
      <c r="K7081" s="23">
        <v>1</v>
      </c>
      <c r="L7081" s="23">
        <v>1</v>
      </c>
      <c r="M7081" s="21" t="s">
        <v>50</v>
      </c>
      <c r="N7081" s="21" t="s">
        <v>50</v>
      </c>
      <c r="O7081" s="22"/>
      <c r="P7081" s="22"/>
    </row>
    <row r="7082" spans="1:16" ht="45" x14ac:dyDescent="0.25">
      <c r="A7082" s="21" t="s">
        <v>10861</v>
      </c>
      <c r="B7082" s="21" t="s">
        <v>49</v>
      </c>
      <c r="C7082" s="22"/>
      <c r="D7082" s="22"/>
      <c r="E7082" s="22"/>
      <c r="F7082" s="22"/>
      <c r="G7082" s="22"/>
      <c r="H7082" s="22"/>
      <c r="I7082" s="22"/>
      <c r="J7082" s="22"/>
      <c r="K7082" s="23">
        <v>1</v>
      </c>
      <c r="L7082" s="23">
        <v>1</v>
      </c>
      <c r="M7082" s="21" t="s">
        <v>50</v>
      </c>
      <c r="N7082" s="21" t="s">
        <v>50</v>
      </c>
      <c r="O7082" s="22"/>
      <c r="P7082" s="22"/>
    </row>
    <row r="7083" spans="1:16" ht="45" x14ac:dyDescent="0.25">
      <c r="A7083" s="21" t="s">
        <v>10862</v>
      </c>
      <c r="B7083" s="21" t="s">
        <v>49</v>
      </c>
      <c r="C7083" s="22"/>
      <c r="D7083" s="22"/>
      <c r="E7083" s="22"/>
      <c r="F7083" s="22"/>
      <c r="G7083" s="22"/>
      <c r="H7083" s="22"/>
      <c r="I7083" s="22"/>
      <c r="J7083" s="22"/>
      <c r="K7083" s="23">
        <v>1</v>
      </c>
      <c r="L7083" s="23">
        <v>1</v>
      </c>
      <c r="M7083" s="21" t="s">
        <v>50</v>
      </c>
      <c r="N7083" s="21" t="s">
        <v>50</v>
      </c>
      <c r="O7083" s="22"/>
      <c r="P7083" s="22"/>
    </row>
    <row r="7084" spans="1:16" ht="45" x14ac:dyDescent="0.25">
      <c r="A7084" s="21" t="s">
        <v>10863</v>
      </c>
      <c r="B7084" s="21" t="s">
        <v>49</v>
      </c>
      <c r="C7084" s="22"/>
      <c r="D7084" s="22"/>
      <c r="E7084" s="22"/>
      <c r="F7084" s="22"/>
      <c r="G7084" s="22"/>
      <c r="H7084" s="22"/>
      <c r="I7084" s="22"/>
      <c r="J7084" s="22"/>
      <c r="K7084" s="23">
        <v>1</v>
      </c>
      <c r="L7084" s="23">
        <v>1</v>
      </c>
      <c r="M7084" s="21" t="s">
        <v>50</v>
      </c>
      <c r="N7084" s="21" t="s">
        <v>50</v>
      </c>
      <c r="O7084" s="22"/>
      <c r="P7084" s="22"/>
    </row>
    <row r="7085" spans="1:16" ht="45" x14ac:dyDescent="0.25">
      <c r="A7085" s="21" t="s">
        <v>10864</v>
      </c>
      <c r="B7085" s="21" t="s">
        <v>49</v>
      </c>
      <c r="C7085" s="22"/>
      <c r="D7085" s="22"/>
      <c r="E7085" s="22"/>
      <c r="F7085" s="22"/>
      <c r="G7085" s="22"/>
      <c r="H7085" s="22"/>
      <c r="I7085" s="22"/>
      <c r="J7085" s="22"/>
      <c r="K7085" s="23">
        <v>1</v>
      </c>
      <c r="L7085" s="23">
        <v>1</v>
      </c>
      <c r="M7085" s="21" t="s">
        <v>50</v>
      </c>
      <c r="N7085" s="21" t="s">
        <v>50</v>
      </c>
      <c r="O7085" s="22"/>
      <c r="P7085" s="22"/>
    </row>
    <row r="7086" spans="1:16" ht="45" x14ac:dyDescent="0.25">
      <c r="A7086" s="21" t="s">
        <v>10865</v>
      </c>
      <c r="B7086" s="21" t="s">
        <v>49</v>
      </c>
      <c r="C7086" s="22"/>
      <c r="D7086" s="22"/>
      <c r="E7086" s="22"/>
      <c r="F7086" s="22"/>
      <c r="G7086" s="22"/>
      <c r="H7086" s="22"/>
      <c r="I7086" s="22"/>
      <c r="J7086" s="22"/>
      <c r="K7086" s="23">
        <v>1</v>
      </c>
      <c r="L7086" s="23">
        <v>1</v>
      </c>
      <c r="M7086" s="21" t="s">
        <v>50</v>
      </c>
      <c r="N7086" s="21" t="s">
        <v>50</v>
      </c>
      <c r="O7086" s="22"/>
      <c r="P7086" s="22"/>
    </row>
    <row r="7087" spans="1:16" ht="45" x14ac:dyDescent="0.25">
      <c r="A7087" s="21" t="s">
        <v>10866</v>
      </c>
      <c r="B7087" s="21" t="s">
        <v>49</v>
      </c>
      <c r="C7087" s="22"/>
      <c r="D7087" s="22"/>
      <c r="E7087" s="22"/>
      <c r="F7087" s="22"/>
      <c r="G7087" s="22"/>
      <c r="H7087" s="22"/>
      <c r="I7087" s="22"/>
      <c r="J7087" s="22"/>
      <c r="K7087" s="23">
        <v>1</v>
      </c>
      <c r="L7087" s="23">
        <v>1</v>
      </c>
      <c r="M7087" s="21" t="s">
        <v>50</v>
      </c>
      <c r="N7087" s="21" t="s">
        <v>50</v>
      </c>
      <c r="O7087" s="22"/>
      <c r="P7087" s="22"/>
    </row>
    <row r="7088" spans="1:16" ht="45" x14ac:dyDescent="0.25">
      <c r="A7088" s="21" t="s">
        <v>10867</v>
      </c>
      <c r="B7088" s="21" t="s">
        <v>49</v>
      </c>
      <c r="C7088" s="22"/>
      <c r="D7088" s="22"/>
      <c r="E7088" s="22"/>
      <c r="F7088" s="22"/>
      <c r="G7088" s="22"/>
      <c r="H7088" s="22"/>
      <c r="I7088" s="22"/>
      <c r="J7088" s="22"/>
      <c r="K7088" s="23">
        <v>1</v>
      </c>
      <c r="L7088" s="23">
        <v>1</v>
      </c>
      <c r="M7088" s="21" t="s">
        <v>50</v>
      </c>
      <c r="N7088" s="21" t="s">
        <v>50</v>
      </c>
      <c r="O7088" s="22"/>
      <c r="P7088" s="22"/>
    </row>
    <row r="7089" spans="1:16" ht="45" x14ac:dyDescent="0.25">
      <c r="A7089" s="21" t="s">
        <v>10868</v>
      </c>
      <c r="B7089" s="21" t="s">
        <v>49</v>
      </c>
      <c r="C7089" s="22"/>
      <c r="D7089" s="22"/>
      <c r="E7089" s="22"/>
      <c r="F7089" s="22"/>
      <c r="G7089" s="22"/>
      <c r="H7089" s="22"/>
      <c r="I7089" s="22"/>
      <c r="J7089" s="22"/>
      <c r="K7089" s="23">
        <v>1</v>
      </c>
      <c r="L7089" s="23">
        <v>1</v>
      </c>
      <c r="M7089" s="21" t="s">
        <v>50</v>
      </c>
      <c r="N7089" s="21" t="s">
        <v>50</v>
      </c>
      <c r="O7089" s="22"/>
      <c r="P7089" s="22"/>
    </row>
    <row r="7090" spans="1:16" ht="45" x14ac:dyDescent="0.25">
      <c r="A7090" s="21" t="s">
        <v>10869</v>
      </c>
      <c r="B7090" s="21" t="s">
        <v>49</v>
      </c>
      <c r="C7090" s="22"/>
      <c r="D7090" s="22"/>
      <c r="E7090" s="22"/>
      <c r="F7090" s="22"/>
      <c r="G7090" s="22"/>
      <c r="H7090" s="22"/>
      <c r="I7090" s="22"/>
      <c r="J7090" s="22"/>
      <c r="K7090" s="23">
        <v>1</v>
      </c>
      <c r="L7090" s="23">
        <v>1</v>
      </c>
      <c r="M7090" s="21" t="s">
        <v>50</v>
      </c>
      <c r="N7090" s="21" t="s">
        <v>50</v>
      </c>
      <c r="O7090" s="22"/>
      <c r="P7090" s="22"/>
    </row>
    <row r="7091" spans="1:16" ht="45" x14ac:dyDescent="0.25">
      <c r="A7091" s="21" t="s">
        <v>10870</v>
      </c>
      <c r="B7091" s="21" t="s">
        <v>49</v>
      </c>
      <c r="C7091" s="22"/>
      <c r="D7091" s="22"/>
      <c r="E7091" s="22"/>
      <c r="F7091" s="22"/>
      <c r="G7091" s="22"/>
      <c r="H7091" s="22"/>
      <c r="I7091" s="22"/>
      <c r="J7091" s="22"/>
      <c r="K7091" s="23">
        <v>1</v>
      </c>
      <c r="L7091" s="23">
        <v>1</v>
      </c>
      <c r="M7091" s="21" t="s">
        <v>50</v>
      </c>
      <c r="N7091" s="21" t="s">
        <v>50</v>
      </c>
      <c r="O7091" s="22"/>
      <c r="P7091" s="22"/>
    </row>
    <row r="7092" spans="1:16" ht="45" x14ac:dyDescent="0.25">
      <c r="A7092" s="21" t="s">
        <v>10871</v>
      </c>
      <c r="B7092" s="21" t="s">
        <v>49</v>
      </c>
      <c r="C7092" s="22"/>
      <c r="D7092" s="22"/>
      <c r="E7092" s="22"/>
      <c r="F7092" s="22"/>
      <c r="G7092" s="22"/>
      <c r="H7092" s="22"/>
      <c r="I7092" s="22"/>
      <c r="J7092" s="22"/>
      <c r="K7092" s="23">
        <v>1</v>
      </c>
      <c r="L7092" s="23">
        <v>1</v>
      </c>
      <c r="M7092" s="21" t="s">
        <v>50</v>
      </c>
      <c r="N7092" s="21" t="s">
        <v>50</v>
      </c>
      <c r="O7092" s="22"/>
      <c r="P7092" s="22"/>
    </row>
    <row r="7093" spans="1:16" ht="45" x14ac:dyDescent="0.25">
      <c r="A7093" s="21" t="s">
        <v>10872</v>
      </c>
      <c r="B7093" s="21" t="s">
        <v>49</v>
      </c>
      <c r="C7093" s="22"/>
      <c r="D7093" s="22"/>
      <c r="E7093" s="22"/>
      <c r="F7093" s="22"/>
      <c r="G7093" s="22"/>
      <c r="H7093" s="22"/>
      <c r="I7093" s="22"/>
      <c r="J7093" s="22"/>
      <c r="K7093" s="23">
        <v>1</v>
      </c>
      <c r="L7093" s="23">
        <v>1</v>
      </c>
      <c r="M7093" s="21" t="s">
        <v>50</v>
      </c>
      <c r="N7093" s="21" t="s">
        <v>50</v>
      </c>
      <c r="O7093" s="22"/>
      <c r="P7093" s="22"/>
    </row>
    <row r="7094" spans="1:16" ht="45" x14ac:dyDescent="0.25">
      <c r="A7094" s="21" t="s">
        <v>10873</v>
      </c>
      <c r="B7094" s="21" t="s">
        <v>49</v>
      </c>
      <c r="C7094" s="22"/>
      <c r="D7094" s="22"/>
      <c r="E7094" s="22"/>
      <c r="F7094" s="22"/>
      <c r="G7094" s="22"/>
      <c r="H7094" s="22"/>
      <c r="I7094" s="22"/>
      <c r="J7094" s="22"/>
      <c r="K7094" s="23">
        <v>1</v>
      </c>
      <c r="L7094" s="23">
        <v>1</v>
      </c>
      <c r="M7094" s="21" t="s">
        <v>50</v>
      </c>
      <c r="N7094" s="21" t="s">
        <v>50</v>
      </c>
      <c r="O7094" s="22"/>
      <c r="P7094" s="22"/>
    </row>
    <row r="7095" spans="1:16" ht="45" x14ac:dyDescent="0.25">
      <c r="A7095" s="21" t="s">
        <v>4812</v>
      </c>
      <c r="B7095" s="21" t="s">
        <v>49</v>
      </c>
      <c r="C7095" s="22"/>
      <c r="D7095" s="22"/>
      <c r="E7095" s="23">
        <v>16626413.9</v>
      </c>
      <c r="F7095" s="23">
        <v>17.71</v>
      </c>
      <c r="G7095" s="23">
        <v>18504198.920000002</v>
      </c>
      <c r="H7095" s="23">
        <v>25.37</v>
      </c>
      <c r="I7095" s="23">
        <v>25989625.370000001</v>
      </c>
      <c r="J7095" s="23">
        <v>36.56</v>
      </c>
      <c r="K7095" s="23">
        <v>1</v>
      </c>
      <c r="L7095" s="23">
        <v>1</v>
      </c>
      <c r="M7095" s="21" t="s">
        <v>50</v>
      </c>
      <c r="N7095" s="21" t="s">
        <v>50</v>
      </c>
      <c r="O7095" s="22"/>
      <c r="P7095" s="22"/>
    </row>
    <row r="7096" spans="1:16" ht="45" x14ac:dyDescent="0.25">
      <c r="A7096" s="21" t="s">
        <v>10874</v>
      </c>
      <c r="B7096" s="21" t="s">
        <v>49</v>
      </c>
      <c r="C7096" s="22"/>
      <c r="D7096" s="22"/>
      <c r="E7096" s="22"/>
      <c r="F7096" s="22"/>
      <c r="G7096" s="22"/>
      <c r="H7096" s="22"/>
      <c r="I7096" s="22"/>
      <c r="J7096" s="22"/>
      <c r="K7096" s="23">
        <v>1</v>
      </c>
      <c r="L7096" s="23">
        <v>1</v>
      </c>
      <c r="M7096" s="21" t="s">
        <v>50</v>
      </c>
      <c r="N7096" s="21" t="s">
        <v>50</v>
      </c>
      <c r="O7096" s="22"/>
      <c r="P7096" s="22"/>
    </row>
    <row r="7097" spans="1:16" ht="45" x14ac:dyDescent="0.25">
      <c r="A7097" s="21" t="s">
        <v>10875</v>
      </c>
      <c r="B7097" s="21" t="s">
        <v>49</v>
      </c>
      <c r="C7097" s="22"/>
      <c r="D7097" s="22"/>
      <c r="E7097" s="22"/>
      <c r="F7097" s="22"/>
      <c r="G7097" s="22"/>
      <c r="H7097" s="22"/>
      <c r="I7097" s="22"/>
      <c r="J7097" s="22"/>
      <c r="K7097" s="23">
        <v>1</v>
      </c>
      <c r="L7097" s="23">
        <v>1</v>
      </c>
      <c r="M7097" s="21" t="s">
        <v>50</v>
      </c>
      <c r="N7097" s="21" t="s">
        <v>50</v>
      </c>
      <c r="O7097" s="22"/>
      <c r="P7097" s="22"/>
    </row>
    <row r="7098" spans="1:16" ht="45" x14ac:dyDescent="0.25">
      <c r="A7098" s="21" t="s">
        <v>10876</v>
      </c>
      <c r="B7098" s="21" t="s">
        <v>49</v>
      </c>
      <c r="C7098" s="22"/>
      <c r="D7098" s="22"/>
      <c r="E7098" s="22"/>
      <c r="F7098" s="22"/>
      <c r="G7098" s="22"/>
      <c r="H7098" s="22"/>
      <c r="I7098" s="22"/>
      <c r="J7098" s="22"/>
      <c r="K7098" s="23">
        <v>1</v>
      </c>
      <c r="L7098" s="23">
        <v>1</v>
      </c>
      <c r="M7098" s="21" t="s">
        <v>50</v>
      </c>
      <c r="N7098" s="21" t="s">
        <v>50</v>
      </c>
      <c r="O7098" s="22"/>
      <c r="P7098" s="22"/>
    </row>
    <row r="7099" spans="1:16" ht="45" x14ac:dyDescent="0.25">
      <c r="A7099" s="21" t="s">
        <v>10877</v>
      </c>
      <c r="B7099" s="21" t="s">
        <v>49</v>
      </c>
      <c r="C7099" s="22"/>
      <c r="D7099" s="22"/>
      <c r="E7099" s="22"/>
      <c r="F7099" s="22"/>
      <c r="G7099" s="22"/>
      <c r="H7099" s="22"/>
      <c r="I7099" s="22"/>
      <c r="J7099" s="22"/>
      <c r="K7099" s="23">
        <v>1</v>
      </c>
      <c r="L7099" s="23">
        <v>1</v>
      </c>
      <c r="M7099" s="21" t="s">
        <v>50</v>
      </c>
      <c r="N7099" s="21" t="s">
        <v>50</v>
      </c>
      <c r="O7099" s="22"/>
      <c r="P7099" s="22"/>
    </row>
    <row r="7100" spans="1:16" ht="45" x14ac:dyDescent="0.25">
      <c r="A7100" s="21" t="s">
        <v>10878</v>
      </c>
      <c r="B7100" s="21" t="s">
        <v>49</v>
      </c>
      <c r="C7100" s="22"/>
      <c r="D7100" s="22"/>
      <c r="E7100" s="22"/>
      <c r="F7100" s="22"/>
      <c r="G7100" s="22"/>
      <c r="H7100" s="22"/>
      <c r="I7100" s="22"/>
      <c r="J7100" s="22"/>
      <c r="K7100" s="23">
        <v>1</v>
      </c>
      <c r="L7100" s="23">
        <v>1</v>
      </c>
      <c r="M7100" s="21" t="s">
        <v>50</v>
      </c>
      <c r="N7100" s="21" t="s">
        <v>50</v>
      </c>
      <c r="O7100" s="22"/>
      <c r="P7100" s="22"/>
    </row>
    <row r="7101" spans="1:16" ht="45" x14ac:dyDescent="0.25">
      <c r="A7101" s="21" t="s">
        <v>10879</v>
      </c>
      <c r="B7101" s="21" t="s">
        <v>49</v>
      </c>
      <c r="C7101" s="22"/>
      <c r="D7101" s="22"/>
      <c r="E7101" s="22"/>
      <c r="F7101" s="22"/>
      <c r="G7101" s="22"/>
      <c r="H7101" s="22"/>
      <c r="I7101" s="22"/>
      <c r="J7101" s="22"/>
      <c r="K7101" s="23">
        <v>1</v>
      </c>
      <c r="L7101" s="23">
        <v>1</v>
      </c>
      <c r="M7101" s="21" t="s">
        <v>50</v>
      </c>
      <c r="N7101" s="21" t="s">
        <v>50</v>
      </c>
      <c r="O7101" s="22"/>
      <c r="P7101" s="22"/>
    </row>
    <row r="7102" spans="1:16" ht="45" x14ac:dyDescent="0.25">
      <c r="A7102" s="21" t="s">
        <v>10880</v>
      </c>
      <c r="B7102" s="21" t="s">
        <v>49</v>
      </c>
      <c r="C7102" s="22"/>
      <c r="D7102" s="22"/>
      <c r="E7102" s="22"/>
      <c r="F7102" s="22"/>
      <c r="G7102" s="22"/>
      <c r="H7102" s="22"/>
      <c r="I7102" s="22"/>
      <c r="J7102" s="22"/>
      <c r="K7102" s="23">
        <v>1</v>
      </c>
      <c r="L7102" s="23">
        <v>1</v>
      </c>
      <c r="M7102" s="21" t="s">
        <v>50</v>
      </c>
      <c r="N7102" s="21" t="s">
        <v>50</v>
      </c>
      <c r="O7102" s="22"/>
      <c r="P7102" s="22"/>
    </row>
    <row r="7103" spans="1:16" ht="45" x14ac:dyDescent="0.25">
      <c r="A7103" s="21" t="s">
        <v>4814</v>
      </c>
      <c r="B7103" s="21" t="s">
        <v>49</v>
      </c>
      <c r="C7103" s="23">
        <v>6999213.1900000004</v>
      </c>
      <c r="D7103" s="23">
        <v>661.12</v>
      </c>
      <c r="E7103" s="23">
        <v>17308666.66</v>
      </c>
      <c r="F7103" s="23">
        <v>642.49</v>
      </c>
      <c r="G7103" s="23">
        <v>13960712.23</v>
      </c>
      <c r="H7103" s="23">
        <v>624.87</v>
      </c>
      <c r="I7103" s="23">
        <v>19574104.75</v>
      </c>
      <c r="J7103" s="23">
        <v>708.47</v>
      </c>
      <c r="K7103" s="23">
        <v>1</v>
      </c>
      <c r="L7103" s="23">
        <v>1</v>
      </c>
      <c r="M7103" s="21" t="s">
        <v>50</v>
      </c>
      <c r="N7103" s="21" t="s">
        <v>5192</v>
      </c>
      <c r="O7103" s="22"/>
      <c r="P7103" s="23">
        <v>12557.5</v>
      </c>
    </row>
    <row r="7104" spans="1:16" ht="45" x14ac:dyDescent="0.25">
      <c r="A7104" s="21" t="s">
        <v>10881</v>
      </c>
      <c r="B7104" s="21" t="s">
        <v>49</v>
      </c>
      <c r="C7104" s="22"/>
      <c r="D7104" s="22"/>
      <c r="E7104" s="22"/>
      <c r="F7104" s="22"/>
      <c r="G7104" s="22"/>
      <c r="H7104" s="22"/>
      <c r="I7104" s="22"/>
      <c r="J7104" s="22"/>
      <c r="K7104" s="23">
        <v>1</v>
      </c>
      <c r="L7104" s="23">
        <v>1</v>
      </c>
      <c r="M7104" s="21" t="s">
        <v>50</v>
      </c>
      <c r="N7104" s="21" t="s">
        <v>50</v>
      </c>
      <c r="O7104" s="22"/>
      <c r="P7104" s="22"/>
    </row>
    <row r="7105" spans="1:16" ht="45" x14ac:dyDescent="0.25">
      <c r="A7105" s="21" t="s">
        <v>4816</v>
      </c>
      <c r="B7105" s="21" t="s">
        <v>49</v>
      </c>
      <c r="C7105" s="23">
        <v>24513723.120000001</v>
      </c>
      <c r="D7105" s="23">
        <v>218.06</v>
      </c>
      <c r="E7105" s="23">
        <v>22820266.57</v>
      </c>
      <c r="F7105" s="23">
        <v>148.21</v>
      </c>
      <c r="G7105" s="23">
        <v>18003753.18</v>
      </c>
      <c r="H7105" s="23">
        <v>143.21</v>
      </c>
      <c r="I7105" s="23">
        <v>35142622.280000001</v>
      </c>
      <c r="J7105" s="23">
        <v>214.79</v>
      </c>
      <c r="K7105" s="23">
        <v>1</v>
      </c>
      <c r="L7105" s="23">
        <v>1</v>
      </c>
      <c r="M7105" s="21" t="s">
        <v>50</v>
      </c>
      <c r="N7105" s="21" t="s">
        <v>1462</v>
      </c>
      <c r="O7105" s="22"/>
      <c r="P7105" s="23">
        <v>127872.5</v>
      </c>
    </row>
    <row r="7106" spans="1:16" ht="45" x14ac:dyDescent="0.25">
      <c r="A7106" s="21" t="s">
        <v>10882</v>
      </c>
      <c r="B7106" s="21" t="s">
        <v>49</v>
      </c>
      <c r="C7106" s="22"/>
      <c r="D7106" s="22"/>
      <c r="E7106" s="22"/>
      <c r="F7106" s="22"/>
      <c r="G7106" s="22"/>
      <c r="H7106" s="22"/>
      <c r="I7106" s="22"/>
      <c r="J7106" s="22"/>
      <c r="K7106" s="23">
        <v>1</v>
      </c>
      <c r="L7106" s="23">
        <v>1</v>
      </c>
      <c r="M7106" s="21" t="s">
        <v>50</v>
      </c>
      <c r="N7106" s="21" t="s">
        <v>50</v>
      </c>
      <c r="O7106" s="22"/>
      <c r="P7106" s="22"/>
    </row>
    <row r="7107" spans="1:16" ht="45" x14ac:dyDescent="0.25">
      <c r="A7107" s="21" t="s">
        <v>10883</v>
      </c>
      <c r="B7107" s="21" t="s">
        <v>49</v>
      </c>
      <c r="C7107" s="22"/>
      <c r="D7107" s="22"/>
      <c r="E7107" s="22"/>
      <c r="F7107" s="22"/>
      <c r="G7107" s="22"/>
      <c r="H7107" s="22"/>
      <c r="I7107" s="22"/>
      <c r="J7107" s="22"/>
      <c r="K7107" s="23">
        <v>1</v>
      </c>
      <c r="L7107" s="23">
        <v>1</v>
      </c>
      <c r="M7107" s="21" t="s">
        <v>50</v>
      </c>
      <c r="N7107" s="21" t="s">
        <v>50</v>
      </c>
      <c r="O7107" s="22"/>
      <c r="P7107" s="22"/>
    </row>
    <row r="7108" spans="1:16" ht="45" x14ac:dyDescent="0.25">
      <c r="A7108" s="21" t="s">
        <v>10884</v>
      </c>
      <c r="B7108" s="21" t="s">
        <v>49</v>
      </c>
      <c r="C7108" s="22"/>
      <c r="D7108" s="22"/>
      <c r="E7108" s="22"/>
      <c r="F7108" s="22"/>
      <c r="G7108" s="22"/>
      <c r="H7108" s="22"/>
      <c r="I7108" s="22"/>
      <c r="J7108" s="22"/>
      <c r="K7108" s="23">
        <v>1</v>
      </c>
      <c r="L7108" s="23">
        <v>1</v>
      </c>
      <c r="M7108" s="21" t="s">
        <v>50</v>
      </c>
      <c r="N7108" s="21" t="s">
        <v>50</v>
      </c>
      <c r="O7108" s="22"/>
      <c r="P7108" s="22"/>
    </row>
    <row r="7109" spans="1:16" ht="45" x14ac:dyDescent="0.25">
      <c r="A7109" s="21" t="s">
        <v>10885</v>
      </c>
      <c r="B7109" s="21" t="s">
        <v>49</v>
      </c>
      <c r="C7109" s="22"/>
      <c r="D7109" s="22"/>
      <c r="E7109" s="22"/>
      <c r="F7109" s="22"/>
      <c r="G7109" s="22"/>
      <c r="H7109" s="22"/>
      <c r="I7109" s="22"/>
      <c r="J7109" s="22"/>
      <c r="K7109" s="23">
        <v>1</v>
      </c>
      <c r="L7109" s="23">
        <v>1</v>
      </c>
      <c r="M7109" s="21" t="s">
        <v>50</v>
      </c>
      <c r="N7109" s="21" t="s">
        <v>50</v>
      </c>
      <c r="O7109" s="22"/>
      <c r="P7109" s="22"/>
    </row>
    <row r="7110" spans="1:16" ht="45" x14ac:dyDescent="0.25">
      <c r="A7110" s="21" t="s">
        <v>4818</v>
      </c>
      <c r="B7110" s="21" t="s">
        <v>49</v>
      </c>
      <c r="C7110" s="23">
        <v>13652669.539999999</v>
      </c>
      <c r="D7110" s="23">
        <v>218.06</v>
      </c>
      <c r="E7110" s="23">
        <v>12709516.09</v>
      </c>
      <c r="F7110" s="23">
        <v>148.21</v>
      </c>
      <c r="G7110" s="23">
        <v>10171880.890000001</v>
      </c>
      <c r="H7110" s="23">
        <v>134.37</v>
      </c>
      <c r="I7110" s="23">
        <v>19572327.16</v>
      </c>
      <c r="J7110" s="23">
        <v>214.79</v>
      </c>
      <c r="K7110" s="23">
        <v>1</v>
      </c>
      <c r="L7110" s="23">
        <v>1</v>
      </c>
      <c r="M7110" s="21" t="s">
        <v>50</v>
      </c>
      <c r="N7110" s="21" t="s">
        <v>1462</v>
      </c>
      <c r="O7110" s="22"/>
      <c r="P7110" s="23">
        <v>60955</v>
      </c>
    </row>
    <row r="7111" spans="1:16" ht="45" x14ac:dyDescent="0.25">
      <c r="A7111" s="21" t="s">
        <v>10886</v>
      </c>
      <c r="B7111" s="21" t="s">
        <v>49</v>
      </c>
      <c r="C7111" s="22"/>
      <c r="D7111" s="22"/>
      <c r="E7111" s="22"/>
      <c r="F7111" s="22"/>
      <c r="G7111" s="22"/>
      <c r="H7111" s="22"/>
      <c r="I7111" s="22"/>
      <c r="J7111" s="22"/>
      <c r="K7111" s="23">
        <v>1</v>
      </c>
      <c r="L7111" s="23">
        <v>1</v>
      </c>
      <c r="M7111" s="21" t="s">
        <v>50</v>
      </c>
      <c r="N7111" s="21" t="s">
        <v>50</v>
      </c>
      <c r="O7111" s="22"/>
      <c r="P7111" s="22"/>
    </row>
    <row r="7112" spans="1:16" ht="45" x14ac:dyDescent="0.25">
      <c r="A7112" s="21" t="s">
        <v>10887</v>
      </c>
      <c r="B7112" s="21" t="s">
        <v>49</v>
      </c>
      <c r="C7112" s="22"/>
      <c r="D7112" s="22"/>
      <c r="E7112" s="22"/>
      <c r="F7112" s="22"/>
      <c r="G7112" s="22"/>
      <c r="H7112" s="22"/>
      <c r="I7112" s="22"/>
      <c r="J7112" s="22"/>
      <c r="K7112" s="23">
        <v>1</v>
      </c>
      <c r="L7112" s="23">
        <v>1</v>
      </c>
      <c r="M7112" s="21" t="s">
        <v>50</v>
      </c>
      <c r="N7112" s="21" t="s">
        <v>50</v>
      </c>
      <c r="O7112" s="22"/>
      <c r="P7112" s="22"/>
    </row>
    <row r="7113" spans="1:16" ht="45" x14ac:dyDescent="0.25">
      <c r="A7113" s="21" t="s">
        <v>10888</v>
      </c>
      <c r="B7113" s="21" t="s">
        <v>49</v>
      </c>
      <c r="C7113" s="22"/>
      <c r="D7113" s="22"/>
      <c r="E7113" s="22"/>
      <c r="F7113" s="22"/>
      <c r="G7113" s="22"/>
      <c r="H7113" s="22"/>
      <c r="I7113" s="22"/>
      <c r="J7113" s="22"/>
      <c r="K7113" s="23">
        <v>1</v>
      </c>
      <c r="L7113" s="23">
        <v>1</v>
      </c>
      <c r="M7113" s="21" t="s">
        <v>50</v>
      </c>
      <c r="N7113" s="21" t="s">
        <v>50</v>
      </c>
      <c r="O7113" s="22"/>
      <c r="P7113" s="22"/>
    </row>
    <row r="7114" spans="1:16" ht="45" x14ac:dyDescent="0.25">
      <c r="A7114" s="21" t="s">
        <v>10889</v>
      </c>
      <c r="B7114" s="21" t="s">
        <v>49</v>
      </c>
      <c r="C7114" s="22"/>
      <c r="D7114" s="22"/>
      <c r="E7114" s="22"/>
      <c r="F7114" s="22"/>
      <c r="G7114" s="22"/>
      <c r="H7114" s="22"/>
      <c r="I7114" s="22"/>
      <c r="J7114" s="22"/>
      <c r="K7114" s="23">
        <v>1</v>
      </c>
      <c r="L7114" s="23">
        <v>1</v>
      </c>
      <c r="M7114" s="21" t="s">
        <v>50</v>
      </c>
      <c r="N7114" s="21" t="s">
        <v>50</v>
      </c>
      <c r="O7114" s="22"/>
      <c r="P7114" s="22"/>
    </row>
    <row r="7115" spans="1:16" ht="45" x14ac:dyDescent="0.25">
      <c r="A7115" s="21" t="s">
        <v>4820</v>
      </c>
      <c r="B7115" s="21" t="s">
        <v>49</v>
      </c>
      <c r="C7115" s="23">
        <v>11917410.810000001</v>
      </c>
      <c r="D7115" s="23">
        <v>50.23</v>
      </c>
      <c r="E7115" s="23">
        <v>7923430.46</v>
      </c>
      <c r="F7115" s="23">
        <v>28.78</v>
      </c>
      <c r="G7115" s="23">
        <v>8278603.0800000001</v>
      </c>
      <c r="H7115" s="23">
        <v>44.5</v>
      </c>
      <c r="I7115" s="23">
        <v>10662644.300000001</v>
      </c>
      <c r="J7115" s="23">
        <v>42.04</v>
      </c>
      <c r="K7115" s="23">
        <v>1</v>
      </c>
      <c r="L7115" s="23">
        <v>1</v>
      </c>
      <c r="M7115" s="21" t="s">
        <v>50</v>
      </c>
      <c r="N7115" s="21" t="s">
        <v>1462</v>
      </c>
      <c r="O7115" s="22"/>
      <c r="P7115" s="23">
        <v>225369.25</v>
      </c>
    </row>
    <row r="7116" spans="1:16" ht="45" x14ac:dyDescent="0.25">
      <c r="A7116" s="21" t="s">
        <v>10890</v>
      </c>
      <c r="B7116" s="21" t="s">
        <v>49</v>
      </c>
      <c r="C7116" s="22"/>
      <c r="D7116" s="22"/>
      <c r="E7116" s="22"/>
      <c r="F7116" s="22"/>
      <c r="G7116" s="22"/>
      <c r="H7116" s="22"/>
      <c r="I7116" s="22"/>
      <c r="J7116" s="22"/>
      <c r="K7116" s="23">
        <v>1</v>
      </c>
      <c r="L7116" s="23">
        <v>1</v>
      </c>
      <c r="M7116" s="21" t="s">
        <v>50</v>
      </c>
      <c r="N7116" s="21" t="s">
        <v>50</v>
      </c>
      <c r="O7116" s="22"/>
      <c r="P7116" s="22"/>
    </row>
    <row r="7117" spans="1:16" ht="45" x14ac:dyDescent="0.25">
      <c r="A7117" s="21" t="s">
        <v>10891</v>
      </c>
      <c r="B7117" s="21" t="s">
        <v>49</v>
      </c>
      <c r="C7117" s="22"/>
      <c r="D7117" s="22"/>
      <c r="E7117" s="22"/>
      <c r="F7117" s="22"/>
      <c r="G7117" s="22"/>
      <c r="H7117" s="22"/>
      <c r="I7117" s="22"/>
      <c r="J7117" s="22"/>
      <c r="K7117" s="23">
        <v>1</v>
      </c>
      <c r="L7117" s="23">
        <v>1</v>
      </c>
      <c r="M7117" s="21" t="s">
        <v>50</v>
      </c>
      <c r="N7117" s="21" t="s">
        <v>50</v>
      </c>
      <c r="O7117" s="22"/>
      <c r="P7117" s="22"/>
    </row>
    <row r="7118" spans="1:16" ht="45" x14ac:dyDescent="0.25">
      <c r="A7118" s="21" t="s">
        <v>10892</v>
      </c>
      <c r="B7118" s="21" t="s">
        <v>49</v>
      </c>
      <c r="C7118" s="22"/>
      <c r="D7118" s="22"/>
      <c r="E7118" s="22"/>
      <c r="F7118" s="22"/>
      <c r="G7118" s="22"/>
      <c r="H7118" s="22"/>
      <c r="I7118" s="22"/>
      <c r="J7118" s="22"/>
      <c r="K7118" s="23">
        <v>1</v>
      </c>
      <c r="L7118" s="23">
        <v>1</v>
      </c>
      <c r="M7118" s="21" t="s">
        <v>50</v>
      </c>
      <c r="N7118" s="21" t="s">
        <v>50</v>
      </c>
      <c r="O7118" s="22"/>
      <c r="P7118" s="22"/>
    </row>
    <row r="7119" spans="1:16" ht="45" x14ac:dyDescent="0.25">
      <c r="A7119" s="21" t="s">
        <v>10893</v>
      </c>
      <c r="B7119" s="21" t="s">
        <v>49</v>
      </c>
      <c r="C7119" s="22"/>
      <c r="D7119" s="22"/>
      <c r="E7119" s="22"/>
      <c r="F7119" s="22"/>
      <c r="G7119" s="22"/>
      <c r="H7119" s="22"/>
      <c r="I7119" s="22"/>
      <c r="J7119" s="22"/>
      <c r="K7119" s="23">
        <v>1</v>
      </c>
      <c r="L7119" s="23">
        <v>1</v>
      </c>
      <c r="M7119" s="21" t="s">
        <v>50</v>
      </c>
      <c r="N7119" s="21" t="s">
        <v>50</v>
      </c>
      <c r="O7119" s="22"/>
      <c r="P7119" s="22"/>
    </row>
    <row r="7120" spans="1:16" ht="45" x14ac:dyDescent="0.25">
      <c r="A7120" s="21" t="s">
        <v>10894</v>
      </c>
      <c r="B7120" s="21" t="s">
        <v>49</v>
      </c>
      <c r="C7120" s="22"/>
      <c r="D7120" s="22"/>
      <c r="E7120" s="22"/>
      <c r="F7120" s="22"/>
      <c r="G7120" s="22"/>
      <c r="H7120" s="22"/>
      <c r="I7120" s="22"/>
      <c r="J7120" s="22"/>
      <c r="K7120" s="23">
        <v>1</v>
      </c>
      <c r="L7120" s="23">
        <v>1</v>
      </c>
      <c r="M7120" s="21" t="s">
        <v>50</v>
      </c>
      <c r="N7120" s="21" t="s">
        <v>50</v>
      </c>
      <c r="O7120" s="22"/>
      <c r="P7120" s="22"/>
    </row>
    <row r="7121" spans="1:16" ht="45" x14ac:dyDescent="0.25">
      <c r="A7121" s="21" t="s">
        <v>4822</v>
      </c>
      <c r="B7121" s="21" t="s">
        <v>49</v>
      </c>
      <c r="C7121" s="23">
        <v>7207423.3300000001</v>
      </c>
      <c r="D7121" s="23">
        <v>1157.33</v>
      </c>
      <c r="E7121" s="23">
        <v>28852977.77</v>
      </c>
      <c r="F7121" s="23">
        <v>1745.4</v>
      </c>
      <c r="G7121" s="23">
        <v>14452031.449999999</v>
      </c>
      <c r="H7121" s="23">
        <v>1973.93</v>
      </c>
      <c r="I7121" s="23">
        <v>26246067.100000001</v>
      </c>
      <c r="J7121" s="23">
        <v>1828.72</v>
      </c>
      <c r="K7121" s="23">
        <v>1</v>
      </c>
      <c r="L7121" s="23">
        <v>1</v>
      </c>
      <c r="M7121" s="21" t="s">
        <v>50</v>
      </c>
      <c r="N7121" s="21" t="s">
        <v>5192</v>
      </c>
      <c r="O7121" s="22"/>
      <c r="P7121" s="23">
        <v>6312</v>
      </c>
    </row>
    <row r="7122" spans="1:16" ht="45" x14ac:dyDescent="0.25">
      <c r="A7122" s="21" t="s">
        <v>10895</v>
      </c>
      <c r="B7122" s="21" t="s">
        <v>49</v>
      </c>
      <c r="C7122" s="22"/>
      <c r="D7122" s="22"/>
      <c r="E7122" s="22"/>
      <c r="F7122" s="22"/>
      <c r="G7122" s="22"/>
      <c r="H7122" s="22"/>
      <c r="I7122" s="22"/>
      <c r="J7122" s="22"/>
      <c r="K7122" s="23">
        <v>1</v>
      </c>
      <c r="L7122" s="23">
        <v>1</v>
      </c>
      <c r="M7122" s="21" t="s">
        <v>50</v>
      </c>
      <c r="N7122" s="21" t="s">
        <v>50</v>
      </c>
      <c r="O7122" s="22"/>
      <c r="P7122" s="22"/>
    </row>
    <row r="7123" spans="1:16" ht="45" x14ac:dyDescent="0.25">
      <c r="A7123" s="21" t="s">
        <v>10896</v>
      </c>
      <c r="B7123" s="21" t="s">
        <v>49</v>
      </c>
      <c r="C7123" s="22"/>
      <c r="D7123" s="22"/>
      <c r="E7123" s="22"/>
      <c r="F7123" s="22"/>
      <c r="G7123" s="22"/>
      <c r="H7123" s="22"/>
      <c r="I7123" s="22"/>
      <c r="J7123" s="22"/>
      <c r="K7123" s="23">
        <v>1</v>
      </c>
      <c r="L7123" s="23">
        <v>1</v>
      </c>
      <c r="M7123" s="21" t="s">
        <v>50</v>
      </c>
      <c r="N7123" s="21" t="s">
        <v>50</v>
      </c>
      <c r="O7123" s="22"/>
      <c r="P7123" s="22"/>
    </row>
    <row r="7124" spans="1:16" ht="45" x14ac:dyDescent="0.25">
      <c r="A7124" s="21" t="s">
        <v>10897</v>
      </c>
      <c r="B7124" s="21" t="s">
        <v>49</v>
      </c>
      <c r="C7124" s="22"/>
      <c r="D7124" s="22"/>
      <c r="E7124" s="22"/>
      <c r="F7124" s="22"/>
      <c r="G7124" s="22"/>
      <c r="H7124" s="22"/>
      <c r="I7124" s="22"/>
      <c r="J7124" s="22"/>
      <c r="K7124" s="23">
        <v>1</v>
      </c>
      <c r="L7124" s="23">
        <v>1</v>
      </c>
      <c r="M7124" s="21" t="s">
        <v>50</v>
      </c>
      <c r="N7124" s="21" t="s">
        <v>50</v>
      </c>
      <c r="O7124" s="22"/>
      <c r="P7124" s="22"/>
    </row>
    <row r="7125" spans="1:16" ht="45" x14ac:dyDescent="0.25">
      <c r="A7125" s="21" t="s">
        <v>10898</v>
      </c>
      <c r="B7125" s="21" t="s">
        <v>49</v>
      </c>
      <c r="C7125" s="22"/>
      <c r="D7125" s="22"/>
      <c r="E7125" s="22"/>
      <c r="F7125" s="22"/>
      <c r="G7125" s="22"/>
      <c r="H7125" s="22"/>
      <c r="I7125" s="22"/>
      <c r="J7125" s="22"/>
      <c r="K7125" s="23">
        <v>1</v>
      </c>
      <c r="L7125" s="23">
        <v>1</v>
      </c>
      <c r="M7125" s="21" t="s">
        <v>50</v>
      </c>
      <c r="N7125" s="21" t="s">
        <v>50</v>
      </c>
      <c r="O7125" s="22"/>
      <c r="P7125" s="22"/>
    </row>
    <row r="7126" spans="1:16" ht="45" x14ac:dyDescent="0.25">
      <c r="A7126" s="21" t="s">
        <v>10899</v>
      </c>
      <c r="B7126" s="21" t="s">
        <v>49</v>
      </c>
      <c r="C7126" s="22"/>
      <c r="D7126" s="22"/>
      <c r="E7126" s="22"/>
      <c r="F7126" s="22"/>
      <c r="G7126" s="22"/>
      <c r="H7126" s="22"/>
      <c r="I7126" s="22"/>
      <c r="J7126" s="22"/>
      <c r="K7126" s="23">
        <v>1</v>
      </c>
      <c r="L7126" s="23">
        <v>1</v>
      </c>
      <c r="M7126" s="21" t="s">
        <v>50</v>
      </c>
      <c r="N7126" s="21" t="s">
        <v>50</v>
      </c>
      <c r="O7126" s="22"/>
      <c r="P7126" s="22"/>
    </row>
    <row r="7127" spans="1:16" ht="45" x14ac:dyDescent="0.25">
      <c r="A7127" s="21" t="s">
        <v>10900</v>
      </c>
      <c r="B7127" s="21" t="s">
        <v>49</v>
      </c>
      <c r="C7127" s="22"/>
      <c r="D7127" s="22"/>
      <c r="E7127" s="22"/>
      <c r="F7127" s="22"/>
      <c r="G7127" s="22"/>
      <c r="H7127" s="22"/>
      <c r="I7127" s="22"/>
      <c r="J7127" s="22"/>
      <c r="K7127" s="23">
        <v>1</v>
      </c>
      <c r="L7127" s="23">
        <v>1</v>
      </c>
      <c r="M7127" s="21" t="s">
        <v>50</v>
      </c>
      <c r="N7127" s="21" t="s">
        <v>50</v>
      </c>
      <c r="O7127" s="22"/>
      <c r="P7127" s="22"/>
    </row>
    <row r="7128" spans="1:16" ht="45" x14ac:dyDescent="0.25">
      <c r="A7128" s="21" t="s">
        <v>4824</v>
      </c>
      <c r="B7128" s="21" t="s">
        <v>49</v>
      </c>
      <c r="C7128" s="23">
        <v>9216097.75</v>
      </c>
      <c r="D7128" s="23">
        <v>23.33</v>
      </c>
      <c r="E7128" s="23">
        <v>12394817.57</v>
      </c>
      <c r="F7128" s="23">
        <v>22.87</v>
      </c>
      <c r="G7128" s="23">
        <v>9257783.9199999999</v>
      </c>
      <c r="H7128" s="23">
        <v>21.77</v>
      </c>
      <c r="I7128" s="23">
        <v>10150704.779999999</v>
      </c>
      <c r="J7128" s="23">
        <v>17.37</v>
      </c>
      <c r="K7128" s="23">
        <v>1</v>
      </c>
      <c r="L7128" s="23">
        <v>1</v>
      </c>
      <c r="M7128" s="21" t="s">
        <v>50</v>
      </c>
      <c r="N7128" s="21" t="s">
        <v>58</v>
      </c>
      <c r="O7128" s="22"/>
      <c r="P7128" s="23">
        <v>379575</v>
      </c>
    </row>
    <row r="7129" spans="1:16" ht="45" x14ac:dyDescent="0.25">
      <c r="A7129" s="21" t="s">
        <v>836</v>
      </c>
      <c r="B7129" s="21" t="s">
        <v>49</v>
      </c>
      <c r="C7129" s="23">
        <v>16216642.970000001</v>
      </c>
      <c r="D7129" s="23">
        <v>661.12</v>
      </c>
      <c r="E7129" s="23">
        <v>7199429.4500000002</v>
      </c>
      <c r="F7129" s="23">
        <v>309.66000000000003</v>
      </c>
      <c r="G7129" s="23">
        <v>32345905.109999999</v>
      </c>
      <c r="H7129" s="23">
        <v>624.87</v>
      </c>
      <c r="I7129" s="23">
        <v>13414387.43</v>
      </c>
      <c r="J7129" s="23">
        <v>303.27999999999997</v>
      </c>
      <c r="K7129" s="23">
        <v>1</v>
      </c>
      <c r="L7129" s="23">
        <v>1</v>
      </c>
      <c r="M7129" s="21" t="s">
        <v>50</v>
      </c>
      <c r="N7129" s="21" t="s">
        <v>5192</v>
      </c>
      <c r="O7129" s="22"/>
      <c r="P7129" s="23">
        <v>19637.5</v>
      </c>
    </row>
    <row r="7130" spans="1:16" ht="45" x14ac:dyDescent="0.25">
      <c r="A7130" s="21" t="s">
        <v>10901</v>
      </c>
      <c r="B7130" s="21" t="s">
        <v>49</v>
      </c>
      <c r="C7130" s="22"/>
      <c r="D7130" s="22"/>
      <c r="E7130" s="22"/>
      <c r="F7130" s="22"/>
      <c r="G7130" s="22"/>
      <c r="H7130" s="22"/>
      <c r="I7130" s="22"/>
      <c r="J7130" s="22"/>
      <c r="K7130" s="23">
        <v>1</v>
      </c>
      <c r="L7130" s="23">
        <v>1</v>
      </c>
      <c r="M7130" s="21" t="s">
        <v>50</v>
      </c>
      <c r="N7130" s="21" t="s">
        <v>50</v>
      </c>
      <c r="O7130" s="22"/>
      <c r="P7130" s="22"/>
    </row>
    <row r="7131" spans="1:16" ht="45" x14ac:dyDescent="0.25">
      <c r="A7131" s="21" t="s">
        <v>10902</v>
      </c>
      <c r="B7131" s="21" t="s">
        <v>49</v>
      </c>
      <c r="C7131" s="22"/>
      <c r="D7131" s="22"/>
      <c r="E7131" s="22"/>
      <c r="F7131" s="22"/>
      <c r="G7131" s="22"/>
      <c r="H7131" s="22"/>
      <c r="I7131" s="22"/>
      <c r="J7131" s="22"/>
      <c r="K7131" s="23">
        <v>1</v>
      </c>
      <c r="L7131" s="23">
        <v>1</v>
      </c>
      <c r="M7131" s="21" t="s">
        <v>50</v>
      </c>
      <c r="N7131" s="21" t="s">
        <v>50</v>
      </c>
      <c r="O7131" s="22"/>
      <c r="P7131" s="22"/>
    </row>
    <row r="7132" spans="1:16" ht="45" x14ac:dyDescent="0.25">
      <c r="A7132" s="21" t="s">
        <v>10903</v>
      </c>
      <c r="B7132" s="21" t="s">
        <v>49</v>
      </c>
      <c r="C7132" s="22"/>
      <c r="D7132" s="22"/>
      <c r="E7132" s="22"/>
      <c r="F7132" s="22"/>
      <c r="G7132" s="22"/>
      <c r="H7132" s="22"/>
      <c r="I7132" s="22"/>
      <c r="J7132" s="22"/>
      <c r="K7132" s="23">
        <v>1</v>
      </c>
      <c r="L7132" s="23">
        <v>1</v>
      </c>
      <c r="M7132" s="21" t="s">
        <v>50</v>
      </c>
      <c r="N7132" s="21" t="s">
        <v>50</v>
      </c>
      <c r="O7132" s="22"/>
      <c r="P7132" s="22"/>
    </row>
    <row r="7133" spans="1:16" ht="45" x14ac:dyDescent="0.25">
      <c r="A7133" s="21" t="s">
        <v>1350</v>
      </c>
      <c r="B7133" s="21" t="s">
        <v>49</v>
      </c>
      <c r="C7133" s="23">
        <v>21020727.539999999</v>
      </c>
      <c r="D7133" s="23">
        <v>586.08000000000004</v>
      </c>
      <c r="E7133" s="23">
        <v>119439279.56</v>
      </c>
      <c r="F7133" s="23">
        <v>1745.4</v>
      </c>
      <c r="G7133" s="23">
        <v>82619060.430000007</v>
      </c>
      <c r="H7133" s="23">
        <v>1545.09</v>
      </c>
      <c r="I7133" s="23">
        <v>108647757.97</v>
      </c>
      <c r="J7133" s="23">
        <v>1828.72</v>
      </c>
      <c r="K7133" s="23">
        <v>1</v>
      </c>
      <c r="L7133" s="23">
        <v>1</v>
      </c>
      <c r="M7133" s="21" t="s">
        <v>50</v>
      </c>
      <c r="N7133" s="21" t="s">
        <v>5192</v>
      </c>
      <c r="O7133" s="22"/>
      <c r="P7133" s="23">
        <v>28693.5</v>
      </c>
    </row>
    <row r="7134" spans="1:16" ht="45" x14ac:dyDescent="0.25">
      <c r="A7134" s="21" t="s">
        <v>10904</v>
      </c>
      <c r="B7134" s="21" t="s">
        <v>49</v>
      </c>
      <c r="C7134" s="22"/>
      <c r="D7134" s="22"/>
      <c r="E7134" s="22"/>
      <c r="F7134" s="22"/>
      <c r="G7134" s="22"/>
      <c r="H7134" s="22"/>
      <c r="I7134" s="22"/>
      <c r="J7134" s="22"/>
      <c r="K7134" s="23">
        <v>1</v>
      </c>
      <c r="L7134" s="23">
        <v>1</v>
      </c>
      <c r="M7134" s="21" t="s">
        <v>50</v>
      </c>
      <c r="N7134" s="21" t="s">
        <v>50</v>
      </c>
      <c r="O7134" s="22"/>
      <c r="P7134" s="22"/>
    </row>
    <row r="7135" spans="1:16" ht="45" x14ac:dyDescent="0.25">
      <c r="A7135" s="21" t="s">
        <v>10905</v>
      </c>
      <c r="B7135" s="21" t="s">
        <v>49</v>
      </c>
      <c r="C7135" s="22"/>
      <c r="D7135" s="22"/>
      <c r="E7135" s="22"/>
      <c r="F7135" s="22"/>
      <c r="G7135" s="22"/>
      <c r="H7135" s="22"/>
      <c r="I7135" s="22"/>
      <c r="J7135" s="22"/>
      <c r="K7135" s="23">
        <v>1</v>
      </c>
      <c r="L7135" s="23">
        <v>1</v>
      </c>
      <c r="M7135" s="21" t="s">
        <v>50</v>
      </c>
      <c r="N7135" s="21" t="s">
        <v>50</v>
      </c>
      <c r="O7135" s="22"/>
      <c r="P7135" s="22"/>
    </row>
    <row r="7136" spans="1:16" ht="45" x14ac:dyDescent="0.25">
      <c r="A7136" s="21" t="s">
        <v>10906</v>
      </c>
      <c r="B7136" s="21" t="s">
        <v>49</v>
      </c>
      <c r="C7136" s="22"/>
      <c r="D7136" s="22"/>
      <c r="E7136" s="22"/>
      <c r="F7136" s="22"/>
      <c r="G7136" s="22"/>
      <c r="H7136" s="22"/>
      <c r="I7136" s="22"/>
      <c r="J7136" s="22"/>
      <c r="K7136" s="23">
        <v>1</v>
      </c>
      <c r="L7136" s="23">
        <v>1</v>
      </c>
      <c r="M7136" s="21" t="s">
        <v>50</v>
      </c>
      <c r="N7136" s="21" t="s">
        <v>50</v>
      </c>
      <c r="O7136" s="22"/>
      <c r="P7136" s="22"/>
    </row>
    <row r="7137" spans="1:16" ht="45" x14ac:dyDescent="0.25">
      <c r="A7137" s="21" t="s">
        <v>10907</v>
      </c>
      <c r="B7137" s="21" t="s">
        <v>49</v>
      </c>
      <c r="C7137" s="22"/>
      <c r="D7137" s="22"/>
      <c r="E7137" s="22"/>
      <c r="F7137" s="22"/>
      <c r="G7137" s="22"/>
      <c r="H7137" s="22"/>
      <c r="I7137" s="22"/>
      <c r="J7137" s="22"/>
      <c r="K7137" s="23">
        <v>1</v>
      </c>
      <c r="L7137" s="23">
        <v>1</v>
      </c>
      <c r="M7137" s="21" t="s">
        <v>50</v>
      </c>
      <c r="N7137" s="21" t="s">
        <v>50</v>
      </c>
      <c r="O7137" s="22"/>
      <c r="P7137" s="22"/>
    </row>
    <row r="7138" spans="1:16" ht="45" x14ac:dyDescent="0.25">
      <c r="A7138" s="21" t="s">
        <v>4831</v>
      </c>
      <c r="B7138" s="21" t="s">
        <v>49</v>
      </c>
      <c r="C7138" s="23">
        <v>4633711.57</v>
      </c>
      <c r="D7138" s="23">
        <v>43.22</v>
      </c>
      <c r="E7138" s="23">
        <v>14596941.82</v>
      </c>
      <c r="F7138" s="23">
        <v>150.83000000000001</v>
      </c>
      <c r="G7138" s="23">
        <v>8513528.0299999993</v>
      </c>
      <c r="H7138" s="23">
        <v>89.14</v>
      </c>
      <c r="I7138" s="23">
        <v>11285321.76</v>
      </c>
      <c r="J7138" s="23">
        <v>116.58</v>
      </c>
      <c r="K7138" s="23">
        <v>1</v>
      </c>
      <c r="L7138" s="23">
        <v>1</v>
      </c>
      <c r="M7138" s="21" t="s">
        <v>50</v>
      </c>
      <c r="N7138" s="21" t="s">
        <v>1462</v>
      </c>
      <c r="O7138" s="22"/>
      <c r="P7138" s="23">
        <v>79010</v>
      </c>
    </row>
    <row r="7139" spans="1:16" ht="45" x14ac:dyDescent="0.25">
      <c r="A7139" s="21" t="s">
        <v>10908</v>
      </c>
      <c r="B7139" s="21" t="s">
        <v>49</v>
      </c>
      <c r="C7139" s="22"/>
      <c r="D7139" s="22"/>
      <c r="E7139" s="22"/>
      <c r="F7139" s="22"/>
      <c r="G7139" s="22"/>
      <c r="H7139" s="22"/>
      <c r="I7139" s="22"/>
      <c r="J7139" s="22"/>
      <c r="K7139" s="23">
        <v>1</v>
      </c>
      <c r="L7139" s="23">
        <v>1</v>
      </c>
      <c r="M7139" s="21" t="s">
        <v>50</v>
      </c>
      <c r="N7139" s="21" t="s">
        <v>50</v>
      </c>
      <c r="O7139" s="22"/>
      <c r="P7139" s="22"/>
    </row>
    <row r="7140" spans="1:16" ht="45" x14ac:dyDescent="0.25">
      <c r="A7140" s="21" t="s">
        <v>10909</v>
      </c>
      <c r="B7140" s="21" t="s">
        <v>49</v>
      </c>
      <c r="C7140" s="22"/>
      <c r="D7140" s="22"/>
      <c r="E7140" s="22"/>
      <c r="F7140" s="22"/>
      <c r="G7140" s="22"/>
      <c r="H7140" s="22"/>
      <c r="I7140" s="22"/>
      <c r="J7140" s="22"/>
      <c r="K7140" s="23">
        <v>1</v>
      </c>
      <c r="L7140" s="23">
        <v>1</v>
      </c>
      <c r="M7140" s="21" t="s">
        <v>50</v>
      </c>
      <c r="N7140" s="21" t="s">
        <v>50</v>
      </c>
      <c r="O7140" s="22"/>
      <c r="P7140" s="22"/>
    </row>
    <row r="7141" spans="1:16" ht="45" x14ac:dyDescent="0.25">
      <c r="A7141" s="21" t="s">
        <v>10910</v>
      </c>
      <c r="B7141" s="21" t="s">
        <v>49</v>
      </c>
      <c r="C7141" s="22"/>
      <c r="D7141" s="22"/>
      <c r="E7141" s="22"/>
      <c r="F7141" s="22"/>
      <c r="G7141" s="22"/>
      <c r="H7141" s="22"/>
      <c r="I7141" s="22"/>
      <c r="J7141" s="22"/>
      <c r="K7141" s="23">
        <v>1</v>
      </c>
      <c r="L7141" s="23">
        <v>1</v>
      </c>
      <c r="M7141" s="21" t="s">
        <v>50</v>
      </c>
      <c r="N7141" s="21" t="s">
        <v>50</v>
      </c>
      <c r="O7141" s="22"/>
      <c r="P7141" s="22"/>
    </row>
    <row r="7142" spans="1:16" ht="45" x14ac:dyDescent="0.25">
      <c r="A7142" s="21" t="s">
        <v>10911</v>
      </c>
      <c r="B7142" s="21" t="s">
        <v>49</v>
      </c>
      <c r="C7142" s="22"/>
      <c r="D7142" s="22"/>
      <c r="E7142" s="22"/>
      <c r="F7142" s="22"/>
      <c r="G7142" s="22"/>
      <c r="H7142" s="22"/>
      <c r="I7142" s="22"/>
      <c r="J7142" s="22"/>
      <c r="K7142" s="23">
        <v>1</v>
      </c>
      <c r="L7142" s="23">
        <v>1</v>
      </c>
      <c r="M7142" s="21" t="s">
        <v>50</v>
      </c>
      <c r="N7142" s="21" t="s">
        <v>50</v>
      </c>
      <c r="O7142" s="22"/>
      <c r="P7142" s="22"/>
    </row>
    <row r="7143" spans="1:16" ht="45" x14ac:dyDescent="0.25">
      <c r="A7143" s="21" t="s">
        <v>10912</v>
      </c>
      <c r="B7143" s="21" t="s">
        <v>49</v>
      </c>
      <c r="C7143" s="22"/>
      <c r="D7143" s="22"/>
      <c r="E7143" s="22"/>
      <c r="F7143" s="22"/>
      <c r="G7143" s="22"/>
      <c r="H7143" s="22"/>
      <c r="I7143" s="22"/>
      <c r="J7143" s="22"/>
      <c r="K7143" s="23">
        <v>1</v>
      </c>
      <c r="L7143" s="23">
        <v>1</v>
      </c>
      <c r="M7143" s="21" t="s">
        <v>50</v>
      </c>
      <c r="N7143" s="21" t="s">
        <v>50</v>
      </c>
      <c r="O7143" s="22"/>
      <c r="P7143" s="22"/>
    </row>
    <row r="7144" spans="1:16" ht="45" x14ac:dyDescent="0.25">
      <c r="A7144" s="21" t="s">
        <v>4833</v>
      </c>
      <c r="B7144" s="21" t="s">
        <v>49</v>
      </c>
      <c r="C7144" s="23">
        <v>8588960.8499999996</v>
      </c>
      <c r="D7144" s="23">
        <v>175.56</v>
      </c>
      <c r="E7144" s="23">
        <v>18186888.02</v>
      </c>
      <c r="F7144" s="23">
        <v>253.47</v>
      </c>
      <c r="G7144" s="23">
        <v>19582971.23</v>
      </c>
      <c r="H7144" s="23">
        <v>206.82</v>
      </c>
      <c r="I7144" s="23">
        <v>10381943.58</v>
      </c>
      <c r="J7144" s="23">
        <v>192.68</v>
      </c>
      <c r="K7144" s="23">
        <v>1</v>
      </c>
      <c r="L7144" s="23">
        <v>1</v>
      </c>
      <c r="M7144" s="21" t="s">
        <v>50</v>
      </c>
      <c r="N7144" s="21" t="s">
        <v>1462</v>
      </c>
      <c r="O7144" s="22"/>
      <c r="P7144" s="23">
        <v>48665.25</v>
      </c>
    </row>
    <row r="7145" spans="1:16" ht="45" x14ac:dyDescent="0.25">
      <c r="A7145" s="21" t="s">
        <v>10913</v>
      </c>
      <c r="B7145" s="21" t="s">
        <v>49</v>
      </c>
      <c r="C7145" s="22"/>
      <c r="D7145" s="22"/>
      <c r="E7145" s="22"/>
      <c r="F7145" s="22"/>
      <c r="G7145" s="22"/>
      <c r="H7145" s="22"/>
      <c r="I7145" s="22"/>
      <c r="J7145" s="22"/>
      <c r="K7145" s="23">
        <v>1</v>
      </c>
      <c r="L7145" s="23">
        <v>1</v>
      </c>
      <c r="M7145" s="21" t="s">
        <v>50</v>
      </c>
      <c r="N7145" s="21" t="s">
        <v>50</v>
      </c>
      <c r="O7145" s="22"/>
      <c r="P7145" s="22"/>
    </row>
    <row r="7146" spans="1:16" ht="45" x14ac:dyDescent="0.25">
      <c r="A7146" s="21" t="s">
        <v>10914</v>
      </c>
      <c r="B7146" s="21" t="s">
        <v>49</v>
      </c>
      <c r="C7146" s="22"/>
      <c r="D7146" s="22"/>
      <c r="E7146" s="22"/>
      <c r="F7146" s="22"/>
      <c r="G7146" s="22"/>
      <c r="H7146" s="22"/>
      <c r="I7146" s="22"/>
      <c r="J7146" s="22"/>
      <c r="K7146" s="23">
        <v>1</v>
      </c>
      <c r="L7146" s="23">
        <v>1</v>
      </c>
      <c r="M7146" s="21" t="s">
        <v>50</v>
      </c>
      <c r="N7146" s="21" t="s">
        <v>50</v>
      </c>
      <c r="O7146" s="22"/>
      <c r="P7146" s="22"/>
    </row>
    <row r="7147" spans="1:16" ht="45" x14ac:dyDescent="0.25">
      <c r="A7147" s="21" t="s">
        <v>10915</v>
      </c>
      <c r="B7147" s="21" t="s">
        <v>49</v>
      </c>
      <c r="C7147" s="22"/>
      <c r="D7147" s="22"/>
      <c r="E7147" s="22"/>
      <c r="F7147" s="22"/>
      <c r="G7147" s="22"/>
      <c r="H7147" s="22"/>
      <c r="I7147" s="22"/>
      <c r="J7147" s="22"/>
      <c r="K7147" s="23">
        <v>1</v>
      </c>
      <c r="L7147" s="23">
        <v>1</v>
      </c>
      <c r="M7147" s="21" t="s">
        <v>50</v>
      </c>
      <c r="N7147" s="21" t="s">
        <v>50</v>
      </c>
      <c r="O7147" s="22"/>
      <c r="P7147" s="22"/>
    </row>
    <row r="7148" spans="1:16" ht="45" x14ac:dyDescent="0.25">
      <c r="A7148" s="21" t="s">
        <v>10916</v>
      </c>
      <c r="B7148" s="21" t="s">
        <v>49</v>
      </c>
      <c r="C7148" s="22"/>
      <c r="D7148" s="22"/>
      <c r="E7148" s="22"/>
      <c r="F7148" s="22"/>
      <c r="G7148" s="22"/>
      <c r="H7148" s="22"/>
      <c r="I7148" s="22"/>
      <c r="J7148" s="22"/>
      <c r="K7148" s="23">
        <v>1</v>
      </c>
      <c r="L7148" s="23">
        <v>1</v>
      </c>
      <c r="M7148" s="21" t="s">
        <v>50</v>
      </c>
      <c r="N7148" s="21" t="s">
        <v>50</v>
      </c>
      <c r="O7148" s="22"/>
      <c r="P7148" s="22"/>
    </row>
    <row r="7149" spans="1:16" ht="45" x14ac:dyDescent="0.25">
      <c r="A7149" s="21" t="s">
        <v>4835</v>
      </c>
      <c r="B7149" s="21" t="s">
        <v>49</v>
      </c>
      <c r="C7149" s="23">
        <v>8456925.3200000003</v>
      </c>
      <c r="D7149" s="23">
        <v>158.08000000000001</v>
      </c>
      <c r="E7149" s="23">
        <v>9838599.2200000007</v>
      </c>
      <c r="F7149" s="23">
        <v>118.11</v>
      </c>
      <c r="G7149" s="23">
        <v>15201061.529999999</v>
      </c>
      <c r="H7149" s="23">
        <v>184.83</v>
      </c>
      <c r="I7149" s="23">
        <v>12378471.470000001</v>
      </c>
      <c r="J7149" s="23">
        <v>169.48</v>
      </c>
      <c r="K7149" s="23">
        <v>1</v>
      </c>
      <c r="L7149" s="23">
        <v>1</v>
      </c>
      <c r="M7149" s="21" t="s">
        <v>50</v>
      </c>
      <c r="N7149" s="21" t="s">
        <v>1462</v>
      </c>
      <c r="O7149" s="22"/>
      <c r="P7149" s="23">
        <v>108059</v>
      </c>
    </row>
    <row r="7150" spans="1:16" ht="45" x14ac:dyDescent="0.25">
      <c r="A7150" s="21" t="s">
        <v>1354</v>
      </c>
      <c r="B7150" s="21" t="s">
        <v>49</v>
      </c>
      <c r="C7150" s="23">
        <v>8082454.7699999996</v>
      </c>
      <c r="D7150" s="23">
        <v>17.27</v>
      </c>
      <c r="E7150" s="23">
        <v>9761143.6999999993</v>
      </c>
      <c r="F7150" s="23">
        <v>22.87</v>
      </c>
      <c r="G7150" s="23">
        <v>47745631.359999999</v>
      </c>
      <c r="H7150" s="23">
        <v>57.07</v>
      </c>
      <c r="I7150" s="23">
        <v>24028954.780000001</v>
      </c>
      <c r="J7150" s="23">
        <v>39.29</v>
      </c>
      <c r="K7150" s="23">
        <v>1</v>
      </c>
      <c r="L7150" s="23">
        <v>1</v>
      </c>
      <c r="M7150" s="21" t="s">
        <v>50</v>
      </c>
      <c r="N7150" s="21" t="s">
        <v>1462</v>
      </c>
      <c r="O7150" s="22"/>
      <c r="P7150" s="23">
        <v>224418.75</v>
      </c>
    </row>
    <row r="7151" spans="1:16" ht="45" x14ac:dyDescent="0.25">
      <c r="A7151" s="21" t="s">
        <v>10917</v>
      </c>
      <c r="B7151" s="21" t="s">
        <v>49</v>
      </c>
      <c r="C7151" s="22"/>
      <c r="D7151" s="22"/>
      <c r="E7151" s="22"/>
      <c r="F7151" s="22"/>
      <c r="G7151" s="22"/>
      <c r="H7151" s="22"/>
      <c r="I7151" s="22"/>
      <c r="J7151" s="22"/>
      <c r="K7151" s="23">
        <v>1</v>
      </c>
      <c r="L7151" s="23">
        <v>1</v>
      </c>
      <c r="M7151" s="21" t="s">
        <v>50</v>
      </c>
      <c r="N7151" s="21" t="s">
        <v>50</v>
      </c>
      <c r="O7151" s="22"/>
      <c r="P7151" s="22"/>
    </row>
    <row r="7152" spans="1:16" ht="45" x14ac:dyDescent="0.25">
      <c r="A7152" s="21" t="s">
        <v>10918</v>
      </c>
      <c r="B7152" s="21" t="s">
        <v>49</v>
      </c>
      <c r="C7152" s="22"/>
      <c r="D7152" s="22"/>
      <c r="E7152" s="22"/>
      <c r="F7152" s="22"/>
      <c r="G7152" s="22"/>
      <c r="H7152" s="22"/>
      <c r="I7152" s="22"/>
      <c r="J7152" s="22"/>
      <c r="K7152" s="23">
        <v>1</v>
      </c>
      <c r="L7152" s="23">
        <v>1</v>
      </c>
      <c r="M7152" s="21" t="s">
        <v>50</v>
      </c>
      <c r="N7152" s="21" t="s">
        <v>50</v>
      </c>
      <c r="O7152" s="22"/>
      <c r="P7152" s="22"/>
    </row>
    <row r="7153" spans="1:16" ht="45" x14ac:dyDescent="0.25">
      <c r="A7153" s="21" t="s">
        <v>10919</v>
      </c>
      <c r="B7153" s="21" t="s">
        <v>49</v>
      </c>
      <c r="C7153" s="22"/>
      <c r="D7153" s="22"/>
      <c r="E7153" s="22"/>
      <c r="F7153" s="22"/>
      <c r="G7153" s="22"/>
      <c r="H7153" s="22"/>
      <c r="I7153" s="22"/>
      <c r="J7153" s="22"/>
      <c r="K7153" s="23">
        <v>1</v>
      </c>
      <c r="L7153" s="23">
        <v>1</v>
      </c>
      <c r="M7153" s="21" t="s">
        <v>50</v>
      </c>
      <c r="N7153" s="21" t="s">
        <v>50</v>
      </c>
      <c r="O7153" s="22"/>
      <c r="P7153" s="22"/>
    </row>
    <row r="7154" spans="1:16" ht="45" x14ac:dyDescent="0.25">
      <c r="A7154" s="21" t="s">
        <v>10920</v>
      </c>
      <c r="B7154" s="21" t="s">
        <v>49</v>
      </c>
      <c r="C7154" s="22"/>
      <c r="D7154" s="22"/>
      <c r="E7154" s="22"/>
      <c r="F7154" s="22"/>
      <c r="G7154" s="22"/>
      <c r="H7154" s="22"/>
      <c r="I7154" s="22"/>
      <c r="J7154" s="22"/>
      <c r="K7154" s="23">
        <v>1</v>
      </c>
      <c r="L7154" s="23">
        <v>1</v>
      </c>
      <c r="M7154" s="21" t="s">
        <v>50</v>
      </c>
      <c r="N7154" s="21" t="s">
        <v>50</v>
      </c>
      <c r="O7154" s="22"/>
      <c r="P7154" s="22"/>
    </row>
    <row r="7155" spans="1:16" ht="45" x14ac:dyDescent="0.25">
      <c r="A7155" s="21" t="s">
        <v>10921</v>
      </c>
      <c r="B7155" s="21" t="s">
        <v>49</v>
      </c>
      <c r="C7155" s="22"/>
      <c r="D7155" s="22"/>
      <c r="E7155" s="22"/>
      <c r="F7155" s="22"/>
      <c r="G7155" s="22"/>
      <c r="H7155" s="22"/>
      <c r="I7155" s="22"/>
      <c r="J7155" s="22"/>
      <c r="K7155" s="23">
        <v>1</v>
      </c>
      <c r="L7155" s="23">
        <v>1</v>
      </c>
      <c r="M7155" s="21" t="s">
        <v>50</v>
      </c>
      <c r="N7155" s="21" t="s">
        <v>50</v>
      </c>
      <c r="O7155" s="22"/>
      <c r="P7155" s="22"/>
    </row>
    <row r="7156" spans="1:16" ht="45" x14ac:dyDescent="0.25">
      <c r="A7156" s="21" t="s">
        <v>10922</v>
      </c>
      <c r="B7156" s="21" t="s">
        <v>49</v>
      </c>
      <c r="C7156" s="22"/>
      <c r="D7156" s="22"/>
      <c r="E7156" s="22"/>
      <c r="F7156" s="22"/>
      <c r="G7156" s="22"/>
      <c r="H7156" s="22"/>
      <c r="I7156" s="22"/>
      <c r="J7156" s="22"/>
      <c r="K7156" s="23">
        <v>1</v>
      </c>
      <c r="L7156" s="23">
        <v>1</v>
      </c>
      <c r="M7156" s="21" t="s">
        <v>50</v>
      </c>
      <c r="N7156" s="21" t="s">
        <v>50</v>
      </c>
      <c r="O7156" s="22"/>
      <c r="P7156" s="22"/>
    </row>
    <row r="7157" spans="1:16" ht="45" x14ac:dyDescent="0.25">
      <c r="A7157" s="21" t="s">
        <v>10923</v>
      </c>
      <c r="B7157" s="21" t="s">
        <v>49</v>
      </c>
      <c r="C7157" s="22"/>
      <c r="D7157" s="22"/>
      <c r="E7157" s="22"/>
      <c r="F7157" s="22"/>
      <c r="G7157" s="22"/>
      <c r="H7157" s="22"/>
      <c r="I7157" s="22"/>
      <c r="J7157" s="22"/>
      <c r="K7157" s="23">
        <v>1</v>
      </c>
      <c r="L7157" s="23">
        <v>1</v>
      </c>
      <c r="M7157" s="21" t="s">
        <v>50</v>
      </c>
      <c r="N7157" s="21" t="s">
        <v>50</v>
      </c>
      <c r="O7157" s="22"/>
      <c r="P7157" s="22"/>
    </row>
    <row r="7158" spans="1:16" ht="45" x14ac:dyDescent="0.25">
      <c r="A7158" s="21" t="s">
        <v>10924</v>
      </c>
      <c r="B7158" s="21" t="s">
        <v>49</v>
      </c>
      <c r="C7158" s="22"/>
      <c r="D7158" s="22"/>
      <c r="E7158" s="22"/>
      <c r="F7158" s="22"/>
      <c r="G7158" s="22"/>
      <c r="H7158" s="22"/>
      <c r="I7158" s="22"/>
      <c r="J7158" s="22"/>
      <c r="K7158" s="23">
        <v>1</v>
      </c>
      <c r="L7158" s="23">
        <v>1</v>
      </c>
      <c r="M7158" s="21" t="s">
        <v>50</v>
      </c>
      <c r="N7158" s="21" t="s">
        <v>50</v>
      </c>
      <c r="O7158" s="22"/>
      <c r="P7158" s="22"/>
    </row>
    <row r="7159" spans="1:16" ht="45" x14ac:dyDescent="0.25">
      <c r="A7159" s="21" t="s">
        <v>10925</v>
      </c>
      <c r="B7159" s="21" t="s">
        <v>49</v>
      </c>
      <c r="C7159" s="22"/>
      <c r="D7159" s="22"/>
      <c r="E7159" s="22"/>
      <c r="F7159" s="22"/>
      <c r="G7159" s="22"/>
      <c r="H7159" s="22"/>
      <c r="I7159" s="22"/>
      <c r="J7159" s="22"/>
      <c r="K7159" s="23">
        <v>1</v>
      </c>
      <c r="L7159" s="23">
        <v>1</v>
      </c>
      <c r="M7159" s="21" t="s">
        <v>50</v>
      </c>
      <c r="N7159" s="21" t="s">
        <v>50</v>
      </c>
      <c r="O7159" s="22"/>
      <c r="P7159" s="22"/>
    </row>
    <row r="7160" spans="1:16" ht="45" x14ac:dyDescent="0.25">
      <c r="A7160" s="21" t="s">
        <v>10926</v>
      </c>
      <c r="B7160" s="21" t="s">
        <v>49</v>
      </c>
      <c r="C7160" s="22"/>
      <c r="D7160" s="22"/>
      <c r="E7160" s="22"/>
      <c r="F7160" s="22"/>
      <c r="G7160" s="22"/>
      <c r="H7160" s="22"/>
      <c r="I7160" s="22"/>
      <c r="J7160" s="22"/>
      <c r="K7160" s="23">
        <v>1</v>
      </c>
      <c r="L7160" s="23">
        <v>1</v>
      </c>
      <c r="M7160" s="21" t="s">
        <v>50</v>
      </c>
      <c r="N7160" s="21" t="s">
        <v>50</v>
      </c>
      <c r="O7160" s="22"/>
      <c r="P7160" s="22"/>
    </row>
    <row r="7161" spans="1:16" ht="45" x14ac:dyDescent="0.25">
      <c r="A7161" s="21" t="s">
        <v>10927</v>
      </c>
      <c r="B7161" s="21" t="s">
        <v>49</v>
      </c>
      <c r="C7161" s="22"/>
      <c r="D7161" s="22"/>
      <c r="E7161" s="22"/>
      <c r="F7161" s="22"/>
      <c r="G7161" s="22"/>
      <c r="H7161" s="22"/>
      <c r="I7161" s="22"/>
      <c r="J7161" s="22"/>
      <c r="K7161" s="23">
        <v>1</v>
      </c>
      <c r="L7161" s="23">
        <v>1</v>
      </c>
      <c r="M7161" s="21" t="s">
        <v>50</v>
      </c>
      <c r="N7161" s="21" t="s">
        <v>50</v>
      </c>
      <c r="O7161" s="22"/>
      <c r="P7161" s="22"/>
    </row>
    <row r="7162" spans="1:16" ht="45" x14ac:dyDescent="0.25">
      <c r="A7162" s="21" t="s">
        <v>10928</v>
      </c>
      <c r="B7162" s="21" t="s">
        <v>49</v>
      </c>
      <c r="C7162" s="22"/>
      <c r="D7162" s="22"/>
      <c r="E7162" s="22"/>
      <c r="F7162" s="22"/>
      <c r="G7162" s="22"/>
      <c r="H7162" s="22"/>
      <c r="I7162" s="22"/>
      <c r="J7162" s="22"/>
      <c r="K7162" s="23">
        <v>1</v>
      </c>
      <c r="L7162" s="23">
        <v>1</v>
      </c>
      <c r="M7162" s="21" t="s">
        <v>50</v>
      </c>
      <c r="N7162" s="21" t="s">
        <v>50</v>
      </c>
      <c r="O7162" s="22"/>
      <c r="P7162" s="22"/>
    </row>
    <row r="7163" spans="1:16" ht="45" x14ac:dyDescent="0.25">
      <c r="A7163" s="21" t="s">
        <v>10929</v>
      </c>
      <c r="B7163" s="21" t="s">
        <v>49</v>
      </c>
      <c r="C7163" s="22"/>
      <c r="D7163" s="22"/>
      <c r="E7163" s="22"/>
      <c r="F7163" s="22"/>
      <c r="G7163" s="22"/>
      <c r="H7163" s="22"/>
      <c r="I7163" s="22"/>
      <c r="J7163" s="22"/>
      <c r="K7163" s="23">
        <v>1</v>
      </c>
      <c r="L7163" s="23">
        <v>1</v>
      </c>
      <c r="M7163" s="21" t="s">
        <v>50</v>
      </c>
      <c r="N7163" s="21" t="s">
        <v>50</v>
      </c>
      <c r="O7163" s="22"/>
      <c r="P7163" s="22"/>
    </row>
    <row r="7164" spans="1:16" ht="45" x14ac:dyDescent="0.25">
      <c r="A7164" s="21" t="s">
        <v>10930</v>
      </c>
      <c r="B7164" s="21" t="s">
        <v>49</v>
      </c>
      <c r="C7164" s="22"/>
      <c r="D7164" s="22"/>
      <c r="E7164" s="22"/>
      <c r="F7164" s="22"/>
      <c r="G7164" s="22"/>
      <c r="H7164" s="22"/>
      <c r="I7164" s="22"/>
      <c r="J7164" s="22"/>
      <c r="K7164" s="23">
        <v>1</v>
      </c>
      <c r="L7164" s="23">
        <v>1</v>
      </c>
      <c r="M7164" s="21" t="s">
        <v>50</v>
      </c>
      <c r="N7164" s="21" t="s">
        <v>50</v>
      </c>
      <c r="O7164" s="22"/>
      <c r="P7164" s="22"/>
    </row>
    <row r="7165" spans="1:16" ht="45" x14ac:dyDescent="0.25">
      <c r="A7165" s="21" t="s">
        <v>4838</v>
      </c>
      <c r="B7165" s="21" t="s">
        <v>49</v>
      </c>
      <c r="C7165" s="23">
        <v>8362482.8899999997</v>
      </c>
      <c r="D7165" s="23">
        <v>23.33</v>
      </c>
      <c r="E7165" s="23">
        <v>11246782.82</v>
      </c>
      <c r="F7165" s="23">
        <v>22.87</v>
      </c>
      <c r="G7165" s="23">
        <v>38915252.579999998</v>
      </c>
      <c r="H7165" s="23">
        <v>52.7</v>
      </c>
      <c r="I7165" s="23">
        <v>9210524.6099999994</v>
      </c>
      <c r="J7165" s="23">
        <v>17.37</v>
      </c>
      <c r="K7165" s="23">
        <v>1</v>
      </c>
      <c r="L7165" s="23">
        <v>1</v>
      </c>
      <c r="M7165" s="21" t="s">
        <v>50</v>
      </c>
      <c r="N7165" s="21" t="s">
        <v>58</v>
      </c>
      <c r="O7165" s="22"/>
      <c r="P7165" s="23">
        <v>412321</v>
      </c>
    </row>
    <row r="7166" spans="1:16" ht="45" x14ac:dyDescent="0.25">
      <c r="A7166" s="21" t="s">
        <v>838</v>
      </c>
      <c r="B7166" s="21" t="s">
        <v>49</v>
      </c>
      <c r="C7166" s="23">
        <v>2536330.14</v>
      </c>
      <c r="D7166" s="23">
        <v>661.12</v>
      </c>
      <c r="E7166" s="23">
        <v>6272204</v>
      </c>
      <c r="F7166" s="23">
        <v>642.49</v>
      </c>
      <c r="G7166" s="23">
        <v>5058993.67</v>
      </c>
      <c r="H7166" s="23">
        <v>624.87</v>
      </c>
      <c r="I7166" s="23">
        <v>7093138.9699999997</v>
      </c>
      <c r="J7166" s="23">
        <v>708.47</v>
      </c>
      <c r="K7166" s="23">
        <v>1</v>
      </c>
      <c r="L7166" s="23">
        <v>1</v>
      </c>
      <c r="M7166" s="21" t="s">
        <v>50</v>
      </c>
      <c r="N7166" s="21" t="s">
        <v>5192</v>
      </c>
      <c r="O7166" s="22"/>
      <c r="P7166" s="23">
        <v>4172.75</v>
      </c>
    </row>
    <row r="7167" spans="1:16" ht="45" x14ac:dyDescent="0.25">
      <c r="A7167" s="21" t="s">
        <v>10931</v>
      </c>
      <c r="B7167" s="21" t="s">
        <v>4036</v>
      </c>
      <c r="C7167" s="22"/>
      <c r="D7167" s="22"/>
      <c r="E7167" s="22"/>
      <c r="F7167" s="22"/>
      <c r="G7167" s="22"/>
      <c r="H7167" s="22"/>
      <c r="I7167" s="22"/>
      <c r="J7167" s="22"/>
      <c r="K7167" s="23">
        <v>1</v>
      </c>
      <c r="L7167" s="23">
        <v>1</v>
      </c>
      <c r="M7167" s="21" t="s">
        <v>50</v>
      </c>
      <c r="N7167" s="21" t="s">
        <v>50</v>
      </c>
      <c r="O7167" s="22"/>
      <c r="P7167" s="22"/>
    </row>
    <row r="7168" spans="1:16" ht="45" x14ac:dyDescent="0.25">
      <c r="A7168" s="21" t="s">
        <v>10932</v>
      </c>
      <c r="B7168" s="21" t="s">
        <v>49</v>
      </c>
      <c r="C7168" s="22"/>
      <c r="D7168" s="22"/>
      <c r="E7168" s="22"/>
      <c r="F7168" s="22"/>
      <c r="G7168" s="22"/>
      <c r="H7168" s="22"/>
      <c r="I7168" s="22"/>
      <c r="J7168" s="22"/>
      <c r="K7168" s="23">
        <v>1</v>
      </c>
      <c r="L7168" s="23">
        <v>1</v>
      </c>
      <c r="M7168" s="21" t="s">
        <v>50</v>
      </c>
      <c r="N7168" s="21" t="s">
        <v>50</v>
      </c>
      <c r="O7168" s="22"/>
      <c r="P7168" s="22"/>
    </row>
    <row r="7169" spans="1:16" ht="45" x14ac:dyDescent="0.25">
      <c r="A7169" s="21" t="s">
        <v>10933</v>
      </c>
      <c r="B7169" s="21" t="s">
        <v>49</v>
      </c>
      <c r="C7169" s="22"/>
      <c r="D7169" s="22"/>
      <c r="E7169" s="22"/>
      <c r="F7169" s="22"/>
      <c r="G7169" s="22"/>
      <c r="H7169" s="22"/>
      <c r="I7169" s="22"/>
      <c r="J7169" s="22"/>
      <c r="K7169" s="23">
        <v>1</v>
      </c>
      <c r="L7169" s="23">
        <v>1</v>
      </c>
      <c r="M7169" s="21" t="s">
        <v>50</v>
      </c>
      <c r="N7169" s="21" t="s">
        <v>50</v>
      </c>
      <c r="O7169" s="22"/>
      <c r="P7169" s="22"/>
    </row>
    <row r="7170" spans="1:16" ht="45" x14ac:dyDescent="0.25">
      <c r="A7170" s="21" t="s">
        <v>10934</v>
      </c>
      <c r="B7170" s="21" t="s">
        <v>49</v>
      </c>
      <c r="C7170" s="22"/>
      <c r="D7170" s="22"/>
      <c r="E7170" s="22"/>
      <c r="F7170" s="22"/>
      <c r="G7170" s="22"/>
      <c r="H7170" s="22"/>
      <c r="I7170" s="22"/>
      <c r="J7170" s="22"/>
      <c r="K7170" s="23">
        <v>1</v>
      </c>
      <c r="L7170" s="23">
        <v>1</v>
      </c>
      <c r="M7170" s="21" t="s">
        <v>50</v>
      </c>
      <c r="N7170" s="21" t="s">
        <v>50</v>
      </c>
      <c r="O7170" s="22"/>
      <c r="P7170" s="22"/>
    </row>
    <row r="7171" spans="1:16" ht="45" x14ac:dyDescent="0.25">
      <c r="A7171" s="21" t="s">
        <v>839</v>
      </c>
      <c r="B7171" s="21" t="s">
        <v>49</v>
      </c>
      <c r="C7171" s="23">
        <v>433245.9</v>
      </c>
      <c r="D7171" s="23">
        <v>656.06</v>
      </c>
      <c r="E7171" s="23">
        <v>1532158.12</v>
      </c>
      <c r="F7171" s="23">
        <v>534.28</v>
      </c>
      <c r="G7171" s="23">
        <v>589579.25</v>
      </c>
      <c r="H7171" s="23">
        <v>407.91</v>
      </c>
      <c r="I7171" s="23">
        <v>4233635.13</v>
      </c>
      <c r="J7171" s="23">
        <v>745.51</v>
      </c>
      <c r="K7171" s="23">
        <v>1</v>
      </c>
      <c r="L7171" s="23">
        <v>1</v>
      </c>
      <c r="M7171" s="21" t="s">
        <v>50</v>
      </c>
      <c r="N7171" s="21" t="s">
        <v>5192</v>
      </c>
      <c r="O7171" s="22"/>
      <c r="P7171" s="23">
        <v>533.75</v>
      </c>
    </row>
    <row r="7172" spans="1:16" ht="45" x14ac:dyDescent="0.25">
      <c r="A7172" s="21" t="s">
        <v>10935</v>
      </c>
      <c r="B7172" s="21" t="s">
        <v>49</v>
      </c>
      <c r="C7172" s="22"/>
      <c r="D7172" s="22"/>
      <c r="E7172" s="22"/>
      <c r="F7172" s="22"/>
      <c r="G7172" s="22"/>
      <c r="H7172" s="22"/>
      <c r="I7172" s="22"/>
      <c r="J7172" s="22"/>
      <c r="K7172" s="23">
        <v>1</v>
      </c>
      <c r="L7172" s="23">
        <v>1</v>
      </c>
      <c r="M7172" s="21" t="s">
        <v>50</v>
      </c>
      <c r="N7172" s="21" t="s">
        <v>50</v>
      </c>
      <c r="O7172" s="22"/>
      <c r="P7172" s="22"/>
    </row>
    <row r="7173" spans="1:16" ht="45" x14ac:dyDescent="0.25">
      <c r="A7173" s="21" t="s">
        <v>10936</v>
      </c>
      <c r="B7173" s="21" t="s">
        <v>49</v>
      </c>
      <c r="C7173" s="22"/>
      <c r="D7173" s="22"/>
      <c r="E7173" s="22"/>
      <c r="F7173" s="22"/>
      <c r="G7173" s="22"/>
      <c r="H7173" s="22"/>
      <c r="I7173" s="22"/>
      <c r="J7173" s="22"/>
      <c r="K7173" s="23">
        <v>1</v>
      </c>
      <c r="L7173" s="23">
        <v>1</v>
      </c>
      <c r="M7173" s="21" t="s">
        <v>50</v>
      </c>
      <c r="N7173" s="21" t="s">
        <v>50</v>
      </c>
      <c r="O7173" s="22"/>
      <c r="P7173" s="22"/>
    </row>
    <row r="7174" spans="1:16" ht="45" x14ac:dyDescent="0.25">
      <c r="A7174" s="21" t="s">
        <v>4845</v>
      </c>
      <c r="B7174" s="21" t="s">
        <v>49</v>
      </c>
      <c r="C7174" s="22"/>
      <c r="D7174" s="22"/>
      <c r="E7174" s="23">
        <v>12437941.49</v>
      </c>
      <c r="F7174" s="23">
        <v>133.83000000000001</v>
      </c>
      <c r="G7174" s="23">
        <v>7879858.5700000003</v>
      </c>
      <c r="H7174" s="23">
        <v>83.08</v>
      </c>
      <c r="I7174" s="23">
        <v>16372479.25</v>
      </c>
      <c r="J7174" s="23">
        <v>159.46</v>
      </c>
      <c r="K7174" s="23">
        <v>1</v>
      </c>
      <c r="L7174" s="23">
        <v>1</v>
      </c>
      <c r="M7174" s="21" t="s">
        <v>50</v>
      </c>
      <c r="N7174" s="21" t="s">
        <v>50</v>
      </c>
      <c r="O7174" s="22"/>
      <c r="P7174" s="22"/>
    </row>
    <row r="7175" spans="1:16" ht="45" x14ac:dyDescent="0.25">
      <c r="A7175" s="21" t="s">
        <v>4847</v>
      </c>
      <c r="B7175" s="21" t="s">
        <v>49</v>
      </c>
      <c r="C7175" s="23">
        <v>2206778.79</v>
      </c>
      <c r="D7175" s="23">
        <v>661.12</v>
      </c>
      <c r="E7175" s="23">
        <v>979706.36</v>
      </c>
      <c r="F7175" s="23">
        <v>309.66000000000003</v>
      </c>
      <c r="G7175" s="23">
        <v>4401666.7</v>
      </c>
      <c r="H7175" s="23">
        <v>624.87</v>
      </c>
      <c r="I7175" s="23">
        <v>6171510.71</v>
      </c>
      <c r="J7175" s="23">
        <v>708.47</v>
      </c>
      <c r="K7175" s="23">
        <v>1</v>
      </c>
      <c r="L7175" s="23">
        <v>1</v>
      </c>
      <c r="M7175" s="21" t="s">
        <v>50</v>
      </c>
      <c r="N7175" s="21" t="s">
        <v>5192</v>
      </c>
      <c r="O7175" s="22"/>
      <c r="P7175" s="23">
        <v>6229</v>
      </c>
    </row>
    <row r="7176" spans="1:16" ht="45" x14ac:dyDescent="0.25">
      <c r="A7176" s="21" t="s">
        <v>10937</v>
      </c>
      <c r="B7176" s="21" t="s">
        <v>49</v>
      </c>
      <c r="C7176" s="22"/>
      <c r="D7176" s="22"/>
      <c r="E7176" s="22"/>
      <c r="F7176" s="22"/>
      <c r="G7176" s="22"/>
      <c r="H7176" s="22"/>
      <c r="I7176" s="22"/>
      <c r="J7176" s="22"/>
      <c r="K7176" s="23">
        <v>1</v>
      </c>
      <c r="L7176" s="23">
        <v>1</v>
      </c>
      <c r="M7176" s="21" t="s">
        <v>50</v>
      </c>
      <c r="N7176" s="21" t="s">
        <v>50</v>
      </c>
      <c r="O7176" s="22"/>
      <c r="P7176" s="22"/>
    </row>
    <row r="7177" spans="1:16" ht="45" x14ac:dyDescent="0.25">
      <c r="A7177" s="21" t="s">
        <v>10938</v>
      </c>
      <c r="B7177" s="21" t="s">
        <v>49</v>
      </c>
      <c r="C7177" s="22"/>
      <c r="D7177" s="22"/>
      <c r="E7177" s="22"/>
      <c r="F7177" s="22"/>
      <c r="G7177" s="22"/>
      <c r="H7177" s="22"/>
      <c r="I7177" s="22"/>
      <c r="J7177" s="22"/>
      <c r="K7177" s="23">
        <v>1</v>
      </c>
      <c r="L7177" s="23">
        <v>1</v>
      </c>
      <c r="M7177" s="21" t="s">
        <v>50</v>
      </c>
      <c r="N7177" s="21" t="s">
        <v>50</v>
      </c>
      <c r="O7177" s="22"/>
      <c r="P7177" s="22"/>
    </row>
    <row r="7178" spans="1:16" ht="45" x14ac:dyDescent="0.25">
      <c r="A7178" s="21" t="s">
        <v>10939</v>
      </c>
      <c r="B7178" s="21" t="s">
        <v>49</v>
      </c>
      <c r="C7178" s="22"/>
      <c r="D7178" s="22"/>
      <c r="E7178" s="22"/>
      <c r="F7178" s="22"/>
      <c r="G7178" s="22"/>
      <c r="H7178" s="22"/>
      <c r="I7178" s="22"/>
      <c r="J7178" s="22"/>
      <c r="K7178" s="23">
        <v>1</v>
      </c>
      <c r="L7178" s="23">
        <v>1</v>
      </c>
      <c r="M7178" s="21" t="s">
        <v>50</v>
      </c>
      <c r="N7178" s="21" t="s">
        <v>50</v>
      </c>
      <c r="O7178" s="22"/>
      <c r="P7178" s="22"/>
    </row>
    <row r="7179" spans="1:16" ht="45" x14ac:dyDescent="0.25">
      <c r="A7179" s="21" t="s">
        <v>10940</v>
      </c>
      <c r="B7179" s="21" t="s">
        <v>49</v>
      </c>
      <c r="C7179" s="22"/>
      <c r="D7179" s="22"/>
      <c r="E7179" s="22"/>
      <c r="F7179" s="22"/>
      <c r="G7179" s="22"/>
      <c r="H7179" s="22"/>
      <c r="I7179" s="22"/>
      <c r="J7179" s="22"/>
      <c r="K7179" s="23">
        <v>1</v>
      </c>
      <c r="L7179" s="23">
        <v>1</v>
      </c>
      <c r="M7179" s="21" t="s">
        <v>50</v>
      </c>
      <c r="N7179" s="21" t="s">
        <v>50</v>
      </c>
      <c r="O7179" s="22"/>
      <c r="P7179" s="22"/>
    </row>
    <row r="7180" spans="1:16" ht="45" x14ac:dyDescent="0.25">
      <c r="A7180" s="21" t="s">
        <v>10941</v>
      </c>
      <c r="B7180" s="21" t="s">
        <v>49</v>
      </c>
      <c r="C7180" s="22"/>
      <c r="D7180" s="22"/>
      <c r="E7180" s="22"/>
      <c r="F7180" s="22"/>
      <c r="G7180" s="22"/>
      <c r="H7180" s="22"/>
      <c r="I7180" s="22"/>
      <c r="J7180" s="22"/>
      <c r="K7180" s="23">
        <v>1</v>
      </c>
      <c r="L7180" s="23">
        <v>1</v>
      </c>
      <c r="M7180" s="21" t="s">
        <v>50</v>
      </c>
      <c r="N7180" s="21" t="s">
        <v>50</v>
      </c>
      <c r="O7180" s="22"/>
      <c r="P7180" s="22"/>
    </row>
    <row r="7181" spans="1:16" ht="45" x14ac:dyDescent="0.25">
      <c r="A7181" s="21" t="s">
        <v>10942</v>
      </c>
      <c r="B7181" s="21" t="s">
        <v>49</v>
      </c>
      <c r="C7181" s="22"/>
      <c r="D7181" s="22"/>
      <c r="E7181" s="22"/>
      <c r="F7181" s="22"/>
      <c r="G7181" s="22"/>
      <c r="H7181" s="22"/>
      <c r="I7181" s="22"/>
      <c r="J7181" s="22"/>
      <c r="K7181" s="23">
        <v>1</v>
      </c>
      <c r="L7181" s="23">
        <v>1</v>
      </c>
      <c r="M7181" s="21" t="s">
        <v>50</v>
      </c>
      <c r="N7181" s="21" t="s">
        <v>50</v>
      </c>
      <c r="O7181" s="22"/>
      <c r="P7181" s="22"/>
    </row>
    <row r="7182" spans="1:16" ht="45" x14ac:dyDescent="0.25">
      <c r="A7182" s="21" t="s">
        <v>10943</v>
      </c>
      <c r="B7182" s="21" t="s">
        <v>49</v>
      </c>
      <c r="C7182" s="22"/>
      <c r="D7182" s="22"/>
      <c r="E7182" s="22"/>
      <c r="F7182" s="22"/>
      <c r="G7182" s="22"/>
      <c r="H7182" s="22"/>
      <c r="I7182" s="22"/>
      <c r="J7182" s="22"/>
      <c r="K7182" s="23">
        <v>1</v>
      </c>
      <c r="L7182" s="23">
        <v>1</v>
      </c>
      <c r="M7182" s="21" t="s">
        <v>50</v>
      </c>
      <c r="N7182" s="21" t="s">
        <v>50</v>
      </c>
      <c r="O7182" s="22"/>
      <c r="P7182" s="22"/>
    </row>
    <row r="7183" spans="1:16" ht="45" x14ac:dyDescent="0.25">
      <c r="A7183" s="21" t="s">
        <v>4849</v>
      </c>
      <c r="B7183" s="21" t="s">
        <v>49</v>
      </c>
      <c r="C7183" s="23">
        <v>897158.31</v>
      </c>
      <c r="D7183" s="23">
        <v>253.19</v>
      </c>
      <c r="E7183" s="23">
        <v>1926917.24</v>
      </c>
      <c r="F7183" s="23">
        <v>642.49</v>
      </c>
      <c r="G7183" s="23">
        <v>1554200.42</v>
      </c>
      <c r="H7183" s="23">
        <v>624.87</v>
      </c>
      <c r="I7183" s="23">
        <v>2179121.0499999998</v>
      </c>
      <c r="J7183" s="23">
        <v>708.47</v>
      </c>
      <c r="K7183" s="23">
        <v>1</v>
      </c>
      <c r="L7183" s="23">
        <v>1</v>
      </c>
      <c r="M7183" s="21" t="s">
        <v>50</v>
      </c>
      <c r="N7183" s="21" t="s">
        <v>5192</v>
      </c>
      <c r="O7183" s="22"/>
      <c r="P7183" s="23">
        <v>1001.5</v>
      </c>
    </row>
    <row r="7184" spans="1:16" ht="45" x14ac:dyDescent="0.25">
      <c r="A7184" s="21" t="s">
        <v>10944</v>
      </c>
      <c r="B7184" s="21" t="s">
        <v>49</v>
      </c>
      <c r="C7184" s="22"/>
      <c r="D7184" s="22"/>
      <c r="E7184" s="22"/>
      <c r="F7184" s="22"/>
      <c r="G7184" s="22"/>
      <c r="H7184" s="22"/>
      <c r="I7184" s="22"/>
      <c r="J7184" s="22"/>
      <c r="K7184" s="23">
        <v>1</v>
      </c>
      <c r="L7184" s="23">
        <v>1</v>
      </c>
      <c r="M7184" s="21" t="s">
        <v>50</v>
      </c>
      <c r="N7184" s="21" t="s">
        <v>50</v>
      </c>
      <c r="O7184" s="22"/>
      <c r="P7184" s="22"/>
    </row>
    <row r="7185" spans="1:16" ht="45" x14ac:dyDescent="0.25">
      <c r="A7185" s="21" t="s">
        <v>10945</v>
      </c>
      <c r="B7185" s="21" t="s">
        <v>49</v>
      </c>
      <c r="C7185" s="22"/>
      <c r="D7185" s="22"/>
      <c r="E7185" s="22"/>
      <c r="F7185" s="22"/>
      <c r="G7185" s="22"/>
      <c r="H7185" s="22"/>
      <c r="I7185" s="22"/>
      <c r="J7185" s="22"/>
      <c r="K7185" s="23">
        <v>1</v>
      </c>
      <c r="L7185" s="23">
        <v>1</v>
      </c>
      <c r="M7185" s="21" t="s">
        <v>50</v>
      </c>
      <c r="N7185" s="21" t="s">
        <v>50</v>
      </c>
      <c r="O7185" s="22"/>
      <c r="P7185" s="22"/>
    </row>
    <row r="7186" spans="1:16" ht="45" x14ac:dyDescent="0.25">
      <c r="A7186" s="21" t="s">
        <v>10946</v>
      </c>
      <c r="B7186" s="21" t="s">
        <v>49</v>
      </c>
      <c r="C7186" s="22"/>
      <c r="D7186" s="22"/>
      <c r="E7186" s="22"/>
      <c r="F7186" s="22"/>
      <c r="G7186" s="22"/>
      <c r="H7186" s="22"/>
      <c r="I7186" s="22"/>
      <c r="J7186" s="22"/>
      <c r="K7186" s="23">
        <v>1</v>
      </c>
      <c r="L7186" s="23">
        <v>1</v>
      </c>
      <c r="M7186" s="21" t="s">
        <v>50</v>
      </c>
      <c r="N7186" s="21" t="s">
        <v>50</v>
      </c>
      <c r="O7186" s="22"/>
      <c r="P7186" s="22"/>
    </row>
    <row r="7187" spans="1:16" ht="45" x14ac:dyDescent="0.25">
      <c r="A7187" s="21" t="s">
        <v>10947</v>
      </c>
      <c r="B7187" s="21" t="s">
        <v>49</v>
      </c>
      <c r="C7187" s="22"/>
      <c r="D7187" s="22"/>
      <c r="E7187" s="22"/>
      <c r="F7187" s="22"/>
      <c r="G7187" s="22"/>
      <c r="H7187" s="22"/>
      <c r="I7187" s="22"/>
      <c r="J7187" s="22"/>
      <c r="K7187" s="23">
        <v>1</v>
      </c>
      <c r="L7187" s="23">
        <v>1</v>
      </c>
      <c r="M7187" s="21" t="s">
        <v>50</v>
      </c>
      <c r="N7187" s="21" t="s">
        <v>50</v>
      </c>
      <c r="O7187" s="22"/>
      <c r="P7187" s="22"/>
    </row>
    <row r="7188" spans="1:16" ht="45" x14ac:dyDescent="0.25">
      <c r="A7188" s="21" t="s">
        <v>10948</v>
      </c>
      <c r="B7188" s="21" t="s">
        <v>49</v>
      </c>
      <c r="C7188" s="22"/>
      <c r="D7188" s="22"/>
      <c r="E7188" s="22"/>
      <c r="F7188" s="22"/>
      <c r="G7188" s="22"/>
      <c r="H7188" s="22"/>
      <c r="I7188" s="22"/>
      <c r="J7188" s="22"/>
      <c r="K7188" s="23">
        <v>1</v>
      </c>
      <c r="L7188" s="23">
        <v>1</v>
      </c>
      <c r="M7188" s="21" t="s">
        <v>50</v>
      </c>
      <c r="N7188" s="21" t="s">
        <v>50</v>
      </c>
      <c r="O7188" s="22"/>
      <c r="P7188" s="22"/>
    </row>
    <row r="7189" spans="1:16" ht="45" x14ac:dyDescent="0.25">
      <c r="A7189" s="21" t="s">
        <v>10949</v>
      </c>
      <c r="B7189" s="21" t="s">
        <v>49</v>
      </c>
      <c r="C7189" s="22"/>
      <c r="D7189" s="22"/>
      <c r="E7189" s="22"/>
      <c r="F7189" s="22"/>
      <c r="G7189" s="22"/>
      <c r="H7189" s="22"/>
      <c r="I7189" s="22"/>
      <c r="J7189" s="22"/>
      <c r="K7189" s="23">
        <v>1</v>
      </c>
      <c r="L7189" s="23">
        <v>1</v>
      </c>
      <c r="M7189" s="21" t="s">
        <v>50</v>
      </c>
      <c r="N7189" s="21" t="s">
        <v>50</v>
      </c>
      <c r="O7189" s="22"/>
      <c r="P7189" s="22"/>
    </row>
    <row r="7190" spans="1:16" ht="45" x14ac:dyDescent="0.25">
      <c r="A7190" s="21" t="s">
        <v>10950</v>
      </c>
      <c r="B7190" s="21" t="s">
        <v>49</v>
      </c>
      <c r="C7190" s="22"/>
      <c r="D7190" s="22"/>
      <c r="E7190" s="22"/>
      <c r="F7190" s="22"/>
      <c r="G7190" s="22"/>
      <c r="H7190" s="22"/>
      <c r="I7190" s="22"/>
      <c r="J7190" s="22"/>
      <c r="K7190" s="23">
        <v>1</v>
      </c>
      <c r="L7190" s="23">
        <v>1</v>
      </c>
      <c r="M7190" s="21" t="s">
        <v>50</v>
      </c>
      <c r="N7190" s="21" t="s">
        <v>50</v>
      </c>
      <c r="O7190" s="22"/>
      <c r="P7190" s="22"/>
    </row>
    <row r="7191" spans="1:16" ht="45" x14ac:dyDescent="0.25">
      <c r="A7191" s="21" t="s">
        <v>10951</v>
      </c>
      <c r="B7191" s="21" t="s">
        <v>49</v>
      </c>
      <c r="C7191" s="22"/>
      <c r="D7191" s="22"/>
      <c r="E7191" s="22"/>
      <c r="F7191" s="22"/>
      <c r="G7191" s="22"/>
      <c r="H7191" s="22"/>
      <c r="I7191" s="22"/>
      <c r="J7191" s="22"/>
      <c r="K7191" s="23">
        <v>1</v>
      </c>
      <c r="L7191" s="23">
        <v>1</v>
      </c>
      <c r="M7191" s="21" t="s">
        <v>50</v>
      </c>
      <c r="N7191" s="21" t="s">
        <v>50</v>
      </c>
      <c r="O7191" s="22"/>
      <c r="P7191" s="22"/>
    </row>
    <row r="7192" spans="1:16" ht="45" x14ac:dyDescent="0.25">
      <c r="A7192" s="21" t="s">
        <v>10952</v>
      </c>
      <c r="B7192" s="21" t="s">
        <v>49</v>
      </c>
      <c r="C7192" s="22"/>
      <c r="D7192" s="22"/>
      <c r="E7192" s="22"/>
      <c r="F7192" s="22"/>
      <c r="G7192" s="22"/>
      <c r="H7192" s="22"/>
      <c r="I7192" s="22"/>
      <c r="J7192" s="22"/>
      <c r="K7192" s="23">
        <v>1</v>
      </c>
      <c r="L7192" s="23">
        <v>1</v>
      </c>
      <c r="M7192" s="21" t="s">
        <v>50</v>
      </c>
      <c r="N7192" s="21" t="s">
        <v>50</v>
      </c>
      <c r="O7192" s="22"/>
      <c r="P7192" s="22"/>
    </row>
    <row r="7193" spans="1:16" ht="45" x14ac:dyDescent="0.25">
      <c r="A7193" s="21" t="s">
        <v>10953</v>
      </c>
      <c r="B7193" s="21" t="s">
        <v>49</v>
      </c>
      <c r="C7193" s="22"/>
      <c r="D7193" s="22"/>
      <c r="E7193" s="22"/>
      <c r="F7193" s="22"/>
      <c r="G7193" s="22"/>
      <c r="H7193" s="22"/>
      <c r="I7193" s="22"/>
      <c r="J7193" s="22"/>
      <c r="K7193" s="23">
        <v>1</v>
      </c>
      <c r="L7193" s="23">
        <v>1</v>
      </c>
      <c r="M7193" s="21" t="s">
        <v>50</v>
      </c>
      <c r="N7193" s="21" t="s">
        <v>50</v>
      </c>
      <c r="O7193" s="22"/>
      <c r="P7193" s="22"/>
    </row>
    <row r="7194" spans="1:16" ht="45" x14ac:dyDescent="0.25">
      <c r="A7194" s="21" t="s">
        <v>10954</v>
      </c>
      <c r="B7194" s="21" t="s">
        <v>49</v>
      </c>
      <c r="C7194" s="22"/>
      <c r="D7194" s="22"/>
      <c r="E7194" s="22"/>
      <c r="F7194" s="22"/>
      <c r="G7194" s="22"/>
      <c r="H7194" s="22"/>
      <c r="I7194" s="22"/>
      <c r="J7194" s="22"/>
      <c r="K7194" s="23">
        <v>1</v>
      </c>
      <c r="L7194" s="23">
        <v>1</v>
      </c>
      <c r="M7194" s="21" t="s">
        <v>50</v>
      </c>
      <c r="N7194" s="21" t="s">
        <v>50</v>
      </c>
      <c r="O7194" s="22"/>
      <c r="P7194" s="22"/>
    </row>
    <row r="7195" spans="1:16" ht="45" x14ac:dyDescent="0.25">
      <c r="A7195" s="21" t="s">
        <v>10955</v>
      </c>
      <c r="B7195" s="21" t="s">
        <v>49</v>
      </c>
      <c r="C7195" s="22"/>
      <c r="D7195" s="22"/>
      <c r="E7195" s="22"/>
      <c r="F7195" s="22"/>
      <c r="G7195" s="22"/>
      <c r="H7195" s="22"/>
      <c r="I7195" s="22"/>
      <c r="J7195" s="22"/>
      <c r="K7195" s="23">
        <v>1</v>
      </c>
      <c r="L7195" s="23">
        <v>1</v>
      </c>
      <c r="M7195" s="21" t="s">
        <v>50</v>
      </c>
      <c r="N7195" s="21" t="s">
        <v>50</v>
      </c>
      <c r="O7195" s="22"/>
      <c r="P7195" s="22"/>
    </row>
    <row r="7196" spans="1:16" ht="45" x14ac:dyDescent="0.25">
      <c r="A7196" s="21" t="s">
        <v>4851</v>
      </c>
      <c r="B7196" s="21" t="s">
        <v>49</v>
      </c>
      <c r="C7196" s="23">
        <v>11532390.880000001</v>
      </c>
      <c r="D7196" s="23">
        <v>50.23</v>
      </c>
      <c r="E7196" s="23">
        <v>7667445.4400000004</v>
      </c>
      <c r="F7196" s="23">
        <v>28.78</v>
      </c>
      <c r="G7196" s="23">
        <v>8011143.3799999999</v>
      </c>
      <c r="H7196" s="23">
        <v>44.5</v>
      </c>
      <c r="I7196" s="23">
        <v>10318162.550000001</v>
      </c>
      <c r="J7196" s="23">
        <v>42.04</v>
      </c>
      <c r="K7196" s="23">
        <v>1</v>
      </c>
      <c r="L7196" s="23">
        <v>1</v>
      </c>
      <c r="M7196" s="21" t="s">
        <v>50</v>
      </c>
      <c r="N7196" s="21" t="s">
        <v>1462</v>
      </c>
      <c r="O7196" s="22"/>
      <c r="P7196" s="23">
        <v>216293</v>
      </c>
    </row>
    <row r="7197" spans="1:16" ht="45" x14ac:dyDescent="0.25">
      <c r="A7197" s="21" t="s">
        <v>10956</v>
      </c>
      <c r="B7197" s="21" t="s">
        <v>49</v>
      </c>
      <c r="C7197" s="22"/>
      <c r="D7197" s="22"/>
      <c r="E7197" s="22"/>
      <c r="F7197" s="22"/>
      <c r="G7197" s="22"/>
      <c r="H7197" s="22"/>
      <c r="I7197" s="22"/>
      <c r="J7197" s="22"/>
      <c r="K7197" s="23">
        <v>1</v>
      </c>
      <c r="L7197" s="23">
        <v>1</v>
      </c>
      <c r="M7197" s="21" t="s">
        <v>50</v>
      </c>
      <c r="N7197" s="21" t="s">
        <v>50</v>
      </c>
      <c r="O7197" s="22"/>
      <c r="P7197" s="22"/>
    </row>
    <row r="7198" spans="1:16" ht="45" x14ac:dyDescent="0.25">
      <c r="A7198" s="21" t="s">
        <v>4857</v>
      </c>
      <c r="B7198" s="21" t="s">
        <v>49</v>
      </c>
      <c r="C7198" s="23">
        <v>2711092.87</v>
      </c>
      <c r="D7198" s="23">
        <v>184.14</v>
      </c>
      <c r="E7198" s="23">
        <v>5885546.3099999996</v>
      </c>
      <c r="F7198" s="23">
        <v>328.49</v>
      </c>
      <c r="G7198" s="23">
        <v>4615951.83</v>
      </c>
      <c r="H7198" s="23">
        <v>309.81</v>
      </c>
      <c r="I7198" s="23">
        <v>6237553.3200000003</v>
      </c>
      <c r="J7198" s="23">
        <v>414.57</v>
      </c>
      <c r="K7198" s="23">
        <v>1</v>
      </c>
      <c r="L7198" s="23">
        <v>1</v>
      </c>
      <c r="M7198" s="21" t="s">
        <v>50</v>
      </c>
      <c r="N7198" s="21" t="s">
        <v>5192</v>
      </c>
      <c r="O7198" s="22"/>
      <c r="P7198" s="23">
        <v>15170</v>
      </c>
    </row>
    <row r="7199" spans="1:16" ht="45" x14ac:dyDescent="0.25">
      <c r="A7199" s="21" t="s">
        <v>10957</v>
      </c>
      <c r="B7199" s="21" t="s">
        <v>49</v>
      </c>
      <c r="C7199" s="22"/>
      <c r="D7199" s="22"/>
      <c r="E7199" s="22"/>
      <c r="F7199" s="22"/>
      <c r="G7199" s="22"/>
      <c r="H7199" s="22"/>
      <c r="I7199" s="22"/>
      <c r="J7199" s="22"/>
      <c r="K7199" s="23">
        <v>1</v>
      </c>
      <c r="L7199" s="23">
        <v>1</v>
      </c>
      <c r="M7199" s="21" t="s">
        <v>50</v>
      </c>
      <c r="N7199" s="21" t="s">
        <v>50</v>
      </c>
      <c r="O7199" s="22"/>
      <c r="P7199" s="22"/>
    </row>
    <row r="7200" spans="1:16" ht="45" x14ac:dyDescent="0.25">
      <c r="A7200" s="21" t="s">
        <v>10958</v>
      </c>
      <c r="B7200" s="21" t="s">
        <v>49</v>
      </c>
      <c r="C7200" s="22"/>
      <c r="D7200" s="22"/>
      <c r="E7200" s="22"/>
      <c r="F7200" s="22"/>
      <c r="G7200" s="22"/>
      <c r="H7200" s="22"/>
      <c r="I7200" s="22"/>
      <c r="J7200" s="22"/>
      <c r="K7200" s="23">
        <v>1</v>
      </c>
      <c r="L7200" s="23">
        <v>1</v>
      </c>
      <c r="M7200" s="21" t="s">
        <v>50</v>
      </c>
      <c r="N7200" s="21" t="s">
        <v>50</v>
      </c>
      <c r="O7200" s="22"/>
      <c r="P7200" s="22"/>
    </row>
    <row r="7201" spans="1:16" ht="45" x14ac:dyDescent="0.25">
      <c r="A7201" s="21" t="s">
        <v>10959</v>
      </c>
      <c r="B7201" s="21" t="s">
        <v>49</v>
      </c>
      <c r="C7201" s="22"/>
      <c r="D7201" s="22"/>
      <c r="E7201" s="22"/>
      <c r="F7201" s="22"/>
      <c r="G7201" s="22"/>
      <c r="H7201" s="22"/>
      <c r="I7201" s="22"/>
      <c r="J7201" s="22"/>
      <c r="K7201" s="23">
        <v>1</v>
      </c>
      <c r="L7201" s="23">
        <v>1</v>
      </c>
      <c r="M7201" s="21" t="s">
        <v>50</v>
      </c>
      <c r="N7201" s="21" t="s">
        <v>50</v>
      </c>
      <c r="O7201" s="22"/>
      <c r="P7201" s="22"/>
    </row>
    <row r="7202" spans="1:16" ht="45" x14ac:dyDescent="0.25">
      <c r="A7202" s="21" t="s">
        <v>4859</v>
      </c>
      <c r="B7202" s="21" t="s">
        <v>49</v>
      </c>
      <c r="C7202" s="23">
        <v>28799021.219999999</v>
      </c>
      <c r="D7202" s="23">
        <v>425.97</v>
      </c>
      <c r="E7202" s="23">
        <v>27181599.760000002</v>
      </c>
      <c r="F7202" s="23">
        <v>375.37</v>
      </c>
      <c r="G7202" s="23">
        <v>27264111.719999999</v>
      </c>
      <c r="H7202" s="23">
        <v>359.72</v>
      </c>
      <c r="I7202" s="23">
        <v>30840267.010000002</v>
      </c>
      <c r="J7202" s="23">
        <v>408.47</v>
      </c>
      <c r="K7202" s="23">
        <v>1</v>
      </c>
      <c r="L7202" s="23">
        <v>1</v>
      </c>
      <c r="M7202" s="21" t="s">
        <v>50</v>
      </c>
      <c r="N7202" s="21" t="s">
        <v>1462</v>
      </c>
      <c r="O7202" s="22"/>
      <c r="P7202" s="23">
        <v>67852.25</v>
      </c>
    </row>
    <row r="7203" spans="1:16" ht="45" x14ac:dyDescent="0.25">
      <c r="A7203" s="21" t="s">
        <v>10960</v>
      </c>
      <c r="B7203" s="21" t="s">
        <v>49</v>
      </c>
      <c r="C7203" s="22"/>
      <c r="D7203" s="22"/>
      <c r="E7203" s="22"/>
      <c r="F7203" s="22"/>
      <c r="G7203" s="22"/>
      <c r="H7203" s="22"/>
      <c r="I7203" s="22"/>
      <c r="J7203" s="22"/>
      <c r="K7203" s="23">
        <v>1</v>
      </c>
      <c r="L7203" s="23">
        <v>1</v>
      </c>
      <c r="M7203" s="21" t="s">
        <v>50</v>
      </c>
      <c r="N7203" s="21" t="s">
        <v>50</v>
      </c>
      <c r="O7203" s="22"/>
      <c r="P7203" s="22"/>
    </row>
    <row r="7204" spans="1:16" ht="45" x14ac:dyDescent="0.25">
      <c r="A7204" s="21" t="s">
        <v>1357</v>
      </c>
      <c r="B7204" s="21" t="s">
        <v>49</v>
      </c>
      <c r="C7204" s="23">
        <v>3145336.22</v>
      </c>
      <c r="D7204" s="23">
        <v>2355.11</v>
      </c>
      <c r="E7204" s="23">
        <v>12110033.470000001</v>
      </c>
      <c r="F7204" s="23">
        <v>2709.14</v>
      </c>
      <c r="G7204" s="23">
        <v>9679028.1699999999</v>
      </c>
      <c r="H7204" s="23">
        <v>2304.17</v>
      </c>
      <c r="I7204" s="23">
        <v>10310832.539999999</v>
      </c>
      <c r="J7204" s="23">
        <v>1677.69</v>
      </c>
      <c r="K7204" s="23">
        <v>1</v>
      </c>
      <c r="L7204" s="23">
        <v>1</v>
      </c>
      <c r="M7204" s="21" t="s">
        <v>50</v>
      </c>
      <c r="N7204" s="21" t="s">
        <v>5192</v>
      </c>
      <c r="O7204" s="22"/>
      <c r="P7204" s="23">
        <v>4640</v>
      </c>
    </row>
    <row r="7205" spans="1:16" ht="45" x14ac:dyDescent="0.25">
      <c r="A7205" s="21" t="s">
        <v>4862</v>
      </c>
      <c r="B7205" s="21" t="s">
        <v>49</v>
      </c>
      <c r="C7205" s="23">
        <v>59176997.259999998</v>
      </c>
      <c r="D7205" s="23">
        <v>30.7</v>
      </c>
      <c r="E7205" s="23">
        <v>16398502.189999999</v>
      </c>
      <c r="F7205" s="23">
        <v>31.61</v>
      </c>
      <c r="G7205" s="23">
        <v>16813082.23</v>
      </c>
      <c r="H7205" s="23">
        <v>32.6</v>
      </c>
      <c r="I7205" s="23">
        <v>14360797.6</v>
      </c>
      <c r="J7205" s="23">
        <v>28.63</v>
      </c>
      <c r="K7205" s="23">
        <v>1</v>
      </c>
      <c r="L7205" s="23">
        <v>1</v>
      </c>
      <c r="M7205" s="21" t="s">
        <v>50</v>
      </c>
      <c r="N7205" s="21" t="s">
        <v>58</v>
      </c>
      <c r="O7205" s="22"/>
      <c r="P7205" s="23">
        <v>370027</v>
      </c>
    </row>
    <row r="7206" spans="1:16" ht="45" x14ac:dyDescent="0.25">
      <c r="A7206" s="21" t="s">
        <v>10961</v>
      </c>
      <c r="B7206" s="21" t="s">
        <v>49</v>
      </c>
      <c r="C7206" s="22"/>
      <c r="D7206" s="22"/>
      <c r="E7206" s="22"/>
      <c r="F7206" s="22"/>
      <c r="G7206" s="22"/>
      <c r="H7206" s="22"/>
      <c r="I7206" s="22"/>
      <c r="J7206" s="22"/>
      <c r="K7206" s="23">
        <v>1</v>
      </c>
      <c r="L7206" s="23">
        <v>1</v>
      </c>
      <c r="M7206" s="21" t="s">
        <v>50</v>
      </c>
      <c r="N7206" s="21" t="s">
        <v>50</v>
      </c>
      <c r="O7206" s="22"/>
      <c r="P7206" s="22"/>
    </row>
    <row r="7207" spans="1:16" ht="45" x14ac:dyDescent="0.25">
      <c r="A7207" s="21" t="s">
        <v>4864</v>
      </c>
      <c r="B7207" s="21" t="s">
        <v>49</v>
      </c>
      <c r="C7207" s="23">
        <v>7268882.5700000003</v>
      </c>
      <c r="D7207" s="23">
        <v>175.56</v>
      </c>
      <c r="E7207" s="23">
        <v>11168783.15</v>
      </c>
      <c r="F7207" s="23">
        <v>246.37</v>
      </c>
      <c r="G7207" s="23">
        <v>14022359.6</v>
      </c>
      <c r="H7207" s="23">
        <v>359.72</v>
      </c>
      <c r="I7207" s="23">
        <v>8786293.2400000002</v>
      </c>
      <c r="J7207" s="23">
        <v>192.68</v>
      </c>
      <c r="K7207" s="23">
        <v>1</v>
      </c>
      <c r="L7207" s="23">
        <v>1</v>
      </c>
      <c r="M7207" s="21" t="s">
        <v>50</v>
      </c>
      <c r="N7207" s="21" t="s">
        <v>5192</v>
      </c>
      <c r="O7207" s="22"/>
      <c r="P7207" s="23">
        <v>38333</v>
      </c>
    </row>
    <row r="7208" spans="1:16" ht="45" x14ac:dyDescent="0.25">
      <c r="A7208" s="21" t="s">
        <v>10962</v>
      </c>
      <c r="B7208" s="21" t="s">
        <v>49</v>
      </c>
      <c r="C7208" s="22"/>
      <c r="D7208" s="22"/>
      <c r="E7208" s="22"/>
      <c r="F7208" s="22"/>
      <c r="G7208" s="22"/>
      <c r="H7208" s="22"/>
      <c r="I7208" s="22"/>
      <c r="J7208" s="22"/>
      <c r="K7208" s="23">
        <v>1</v>
      </c>
      <c r="L7208" s="23">
        <v>1</v>
      </c>
      <c r="M7208" s="21" t="s">
        <v>50</v>
      </c>
      <c r="N7208" s="21" t="s">
        <v>50</v>
      </c>
      <c r="O7208" s="22"/>
      <c r="P7208" s="22"/>
    </row>
    <row r="7209" spans="1:16" ht="45" x14ac:dyDescent="0.25">
      <c r="A7209" s="21" t="s">
        <v>10963</v>
      </c>
      <c r="B7209" s="21" t="s">
        <v>49</v>
      </c>
      <c r="C7209" s="22"/>
      <c r="D7209" s="22"/>
      <c r="E7209" s="22"/>
      <c r="F7209" s="22"/>
      <c r="G7209" s="22"/>
      <c r="H7209" s="22"/>
      <c r="I7209" s="22"/>
      <c r="J7209" s="22"/>
      <c r="K7209" s="23">
        <v>1</v>
      </c>
      <c r="L7209" s="23">
        <v>1</v>
      </c>
      <c r="M7209" s="21" t="s">
        <v>50</v>
      </c>
      <c r="N7209" s="21" t="s">
        <v>50</v>
      </c>
      <c r="O7209" s="22"/>
      <c r="P7209" s="22"/>
    </row>
    <row r="7210" spans="1:16" ht="45" x14ac:dyDescent="0.25">
      <c r="A7210" s="21" t="s">
        <v>10964</v>
      </c>
      <c r="B7210" s="21" t="s">
        <v>49</v>
      </c>
      <c r="C7210" s="22"/>
      <c r="D7210" s="22"/>
      <c r="E7210" s="22"/>
      <c r="F7210" s="22"/>
      <c r="G7210" s="22"/>
      <c r="H7210" s="22"/>
      <c r="I7210" s="22"/>
      <c r="J7210" s="22"/>
      <c r="K7210" s="23">
        <v>1</v>
      </c>
      <c r="L7210" s="23">
        <v>1</v>
      </c>
      <c r="M7210" s="21" t="s">
        <v>50</v>
      </c>
      <c r="N7210" s="21" t="s">
        <v>50</v>
      </c>
      <c r="O7210" s="22"/>
      <c r="P7210" s="22"/>
    </row>
    <row r="7211" spans="1:16" ht="45" x14ac:dyDescent="0.25">
      <c r="A7211" s="21" t="s">
        <v>10965</v>
      </c>
      <c r="B7211" s="21" t="s">
        <v>49</v>
      </c>
      <c r="C7211" s="22"/>
      <c r="D7211" s="22"/>
      <c r="E7211" s="22"/>
      <c r="F7211" s="22"/>
      <c r="G7211" s="22"/>
      <c r="H7211" s="22"/>
      <c r="I7211" s="22"/>
      <c r="J7211" s="22"/>
      <c r="K7211" s="23">
        <v>1</v>
      </c>
      <c r="L7211" s="23">
        <v>1</v>
      </c>
      <c r="M7211" s="21" t="s">
        <v>50</v>
      </c>
      <c r="N7211" s="21" t="s">
        <v>50</v>
      </c>
      <c r="O7211" s="22"/>
      <c r="P7211" s="22"/>
    </row>
    <row r="7212" spans="1:16" ht="45" x14ac:dyDescent="0.25">
      <c r="A7212" s="21" t="s">
        <v>10966</v>
      </c>
      <c r="B7212" s="21" t="s">
        <v>49</v>
      </c>
      <c r="C7212" s="22"/>
      <c r="D7212" s="22"/>
      <c r="E7212" s="22"/>
      <c r="F7212" s="22"/>
      <c r="G7212" s="22"/>
      <c r="H7212" s="22"/>
      <c r="I7212" s="22"/>
      <c r="J7212" s="22"/>
      <c r="K7212" s="23">
        <v>1</v>
      </c>
      <c r="L7212" s="23">
        <v>1</v>
      </c>
      <c r="M7212" s="21" t="s">
        <v>50</v>
      </c>
      <c r="N7212" s="21" t="s">
        <v>50</v>
      </c>
      <c r="O7212" s="22"/>
      <c r="P7212" s="22"/>
    </row>
    <row r="7213" spans="1:16" ht="45" x14ac:dyDescent="0.25">
      <c r="A7213" s="21" t="s">
        <v>10967</v>
      </c>
      <c r="B7213" s="21" t="s">
        <v>49</v>
      </c>
      <c r="C7213" s="22"/>
      <c r="D7213" s="22"/>
      <c r="E7213" s="22"/>
      <c r="F7213" s="22"/>
      <c r="G7213" s="22"/>
      <c r="H7213" s="22"/>
      <c r="I7213" s="22"/>
      <c r="J7213" s="22"/>
      <c r="K7213" s="23">
        <v>1</v>
      </c>
      <c r="L7213" s="23">
        <v>1</v>
      </c>
      <c r="M7213" s="21" t="s">
        <v>50</v>
      </c>
      <c r="N7213" s="21" t="s">
        <v>50</v>
      </c>
      <c r="O7213" s="22"/>
      <c r="P7213" s="22"/>
    </row>
    <row r="7214" spans="1:16" ht="45" x14ac:dyDescent="0.25">
      <c r="A7214" s="21" t="s">
        <v>10968</v>
      </c>
      <c r="B7214" s="21" t="s">
        <v>49</v>
      </c>
      <c r="C7214" s="22"/>
      <c r="D7214" s="22"/>
      <c r="E7214" s="22"/>
      <c r="F7214" s="22"/>
      <c r="G7214" s="22"/>
      <c r="H7214" s="22"/>
      <c r="I7214" s="22"/>
      <c r="J7214" s="22"/>
      <c r="K7214" s="23">
        <v>1</v>
      </c>
      <c r="L7214" s="23">
        <v>1</v>
      </c>
      <c r="M7214" s="21" t="s">
        <v>50</v>
      </c>
      <c r="N7214" s="21" t="s">
        <v>50</v>
      </c>
      <c r="O7214" s="22"/>
      <c r="P7214" s="22"/>
    </row>
    <row r="7215" spans="1:16" ht="45" x14ac:dyDescent="0.25">
      <c r="A7215" s="21" t="s">
        <v>10969</v>
      </c>
      <c r="B7215" s="21" t="s">
        <v>49</v>
      </c>
      <c r="C7215" s="22"/>
      <c r="D7215" s="22"/>
      <c r="E7215" s="22"/>
      <c r="F7215" s="22"/>
      <c r="G7215" s="22"/>
      <c r="H7215" s="22"/>
      <c r="I7215" s="22"/>
      <c r="J7215" s="22"/>
      <c r="K7215" s="23">
        <v>1</v>
      </c>
      <c r="L7215" s="23">
        <v>1</v>
      </c>
      <c r="M7215" s="21" t="s">
        <v>50</v>
      </c>
      <c r="N7215" s="21" t="s">
        <v>50</v>
      </c>
      <c r="O7215" s="22"/>
      <c r="P7215" s="22"/>
    </row>
    <row r="7216" spans="1:16" ht="45" x14ac:dyDescent="0.25">
      <c r="A7216" s="21" t="s">
        <v>4866</v>
      </c>
      <c r="B7216" s="21" t="s">
        <v>49</v>
      </c>
      <c r="C7216" s="23">
        <v>90463979.349999994</v>
      </c>
      <c r="D7216" s="23">
        <v>428.53</v>
      </c>
      <c r="E7216" s="23">
        <v>51298927.060000002</v>
      </c>
      <c r="F7216" s="23">
        <v>237.09</v>
      </c>
      <c r="G7216" s="23">
        <v>75519164.760000005</v>
      </c>
      <c r="H7216" s="23">
        <v>394.95</v>
      </c>
      <c r="I7216" s="23">
        <v>55028619.640000001</v>
      </c>
      <c r="J7216" s="23">
        <v>336.71</v>
      </c>
      <c r="K7216" s="23">
        <v>1</v>
      </c>
      <c r="L7216" s="23">
        <v>1</v>
      </c>
      <c r="M7216" s="21" t="s">
        <v>50</v>
      </c>
      <c r="N7216" s="21" t="s">
        <v>1462</v>
      </c>
      <c r="O7216" s="22"/>
      <c r="P7216" s="23">
        <v>174156.5</v>
      </c>
    </row>
    <row r="7217" spans="1:16" ht="45" x14ac:dyDescent="0.25">
      <c r="A7217" s="21" t="s">
        <v>10970</v>
      </c>
      <c r="B7217" s="21" t="s">
        <v>198</v>
      </c>
      <c r="C7217" s="22"/>
      <c r="D7217" s="22"/>
      <c r="E7217" s="22"/>
      <c r="F7217" s="22"/>
      <c r="G7217" s="22"/>
      <c r="H7217" s="22"/>
      <c r="I7217" s="22"/>
      <c r="J7217" s="22"/>
      <c r="K7217" s="23">
        <v>1</v>
      </c>
      <c r="L7217" s="23">
        <v>1</v>
      </c>
      <c r="M7217" s="21" t="s">
        <v>50</v>
      </c>
      <c r="N7217" s="21" t="s">
        <v>50</v>
      </c>
      <c r="O7217" s="22"/>
      <c r="P7217" s="22"/>
    </row>
    <row r="7218" spans="1:16" ht="45" x14ac:dyDescent="0.25">
      <c r="A7218" s="21" t="s">
        <v>4869</v>
      </c>
      <c r="B7218" s="21" t="s">
        <v>49</v>
      </c>
      <c r="C7218" s="23">
        <v>11810773.68</v>
      </c>
      <c r="D7218" s="23">
        <v>36.17</v>
      </c>
      <c r="E7218" s="23">
        <v>8711123.1799999997</v>
      </c>
      <c r="F7218" s="23">
        <v>17.71</v>
      </c>
      <c r="G7218" s="23">
        <v>44748698.619999997</v>
      </c>
      <c r="H7218" s="23">
        <v>80.09</v>
      </c>
      <c r="I7218" s="23">
        <v>12842120.359999999</v>
      </c>
      <c r="J7218" s="23">
        <v>32</v>
      </c>
      <c r="K7218" s="23">
        <v>1</v>
      </c>
      <c r="L7218" s="23">
        <v>1</v>
      </c>
      <c r="M7218" s="21" t="s">
        <v>50</v>
      </c>
      <c r="N7218" s="21" t="s">
        <v>58</v>
      </c>
      <c r="O7218" s="22"/>
      <c r="P7218" s="23">
        <v>596118.5</v>
      </c>
    </row>
    <row r="7219" spans="1:16" ht="45" x14ac:dyDescent="0.25">
      <c r="A7219" s="21" t="s">
        <v>10971</v>
      </c>
      <c r="B7219" s="21" t="s">
        <v>49</v>
      </c>
      <c r="C7219" s="22"/>
      <c r="D7219" s="22"/>
      <c r="E7219" s="22"/>
      <c r="F7219" s="22"/>
      <c r="G7219" s="22"/>
      <c r="H7219" s="22"/>
      <c r="I7219" s="22"/>
      <c r="J7219" s="22"/>
      <c r="K7219" s="23">
        <v>1</v>
      </c>
      <c r="L7219" s="23">
        <v>1</v>
      </c>
      <c r="M7219" s="21" t="s">
        <v>50</v>
      </c>
      <c r="N7219" s="21" t="s">
        <v>50</v>
      </c>
      <c r="O7219" s="22"/>
      <c r="P7219" s="22"/>
    </row>
    <row r="7220" spans="1:16" ht="45" x14ac:dyDescent="0.25">
      <c r="A7220" s="21" t="s">
        <v>10972</v>
      </c>
      <c r="B7220" s="21" t="s">
        <v>49</v>
      </c>
      <c r="C7220" s="22"/>
      <c r="D7220" s="22"/>
      <c r="E7220" s="22"/>
      <c r="F7220" s="22"/>
      <c r="G7220" s="22"/>
      <c r="H7220" s="22"/>
      <c r="I7220" s="22"/>
      <c r="J7220" s="22"/>
      <c r="K7220" s="23">
        <v>1</v>
      </c>
      <c r="L7220" s="23">
        <v>1</v>
      </c>
      <c r="M7220" s="21" t="s">
        <v>50</v>
      </c>
      <c r="N7220" s="21" t="s">
        <v>50</v>
      </c>
      <c r="O7220" s="22"/>
      <c r="P7220" s="22"/>
    </row>
    <row r="7221" spans="1:16" ht="45" x14ac:dyDescent="0.25">
      <c r="A7221" s="21" t="s">
        <v>10973</v>
      </c>
      <c r="B7221" s="21" t="s">
        <v>49</v>
      </c>
      <c r="C7221" s="22"/>
      <c r="D7221" s="22"/>
      <c r="E7221" s="22"/>
      <c r="F7221" s="22"/>
      <c r="G7221" s="22"/>
      <c r="H7221" s="22"/>
      <c r="I7221" s="22"/>
      <c r="J7221" s="22"/>
      <c r="K7221" s="23">
        <v>1</v>
      </c>
      <c r="L7221" s="23">
        <v>1</v>
      </c>
      <c r="M7221" s="21" t="s">
        <v>50</v>
      </c>
      <c r="N7221" s="21" t="s">
        <v>50</v>
      </c>
      <c r="O7221" s="22"/>
      <c r="P7221" s="22"/>
    </row>
    <row r="7222" spans="1:16" ht="45" x14ac:dyDescent="0.25">
      <c r="A7222" s="21" t="s">
        <v>10974</v>
      </c>
      <c r="B7222" s="21" t="s">
        <v>49</v>
      </c>
      <c r="C7222" s="22"/>
      <c r="D7222" s="22"/>
      <c r="E7222" s="22"/>
      <c r="F7222" s="22"/>
      <c r="G7222" s="22"/>
      <c r="H7222" s="22"/>
      <c r="I7222" s="22"/>
      <c r="J7222" s="22"/>
      <c r="K7222" s="23">
        <v>1</v>
      </c>
      <c r="L7222" s="23">
        <v>1</v>
      </c>
      <c r="M7222" s="21" t="s">
        <v>50</v>
      </c>
      <c r="N7222" s="21" t="s">
        <v>50</v>
      </c>
      <c r="O7222" s="22"/>
      <c r="P7222" s="22"/>
    </row>
    <row r="7223" spans="1:16" ht="45" x14ac:dyDescent="0.25">
      <c r="A7223" s="21" t="s">
        <v>10975</v>
      </c>
      <c r="B7223" s="21" t="s">
        <v>49</v>
      </c>
      <c r="C7223" s="22"/>
      <c r="D7223" s="22"/>
      <c r="E7223" s="22"/>
      <c r="F7223" s="22"/>
      <c r="G7223" s="22"/>
      <c r="H7223" s="22"/>
      <c r="I7223" s="22"/>
      <c r="J7223" s="22"/>
      <c r="K7223" s="23">
        <v>1</v>
      </c>
      <c r="L7223" s="23">
        <v>1</v>
      </c>
      <c r="M7223" s="21" t="s">
        <v>50</v>
      </c>
      <c r="N7223" s="21" t="s">
        <v>50</v>
      </c>
      <c r="O7223" s="22"/>
      <c r="P7223" s="22"/>
    </row>
    <row r="7224" spans="1:16" ht="45" x14ac:dyDescent="0.25">
      <c r="A7224" s="21" t="s">
        <v>1358</v>
      </c>
      <c r="B7224" s="21" t="s">
        <v>49</v>
      </c>
      <c r="C7224" s="23">
        <v>9790855.0500000007</v>
      </c>
      <c r="D7224" s="23">
        <v>33.979999999999997</v>
      </c>
      <c r="E7224" s="23">
        <v>11695629.060000001</v>
      </c>
      <c r="F7224" s="23">
        <v>23.48</v>
      </c>
      <c r="G7224" s="23">
        <v>28491981.140000001</v>
      </c>
      <c r="H7224" s="23">
        <v>32.9</v>
      </c>
      <c r="I7224" s="23">
        <v>39498072.539999999</v>
      </c>
      <c r="J7224" s="23">
        <v>59.65</v>
      </c>
      <c r="K7224" s="23">
        <v>1</v>
      </c>
      <c r="L7224" s="23">
        <v>1</v>
      </c>
      <c r="M7224" s="21" t="s">
        <v>50</v>
      </c>
      <c r="N7224" s="21" t="s">
        <v>58</v>
      </c>
      <c r="O7224" s="22"/>
      <c r="P7224" s="23">
        <v>554967.25</v>
      </c>
    </row>
    <row r="7225" spans="1:16" ht="45" x14ac:dyDescent="0.25">
      <c r="A7225" s="21" t="s">
        <v>10976</v>
      </c>
      <c r="B7225" s="21" t="s">
        <v>49</v>
      </c>
      <c r="C7225" s="22"/>
      <c r="D7225" s="22"/>
      <c r="E7225" s="22"/>
      <c r="F7225" s="22"/>
      <c r="G7225" s="22"/>
      <c r="H7225" s="22"/>
      <c r="I7225" s="22"/>
      <c r="J7225" s="22"/>
      <c r="K7225" s="23">
        <v>1</v>
      </c>
      <c r="L7225" s="23">
        <v>1</v>
      </c>
      <c r="M7225" s="21" t="s">
        <v>50</v>
      </c>
      <c r="N7225" s="21" t="s">
        <v>50</v>
      </c>
      <c r="O7225" s="22"/>
      <c r="P7225" s="22"/>
    </row>
    <row r="7226" spans="1:16" ht="45" x14ac:dyDescent="0.25">
      <c r="A7226" s="21" t="s">
        <v>10977</v>
      </c>
      <c r="B7226" s="21" t="s">
        <v>49</v>
      </c>
      <c r="C7226" s="22"/>
      <c r="D7226" s="22"/>
      <c r="E7226" s="22"/>
      <c r="F7226" s="22"/>
      <c r="G7226" s="22"/>
      <c r="H7226" s="22"/>
      <c r="I7226" s="22"/>
      <c r="J7226" s="22"/>
      <c r="K7226" s="23">
        <v>1</v>
      </c>
      <c r="L7226" s="23">
        <v>1</v>
      </c>
      <c r="M7226" s="21" t="s">
        <v>50</v>
      </c>
      <c r="N7226" s="21" t="s">
        <v>50</v>
      </c>
      <c r="O7226" s="22"/>
      <c r="P7226" s="22"/>
    </row>
    <row r="7227" spans="1:16" ht="45" x14ac:dyDescent="0.25">
      <c r="A7227" s="21" t="s">
        <v>10978</v>
      </c>
      <c r="B7227" s="21" t="s">
        <v>49</v>
      </c>
      <c r="C7227" s="22"/>
      <c r="D7227" s="22"/>
      <c r="E7227" s="22"/>
      <c r="F7227" s="22"/>
      <c r="G7227" s="22"/>
      <c r="H7227" s="22"/>
      <c r="I7227" s="22"/>
      <c r="J7227" s="22"/>
      <c r="K7227" s="23">
        <v>1</v>
      </c>
      <c r="L7227" s="23">
        <v>1</v>
      </c>
      <c r="M7227" s="21" t="s">
        <v>50</v>
      </c>
      <c r="N7227" s="21" t="s">
        <v>50</v>
      </c>
      <c r="O7227" s="22"/>
      <c r="P7227" s="22"/>
    </row>
    <row r="7228" spans="1:16" ht="45" x14ac:dyDescent="0.25">
      <c r="A7228" s="21" t="s">
        <v>10979</v>
      </c>
      <c r="B7228" s="21" t="s">
        <v>49</v>
      </c>
      <c r="C7228" s="22"/>
      <c r="D7228" s="22"/>
      <c r="E7228" s="22"/>
      <c r="F7228" s="22"/>
      <c r="G7228" s="22"/>
      <c r="H7228" s="22"/>
      <c r="I7228" s="22"/>
      <c r="J7228" s="22"/>
      <c r="K7228" s="23">
        <v>1</v>
      </c>
      <c r="L7228" s="23">
        <v>1</v>
      </c>
      <c r="M7228" s="21" t="s">
        <v>50</v>
      </c>
      <c r="N7228" s="21" t="s">
        <v>50</v>
      </c>
      <c r="O7228" s="22"/>
      <c r="P7228" s="22"/>
    </row>
    <row r="7229" spans="1:16" ht="45" x14ac:dyDescent="0.25">
      <c r="A7229" s="21" t="s">
        <v>10980</v>
      </c>
      <c r="B7229" s="21" t="s">
        <v>49</v>
      </c>
      <c r="C7229" s="22"/>
      <c r="D7229" s="22"/>
      <c r="E7229" s="22"/>
      <c r="F7229" s="22"/>
      <c r="G7229" s="22"/>
      <c r="H7229" s="22"/>
      <c r="I7229" s="22"/>
      <c r="J7229" s="22"/>
      <c r="K7229" s="23">
        <v>1</v>
      </c>
      <c r="L7229" s="23">
        <v>1</v>
      </c>
      <c r="M7229" s="21" t="s">
        <v>50</v>
      </c>
      <c r="N7229" s="21" t="s">
        <v>50</v>
      </c>
      <c r="O7229" s="22"/>
      <c r="P7229" s="22"/>
    </row>
    <row r="7230" spans="1:16" ht="45" x14ac:dyDescent="0.25">
      <c r="A7230" s="21" t="s">
        <v>10981</v>
      </c>
      <c r="B7230" s="21" t="s">
        <v>49</v>
      </c>
      <c r="C7230" s="22"/>
      <c r="D7230" s="22"/>
      <c r="E7230" s="22"/>
      <c r="F7230" s="22"/>
      <c r="G7230" s="22"/>
      <c r="H7230" s="22"/>
      <c r="I7230" s="22"/>
      <c r="J7230" s="22"/>
      <c r="K7230" s="23">
        <v>1</v>
      </c>
      <c r="L7230" s="23">
        <v>1</v>
      </c>
      <c r="M7230" s="21" t="s">
        <v>50</v>
      </c>
      <c r="N7230" s="21" t="s">
        <v>50</v>
      </c>
      <c r="O7230" s="22"/>
      <c r="P7230" s="22"/>
    </row>
    <row r="7231" spans="1:16" ht="45" x14ac:dyDescent="0.25">
      <c r="A7231" s="21" t="s">
        <v>10982</v>
      </c>
      <c r="B7231" s="21" t="s">
        <v>49</v>
      </c>
      <c r="C7231" s="22"/>
      <c r="D7231" s="22"/>
      <c r="E7231" s="22"/>
      <c r="F7231" s="22"/>
      <c r="G7231" s="22"/>
      <c r="H7231" s="22"/>
      <c r="I7231" s="22"/>
      <c r="J7231" s="22"/>
      <c r="K7231" s="23">
        <v>1</v>
      </c>
      <c r="L7231" s="23">
        <v>1</v>
      </c>
      <c r="M7231" s="21" t="s">
        <v>50</v>
      </c>
      <c r="N7231" s="21" t="s">
        <v>50</v>
      </c>
      <c r="O7231" s="22"/>
      <c r="P7231" s="22"/>
    </row>
    <row r="7232" spans="1:16" ht="45" x14ac:dyDescent="0.25">
      <c r="A7232" s="21" t="s">
        <v>10983</v>
      </c>
      <c r="B7232" s="21" t="s">
        <v>49</v>
      </c>
      <c r="C7232" s="22"/>
      <c r="D7232" s="22"/>
      <c r="E7232" s="22"/>
      <c r="F7232" s="22"/>
      <c r="G7232" s="22"/>
      <c r="H7232" s="22"/>
      <c r="I7232" s="22"/>
      <c r="J7232" s="22"/>
      <c r="K7232" s="23">
        <v>1</v>
      </c>
      <c r="L7232" s="23">
        <v>1</v>
      </c>
      <c r="M7232" s="21" t="s">
        <v>50</v>
      </c>
      <c r="N7232" s="21" t="s">
        <v>50</v>
      </c>
      <c r="O7232" s="22"/>
      <c r="P7232" s="22"/>
    </row>
    <row r="7233" spans="1:16" ht="45" x14ac:dyDescent="0.25">
      <c r="A7233" s="21" t="s">
        <v>10984</v>
      </c>
      <c r="B7233" s="21" t="s">
        <v>49</v>
      </c>
      <c r="C7233" s="22"/>
      <c r="D7233" s="22"/>
      <c r="E7233" s="22"/>
      <c r="F7233" s="22"/>
      <c r="G7233" s="22"/>
      <c r="H7233" s="22"/>
      <c r="I7233" s="22"/>
      <c r="J7233" s="22"/>
      <c r="K7233" s="23">
        <v>1</v>
      </c>
      <c r="L7233" s="23">
        <v>1</v>
      </c>
      <c r="M7233" s="21" t="s">
        <v>50</v>
      </c>
      <c r="N7233" s="21" t="s">
        <v>50</v>
      </c>
      <c r="O7233" s="22"/>
      <c r="P7233" s="22"/>
    </row>
    <row r="7234" spans="1:16" ht="45" x14ac:dyDescent="0.25">
      <c r="A7234" s="21" t="s">
        <v>4874</v>
      </c>
      <c r="B7234" s="21" t="s">
        <v>49</v>
      </c>
      <c r="C7234" s="23">
        <v>34140947.450000003</v>
      </c>
      <c r="D7234" s="23">
        <v>218.06</v>
      </c>
      <c r="E7234" s="23">
        <v>31782423.170000002</v>
      </c>
      <c r="F7234" s="23">
        <v>148.21</v>
      </c>
      <c r="G7234" s="23">
        <v>25436611.48</v>
      </c>
      <c r="H7234" s="23">
        <v>134.37</v>
      </c>
      <c r="I7234" s="23">
        <v>48944112.43</v>
      </c>
      <c r="J7234" s="23">
        <v>214.79</v>
      </c>
      <c r="K7234" s="23">
        <v>1</v>
      </c>
      <c r="L7234" s="23">
        <v>1</v>
      </c>
      <c r="M7234" s="21" t="s">
        <v>50</v>
      </c>
      <c r="N7234" s="21" t="s">
        <v>1462</v>
      </c>
      <c r="O7234" s="22"/>
      <c r="P7234" s="23">
        <v>182560</v>
      </c>
    </row>
    <row r="7235" spans="1:16" ht="45" x14ac:dyDescent="0.25">
      <c r="A7235" s="21" t="s">
        <v>10985</v>
      </c>
      <c r="B7235" s="21" t="s">
        <v>49</v>
      </c>
      <c r="C7235" s="22"/>
      <c r="D7235" s="22"/>
      <c r="E7235" s="22"/>
      <c r="F7235" s="22"/>
      <c r="G7235" s="22"/>
      <c r="H7235" s="22"/>
      <c r="I7235" s="22"/>
      <c r="J7235" s="22"/>
      <c r="K7235" s="23">
        <v>1</v>
      </c>
      <c r="L7235" s="23">
        <v>1</v>
      </c>
      <c r="M7235" s="21" t="s">
        <v>50</v>
      </c>
      <c r="N7235" s="21" t="s">
        <v>50</v>
      </c>
      <c r="O7235" s="22"/>
      <c r="P7235" s="22"/>
    </row>
    <row r="7236" spans="1:16" ht="45" x14ac:dyDescent="0.25">
      <c r="A7236" s="21" t="s">
        <v>10986</v>
      </c>
      <c r="B7236" s="21" t="s">
        <v>49</v>
      </c>
      <c r="C7236" s="22"/>
      <c r="D7236" s="22"/>
      <c r="E7236" s="22"/>
      <c r="F7236" s="22"/>
      <c r="G7236" s="22"/>
      <c r="H7236" s="22"/>
      <c r="I7236" s="22"/>
      <c r="J7236" s="22"/>
      <c r="K7236" s="23">
        <v>1</v>
      </c>
      <c r="L7236" s="23">
        <v>1</v>
      </c>
      <c r="M7236" s="21" t="s">
        <v>50</v>
      </c>
      <c r="N7236" s="21" t="s">
        <v>50</v>
      </c>
      <c r="O7236" s="22"/>
      <c r="P7236" s="22"/>
    </row>
    <row r="7237" spans="1:16" ht="45" x14ac:dyDescent="0.25">
      <c r="A7237" s="21" t="s">
        <v>10987</v>
      </c>
      <c r="B7237" s="21" t="s">
        <v>49</v>
      </c>
      <c r="C7237" s="22"/>
      <c r="D7237" s="22"/>
      <c r="E7237" s="22"/>
      <c r="F7237" s="22"/>
      <c r="G7237" s="22"/>
      <c r="H7237" s="22"/>
      <c r="I7237" s="22"/>
      <c r="J7237" s="22"/>
      <c r="K7237" s="23">
        <v>1</v>
      </c>
      <c r="L7237" s="23">
        <v>1</v>
      </c>
      <c r="M7237" s="21" t="s">
        <v>50</v>
      </c>
      <c r="N7237" s="21" t="s">
        <v>50</v>
      </c>
      <c r="O7237" s="22"/>
      <c r="P7237" s="22"/>
    </row>
    <row r="7238" spans="1:16" ht="45" x14ac:dyDescent="0.25">
      <c r="A7238" s="21" t="s">
        <v>10988</v>
      </c>
      <c r="B7238" s="21" t="s">
        <v>49</v>
      </c>
      <c r="C7238" s="22"/>
      <c r="D7238" s="22"/>
      <c r="E7238" s="22"/>
      <c r="F7238" s="22"/>
      <c r="G7238" s="22"/>
      <c r="H7238" s="22"/>
      <c r="I7238" s="22"/>
      <c r="J7238" s="22"/>
      <c r="K7238" s="23">
        <v>1</v>
      </c>
      <c r="L7238" s="23">
        <v>1</v>
      </c>
      <c r="M7238" s="21" t="s">
        <v>50</v>
      </c>
      <c r="N7238" s="21" t="s">
        <v>50</v>
      </c>
      <c r="O7238" s="22"/>
      <c r="P7238" s="22"/>
    </row>
    <row r="7239" spans="1:16" ht="45" x14ac:dyDescent="0.25">
      <c r="A7239" s="21" t="s">
        <v>10989</v>
      </c>
      <c r="B7239" s="21" t="s">
        <v>49</v>
      </c>
      <c r="C7239" s="22"/>
      <c r="D7239" s="22"/>
      <c r="E7239" s="22"/>
      <c r="F7239" s="22"/>
      <c r="G7239" s="22"/>
      <c r="H7239" s="22"/>
      <c r="I7239" s="22"/>
      <c r="J7239" s="22"/>
      <c r="K7239" s="23">
        <v>1</v>
      </c>
      <c r="L7239" s="23">
        <v>1</v>
      </c>
      <c r="M7239" s="21" t="s">
        <v>50</v>
      </c>
      <c r="N7239" s="21" t="s">
        <v>50</v>
      </c>
      <c r="O7239" s="22"/>
      <c r="P7239" s="22"/>
    </row>
    <row r="7240" spans="1:16" ht="45" x14ac:dyDescent="0.25">
      <c r="A7240" s="21" t="s">
        <v>10990</v>
      </c>
      <c r="B7240" s="21" t="s">
        <v>49</v>
      </c>
      <c r="C7240" s="22"/>
      <c r="D7240" s="22"/>
      <c r="E7240" s="22"/>
      <c r="F7240" s="22"/>
      <c r="G7240" s="22"/>
      <c r="H7240" s="22"/>
      <c r="I7240" s="22"/>
      <c r="J7240" s="22"/>
      <c r="K7240" s="23">
        <v>1</v>
      </c>
      <c r="L7240" s="23">
        <v>1</v>
      </c>
      <c r="M7240" s="21" t="s">
        <v>50</v>
      </c>
      <c r="N7240" s="21" t="s">
        <v>50</v>
      </c>
      <c r="O7240" s="22"/>
      <c r="P7240" s="22"/>
    </row>
    <row r="7241" spans="1:16" ht="45" x14ac:dyDescent="0.25">
      <c r="A7241" s="21" t="s">
        <v>10991</v>
      </c>
      <c r="B7241" s="21" t="s">
        <v>49</v>
      </c>
      <c r="C7241" s="22"/>
      <c r="D7241" s="22"/>
      <c r="E7241" s="22"/>
      <c r="F7241" s="22"/>
      <c r="G7241" s="22"/>
      <c r="H7241" s="22"/>
      <c r="I7241" s="22"/>
      <c r="J7241" s="22"/>
      <c r="K7241" s="23">
        <v>1</v>
      </c>
      <c r="L7241" s="23">
        <v>1</v>
      </c>
      <c r="M7241" s="21" t="s">
        <v>50</v>
      </c>
      <c r="N7241" s="21" t="s">
        <v>50</v>
      </c>
      <c r="O7241" s="22"/>
      <c r="P7241" s="22"/>
    </row>
    <row r="7242" spans="1:16" ht="45" x14ac:dyDescent="0.25">
      <c r="A7242" s="21" t="s">
        <v>10992</v>
      </c>
      <c r="B7242" s="21" t="s">
        <v>49</v>
      </c>
      <c r="C7242" s="22"/>
      <c r="D7242" s="22"/>
      <c r="E7242" s="22"/>
      <c r="F7242" s="22"/>
      <c r="G7242" s="22"/>
      <c r="H7242" s="22"/>
      <c r="I7242" s="22"/>
      <c r="J7242" s="22"/>
      <c r="K7242" s="23">
        <v>1</v>
      </c>
      <c r="L7242" s="23">
        <v>1</v>
      </c>
      <c r="M7242" s="21" t="s">
        <v>50</v>
      </c>
      <c r="N7242" s="21" t="s">
        <v>50</v>
      </c>
      <c r="O7242" s="22"/>
      <c r="P7242" s="22"/>
    </row>
    <row r="7243" spans="1:16" ht="45" x14ac:dyDescent="0.25">
      <c r="A7243" s="21" t="s">
        <v>10993</v>
      </c>
      <c r="B7243" s="21" t="s">
        <v>49</v>
      </c>
      <c r="C7243" s="22"/>
      <c r="D7243" s="22"/>
      <c r="E7243" s="22"/>
      <c r="F7243" s="22"/>
      <c r="G7243" s="22"/>
      <c r="H7243" s="22"/>
      <c r="I7243" s="22"/>
      <c r="J7243" s="22"/>
      <c r="K7243" s="23">
        <v>1</v>
      </c>
      <c r="L7243" s="23">
        <v>1</v>
      </c>
      <c r="M7243" s="21" t="s">
        <v>50</v>
      </c>
      <c r="N7243" s="21" t="s">
        <v>50</v>
      </c>
      <c r="O7243" s="22"/>
      <c r="P7243" s="22"/>
    </row>
    <row r="7244" spans="1:16" ht="45" x14ac:dyDescent="0.25">
      <c r="A7244" s="21" t="s">
        <v>10994</v>
      </c>
      <c r="B7244" s="21" t="s">
        <v>49</v>
      </c>
      <c r="C7244" s="22"/>
      <c r="D7244" s="22"/>
      <c r="E7244" s="22"/>
      <c r="F7244" s="22"/>
      <c r="G7244" s="22"/>
      <c r="H7244" s="22"/>
      <c r="I7244" s="22"/>
      <c r="J7244" s="22"/>
      <c r="K7244" s="23">
        <v>1</v>
      </c>
      <c r="L7244" s="23">
        <v>1</v>
      </c>
      <c r="M7244" s="21" t="s">
        <v>50</v>
      </c>
      <c r="N7244" s="21" t="s">
        <v>50</v>
      </c>
      <c r="O7244" s="22"/>
      <c r="P7244" s="22"/>
    </row>
    <row r="7245" spans="1:16" ht="45" x14ac:dyDescent="0.25">
      <c r="A7245" s="21" t="s">
        <v>10995</v>
      </c>
      <c r="B7245" s="21" t="s">
        <v>49</v>
      </c>
      <c r="C7245" s="22"/>
      <c r="D7245" s="22"/>
      <c r="E7245" s="22"/>
      <c r="F7245" s="22"/>
      <c r="G7245" s="22"/>
      <c r="H7245" s="22"/>
      <c r="I7245" s="22"/>
      <c r="J7245" s="22"/>
      <c r="K7245" s="23">
        <v>1</v>
      </c>
      <c r="L7245" s="23">
        <v>1</v>
      </c>
      <c r="M7245" s="21" t="s">
        <v>50</v>
      </c>
      <c r="N7245" s="21" t="s">
        <v>50</v>
      </c>
      <c r="O7245" s="22"/>
      <c r="P7245" s="22"/>
    </row>
    <row r="7246" spans="1:16" ht="45" x14ac:dyDescent="0.25">
      <c r="A7246" s="21" t="s">
        <v>10996</v>
      </c>
      <c r="B7246" s="21" t="s">
        <v>49</v>
      </c>
      <c r="C7246" s="22"/>
      <c r="D7246" s="22"/>
      <c r="E7246" s="22"/>
      <c r="F7246" s="22"/>
      <c r="G7246" s="22"/>
      <c r="H7246" s="22"/>
      <c r="I7246" s="22"/>
      <c r="J7246" s="22"/>
      <c r="K7246" s="23">
        <v>1</v>
      </c>
      <c r="L7246" s="23">
        <v>1</v>
      </c>
      <c r="M7246" s="21" t="s">
        <v>50</v>
      </c>
      <c r="N7246" s="21" t="s">
        <v>50</v>
      </c>
      <c r="O7246" s="22"/>
      <c r="P7246" s="22"/>
    </row>
    <row r="7247" spans="1:16" ht="45" x14ac:dyDescent="0.25">
      <c r="A7247" s="21" t="s">
        <v>10997</v>
      </c>
      <c r="B7247" s="21" t="s">
        <v>49</v>
      </c>
      <c r="C7247" s="22"/>
      <c r="D7247" s="22"/>
      <c r="E7247" s="22"/>
      <c r="F7247" s="22"/>
      <c r="G7247" s="22"/>
      <c r="H7247" s="22"/>
      <c r="I7247" s="22"/>
      <c r="J7247" s="22"/>
      <c r="K7247" s="23">
        <v>1</v>
      </c>
      <c r="L7247" s="23">
        <v>1</v>
      </c>
      <c r="M7247" s="21" t="s">
        <v>50</v>
      </c>
      <c r="N7247" s="21" t="s">
        <v>50</v>
      </c>
      <c r="O7247" s="22"/>
      <c r="P7247" s="22"/>
    </row>
    <row r="7248" spans="1:16" ht="45" x14ac:dyDescent="0.25">
      <c r="A7248" s="21" t="s">
        <v>10998</v>
      </c>
      <c r="B7248" s="21" t="s">
        <v>49</v>
      </c>
      <c r="C7248" s="22"/>
      <c r="D7248" s="22"/>
      <c r="E7248" s="22"/>
      <c r="F7248" s="22"/>
      <c r="G7248" s="22"/>
      <c r="H7248" s="22"/>
      <c r="I7248" s="22"/>
      <c r="J7248" s="22"/>
      <c r="K7248" s="23">
        <v>1</v>
      </c>
      <c r="L7248" s="23">
        <v>1</v>
      </c>
      <c r="M7248" s="21" t="s">
        <v>50</v>
      </c>
      <c r="N7248" s="21" t="s">
        <v>50</v>
      </c>
      <c r="O7248" s="22"/>
      <c r="P7248" s="22"/>
    </row>
    <row r="7249" spans="1:16" ht="45" x14ac:dyDescent="0.25">
      <c r="A7249" s="21" t="s">
        <v>10999</v>
      </c>
      <c r="B7249" s="21" t="s">
        <v>49</v>
      </c>
      <c r="C7249" s="22"/>
      <c r="D7249" s="22"/>
      <c r="E7249" s="22"/>
      <c r="F7249" s="22"/>
      <c r="G7249" s="22"/>
      <c r="H7249" s="22"/>
      <c r="I7249" s="22"/>
      <c r="J7249" s="22"/>
      <c r="K7249" s="23">
        <v>1</v>
      </c>
      <c r="L7249" s="23">
        <v>1</v>
      </c>
      <c r="M7249" s="21" t="s">
        <v>50</v>
      </c>
      <c r="N7249" s="21" t="s">
        <v>50</v>
      </c>
      <c r="O7249" s="22"/>
      <c r="P7249" s="22"/>
    </row>
    <row r="7250" spans="1:16" ht="45" x14ac:dyDescent="0.25">
      <c r="A7250" s="21" t="s">
        <v>11000</v>
      </c>
      <c r="B7250" s="21" t="s">
        <v>49</v>
      </c>
      <c r="C7250" s="22"/>
      <c r="D7250" s="22"/>
      <c r="E7250" s="22"/>
      <c r="F7250" s="22"/>
      <c r="G7250" s="22"/>
      <c r="H7250" s="22"/>
      <c r="I7250" s="22"/>
      <c r="J7250" s="22"/>
      <c r="K7250" s="23">
        <v>1</v>
      </c>
      <c r="L7250" s="23">
        <v>1</v>
      </c>
      <c r="M7250" s="21" t="s">
        <v>50</v>
      </c>
      <c r="N7250" s="21" t="s">
        <v>50</v>
      </c>
      <c r="O7250" s="22"/>
      <c r="P7250" s="22"/>
    </row>
    <row r="7251" spans="1:16" ht="45" x14ac:dyDescent="0.25">
      <c r="A7251" s="21" t="s">
        <v>11001</v>
      </c>
      <c r="B7251" s="21" t="s">
        <v>49</v>
      </c>
      <c r="C7251" s="22"/>
      <c r="D7251" s="22"/>
      <c r="E7251" s="22"/>
      <c r="F7251" s="22"/>
      <c r="G7251" s="22"/>
      <c r="H7251" s="22"/>
      <c r="I7251" s="22"/>
      <c r="J7251" s="22"/>
      <c r="K7251" s="23">
        <v>1</v>
      </c>
      <c r="L7251" s="23">
        <v>1</v>
      </c>
      <c r="M7251" s="21" t="s">
        <v>50</v>
      </c>
      <c r="N7251" s="21" t="s">
        <v>50</v>
      </c>
      <c r="O7251" s="22"/>
      <c r="P7251" s="22"/>
    </row>
    <row r="7252" spans="1:16" ht="45" x14ac:dyDescent="0.25">
      <c r="A7252" s="21" t="s">
        <v>11002</v>
      </c>
      <c r="B7252" s="21" t="s">
        <v>49</v>
      </c>
      <c r="C7252" s="22"/>
      <c r="D7252" s="22"/>
      <c r="E7252" s="22"/>
      <c r="F7252" s="22"/>
      <c r="G7252" s="22"/>
      <c r="H7252" s="22"/>
      <c r="I7252" s="22"/>
      <c r="J7252" s="22"/>
      <c r="K7252" s="23">
        <v>1</v>
      </c>
      <c r="L7252" s="23">
        <v>1</v>
      </c>
      <c r="M7252" s="21" t="s">
        <v>50</v>
      </c>
      <c r="N7252" s="21" t="s">
        <v>50</v>
      </c>
      <c r="O7252" s="22"/>
      <c r="P7252" s="22"/>
    </row>
    <row r="7253" spans="1:16" ht="45" x14ac:dyDescent="0.25">
      <c r="A7253" s="21" t="s">
        <v>11003</v>
      </c>
      <c r="B7253" s="21" t="s">
        <v>49</v>
      </c>
      <c r="C7253" s="22"/>
      <c r="D7253" s="22"/>
      <c r="E7253" s="22"/>
      <c r="F7253" s="22"/>
      <c r="G7253" s="22"/>
      <c r="H7253" s="22"/>
      <c r="I7253" s="22"/>
      <c r="J7253" s="22"/>
      <c r="K7253" s="23">
        <v>1</v>
      </c>
      <c r="L7253" s="23">
        <v>1</v>
      </c>
      <c r="M7253" s="21" t="s">
        <v>50</v>
      </c>
      <c r="N7253" s="21" t="s">
        <v>50</v>
      </c>
      <c r="O7253" s="22"/>
      <c r="P7253" s="22"/>
    </row>
    <row r="7254" spans="1:16" ht="45" x14ac:dyDescent="0.25">
      <c r="A7254" s="21" t="s">
        <v>4876</v>
      </c>
      <c r="B7254" s="21" t="s">
        <v>49</v>
      </c>
      <c r="C7254" s="23">
        <v>8318356.4400000004</v>
      </c>
      <c r="D7254" s="23">
        <v>686.55</v>
      </c>
      <c r="E7254" s="23">
        <v>29042919.82</v>
      </c>
      <c r="F7254" s="23">
        <v>1993.28</v>
      </c>
      <c r="G7254" s="23">
        <v>18777972.02</v>
      </c>
      <c r="H7254" s="23">
        <v>1161.77</v>
      </c>
      <c r="I7254" s="23">
        <v>20435977.52</v>
      </c>
      <c r="J7254" s="23">
        <v>1037.68</v>
      </c>
      <c r="K7254" s="23">
        <v>1</v>
      </c>
      <c r="L7254" s="23">
        <v>1</v>
      </c>
      <c r="M7254" s="21" t="s">
        <v>50</v>
      </c>
      <c r="N7254" s="21" t="s">
        <v>5192</v>
      </c>
      <c r="O7254" s="22"/>
      <c r="P7254" s="23">
        <v>14425</v>
      </c>
    </row>
    <row r="7255" spans="1:16" ht="45" x14ac:dyDescent="0.25">
      <c r="A7255" s="21" t="s">
        <v>4878</v>
      </c>
      <c r="B7255" s="21" t="s">
        <v>49</v>
      </c>
      <c r="C7255" s="23">
        <v>4214639.9800000004</v>
      </c>
      <c r="D7255" s="23">
        <v>656.06</v>
      </c>
      <c r="E7255" s="23">
        <v>14904918.539999999</v>
      </c>
      <c r="F7255" s="23">
        <v>534.28</v>
      </c>
      <c r="G7255" s="23">
        <v>20849619.59</v>
      </c>
      <c r="H7255" s="23">
        <v>788.84</v>
      </c>
      <c r="I7255" s="23">
        <v>19999554.690000001</v>
      </c>
      <c r="J7255" s="23">
        <v>715.21</v>
      </c>
      <c r="K7255" s="23">
        <v>1</v>
      </c>
      <c r="L7255" s="23">
        <v>1</v>
      </c>
      <c r="M7255" s="21" t="s">
        <v>50</v>
      </c>
      <c r="N7255" s="21" t="s">
        <v>5192</v>
      </c>
      <c r="O7255" s="22"/>
      <c r="P7255" s="23">
        <v>15424</v>
      </c>
    </row>
    <row r="7256" spans="1:16" ht="45" x14ac:dyDescent="0.25">
      <c r="A7256" s="21" t="s">
        <v>11004</v>
      </c>
      <c r="B7256" s="21" t="s">
        <v>49</v>
      </c>
      <c r="C7256" s="22"/>
      <c r="D7256" s="22"/>
      <c r="E7256" s="22"/>
      <c r="F7256" s="22"/>
      <c r="G7256" s="22"/>
      <c r="H7256" s="22"/>
      <c r="I7256" s="22"/>
      <c r="J7256" s="22"/>
      <c r="K7256" s="23">
        <v>1</v>
      </c>
      <c r="L7256" s="23">
        <v>1</v>
      </c>
      <c r="M7256" s="21" t="s">
        <v>50</v>
      </c>
      <c r="N7256" s="21" t="s">
        <v>50</v>
      </c>
      <c r="O7256" s="22"/>
      <c r="P7256" s="22"/>
    </row>
    <row r="7257" spans="1:16" ht="45" x14ac:dyDescent="0.25">
      <c r="A7257" s="21" t="s">
        <v>11005</v>
      </c>
      <c r="B7257" s="21" t="s">
        <v>49</v>
      </c>
      <c r="C7257" s="22"/>
      <c r="D7257" s="22"/>
      <c r="E7257" s="22"/>
      <c r="F7257" s="22"/>
      <c r="G7257" s="22"/>
      <c r="H7257" s="22"/>
      <c r="I7257" s="22"/>
      <c r="J7257" s="22"/>
      <c r="K7257" s="23">
        <v>1</v>
      </c>
      <c r="L7257" s="23">
        <v>1</v>
      </c>
      <c r="M7257" s="21" t="s">
        <v>50</v>
      </c>
      <c r="N7257" s="21" t="s">
        <v>50</v>
      </c>
      <c r="O7257" s="22"/>
      <c r="P7257" s="22"/>
    </row>
    <row r="7258" spans="1:16" ht="45" x14ac:dyDescent="0.25">
      <c r="A7258" s="21" t="s">
        <v>11006</v>
      </c>
      <c r="B7258" s="21" t="s">
        <v>49</v>
      </c>
      <c r="C7258" s="22"/>
      <c r="D7258" s="22"/>
      <c r="E7258" s="22"/>
      <c r="F7258" s="22"/>
      <c r="G7258" s="22"/>
      <c r="H7258" s="22"/>
      <c r="I7258" s="22"/>
      <c r="J7258" s="22"/>
      <c r="K7258" s="23">
        <v>1</v>
      </c>
      <c r="L7258" s="23">
        <v>1</v>
      </c>
      <c r="M7258" s="21" t="s">
        <v>50</v>
      </c>
      <c r="N7258" s="21" t="s">
        <v>50</v>
      </c>
      <c r="O7258" s="22"/>
      <c r="P7258" s="22"/>
    </row>
    <row r="7259" spans="1:16" ht="45" x14ac:dyDescent="0.25">
      <c r="A7259" s="21" t="s">
        <v>11007</v>
      </c>
      <c r="B7259" s="21" t="s">
        <v>49</v>
      </c>
      <c r="C7259" s="22"/>
      <c r="D7259" s="22"/>
      <c r="E7259" s="22"/>
      <c r="F7259" s="22"/>
      <c r="G7259" s="22"/>
      <c r="H7259" s="22"/>
      <c r="I7259" s="22"/>
      <c r="J7259" s="22"/>
      <c r="K7259" s="23">
        <v>1</v>
      </c>
      <c r="L7259" s="23">
        <v>1</v>
      </c>
      <c r="M7259" s="21" t="s">
        <v>50</v>
      </c>
      <c r="N7259" s="21" t="s">
        <v>50</v>
      </c>
      <c r="O7259" s="22"/>
      <c r="P7259" s="22"/>
    </row>
    <row r="7260" spans="1:16" ht="45" x14ac:dyDescent="0.25">
      <c r="A7260" s="21" t="s">
        <v>11008</v>
      </c>
      <c r="B7260" s="21" t="s">
        <v>49</v>
      </c>
      <c r="C7260" s="22"/>
      <c r="D7260" s="22"/>
      <c r="E7260" s="22"/>
      <c r="F7260" s="22"/>
      <c r="G7260" s="22"/>
      <c r="H7260" s="22"/>
      <c r="I7260" s="22"/>
      <c r="J7260" s="22"/>
      <c r="K7260" s="23">
        <v>1</v>
      </c>
      <c r="L7260" s="23">
        <v>1</v>
      </c>
      <c r="M7260" s="21" t="s">
        <v>50</v>
      </c>
      <c r="N7260" s="21" t="s">
        <v>50</v>
      </c>
      <c r="O7260" s="22"/>
      <c r="P7260" s="22"/>
    </row>
    <row r="7261" spans="1:16" ht="45" x14ac:dyDescent="0.25">
      <c r="A7261" s="21" t="s">
        <v>11009</v>
      </c>
      <c r="B7261" s="21" t="s">
        <v>49</v>
      </c>
      <c r="C7261" s="22"/>
      <c r="D7261" s="22"/>
      <c r="E7261" s="22"/>
      <c r="F7261" s="22"/>
      <c r="G7261" s="22"/>
      <c r="H7261" s="22"/>
      <c r="I7261" s="22"/>
      <c r="J7261" s="22"/>
      <c r="K7261" s="23">
        <v>1</v>
      </c>
      <c r="L7261" s="23">
        <v>1</v>
      </c>
      <c r="M7261" s="21" t="s">
        <v>50</v>
      </c>
      <c r="N7261" s="21" t="s">
        <v>50</v>
      </c>
      <c r="O7261" s="22"/>
      <c r="P7261" s="22"/>
    </row>
    <row r="7262" spans="1:16" ht="45" x14ac:dyDescent="0.25">
      <c r="A7262" s="21" t="s">
        <v>4880</v>
      </c>
      <c r="B7262" s="21" t="s">
        <v>198</v>
      </c>
      <c r="C7262" s="23">
        <v>46375378.219999999</v>
      </c>
      <c r="D7262" s="23">
        <v>73.16</v>
      </c>
      <c r="E7262" s="23">
        <v>39091855.380000003</v>
      </c>
      <c r="F7262" s="23">
        <v>92.31</v>
      </c>
      <c r="G7262" s="23">
        <v>14288323.189999999</v>
      </c>
      <c r="H7262" s="23">
        <v>40.479999999999997</v>
      </c>
      <c r="I7262" s="23">
        <v>30086092.98</v>
      </c>
      <c r="J7262" s="23">
        <v>70.099999999999994</v>
      </c>
      <c r="K7262" s="23">
        <v>1</v>
      </c>
      <c r="L7262" s="23">
        <v>1</v>
      </c>
      <c r="M7262" s="21" t="s">
        <v>50</v>
      </c>
      <c r="N7262" s="21" t="s">
        <v>58</v>
      </c>
      <c r="O7262" s="22"/>
      <c r="P7262" s="23">
        <v>302890</v>
      </c>
    </row>
    <row r="7263" spans="1:16" ht="45" x14ac:dyDescent="0.25">
      <c r="A7263" s="21" t="s">
        <v>4882</v>
      </c>
      <c r="B7263" s="21" t="s">
        <v>49</v>
      </c>
      <c r="C7263" s="23">
        <v>20040379.550000001</v>
      </c>
      <c r="D7263" s="23">
        <v>85.91</v>
      </c>
      <c r="E7263" s="23">
        <v>16222423.52</v>
      </c>
      <c r="F7263" s="23">
        <v>43.05</v>
      </c>
      <c r="G7263" s="23">
        <v>19132840.859999999</v>
      </c>
      <c r="H7263" s="23">
        <v>57.88</v>
      </c>
      <c r="I7263" s="23">
        <v>22839867.300000001</v>
      </c>
      <c r="J7263" s="23">
        <v>46.2</v>
      </c>
      <c r="K7263" s="23">
        <v>1</v>
      </c>
      <c r="L7263" s="23">
        <v>1</v>
      </c>
      <c r="M7263" s="21" t="s">
        <v>50</v>
      </c>
      <c r="N7263" s="21" t="s">
        <v>58</v>
      </c>
      <c r="O7263" s="22"/>
      <c r="P7263" s="23">
        <v>336320</v>
      </c>
    </row>
    <row r="7264" spans="1:16" ht="45" x14ac:dyDescent="0.25">
      <c r="A7264" s="21" t="s">
        <v>11010</v>
      </c>
      <c r="B7264" s="21" t="s">
        <v>49</v>
      </c>
      <c r="C7264" s="22"/>
      <c r="D7264" s="22"/>
      <c r="E7264" s="22"/>
      <c r="F7264" s="22"/>
      <c r="G7264" s="22"/>
      <c r="H7264" s="22"/>
      <c r="I7264" s="22"/>
      <c r="J7264" s="22"/>
      <c r="K7264" s="23">
        <v>1</v>
      </c>
      <c r="L7264" s="23">
        <v>1</v>
      </c>
      <c r="M7264" s="21" t="s">
        <v>50</v>
      </c>
      <c r="N7264" s="21" t="s">
        <v>50</v>
      </c>
      <c r="O7264" s="22"/>
      <c r="P7264" s="22"/>
    </row>
    <row r="7265" spans="1:16" ht="45" x14ac:dyDescent="0.25">
      <c r="A7265" s="21" t="s">
        <v>4884</v>
      </c>
      <c r="B7265" s="21" t="s">
        <v>49</v>
      </c>
      <c r="C7265" s="23">
        <v>192.7</v>
      </c>
      <c r="D7265" s="23">
        <v>111.43</v>
      </c>
      <c r="E7265" s="23">
        <v>622.98</v>
      </c>
      <c r="F7265" s="23">
        <v>93.12</v>
      </c>
      <c r="G7265" s="23">
        <v>474.92</v>
      </c>
      <c r="H7265" s="23">
        <v>84.41</v>
      </c>
      <c r="I7265" s="23">
        <v>455.25</v>
      </c>
      <c r="J7265" s="23">
        <v>77.88</v>
      </c>
      <c r="K7265" s="23">
        <v>1</v>
      </c>
      <c r="L7265" s="23">
        <v>1</v>
      </c>
      <c r="M7265" s="21" t="s">
        <v>50</v>
      </c>
      <c r="N7265" s="21" t="s">
        <v>58</v>
      </c>
      <c r="O7265" s="22"/>
      <c r="P7265" s="23">
        <v>987976</v>
      </c>
    </row>
    <row r="7266" spans="1:16" ht="45" x14ac:dyDescent="0.25">
      <c r="A7266" s="21" t="s">
        <v>11011</v>
      </c>
      <c r="B7266" s="21" t="s">
        <v>49</v>
      </c>
      <c r="C7266" s="22"/>
      <c r="D7266" s="22"/>
      <c r="E7266" s="22"/>
      <c r="F7266" s="22"/>
      <c r="G7266" s="22"/>
      <c r="H7266" s="22"/>
      <c r="I7266" s="22"/>
      <c r="J7266" s="22"/>
      <c r="K7266" s="23">
        <v>1</v>
      </c>
      <c r="L7266" s="23">
        <v>1</v>
      </c>
      <c r="M7266" s="21" t="s">
        <v>50</v>
      </c>
      <c r="N7266" s="21" t="s">
        <v>50</v>
      </c>
      <c r="O7266" s="22"/>
      <c r="P7266" s="22"/>
    </row>
    <row r="7267" spans="1:16" ht="45" x14ac:dyDescent="0.25">
      <c r="A7267" s="21" t="s">
        <v>11012</v>
      </c>
      <c r="B7267" s="21" t="s">
        <v>49</v>
      </c>
      <c r="C7267" s="22"/>
      <c r="D7267" s="22"/>
      <c r="E7267" s="22"/>
      <c r="F7267" s="22"/>
      <c r="G7267" s="22"/>
      <c r="H7267" s="22"/>
      <c r="I7267" s="22"/>
      <c r="J7267" s="22"/>
      <c r="K7267" s="23">
        <v>1</v>
      </c>
      <c r="L7267" s="23">
        <v>1</v>
      </c>
      <c r="M7267" s="21" t="s">
        <v>50</v>
      </c>
      <c r="N7267" s="21" t="s">
        <v>50</v>
      </c>
      <c r="O7267" s="22"/>
      <c r="P7267" s="22"/>
    </row>
    <row r="7268" spans="1:16" ht="45" x14ac:dyDescent="0.25">
      <c r="A7268" s="21" t="s">
        <v>11013</v>
      </c>
      <c r="B7268" s="21" t="s">
        <v>49</v>
      </c>
      <c r="C7268" s="22"/>
      <c r="D7268" s="22"/>
      <c r="E7268" s="22"/>
      <c r="F7268" s="22"/>
      <c r="G7268" s="22"/>
      <c r="H7268" s="22"/>
      <c r="I7268" s="22"/>
      <c r="J7268" s="22"/>
      <c r="K7268" s="23">
        <v>1</v>
      </c>
      <c r="L7268" s="23">
        <v>1</v>
      </c>
      <c r="M7268" s="21" t="s">
        <v>50</v>
      </c>
      <c r="N7268" s="21" t="s">
        <v>50</v>
      </c>
      <c r="O7268" s="22"/>
      <c r="P7268" s="22"/>
    </row>
    <row r="7269" spans="1:16" ht="45" x14ac:dyDescent="0.25">
      <c r="A7269" s="21" t="s">
        <v>4894</v>
      </c>
      <c r="B7269" s="21" t="s">
        <v>49</v>
      </c>
      <c r="C7269" s="23">
        <v>10002328.779999999</v>
      </c>
      <c r="D7269" s="23">
        <v>158.08000000000001</v>
      </c>
      <c r="E7269" s="23">
        <v>11636487.310000001</v>
      </c>
      <c r="F7269" s="23">
        <v>118.11</v>
      </c>
      <c r="G7269" s="23">
        <v>7177422.6500000004</v>
      </c>
      <c r="H7269" s="23">
        <v>80.64</v>
      </c>
      <c r="I7269" s="23">
        <v>5106284.58</v>
      </c>
      <c r="J7269" s="23">
        <v>51.82</v>
      </c>
      <c r="K7269" s="23">
        <v>1</v>
      </c>
      <c r="L7269" s="23">
        <v>1</v>
      </c>
      <c r="M7269" s="21" t="s">
        <v>50</v>
      </c>
      <c r="N7269" s="21" t="s">
        <v>1462</v>
      </c>
      <c r="O7269" s="22"/>
      <c r="P7269" s="23">
        <v>71184.75</v>
      </c>
    </row>
    <row r="7270" spans="1:16" ht="45" x14ac:dyDescent="0.25">
      <c r="A7270" s="21" t="s">
        <v>11014</v>
      </c>
      <c r="B7270" s="21" t="s">
        <v>49</v>
      </c>
      <c r="C7270" s="22"/>
      <c r="D7270" s="22"/>
      <c r="E7270" s="22"/>
      <c r="F7270" s="22"/>
      <c r="G7270" s="22"/>
      <c r="H7270" s="22"/>
      <c r="I7270" s="22"/>
      <c r="J7270" s="22"/>
      <c r="K7270" s="23">
        <v>1</v>
      </c>
      <c r="L7270" s="23">
        <v>1</v>
      </c>
      <c r="M7270" s="21" t="s">
        <v>50</v>
      </c>
      <c r="N7270" s="21" t="s">
        <v>50</v>
      </c>
      <c r="O7270" s="22"/>
      <c r="P7270" s="22"/>
    </row>
    <row r="7271" spans="1:16" ht="45" x14ac:dyDescent="0.25">
      <c r="A7271" s="21" t="s">
        <v>11015</v>
      </c>
      <c r="B7271" s="21" t="s">
        <v>49</v>
      </c>
      <c r="C7271" s="22"/>
      <c r="D7271" s="22"/>
      <c r="E7271" s="22"/>
      <c r="F7271" s="22"/>
      <c r="G7271" s="22"/>
      <c r="H7271" s="22"/>
      <c r="I7271" s="22"/>
      <c r="J7271" s="22"/>
      <c r="K7271" s="23">
        <v>1</v>
      </c>
      <c r="L7271" s="23">
        <v>1</v>
      </c>
      <c r="M7271" s="21" t="s">
        <v>50</v>
      </c>
      <c r="N7271" s="21" t="s">
        <v>50</v>
      </c>
      <c r="O7271" s="22"/>
      <c r="P7271" s="22"/>
    </row>
    <row r="7272" spans="1:16" ht="45" x14ac:dyDescent="0.25">
      <c r="A7272" s="21" t="s">
        <v>11016</v>
      </c>
      <c r="B7272" s="21" t="s">
        <v>49</v>
      </c>
      <c r="C7272" s="22"/>
      <c r="D7272" s="22"/>
      <c r="E7272" s="22"/>
      <c r="F7272" s="22"/>
      <c r="G7272" s="22"/>
      <c r="H7272" s="22"/>
      <c r="I7272" s="22"/>
      <c r="J7272" s="22"/>
      <c r="K7272" s="23">
        <v>1</v>
      </c>
      <c r="L7272" s="23">
        <v>1</v>
      </c>
      <c r="M7272" s="21" t="s">
        <v>50</v>
      </c>
      <c r="N7272" s="21" t="s">
        <v>50</v>
      </c>
      <c r="O7272" s="22"/>
      <c r="P7272" s="22"/>
    </row>
    <row r="7273" spans="1:16" ht="45" x14ac:dyDescent="0.25">
      <c r="A7273" s="21" t="s">
        <v>11017</v>
      </c>
      <c r="B7273" s="21" t="s">
        <v>49</v>
      </c>
      <c r="C7273" s="22"/>
      <c r="D7273" s="22"/>
      <c r="E7273" s="22"/>
      <c r="F7273" s="22"/>
      <c r="G7273" s="22"/>
      <c r="H7273" s="22"/>
      <c r="I7273" s="22"/>
      <c r="J7273" s="22"/>
      <c r="K7273" s="23">
        <v>1</v>
      </c>
      <c r="L7273" s="23">
        <v>1</v>
      </c>
      <c r="M7273" s="21" t="s">
        <v>50</v>
      </c>
      <c r="N7273" s="21" t="s">
        <v>50</v>
      </c>
      <c r="O7273" s="22"/>
      <c r="P7273" s="22"/>
    </row>
    <row r="7274" spans="1:16" ht="45" x14ac:dyDescent="0.25">
      <c r="A7274" s="21" t="s">
        <v>11018</v>
      </c>
      <c r="B7274" s="21" t="s">
        <v>49</v>
      </c>
      <c r="C7274" s="22"/>
      <c r="D7274" s="22"/>
      <c r="E7274" s="22"/>
      <c r="F7274" s="22"/>
      <c r="G7274" s="22"/>
      <c r="H7274" s="22"/>
      <c r="I7274" s="22"/>
      <c r="J7274" s="22"/>
      <c r="K7274" s="23">
        <v>1</v>
      </c>
      <c r="L7274" s="23">
        <v>1</v>
      </c>
      <c r="M7274" s="21" t="s">
        <v>50</v>
      </c>
      <c r="N7274" s="21" t="s">
        <v>50</v>
      </c>
      <c r="O7274" s="22"/>
      <c r="P7274" s="22"/>
    </row>
    <row r="7275" spans="1:16" ht="45" x14ac:dyDescent="0.25">
      <c r="A7275" s="21" t="s">
        <v>11019</v>
      </c>
      <c r="B7275" s="21" t="s">
        <v>49</v>
      </c>
      <c r="C7275" s="22"/>
      <c r="D7275" s="22"/>
      <c r="E7275" s="22"/>
      <c r="F7275" s="22"/>
      <c r="G7275" s="22"/>
      <c r="H7275" s="22"/>
      <c r="I7275" s="22"/>
      <c r="J7275" s="22"/>
      <c r="K7275" s="23">
        <v>1</v>
      </c>
      <c r="L7275" s="23">
        <v>1</v>
      </c>
      <c r="M7275" s="21" t="s">
        <v>50</v>
      </c>
      <c r="N7275" s="21" t="s">
        <v>50</v>
      </c>
      <c r="O7275" s="22"/>
      <c r="P7275" s="22"/>
    </row>
    <row r="7276" spans="1:16" ht="45" x14ac:dyDescent="0.25">
      <c r="A7276" s="21" t="s">
        <v>4896</v>
      </c>
      <c r="B7276" s="21" t="s">
        <v>49</v>
      </c>
      <c r="C7276" s="23">
        <v>8862078.3200000003</v>
      </c>
      <c r="D7276" s="23">
        <v>23.33</v>
      </c>
      <c r="E7276" s="23">
        <v>11918693.470000001</v>
      </c>
      <c r="F7276" s="23">
        <v>22.87</v>
      </c>
      <c r="G7276" s="23">
        <v>8902163.1999999993</v>
      </c>
      <c r="H7276" s="23">
        <v>21.77</v>
      </c>
      <c r="I7276" s="23">
        <v>9760784.1500000004</v>
      </c>
      <c r="J7276" s="23">
        <v>17.37</v>
      </c>
      <c r="K7276" s="23">
        <v>1</v>
      </c>
      <c r="L7276" s="23">
        <v>1</v>
      </c>
      <c r="M7276" s="21" t="s">
        <v>50</v>
      </c>
      <c r="N7276" s="21" t="s">
        <v>58</v>
      </c>
      <c r="O7276" s="22"/>
      <c r="P7276" s="23">
        <v>390241.75</v>
      </c>
    </row>
    <row r="7277" spans="1:16" ht="45" x14ac:dyDescent="0.25">
      <c r="A7277" s="21" t="s">
        <v>11020</v>
      </c>
      <c r="B7277" s="21" t="s">
        <v>49</v>
      </c>
      <c r="C7277" s="22"/>
      <c r="D7277" s="22"/>
      <c r="E7277" s="22"/>
      <c r="F7277" s="22"/>
      <c r="G7277" s="22"/>
      <c r="H7277" s="22"/>
      <c r="I7277" s="22"/>
      <c r="J7277" s="22"/>
      <c r="K7277" s="23">
        <v>1</v>
      </c>
      <c r="L7277" s="23">
        <v>1</v>
      </c>
      <c r="M7277" s="21" t="s">
        <v>50</v>
      </c>
      <c r="N7277" s="21" t="s">
        <v>50</v>
      </c>
      <c r="O7277" s="22"/>
      <c r="P7277" s="22"/>
    </row>
    <row r="7278" spans="1:16" ht="45" x14ac:dyDescent="0.25">
      <c r="A7278" s="21" t="s">
        <v>11021</v>
      </c>
      <c r="B7278" s="21" t="s">
        <v>49</v>
      </c>
      <c r="C7278" s="22"/>
      <c r="D7278" s="22"/>
      <c r="E7278" s="22"/>
      <c r="F7278" s="22"/>
      <c r="G7278" s="22"/>
      <c r="H7278" s="22"/>
      <c r="I7278" s="22"/>
      <c r="J7278" s="22"/>
      <c r="K7278" s="23">
        <v>1</v>
      </c>
      <c r="L7278" s="23">
        <v>1</v>
      </c>
      <c r="M7278" s="21" t="s">
        <v>50</v>
      </c>
      <c r="N7278" s="21" t="s">
        <v>50</v>
      </c>
      <c r="O7278" s="22"/>
      <c r="P7278" s="22"/>
    </row>
    <row r="7279" spans="1:16" ht="45" x14ac:dyDescent="0.25">
      <c r="A7279" s="21" t="s">
        <v>11022</v>
      </c>
      <c r="B7279" s="21" t="s">
        <v>49</v>
      </c>
      <c r="C7279" s="22"/>
      <c r="D7279" s="22"/>
      <c r="E7279" s="22"/>
      <c r="F7279" s="22"/>
      <c r="G7279" s="22"/>
      <c r="H7279" s="22"/>
      <c r="I7279" s="22"/>
      <c r="J7279" s="22"/>
      <c r="K7279" s="23">
        <v>1</v>
      </c>
      <c r="L7279" s="23">
        <v>1</v>
      </c>
      <c r="M7279" s="21" t="s">
        <v>50</v>
      </c>
      <c r="N7279" s="21" t="s">
        <v>50</v>
      </c>
      <c r="O7279" s="22"/>
      <c r="P7279" s="22"/>
    </row>
    <row r="7280" spans="1:16" ht="45" x14ac:dyDescent="0.25">
      <c r="A7280" s="21" t="s">
        <v>11023</v>
      </c>
      <c r="B7280" s="21" t="s">
        <v>49</v>
      </c>
      <c r="C7280" s="22"/>
      <c r="D7280" s="22"/>
      <c r="E7280" s="22"/>
      <c r="F7280" s="22"/>
      <c r="G7280" s="22"/>
      <c r="H7280" s="22"/>
      <c r="I7280" s="22"/>
      <c r="J7280" s="22"/>
      <c r="K7280" s="23">
        <v>1</v>
      </c>
      <c r="L7280" s="23">
        <v>1</v>
      </c>
      <c r="M7280" s="21" t="s">
        <v>50</v>
      </c>
      <c r="N7280" s="21" t="s">
        <v>50</v>
      </c>
      <c r="O7280" s="22"/>
      <c r="P7280" s="22"/>
    </row>
    <row r="7281" spans="1:16" ht="45" x14ac:dyDescent="0.25">
      <c r="A7281" s="21" t="s">
        <v>11024</v>
      </c>
      <c r="B7281" s="21" t="s">
        <v>49</v>
      </c>
      <c r="C7281" s="22"/>
      <c r="D7281" s="22"/>
      <c r="E7281" s="22"/>
      <c r="F7281" s="22"/>
      <c r="G7281" s="22"/>
      <c r="H7281" s="22"/>
      <c r="I7281" s="22"/>
      <c r="J7281" s="22"/>
      <c r="K7281" s="23">
        <v>1</v>
      </c>
      <c r="L7281" s="23">
        <v>1</v>
      </c>
      <c r="M7281" s="21" t="s">
        <v>50</v>
      </c>
      <c r="N7281" s="21" t="s">
        <v>50</v>
      </c>
      <c r="O7281" s="22"/>
      <c r="P7281" s="22"/>
    </row>
    <row r="7282" spans="1:16" ht="45" x14ac:dyDescent="0.25">
      <c r="A7282" s="21" t="s">
        <v>11025</v>
      </c>
      <c r="B7282" s="21" t="s">
        <v>49</v>
      </c>
      <c r="C7282" s="22"/>
      <c r="D7282" s="22"/>
      <c r="E7282" s="22"/>
      <c r="F7282" s="22"/>
      <c r="G7282" s="22"/>
      <c r="H7282" s="22"/>
      <c r="I7282" s="22"/>
      <c r="J7282" s="22"/>
      <c r="K7282" s="23">
        <v>1</v>
      </c>
      <c r="L7282" s="23">
        <v>1</v>
      </c>
      <c r="M7282" s="21" t="s">
        <v>50</v>
      </c>
      <c r="N7282" s="21" t="s">
        <v>50</v>
      </c>
      <c r="O7282" s="22"/>
      <c r="P7282" s="22"/>
    </row>
    <row r="7283" spans="1:16" ht="45" x14ac:dyDescent="0.25">
      <c r="A7283" s="21" t="s">
        <v>11026</v>
      </c>
      <c r="B7283" s="21" t="s">
        <v>49</v>
      </c>
      <c r="C7283" s="22"/>
      <c r="D7283" s="22"/>
      <c r="E7283" s="22"/>
      <c r="F7283" s="22"/>
      <c r="G7283" s="22"/>
      <c r="H7283" s="22"/>
      <c r="I7283" s="22"/>
      <c r="J7283" s="22"/>
      <c r="K7283" s="23">
        <v>1</v>
      </c>
      <c r="L7283" s="23">
        <v>1</v>
      </c>
      <c r="M7283" s="21" t="s">
        <v>50</v>
      </c>
      <c r="N7283" s="21" t="s">
        <v>50</v>
      </c>
      <c r="O7283" s="22"/>
      <c r="P7283" s="22"/>
    </row>
    <row r="7284" spans="1:16" ht="45" x14ac:dyDescent="0.25">
      <c r="A7284" s="21" t="s">
        <v>11027</v>
      </c>
      <c r="B7284" s="21" t="s">
        <v>49</v>
      </c>
      <c r="C7284" s="22"/>
      <c r="D7284" s="22"/>
      <c r="E7284" s="22"/>
      <c r="F7284" s="22"/>
      <c r="G7284" s="22"/>
      <c r="H7284" s="22"/>
      <c r="I7284" s="22"/>
      <c r="J7284" s="22"/>
      <c r="K7284" s="23">
        <v>1</v>
      </c>
      <c r="L7284" s="23">
        <v>1</v>
      </c>
      <c r="M7284" s="21" t="s">
        <v>50</v>
      </c>
      <c r="N7284" s="21" t="s">
        <v>50</v>
      </c>
      <c r="O7284" s="22"/>
      <c r="P7284" s="22"/>
    </row>
    <row r="7285" spans="1:16" ht="45" x14ac:dyDescent="0.25">
      <c r="A7285" s="21" t="s">
        <v>11028</v>
      </c>
      <c r="B7285" s="21" t="s">
        <v>49</v>
      </c>
      <c r="C7285" s="22"/>
      <c r="D7285" s="22"/>
      <c r="E7285" s="22"/>
      <c r="F7285" s="22"/>
      <c r="G7285" s="22"/>
      <c r="H7285" s="22"/>
      <c r="I7285" s="22"/>
      <c r="J7285" s="22"/>
      <c r="K7285" s="23">
        <v>1</v>
      </c>
      <c r="L7285" s="23">
        <v>1</v>
      </c>
      <c r="M7285" s="21" t="s">
        <v>50</v>
      </c>
      <c r="N7285" s="21" t="s">
        <v>50</v>
      </c>
      <c r="O7285" s="22"/>
      <c r="P7285" s="22"/>
    </row>
    <row r="7286" spans="1:16" ht="45" x14ac:dyDescent="0.25">
      <c r="A7286" s="21" t="s">
        <v>11029</v>
      </c>
      <c r="B7286" s="21" t="s">
        <v>49</v>
      </c>
      <c r="C7286" s="22"/>
      <c r="D7286" s="22"/>
      <c r="E7286" s="22"/>
      <c r="F7286" s="22"/>
      <c r="G7286" s="22"/>
      <c r="H7286" s="22"/>
      <c r="I7286" s="22"/>
      <c r="J7286" s="22"/>
      <c r="K7286" s="23">
        <v>1</v>
      </c>
      <c r="L7286" s="23">
        <v>1</v>
      </c>
      <c r="M7286" s="21" t="s">
        <v>50</v>
      </c>
      <c r="N7286" s="21" t="s">
        <v>50</v>
      </c>
      <c r="O7286" s="22"/>
      <c r="P7286" s="22"/>
    </row>
    <row r="7287" spans="1:16" ht="45" x14ac:dyDescent="0.25">
      <c r="A7287" s="21" t="s">
        <v>11030</v>
      </c>
      <c r="B7287" s="21" t="s">
        <v>49</v>
      </c>
      <c r="C7287" s="22"/>
      <c r="D7287" s="22"/>
      <c r="E7287" s="22"/>
      <c r="F7287" s="22"/>
      <c r="G7287" s="22"/>
      <c r="H7287" s="22"/>
      <c r="I7287" s="22"/>
      <c r="J7287" s="22"/>
      <c r="K7287" s="23">
        <v>1</v>
      </c>
      <c r="L7287" s="23">
        <v>1</v>
      </c>
      <c r="M7287" s="21" t="s">
        <v>50</v>
      </c>
      <c r="N7287" s="21" t="s">
        <v>50</v>
      </c>
      <c r="O7287" s="22"/>
      <c r="P7287" s="22"/>
    </row>
    <row r="7288" spans="1:16" ht="45" x14ac:dyDescent="0.25">
      <c r="A7288" s="21" t="s">
        <v>11031</v>
      </c>
      <c r="B7288" s="21" t="s">
        <v>49</v>
      </c>
      <c r="C7288" s="22"/>
      <c r="D7288" s="22"/>
      <c r="E7288" s="22"/>
      <c r="F7288" s="22"/>
      <c r="G7288" s="22"/>
      <c r="H7288" s="22"/>
      <c r="I7288" s="22"/>
      <c r="J7288" s="22"/>
      <c r="K7288" s="23">
        <v>1</v>
      </c>
      <c r="L7288" s="23">
        <v>1</v>
      </c>
      <c r="M7288" s="21" t="s">
        <v>50</v>
      </c>
      <c r="N7288" s="21" t="s">
        <v>50</v>
      </c>
      <c r="O7288" s="22"/>
      <c r="P7288" s="22"/>
    </row>
    <row r="7289" spans="1:16" ht="45" x14ac:dyDescent="0.25">
      <c r="A7289" s="21" t="s">
        <v>4904</v>
      </c>
      <c r="B7289" s="21" t="s">
        <v>49</v>
      </c>
      <c r="C7289" s="23">
        <v>6614617.4699999997</v>
      </c>
      <c r="D7289" s="23">
        <v>661.12</v>
      </c>
      <c r="E7289" s="23">
        <v>16357582.74</v>
      </c>
      <c r="F7289" s="23">
        <v>642.49</v>
      </c>
      <c r="G7289" s="23">
        <v>13193593.119999999</v>
      </c>
      <c r="H7289" s="23">
        <v>624.87</v>
      </c>
      <c r="I7289" s="23">
        <v>18498538.579999998</v>
      </c>
      <c r="J7289" s="23">
        <v>708.47</v>
      </c>
      <c r="K7289" s="23">
        <v>1</v>
      </c>
      <c r="L7289" s="23">
        <v>1</v>
      </c>
      <c r="M7289" s="21" t="s">
        <v>50</v>
      </c>
      <c r="N7289" s="21" t="s">
        <v>5192</v>
      </c>
      <c r="O7289" s="22"/>
      <c r="P7289" s="23">
        <v>9155.5</v>
      </c>
    </row>
    <row r="7290" spans="1:16" ht="45" x14ac:dyDescent="0.25">
      <c r="A7290" s="21" t="s">
        <v>11032</v>
      </c>
      <c r="B7290" s="21" t="s">
        <v>49</v>
      </c>
      <c r="C7290" s="22"/>
      <c r="D7290" s="22"/>
      <c r="E7290" s="22"/>
      <c r="F7290" s="22"/>
      <c r="G7290" s="22"/>
      <c r="H7290" s="22"/>
      <c r="I7290" s="22"/>
      <c r="J7290" s="22"/>
      <c r="K7290" s="23">
        <v>1</v>
      </c>
      <c r="L7290" s="23">
        <v>1</v>
      </c>
      <c r="M7290" s="21" t="s">
        <v>50</v>
      </c>
      <c r="N7290" s="21" t="s">
        <v>50</v>
      </c>
      <c r="O7290" s="22"/>
      <c r="P7290" s="22"/>
    </row>
    <row r="7291" spans="1:16" ht="45" x14ac:dyDescent="0.25">
      <c r="A7291" s="21" t="s">
        <v>11033</v>
      </c>
      <c r="B7291" s="21" t="s">
        <v>49</v>
      </c>
      <c r="C7291" s="22"/>
      <c r="D7291" s="22"/>
      <c r="E7291" s="22"/>
      <c r="F7291" s="22"/>
      <c r="G7291" s="22"/>
      <c r="H7291" s="22"/>
      <c r="I7291" s="22"/>
      <c r="J7291" s="22"/>
      <c r="K7291" s="23">
        <v>1</v>
      </c>
      <c r="L7291" s="23">
        <v>1</v>
      </c>
      <c r="M7291" s="21" t="s">
        <v>50</v>
      </c>
      <c r="N7291" s="21" t="s">
        <v>50</v>
      </c>
      <c r="O7291" s="22"/>
      <c r="P7291" s="22"/>
    </row>
    <row r="7292" spans="1:16" ht="45" x14ac:dyDescent="0.25">
      <c r="A7292" s="21" t="s">
        <v>11034</v>
      </c>
      <c r="B7292" s="21" t="s">
        <v>49</v>
      </c>
      <c r="C7292" s="22"/>
      <c r="D7292" s="22"/>
      <c r="E7292" s="22"/>
      <c r="F7292" s="22"/>
      <c r="G7292" s="22"/>
      <c r="H7292" s="22"/>
      <c r="I7292" s="22"/>
      <c r="J7292" s="22"/>
      <c r="K7292" s="23">
        <v>1</v>
      </c>
      <c r="L7292" s="23">
        <v>1</v>
      </c>
      <c r="M7292" s="21" t="s">
        <v>50</v>
      </c>
      <c r="N7292" s="21" t="s">
        <v>50</v>
      </c>
      <c r="O7292" s="22"/>
      <c r="P7292" s="22"/>
    </row>
    <row r="7293" spans="1:16" ht="45" x14ac:dyDescent="0.25">
      <c r="A7293" s="21" t="s">
        <v>11035</v>
      </c>
      <c r="B7293" s="21" t="s">
        <v>49</v>
      </c>
      <c r="C7293" s="22"/>
      <c r="D7293" s="22"/>
      <c r="E7293" s="22"/>
      <c r="F7293" s="22"/>
      <c r="G7293" s="22"/>
      <c r="H7293" s="22"/>
      <c r="I7293" s="22"/>
      <c r="J7293" s="22"/>
      <c r="K7293" s="23">
        <v>1</v>
      </c>
      <c r="L7293" s="23">
        <v>1</v>
      </c>
      <c r="M7293" s="21" t="s">
        <v>50</v>
      </c>
      <c r="N7293" s="21" t="s">
        <v>50</v>
      </c>
      <c r="O7293" s="22"/>
      <c r="P7293" s="22"/>
    </row>
    <row r="7294" spans="1:16" ht="45" x14ac:dyDescent="0.25">
      <c r="A7294" s="21" t="s">
        <v>1360</v>
      </c>
      <c r="B7294" s="21" t="s">
        <v>49</v>
      </c>
      <c r="C7294" s="23">
        <v>41640045.799999997</v>
      </c>
      <c r="D7294" s="23">
        <v>337.68</v>
      </c>
      <c r="E7294" s="23">
        <v>62293624.130000003</v>
      </c>
      <c r="F7294" s="23">
        <v>573.11</v>
      </c>
      <c r="G7294" s="23">
        <v>65446608.469999999</v>
      </c>
      <c r="H7294" s="23">
        <v>564.80999999999995</v>
      </c>
      <c r="I7294" s="23">
        <v>78823537.780000001</v>
      </c>
      <c r="J7294" s="23">
        <v>728.15</v>
      </c>
      <c r="K7294" s="23">
        <v>1</v>
      </c>
      <c r="L7294" s="23">
        <v>1</v>
      </c>
      <c r="M7294" s="21" t="s">
        <v>50</v>
      </c>
      <c r="N7294" s="21" t="s">
        <v>1462</v>
      </c>
      <c r="O7294" s="22"/>
      <c r="P7294" s="23">
        <v>71602</v>
      </c>
    </row>
    <row r="7295" spans="1:16" ht="45" x14ac:dyDescent="0.25">
      <c r="A7295" s="21" t="s">
        <v>11036</v>
      </c>
      <c r="B7295" s="21" t="s">
        <v>49</v>
      </c>
      <c r="C7295" s="22"/>
      <c r="D7295" s="22"/>
      <c r="E7295" s="22"/>
      <c r="F7295" s="22"/>
      <c r="G7295" s="22"/>
      <c r="H7295" s="22"/>
      <c r="I7295" s="22"/>
      <c r="J7295" s="22"/>
      <c r="K7295" s="23">
        <v>1</v>
      </c>
      <c r="L7295" s="23">
        <v>1</v>
      </c>
      <c r="M7295" s="21" t="s">
        <v>50</v>
      </c>
      <c r="N7295" s="21" t="s">
        <v>50</v>
      </c>
      <c r="O7295" s="22"/>
      <c r="P7295" s="22"/>
    </row>
    <row r="7296" spans="1:16" ht="45" x14ac:dyDescent="0.25">
      <c r="A7296" s="21" t="s">
        <v>11037</v>
      </c>
      <c r="B7296" s="21" t="s">
        <v>49</v>
      </c>
      <c r="C7296" s="22"/>
      <c r="D7296" s="22"/>
      <c r="E7296" s="22"/>
      <c r="F7296" s="22"/>
      <c r="G7296" s="22"/>
      <c r="H7296" s="22"/>
      <c r="I7296" s="22"/>
      <c r="J7296" s="22"/>
      <c r="K7296" s="23">
        <v>1</v>
      </c>
      <c r="L7296" s="23">
        <v>1</v>
      </c>
      <c r="M7296" s="21" t="s">
        <v>50</v>
      </c>
      <c r="N7296" s="21" t="s">
        <v>50</v>
      </c>
      <c r="O7296" s="22"/>
      <c r="P7296" s="22"/>
    </row>
    <row r="7297" spans="1:16" ht="45" x14ac:dyDescent="0.25">
      <c r="A7297" s="21" t="s">
        <v>11038</v>
      </c>
      <c r="B7297" s="21" t="s">
        <v>49</v>
      </c>
      <c r="C7297" s="22"/>
      <c r="D7297" s="22"/>
      <c r="E7297" s="22"/>
      <c r="F7297" s="22"/>
      <c r="G7297" s="22"/>
      <c r="H7297" s="22"/>
      <c r="I7297" s="22"/>
      <c r="J7297" s="22"/>
      <c r="K7297" s="23">
        <v>1</v>
      </c>
      <c r="L7297" s="23">
        <v>1</v>
      </c>
      <c r="M7297" s="21" t="s">
        <v>50</v>
      </c>
      <c r="N7297" s="21" t="s">
        <v>50</v>
      </c>
      <c r="O7297" s="22"/>
      <c r="P7297" s="22"/>
    </row>
    <row r="7298" spans="1:16" ht="45" x14ac:dyDescent="0.25">
      <c r="A7298" s="21" t="s">
        <v>11039</v>
      </c>
      <c r="B7298" s="21" t="s">
        <v>49</v>
      </c>
      <c r="C7298" s="22"/>
      <c r="D7298" s="22"/>
      <c r="E7298" s="22"/>
      <c r="F7298" s="22"/>
      <c r="G7298" s="22"/>
      <c r="H7298" s="22"/>
      <c r="I7298" s="22"/>
      <c r="J7298" s="22"/>
      <c r="K7298" s="23">
        <v>1</v>
      </c>
      <c r="L7298" s="23">
        <v>1</v>
      </c>
      <c r="M7298" s="21" t="s">
        <v>50</v>
      </c>
      <c r="N7298" s="21" t="s">
        <v>50</v>
      </c>
      <c r="O7298" s="22"/>
      <c r="P7298" s="22"/>
    </row>
    <row r="7299" spans="1:16" ht="45" x14ac:dyDescent="0.25">
      <c r="A7299" s="21" t="s">
        <v>4908</v>
      </c>
      <c r="B7299" s="21" t="s">
        <v>49</v>
      </c>
      <c r="C7299" s="23">
        <v>4385562.2</v>
      </c>
      <c r="D7299" s="23">
        <v>490.43</v>
      </c>
      <c r="E7299" s="23">
        <v>6599383.5599999996</v>
      </c>
      <c r="F7299" s="23">
        <v>503.27</v>
      </c>
      <c r="G7299" s="23">
        <v>4822027.6100000003</v>
      </c>
      <c r="H7299" s="23">
        <v>411.2</v>
      </c>
      <c r="I7299" s="23">
        <v>3277497.3</v>
      </c>
      <c r="J7299" s="23">
        <v>408.31</v>
      </c>
      <c r="K7299" s="23">
        <v>1</v>
      </c>
      <c r="L7299" s="23">
        <v>1</v>
      </c>
      <c r="M7299" s="21" t="s">
        <v>50</v>
      </c>
      <c r="N7299" s="21" t="s">
        <v>5192</v>
      </c>
      <c r="O7299" s="22"/>
      <c r="P7299" s="23">
        <v>16335</v>
      </c>
    </row>
    <row r="7300" spans="1:16" ht="45" x14ac:dyDescent="0.25">
      <c r="A7300" s="21" t="s">
        <v>11040</v>
      </c>
      <c r="B7300" s="21" t="s">
        <v>49</v>
      </c>
      <c r="C7300" s="22"/>
      <c r="D7300" s="22"/>
      <c r="E7300" s="22"/>
      <c r="F7300" s="22"/>
      <c r="G7300" s="22"/>
      <c r="H7300" s="22"/>
      <c r="I7300" s="22"/>
      <c r="J7300" s="22"/>
      <c r="K7300" s="23">
        <v>1</v>
      </c>
      <c r="L7300" s="23">
        <v>1</v>
      </c>
      <c r="M7300" s="21" t="s">
        <v>50</v>
      </c>
      <c r="N7300" s="21" t="s">
        <v>50</v>
      </c>
      <c r="O7300" s="22"/>
      <c r="P7300" s="22"/>
    </row>
    <row r="7301" spans="1:16" ht="45" x14ac:dyDescent="0.25">
      <c r="A7301" s="21" t="s">
        <v>4910</v>
      </c>
      <c r="B7301" s="21" t="s">
        <v>49</v>
      </c>
      <c r="C7301" s="23">
        <v>28237599.710000001</v>
      </c>
      <c r="D7301" s="23">
        <v>564.20000000000005</v>
      </c>
      <c r="E7301" s="23">
        <v>33585893.530000001</v>
      </c>
      <c r="F7301" s="23">
        <v>484.7</v>
      </c>
      <c r="G7301" s="23">
        <v>37443607.229999997</v>
      </c>
      <c r="H7301" s="23">
        <v>564.80999999999995</v>
      </c>
      <c r="I7301" s="23">
        <v>45096876.039999999</v>
      </c>
      <c r="J7301" s="23">
        <v>728.15</v>
      </c>
      <c r="K7301" s="23">
        <v>1</v>
      </c>
      <c r="L7301" s="23">
        <v>1</v>
      </c>
      <c r="M7301" s="21" t="s">
        <v>50</v>
      </c>
      <c r="N7301" s="21" t="s">
        <v>1462</v>
      </c>
      <c r="O7301" s="22"/>
      <c r="P7301" s="23">
        <v>45398</v>
      </c>
    </row>
    <row r="7302" spans="1:16" ht="45" x14ac:dyDescent="0.25">
      <c r="A7302" s="21" t="s">
        <v>11041</v>
      </c>
      <c r="B7302" s="21" t="s">
        <v>49</v>
      </c>
      <c r="C7302" s="22"/>
      <c r="D7302" s="22"/>
      <c r="E7302" s="22"/>
      <c r="F7302" s="22"/>
      <c r="G7302" s="22"/>
      <c r="H7302" s="22"/>
      <c r="I7302" s="22"/>
      <c r="J7302" s="22"/>
      <c r="K7302" s="23">
        <v>1</v>
      </c>
      <c r="L7302" s="23">
        <v>1</v>
      </c>
      <c r="M7302" s="21" t="s">
        <v>50</v>
      </c>
      <c r="N7302" s="21" t="s">
        <v>50</v>
      </c>
      <c r="O7302" s="22"/>
      <c r="P7302" s="22"/>
    </row>
    <row r="7303" spans="1:16" ht="45" x14ac:dyDescent="0.25">
      <c r="A7303" s="21" t="s">
        <v>11042</v>
      </c>
      <c r="B7303" s="21" t="s">
        <v>49</v>
      </c>
      <c r="C7303" s="22"/>
      <c r="D7303" s="22"/>
      <c r="E7303" s="22"/>
      <c r="F7303" s="22"/>
      <c r="G7303" s="22"/>
      <c r="H7303" s="22"/>
      <c r="I7303" s="22"/>
      <c r="J7303" s="22"/>
      <c r="K7303" s="23">
        <v>1</v>
      </c>
      <c r="L7303" s="23">
        <v>1</v>
      </c>
      <c r="M7303" s="21" t="s">
        <v>50</v>
      </c>
      <c r="N7303" s="21" t="s">
        <v>50</v>
      </c>
      <c r="O7303" s="22"/>
      <c r="P7303" s="22"/>
    </row>
    <row r="7304" spans="1:16" ht="45" x14ac:dyDescent="0.25">
      <c r="A7304" s="21" t="s">
        <v>11043</v>
      </c>
      <c r="B7304" s="21" t="s">
        <v>49</v>
      </c>
      <c r="C7304" s="22"/>
      <c r="D7304" s="22"/>
      <c r="E7304" s="22"/>
      <c r="F7304" s="22"/>
      <c r="G7304" s="22"/>
      <c r="H7304" s="22"/>
      <c r="I7304" s="22"/>
      <c r="J7304" s="22"/>
      <c r="K7304" s="23">
        <v>1</v>
      </c>
      <c r="L7304" s="23">
        <v>1</v>
      </c>
      <c r="M7304" s="21" t="s">
        <v>50</v>
      </c>
      <c r="N7304" s="21" t="s">
        <v>50</v>
      </c>
      <c r="O7304" s="22"/>
      <c r="P7304" s="22"/>
    </row>
    <row r="7305" spans="1:16" ht="45" x14ac:dyDescent="0.25">
      <c r="A7305" s="21" t="s">
        <v>11044</v>
      </c>
      <c r="B7305" s="21" t="s">
        <v>49</v>
      </c>
      <c r="C7305" s="22"/>
      <c r="D7305" s="22"/>
      <c r="E7305" s="22"/>
      <c r="F7305" s="22"/>
      <c r="G7305" s="22"/>
      <c r="H7305" s="22"/>
      <c r="I7305" s="22"/>
      <c r="J7305" s="22"/>
      <c r="K7305" s="23">
        <v>1</v>
      </c>
      <c r="L7305" s="23">
        <v>1</v>
      </c>
      <c r="M7305" s="21" t="s">
        <v>50</v>
      </c>
      <c r="N7305" s="21" t="s">
        <v>50</v>
      </c>
      <c r="O7305" s="22"/>
      <c r="P7305" s="22"/>
    </row>
    <row r="7306" spans="1:16" ht="45" x14ac:dyDescent="0.25">
      <c r="A7306" s="21" t="s">
        <v>4912</v>
      </c>
      <c r="B7306" s="21" t="s">
        <v>49</v>
      </c>
      <c r="C7306" s="23">
        <v>27365899.190000001</v>
      </c>
      <c r="D7306" s="23">
        <v>1157.33</v>
      </c>
      <c r="E7306" s="23">
        <v>15984489.439999999</v>
      </c>
      <c r="F7306" s="23">
        <v>1045.25</v>
      </c>
      <c r="G7306" s="23">
        <v>75779792.129999995</v>
      </c>
      <c r="H7306" s="23">
        <v>1545.09</v>
      </c>
      <c r="I7306" s="23">
        <v>99653814.400000006</v>
      </c>
      <c r="J7306" s="23">
        <v>1828.72</v>
      </c>
      <c r="K7306" s="23">
        <v>1</v>
      </c>
      <c r="L7306" s="23">
        <v>1</v>
      </c>
      <c r="M7306" s="21" t="s">
        <v>50</v>
      </c>
      <c r="N7306" s="21" t="s">
        <v>5192</v>
      </c>
      <c r="O7306" s="22"/>
      <c r="P7306" s="23">
        <v>21878</v>
      </c>
    </row>
    <row r="7307" spans="1:16" ht="45" x14ac:dyDescent="0.25">
      <c r="A7307" s="21" t="s">
        <v>11045</v>
      </c>
      <c r="B7307" s="21" t="s">
        <v>49</v>
      </c>
      <c r="C7307" s="22"/>
      <c r="D7307" s="22"/>
      <c r="E7307" s="22"/>
      <c r="F7307" s="22"/>
      <c r="G7307" s="22"/>
      <c r="H7307" s="22"/>
      <c r="I7307" s="22"/>
      <c r="J7307" s="22"/>
      <c r="K7307" s="23">
        <v>1</v>
      </c>
      <c r="L7307" s="23">
        <v>1</v>
      </c>
      <c r="M7307" s="21" t="s">
        <v>50</v>
      </c>
      <c r="N7307" s="21" t="s">
        <v>50</v>
      </c>
      <c r="O7307" s="22"/>
      <c r="P7307" s="22"/>
    </row>
    <row r="7308" spans="1:16" ht="45" x14ac:dyDescent="0.25">
      <c r="A7308" s="21" t="s">
        <v>841</v>
      </c>
      <c r="B7308" s="21" t="s">
        <v>49</v>
      </c>
      <c r="C7308" s="22"/>
      <c r="D7308" s="22"/>
      <c r="E7308" s="23">
        <v>58569085.289999999</v>
      </c>
      <c r="F7308" s="23">
        <v>79.069999999999993</v>
      </c>
      <c r="G7308" s="23">
        <v>43282649.460000001</v>
      </c>
      <c r="H7308" s="23">
        <v>87.75</v>
      </c>
      <c r="I7308" s="23">
        <v>38230577.07</v>
      </c>
      <c r="J7308" s="23">
        <v>90.93</v>
      </c>
      <c r="K7308" s="23">
        <v>1</v>
      </c>
      <c r="L7308" s="23">
        <v>1</v>
      </c>
      <c r="M7308" s="21" t="s">
        <v>50</v>
      </c>
      <c r="N7308" s="21" t="s">
        <v>50</v>
      </c>
      <c r="O7308" s="22"/>
      <c r="P7308" s="22"/>
    </row>
    <row r="7309" spans="1:16" ht="45" x14ac:dyDescent="0.25">
      <c r="A7309" s="21" t="s">
        <v>11046</v>
      </c>
      <c r="B7309" s="21" t="s">
        <v>49</v>
      </c>
      <c r="C7309" s="22"/>
      <c r="D7309" s="22"/>
      <c r="E7309" s="22"/>
      <c r="F7309" s="22"/>
      <c r="G7309" s="22"/>
      <c r="H7309" s="22"/>
      <c r="I7309" s="22"/>
      <c r="J7309" s="22"/>
      <c r="K7309" s="23">
        <v>1</v>
      </c>
      <c r="L7309" s="23">
        <v>1</v>
      </c>
      <c r="M7309" s="21" t="s">
        <v>50</v>
      </c>
      <c r="N7309" s="21" t="s">
        <v>50</v>
      </c>
      <c r="O7309" s="22"/>
      <c r="P7309" s="22"/>
    </row>
    <row r="7310" spans="1:16" ht="45" x14ac:dyDescent="0.25">
      <c r="A7310" s="21" t="s">
        <v>11047</v>
      </c>
      <c r="B7310" s="21" t="s">
        <v>49</v>
      </c>
      <c r="C7310" s="22"/>
      <c r="D7310" s="22"/>
      <c r="E7310" s="22"/>
      <c r="F7310" s="22"/>
      <c r="G7310" s="22"/>
      <c r="H7310" s="22"/>
      <c r="I7310" s="22"/>
      <c r="J7310" s="22"/>
      <c r="K7310" s="23">
        <v>1</v>
      </c>
      <c r="L7310" s="23">
        <v>1</v>
      </c>
      <c r="M7310" s="21" t="s">
        <v>50</v>
      </c>
      <c r="N7310" s="21" t="s">
        <v>50</v>
      </c>
      <c r="O7310" s="22"/>
      <c r="P7310" s="22"/>
    </row>
    <row r="7311" spans="1:16" ht="45" x14ac:dyDescent="0.25">
      <c r="A7311" s="21" t="s">
        <v>4915</v>
      </c>
      <c r="B7311" s="21" t="s">
        <v>49</v>
      </c>
      <c r="C7311" s="23">
        <v>71403826.659999996</v>
      </c>
      <c r="D7311" s="23">
        <v>119.12</v>
      </c>
      <c r="E7311" s="23">
        <v>48148084.460000001</v>
      </c>
      <c r="F7311" s="23">
        <v>63.72</v>
      </c>
      <c r="G7311" s="23">
        <v>41320153.43</v>
      </c>
      <c r="H7311" s="23">
        <v>67.91</v>
      </c>
      <c r="I7311" s="23">
        <v>17775682.640000001</v>
      </c>
      <c r="J7311" s="23">
        <v>29.59</v>
      </c>
      <c r="K7311" s="23">
        <v>1</v>
      </c>
      <c r="L7311" s="23">
        <v>1</v>
      </c>
      <c r="M7311" s="21" t="s">
        <v>50</v>
      </c>
      <c r="N7311" s="21" t="s">
        <v>58</v>
      </c>
      <c r="O7311" s="22"/>
      <c r="P7311" s="23">
        <v>708643</v>
      </c>
    </row>
    <row r="7312" spans="1:16" ht="45" x14ac:dyDescent="0.25">
      <c r="A7312" s="21" t="s">
        <v>11048</v>
      </c>
      <c r="B7312" s="21" t="s">
        <v>49</v>
      </c>
      <c r="C7312" s="22"/>
      <c r="D7312" s="22"/>
      <c r="E7312" s="22"/>
      <c r="F7312" s="22"/>
      <c r="G7312" s="22"/>
      <c r="H7312" s="22"/>
      <c r="I7312" s="22"/>
      <c r="J7312" s="22"/>
      <c r="K7312" s="23">
        <v>1</v>
      </c>
      <c r="L7312" s="23">
        <v>1</v>
      </c>
      <c r="M7312" s="21" t="s">
        <v>50</v>
      </c>
      <c r="N7312" s="21" t="s">
        <v>50</v>
      </c>
      <c r="O7312" s="22"/>
      <c r="P7312" s="22"/>
    </row>
    <row r="7313" spans="1:16" ht="45" x14ac:dyDescent="0.25">
      <c r="A7313" s="21" t="s">
        <v>11049</v>
      </c>
      <c r="B7313" s="21" t="s">
        <v>49</v>
      </c>
      <c r="C7313" s="22"/>
      <c r="D7313" s="22"/>
      <c r="E7313" s="22"/>
      <c r="F7313" s="22"/>
      <c r="G7313" s="22"/>
      <c r="H7313" s="22"/>
      <c r="I7313" s="22"/>
      <c r="J7313" s="22"/>
      <c r="K7313" s="23">
        <v>1</v>
      </c>
      <c r="L7313" s="23">
        <v>1</v>
      </c>
      <c r="M7313" s="21" t="s">
        <v>50</v>
      </c>
      <c r="N7313" s="21" t="s">
        <v>50</v>
      </c>
      <c r="O7313" s="22"/>
      <c r="P7313" s="22"/>
    </row>
    <row r="7314" spans="1:16" ht="45" x14ac:dyDescent="0.25">
      <c r="A7314" s="21" t="s">
        <v>11050</v>
      </c>
      <c r="B7314" s="21" t="s">
        <v>49</v>
      </c>
      <c r="C7314" s="22"/>
      <c r="D7314" s="22"/>
      <c r="E7314" s="22"/>
      <c r="F7314" s="22"/>
      <c r="G7314" s="22"/>
      <c r="H7314" s="22"/>
      <c r="I7314" s="22"/>
      <c r="J7314" s="22"/>
      <c r="K7314" s="23">
        <v>1</v>
      </c>
      <c r="L7314" s="23">
        <v>1</v>
      </c>
      <c r="M7314" s="21" t="s">
        <v>50</v>
      </c>
      <c r="N7314" s="21" t="s">
        <v>50</v>
      </c>
      <c r="O7314" s="22"/>
      <c r="P7314" s="22"/>
    </row>
    <row r="7315" spans="1:16" ht="45" x14ac:dyDescent="0.25">
      <c r="A7315" s="21" t="s">
        <v>4917</v>
      </c>
      <c r="B7315" s="21" t="s">
        <v>49</v>
      </c>
      <c r="C7315" s="23">
        <v>14637465.98</v>
      </c>
      <c r="D7315" s="23">
        <v>158.08000000000001</v>
      </c>
      <c r="E7315" s="23">
        <v>19498989.120000001</v>
      </c>
      <c r="F7315" s="23">
        <v>219.19</v>
      </c>
      <c r="G7315" s="23">
        <v>10503481.939999999</v>
      </c>
      <c r="H7315" s="23">
        <v>80.64</v>
      </c>
      <c r="I7315" s="23">
        <v>21424979.899999999</v>
      </c>
      <c r="J7315" s="23">
        <v>169.48</v>
      </c>
      <c r="K7315" s="23">
        <v>1</v>
      </c>
      <c r="L7315" s="23">
        <v>1</v>
      </c>
      <c r="M7315" s="21" t="s">
        <v>50</v>
      </c>
      <c r="N7315" s="21" t="s">
        <v>1462</v>
      </c>
      <c r="O7315" s="22"/>
      <c r="P7315" s="23">
        <v>96446.75</v>
      </c>
    </row>
    <row r="7316" spans="1:16" ht="45" x14ac:dyDescent="0.25">
      <c r="A7316" s="21" t="s">
        <v>844</v>
      </c>
      <c r="B7316" s="21" t="s">
        <v>49</v>
      </c>
      <c r="C7316" s="23">
        <v>7687620.4199999999</v>
      </c>
      <c r="D7316" s="23">
        <v>2.62</v>
      </c>
      <c r="E7316" s="23">
        <v>273487536.97000003</v>
      </c>
      <c r="F7316" s="23">
        <v>54.84</v>
      </c>
      <c r="G7316" s="23">
        <v>348165430.75</v>
      </c>
      <c r="H7316" s="23">
        <v>57.34</v>
      </c>
      <c r="I7316" s="23">
        <v>577788166.01999998</v>
      </c>
      <c r="J7316" s="23">
        <v>43.87</v>
      </c>
      <c r="K7316" s="23">
        <v>1</v>
      </c>
      <c r="L7316" s="23">
        <v>1</v>
      </c>
      <c r="M7316" s="21" t="s">
        <v>50</v>
      </c>
      <c r="N7316" s="21" t="s">
        <v>204</v>
      </c>
      <c r="O7316" s="22"/>
      <c r="P7316" s="23">
        <v>4234141.75</v>
      </c>
    </row>
    <row r="7317" spans="1:16" ht="45" x14ac:dyDescent="0.25">
      <c r="A7317" s="21" t="s">
        <v>11051</v>
      </c>
      <c r="B7317" s="21" t="s">
        <v>49</v>
      </c>
      <c r="C7317" s="22"/>
      <c r="D7317" s="22"/>
      <c r="E7317" s="22"/>
      <c r="F7317" s="22"/>
      <c r="G7317" s="22"/>
      <c r="H7317" s="22"/>
      <c r="I7317" s="22"/>
      <c r="J7317" s="22"/>
      <c r="K7317" s="23">
        <v>1</v>
      </c>
      <c r="L7317" s="23">
        <v>1</v>
      </c>
      <c r="M7317" s="21" t="s">
        <v>50</v>
      </c>
      <c r="N7317" s="21" t="s">
        <v>50</v>
      </c>
      <c r="O7317" s="22"/>
      <c r="P7317" s="22"/>
    </row>
    <row r="7318" spans="1:16" ht="45" x14ac:dyDescent="0.25">
      <c r="A7318" s="21" t="s">
        <v>11052</v>
      </c>
      <c r="B7318" s="21" t="s">
        <v>49</v>
      </c>
      <c r="C7318" s="22"/>
      <c r="D7318" s="22"/>
      <c r="E7318" s="22"/>
      <c r="F7318" s="22"/>
      <c r="G7318" s="22"/>
      <c r="H7318" s="22"/>
      <c r="I7318" s="22"/>
      <c r="J7318" s="22"/>
      <c r="K7318" s="23">
        <v>1</v>
      </c>
      <c r="L7318" s="23">
        <v>1</v>
      </c>
      <c r="M7318" s="21" t="s">
        <v>50</v>
      </c>
      <c r="N7318" s="21" t="s">
        <v>50</v>
      </c>
      <c r="O7318" s="22"/>
      <c r="P7318" s="22"/>
    </row>
    <row r="7319" spans="1:16" ht="45" x14ac:dyDescent="0.25">
      <c r="A7319" s="21" t="s">
        <v>11053</v>
      </c>
      <c r="B7319" s="21" t="s">
        <v>49</v>
      </c>
      <c r="C7319" s="22"/>
      <c r="D7319" s="22"/>
      <c r="E7319" s="22"/>
      <c r="F7319" s="22"/>
      <c r="G7319" s="22"/>
      <c r="H7319" s="22"/>
      <c r="I7319" s="22"/>
      <c r="J7319" s="22"/>
      <c r="K7319" s="23">
        <v>1</v>
      </c>
      <c r="L7319" s="23">
        <v>1</v>
      </c>
      <c r="M7319" s="21" t="s">
        <v>50</v>
      </c>
      <c r="N7319" s="21" t="s">
        <v>50</v>
      </c>
      <c r="O7319" s="22"/>
      <c r="P7319" s="22"/>
    </row>
    <row r="7320" spans="1:16" ht="45" x14ac:dyDescent="0.25">
      <c r="A7320" s="21" t="s">
        <v>11054</v>
      </c>
      <c r="B7320" s="21" t="s">
        <v>49</v>
      </c>
      <c r="C7320" s="22"/>
      <c r="D7320" s="22"/>
      <c r="E7320" s="22"/>
      <c r="F7320" s="22"/>
      <c r="G7320" s="22"/>
      <c r="H7320" s="22"/>
      <c r="I7320" s="22"/>
      <c r="J7320" s="22"/>
      <c r="K7320" s="23">
        <v>1</v>
      </c>
      <c r="L7320" s="23">
        <v>1</v>
      </c>
      <c r="M7320" s="21" t="s">
        <v>50</v>
      </c>
      <c r="N7320" s="21" t="s">
        <v>50</v>
      </c>
      <c r="O7320" s="22"/>
      <c r="P7320" s="22"/>
    </row>
    <row r="7321" spans="1:16" ht="45" x14ac:dyDescent="0.25">
      <c r="A7321" s="21" t="s">
        <v>11055</v>
      </c>
      <c r="B7321" s="21" t="s">
        <v>49</v>
      </c>
      <c r="C7321" s="22"/>
      <c r="D7321" s="22"/>
      <c r="E7321" s="22"/>
      <c r="F7321" s="22"/>
      <c r="G7321" s="22"/>
      <c r="H7321" s="22"/>
      <c r="I7321" s="22"/>
      <c r="J7321" s="22"/>
      <c r="K7321" s="23">
        <v>1</v>
      </c>
      <c r="L7321" s="23">
        <v>1</v>
      </c>
      <c r="M7321" s="21" t="s">
        <v>50</v>
      </c>
      <c r="N7321" s="21" t="s">
        <v>50</v>
      </c>
      <c r="O7321" s="22"/>
      <c r="P7321" s="22"/>
    </row>
    <row r="7322" spans="1:16" ht="45" x14ac:dyDescent="0.25">
      <c r="A7322" s="21" t="s">
        <v>11056</v>
      </c>
      <c r="B7322" s="21" t="s">
        <v>49</v>
      </c>
      <c r="C7322" s="22"/>
      <c r="D7322" s="22"/>
      <c r="E7322" s="22"/>
      <c r="F7322" s="22"/>
      <c r="G7322" s="22"/>
      <c r="H7322" s="22"/>
      <c r="I7322" s="22"/>
      <c r="J7322" s="22"/>
      <c r="K7322" s="23">
        <v>1</v>
      </c>
      <c r="L7322" s="23">
        <v>1</v>
      </c>
      <c r="M7322" s="21" t="s">
        <v>50</v>
      </c>
      <c r="N7322" s="21" t="s">
        <v>50</v>
      </c>
      <c r="O7322" s="22"/>
      <c r="P7322" s="22"/>
    </row>
    <row r="7323" spans="1:16" ht="45" x14ac:dyDescent="0.25">
      <c r="A7323" s="21" t="s">
        <v>11057</v>
      </c>
      <c r="B7323" s="21" t="s">
        <v>49</v>
      </c>
      <c r="C7323" s="22"/>
      <c r="D7323" s="22"/>
      <c r="E7323" s="22"/>
      <c r="F7323" s="22"/>
      <c r="G7323" s="22"/>
      <c r="H7323" s="22"/>
      <c r="I7323" s="22"/>
      <c r="J7323" s="22"/>
      <c r="K7323" s="23">
        <v>1</v>
      </c>
      <c r="L7323" s="23">
        <v>1</v>
      </c>
      <c r="M7323" s="21" t="s">
        <v>50</v>
      </c>
      <c r="N7323" s="21" t="s">
        <v>50</v>
      </c>
      <c r="O7323" s="22"/>
      <c r="P7323" s="22"/>
    </row>
    <row r="7324" spans="1:16" ht="45" x14ac:dyDescent="0.25">
      <c r="A7324" s="21" t="s">
        <v>11058</v>
      </c>
      <c r="B7324" s="21" t="s">
        <v>49</v>
      </c>
      <c r="C7324" s="22"/>
      <c r="D7324" s="22"/>
      <c r="E7324" s="22"/>
      <c r="F7324" s="22"/>
      <c r="G7324" s="22"/>
      <c r="H7324" s="22"/>
      <c r="I7324" s="22"/>
      <c r="J7324" s="22"/>
      <c r="K7324" s="23">
        <v>1</v>
      </c>
      <c r="L7324" s="23">
        <v>1</v>
      </c>
      <c r="M7324" s="21" t="s">
        <v>50</v>
      </c>
      <c r="N7324" s="21" t="s">
        <v>50</v>
      </c>
      <c r="O7324" s="22"/>
      <c r="P7324" s="22"/>
    </row>
    <row r="7325" spans="1:16" ht="45" x14ac:dyDescent="0.25">
      <c r="A7325" s="21" t="s">
        <v>11059</v>
      </c>
      <c r="B7325" s="21" t="s">
        <v>49</v>
      </c>
      <c r="C7325" s="22"/>
      <c r="D7325" s="22"/>
      <c r="E7325" s="22"/>
      <c r="F7325" s="22"/>
      <c r="G7325" s="22"/>
      <c r="H7325" s="22"/>
      <c r="I7325" s="22"/>
      <c r="J7325" s="22"/>
      <c r="K7325" s="23">
        <v>1</v>
      </c>
      <c r="L7325" s="23">
        <v>1</v>
      </c>
      <c r="M7325" s="21" t="s">
        <v>50</v>
      </c>
      <c r="N7325" s="21" t="s">
        <v>50</v>
      </c>
      <c r="O7325" s="22"/>
      <c r="P7325" s="22"/>
    </row>
    <row r="7326" spans="1:16" ht="45" x14ac:dyDescent="0.25">
      <c r="A7326" s="21" t="s">
        <v>11060</v>
      </c>
      <c r="B7326" s="21" t="s">
        <v>49</v>
      </c>
      <c r="C7326" s="22"/>
      <c r="D7326" s="22"/>
      <c r="E7326" s="22"/>
      <c r="F7326" s="22"/>
      <c r="G7326" s="22"/>
      <c r="H7326" s="22"/>
      <c r="I7326" s="22"/>
      <c r="J7326" s="22"/>
      <c r="K7326" s="23">
        <v>1</v>
      </c>
      <c r="L7326" s="23">
        <v>1</v>
      </c>
      <c r="M7326" s="21" t="s">
        <v>50</v>
      </c>
      <c r="N7326" s="21" t="s">
        <v>50</v>
      </c>
      <c r="O7326" s="22"/>
      <c r="P7326" s="22"/>
    </row>
    <row r="7327" spans="1:16" ht="45" x14ac:dyDescent="0.25">
      <c r="A7327" s="21" t="s">
        <v>11061</v>
      </c>
      <c r="B7327" s="21" t="s">
        <v>49</v>
      </c>
      <c r="C7327" s="22"/>
      <c r="D7327" s="22"/>
      <c r="E7327" s="22"/>
      <c r="F7327" s="22"/>
      <c r="G7327" s="22"/>
      <c r="H7327" s="22"/>
      <c r="I7327" s="22"/>
      <c r="J7327" s="22"/>
      <c r="K7327" s="23">
        <v>1</v>
      </c>
      <c r="L7327" s="23">
        <v>1</v>
      </c>
      <c r="M7327" s="21" t="s">
        <v>50</v>
      </c>
      <c r="N7327" s="21" t="s">
        <v>50</v>
      </c>
      <c r="O7327" s="22"/>
      <c r="P7327" s="22"/>
    </row>
    <row r="7328" spans="1:16" ht="45" x14ac:dyDescent="0.25">
      <c r="A7328" s="21" t="s">
        <v>11062</v>
      </c>
      <c r="B7328" s="21" t="s">
        <v>49</v>
      </c>
      <c r="C7328" s="22"/>
      <c r="D7328" s="22"/>
      <c r="E7328" s="22"/>
      <c r="F7328" s="22"/>
      <c r="G7328" s="22"/>
      <c r="H7328" s="22"/>
      <c r="I7328" s="22"/>
      <c r="J7328" s="22"/>
      <c r="K7328" s="23">
        <v>1</v>
      </c>
      <c r="L7328" s="23">
        <v>1</v>
      </c>
      <c r="M7328" s="21" t="s">
        <v>50</v>
      </c>
      <c r="N7328" s="21" t="s">
        <v>50</v>
      </c>
      <c r="O7328" s="22"/>
      <c r="P7328" s="22"/>
    </row>
    <row r="7329" spans="1:16" ht="45" x14ac:dyDescent="0.25">
      <c r="A7329" s="21" t="s">
        <v>11063</v>
      </c>
      <c r="B7329" s="21" t="s">
        <v>49</v>
      </c>
      <c r="C7329" s="22"/>
      <c r="D7329" s="22"/>
      <c r="E7329" s="22"/>
      <c r="F7329" s="22"/>
      <c r="G7329" s="22"/>
      <c r="H7329" s="22"/>
      <c r="I7329" s="22"/>
      <c r="J7329" s="22"/>
      <c r="K7329" s="23">
        <v>1</v>
      </c>
      <c r="L7329" s="23">
        <v>1</v>
      </c>
      <c r="M7329" s="21" t="s">
        <v>50</v>
      </c>
      <c r="N7329" s="21" t="s">
        <v>50</v>
      </c>
      <c r="O7329" s="22"/>
      <c r="P7329" s="22"/>
    </row>
    <row r="7330" spans="1:16" ht="45" x14ac:dyDescent="0.25">
      <c r="A7330" s="21" t="s">
        <v>11064</v>
      </c>
      <c r="B7330" s="21" t="s">
        <v>49</v>
      </c>
      <c r="C7330" s="22"/>
      <c r="D7330" s="22"/>
      <c r="E7330" s="22"/>
      <c r="F7330" s="22"/>
      <c r="G7330" s="22"/>
      <c r="H7330" s="22"/>
      <c r="I7330" s="22"/>
      <c r="J7330" s="22"/>
      <c r="K7330" s="23">
        <v>1</v>
      </c>
      <c r="L7330" s="23">
        <v>1</v>
      </c>
      <c r="M7330" s="21" t="s">
        <v>50</v>
      </c>
      <c r="N7330" s="21" t="s">
        <v>50</v>
      </c>
      <c r="O7330" s="22"/>
      <c r="P7330" s="22"/>
    </row>
    <row r="7331" spans="1:16" ht="45" x14ac:dyDescent="0.25">
      <c r="A7331" s="21" t="s">
        <v>11065</v>
      </c>
      <c r="B7331" s="21" t="s">
        <v>49</v>
      </c>
      <c r="C7331" s="22"/>
      <c r="D7331" s="22"/>
      <c r="E7331" s="22"/>
      <c r="F7331" s="22"/>
      <c r="G7331" s="22"/>
      <c r="H7331" s="22"/>
      <c r="I7331" s="22"/>
      <c r="J7331" s="22"/>
      <c r="K7331" s="23">
        <v>1</v>
      </c>
      <c r="L7331" s="23">
        <v>1</v>
      </c>
      <c r="M7331" s="21" t="s">
        <v>50</v>
      </c>
      <c r="N7331" s="21" t="s">
        <v>50</v>
      </c>
      <c r="O7331" s="22"/>
      <c r="P7331" s="22"/>
    </row>
    <row r="7332" spans="1:16" ht="45" x14ac:dyDescent="0.25">
      <c r="A7332" s="21" t="s">
        <v>11066</v>
      </c>
      <c r="B7332" s="21" t="s">
        <v>49</v>
      </c>
      <c r="C7332" s="22"/>
      <c r="D7332" s="22"/>
      <c r="E7332" s="22"/>
      <c r="F7332" s="22"/>
      <c r="G7332" s="22"/>
      <c r="H7332" s="22"/>
      <c r="I7332" s="22"/>
      <c r="J7332" s="22"/>
      <c r="K7332" s="23">
        <v>1</v>
      </c>
      <c r="L7332" s="23">
        <v>1</v>
      </c>
      <c r="M7332" s="21" t="s">
        <v>50</v>
      </c>
      <c r="N7332" s="21" t="s">
        <v>50</v>
      </c>
      <c r="O7332" s="22"/>
      <c r="P7332" s="22"/>
    </row>
    <row r="7333" spans="1:16" ht="45" x14ac:dyDescent="0.25">
      <c r="A7333" s="21" t="s">
        <v>11067</v>
      </c>
      <c r="B7333" s="21" t="s">
        <v>49</v>
      </c>
      <c r="C7333" s="22"/>
      <c r="D7333" s="22"/>
      <c r="E7333" s="22"/>
      <c r="F7333" s="22"/>
      <c r="G7333" s="22"/>
      <c r="H7333" s="22"/>
      <c r="I7333" s="22"/>
      <c r="J7333" s="22"/>
      <c r="K7333" s="23">
        <v>1</v>
      </c>
      <c r="L7333" s="23">
        <v>1</v>
      </c>
      <c r="M7333" s="21" t="s">
        <v>50</v>
      </c>
      <c r="N7333" s="21" t="s">
        <v>50</v>
      </c>
      <c r="O7333" s="22"/>
      <c r="P7333" s="22"/>
    </row>
    <row r="7334" spans="1:16" ht="45" x14ac:dyDescent="0.25">
      <c r="A7334" s="21" t="s">
        <v>11068</v>
      </c>
      <c r="B7334" s="21" t="s">
        <v>49</v>
      </c>
      <c r="C7334" s="22"/>
      <c r="D7334" s="22"/>
      <c r="E7334" s="22"/>
      <c r="F7334" s="22"/>
      <c r="G7334" s="22"/>
      <c r="H7334" s="22"/>
      <c r="I7334" s="22"/>
      <c r="J7334" s="22"/>
      <c r="K7334" s="23">
        <v>1</v>
      </c>
      <c r="L7334" s="23">
        <v>1</v>
      </c>
      <c r="M7334" s="21" t="s">
        <v>50</v>
      </c>
      <c r="N7334" s="21" t="s">
        <v>50</v>
      </c>
      <c r="O7334" s="22"/>
      <c r="P7334" s="22"/>
    </row>
    <row r="7335" spans="1:16" ht="45" x14ac:dyDescent="0.25">
      <c r="A7335" s="21" t="s">
        <v>11069</v>
      </c>
      <c r="B7335" s="21" t="s">
        <v>49</v>
      </c>
      <c r="C7335" s="22"/>
      <c r="D7335" s="22"/>
      <c r="E7335" s="22"/>
      <c r="F7335" s="22"/>
      <c r="G7335" s="22"/>
      <c r="H7335" s="22"/>
      <c r="I7335" s="22"/>
      <c r="J7335" s="22"/>
      <c r="K7335" s="23">
        <v>1</v>
      </c>
      <c r="L7335" s="23">
        <v>1</v>
      </c>
      <c r="M7335" s="21" t="s">
        <v>50</v>
      </c>
      <c r="N7335" s="21" t="s">
        <v>50</v>
      </c>
      <c r="O7335" s="22"/>
      <c r="P7335" s="22"/>
    </row>
    <row r="7336" spans="1:16" ht="45" x14ac:dyDescent="0.25">
      <c r="A7336" s="21" t="s">
        <v>11070</v>
      </c>
      <c r="B7336" s="21" t="s">
        <v>49</v>
      </c>
      <c r="C7336" s="22"/>
      <c r="D7336" s="22"/>
      <c r="E7336" s="22"/>
      <c r="F7336" s="22"/>
      <c r="G7336" s="22"/>
      <c r="H7336" s="22"/>
      <c r="I7336" s="22"/>
      <c r="J7336" s="22"/>
      <c r="K7336" s="23">
        <v>1</v>
      </c>
      <c r="L7336" s="23">
        <v>1</v>
      </c>
      <c r="M7336" s="21" t="s">
        <v>50</v>
      </c>
      <c r="N7336" s="21" t="s">
        <v>50</v>
      </c>
      <c r="O7336" s="22"/>
      <c r="P7336" s="22"/>
    </row>
    <row r="7337" spans="1:16" ht="45" x14ac:dyDescent="0.25">
      <c r="A7337" s="21" t="s">
        <v>11071</v>
      </c>
      <c r="B7337" s="21" t="s">
        <v>49</v>
      </c>
      <c r="C7337" s="22"/>
      <c r="D7337" s="22"/>
      <c r="E7337" s="22"/>
      <c r="F7337" s="22"/>
      <c r="G7337" s="22"/>
      <c r="H7337" s="22"/>
      <c r="I7337" s="22"/>
      <c r="J7337" s="22"/>
      <c r="K7337" s="23">
        <v>1</v>
      </c>
      <c r="L7337" s="23">
        <v>1</v>
      </c>
      <c r="M7337" s="21" t="s">
        <v>50</v>
      </c>
      <c r="N7337" s="21" t="s">
        <v>50</v>
      </c>
      <c r="O7337" s="22"/>
      <c r="P7337" s="22"/>
    </row>
    <row r="7338" spans="1:16" ht="45" x14ac:dyDescent="0.25">
      <c r="A7338" s="21" t="s">
        <v>11072</v>
      </c>
      <c r="B7338" s="21" t="s">
        <v>49</v>
      </c>
      <c r="C7338" s="22"/>
      <c r="D7338" s="22"/>
      <c r="E7338" s="22"/>
      <c r="F7338" s="22"/>
      <c r="G7338" s="22"/>
      <c r="H7338" s="22"/>
      <c r="I7338" s="22"/>
      <c r="J7338" s="22"/>
      <c r="K7338" s="23">
        <v>1</v>
      </c>
      <c r="L7338" s="23">
        <v>1</v>
      </c>
      <c r="M7338" s="21" t="s">
        <v>50</v>
      </c>
      <c r="N7338" s="21" t="s">
        <v>50</v>
      </c>
      <c r="O7338" s="22"/>
      <c r="P7338" s="22"/>
    </row>
    <row r="7339" spans="1:16" ht="45" x14ac:dyDescent="0.25">
      <c r="A7339" s="21" t="s">
        <v>11073</v>
      </c>
      <c r="B7339" s="21" t="s">
        <v>49</v>
      </c>
      <c r="C7339" s="22"/>
      <c r="D7339" s="22"/>
      <c r="E7339" s="22"/>
      <c r="F7339" s="22"/>
      <c r="G7339" s="22"/>
      <c r="H7339" s="22"/>
      <c r="I7339" s="22"/>
      <c r="J7339" s="22"/>
      <c r="K7339" s="23">
        <v>1</v>
      </c>
      <c r="L7339" s="23">
        <v>1</v>
      </c>
      <c r="M7339" s="21" t="s">
        <v>50</v>
      </c>
      <c r="N7339" s="21" t="s">
        <v>50</v>
      </c>
      <c r="O7339" s="22"/>
      <c r="P7339" s="22"/>
    </row>
    <row r="7340" spans="1:16" ht="45" x14ac:dyDescent="0.25">
      <c r="A7340" s="21" t="s">
        <v>11074</v>
      </c>
      <c r="B7340" s="21" t="s">
        <v>49</v>
      </c>
      <c r="C7340" s="22"/>
      <c r="D7340" s="22"/>
      <c r="E7340" s="22"/>
      <c r="F7340" s="22"/>
      <c r="G7340" s="22"/>
      <c r="H7340" s="22"/>
      <c r="I7340" s="22"/>
      <c r="J7340" s="22"/>
      <c r="K7340" s="23">
        <v>1</v>
      </c>
      <c r="L7340" s="23">
        <v>1</v>
      </c>
      <c r="M7340" s="21" t="s">
        <v>50</v>
      </c>
      <c r="N7340" s="21" t="s">
        <v>50</v>
      </c>
      <c r="O7340" s="22"/>
      <c r="P7340" s="22"/>
    </row>
    <row r="7341" spans="1:16" ht="45" x14ac:dyDescent="0.25">
      <c r="A7341" s="21" t="s">
        <v>11075</v>
      </c>
      <c r="B7341" s="21" t="s">
        <v>49</v>
      </c>
      <c r="C7341" s="22"/>
      <c r="D7341" s="22"/>
      <c r="E7341" s="22"/>
      <c r="F7341" s="22"/>
      <c r="G7341" s="22"/>
      <c r="H7341" s="22"/>
      <c r="I7341" s="22"/>
      <c r="J7341" s="22"/>
      <c r="K7341" s="23">
        <v>1</v>
      </c>
      <c r="L7341" s="23">
        <v>1</v>
      </c>
      <c r="M7341" s="21" t="s">
        <v>50</v>
      </c>
      <c r="N7341" s="21" t="s">
        <v>50</v>
      </c>
      <c r="O7341" s="22"/>
      <c r="P7341" s="22"/>
    </row>
    <row r="7342" spans="1:16" ht="45" x14ac:dyDescent="0.25">
      <c r="A7342" s="21" t="s">
        <v>11076</v>
      </c>
      <c r="B7342" s="21" t="s">
        <v>49</v>
      </c>
      <c r="C7342" s="22"/>
      <c r="D7342" s="22"/>
      <c r="E7342" s="22"/>
      <c r="F7342" s="22"/>
      <c r="G7342" s="22"/>
      <c r="H7342" s="22"/>
      <c r="I7342" s="22"/>
      <c r="J7342" s="22"/>
      <c r="K7342" s="23">
        <v>1</v>
      </c>
      <c r="L7342" s="23">
        <v>1</v>
      </c>
      <c r="M7342" s="21" t="s">
        <v>50</v>
      </c>
      <c r="N7342" s="21" t="s">
        <v>50</v>
      </c>
      <c r="O7342" s="22"/>
      <c r="P7342" s="22"/>
    </row>
    <row r="7343" spans="1:16" ht="45" x14ac:dyDescent="0.25">
      <c r="A7343" s="21" t="s">
        <v>11077</v>
      </c>
      <c r="B7343" s="21" t="s">
        <v>49</v>
      </c>
      <c r="C7343" s="22"/>
      <c r="D7343" s="22"/>
      <c r="E7343" s="22"/>
      <c r="F7343" s="22"/>
      <c r="G7343" s="22"/>
      <c r="H7343" s="22"/>
      <c r="I7343" s="22"/>
      <c r="J7343" s="22"/>
      <c r="K7343" s="23">
        <v>1</v>
      </c>
      <c r="L7343" s="23">
        <v>1</v>
      </c>
      <c r="M7343" s="21" t="s">
        <v>50</v>
      </c>
      <c r="N7343" s="21" t="s">
        <v>50</v>
      </c>
      <c r="O7343" s="22"/>
      <c r="P7343" s="22"/>
    </row>
    <row r="7344" spans="1:16" ht="45" x14ac:dyDescent="0.25">
      <c r="A7344" s="21" t="s">
        <v>11078</v>
      </c>
      <c r="B7344" s="21" t="s">
        <v>49</v>
      </c>
      <c r="C7344" s="22"/>
      <c r="D7344" s="22"/>
      <c r="E7344" s="22"/>
      <c r="F7344" s="22"/>
      <c r="G7344" s="22"/>
      <c r="H7344" s="22"/>
      <c r="I7344" s="22"/>
      <c r="J7344" s="22"/>
      <c r="K7344" s="23">
        <v>1</v>
      </c>
      <c r="L7344" s="23">
        <v>1</v>
      </c>
      <c r="M7344" s="21" t="s">
        <v>50</v>
      </c>
      <c r="N7344" s="21" t="s">
        <v>50</v>
      </c>
      <c r="O7344" s="22"/>
      <c r="P7344" s="22"/>
    </row>
    <row r="7345" spans="1:16" ht="45" x14ac:dyDescent="0.25">
      <c r="A7345" s="21" t="s">
        <v>11079</v>
      </c>
      <c r="B7345" s="21" t="s">
        <v>49</v>
      </c>
      <c r="C7345" s="22"/>
      <c r="D7345" s="22"/>
      <c r="E7345" s="22"/>
      <c r="F7345" s="22"/>
      <c r="G7345" s="22"/>
      <c r="H7345" s="22"/>
      <c r="I7345" s="22"/>
      <c r="J7345" s="22"/>
      <c r="K7345" s="23">
        <v>1</v>
      </c>
      <c r="L7345" s="23">
        <v>1</v>
      </c>
      <c r="M7345" s="21" t="s">
        <v>50</v>
      </c>
      <c r="N7345" s="21" t="s">
        <v>50</v>
      </c>
      <c r="O7345" s="22"/>
      <c r="P7345" s="22"/>
    </row>
    <row r="7346" spans="1:16" ht="45" x14ac:dyDescent="0.25">
      <c r="A7346" s="21" t="s">
        <v>848</v>
      </c>
      <c r="B7346" s="21" t="s">
        <v>49</v>
      </c>
      <c r="C7346" s="23">
        <v>15273914.73</v>
      </c>
      <c r="D7346" s="23">
        <v>956.73</v>
      </c>
      <c r="E7346" s="23">
        <v>9984650.2899999991</v>
      </c>
      <c r="F7346" s="23">
        <v>560.82000000000005</v>
      </c>
      <c r="G7346" s="23">
        <v>2446580.89</v>
      </c>
      <c r="H7346" s="23">
        <v>159.96</v>
      </c>
      <c r="I7346" s="23">
        <v>21329025.489999998</v>
      </c>
      <c r="J7346" s="23">
        <v>228.86</v>
      </c>
      <c r="K7346" s="23">
        <v>1</v>
      </c>
      <c r="L7346" s="23">
        <v>1</v>
      </c>
      <c r="M7346" s="21" t="s">
        <v>50</v>
      </c>
      <c r="N7346" s="21" t="s">
        <v>1462</v>
      </c>
      <c r="O7346" s="22"/>
      <c r="P7346" s="23">
        <v>57221.75</v>
      </c>
    </row>
    <row r="7347" spans="1:16" ht="45" x14ac:dyDescent="0.25">
      <c r="A7347" s="21" t="s">
        <v>11080</v>
      </c>
      <c r="B7347" s="21" t="s">
        <v>49</v>
      </c>
      <c r="C7347" s="22"/>
      <c r="D7347" s="22"/>
      <c r="E7347" s="22"/>
      <c r="F7347" s="22"/>
      <c r="G7347" s="22"/>
      <c r="H7347" s="22"/>
      <c r="I7347" s="22"/>
      <c r="J7347" s="22"/>
      <c r="K7347" s="23">
        <v>1</v>
      </c>
      <c r="L7347" s="23">
        <v>1</v>
      </c>
      <c r="M7347" s="21" t="s">
        <v>50</v>
      </c>
      <c r="N7347" s="21" t="s">
        <v>50</v>
      </c>
      <c r="O7347" s="22"/>
      <c r="P7347" s="22"/>
    </row>
    <row r="7348" spans="1:16" ht="45" x14ac:dyDescent="0.25">
      <c r="A7348" s="21" t="s">
        <v>11081</v>
      </c>
      <c r="B7348" s="21" t="s">
        <v>49</v>
      </c>
      <c r="C7348" s="22"/>
      <c r="D7348" s="22"/>
      <c r="E7348" s="22"/>
      <c r="F7348" s="22"/>
      <c r="G7348" s="22"/>
      <c r="H7348" s="22"/>
      <c r="I7348" s="22"/>
      <c r="J7348" s="22"/>
      <c r="K7348" s="23">
        <v>1</v>
      </c>
      <c r="L7348" s="23">
        <v>1</v>
      </c>
      <c r="M7348" s="21" t="s">
        <v>50</v>
      </c>
      <c r="N7348" s="21" t="s">
        <v>50</v>
      </c>
      <c r="O7348" s="22"/>
      <c r="P7348" s="22"/>
    </row>
    <row r="7349" spans="1:16" ht="45" x14ac:dyDescent="0.25">
      <c r="A7349" s="21" t="s">
        <v>11082</v>
      </c>
      <c r="B7349" s="21" t="s">
        <v>49</v>
      </c>
      <c r="C7349" s="22"/>
      <c r="D7349" s="22"/>
      <c r="E7349" s="22"/>
      <c r="F7349" s="22"/>
      <c r="G7349" s="22"/>
      <c r="H7349" s="22"/>
      <c r="I7349" s="22"/>
      <c r="J7349" s="22"/>
      <c r="K7349" s="23">
        <v>1</v>
      </c>
      <c r="L7349" s="23">
        <v>1</v>
      </c>
      <c r="M7349" s="21" t="s">
        <v>50</v>
      </c>
      <c r="N7349" s="21" t="s">
        <v>50</v>
      </c>
      <c r="O7349" s="22"/>
      <c r="P7349" s="22"/>
    </row>
    <row r="7350" spans="1:16" ht="45" x14ac:dyDescent="0.25">
      <c r="A7350" s="21" t="s">
        <v>11083</v>
      </c>
      <c r="B7350" s="21" t="s">
        <v>198</v>
      </c>
      <c r="C7350" s="22"/>
      <c r="D7350" s="22"/>
      <c r="E7350" s="22"/>
      <c r="F7350" s="22"/>
      <c r="G7350" s="22"/>
      <c r="H7350" s="22"/>
      <c r="I7350" s="22"/>
      <c r="J7350" s="22"/>
      <c r="K7350" s="23">
        <v>1</v>
      </c>
      <c r="L7350" s="23">
        <v>1</v>
      </c>
      <c r="M7350" s="21" t="s">
        <v>50</v>
      </c>
      <c r="N7350" s="21" t="s">
        <v>50</v>
      </c>
      <c r="O7350" s="22"/>
      <c r="P7350" s="22"/>
    </row>
    <row r="7351" spans="1:16" ht="45" x14ac:dyDescent="0.25">
      <c r="A7351" s="21" t="s">
        <v>11084</v>
      </c>
      <c r="B7351" s="21" t="s">
        <v>49</v>
      </c>
      <c r="C7351" s="22"/>
      <c r="D7351" s="22"/>
      <c r="E7351" s="22"/>
      <c r="F7351" s="22"/>
      <c r="G7351" s="22"/>
      <c r="H7351" s="22"/>
      <c r="I7351" s="22"/>
      <c r="J7351" s="22"/>
      <c r="K7351" s="23">
        <v>1</v>
      </c>
      <c r="L7351" s="23">
        <v>1</v>
      </c>
      <c r="M7351" s="21" t="s">
        <v>50</v>
      </c>
      <c r="N7351" s="21" t="s">
        <v>50</v>
      </c>
      <c r="O7351" s="22"/>
      <c r="P7351" s="22"/>
    </row>
    <row r="7352" spans="1:16" ht="45" x14ac:dyDescent="0.25">
      <c r="A7352" s="21" t="s">
        <v>11085</v>
      </c>
      <c r="B7352" s="21" t="s">
        <v>49</v>
      </c>
      <c r="C7352" s="22"/>
      <c r="D7352" s="22"/>
      <c r="E7352" s="22"/>
      <c r="F7352" s="22"/>
      <c r="G7352" s="22"/>
      <c r="H7352" s="22"/>
      <c r="I7352" s="22"/>
      <c r="J7352" s="22"/>
      <c r="K7352" s="23">
        <v>1</v>
      </c>
      <c r="L7352" s="23">
        <v>1</v>
      </c>
      <c r="M7352" s="21" t="s">
        <v>50</v>
      </c>
      <c r="N7352" s="21" t="s">
        <v>50</v>
      </c>
      <c r="O7352" s="22"/>
      <c r="P7352" s="22"/>
    </row>
    <row r="7353" spans="1:16" ht="45" x14ac:dyDescent="0.25">
      <c r="A7353" s="21" t="s">
        <v>11086</v>
      </c>
      <c r="B7353" s="21" t="s">
        <v>49</v>
      </c>
      <c r="C7353" s="22"/>
      <c r="D7353" s="22"/>
      <c r="E7353" s="22"/>
      <c r="F7353" s="22"/>
      <c r="G7353" s="22"/>
      <c r="H7353" s="22"/>
      <c r="I7353" s="22"/>
      <c r="J7353" s="22"/>
      <c r="K7353" s="23">
        <v>1</v>
      </c>
      <c r="L7353" s="23">
        <v>1</v>
      </c>
      <c r="M7353" s="21" t="s">
        <v>50</v>
      </c>
      <c r="N7353" s="21" t="s">
        <v>50</v>
      </c>
      <c r="O7353" s="22"/>
      <c r="P7353" s="22"/>
    </row>
    <row r="7354" spans="1:16" ht="45" x14ac:dyDescent="0.25">
      <c r="A7354" s="21" t="s">
        <v>4927</v>
      </c>
      <c r="B7354" s="21" t="s">
        <v>49</v>
      </c>
      <c r="C7354" s="23">
        <v>19515579.010000002</v>
      </c>
      <c r="D7354" s="23">
        <v>80.55</v>
      </c>
      <c r="E7354" s="23">
        <v>23524036.960000001</v>
      </c>
      <c r="F7354" s="23">
        <v>246.37</v>
      </c>
      <c r="G7354" s="23">
        <v>4477763.6399999997</v>
      </c>
      <c r="H7354" s="23">
        <v>53.82</v>
      </c>
      <c r="I7354" s="23">
        <v>18505962.93</v>
      </c>
      <c r="J7354" s="23">
        <v>192.68</v>
      </c>
      <c r="K7354" s="23">
        <v>1</v>
      </c>
      <c r="L7354" s="23">
        <v>1</v>
      </c>
      <c r="M7354" s="21" t="s">
        <v>50</v>
      </c>
      <c r="N7354" s="21" t="s">
        <v>1462</v>
      </c>
      <c r="O7354" s="22"/>
      <c r="P7354" s="23">
        <v>137615</v>
      </c>
    </row>
    <row r="7355" spans="1:16" ht="45" x14ac:dyDescent="0.25">
      <c r="A7355" s="21" t="s">
        <v>4928</v>
      </c>
      <c r="B7355" s="21" t="s">
        <v>49</v>
      </c>
      <c r="C7355" s="23">
        <v>1474908.76</v>
      </c>
      <c r="D7355" s="23">
        <v>111.81</v>
      </c>
      <c r="E7355" s="23">
        <v>4963282.2</v>
      </c>
      <c r="F7355" s="23">
        <v>137.4</v>
      </c>
      <c r="G7355" s="23">
        <v>4747411.17</v>
      </c>
      <c r="H7355" s="23">
        <v>146.87</v>
      </c>
      <c r="I7355" s="23">
        <v>5730945.5199999996</v>
      </c>
      <c r="J7355" s="23">
        <v>160.1</v>
      </c>
      <c r="K7355" s="23">
        <v>1</v>
      </c>
      <c r="L7355" s="23">
        <v>1</v>
      </c>
      <c r="M7355" s="21" t="s">
        <v>50</v>
      </c>
      <c r="N7355" s="21" t="s">
        <v>5192</v>
      </c>
      <c r="O7355" s="22"/>
      <c r="P7355" s="23">
        <v>13643.25</v>
      </c>
    </row>
    <row r="7356" spans="1:16" ht="45" x14ac:dyDescent="0.25">
      <c r="A7356" s="21" t="s">
        <v>11087</v>
      </c>
      <c r="B7356" s="21" t="s">
        <v>49</v>
      </c>
      <c r="C7356" s="22"/>
      <c r="D7356" s="22"/>
      <c r="E7356" s="22"/>
      <c r="F7356" s="22"/>
      <c r="G7356" s="22"/>
      <c r="H7356" s="22"/>
      <c r="I7356" s="22"/>
      <c r="J7356" s="22"/>
      <c r="K7356" s="23">
        <v>1</v>
      </c>
      <c r="L7356" s="23">
        <v>1</v>
      </c>
      <c r="M7356" s="21" t="s">
        <v>50</v>
      </c>
      <c r="N7356" s="21" t="s">
        <v>50</v>
      </c>
      <c r="O7356" s="22"/>
      <c r="P7356" s="22"/>
    </row>
    <row r="7357" spans="1:16" ht="45" x14ac:dyDescent="0.25">
      <c r="A7357" s="21" t="s">
        <v>11088</v>
      </c>
      <c r="B7357" s="21" t="s">
        <v>49</v>
      </c>
      <c r="C7357" s="22"/>
      <c r="D7357" s="22"/>
      <c r="E7357" s="22"/>
      <c r="F7357" s="22"/>
      <c r="G7357" s="22"/>
      <c r="H7357" s="22"/>
      <c r="I7357" s="22"/>
      <c r="J7357" s="22"/>
      <c r="K7357" s="23">
        <v>1</v>
      </c>
      <c r="L7357" s="23">
        <v>1</v>
      </c>
      <c r="M7357" s="21" t="s">
        <v>50</v>
      </c>
      <c r="N7357" s="21" t="s">
        <v>50</v>
      </c>
      <c r="O7357" s="22"/>
      <c r="P7357" s="22"/>
    </row>
    <row r="7358" spans="1:16" ht="45" x14ac:dyDescent="0.25">
      <c r="A7358" s="21" t="s">
        <v>11089</v>
      </c>
      <c r="B7358" s="21" t="s">
        <v>49</v>
      </c>
      <c r="C7358" s="22"/>
      <c r="D7358" s="22"/>
      <c r="E7358" s="22"/>
      <c r="F7358" s="22"/>
      <c r="G7358" s="22"/>
      <c r="H7358" s="22"/>
      <c r="I7358" s="22"/>
      <c r="J7358" s="22"/>
      <c r="K7358" s="23">
        <v>1</v>
      </c>
      <c r="L7358" s="23">
        <v>1</v>
      </c>
      <c r="M7358" s="21" t="s">
        <v>50</v>
      </c>
      <c r="N7358" s="21" t="s">
        <v>50</v>
      </c>
      <c r="O7358" s="22"/>
      <c r="P7358" s="22"/>
    </row>
    <row r="7359" spans="1:16" ht="45" x14ac:dyDescent="0.25">
      <c r="A7359" s="21" t="s">
        <v>4930</v>
      </c>
      <c r="B7359" s="21" t="s">
        <v>49</v>
      </c>
      <c r="C7359" s="23">
        <v>4183321</v>
      </c>
      <c r="D7359" s="23">
        <v>656.06</v>
      </c>
      <c r="E7359" s="23">
        <v>14794160.119999999</v>
      </c>
      <c r="F7359" s="23">
        <v>534.28</v>
      </c>
      <c r="G7359" s="23">
        <v>20694686.120000001</v>
      </c>
      <c r="H7359" s="23">
        <v>788.84</v>
      </c>
      <c r="I7359" s="23">
        <v>19850938.039999999</v>
      </c>
      <c r="J7359" s="23">
        <v>715.21</v>
      </c>
      <c r="K7359" s="23">
        <v>1</v>
      </c>
      <c r="L7359" s="23">
        <v>1</v>
      </c>
      <c r="M7359" s="21" t="s">
        <v>50</v>
      </c>
      <c r="N7359" s="21" t="s">
        <v>5192</v>
      </c>
      <c r="O7359" s="22"/>
      <c r="P7359" s="23">
        <v>6342</v>
      </c>
    </row>
    <row r="7360" spans="1:16" ht="45" x14ac:dyDescent="0.25">
      <c r="A7360" s="21" t="s">
        <v>849</v>
      </c>
      <c r="B7360" s="21" t="s">
        <v>49</v>
      </c>
      <c r="C7360" s="23">
        <v>22129980.879999999</v>
      </c>
      <c r="D7360" s="23">
        <v>661.12</v>
      </c>
      <c r="E7360" s="23">
        <v>54726217.329999998</v>
      </c>
      <c r="F7360" s="23">
        <v>642.49</v>
      </c>
      <c r="G7360" s="23">
        <v>44140717.850000001</v>
      </c>
      <c r="H7360" s="23">
        <v>624.87</v>
      </c>
      <c r="I7360" s="23">
        <v>61889036.93</v>
      </c>
      <c r="J7360" s="23">
        <v>708.47</v>
      </c>
      <c r="K7360" s="23">
        <v>1</v>
      </c>
      <c r="L7360" s="23">
        <v>1</v>
      </c>
      <c r="M7360" s="21" t="s">
        <v>50</v>
      </c>
      <c r="N7360" s="21" t="s">
        <v>5192</v>
      </c>
      <c r="O7360" s="22"/>
      <c r="P7360" s="23">
        <v>24616.33</v>
      </c>
    </row>
    <row r="7361" spans="1:16" ht="45" x14ac:dyDescent="0.25">
      <c r="A7361" s="21" t="s">
        <v>11090</v>
      </c>
      <c r="B7361" s="21" t="s">
        <v>49</v>
      </c>
      <c r="C7361" s="22"/>
      <c r="D7361" s="22"/>
      <c r="E7361" s="22"/>
      <c r="F7361" s="22"/>
      <c r="G7361" s="22"/>
      <c r="H7361" s="22"/>
      <c r="I7361" s="22"/>
      <c r="J7361" s="22"/>
      <c r="K7361" s="23">
        <v>1</v>
      </c>
      <c r="L7361" s="23">
        <v>1</v>
      </c>
      <c r="M7361" s="21" t="s">
        <v>50</v>
      </c>
      <c r="N7361" s="21" t="s">
        <v>50</v>
      </c>
      <c r="O7361" s="22"/>
      <c r="P7361" s="22"/>
    </row>
    <row r="7362" spans="1:16" ht="45" x14ac:dyDescent="0.25">
      <c r="A7362" s="21" t="s">
        <v>11091</v>
      </c>
      <c r="B7362" s="21" t="s">
        <v>49</v>
      </c>
      <c r="C7362" s="22"/>
      <c r="D7362" s="22"/>
      <c r="E7362" s="22"/>
      <c r="F7362" s="22"/>
      <c r="G7362" s="22"/>
      <c r="H7362" s="22"/>
      <c r="I7362" s="22"/>
      <c r="J7362" s="22"/>
      <c r="K7362" s="23">
        <v>1</v>
      </c>
      <c r="L7362" s="23">
        <v>1</v>
      </c>
      <c r="M7362" s="21" t="s">
        <v>50</v>
      </c>
      <c r="N7362" s="21" t="s">
        <v>50</v>
      </c>
      <c r="O7362" s="22"/>
      <c r="P7362" s="22"/>
    </row>
    <row r="7363" spans="1:16" ht="45" x14ac:dyDescent="0.25">
      <c r="A7363" s="21" t="s">
        <v>11092</v>
      </c>
      <c r="B7363" s="21" t="s">
        <v>49</v>
      </c>
      <c r="C7363" s="22"/>
      <c r="D7363" s="22"/>
      <c r="E7363" s="22"/>
      <c r="F7363" s="22"/>
      <c r="G7363" s="22"/>
      <c r="H7363" s="22"/>
      <c r="I7363" s="22"/>
      <c r="J7363" s="22"/>
      <c r="K7363" s="23">
        <v>1</v>
      </c>
      <c r="L7363" s="23">
        <v>1</v>
      </c>
      <c r="M7363" s="21" t="s">
        <v>50</v>
      </c>
      <c r="N7363" s="21" t="s">
        <v>50</v>
      </c>
      <c r="O7363" s="22"/>
      <c r="P7363" s="22"/>
    </row>
    <row r="7364" spans="1:16" ht="45" x14ac:dyDescent="0.25">
      <c r="A7364" s="21" t="s">
        <v>851</v>
      </c>
      <c r="B7364" s="21" t="s">
        <v>49</v>
      </c>
      <c r="C7364" s="23">
        <v>23379630.350000001</v>
      </c>
      <c r="D7364" s="23">
        <v>57.67</v>
      </c>
      <c r="E7364" s="23">
        <v>55815306.630000003</v>
      </c>
      <c r="F7364" s="23">
        <v>117.16</v>
      </c>
      <c r="G7364" s="23">
        <v>29524433.530000001</v>
      </c>
      <c r="H7364" s="23">
        <v>72.47</v>
      </c>
      <c r="I7364" s="23">
        <v>24356143.949999999</v>
      </c>
      <c r="J7364" s="23">
        <v>56.7</v>
      </c>
      <c r="K7364" s="23">
        <v>1</v>
      </c>
      <c r="L7364" s="23">
        <v>1</v>
      </c>
      <c r="M7364" s="21" t="s">
        <v>50</v>
      </c>
      <c r="N7364" s="21" t="s">
        <v>58</v>
      </c>
      <c r="O7364" s="22"/>
      <c r="P7364" s="23">
        <v>349013.75</v>
      </c>
    </row>
    <row r="7365" spans="1:16" ht="45" x14ac:dyDescent="0.25">
      <c r="A7365" s="21" t="s">
        <v>11093</v>
      </c>
      <c r="B7365" s="21" t="s">
        <v>49</v>
      </c>
      <c r="C7365" s="22"/>
      <c r="D7365" s="22"/>
      <c r="E7365" s="22"/>
      <c r="F7365" s="22"/>
      <c r="G7365" s="22"/>
      <c r="H7365" s="22"/>
      <c r="I7365" s="22"/>
      <c r="J7365" s="22"/>
      <c r="K7365" s="23">
        <v>1</v>
      </c>
      <c r="L7365" s="23">
        <v>1</v>
      </c>
      <c r="M7365" s="21" t="s">
        <v>50</v>
      </c>
      <c r="N7365" s="21" t="s">
        <v>50</v>
      </c>
      <c r="O7365" s="22"/>
      <c r="P7365" s="22"/>
    </row>
    <row r="7366" spans="1:16" ht="45" x14ac:dyDescent="0.25">
      <c r="A7366" s="21" t="s">
        <v>11094</v>
      </c>
      <c r="B7366" s="21" t="s">
        <v>198</v>
      </c>
      <c r="C7366" s="22"/>
      <c r="D7366" s="22"/>
      <c r="E7366" s="22"/>
      <c r="F7366" s="22"/>
      <c r="G7366" s="22"/>
      <c r="H7366" s="22"/>
      <c r="I7366" s="22"/>
      <c r="J7366" s="22"/>
      <c r="K7366" s="23">
        <v>1</v>
      </c>
      <c r="L7366" s="23">
        <v>1</v>
      </c>
      <c r="M7366" s="21" t="s">
        <v>50</v>
      </c>
      <c r="N7366" s="21" t="s">
        <v>50</v>
      </c>
      <c r="O7366" s="22"/>
      <c r="P7366" s="22"/>
    </row>
    <row r="7367" spans="1:16" ht="45" x14ac:dyDescent="0.25">
      <c r="A7367" s="21" t="s">
        <v>11095</v>
      </c>
      <c r="B7367" s="21" t="s">
        <v>49</v>
      </c>
      <c r="C7367" s="22"/>
      <c r="D7367" s="22"/>
      <c r="E7367" s="22"/>
      <c r="F7367" s="22"/>
      <c r="G7367" s="22"/>
      <c r="H7367" s="22"/>
      <c r="I7367" s="22"/>
      <c r="J7367" s="22"/>
      <c r="K7367" s="23">
        <v>1</v>
      </c>
      <c r="L7367" s="23">
        <v>1</v>
      </c>
      <c r="M7367" s="21" t="s">
        <v>50</v>
      </c>
      <c r="N7367" s="21" t="s">
        <v>50</v>
      </c>
      <c r="O7367" s="22"/>
      <c r="P7367" s="22"/>
    </row>
    <row r="7368" spans="1:16" ht="45" x14ac:dyDescent="0.25">
      <c r="A7368" s="21" t="s">
        <v>11096</v>
      </c>
      <c r="B7368" s="21" t="s">
        <v>49</v>
      </c>
      <c r="C7368" s="22"/>
      <c r="D7368" s="22"/>
      <c r="E7368" s="22"/>
      <c r="F7368" s="22"/>
      <c r="G7368" s="22"/>
      <c r="H7368" s="22"/>
      <c r="I7368" s="22"/>
      <c r="J7368" s="22"/>
      <c r="K7368" s="23">
        <v>1</v>
      </c>
      <c r="L7368" s="23">
        <v>1</v>
      </c>
      <c r="M7368" s="21" t="s">
        <v>50</v>
      </c>
      <c r="N7368" s="21" t="s">
        <v>50</v>
      </c>
      <c r="O7368" s="22"/>
      <c r="P7368" s="22"/>
    </row>
    <row r="7369" spans="1:16" ht="45" x14ac:dyDescent="0.25">
      <c r="A7369" s="21" t="s">
        <v>11097</v>
      </c>
      <c r="B7369" s="21" t="s">
        <v>49</v>
      </c>
      <c r="C7369" s="22"/>
      <c r="D7369" s="22"/>
      <c r="E7369" s="22"/>
      <c r="F7369" s="22"/>
      <c r="G7369" s="22"/>
      <c r="H7369" s="22"/>
      <c r="I7369" s="22"/>
      <c r="J7369" s="22"/>
      <c r="K7369" s="23">
        <v>1</v>
      </c>
      <c r="L7369" s="23">
        <v>1</v>
      </c>
      <c r="M7369" s="21" t="s">
        <v>50</v>
      </c>
      <c r="N7369" s="21" t="s">
        <v>50</v>
      </c>
      <c r="O7369" s="22"/>
      <c r="P7369" s="22"/>
    </row>
    <row r="7370" spans="1:16" ht="45" x14ac:dyDescent="0.25">
      <c r="A7370" s="21" t="s">
        <v>11098</v>
      </c>
      <c r="B7370" s="21" t="s">
        <v>49</v>
      </c>
      <c r="C7370" s="22"/>
      <c r="D7370" s="22"/>
      <c r="E7370" s="22"/>
      <c r="F7370" s="22"/>
      <c r="G7370" s="22"/>
      <c r="H7370" s="22"/>
      <c r="I7370" s="22"/>
      <c r="J7370" s="22"/>
      <c r="K7370" s="23">
        <v>1</v>
      </c>
      <c r="L7370" s="23">
        <v>1</v>
      </c>
      <c r="M7370" s="21" t="s">
        <v>50</v>
      </c>
      <c r="N7370" s="21" t="s">
        <v>50</v>
      </c>
      <c r="O7370" s="22"/>
      <c r="P7370" s="22"/>
    </row>
    <row r="7371" spans="1:16" ht="45" x14ac:dyDescent="0.25">
      <c r="A7371" s="21" t="s">
        <v>11099</v>
      </c>
      <c r="B7371" s="21" t="s">
        <v>49</v>
      </c>
      <c r="C7371" s="22"/>
      <c r="D7371" s="22"/>
      <c r="E7371" s="22"/>
      <c r="F7371" s="22"/>
      <c r="G7371" s="22"/>
      <c r="H7371" s="22"/>
      <c r="I7371" s="22"/>
      <c r="J7371" s="22"/>
      <c r="K7371" s="23">
        <v>1</v>
      </c>
      <c r="L7371" s="23">
        <v>1</v>
      </c>
      <c r="M7371" s="21" t="s">
        <v>50</v>
      </c>
      <c r="N7371" s="21" t="s">
        <v>50</v>
      </c>
      <c r="O7371" s="22"/>
      <c r="P7371" s="22"/>
    </row>
    <row r="7372" spans="1:16" ht="45" x14ac:dyDescent="0.25">
      <c r="A7372" s="21" t="s">
        <v>11100</v>
      </c>
      <c r="B7372" s="21" t="s">
        <v>49</v>
      </c>
      <c r="C7372" s="22"/>
      <c r="D7372" s="22"/>
      <c r="E7372" s="22"/>
      <c r="F7372" s="22"/>
      <c r="G7372" s="22"/>
      <c r="H7372" s="22"/>
      <c r="I7372" s="22"/>
      <c r="J7372" s="22"/>
      <c r="K7372" s="23">
        <v>1</v>
      </c>
      <c r="L7372" s="23">
        <v>1</v>
      </c>
      <c r="M7372" s="21" t="s">
        <v>50</v>
      </c>
      <c r="N7372" s="21" t="s">
        <v>50</v>
      </c>
      <c r="O7372" s="22"/>
      <c r="P7372" s="22"/>
    </row>
    <row r="7373" spans="1:16" ht="45" x14ac:dyDescent="0.25">
      <c r="A7373" s="21" t="s">
        <v>11101</v>
      </c>
      <c r="B7373" s="21" t="s">
        <v>49</v>
      </c>
      <c r="C7373" s="22"/>
      <c r="D7373" s="22"/>
      <c r="E7373" s="22"/>
      <c r="F7373" s="22"/>
      <c r="G7373" s="22"/>
      <c r="H7373" s="22"/>
      <c r="I7373" s="22"/>
      <c r="J7373" s="22"/>
      <c r="K7373" s="23">
        <v>1</v>
      </c>
      <c r="L7373" s="23">
        <v>1</v>
      </c>
      <c r="M7373" s="21" t="s">
        <v>50</v>
      </c>
      <c r="N7373" s="21" t="s">
        <v>50</v>
      </c>
      <c r="O7373" s="22"/>
      <c r="P7373" s="22"/>
    </row>
    <row r="7374" spans="1:16" ht="45" x14ac:dyDescent="0.25">
      <c r="A7374" s="21" t="s">
        <v>11102</v>
      </c>
      <c r="B7374" s="21" t="s">
        <v>49</v>
      </c>
      <c r="C7374" s="22"/>
      <c r="D7374" s="22"/>
      <c r="E7374" s="22"/>
      <c r="F7374" s="22"/>
      <c r="G7374" s="22"/>
      <c r="H7374" s="22"/>
      <c r="I7374" s="22"/>
      <c r="J7374" s="22"/>
      <c r="K7374" s="23">
        <v>1</v>
      </c>
      <c r="L7374" s="23">
        <v>1</v>
      </c>
      <c r="M7374" s="21" t="s">
        <v>50</v>
      </c>
      <c r="N7374" s="21" t="s">
        <v>50</v>
      </c>
      <c r="O7374" s="22"/>
      <c r="P7374" s="22"/>
    </row>
    <row r="7375" spans="1:16" ht="45" x14ac:dyDescent="0.25">
      <c r="A7375" s="21" t="s">
        <v>11103</v>
      </c>
      <c r="B7375" s="21" t="s">
        <v>49</v>
      </c>
      <c r="C7375" s="22"/>
      <c r="D7375" s="22"/>
      <c r="E7375" s="22"/>
      <c r="F7375" s="22"/>
      <c r="G7375" s="22"/>
      <c r="H7375" s="22"/>
      <c r="I7375" s="22"/>
      <c r="J7375" s="22"/>
      <c r="K7375" s="23">
        <v>1</v>
      </c>
      <c r="L7375" s="23">
        <v>1</v>
      </c>
      <c r="M7375" s="21" t="s">
        <v>50</v>
      </c>
      <c r="N7375" s="21" t="s">
        <v>50</v>
      </c>
      <c r="O7375" s="22"/>
      <c r="P7375" s="22"/>
    </row>
    <row r="7376" spans="1:16" ht="45" x14ac:dyDescent="0.25">
      <c r="A7376" s="21" t="s">
        <v>4934</v>
      </c>
      <c r="B7376" s="21" t="s">
        <v>49</v>
      </c>
      <c r="C7376" s="23">
        <v>79024357.459999993</v>
      </c>
      <c r="D7376" s="23">
        <v>39.71</v>
      </c>
      <c r="E7376" s="23">
        <v>21986948.329999998</v>
      </c>
      <c r="F7376" s="23">
        <v>17.71</v>
      </c>
      <c r="G7376" s="23">
        <v>112946092.45999999</v>
      </c>
      <c r="H7376" s="23">
        <v>80.09</v>
      </c>
      <c r="I7376" s="23">
        <v>32413620.02</v>
      </c>
      <c r="J7376" s="23">
        <v>32</v>
      </c>
      <c r="K7376" s="23">
        <v>1</v>
      </c>
      <c r="L7376" s="23">
        <v>1</v>
      </c>
      <c r="M7376" s="21" t="s">
        <v>50</v>
      </c>
      <c r="N7376" s="21" t="s">
        <v>58</v>
      </c>
      <c r="O7376" s="22"/>
      <c r="P7376" s="23">
        <v>1684659.75</v>
      </c>
    </row>
    <row r="7377" spans="1:16" ht="45" x14ac:dyDescent="0.25">
      <c r="A7377" s="21" t="s">
        <v>11104</v>
      </c>
      <c r="B7377" s="21" t="s">
        <v>49</v>
      </c>
      <c r="C7377" s="22"/>
      <c r="D7377" s="22"/>
      <c r="E7377" s="22"/>
      <c r="F7377" s="22"/>
      <c r="G7377" s="22"/>
      <c r="H7377" s="22"/>
      <c r="I7377" s="22"/>
      <c r="J7377" s="22"/>
      <c r="K7377" s="23">
        <v>1</v>
      </c>
      <c r="L7377" s="23">
        <v>1</v>
      </c>
      <c r="M7377" s="21" t="s">
        <v>50</v>
      </c>
      <c r="N7377" s="21" t="s">
        <v>50</v>
      </c>
      <c r="O7377" s="22"/>
      <c r="P7377" s="22"/>
    </row>
    <row r="7378" spans="1:16" ht="45" x14ac:dyDescent="0.25">
      <c r="A7378" s="21" t="s">
        <v>11105</v>
      </c>
      <c r="B7378" s="21" t="s">
        <v>49</v>
      </c>
      <c r="C7378" s="22"/>
      <c r="D7378" s="22"/>
      <c r="E7378" s="22"/>
      <c r="F7378" s="22"/>
      <c r="G7378" s="22"/>
      <c r="H7378" s="22"/>
      <c r="I7378" s="22"/>
      <c r="J7378" s="22"/>
      <c r="K7378" s="23">
        <v>1</v>
      </c>
      <c r="L7378" s="23">
        <v>1</v>
      </c>
      <c r="M7378" s="21" t="s">
        <v>50</v>
      </c>
      <c r="N7378" s="21" t="s">
        <v>50</v>
      </c>
      <c r="O7378" s="22"/>
      <c r="P7378" s="22"/>
    </row>
    <row r="7379" spans="1:16" ht="45" x14ac:dyDescent="0.25">
      <c r="A7379" s="21" t="s">
        <v>4936</v>
      </c>
      <c r="B7379" s="21" t="s">
        <v>49</v>
      </c>
      <c r="C7379" s="23">
        <v>28699204.109999999</v>
      </c>
      <c r="D7379" s="23">
        <v>1157.33</v>
      </c>
      <c r="E7379" s="23">
        <v>114889532.73999999</v>
      </c>
      <c r="F7379" s="23">
        <v>1745.4</v>
      </c>
      <c r="G7379" s="23">
        <v>79471889.670000002</v>
      </c>
      <c r="H7379" s="23">
        <v>1545.09</v>
      </c>
      <c r="I7379" s="23">
        <v>104509087.73</v>
      </c>
      <c r="J7379" s="23">
        <v>1828.72</v>
      </c>
      <c r="K7379" s="23">
        <v>1</v>
      </c>
      <c r="L7379" s="23">
        <v>1</v>
      </c>
      <c r="M7379" s="21" t="s">
        <v>50</v>
      </c>
      <c r="N7379" s="21" t="s">
        <v>5192</v>
      </c>
      <c r="O7379" s="22"/>
      <c r="P7379" s="23">
        <v>27098.75</v>
      </c>
    </row>
    <row r="7380" spans="1:16" ht="45" x14ac:dyDescent="0.25">
      <c r="A7380" s="21" t="s">
        <v>11106</v>
      </c>
      <c r="B7380" s="21" t="s">
        <v>49</v>
      </c>
      <c r="C7380" s="22"/>
      <c r="D7380" s="22"/>
      <c r="E7380" s="22"/>
      <c r="F7380" s="22"/>
      <c r="G7380" s="22"/>
      <c r="H7380" s="22"/>
      <c r="I7380" s="22"/>
      <c r="J7380" s="22"/>
      <c r="K7380" s="23">
        <v>1</v>
      </c>
      <c r="L7380" s="23">
        <v>1</v>
      </c>
      <c r="M7380" s="21" t="s">
        <v>50</v>
      </c>
      <c r="N7380" s="21" t="s">
        <v>50</v>
      </c>
      <c r="O7380" s="22"/>
      <c r="P7380" s="22"/>
    </row>
    <row r="7381" spans="1:16" ht="45" x14ac:dyDescent="0.25">
      <c r="A7381" s="21" t="s">
        <v>11107</v>
      </c>
      <c r="B7381" s="21" t="s">
        <v>49</v>
      </c>
      <c r="C7381" s="22"/>
      <c r="D7381" s="22"/>
      <c r="E7381" s="22"/>
      <c r="F7381" s="22"/>
      <c r="G7381" s="22"/>
      <c r="H7381" s="22"/>
      <c r="I7381" s="22"/>
      <c r="J7381" s="22"/>
      <c r="K7381" s="23">
        <v>1</v>
      </c>
      <c r="L7381" s="23">
        <v>1</v>
      </c>
      <c r="M7381" s="21" t="s">
        <v>50</v>
      </c>
      <c r="N7381" s="21" t="s">
        <v>50</v>
      </c>
      <c r="O7381" s="22"/>
      <c r="P7381" s="22"/>
    </row>
    <row r="7382" spans="1:16" ht="45" x14ac:dyDescent="0.25">
      <c r="A7382" s="21" t="s">
        <v>4938</v>
      </c>
      <c r="B7382" s="21" t="s">
        <v>49</v>
      </c>
      <c r="C7382" s="23">
        <v>45147913.909999996</v>
      </c>
      <c r="D7382" s="23">
        <v>78.930000000000007</v>
      </c>
      <c r="E7382" s="23">
        <v>46601956.130000003</v>
      </c>
      <c r="F7382" s="23">
        <v>66.010000000000005</v>
      </c>
      <c r="G7382" s="23">
        <v>36978264.909999996</v>
      </c>
      <c r="H7382" s="23">
        <v>60.21</v>
      </c>
      <c r="I7382" s="23">
        <v>43874610.020000003</v>
      </c>
      <c r="J7382" s="23">
        <v>68.989999999999995</v>
      </c>
      <c r="K7382" s="23">
        <v>1</v>
      </c>
      <c r="L7382" s="23">
        <v>1</v>
      </c>
      <c r="M7382" s="21" t="s">
        <v>50</v>
      </c>
      <c r="N7382" s="21" t="s">
        <v>58</v>
      </c>
      <c r="O7382" s="22"/>
      <c r="P7382" s="23">
        <v>672170.25</v>
      </c>
    </row>
    <row r="7383" spans="1:16" ht="45" x14ac:dyDescent="0.25">
      <c r="A7383" s="21" t="s">
        <v>11108</v>
      </c>
      <c r="B7383" s="21" t="s">
        <v>49</v>
      </c>
      <c r="C7383" s="22"/>
      <c r="D7383" s="22"/>
      <c r="E7383" s="22"/>
      <c r="F7383" s="22"/>
      <c r="G7383" s="22"/>
      <c r="H7383" s="22"/>
      <c r="I7383" s="22"/>
      <c r="J7383" s="22"/>
      <c r="K7383" s="23">
        <v>1</v>
      </c>
      <c r="L7383" s="23">
        <v>1</v>
      </c>
      <c r="M7383" s="21" t="s">
        <v>50</v>
      </c>
      <c r="N7383" s="21" t="s">
        <v>50</v>
      </c>
      <c r="O7383" s="22"/>
      <c r="P7383" s="22"/>
    </row>
    <row r="7384" spans="1:16" ht="45" x14ac:dyDescent="0.25">
      <c r="A7384" s="21" t="s">
        <v>4940</v>
      </c>
      <c r="B7384" s="21" t="s">
        <v>49</v>
      </c>
      <c r="C7384" s="23">
        <v>38689542.520000003</v>
      </c>
      <c r="D7384" s="23">
        <v>428.53</v>
      </c>
      <c r="E7384" s="23">
        <v>29578611.07</v>
      </c>
      <c r="F7384" s="23">
        <v>323.3</v>
      </c>
      <c r="G7384" s="23">
        <v>32297959.449999999</v>
      </c>
      <c r="H7384" s="23">
        <v>394.95</v>
      </c>
      <c r="I7384" s="23">
        <v>23534583.98</v>
      </c>
      <c r="J7384" s="23">
        <v>336.71</v>
      </c>
      <c r="K7384" s="23">
        <v>1</v>
      </c>
      <c r="L7384" s="23">
        <v>1</v>
      </c>
      <c r="M7384" s="21" t="s">
        <v>50</v>
      </c>
      <c r="N7384" s="21" t="s">
        <v>1462</v>
      </c>
      <c r="O7384" s="22"/>
      <c r="P7384" s="23">
        <v>68889.75</v>
      </c>
    </row>
    <row r="7385" spans="1:16" ht="45" x14ac:dyDescent="0.25">
      <c r="A7385" s="21" t="s">
        <v>11109</v>
      </c>
      <c r="B7385" s="21" t="s">
        <v>49</v>
      </c>
      <c r="C7385" s="22"/>
      <c r="D7385" s="22"/>
      <c r="E7385" s="22"/>
      <c r="F7385" s="22"/>
      <c r="G7385" s="22"/>
      <c r="H7385" s="22"/>
      <c r="I7385" s="22"/>
      <c r="J7385" s="22"/>
      <c r="K7385" s="23">
        <v>1</v>
      </c>
      <c r="L7385" s="23">
        <v>1</v>
      </c>
      <c r="M7385" s="21" t="s">
        <v>50</v>
      </c>
      <c r="N7385" s="21" t="s">
        <v>50</v>
      </c>
      <c r="O7385" s="22"/>
      <c r="P7385" s="22"/>
    </row>
    <row r="7386" spans="1:16" ht="45" x14ac:dyDescent="0.25">
      <c r="A7386" s="21" t="s">
        <v>11110</v>
      </c>
      <c r="B7386" s="21" t="s">
        <v>49</v>
      </c>
      <c r="C7386" s="22"/>
      <c r="D7386" s="22"/>
      <c r="E7386" s="22"/>
      <c r="F7386" s="22"/>
      <c r="G7386" s="22"/>
      <c r="H7386" s="22"/>
      <c r="I7386" s="22"/>
      <c r="J7386" s="22"/>
      <c r="K7386" s="23">
        <v>1</v>
      </c>
      <c r="L7386" s="23">
        <v>1</v>
      </c>
      <c r="M7386" s="21" t="s">
        <v>50</v>
      </c>
      <c r="N7386" s="21" t="s">
        <v>50</v>
      </c>
      <c r="O7386" s="22"/>
      <c r="P7386" s="22"/>
    </row>
    <row r="7387" spans="1:16" ht="45" x14ac:dyDescent="0.25">
      <c r="A7387" s="21" t="s">
        <v>11111</v>
      </c>
      <c r="B7387" s="21" t="s">
        <v>49</v>
      </c>
      <c r="C7387" s="22"/>
      <c r="D7387" s="22"/>
      <c r="E7387" s="22"/>
      <c r="F7387" s="22"/>
      <c r="G7387" s="22"/>
      <c r="H7387" s="22"/>
      <c r="I7387" s="22"/>
      <c r="J7387" s="22"/>
      <c r="K7387" s="23">
        <v>1</v>
      </c>
      <c r="L7387" s="23">
        <v>1</v>
      </c>
      <c r="M7387" s="21" t="s">
        <v>50</v>
      </c>
      <c r="N7387" s="21" t="s">
        <v>50</v>
      </c>
      <c r="O7387" s="22"/>
      <c r="P7387" s="22"/>
    </row>
    <row r="7388" spans="1:16" ht="45" x14ac:dyDescent="0.25">
      <c r="A7388" s="21" t="s">
        <v>11112</v>
      </c>
      <c r="B7388" s="21" t="s">
        <v>49</v>
      </c>
      <c r="C7388" s="22"/>
      <c r="D7388" s="22"/>
      <c r="E7388" s="22"/>
      <c r="F7388" s="22"/>
      <c r="G7388" s="22"/>
      <c r="H7388" s="22"/>
      <c r="I7388" s="22"/>
      <c r="J7388" s="22"/>
      <c r="K7388" s="23">
        <v>1</v>
      </c>
      <c r="L7388" s="23">
        <v>1</v>
      </c>
      <c r="M7388" s="21" t="s">
        <v>50</v>
      </c>
      <c r="N7388" s="21" t="s">
        <v>50</v>
      </c>
      <c r="O7388" s="22"/>
      <c r="P7388" s="22"/>
    </row>
    <row r="7389" spans="1:16" ht="45" x14ac:dyDescent="0.25">
      <c r="A7389" s="21" t="s">
        <v>11113</v>
      </c>
      <c r="B7389" s="21" t="s">
        <v>49</v>
      </c>
      <c r="C7389" s="22"/>
      <c r="D7389" s="22"/>
      <c r="E7389" s="22"/>
      <c r="F7389" s="22"/>
      <c r="G7389" s="22"/>
      <c r="H7389" s="22"/>
      <c r="I7389" s="22"/>
      <c r="J7389" s="22"/>
      <c r="K7389" s="23">
        <v>1</v>
      </c>
      <c r="L7389" s="23">
        <v>1</v>
      </c>
      <c r="M7389" s="21" t="s">
        <v>50</v>
      </c>
      <c r="N7389" s="21" t="s">
        <v>50</v>
      </c>
      <c r="O7389" s="22"/>
      <c r="P7389" s="22"/>
    </row>
    <row r="7390" spans="1:16" ht="45" x14ac:dyDescent="0.25">
      <c r="A7390" s="21" t="s">
        <v>11114</v>
      </c>
      <c r="B7390" s="21" t="s">
        <v>49</v>
      </c>
      <c r="C7390" s="22"/>
      <c r="D7390" s="22"/>
      <c r="E7390" s="22"/>
      <c r="F7390" s="22"/>
      <c r="G7390" s="22"/>
      <c r="H7390" s="22"/>
      <c r="I7390" s="22"/>
      <c r="J7390" s="22"/>
      <c r="K7390" s="23">
        <v>1</v>
      </c>
      <c r="L7390" s="23">
        <v>1</v>
      </c>
      <c r="M7390" s="21" t="s">
        <v>50</v>
      </c>
      <c r="N7390" s="21" t="s">
        <v>50</v>
      </c>
      <c r="O7390" s="22"/>
      <c r="P7390" s="22"/>
    </row>
    <row r="7391" spans="1:16" ht="45" x14ac:dyDescent="0.25">
      <c r="A7391" s="21" t="s">
        <v>11115</v>
      </c>
      <c r="B7391" s="21" t="s">
        <v>49</v>
      </c>
      <c r="C7391" s="22"/>
      <c r="D7391" s="22"/>
      <c r="E7391" s="22"/>
      <c r="F7391" s="22"/>
      <c r="G7391" s="22"/>
      <c r="H7391" s="22"/>
      <c r="I7391" s="22"/>
      <c r="J7391" s="22"/>
      <c r="K7391" s="23">
        <v>1</v>
      </c>
      <c r="L7391" s="23">
        <v>1</v>
      </c>
      <c r="M7391" s="21" t="s">
        <v>50</v>
      </c>
      <c r="N7391" s="21" t="s">
        <v>50</v>
      </c>
      <c r="O7391" s="22"/>
      <c r="P7391" s="22"/>
    </row>
    <row r="7392" spans="1:16" ht="45" x14ac:dyDescent="0.25">
      <c r="A7392" s="21" t="s">
        <v>11116</v>
      </c>
      <c r="B7392" s="21" t="s">
        <v>49</v>
      </c>
      <c r="C7392" s="22"/>
      <c r="D7392" s="22"/>
      <c r="E7392" s="22"/>
      <c r="F7392" s="22"/>
      <c r="G7392" s="22"/>
      <c r="H7392" s="22"/>
      <c r="I7392" s="22"/>
      <c r="J7392" s="22"/>
      <c r="K7392" s="23">
        <v>1</v>
      </c>
      <c r="L7392" s="23">
        <v>1</v>
      </c>
      <c r="M7392" s="21" t="s">
        <v>50</v>
      </c>
      <c r="N7392" s="21" t="s">
        <v>50</v>
      </c>
      <c r="O7392" s="22"/>
      <c r="P7392" s="22"/>
    </row>
    <row r="7393" spans="1:16" ht="45" x14ac:dyDescent="0.25">
      <c r="A7393" s="21" t="s">
        <v>1375</v>
      </c>
      <c r="B7393" s="21" t="s">
        <v>49</v>
      </c>
      <c r="C7393" s="23">
        <v>5052049.87</v>
      </c>
      <c r="D7393" s="23">
        <v>656.06</v>
      </c>
      <c r="E7393" s="23">
        <v>17866387.670000002</v>
      </c>
      <c r="F7393" s="23">
        <v>534.28</v>
      </c>
      <c r="G7393" s="23">
        <v>24992245.710000001</v>
      </c>
      <c r="H7393" s="23">
        <v>788.84</v>
      </c>
      <c r="I7393" s="23">
        <v>23973280.789999999</v>
      </c>
      <c r="J7393" s="23">
        <v>715.21</v>
      </c>
      <c r="K7393" s="23">
        <v>1</v>
      </c>
      <c r="L7393" s="23">
        <v>1</v>
      </c>
      <c r="M7393" s="21" t="s">
        <v>50</v>
      </c>
      <c r="N7393" s="21" t="s">
        <v>5192</v>
      </c>
      <c r="O7393" s="22"/>
      <c r="P7393" s="23">
        <v>7118</v>
      </c>
    </row>
    <row r="7394" spans="1:16" ht="45" x14ac:dyDescent="0.25">
      <c r="A7394" s="21" t="s">
        <v>11117</v>
      </c>
      <c r="B7394" s="21" t="s">
        <v>49</v>
      </c>
      <c r="C7394" s="22"/>
      <c r="D7394" s="22"/>
      <c r="E7394" s="22"/>
      <c r="F7394" s="22"/>
      <c r="G7394" s="22"/>
      <c r="H7394" s="22"/>
      <c r="I7394" s="22"/>
      <c r="J7394" s="22"/>
      <c r="K7394" s="23">
        <v>1</v>
      </c>
      <c r="L7394" s="23">
        <v>1</v>
      </c>
      <c r="M7394" s="21" t="s">
        <v>50</v>
      </c>
      <c r="N7394" s="21" t="s">
        <v>50</v>
      </c>
      <c r="O7394" s="22"/>
      <c r="P7394" s="22"/>
    </row>
    <row r="7395" spans="1:16" ht="45" x14ac:dyDescent="0.25">
      <c r="A7395" s="21" t="s">
        <v>11118</v>
      </c>
      <c r="B7395" s="21" t="s">
        <v>49</v>
      </c>
      <c r="C7395" s="22"/>
      <c r="D7395" s="22"/>
      <c r="E7395" s="22"/>
      <c r="F7395" s="22"/>
      <c r="G7395" s="22"/>
      <c r="H7395" s="22"/>
      <c r="I7395" s="22"/>
      <c r="J7395" s="22"/>
      <c r="K7395" s="23">
        <v>1</v>
      </c>
      <c r="L7395" s="23">
        <v>1</v>
      </c>
      <c r="M7395" s="21" t="s">
        <v>50</v>
      </c>
      <c r="N7395" s="21" t="s">
        <v>50</v>
      </c>
      <c r="O7395" s="22"/>
      <c r="P7395" s="22"/>
    </row>
    <row r="7396" spans="1:16" ht="45" x14ac:dyDescent="0.25">
      <c r="A7396" s="21" t="s">
        <v>11119</v>
      </c>
      <c r="B7396" s="21" t="s">
        <v>49</v>
      </c>
      <c r="C7396" s="22"/>
      <c r="D7396" s="22"/>
      <c r="E7396" s="22"/>
      <c r="F7396" s="22"/>
      <c r="G7396" s="22"/>
      <c r="H7396" s="22"/>
      <c r="I7396" s="22"/>
      <c r="J7396" s="22"/>
      <c r="K7396" s="23">
        <v>1</v>
      </c>
      <c r="L7396" s="23">
        <v>1</v>
      </c>
      <c r="M7396" s="21" t="s">
        <v>50</v>
      </c>
      <c r="N7396" s="21" t="s">
        <v>50</v>
      </c>
      <c r="O7396" s="22"/>
      <c r="P7396" s="22"/>
    </row>
    <row r="7397" spans="1:16" ht="45" x14ac:dyDescent="0.25">
      <c r="A7397" s="21" t="s">
        <v>11120</v>
      </c>
      <c r="B7397" s="21" t="s">
        <v>49</v>
      </c>
      <c r="C7397" s="22"/>
      <c r="D7397" s="22"/>
      <c r="E7397" s="22"/>
      <c r="F7397" s="22"/>
      <c r="G7397" s="22"/>
      <c r="H7397" s="22"/>
      <c r="I7397" s="22"/>
      <c r="J7397" s="22"/>
      <c r="K7397" s="23">
        <v>1</v>
      </c>
      <c r="L7397" s="23">
        <v>1</v>
      </c>
      <c r="M7397" s="21" t="s">
        <v>50</v>
      </c>
      <c r="N7397" s="21" t="s">
        <v>50</v>
      </c>
      <c r="O7397" s="22"/>
      <c r="P7397" s="22"/>
    </row>
    <row r="7398" spans="1:16" ht="45" x14ac:dyDescent="0.25">
      <c r="A7398" s="21" t="s">
        <v>11121</v>
      </c>
      <c r="B7398" s="21" t="s">
        <v>49</v>
      </c>
      <c r="C7398" s="22"/>
      <c r="D7398" s="22"/>
      <c r="E7398" s="22"/>
      <c r="F7398" s="22"/>
      <c r="G7398" s="22"/>
      <c r="H7398" s="22"/>
      <c r="I7398" s="22"/>
      <c r="J7398" s="22"/>
      <c r="K7398" s="23">
        <v>1</v>
      </c>
      <c r="L7398" s="23">
        <v>1</v>
      </c>
      <c r="M7398" s="21" t="s">
        <v>50</v>
      </c>
      <c r="N7398" s="21" t="s">
        <v>50</v>
      </c>
      <c r="O7398" s="22"/>
      <c r="P7398" s="22"/>
    </row>
    <row r="7399" spans="1:16" ht="45" x14ac:dyDescent="0.25">
      <c r="A7399" s="21" t="s">
        <v>4943</v>
      </c>
      <c r="B7399" s="21" t="s">
        <v>49</v>
      </c>
      <c r="C7399" s="23">
        <v>19640116.77</v>
      </c>
      <c r="D7399" s="23">
        <v>661.12</v>
      </c>
      <c r="E7399" s="23">
        <v>48568921.240000002</v>
      </c>
      <c r="F7399" s="23">
        <v>642.49</v>
      </c>
      <c r="G7399" s="23">
        <v>39174405.859999999</v>
      </c>
      <c r="H7399" s="23">
        <v>624.87</v>
      </c>
      <c r="I7399" s="23">
        <v>54925845.549999997</v>
      </c>
      <c r="J7399" s="23">
        <v>708.47</v>
      </c>
      <c r="K7399" s="23">
        <v>1</v>
      </c>
      <c r="L7399" s="23">
        <v>1</v>
      </c>
      <c r="M7399" s="21" t="s">
        <v>50</v>
      </c>
      <c r="N7399" s="21" t="s">
        <v>5192</v>
      </c>
      <c r="O7399" s="22"/>
      <c r="P7399" s="23">
        <v>13500</v>
      </c>
    </row>
    <row r="7400" spans="1:16" ht="45" x14ac:dyDescent="0.25">
      <c r="A7400" s="21" t="s">
        <v>4945</v>
      </c>
      <c r="B7400" s="21" t="s">
        <v>49</v>
      </c>
      <c r="C7400" s="23">
        <v>22350483.870000001</v>
      </c>
      <c r="D7400" s="23">
        <v>1157.33</v>
      </c>
      <c r="E7400" s="23">
        <v>89474141.459999993</v>
      </c>
      <c r="F7400" s="23">
        <v>1745.4</v>
      </c>
      <c r="G7400" s="23">
        <v>61891444.149999999</v>
      </c>
      <c r="H7400" s="23">
        <v>1545.09</v>
      </c>
      <c r="I7400" s="23">
        <v>81390015.930000007</v>
      </c>
      <c r="J7400" s="23">
        <v>1828.72</v>
      </c>
      <c r="K7400" s="23">
        <v>1</v>
      </c>
      <c r="L7400" s="23">
        <v>1</v>
      </c>
      <c r="M7400" s="21" t="s">
        <v>50</v>
      </c>
      <c r="N7400" s="21" t="s">
        <v>5192</v>
      </c>
      <c r="O7400" s="22"/>
      <c r="P7400" s="23">
        <v>18473</v>
      </c>
    </row>
    <row r="7401" spans="1:16" ht="45" x14ac:dyDescent="0.25">
      <c r="A7401" s="21" t="s">
        <v>11122</v>
      </c>
      <c r="B7401" s="21" t="s">
        <v>49</v>
      </c>
      <c r="C7401" s="22"/>
      <c r="D7401" s="22"/>
      <c r="E7401" s="22"/>
      <c r="F7401" s="22"/>
      <c r="G7401" s="22"/>
      <c r="H7401" s="22"/>
      <c r="I7401" s="22"/>
      <c r="J7401" s="22"/>
      <c r="K7401" s="23">
        <v>1</v>
      </c>
      <c r="L7401" s="23">
        <v>1</v>
      </c>
      <c r="M7401" s="21" t="s">
        <v>50</v>
      </c>
      <c r="N7401" s="21" t="s">
        <v>50</v>
      </c>
      <c r="O7401" s="22"/>
      <c r="P7401" s="22"/>
    </row>
    <row r="7402" spans="1:16" ht="45" x14ac:dyDescent="0.25">
      <c r="A7402" s="21" t="s">
        <v>11123</v>
      </c>
      <c r="B7402" s="21" t="s">
        <v>49</v>
      </c>
      <c r="C7402" s="22"/>
      <c r="D7402" s="22"/>
      <c r="E7402" s="22"/>
      <c r="F7402" s="22"/>
      <c r="G7402" s="22"/>
      <c r="H7402" s="22"/>
      <c r="I7402" s="22"/>
      <c r="J7402" s="22"/>
      <c r="K7402" s="23">
        <v>1</v>
      </c>
      <c r="L7402" s="23">
        <v>1</v>
      </c>
      <c r="M7402" s="21" t="s">
        <v>50</v>
      </c>
      <c r="N7402" s="21" t="s">
        <v>50</v>
      </c>
      <c r="O7402" s="22"/>
      <c r="P7402" s="22"/>
    </row>
    <row r="7403" spans="1:16" ht="45" x14ac:dyDescent="0.25">
      <c r="A7403" s="21" t="s">
        <v>11124</v>
      </c>
      <c r="B7403" s="21" t="s">
        <v>49</v>
      </c>
      <c r="C7403" s="22"/>
      <c r="D7403" s="22"/>
      <c r="E7403" s="22"/>
      <c r="F7403" s="22"/>
      <c r="G7403" s="22"/>
      <c r="H7403" s="22"/>
      <c r="I7403" s="22"/>
      <c r="J7403" s="22"/>
      <c r="K7403" s="23">
        <v>1</v>
      </c>
      <c r="L7403" s="23">
        <v>1</v>
      </c>
      <c r="M7403" s="21" t="s">
        <v>50</v>
      </c>
      <c r="N7403" s="21" t="s">
        <v>50</v>
      </c>
      <c r="O7403" s="22"/>
      <c r="P7403" s="22"/>
    </row>
    <row r="7404" spans="1:16" ht="45" x14ac:dyDescent="0.25">
      <c r="A7404" s="21" t="s">
        <v>4947</v>
      </c>
      <c r="B7404" s="21" t="s">
        <v>49</v>
      </c>
      <c r="C7404" s="23">
        <v>133164347.83</v>
      </c>
      <c r="D7404" s="23">
        <v>73.16</v>
      </c>
      <c r="E7404" s="23">
        <v>112250112.59</v>
      </c>
      <c r="F7404" s="23">
        <v>92.31</v>
      </c>
      <c r="G7404" s="23">
        <v>44279224.009999998</v>
      </c>
      <c r="H7404" s="23">
        <v>63.12</v>
      </c>
      <c r="I7404" s="23">
        <v>86390561.209999993</v>
      </c>
      <c r="J7404" s="23">
        <v>70.099999999999994</v>
      </c>
      <c r="K7404" s="23">
        <v>1</v>
      </c>
      <c r="L7404" s="23">
        <v>1</v>
      </c>
      <c r="M7404" s="21" t="s">
        <v>50</v>
      </c>
      <c r="N7404" s="21" t="s">
        <v>58</v>
      </c>
      <c r="O7404" s="22"/>
      <c r="P7404" s="23">
        <v>899297.5</v>
      </c>
    </row>
    <row r="7405" spans="1:16" ht="45" x14ac:dyDescent="0.25">
      <c r="A7405" s="21" t="s">
        <v>11125</v>
      </c>
      <c r="B7405" s="21" t="s">
        <v>49</v>
      </c>
      <c r="C7405" s="22"/>
      <c r="D7405" s="22"/>
      <c r="E7405" s="22"/>
      <c r="F7405" s="22"/>
      <c r="G7405" s="22"/>
      <c r="H7405" s="22"/>
      <c r="I7405" s="22"/>
      <c r="J7405" s="22"/>
      <c r="K7405" s="23">
        <v>1</v>
      </c>
      <c r="L7405" s="23">
        <v>1</v>
      </c>
      <c r="M7405" s="21" t="s">
        <v>50</v>
      </c>
      <c r="N7405" s="21" t="s">
        <v>50</v>
      </c>
      <c r="O7405" s="22"/>
      <c r="P7405" s="22"/>
    </row>
    <row r="7406" spans="1:16" ht="45" x14ac:dyDescent="0.25">
      <c r="A7406" s="21" t="s">
        <v>11126</v>
      </c>
      <c r="B7406" s="21" t="s">
        <v>49</v>
      </c>
      <c r="C7406" s="22"/>
      <c r="D7406" s="22"/>
      <c r="E7406" s="22"/>
      <c r="F7406" s="22"/>
      <c r="G7406" s="22"/>
      <c r="H7406" s="22"/>
      <c r="I7406" s="22"/>
      <c r="J7406" s="22"/>
      <c r="K7406" s="23">
        <v>1</v>
      </c>
      <c r="L7406" s="23">
        <v>1</v>
      </c>
      <c r="M7406" s="21" t="s">
        <v>50</v>
      </c>
      <c r="N7406" s="21" t="s">
        <v>50</v>
      </c>
      <c r="O7406" s="22"/>
      <c r="P7406" s="22"/>
    </row>
    <row r="7407" spans="1:16" ht="45" x14ac:dyDescent="0.25">
      <c r="A7407" s="21" t="s">
        <v>11127</v>
      </c>
      <c r="B7407" s="21" t="s">
        <v>49</v>
      </c>
      <c r="C7407" s="22"/>
      <c r="D7407" s="22"/>
      <c r="E7407" s="22"/>
      <c r="F7407" s="22"/>
      <c r="G7407" s="22"/>
      <c r="H7407" s="22"/>
      <c r="I7407" s="22"/>
      <c r="J7407" s="22"/>
      <c r="K7407" s="23">
        <v>1</v>
      </c>
      <c r="L7407" s="23">
        <v>1</v>
      </c>
      <c r="M7407" s="21" t="s">
        <v>50</v>
      </c>
      <c r="N7407" s="21" t="s">
        <v>50</v>
      </c>
      <c r="O7407" s="22"/>
      <c r="P7407" s="22"/>
    </row>
    <row r="7408" spans="1:16" ht="45" x14ac:dyDescent="0.25">
      <c r="A7408" s="21" t="s">
        <v>11128</v>
      </c>
      <c r="B7408" s="21" t="s">
        <v>49</v>
      </c>
      <c r="C7408" s="22"/>
      <c r="D7408" s="22"/>
      <c r="E7408" s="22"/>
      <c r="F7408" s="22"/>
      <c r="G7408" s="22"/>
      <c r="H7408" s="22"/>
      <c r="I7408" s="22"/>
      <c r="J7408" s="22"/>
      <c r="K7408" s="23">
        <v>1</v>
      </c>
      <c r="L7408" s="23">
        <v>1</v>
      </c>
      <c r="M7408" s="21" t="s">
        <v>50</v>
      </c>
      <c r="N7408" s="21" t="s">
        <v>50</v>
      </c>
      <c r="O7408" s="22"/>
      <c r="P7408" s="22"/>
    </row>
    <row r="7409" spans="1:16" ht="45" x14ac:dyDescent="0.25">
      <c r="A7409" s="21" t="s">
        <v>11129</v>
      </c>
      <c r="B7409" s="21" t="s">
        <v>49</v>
      </c>
      <c r="C7409" s="22"/>
      <c r="D7409" s="22"/>
      <c r="E7409" s="22"/>
      <c r="F7409" s="22"/>
      <c r="G7409" s="22"/>
      <c r="H7409" s="22"/>
      <c r="I7409" s="22"/>
      <c r="J7409" s="22"/>
      <c r="K7409" s="23">
        <v>1</v>
      </c>
      <c r="L7409" s="23">
        <v>1</v>
      </c>
      <c r="M7409" s="21" t="s">
        <v>50</v>
      </c>
      <c r="N7409" s="21" t="s">
        <v>50</v>
      </c>
      <c r="O7409" s="22"/>
      <c r="P7409" s="22"/>
    </row>
    <row r="7410" spans="1:16" ht="45" x14ac:dyDescent="0.25">
      <c r="A7410" s="21" t="s">
        <v>11130</v>
      </c>
      <c r="B7410" s="21" t="s">
        <v>49</v>
      </c>
      <c r="C7410" s="22"/>
      <c r="D7410" s="22"/>
      <c r="E7410" s="22"/>
      <c r="F7410" s="22"/>
      <c r="G7410" s="22"/>
      <c r="H7410" s="22"/>
      <c r="I7410" s="22"/>
      <c r="J7410" s="22"/>
      <c r="K7410" s="23">
        <v>1</v>
      </c>
      <c r="L7410" s="23">
        <v>1</v>
      </c>
      <c r="M7410" s="21" t="s">
        <v>50</v>
      </c>
      <c r="N7410" s="21" t="s">
        <v>50</v>
      </c>
      <c r="O7410" s="22"/>
      <c r="P7410" s="22"/>
    </row>
    <row r="7411" spans="1:16" ht="45" x14ac:dyDescent="0.25">
      <c r="A7411" s="21" t="s">
        <v>11131</v>
      </c>
      <c r="B7411" s="21" t="s">
        <v>49</v>
      </c>
      <c r="C7411" s="22"/>
      <c r="D7411" s="22"/>
      <c r="E7411" s="22"/>
      <c r="F7411" s="22"/>
      <c r="G7411" s="22"/>
      <c r="H7411" s="22"/>
      <c r="I7411" s="22"/>
      <c r="J7411" s="22"/>
      <c r="K7411" s="23">
        <v>1</v>
      </c>
      <c r="L7411" s="23">
        <v>1</v>
      </c>
      <c r="M7411" s="21" t="s">
        <v>50</v>
      </c>
      <c r="N7411" s="21" t="s">
        <v>50</v>
      </c>
      <c r="O7411" s="22"/>
      <c r="P7411" s="22"/>
    </row>
    <row r="7412" spans="1:16" ht="45" x14ac:dyDescent="0.25">
      <c r="A7412" s="21" t="s">
        <v>11132</v>
      </c>
      <c r="B7412" s="21" t="s">
        <v>49</v>
      </c>
      <c r="C7412" s="22"/>
      <c r="D7412" s="22"/>
      <c r="E7412" s="22"/>
      <c r="F7412" s="22"/>
      <c r="G7412" s="22"/>
      <c r="H7412" s="22"/>
      <c r="I7412" s="22"/>
      <c r="J7412" s="22"/>
      <c r="K7412" s="23">
        <v>1</v>
      </c>
      <c r="L7412" s="23">
        <v>1</v>
      </c>
      <c r="M7412" s="21" t="s">
        <v>50</v>
      </c>
      <c r="N7412" s="21" t="s">
        <v>50</v>
      </c>
      <c r="O7412" s="22"/>
      <c r="P7412" s="22"/>
    </row>
    <row r="7413" spans="1:16" ht="45" x14ac:dyDescent="0.25">
      <c r="A7413" s="21" t="s">
        <v>11133</v>
      </c>
      <c r="B7413" s="21" t="s">
        <v>49</v>
      </c>
      <c r="C7413" s="22"/>
      <c r="D7413" s="22"/>
      <c r="E7413" s="22"/>
      <c r="F7413" s="22"/>
      <c r="G7413" s="22"/>
      <c r="H7413" s="22"/>
      <c r="I7413" s="22"/>
      <c r="J7413" s="22"/>
      <c r="K7413" s="23">
        <v>1</v>
      </c>
      <c r="L7413" s="23">
        <v>1</v>
      </c>
      <c r="M7413" s="21" t="s">
        <v>50</v>
      </c>
      <c r="N7413" s="21" t="s">
        <v>50</v>
      </c>
      <c r="O7413" s="22"/>
      <c r="P7413" s="22"/>
    </row>
    <row r="7414" spans="1:16" ht="45" x14ac:dyDescent="0.25">
      <c r="A7414" s="21" t="s">
        <v>11134</v>
      </c>
      <c r="B7414" s="21" t="s">
        <v>49</v>
      </c>
      <c r="C7414" s="22"/>
      <c r="D7414" s="22"/>
      <c r="E7414" s="22"/>
      <c r="F7414" s="22"/>
      <c r="G7414" s="22"/>
      <c r="H7414" s="22"/>
      <c r="I7414" s="22"/>
      <c r="J7414" s="22"/>
      <c r="K7414" s="23">
        <v>1</v>
      </c>
      <c r="L7414" s="23">
        <v>1</v>
      </c>
      <c r="M7414" s="21" t="s">
        <v>50</v>
      </c>
      <c r="N7414" s="21" t="s">
        <v>50</v>
      </c>
      <c r="O7414" s="22"/>
      <c r="P7414" s="22"/>
    </row>
    <row r="7415" spans="1:16" ht="45" x14ac:dyDescent="0.25">
      <c r="A7415" s="21" t="s">
        <v>11135</v>
      </c>
      <c r="B7415" s="21" t="s">
        <v>49</v>
      </c>
      <c r="C7415" s="22"/>
      <c r="D7415" s="22"/>
      <c r="E7415" s="22"/>
      <c r="F7415" s="22"/>
      <c r="G7415" s="22"/>
      <c r="H7415" s="22"/>
      <c r="I7415" s="22"/>
      <c r="J7415" s="22"/>
      <c r="K7415" s="23">
        <v>1</v>
      </c>
      <c r="L7415" s="23">
        <v>1</v>
      </c>
      <c r="M7415" s="21" t="s">
        <v>50</v>
      </c>
      <c r="N7415" s="21" t="s">
        <v>50</v>
      </c>
      <c r="O7415" s="22"/>
      <c r="P7415" s="22"/>
    </row>
    <row r="7416" spans="1:16" ht="45" x14ac:dyDescent="0.25">
      <c r="A7416" s="21" t="s">
        <v>11136</v>
      </c>
      <c r="B7416" s="21" t="s">
        <v>49</v>
      </c>
      <c r="C7416" s="22"/>
      <c r="D7416" s="22"/>
      <c r="E7416" s="22"/>
      <c r="F7416" s="22"/>
      <c r="G7416" s="22"/>
      <c r="H7416" s="22"/>
      <c r="I7416" s="22"/>
      <c r="J7416" s="22"/>
      <c r="K7416" s="23">
        <v>1</v>
      </c>
      <c r="L7416" s="23">
        <v>1</v>
      </c>
      <c r="M7416" s="21" t="s">
        <v>50</v>
      </c>
      <c r="N7416" s="21" t="s">
        <v>50</v>
      </c>
      <c r="O7416" s="22"/>
      <c r="P7416" s="22"/>
    </row>
    <row r="7417" spans="1:16" ht="45" x14ac:dyDescent="0.25">
      <c r="A7417" s="21" t="s">
        <v>853</v>
      </c>
      <c r="B7417" s="21" t="s">
        <v>49</v>
      </c>
      <c r="C7417" s="23">
        <v>37360305.960000001</v>
      </c>
      <c r="D7417" s="23">
        <v>564.20000000000005</v>
      </c>
      <c r="E7417" s="23">
        <v>44436470.210000001</v>
      </c>
      <c r="F7417" s="23">
        <v>484.7</v>
      </c>
      <c r="G7417" s="23">
        <v>49540493.409999996</v>
      </c>
      <c r="H7417" s="23">
        <v>564.80999999999995</v>
      </c>
      <c r="I7417" s="23">
        <v>59666299.68</v>
      </c>
      <c r="J7417" s="23">
        <v>728.15</v>
      </c>
      <c r="K7417" s="23">
        <v>1</v>
      </c>
      <c r="L7417" s="23">
        <v>1</v>
      </c>
      <c r="M7417" s="21" t="s">
        <v>50</v>
      </c>
      <c r="N7417" s="21" t="s">
        <v>1462</v>
      </c>
      <c r="O7417" s="22"/>
      <c r="P7417" s="23">
        <v>66299.75</v>
      </c>
    </row>
    <row r="7418" spans="1:16" ht="45" x14ac:dyDescent="0.25">
      <c r="A7418" s="21" t="s">
        <v>4950</v>
      </c>
      <c r="B7418" s="21" t="s">
        <v>49</v>
      </c>
      <c r="C7418" s="23">
        <v>31387314.859999999</v>
      </c>
      <c r="D7418" s="23">
        <v>337.68</v>
      </c>
      <c r="E7418" s="23">
        <v>44249598.770000003</v>
      </c>
      <c r="F7418" s="23">
        <v>484.7</v>
      </c>
      <c r="G7418" s="23">
        <v>49332157.710000001</v>
      </c>
      <c r="H7418" s="23">
        <v>564.80999999999995</v>
      </c>
      <c r="I7418" s="23">
        <v>59415381.299999997</v>
      </c>
      <c r="J7418" s="23">
        <v>728.15</v>
      </c>
      <c r="K7418" s="23">
        <v>1</v>
      </c>
      <c r="L7418" s="23">
        <v>1</v>
      </c>
      <c r="M7418" s="21" t="s">
        <v>50</v>
      </c>
      <c r="N7418" s="21" t="s">
        <v>1462</v>
      </c>
      <c r="O7418" s="22"/>
      <c r="P7418" s="23">
        <v>65149.5</v>
      </c>
    </row>
    <row r="7419" spans="1:16" ht="45" x14ac:dyDescent="0.25">
      <c r="A7419" s="21" t="s">
        <v>11137</v>
      </c>
      <c r="B7419" s="21" t="s">
        <v>49</v>
      </c>
      <c r="C7419" s="22"/>
      <c r="D7419" s="22"/>
      <c r="E7419" s="22"/>
      <c r="F7419" s="22"/>
      <c r="G7419" s="22"/>
      <c r="H7419" s="22"/>
      <c r="I7419" s="22"/>
      <c r="J7419" s="22"/>
      <c r="K7419" s="23">
        <v>1</v>
      </c>
      <c r="L7419" s="23">
        <v>1</v>
      </c>
      <c r="M7419" s="21" t="s">
        <v>50</v>
      </c>
      <c r="N7419" s="21" t="s">
        <v>50</v>
      </c>
      <c r="O7419" s="22"/>
      <c r="P7419" s="22"/>
    </row>
    <row r="7420" spans="1:16" ht="45" x14ac:dyDescent="0.25">
      <c r="A7420" s="21" t="s">
        <v>11138</v>
      </c>
      <c r="B7420" s="21" t="s">
        <v>49</v>
      </c>
      <c r="C7420" s="22"/>
      <c r="D7420" s="22"/>
      <c r="E7420" s="22"/>
      <c r="F7420" s="22"/>
      <c r="G7420" s="22"/>
      <c r="H7420" s="22"/>
      <c r="I7420" s="22"/>
      <c r="J7420" s="22"/>
      <c r="K7420" s="23">
        <v>1</v>
      </c>
      <c r="L7420" s="23">
        <v>1</v>
      </c>
      <c r="M7420" s="21" t="s">
        <v>50</v>
      </c>
      <c r="N7420" s="21" t="s">
        <v>50</v>
      </c>
      <c r="O7420" s="22"/>
      <c r="P7420" s="22"/>
    </row>
    <row r="7421" spans="1:16" ht="45" x14ac:dyDescent="0.25">
      <c r="A7421" s="21" t="s">
        <v>11139</v>
      </c>
      <c r="B7421" s="21" t="s">
        <v>49</v>
      </c>
      <c r="C7421" s="22"/>
      <c r="D7421" s="22"/>
      <c r="E7421" s="22"/>
      <c r="F7421" s="22"/>
      <c r="G7421" s="22"/>
      <c r="H7421" s="22"/>
      <c r="I7421" s="22"/>
      <c r="J7421" s="22"/>
      <c r="K7421" s="23">
        <v>1</v>
      </c>
      <c r="L7421" s="23">
        <v>1</v>
      </c>
      <c r="M7421" s="21" t="s">
        <v>50</v>
      </c>
      <c r="N7421" s="21" t="s">
        <v>50</v>
      </c>
      <c r="O7421" s="22"/>
      <c r="P7421" s="22"/>
    </row>
    <row r="7422" spans="1:16" ht="45" x14ac:dyDescent="0.25">
      <c r="A7422" s="21" t="s">
        <v>11140</v>
      </c>
      <c r="B7422" s="21" t="s">
        <v>49</v>
      </c>
      <c r="C7422" s="22"/>
      <c r="D7422" s="22"/>
      <c r="E7422" s="22"/>
      <c r="F7422" s="22"/>
      <c r="G7422" s="22"/>
      <c r="H7422" s="22"/>
      <c r="I7422" s="22"/>
      <c r="J7422" s="22"/>
      <c r="K7422" s="23">
        <v>1</v>
      </c>
      <c r="L7422" s="23">
        <v>1</v>
      </c>
      <c r="M7422" s="21" t="s">
        <v>50</v>
      </c>
      <c r="N7422" s="21" t="s">
        <v>50</v>
      </c>
      <c r="O7422" s="22"/>
      <c r="P7422" s="22"/>
    </row>
    <row r="7423" spans="1:16" ht="45" x14ac:dyDescent="0.25">
      <c r="A7423" s="21" t="s">
        <v>11141</v>
      </c>
      <c r="B7423" s="21" t="s">
        <v>49</v>
      </c>
      <c r="C7423" s="22"/>
      <c r="D7423" s="22"/>
      <c r="E7423" s="22"/>
      <c r="F7423" s="22"/>
      <c r="G7423" s="22"/>
      <c r="H7423" s="22"/>
      <c r="I7423" s="22"/>
      <c r="J7423" s="22"/>
      <c r="K7423" s="23">
        <v>1</v>
      </c>
      <c r="L7423" s="23">
        <v>1</v>
      </c>
      <c r="M7423" s="21" t="s">
        <v>50</v>
      </c>
      <c r="N7423" s="21" t="s">
        <v>50</v>
      </c>
      <c r="O7423" s="22"/>
      <c r="P7423" s="22"/>
    </row>
    <row r="7424" spans="1:16" ht="45" x14ac:dyDescent="0.25">
      <c r="A7424" s="21" t="s">
        <v>4953</v>
      </c>
      <c r="B7424" s="21" t="s">
        <v>49</v>
      </c>
      <c r="C7424" s="22"/>
      <c r="D7424" s="22"/>
      <c r="E7424" s="23">
        <v>19669838.100000001</v>
      </c>
      <c r="F7424" s="23">
        <v>22.4</v>
      </c>
      <c r="G7424" s="23">
        <v>48359930.409999996</v>
      </c>
      <c r="H7424" s="23">
        <v>61.03</v>
      </c>
      <c r="I7424" s="23">
        <v>22405292.530000001</v>
      </c>
      <c r="J7424" s="23">
        <v>30.92</v>
      </c>
      <c r="K7424" s="23">
        <v>1</v>
      </c>
      <c r="L7424" s="23">
        <v>1</v>
      </c>
      <c r="M7424" s="21" t="s">
        <v>50</v>
      </c>
      <c r="N7424" s="21" t="s">
        <v>50</v>
      </c>
      <c r="O7424" s="22"/>
      <c r="P7424" s="22"/>
    </row>
    <row r="7425" spans="1:16" ht="45" x14ac:dyDescent="0.25">
      <c r="A7425" s="21" t="s">
        <v>11142</v>
      </c>
      <c r="B7425" s="21" t="s">
        <v>49</v>
      </c>
      <c r="C7425" s="22"/>
      <c r="D7425" s="22"/>
      <c r="E7425" s="22"/>
      <c r="F7425" s="22"/>
      <c r="G7425" s="22"/>
      <c r="H7425" s="22"/>
      <c r="I7425" s="22"/>
      <c r="J7425" s="22"/>
      <c r="K7425" s="23">
        <v>1</v>
      </c>
      <c r="L7425" s="23">
        <v>1</v>
      </c>
      <c r="M7425" s="21" t="s">
        <v>50</v>
      </c>
      <c r="N7425" s="21" t="s">
        <v>50</v>
      </c>
      <c r="O7425" s="22"/>
      <c r="P7425" s="22"/>
    </row>
    <row r="7426" spans="1:16" ht="45" x14ac:dyDescent="0.25">
      <c r="A7426" s="21" t="s">
        <v>11143</v>
      </c>
      <c r="B7426" s="21" t="s">
        <v>49</v>
      </c>
      <c r="C7426" s="22"/>
      <c r="D7426" s="22"/>
      <c r="E7426" s="22"/>
      <c r="F7426" s="22"/>
      <c r="G7426" s="22"/>
      <c r="H7426" s="22"/>
      <c r="I7426" s="22"/>
      <c r="J7426" s="22"/>
      <c r="K7426" s="23">
        <v>1</v>
      </c>
      <c r="L7426" s="23">
        <v>1</v>
      </c>
      <c r="M7426" s="21" t="s">
        <v>50</v>
      </c>
      <c r="N7426" s="21" t="s">
        <v>50</v>
      </c>
      <c r="O7426" s="22"/>
      <c r="P7426" s="22"/>
    </row>
    <row r="7427" spans="1:16" ht="45" x14ac:dyDescent="0.25">
      <c r="A7427" s="21" t="s">
        <v>4957</v>
      </c>
      <c r="B7427" s="21" t="s">
        <v>49</v>
      </c>
      <c r="C7427" s="23">
        <v>320737.67</v>
      </c>
      <c r="D7427" s="23">
        <v>452.11</v>
      </c>
      <c r="E7427" s="23">
        <v>2969739.66</v>
      </c>
      <c r="F7427" s="23">
        <v>2709.14</v>
      </c>
      <c r="G7427" s="23">
        <v>2373585</v>
      </c>
      <c r="H7427" s="23">
        <v>2304.17</v>
      </c>
      <c r="I7427" s="23">
        <v>2774843.17</v>
      </c>
      <c r="J7427" s="23">
        <v>2112.3000000000002</v>
      </c>
      <c r="K7427" s="23">
        <v>1</v>
      </c>
      <c r="L7427" s="23">
        <v>1</v>
      </c>
      <c r="M7427" s="21" t="s">
        <v>50</v>
      </c>
      <c r="N7427" s="21" t="s">
        <v>5192</v>
      </c>
      <c r="O7427" s="22"/>
      <c r="P7427" s="23">
        <v>446.33</v>
      </c>
    </row>
    <row r="7428" spans="1:16" ht="45" x14ac:dyDescent="0.25">
      <c r="A7428" s="21" t="s">
        <v>11144</v>
      </c>
      <c r="B7428" s="21" t="s">
        <v>49</v>
      </c>
      <c r="C7428" s="22"/>
      <c r="D7428" s="22"/>
      <c r="E7428" s="22"/>
      <c r="F7428" s="22"/>
      <c r="G7428" s="22"/>
      <c r="H7428" s="22"/>
      <c r="I7428" s="22"/>
      <c r="J7428" s="22"/>
      <c r="K7428" s="23">
        <v>1</v>
      </c>
      <c r="L7428" s="23">
        <v>1</v>
      </c>
      <c r="M7428" s="21" t="s">
        <v>50</v>
      </c>
      <c r="N7428" s="21" t="s">
        <v>50</v>
      </c>
      <c r="O7428" s="22"/>
      <c r="P7428" s="22"/>
    </row>
    <row r="7429" spans="1:16" ht="45" x14ac:dyDescent="0.25">
      <c r="A7429" s="21" t="s">
        <v>11145</v>
      </c>
      <c r="B7429" s="21" t="s">
        <v>49</v>
      </c>
      <c r="C7429" s="22"/>
      <c r="D7429" s="22"/>
      <c r="E7429" s="22"/>
      <c r="F7429" s="22"/>
      <c r="G7429" s="22"/>
      <c r="H7429" s="22"/>
      <c r="I7429" s="22"/>
      <c r="J7429" s="22"/>
      <c r="K7429" s="23">
        <v>1</v>
      </c>
      <c r="L7429" s="23">
        <v>1</v>
      </c>
      <c r="M7429" s="21" t="s">
        <v>50</v>
      </c>
      <c r="N7429" s="21" t="s">
        <v>50</v>
      </c>
      <c r="O7429" s="22"/>
      <c r="P7429" s="22"/>
    </row>
    <row r="7430" spans="1:16" ht="45" x14ac:dyDescent="0.25">
      <c r="A7430" s="21" t="s">
        <v>11146</v>
      </c>
      <c r="B7430" s="21" t="s">
        <v>49</v>
      </c>
      <c r="C7430" s="22"/>
      <c r="D7430" s="22"/>
      <c r="E7430" s="22"/>
      <c r="F7430" s="22"/>
      <c r="G7430" s="22"/>
      <c r="H7430" s="22"/>
      <c r="I7430" s="22"/>
      <c r="J7430" s="22"/>
      <c r="K7430" s="23">
        <v>1</v>
      </c>
      <c r="L7430" s="23">
        <v>1</v>
      </c>
      <c r="M7430" s="21" t="s">
        <v>50</v>
      </c>
      <c r="N7430" s="21" t="s">
        <v>50</v>
      </c>
      <c r="O7430" s="22"/>
      <c r="P7430" s="22"/>
    </row>
    <row r="7431" spans="1:16" ht="45" x14ac:dyDescent="0.25">
      <c r="A7431" s="21" t="s">
        <v>11147</v>
      </c>
      <c r="B7431" s="21" t="s">
        <v>49</v>
      </c>
      <c r="C7431" s="22"/>
      <c r="D7431" s="22"/>
      <c r="E7431" s="22"/>
      <c r="F7431" s="22"/>
      <c r="G7431" s="22"/>
      <c r="H7431" s="22"/>
      <c r="I7431" s="22"/>
      <c r="J7431" s="22"/>
      <c r="K7431" s="23">
        <v>1</v>
      </c>
      <c r="L7431" s="23">
        <v>1</v>
      </c>
      <c r="M7431" s="21" t="s">
        <v>50</v>
      </c>
      <c r="N7431" s="21" t="s">
        <v>50</v>
      </c>
      <c r="O7431" s="22"/>
      <c r="P7431" s="22"/>
    </row>
    <row r="7432" spans="1:16" ht="45" x14ac:dyDescent="0.25">
      <c r="A7432" s="21" t="s">
        <v>11148</v>
      </c>
      <c r="B7432" s="21" t="s">
        <v>49</v>
      </c>
      <c r="C7432" s="22"/>
      <c r="D7432" s="22"/>
      <c r="E7432" s="22"/>
      <c r="F7432" s="22"/>
      <c r="G7432" s="22"/>
      <c r="H7432" s="22"/>
      <c r="I7432" s="22"/>
      <c r="J7432" s="22"/>
      <c r="K7432" s="23">
        <v>1</v>
      </c>
      <c r="L7432" s="23">
        <v>1</v>
      </c>
      <c r="M7432" s="21" t="s">
        <v>50</v>
      </c>
      <c r="N7432" s="21" t="s">
        <v>50</v>
      </c>
      <c r="O7432" s="22"/>
      <c r="P7432" s="22"/>
    </row>
    <row r="7433" spans="1:16" ht="45" x14ac:dyDescent="0.25">
      <c r="A7433" s="21" t="s">
        <v>11149</v>
      </c>
      <c r="B7433" s="21" t="s">
        <v>49</v>
      </c>
      <c r="C7433" s="22"/>
      <c r="D7433" s="22"/>
      <c r="E7433" s="22"/>
      <c r="F7433" s="22"/>
      <c r="G7433" s="22"/>
      <c r="H7433" s="22"/>
      <c r="I7433" s="22"/>
      <c r="J7433" s="22"/>
      <c r="K7433" s="23">
        <v>1</v>
      </c>
      <c r="L7433" s="23">
        <v>1</v>
      </c>
      <c r="M7433" s="21" t="s">
        <v>50</v>
      </c>
      <c r="N7433" s="21" t="s">
        <v>50</v>
      </c>
      <c r="O7433" s="22"/>
      <c r="P7433" s="22"/>
    </row>
    <row r="7434" spans="1:16" ht="45" x14ac:dyDescent="0.25">
      <c r="A7434" s="21" t="s">
        <v>11150</v>
      </c>
      <c r="B7434" s="21" t="s">
        <v>49</v>
      </c>
      <c r="C7434" s="22"/>
      <c r="D7434" s="22"/>
      <c r="E7434" s="22"/>
      <c r="F7434" s="22"/>
      <c r="G7434" s="22"/>
      <c r="H7434" s="22"/>
      <c r="I7434" s="22"/>
      <c r="J7434" s="22"/>
      <c r="K7434" s="23">
        <v>1</v>
      </c>
      <c r="L7434" s="23">
        <v>1</v>
      </c>
      <c r="M7434" s="21" t="s">
        <v>50</v>
      </c>
      <c r="N7434" s="21" t="s">
        <v>50</v>
      </c>
      <c r="O7434" s="22"/>
      <c r="P7434" s="22"/>
    </row>
    <row r="7435" spans="1:16" ht="45" x14ac:dyDescent="0.25">
      <c r="A7435" s="21" t="s">
        <v>4958</v>
      </c>
      <c r="B7435" s="21" t="s">
        <v>49</v>
      </c>
      <c r="C7435" s="22"/>
      <c r="D7435" s="22"/>
      <c r="E7435" s="23">
        <v>50410327.079999998</v>
      </c>
      <c r="F7435" s="23">
        <v>96.59</v>
      </c>
      <c r="G7435" s="23">
        <v>75397498.459999993</v>
      </c>
      <c r="H7435" s="23">
        <v>82.26</v>
      </c>
      <c r="I7435" s="23">
        <v>22990529.079999998</v>
      </c>
      <c r="J7435" s="23">
        <v>24.89</v>
      </c>
      <c r="K7435" s="23">
        <v>1</v>
      </c>
      <c r="L7435" s="23">
        <v>1</v>
      </c>
      <c r="M7435" s="21" t="s">
        <v>50</v>
      </c>
      <c r="N7435" s="21" t="s">
        <v>50</v>
      </c>
      <c r="O7435" s="22"/>
      <c r="P7435" s="22"/>
    </row>
    <row r="7436" spans="1:16" ht="45" x14ac:dyDescent="0.25">
      <c r="A7436" s="21" t="s">
        <v>4960</v>
      </c>
      <c r="B7436" s="21" t="s">
        <v>49</v>
      </c>
      <c r="C7436" s="23">
        <v>2971574.72</v>
      </c>
      <c r="D7436" s="23">
        <v>656.06</v>
      </c>
      <c r="E7436" s="23">
        <v>10508864.189999999</v>
      </c>
      <c r="F7436" s="23">
        <v>534.28</v>
      </c>
      <c r="G7436" s="23">
        <v>4043843.94</v>
      </c>
      <c r="H7436" s="23">
        <v>407.91</v>
      </c>
      <c r="I7436" s="23">
        <v>14100889.140000001</v>
      </c>
      <c r="J7436" s="23">
        <v>715.21</v>
      </c>
      <c r="K7436" s="23">
        <v>1</v>
      </c>
      <c r="L7436" s="23">
        <v>1</v>
      </c>
      <c r="M7436" s="21" t="s">
        <v>50</v>
      </c>
      <c r="N7436" s="21" t="s">
        <v>5192</v>
      </c>
      <c r="O7436" s="22"/>
      <c r="P7436" s="23">
        <v>5559</v>
      </c>
    </row>
    <row r="7437" spans="1:16" ht="45" x14ac:dyDescent="0.25">
      <c r="A7437" s="21" t="s">
        <v>11151</v>
      </c>
      <c r="B7437" s="21" t="s">
        <v>49</v>
      </c>
      <c r="C7437" s="22"/>
      <c r="D7437" s="22"/>
      <c r="E7437" s="22"/>
      <c r="F7437" s="22"/>
      <c r="G7437" s="22"/>
      <c r="H7437" s="22"/>
      <c r="I7437" s="22"/>
      <c r="J7437" s="22"/>
      <c r="K7437" s="23">
        <v>1</v>
      </c>
      <c r="L7437" s="23">
        <v>1</v>
      </c>
      <c r="M7437" s="21" t="s">
        <v>50</v>
      </c>
      <c r="N7437" s="21" t="s">
        <v>50</v>
      </c>
      <c r="O7437" s="22"/>
      <c r="P7437" s="22"/>
    </row>
    <row r="7438" spans="1:16" ht="45" x14ac:dyDescent="0.25">
      <c r="A7438" s="21" t="s">
        <v>11152</v>
      </c>
      <c r="B7438" s="21" t="s">
        <v>49</v>
      </c>
      <c r="C7438" s="22"/>
      <c r="D7438" s="22"/>
      <c r="E7438" s="22"/>
      <c r="F7438" s="22"/>
      <c r="G7438" s="22"/>
      <c r="H7438" s="22"/>
      <c r="I7438" s="22"/>
      <c r="J7438" s="22"/>
      <c r="K7438" s="23">
        <v>1</v>
      </c>
      <c r="L7438" s="23">
        <v>1</v>
      </c>
      <c r="M7438" s="21" t="s">
        <v>50</v>
      </c>
      <c r="N7438" s="21" t="s">
        <v>50</v>
      </c>
      <c r="O7438" s="22"/>
      <c r="P7438" s="22"/>
    </row>
    <row r="7439" spans="1:16" ht="45" x14ac:dyDescent="0.25">
      <c r="A7439" s="21" t="s">
        <v>11153</v>
      </c>
      <c r="B7439" s="21" t="s">
        <v>49</v>
      </c>
      <c r="C7439" s="22"/>
      <c r="D7439" s="22"/>
      <c r="E7439" s="22"/>
      <c r="F7439" s="22"/>
      <c r="G7439" s="22"/>
      <c r="H7439" s="22"/>
      <c r="I7439" s="22"/>
      <c r="J7439" s="22"/>
      <c r="K7439" s="23">
        <v>1</v>
      </c>
      <c r="L7439" s="23">
        <v>1</v>
      </c>
      <c r="M7439" s="21" t="s">
        <v>50</v>
      </c>
      <c r="N7439" s="21" t="s">
        <v>50</v>
      </c>
      <c r="O7439" s="22"/>
      <c r="P7439" s="22"/>
    </row>
    <row r="7440" spans="1:16" ht="45" x14ac:dyDescent="0.25">
      <c r="A7440" s="21" t="s">
        <v>11154</v>
      </c>
      <c r="B7440" s="21" t="s">
        <v>49</v>
      </c>
      <c r="C7440" s="22"/>
      <c r="D7440" s="22"/>
      <c r="E7440" s="22"/>
      <c r="F7440" s="22"/>
      <c r="G7440" s="22"/>
      <c r="H7440" s="22"/>
      <c r="I7440" s="22"/>
      <c r="J7440" s="22"/>
      <c r="K7440" s="23">
        <v>1</v>
      </c>
      <c r="L7440" s="23">
        <v>1</v>
      </c>
      <c r="M7440" s="21" t="s">
        <v>50</v>
      </c>
      <c r="N7440" s="21" t="s">
        <v>50</v>
      </c>
      <c r="O7440" s="22"/>
      <c r="P7440" s="22"/>
    </row>
    <row r="7441" spans="1:16" ht="45" x14ac:dyDescent="0.25">
      <c r="A7441" s="21" t="s">
        <v>11155</v>
      </c>
      <c r="B7441" s="21" t="s">
        <v>49</v>
      </c>
      <c r="C7441" s="22"/>
      <c r="D7441" s="22"/>
      <c r="E7441" s="22"/>
      <c r="F7441" s="22"/>
      <c r="G7441" s="22"/>
      <c r="H7441" s="22"/>
      <c r="I7441" s="22"/>
      <c r="J7441" s="22"/>
      <c r="K7441" s="23">
        <v>1</v>
      </c>
      <c r="L7441" s="23">
        <v>1</v>
      </c>
      <c r="M7441" s="21" t="s">
        <v>50</v>
      </c>
      <c r="N7441" s="21" t="s">
        <v>50</v>
      </c>
      <c r="O7441" s="22"/>
      <c r="P7441" s="22"/>
    </row>
    <row r="7442" spans="1:16" ht="45" x14ac:dyDescent="0.25">
      <c r="A7442" s="21" t="s">
        <v>11156</v>
      </c>
      <c r="B7442" s="21" t="s">
        <v>49</v>
      </c>
      <c r="C7442" s="22"/>
      <c r="D7442" s="22"/>
      <c r="E7442" s="22"/>
      <c r="F7442" s="22"/>
      <c r="G7442" s="22"/>
      <c r="H7442" s="22"/>
      <c r="I7442" s="22"/>
      <c r="J7442" s="22"/>
      <c r="K7442" s="23">
        <v>1</v>
      </c>
      <c r="L7442" s="23">
        <v>1</v>
      </c>
      <c r="M7442" s="21" t="s">
        <v>50</v>
      </c>
      <c r="N7442" s="21" t="s">
        <v>50</v>
      </c>
      <c r="O7442" s="22"/>
      <c r="P7442" s="22"/>
    </row>
    <row r="7443" spans="1:16" ht="45" x14ac:dyDescent="0.25">
      <c r="A7443" s="21" t="s">
        <v>11157</v>
      </c>
      <c r="B7443" s="21" t="s">
        <v>49</v>
      </c>
      <c r="C7443" s="22"/>
      <c r="D7443" s="22"/>
      <c r="E7443" s="22"/>
      <c r="F7443" s="22"/>
      <c r="G7443" s="22"/>
      <c r="H7443" s="22"/>
      <c r="I7443" s="22"/>
      <c r="J7443" s="22"/>
      <c r="K7443" s="23">
        <v>1</v>
      </c>
      <c r="L7443" s="23">
        <v>1</v>
      </c>
      <c r="M7443" s="21" t="s">
        <v>50</v>
      </c>
      <c r="N7443" s="21" t="s">
        <v>50</v>
      </c>
      <c r="O7443" s="22"/>
      <c r="P7443" s="22"/>
    </row>
    <row r="7444" spans="1:16" ht="45" x14ac:dyDescent="0.25">
      <c r="A7444" s="21" t="s">
        <v>11158</v>
      </c>
      <c r="B7444" s="21" t="s">
        <v>49</v>
      </c>
      <c r="C7444" s="22"/>
      <c r="D7444" s="22"/>
      <c r="E7444" s="22"/>
      <c r="F7444" s="22"/>
      <c r="G7444" s="22"/>
      <c r="H7444" s="22"/>
      <c r="I7444" s="22"/>
      <c r="J7444" s="22"/>
      <c r="K7444" s="23">
        <v>1</v>
      </c>
      <c r="L7444" s="23">
        <v>1</v>
      </c>
      <c r="M7444" s="21" t="s">
        <v>50</v>
      </c>
      <c r="N7444" s="21" t="s">
        <v>50</v>
      </c>
      <c r="O7444" s="22"/>
      <c r="P7444" s="22"/>
    </row>
    <row r="7445" spans="1:16" ht="45" x14ac:dyDescent="0.25">
      <c r="A7445" s="21" t="s">
        <v>11159</v>
      </c>
      <c r="B7445" s="21" t="s">
        <v>49</v>
      </c>
      <c r="C7445" s="22"/>
      <c r="D7445" s="22"/>
      <c r="E7445" s="22"/>
      <c r="F7445" s="22"/>
      <c r="G7445" s="22"/>
      <c r="H7445" s="22"/>
      <c r="I7445" s="22"/>
      <c r="J7445" s="22"/>
      <c r="K7445" s="23">
        <v>1</v>
      </c>
      <c r="L7445" s="23">
        <v>1</v>
      </c>
      <c r="M7445" s="21" t="s">
        <v>50</v>
      </c>
      <c r="N7445" s="21" t="s">
        <v>50</v>
      </c>
      <c r="O7445" s="22"/>
      <c r="P7445" s="22"/>
    </row>
    <row r="7446" spans="1:16" ht="45" x14ac:dyDescent="0.25">
      <c r="A7446" s="21" t="s">
        <v>4962</v>
      </c>
      <c r="B7446" s="21" t="s">
        <v>49</v>
      </c>
      <c r="C7446" s="23">
        <v>23345961.030000001</v>
      </c>
      <c r="D7446" s="23">
        <v>661.12</v>
      </c>
      <c r="E7446" s="23">
        <v>57733268.909999996</v>
      </c>
      <c r="F7446" s="23">
        <v>642.49</v>
      </c>
      <c r="G7446" s="23">
        <v>46566126.030000001</v>
      </c>
      <c r="H7446" s="23">
        <v>624.87</v>
      </c>
      <c r="I7446" s="23">
        <v>65289665.280000001</v>
      </c>
      <c r="J7446" s="23">
        <v>708.47</v>
      </c>
      <c r="K7446" s="23">
        <v>1</v>
      </c>
      <c r="L7446" s="23">
        <v>1</v>
      </c>
      <c r="M7446" s="21" t="s">
        <v>50</v>
      </c>
      <c r="N7446" s="21" t="s">
        <v>5192</v>
      </c>
      <c r="O7446" s="22"/>
      <c r="P7446" s="23">
        <v>30034</v>
      </c>
    </row>
    <row r="7447" spans="1:16" ht="45" x14ac:dyDescent="0.25">
      <c r="A7447" s="21" t="s">
        <v>11160</v>
      </c>
      <c r="B7447" s="21" t="s">
        <v>49</v>
      </c>
      <c r="C7447" s="22"/>
      <c r="D7447" s="22"/>
      <c r="E7447" s="22"/>
      <c r="F7447" s="22"/>
      <c r="G7447" s="22"/>
      <c r="H7447" s="22"/>
      <c r="I7447" s="22"/>
      <c r="J7447" s="22"/>
      <c r="K7447" s="23">
        <v>1</v>
      </c>
      <c r="L7447" s="23">
        <v>1</v>
      </c>
      <c r="M7447" s="21" t="s">
        <v>50</v>
      </c>
      <c r="N7447" s="21" t="s">
        <v>50</v>
      </c>
      <c r="O7447" s="22"/>
      <c r="P7447" s="22"/>
    </row>
    <row r="7448" spans="1:16" ht="45" x14ac:dyDescent="0.25">
      <c r="A7448" s="21" t="s">
        <v>1377</v>
      </c>
      <c r="B7448" s="21" t="s">
        <v>49</v>
      </c>
      <c r="C7448" s="23">
        <v>10545287.09</v>
      </c>
      <c r="D7448" s="23">
        <v>2.62</v>
      </c>
      <c r="E7448" s="23">
        <v>408327754.47000003</v>
      </c>
      <c r="F7448" s="23">
        <v>51.19</v>
      </c>
      <c r="G7448" s="23">
        <v>477586590.12</v>
      </c>
      <c r="H7448" s="23">
        <v>57.34</v>
      </c>
      <c r="I7448" s="23">
        <v>314085207.44</v>
      </c>
      <c r="J7448" s="23">
        <v>54.32</v>
      </c>
      <c r="K7448" s="23">
        <v>1</v>
      </c>
      <c r="L7448" s="23">
        <v>1</v>
      </c>
      <c r="M7448" s="21" t="s">
        <v>50</v>
      </c>
      <c r="N7448" s="21" t="s">
        <v>5192</v>
      </c>
      <c r="O7448" s="22"/>
      <c r="P7448" s="23">
        <v>7487.5</v>
      </c>
    </row>
    <row r="7449" spans="1:16" ht="45" x14ac:dyDescent="0.25">
      <c r="A7449" s="21" t="s">
        <v>11161</v>
      </c>
      <c r="B7449" s="21" t="s">
        <v>49</v>
      </c>
      <c r="C7449" s="22"/>
      <c r="D7449" s="22"/>
      <c r="E7449" s="22"/>
      <c r="F7449" s="22"/>
      <c r="G7449" s="22"/>
      <c r="H7449" s="22"/>
      <c r="I7449" s="22"/>
      <c r="J7449" s="22"/>
      <c r="K7449" s="23">
        <v>1</v>
      </c>
      <c r="L7449" s="23">
        <v>1</v>
      </c>
      <c r="M7449" s="21" t="s">
        <v>50</v>
      </c>
      <c r="N7449" s="21" t="s">
        <v>50</v>
      </c>
      <c r="O7449" s="22"/>
      <c r="P7449" s="22"/>
    </row>
    <row r="7450" spans="1:16" ht="45" x14ac:dyDescent="0.25">
      <c r="A7450" s="21" t="s">
        <v>11162</v>
      </c>
      <c r="B7450" s="21" t="s">
        <v>49</v>
      </c>
      <c r="C7450" s="22"/>
      <c r="D7450" s="22"/>
      <c r="E7450" s="22"/>
      <c r="F7450" s="22"/>
      <c r="G7450" s="22"/>
      <c r="H7450" s="22"/>
      <c r="I7450" s="22"/>
      <c r="J7450" s="22"/>
      <c r="K7450" s="23">
        <v>1</v>
      </c>
      <c r="L7450" s="23">
        <v>1</v>
      </c>
      <c r="M7450" s="21" t="s">
        <v>50</v>
      </c>
      <c r="N7450" s="21" t="s">
        <v>50</v>
      </c>
      <c r="O7450" s="22"/>
      <c r="P7450" s="22"/>
    </row>
    <row r="7451" spans="1:16" ht="45" x14ac:dyDescent="0.25">
      <c r="A7451" s="21" t="s">
        <v>11163</v>
      </c>
      <c r="B7451" s="21" t="s">
        <v>49</v>
      </c>
      <c r="C7451" s="22"/>
      <c r="D7451" s="22"/>
      <c r="E7451" s="22"/>
      <c r="F7451" s="22"/>
      <c r="G7451" s="22"/>
      <c r="H7451" s="22"/>
      <c r="I7451" s="22"/>
      <c r="J7451" s="22"/>
      <c r="K7451" s="23">
        <v>1</v>
      </c>
      <c r="L7451" s="23">
        <v>1</v>
      </c>
      <c r="M7451" s="21" t="s">
        <v>50</v>
      </c>
      <c r="N7451" s="21" t="s">
        <v>50</v>
      </c>
      <c r="O7451" s="22"/>
      <c r="P7451" s="22"/>
    </row>
    <row r="7452" spans="1:16" ht="45" x14ac:dyDescent="0.25">
      <c r="A7452" s="21" t="s">
        <v>11164</v>
      </c>
      <c r="B7452" s="21" t="s">
        <v>49</v>
      </c>
      <c r="C7452" s="22"/>
      <c r="D7452" s="22"/>
      <c r="E7452" s="22"/>
      <c r="F7452" s="22"/>
      <c r="G7452" s="22"/>
      <c r="H7452" s="22"/>
      <c r="I7452" s="22"/>
      <c r="J7452" s="22"/>
      <c r="K7452" s="23">
        <v>1</v>
      </c>
      <c r="L7452" s="23">
        <v>1</v>
      </c>
      <c r="M7452" s="21" t="s">
        <v>50</v>
      </c>
      <c r="N7452" s="21" t="s">
        <v>50</v>
      </c>
      <c r="O7452" s="22"/>
      <c r="P7452" s="22"/>
    </row>
    <row r="7453" spans="1:16" ht="45" x14ac:dyDescent="0.25">
      <c r="A7453" s="21" t="s">
        <v>11165</v>
      </c>
      <c r="B7453" s="21" t="s">
        <v>49</v>
      </c>
      <c r="C7453" s="22"/>
      <c r="D7453" s="22"/>
      <c r="E7453" s="22"/>
      <c r="F7453" s="22"/>
      <c r="G7453" s="22"/>
      <c r="H7453" s="22"/>
      <c r="I7453" s="22"/>
      <c r="J7453" s="22"/>
      <c r="K7453" s="23">
        <v>1</v>
      </c>
      <c r="L7453" s="23">
        <v>1</v>
      </c>
      <c r="M7453" s="21" t="s">
        <v>50</v>
      </c>
      <c r="N7453" s="21" t="s">
        <v>50</v>
      </c>
      <c r="O7453" s="22"/>
      <c r="P7453" s="22"/>
    </row>
    <row r="7454" spans="1:16" ht="45" x14ac:dyDescent="0.25">
      <c r="A7454" s="21" t="s">
        <v>11166</v>
      </c>
      <c r="B7454" s="21" t="s">
        <v>49</v>
      </c>
      <c r="C7454" s="22"/>
      <c r="D7454" s="22"/>
      <c r="E7454" s="22"/>
      <c r="F7454" s="22"/>
      <c r="G7454" s="22"/>
      <c r="H7454" s="22"/>
      <c r="I7454" s="22"/>
      <c r="J7454" s="22"/>
      <c r="K7454" s="23">
        <v>1</v>
      </c>
      <c r="L7454" s="23">
        <v>1</v>
      </c>
      <c r="M7454" s="21" t="s">
        <v>50</v>
      </c>
      <c r="N7454" s="21" t="s">
        <v>50</v>
      </c>
      <c r="O7454" s="22"/>
      <c r="P7454" s="22"/>
    </row>
    <row r="7455" spans="1:16" ht="45" x14ac:dyDescent="0.25">
      <c r="A7455" s="21" t="s">
        <v>11167</v>
      </c>
      <c r="B7455" s="21" t="s">
        <v>49</v>
      </c>
      <c r="C7455" s="22"/>
      <c r="D7455" s="22"/>
      <c r="E7455" s="22"/>
      <c r="F7455" s="22"/>
      <c r="G7455" s="22"/>
      <c r="H7455" s="22"/>
      <c r="I7455" s="22"/>
      <c r="J7455" s="22"/>
      <c r="K7455" s="23">
        <v>1</v>
      </c>
      <c r="L7455" s="23">
        <v>1</v>
      </c>
      <c r="M7455" s="21" t="s">
        <v>50</v>
      </c>
      <c r="N7455" s="21" t="s">
        <v>50</v>
      </c>
      <c r="O7455" s="22"/>
      <c r="P7455" s="22"/>
    </row>
    <row r="7456" spans="1:16" ht="45" x14ac:dyDescent="0.25">
      <c r="A7456" s="21" t="s">
        <v>11168</v>
      </c>
      <c r="B7456" s="21" t="s">
        <v>49</v>
      </c>
      <c r="C7456" s="22"/>
      <c r="D7456" s="22"/>
      <c r="E7456" s="22"/>
      <c r="F7456" s="22"/>
      <c r="G7456" s="22"/>
      <c r="H7456" s="22"/>
      <c r="I7456" s="22"/>
      <c r="J7456" s="22"/>
      <c r="K7456" s="23">
        <v>1</v>
      </c>
      <c r="L7456" s="23">
        <v>1</v>
      </c>
      <c r="M7456" s="21" t="s">
        <v>50</v>
      </c>
      <c r="N7456" s="21" t="s">
        <v>50</v>
      </c>
      <c r="O7456" s="22"/>
      <c r="P7456" s="22"/>
    </row>
    <row r="7457" spans="1:16" ht="45" x14ac:dyDescent="0.25">
      <c r="A7457" s="21" t="s">
        <v>4965</v>
      </c>
      <c r="B7457" s="21" t="s">
        <v>49</v>
      </c>
      <c r="C7457" s="23">
        <v>40810505.600000001</v>
      </c>
      <c r="D7457" s="23">
        <v>428.53</v>
      </c>
      <c r="E7457" s="23">
        <v>31200112.329999998</v>
      </c>
      <c r="F7457" s="23">
        <v>323.3</v>
      </c>
      <c r="G7457" s="23">
        <v>34068535.549999997</v>
      </c>
      <c r="H7457" s="23">
        <v>394.95</v>
      </c>
      <c r="I7457" s="23">
        <v>24824751.309999999</v>
      </c>
      <c r="J7457" s="23">
        <v>336.71</v>
      </c>
      <c r="K7457" s="23">
        <v>1</v>
      </c>
      <c r="L7457" s="23">
        <v>1</v>
      </c>
      <c r="M7457" s="21" t="s">
        <v>50</v>
      </c>
      <c r="N7457" s="21" t="s">
        <v>1462</v>
      </c>
      <c r="O7457" s="22"/>
      <c r="P7457" s="23">
        <v>70702.25</v>
      </c>
    </row>
    <row r="7458" spans="1:16" ht="45" x14ac:dyDescent="0.25">
      <c r="A7458" s="21" t="s">
        <v>11169</v>
      </c>
      <c r="B7458" s="21" t="s">
        <v>49</v>
      </c>
      <c r="C7458" s="22"/>
      <c r="D7458" s="22"/>
      <c r="E7458" s="22"/>
      <c r="F7458" s="22"/>
      <c r="G7458" s="22"/>
      <c r="H7458" s="22"/>
      <c r="I7458" s="22"/>
      <c r="J7458" s="22"/>
      <c r="K7458" s="23">
        <v>1</v>
      </c>
      <c r="L7458" s="23">
        <v>1</v>
      </c>
      <c r="M7458" s="21" t="s">
        <v>50</v>
      </c>
      <c r="N7458" s="21" t="s">
        <v>50</v>
      </c>
      <c r="O7458" s="22"/>
      <c r="P7458" s="22"/>
    </row>
    <row r="7459" spans="1:16" ht="45" x14ac:dyDescent="0.25">
      <c r="A7459" s="21" t="s">
        <v>11170</v>
      </c>
      <c r="B7459" s="21" t="s">
        <v>49</v>
      </c>
      <c r="C7459" s="22"/>
      <c r="D7459" s="22"/>
      <c r="E7459" s="22"/>
      <c r="F7459" s="22"/>
      <c r="G7459" s="22"/>
      <c r="H7459" s="22"/>
      <c r="I7459" s="22"/>
      <c r="J7459" s="22"/>
      <c r="K7459" s="23">
        <v>1</v>
      </c>
      <c r="L7459" s="23">
        <v>1</v>
      </c>
      <c r="M7459" s="21" t="s">
        <v>50</v>
      </c>
      <c r="N7459" s="21" t="s">
        <v>50</v>
      </c>
      <c r="O7459" s="22"/>
      <c r="P7459" s="22"/>
    </row>
    <row r="7460" spans="1:16" ht="45" x14ac:dyDescent="0.25">
      <c r="A7460" s="21" t="s">
        <v>11171</v>
      </c>
      <c r="B7460" s="21" t="s">
        <v>49</v>
      </c>
      <c r="C7460" s="22"/>
      <c r="D7460" s="22"/>
      <c r="E7460" s="22"/>
      <c r="F7460" s="22"/>
      <c r="G7460" s="22"/>
      <c r="H7460" s="22"/>
      <c r="I7460" s="22"/>
      <c r="J7460" s="22"/>
      <c r="K7460" s="23">
        <v>1</v>
      </c>
      <c r="L7460" s="23">
        <v>1</v>
      </c>
      <c r="M7460" s="21" t="s">
        <v>50</v>
      </c>
      <c r="N7460" s="21" t="s">
        <v>50</v>
      </c>
      <c r="O7460" s="22"/>
      <c r="P7460" s="22"/>
    </row>
    <row r="7461" spans="1:16" ht="45" x14ac:dyDescent="0.25">
      <c r="A7461" s="21" t="s">
        <v>11172</v>
      </c>
      <c r="B7461" s="21" t="s">
        <v>49</v>
      </c>
      <c r="C7461" s="22"/>
      <c r="D7461" s="22"/>
      <c r="E7461" s="22"/>
      <c r="F7461" s="22"/>
      <c r="G7461" s="22"/>
      <c r="H7461" s="22"/>
      <c r="I7461" s="22"/>
      <c r="J7461" s="22"/>
      <c r="K7461" s="23">
        <v>1</v>
      </c>
      <c r="L7461" s="23">
        <v>1</v>
      </c>
      <c r="M7461" s="21" t="s">
        <v>50</v>
      </c>
      <c r="N7461" s="21" t="s">
        <v>50</v>
      </c>
      <c r="O7461" s="22"/>
      <c r="P7461" s="22"/>
    </row>
    <row r="7462" spans="1:16" ht="45" x14ac:dyDescent="0.25">
      <c r="A7462" s="21" t="s">
        <v>11173</v>
      </c>
      <c r="B7462" s="21" t="s">
        <v>49</v>
      </c>
      <c r="C7462" s="22"/>
      <c r="D7462" s="22"/>
      <c r="E7462" s="22"/>
      <c r="F7462" s="22"/>
      <c r="G7462" s="22"/>
      <c r="H7462" s="22"/>
      <c r="I7462" s="22"/>
      <c r="J7462" s="22"/>
      <c r="K7462" s="23">
        <v>1</v>
      </c>
      <c r="L7462" s="23">
        <v>1</v>
      </c>
      <c r="M7462" s="21" t="s">
        <v>50</v>
      </c>
      <c r="N7462" s="21" t="s">
        <v>50</v>
      </c>
      <c r="O7462" s="22"/>
      <c r="P7462" s="22"/>
    </row>
    <row r="7463" spans="1:16" ht="45" x14ac:dyDescent="0.25">
      <c r="A7463" s="21" t="s">
        <v>11174</v>
      </c>
      <c r="B7463" s="21" t="s">
        <v>49</v>
      </c>
      <c r="C7463" s="22"/>
      <c r="D7463" s="22"/>
      <c r="E7463" s="22"/>
      <c r="F7463" s="22"/>
      <c r="G7463" s="22"/>
      <c r="H7463" s="22"/>
      <c r="I7463" s="22"/>
      <c r="J7463" s="22"/>
      <c r="K7463" s="23">
        <v>1</v>
      </c>
      <c r="L7463" s="23">
        <v>1</v>
      </c>
      <c r="M7463" s="21" t="s">
        <v>50</v>
      </c>
      <c r="N7463" s="21" t="s">
        <v>50</v>
      </c>
      <c r="O7463" s="22"/>
      <c r="P7463" s="22"/>
    </row>
    <row r="7464" spans="1:16" ht="45" x14ac:dyDescent="0.25">
      <c r="A7464" s="21" t="s">
        <v>11175</v>
      </c>
      <c r="B7464" s="21" t="s">
        <v>49</v>
      </c>
      <c r="C7464" s="22"/>
      <c r="D7464" s="22"/>
      <c r="E7464" s="22"/>
      <c r="F7464" s="22"/>
      <c r="G7464" s="22"/>
      <c r="H7464" s="22"/>
      <c r="I7464" s="22"/>
      <c r="J7464" s="22"/>
      <c r="K7464" s="23">
        <v>1</v>
      </c>
      <c r="L7464" s="23">
        <v>1</v>
      </c>
      <c r="M7464" s="21" t="s">
        <v>50</v>
      </c>
      <c r="N7464" s="21" t="s">
        <v>50</v>
      </c>
      <c r="O7464" s="22"/>
      <c r="P7464" s="22"/>
    </row>
    <row r="7465" spans="1:16" ht="45" x14ac:dyDescent="0.25">
      <c r="A7465" s="21" t="s">
        <v>11176</v>
      </c>
      <c r="B7465" s="21" t="s">
        <v>49</v>
      </c>
      <c r="C7465" s="22"/>
      <c r="D7465" s="22"/>
      <c r="E7465" s="22"/>
      <c r="F7465" s="22"/>
      <c r="G7465" s="22"/>
      <c r="H7465" s="22"/>
      <c r="I7465" s="22"/>
      <c r="J7465" s="22"/>
      <c r="K7465" s="23">
        <v>1</v>
      </c>
      <c r="L7465" s="23">
        <v>1</v>
      </c>
      <c r="M7465" s="21" t="s">
        <v>50</v>
      </c>
      <c r="N7465" s="21" t="s">
        <v>50</v>
      </c>
      <c r="O7465" s="22"/>
      <c r="P7465" s="22"/>
    </row>
    <row r="7466" spans="1:16" ht="45" x14ac:dyDescent="0.25">
      <c r="A7466" s="21" t="s">
        <v>1380</v>
      </c>
      <c r="B7466" s="21" t="s">
        <v>49</v>
      </c>
      <c r="C7466" s="23">
        <v>18630390.859999999</v>
      </c>
      <c r="D7466" s="23">
        <v>586.08000000000004</v>
      </c>
      <c r="E7466" s="23">
        <v>15445423.98</v>
      </c>
      <c r="F7466" s="23">
        <v>1045.25</v>
      </c>
      <c r="G7466" s="23">
        <v>73224172.909999996</v>
      </c>
      <c r="H7466" s="23">
        <v>1545.09</v>
      </c>
      <c r="I7466" s="23">
        <v>96293060.890000001</v>
      </c>
      <c r="J7466" s="23">
        <v>1828.72</v>
      </c>
      <c r="K7466" s="23">
        <v>1</v>
      </c>
      <c r="L7466" s="23">
        <v>1</v>
      </c>
      <c r="M7466" s="21" t="s">
        <v>50</v>
      </c>
      <c r="N7466" s="21" t="s">
        <v>5192</v>
      </c>
      <c r="O7466" s="22"/>
      <c r="P7466" s="23">
        <v>24052.25</v>
      </c>
    </row>
    <row r="7467" spans="1:16" ht="45" x14ac:dyDescent="0.25">
      <c r="A7467" s="21" t="s">
        <v>11177</v>
      </c>
      <c r="B7467" s="21" t="s">
        <v>49</v>
      </c>
      <c r="C7467" s="22"/>
      <c r="D7467" s="22"/>
      <c r="E7467" s="22"/>
      <c r="F7467" s="22"/>
      <c r="G7467" s="22"/>
      <c r="H7467" s="22"/>
      <c r="I7467" s="22"/>
      <c r="J7467" s="22"/>
      <c r="K7467" s="23">
        <v>1</v>
      </c>
      <c r="L7467" s="23">
        <v>1</v>
      </c>
      <c r="M7467" s="21" t="s">
        <v>50</v>
      </c>
      <c r="N7467" s="21" t="s">
        <v>50</v>
      </c>
      <c r="O7467" s="22"/>
      <c r="P7467" s="22"/>
    </row>
    <row r="7468" spans="1:16" ht="45" x14ac:dyDescent="0.25">
      <c r="A7468" s="21" t="s">
        <v>11178</v>
      </c>
      <c r="B7468" s="21" t="s">
        <v>49</v>
      </c>
      <c r="C7468" s="22"/>
      <c r="D7468" s="22"/>
      <c r="E7468" s="22"/>
      <c r="F7468" s="22"/>
      <c r="G7468" s="22"/>
      <c r="H7468" s="22"/>
      <c r="I7468" s="22"/>
      <c r="J7468" s="22"/>
      <c r="K7468" s="23">
        <v>1</v>
      </c>
      <c r="L7468" s="23">
        <v>1</v>
      </c>
      <c r="M7468" s="21" t="s">
        <v>50</v>
      </c>
      <c r="N7468" s="21" t="s">
        <v>50</v>
      </c>
      <c r="O7468" s="22"/>
      <c r="P7468" s="22"/>
    </row>
    <row r="7469" spans="1:16" ht="45" x14ac:dyDescent="0.25">
      <c r="A7469" s="21" t="s">
        <v>11179</v>
      </c>
      <c r="B7469" s="21" t="s">
        <v>49</v>
      </c>
      <c r="C7469" s="22"/>
      <c r="D7469" s="22"/>
      <c r="E7469" s="22"/>
      <c r="F7469" s="22"/>
      <c r="G7469" s="22"/>
      <c r="H7469" s="22"/>
      <c r="I7469" s="22"/>
      <c r="J7469" s="22"/>
      <c r="K7469" s="23">
        <v>1</v>
      </c>
      <c r="L7469" s="23">
        <v>1</v>
      </c>
      <c r="M7469" s="21" t="s">
        <v>50</v>
      </c>
      <c r="N7469" s="21" t="s">
        <v>50</v>
      </c>
      <c r="O7469" s="22"/>
      <c r="P7469" s="22"/>
    </row>
    <row r="7470" spans="1:16" ht="45" x14ac:dyDescent="0.25">
      <c r="A7470" s="21" t="s">
        <v>11180</v>
      </c>
      <c r="B7470" s="21" t="s">
        <v>49</v>
      </c>
      <c r="C7470" s="22"/>
      <c r="D7470" s="22"/>
      <c r="E7470" s="22"/>
      <c r="F7470" s="22"/>
      <c r="G7470" s="22"/>
      <c r="H7470" s="22"/>
      <c r="I7470" s="22"/>
      <c r="J7470" s="22"/>
      <c r="K7470" s="23">
        <v>1</v>
      </c>
      <c r="L7470" s="23">
        <v>1</v>
      </c>
      <c r="M7470" s="21" t="s">
        <v>50</v>
      </c>
      <c r="N7470" s="21" t="s">
        <v>50</v>
      </c>
      <c r="O7470" s="22"/>
      <c r="P7470" s="22"/>
    </row>
    <row r="7471" spans="1:16" ht="45" x14ac:dyDescent="0.25">
      <c r="A7471" s="21" t="s">
        <v>11181</v>
      </c>
      <c r="B7471" s="21" t="s">
        <v>49</v>
      </c>
      <c r="C7471" s="22"/>
      <c r="D7471" s="22"/>
      <c r="E7471" s="22"/>
      <c r="F7471" s="22"/>
      <c r="G7471" s="22"/>
      <c r="H7471" s="22"/>
      <c r="I7471" s="22"/>
      <c r="J7471" s="22"/>
      <c r="K7471" s="23">
        <v>1</v>
      </c>
      <c r="L7471" s="23">
        <v>1</v>
      </c>
      <c r="M7471" s="21" t="s">
        <v>50</v>
      </c>
      <c r="N7471" s="21" t="s">
        <v>50</v>
      </c>
      <c r="O7471" s="22"/>
      <c r="P7471" s="22"/>
    </row>
    <row r="7472" spans="1:16" ht="45" x14ac:dyDescent="0.25">
      <c r="A7472" s="21" t="s">
        <v>11182</v>
      </c>
      <c r="B7472" s="21" t="s">
        <v>49</v>
      </c>
      <c r="C7472" s="22"/>
      <c r="D7472" s="22"/>
      <c r="E7472" s="22"/>
      <c r="F7472" s="22"/>
      <c r="G7472" s="22"/>
      <c r="H7472" s="22"/>
      <c r="I7472" s="22"/>
      <c r="J7472" s="22"/>
      <c r="K7472" s="23">
        <v>1</v>
      </c>
      <c r="L7472" s="23">
        <v>1</v>
      </c>
      <c r="M7472" s="21" t="s">
        <v>50</v>
      </c>
      <c r="N7472" s="21" t="s">
        <v>50</v>
      </c>
      <c r="O7472" s="22"/>
      <c r="P7472" s="22"/>
    </row>
    <row r="7473" spans="1:16" ht="45" x14ac:dyDescent="0.25">
      <c r="A7473" s="21" t="s">
        <v>11183</v>
      </c>
      <c r="B7473" s="21" t="s">
        <v>49</v>
      </c>
      <c r="C7473" s="22"/>
      <c r="D7473" s="22"/>
      <c r="E7473" s="22"/>
      <c r="F7473" s="22"/>
      <c r="G7473" s="22"/>
      <c r="H7473" s="22"/>
      <c r="I7473" s="22"/>
      <c r="J7473" s="22"/>
      <c r="K7473" s="23">
        <v>1</v>
      </c>
      <c r="L7473" s="23">
        <v>1</v>
      </c>
      <c r="M7473" s="21" t="s">
        <v>50</v>
      </c>
      <c r="N7473" s="21" t="s">
        <v>50</v>
      </c>
      <c r="O7473" s="22"/>
      <c r="P7473" s="22"/>
    </row>
    <row r="7474" spans="1:16" ht="45" x14ac:dyDescent="0.25">
      <c r="A7474" s="21" t="s">
        <v>11184</v>
      </c>
      <c r="B7474" s="21" t="s">
        <v>49</v>
      </c>
      <c r="C7474" s="22"/>
      <c r="D7474" s="22"/>
      <c r="E7474" s="22"/>
      <c r="F7474" s="22"/>
      <c r="G7474" s="22"/>
      <c r="H7474" s="22"/>
      <c r="I7474" s="22"/>
      <c r="J7474" s="22"/>
      <c r="K7474" s="23">
        <v>1</v>
      </c>
      <c r="L7474" s="23">
        <v>1</v>
      </c>
      <c r="M7474" s="21" t="s">
        <v>50</v>
      </c>
      <c r="N7474" s="21" t="s">
        <v>50</v>
      </c>
      <c r="O7474" s="22"/>
      <c r="P7474" s="22"/>
    </row>
    <row r="7475" spans="1:16" ht="45" x14ac:dyDescent="0.25">
      <c r="A7475" s="21" t="s">
        <v>11185</v>
      </c>
      <c r="B7475" s="21" t="s">
        <v>49</v>
      </c>
      <c r="C7475" s="22"/>
      <c r="D7475" s="22"/>
      <c r="E7475" s="22"/>
      <c r="F7475" s="22"/>
      <c r="G7475" s="22"/>
      <c r="H7475" s="22"/>
      <c r="I7475" s="22"/>
      <c r="J7475" s="22"/>
      <c r="K7475" s="23">
        <v>1</v>
      </c>
      <c r="L7475" s="23">
        <v>1</v>
      </c>
      <c r="M7475" s="21" t="s">
        <v>50</v>
      </c>
      <c r="N7475" s="21" t="s">
        <v>50</v>
      </c>
      <c r="O7475" s="22"/>
      <c r="P7475" s="22"/>
    </row>
    <row r="7476" spans="1:16" ht="45" x14ac:dyDescent="0.25">
      <c r="A7476" s="21" t="s">
        <v>11186</v>
      </c>
      <c r="B7476" s="21" t="s">
        <v>49</v>
      </c>
      <c r="C7476" s="22"/>
      <c r="D7476" s="22"/>
      <c r="E7476" s="22"/>
      <c r="F7476" s="22"/>
      <c r="G7476" s="22"/>
      <c r="H7476" s="22"/>
      <c r="I7476" s="22"/>
      <c r="J7476" s="22"/>
      <c r="K7476" s="23">
        <v>1</v>
      </c>
      <c r="L7476" s="23">
        <v>1</v>
      </c>
      <c r="M7476" s="21" t="s">
        <v>50</v>
      </c>
      <c r="N7476" s="21" t="s">
        <v>50</v>
      </c>
      <c r="O7476" s="22"/>
      <c r="P7476" s="22"/>
    </row>
    <row r="7477" spans="1:16" ht="45" x14ac:dyDescent="0.25">
      <c r="A7477" s="21" t="s">
        <v>11187</v>
      </c>
      <c r="B7477" s="21" t="s">
        <v>49</v>
      </c>
      <c r="C7477" s="22"/>
      <c r="D7477" s="22"/>
      <c r="E7477" s="22"/>
      <c r="F7477" s="22"/>
      <c r="G7477" s="22"/>
      <c r="H7477" s="22"/>
      <c r="I7477" s="22"/>
      <c r="J7477" s="22"/>
      <c r="K7477" s="23">
        <v>1</v>
      </c>
      <c r="L7477" s="23">
        <v>1</v>
      </c>
      <c r="M7477" s="21" t="s">
        <v>50</v>
      </c>
      <c r="N7477" s="21" t="s">
        <v>50</v>
      </c>
      <c r="O7477" s="22"/>
      <c r="P7477" s="22"/>
    </row>
    <row r="7478" spans="1:16" ht="45" x14ac:dyDescent="0.25">
      <c r="A7478" s="21" t="s">
        <v>11188</v>
      </c>
      <c r="B7478" s="21" t="s">
        <v>49</v>
      </c>
      <c r="C7478" s="22"/>
      <c r="D7478" s="22"/>
      <c r="E7478" s="22"/>
      <c r="F7478" s="22"/>
      <c r="G7478" s="22"/>
      <c r="H7478" s="22"/>
      <c r="I7478" s="22"/>
      <c r="J7478" s="22"/>
      <c r="K7478" s="23">
        <v>1</v>
      </c>
      <c r="L7478" s="23">
        <v>1</v>
      </c>
      <c r="M7478" s="21" t="s">
        <v>50</v>
      </c>
      <c r="N7478" s="21" t="s">
        <v>50</v>
      </c>
      <c r="O7478" s="22"/>
      <c r="P7478" s="22"/>
    </row>
    <row r="7479" spans="1:16" ht="45" x14ac:dyDescent="0.25">
      <c r="A7479" s="21" t="s">
        <v>11189</v>
      </c>
      <c r="B7479" s="21" t="s">
        <v>49</v>
      </c>
      <c r="C7479" s="22"/>
      <c r="D7479" s="22"/>
      <c r="E7479" s="22"/>
      <c r="F7479" s="22"/>
      <c r="G7479" s="22"/>
      <c r="H7479" s="22"/>
      <c r="I7479" s="22"/>
      <c r="J7479" s="22"/>
      <c r="K7479" s="23">
        <v>1</v>
      </c>
      <c r="L7479" s="23">
        <v>1</v>
      </c>
      <c r="M7479" s="21" t="s">
        <v>50</v>
      </c>
      <c r="N7479" s="21" t="s">
        <v>50</v>
      </c>
      <c r="O7479" s="22"/>
      <c r="P7479" s="22"/>
    </row>
    <row r="7480" spans="1:16" ht="45" x14ac:dyDescent="0.25">
      <c r="A7480" s="21" t="s">
        <v>11190</v>
      </c>
      <c r="B7480" s="21" t="s">
        <v>49</v>
      </c>
      <c r="C7480" s="22"/>
      <c r="D7480" s="22"/>
      <c r="E7480" s="22"/>
      <c r="F7480" s="22"/>
      <c r="G7480" s="22"/>
      <c r="H7480" s="22"/>
      <c r="I7480" s="22"/>
      <c r="J7480" s="22"/>
      <c r="K7480" s="23">
        <v>1</v>
      </c>
      <c r="L7480" s="23">
        <v>1</v>
      </c>
      <c r="M7480" s="21" t="s">
        <v>50</v>
      </c>
      <c r="N7480" s="21" t="s">
        <v>50</v>
      </c>
      <c r="O7480" s="22"/>
      <c r="P7480" s="22"/>
    </row>
    <row r="7481" spans="1:16" ht="45" x14ac:dyDescent="0.25">
      <c r="A7481" s="21" t="s">
        <v>11191</v>
      </c>
      <c r="B7481" s="21" t="s">
        <v>49</v>
      </c>
      <c r="C7481" s="22"/>
      <c r="D7481" s="22"/>
      <c r="E7481" s="22"/>
      <c r="F7481" s="22"/>
      <c r="G7481" s="22"/>
      <c r="H7481" s="22"/>
      <c r="I7481" s="22"/>
      <c r="J7481" s="22"/>
      <c r="K7481" s="23">
        <v>1</v>
      </c>
      <c r="L7481" s="23">
        <v>1</v>
      </c>
      <c r="M7481" s="21" t="s">
        <v>50</v>
      </c>
      <c r="N7481" s="21" t="s">
        <v>50</v>
      </c>
      <c r="O7481" s="22"/>
      <c r="P7481" s="22"/>
    </row>
    <row r="7482" spans="1:16" ht="45" x14ac:dyDescent="0.25">
      <c r="A7482" s="21" t="s">
        <v>11192</v>
      </c>
      <c r="B7482" s="21" t="s">
        <v>49</v>
      </c>
      <c r="C7482" s="22"/>
      <c r="D7482" s="22"/>
      <c r="E7482" s="22"/>
      <c r="F7482" s="22"/>
      <c r="G7482" s="22"/>
      <c r="H7482" s="22"/>
      <c r="I7482" s="22"/>
      <c r="J7482" s="22"/>
      <c r="K7482" s="23">
        <v>1</v>
      </c>
      <c r="L7482" s="23">
        <v>1</v>
      </c>
      <c r="M7482" s="21" t="s">
        <v>50</v>
      </c>
      <c r="N7482" s="21" t="s">
        <v>50</v>
      </c>
      <c r="O7482" s="22"/>
      <c r="P7482" s="22"/>
    </row>
    <row r="7483" spans="1:16" ht="45" x14ac:dyDescent="0.25">
      <c r="A7483" s="21" t="s">
        <v>11193</v>
      </c>
      <c r="B7483" s="21" t="s">
        <v>49</v>
      </c>
      <c r="C7483" s="22"/>
      <c r="D7483" s="22"/>
      <c r="E7483" s="22"/>
      <c r="F7483" s="22"/>
      <c r="G7483" s="22"/>
      <c r="H7483" s="22"/>
      <c r="I7483" s="22"/>
      <c r="J7483" s="22"/>
      <c r="K7483" s="23">
        <v>1</v>
      </c>
      <c r="L7483" s="23">
        <v>1</v>
      </c>
      <c r="M7483" s="21" t="s">
        <v>50</v>
      </c>
      <c r="N7483" s="21" t="s">
        <v>50</v>
      </c>
      <c r="O7483" s="22"/>
      <c r="P7483" s="22"/>
    </row>
    <row r="7484" spans="1:16" ht="45" x14ac:dyDescent="0.25">
      <c r="A7484" s="21" t="s">
        <v>11194</v>
      </c>
      <c r="B7484" s="21" t="s">
        <v>4036</v>
      </c>
      <c r="C7484" s="22"/>
      <c r="D7484" s="22"/>
      <c r="E7484" s="22"/>
      <c r="F7484" s="22"/>
      <c r="G7484" s="22"/>
      <c r="H7484" s="22"/>
      <c r="I7484" s="22"/>
      <c r="J7484" s="22"/>
      <c r="K7484" s="23">
        <v>1</v>
      </c>
      <c r="L7484" s="23">
        <v>1</v>
      </c>
      <c r="M7484" s="21" t="s">
        <v>50</v>
      </c>
      <c r="N7484" s="21" t="s">
        <v>50</v>
      </c>
      <c r="O7484" s="22"/>
      <c r="P7484" s="22"/>
    </row>
    <row r="7485" spans="1:16" ht="45" x14ac:dyDescent="0.25">
      <c r="A7485" s="21" t="s">
        <v>1382</v>
      </c>
      <c r="B7485" s="21" t="s">
        <v>49</v>
      </c>
      <c r="C7485" s="23">
        <v>8827904.8300000001</v>
      </c>
      <c r="D7485" s="23">
        <v>61.55</v>
      </c>
      <c r="E7485" s="23">
        <v>9520770.5199999996</v>
      </c>
      <c r="F7485" s="23">
        <v>74.930000000000007</v>
      </c>
      <c r="G7485" s="23">
        <v>25218498.670000002</v>
      </c>
      <c r="H7485" s="23">
        <v>151.03</v>
      </c>
      <c r="I7485" s="23">
        <v>8896000.6500000004</v>
      </c>
      <c r="J7485" s="23">
        <v>69.12</v>
      </c>
      <c r="K7485" s="23">
        <v>1</v>
      </c>
      <c r="L7485" s="23">
        <v>1</v>
      </c>
      <c r="M7485" s="21" t="s">
        <v>50</v>
      </c>
      <c r="N7485" s="21" t="s">
        <v>1462</v>
      </c>
      <c r="O7485" s="22"/>
      <c r="P7485" s="23">
        <v>129141.25</v>
      </c>
    </row>
    <row r="7486" spans="1:16" ht="45" x14ac:dyDescent="0.25">
      <c r="A7486" s="21" t="s">
        <v>11195</v>
      </c>
      <c r="B7486" s="21" t="s">
        <v>49</v>
      </c>
      <c r="C7486" s="22"/>
      <c r="D7486" s="22"/>
      <c r="E7486" s="22"/>
      <c r="F7486" s="22"/>
      <c r="G7486" s="22"/>
      <c r="H7486" s="22"/>
      <c r="I7486" s="22"/>
      <c r="J7486" s="22"/>
      <c r="K7486" s="23">
        <v>1</v>
      </c>
      <c r="L7486" s="23">
        <v>1</v>
      </c>
      <c r="M7486" s="21" t="s">
        <v>50</v>
      </c>
      <c r="N7486" s="21" t="s">
        <v>50</v>
      </c>
      <c r="O7486" s="22"/>
      <c r="P7486" s="22"/>
    </row>
    <row r="7487" spans="1:16" ht="45" x14ac:dyDescent="0.25">
      <c r="A7487" s="21" t="s">
        <v>854</v>
      </c>
      <c r="B7487" s="21" t="s">
        <v>49</v>
      </c>
      <c r="C7487" s="23">
        <v>1957009.95</v>
      </c>
      <c r="D7487" s="23">
        <v>111.43</v>
      </c>
      <c r="E7487" s="23">
        <v>600932.05000000005</v>
      </c>
      <c r="F7487" s="23">
        <v>32.049999999999997</v>
      </c>
      <c r="G7487" s="23">
        <v>4823009.3899999997</v>
      </c>
      <c r="H7487" s="23">
        <v>84.41</v>
      </c>
      <c r="I7487" s="23">
        <v>4623256.26</v>
      </c>
      <c r="J7487" s="23">
        <v>77.88</v>
      </c>
      <c r="K7487" s="23">
        <v>1</v>
      </c>
      <c r="L7487" s="23">
        <v>1</v>
      </c>
      <c r="M7487" s="21" t="s">
        <v>50</v>
      </c>
      <c r="N7487" s="21" t="s">
        <v>5192</v>
      </c>
      <c r="O7487" s="22"/>
      <c r="P7487" s="23">
        <v>24048</v>
      </c>
    </row>
    <row r="7488" spans="1:16" ht="45" x14ac:dyDescent="0.25">
      <c r="A7488" s="21" t="s">
        <v>11196</v>
      </c>
      <c r="B7488" s="21" t="s">
        <v>49</v>
      </c>
      <c r="C7488" s="22"/>
      <c r="D7488" s="22"/>
      <c r="E7488" s="22"/>
      <c r="F7488" s="22"/>
      <c r="G7488" s="22"/>
      <c r="H7488" s="22"/>
      <c r="I7488" s="22"/>
      <c r="J7488" s="22"/>
      <c r="K7488" s="23">
        <v>1</v>
      </c>
      <c r="L7488" s="23">
        <v>1</v>
      </c>
      <c r="M7488" s="21" t="s">
        <v>50</v>
      </c>
      <c r="N7488" s="21" t="s">
        <v>50</v>
      </c>
      <c r="O7488" s="22"/>
      <c r="P7488" s="22"/>
    </row>
    <row r="7489" spans="1:16" ht="45" x14ac:dyDescent="0.25">
      <c r="A7489" s="21" t="s">
        <v>11197</v>
      </c>
      <c r="B7489" s="21" t="s">
        <v>49</v>
      </c>
      <c r="C7489" s="22"/>
      <c r="D7489" s="22"/>
      <c r="E7489" s="22"/>
      <c r="F7489" s="22"/>
      <c r="G7489" s="22"/>
      <c r="H7489" s="22"/>
      <c r="I7489" s="22"/>
      <c r="J7489" s="22"/>
      <c r="K7489" s="23">
        <v>1</v>
      </c>
      <c r="L7489" s="23">
        <v>1</v>
      </c>
      <c r="M7489" s="21" t="s">
        <v>50</v>
      </c>
      <c r="N7489" s="21" t="s">
        <v>50</v>
      </c>
      <c r="O7489" s="22"/>
      <c r="P7489" s="22"/>
    </row>
    <row r="7490" spans="1:16" ht="45" x14ac:dyDescent="0.25">
      <c r="A7490" s="21" t="s">
        <v>11198</v>
      </c>
      <c r="B7490" s="21" t="s">
        <v>49</v>
      </c>
      <c r="C7490" s="22"/>
      <c r="D7490" s="22"/>
      <c r="E7490" s="22"/>
      <c r="F7490" s="22"/>
      <c r="G7490" s="22"/>
      <c r="H7490" s="22"/>
      <c r="I7490" s="22"/>
      <c r="J7490" s="22"/>
      <c r="K7490" s="23">
        <v>1</v>
      </c>
      <c r="L7490" s="23">
        <v>1</v>
      </c>
      <c r="M7490" s="21" t="s">
        <v>50</v>
      </c>
      <c r="N7490" s="21" t="s">
        <v>50</v>
      </c>
      <c r="O7490" s="22"/>
      <c r="P7490" s="22"/>
    </row>
    <row r="7491" spans="1:16" ht="45" x14ac:dyDescent="0.25">
      <c r="A7491" s="21" t="s">
        <v>11199</v>
      </c>
      <c r="B7491" s="21" t="s">
        <v>49</v>
      </c>
      <c r="C7491" s="22"/>
      <c r="D7491" s="22"/>
      <c r="E7491" s="22"/>
      <c r="F7491" s="22"/>
      <c r="G7491" s="22"/>
      <c r="H7491" s="22"/>
      <c r="I7491" s="22"/>
      <c r="J7491" s="22"/>
      <c r="K7491" s="23">
        <v>1</v>
      </c>
      <c r="L7491" s="23">
        <v>1</v>
      </c>
      <c r="M7491" s="21" t="s">
        <v>50</v>
      </c>
      <c r="N7491" s="21" t="s">
        <v>50</v>
      </c>
      <c r="O7491" s="22"/>
      <c r="P7491" s="22"/>
    </row>
    <row r="7492" spans="1:16" ht="45" x14ac:dyDescent="0.25">
      <c r="A7492" s="21" t="s">
        <v>4974</v>
      </c>
      <c r="B7492" s="21" t="s">
        <v>49</v>
      </c>
      <c r="C7492" s="22"/>
      <c r="D7492" s="22"/>
      <c r="E7492" s="23">
        <v>21339679.91</v>
      </c>
      <c r="F7492" s="23">
        <v>66.010000000000005</v>
      </c>
      <c r="G7492" s="23">
        <v>16932858.670000002</v>
      </c>
      <c r="H7492" s="23">
        <v>60.21</v>
      </c>
      <c r="I7492" s="23">
        <v>20090790.420000002</v>
      </c>
      <c r="J7492" s="23">
        <v>68.989999999999995</v>
      </c>
      <c r="K7492" s="23">
        <v>1</v>
      </c>
      <c r="L7492" s="23">
        <v>1</v>
      </c>
      <c r="M7492" s="21" t="s">
        <v>50</v>
      </c>
      <c r="N7492" s="21" t="s">
        <v>50</v>
      </c>
      <c r="O7492" s="22"/>
      <c r="P7492" s="22"/>
    </row>
    <row r="7493" spans="1:16" ht="45" x14ac:dyDescent="0.25">
      <c r="A7493" s="21" t="s">
        <v>11200</v>
      </c>
      <c r="B7493" s="21" t="s">
        <v>49</v>
      </c>
      <c r="C7493" s="22"/>
      <c r="D7493" s="22"/>
      <c r="E7493" s="22"/>
      <c r="F7493" s="22"/>
      <c r="G7493" s="22"/>
      <c r="H7493" s="22"/>
      <c r="I7493" s="22"/>
      <c r="J7493" s="22"/>
      <c r="K7493" s="23">
        <v>1</v>
      </c>
      <c r="L7493" s="23">
        <v>1</v>
      </c>
      <c r="M7493" s="21" t="s">
        <v>50</v>
      </c>
      <c r="N7493" s="21" t="s">
        <v>50</v>
      </c>
      <c r="O7493" s="22"/>
      <c r="P7493" s="22"/>
    </row>
    <row r="7494" spans="1:16" ht="45" x14ac:dyDescent="0.25">
      <c r="A7494" s="21" t="s">
        <v>4976</v>
      </c>
      <c r="B7494" s="21" t="s">
        <v>49</v>
      </c>
      <c r="C7494" s="23">
        <v>15115518.5</v>
      </c>
      <c r="D7494" s="23">
        <v>61.55</v>
      </c>
      <c r="E7494" s="23">
        <v>16301872.949999999</v>
      </c>
      <c r="F7494" s="23">
        <v>74.930000000000007</v>
      </c>
      <c r="G7494" s="23">
        <v>8962162.7899999991</v>
      </c>
      <c r="H7494" s="23">
        <v>44.5</v>
      </c>
      <c r="I7494" s="23">
        <v>15232115.1</v>
      </c>
      <c r="J7494" s="23">
        <v>69.12</v>
      </c>
      <c r="K7494" s="23">
        <v>1</v>
      </c>
      <c r="L7494" s="23">
        <v>1</v>
      </c>
      <c r="M7494" s="21" t="s">
        <v>50</v>
      </c>
      <c r="N7494" s="21" t="s">
        <v>1462</v>
      </c>
      <c r="O7494" s="22"/>
      <c r="P7494" s="23">
        <v>222314.25</v>
      </c>
    </row>
    <row r="7495" spans="1:16" ht="45" x14ac:dyDescent="0.25">
      <c r="A7495" s="21" t="s">
        <v>11201</v>
      </c>
      <c r="B7495" s="21" t="s">
        <v>49</v>
      </c>
      <c r="C7495" s="22"/>
      <c r="D7495" s="22"/>
      <c r="E7495" s="22"/>
      <c r="F7495" s="22"/>
      <c r="G7495" s="22"/>
      <c r="H7495" s="22"/>
      <c r="I7495" s="22"/>
      <c r="J7495" s="22"/>
      <c r="K7495" s="23">
        <v>1</v>
      </c>
      <c r="L7495" s="23">
        <v>1</v>
      </c>
      <c r="M7495" s="21" t="s">
        <v>50</v>
      </c>
      <c r="N7495" s="21" t="s">
        <v>50</v>
      </c>
      <c r="O7495" s="22"/>
      <c r="P7495" s="22"/>
    </row>
    <row r="7496" spans="1:16" ht="45" x14ac:dyDescent="0.25">
      <c r="A7496" s="21" t="s">
        <v>11202</v>
      </c>
      <c r="B7496" s="21" t="s">
        <v>49</v>
      </c>
      <c r="C7496" s="22"/>
      <c r="D7496" s="22"/>
      <c r="E7496" s="22"/>
      <c r="F7496" s="22"/>
      <c r="G7496" s="22"/>
      <c r="H7496" s="22"/>
      <c r="I7496" s="22"/>
      <c r="J7496" s="22"/>
      <c r="K7496" s="23">
        <v>1</v>
      </c>
      <c r="L7496" s="23">
        <v>1</v>
      </c>
      <c r="M7496" s="21" t="s">
        <v>50</v>
      </c>
      <c r="N7496" s="21" t="s">
        <v>50</v>
      </c>
      <c r="O7496" s="22"/>
      <c r="P7496" s="22"/>
    </row>
    <row r="7497" spans="1:16" ht="45" x14ac:dyDescent="0.25">
      <c r="A7497" s="21" t="s">
        <v>4979</v>
      </c>
      <c r="B7497" s="21" t="s">
        <v>49</v>
      </c>
      <c r="C7497" s="23">
        <v>172433678.19</v>
      </c>
      <c r="D7497" s="23">
        <v>23.03</v>
      </c>
      <c r="E7497" s="23">
        <v>452174806.41000003</v>
      </c>
      <c r="F7497" s="23">
        <v>59.15</v>
      </c>
      <c r="G7497" s="23">
        <v>318579536.41000003</v>
      </c>
      <c r="H7497" s="23">
        <v>44.01</v>
      </c>
      <c r="I7497" s="23">
        <v>601023923.75999999</v>
      </c>
      <c r="J7497" s="23">
        <v>62.44</v>
      </c>
      <c r="K7497" s="23">
        <v>1</v>
      </c>
      <c r="L7497" s="23">
        <v>1</v>
      </c>
      <c r="M7497" s="21" t="s">
        <v>50</v>
      </c>
      <c r="N7497" s="21" t="s">
        <v>204</v>
      </c>
      <c r="O7497" s="22"/>
      <c r="P7497" s="23">
        <v>5985126.75</v>
      </c>
    </row>
    <row r="7498" spans="1:16" ht="45" x14ac:dyDescent="0.25">
      <c r="A7498" s="21" t="s">
        <v>11203</v>
      </c>
      <c r="B7498" s="21" t="s">
        <v>49</v>
      </c>
      <c r="C7498" s="22"/>
      <c r="D7498" s="22"/>
      <c r="E7498" s="22"/>
      <c r="F7498" s="22"/>
      <c r="G7498" s="22"/>
      <c r="H7498" s="22"/>
      <c r="I7498" s="22"/>
      <c r="J7498" s="22"/>
      <c r="K7498" s="23">
        <v>1</v>
      </c>
      <c r="L7498" s="23">
        <v>1</v>
      </c>
      <c r="M7498" s="21" t="s">
        <v>50</v>
      </c>
      <c r="N7498" s="21" t="s">
        <v>50</v>
      </c>
      <c r="O7498" s="22"/>
      <c r="P7498" s="22"/>
    </row>
    <row r="7499" spans="1:16" ht="45" x14ac:dyDescent="0.25">
      <c r="A7499" s="21" t="s">
        <v>11204</v>
      </c>
      <c r="B7499" s="21" t="s">
        <v>49</v>
      </c>
      <c r="C7499" s="22"/>
      <c r="D7499" s="22"/>
      <c r="E7499" s="22"/>
      <c r="F7499" s="22"/>
      <c r="G7499" s="22"/>
      <c r="H7499" s="22"/>
      <c r="I7499" s="22"/>
      <c r="J7499" s="22"/>
      <c r="K7499" s="23">
        <v>1</v>
      </c>
      <c r="L7499" s="23">
        <v>1</v>
      </c>
      <c r="M7499" s="21" t="s">
        <v>50</v>
      </c>
      <c r="N7499" s="21" t="s">
        <v>50</v>
      </c>
      <c r="O7499" s="22"/>
      <c r="P7499" s="22"/>
    </row>
    <row r="7500" spans="1:16" ht="45" x14ac:dyDescent="0.25">
      <c r="A7500" s="21" t="s">
        <v>11205</v>
      </c>
      <c r="B7500" s="21" t="s">
        <v>49</v>
      </c>
      <c r="C7500" s="22"/>
      <c r="D7500" s="22"/>
      <c r="E7500" s="22"/>
      <c r="F7500" s="22"/>
      <c r="G7500" s="22"/>
      <c r="H7500" s="22"/>
      <c r="I7500" s="22"/>
      <c r="J7500" s="22"/>
      <c r="K7500" s="23">
        <v>1</v>
      </c>
      <c r="L7500" s="23">
        <v>1</v>
      </c>
      <c r="M7500" s="21" t="s">
        <v>50</v>
      </c>
      <c r="N7500" s="21" t="s">
        <v>50</v>
      </c>
      <c r="O7500" s="22"/>
      <c r="P7500" s="22"/>
    </row>
    <row r="7501" spans="1:16" ht="45" x14ac:dyDescent="0.25">
      <c r="A7501" s="21" t="s">
        <v>11206</v>
      </c>
      <c r="B7501" s="21" t="s">
        <v>49</v>
      </c>
      <c r="C7501" s="22"/>
      <c r="D7501" s="22"/>
      <c r="E7501" s="22"/>
      <c r="F7501" s="22"/>
      <c r="G7501" s="22"/>
      <c r="H7501" s="22"/>
      <c r="I7501" s="22"/>
      <c r="J7501" s="22"/>
      <c r="K7501" s="23">
        <v>1</v>
      </c>
      <c r="L7501" s="23">
        <v>1</v>
      </c>
      <c r="M7501" s="21" t="s">
        <v>50</v>
      </c>
      <c r="N7501" s="21" t="s">
        <v>50</v>
      </c>
      <c r="O7501" s="22"/>
      <c r="P7501" s="22"/>
    </row>
    <row r="7502" spans="1:16" ht="45" x14ac:dyDescent="0.25">
      <c r="A7502" s="21" t="s">
        <v>11207</v>
      </c>
      <c r="B7502" s="21" t="s">
        <v>49</v>
      </c>
      <c r="C7502" s="22"/>
      <c r="D7502" s="22"/>
      <c r="E7502" s="22"/>
      <c r="F7502" s="22"/>
      <c r="G7502" s="22"/>
      <c r="H7502" s="22"/>
      <c r="I7502" s="22"/>
      <c r="J7502" s="22"/>
      <c r="K7502" s="23">
        <v>1</v>
      </c>
      <c r="L7502" s="23">
        <v>1</v>
      </c>
      <c r="M7502" s="21" t="s">
        <v>50</v>
      </c>
      <c r="N7502" s="21" t="s">
        <v>50</v>
      </c>
      <c r="O7502" s="22"/>
      <c r="P7502" s="22"/>
    </row>
    <row r="7503" spans="1:16" ht="45" x14ac:dyDescent="0.25">
      <c r="A7503" s="21" t="s">
        <v>11208</v>
      </c>
      <c r="B7503" s="21" t="s">
        <v>49</v>
      </c>
      <c r="C7503" s="22"/>
      <c r="D7503" s="22"/>
      <c r="E7503" s="22"/>
      <c r="F7503" s="22"/>
      <c r="G7503" s="22"/>
      <c r="H7503" s="22"/>
      <c r="I7503" s="22"/>
      <c r="J7503" s="22"/>
      <c r="K7503" s="23">
        <v>1</v>
      </c>
      <c r="L7503" s="23">
        <v>1</v>
      </c>
      <c r="M7503" s="21" t="s">
        <v>50</v>
      </c>
      <c r="N7503" s="21" t="s">
        <v>50</v>
      </c>
      <c r="O7503" s="22"/>
      <c r="P7503" s="22"/>
    </row>
    <row r="7504" spans="1:16" ht="45" x14ac:dyDescent="0.25">
      <c r="A7504" s="21" t="s">
        <v>11209</v>
      </c>
      <c r="B7504" s="21" t="s">
        <v>49</v>
      </c>
      <c r="C7504" s="22"/>
      <c r="D7504" s="22"/>
      <c r="E7504" s="22"/>
      <c r="F7504" s="22"/>
      <c r="G7504" s="22"/>
      <c r="H7504" s="22"/>
      <c r="I7504" s="22"/>
      <c r="J7504" s="22"/>
      <c r="K7504" s="23">
        <v>1</v>
      </c>
      <c r="L7504" s="23">
        <v>1</v>
      </c>
      <c r="M7504" s="21" t="s">
        <v>50</v>
      </c>
      <c r="N7504" s="21" t="s">
        <v>50</v>
      </c>
      <c r="O7504" s="22"/>
      <c r="P7504" s="22"/>
    </row>
    <row r="7505" spans="1:16" ht="45" x14ac:dyDescent="0.25">
      <c r="A7505" s="21" t="s">
        <v>4981</v>
      </c>
      <c r="B7505" s="21" t="s">
        <v>49</v>
      </c>
      <c r="C7505" s="23">
        <v>15442035.52</v>
      </c>
      <c r="D7505" s="23">
        <v>621.62</v>
      </c>
      <c r="E7505" s="23">
        <v>63472353.710000001</v>
      </c>
      <c r="F7505" s="23">
        <v>881.5</v>
      </c>
      <c r="G7505" s="23">
        <v>36316393.289999999</v>
      </c>
      <c r="H7505" s="23">
        <v>515.72</v>
      </c>
      <c r="I7505" s="23">
        <v>48186032.719999999</v>
      </c>
      <c r="J7505" s="23">
        <v>706.92</v>
      </c>
      <c r="K7505" s="23">
        <v>1</v>
      </c>
      <c r="L7505" s="23">
        <v>1</v>
      </c>
      <c r="M7505" s="21" t="s">
        <v>50</v>
      </c>
      <c r="N7505" s="21" t="s">
        <v>5192</v>
      </c>
      <c r="O7505" s="22"/>
      <c r="P7505" s="23">
        <v>33350.75</v>
      </c>
    </row>
    <row r="7506" spans="1:16" ht="45" x14ac:dyDescent="0.25">
      <c r="A7506" s="21" t="s">
        <v>11210</v>
      </c>
      <c r="B7506" s="21" t="s">
        <v>49</v>
      </c>
      <c r="C7506" s="22"/>
      <c r="D7506" s="22"/>
      <c r="E7506" s="22"/>
      <c r="F7506" s="22"/>
      <c r="G7506" s="22"/>
      <c r="H7506" s="22"/>
      <c r="I7506" s="22"/>
      <c r="J7506" s="22"/>
      <c r="K7506" s="23">
        <v>1</v>
      </c>
      <c r="L7506" s="23">
        <v>1</v>
      </c>
      <c r="M7506" s="21" t="s">
        <v>50</v>
      </c>
      <c r="N7506" s="21" t="s">
        <v>50</v>
      </c>
      <c r="O7506" s="22"/>
      <c r="P7506" s="22"/>
    </row>
    <row r="7507" spans="1:16" ht="45" x14ac:dyDescent="0.25">
      <c r="A7507" s="21" t="s">
        <v>11211</v>
      </c>
      <c r="B7507" s="21" t="s">
        <v>49</v>
      </c>
      <c r="C7507" s="22"/>
      <c r="D7507" s="22"/>
      <c r="E7507" s="22"/>
      <c r="F7507" s="22"/>
      <c r="G7507" s="22"/>
      <c r="H7507" s="22"/>
      <c r="I7507" s="22"/>
      <c r="J7507" s="22"/>
      <c r="K7507" s="23">
        <v>1</v>
      </c>
      <c r="L7507" s="23">
        <v>1</v>
      </c>
      <c r="M7507" s="21" t="s">
        <v>50</v>
      </c>
      <c r="N7507" s="21" t="s">
        <v>50</v>
      </c>
      <c r="O7507" s="22"/>
      <c r="P7507" s="22"/>
    </row>
    <row r="7508" spans="1:16" ht="45" x14ac:dyDescent="0.25">
      <c r="A7508" s="21" t="s">
        <v>856</v>
      </c>
      <c r="B7508" s="21" t="s">
        <v>49</v>
      </c>
      <c r="C7508" s="23">
        <v>14700674.460000001</v>
      </c>
      <c r="D7508" s="23">
        <v>45.22</v>
      </c>
      <c r="E7508" s="23">
        <v>16013265.119999999</v>
      </c>
      <c r="F7508" s="23">
        <v>169.21</v>
      </c>
      <c r="G7508" s="23">
        <v>12064428.73</v>
      </c>
      <c r="H7508" s="23">
        <v>107.63</v>
      </c>
      <c r="I7508" s="23">
        <v>24759392.949999999</v>
      </c>
      <c r="J7508" s="23">
        <v>217.97</v>
      </c>
      <c r="K7508" s="23">
        <v>1</v>
      </c>
      <c r="L7508" s="23">
        <v>1</v>
      </c>
      <c r="M7508" s="21" t="s">
        <v>50</v>
      </c>
      <c r="N7508" s="21" t="s">
        <v>1462</v>
      </c>
      <c r="O7508" s="22"/>
      <c r="P7508" s="23">
        <v>108916.25</v>
      </c>
    </row>
    <row r="7509" spans="1:16" ht="45" x14ac:dyDescent="0.25">
      <c r="A7509" s="21" t="s">
        <v>11212</v>
      </c>
      <c r="B7509" s="21" t="s">
        <v>49</v>
      </c>
      <c r="C7509" s="22"/>
      <c r="D7509" s="22"/>
      <c r="E7509" s="22"/>
      <c r="F7509" s="22"/>
      <c r="G7509" s="22"/>
      <c r="H7509" s="22"/>
      <c r="I7509" s="22"/>
      <c r="J7509" s="22"/>
      <c r="K7509" s="23">
        <v>1</v>
      </c>
      <c r="L7509" s="23">
        <v>1</v>
      </c>
      <c r="M7509" s="21" t="s">
        <v>50</v>
      </c>
      <c r="N7509" s="21" t="s">
        <v>50</v>
      </c>
      <c r="O7509" s="22"/>
      <c r="P7509" s="22"/>
    </row>
    <row r="7510" spans="1:16" ht="45" x14ac:dyDescent="0.25">
      <c r="A7510" s="21" t="s">
        <v>11213</v>
      </c>
      <c r="B7510" s="21" t="s">
        <v>49</v>
      </c>
      <c r="C7510" s="22"/>
      <c r="D7510" s="22"/>
      <c r="E7510" s="22"/>
      <c r="F7510" s="22"/>
      <c r="G7510" s="22"/>
      <c r="H7510" s="22"/>
      <c r="I7510" s="22"/>
      <c r="J7510" s="22"/>
      <c r="K7510" s="23">
        <v>1</v>
      </c>
      <c r="L7510" s="23">
        <v>1</v>
      </c>
      <c r="M7510" s="21" t="s">
        <v>50</v>
      </c>
      <c r="N7510" s="21" t="s">
        <v>50</v>
      </c>
      <c r="O7510" s="22"/>
      <c r="P7510" s="22"/>
    </row>
    <row r="7511" spans="1:16" ht="45" x14ac:dyDescent="0.25">
      <c r="A7511" s="21" t="s">
        <v>11214</v>
      </c>
      <c r="B7511" s="21" t="s">
        <v>49</v>
      </c>
      <c r="C7511" s="22"/>
      <c r="D7511" s="22"/>
      <c r="E7511" s="22"/>
      <c r="F7511" s="22"/>
      <c r="G7511" s="22"/>
      <c r="H7511" s="22"/>
      <c r="I7511" s="22"/>
      <c r="J7511" s="22"/>
      <c r="K7511" s="23">
        <v>1</v>
      </c>
      <c r="L7511" s="23">
        <v>1</v>
      </c>
      <c r="M7511" s="21" t="s">
        <v>50</v>
      </c>
      <c r="N7511" s="21" t="s">
        <v>50</v>
      </c>
      <c r="O7511" s="22"/>
      <c r="P7511" s="22"/>
    </row>
    <row r="7512" spans="1:16" ht="45" x14ac:dyDescent="0.25">
      <c r="A7512" s="21" t="s">
        <v>11215</v>
      </c>
      <c r="B7512" s="21" t="s">
        <v>49</v>
      </c>
      <c r="C7512" s="22"/>
      <c r="D7512" s="22"/>
      <c r="E7512" s="22"/>
      <c r="F7512" s="22"/>
      <c r="G7512" s="22"/>
      <c r="H7512" s="22"/>
      <c r="I7512" s="22"/>
      <c r="J7512" s="22"/>
      <c r="K7512" s="23">
        <v>1</v>
      </c>
      <c r="L7512" s="23">
        <v>1</v>
      </c>
      <c r="M7512" s="21" t="s">
        <v>50</v>
      </c>
      <c r="N7512" s="21" t="s">
        <v>50</v>
      </c>
      <c r="O7512" s="22"/>
      <c r="P7512" s="22"/>
    </row>
    <row r="7513" spans="1:16" ht="45" x14ac:dyDescent="0.25">
      <c r="A7513" s="21" t="s">
        <v>11216</v>
      </c>
      <c r="B7513" s="21" t="s">
        <v>49</v>
      </c>
      <c r="C7513" s="22"/>
      <c r="D7513" s="22"/>
      <c r="E7513" s="22"/>
      <c r="F7513" s="22"/>
      <c r="G7513" s="22"/>
      <c r="H7513" s="22"/>
      <c r="I7513" s="22"/>
      <c r="J7513" s="22"/>
      <c r="K7513" s="23">
        <v>1</v>
      </c>
      <c r="L7513" s="23">
        <v>1</v>
      </c>
      <c r="M7513" s="21" t="s">
        <v>50</v>
      </c>
      <c r="N7513" s="21" t="s">
        <v>50</v>
      </c>
      <c r="O7513" s="22"/>
      <c r="P7513" s="22"/>
    </row>
    <row r="7514" spans="1:16" ht="45" x14ac:dyDescent="0.25">
      <c r="A7514" s="21" t="s">
        <v>11217</v>
      </c>
      <c r="B7514" s="21" t="s">
        <v>49</v>
      </c>
      <c r="C7514" s="22"/>
      <c r="D7514" s="22"/>
      <c r="E7514" s="22"/>
      <c r="F7514" s="22"/>
      <c r="G7514" s="22"/>
      <c r="H7514" s="22"/>
      <c r="I7514" s="22"/>
      <c r="J7514" s="22"/>
      <c r="K7514" s="23">
        <v>1</v>
      </c>
      <c r="L7514" s="23">
        <v>1</v>
      </c>
      <c r="M7514" s="21" t="s">
        <v>50</v>
      </c>
      <c r="N7514" s="21" t="s">
        <v>50</v>
      </c>
      <c r="O7514" s="22"/>
      <c r="P7514" s="22"/>
    </row>
    <row r="7515" spans="1:16" ht="45" x14ac:dyDescent="0.25">
      <c r="A7515" s="21" t="s">
        <v>4984</v>
      </c>
      <c r="B7515" s="21" t="s">
        <v>49</v>
      </c>
      <c r="C7515" s="23">
        <v>27027099.84</v>
      </c>
      <c r="D7515" s="23">
        <v>428.53</v>
      </c>
      <c r="E7515" s="23">
        <v>20662536.239999998</v>
      </c>
      <c r="F7515" s="23">
        <v>323.3</v>
      </c>
      <c r="G7515" s="23">
        <v>9564299.7300000004</v>
      </c>
      <c r="H7515" s="23">
        <v>105.51</v>
      </c>
      <c r="I7515" s="23">
        <v>37814478.170000002</v>
      </c>
      <c r="J7515" s="23">
        <v>288.25</v>
      </c>
      <c r="K7515" s="23">
        <v>1</v>
      </c>
      <c r="L7515" s="23">
        <v>1</v>
      </c>
      <c r="M7515" s="21" t="s">
        <v>50</v>
      </c>
      <c r="N7515" s="21" t="s">
        <v>1462</v>
      </c>
      <c r="O7515" s="22"/>
      <c r="P7515" s="23">
        <v>55360</v>
      </c>
    </row>
    <row r="7516" spans="1:16" ht="45" x14ac:dyDescent="0.25">
      <c r="A7516" s="21" t="s">
        <v>11218</v>
      </c>
      <c r="B7516" s="21" t="s">
        <v>49</v>
      </c>
      <c r="C7516" s="22"/>
      <c r="D7516" s="22"/>
      <c r="E7516" s="22"/>
      <c r="F7516" s="22"/>
      <c r="G7516" s="22"/>
      <c r="H7516" s="22"/>
      <c r="I7516" s="22"/>
      <c r="J7516" s="22"/>
      <c r="K7516" s="23">
        <v>1</v>
      </c>
      <c r="L7516" s="23">
        <v>1</v>
      </c>
      <c r="M7516" s="21" t="s">
        <v>50</v>
      </c>
      <c r="N7516" s="21" t="s">
        <v>50</v>
      </c>
      <c r="O7516" s="22"/>
      <c r="P7516" s="22"/>
    </row>
    <row r="7517" spans="1:16" ht="45" x14ac:dyDescent="0.25">
      <c r="A7517" s="21" t="s">
        <v>11219</v>
      </c>
      <c r="B7517" s="21" t="s">
        <v>49</v>
      </c>
      <c r="C7517" s="22"/>
      <c r="D7517" s="22"/>
      <c r="E7517" s="22"/>
      <c r="F7517" s="22"/>
      <c r="G7517" s="22"/>
      <c r="H7517" s="22"/>
      <c r="I7517" s="22"/>
      <c r="J7517" s="22"/>
      <c r="K7517" s="23">
        <v>1</v>
      </c>
      <c r="L7517" s="23">
        <v>1</v>
      </c>
      <c r="M7517" s="21" t="s">
        <v>50</v>
      </c>
      <c r="N7517" s="21" t="s">
        <v>50</v>
      </c>
      <c r="O7517" s="22"/>
      <c r="P7517" s="22"/>
    </row>
    <row r="7518" spans="1:16" ht="45" x14ac:dyDescent="0.25">
      <c r="A7518" s="21" t="s">
        <v>11220</v>
      </c>
      <c r="B7518" s="21" t="s">
        <v>49</v>
      </c>
      <c r="C7518" s="22"/>
      <c r="D7518" s="22"/>
      <c r="E7518" s="22"/>
      <c r="F7518" s="22"/>
      <c r="G7518" s="22"/>
      <c r="H7518" s="22"/>
      <c r="I7518" s="22"/>
      <c r="J7518" s="22"/>
      <c r="K7518" s="23">
        <v>1</v>
      </c>
      <c r="L7518" s="23">
        <v>1</v>
      </c>
      <c r="M7518" s="21" t="s">
        <v>50</v>
      </c>
      <c r="N7518" s="21" t="s">
        <v>50</v>
      </c>
      <c r="O7518" s="22"/>
      <c r="P7518" s="22"/>
    </row>
    <row r="7519" spans="1:16" ht="45" x14ac:dyDescent="0.25">
      <c r="A7519" s="21" t="s">
        <v>11221</v>
      </c>
      <c r="B7519" s="21" t="s">
        <v>49</v>
      </c>
      <c r="C7519" s="22"/>
      <c r="D7519" s="22"/>
      <c r="E7519" s="22"/>
      <c r="F7519" s="22"/>
      <c r="G7519" s="22"/>
      <c r="H7519" s="22"/>
      <c r="I7519" s="22"/>
      <c r="J7519" s="22"/>
      <c r="K7519" s="23">
        <v>1</v>
      </c>
      <c r="L7519" s="23">
        <v>1</v>
      </c>
      <c r="M7519" s="21" t="s">
        <v>50</v>
      </c>
      <c r="N7519" s="21" t="s">
        <v>50</v>
      </c>
      <c r="O7519" s="22"/>
      <c r="P7519" s="22"/>
    </row>
    <row r="7520" spans="1:16" ht="45" x14ac:dyDescent="0.25">
      <c r="A7520" s="21" t="s">
        <v>11222</v>
      </c>
      <c r="B7520" s="21" t="s">
        <v>49</v>
      </c>
      <c r="C7520" s="22"/>
      <c r="D7520" s="22"/>
      <c r="E7520" s="22"/>
      <c r="F7520" s="22"/>
      <c r="G7520" s="22"/>
      <c r="H7520" s="22"/>
      <c r="I7520" s="22"/>
      <c r="J7520" s="22"/>
      <c r="K7520" s="23">
        <v>1</v>
      </c>
      <c r="L7520" s="23">
        <v>1</v>
      </c>
      <c r="M7520" s="21" t="s">
        <v>50</v>
      </c>
      <c r="N7520" s="21" t="s">
        <v>50</v>
      </c>
      <c r="O7520" s="22"/>
      <c r="P7520" s="22"/>
    </row>
    <row r="7521" spans="1:16" ht="45" x14ac:dyDescent="0.25">
      <c r="A7521" s="21" t="s">
        <v>11223</v>
      </c>
      <c r="B7521" s="21" t="s">
        <v>49</v>
      </c>
      <c r="C7521" s="22"/>
      <c r="D7521" s="22"/>
      <c r="E7521" s="22"/>
      <c r="F7521" s="22"/>
      <c r="G7521" s="22"/>
      <c r="H7521" s="22"/>
      <c r="I7521" s="22"/>
      <c r="J7521" s="22"/>
      <c r="K7521" s="23">
        <v>1</v>
      </c>
      <c r="L7521" s="23">
        <v>1</v>
      </c>
      <c r="M7521" s="21" t="s">
        <v>50</v>
      </c>
      <c r="N7521" s="21" t="s">
        <v>50</v>
      </c>
      <c r="O7521" s="22"/>
      <c r="P7521" s="22"/>
    </row>
    <row r="7522" spans="1:16" ht="45" x14ac:dyDescent="0.25">
      <c r="A7522" s="21" t="s">
        <v>11224</v>
      </c>
      <c r="B7522" s="21" t="s">
        <v>49</v>
      </c>
      <c r="C7522" s="22"/>
      <c r="D7522" s="22"/>
      <c r="E7522" s="22"/>
      <c r="F7522" s="22"/>
      <c r="G7522" s="22"/>
      <c r="H7522" s="22"/>
      <c r="I7522" s="22"/>
      <c r="J7522" s="22"/>
      <c r="K7522" s="23">
        <v>1</v>
      </c>
      <c r="L7522" s="23">
        <v>1</v>
      </c>
      <c r="M7522" s="21" t="s">
        <v>50</v>
      </c>
      <c r="N7522" s="21" t="s">
        <v>50</v>
      </c>
      <c r="O7522" s="22"/>
      <c r="P7522" s="22"/>
    </row>
    <row r="7523" spans="1:16" ht="45" x14ac:dyDescent="0.25">
      <c r="A7523" s="21" t="s">
        <v>11225</v>
      </c>
      <c r="B7523" s="21" t="s">
        <v>49</v>
      </c>
      <c r="C7523" s="22"/>
      <c r="D7523" s="22"/>
      <c r="E7523" s="22"/>
      <c r="F7523" s="22"/>
      <c r="G7523" s="22"/>
      <c r="H7523" s="22"/>
      <c r="I7523" s="22"/>
      <c r="J7523" s="22"/>
      <c r="K7523" s="23">
        <v>1</v>
      </c>
      <c r="L7523" s="23">
        <v>1</v>
      </c>
      <c r="M7523" s="21" t="s">
        <v>50</v>
      </c>
      <c r="N7523" s="21" t="s">
        <v>50</v>
      </c>
      <c r="O7523" s="22"/>
      <c r="P7523" s="22"/>
    </row>
    <row r="7524" spans="1:16" ht="45" x14ac:dyDescent="0.25">
      <c r="A7524" s="21" t="s">
        <v>11226</v>
      </c>
      <c r="B7524" s="21" t="s">
        <v>49</v>
      </c>
      <c r="C7524" s="22"/>
      <c r="D7524" s="22"/>
      <c r="E7524" s="22"/>
      <c r="F7524" s="22"/>
      <c r="G7524" s="22"/>
      <c r="H7524" s="22"/>
      <c r="I7524" s="22"/>
      <c r="J7524" s="22"/>
      <c r="K7524" s="23">
        <v>1</v>
      </c>
      <c r="L7524" s="23">
        <v>1</v>
      </c>
      <c r="M7524" s="21" t="s">
        <v>50</v>
      </c>
      <c r="N7524" s="21" t="s">
        <v>50</v>
      </c>
      <c r="O7524" s="22"/>
      <c r="P7524" s="22"/>
    </row>
    <row r="7525" spans="1:16" ht="45" x14ac:dyDescent="0.25">
      <c r="A7525" s="21" t="s">
        <v>11227</v>
      </c>
      <c r="B7525" s="21" t="s">
        <v>49</v>
      </c>
      <c r="C7525" s="22"/>
      <c r="D7525" s="22"/>
      <c r="E7525" s="22"/>
      <c r="F7525" s="22"/>
      <c r="G7525" s="22"/>
      <c r="H7525" s="22"/>
      <c r="I7525" s="22"/>
      <c r="J7525" s="22"/>
      <c r="K7525" s="23">
        <v>1</v>
      </c>
      <c r="L7525" s="23">
        <v>1</v>
      </c>
      <c r="M7525" s="21" t="s">
        <v>50</v>
      </c>
      <c r="N7525" s="21" t="s">
        <v>50</v>
      </c>
      <c r="O7525" s="22"/>
      <c r="P7525" s="22"/>
    </row>
    <row r="7526" spans="1:16" ht="45" x14ac:dyDescent="0.25">
      <c r="A7526" s="21" t="s">
        <v>11228</v>
      </c>
      <c r="B7526" s="21" t="s">
        <v>49</v>
      </c>
      <c r="C7526" s="22"/>
      <c r="D7526" s="22"/>
      <c r="E7526" s="22"/>
      <c r="F7526" s="22"/>
      <c r="G7526" s="22"/>
      <c r="H7526" s="22"/>
      <c r="I7526" s="22"/>
      <c r="J7526" s="22"/>
      <c r="K7526" s="23">
        <v>1</v>
      </c>
      <c r="L7526" s="23">
        <v>1</v>
      </c>
      <c r="M7526" s="21" t="s">
        <v>50</v>
      </c>
      <c r="N7526" s="21" t="s">
        <v>50</v>
      </c>
      <c r="O7526" s="22"/>
      <c r="P7526" s="22"/>
    </row>
    <row r="7527" spans="1:16" ht="45" x14ac:dyDescent="0.25">
      <c r="A7527" s="21" t="s">
        <v>11229</v>
      </c>
      <c r="B7527" s="21" t="s">
        <v>49</v>
      </c>
      <c r="C7527" s="22"/>
      <c r="D7527" s="22"/>
      <c r="E7527" s="22"/>
      <c r="F7527" s="22"/>
      <c r="G7527" s="22"/>
      <c r="H7527" s="22"/>
      <c r="I7527" s="22"/>
      <c r="J7527" s="22"/>
      <c r="K7527" s="23">
        <v>1</v>
      </c>
      <c r="L7527" s="23">
        <v>1</v>
      </c>
      <c r="M7527" s="21" t="s">
        <v>50</v>
      </c>
      <c r="N7527" s="21" t="s">
        <v>50</v>
      </c>
      <c r="O7527" s="22"/>
      <c r="P7527" s="22"/>
    </row>
    <row r="7528" spans="1:16" ht="45" x14ac:dyDescent="0.25">
      <c r="A7528" s="21" t="s">
        <v>4986</v>
      </c>
      <c r="B7528" s="21" t="s">
        <v>49</v>
      </c>
      <c r="C7528" s="23">
        <v>108480000</v>
      </c>
      <c r="D7528" s="23">
        <v>3000</v>
      </c>
      <c r="E7528" s="23">
        <v>47923646.390000001</v>
      </c>
      <c r="F7528" s="23">
        <v>592.57000000000005</v>
      </c>
      <c r="G7528" s="23">
        <v>74108687.209999993</v>
      </c>
      <c r="H7528" s="23">
        <v>797.51</v>
      </c>
      <c r="I7528" s="23">
        <v>60216223.640000001</v>
      </c>
      <c r="J7528" s="23">
        <v>934.46</v>
      </c>
      <c r="K7528" s="23">
        <v>1</v>
      </c>
      <c r="L7528" s="23">
        <v>1</v>
      </c>
      <c r="M7528" s="21" t="s">
        <v>50</v>
      </c>
      <c r="N7528" s="21" t="s">
        <v>5192</v>
      </c>
      <c r="O7528" s="22"/>
      <c r="P7528" s="23">
        <v>36080</v>
      </c>
    </row>
    <row r="7529" spans="1:16" ht="45" x14ac:dyDescent="0.25">
      <c r="A7529" s="21" t="s">
        <v>1383</v>
      </c>
      <c r="B7529" s="21" t="s">
        <v>49</v>
      </c>
      <c r="C7529" s="23">
        <v>26155061.59</v>
      </c>
      <c r="D7529" s="23">
        <v>90.46</v>
      </c>
      <c r="E7529" s="23">
        <v>212678589.69</v>
      </c>
      <c r="F7529" s="23">
        <v>328.97</v>
      </c>
      <c r="G7529" s="23">
        <v>67172430.069999993</v>
      </c>
      <c r="H7529" s="23">
        <v>163.54</v>
      </c>
      <c r="I7529" s="23">
        <v>211324820.25</v>
      </c>
      <c r="J7529" s="23">
        <v>329.31</v>
      </c>
      <c r="K7529" s="23">
        <v>1</v>
      </c>
      <c r="L7529" s="23">
        <v>1</v>
      </c>
      <c r="M7529" s="21" t="s">
        <v>50</v>
      </c>
      <c r="N7529" s="21" t="s">
        <v>58</v>
      </c>
      <c r="O7529" s="22"/>
      <c r="P7529" s="23">
        <v>395172.25</v>
      </c>
    </row>
    <row r="7530" spans="1:16" ht="45" x14ac:dyDescent="0.25">
      <c r="A7530" s="21" t="s">
        <v>11230</v>
      </c>
      <c r="B7530" s="21" t="s">
        <v>49</v>
      </c>
      <c r="C7530" s="22"/>
      <c r="D7530" s="22"/>
      <c r="E7530" s="22"/>
      <c r="F7530" s="22"/>
      <c r="G7530" s="22"/>
      <c r="H7530" s="22"/>
      <c r="I7530" s="22"/>
      <c r="J7530" s="22"/>
      <c r="K7530" s="23">
        <v>1</v>
      </c>
      <c r="L7530" s="23">
        <v>1</v>
      </c>
      <c r="M7530" s="21" t="s">
        <v>50</v>
      </c>
      <c r="N7530" s="21" t="s">
        <v>50</v>
      </c>
      <c r="O7530" s="22"/>
      <c r="P7530" s="22"/>
    </row>
    <row r="7531" spans="1:16" ht="45" x14ac:dyDescent="0.25">
      <c r="A7531" s="21" t="s">
        <v>11231</v>
      </c>
      <c r="B7531" s="21" t="s">
        <v>49</v>
      </c>
      <c r="C7531" s="22"/>
      <c r="D7531" s="22"/>
      <c r="E7531" s="22"/>
      <c r="F7531" s="22"/>
      <c r="G7531" s="22"/>
      <c r="H7531" s="22"/>
      <c r="I7531" s="22"/>
      <c r="J7531" s="22"/>
      <c r="K7531" s="23">
        <v>1</v>
      </c>
      <c r="L7531" s="23">
        <v>1</v>
      </c>
      <c r="M7531" s="21" t="s">
        <v>50</v>
      </c>
      <c r="N7531" s="21" t="s">
        <v>50</v>
      </c>
      <c r="O7531" s="22"/>
      <c r="P7531" s="22"/>
    </row>
    <row r="7532" spans="1:16" ht="45" x14ac:dyDescent="0.25">
      <c r="A7532" s="21" t="s">
        <v>11232</v>
      </c>
      <c r="B7532" s="21" t="s">
        <v>49</v>
      </c>
      <c r="C7532" s="22"/>
      <c r="D7532" s="22"/>
      <c r="E7532" s="22"/>
      <c r="F7532" s="22"/>
      <c r="G7532" s="22"/>
      <c r="H7532" s="22"/>
      <c r="I7532" s="22"/>
      <c r="J7532" s="22"/>
      <c r="K7532" s="23">
        <v>1</v>
      </c>
      <c r="L7532" s="23">
        <v>1</v>
      </c>
      <c r="M7532" s="21" t="s">
        <v>50</v>
      </c>
      <c r="N7532" s="21" t="s">
        <v>50</v>
      </c>
      <c r="O7532" s="22"/>
      <c r="P7532" s="22"/>
    </row>
    <row r="7533" spans="1:16" ht="45" x14ac:dyDescent="0.25">
      <c r="A7533" s="21" t="s">
        <v>11233</v>
      </c>
      <c r="B7533" s="21" t="s">
        <v>49</v>
      </c>
      <c r="C7533" s="22"/>
      <c r="D7533" s="22"/>
      <c r="E7533" s="22"/>
      <c r="F7533" s="22"/>
      <c r="G7533" s="22"/>
      <c r="H7533" s="22"/>
      <c r="I7533" s="22"/>
      <c r="J7533" s="22"/>
      <c r="K7533" s="23">
        <v>1</v>
      </c>
      <c r="L7533" s="23">
        <v>1</v>
      </c>
      <c r="M7533" s="21" t="s">
        <v>50</v>
      </c>
      <c r="N7533" s="21" t="s">
        <v>50</v>
      </c>
      <c r="O7533" s="22"/>
      <c r="P7533" s="22"/>
    </row>
    <row r="7534" spans="1:16" ht="45" x14ac:dyDescent="0.25">
      <c r="A7534" s="21" t="s">
        <v>11234</v>
      </c>
      <c r="B7534" s="21" t="s">
        <v>49</v>
      </c>
      <c r="C7534" s="22"/>
      <c r="D7534" s="22"/>
      <c r="E7534" s="22"/>
      <c r="F7534" s="22"/>
      <c r="G7534" s="22"/>
      <c r="H7534" s="22"/>
      <c r="I7534" s="22"/>
      <c r="J7534" s="22"/>
      <c r="K7534" s="23">
        <v>1</v>
      </c>
      <c r="L7534" s="23">
        <v>1</v>
      </c>
      <c r="M7534" s="21" t="s">
        <v>50</v>
      </c>
      <c r="N7534" s="21" t="s">
        <v>50</v>
      </c>
      <c r="O7534" s="22"/>
      <c r="P7534" s="22"/>
    </row>
    <row r="7535" spans="1:16" ht="45" x14ac:dyDescent="0.25">
      <c r="A7535" s="21" t="s">
        <v>11235</v>
      </c>
      <c r="B7535" s="21" t="s">
        <v>49</v>
      </c>
      <c r="C7535" s="22"/>
      <c r="D7535" s="22"/>
      <c r="E7535" s="22"/>
      <c r="F7535" s="22"/>
      <c r="G7535" s="22"/>
      <c r="H7535" s="22"/>
      <c r="I7535" s="22"/>
      <c r="J7535" s="22"/>
      <c r="K7535" s="23">
        <v>1</v>
      </c>
      <c r="L7535" s="23">
        <v>1</v>
      </c>
      <c r="M7535" s="21" t="s">
        <v>50</v>
      </c>
      <c r="N7535" s="21" t="s">
        <v>50</v>
      </c>
      <c r="O7535" s="22"/>
      <c r="P7535" s="22"/>
    </row>
    <row r="7536" spans="1:16" ht="45" x14ac:dyDescent="0.25">
      <c r="A7536" s="21" t="s">
        <v>1386</v>
      </c>
      <c r="B7536" s="21" t="s">
        <v>49</v>
      </c>
      <c r="C7536" s="23">
        <v>143893793.44999999</v>
      </c>
      <c r="D7536" s="23">
        <v>41.65</v>
      </c>
      <c r="E7536" s="23">
        <v>217803152.62</v>
      </c>
      <c r="F7536" s="23">
        <v>51.19</v>
      </c>
      <c r="G7536" s="23">
        <v>254746006.94</v>
      </c>
      <c r="H7536" s="23">
        <v>57.34</v>
      </c>
      <c r="I7536" s="23">
        <v>167533917.59999999</v>
      </c>
      <c r="J7536" s="23">
        <v>54.32</v>
      </c>
      <c r="K7536" s="23">
        <v>1</v>
      </c>
      <c r="L7536" s="23">
        <v>1</v>
      </c>
      <c r="M7536" s="21" t="s">
        <v>50</v>
      </c>
      <c r="N7536" s="21" t="s">
        <v>204</v>
      </c>
      <c r="O7536" s="22"/>
      <c r="P7536" s="23">
        <v>3417664</v>
      </c>
    </row>
    <row r="7537" spans="1:16" ht="45" x14ac:dyDescent="0.25">
      <c r="A7537" s="21" t="s">
        <v>11236</v>
      </c>
      <c r="B7537" s="21" t="s">
        <v>49</v>
      </c>
      <c r="C7537" s="22"/>
      <c r="D7537" s="22"/>
      <c r="E7537" s="22"/>
      <c r="F7537" s="22"/>
      <c r="G7537" s="22"/>
      <c r="H7537" s="22"/>
      <c r="I7537" s="22"/>
      <c r="J7537" s="22"/>
      <c r="K7537" s="23">
        <v>1</v>
      </c>
      <c r="L7537" s="23">
        <v>1</v>
      </c>
      <c r="M7537" s="21" t="s">
        <v>50</v>
      </c>
      <c r="N7537" s="21" t="s">
        <v>50</v>
      </c>
      <c r="O7537" s="22"/>
      <c r="P7537" s="22"/>
    </row>
    <row r="7538" spans="1:16" ht="45" x14ac:dyDescent="0.25">
      <c r="A7538" s="21" t="s">
        <v>11237</v>
      </c>
      <c r="B7538" s="21" t="s">
        <v>49</v>
      </c>
      <c r="C7538" s="22"/>
      <c r="D7538" s="22"/>
      <c r="E7538" s="22"/>
      <c r="F7538" s="22"/>
      <c r="G7538" s="22"/>
      <c r="H7538" s="22"/>
      <c r="I7538" s="22"/>
      <c r="J7538" s="22"/>
      <c r="K7538" s="23">
        <v>1</v>
      </c>
      <c r="L7538" s="23">
        <v>1</v>
      </c>
      <c r="M7538" s="21" t="s">
        <v>50</v>
      </c>
      <c r="N7538" s="21" t="s">
        <v>50</v>
      </c>
      <c r="O7538" s="22"/>
      <c r="P7538" s="22"/>
    </row>
    <row r="7539" spans="1:16" ht="45" x14ac:dyDescent="0.25">
      <c r="A7539" s="21" t="s">
        <v>11238</v>
      </c>
      <c r="B7539" s="21" t="s">
        <v>49</v>
      </c>
      <c r="C7539" s="22"/>
      <c r="D7539" s="22"/>
      <c r="E7539" s="22"/>
      <c r="F7539" s="22"/>
      <c r="G7539" s="22"/>
      <c r="H7539" s="22"/>
      <c r="I7539" s="22"/>
      <c r="J7539" s="22"/>
      <c r="K7539" s="23">
        <v>1</v>
      </c>
      <c r="L7539" s="23">
        <v>1</v>
      </c>
      <c r="M7539" s="21" t="s">
        <v>50</v>
      </c>
      <c r="N7539" s="21" t="s">
        <v>50</v>
      </c>
      <c r="O7539" s="22"/>
      <c r="P7539" s="22"/>
    </row>
    <row r="7540" spans="1:16" ht="45" x14ac:dyDescent="0.25">
      <c r="A7540" s="21" t="s">
        <v>11239</v>
      </c>
      <c r="B7540" s="21" t="s">
        <v>198</v>
      </c>
      <c r="C7540" s="22"/>
      <c r="D7540" s="22"/>
      <c r="E7540" s="22"/>
      <c r="F7540" s="22"/>
      <c r="G7540" s="22"/>
      <c r="H7540" s="22"/>
      <c r="I7540" s="22"/>
      <c r="J7540" s="22"/>
      <c r="K7540" s="23">
        <v>1</v>
      </c>
      <c r="L7540" s="23">
        <v>1</v>
      </c>
      <c r="M7540" s="21" t="s">
        <v>50</v>
      </c>
      <c r="N7540" s="21" t="s">
        <v>50</v>
      </c>
      <c r="O7540" s="22"/>
      <c r="P7540" s="22"/>
    </row>
    <row r="7541" spans="1:16" ht="45" x14ac:dyDescent="0.25">
      <c r="A7541" s="21" t="s">
        <v>4991</v>
      </c>
      <c r="B7541" s="21" t="s">
        <v>49</v>
      </c>
      <c r="C7541" s="23">
        <v>70028361.549999997</v>
      </c>
      <c r="D7541" s="23">
        <v>337.68</v>
      </c>
      <c r="E7541" s="23">
        <v>104762623.3</v>
      </c>
      <c r="F7541" s="23">
        <v>573.11</v>
      </c>
      <c r="G7541" s="23">
        <v>110065170.95999999</v>
      </c>
      <c r="H7541" s="23">
        <v>564.80999999999995</v>
      </c>
      <c r="I7541" s="23">
        <v>132561890.73999999</v>
      </c>
      <c r="J7541" s="23">
        <v>728.15</v>
      </c>
      <c r="K7541" s="23">
        <v>1</v>
      </c>
      <c r="L7541" s="23">
        <v>1</v>
      </c>
      <c r="M7541" s="21" t="s">
        <v>50</v>
      </c>
      <c r="N7541" s="21" t="s">
        <v>1462</v>
      </c>
      <c r="O7541" s="22"/>
      <c r="P7541" s="23">
        <v>142406</v>
      </c>
    </row>
    <row r="7542" spans="1:16" ht="45" x14ac:dyDescent="0.25">
      <c r="A7542" s="21" t="s">
        <v>11240</v>
      </c>
      <c r="B7542" s="21" t="s">
        <v>49</v>
      </c>
      <c r="C7542" s="22"/>
      <c r="D7542" s="22"/>
      <c r="E7542" s="22"/>
      <c r="F7542" s="22"/>
      <c r="G7542" s="22"/>
      <c r="H7542" s="22"/>
      <c r="I7542" s="22"/>
      <c r="J7542" s="22"/>
      <c r="K7542" s="23">
        <v>1</v>
      </c>
      <c r="L7542" s="23">
        <v>1</v>
      </c>
      <c r="M7542" s="21" t="s">
        <v>50</v>
      </c>
      <c r="N7542" s="21" t="s">
        <v>50</v>
      </c>
      <c r="O7542" s="22"/>
      <c r="P7542" s="22"/>
    </row>
    <row r="7543" spans="1:16" ht="45" x14ac:dyDescent="0.25">
      <c r="A7543" s="21" t="s">
        <v>11241</v>
      </c>
      <c r="B7543" s="21" t="s">
        <v>49</v>
      </c>
      <c r="C7543" s="22"/>
      <c r="D7543" s="22"/>
      <c r="E7543" s="22"/>
      <c r="F7543" s="22"/>
      <c r="G7543" s="22"/>
      <c r="H7543" s="22"/>
      <c r="I7543" s="22"/>
      <c r="J7543" s="22"/>
      <c r="K7543" s="23">
        <v>1</v>
      </c>
      <c r="L7543" s="23">
        <v>1</v>
      </c>
      <c r="M7543" s="21" t="s">
        <v>50</v>
      </c>
      <c r="N7543" s="21" t="s">
        <v>50</v>
      </c>
      <c r="O7543" s="22"/>
      <c r="P7543" s="22"/>
    </row>
    <row r="7544" spans="1:16" ht="45" x14ac:dyDescent="0.25">
      <c r="A7544" s="21" t="s">
        <v>11242</v>
      </c>
      <c r="B7544" s="21" t="s">
        <v>49</v>
      </c>
      <c r="C7544" s="22"/>
      <c r="D7544" s="22"/>
      <c r="E7544" s="22"/>
      <c r="F7544" s="22"/>
      <c r="G7544" s="22"/>
      <c r="H7544" s="22"/>
      <c r="I7544" s="22"/>
      <c r="J7544" s="22"/>
      <c r="K7544" s="23">
        <v>1</v>
      </c>
      <c r="L7544" s="23">
        <v>1</v>
      </c>
      <c r="M7544" s="21" t="s">
        <v>50</v>
      </c>
      <c r="N7544" s="21" t="s">
        <v>50</v>
      </c>
      <c r="O7544" s="22"/>
      <c r="P7544" s="22"/>
    </row>
    <row r="7545" spans="1:16" ht="45" x14ac:dyDescent="0.25">
      <c r="A7545" s="21" t="s">
        <v>4993</v>
      </c>
      <c r="B7545" s="21" t="s">
        <v>49</v>
      </c>
      <c r="C7545" s="23">
        <v>17324010.98</v>
      </c>
      <c r="D7545" s="23">
        <v>190.48</v>
      </c>
      <c r="E7545" s="23">
        <v>15741640.970000001</v>
      </c>
      <c r="F7545" s="23">
        <v>156.47</v>
      </c>
      <c r="G7545" s="23">
        <v>20194528.920000002</v>
      </c>
      <c r="H7545" s="23">
        <v>170.67</v>
      </c>
      <c r="I7545" s="23">
        <v>17032843.48</v>
      </c>
      <c r="J7545" s="23">
        <v>168.39</v>
      </c>
      <c r="K7545" s="23">
        <v>1</v>
      </c>
      <c r="L7545" s="23">
        <v>1</v>
      </c>
      <c r="M7545" s="21" t="s">
        <v>50</v>
      </c>
      <c r="N7545" s="21" t="s">
        <v>1462</v>
      </c>
      <c r="O7545" s="22"/>
      <c r="P7545" s="23">
        <v>134619</v>
      </c>
    </row>
    <row r="7546" spans="1:16" ht="45" x14ac:dyDescent="0.25">
      <c r="A7546" s="21" t="s">
        <v>11243</v>
      </c>
      <c r="B7546" s="21" t="s">
        <v>49</v>
      </c>
      <c r="C7546" s="22"/>
      <c r="D7546" s="22"/>
      <c r="E7546" s="22"/>
      <c r="F7546" s="22"/>
      <c r="G7546" s="22"/>
      <c r="H7546" s="22"/>
      <c r="I7546" s="22"/>
      <c r="J7546" s="22"/>
      <c r="K7546" s="23">
        <v>1</v>
      </c>
      <c r="L7546" s="23">
        <v>1</v>
      </c>
      <c r="M7546" s="21" t="s">
        <v>50</v>
      </c>
      <c r="N7546" s="21" t="s">
        <v>50</v>
      </c>
      <c r="O7546" s="22"/>
      <c r="P7546" s="22"/>
    </row>
    <row r="7547" spans="1:16" ht="45" x14ac:dyDescent="0.25">
      <c r="A7547" s="21" t="s">
        <v>4995</v>
      </c>
      <c r="B7547" s="21" t="s">
        <v>49</v>
      </c>
      <c r="C7547" s="22"/>
      <c r="D7547" s="22"/>
      <c r="E7547" s="23">
        <v>4188585.85</v>
      </c>
      <c r="F7547" s="23">
        <v>309.66000000000003</v>
      </c>
      <c r="G7547" s="23">
        <v>6371565.6600000001</v>
      </c>
      <c r="H7547" s="23">
        <v>462</v>
      </c>
      <c r="I7547" s="23">
        <v>26385357.41</v>
      </c>
      <c r="J7547" s="23">
        <v>708.47</v>
      </c>
      <c r="K7547" s="23">
        <v>1</v>
      </c>
      <c r="L7547" s="23">
        <v>1</v>
      </c>
      <c r="M7547" s="21" t="s">
        <v>50</v>
      </c>
      <c r="N7547" s="21" t="s">
        <v>50</v>
      </c>
      <c r="O7547" s="22"/>
      <c r="P7547" s="22"/>
    </row>
    <row r="7548" spans="1:16" ht="45" x14ac:dyDescent="0.25">
      <c r="A7548" s="21" t="s">
        <v>11244</v>
      </c>
      <c r="B7548" s="21" t="s">
        <v>49</v>
      </c>
      <c r="C7548" s="22"/>
      <c r="D7548" s="22"/>
      <c r="E7548" s="22"/>
      <c r="F7548" s="22"/>
      <c r="G7548" s="22"/>
      <c r="H7548" s="22"/>
      <c r="I7548" s="22"/>
      <c r="J7548" s="22"/>
      <c r="K7548" s="23">
        <v>1</v>
      </c>
      <c r="L7548" s="23">
        <v>1</v>
      </c>
      <c r="M7548" s="21" t="s">
        <v>50</v>
      </c>
      <c r="N7548" s="21" t="s">
        <v>50</v>
      </c>
      <c r="O7548" s="22"/>
      <c r="P7548" s="22"/>
    </row>
    <row r="7549" spans="1:16" ht="45" x14ac:dyDescent="0.25">
      <c r="A7549" s="21" t="s">
        <v>11245</v>
      </c>
      <c r="B7549" s="21" t="s">
        <v>49</v>
      </c>
      <c r="C7549" s="22"/>
      <c r="D7549" s="22"/>
      <c r="E7549" s="22"/>
      <c r="F7549" s="22"/>
      <c r="G7549" s="22"/>
      <c r="H7549" s="22"/>
      <c r="I7549" s="22"/>
      <c r="J7549" s="22"/>
      <c r="K7549" s="23">
        <v>1</v>
      </c>
      <c r="L7549" s="23">
        <v>1</v>
      </c>
      <c r="M7549" s="21" t="s">
        <v>50</v>
      </c>
      <c r="N7549" s="21" t="s">
        <v>50</v>
      </c>
      <c r="O7549" s="22"/>
      <c r="P7549" s="22"/>
    </row>
    <row r="7550" spans="1:16" ht="45" x14ac:dyDescent="0.25">
      <c r="A7550" s="21" t="s">
        <v>11246</v>
      </c>
      <c r="B7550" s="21" t="s">
        <v>49</v>
      </c>
      <c r="C7550" s="22"/>
      <c r="D7550" s="22"/>
      <c r="E7550" s="22"/>
      <c r="F7550" s="22"/>
      <c r="G7550" s="22"/>
      <c r="H7550" s="22"/>
      <c r="I7550" s="22"/>
      <c r="J7550" s="22"/>
      <c r="K7550" s="23">
        <v>1</v>
      </c>
      <c r="L7550" s="23">
        <v>1</v>
      </c>
      <c r="M7550" s="21" t="s">
        <v>50</v>
      </c>
      <c r="N7550" s="21" t="s">
        <v>50</v>
      </c>
      <c r="O7550" s="22"/>
      <c r="P7550" s="22"/>
    </row>
    <row r="7551" spans="1:16" ht="45" x14ac:dyDescent="0.25">
      <c r="A7551" s="21" t="s">
        <v>11247</v>
      </c>
      <c r="B7551" s="21" t="s">
        <v>49</v>
      </c>
      <c r="C7551" s="22"/>
      <c r="D7551" s="22"/>
      <c r="E7551" s="22"/>
      <c r="F7551" s="22"/>
      <c r="G7551" s="22"/>
      <c r="H7551" s="22"/>
      <c r="I7551" s="22"/>
      <c r="J7551" s="22"/>
      <c r="K7551" s="23">
        <v>1</v>
      </c>
      <c r="L7551" s="23">
        <v>1</v>
      </c>
      <c r="M7551" s="21" t="s">
        <v>50</v>
      </c>
      <c r="N7551" s="21" t="s">
        <v>50</v>
      </c>
      <c r="O7551" s="22"/>
      <c r="P7551" s="22"/>
    </row>
    <row r="7552" spans="1:16" ht="45" x14ac:dyDescent="0.25">
      <c r="A7552" s="21" t="s">
        <v>1388</v>
      </c>
      <c r="B7552" s="21" t="s">
        <v>49</v>
      </c>
      <c r="C7552" s="23">
        <v>400698039.68000001</v>
      </c>
      <c r="D7552" s="23">
        <v>143.75</v>
      </c>
      <c r="E7552" s="23">
        <v>29549284.940000001</v>
      </c>
      <c r="F7552" s="23">
        <v>35.270000000000003</v>
      </c>
      <c r="G7552" s="23">
        <v>39708650.32</v>
      </c>
      <c r="H7552" s="23">
        <v>40.479999999999997</v>
      </c>
      <c r="I7552" s="23">
        <v>26346382.34</v>
      </c>
      <c r="J7552" s="23">
        <v>31.95</v>
      </c>
      <c r="K7552" s="23">
        <v>1</v>
      </c>
      <c r="L7552" s="23">
        <v>1</v>
      </c>
      <c r="M7552" s="21" t="s">
        <v>50</v>
      </c>
      <c r="N7552" s="21" t="s">
        <v>58</v>
      </c>
      <c r="O7552" s="22"/>
      <c r="P7552" s="23">
        <v>824075.25</v>
      </c>
    </row>
    <row r="7553" spans="1:16" ht="45" x14ac:dyDescent="0.25">
      <c r="A7553" s="21" t="s">
        <v>11248</v>
      </c>
      <c r="B7553" s="21" t="s">
        <v>49</v>
      </c>
      <c r="C7553" s="22"/>
      <c r="D7553" s="22"/>
      <c r="E7553" s="22"/>
      <c r="F7553" s="22"/>
      <c r="G7553" s="22"/>
      <c r="H7553" s="22"/>
      <c r="I7553" s="22"/>
      <c r="J7553" s="22"/>
      <c r="K7553" s="23">
        <v>1</v>
      </c>
      <c r="L7553" s="23">
        <v>1</v>
      </c>
      <c r="M7553" s="21" t="s">
        <v>50</v>
      </c>
      <c r="N7553" s="21" t="s">
        <v>50</v>
      </c>
      <c r="O7553" s="22"/>
      <c r="P7553" s="22"/>
    </row>
    <row r="7554" spans="1:16" ht="45" x14ac:dyDescent="0.25">
      <c r="A7554" s="21" t="s">
        <v>11249</v>
      </c>
      <c r="B7554" s="21" t="s">
        <v>49</v>
      </c>
      <c r="C7554" s="22"/>
      <c r="D7554" s="22"/>
      <c r="E7554" s="22"/>
      <c r="F7554" s="22"/>
      <c r="G7554" s="22"/>
      <c r="H7554" s="22"/>
      <c r="I7554" s="22"/>
      <c r="J7554" s="22"/>
      <c r="K7554" s="23">
        <v>1</v>
      </c>
      <c r="L7554" s="23">
        <v>1</v>
      </c>
      <c r="M7554" s="21" t="s">
        <v>50</v>
      </c>
      <c r="N7554" s="21" t="s">
        <v>50</v>
      </c>
      <c r="O7554" s="22"/>
      <c r="P7554" s="22"/>
    </row>
    <row r="7555" spans="1:16" ht="45" x14ac:dyDescent="0.25">
      <c r="A7555" s="21" t="s">
        <v>11250</v>
      </c>
      <c r="B7555" s="21" t="s">
        <v>49</v>
      </c>
      <c r="C7555" s="22"/>
      <c r="D7555" s="22"/>
      <c r="E7555" s="22"/>
      <c r="F7555" s="22"/>
      <c r="G7555" s="22"/>
      <c r="H7555" s="22"/>
      <c r="I7555" s="22"/>
      <c r="J7555" s="22"/>
      <c r="K7555" s="23">
        <v>1</v>
      </c>
      <c r="L7555" s="23">
        <v>1</v>
      </c>
      <c r="M7555" s="21" t="s">
        <v>50</v>
      </c>
      <c r="N7555" s="21" t="s">
        <v>50</v>
      </c>
      <c r="O7555" s="22"/>
      <c r="P7555" s="22"/>
    </row>
    <row r="7556" spans="1:16" ht="45" x14ac:dyDescent="0.25">
      <c r="A7556" s="21" t="s">
        <v>11251</v>
      </c>
      <c r="B7556" s="21" t="s">
        <v>49</v>
      </c>
      <c r="C7556" s="22"/>
      <c r="D7556" s="22"/>
      <c r="E7556" s="22"/>
      <c r="F7556" s="22"/>
      <c r="G7556" s="22"/>
      <c r="H7556" s="22"/>
      <c r="I7556" s="22"/>
      <c r="J7556" s="22"/>
      <c r="K7556" s="23">
        <v>1</v>
      </c>
      <c r="L7556" s="23">
        <v>1</v>
      </c>
      <c r="M7556" s="21" t="s">
        <v>50</v>
      </c>
      <c r="N7556" s="21" t="s">
        <v>50</v>
      </c>
      <c r="O7556" s="22"/>
      <c r="P7556" s="22"/>
    </row>
    <row r="7557" spans="1:16" ht="45" x14ac:dyDescent="0.25">
      <c r="A7557" s="21" t="s">
        <v>11252</v>
      </c>
      <c r="B7557" s="21" t="s">
        <v>49</v>
      </c>
      <c r="C7557" s="22"/>
      <c r="D7557" s="22"/>
      <c r="E7557" s="22"/>
      <c r="F7557" s="22"/>
      <c r="G7557" s="22"/>
      <c r="H7557" s="22"/>
      <c r="I7557" s="22"/>
      <c r="J7557" s="22"/>
      <c r="K7557" s="23">
        <v>1</v>
      </c>
      <c r="L7557" s="23">
        <v>1</v>
      </c>
      <c r="M7557" s="21" t="s">
        <v>50</v>
      </c>
      <c r="N7557" s="21" t="s">
        <v>50</v>
      </c>
      <c r="O7557" s="22"/>
      <c r="P7557" s="22"/>
    </row>
    <row r="7558" spans="1:16" ht="45" x14ac:dyDescent="0.25">
      <c r="A7558" s="21" t="s">
        <v>4998</v>
      </c>
      <c r="B7558" s="21" t="s">
        <v>49</v>
      </c>
      <c r="C7558" s="23">
        <v>46246402.210000001</v>
      </c>
      <c r="D7558" s="23">
        <v>28.05</v>
      </c>
      <c r="E7558" s="23">
        <v>23205036.199999999</v>
      </c>
      <c r="F7558" s="23">
        <v>98.16</v>
      </c>
      <c r="G7558" s="23">
        <v>25385565.760000002</v>
      </c>
      <c r="H7558" s="23">
        <v>87.75</v>
      </c>
      <c r="I7558" s="23">
        <v>43226371.490000002</v>
      </c>
      <c r="J7558" s="23">
        <v>54.34</v>
      </c>
      <c r="K7558" s="23">
        <v>1</v>
      </c>
      <c r="L7558" s="23">
        <v>1</v>
      </c>
      <c r="M7558" s="21" t="s">
        <v>50</v>
      </c>
      <c r="N7558" s="21" t="s">
        <v>58</v>
      </c>
      <c r="O7558" s="22"/>
      <c r="P7558" s="23">
        <v>385952</v>
      </c>
    </row>
    <row r="7559" spans="1:16" ht="45" x14ac:dyDescent="0.25">
      <c r="A7559" s="21" t="s">
        <v>11253</v>
      </c>
      <c r="B7559" s="21" t="s">
        <v>49</v>
      </c>
      <c r="C7559" s="22"/>
      <c r="D7559" s="22"/>
      <c r="E7559" s="22"/>
      <c r="F7559" s="22"/>
      <c r="G7559" s="22"/>
      <c r="H7559" s="22"/>
      <c r="I7559" s="22"/>
      <c r="J7559" s="22"/>
      <c r="K7559" s="23">
        <v>1</v>
      </c>
      <c r="L7559" s="23">
        <v>1</v>
      </c>
      <c r="M7559" s="21" t="s">
        <v>50</v>
      </c>
      <c r="N7559" s="21" t="s">
        <v>50</v>
      </c>
      <c r="O7559" s="22"/>
      <c r="P7559" s="22"/>
    </row>
    <row r="7560" spans="1:16" ht="45" x14ac:dyDescent="0.25">
      <c r="A7560" s="21" t="s">
        <v>11254</v>
      </c>
      <c r="B7560" s="21" t="s">
        <v>49</v>
      </c>
      <c r="C7560" s="22"/>
      <c r="D7560" s="22"/>
      <c r="E7560" s="22"/>
      <c r="F7560" s="22"/>
      <c r="G7560" s="22"/>
      <c r="H7560" s="22"/>
      <c r="I7560" s="22"/>
      <c r="J7560" s="22"/>
      <c r="K7560" s="23">
        <v>1</v>
      </c>
      <c r="L7560" s="23">
        <v>1</v>
      </c>
      <c r="M7560" s="21" t="s">
        <v>50</v>
      </c>
      <c r="N7560" s="21" t="s">
        <v>50</v>
      </c>
      <c r="O7560" s="22"/>
      <c r="P7560" s="22"/>
    </row>
    <row r="7561" spans="1:16" ht="45" x14ac:dyDescent="0.25">
      <c r="A7561" s="21" t="s">
        <v>11255</v>
      </c>
      <c r="B7561" s="21" t="s">
        <v>49</v>
      </c>
      <c r="C7561" s="22"/>
      <c r="D7561" s="22"/>
      <c r="E7561" s="22"/>
      <c r="F7561" s="22"/>
      <c r="G7561" s="22"/>
      <c r="H7561" s="22"/>
      <c r="I7561" s="22"/>
      <c r="J7561" s="22"/>
      <c r="K7561" s="23">
        <v>1</v>
      </c>
      <c r="L7561" s="23">
        <v>1</v>
      </c>
      <c r="M7561" s="21" t="s">
        <v>50</v>
      </c>
      <c r="N7561" s="21" t="s">
        <v>50</v>
      </c>
      <c r="O7561" s="22"/>
      <c r="P7561" s="22"/>
    </row>
    <row r="7562" spans="1:16" ht="45" x14ac:dyDescent="0.25">
      <c r="A7562" s="21" t="s">
        <v>11256</v>
      </c>
      <c r="B7562" s="21" t="s">
        <v>49</v>
      </c>
      <c r="C7562" s="22"/>
      <c r="D7562" s="22"/>
      <c r="E7562" s="22"/>
      <c r="F7562" s="22"/>
      <c r="G7562" s="22"/>
      <c r="H7562" s="22"/>
      <c r="I7562" s="22"/>
      <c r="J7562" s="22"/>
      <c r="K7562" s="23">
        <v>1</v>
      </c>
      <c r="L7562" s="23">
        <v>1</v>
      </c>
      <c r="M7562" s="21" t="s">
        <v>50</v>
      </c>
      <c r="N7562" s="21" t="s">
        <v>50</v>
      </c>
      <c r="O7562" s="22"/>
      <c r="P7562" s="22"/>
    </row>
    <row r="7563" spans="1:16" ht="45" x14ac:dyDescent="0.25">
      <c r="A7563" s="21" t="s">
        <v>11257</v>
      </c>
      <c r="B7563" s="21" t="s">
        <v>49</v>
      </c>
      <c r="C7563" s="22"/>
      <c r="D7563" s="22"/>
      <c r="E7563" s="22"/>
      <c r="F7563" s="22"/>
      <c r="G7563" s="22"/>
      <c r="H7563" s="22"/>
      <c r="I7563" s="22"/>
      <c r="J7563" s="22"/>
      <c r="K7563" s="23">
        <v>1</v>
      </c>
      <c r="L7563" s="23">
        <v>1</v>
      </c>
      <c r="M7563" s="21" t="s">
        <v>50</v>
      </c>
      <c r="N7563" s="21" t="s">
        <v>50</v>
      </c>
      <c r="O7563" s="22"/>
      <c r="P7563" s="22"/>
    </row>
    <row r="7564" spans="1:16" ht="45" x14ac:dyDescent="0.25">
      <c r="A7564" s="21" t="s">
        <v>5000</v>
      </c>
      <c r="B7564" s="21" t="s">
        <v>49</v>
      </c>
      <c r="C7564" s="22"/>
      <c r="D7564" s="22"/>
      <c r="E7564" s="23">
        <v>51051077.479999997</v>
      </c>
      <c r="F7564" s="23">
        <v>49.19</v>
      </c>
      <c r="G7564" s="23">
        <v>56061049.829999998</v>
      </c>
      <c r="H7564" s="23">
        <v>57.88</v>
      </c>
      <c r="I7564" s="23">
        <v>20552285.359999999</v>
      </c>
      <c r="J7564" s="23">
        <v>33.28</v>
      </c>
      <c r="K7564" s="23">
        <v>1</v>
      </c>
      <c r="L7564" s="23">
        <v>1</v>
      </c>
      <c r="M7564" s="21" t="s">
        <v>50</v>
      </c>
      <c r="N7564" s="21" t="s">
        <v>58</v>
      </c>
      <c r="O7564" s="22"/>
      <c r="P7564" s="23">
        <v>890445.75</v>
      </c>
    </row>
    <row r="7565" spans="1:16" ht="45" x14ac:dyDescent="0.25">
      <c r="A7565" s="21" t="s">
        <v>11258</v>
      </c>
      <c r="B7565" s="21" t="s">
        <v>49</v>
      </c>
      <c r="C7565" s="22"/>
      <c r="D7565" s="22"/>
      <c r="E7565" s="22"/>
      <c r="F7565" s="22"/>
      <c r="G7565" s="22"/>
      <c r="H7565" s="22"/>
      <c r="I7565" s="22"/>
      <c r="J7565" s="22"/>
      <c r="K7565" s="23">
        <v>1</v>
      </c>
      <c r="L7565" s="23">
        <v>1</v>
      </c>
      <c r="M7565" s="21" t="s">
        <v>50</v>
      </c>
      <c r="N7565" s="21" t="s">
        <v>50</v>
      </c>
      <c r="O7565" s="22"/>
      <c r="P7565" s="22"/>
    </row>
    <row r="7566" spans="1:16" ht="45" x14ac:dyDescent="0.25">
      <c r="A7566" s="21" t="s">
        <v>11259</v>
      </c>
      <c r="B7566" s="21" t="s">
        <v>49</v>
      </c>
      <c r="C7566" s="22"/>
      <c r="D7566" s="22"/>
      <c r="E7566" s="22"/>
      <c r="F7566" s="22"/>
      <c r="G7566" s="22"/>
      <c r="H7566" s="22"/>
      <c r="I7566" s="22"/>
      <c r="J7566" s="22"/>
      <c r="K7566" s="23">
        <v>1</v>
      </c>
      <c r="L7566" s="23">
        <v>1</v>
      </c>
      <c r="M7566" s="21" t="s">
        <v>50</v>
      </c>
      <c r="N7566" s="21" t="s">
        <v>50</v>
      </c>
      <c r="O7566" s="22"/>
      <c r="P7566" s="22"/>
    </row>
    <row r="7567" spans="1:16" ht="45" x14ac:dyDescent="0.25">
      <c r="A7567" s="21" t="s">
        <v>11260</v>
      </c>
      <c r="B7567" s="21" t="s">
        <v>49</v>
      </c>
      <c r="C7567" s="22"/>
      <c r="D7567" s="22"/>
      <c r="E7567" s="22"/>
      <c r="F7567" s="22"/>
      <c r="G7567" s="22"/>
      <c r="H7567" s="22"/>
      <c r="I7567" s="22"/>
      <c r="J7567" s="22"/>
      <c r="K7567" s="23">
        <v>1</v>
      </c>
      <c r="L7567" s="23">
        <v>1</v>
      </c>
      <c r="M7567" s="21" t="s">
        <v>50</v>
      </c>
      <c r="N7567" s="21" t="s">
        <v>50</v>
      </c>
      <c r="O7567" s="22"/>
      <c r="P7567" s="22"/>
    </row>
    <row r="7568" spans="1:16" ht="45" x14ac:dyDescent="0.25">
      <c r="A7568" s="21" t="s">
        <v>11261</v>
      </c>
      <c r="B7568" s="21" t="s">
        <v>198</v>
      </c>
      <c r="C7568" s="22"/>
      <c r="D7568" s="22"/>
      <c r="E7568" s="22"/>
      <c r="F7568" s="22"/>
      <c r="G7568" s="22"/>
      <c r="H7568" s="22"/>
      <c r="I7568" s="22"/>
      <c r="J7568" s="22"/>
      <c r="K7568" s="23">
        <v>1</v>
      </c>
      <c r="L7568" s="23">
        <v>1</v>
      </c>
      <c r="M7568" s="21" t="s">
        <v>50</v>
      </c>
      <c r="N7568" s="21" t="s">
        <v>50</v>
      </c>
      <c r="O7568" s="22"/>
      <c r="P7568" s="22"/>
    </row>
    <row r="7569" spans="1:16" ht="45" x14ac:dyDescent="0.25">
      <c r="A7569" s="21" t="s">
        <v>5002</v>
      </c>
      <c r="B7569" s="21" t="s">
        <v>49</v>
      </c>
      <c r="C7569" s="23">
        <v>26961226.710000001</v>
      </c>
      <c r="D7569" s="23">
        <v>12.1</v>
      </c>
      <c r="E7569" s="23">
        <v>203158250.47999999</v>
      </c>
      <c r="F7569" s="23">
        <v>59.15</v>
      </c>
      <c r="G7569" s="23">
        <v>229106650.63</v>
      </c>
      <c r="H7569" s="23">
        <v>57.34</v>
      </c>
      <c r="I7569" s="23">
        <v>270034878.37</v>
      </c>
      <c r="J7569" s="23">
        <v>62.44</v>
      </c>
      <c r="K7569" s="23">
        <v>1</v>
      </c>
      <c r="L7569" s="23">
        <v>1</v>
      </c>
      <c r="M7569" s="21" t="s">
        <v>50</v>
      </c>
      <c r="N7569" s="21" t="s">
        <v>204</v>
      </c>
      <c r="O7569" s="22"/>
      <c r="P7569" s="23">
        <v>2607283</v>
      </c>
    </row>
    <row r="7570" spans="1:16" ht="45" x14ac:dyDescent="0.25">
      <c r="A7570" s="21" t="s">
        <v>5004</v>
      </c>
      <c r="B7570" s="21" t="s">
        <v>49</v>
      </c>
      <c r="C7570" s="23">
        <v>11259902.869999999</v>
      </c>
      <c r="D7570" s="23">
        <v>697.79</v>
      </c>
      <c r="E7570" s="23">
        <v>25217930.030000001</v>
      </c>
      <c r="F7570" s="23">
        <v>592.57000000000005</v>
      </c>
      <c r="G7570" s="23">
        <v>38996775.689999998</v>
      </c>
      <c r="H7570" s="23">
        <v>797.51</v>
      </c>
      <c r="I7570" s="23">
        <v>31686414.300000001</v>
      </c>
      <c r="J7570" s="23">
        <v>934.46</v>
      </c>
      <c r="K7570" s="23">
        <v>1</v>
      </c>
      <c r="L7570" s="23">
        <v>1</v>
      </c>
      <c r="M7570" s="21" t="s">
        <v>50</v>
      </c>
      <c r="N7570" s="21" t="s">
        <v>5192</v>
      </c>
      <c r="O7570" s="22"/>
      <c r="P7570" s="23">
        <v>17839.5</v>
      </c>
    </row>
    <row r="7571" spans="1:16" ht="45" x14ac:dyDescent="0.25">
      <c r="A7571" s="21" t="s">
        <v>5008</v>
      </c>
      <c r="B7571" s="21" t="s">
        <v>49</v>
      </c>
      <c r="C7571" s="23">
        <v>12741390.26</v>
      </c>
      <c r="D7571" s="23">
        <v>2355.11</v>
      </c>
      <c r="E7571" s="23">
        <v>49056333.450000003</v>
      </c>
      <c r="F7571" s="23">
        <v>2709.14</v>
      </c>
      <c r="G7571" s="23">
        <v>39208614.460000001</v>
      </c>
      <c r="H7571" s="23">
        <v>2304.17</v>
      </c>
      <c r="I7571" s="23">
        <v>45836890.600000001</v>
      </c>
      <c r="J7571" s="23">
        <v>2112.3000000000002</v>
      </c>
      <c r="K7571" s="23">
        <v>1</v>
      </c>
      <c r="L7571" s="23">
        <v>1</v>
      </c>
      <c r="M7571" s="21" t="s">
        <v>50</v>
      </c>
      <c r="N7571" s="21" t="s">
        <v>5192</v>
      </c>
      <c r="O7571" s="22"/>
      <c r="P7571" s="23">
        <v>5672</v>
      </c>
    </row>
    <row r="7572" spans="1:16" ht="45" x14ac:dyDescent="0.25">
      <c r="A7572" s="21" t="s">
        <v>11262</v>
      </c>
      <c r="B7572" s="21" t="s">
        <v>49</v>
      </c>
      <c r="C7572" s="22"/>
      <c r="D7572" s="22"/>
      <c r="E7572" s="22"/>
      <c r="F7572" s="22"/>
      <c r="G7572" s="22"/>
      <c r="H7572" s="22"/>
      <c r="I7572" s="22"/>
      <c r="J7572" s="22"/>
      <c r="K7572" s="23">
        <v>1</v>
      </c>
      <c r="L7572" s="23">
        <v>1</v>
      </c>
      <c r="M7572" s="21" t="s">
        <v>50</v>
      </c>
      <c r="N7572" s="21" t="s">
        <v>50</v>
      </c>
      <c r="O7572" s="22"/>
      <c r="P7572" s="22"/>
    </row>
    <row r="7573" spans="1:16" ht="45" x14ac:dyDescent="0.25">
      <c r="A7573" s="21" t="s">
        <v>5010</v>
      </c>
      <c r="B7573" s="21" t="s">
        <v>49</v>
      </c>
      <c r="C7573" s="23">
        <v>11886896.699999999</v>
      </c>
      <c r="D7573" s="23">
        <v>37.6</v>
      </c>
      <c r="E7573" s="23">
        <v>12971576.9</v>
      </c>
      <c r="F7573" s="23">
        <v>193.05</v>
      </c>
      <c r="G7573" s="23">
        <v>17876133.379999999</v>
      </c>
      <c r="H7573" s="23">
        <v>207.22</v>
      </c>
      <c r="I7573" s="23">
        <v>2844490.21</v>
      </c>
      <c r="J7573" s="23">
        <v>44.46</v>
      </c>
      <c r="K7573" s="23">
        <v>1</v>
      </c>
      <c r="L7573" s="23">
        <v>1</v>
      </c>
      <c r="M7573" s="21" t="s">
        <v>50</v>
      </c>
      <c r="N7573" s="21" t="s">
        <v>1462</v>
      </c>
      <c r="O7573" s="22"/>
      <c r="P7573" s="23">
        <v>103903</v>
      </c>
    </row>
    <row r="7574" spans="1:16" ht="45" x14ac:dyDescent="0.25">
      <c r="A7574" s="21" t="s">
        <v>11263</v>
      </c>
      <c r="B7574" s="21" t="s">
        <v>49</v>
      </c>
      <c r="C7574" s="22"/>
      <c r="D7574" s="22"/>
      <c r="E7574" s="22"/>
      <c r="F7574" s="22"/>
      <c r="G7574" s="22"/>
      <c r="H7574" s="22"/>
      <c r="I7574" s="22"/>
      <c r="J7574" s="22"/>
      <c r="K7574" s="23">
        <v>1</v>
      </c>
      <c r="L7574" s="23">
        <v>1</v>
      </c>
      <c r="M7574" s="21" t="s">
        <v>50</v>
      </c>
      <c r="N7574" s="21" t="s">
        <v>50</v>
      </c>
      <c r="O7574" s="22"/>
      <c r="P7574" s="22"/>
    </row>
    <row r="7575" spans="1:16" ht="45" x14ac:dyDescent="0.25">
      <c r="A7575" s="21" t="s">
        <v>11264</v>
      </c>
      <c r="B7575" s="21" t="s">
        <v>49</v>
      </c>
      <c r="C7575" s="22"/>
      <c r="D7575" s="22"/>
      <c r="E7575" s="22"/>
      <c r="F7575" s="22"/>
      <c r="G7575" s="22"/>
      <c r="H7575" s="22"/>
      <c r="I7575" s="22"/>
      <c r="J7575" s="22"/>
      <c r="K7575" s="23">
        <v>1</v>
      </c>
      <c r="L7575" s="23">
        <v>1</v>
      </c>
      <c r="M7575" s="21" t="s">
        <v>50</v>
      </c>
      <c r="N7575" s="21" t="s">
        <v>50</v>
      </c>
      <c r="O7575" s="22"/>
      <c r="P7575" s="22"/>
    </row>
    <row r="7576" spans="1:16" ht="45" x14ac:dyDescent="0.25">
      <c r="A7576" s="21" t="s">
        <v>11265</v>
      </c>
      <c r="B7576" s="21" t="s">
        <v>49</v>
      </c>
      <c r="C7576" s="22"/>
      <c r="D7576" s="22"/>
      <c r="E7576" s="22"/>
      <c r="F7576" s="22"/>
      <c r="G7576" s="22"/>
      <c r="H7576" s="22"/>
      <c r="I7576" s="22"/>
      <c r="J7576" s="22"/>
      <c r="K7576" s="23">
        <v>1</v>
      </c>
      <c r="L7576" s="23">
        <v>1</v>
      </c>
      <c r="M7576" s="21" t="s">
        <v>50</v>
      </c>
      <c r="N7576" s="21" t="s">
        <v>50</v>
      </c>
      <c r="O7576" s="22"/>
      <c r="P7576" s="22"/>
    </row>
    <row r="7577" spans="1:16" ht="45" x14ac:dyDescent="0.25">
      <c r="A7577" s="21" t="s">
        <v>11266</v>
      </c>
      <c r="B7577" s="21" t="s">
        <v>49</v>
      </c>
      <c r="C7577" s="22"/>
      <c r="D7577" s="22"/>
      <c r="E7577" s="22"/>
      <c r="F7577" s="22"/>
      <c r="G7577" s="22"/>
      <c r="H7577" s="22"/>
      <c r="I7577" s="22"/>
      <c r="J7577" s="22"/>
      <c r="K7577" s="23">
        <v>1</v>
      </c>
      <c r="L7577" s="23">
        <v>1</v>
      </c>
      <c r="M7577" s="21" t="s">
        <v>50</v>
      </c>
      <c r="N7577" s="21" t="s">
        <v>50</v>
      </c>
      <c r="O7577" s="22"/>
      <c r="P7577" s="22"/>
    </row>
    <row r="7578" spans="1:16" ht="45" x14ac:dyDescent="0.25">
      <c r="A7578" s="21" t="s">
        <v>11267</v>
      </c>
      <c r="B7578" s="21" t="s">
        <v>49</v>
      </c>
      <c r="C7578" s="22"/>
      <c r="D7578" s="22"/>
      <c r="E7578" s="22"/>
      <c r="F7578" s="22"/>
      <c r="G7578" s="22"/>
      <c r="H7578" s="22"/>
      <c r="I7578" s="22"/>
      <c r="J7578" s="22"/>
      <c r="K7578" s="23">
        <v>1</v>
      </c>
      <c r="L7578" s="23">
        <v>1</v>
      </c>
      <c r="M7578" s="21" t="s">
        <v>50</v>
      </c>
      <c r="N7578" s="21" t="s">
        <v>50</v>
      </c>
      <c r="O7578" s="22"/>
      <c r="P7578" s="22"/>
    </row>
    <row r="7579" spans="1:16" ht="45" x14ac:dyDescent="0.25">
      <c r="A7579" s="21" t="s">
        <v>5011</v>
      </c>
      <c r="B7579" s="21" t="s">
        <v>49</v>
      </c>
      <c r="C7579" s="23">
        <v>7945647.8300000001</v>
      </c>
      <c r="D7579" s="23">
        <v>157.78</v>
      </c>
      <c r="E7579" s="23">
        <v>6114161.8600000003</v>
      </c>
      <c r="F7579" s="23">
        <v>156.47</v>
      </c>
      <c r="G7579" s="23">
        <v>7843694.2400000002</v>
      </c>
      <c r="H7579" s="23">
        <v>170.67</v>
      </c>
      <c r="I7579" s="23">
        <v>6615673.8200000003</v>
      </c>
      <c r="J7579" s="23">
        <v>168.39</v>
      </c>
      <c r="K7579" s="23">
        <v>1</v>
      </c>
      <c r="L7579" s="23">
        <v>1</v>
      </c>
      <c r="M7579" s="21" t="s">
        <v>50</v>
      </c>
      <c r="N7579" s="21" t="s">
        <v>1462</v>
      </c>
      <c r="O7579" s="22"/>
      <c r="P7579" s="23">
        <v>59270.5</v>
      </c>
    </row>
    <row r="7580" spans="1:16" ht="45" x14ac:dyDescent="0.25">
      <c r="A7580" s="21" t="s">
        <v>11268</v>
      </c>
      <c r="B7580" s="21" t="s">
        <v>49</v>
      </c>
      <c r="C7580" s="22"/>
      <c r="D7580" s="22"/>
      <c r="E7580" s="22"/>
      <c r="F7580" s="22"/>
      <c r="G7580" s="22"/>
      <c r="H7580" s="22"/>
      <c r="I7580" s="22"/>
      <c r="J7580" s="22"/>
      <c r="K7580" s="23">
        <v>1</v>
      </c>
      <c r="L7580" s="23">
        <v>1</v>
      </c>
      <c r="M7580" s="21" t="s">
        <v>50</v>
      </c>
      <c r="N7580" s="21" t="s">
        <v>50</v>
      </c>
      <c r="O7580" s="22"/>
      <c r="P7580" s="22"/>
    </row>
    <row r="7581" spans="1:16" ht="45" x14ac:dyDescent="0.25">
      <c r="A7581" s="21" t="s">
        <v>11269</v>
      </c>
      <c r="B7581" s="21" t="s">
        <v>49</v>
      </c>
      <c r="C7581" s="22"/>
      <c r="D7581" s="22"/>
      <c r="E7581" s="22"/>
      <c r="F7581" s="22"/>
      <c r="G7581" s="22"/>
      <c r="H7581" s="22"/>
      <c r="I7581" s="22"/>
      <c r="J7581" s="22"/>
      <c r="K7581" s="23">
        <v>1</v>
      </c>
      <c r="L7581" s="23">
        <v>1</v>
      </c>
      <c r="M7581" s="21" t="s">
        <v>50</v>
      </c>
      <c r="N7581" s="21" t="s">
        <v>50</v>
      </c>
      <c r="O7581" s="22"/>
      <c r="P7581" s="22"/>
    </row>
    <row r="7582" spans="1:16" ht="45" x14ac:dyDescent="0.25">
      <c r="A7582" s="21" t="s">
        <v>11270</v>
      </c>
      <c r="B7582" s="21" t="s">
        <v>49</v>
      </c>
      <c r="C7582" s="22"/>
      <c r="D7582" s="22"/>
      <c r="E7582" s="22"/>
      <c r="F7582" s="22"/>
      <c r="G7582" s="22"/>
      <c r="H7582" s="22"/>
      <c r="I7582" s="22"/>
      <c r="J7582" s="22"/>
      <c r="K7582" s="23">
        <v>1</v>
      </c>
      <c r="L7582" s="23">
        <v>1</v>
      </c>
      <c r="M7582" s="21" t="s">
        <v>50</v>
      </c>
      <c r="N7582" s="21" t="s">
        <v>50</v>
      </c>
      <c r="O7582" s="22"/>
      <c r="P7582" s="22"/>
    </row>
    <row r="7583" spans="1:16" ht="45" x14ac:dyDescent="0.25">
      <c r="A7583" s="21" t="s">
        <v>5014</v>
      </c>
      <c r="B7583" s="21" t="s">
        <v>49</v>
      </c>
      <c r="C7583" s="23">
        <v>55085932.609999999</v>
      </c>
      <c r="D7583" s="23">
        <v>77.790000000000006</v>
      </c>
      <c r="E7583" s="23">
        <v>35937287.649999999</v>
      </c>
      <c r="F7583" s="23">
        <v>66.010000000000005</v>
      </c>
      <c r="G7583" s="23">
        <v>28515939.100000001</v>
      </c>
      <c r="H7583" s="23">
        <v>60.21</v>
      </c>
      <c r="I7583" s="23">
        <v>33834083.630000003</v>
      </c>
      <c r="J7583" s="23">
        <v>68.989999999999995</v>
      </c>
      <c r="K7583" s="23">
        <v>1</v>
      </c>
      <c r="L7583" s="23">
        <v>1</v>
      </c>
      <c r="M7583" s="21" t="s">
        <v>50</v>
      </c>
      <c r="N7583" s="21" t="s">
        <v>58</v>
      </c>
      <c r="O7583" s="22"/>
      <c r="P7583" s="23">
        <v>1305360</v>
      </c>
    </row>
    <row r="7584" spans="1:16" ht="45" x14ac:dyDescent="0.25">
      <c r="A7584" s="21" t="s">
        <v>11271</v>
      </c>
      <c r="B7584" s="21" t="s">
        <v>49</v>
      </c>
      <c r="C7584" s="22"/>
      <c r="D7584" s="22"/>
      <c r="E7584" s="22"/>
      <c r="F7584" s="22"/>
      <c r="G7584" s="22"/>
      <c r="H7584" s="22"/>
      <c r="I7584" s="22"/>
      <c r="J7584" s="22"/>
      <c r="K7584" s="23">
        <v>1</v>
      </c>
      <c r="L7584" s="23">
        <v>1</v>
      </c>
      <c r="M7584" s="21" t="s">
        <v>50</v>
      </c>
      <c r="N7584" s="21" t="s">
        <v>50</v>
      </c>
      <c r="O7584" s="22"/>
      <c r="P7584" s="22"/>
    </row>
    <row r="7585" spans="1:16" ht="45" x14ac:dyDescent="0.25">
      <c r="A7585" s="21" t="s">
        <v>11272</v>
      </c>
      <c r="B7585" s="21" t="s">
        <v>49</v>
      </c>
      <c r="C7585" s="22"/>
      <c r="D7585" s="22"/>
      <c r="E7585" s="22"/>
      <c r="F7585" s="22"/>
      <c r="G7585" s="22"/>
      <c r="H7585" s="22"/>
      <c r="I7585" s="22"/>
      <c r="J7585" s="22"/>
      <c r="K7585" s="23">
        <v>1</v>
      </c>
      <c r="L7585" s="23">
        <v>1</v>
      </c>
      <c r="M7585" s="21" t="s">
        <v>50</v>
      </c>
      <c r="N7585" s="21" t="s">
        <v>50</v>
      </c>
      <c r="O7585" s="22"/>
      <c r="P7585" s="22"/>
    </row>
    <row r="7586" spans="1:16" ht="45" x14ac:dyDescent="0.25">
      <c r="A7586" s="21" t="s">
        <v>11273</v>
      </c>
      <c r="B7586" s="21" t="s">
        <v>49</v>
      </c>
      <c r="C7586" s="22"/>
      <c r="D7586" s="22"/>
      <c r="E7586" s="22"/>
      <c r="F7586" s="22"/>
      <c r="G7586" s="22"/>
      <c r="H7586" s="22"/>
      <c r="I7586" s="22"/>
      <c r="J7586" s="22"/>
      <c r="K7586" s="23">
        <v>1</v>
      </c>
      <c r="L7586" s="23">
        <v>1</v>
      </c>
      <c r="M7586" s="21" t="s">
        <v>50</v>
      </c>
      <c r="N7586" s="21" t="s">
        <v>50</v>
      </c>
      <c r="O7586" s="22"/>
      <c r="P7586" s="22"/>
    </row>
    <row r="7587" spans="1:16" ht="45" x14ac:dyDescent="0.25">
      <c r="A7587" s="21" t="s">
        <v>11274</v>
      </c>
      <c r="B7587" s="21" t="s">
        <v>49</v>
      </c>
      <c r="C7587" s="22"/>
      <c r="D7587" s="22"/>
      <c r="E7587" s="22"/>
      <c r="F7587" s="22"/>
      <c r="G7587" s="22"/>
      <c r="H7587" s="22"/>
      <c r="I7587" s="22"/>
      <c r="J7587" s="22"/>
      <c r="K7587" s="23">
        <v>1</v>
      </c>
      <c r="L7587" s="23">
        <v>1</v>
      </c>
      <c r="M7587" s="21" t="s">
        <v>50</v>
      </c>
      <c r="N7587" s="21" t="s">
        <v>50</v>
      </c>
      <c r="O7587" s="22"/>
      <c r="P7587" s="22"/>
    </row>
    <row r="7588" spans="1:16" ht="45" x14ac:dyDescent="0.25">
      <c r="A7588" s="21" t="s">
        <v>11275</v>
      </c>
      <c r="B7588" s="21" t="s">
        <v>49</v>
      </c>
      <c r="C7588" s="22"/>
      <c r="D7588" s="22"/>
      <c r="E7588" s="22"/>
      <c r="F7588" s="22"/>
      <c r="G7588" s="22"/>
      <c r="H7588" s="22"/>
      <c r="I7588" s="22"/>
      <c r="J7588" s="22"/>
      <c r="K7588" s="23">
        <v>1</v>
      </c>
      <c r="L7588" s="23">
        <v>1</v>
      </c>
      <c r="M7588" s="21" t="s">
        <v>50</v>
      </c>
      <c r="N7588" s="21" t="s">
        <v>50</v>
      </c>
      <c r="O7588" s="22"/>
      <c r="P7588" s="22"/>
    </row>
    <row r="7589" spans="1:16" ht="45" x14ac:dyDescent="0.25">
      <c r="A7589" s="21" t="s">
        <v>11276</v>
      </c>
      <c r="B7589" s="21" t="s">
        <v>49</v>
      </c>
      <c r="C7589" s="22"/>
      <c r="D7589" s="22"/>
      <c r="E7589" s="22"/>
      <c r="F7589" s="22"/>
      <c r="G7589" s="22"/>
      <c r="H7589" s="22"/>
      <c r="I7589" s="22"/>
      <c r="J7589" s="22"/>
      <c r="K7589" s="23">
        <v>1</v>
      </c>
      <c r="L7589" s="23">
        <v>1</v>
      </c>
      <c r="M7589" s="21" t="s">
        <v>50</v>
      </c>
      <c r="N7589" s="21" t="s">
        <v>50</v>
      </c>
      <c r="O7589" s="22"/>
      <c r="P7589" s="22"/>
    </row>
    <row r="7590" spans="1:16" ht="45" x14ac:dyDescent="0.25">
      <c r="A7590" s="21" t="s">
        <v>11277</v>
      </c>
      <c r="B7590" s="21" t="s">
        <v>49</v>
      </c>
      <c r="C7590" s="22"/>
      <c r="D7590" s="22"/>
      <c r="E7590" s="22"/>
      <c r="F7590" s="22"/>
      <c r="G7590" s="22"/>
      <c r="H7590" s="22"/>
      <c r="I7590" s="22"/>
      <c r="J7590" s="22"/>
      <c r="K7590" s="23">
        <v>1</v>
      </c>
      <c r="L7590" s="23">
        <v>1</v>
      </c>
      <c r="M7590" s="21" t="s">
        <v>50</v>
      </c>
      <c r="N7590" s="21" t="s">
        <v>50</v>
      </c>
      <c r="O7590" s="22"/>
      <c r="P7590" s="22"/>
    </row>
    <row r="7591" spans="1:16" ht="45" x14ac:dyDescent="0.25">
      <c r="A7591" s="21" t="s">
        <v>11278</v>
      </c>
      <c r="B7591" s="21" t="s">
        <v>49</v>
      </c>
      <c r="C7591" s="22"/>
      <c r="D7591" s="22"/>
      <c r="E7591" s="22"/>
      <c r="F7591" s="22"/>
      <c r="G7591" s="22"/>
      <c r="H7591" s="22"/>
      <c r="I7591" s="22"/>
      <c r="J7591" s="22"/>
      <c r="K7591" s="23">
        <v>1</v>
      </c>
      <c r="L7591" s="23">
        <v>1</v>
      </c>
      <c r="M7591" s="21" t="s">
        <v>50</v>
      </c>
      <c r="N7591" s="21" t="s">
        <v>50</v>
      </c>
      <c r="O7591" s="22"/>
      <c r="P7591" s="22"/>
    </row>
    <row r="7592" spans="1:16" ht="45" x14ac:dyDescent="0.25">
      <c r="A7592" s="21" t="s">
        <v>11279</v>
      </c>
      <c r="B7592" s="21" t="s">
        <v>49</v>
      </c>
      <c r="C7592" s="22"/>
      <c r="D7592" s="22"/>
      <c r="E7592" s="22"/>
      <c r="F7592" s="22"/>
      <c r="G7592" s="22"/>
      <c r="H7592" s="22"/>
      <c r="I7592" s="22"/>
      <c r="J7592" s="22"/>
      <c r="K7592" s="23">
        <v>1</v>
      </c>
      <c r="L7592" s="23">
        <v>1</v>
      </c>
      <c r="M7592" s="21" t="s">
        <v>50</v>
      </c>
      <c r="N7592" s="21" t="s">
        <v>50</v>
      </c>
      <c r="O7592" s="22"/>
      <c r="P7592" s="22"/>
    </row>
    <row r="7593" spans="1:16" ht="45" x14ac:dyDescent="0.25">
      <c r="A7593" s="21" t="s">
        <v>11280</v>
      </c>
      <c r="B7593" s="21" t="s">
        <v>49</v>
      </c>
      <c r="C7593" s="22"/>
      <c r="D7593" s="22"/>
      <c r="E7593" s="22"/>
      <c r="F7593" s="22"/>
      <c r="G7593" s="22"/>
      <c r="H7593" s="22"/>
      <c r="I7593" s="22"/>
      <c r="J7593" s="22"/>
      <c r="K7593" s="23">
        <v>1</v>
      </c>
      <c r="L7593" s="23">
        <v>1</v>
      </c>
      <c r="M7593" s="21" t="s">
        <v>50</v>
      </c>
      <c r="N7593" s="21" t="s">
        <v>50</v>
      </c>
      <c r="O7593" s="22"/>
      <c r="P7593" s="22"/>
    </row>
    <row r="7594" spans="1:16" ht="45" x14ac:dyDescent="0.25">
      <c r="A7594" s="21" t="s">
        <v>11281</v>
      </c>
      <c r="B7594" s="21" t="s">
        <v>49</v>
      </c>
      <c r="C7594" s="22"/>
      <c r="D7594" s="22"/>
      <c r="E7594" s="22"/>
      <c r="F7594" s="22"/>
      <c r="G7594" s="22"/>
      <c r="H7594" s="22"/>
      <c r="I7594" s="22"/>
      <c r="J7594" s="22"/>
      <c r="K7594" s="23">
        <v>1</v>
      </c>
      <c r="L7594" s="23">
        <v>1</v>
      </c>
      <c r="M7594" s="21" t="s">
        <v>50</v>
      </c>
      <c r="N7594" s="21" t="s">
        <v>50</v>
      </c>
      <c r="O7594" s="22"/>
      <c r="P7594" s="22"/>
    </row>
    <row r="7595" spans="1:16" ht="45" x14ac:dyDescent="0.25">
      <c r="A7595" s="21" t="s">
        <v>11282</v>
      </c>
      <c r="B7595" s="21" t="s">
        <v>49</v>
      </c>
      <c r="C7595" s="22"/>
      <c r="D7595" s="22"/>
      <c r="E7595" s="22"/>
      <c r="F7595" s="22"/>
      <c r="G7595" s="22"/>
      <c r="H7595" s="22"/>
      <c r="I7595" s="22"/>
      <c r="J7595" s="22"/>
      <c r="K7595" s="23">
        <v>1</v>
      </c>
      <c r="L7595" s="23">
        <v>1</v>
      </c>
      <c r="M7595" s="21" t="s">
        <v>50</v>
      </c>
      <c r="N7595" s="21" t="s">
        <v>50</v>
      </c>
      <c r="O7595" s="22"/>
      <c r="P7595" s="22"/>
    </row>
    <row r="7596" spans="1:16" ht="45" x14ac:dyDescent="0.25">
      <c r="A7596" s="21" t="s">
        <v>11283</v>
      </c>
      <c r="B7596" s="21" t="s">
        <v>49</v>
      </c>
      <c r="C7596" s="22"/>
      <c r="D7596" s="22"/>
      <c r="E7596" s="22"/>
      <c r="F7596" s="22"/>
      <c r="G7596" s="22"/>
      <c r="H7596" s="22"/>
      <c r="I7596" s="22"/>
      <c r="J7596" s="22"/>
      <c r="K7596" s="23">
        <v>1</v>
      </c>
      <c r="L7596" s="23">
        <v>1</v>
      </c>
      <c r="M7596" s="21" t="s">
        <v>50</v>
      </c>
      <c r="N7596" s="21" t="s">
        <v>50</v>
      </c>
      <c r="O7596" s="22"/>
      <c r="P7596" s="22"/>
    </row>
    <row r="7597" spans="1:16" ht="45" x14ac:dyDescent="0.25">
      <c r="A7597" s="21" t="s">
        <v>11284</v>
      </c>
      <c r="B7597" s="21" t="s">
        <v>49</v>
      </c>
      <c r="C7597" s="22"/>
      <c r="D7597" s="22"/>
      <c r="E7597" s="22"/>
      <c r="F7597" s="22"/>
      <c r="G7597" s="22"/>
      <c r="H7597" s="22"/>
      <c r="I7597" s="22"/>
      <c r="J7597" s="22"/>
      <c r="K7597" s="23">
        <v>1</v>
      </c>
      <c r="L7597" s="23">
        <v>1</v>
      </c>
      <c r="M7597" s="21" t="s">
        <v>50</v>
      </c>
      <c r="N7597" s="21" t="s">
        <v>50</v>
      </c>
      <c r="O7597" s="22"/>
      <c r="P7597" s="22"/>
    </row>
    <row r="7598" spans="1:16" ht="45" x14ac:dyDescent="0.25">
      <c r="A7598" s="21" t="s">
        <v>11285</v>
      </c>
      <c r="B7598" s="21" t="s">
        <v>49</v>
      </c>
      <c r="C7598" s="22"/>
      <c r="D7598" s="22"/>
      <c r="E7598" s="22"/>
      <c r="F7598" s="22"/>
      <c r="G7598" s="22"/>
      <c r="H7598" s="22"/>
      <c r="I7598" s="22"/>
      <c r="J7598" s="22"/>
      <c r="K7598" s="23">
        <v>1</v>
      </c>
      <c r="L7598" s="23">
        <v>1</v>
      </c>
      <c r="M7598" s="21" t="s">
        <v>50</v>
      </c>
      <c r="N7598" s="21" t="s">
        <v>50</v>
      </c>
      <c r="O7598" s="22"/>
      <c r="P7598" s="22"/>
    </row>
    <row r="7599" spans="1:16" ht="45" x14ac:dyDescent="0.25">
      <c r="A7599" s="21" t="s">
        <v>11286</v>
      </c>
      <c r="B7599" s="21" t="s">
        <v>49</v>
      </c>
      <c r="C7599" s="22"/>
      <c r="D7599" s="22"/>
      <c r="E7599" s="22"/>
      <c r="F7599" s="22"/>
      <c r="G7599" s="22"/>
      <c r="H7599" s="22"/>
      <c r="I7599" s="22"/>
      <c r="J7599" s="22"/>
      <c r="K7599" s="23">
        <v>1</v>
      </c>
      <c r="L7599" s="23">
        <v>1</v>
      </c>
      <c r="M7599" s="21" t="s">
        <v>50</v>
      </c>
      <c r="N7599" s="21" t="s">
        <v>50</v>
      </c>
      <c r="O7599" s="22"/>
      <c r="P7599" s="22"/>
    </row>
    <row r="7600" spans="1:16" ht="45" x14ac:dyDescent="0.25">
      <c r="A7600" s="21" t="s">
        <v>11287</v>
      </c>
      <c r="B7600" s="21" t="s">
        <v>49</v>
      </c>
      <c r="C7600" s="22"/>
      <c r="D7600" s="22"/>
      <c r="E7600" s="22"/>
      <c r="F7600" s="22"/>
      <c r="G7600" s="22"/>
      <c r="H7600" s="22"/>
      <c r="I7600" s="22"/>
      <c r="J7600" s="22"/>
      <c r="K7600" s="23">
        <v>1</v>
      </c>
      <c r="L7600" s="23">
        <v>1</v>
      </c>
      <c r="M7600" s="21" t="s">
        <v>50</v>
      </c>
      <c r="N7600" s="21" t="s">
        <v>50</v>
      </c>
      <c r="O7600" s="22"/>
      <c r="P7600" s="22"/>
    </row>
    <row r="7601" spans="1:16" ht="45" x14ac:dyDescent="0.25">
      <c r="A7601" s="21" t="s">
        <v>11288</v>
      </c>
      <c r="B7601" s="21" t="s">
        <v>49</v>
      </c>
      <c r="C7601" s="22"/>
      <c r="D7601" s="22"/>
      <c r="E7601" s="22"/>
      <c r="F7601" s="22"/>
      <c r="G7601" s="22"/>
      <c r="H7601" s="22"/>
      <c r="I7601" s="22"/>
      <c r="J7601" s="22"/>
      <c r="K7601" s="23">
        <v>1</v>
      </c>
      <c r="L7601" s="23">
        <v>1</v>
      </c>
      <c r="M7601" s="21" t="s">
        <v>50</v>
      </c>
      <c r="N7601" s="21" t="s">
        <v>50</v>
      </c>
      <c r="O7601" s="22"/>
      <c r="P7601" s="22"/>
    </row>
    <row r="7602" spans="1:16" ht="45" x14ac:dyDescent="0.25">
      <c r="A7602" s="21" t="s">
        <v>11289</v>
      </c>
      <c r="B7602" s="21" t="s">
        <v>49</v>
      </c>
      <c r="C7602" s="22"/>
      <c r="D7602" s="22"/>
      <c r="E7602" s="22"/>
      <c r="F7602" s="22"/>
      <c r="G7602" s="22"/>
      <c r="H7602" s="22"/>
      <c r="I7602" s="22"/>
      <c r="J7602" s="22"/>
      <c r="K7602" s="23">
        <v>1</v>
      </c>
      <c r="L7602" s="23">
        <v>1</v>
      </c>
      <c r="M7602" s="21" t="s">
        <v>50</v>
      </c>
      <c r="N7602" s="21" t="s">
        <v>50</v>
      </c>
      <c r="O7602" s="22"/>
      <c r="P7602" s="22"/>
    </row>
    <row r="7603" spans="1:16" ht="45" x14ac:dyDescent="0.25">
      <c r="A7603" s="21" t="s">
        <v>11290</v>
      </c>
      <c r="B7603" s="21" t="s">
        <v>49</v>
      </c>
      <c r="C7603" s="22"/>
      <c r="D7603" s="22"/>
      <c r="E7603" s="22"/>
      <c r="F7603" s="22"/>
      <c r="G7603" s="22"/>
      <c r="H7603" s="22"/>
      <c r="I7603" s="22"/>
      <c r="J7603" s="22"/>
      <c r="K7603" s="23">
        <v>1</v>
      </c>
      <c r="L7603" s="23">
        <v>1</v>
      </c>
      <c r="M7603" s="21" t="s">
        <v>50</v>
      </c>
      <c r="N7603" s="21" t="s">
        <v>50</v>
      </c>
      <c r="O7603" s="22"/>
      <c r="P7603" s="22"/>
    </row>
    <row r="7604" spans="1:16" ht="45" x14ac:dyDescent="0.25">
      <c r="A7604" s="21" t="s">
        <v>11291</v>
      </c>
      <c r="B7604" s="21" t="s">
        <v>49</v>
      </c>
      <c r="C7604" s="22"/>
      <c r="D7604" s="22"/>
      <c r="E7604" s="22"/>
      <c r="F7604" s="22"/>
      <c r="G7604" s="22"/>
      <c r="H7604" s="22"/>
      <c r="I7604" s="22"/>
      <c r="J7604" s="22"/>
      <c r="K7604" s="23">
        <v>1</v>
      </c>
      <c r="L7604" s="23">
        <v>1</v>
      </c>
      <c r="M7604" s="21" t="s">
        <v>50</v>
      </c>
      <c r="N7604" s="21" t="s">
        <v>50</v>
      </c>
      <c r="O7604" s="22"/>
      <c r="P7604" s="22"/>
    </row>
    <row r="7605" spans="1:16" ht="45" x14ac:dyDescent="0.25">
      <c r="A7605" s="21" t="s">
        <v>11292</v>
      </c>
      <c r="B7605" s="21" t="s">
        <v>49</v>
      </c>
      <c r="C7605" s="22"/>
      <c r="D7605" s="22"/>
      <c r="E7605" s="22"/>
      <c r="F7605" s="22"/>
      <c r="G7605" s="22"/>
      <c r="H7605" s="22"/>
      <c r="I7605" s="22"/>
      <c r="J7605" s="22"/>
      <c r="K7605" s="23">
        <v>1</v>
      </c>
      <c r="L7605" s="23">
        <v>1</v>
      </c>
      <c r="M7605" s="21" t="s">
        <v>50</v>
      </c>
      <c r="N7605" s="21" t="s">
        <v>50</v>
      </c>
      <c r="O7605" s="22"/>
      <c r="P7605" s="22"/>
    </row>
    <row r="7606" spans="1:16" ht="45" x14ac:dyDescent="0.25">
      <c r="A7606" s="21" t="s">
        <v>11293</v>
      </c>
      <c r="B7606" s="21" t="s">
        <v>49</v>
      </c>
      <c r="C7606" s="22"/>
      <c r="D7606" s="22"/>
      <c r="E7606" s="22"/>
      <c r="F7606" s="22"/>
      <c r="G7606" s="22"/>
      <c r="H7606" s="22"/>
      <c r="I7606" s="22"/>
      <c r="J7606" s="22"/>
      <c r="K7606" s="23">
        <v>1</v>
      </c>
      <c r="L7606" s="23">
        <v>1</v>
      </c>
      <c r="M7606" s="21" t="s">
        <v>50</v>
      </c>
      <c r="N7606" s="21" t="s">
        <v>50</v>
      </c>
      <c r="O7606" s="22"/>
      <c r="P7606" s="22"/>
    </row>
    <row r="7607" spans="1:16" ht="45" x14ac:dyDescent="0.25">
      <c r="A7607" s="21" t="s">
        <v>11294</v>
      </c>
      <c r="B7607" s="21" t="s">
        <v>49</v>
      </c>
      <c r="C7607" s="22"/>
      <c r="D7607" s="22"/>
      <c r="E7607" s="22"/>
      <c r="F7607" s="22"/>
      <c r="G7607" s="22"/>
      <c r="H7607" s="22"/>
      <c r="I7607" s="22"/>
      <c r="J7607" s="22"/>
      <c r="K7607" s="23">
        <v>1</v>
      </c>
      <c r="L7607" s="23">
        <v>1</v>
      </c>
      <c r="M7607" s="21" t="s">
        <v>50</v>
      </c>
      <c r="N7607" s="21" t="s">
        <v>50</v>
      </c>
      <c r="O7607" s="22"/>
      <c r="P7607" s="22"/>
    </row>
    <row r="7608" spans="1:16" ht="45" x14ac:dyDescent="0.25">
      <c r="A7608" s="21" t="s">
        <v>5015</v>
      </c>
      <c r="B7608" s="21" t="s">
        <v>49</v>
      </c>
      <c r="C7608" s="23">
        <v>89160958.430000007</v>
      </c>
      <c r="D7608" s="23">
        <v>77.790000000000006</v>
      </c>
      <c r="E7608" s="23">
        <v>58167355.229999997</v>
      </c>
      <c r="F7608" s="23">
        <v>66.010000000000005</v>
      </c>
      <c r="G7608" s="23">
        <v>46155312.990000002</v>
      </c>
      <c r="H7608" s="23">
        <v>60.21</v>
      </c>
      <c r="I7608" s="23">
        <v>54763152.420000002</v>
      </c>
      <c r="J7608" s="23">
        <v>68.989999999999995</v>
      </c>
      <c r="K7608" s="23">
        <v>1</v>
      </c>
      <c r="L7608" s="23">
        <v>1</v>
      </c>
      <c r="M7608" s="21" t="s">
        <v>50</v>
      </c>
      <c r="N7608" s="21" t="s">
        <v>58</v>
      </c>
      <c r="O7608" s="22"/>
      <c r="P7608" s="23">
        <v>818468.25</v>
      </c>
    </row>
    <row r="7609" spans="1:16" ht="45" x14ac:dyDescent="0.25">
      <c r="A7609" s="21" t="s">
        <v>11295</v>
      </c>
      <c r="B7609" s="21" t="s">
        <v>49</v>
      </c>
      <c r="C7609" s="22"/>
      <c r="D7609" s="22"/>
      <c r="E7609" s="22"/>
      <c r="F7609" s="22"/>
      <c r="G7609" s="22"/>
      <c r="H7609" s="22"/>
      <c r="I7609" s="22"/>
      <c r="J7609" s="22"/>
      <c r="K7609" s="23">
        <v>1</v>
      </c>
      <c r="L7609" s="23">
        <v>1</v>
      </c>
      <c r="M7609" s="21" t="s">
        <v>50</v>
      </c>
      <c r="N7609" s="21" t="s">
        <v>50</v>
      </c>
      <c r="O7609" s="22"/>
      <c r="P7609" s="22"/>
    </row>
    <row r="7610" spans="1:16" ht="45" x14ac:dyDescent="0.25">
      <c r="A7610" s="21" t="s">
        <v>5017</v>
      </c>
      <c r="B7610" s="21" t="s">
        <v>49</v>
      </c>
      <c r="C7610" s="23">
        <v>39855631.100000001</v>
      </c>
      <c r="D7610" s="23">
        <v>428.53</v>
      </c>
      <c r="E7610" s="23">
        <v>30470099.530000001</v>
      </c>
      <c r="F7610" s="23">
        <v>323.3</v>
      </c>
      <c r="G7610" s="23">
        <v>33271408.059999999</v>
      </c>
      <c r="H7610" s="23">
        <v>394.95</v>
      </c>
      <c r="I7610" s="23">
        <v>24243907.690000001</v>
      </c>
      <c r="J7610" s="23">
        <v>336.71</v>
      </c>
      <c r="K7610" s="23">
        <v>1</v>
      </c>
      <c r="L7610" s="23">
        <v>1</v>
      </c>
      <c r="M7610" s="21" t="s">
        <v>50</v>
      </c>
      <c r="N7610" s="21" t="s">
        <v>1462</v>
      </c>
      <c r="O7610" s="22"/>
      <c r="P7610" s="23">
        <v>76880</v>
      </c>
    </row>
    <row r="7611" spans="1:16" ht="45" x14ac:dyDescent="0.25">
      <c r="A7611" s="21" t="s">
        <v>11296</v>
      </c>
      <c r="B7611" s="21" t="s">
        <v>198</v>
      </c>
      <c r="C7611" s="22"/>
      <c r="D7611" s="22"/>
      <c r="E7611" s="22"/>
      <c r="F7611" s="22"/>
      <c r="G7611" s="22"/>
      <c r="H7611" s="22"/>
      <c r="I7611" s="22"/>
      <c r="J7611" s="22"/>
      <c r="K7611" s="23">
        <v>1</v>
      </c>
      <c r="L7611" s="23">
        <v>1</v>
      </c>
      <c r="M7611" s="21" t="s">
        <v>50</v>
      </c>
      <c r="N7611" s="21" t="s">
        <v>50</v>
      </c>
      <c r="O7611" s="22"/>
      <c r="P7611" s="22"/>
    </row>
    <row r="7612" spans="1:16" ht="45" x14ac:dyDescent="0.25">
      <c r="A7612" s="21" t="s">
        <v>11297</v>
      </c>
      <c r="B7612" s="21" t="s">
        <v>49</v>
      </c>
      <c r="C7612" s="22"/>
      <c r="D7612" s="22"/>
      <c r="E7612" s="22"/>
      <c r="F7612" s="22"/>
      <c r="G7612" s="22"/>
      <c r="H7612" s="22"/>
      <c r="I7612" s="22"/>
      <c r="J7612" s="22"/>
      <c r="K7612" s="23">
        <v>1</v>
      </c>
      <c r="L7612" s="23">
        <v>1</v>
      </c>
      <c r="M7612" s="21" t="s">
        <v>50</v>
      </c>
      <c r="N7612" s="21" t="s">
        <v>50</v>
      </c>
      <c r="O7612" s="22"/>
      <c r="P7612" s="22"/>
    </row>
    <row r="7613" spans="1:16" ht="45" x14ac:dyDescent="0.25">
      <c r="A7613" s="21" t="s">
        <v>11298</v>
      </c>
      <c r="B7613" s="21" t="s">
        <v>49</v>
      </c>
      <c r="C7613" s="22"/>
      <c r="D7613" s="22"/>
      <c r="E7613" s="22"/>
      <c r="F7613" s="22"/>
      <c r="G7613" s="22"/>
      <c r="H7613" s="22"/>
      <c r="I7613" s="22"/>
      <c r="J7613" s="22"/>
      <c r="K7613" s="23">
        <v>1</v>
      </c>
      <c r="L7613" s="23">
        <v>1</v>
      </c>
      <c r="M7613" s="21" t="s">
        <v>50</v>
      </c>
      <c r="N7613" s="21" t="s">
        <v>50</v>
      </c>
      <c r="O7613" s="22"/>
      <c r="P7613" s="22"/>
    </row>
    <row r="7614" spans="1:16" ht="45" x14ac:dyDescent="0.25">
      <c r="A7614" s="21" t="s">
        <v>11299</v>
      </c>
      <c r="B7614" s="21" t="s">
        <v>49</v>
      </c>
      <c r="C7614" s="22"/>
      <c r="D7614" s="22"/>
      <c r="E7614" s="22"/>
      <c r="F7614" s="22"/>
      <c r="G7614" s="22"/>
      <c r="H7614" s="22"/>
      <c r="I7614" s="22"/>
      <c r="J7614" s="22"/>
      <c r="K7614" s="23">
        <v>1</v>
      </c>
      <c r="L7614" s="23">
        <v>1</v>
      </c>
      <c r="M7614" s="21" t="s">
        <v>50</v>
      </c>
      <c r="N7614" s="21" t="s">
        <v>50</v>
      </c>
      <c r="O7614" s="22"/>
      <c r="P7614" s="22"/>
    </row>
    <row r="7615" spans="1:16" ht="45" x14ac:dyDescent="0.25">
      <c r="A7615" s="21" t="s">
        <v>11300</v>
      </c>
      <c r="B7615" s="21" t="s">
        <v>49</v>
      </c>
      <c r="C7615" s="22"/>
      <c r="D7615" s="22"/>
      <c r="E7615" s="22"/>
      <c r="F7615" s="22"/>
      <c r="G7615" s="22"/>
      <c r="H7615" s="22"/>
      <c r="I7615" s="22"/>
      <c r="J7615" s="22"/>
      <c r="K7615" s="23">
        <v>1</v>
      </c>
      <c r="L7615" s="23">
        <v>1</v>
      </c>
      <c r="M7615" s="21" t="s">
        <v>50</v>
      </c>
      <c r="N7615" s="21" t="s">
        <v>50</v>
      </c>
      <c r="O7615" s="22"/>
      <c r="P7615" s="22"/>
    </row>
    <row r="7616" spans="1:16" ht="45" x14ac:dyDescent="0.25">
      <c r="A7616" s="21" t="s">
        <v>858</v>
      </c>
      <c r="B7616" s="21" t="s">
        <v>49</v>
      </c>
      <c r="C7616" s="23">
        <v>33812516.380000003</v>
      </c>
      <c r="D7616" s="23">
        <v>7.6</v>
      </c>
      <c r="E7616" s="23">
        <v>20491189.18</v>
      </c>
      <c r="F7616" s="23">
        <v>17.71</v>
      </c>
      <c r="G7616" s="23">
        <v>22805461.420000002</v>
      </c>
      <c r="H7616" s="23">
        <v>25.37</v>
      </c>
      <c r="I7616" s="23">
        <v>30208540.539999999</v>
      </c>
      <c r="J7616" s="23">
        <v>32</v>
      </c>
      <c r="K7616" s="23">
        <v>1</v>
      </c>
      <c r="L7616" s="23">
        <v>1</v>
      </c>
      <c r="M7616" s="21" t="s">
        <v>50</v>
      </c>
      <c r="N7616" s="21" t="s">
        <v>58</v>
      </c>
      <c r="O7616" s="22"/>
      <c r="P7616" s="23">
        <v>1423055.75</v>
      </c>
    </row>
    <row r="7617" spans="1:16" ht="45" x14ac:dyDescent="0.25">
      <c r="A7617" s="21" t="s">
        <v>11301</v>
      </c>
      <c r="B7617" s="21" t="s">
        <v>49</v>
      </c>
      <c r="C7617" s="22"/>
      <c r="D7617" s="22"/>
      <c r="E7617" s="22"/>
      <c r="F7617" s="22"/>
      <c r="G7617" s="22"/>
      <c r="H7617" s="22"/>
      <c r="I7617" s="22"/>
      <c r="J7617" s="22"/>
      <c r="K7617" s="23">
        <v>1</v>
      </c>
      <c r="L7617" s="23">
        <v>1</v>
      </c>
      <c r="M7617" s="21" t="s">
        <v>50</v>
      </c>
      <c r="N7617" s="21" t="s">
        <v>50</v>
      </c>
      <c r="O7617" s="22"/>
      <c r="P7617" s="22"/>
    </row>
    <row r="7618" spans="1:16" ht="45" x14ac:dyDescent="0.25">
      <c r="A7618" s="21" t="s">
        <v>11302</v>
      </c>
      <c r="B7618" s="21" t="s">
        <v>49</v>
      </c>
      <c r="C7618" s="22"/>
      <c r="D7618" s="22"/>
      <c r="E7618" s="22"/>
      <c r="F7618" s="22"/>
      <c r="G7618" s="22"/>
      <c r="H7618" s="22"/>
      <c r="I7618" s="22"/>
      <c r="J7618" s="22"/>
      <c r="K7618" s="23">
        <v>1</v>
      </c>
      <c r="L7618" s="23">
        <v>1</v>
      </c>
      <c r="M7618" s="21" t="s">
        <v>50</v>
      </c>
      <c r="N7618" s="21" t="s">
        <v>50</v>
      </c>
      <c r="O7618" s="22"/>
      <c r="P7618" s="22"/>
    </row>
    <row r="7619" spans="1:16" ht="45" x14ac:dyDescent="0.25">
      <c r="A7619" s="21" t="s">
        <v>11303</v>
      </c>
      <c r="B7619" s="21" t="s">
        <v>49</v>
      </c>
      <c r="C7619" s="22"/>
      <c r="D7619" s="22"/>
      <c r="E7619" s="22"/>
      <c r="F7619" s="22"/>
      <c r="G7619" s="22"/>
      <c r="H7619" s="22"/>
      <c r="I7619" s="22"/>
      <c r="J7619" s="22"/>
      <c r="K7619" s="23">
        <v>1</v>
      </c>
      <c r="L7619" s="23">
        <v>1</v>
      </c>
      <c r="M7619" s="21" t="s">
        <v>50</v>
      </c>
      <c r="N7619" s="21" t="s">
        <v>50</v>
      </c>
      <c r="O7619" s="22"/>
      <c r="P7619" s="22"/>
    </row>
    <row r="7620" spans="1:16" ht="45" x14ac:dyDescent="0.25">
      <c r="A7620" s="21" t="s">
        <v>11304</v>
      </c>
      <c r="B7620" s="21" t="s">
        <v>49</v>
      </c>
      <c r="C7620" s="22"/>
      <c r="D7620" s="22"/>
      <c r="E7620" s="22"/>
      <c r="F7620" s="22"/>
      <c r="G7620" s="22"/>
      <c r="H7620" s="22"/>
      <c r="I7620" s="22"/>
      <c r="J7620" s="22"/>
      <c r="K7620" s="23">
        <v>1</v>
      </c>
      <c r="L7620" s="23">
        <v>1</v>
      </c>
      <c r="M7620" s="21" t="s">
        <v>50</v>
      </c>
      <c r="N7620" s="21" t="s">
        <v>50</v>
      </c>
      <c r="O7620" s="22"/>
      <c r="P7620" s="22"/>
    </row>
    <row r="7621" spans="1:16" ht="45" x14ac:dyDescent="0.25">
      <c r="A7621" s="21" t="s">
        <v>11305</v>
      </c>
      <c r="B7621" s="21" t="s">
        <v>49</v>
      </c>
      <c r="C7621" s="22"/>
      <c r="D7621" s="22"/>
      <c r="E7621" s="22"/>
      <c r="F7621" s="22"/>
      <c r="G7621" s="22"/>
      <c r="H7621" s="22"/>
      <c r="I7621" s="22"/>
      <c r="J7621" s="22"/>
      <c r="K7621" s="23">
        <v>1</v>
      </c>
      <c r="L7621" s="23">
        <v>1</v>
      </c>
      <c r="M7621" s="21" t="s">
        <v>50</v>
      </c>
      <c r="N7621" s="21" t="s">
        <v>50</v>
      </c>
      <c r="O7621" s="22"/>
      <c r="P7621" s="22"/>
    </row>
    <row r="7622" spans="1:16" ht="45" x14ac:dyDescent="0.25">
      <c r="A7622" s="21" t="s">
        <v>11306</v>
      </c>
      <c r="B7622" s="21" t="s">
        <v>49</v>
      </c>
      <c r="C7622" s="22"/>
      <c r="D7622" s="22"/>
      <c r="E7622" s="22"/>
      <c r="F7622" s="22"/>
      <c r="G7622" s="22"/>
      <c r="H7622" s="22"/>
      <c r="I7622" s="22"/>
      <c r="J7622" s="22"/>
      <c r="K7622" s="23">
        <v>1</v>
      </c>
      <c r="L7622" s="23">
        <v>1</v>
      </c>
      <c r="M7622" s="21" t="s">
        <v>50</v>
      </c>
      <c r="N7622" s="21" t="s">
        <v>50</v>
      </c>
      <c r="O7622" s="22"/>
      <c r="P7622" s="22"/>
    </row>
    <row r="7623" spans="1:16" ht="45" x14ac:dyDescent="0.25">
      <c r="A7623" s="21" t="s">
        <v>11307</v>
      </c>
      <c r="B7623" s="21" t="s">
        <v>49</v>
      </c>
      <c r="C7623" s="22"/>
      <c r="D7623" s="22"/>
      <c r="E7623" s="22"/>
      <c r="F7623" s="22"/>
      <c r="G7623" s="22"/>
      <c r="H7623" s="22"/>
      <c r="I7623" s="22"/>
      <c r="J7623" s="22"/>
      <c r="K7623" s="23">
        <v>1</v>
      </c>
      <c r="L7623" s="23">
        <v>1</v>
      </c>
      <c r="M7623" s="21" t="s">
        <v>50</v>
      </c>
      <c r="N7623" s="21" t="s">
        <v>50</v>
      </c>
      <c r="O7623" s="22"/>
      <c r="P7623" s="22"/>
    </row>
    <row r="7624" spans="1:16" ht="45" x14ac:dyDescent="0.25">
      <c r="A7624" s="21" t="s">
        <v>11308</v>
      </c>
      <c r="B7624" s="21" t="s">
        <v>49</v>
      </c>
      <c r="C7624" s="22"/>
      <c r="D7624" s="22"/>
      <c r="E7624" s="22"/>
      <c r="F7624" s="22"/>
      <c r="G7624" s="22"/>
      <c r="H7624" s="22"/>
      <c r="I7624" s="22"/>
      <c r="J7624" s="22"/>
      <c r="K7624" s="23">
        <v>1</v>
      </c>
      <c r="L7624" s="23">
        <v>1</v>
      </c>
      <c r="M7624" s="21" t="s">
        <v>50</v>
      </c>
      <c r="N7624" s="21" t="s">
        <v>50</v>
      </c>
      <c r="O7624" s="22"/>
      <c r="P7624" s="22"/>
    </row>
    <row r="7625" spans="1:16" ht="45" x14ac:dyDescent="0.25">
      <c r="A7625" s="21" t="s">
        <v>11309</v>
      </c>
      <c r="B7625" s="21" t="s">
        <v>49</v>
      </c>
      <c r="C7625" s="22"/>
      <c r="D7625" s="22"/>
      <c r="E7625" s="22"/>
      <c r="F7625" s="22"/>
      <c r="G7625" s="22"/>
      <c r="H7625" s="22"/>
      <c r="I7625" s="22"/>
      <c r="J7625" s="22"/>
      <c r="K7625" s="23">
        <v>1</v>
      </c>
      <c r="L7625" s="23">
        <v>1</v>
      </c>
      <c r="M7625" s="21" t="s">
        <v>50</v>
      </c>
      <c r="N7625" s="21" t="s">
        <v>50</v>
      </c>
      <c r="O7625" s="22"/>
      <c r="P7625" s="22"/>
    </row>
    <row r="7626" spans="1:16" ht="45" x14ac:dyDescent="0.25">
      <c r="A7626" s="21" t="s">
        <v>11310</v>
      </c>
      <c r="B7626" s="21" t="s">
        <v>49</v>
      </c>
      <c r="C7626" s="22"/>
      <c r="D7626" s="22"/>
      <c r="E7626" s="22"/>
      <c r="F7626" s="22"/>
      <c r="G7626" s="22"/>
      <c r="H7626" s="22"/>
      <c r="I7626" s="22"/>
      <c r="J7626" s="22"/>
      <c r="K7626" s="23">
        <v>1</v>
      </c>
      <c r="L7626" s="23">
        <v>1</v>
      </c>
      <c r="M7626" s="21" t="s">
        <v>50</v>
      </c>
      <c r="N7626" s="21" t="s">
        <v>50</v>
      </c>
      <c r="O7626" s="22"/>
      <c r="P7626" s="22"/>
    </row>
    <row r="7627" spans="1:16" ht="45" x14ac:dyDescent="0.25">
      <c r="A7627" s="21" t="s">
        <v>11311</v>
      </c>
      <c r="B7627" s="21" t="s">
        <v>49</v>
      </c>
      <c r="C7627" s="22"/>
      <c r="D7627" s="22"/>
      <c r="E7627" s="22"/>
      <c r="F7627" s="22"/>
      <c r="G7627" s="22"/>
      <c r="H7627" s="22"/>
      <c r="I7627" s="22"/>
      <c r="J7627" s="22"/>
      <c r="K7627" s="23">
        <v>1</v>
      </c>
      <c r="L7627" s="23">
        <v>1</v>
      </c>
      <c r="M7627" s="21" t="s">
        <v>50</v>
      </c>
      <c r="N7627" s="21" t="s">
        <v>50</v>
      </c>
      <c r="O7627" s="22"/>
      <c r="P7627" s="22"/>
    </row>
    <row r="7628" spans="1:16" ht="45" x14ac:dyDescent="0.25">
      <c r="A7628" s="21" t="s">
        <v>11312</v>
      </c>
      <c r="B7628" s="21" t="s">
        <v>49</v>
      </c>
      <c r="C7628" s="22"/>
      <c r="D7628" s="22"/>
      <c r="E7628" s="22"/>
      <c r="F7628" s="22"/>
      <c r="G7628" s="22"/>
      <c r="H7628" s="22"/>
      <c r="I7628" s="22"/>
      <c r="J7628" s="22"/>
      <c r="K7628" s="23">
        <v>1</v>
      </c>
      <c r="L7628" s="23">
        <v>1</v>
      </c>
      <c r="M7628" s="21" t="s">
        <v>50</v>
      </c>
      <c r="N7628" s="21" t="s">
        <v>50</v>
      </c>
      <c r="O7628" s="22"/>
      <c r="P7628" s="22"/>
    </row>
    <row r="7629" spans="1:16" ht="45" x14ac:dyDescent="0.25">
      <c r="A7629" s="21" t="s">
        <v>11313</v>
      </c>
      <c r="B7629" s="21" t="s">
        <v>49</v>
      </c>
      <c r="C7629" s="22"/>
      <c r="D7629" s="22"/>
      <c r="E7629" s="22"/>
      <c r="F7629" s="22"/>
      <c r="G7629" s="22"/>
      <c r="H7629" s="22"/>
      <c r="I7629" s="22"/>
      <c r="J7629" s="22"/>
      <c r="K7629" s="23">
        <v>1</v>
      </c>
      <c r="L7629" s="23">
        <v>1</v>
      </c>
      <c r="M7629" s="21" t="s">
        <v>50</v>
      </c>
      <c r="N7629" s="21" t="s">
        <v>50</v>
      </c>
      <c r="O7629" s="22"/>
      <c r="P7629" s="22"/>
    </row>
    <row r="7630" spans="1:16" ht="45" x14ac:dyDescent="0.25">
      <c r="A7630" s="21" t="s">
        <v>859</v>
      </c>
      <c r="B7630" s="21" t="s">
        <v>49</v>
      </c>
      <c r="C7630" s="23">
        <v>11525060.960000001</v>
      </c>
      <c r="D7630" s="23">
        <v>158.08000000000001</v>
      </c>
      <c r="E7630" s="23">
        <v>13408000.130000001</v>
      </c>
      <c r="F7630" s="23">
        <v>118.11</v>
      </c>
      <c r="G7630" s="23">
        <v>20715940.379999999</v>
      </c>
      <c r="H7630" s="23">
        <v>184.83</v>
      </c>
      <c r="I7630" s="23">
        <v>16869326.960000001</v>
      </c>
      <c r="J7630" s="23">
        <v>169.48</v>
      </c>
      <c r="K7630" s="23">
        <v>1</v>
      </c>
      <c r="L7630" s="23">
        <v>1</v>
      </c>
      <c r="M7630" s="21" t="s">
        <v>50</v>
      </c>
      <c r="N7630" s="21" t="s">
        <v>1462</v>
      </c>
      <c r="O7630" s="22"/>
      <c r="P7630" s="23">
        <v>80207.75</v>
      </c>
    </row>
    <row r="7631" spans="1:16" ht="45" x14ac:dyDescent="0.25">
      <c r="A7631" s="21" t="s">
        <v>11314</v>
      </c>
      <c r="B7631" s="21" t="s">
        <v>49</v>
      </c>
      <c r="C7631" s="22"/>
      <c r="D7631" s="22"/>
      <c r="E7631" s="22"/>
      <c r="F7631" s="22"/>
      <c r="G7631" s="22"/>
      <c r="H7631" s="22"/>
      <c r="I7631" s="22"/>
      <c r="J7631" s="22"/>
      <c r="K7631" s="23">
        <v>1</v>
      </c>
      <c r="L7631" s="23">
        <v>1</v>
      </c>
      <c r="M7631" s="21" t="s">
        <v>50</v>
      </c>
      <c r="N7631" s="21" t="s">
        <v>50</v>
      </c>
      <c r="O7631" s="22"/>
      <c r="P7631" s="22"/>
    </row>
    <row r="7632" spans="1:16" ht="45" x14ac:dyDescent="0.25">
      <c r="A7632" s="21" t="s">
        <v>11315</v>
      </c>
      <c r="B7632" s="21" t="s">
        <v>49</v>
      </c>
      <c r="C7632" s="22"/>
      <c r="D7632" s="22"/>
      <c r="E7632" s="22"/>
      <c r="F7632" s="22"/>
      <c r="G7632" s="22"/>
      <c r="H7632" s="22"/>
      <c r="I7632" s="22"/>
      <c r="J7632" s="22"/>
      <c r="K7632" s="23">
        <v>1</v>
      </c>
      <c r="L7632" s="23">
        <v>1</v>
      </c>
      <c r="M7632" s="21" t="s">
        <v>50</v>
      </c>
      <c r="N7632" s="21" t="s">
        <v>50</v>
      </c>
      <c r="O7632" s="22"/>
      <c r="P7632" s="22"/>
    </row>
    <row r="7633" spans="1:16" ht="45" x14ac:dyDescent="0.25">
      <c r="A7633" s="21" t="s">
        <v>11316</v>
      </c>
      <c r="B7633" s="21" t="s">
        <v>49</v>
      </c>
      <c r="C7633" s="22"/>
      <c r="D7633" s="22"/>
      <c r="E7633" s="22"/>
      <c r="F7633" s="22"/>
      <c r="G7633" s="22"/>
      <c r="H7633" s="22"/>
      <c r="I7633" s="22"/>
      <c r="J7633" s="22"/>
      <c r="K7633" s="23">
        <v>1</v>
      </c>
      <c r="L7633" s="23">
        <v>1</v>
      </c>
      <c r="M7633" s="21" t="s">
        <v>50</v>
      </c>
      <c r="N7633" s="21" t="s">
        <v>50</v>
      </c>
      <c r="O7633" s="22"/>
      <c r="P7633" s="22"/>
    </row>
    <row r="7634" spans="1:16" ht="45" x14ac:dyDescent="0.25">
      <c r="A7634" s="21" t="s">
        <v>11317</v>
      </c>
      <c r="B7634" s="21" t="s">
        <v>49</v>
      </c>
      <c r="C7634" s="22"/>
      <c r="D7634" s="22"/>
      <c r="E7634" s="22"/>
      <c r="F7634" s="22"/>
      <c r="G7634" s="22"/>
      <c r="H7634" s="22"/>
      <c r="I7634" s="22"/>
      <c r="J7634" s="22"/>
      <c r="K7634" s="23">
        <v>1</v>
      </c>
      <c r="L7634" s="23">
        <v>1</v>
      </c>
      <c r="M7634" s="21" t="s">
        <v>50</v>
      </c>
      <c r="N7634" s="21" t="s">
        <v>50</v>
      </c>
      <c r="O7634" s="22"/>
      <c r="P7634" s="22"/>
    </row>
    <row r="7635" spans="1:16" ht="45" x14ac:dyDescent="0.25">
      <c r="A7635" s="21" t="s">
        <v>11318</v>
      </c>
      <c r="B7635" s="21" t="s">
        <v>49</v>
      </c>
      <c r="C7635" s="22"/>
      <c r="D7635" s="22"/>
      <c r="E7635" s="22"/>
      <c r="F7635" s="22"/>
      <c r="G7635" s="22"/>
      <c r="H7635" s="22"/>
      <c r="I7635" s="22"/>
      <c r="J7635" s="22"/>
      <c r="K7635" s="23">
        <v>1</v>
      </c>
      <c r="L7635" s="23">
        <v>1</v>
      </c>
      <c r="M7635" s="21" t="s">
        <v>50</v>
      </c>
      <c r="N7635" s="21" t="s">
        <v>50</v>
      </c>
      <c r="O7635" s="22"/>
      <c r="P7635" s="22"/>
    </row>
    <row r="7636" spans="1:16" ht="45" x14ac:dyDescent="0.25">
      <c r="A7636" s="21" t="s">
        <v>11319</v>
      </c>
      <c r="B7636" s="21" t="s">
        <v>49</v>
      </c>
      <c r="C7636" s="22"/>
      <c r="D7636" s="22"/>
      <c r="E7636" s="22"/>
      <c r="F7636" s="22"/>
      <c r="G7636" s="22"/>
      <c r="H7636" s="22"/>
      <c r="I7636" s="22"/>
      <c r="J7636" s="22"/>
      <c r="K7636" s="23">
        <v>1</v>
      </c>
      <c r="L7636" s="23">
        <v>1</v>
      </c>
      <c r="M7636" s="21" t="s">
        <v>50</v>
      </c>
      <c r="N7636" s="21" t="s">
        <v>50</v>
      </c>
      <c r="O7636" s="22"/>
      <c r="P7636" s="22"/>
    </row>
    <row r="7637" spans="1:16" ht="45" x14ac:dyDescent="0.25">
      <c r="A7637" s="21" t="s">
        <v>11320</v>
      </c>
      <c r="B7637" s="21" t="s">
        <v>49</v>
      </c>
      <c r="C7637" s="22"/>
      <c r="D7637" s="22"/>
      <c r="E7637" s="22"/>
      <c r="F7637" s="22"/>
      <c r="G7637" s="22"/>
      <c r="H7637" s="22"/>
      <c r="I7637" s="22"/>
      <c r="J7637" s="22"/>
      <c r="K7637" s="23">
        <v>1</v>
      </c>
      <c r="L7637" s="23">
        <v>1</v>
      </c>
      <c r="M7637" s="21" t="s">
        <v>50</v>
      </c>
      <c r="N7637" s="21" t="s">
        <v>50</v>
      </c>
      <c r="O7637" s="22"/>
      <c r="P7637" s="22"/>
    </row>
    <row r="7638" spans="1:16" ht="45" x14ac:dyDescent="0.25">
      <c r="A7638" s="21" t="s">
        <v>11321</v>
      </c>
      <c r="B7638" s="21" t="s">
        <v>49</v>
      </c>
      <c r="C7638" s="22"/>
      <c r="D7638" s="22"/>
      <c r="E7638" s="22"/>
      <c r="F7638" s="22"/>
      <c r="G7638" s="22"/>
      <c r="H7638" s="22"/>
      <c r="I7638" s="22"/>
      <c r="J7638" s="22"/>
      <c r="K7638" s="23">
        <v>1</v>
      </c>
      <c r="L7638" s="23">
        <v>1</v>
      </c>
      <c r="M7638" s="21" t="s">
        <v>50</v>
      </c>
      <c r="N7638" s="21" t="s">
        <v>50</v>
      </c>
      <c r="O7638" s="22"/>
      <c r="P7638" s="22"/>
    </row>
    <row r="7639" spans="1:16" ht="45" x14ac:dyDescent="0.25">
      <c r="A7639" s="21" t="s">
        <v>11322</v>
      </c>
      <c r="B7639" s="21" t="s">
        <v>49</v>
      </c>
      <c r="C7639" s="22"/>
      <c r="D7639" s="22"/>
      <c r="E7639" s="22"/>
      <c r="F7639" s="22"/>
      <c r="G7639" s="22"/>
      <c r="H7639" s="22"/>
      <c r="I7639" s="22"/>
      <c r="J7639" s="22"/>
      <c r="K7639" s="23">
        <v>1</v>
      </c>
      <c r="L7639" s="23">
        <v>1</v>
      </c>
      <c r="M7639" s="21" t="s">
        <v>50</v>
      </c>
      <c r="N7639" s="21" t="s">
        <v>50</v>
      </c>
      <c r="O7639" s="22"/>
      <c r="P7639" s="22"/>
    </row>
    <row r="7640" spans="1:16" ht="45" x14ac:dyDescent="0.25">
      <c r="A7640" s="21" t="s">
        <v>11323</v>
      </c>
      <c r="B7640" s="21" t="s">
        <v>49</v>
      </c>
      <c r="C7640" s="22"/>
      <c r="D7640" s="22"/>
      <c r="E7640" s="22"/>
      <c r="F7640" s="22"/>
      <c r="G7640" s="22"/>
      <c r="H7640" s="22"/>
      <c r="I7640" s="22"/>
      <c r="J7640" s="22"/>
      <c r="K7640" s="23">
        <v>1</v>
      </c>
      <c r="L7640" s="23">
        <v>1</v>
      </c>
      <c r="M7640" s="21" t="s">
        <v>50</v>
      </c>
      <c r="N7640" s="21" t="s">
        <v>50</v>
      </c>
      <c r="O7640" s="22"/>
      <c r="P7640" s="22"/>
    </row>
    <row r="7641" spans="1:16" ht="45" x14ac:dyDescent="0.25">
      <c r="A7641" s="21" t="s">
        <v>11324</v>
      </c>
      <c r="B7641" s="21" t="s">
        <v>49</v>
      </c>
      <c r="C7641" s="22"/>
      <c r="D7641" s="22"/>
      <c r="E7641" s="22"/>
      <c r="F7641" s="22"/>
      <c r="G7641" s="22"/>
      <c r="H7641" s="22"/>
      <c r="I7641" s="22"/>
      <c r="J7641" s="22"/>
      <c r="K7641" s="23">
        <v>1</v>
      </c>
      <c r="L7641" s="23">
        <v>1</v>
      </c>
      <c r="M7641" s="21" t="s">
        <v>50</v>
      </c>
      <c r="N7641" s="21" t="s">
        <v>50</v>
      </c>
      <c r="O7641" s="22"/>
      <c r="P7641" s="22"/>
    </row>
    <row r="7642" spans="1:16" ht="45" x14ac:dyDescent="0.25">
      <c r="A7642" s="21" t="s">
        <v>11325</v>
      </c>
      <c r="B7642" s="21" t="s">
        <v>49</v>
      </c>
      <c r="C7642" s="22"/>
      <c r="D7642" s="22"/>
      <c r="E7642" s="22"/>
      <c r="F7642" s="22"/>
      <c r="G7642" s="22"/>
      <c r="H7642" s="22"/>
      <c r="I7642" s="22"/>
      <c r="J7642" s="22"/>
      <c r="K7642" s="23">
        <v>1</v>
      </c>
      <c r="L7642" s="23">
        <v>1</v>
      </c>
      <c r="M7642" s="21" t="s">
        <v>50</v>
      </c>
      <c r="N7642" s="21" t="s">
        <v>50</v>
      </c>
      <c r="O7642" s="22"/>
      <c r="P7642" s="22"/>
    </row>
    <row r="7643" spans="1:16" ht="45" x14ac:dyDescent="0.25">
      <c r="A7643" s="21" t="s">
        <v>11326</v>
      </c>
      <c r="B7643" s="21" t="s">
        <v>49</v>
      </c>
      <c r="C7643" s="22"/>
      <c r="D7643" s="22"/>
      <c r="E7643" s="22"/>
      <c r="F7643" s="22"/>
      <c r="G7643" s="22"/>
      <c r="H7643" s="22"/>
      <c r="I7643" s="22"/>
      <c r="J7643" s="22"/>
      <c r="K7643" s="23">
        <v>1</v>
      </c>
      <c r="L7643" s="23">
        <v>1</v>
      </c>
      <c r="M7643" s="21" t="s">
        <v>50</v>
      </c>
      <c r="N7643" s="21" t="s">
        <v>50</v>
      </c>
      <c r="O7643" s="22"/>
      <c r="P7643" s="22"/>
    </row>
    <row r="7644" spans="1:16" ht="45" x14ac:dyDescent="0.25">
      <c r="A7644" s="21" t="s">
        <v>11327</v>
      </c>
      <c r="B7644" s="21" t="s">
        <v>49</v>
      </c>
      <c r="C7644" s="22"/>
      <c r="D7644" s="22"/>
      <c r="E7644" s="22"/>
      <c r="F7644" s="22"/>
      <c r="G7644" s="22"/>
      <c r="H7644" s="22"/>
      <c r="I7644" s="22"/>
      <c r="J7644" s="22"/>
      <c r="K7644" s="23">
        <v>1</v>
      </c>
      <c r="L7644" s="23">
        <v>1</v>
      </c>
      <c r="M7644" s="21" t="s">
        <v>50</v>
      </c>
      <c r="N7644" s="21" t="s">
        <v>50</v>
      </c>
      <c r="O7644" s="22"/>
      <c r="P7644" s="22"/>
    </row>
    <row r="7645" spans="1:16" ht="45" x14ac:dyDescent="0.25">
      <c r="A7645" s="21" t="s">
        <v>11328</v>
      </c>
      <c r="B7645" s="21" t="s">
        <v>49</v>
      </c>
      <c r="C7645" s="22"/>
      <c r="D7645" s="22"/>
      <c r="E7645" s="22"/>
      <c r="F7645" s="22"/>
      <c r="G7645" s="22"/>
      <c r="H7645" s="22"/>
      <c r="I7645" s="22"/>
      <c r="J7645" s="22"/>
      <c r="K7645" s="23">
        <v>1</v>
      </c>
      <c r="L7645" s="23">
        <v>1</v>
      </c>
      <c r="M7645" s="21" t="s">
        <v>50</v>
      </c>
      <c r="N7645" s="21" t="s">
        <v>50</v>
      </c>
      <c r="O7645" s="22"/>
      <c r="P7645" s="22"/>
    </row>
    <row r="7646" spans="1:16" ht="45" x14ac:dyDescent="0.25">
      <c r="A7646" s="21" t="s">
        <v>11329</v>
      </c>
      <c r="B7646" s="21" t="s">
        <v>49</v>
      </c>
      <c r="C7646" s="22"/>
      <c r="D7646" s="22"/>
      <c r="E7646" s="22"/>
      <c r="F7646" s="22"/>
      <c r="G7646" s="22"/>
      <c r="H7646" s="22"/>
      <c r="I7646" s="22"/>
      <c r="J7646" s="22"/>
      <c r="K7646" s="23">
        <v>1</v>
      </c>
      <c r="L7646" s="23">
        <v>1</v>
      </c>
      <c r="M7646" s="21" t="s">
        <v>50</v>
      </c>
      <c r="N7646" s="21" t="s">
        <v>50</v>
      </c>
      <c r="O7646" s="22"/>
      <c r="P7646" s="22"/>
    </row>
    <row r="7647" spans="1:16" ht="45" x14ac:dyDescent="0.25">
      <c r="A7647" s="21" t="s">
        <v>11330</v>
      </c>
      <c r="B7647" s="21" t="s">
        <v>49</v>
      </c>
      <c r="C7647" s="22"/>
      <c r="D7647" s="22"/>
      <c r="E7647" s="22"/>
      <c r="F7647" s="22"/>
      <c r="G7647" s="22"/>
      <c r="H7647" s="22"/>
      <c r="I7647" s="22"/>
      <c r="J7647" s="22"/>
      <c r="K7647" s="23">
        <v>1</v>
      </c>
      <c r="L7647" s="23">
        <v>1</v>
      </c>
      <c r="M7647" s="21" t="s">
        <v>50</v>
      </c>
      <c r="N7647" s="21" t="s">
        <v>50</v>
      </c>
      <c r="O7647" s="22"/>
      <c r="P7647" s="22"/>
    </row>
    <row r="7648" spans="1:16" ht="45" x14ac:dyDescent="0.25">
      <c r="A7648" s="21" t="s">
        <v>11331</v>
      </c>
      <c r="B7648" s="21" t="s">
        <v>49</v>
      </c>
      <c r="C7648" s="22"/>
      <c r="D7648" s="22"/>
      <c r="E7648" s="22"/>
      <c r="F7648" s="22"/>
      <c r="G7648" s="22"/>
      <c r="H7648" s="22"/>
      <c r="I7648" s="22"/>
      <c r="J7648" s="22"/>
      <c r="K7648" s="23">
        <v>1</v>
      </c>
      <c r="L7648" s="23">
        <v>1</v>
      </c>
      <c r="M7648" s="21" t="s">
        <v>50</v>
      </c>
      <c r="N7648" s="21" t="s">
        <v>50</v>
      </c>
      <c r="O7648" s="22"/>
      <c r="P7648" s="22"/>
    </row>
    <row r="7649" spans="1:16" ht="45" x14ac:dyDescent="0.25">
      <c r="A7649" s="21" t="s">
        <v>5021</v>
      </c>
      <c r="B7649" s="21" t="s">
        <v>49</v>
      </c>
      <c r="C7649" s="23">
        <v>39505301.799999997</v>
      </c>
      <c r="D7649" s="23">
        <v>92.27</v>
      </c>
      <c r="E7649" s="23">
        <v>43405232.880000003</v>
      </c>
      <c r="F7649" s="23">
        <v>379.27</v>
      </c>
      <c r="G7649" s="23">
        <v>32837958.48</v>
      </c>
      <c r="H7649" s="23">
        <v>359.72</v>
      </c>
      <c r="I7649" s="23">
        <v>37145219.259999998</v>
      </c>
      <c r="J7649" s="23">
        <v>408.47</v>
      </c>
      <c r="K7649" s="23">
        <v>1</v>
      </c>
      <c r="L7649" s="23">
        <v>1</v>
      </c>
      <c r="M7649" s="21" t="s">
        <v>50</v>
      </c>
      <c r="N7649" s="21" t="s">
        <v>1462</v>
      </c>
      <c r="O7649" s="22"/>
      <c r="P7649" s="23">
        <v>108758</v>
      </c>
    </row>
    <row r="7650" spans="1:16" ht="45" x14ac:dyDescent="0.25">
      <c r="A7650" s="21" t="s">
        <v>11332</v>
      </c>
      <c r="B7650" s="21" t="s">
        <v>49</v>
      </c>
      <c r="C7650" s="22"/>
      <c r="D7650" s="22"/>
      <c r="E7650" s="22"/>
      <c r="F7650" s="22"/>
      <c r="G7650" s="22"/>
      <c r="H7650" s="22"/>
      <c r="I7650" s="22"/>
      <c r="J7650" s="22"/>
      <c r="K7650" s="23">
        <v>1</v>
      </c>
      <c r="L7650" s="23">
        <v>1</v>
      </c>
      <c r="M7650" s="21" t="s">
        <v>50</v>
      </c>
      <c r="N7650" s="21" t="s">
        <v>50</v>
      </c>
      <c r="O7650" s="22"/>
      <c r="P7650" s="22"/>
    </row>
    <row r="7651" spans="1:16" ht="45" x14ac:dyDescent="0.25">
      <c r="A7651" s="21" t="s">
        <v>11333</v>
      </c>
      <c r="B7651" s="21" t="s">
        <v>49</v>
      </c>
      <c r="C7651" s="22"/>
      <c r="D7651" s="22"/>
      <c r="E7651" s="22"/>
      <c r="F7651" s="22"/>
      <c r="G7651" s="22"/>
      <c r="H7651" s="22"/>
      <c r="I7651" s="22"/>
      <c r="J7651" s="22"/>
      <c r="K7651" s="23">
        <v>1</v>
      </c>
      <c r="L7651" s="23">
        <v>1</v>
      </c>
      <c r="M7651" s="21" t="s">
        <v>50</v>
      </c>
      <c r="N7651" s="21" t="s">
        <v>50</v>
      </c>
      <c r="O7651" s="22"/>
      <c r="P7651" s="22"/>
    </row>
    <row r="7652" spans="1:16" ht="45" x14ac:dyDescent="0.25">
      <c r="A7652" s="21" t="s">
        <v>11334</v>
      </c>
      <c r="B7652" s="21" t="s">
        <v>49</v>
      </c>
      <c r="C7652" s="22"/>
      <c r="D7652" s="22"/>
      <c r="E7652" s="22"/>
      <c r="F7652" s="22"/>
      <c r="G7652" s="22"/>
      <c r="H7652" s="22"/>
      <c r="I7652" s="22"/>
      <c r="J7652" s="22"/>
      <c r="K7652" s="23">
        <v>1</v>
      </c>
      <c r="L7652" s="23">
        <v>1</v>
      </c>
      <c r="M7652" s="21" t="s">
        <v>50</v>
      </c>
      <c r="N7652" s="21" t="s">
        <v>50</v>
      </c>
      <c r="O7652" s="22"/>
      <c r="P7652" s="22"/>
    </row>
    <row r="7653" spans="1:16" ht="45" x14ac:dyDescent="0.25">
      <c r="A7653" s="21" t="s">
        <v>11335</v>
      </c>
      <c r="B7653" s="21" t="s">
        <v>49</v>
      </c>
      <c r="C7653" s="22"/>
      <c r="D7653" s="22"/>
      <c r="E7653" s="22"/>
      <c r="F7653" s="22"/>
      <c r="G7653" s="22"/>
      <c r="H7653" s="22"/>
      <c r="I7653" s="22"/>
      <c r="J7653" s="22"/>
      <c r="K7653" s="23">
        <v>1</v>
      </c>
      <c r="L7653" s="23">
        <v>1</v>
      </c>
      <c r="M7653" s="21" t="s">
        <v>50</v>
      </c>
      <c r="N7653" s="21" t="s">
        <v>50</v>
      </c>
      <c r="O7653" s="22"/>
      <c r="P7653" s="22"/>
    </row>
    <row r="7654" spans="1:16" ht="45" x14ac:dyDescent="0.25">
      <c r="A7654" s="21" t="s">
        <v>11336</v>
      </c>
      <c r="B7654" s="21" t="s">
        <v>49</v>
      </c>
      <c r="C7654" s="22"/>
      <c r="D7654" s="22"/>
      <c r="E7654" s="22"/>
      <c r="F7654" s="22"/>
      <c r="G7654" s="22"/>
      <c r="H7654" s="22"/>
      <c r="I7654" s="22"/>
      <c r="J7654" s="22"/>
      <c r="K7654" s="23">
        <v>1</v>
      </c>
      <c r="L7654" s="23">
        <v>1</v>
      </c>
      <c r="M7654" s="21" t="s">
        <v>50</v>
      </c>
      <c r="N7654" s="21" t="s">
        <v>50</v>
      </c>
      <c r="O7654" s="22"/>
      <c r="P7654" s="22"/>
    </row>
    <row r="7655" spans="1:16" ht="45" x14ac:dyDescent="0.25">
      <c r="A7655" s="21" t="s">
        <v>11337</v>
      </c>
      <c r="B7655" s="21" t="s">
        <v>49</v>
      </c>
      <c r="C7655" s="22"/>
      <c r="D7655" s="22"/>
      <c r="E7655" s="22"/>
      <c r="F7655" s="22"/>
      <c r="G7655" s="22"/>
      <c r="H7655" s="22"/>
      <c r="I7655" s="22"/>
      <c r="J7655" s="22"/>
      <c r="K7655" s="23">
        <v>1</v>
      </c>
      <c r="L7655" s="23">
        <v>1</v>
      </c>
      <c r="M7655" s="21" t="s">
        <v>50</v>
      </c>
      <c r="N7655" s="21" t="s">
        <v>50</v>
      </c>
      <c r="O7655" s="22"/>
      <c r="P7655" s="22"/>
    </row>
    <row r="7656" spans="1:16" ht="45" x14ac:dyDescent="0.25">
      <c r="A7656" s="21" t="s">
        <v>11338</v>
      </c>
      <c r="B7656" s="21" t="s">
        <v>49</v>
      </c>
      <c r="C7656" s="22"/>
      <c r="D7656" s="22"/>
      <c r="E7656" s="22"/>
      <c r="F7656" s="22"/>
      <c r="G7656" s="22"/>
      <c r="H7656" s="22"/>
      <c r="I7656" s="22"/>
      <c r="J7656" s="22"/>
      <c r="K7656" s="23">
        <v>1</v>
      </c>
      <c r="L7656" s="23">
        <v>1</v>
      </c>
      <c r="M7656" s="21" t="s">
        <v>50</v>
      </c>
      <c r="N7656" s="21" t="s">
        <v>50</v>
      </c>
      <c r="O7656" s="22"/>
      <c r="P7656" s="22"/>
    </row>
    <row r="7657" spans="1:16" ht="45" x14ac:dyDescent="0.25">
      <c r="A7657" s="21" t="s">
        <v>11339</v>
      </c>
      <c r="B7657" s="21" t="s">
        <v>49</v>
      </c>
      <c r="C7657" s="22"/>
      <c r="D7657" s="22"/>
      <c r="E7657" s="22"/>
      <c r="F7657" s="22"/>
      <c r="G7657" s="22"/>
      <c r="H7657" s="22"/>
      <c r="I7657" s="22"/>
      <c r="J7657" s="22"/>
      <c r="K7657" s="23">
        <v>1</v>
      </c>
      <c r="L7657" s="23">
        <v>1</v>
      </c>
      <c r="M7657" s="21" t="s">
        <v>50</v>
      </c>
      <c r="N7657" s="21" t="s">
        <v>50</v>
      </c>
      <c r="O7657" s="22"/>
      <c r="P7657" s="22"/>
    </row>
    <row r="7658" spans="1:16" ht="45" x14ac:dyDescent="0.25">
      <c r="A7658" s="21" t="s">
        <v>5023</v>
      </c>
      <c r="B7658" s="21" t="s">
        <v>49</v>
      </c>
      <c r="C7658" s="23">
        <v>26669813.190000001</v>
      </c>
      <c r="D7658" s="23">
        <v>57.67</v>
      </c>
      <c r="E7658" s="23">
        <v>26629938.98</v>
      </c>
      <c r="F7658" s="23">
        <v>61.09</v>
      </c>
      <c r="G7658" s="23">
        <v>31442904.079999998</v>
      </c>
      <c r="H7658" s="23">
        <v>70.39</v>
      </c>
      <c r="I7658" s="23">
        <v>27783750.199999999</v>
      </c>
      <c r="J7658" s="23">
        <v>56.7</v>
      </c>
      <c r="K7658" s="23">
        <v>1</v>
      </c>
      <c r="L7658" s="23">
        <v>1</v>
      </c>
      <c r="M7658" s="21" t="s">
        <v>50</v>
      </c>
      <c r="N7658" s="21" t="s">
        <v>58</v>
      </c>
      <c r="O7658" s="22"/>
      <c r="P7658" s="23">
        <v>481099.25</v>
      </c>
    </row>
    <row r="7659" spans="1:16" ht="45" x14ac:dyDescent="0.25">
      <c r="A7659" s="21" t="s">
        <v>11340</v>
      </c>
      <c r="B7659" s="21" t="s">
        <v>49</v>
      </c>
      <c r="C7659" s="22"/>
      <c r="D7659" s="22"/>
      <c r="E7659" s="22"/>
      <c r="F7659" s="22"/>
      <c r="G7659" s="22"/>
      <c r="H7659" s="22"/>
      <c r="I7659" s="22"/>
      <c r="J7659" s="22"/>
      <c r="K7659" s="23">
        <v>1</v>
      </c>
      <c r="L7659" s="23">
        <v>1</v>
      </c>
      <c r="M7659" s="21" t="s">
        <v>50</v>
      </c>
      <c r="N7659" s="21" t="s">
        <v>50</v>
      </c>
      <c r="O7659" s="22"/>
      <c r="P7659" s="22"/>
    </row>
    <row r="7660" spans="1:16" ht="45" x14ac:dyDescent="0.25">
      <c r="A7660" s="21" t="s">
        <v>11341</v>
      </c>
      <c r="B7660" s="21" t="s">
        <v>49</v>
      </c>
      <c r="C7660" s="22"/>
      <c r="D7660" s="22"/>
      <c r="E7660" s="22"/>
      <c r="F7660" s="22"/>
      <c r="G7660" s="22"/>
      <c r="H7660" s="22"/>
      <c r="I7660" s="22"/>
      <c r="J7660" s="22"/>
      <c r="K7660" s="23">
        <v>1</v>
      </c>
      <c r="L7660" s="23">
        <v>1</v>
      </c>
      <c r="M7660" s="21" t="s">
        <v>50</v>
      </c>
      <c r="N7660" s="21" t="s">
        <v>50</v>
      </c>
      <c r="O7660" s="22"/>
      <c r="P7660" s="22"/>
    </row>
    <row r="7661" spans="1:16" ht="45" x14ac:dyDescent="0.25">
      <c r="A7661" s="21" t="s">
        <v>11342</v>
      </c>
      <c r="B7661" s="21" t="s">
        <v>49</v>
      </c>
      <c r="C7661" s="22"/>
      <c r="D7661" s="22"/>
      <c r="E7661" s="22"/>
      <c r="F7661" s="22"/>
      <c r="G7661" s="22"/>
      <c r="H7661" s="22"/>
      <c r="I7661" s="22"/>
      <c r="J7661" s="22"/>
      <c r="K7661" s="23">
        <v>1</v>
      </c>
      <c r="L7661" s="23">
        <v>1</v>
      </c>
      <c r="M7661" s="21" t="s">
        <v>50</v>
      </c>
      <c r="N7661" s="21" t="s">
        <v>50</v>
      </c>
      <c r="O7661" s="22"/>
      <c r="P7661" s="22"/>
    </row>
    <row r="7662" spans="1:16" ht="45" x14ac:dyDescent="0.25">
      <c r="A7662" s="21" t="s">
        <v>5024</v>
      </c>
      <c r="B7662" s="21" t="s">
        <v>49</v>
      </c>
      <c r="C7662" s="23">
        <v>4483603.8899999997</v>
      </c>
      <c r="D7662" s="23">
        <v>472.9</v>
      </c>
      <c r="E7662" s="23">
        <v>7892928.5599999996</v>
      </c>
      <c r="F7662" s="23">
        <v>503.27</v>
      </c>
      <c r="G7662" s="23">
        <v>5767193.1200000001</v>
      </c>
      <c r="H7662" s="23">
        <v>411.2</v>
      </c>
      <c r="I7662" s="23">
        <v>3919919.46</v>
      </c>
      <c r="J7662" s="23">
        <v>408.31</v>
      </c>
      <c r="K7662" s="23">
        <v>1</v>
      </c>
      <c r="L7662" s="23">
        <v>1</v>
      </c>
      <c r="M7662" s="21" t="s">
        <v>50</v>
      </c>
      <c r="N7662" s="21" t="s">
        <v>5192</v>
      </c>
      <c r="O7662" s="22"/>
      <c r="P7662" s="23">
        <v>12118.5</v>
      </c>
    </row>
    <row r="7663" spans="1:16" ht="45" x14ac:dyDescent="0.25">
      <c r="A7663" s="21" t="s">
        <v>11343</v>
      </c>
      <c r="B7663" s="21" t="s">
        <v>49</v>
      </c>
      <c r="C7663" s="22"/>
      <c r="D7663" s="22"/>
      <c r="E7663" s="22"/>
      <c r="F7663" s="22"/>
      <c r="G7663" s="22"/>
      <c r="H7663" s="22"/>
      <c r="I7663" s="22"/>
      <c r="J7663" s="22"/>
      <c r="K7663" s="23">
        <v>1</v>
      </c>
      <c r="L7663" s="23">
        <v>1</v>
      </c>
      <c r="M7663" s="21" t="s">
        <v>50</v>
      </c>
      <c r="N7663" s="21" t="s">
        <v>50</v>
      </c>
      <c r="O7663" s="22"/>
      <c r="P7663" s="22"/>
    </row>
    <row r="7664" spans="1:16" ht="45" x14ac:dyDescent="0.25">
      <c r="A7664" s="21" t="s">
        <v>11344</v>
      </c>
      <c r="B7664" s="21" t="s">
        <v>49</v>
      </c>
      <c r="C7664" s="22"/>
      <c r="D7664" s="22"/>
      <c r="E7664" s="22"/>
      <c r="F7664" s="22"/>
      <c r="G7664" s="22"/>
      <c r="H7664" s="22"/>
      <c r="I7664" s="22"/>
      <c r="J7664" s="22"/>
      <c r="K7664" s="23">
        <v>1</v>
      </c>
      <c r="L7664" s="23">
        <v>1</v>
      </c>
      <c r="M7664" s="21" t="s">
        <v>50</v>
      </c>
      <c r="N7664" s="21" t="s">
        <v>50</v>
      </c>
      <c r="O7664" s="22"/>
      <c r="P7664" s="22"/>
    </row>
    <row r="7665" spans="1:16" ht="45" x14ac:dyDescent="0.25">
      <c r="A7665" s="21" t="s">
        <v>11345</v>
      </c>
      <c r="B7665" s="21" t="s">
        <v>49</v>
      </c>
      <c r="C7665" s="22"/>
      <c r="D7665" s="22"/>
      <c r="E7665" s="22"/>
      <c r="F7665" s="22"/>
      <c r="G7665" s="22"/>
      <c r="H7665" s="22"/>
      <c r="I7665" s="22"/>
      <c r="J7665" s="22"/>
      <c r="K7665" s="23">
        <v>1</v>
      </c>
      <c r="L7665" s="23">
        <v>1</v>
      </c>
      <c r="M7665" s="21" t="s">
        <v>50</v>
      </c>
      <c r="N7665" s="21" t="s">
        <v>50</v>
      </c>
      <c r="O7665" s="22"/>
      <c r="P7665" s="22"/>
    </row>
    <row r="7666" spans="1:16" ht="45" x14ac:dyDescent="0.25">
      <c r="A7666" s="21" t="s">
        <v>11346</v>
      </c>
      <c r="B7666" s="21" t="s">
        <v>49</v>
      </c>
      <c r="C7666" s="22"/>
      <c r="D7666" s="22"/>
      <c r="E7666" s="22"/>
      <c r="F7666" s="22"/>
      <c r="G7666" s="22"/>
      <c r="H7666" s="22"/>
      <c r="I7666" s="22"/>
      <c r="J7666" s="22"/>
      <c r="K7666" s="23">
        <v>1</v>
      </c>
      <c r="L7666" s="23">
        <v>1</v>
      </c>
      <c r="M7666" s="21" t="s">
        <v>50</v>
      </c>
      <c r="N7666" s="21" t="s">
        <v>50</v>
      </c>
      <c r="O7666" s="22"/>
      <c r="P7666" s="22"/>
    </row>
    <row r="7667" spans="1:16" ht="45" x14ac:dyDescent="0.25">
      <c r="A7667" s="21" t="s">
        <v>5026</v>
      </c>
      <c r="B7667" s="21" t="s">
        <v>49</v>
      </c>
      <c r="C7667" s="23">
        <v>11714104.609999999</v>
      </c>
      <c r="D7667" s="23">
        <v>175.56</v>
      </c>
      <c r="E7667" s="23">
        <v>24804293.829999998</v>
      </c>
      <c r="F7667" s="23">
        <v>253.47</v>
      </c>
      <c r="G7667" s="23">
        <v>22597611.91</v>
      </c>
      <c r="H7667" s="23">
        <v>359.72</v>
      </c>
      <c r="I7667" s="23">
        <v>14159474.609999999</v>
      </c>
      <c r="J7667" s="23">
        <v>192.68</v>
      </c>
      <c r="K7667" s="23">
        <v>1</v>
      </c>
      <c r="L7667" s="23">
        <v>1</v>
      </c>
      <c r="M7667" s="21" t="s">
        <v>50</v>
      </c>
      <c r="N7667" s="21" t="s">
        <v>1462</v>
      </c>
      <c r="O7667" s="22"/>
      <c r="P7667" s="23">
        <v>70303.75</v>
      </c>
    </row>
    <row r="7668" spans="1:16" ht="45" x14ac:dyDescent="0.25">
      <c r="A7668" s="21" t="s">
        <v>5028</v>
      </c>
      <c r="B7668" s="21" t="s">
        <v>49</v>
      </c>
      <c r="C7668" s="23">
        <v>14844208.68</v>
      </c>
      <c r="D7668" s="23">
        <v>2355.11</v>
      </c>
      <c r="E7668" s="23">
        <v>57152511.299999997</v>
      </c>
      <c r="F7668" s="23">
        <v>2709.14</v>
      </c>
      <c r="G7668" s="23">
        <v>45679540.710000001</v>
      </c>
      <c r="H7668" s="23">
        <v>2304.17</v>
      </c>
      <c r="I7668" s="23">
        <v>53401736.82</v>
      </c>
      <c r="J7668" s="23">
        <v>2112.3000000000002</v>
      </c>
      <c r="K7668" s="23">
        <v>1</v>
      </c>
      <c r="L7668" s="23">
        <v>1</v>
      </c>
      <c r="M7668" s="21" t="s">
        <v>50</v>
      </c>
      <c r="N7668" s="21" t="s">
        <v>5192</v>
      </c>
      <c r="O7668" s="22"/>
      <c r="P7668" s="23">
        <v>5360</v>
      </c>
    </row>
    <row r="7669" spans="1:16" ht="45" x14ac:dyDescent="0.25">
      <c r="A7669" s="21" t="s">
        <v>11347</v>
      </c>
      <c r="B7669" s="21" t="s">
        <v>49</v>
      </c>
      <c r="C7669" s="22"/>
      <c r="D7669" s="22"/>
      <c r="E7669" s="22"/>
      <c r="F7669" s="22"/>
      <c r="G7669" s="22"/>
      <c r="H7669" s="22"/>
      <c r="I7669" s="22"/>
      <c r="J7669" s="22"/>
      <c r="K7669" s="23">
        <v>1</v>
      </c>
      <c r="L7669" s="23">
        <v>1</v>
      </c>
      <c r="M7669" s="21" t="s">
        <v>50</v>
      </c>
      <c r="N7669" s="21" t="s">
        <v>50</v>
      </c>
      <c r="O7669" s="22"/>
      <c r="P7669" s="22"/>
    </row>
    <row r="7670" spans="1:16" ht="45" x14ac:dyDescent="0.25">
      <c r="A7670" s="21" t="s">
        <v>11348</v>
      </c>
      <c r="B7670" s="21" t="s">
        <v>49</v>
      </c>
      <c r="C7670" s="22"/>
      <c r="D7670" s="22"/>
      <c r="E7670" s="22"/>
      <c r="F7670" s="22"/>
      <c r="G7670" s="22"/>
      <c r="H7670" s="22"/>
      <c r="I7670" s="22"/>
      <c r="J7670" s="22"/>
      <c r="K7670" s="23">
        <v>1</v>
      </c>
      <c r="L7670" s="23">
        <v>1</v>
      </c>
      <c r="M7670" s="21" t="s">
        <v>50</v>
      </c>
      <c r="N7670" s="21" t="s">
        <v>50</v>
      </c>
      <c r="O7670" s="22"/>
      <c r="P7670" s="22"/>
    </row>
    <row r="7671" spans="1:16" ht="45" x14ac:dyDescent="0.25">
      <c r="A7671" s="21" t="s">
        <v>1393</v>
      </c>
      <c r="B7671" s="21" t="s">
        <v>49</v>
      </c>
      <c r="C7671" s="23">
        <v>11989621.939999999</v>
      </c>
      <c r="D7671" s="23">
        <v>175.56</v>
      </c>
      <c r="E7671" s="23">
        <v>25387694.190000001</v>
      </c>
      <c r="F7671" s="23">
        <v>253.47</v>
      </c>
      <c r="G7671" s="23">
        <v>27336534.120000001</v>
      </c>
      <c r="H7671" s="23">
        <v>206.82</v>
      </c>
      <c r="I7671" s="23">
        <v>14492507.369999999</v>
      </c>
      <c r="J7671" s="23">
        <v>192.68</v>
      </c>
      <c r="K7671" s="23">
        <v>1</v>
      </c>
      <c r="L7671" s="23">
        <v>1</v>
      </c>
      <c r="M7671" s="21" t="s">
        <v>50</v>
      </c>
      <c r="N7671" s="21" t="s">
        <v>1462</v>
      </c>
      <c r="O7671" s="22"/>
      <c r="P7671" s="23">
        <v>58500</v>
      </c>
    </row>
    <row r="7672" spans="1:16" ht="45" x14ac:dyDescent="0.25">
      <c r="A7672" s="21" t="s">
        <v>11349</v>
      </c>
      <c r="B7672" s="21" t="s">
        <v>49</v>
      </c>
      <c r="C7672" s="22"/>
      <c r="D7672" s="22"/>
      <c r="E7672" s="22"/>
      <c r="F7672" s="22"/>
      <c r="G7672" s="22"/>
      <c r="H7672" s="22"/>
      <c r="I7672" s="22"/>
      <c r="J7672" s="22"/>
      <c r="K7672" s="23">
        <v>1</v>
      </c>
      <c r="L7672" s="23">
        <v>1</v>
      </c>
      <c r="M7672" s="21" t="s">
        <v>50</v>
      </c>
      <c r="N7672" s="21" t="s">
        <v>50</v>
      </c>
      <c r="O7672" s="22"/>
      <c r="P7672" s="22"/>
    </row>
    <row r="7673" spans="1:16" ht="45" x14ac:dyDescent="0.25">
      <c r="A7673" s="21" t="s">
        <v>11350</v>
      </c>
      <c r="B7673" s="21" t="s">
        <v>49</v>
      </c>
      <c r="C7673" s="22"/>
      <c r="D7673" s="22"/>
      <c r="E7673" s="22"/>
      <c r="F7673" s="22"/>
      <c r="G7673" s="22"/>
      <c r="H7673" s="22"/>
      <c r="I7673" s="22"/>
      <c r="J7673" s="22"/>
      <c r="K7673" s="23">
        <v>1</v>
      </c>
      <c r="L7673" s="23">
        <v>1</v>
      </c>
      <c r="M7673" s="21" t="s">
        <v>50</v>
      </c>
      <c r="N7673" s="21" t="s">
        <v>50</v>
      </c>
      <c r="O7673" s="22"/>
      <c r="P7673" s="22"/>
    </row>
    <row r="7674" spans="1:16" ht="45" x14ac:dyDescent="0.25">
      <c r="A7674" s="21" t="s">
        <v>11351</v>
      </c>
      <c r="B7674" s="21" t="s">
        <v>49</v>
      </c>
      <c r="C7674" s="22"/>
      <c r="D7674" s="22"/>
      <c r="E7674" s="22"/>
      <c r="F7674" s="22"/>
      <c r="G7674" s="22"/>
      <c r="H7674" s="22"/>
      <c r="I7674" s="22"/>
      <c r="J7674" s="22"/>
      <c r="K7674" s="23">
        <v>1</v>
      </c>
      <c r="L7674" s="23">
        <v>1</v>
      </c>
      <c r="M7674" s="21" t="s">
        <v>50</v>
      </c>
      <c r="N7674" s="21" t="s">
        <v>50</v>
      </c>
      <c r="O7674" s="22"/>
      <c r="P7674" s="22"/>
    </row>
    <row r="7675" spans="1:16" ht="45" x14ac:dyDescent="0.25">
      <c r="A7675" s="21" t="s">
        <v>5031</v>
      </c>
      <c r="B7675" s="21" t="s">
        <v>49</v>
      </c>
      <c r="C7675" s="23">
        <v>9651350.9700000007</v>
      </c>
      <c r="D7675" s="23">
        <v>661.12</v>
      </c>
      <c r="E7675" s="23">
        <v>23867256.52</v>
      </c>
      <c r="F7675" s="23">
        <v>642.49</v>
      </c>
      <c r="G7675" s="23">
        <v>19250697.149999999</v>
      </c>
      <c r="H7675" s="23">
        <v>624.87</v>
      </c>
      <c r="I7675" s="23">
        <v>26991113.079999998</v>
      </c>
      <c r="J7675" s="23">
        <v>708.47</v>
      </c>
      <c r="K7675" s="23">
        <v>1</v>
      </c>
      <c r="L7675" s="23">
        <v>1</v>
      </c>
      <c r="M7675" s="21" t="s">
        <v>50</v>
      </c>
      <c r="N7675" s="21" t="s">
        <v>5192</v>
      </c>
      <c r="O7675" s="22"/>
      <c r="P7675" s="23">
        <v>14665</v>
      </c>
    </row>
    <row r="7676" spans="1:16" ht="45" x14ac:dyDescent="0.25">
      <c r="A7676" s="21" t="s">
        <v>11352</v>
      </c>
      <c r="B7676" s="21" t="s">
        <v>49</v>
      </c>
      <c r="C7676" s="22"/>
      <c r="D7676" s="22"/>
      <c r="E7676" s="22"/>
      <c r="F7676" s="22"/>
      <c r="G7676" s="22"/>
      <c r="H7676" s="22"/>
      <c r="I7676" s="22"/>
      <c r="J7676" s="22"/>
      <c r="K7676" s="23">
        <v>1</v>
      </c>
      <c r="L7676" s="23">
        <v>1</v>
      </c>
      <c r="M7676" s="21" t="s">
        <v>50</v>
      </c>
      <c r="N7676" s="21" t="s">
        <v>50</v>
      </c>
      <c r="O7676" s="22"/>
      <c r="P7676" s="22"/>
    </row>
    <row r="7677" spans="1:16" ht="45" x14ac:dyDescent="0.25">
      <c r="A7677" s="21" t="s">
        <v>11353</v>
      </c>
      <c r="B7677" s="21" t="s">
        <v>49</v>
      </c>
      <c r="C7677" s="22"/>
      <c r="D7677" s="22"/>
      <c r="E7677" s="22"/>
      <c r="F7677" s="22"/>
      <c r="G7677" s="22"/>
      <c r="H7677" s="22"/>
      <c r="I7677" s="22"/>
      <c r="J7677" s="22"/>
      <c r="K7677" s="23">
        <v>1</v>
      </c>
      <c r="L7677" s="23">
        <v>1</v>
      </c>
      <c r="M7677" s="21" t="s">
        <v>50</v>
      </c>
      <c r="N7677" s="21" t="s">
        <v>50</v>
      </c>
      <c r="O7677" s="22"/>
      <c r="P7677" s="22"/>
    </row>
    <row r="7678" spans="1:16" ht="45" x14ac:dyDescent="0.25">
      <c r="A7678" s="21" t="s">
        <v>11354</v>
      </c>
      <c r="B7678" s="21" t="s">
        <v>49</v>
      </c>
      <c r="C7678" s="22"/>
      <c r="D7678" s="22"/>
      <c r="E7678" s="22"/>
      <c r="F7678" s="22"/>
      <c r="G7678" s="22"/>
      <c r="H7678" s="22"/>
      <c r="I7678" s="22"/>
      <c r="J7678" s="22"/>
      <c r="K7678" s="23">
        <v>1</v>
      </c>
      <c r="L7678" s="23">
        <v>1</v>
      </c>
      <c r="M7678" s="21" t="s">
        <v>50</v>
      </c>
      <c r="N7678" s="21" t="s">
        <v>50</v>
      </c>
      <c r="O7678" s="22"/>
      <c r="P7678" s="22"/>
    </row>
    <row r="7679" spans="1:16" ht="45" x14ac:dyDescent="0.25">
      <c r="A7679" s="21" t="s">
        <v>11355</v>
      </c>
      <c r="B7679" s="21" t="s">
        <v>49</v>
      </c>
      <c r="C7679" s="22"/>
      <c r="D7679" s="22"/>
      <c r="E7679" s="22"/>
      <c r="F7679" s="22"/>
      <c r="G7679" s="22"/>
      <c r="H7679" s="22"/>
      <c r="I7679" s="22"/>
      <c r="J7679" s="22"/>
      <c r="K7679" s="23">
        <v>1</v>
      </c>
      <c r="L7679" s="23">
        <v>1</v>
      </c>
      <c r="M7679" s="21" t="s">
        <v>50</v>
      </c>
      <c r="N7679" s="21" t="s">
        <v>50</v>
      </c>
      <c r="O7679" s="22"/>
      <c r="P7679" s="22"/>
    </row>
    <row r="7680" spans="1:16" ht="45" x14ac:dyDescent="0.25">
      <c r="A7680" s="21" t="s">
        <v>11356</v>
      </c>
      <c r="B7680" s="21" t="s">
        <v>49</v>
      </c>
      <c r="C7680" s="22"/>
      <c r="D7680" s="22"/>
      <c r="E7680" s="22"/>
      <c r="F7680" s="22"/>
      <c r="G7680" s="22"/>
      <c r="H7680" s="22"/>
      <c r="I7680" s="22"/>
      <c r="J7680" s="22"/>
      <c r="K7680" s="23">
        <v>1</v>
      </c>
      <c r="L7680" s="23">
        <v>1</v>
      </c>
      <c r="M7680" s="21" t="s">
        <v>50</v>
      </c>
      <c r="N7680" s="21" t="s">
        <v>50</v>
      </c>
      <c r="O7680" s="22"/>
      <c r="P7680" s="22"/>
    </row>
    <row r="7681" spans="1:16" ht="45" x14ac:dyDescent="0.25">
      <c r="A7681" s="21" t="s">
        <v>11357</v>
      </c>
      <c r="B7681" s="21" t="s">
        <v>49</v>
      </c>
      <c r="C7681" s="22"/>
      <c r="D7681" s="22"/>
      <c r="E7681" s="22"/>
      <c r="F7681" s="22"/>
      <c r="G7681" s="22"/>
      <c r="H7681" s="22"/>
      <c r="I7681" s="22"/>
      <c r="J7681" s="22"/>
      <c r="K7681" s="23">
        <v>1</v>
      </c>
      <c r="L7681" s="23">
        <v>1</v>
      </c>
      <c r="M7681" s="21" t="s">
        <v>50</v>
      </c>
      <c r="N7681" s="21" t="s">
        <v>50</v>
      </c>
      <c r="O7681" s="22"/>
      <c r="P7681" s="22"/>
    </row>
    <row r="7682" spans="1:16" ht="45" x14ac:dyDescent="0.25">
      <c r="A7682" s="21" t="s">
        <v>11358</v>
      </c>
      <c r="B7682" s="21" t="s">
        <v>49</v>
      </c>
      <c r="C7682" s="22"/>
      <c r="D7682" s="22"/>
      <c r="E7682" s="22"/>
      <c r="F7682" s="22"/>
      <c r="G7682" s="22"/>
      <c r="H7682" s="22"/>
      <c r="I7682" s="22"/>
      <c r="J7682" s="22"/>
      <c r="K7682" s="23">
        <v>1</v>
      </c>
      <c r="L7682" s="23">
        <v>1</v>
      </c>
      <c r="M7682" s="21" t="s">
        <v>50</v>
      </c>
      <c r="N7682" s="21" t="s">
        <v>50</v>
      </c>
      <c r="O7682" s="22"/>
      <c r="P7682" s="22"/>
    </row>
    <row r="7683" spans="1:16" ht="45" x14ac:dyDescent="0.25">
      <c r="A7683" s="21" t="s">
        <v>11359</v>
      </c>
      <c r="B7683" s="21" t="s">
        <v>49</v>
      </c>
      <c r="C7683" s="22"/>
      <c r="D7683" s="22"/>
      <c r="E7683" s="22"/>
      <c r="F7683" s="22"/>
      <c r="G7683" s="22"/>
      <c r="H7683" s="22"/>
      <c r="I7683" s="22"/>
      <c r="J7683" s="22"/>
      <c r="K7683" s="23">
        <v>1</v>
      </c>
      <c r="L7683" s="23">
        <v>1</v>
      </c>
      <c r="M7683" s="21" t="s">
        <v>50</v>
      </c>
      <c r="N7683" s="21" t="s">
        <v>50</v>
      </c>
      <c r="O7683" s="22"/>
      <c r="P7683" s="22"/>
    </row>
    <row r="7684" spans="1:16" ht="45" x14ac:dyDescent="0.25">
      <c r="A7684" s="21" t="s">
        <v>11360</v>
      </c>
      <c r="B7684" s="21" t="s">
        <v>49</v>
      </c>
      <c r="C7684" s="22"/>
      <c r="D7684" s="22"/>
      <c r="E7684" s="22"/>
      <c r="F7684" s="22"/>
      <c r="G7684" s="22"/>
      <c r="H7684" s="22"/>
      <c r="I7684" s="22"/>
      <c r="J7684" s="22"/>
      <c r="K7684" s="23">
        <v>1</v>
      </c>
      <c r="L7684" s="23">
        <v>1</v>
      </c>
      <c r="M7684" s="21" t="s">
        <v>50</v>
      </c>
      <c r="N7684" s="21" t="s">
        <v>50</v>
      </c>
      <c r="O7684" s="22"/>
      <c r="P7684" s="22"/>
    </row>
    <row r="7685" spans="1:16" ht="45" x14ac:dyDescent="0.25">
      <c r="A7685" s="21" t="s">
        <v>1395</v>
      </c>
      <c r="B7685" s="21" t="s">
        <v>49</v>
      </c>
      <c r="C7685" s="23">
        <v>24262744.539999999</v>
      </c>
      <c r="D7685" s="23">
        <v>564.20000000000005</v>
      </c>
      <c r="E7685" s="23">
        <v>30622897.550000001</v>
      </c>
      <c r="F7685" s="23">
        <v>573.11</v>
      </c>
      <c r="G7685" s="23">
        <v>32172871.850000001</v>
      </c>
      <c r="H7685" s="23">
        <v>564.80999999999995</v>
      </c>
      <c r="I7685" s="23">
        <v>9431860.8800000008</v>
      </c>
      <c r="J7685" s="23">
        <v>229.17</v>
      </c>
      <c r="K7685" s="23">
        <v>1</v>
      </c>
      <c r="L7685" s="23">
        <v>1</v>
      </c>
      <c r="M7685" s="21" t="s">
        <v>50</v>
      </c>
      <c r="N7685" s="21" t="s">
        <v>5192</v>
      </c>
      <c r="O7685" s="22"/>
      <c r="P7685" s="23">
        <v>38287</v>
      </c>
    </row>
    <row r="7686" spans="1:16" ht="45" x14ac:dyDescent="0.25">
      <c r="A7686" s="21" t="s">
        <v>11361</v>
      </c>
      <c r="B7686" s="21" t="s">
        <v>49</v>
      </c>
      <c r="C7686" s="22"/>
      <c r="D7686" s="22"/>
      <c r="E7686" s="22"/>
      <c r="F7686" s="22"/>
      <c r="G7686" s="22"/>
      <c r="H7686" s="22"/>
      <c r="I7686" s="22"/>
      <c r="J7686" s="22"/>
      <c r="K7686" s="23">
        <v>1</v>
      </c>
      <c r="L7686" s="23">
        <v>1</v>
      </c>
      <c r="M7686" s="21" t="s">
        <v>50</v>
      </c>
      <c r="N7686" s="21" t="s">
        <v>50</v>
      </c>
      <c r="O7686" s="22"/>
      <c r="P7686" s="22"/>
    </row>
    <row r="7687" spans="1:16" ht="45" x14ac:dyDescent="0.25">
      <c r="A7687" s="21" t="s">
        <v>11362</v>
      </c>
      <c r="B7687" s="21" t="s">
        <v>49</v>
      </c>
      <c r="C7687" s="22"/>
      <c r="D7687" s="22"/>
      <c r="E7687" s="22"/>
      <c r="F7687" s="22"/>
      <c r="G7687" s="22"/>
      <c r="H7687" s="22"/>
      <c r="I7687" s="22"/>
      <c r="J7687" s="22"/>
      <c r="K7687" s="23">
        <v>1</v>
      </c>
      <c r="L7687" s="23">
        <v>1</v>
      </c>
      <c r="M7687" s="21" t="s">
        <v>50</v>
      </c>
      <c r="N7687" s="21" t="s">
        <v>50</v>
      </c>
      <c r="O7687" s="22"/>
      <c r="P7687" s="22"/>
    </row>
    <row r="7688" spans="1:16" ht="45" x14ac:dyDescent="0.25">
      <c r="A7688" s="21" t="s">
        <v>11363</v>
      </c>
      <c r="B7688" s="21" t="s">
        <v>49</v>
      </c>
      <c r="C7688" s="22"/>
      <c r="D7688" s="22"/>
      <c r="E7688" s="22"/>
      <c r="F7688" s="22"/>
      <c r="G7688" s="22"/>
      <c r="H7688" s="22"/>
      <c r="I7688" s="22"/>
      <c r="J7688" s="22"/>
      <c r="K7688" s="23">
        <v>1</v>
      </c>
      <c r="L7688" s="23">
        <v>1</v>
      </c>
      <c r="M7688" s="21" t="s">
        <v>50</v>
      </c>
      <c r="N7688" s="21" t="s">
        <v>50</v>
      </c>
      <c r="O7688" s="22"/>
      <c r="P7688" s="22"/>
    </row>
    <row r="7689" spans="1:16" ht="45" x14ac:dyDescent="0.25">
      <c r="A7689" s="21" t="s">
        <v>11364</v>
      </c>
      <c r="B7689" s="21" t="s">
        <v>49</v>
      </c>
      <c r="C7689" s="22"/>
      <c r="D7689" s="22"/>
      <c r="E7689" s="22"/>
      <c r="F7689" s="22"/>
      <c r="G7689" s="22"/>
      <c r="H7689" s="22"/>
      <c r="I7689" s="22"/>
      <c r="J7689" s="22"/>
      <c r="K7689" s="23">
        <v>1</v>
      </c>
      <c r="L7689" s="23">
        <v>1</v>
      </c>
      <c r="M7689" s="21" t="s">
        <v>50</v>
      </c>
      <c r="N7689" s="21" t="s">
        <v>50</v>
      </c>
      <c r="O7689" s="22"/>
      <c r="P7689" s="22"/>
    </row>
    <row r="7690" spans="1:16" ht="45" x14ac:dyDescent="0.25">
      <c r="A7690" s="21" t="s">
        <v>11365</v>
      </c>
      <c r="B7690" s="21" t="s">
        <v>49</v>
      </c>
      <c r="C7690" s="22"/>
      <c r="D7690" s="22"/>
      <c r="E7690" s="22"/>
      <c r="F7690" s="22"/>
      <c r="G7690" s="22"/>
      <c r="H7690" s="22"/>
      <c r="I7690" s="22"/>
      <c r="J7690" s="22"/>
      <c r="K7690" s="23">
        <v>1</v>
      </c>
      <c r="L7690" s="23">
        <v>1</v>
      </c>
      <c r="M7690" s="21" t="s">
        <v>50</v>
      </c>
      <c r="N7690" s="21" t="s">
        <v>50</v>
      </c>
      <c r="O7690" s="22"/>
      <c r="P7690" s="22"/>
    </row>
    <row r="7691" spans="1:16" ht="45" x14ac:dyDescent="0.25">
      <c r="A7691" s="21" t="s">
        <v>11366</v>
      </c>
      <c r="B7691" s="21" t="s">
        <v>49</v>
      </c>
      <c r="C7691" s="22"/>
      <c r="D7691" s="22"/>
      <c r="E7691" s="22"/>
      <c r="F7691" s="22"/>
      <c r="G7691" s="22"/>
      <c r="H7691" s="22"/>
      <c r="I7691" s="22"/>
      <c r="J7691" s="22"/>
      <c r="K7691" s="23">
        <v>1</v>
      </c>
      <c r="L7691" s="23">
        <v>1</v>
      </c>
      <c r="M7691" s="21" t="s">
        <v>50</v>
      </c>
      <c r="N7691" s="21" t="s">
        <v>50</v>
      </c>
      <c r="O7691" s="22"/>
      <c r="P7691" s="22"/>
    </row>
    <row r="7692" spans="1:16" ht="45" x14ac:dyDescent="0.25">
      <c r="A7692" s="21" t="s">
        <v>11367</v>
      </c>
      <c r="B7692" s="21" t="s">
        <v>49</v>
      </c>
      <c r="C7692" s="22"/>
      <c r="D7692" s="22"/>
      <c r="E7692" s="22"/>
      <c r="F7692" s="22"/>
      <c r="G7692" s="22"/>
      <c r="H7692" s="22"/>
      <c r="I7692" s="22"/>
      <c r="J7692" s="22"/>
      <c r="K7692" s="23">
        <v>1</v>
      </c>
      <c r="L7692" s="23">
        <v>1</v>
      </c>
      <c r="M7692" s="21" t="s">
        <v>50</v>
      </c>
      <c r="N7692" s="21" t="s">
        <v>50</v>
      </c>
      <c r="O7692" s="22"/>
      <c r="P7692" s="22"/>
    </row>
    <row r="7693" spans="1:16" ht="45" x14ac:dyDescent="0.25">
      <c r="A7693" s="21" t="s">
        <v>5034</v>
      </c>
      <c r="B7693" s="21" t="s">
        <v>49</v>
      </c>
      <c r="C7693" s="22"/>
      <c r="D7693" s="22"/>
      <c r="E7693" s="23">
        <v>113636057.83</v>
      </c>
      <c r="F7693" s="23">
        <v>54.84</v>
      </c>
      <c r="G7693" s="23">
        <v>171966675.81999999</v>
      </c>
      <c r="H7693" s="23">
        <v>68.61</v>
      </c>
      <c r="I7693" s="23">
        <v>95139228.620000005</v>
      </c>
      <c r="J7693" s="23">
        <v>54.32</v>
      </c>
      <c r="K7693" s="23">
        <v>1</v>
      </c>
      <c r="L7693" s="23">
        <v>1</v>
      </c>
      <c r="M7693" s="21" t="s">
        <v>50</v>
      </c>
      <c r="N7693" s="21" t="s">
        <v>50</v>
      </c>
      <c r="O7693" s="22"/>
      <c r="P7693" s="22"/>
    </row>
    <row r="7694" spans="1:16" ht="45" x14ac:dyDescent="0.25">
      <c r="A7694" s="21" t="s">
        <v>11368</v>
      </c>
      <c r="B7694" s="21" t="s">
        <v>49</v>
      </c>
      <c r="C7694" s="22"/>
      <c r="D7694" s="22"/>
      <c r="E7694" s="22"/>
      <c r="F7694" s="22"/>
      <c r="G7694" s="22"/>
      <c r="H7694" s="22"/>
      <c r="I7694" s="22"/>
      <c r="J7694" s="22"/>
      <c r="K7694" s="23">
        <v>1</v>
      </c>
      <c r="L7694" s="23">
        <v>1</v>
      </c>
      <c r="M7694" s="21" t="s">
        <v>50</v>
      </c>
      <c r="N7694" s="21" t="s">
        <v>50</v>
      </c>
      <c r="O7694" s="22"/>
      <c r="P7694" s="22"/>
    </row>
    <row r="7695" spans="1:16" ht="45" x14ac:dyDescent="0.25">
      <c r="A7695" s="21" t="s">
        <v>11369</v>
      </c>
      <c r="B7695" s="21" t="s">
        <v>49</v>
      </c>
      <c r="C7695" s="22"/>
      <c r="D7695" s="22"/>
      <c r="E7695" s="22"/>
      <c r="F7695" s="22"/>
      <c r="G7695" s="22"/>
      <c r="H7695" s="22"/>
      <c r="I7695" s="22"/>
      <c r="J7695" s="22"/>
      <c r="K7695" s="23">
        <v>1</v>
      </c>
      <c r="L7695" s="23">
        <v>1</v>
      </c>
      <c r="M7695" s="21" t="s">
        <v>50</v>
      </c>
      <c r="N7695" s="21" t="s">
        <v>50</v>
      </c>
      <c r="O7695" s="22"/>
      <c r="P7695" s="22"/>
    </row>
    <row r="7696" spans="1:16" ht="45" x14ac:dyDescent="0.25">
      <c r="A7696" s="21" t="s">
        <v>11370</v>
      </c>
      <c r="B7696" s="21" t="s">
        <v>49</v>
      </c>
      <c r="C7696" s="22"/>
      <c r="D7696" s="22"/>
      <c r="E7696" s="22"/>
      <c r="F7696" s="22"/>
      <c r="G7696" s="22"/>
      <c r="H7696" s="22"/>
      <c r="I7696" s="22"/>
      <c r="J7696" s="22"/>
      <c r="K7696" s="23">
        <v>1</v>
      </c>
      <c r="L7696" s="23">
        <v>1</v>
      </c>
      <c r="M7696" s="21" t="s">
        <v>50</v>
      </c>
      <c r="N7696" s="21" t="s">
        <v>50</v>
      </c>
      <c r="O7696" s="22"/>
      <c r="P7696" s="22"/>
    </row>
    <row r="7697" spans="1:16" ht="45" x14ac:dyDescent="0.25">
      <c r="A7697" s="21" t="s">
        <v>1398</v>
      </c>
      <c r="B7697" s="21" t="s">
        <v>49</v>
      </c>
      <c r="C7697" s="22"/>
      <c r="D7697" s="22"/>
      <c r="E7697" s="23">
        <v>17513142.670000002</v>
      </c>
      <c r="F7697" s="23">
        <v>477.63</v>
      </c>
      <c r="G7697" s="23">
        <v>22887248.920000002</v>
      </c>
      <c r="H7697" s="23">
        <v>155.53</v>
      </c>
      <c r="I7697" s="23">
        <v>2317988.94</v>
      </c>
      <c r="J7697" s="23">
        <v>57.9</v>
      </c>
      <c r="K7697" s="23">
        <v>1</v>
      </c>
      <c r="L7697" s="23">
        <v>1</v>
      </c>
      <c r="M7697" s="21" t="s">
        <v>50</v>
      </c>
      <c r="N7697" s="21" t="s">
        <v>50</v>
      </c>
      <c r="O7697" s="22"/>
      <c r="P7697" s="22"/>
    </row>
    <row r="7698" spans="1:16" ht="45" x14ac:dyDescent="0.25">
      <c r="A7698" s="21" t="s">
        <v>11371</v>
      </c>
      <c r="B7698" s="21" t="s">
        <v>49</v>
      </c>
      <c r="C7698" s="22"/>
      <c r="D7698" s="22"/>
      <c r="E7698" s="22"/>
      <c r="F7698" s="22"/>
      <c r="G7698" s="22"/>
      <c r="H7698" s="22"/>
      <c r="I7698" s="22"/>
      <c r="J7698" s="22"/>
      <c r="K7698" s="23">
        <v>1</v>
      </c>
      <c r="L7698" s="23">
        <v>1</v>
      </c>
      <c r="M7698" s="21" t="s">
        <v>50</v>
      </c>
      <c r="N7698" s="21" t="s">
        <v>50</v>
      </c>
      <c r="O7698" s="22"/>
      <c r="P7698" s="22"/>
    </row>
    <row r="7699" spans="1:16" ht="45" x14ac:dyDescent="0.25">
      <c r="A7699" s="21" t="s">
        <v>11372</v>
      </c>
      <c r="B7699" s="21" t="s">
        <v>49</v>
      </c>
      <c r="C7699" s="22"/>
      <c r="D7699" s="22"/>
      <c r="E7699" s="22"/>
      <c r="F7699" s="22"/>
      <c r="G7699" s="22"/>
      <c r="H7699" s="22"/>
      <c r="I7699" s="22"/>
      <c r="J7699" s="22"/>
      <c r="K7699" s="23">
        <v>1</v>
      </c>
      <c r="L7699" s="23">
        <v>1</v>
      </c>
      <c r="M7699" s="21" t="s">
        <v>50</v>
      </c>
      <c r="N7699" s="21" t="s">
        <v>50</v>
      </c>
      <c r="O7699" s="22"/>
      <c r="P7699" s="22"/>
    </row>
    <row r="7700" spans="1:16" ht="45" x14ac:dyDescent="0.25">
      <c r="A7700" s="21" t="s">
        <v>11373</v>
      </c>
      <c r="B7700" s="21" t="s">
        <v>49</v>
      </c>
      <c r="C7700" s="22"/>
      <c r="D7700" s="22"/>
      <c r="E7700" s="22"/>
      <c r="F7700" s="22"/>
      <c r="G7700" s="22"/>
      <c r="H7700" s="22"/>
      <c r="I7700" s="22"/>
      <c r="J7700" s="22"/>
      <c r="K7700" s="23">
        <v>1</v>
      </c>
      <c r="L7700" s="23">
        <v>1</v>
      </c>
      <c r="M7700" s="21" t="s">
        <v>50</v>
      </c>
      <c r="N7700" s="21" t="s">
        <v>50</v>
      </c>
      <c r="O7700" s="22"/>
      <c r="P7700" s="22"/>
    </row>
    <row r="7701" spans="1:16" ht="45" x14ac:dyDescent="0.25">
      <c r="A7701" s="21" t="s">
        <v>11374</v>
      </c>
      <c r="B7701" s="21" t="s">
        <v>49</v>
      </c>
      <c r="C7701" s="22"/>
      <c r="D7701" s="22"/>
      <c r="E7701" s="22"/>
      <c r="F7701" s="22"/>
      <c r="G7701" s="22"/>
      <c r="H7701" s="22"/>
      <c r="I7701" s="22"/>
      <c r="J7701" s="22"/>
      <c r="K7701" s="23">
        <v>1</v>
      </c>
      <c r="L7701" s="23">
        <v>1</v>
      </c>
      <c r="M7701" s="21" t="s">
        <v>50</v>
      </c>
      <c r="N7701" s="21" t="s">
        <v>50</v>
      </c>
      <c r="O7701" s="22"/>
      <c r="P7701" s="22"/>
    </row>
    <row r="7702" spans="1:16" ht="45" x14ac:dyDescent="0.25">
      <c r="A7702" s="21" t="s">
        <v>11375</v>
      </c>
      <c r="B7702" s="21" t="s">
        <v>49</v>
      </c>
      <c r="C7702" s="22"/>
      <c r="D7702" s="22"/>
      <c r="E7702" s="22"/>
      <c r="F7702" s="22"/>
      <c r="G7702" s="22"/>
      <c r="H7702" s="22"/>
      <c r="I7702" s="22"/>
      <c r="J7702" s="22"/>
      <c r="K7702" s="23">
        <v>1</v>
      </c>
      <c r="L7702" s="23">
        <v>1</v>
      </c>
      <c r="M7702" s="21" t="s">
        <v>50</v>
      </c>
      <c r="N7702" s="21" t="s">
        <v>50</v>
      </c>
      <c r="O7702" s="22"/>
      <c r="P7702" s="22"/>
    </row>
    <row r="7703" spans="1:16" ht="45" x14ac:dyDescent="0.25">
      <c r="A7703" s="21" t="s">
        <v>11376</v>
      </c>
      <c r="B7703" s="21" t="s">
        <v>49</v>
      </c>
      <c r="C7703" s="22"/>
      <c r="D7703" s="22"/>
      <c r="E7703" s="22"/>
      <c r="F7703" s="22"/>
      <c r="G7703" s="22"/>
      <c r="H7703" s="22"/>
      <c r="I7703" s="22"/>
      <c r="J7703" s="22"/>
      <c r="K7703" s="23">
        <v>1</v>
      </c>
      <c r="L7703" s="23">
        <v>1</v>
      </c>
      <c r="M7703" s="21" t="s">
        <v>50</v>
      </c>
      <c r="N7703" s="21" t="s">
        <v>50</v>
      </c>
      <c r="O7703" s="22"/>
      <c r="P7703" s="22"/>
    </row>
    <row r="7704" spans="1:16" ht="45" x14ac:dyDescent="0.25">
      <c r="A7704" s="21" t="s">
        <v>862</v>
      </c>
      <c r="B7704" s="21" t="s">
        <v>49</v>
      </c>
      <c r="C7704" s="23">
        <v>20556345.440000001</v>
      </c>
      <c r="D7704" s="23">
        <v>18.37</v>
      </c>
      <c r="E7704" s="23">
        <v>29756416.57</v>
      </c>
      <c r="F7704" s="23">
        <v>35.270000000000003</v>
      </c>
      <c r="G7704" s="23">
        <v>39986996.049999997</v>
      </c>
      <c r="H7704" s="23">
        <v>40.479999999999997</v>
      </c>
      <c r="I7704" s="23">
        <v>26531062.59</v>
      </c>
      <c r="J7704" s="23">
        <v>31.95</v>
      </c>
      <c r="K7704" s="23">
        <v>1</v>
      </c>
      <c r="L7704" s="23">
        <v>1</v>
      </c>
      <c r="M7704" s="21" t="s">
        <v>50</v>
      </c>
      <c r="N7704" s="21" t="s">
        <v>58</v>
      </c>
      <c r="O7704" s="22"/>
      <c r="P7704" s="23">
        <v>876502</v>
      </c>
    </row>
    <row r="7705" spans="1:16" ht="45" x14ac:dyDescent="0.25">
      <c r="A7705" s="21" t="s">
        <v>11377</v>
      </c>
      <c r="B7705" s="21" t="s">
        <v>49</v>
      </c>
      <c r="C7705" s="22"/>
      <c r="D7705" s="22"/>
      <c r="E7705" s="22"/>
      <c r="F7705" s="22"/>
      <c r="G7705" s="22"/>
      <c r="H7705" s="22"/>
      <c r="I7705" s="22"/>
      <c r="J7705" s="22"/>
      <c r="K7705" s="23">
        <v>1</v>
      </c>
      <c r="L7705" s="23">
        <v>1</v>
      </c>
      <c r="M7705" s="21" t="s">
        <v>50</v>
      </c>
      <c r="N7705" s="21" t="s">
        <v>50</v>
      </c>
      <c r="O7705" s="22"/>
      <c r="P7705" s="22"/>
    </row>
    <row r="7706" spans="1:16" ht="45" x14ac:dyDescent="0.25">
      <c r="A7706" s="21" t="s">
        <v>11378</v>
      </c>
      <c r="B7706" s="21" t="s">
        <v>49</v>
      </c>
      <c r="C7706" s="22"/>
      <c r="D7706" s="22"/>
      <c r="E7706" s="22"/>
      <c r="F7706" s="22"/>
      <c r="G7706" s="22"/>
      <c r="H7706" s="22"/>
      <c r="I7706" s="22"/>
      <c r="J7706" s="22"/>
      <c r="K7706" s="23">
        <v>1</v>
      </c>
      <c r="L7706" s="23">
        <v>1</v>
      </c>
      <c r="M7706" s="21" t="s">
        <v>50</v>
      </c>
      <c r="N7706" s="21" t="s">
        <v>50</v>
      </c>
      <c r="O7706" s="22"/>
      <c r="P7706" s="22"/>
    </row>
    <row r="7707" spans="1:16" ht="45" x14ac:dyDescent="0.25">
      <c r="A7707" s="21" t="s">
        <v>11379</v>
      </c>
      <c r="B7707" s="21" t="s">
        <v>49</v>
      </c>
      <c r="C7707" s="22"/>
      <c r="D7707" s="22"/>
      <c r="E7707" s="22"/>
      <c r="F7707" s="22"/>
      <c r="G7707" s="22"/>
      <c r="H7707" s="22"/>
      <c r="I7707" s="22"/>
      <c r="J7707" s="22"/>
      <c r="K7707" s="23">
        <v>1</v>
      </c>
      <c r="L7707" s="23">
        <v>1</v>
      </c>
      <c r="M7707" s="21" t="s">
        <v>50</v>
      </c>
      <c r="N7707" s="21" t="s">
        <v>50</v>
      </c>
      <c r="O7707" s="22"/>
      <c r="P7707" s="22"/>
    </row>
    <row r="7708" spans="1:16" ht="45" x14ac:dyDescent="0.25">
      <c r="A7708" s="21" t="s">
        <v>5038</v>
      </c>
      <c r="B7708" s="21" t="s">
        <v>49</v>
      </c>
      <c r="C7708" s="23">
        <v>22272190.02</v>
      </c>
      <c r="D7708" s="23">
        <v>425.97</v>
      </c>
      <c r="E7708" s="23">
        <v>21021330.91</v>
      </c>
      <c r="F7708" s="23">
        <v>375.37</v>
      </c>
      <c r="G7708" s="23">
        <v>21085142.870000001</v>
      </c>
      <c r="H7708" s="23">
        <v>359.72</v>
      </c>
      <c r="I7708" s="23">
        <v>23850820.550000001</v>
      </c>
      <c r="J7708" s="23">
        <v>408.47</v>
      </c>
      <c r="K7708" s="23">
        <v>1</v>
      </c>
      <c r="L7708" s="23">
        <v>1</v>
      </c>
      <c r="M7708" s="21" t="s">
        <v>50</v>
      </c>
      <c r="N7708" s="21" t="s">
        <v>1462</v>
      </c>
      <c r="O7708" s="22"/>
      <c r="P7708" s="23">
        <v>63400</v>
      </c>
    </row>
    <row r="7709" spans="1:16" ht="45" x14ac:dyDescent="0.25">
      <c r="A7709" s="21" t="s">
        <v>5040</v>
      </c>
      <c r="B7709" s="21" t="s">
        <v>49</v>
      </c>
      <c r="C7709" s="22"/>
      <c r="D7709" s="22"/>
      <c r="E7709" s="23">
        <v>84435512.689999998</v>
      </c>
      <c r="F7709" s="23">
        <v>852.36</v>
      </c>
      <c r="G7709" s="23">
        <v>61070184.409999996</v>
      </c>
      <c r="H7709" s="23">
        <v>878.65</v>
      </c>
      <c r="I7709" s="23">
        <v>48766130.119999997</v>
      </c>
      <c r="J7709" s="23">
        <v>662.01</v>
      </c>
      <c r="K7709" s="23">
        <v>1</v>
      </c>
      <c r="L7709" s="23">
        <v>1</v>
      </c>
      <c r="M7709" s="21" t="s">
        <v>50</v>
      </c>
      <c r="N7709" s="21" t="s">
        <v>50</v>
      </c>
      <c r="O7709" s="22"/>
      <c r="P7709" s="22"/>
    </row>
    <row r="7710" spans="1:16" ht="45" x14ac:dyDescent="0.25">
      <c r="A7710" s="21" t="s">
        <v>11380</v>
      </c>
      <c r="B7710" s="21" t="s">
        <v>49</v>
      </c>
      <c r="C7710" s="22"/>
      <c r="D7710" s="22"/>
      <c r="E7710" s="22"/>
      <c r="F7710" s="22"/>
      <c r="G7710" s="22"/>
      <c r="H7710" s="22"/>
      <c r="I7710" s="22"/>
      <c r="J7710" s="22"/>
      <c r="K7710" s="23">
        <v>1</v>
      </c>
      <c r="L7710" s="23">
        <v>1</v>
      </c>
      <c r="M7710" s="21" t="s">
        <v>50</v>
      </c>
      <c r="N7710" s="21" t="s">
        <v>50</v>
      </c>
      <c r="O7710" s="22"/>
      <c r="P7710" s="22"/>
    </row>
    <row r="7711" spans="1:16" ht="45" x14ac:dyDescent="0.25">
      <c r="A7711" s="21" t="s">
        <v>5042</v>
      </c>
      <c r="B7711" s="21" t="s">
        <v>49</v>
      </c>
      <c r="C7711" s="23">
        <v>49197346.649999999</v>
      </c>
      <c r="D7711" s="23">
        <v>127.94</v>
      </c>
      <c r="E7711" s="23">
        <v>19180530.98</v>
      </c>
      <c r="F7711" s="23">
        <v>26.9</v>
      </c>
      <c r="G7711" s="23">
        <v>34018276.850000001</v>
      </c>
      <c r="H7711" s="23">
        <v>68.95</v>
      </c>
      <c r="I7711" s="23">
        <v>30328813.109999999</v>
      </c>
      <c r="J7711" s="23">
        <v>53.54</v>
      </c>
      <c r="K7711" s="23">
        <v>1</v>
      </c>
      <c r="L7711" s="23">
        <v>1</v>
      </c>
      <c r="M7711" s="21" t="s">
        <v>50</v>
      </c>
      <c r="N7711" s="21" t="s">
        <v>58</v>
      </c>
      <c r="O7711" s="22"/>
      <c r="P7711" s="23">
        <v>553019</v>
      </c>
    </row>
    <row r="7712" spans="1:16" ht="45" x14ac:dyDescent="0.25">
      <c r="A7712" s="21" t="s">
        <v>11381</v>
      </c>
      <c r="B7712" s="21" t="s">
        <v>49</v>
      </c>
      <c r="C7712" s="22"/>
      <c r="D7712" s="22"/>
      <c r="E7712" s="22"/>
      <c r="F7712" s="22"/>
      <c r="G7712" s="22"/>
      <c r="H7712" s="22"/>
      <c r="I7712" s="22"/>
      <c r="J7712" s="22"/>
      <c r="K7712" s="23">
        <v>1</v>
      </c>
      <c r="L7712" s="23">
        <v>1</v>
      </c>
      <c r="M7712" s="21" t="s">
        <v>50</v>
      </c>
      <c r="N7712" s="21" t="s">
        <v>50</v>
      </c>
      <c r="O7712" s="22"/>
      <c r="P7712" s="22"/>
    </row>
    <row r="7713" spans="1:16" ht="45" x14ac:dyDescent="0.25">
      <c r="A7713" s="21" t="s">
        <v>1400</v>
      </c>
      <c r="B7713" s="21" t="s">
        <v>49</v>
      </c>
      <c r="C7713" s="23">
        <v>12250044.17</v>
      </c>
      <c r="D7713" s="23">
        <v>621.62</v>
      </c>
      <c r="E7713" s="23">
        <v>6803430.3799999999</v>
      </c>
      <c r="F7713" s="23">
        <v>342.26</v>
      </c>
      <c r="G7713" s="23">
        <v>28809506.440000001</v>
      </c>
      <c r="H7713" s="23">
        <v>515.72</v>
      </c>
      <c r="I7713" s="23">
        <v>38225597.149999999</v>
      </c>
      <c r="J7713" s="23">
        <v>706.92</v>
      </c>
      <c r="K7713" s="23">
        <v>1</v>
      </c>
      <c r="L7713" s="23">
        <v>1</v>
      </c>
      <c r="M7713" s="21" t="s">
        <v>50</v>
      </c>
      <c r="N7713" s="21" t="s">
        <v>1462</v>
      </c>
      <c r="O7713" s="22"/>
      <c r="P7713" s="23">
        <v>56774</v>
      </c>
    </row>
    <row r="7714" spans="1:16" ht="45" x14ac:dyDescent="0.25">
      <c r="A7714" s="21" t="s">
        <v>11382</v>
      </c>
      <c r="B7714" s="21" t="s">
        <v>49</v>
      </c>
      <c r="C7714" s="22"/>
      <c r="D7714" s="22"/>
      <c r="E7714" s="22"/>
      <c r="F7714" s="22"/>
      <c r="G7714" s="22"/>
      <c r="H7714" s="22"/>
      <c r="I7714" s="22"/>
      <c r="J7714" s="22"/>
      <c r="K7714" s="23">
        <v>1</v>
      </c>
      <c r="L7714" s="23">
        <v>1</v>
      </c>
      <c r="M7714" s="21" t="s">
        <v>50</v>
      </c>
      <c r="N7714" s="21" t="s">
        <v>50</v>
      </c>
      <c r="O7714" s="22"/>
      <c r="P7714" s="22"/>
    </row>
    <row r="7715" spans="1:16" ht="45" x14ac:dyDescent="0.25">
      <c r="A7715" s="21" t="s">
        <v>11383</v>
      </c>
      <c r="B7715" s="21" t="s">
        <v>49</v>
      </c>
      <c r="C7715" s="22"/>
      <c r="D7715" s="22"/>
      <c r="E7715" s="22"/>
      <c r="F7715" s="22"/>
      <c r="G7715" s="22"/>
      <c r="H7715" s="22"/>
      <c r="I7715" s="22"/>
      <c r="J7715" s="22"/>
      <c r="K7715" s="23">
        <v>1</v>
      </c>
      <c r="L7715" s="23">
        <v>1</v>
      </c>
      <c r="M7715" s="21" t="s">
        <v>50</v>
      </c>
      <c r="N7715" s="21" t="s">
        <v>50</v>
      </c>
      <c r="O7715" s="22"/>
      <c r="P7715" s="22"/>
    </row>
    <row r="7716" spans="1:16" ht="45" x14ac:dyDescent="0.25">
      <c r="A7716" s="21" t="s">
        <v>868</v>
      </c>
      <c r="B7716" s="21" t="s">
        <v>49</v>
      </c>
      <c r="C7716" s="23">
        <v>12164439.92</v>
      </c>
      <c r="D7716" s="23">
        <v>472.9</v>
      </c>
      <c r="E7716" s="23">
        <v>3952866.26</v>
      </c>
      <c r="F7716" s="23">
        <v>274.77999999999997</v>
      </c>
      <c r="G7716" s="23">
        <v>46383614.420000002</v>
      </c>
      <c r="H7716" s="23">
        <v>624.87</v>
      </c>
      <c r="I7716" s="23">
        <v>10635110.93</v>
      </c>
      <c r="J7716" s="23">
        <v>408.31</v>
      </c>
      <c r="K7716" s="23">
        <v>1</v>
      </c>
      <c r="L7716" s="23">
        <v>1</v>
      </c>
      <c r="M7716" s="21" t="s">
        <v>50</v>
      </c>
      <c r="N7716" s="21" t="s">
        <v>5192</v>
      </c>
      <c r="O7716" s="22"/>
      <c r="P7716" s="23">
        <v>37185.75</v>
      </c>
    </row>
    <row r="7717" spans="1:16" ht="45" x14ac:dyDescent="0.25">
      <c r="A7717" s="21" t="s">
        <v>11384</v>
      </c>
      <c r="B7717" s="21" t="s">
        <v>49</v>
      </c>
      <c r="C7717" s="22"/>
      <c r="D7717" s="22"/>
      <c r="E7717" s="22"/>
      <c r="F7717" s="22"/>
      <c r="G7717" s="22"/>
      <c r="H7717" s="22"/>
      <c r="I7717" s="22"/>
      <c r="J7717" s="22"/>
      <c r="K7717" s="23">
        <v>1</v>
      </c>
      <c r="L7717" s="23">
        <v>1</v>
      </c>
      <c r="M7717" s="21" t="s">
        <v>50</v>
      </c>
      <c r="N7717" s="21" t="s">
        <v>50</v>
      </c>
      <c r="O7717" s="22"/>
      <c r="P7717" s="22"/>
    </row>
    <row r="7718" spans="1:16" ht="45" x14ac:dyDescent="0.25">
      <c r="A7718" s="21" t="s">
        <v>11385</v>
      </c>
      <c r="B7718" s="21" t="s">
        <v>49</v>
      </c>
      <c r="C7718" s="22"/>
      <c r="D7718" s="22"/>
      <c r="E7718" s="22"/>
      <c r="F7718" s="22"/>
      <c r="G7718" s="22"/>
      <c r="H7718" s="22"/>
      <c r="I7718" s="22"/>
      <c r="J7718" s="22"/>
      <c r="K7718" s="23">
        <v>1</v>
      </c>
      <c r="L7718" s="23">
        <v>1</v>
      </c>
      <c r="M7718" s="21" t="s">
        <v>50</v>
      </c>
      <c r="N7718" s="21" t="s">
        <v>50</v>
      </c>
      <c r="O7718" s="22"/>
      <c r="P7718" s="22"/>
    </row>
    <row r="7719" spans="1:16" ht="45" x14ac:dyDescent="0.25">
      <c r="A7719" s="21" t="s">
        <v>11386</v>
      </c>
      <c r="B7719" s="21" t="s">
        <v>49</v>
      </c>
      <c r="C7719" s="22"/>
      <c r="D7719" s="22"/>
      <c r="E7719" s="22"/>
      <c r="F7719" s="22"/>
      <c r="G7719" s="22"/>
      <c r="H7719" s="22"/>
      <c r="I7719" s="22"/>
      <c r="J7719" s="22"/>
      <c r="K7719" s="23">
        <v>1</v>
      </c>
      <c r="L7719" s="23">
        <v>1</v>
      </c>
      <c r="M7719" s="21" t="s">
        <v>50</v>
      </c>
      <c r="N7719" s="21" t="s">
        <v>50</v>
      </c>
      <c r="O7719" s="22"/>
      <c r="P7719" s="22"/>
    </row>
    <row r="7720" spans="1:16" ht="45" x14ac:dyDescent="0.25">
      <c r="A7720" s="21" t="s">
        <v>11387</v>
      </c>
      <c r="B7720" s="21" t="s">
        <v>49</v>
      </c>
      <c r="C7720" s="22"/>
      <c r="D7720" s="22"/>
      <c r="E7720" s="22"/>
      <c r="F7720" s="22"/>
      <c r="G7720" s="22"/>
      <c r="H7720" s="22"/>
      <c r="I7720" s="22"/>
      <c r="J7720" s="22"/>
      <c r="K7720" s="23">
        <v>1</v>
      </c>
      <c r="L7720" s="23">
        <v>1</v>
      </c>
      <c r="M7720" s="21" t="s">
        <v>50</v>
      </c>
      <c r="N7720" s="21" t="s">
        <v>50</v>
      </c>
      <c r="O7720" s="22"/>
      <c r="P7720" s="22"/>
    </row>
    <row r="7721" spans="1:16" ht="45" x14ac:dyDescent="0.25">
      <c r="A7721" s="21" t="s">
        <v>11388</v>
      </c>
      <c r="B7721" s="21" t="s">
        <v>49</v>
      </c>
      <c r="C7721" s="22"/>
      <c r="D7721" s="22"/>
      <c r="E7721" s="22"/>
      <c r="F7721" s="22"/>
      <c r="G7721" s="22"/>
      <c r="H7721" s="22"/>
      <c r="I7721" s="22"/>
      <c r="J7721" s="22"/>
      <c r="K7721" s="23">
        <v>1</v>
      </c>
      <c r="L7721" s="23">
        <v>1</v>
      </c>
      <c r="M7721" s="21" t="s">
        <v>50</v>
      </c>
      <c r="N7721" s="21" t="s">
        <v>50</v>
      </c>
      <c r="O7721" s="22"/>
      <c r="P7721" s="22"/>
    </row>
    <row r="7722" spans="1:16" ht="45" x14ac:dyDescent="0.25">
      <c r="A7722" s="21" t="s">
        <v>11389</v>
      </c>
      <c r="B7722" s="21" t="s">
        <v>49</v>
      </c>
      <c r="C7722" s="22"/>
      <c r="D7722" s="22"/>
      <c r="E7722" s="22"/>
      <c r="F7722" s="22"/>
      <c r="G7722" s="22"/>
      <c r="H7722" s="22"/>
      <c r="I7722" s="22"/>
      <c r="J7722" s="22"/>
      <c r="K7722" s="23">
        <v>1</v>
      </c>
      <c r="L7722" s="23">
        <v>1</v>
      </c>
      <c r="M7722" s="21" t="s">
        <v>50</v>
      </c>
      <c r="N7722" s="21" t="s">
        <v>50</v>
      </c>
      <c r="O7722" s="22"/>
      <c r="P7722" s="22"/>
    </row>
    <row r="7723" spans="1:16" ht="45" x14ac:dyDescent="0.25">
      <c r="A7723" s="21" t="s">
        <v>11390</v>
      </c>
      <c r="B7723" s="21" t="s">
        <v>49</v>
      </c>
      <c r="C7723" s="22"/>
      <c r="D7723" s="22"/>
      <c r="E7723" s="22"/>
      <c r="F7723" s="22"/>
      <c r="G7723" s="22"/>
      <c r="H7723" s="22"/>
      <c r="I7723" s="22"/>
      <c r="J7723" s="22"/>
      <c r="K7723" s="23">
        <v>1</v>
      </c>
      <c r="L7723" s="23">
        <v>1</v>
      </c>
      <c r="M7723" s="21" t="s">
        <v>50</v>
      </c>
      <c r="N7723" s="21" t="s">
        <v>50</v>
      </c>
      <c r="O7723" s="22"/>
      <c r="P7723" s="22"/>
    </row>
    <row r="7724" spans="1:16" ht="45" x14ac:dyDescent="0.25">
      <c r="A7724" s="21" t="s">
        <v>11391</v>
      </c>
      <c r="B7724" s="21" t="s">
        <v>49</v>
      </c>
      <c r="C7724" s="22"/>
      <c r="D7724" s="22"/>
      <c r="E7724" s="22"/>
      <c r="F7724" s="22"/>
      <c r="G7724" s="22"/>
      <c r="H7724" s="22"/>
      <c r="I7724" s="22"/>
      <c r="J7724" s="22"/>
      <c r="K7724" s="23">
        <v>1</v>
      </c>
      <c r="L7724" s="23">
        <v>1</v>
      </c>
      <c r="M7724" s="21" t="s">
        <v>50</v>
      </c>
      <c r="N7724" s="21" t="s">
        <v>50</v>
      </c>
      <c r="O7724" s="22"/>
      <c r="P7724" s="22"/>
    </row>
    <row r="7725" spans="1:16" ht="45" x14ac:dyDescent="0.25">
      <c r="A7725" s="21" t="s">
        <v>11392</v>
      </c>
      <c r="B7725" s="21" t="s">
        <v>4036</v>
      </c>
      <c r="C7725" s="22"/>
      <c r="D7725" s="22"/>
      <c r="E7725" s="22"/>
      <c r="F7725" s="22"/>
      <c r="G7725" s="22"/>
      <c r="H7725" s="22"/>
      <c r="I7725" s="22"/>
      <c r="J7725" s="22"/>
      <c r="K7725" s="23">
        <v>1</v>
      </c>
      <c r="L7725" s="23">
        <v>1</v>
      </c>
      <c r="M7725" s="21" t="s">
        <v>50</v>
      </c>
      <c r="N7725" s="21" t="s">
        <v>50</v>
      </c>
      <c r="O7725" s="22"/>
      <c r="P7725" s="22"/>
    </row>
    <row r="7726" spans="1:16" ht="45" x14ac:dyDescent="0.25">
      <c r="A7726" s="21" t="s">
        <v>5046</v>
      </c>
      <c r="B7726" s="21" t="s">
        <v>49</v>
      </c>
      <c r="C7726" s="23">
        <v>34782365.780000001</v>
      </c>
      <c r="D7726" s="23">
        <v>157.78</v>
      </c>
      <c r="E7726" s="23">
        <v>26764968.559999999</v>
      </c>
      <c r="F7726" s="23">
        <v>156.47</v>
      </c>
      <c r="G7726" s="23">
        <v>34336060.170000002</v>
      </c>
      <c r="H7726" s="23">
        <v>170.67</v>
      </c>
      <c r="I7726" s="23">
        <v>28960355.600000001</v>
      </c>
      <c r="J7726" s="23">
        <v>168.39</v>
      </c>
      <c r="K7726" s="23">
        <v>1</v>
      </c>
      <c r="L7726" s="23">
        <v>1</v>
      </c>
      <c r="M7726" s="21" t="s">
        <v>50</v>
      </c>
      <c r="N7726" s="21" t="s">
        <v>1462</v>
      </c>
      <c r="O7726" s="22"/>
      <c r="P7726" s="23">
        <v>230080</v>
      </c>
    </row>
    <row r="7727" spans="1:16" ht="45" x14ac:dyDescent="0.25">
      <c r="A7727" s="21" t="s">
        <v>11393</v>
      </c>
      <c r="B7727" s="21" t="s">
        <v>49</v>
      </c>
      <c r="C7727" s="22"/>
      <c r="D7727" s="22"/>
      <c r="E7727" s="22"/>
      <c r="F7727" s="22"/>
      <c r="G7727" s="22"/>
      <c r="H7727" s="22"/>
      <c r="I7727" s="22"/>
      <c r="J7727" s="22"/>
      <c r="K7727" s="23">
        <v>1</v>
      </c>
      <c r="L7727" s="23">
        <v>1</v>
      </c>
      <c r="M7727" s="21" t="s">
        <v>50</v>
      </c>
      <c r="N7727" s="21" t="s">
        <v>50</v>
      </c>
      <c r="O7727" s="22"/>
      <c r="P7727" s="22"/>
    </row>
    <row r="7728" spans="1:16" ht="45" x14ac:dyDescent="0.25">
      <c r="A7728" s="21" t="s">
        <v>11394</v>
      </c>
      <c r="B7728" s="21" t="s">
        <v>49</v>
      </c>
      <c r="C7728" s="22"/>
      <c r="D7728" s="22"/>
      <c r="E7728" s="22"/>
      <c r="F7728" s="22"/>
      <c r="G7728" s="22"/>
      <c r="H7728" s="22"/>
      <c r="I7728" s="22"/>
      <c r="J7728" s="22"/>
      <c r="K7728" s="23">
        <v>1</v>
      </c>
      <c r="L7728" s="23">
        <v>1</v>
      </c>
      <c r="M7728" s="21" t="s">
        <v>50</v>
      </c>
      <c r="N7728" s="21" t="s">
        <v>50</v>
      </c>
      <c r="O7728" s="22"/>
      <c r="P7728" s="22"/>
    </row>
    <row r="7729" spans="1:16" ht="45" x14ac:dyDescent="0.25">
      <c r="A7729" s="21" t="s">
        <v>5048</v>
      </c>
      <c r="B7729" s="21" t="s">
        <v>49</v>
      </c>
      <c r="C7729" s="23">
        <v>1620961.06</v>
      </c>
      <c r="D7729" s="23">
        <v>236.19</v>
      </c>
      <c r="E7729" s="23">
        <v>2069945.09</v>
      </c>
      <c r="F7729" s="23">
        <v>560.82000000000005</v>
      </c>
      <c r="G7729" s="23">
        <v>9712160.4399999995</v>
      </c>
      <c r="H7729" s="23">
        <v>797.51</v>
      </c>
      <c r="I7729" s="23">
        <v>7891512.4199999999</v>
      </c>
      <c r="J7729" s="23">
        <v>934.46</v>
      </c>
      <c r="K7729" s="23">
        <v>1</v>
      </c>
      <c r="L7729" s="23">
        <v>1</v>
      </c>
      <c r="M7729" s="21" t="s">
        <v>50</v>
      </c>
      <c r="N7729" s="21" t="s">
        <v>5192</v>
      </c>
      <c r="O7729" s="22"/>
      <c r="P7729" s="23">
        <v>39613.25</v>
      </c>
    </row>
    <row r="7730" spans="1:16" ht="45" x14ac:dyDescent="0.25">
      <c r="A7730" s="21" t="s">
        <v>11395</v>
      </c>
      <c r="B7730" s="21" t="s">
        <v>49</v>
      </c>
      <c r="C7730" s="22"/>
      <c r="D7730" s="22"/>
      <c r="E7730" s="22"/>
      <c r="F7730" s="22"/>
      <c r="G7730" s="22"/>
      <c r="H7730" s="22"/>
      <c r="I7730" s="22"/>
      <c r="J7730" s="22"/>
      <c r="K7730" s="23">
        <v>1</v>
      </c>
      <c r="L7730" s="23">
        <v>1</v>
      </c>
      <c r="M7730" s="21" t="s">
        <v>50</v>
      </c>
      <c r="N7730" s="21" t="s">
        <v>50</v>
      </c>
      <c r="O7730" s="22"/>
      <c r="P7730" s="22"/>
    </row>
    <row r="7731" spans="1:16" ht="45" x14ac:dyDescent="0.25">
      <c r="A7731" s="21" t="s">
        <v>11396</v>
      </c>
      <c r="B7731" s="21" t="s">
        <v>49</v>
      </c>
      <c r="C7731" s="22"/>
      <c r="D7731" s="22"/>
      <c r="E7731" s="22"/>
      <c r="F7731" s="22"/>
      <c r="G7731" s="22"/>
      <c r="H7731" s="22"/>
      <c r="I7731" s="22"/>
      <c r="J7731" s="22"/>
      <c r="K7731" s="23">
        <v>1</v>
      </c>
      <c r="L7731" s="23">
        <v>1</v>
      </c>
      <c r="M7731" s="21" t="s">
        <v>50</v>
      </c>
      <c r="N7731" s="21" t="s">
        <v>50</v>
      </c>
      <c r="O7731" s="22"/>
      <c r="P7731" s="22"/>
    </row>
    <row r="7732" spans="1:16" ht="45" x14ac:dyDescent="0.25">
      <c r="A7732" s="21" t="s">
        <v>11397</v>
      </c>
      <c r="B7732" s="21" t="s">
        <v>49</v>
      </c>
      <c r="C7732" s="22"/>
      <c r="D7732" s="22"/>
      <c r="E7732" s="22"/>
      <c r="F7732" s="22"/>
      <c r="G7732" s="22"/>
      <c r="H7732" s="22"/>
      <c r="I7732" s="22"/>
      <c r="J7732" s="22"/>
      <c r="K7732" s="23">
        <v>1</v>
      </c>
      <c r="L7732" s="23">
        <v>1</v>
      </c>
      <c r="M7732" s="21" t="s">
        <v>50</v>
      </c>
      <c r="N7732" s="21" t="s">
        <v>50</v>
      </c>
      <c r="O7732" s="22"/>
      <c r="P7732" s="22"/>
    </row>
    <row r="7733" spans="1:16" ht="45" x14ac:dyDescent="0.25">
      <c r="A7733" s="21" t="s">
        <v>11398</v>
      </c>
      <c r="B7733" s="21" t="s">
        <v>49</v>
      </c>
      <c r="C7733" s="22"/>
      <c r="D7733" s="22"/>
      <c r="E7733" s="22"/>
      <c r="F7733" s="22"/>
      <c r="G7733" s="22"/>
      <c r="H7733" s="22"/>
      <c r="I7733" s="22"/>
      <c r="J7733" s="22"/>
      <c r="K7733" s="23">
        <v>1</v>
      </c>
      <c r="L7733" s="23">
        <v>1</v>
      </c>
      <c r="M7733" s="21" t="s">
        <v>50</v>
      </c>
      <c r="N7733" s="21" t="s">
        <v>50</v>
      </c>
      <c r="O7733" s="22"/>
      <c r="P7733" s="22"/>
    </row>
    <row r="7734" spans="1:16" ht="45" x14ac:dyDescent="0.25">
      <c r="A7734" s="21" t="s">
        <v>11399</v>
      </c>
      <c r="B7734" s="21" t="s">
        <v>49</v>
      </c>
      <c r="C7734" s="22"/>
      <c r="D7734" s="22"/>
      <c r="E7734" s="22"/>
      <c r="F7734" s="22"/>
      <c r="G7734" s="22"/>
      <c r="H7734" s="22"/>
      <c r="I7734" s="22"/>
      <c r="J7734" s="22"/>
      <c r="K7734" s="23">
        <v>1</v>
      </c>
      <c r="L7734" s="23">
        <v>1</v>
      </c>
      <c r="M7734" s="21" t="s">
        <v>50</v>
      </c>
      <c r="N7734" s="21" t="s">
        <v>50</v>
      </c>
      <c r="O7734" s="22"/>
      <c r="P7734" s="22"/>
    </row>
    <row r="7735" spans="1:16" ht="45" x14ac:dyDescent="0.25">
      <c r="A7735" s="21" t="s">
        <v>11400</v>
      </c>
      <c r="B7735" s="21" t="s">
        <v>49</v>
      </c>
      <c r="C7735" s="22"/>
      <c r="D7735" s="22"/>
      <c r="E7735" s="22"/>
      <c r="F7735" s="22"/>
      <c r="G7735" s="22"/>
      <c r="H7735" s="22"/>
      <c r="I7735" s="22"/>
      <c r="J7735" s="22"/>
      <c r="K7735" s="23">
        <v>1</v>
      </c>
      <c r="L7735" s="23">
        <v>1</v>
      </c>
      <c r="M7735" s="21" t="s">
        <v>50</v>
      </c>
      <c r="N7735" s="21" t="s">
        <v>50</v>
      </c>
      <c r="O7735" s="22"/>
      <c r="P7735" s="22"/>
    </row>
    <row r="7736" spans="1:16" ht="45" x14ac:dyDescent="0.25">
      <c r="A7736" s="21" t="s">
        <v>1402</v>
      </c>
      <c r="B7736" s="21" t="s">
        <v>49</v>
      </c>
      <c r="C7736" s="22"/>
      <c r="D7736" s="22"/>
      <c r="E7736" s="23">
        <v>51943312.079999998</v>
      </c>
      <c r="F7736" s="23">
        <v>68.19</v>
      </c>
      <c r="G7736" s="23">
        <v>157597689.68000001</v>
      </c>
      <c r="H7736" s="23">
        <v>163.54</v>
      </c>
      <c r="I7736" s="23">
        <v>26448164.420000002</v>
      </c>
      <c r="J7736" s="23">
        <v>35.14</v>
      </c>
      <c r="K7736" s="23">
        <v>1</v>
      </c>
      <c r="L7736" s="23">
        <v>1</v>
      </c>
      <c r="M7736" s="21" t="s">
        <v>50</v>
      </c>
      <c r="N7736" s="21" t="s">
        <v>50</v>
      </c>
      <c r="O7736" s="22"/>
      <c r="P7736" s="22"/>
    </row>
    <row r="7737" spans="1:16" ht="45" x14ac:dyDescent="0.25">
      <c r="A7737" s="21" t="s">
        <v>11401</v>
      </c>
      <c r="B7737" s="21" t="s">
        <v>49</v>
      </c>
      <c r="C7737" s="22"/>
      <c r="D7737" s="22"/>
      <c r="E7737" s="22"/>
      <c r="F7737" s="22"/>
      <c r="G7737" s="22"/>
      <c r="H7737" s="22"/>
      <c r="I7737" s="22"/>
      <c r="J7737" s="22"/>
      <c r="K7737" s="23">
        <v>1</v>
      </c>
      <c r="L7737" s="23">
        <v>1</v>
      </c>
      <c r="M7737" s="21" t="s">
        <v>50</v>
      </c>
      <c r="N7737" s="21" t="s">
        <v>50</v>
      </c>
      <c r="O7737" s="22"/>
      <c r="P7737" s="22"/>
    </row>
    <row r="7738" spans="1:16" ht="45" x14ac:dyDescent="0.25">
      <c r="A7738" s="21" t="s">
        <v>11402</v>
      </c>
      <c r="B7738" s="21" t="s">
        <v>49</v>
      </c>
      <c r="C7738" s="22"/>
      <c r="D7738" s="22"/>
      <c r="E7738" s="22"/>
      <c r="F7738" s="22"/>
      <c r="G7738" s="22"/>
      <c r="H7738" s="22"/>
      <c r="I7738" s="22"/>
      <c r="J7738" s="22"/>
      <c r="K7738" s="23">
        <v>1</v>
      </c>
      <c r="L7738" s="23">
        <v>1</v>
      </c>
      <c r="M7738" s="21" t="s">
        <v>50</v>
      </c>
      <c r="N7738" s="21" t="s">
        <v>50</v>
      </c>
      <c r="O7738" s="22"/>
      <c r="P7738" s="22"/>
    </row>
    <row r="7739" spans="1:16" ht="45" x14ac:dyDescent="0.25">
      <c r="A7739" s="21" t="s">
        <v>11403</v>
      </c>
      <c r="B7739" s="21" t="s">
        <v>49</v>
      </c>
      <c r="C7739" s="22"/>
      <c r="D7739" s="22"/>
      <c r="E7739" s="22"/>
      <c r="F7739" s="22"/>
      <c r="G7739" s="22"/>
      <c r="H7739" s="22"/>
      <c r="I7739" s="22"/>
      <c r="J7739" s="22"/>
      <c r="K7739" s="23">
        <v>1</v>
      </c>
      <c r="L7739" s="23">
        <v>1</v>
      </c>
      <c r="M7739" s="21" t="s">
        <v>50</v>
      </c>
      <c r="N7739" s="21" t="s">
        <v>50</v>
      </c>
      <c r="O7739" s="22"/>
      <c r="P7739" s="22"/>
    </row>
    <row r="7740" spans="1:16" ht="45" x14ac:dyDescent="0.25">
      <c r="A7740" s="21" t="s">
        <v>11404</v>
      </c>
      <c r="B7740" s="21" t="s">
        <v>49</v>
      </c>
      <c r="C7740" s="22"/>
      <c r="D7740" s="22"/>
      <c r="E7740" s="22"/>
      <c r="F7740" s="22"/>
      <c r="G7740" s="22"/>
      <c r="H7740" s="22"/>
      <c r="I7740" s="22"/>
      <c r="J7740" s="22"/>
      <c r="K7740" s="23">
        <v>1</v>
      </c>
      <c r="L7740" s="23">
        <v>1</v>
      </c>
      <c r="M7740" s="21" t="s">
        <v>50</v>
      </c>
      <c r="N7740" s="21" t="s">
        <v>50</v>
      </c>
      <c r="O7740" s="22"/>
      <c r="P7740" s="22"/>
    </row>
    <row r="7741" spans="1:16" ht="45" x14ac:dyDescent="0.25">
      <c r="A7741" s="21" t="s">
        <v>870</v>
      </c>
      <c r="B7741" s="21" t="s">
        <v>49</v>
      </c>
      <c r="C7741" s="23">
        <v>54070297.909999996</v>
      </c>
      <c r="D7741" s="23">
        <v>50.2</v>
      </c>
      <c r="E7741" s="23">
        <v>108930508.84</v>
      </c>
      <c r="F7741" s="23">
        <v>96.88</v>
      </c>
      <c r="G7741" s="23">
        <v>73140496.879999995</v>
      </c>
      <c r="H7741" s="23">
        <v>80.09</v>
      </c>
      <c r="I7741" s="23">
        <v>115972816.3</v>
      </c>
      <c r="J7741" s="23">
        <v>105.3</v>
      </c>
      <c r="K7741" s="23">
        <v>1</v>
      </c>
      <c r="L7741" s="23">
        <v>1</v>
      </c>
      <c r="M7741" s="21" t="s">
        <v>50</v>
      </c>
      <c r="N7741" s="21" t="s">
        <v>58</v>
      </c>
      <c r="O7741" s="22"/>
      <c r="P7741" s="23">
        <v>1170898.5</v>
      </c>
    </row>
    <row r="7742" spans="1:16" ht="45" x14ac:dyDescent="0.25">
      <c r="A7742" s="21" t="s">
        <v>11405</v>
      </c>
      <c r="B7742" s="21" t="s">
        <v>49</v>
      </c>
      <c r="C7742" s="22"/>
      <c r="D7742" s="22"/>
      <c r="E7742" s="22"/>
      <c r="F7742" s="22"/>
      <c r="G7742" s="22"/>
      <c r="H7742" s="22"/>
      <c r="I7742" s="22"/>
      <c r="J7742" s="22"/>
      <c r="K7742" s="23">
        <v>1</v>
      </c>
      <c r="L7742" s="23">
        <v>1</v>
      </c>
      <c r="M7742" s="21" t="s">
        <v>50</v>
      </c>
      <c r="N7742" s="21" t="s">
        <v>50</v>
      </c>
      <c r="O7742" s="22"/>
      <c r="P7742" s="22"/>
    </row>
    <row r="7743" spans="1:16" ht="45" x14ac:dyDescent="0.25">
      <c r="A7743" s="21" t="s">
        <v>11406</v>
      </c>
      <c r="B7743" s="21" t="s">
        <v>49</v>
      </c>
      <c r="C7743" s="22"/>
      <c r="D7743" s="22"/>
      <c r="E7743" s="22"/>
      <c r="F7743" s="22"/>
      <c r="G7743" s="22"/>
      <c r="H7743" s="22"/>
      <c r="I7743" s="22"/>
      <c r="J7743" s="22"/>
      <c r="K7743" s="23">
        <v>1</v>
      </c>
      <c r="L7743" s="23">
        <v>1</v>
      </c>
      <c r="M7743" s="21" t="s">
        <v>50</v>
      </c>
      <c r="N7743" s="21" t="s">
        <v>50</v>
      </c>
      <c r="O7743" s="22"/>
      <c r="P7743" s="22"/>
    </row>
    <row r="7744" spans="1:16" ht="45" x14ac:dyDescent="0.25">
      <c r="A7744" s="21" t="s">
        <v>11407</v>
      </c>
      <c r="B7744" s="21" t="s">
        <v>49</v>
      </c>
      <c r="C7744" s="22"/>
      <c r="D7744" s="22"/>
      <c r="E7744" s="22"/>
      <c r="F7744" s="22"/>
      <c r="G7744" s="22"/>
      <c r="H7744" s="22"/>
      <c r="I7744" s="22"/>
      <c r="J7744" s="22"/>
      <c r="K7744" s="23">
        <v>1</v>
      </c>
      <c r="L7744" s="23">
        <v>1</v>
      </c>
      <c r="M7744" s="21" t="s">
        <v>50</v>
      </c>
      <c r="N7744" s="21" t="s">
        <v>50</v>
      </c>
      <c r="O7744" s="22"/>
      <c r="P7744" s="22"/>
    </row>
    <row r="7745" spans="1:16" ht="45" x14ac:dyDescent="0.25">
      <c r="A7745" s="21" t="s">
        <v>11408</v>
      </c>
      <c r="B7745" s="21" t="s">
        <v>49</v>
      </c>
      <c r="C7745" s="22"/>
      <c r="D7745" s="22"/>
      <c r="E7745" s="22"/>
      <c r="F7745" s="22"/>
      <c r="G7745" s="22"/>
      <c r="H7745" s="22"/>
      <c r="I7745" s="22"/>
      <c r="J7745" s="22"/>
      <c r="K7745" s="23">
        <v>1</v>
      </c>
      <c r="L7745" s="23">
        <v>1</v>
      </c>
      <c r="M7745" s="21" t="s">
        <v>50</v>
      </c>
      <c r="N7745" s="21" t="s">
        <v>50</v>
      </c>
      <c r="O7745" s="22"/>
      <c r="P7745" s="22"/>
    </row>
    <row r="7746" spans="1:16" ht="45" x14ac:dyDescent="0.25">
      <c r="A7746" s="21" t="s">
        <v>11409</v>
      </c>
      <c r="B7746" s="21" t="s">
        <v>49</v>
      </c>
      <c r="C7746" s="22"/>
      <c r="D7746" s="22"/>
      <c r="E7746" s="22"/>
      <c r="F7746" s="22"/>
      <c r="G7746" s="22"/>
      <c r="H7746" s="22"/>
      <c r="I7746" s="22"/>
      <c r="J7746" s="22"/>
      <c r="K7746" s="23">
        <v>1</v>
      </c>
      <c r="L7746" s="23">
        <v>1</v>
      </c>
      <c r="M7746" s="21" t="s">
        <v>50</v>
      </c>
      <c r="N7746" s="21" t="s">
        <v>50</v>
      </c>
      <c r="O7746" s="22"/>
      <c r="P7746" s="22"/>
    </row>
    <row r="7747" spans="1:16" ht="45" x14ac:dyDescent="0.25">
      <c r="A7747" s="21" t="s">
        <v>11410</v>
      </c>
      <c r="B7747" s="21" t="s">
        <v>49</v>
      </c>
      <c r="C7747" s="22"/>
      <c r="D7747" s="22"/>
      <c r="E7747" s="22"/>
      <c r="F7747" s="22"/>
      <c r="G7747" s="22"/>
      <c r="H7747" s="22"/>
      <c r="I7747" s="22"/>
      <c r="J7747" s="22"/>
      <c r="K7747" s="23">
        <v>1</v>
      </c>
      <c r="L7747" s="23">
        <v>1</v>
      </c>
      <c r="M7747" s="21" t="s">
        <v>50</v>
      </c>
      <c r="N7747" s="21" t="s">
        <v>50</v>
      </c>
      <c r="O7747" s="22"/>
      <c r="P7747" s="22"/>
    </row>
    <row r="7748" spans="1:16" ht="45" x14ac:dyDescent="0.25">
      <c r="A7748" s="21" t="s">
        <v>11411</v>
      </c>
      <c r="B7748" s="21" t="s">
        <v>49</v>
      </c>
      <c r="C7748" s="22"/>
      <c r="D7748" s="22"/>
      <c r="E7748" s="22"/>
      <c r="F7748" s="22"/>
      <c r="G7748" s="22"/>
      <c r="H7748" s="22"/>
      <c r="I7748" s="22"/>
      <c r="J7748" s="22"/>
      <c r="K7748" s="23">
        <v>1</v>
      </c>
      <c r="L7748" s="23">
        <v>1</v>
      </c>
      <c r="M7748" s="21" t="s">
        <v>50</v>
      </c>
      <c r="N7748" s="21" t="s">
        <v>50</v>
      </c>
      <c r="O7748" s="22"/>
      <c r="P7748" s="22"/>
    </row>
    <row r="7749" spans="1:16" ht="45" x14ac:dyDescent="0.25">
      <c r="A7749" s="21" t="s">
        <v>11412</v>
      </c>
      <c r="B7749" s="21" t="s">
        <v>49</v>
      </c>
      <c r="C7749" s="22"/>
      <c r="D7749" s="22"/>
      <c r="E7749" s="22"/>
      <c r="F7749" s="22"/>
      <c r="G7749" s="22"/>
      <c r="H7749" s="22"/>
      <c r="I7749" s="22"/>
      <c r="J7749" s="22"/>
      <c r="K7749" s="23">
        <v>1</v>
      </c>
      <c r="L7749" s="23">
        <v>1</v>
      </c>
      <c r="M7749" s="21" t="s">
        <v>50</v>
      </c>
      <c r="N7749" s="21" t="s">
        <v>50</v>
      </c>
      <c r="O7749" s="22"/>
      <c r="P7749" s="22"/>
    </row>
    <row r="7750" spans="1:16" ht="45" x14ac:dyDescent="0.25">
      <c r="A7750" s="21" t="s">
        <v>11413</v>
      </c>
      <c r="B7750" s="21" t="s">
        <v>49</v>
      </c>
      <c r="C7750" s="22"/>
      <c r="D7750" s="22"/>
      <c r="E7750" s="22"/>
      <c r="F7750" s="22"/>
      <c r="G7750" s="22"/>
      <c r="H7750" s="22"/>
      <c r="I7750" s="22"/>
      <c r="J7750" s="22"/>
      <c r="K7750" s="23">
        <v>1</v>
      </c>
      <c r="L7750" s="23">
        <v>1</v>
      </c>
      <c r="M7750" s="21" t="s">
        <v>50</v>
      </c>
      <c r="N7750" s="21" t="s">
        <v>50</v>
      </c>
      <c r="O7750" s="22"/>
      <c r="P7750" s="22"/>
    </row>
    <row r="7751" spans="1:16" ht="45" x14ac:dyDescent="0.25">
      <c r="A7751" s="21" t="s">
        <v>872</v>
      </c>
      <c r="B7751" s="21" t="s">
        <v>49</v>
      </c>
      <c r="C7751" s="23">
        <v>45614612.450000003</v>
      </c>
      <c r="D7751" s="23">
        <v>178.1</v>
      </c>
      <c r="E7751" s="23">
        <v>82090064.409999996</v>
      </c>
      <c r="F7751" s="23">
        <v>477.63</v>
      </c>
      <c r="G7751" s="23">
        <v>95610263.930000007</v>
      </c>
      <c r="H7751" s="23">
        <v>948.17</v>
      </c>
      <c r="I7751" s="23">
        <v>10865203.640000001</v>
      </c>
      <c r="J7751" s="23">
        <v>57.9</v>
      </c>
      <c r="K7751" s="23">
        <v>1</v>
      </c>
      <c r="L7751" s="23">
        <v>1</v>
      </c>
      <c r="M7751" s="21" t="s">
        <v>50</v>
      </c>
      <c r="N7751" s="21" t="s">
        <v>1462</v>
      </c>
      <c r="O7751" s="22"/>
      <c r="P7751" s="23">
        <v>116732.25</v>
      </c>
    </row>
    <row r="7752" spans="1:16" ht="45" x14ac:dyDescent="0.25">
      <c r="A7752" s="21" t="s">
        <v>11414</v>
      </c>
      <c r="B7752" s="21" t="s">
        <v>49</v>
      </c>
      <c r="C7752" s="22"/>
      <c r="D7752" s="22"/>
      <c r="E7752" s="22"/>
      <c r="F7752" s="22"/>
      <c r="G7752" s="22"/>
      <c r="H7752" s="22"/>
      <c r="I7752" s="22"/>
      <c r="J7752" s="22"/>
      <c r="K7752" s="23">
        <v>1</v>
      </c>
      <c r="L7752" s="23">
        <v>1</v>
      </c>
      <c r="M7752" s="21" t="s">
        <v>50</v>
      </c>
      <c r="N7752" s="21" t="s">
        <v>50</v>
      </c>
      <c r="O7752" s="22"/>
      <c r="P7752" s="22"/>
    </row>
    <row r="7753" spans="1:16" ht="45" x14ac:dyDescent="0.25">
      <c r="A7753" s="21" t="s">
        <v>11415</v>
      </c>
      <c r="B7753" s="21" t="s">
        <v>49</v>
      </c>
      <c r="C7753" s="22"/>
      <c r="D7753" s="22"/>
      <c r="E7753" s="22"/>
      <c r="F7753" s="22"/>
      <c r="G7753" s="22"/>
      <c r="H7753" s="22"/>
      <c r="I7753" s="22"/>
      <c r="J7753" s="22"/>
      <c r="K7753" s="23">
        <v>1</v>
      </c>
      <c r="L7753" s="23">
        <v>1</v>
      </c>
      <c r="M7753" s="21" t="s">
        <v>50</v>
      </c>
      <c r="N7753" s="21" t="s">
        <v>50</v>
      </c>
      <c r="O7753" s="22"/>
      <c r="P7753" s="22"/>
    </row>
    <row r="7754" spans="1:16" ht="45" x14ac:dyDescent="0.25">
      <c r="A7754" s="21" t="s">
        <v>11416</v>
      </c>
      <c r="B7754" s="21" t="s">
        <v>49</v>
      </c>
      <c r="C7754" s="22"/>
      <c r="D7754" s="22"/>
      <c r="E7754" s="22"/>
      <c r="F7754" s="22"/>
      <c r="G7754" s="22"/>
      <c r="H7754" s="22"/>
      <c r="I7754" s="22"/>
      <c r="J7754" s="22"/>
      <c r="K7754" s="23">
        <v>1</v>
      </c>
      <c r="L7754" s="23">
        <v>1</v>
      </c>
      <c r="M7754" s="21" t="s">
        <v>50</v>
      </c>
      <c r="N7754" s="21" t="s">
        <v>50</v>
      </c>
      <c r="O7754" s="22"/>
      <c r="P7754" s="22"/>
    </row>
    <row r="7755" spans="1:16" ht="45" x14ac:dyDescent="0.25">
      <c r="A7755" s="21" t="s">
        <v>11417</v>
      </c>
      <c r="B7755" s="21" t="s">
        <v>49</v>
      </c>
      <c r="C7755" s="22"/>
      <c r="D7755" s="22"/>
      <c r="E7755" s="22"/>
      <c r="F7755" s="22"/>
      <c r="G7755" s="22"/>
      <c r="H7755" s="22"/>
      <c r="I7755" s="22"/>
      <c r="J7755" s="22"/>
      <c r="K7755" s="23">
        <v>1</v>
      </c>
      <c r="L7755" s="23">
        <v>1</v>
      </c>
      <c r="M7755" s="21" t="s">
        <v>50</v>
      </c>
      <c r="N7755" s="21" t="s">
        <v>50</v>
      </c>
      <c r="O7755" s="22"/>
      <c r="P7755" s="22"/>
    </row>
    <row r="7756" spans="1:16" ht="45" x14ac:dyDescent="0.25">
      <c r="A7756" s="21" t="s">
        <v>11418</v>
      </c>
      <c r="B7756" s="21" t="s">
        <v>49</v>
      </c>
      <c r="C7756" s="22"/>
      <c r="D7756" s="22"/>
      <c r="E7756" s="22"/>
      <c r="F7756" s="22"/>
      <c r="G7756" s="22"/>
      <c r="H7756" s="22"/>
      <c r="I7756" s="22"/>
      <c r="J7756" s="22"/>
      <c r="K7756" s="23">
        <v>1</v>
      </c>
      <c r="L7756" s="23">
        <v>1</v>
      </c>
      <c r="M7756" s="21" t="s">
        <v>50</v>
      </c>
      <c r="N7756" s="21" t="s">
        <v>50</v>
      </c>
      <c r="O7756" s="22"/>
      <c r="P7756" s="22"/>
    </row>
    <row r="7757" spans="1:16" ht="45" x14ac:dyDescent="0.25">
      <c r="A7757" s="21" t="s">
        <v>11419</v>
      </c>
      <c r="B7757" s="21" t="s">
        <v>49</v>
      </c>
      <c r="C7757" s="22"/>
      <c r="D7757" s="22"/>
      <c r="E7757" s="22"/>
      <c r="F7757" s="22"/>
      <c r="G7757" s="22"/>
      <c r="H7757" s="22"/>
      <c r="I7757" s="22"/>
      <c r="J7757" s="22"/>
      <c r="K7757" s="23">
        <v>1</v>
      </c>
      <c r="L7757" s="23">
        <v>1</v>
      </c>
      <c r="M7757" s="21" t="s">
        <v>50</v>
      </c>
      <c r="N7757" s="21" t="s">
        <v>50</v>
      </c>
      <c r="O7757" s="22"/>
      <c r="P7757" s="22"/>
    </row>
    <row r="7758" spans="1:16" ht="45" x14ac:dyDescent="0.25">
      <c r="A7758" s="21" t="s">
        <v>5053</v>
      </c>
      <c r="B7758" s="21" t="s">
        <v>49</v>
      </c>
      <c r="C7758" s="23">
        <v>5260909.26</v>
      </c>
      <c r="D7758" s="23">
        <v>956.73</v>
      </c>
      <c r="E7758" s="23">
        <v>10434726.380000001</v>
      </c>
      <c r="F7758" s="23">
        <v>592.57000000000005</v>
      </c>
      <c r="G7758" s="23">
        <v>16136165.17</v>
      </c>
      <c r="H7758" s="23">
        <v>797.51</v>
      </c>
      <c r="I7758" s="23">
        <v>13111268.960000001</v>
      </c>
      <c r="J7758" s="23">
        <v>934.46</v>
      </c>
      <c r="K7758" s="23">
        <v>1</v>
      </c>
      <c r="L7758" s="23">
        <v>1</v>
      </c>
      <c r="M7758" s="21" t="s">
        <v>50</v>
      </c>
      <c r="N7758" s="21" t="s">
        <v>5192</v>
      </c>
      <c r="O7758" s="22"/>
      <c r="P7758" s="23">
        <v>18571</v>
      </c>
    </row>
    <row r="7759" spans="1:16" ht="45" x14ac:dyDescent="0.25">
      <c r="A7759" s="21" t="s">
        <v>11420</v>
      </c>
      <c r="B7759" s="21" t="s">
        <v>49</v>
      </c>
      <c r="C7759" s="22"/>
      <c r="D7759" s="22"/>
      <c r="E7759" s="22"/>
      <c r="F7759" s="22"/>
      <c r="G7759" s="22"/>
      <c r="H7759" s="22"/>
      <c r="I7759" s="22"/>
      <c r="J7759" s="22"/>
      <c r="K7759" s="23">
        <v>1</v>
      </c>
      <c r="L7759" s="23">
        <v>1</v>
      </c>
      <c r="M7759" s="21" t="s">
        <v>50</v>
      </c>
      <c r="N7759" s="21" t="s">
        <v>50</v>
      </c>
      <c r="O7759" s="22"/>
      <c r="P7759" s="22"/>
    </row>
    <row r="7760" spans="1:16" ht="45" x14ac:dyDescent="0.25">
      <c r="A7760" s="21" t="s">
        <v>11421</v>
      </c>
      <c r="B7760" s="21" t="s">
        <v>49</v>
      </c>
      <c r="C7760" s="22"/>
      <c r="D7760" s="22"/>
      <c r="E7760" s="22"/>
      <c r="F7760" s="22"/>
      <c r="G7760" s="22"/>
      <c r="H7760" s="22"/>
      <c r="I7760" s="22"/>
      <c r="J7760" s="22"/>
      <c r="K7760" s="23">
        <v>1</v>
      </c>
      <c r="L7760" s="23">
        <v>1</v>
      </c>
      <c r="M7760" s="21" t="s">
        <v>50</v>
      </c>
      <c r="N7760" s="21" t="s">
        <v>50</v>
      </c>
      <c r="O7760" s="22"/>
      <c r="P7760" s="22"/>
    </row>
    <row r="7761" spans="1:16" ht="45" x14ac:dyDescent="0.25">
      <c r="A7761" s="21" t="s">
        <v>11422</v>
      </c>
      <c r="B7761" s="21" t="s">
        <v>49</v>
      </c>
      <c r="C7761" s="22"/>
      <c r="D7761" s="22"/>
      <c r="E7761" s="22"/>
      <c r="F7761" s="22"/>
      <c r="G7761" s="22"/>
      <c r="H7761" s="22"/>
      <c r="I7761" s="22"/>
      <c r="J7761" s="22"/>
      <c r="K7761" s="23">
        <v>1</v>
      </c>
      <c r="L7761" s="23">
        <v>1</v>
      </c>
      <c r="M7761" s="21" t="s">
        <v>50</v>
      </c>
      <c r="N7761" s="21" t="s">
        <v>50</v>
      </c>
      <c r="O7761" s="22"/>
      <c r="P7761" s="22"/>
    </row>
    <row r="7762" spans="1:16" ht="45" x14ac:dyDescent="0.25">
      <c r="A7762" s="21" t="s">
        <v>11423</v>
      </c>
      <c r="B7762" s="21" t="s">
        <v>49</v>
      </c>
      <c r="C7762" s="22"/>
      <c r="D7762" s="22"/>
      <c r="E7762" s="22"/>
      <c r="F7762" s="22"/>
      <c r="G7762" s="22"/>
      <c r="H7762" s="22"/>
      <c r="I7762" s="22"/>
      <c r="J7762" s="22"/>
      <c r="K7762" s="23">
        <v>1</v>
      </c>
      <c r="L7762" s="23">
        <v>1</v>
      </c>
      <c r="M7762" s="21" t="s">
        <v>50</v>
      </c>
      <c r="N7762" s="21" t="s">
        <v>50</v>
      </c>
      <c r="O7762" s="22"/>
      <c r="P7762" s="22"/>
    </row>
    <row r="7763" spans="1:16" ht="45" x14ac:dyDescent="0.25">
      <c r="A7763" s="21" t="s">
        <v>5055</v>
      </c>
      <c r="B7763" s="21" t="s">
        <v>49</v>
      </c>
      <c r="C7763" s="23">
        <v>48172352.020000003</v>
      </c>
      <c r="D7763" s="23">
        <v>119.12</v>
      </c>
      <c r="E7763" s="23">
        <v>32482943.59</v>
      </c>
      <c r="F7763" s="23">
        <v>63.72</v>
      </c>
      <c r="G7763" s="23">
        <v>27876502.84</v>
      </c>
      <c r="H7763" s="23">
        <v>67.91</v>
      </c>
      <c r="I7763" s="23">
        <v>143112663.91999999</v>
      </c>
      <c r="J7763" s="23">
        <v>235.49</v>
      </c>
      <c r="K7763" s="23">
        <v>1</v>
      </c>
      <c r="L7763" s="23">
        <v>1</v>
      </c>
      <c r="M7763" s="21" t="s">
        <v>50</v>
      </c>
      <c r="N7763" s="21" t="s">
        <v>58</v>
      </c>
      <c r="O7763" s="22"/>
      <c r="P7763" s="23">
        <v>456217</v>
      </c>
    </row>
    <row r="7764" spans="1:16" ht="45" x14ac:dyDescent="0.25">
      <c r="A7764" s="21" t="s">
        <v>11424</v>
      </c>
      <c r="B7764" s="21" t="s">
        <v>49</v>
      </c>
      <c r="C7764" s="22"/>
      <c r="D7764" s="22"/>
      <c r="E7764" s="22"/>
      <c r="F7764" s="22"/>
      <c r="G7764" s="22"/>
      <c r="H7764" s="22"/>
      <c r="I7764" s="22"/>
      <c r="J7764" s="22"/>
      <c r="K7764" s="23">
        <v>1</v>
      </c>
      <c r="L7764" s="23">
        <v>1</v>
      </c>
      <c r="M7764" s="21" t="s">
        <v>50</v>
      </c>
      <c r="N7764" s="21" t="s">
        <v>50</v>
      </c>
      <c r="O7764" s="22"/>
      <c r="P7764" s="22"/>
    </row>
    <row r="7765" spans="1:16" ht="45" x14ac:dyDescent="0.25">
      <c r="A7765" s="21" t="s">
        <v>5060</v>
      </c>
      <c r="B7765" s="21" t="s">
        <v>4036</v>
      </c>
      <c r="C7765" s="23">
        <v>7038171.0999999996</v>
      </c>
      <c r="D7765" s="23">
        <v>36.17</v>
      </c>
      <c r="E7765" s="23">
        <v>22485116.359999999</v>
      </c>
      <c r="F7765" s="23">
        <v>86.19</v>
      </c>
      <c r="G7765" s="23">
        <v>11803140.27</v>
      </c>
      <c r="H7765" s="23">
        <v>38.700000000000003</v>
      </c>
      <c r="I7765" s="23">
        <v>7652762.04</v>
      </c>
      <c r="J7765" s="23">
        <v>32</v>
      </c>
      <c r="K7765" s="23">
        <v>1</v>
      </c>
      <c r="L7765" s="23">
        <v>1</v>
      </c>
      <c r="M7765" s="21" t="s">
        <v>50</v>
      </c>
      <c r="N7765" s="21" t="s">
        <v>58</v>
      </c>
      <c r="O7765" s="22"/>
      <c r="P7765" s="23">
        <v>334860</v>
      </c>
    </row>
    <row r="7766" spans="1:16" ht="45" x14ac:dyDescent="0.25">
      <c r="A7766" s="21" t="s">
        <v>11425</v>
      </c>
      <c r="B7766" s="21" t="s">
        <v>49</v>
      </c>
      <c r="C7766" s="22"/>
      <c r="D7766" s="22"/>
      <c r="E7766" s="22"/>
      <c r="F7766" s="22"/>
      <c r="G7766" s="22"/>
      <c r="H7766" s="22"/>
      <c r="I7766" s="22"/>
      <c r="J7766" s="22"/>
      <c r="K7766" s="23">
        <v>1</v>
      </c>
      <c r="L7766" s="23">
        <v>1</v>
      </c>
      <c r="M7766" s="21" t="s">
        <v>50</v>
      </c>
      <c r="N7766" s="21" t="s">
        <v>50</v>
      </c>
      <c r="O7766" s="22"/>
      <c r="P7766" s="22"/>
    </row>
    <row r="7767" spans="1:16" ht="45" x14ac:dyDescent="0.25">
      <c r="A7767" s="21" t="s">
        <v>11426</v>
      </c>
      <c r="B7767" s="21" t="s">
        <v>49</v>
      </c>
      <c r="C7767" s="22"/>
      <c r="D7767" s="22"/>
      <c r="E7767" s="22"/>
      <c r="F7767" s="22"/>
      <c r="G7767" s="22"/>
      <c r="H7767" s="22"/>
      <c r="I7767" s="22"/>
      <c r="J7767" s="22"/>
      <c r="K7767" s="23">
        <v>1</v>
      </c>
      <c r="L7767" s="23">
        <v>1</v>
      </c>
      <c r="M7767" s="21" t="s">
        <v>50</v>
      </c>
      <c r="N7767" s="21" t="s">
        <v>50</v>
      </c>
      <c r="O7767" s="22"/>
      <c r="P7767" s="22"/>
    </row>
    <row r="7768" spans="1:16" ht="45" x14ac:dyDescent="0.25">
      <c r="A7768" s="21" t="s">
        <v>11427</v>
      </c>
      <c r="B7768" s="21" t="s">
        <v>49</v>
      </c>
      <c r="C7768" s="22"/>
      <c r="D7768" s="22"/>
      <c r="E7768" s="22"/>
      <c r="F7768" s="22"/>
      <c r="G7768" s="22"/>
      <c r="H7768" s="22"/>
      <c r="I7768" s="22"/>
      <c r="J7768" s="22"/>
      <c r="K7768" s="23">
        <v>1</v>
      </c>
      <c r="L7768" s="23">
        <v>1</v>
      </c>
      <c r="M7768" s="21" t="s">
        <v>50</v>
      </c>
      <c r="N7768" s="21" t="s">
        <v>50</v>
      </c>
      <c r="O7768" s="22"/>
      <c r="P7768" s="22"/>
    </row>
    <row r="7769" spans="1:16" ht="45" x14ac:dyDescent="0.25">
      <c r="A7769" s="21" t="s">
        <v>11428</v>
      </c>
      <c r="B7769" s="21" t="s">
        <v>49</v>
      </c>
      <c r="C7769" s="22"/>
      <c r="D7769" s="22"/>
      <c r="E7769" s="22"/>
      <c r="F7769" s="22"/>
      <c r="G7769" s="22"/>
      <c r="H7769" s="22"/>
      <c r="I7769" s="22"/>
      <c r="J7769" s="22"/>
      <c r="K7769" s="23">
        <v>1</v>
      </c>
      <c r="L7769" s="23">
        <v>1</v>
      </c>
      <c r="M7769" s="21" t="s">
        <v>50</v>
      </c>
      <c r="N7769" s="21" t="s">
        <v>50</v>
      </c>
      <c r="O7769" s="22"/>
      <c r="P7769" s="22"/>
    </row>
    <row r="7770" spans="1:16" ht="45" x14ac:dyDescent="0.25">
      <c r="A7770" s="21" t="s">
        <v>11429</v>
      </c>
      <c r="B7770" s="21" t="s">
        <v>49</v>
      </c>
      <c r="C7770" s="22"/>
      <c r="D7770" s="22"/>
      <c r="E7770" s="22"/>
      <c r="F7770" s="22"/>
      <c r="G7770" s="22"/>
      <c r="H7770" s="22"/>
      <c r="I7770" s="22"/>
      <c r="J7770" s="22"/>
      <c r="K7770" s="23">
        <v>1</v>
      </c>
      <c r="L7770" s="23">
        <v>1</v>
      </c>
      <c r="M7770" s="21" t="s">
        <v>50</v>
      </c>
      <c r="N7770" s="21" t="s">
        <v>50</v>
      </c>
      <c r="O7770" s="22"/>
      <c r="P7770" s="22"/>
    </row>
    <row r="7771" spans="1:16" ht="45" x14ac:dyDescent="0.25">
      <c r="A7771" s="21" t="s">
        <v>5062</v>
      </c>
      <c r="B7771" s="21" t="s">
        <v>49</v>
      </c>
      <c r="C7771" s="23">
        <v>47172512.670000002</v>
      </c>
      <c r="D7771" s="23">
        <v>425.97</v>
      </c>
      <c r="E7771" s="23">
        <v>44523192.280000001</v>
      </c>
      <c r="F7771" s="23">
        <v>375.37</v>
      </c>
      <c r="G7771" s="23">
        <v>44658346.049999997</v>
      </c>
      <c r="H7771" s="23">
        <v>359.72</v>
      </c>
      <c r="I7771" s="23">
        <v>50516053.149999999</v>
      </c>
      <c r="J7771" s="23">
        <v>408.47</v>
      </c>
      <c r="K7771" s="23">
        <v>1</v>
      </c>
      <c r="L7771" s="23">
        <v>1</v>
      </c>
      <c r="M7771" s="21" t="s">
        <v>50</v>
      </c>
      <c r="N7771" s="21" t="s">
        <v>1462</v>
      </c>
      <c r="O7771" s="22"/>
      <c r="P7771" s="23">
        <v>145315</v>
      </c>
    </row>
    <row r="7772" spans="1:16" ht="45" x14ac:dyDescent="0.25">
      <c r="A7772" s="21" t="s">
        <v>11430</v>
      </c>
      <c r="B7772" s="21" t="s">
        <v>49</v>
      </c>
      <c r="C7772" s="22"/>
      <c r="D7772" s="22"/>
      <c r="E7772" s="22"/>
      <c r="F7772" s="22"/>
      <c r="G7772" s="22"/>
      <c r="H7772" s="22"/>
      <c r="I7772" s="22"/>
      <c r="J7772" s="22"/>
      <c r="K7772" s="23">
        <v>1</v>
      </c>
      <c r="L7772" s="23">
        <v>1</v>
      </c>
      <c r="M7772" s="21" t="s">
        <v>50</v>
      </c>
      <c r="N7772" s="21" t="s">
        <v>50</v>
      </c>
      <c r="O7772" s="22"/>
      <c r="P7772" s="22"/>
    </row>
    <row r="7773" spans="1:16" ht="45" x14ac:dyDescent="0.25">
      <c r="A7773" s="21" t="s">
        <v>11431</v>
      </c>
      <c r="B7773" s="21" t="s">
        <v>49</v>
      </c>
      <c r="C7773" s="22"/>
      <c r="D7773" s="22"/>
      <c r="E7773" s="22"/>
      <c r="F7773" s="22"/>
      <c r="G7773" s="22"/>
      <c r="H7773" s="22"/>
      <c r="I7773" s="22"/>
      <c r="J7773" s="22"/>
      <c r="K7773" s="23">
        <v>1</v>
      </c>
      <c r="L7773" s="23">
        <v>1</v>
      </c>
      <c r="M7773" s="21" t="s">
        <v>50</v>
      </c>
      <c r="N7773" s="21" t="s">
        <v>50</v>
      </c>
      <c r="O7773" s="22"/>
      <c r="P7773" s="22"/>
    </row>
    <row r="7774" spans="1:16" ht="45" x14ac:dyDescent="0.25">
      <c r="A7774" s="21" t="s">
        <v>11432</v>
      </c>
      <c r="B7774" s="21" t="s">
        <v>49</v>
      </c>
      <c r="C7774" s="22"/>
      <c r="D7774" s="22"/>
      <c r="E7774" s="22"/>
      <c r="F7774" s="22"/>
      <c r="G7774" s="22"/>
      <c r="H7774" s="22"/>
      <c r="I7774" s="22"/>
      <c r="J7774" s="22"/>
      <c r="K7774" s="23">
        <v>1</v>
      </c>
      <c r="L7774" s="23">
        <v>1</v>
      </c>
      <c r="M7774" s="21" t="s">
        <v>50</v>
      </c>
      <c r="N7774" s="21" t="s">
        <v>50</v>
      </c>
      <c r="O7774" s="22"/>
      <c r="P7774" s="22"/>
    </row>
    <row r="7775" spans="1:16" ht="45" x14ac:dyDescent="0.25">
      <c r="A7775" s="21" t="s">
        <v>11433</v>
      </c>
      <c r="B7775" s="21" t="s">
        <v>49</v>
      </c>
      <c r="C7775" s="22"/>
      <c r="D7775" s="22"/>
      <c r="E7775" s="22"/>
      <c r="F7775" s="22"/>
      <c r="G7775" s="22"/>
      <c r="H7775" s="22"/>
      <c r="I7775" s="22"/>
      <c r="J7775" s="22"/>
      <c r="K7775" s="23">
        <v>1</v>
      </c>
      <c r="L7775" s="23">
        <v>1</v>
      </c>
      <c r="M7775" s="21" t="s">
        <v>50</v>
      </c>
      <c r="N7775" s="21" t="s">
        <v>50</v>
      </c>
      <c r="O7775" s="22"/>
      <c r="P7775" s="22"/>
    </row>
    <row r="7776" spans="1:16" ht="45" x14ac:dyDescent="0.25">
      <c r="A7776" s="21" t="s">
        <v>11434</v>
      </c>
      <c r="B7776" s="21" t="s">
        <v>49</v>
      </c>
      <c r="C7776" s="22"/>
      <c r="D7776" s="22"/>
      <c r="E7776" s="22"/>
      <c r="F7776" s="22"/>
      <c r="G7776" s="22"/>
      <c r="H7776" s="22"/>
      <c r="I7776" s="22"/>
      <c r="J7776" s="22"/>
      <c r="K7776" s="23">
        <v>1</v>
      </c>
      <c r="L7776" s="23">
        <v>1</v>
      </c>
      <c r="M7776" s="21" t="s">
        <v>50</v>
      </c>
      <c r="N7776" s="21" t="s">
        <v>50</v>
      </c>
      <c r="O7776" s="22"/>
      <c r="P7776" s="22"/>
    </row>
    <row r="7777" spans="1:16" ht="45" x14ac:dyDescent="0.25">
      <c r="A7777" s="21" t="s">
        <v>11435</v>
      </c>
      <c r="B7777" s="21" t="s">
        <v>49</v>
      </c>
      <c r="C7777" s="22"/>
      <c r="D7777" s="22"/>
      <c r="E7777" s="22"/>
      <c r="F7777" s="22"/>
      <c r="G7777" s="22"/>
      <c r="H7777" s="22"/>
      <c r="I7777" s="22"/>
      <c r="J7777" s="22"/>
      <c r="K7777" s="23">
        <v>1</v>
      </c>
      <c r="L7777" s="23">
        <v>1</v>
      </c>
      <c r="M7777" s="21" t="s">
        <v>50</v>
      </c>
      <c r="N7777" s="21" t="s">
        <v>50</v>
      </c>
      <c r="O7777" s="22"/>
      <c r="P7777" s="22"/>
    </row>
    <row r="7778" spans="1:16" ht="45" x14ac:dyDescent="0.25">
      <c r="A7778" s="21" t="s">
        <v>874</v>
      </c>
      <c r="B7778" s="21" t="s">
        <v>49</v>
      </c>
      <c r="C7778" s="23">
        <v>160167535.08000001</v>
      </c>
      <c r="D7778" s="23">
        <v>20.16</v>
      </c>
      <c r="E7778" s="23">
        <v>303005712.30000001</v>
      </c>
      <c r="F7778" s="23">
        <v>56.69</v>
      </c>
      <c r="G7778" s="23">
        <v>196878675.96000001</v>
      </c>
      <c r="H7778" s="23">
        <v>68.61</v>
      </c>
      <c r="I7778" s="23">
        <v>280803730.83999997</v>
      </c>
      <c r="J7778" s="23">
        <v>44.36</v>
      </c>
      <c r="K7778" s="23">
        <v>1</v>
      </c>
      <c r="L7778" s="23">
        <v>1</v>
      </c>
      <c r="M7778" s="21" t="s">
        <v>50</v>
      </c>
      <c r="N7778" s="21" t="s">
        <v>58</v>
      </c>
      <c r="O7778" s="22"/>
      <c r="P7778" s="23">
        <v>846137</v>
      </c>
    </row>
    <row r="7779" spans="1:16" ht="45" x14ac:dyDescent="0.25">
      <c r="A7779" s="21" t="s">
        <v>11436</v>
      </c>
      <c r="B7779" s="21" t="s">
        <v>49</v>
      </c>
      <c r="C7779" s="22"/>
      <c r="D7779" s="22"/>
      <c r="E7779" s="22"/>
      <c r="F7779" s="22"/>
      <c r="G7779" s="22"/>
      <c r="H7779" s="22"/>
      <c r="I7779" s="22"/>
      <c r="J7779" s="22"/>
      <c r="K7779" s="23">
        <v>1</v>
      </c>
      <c r="L7779" s="23">
        <v>1</v>
      </c>
      <c r="M7779" s="21" t="s">
        <v>50</v>
      </c>
      <c r="N7779" s="21" t="s">
        <v>50</v>
      </c>
      <c r="O7779" s="22"/>
      <c r="P7779" s="22"/>
    </row>
    <row r="7780" spans="1:16" ht="45" x14ac:dyDescent="0.25">
      <c r="A7780" s="21" t="s">
        <v>11437</v>
      </c>
      <c r="B7780" s="21" t="s">
        <v>49</v>
      </c>
      <c r="C7780" s="22"/>
      <c r="D7780" s="22"/>
      <c r="E7780" s="22"/>
      <c r="F7780" s="22"/>
      <c r="G7780" s="22"/>
      <c r="H7780" s="22"/>
      <c r="I7780" s="22"/>
      <c r="J7780" s="22"/>
      <c r="K7780" s="23">
        <v>1</v>
      </c>
      <c r="L7780" s="23">
        <v>1</v>
      </c>
      <c r="M7780" s="21" t="s">
        <v>50</v>
      </c>
      <c r="N7780" s="21" t="s">
        <v>50</v>
      </c>
      <c r="O7780" s="22"/>
      <c r="P7780" s="22"/>
    </row>
    <row r="7781" spans="1:16" ht="45" x14ac:dyDescent="0.25">
      <c r="A7781" s="21" t="s">
        <v>11438</v>
      </c>
      <c r="B7781" s="21" t="s">
        <v>49</v>
      </c>
      <c r="C7781" s="22"/>
      <c r="D7781" s="22"/>
      <c r="E7781" s="22"/>
      <c r="F7781" s="22"/>
      <c r="G7781" s="22"/>
      <c r="H7781" s="22"/>
      <c r="I7781" s="22"/>
      <c r="J7781" s="22"/>
      <c r="K7781" s="23">
        <v>1</v>
      </c>
      <c r="L7781" s="23">
        <v>1</v>
      </c>
      <c r="M7781" s="21" t="s">
        <v>50</v>
      </c>
      <c r="N7781" s="21" t="s">
        <v>50</v>
      </c>
      <c r="O7781" s="22"/>
      <c r="P7781" s="22"/>
    </row>
    <row r="7782" spans="1:16" ht="45" x14ac:dyDescent="0.25">
      <c r="A7782" s="21" t="s">
        <v>11439</v>
      </c>
      <c r="B7782" s="21" t="s">
        <v>49</v>
      </c>
      <c r="C7782" s="22"/>
      <c r="D7782" s="22"/>
      <c r="E7782" s="22"/>
      <c r="F7782" s="22"/>
      <c r="G7782" s="22"/>
      <c r="H7782" s="22"/>
      <c r="I7782" s="22"/>
      <c r="J7782" s="22"/>
      <c r="K7782" s="23">
        <v>1</v>
      </c>
      <c r="L7782" s="23">
        <v>1</v>
      </c>
      <c r="M7782" s="21" t="s">
        <v>50</v>
      </c>
      <c r="N7782" s="21" t="s">
        <v>50</v>
      </c>
      <c r="O7782" s="22"/>
      <c r="P7782" s="22"/>
    </row>
    <row r="7783" spans="1:16" ht="45" x14ac:dyDescent="0.25">
      <c r="A7783" s="21" t="s">
        <v>11440</v>
      </c>
      <c r="B7783" s="21" t="s">
        <v>49</v>
      </c>
      <c r="C7783" s="22"/>
      <c r="D7783" s="22"/>
      <c r="E7783" s="22"/>
      <c r="F7783" s="22"/>
      <c r="G7783" s="22"/>
      <c r="H7783" s="22"/>
      <c r="I7783" s="22"/>
      <c r="J7783" s="22"/>
      <c r="K7783" s="23">
        <v>1</v>
      </c>
      <c r="L7783" s="23">
        <v>1</v>
      </c>
      <c r="M7783" s="21" t="s">
        <v>50</v>
      </c>
      <c r="N7783" s="21" t="s">
        <v>50</v>
      </c>
      <c r="O7783" s="22"/>
      <c r="P7783" s="22"/>
    </row>
    <row r="7784" spans="1:16" ht="45" x14ac:dyDescent="0.25">
      <c r="A7784" s="21" t="s">
        <v>11441</v>
      </c>
      <c r="B7784" s="21" t="s">
        <v>49</v>
      </c>
      <c r="C7784" s="22"/>
      <c r="D7784" s="22"/>
      <c r="E7784" s="22"/>
      <c r="F7784" s="22"/>
      <c r="G7784" s="22"/>
      <c r="H7784" s="22"/>
      <c r="I7784" s="22"/>
      <c r="J7784" s="22"/>
      <c r="K7784" s="23">
        <v>1</v>
      </c>
      <c r="L7784" s="23">
        <v>1</v>
      </c>
      <c r="M7784" s="21" t="s">
        <v>50</v>
      </c>
      <c r="N7784" s="21" t="s">
        <v>50</v>
      </c>
      <c r="O7784" s="22"/>
      <c r="P7784" s="22"/>
    </row>
    <row r="7785" spans="1:16" ht="45" x14ac:dyDescent="0.25">
      <c r="A7785" s="21" t="s">
        <v>11442</v>
      </c>
      <c r="B7785" s="21" t="s">
        <v>49</v>
      </c>
      <c r="C7785" s="22"/>
      <c r="D7785" s="22"/>
      <c r="E7785" s="22"/>
      <c r="F7785" s="22"/>
      <c r="G7785" s="22"/>
      <c r="H7785" s="22"/>
      <c r="I7785" s="22"/>
      <c r="J7785" s="22"/>
      <c r="K7785" s="23">
        <v>1</v>
      </c>
      <c r="L7785" s="23">
        <v>1</v>
      </c>
      <c r="M7785" s="21" t="s">
        <v>50</v>
      </c>
      <c r="N7785" s="21" t="s">
        <v>50</v>
      </c>
      <c r="O7785" s="22"/>
      <c r="P7785" s="22"/>
    </row>
    <row r="7786" spans="1:16" ht="45" x14ac:dyDescent="0.25">
      <c r="A7786" s="21" t="s">
        <v>11443</v>
      </c>
      <c r="B7786" s="21" t="s">
        <v>49</v>
      </c>
      <c r="C7786" s="22"/>
      <c r="D7786" s="22"/>
      <c r="E7786" s="22"/>
      <c r="F7786" s="22"/>
      <c r="G7786" s="22"/>
      <c r="H7786" s="22"/>
      <c r="I7786" s="22"/>
      <c r="J7786" s="22"/>
      <c r="K7786" s="23">
        <v>1</v>
      </c>
      <c r="L7786" s="23">
        <v>1</v>
      </c>
      <c r="M7786" s="21" t="s">
        <v>50</v>
      </c>
      <c r="N7786" s="21" t="s">
        <v>50</v>
      </c>
      <c r="O7786" s="22"/>
      <c r="P7786" s="22"/>
    </row>
    <row r="7787" spans="1:16" ht="45" x14ac:dyDescent="0.25">
      <c r="A7787" s="21" t="s">
        <v>11444</v>
      </c>
      <c r="B7787" s="21" t="s">
        <v>49</v>
      </c>
      <c r="C7787" s="22"/>
      <c r="D7787" s="22"/>
      <c r="E7787" s="22"/>
      <c r="F7787" s="22"/>
      <c r="G7787" s="22"/>
      <c r="H7787" s="22"/>
      <c r="I7787" s="22"/>
      <c r="J7787" s="22"/>
      <c r="K7787" s="23">
        <v>1</v>
      </c>
      <c r="L7787" s="23">
        <v>1</v>
      </c>
      <c r="M7787" s="21" t="s">
        <v>50</v>
      </c>
      <c r="N7787" s="21" t="s">
        <v>50</v>
      </c>
      <c r="O7787" s="22"/>
      <c r="P7787" s="22"/>
    </row>
    <row r="7788" spans="1:16" ht="45" x14ac:dyDescent="0.25">
      <c r="A7788" s="21" t="s">
        <v>11445</v>
      </c>
      <c r="B7788" s="21" t="s">
        <v>49</v>
      </c>
      <c r="C7788" s="22"/>
      <c r="D7788" s="22"/>
      <c r="E7788" s="22"/>
      <c r="F7788" s="22"/>
      <c r="G7788" s="22"/>
      <c r="H7788" s="22"/>
      <c r="I7788" s="22"/>
      <c r="J7788" s="22"/>
      <c r="K7788" s="23">
        <v>1</v>
      </c>
      <c r="L7788" s="23">
        <v>1</v>
      </c>
      <c r="M7788" s="21" t="s">
        <v>50</v>
      </c>
      <c r="N7788" s="21" t="s">
        <v>50</v>
      </c>
      <c r="O7788" s="22"/>
      <c r="P7788" s="22"/>
    </row>
    <row r="7789" spans="1:16" ht="45" x14ac:dyDescent="0.25">
      <c r="A7789" s="21" t="s">
        <v>5066</v>
      </c>
      <c r="B7789" s="21" t="s">
        <v>49</v>
      </c>
      <c r="C7789" s="23">
        <v>161367390.16</v>
      </c>
      <c r="D7789" s="23">
        <v>64.150000000000006</v>
      </c>
      <c r="E7789" s="23">
        <v>155608115.31999999</v>
      </c>
      <c r="F7789" s="23">
        <v>51.19</v>
      </c>
      <c r="G7789" s="23">
        <v>182001709.12</v>
      </c>
      <c r="H7789" s="23">
        <v>57.34</v>
      </c>
      <c r="I7789" s="23">
        <v>119693571.27</v>
      </c>
      <c r="J7789" s="23">
        <v>54.32</v>
      </c>
      <c r="K7789" s="23">
        <v>1</v>
      </c>
      <c r="L7789" s="23">
        <v>1</v>
      </c>
      <c r="M7789" s="21" t="s">
        <v>50</v>
      </c>
      <c r="N7789" s="21" t="s">
        <v>204</v>
      </c>
      <c r="O7789" s="22"/>
      <c r="P7789" s="23">
        <v>1973160</v>
      </c>
    </row>
    <row r="7790" spans="1:16" ht="45" x14ac:dyDescent="0.25">
      <c r="A7790" s="21" t="s">
        <v>11446</v>
      </c>
      <c r="B7790" s="21" t="s">
        <v>49</v>
      </c>
      <c r="C7790" s="22"/>
      <c r="D7790" s="22"/>
      <c r="E7790" s="22"/>
      <c r="F7790" s="22"/>
      <c r="G7790" s="22"/>
      <c r="H7790" s="22"/>
      <c r="I7790" s="22"/>
      <c r="J7790" s="22"/>
      <c r="K7790" s="23">
        <v>1</v>
      </c>
      <c r="L7790" s="23">
        <v>1</v>
      </c>
      <c r="M7790" s="21" t="s">
        <v>50</v>
      </c>
      <c r="N7790" s="21" t="s">
        <v>50</v>
      </c>
      <c r="O7790" s="22"/>
      <c r="P7790" s="22"/>
    </row>
    <row r="7791" spans="1:16" ht="45" x14ac:dyDescent="0.25">
      <c r="A7791" s="21" t="s">
        <v>11447</v>
      </c>
      <c r="B7791" s="21" t="s">
        <v>49</v>
      </c>
      <c r="C7791" s="22"/>
      <c r="D7791" s="22"/>
      <c r="E7791" s="22"/>
      <c r="F7791" s="22"/>
      <c r="G7791" s="22"/>
      <c r="H7791" s="22"/>
      <c r="I7791" s="22"/>
      <c r="J7791" s="22"/>
      <c r="K7791" s="23">
        <v>1</v>
      </c>
      <c r="L7791" s="23">
        <v>1</v>
      </c>
      <c r="M7791" s="21" t="s">
        <v>50</v>
      </c>
      <c r="N7791" s="21" t="s">
        <v>50</v>
      </c>
      <c r="O7791" s="22"/>
      <c r="P7791" s="22"/>
    </row>
    <row r="7792" spans="1:16" ht="45" x14ac:dyDescent="0.25">
      <c r="A7792" s="21" t="s">
        <v>11448</v>
      </c>
      <c r="B7792" s="21" t="s">
        <v>49</v>
      </c>
      <c r="C7792" s="22"/>
      <c r="D7792" s="22"/>
      <c r="E7792" s="22"/>
      <c r="F7792" s="22"/>
      <c r="G7792" s="22"/>
      <c r="H7792" s="22"/>
      <c r="I7792" s="22"/>
      <c r="J7792" s="22"/>
      <c r="K7792" s="23">
        <v>1</v>
      </c>
      <c r="L7792" s="23">
        <v>1</v>
      </c>
      <c r="M7792" s="21" t="s">
        <v>50</v>
      </c>
      <c r="N7792" s="21" t="s">
        <v>50</v>
      </c>
      <c r="O7792" s="22"/>
      <c r="P7792" s="22"/>
    </row>
    <row r="7793" spans="1:16" ht="45" x14ac:dyDescent="0.25">
      <c r="A7793" s="21" t="s">
        <v>5068</v>
      </c>
      <c r="B7793" s="21" t="s">
        <v>49</v>
      </c>
      <c r="C7793" s="23">
        <v>5751796.9500000002</v>
      </c>
      <c r="D7793" s="23">
        <v>60.79</v>
      </c>
      <c r="E7793" s="23">
        <v>8702058.6300000008</v>
      </c>
      <c r="F7793" s="23">
        <v>86.07</v>
      </c>
      <c r="G7793" s="23">
        <v>5037839.7699999996</v>
      </c>
      <c r="H7793" s="23">
        <v>54.45</v>
      </c>
      <c r="I7793" s="23">
        <v>5715547.9199999999</v>
      </c>
      <c r="J7793" s="23">
        <v>62.86</v>
      </c>
      <c r="K7793" s="23">
        <v>1</v>
      </c>
      <c r="L7793" s="23">
        <v>1</v>
      </c>
      <c r="M7793" s="21" t="s">
        <v>50</v>
      </c>
      <c r="N7793" s="21" t="s">
        <v>1462</v>
      </c>
      <c r="O7793" s="22"/>
      <c r="P7793" s="23">
        <v>187680</v>
      </c>
    </row>
    <row r="7794" spans="1:16" ht="45" x14ac:dyDescent="0.25">
      <c r="A7794" s="21" t="s">
        <v>11449</v>
      </c>
      <c r="B7794" s="21" t="s">
        <v>4036</v>
      </c>
      <c r="C7794" s="22"/>
      <c r="D7794" s="22"/>
      <c r="E7794" s="22"/>
      <c r="F7794" s="22"/>
      <c r="G7794" s="22"/>
      <c r="H7794" s="22"/>
      <c r="I7794" s="22"/>
      <c r="J7794" s="22"/>
      <c r="K7794" s="23">
        <v>1</v>
      </c>
      <c r="L7794" s="23">
        <v>1</v>
      </c>
      <c r="M7794" s="21" t="s">
        <v>50</v>
      </c>
      <c r="N7794" s="21" t="s">
        <v>50</v>
      </c>
      <c r="O7794" s="22"/>
      <c r="P7794" s="22"/>
    </row>
    <row r="7795" spans="1:16" ht="45" x14ac:dyDescent="0.25">
      <c r="A7795" s="21" t="s">
        <v>884</v>
      </c>
      <c r="B7795" s="21" t="s">
        <v>49</v>
      </c>
      <c r="C7795" s="23">
        <v>9880415.2200000007</v>
      </c>
      <c r="D7795" s="23">
        <v>621.62</v>
      </c>
      <c r="E7795" s="23">
        <v>40612081.82</v>
      </c>
      <c r="F7795" s="23">
        <v>881.5</v>
      </c>
      <c r="G7795" s="23">
        <v>23236641.609999999</v>
      </c>
      <c r="H7795" s="23">
        <v>515.72</v>
      </c>
      <c r="I7795" s="23">
        <v>30831298.809999999</v>
      </c>
      <c r="J7795" s="23">
        <v>706.92</v>
      </c>
      <c r="K7795" s="23">
        <v>1</v>
      </c>
      <c r="L7795" s="23">
        <v>1</v>
      </c>
      <c r="M7795" s="21" t="s">
        <v>50</v>
      </c>
      <c r="N7795" s="21" t="s">
        <v>5192</v>
      </c>
      <c r="O7795" s="22"/>
      <c r="P7795" s="23">
        <v>19340</v>
      </c>
    </row>
    <row r="7796" spans="1:16" ht="45" x14ac:dyDescent="0.25">
      <c r="A7796" s="21" t="s">
        <v>11450</v>
      </c>
      <c r="B7796" s="21" t="s">
        <v>49</v>
      </c>
      <c r="C7796" s="22"/>
      <c r="D7796" s="22"/>
      <c r="E7796" s="22"/>
      <c r="F7796" s="22"/>
      <c r="G7796" s="22"/>
      <c r="H7796" s="22"/>
      <c r="I7796" s="22"/>
      <c r="J7796" s="22"/>
      <c r="K7796" s="23">
        <v>1</v>
      </c>
      <c r="L7796" s="23">
        <v>1</v>
      </c>
      <c r="M7796" s="21" t="s">
        <v>50</v>
      </c>
      <c r="N7796" s="21" t="s">
        <v>50</v>
      </c>
      <c r="O7796" s="22"/>
      <c r="P7796" s="22"/>
    </row>
    <row r="7797" spans="1:16" ht="45" x14ac:dyDescent="0.25">
      <c r="A7797" s="21" t="s">
        <v>11451</v>
      </c>
      <c r="B7797" s="21" t="s">
        <v>49</v>
      </c>
      <c r="C7797" s="22"/>
      <c r="D7797" s="22"/>
      <c r="E7797" s="22"/>
      <c r="F7797" s="22"/>
      <c r="G7797" s="22"/>
      <c r="H7797" s="22"/>
      <c r="I7797" s="22"/>
      <c r="J7797" s="22"/>
      <c r="K7797" s="23">
        <v>1</v>
      </c>
      <c r="L7797" s="23">
        <v>1</v>
      </c>
      <c r="M7797" s="21" t="s">
        <v>50</v>
      </c>
      <c r="N7797" s="21" t="s">
        <v>50</v>
      </c>
      <c r="O7797" s="22"/>
      <c r="P7797" s="22"/>
    </row>
    <row r="7798" spans="1:16" ht="45" x14ac:dyDescent="0.25">
      <c r="A7798" s="21" t="s">
        <v>5070</v>
      </c>
      <c r="B7798" s="21" t="s">
        <v>49</v>
      </c>
      <c r="C7798" s="23">
        <v>3122885.85</v>
      </c>
      <c r="D7798" s="23">
        <v>111.81</v>
      </c>
      <c r="E7798" s="23">
        <v>10508964.460000001</v>
      </c>
      <c r="F7798" s="23">
        <v>137.4</v>
      </c>
      <c r="G7798" s="23">
        <v>10051891.720000001</v>
      </c>
      <c r="H7798" s="23">
        <v>146.87</v>
      </c>
      <c r="I7798" s="23">
        <v>12134370.029999999</v>
      </c>
      <c r="J7798" s="23">
        <v>160.1</v>
      </c>
      <c r="K7798" s="23">
        <v>1</v>
      </c>
      <c r="L7798" s="23">
        <v>1</v>
      </c>
      <c r="M7798" s="21" t="s">
        <v>50</v>
      </c>
      <c r="N7798" s="21" t="s">
        <v>5192</v>
      </c>
      <c r="O7798" s="22"/>
      <c r="P7798" s="23">
        <v>28399.25</v>
      </c>
    </row>
    <row r="7799" spans="1:16" ht="45" x14ac:dyDescent="0.25">
      <c r="A7799" s="21" t="s">
        <v>11452</v>
      </c>
      <c r="B7799" s="21" t="s">
        <v>49</v>
      </c>
      <c r="C7799" s="22"/>
      <c r="D7799" s="22"/>
      <c r="E7799" s="22"/>
      <c r="F7799" s="22"/>
      <c r="G7799" s="22"/>
      <c r="H7799" s="22"/>
      <c r="I7799" s="22"/>
      <c r="J7799" s="22"/>
      <c r="K7799" s="23">
        <v>1</v>
      </c>
      <c r="L7799" s="23">
        <v>1</v>
      </c>
      <c r="M7799" s="21" t="s">
        <v>50</v>
      </c>
      <c r="N7799" s="21" t="s">
        <v>50</v>
      </c>
      <c r="O7799" s="22"/>
      <c r="P7799" s="22"/>
    </row>
    <row r="7800" spans="1:16" ht="45" x14ac:dyDescent="0.25">
      <c r="A7800" s="21" t="s">
        <v>11453</v>
      </c>
      <c r="B7800" s="21" t="s">
        <v>49</v>
      </c>
      <c r="C7800" s="22"/>
      <c r="D7800" s="22"/>
      <c r="E7800" s="22"/>
      <c r="F7800" s="22"/>
      <c r="G7800" s="22"/>
      <c r="H7800" s="22"/>
      <c r="I7800" s="22"/>
      <c r="J7800" s="22"/>
      <c r="K7800" s="23">
        <v>1</v>
      </c>
      <c r="L7800" s="23">
        <v>1</v>
      </c>
      <c r="M7800" s="21" t="s">
        <v>50</v>
      </c>
      <c r="N7800" s="21" t="s">
        <v>50</v>
      </c>
      <c r="O7800" s="22"/>
      <c r="P7800" s="22"/>
    </row>
    <row r="7801" spans="1:16" ht="45" x14ac:dyDescent="0.25">
      <c r="A7801" s="21" t="s">
        <v>11454</v>
      </c>
      <c r="B7801" s="21" t="s">
        <v>49</v>
      </c>
      <c r="C7801" s="22"/>
      <c r="D7801" s="22"/>
      <c r="E7801" s="22"/>
      <c r="F7801" s="22"/>
      <c r="G7801" s="22"/>
      <c r="H7801" s="22"/>
      <c r="I7801" s="22"/>
      <c r="J7801" s="22"/>
      <c r="K7801" s="23">
        <v>1</v>
      </c>
      <c r="L7801" s="23">
        <v>1</v>
      </c>
      <c r="M7801" s="21" t="s">
        <v>50</v>
      </c>
      <c r="N7801" s="21" t="s">
        <v>50</v>
      </c>
      <c r="O7801" s="22"/>
      <c r="P7801" s="22"/>
    </row>
    <row r="7802" spans="1:16" ht="45" x14ac:dyDescent="0.25">
      <c r="A7802" s="21" t="s">
        <v>11455</v>
      </c>
      <c r="B7802" s="21" t="s">
        <v>49</v>
      </c>
      <c r="C7802" s="22"/>
      <c r="D7802" s="22"/>
      <c r="E7802" s="22"/>
      <c r="F7802" s="22"/>
      <c r="G7802" s="22"/>
      <c r="H7802" s="22"/>
      <c r="I7802" s="22"/>
      <c r="J7802" s="22"/>
      <c r="K7802" s="23">
        <v>1</v>
      </c>
      <c r="L7802" s="23">
        <v>1</v>
      </c>
      <c r="M7802" s="21" t="s">
        <v>50</v>
      </c>
      <c r="N7802" s="21" t="s">
        <v>50</v>
      </c>
      <c r="O7802" s="22"/>
      <c r="P7802" s="22"/>
    </row>
    <row r="7803" spans="1:16" ht="45" x14ac:dyDescent="0.25">
      <c r="A7803" s="21" t="s">
        <v>11456</v>
      </c>
      <c r="B7803" s="21" t="s">
        <v>49</v>
      </c>
      <c r="C7803" s="22"/>
      <c r="D7803" s="22"/>
      <c r="E7803" s="22"/>
      <c r="F7803" s="22"/>
      <c r="G7803" s="22"/>
      <c r="H7803" s="22"/>
      <c r="I7803" s="22"/>
      <c r="J7803" s="22"/>
      <c r="K7803" s="23">
        <v>1</v>
      </c>
      <c r="L7803" s="23">
        <v>1</v>
      </c>
      <c r="M7803" s="21" t="s">
        <v>50</v>
      </c>
      <c r="N7803" s="21" t="s">
        <v>50</v>
      </c>
      <c r="O7803" s="22"/>
      <c r="P7803" s="22"/>
    </row>
    <row r="7804" spans="1:16" ht="45" x14ac:dyDescent="0.25">
      <c r="A7804" s="21" t="s">
        <v>11457</v>
      </c>
      <c r="B7804" s="21" t="s">
        <v>49</v>
      </c>
      <c r="C7804" s="22"/>
      <c r="D7804" s="22"/>
      <c r="E7804" s="22"/>
      <c r="F7804" s="22"/>
      <c r="G7804" s="22"/>
      <c r="H7804" s="22"/>
      <c r="I7804" s="22"/>
      <c r="J7804" s="22"/>
      <c r="K7804" s="23">
        <v>1</v>
      </c>
      <c r="L7804" s="23">
        <v>1</v>
      </c>
      <c r="M7804" s="21" t="s">
        <v>50</v>
      </c>
      <c r="N7804" s="21" t="s">
        <v>50</v>
      </c>
      <c r="O7804" s="22"/>
      <c r="P7804" s="22"/>
    </row>
    <row r="7805" spans="1:16" ht="45" x14ac:dyDescent="0.25">
      <c r="A7805" s="21" t="s">
        <v>11458</v>
      </c>
      <c r="B7805" s="21" t="s">
        <v>49</v>
      </c>
      <c r="C7805" s="22"/>
      <c r="D7805" s="22"/>
      <c r="E7805" s="22"/>
      <c r="F7805" s="22"/>
      <c r="G7805" s="22"/>
      <c r="H7805" s="22"/>
      <c r="I7805" s="22"/>
      <c r="J7805" s="22"/>
      <c r="K7805" s="23">
        <v>1</v>
      </c>
      <c r="L7805" s="23">
        <v>1</v>
      </c>
      <c r="M7805" s="21" t="s">
        <v>50</v>
      </c>
      <c r="N7805" s="21" t="s">
        <v>50</v>
      </c>
      <c r="O7805" s="22"/>
      <c r="P7805" s="22"/>
    </row>
    <row r="7806" spans="1:16" ht="45" x14ac:dyDescent="0.25">
      <c r="A7806" s="21" t="s">
        <v>11459</v>
      </c>
      <c r="B7806" s="21" t="s">
        <v>49</v>
      </c>
      <c r="C7806" s="22"/>
      <c r="D7806" s="22"/>
      <c r="E7806" s="22"/>
      <c r="F7806" s="22"/>
      <c r="G7806" s="22"/>
      <c r="H7806" s="22"/>
      <c r="I7806" s="22"/>
      <c r="J7806" s="22"/>
      <c r="K7806" s="23">
        <v>1</v>
      </c>
      <c r="L7806" s="23">
        <v>1</v>
      </c>
      <c r="M7806" s="21" t="s">
        <v>50</v>
      </c>
      <c r="N7806" s="21" t="s">
        <v>50</v>
      </c>
      <c r="O7806" s="22"/>
      <c r="P7806" s="22"/>
    </row>
    <row r="7807" spans="1:16" ht="45" x14ac:dyDescent="0.25">
      <c r="A7807" s="21" t="s">
        <v>11460</v>
      </c>
      <c r="B7807" s="21" t="s">
        <v>49</v>
      </c>
      <c r="C7807" s="22"/>
      <c r="D7807" s="22"/>
      <c r="E7807" s="22"/>
      <c r="F7807" s="22"/>
      <c r="G7807" s="22"/>
      <c r="H7807" s="22"/>
      <c r="I7807" s="22"/>
      <c r="J7807" s="22"/>
      <c r="K7807" s="23">
        <v>1</v>
      </c>
      <c r="L7807" s="23">
        <v>1</v>
      </c>
      <c r="M7807" s="21" t="s">
        <v>50</v>
      </c>
      <c r="N7807" s="21" t="s">
        <v>50</v>
      </c>
      <c r="O7807" s="22"/>
      <c r="P7807" s="22"/>
    </row>
    <row r="7808" spans="1:16" ht="45" x14ac:dyDescent="0.25">
      <c r="A7808" s="21" t="s">
        <v>11461</v>
      </c>
      <c r="B7808" s="21" t="s">
        <v>49</v>
      </c>
      <c r="C7808" s="22"/>
      <c r="D7808" s="22"/>
      <c r="E7808" s="22"/>
      <c r="F7808" s="22"/>
      <c r="G7808" s="22"/>
      <c r="H7808" s="22"/>
      <c r="I7808" s="22"/>
      <c r="J7808" s="22"/>
      <c r="K7808" s="23">
        <v>1</v>
      </c>
      <c r="L7808" s="23">
        <v>1</v>
      </c>
      <c r="M7808" s="21" t="s">
        <v>50</v>
      </c>
      <c r="N7808" s="21" t="s">
        <v>50</v>
      </c>
      <c r="O7808" s="22"/>
      <c r="P7808" s="22"/>
    </row>
    <row r="7809" spans="1:16" ht="45" x14ac:dyDescent="0.25">
      <c r="A7809" s="21" t="s">
        <v>11462</v>
      </c>
      <c r="B7809" s="21" t="s">
        <v>49</v>
      </c>
      <c r="C7809" s="22"/>
      <c r="D7809" s="22"/>
      <c r="E7809" s="22"/>
      <c r="F7809" s="22"/>
      <c r="G7809" s="22"/>
      <c r="H7809" s="22"/>
      <c r="I7809" s="22"/>
      <c r="J7809" s="22"/>
      <c r="K7809" s="23">
        <v>1</v>
      </c>
      <c r="L7809" s="23">
        <v>1</v>
      </c>
      <c r="M7809" s="21" t="s">
        <v>50</v>
      </c>
      <c r="N7809" s="21" t="s">
        <v>50</v>
      </c>
      <c r="O7809" s="22"/>
      <c r="P7809" s="22"/>
    </row>
    <row r="7810" spans="1:16" ht="45" x14ac:dyDescent="0.25">
      <c r="A7810" s="21" t="s">
        <v>11463</v>
      </c>
      <c r="B7810" s="21" t="s">
        <v>49</v>
      </c>
      <c r="C7810" s="22"/>
      <c r="D7810" s="22"/>
      <c r="E7810" s="22"/>
      <c r="F7810" s="22"/>
      <c r="G7810" s="22"/>
      <c r="H7810" s="22"/>
      <c r="I7810" s="22"/>
      <c r="J7810" s="22"/>
      <c r="K7810" s="23">
        <v>1</v>
      </c>
      <c r="L7810" s="23">
        <v>1</v>
      </c>
      <c r="M7810" s="21" t="s">
        <v>50</v>
      </c>
      <c r="N7810" s="21" t="s">
        <v>50</v>
      </c>
      <c r="O7810" s="22"/>
      <c r="P7810" s="22"/>
    </row>
    <row r="7811" spans="1:16" ht="45" x14ac:dyDescent="0.25">
      <c r="A7811" s="21" t="s">
        <v>11464</v>
      </c>
      <c r="B7811" s="21" t="s">
        <v>49</v>
      </c>
      <c r="C7811" s="22"/>
      <c r="D7811" s="22"/>
      <c r="E7811" s="22"/>
      <c r="F7811" s="22"/>
      <c r="G7811" s="22"/>
      <c r="H7811" s="22"/>
      <c r="I7811" s="22"/>
      <c r="J7811" s="22"/>
      <c r="K7811" s="23">
        <v>1</v>
      </c>
      <c r="L7811" s="23">
        <v>1</v>
      </c>
      <c r="M7811" s="21" t="s">
        <v>50</v>
      </c>
      <c r="N7811" s="21" t="s">
        <v>50</v>
      </c>
      <c r="O7811" s="22"/>
      <c r="P7811" s="22"/>
    </row>
    <row r="7812" spans="1:16" ht="45" x14ac:dyDescent="0.25">
      <c r="A7812" s="21" t="s">
        <v>11465</v>
      </c>
      <c r="B7812" s="21" t="s">
        <v>49</v>
      </c>
      <c r="C7812" s="22"/>
      <c r="D7812" s="22"/>
      <c r="E7812" s="22"/>
      <c r="F7812" s="22"/>
      <c r="G7812" s="22"/>
      <c r="H7812" s="22"/>
      <c r="I7812" s="22"/>
      <c r="J7812" s="22"/>
      <c r="K7812" s="23">
        <v>1</v>
      </c>
      <c r="L7812" s="23">
        <v>1</v>
      </c>
      <c r="M7812" s="21" t="s">
        <v>50</v>
      </c>
      <c r="N7812" s="21" t="s">
        <v>50</v>
      </c>
      <c r="O7812" s="22"/>
      <c r="P7812" s="22"/>
    </row>
    <row r="7813" spans="1:16" ht="45" x14ac:dyDescent="0.25">
      <c r="A7813" s="21" t="s">
        <v>11466</v>
      </c>
      <c r="B7813" s="21" t="s">
        <v>49</v>
      </c>
      <c r="C7813" s="22"/>
      <c r="D7813" s="22"/>
      <c r="E7813" s="22"/>
      <c r="F7813" s="22"/>
      <c r="G7813" s="22"/>
      <c r="H7813" s="22"/>
      <c r="I7813" s="22"/>
      <c r="J7813" s="22"/>
      <c r="K7813" s="23">
        <v>1</v>
      </c>
      <c r="L7813" s="23">
        <v>1</v>
      </c>
      <c r="M7813" s="21" t="s">
        <v>50</v>
      </c>
      <c r="N7813" s="21" t="s">
        <v>50</v>
      </c>
      <c r="O7813" s="22"/>
      <c r="P7813" s="22"/>
    </row>
    <row r="7814" spans="1:16" ht="45" x14ac:dyDescent="0.25">
      <c r="A7814" s="21" t="s">
        <v>5072</v>
      </c>
      <c r="B7814" s="21" t="s">
        <v>49</v>
      </c>
      <c r="C7814" s="23">
        <v>57046106.770000003</v>
      </c>
      <c r="D7814" s="23">
        <v>26.55</v>
      </c>
      <c r="E7814" s="23">
        <v>436757909.94</v>
      </c>
      <c r="F7814" s="23">
        <v>56.69</v>
      </c>
      <c r="G7814" s="23">
        <v>238730888.25</v>
      </c>
      <c r="H7814" s="23">
        <v>57.34</v>
      </c>
      <c r="I7814" s="23">
        <v>281378415.66000003</v>
      </c>
      <c r="J7814" s="23">
        <v>62.44</v>
      </c>
      <c r="K7814" s="23">
        <v>1</v>
      </c>
      <c r="L7814" s="23">
        <v>1</v>
      </c>
      <c r="M7814" s="21" t="s">
        <v>50</v>
      </c>
      <c r="N7814" s="21" t="s">
        <v>204</v>
      </c>
      <c r="O7814" s="22"/>
      <c r="P7814" s="23">
        <v>3162481.75</v>
      </c>
    </row>
    <row r="7815" spans="1:16" ht="45" x14ac:dyDescent="0.25">
      <c r="A7815" s="21" t="s">
        <v>11467</v>
      </c>
      <c r="B7815" s="21" t="s">
        <v>49</v>
      </c>
      <c r="C7815" s="22"/>
      <c r="D7815" s="22"/>
      <c r="E7815" s="22"/>
      <c r="F7815" s="22"/>
      <c r="G7815" s="22"/>
      <c r="H7815" s="22"/>
      <c r="I7815" s="22"/>
      <c r="J7815" s="22"/>
      <c r="K7815" s="23">
        <v>1</v>
      </c>
      <c r="L7815" s="23">
        <v>1</v>
      </c>
      <c r="M7815" s="21" t="s">
        <v>50</v>
      </c>
      <c r="N7815" s="21" t="s">
        <v>50</v>
      </c>
      <c r="O7815" s="22"/>
      <c r="P7815" s="22"/>
    </row>
    <row r="7816" spans="1:16" ht="45" x14ac:dyDescent="0.25">
      <c r="A7816" s="21" t="s">
        <v>11468</v>
      </c>
      <c r="B7816" s="21" t="s">
        <v>49</v>
      </c>
      <c r="C7816" s="22"/>
      <c r="D7816" s="22"/>
      <c r="E7816" s="22"/>
      <c r="F7816" s="22"/>
      <c r="G7816" s="22"/>
      <c r="H7816" s="22"/>
      <c r="I7816" s="22"/>
      <c r="J7816" s="22"/>
      <c r="K7816" s="23">
        <v>1</v>
      </c>
      <c r="L7816" s="23">
        <v>1</v>
      </c>
      <c r="M7816" s="21" t="s">
        <v>50</v>
      </c>
      <c r="N7816" s="21" t="s">
        <v>50</v>
      </c>
      <c r="O7816" s="22"/>
      <c r="P7816" s="22"/>
    </row>
    <row r="7817" spans="1:16" ht="45" x14ac:dyDescent="0.25">
      <c r="A7817" s="21" t="s">
        <v>11469</v>
      </c>
      <c r="B7817" s="21" t="s">
        <v>49</v>
      </c>
      <c r="C7817" s="22"/>
      <c r="D7817" s="22"/>
      <c r="E7817" s="22"/>
      <c r="F7817" s="22"/>
      <c r="G7817" s="22"/>
      <c r="H7817" s="22"/>
      <c r="I7817" s="22"/>
      <c r="J7817" s="22"/>
      <c r="K7817" s="23">
        <v>1</v>
      </c>
      <c r="L7817" s="23">
        <v>1</v>
      </c>
      <c r="M7817" s="21" t="s">
        <v>50</v>
      </c>
      <c r="N7817" s="21" t="s">
        <v>50</v>
      </c>
      <c r="O7817" s="22"/>
      <c r="P7817" s="22"/>
    </row>
    <row r="7818" spans="1:16" ht="45" x14ac:dyDescent="0.25">
      <c r="A7818" s="21" t="s">
        <v>11470</v>
      </c>
      <c r="B7818" s="21" t="s">
        <v>49</v>
      </c>
      <c r="C7818" s="22"/>
      <c r="D7818" s="22"/>
      <c r="E7818" s="22"/>
      <c r="F7818" s="22"/>
      <c r="G7818" s="22"/>
      <c r="H7818" s="22"/>
      <c r="I7818" s="22"/>
      <c r="J7818" s="22"/>
      <c r="K7818" s="23">
        <v>1</v>
      </c>
      <c r="L7818" s="23">
        <v>1</v>
      </c>
      <c r="M7818" s="21" t="s">
        <v>50</v>
      </c>
      <c r="N7818" s="21" t="s">
        <v>50</v>
      </c>
      <c r="O7818" s="22"/>
      <c r="P7818" s="22"/>
    </row>
    <row r="7819" spans="1:16" ht="45" x14ac:dyDescent="0.25">
      <c r="A7819" s="21" t="s">
        <v>11471</v>
      </c>
      <c r="B7819" s="21" t="s">
        <v>49</v>
      </c>
      <c r="C7819" s="22"/>
      <c r="D7819" s="22"/>
      <c r="E7819" s="22"/>
      <c r="F7819" s="22"/>
      <c r="G7819" s="22"/>
      <c r="H7819" s="22"/>
      <c r="I7819" s="22"/>
      <c r="J7819" s="22"/>
      <c r="K7819" s="23">
        <v>1</v>
      </c>
      <c r="L7819" s="23">
        <v>1</v>
      </c>
      <c r="M7819" s="21" t="s">
        <v>50</v>
      </c>
      <c r="N7819" s="21" t="s">
        <v>50</v>
      </c>
      <c r="O7819" s="22"/>
      <c r="P7819" s="22"/>
    </row>
    <row r="7820" spans="1:16" ht="45" x14ac:dyDescent="0.25">
      <c r="A7820" s="21" t="s">
        <v>11472</v>
      </c>
      <c r="B7820" s="21" t="s">
        <v>49</v>
      </c>
      <c r="C7820" s="22"/>
      <c r="D7820" s="22"/>
      <c r="E7820" s="22"/>
      <c r="F7820" s="22"/>
      <c r="G7820" s="22"/>
      <c r="H7820" s="22"/>
      <c r="I7820" s="22"/>
      <c r="J7820" s="22"/>
      <c r="K7820" s="23">
        <v>1</v>
      </c>
      <c r="L7820" s="23">
        <v>1</v>
      </c>
      <c r="M7820" s="21" t="s">
        <v>50</v>
      </c>
      <c r="N7820" s="21" t="s">
        <v>50</v>
      </c>
      <c r="O7820" s="22"/>
      <c r="P7820" s="22"/>
    </row>
    <row r="7821" spans="1:16" ht="45" x14ac:dyDescent="0.25">
      <c r="A7821" s="21" t="s">
        <v>11473</v>
      </c>
      <c r="B7821" s="21" t="s">
        <v>49</v>
      </c>
      <c r="C7821" s="22"/>
      <c r="D7821" s="22"/>
      <c r="E7821" s="22"/>
      <c r="F7821" s="22"/>
      <c r="G7821" s="22"/>
      <c r="H7821" s="22"/>
      <c r="I7821" s="22"/>
      <c r="J7821" s="22"/>
      <c r="K7821" s="23">
        <v>1</v>
      </c>
      <c r="L7821" s="23">
        <v>1</v>
      </c>
      <c r="M7821" s="21" t="s">
        <v>50</v>
      </c>
      <c r="N7821" s="21" t="s">
        <v>50</v>
      </c>
      <c r="O7821" s="22"/>
      <c r="P7821" s="22"/>
    </row>
    <row r="7822" spans="1:16" ht="45" x14ac:dyDescent="0.25">
      <c r="A7822" s="21" t="s">
        <v>11474</v>
      </c>
      <c r="B7822" s="21" t="s">
        <v>49</v>
      </c>
      <c r="C7822" s="22"/>
      <c r="D7822" s="22"/>
      <c r="E7822" s="22"/>
      <c r="F7822" s="22"/>
      <c r="G7822" s="22"/>
      <c r="H7822" s="22"/>
      <c r="I7822" s="22"/>
      <c r="J7822" s="22"/>
      <c r="K7822" s="23">
        <v>1</v>
      </c>
      <c r="L7822" s="23">
        <v>1</v>
      </c>
      <c r="M7822" s="21" t="s">
        <v>50</v>
      </c>
      <c r="N7822" s="21" t="s">
        <v>50</v>
      </c>
      <c r="O7822" s="22"/>
      <c r="P7822" s="22"/>
    </row>
    <row r="7823" spans="1:16" ht="45" x14ac:dyDescent="0.25">
      <c r="A7823" s="21" t="s">
        <v>5075</v>
      </c>
      <c r="B7823" s="21" t="s">
        <v>49</v>
      </c>
      <c r="C7823" s="23">
        <v>1025015.47</v>
      </c>
      <c r="D7823" s="23">
        <v>255.21</v>
      </c>
      <c r="E7823" s="23">
        <v>3258322.24</v>
      </c>
      <c r="F7823" s="23">
        <v>592.57000000000005</v>
      </c>
      <c r="G7823" s="23">
        <v>5038639.63</v>
      </c>
      <c r="H7823" s="23">
        <v>797.51</v>
      </c>
      <c r="I7823" s="23">
        <v>4094092.91</v>
      </c>
      <c r="J7823" s="23">
        <v>934.46</v>
      </c>
      <c r="K7823" s="23">
        <v>1</v>
      </c>
      <c r="L7823" s="23">
        <v>1</v>
      </c>
      <c r="M7823" s="21" t="s">
        <v>50</v>
      </c>
      <c r="N7823" s="21" t="s">
        <v>5192</v>
      </c>
      <c r="O7823" s="22"/>
      <c r="P7823" s="23">
        <v>3219</v>
      </c>
    </row>
    <row r="7824" spans="1:16" ht="45" x14ac:dyDescent="0.25">
      <c r="A7824" s="21" t="s">
        <v>11475</v>
      </c>
      <c r="B7824" s="21" t="s">
        <v>49</v>
      </c>
      <c r="C7824" s="22"/>
      <c r="D7824" s="22"/>
      <c r="E7824" s="22"/>
      <c r="F7824" s="22"/>
      <c r="G7824" s="22"/>
      <c r="H7824" s="22"/>
      <c r="I7824" s="22"/>
      <c r="J7824" s="22"/>
      <c r="K7824" s="23">
        <v>1</v>
      </c>
      <c r="L7824" s="23">
        <v>1</v>
      </c>
      <c r="M7824" s="21" t="s">
        <v>50</v>
      </c>
      <c r="N7824" s="21" t="s">
        <v>50</v>
      </c>
      <c r="O7824" s="22"/>
      <c r="P7824" s="22"/>
    </row>
    <row r="7825" spans="1:16" ht="45" x14ac:dyDescent="0.25">
      <c r="A7825" s="21" t="s">
        <v>5077</v>
      </c>
      <c r="B7825" s="21" t="s">
        <v>49</v>
      </c>
      <c r="C7825" s="23">
        <v>18267286.120000001</v>
      </c>
      <c r="D7825" s="23">
        <v>22.11</v>
      </c>
      <c r="E7825" s="23">
        <v>9730718.5600000005</v>
      </c>
      <c r="F7825" s="23">
        <v>22.76</v>
      </c>
      <c r="G7825" s="23">
        <v>7570270.7599999998</v>
      </c>
      <c r="H7825" s="23">
        <v>16.95</v>
      </c>
      <c r="I7825" s="23">
        <v>5032824.66</v>
      </c>
      <c r="J7825" s="23">
        <v>11.55</v>
      </c>
      <c r="K7825" s="23">
        <v>1</v>
      </c>
      <c r="L7825" s="23">
        <v>1</v>
      </c>
      <c r="M7825" s="21" t="s">
        <v>50</v>
      </c>
      <c r="N7825" s="21" t="s">
        <v>58</v>
      </c>
      <c r="O7825" s="22"/>
      <c r="P7825" s="23">
        <v>420720</v>
      </c>
    </row>
    <row r="7826" spans="1:16" ht="45" x14ac:dyDescent="0.25">
      <c r="A7826" s="21" t="s">
        <v>11476</v>
      </c>
      <c r="B7826" s="21" t="s">
        <v>49</v>
      </c>
      <c r="C7826" s="22"/>
      <c r="D7826" s="22"/>
      <c r="E7826" s="22"/>
      <c r="F7826" s="22"/>
      <c r="G7826" s="22"/>
      <c r="H7826" s="22"/>
      <c r="I7826" s="22"/>
      <c r="J7826" s="22"/>
      <c r="K7826" s="23">
        <v>1</v>
      </c>
      <c r="L7826" s="23">
        <v>1</v>
      </c>
      <c r="M7826" s="21" t="s">
        <v>50</v>
      </c>
      <c r="N7826" s="21" t="s">
        <v>50</v>
      </c>
      <c r="O7826" s="22"/>
      <c r="P7826" s="22"/>
    </row>
    <row r="7827" spans="1:16" ht="45" x14ac:dyDescent="0.25">
      <c r="A7827" s="21" t="s">
        <v>11477</v>
      </c>
      <c r="B7827" s="21" t="s">
        <v>49</v>
      </c>
      <c r="C7827" s="22"/>
      <c r="D7827" s="22"/>
      <c r="E7827" s="22"/>
      <c r="F7827" s="22"/>
      <c r="G7827" s="22"/>
      <c r="H7827" s="22"/>
      <c r="I7827" s="22"/>
      <c r="J7827" s="22"/>
      <c r="K7827" s="23">
        <v>1</v>
      </c>
      <c r="L7827" s="23">
        <v>1</v>
      </c>
      <c r="M7827" s="21" t="s">
        <v>50</v>
      </c>
      <c r="N7827" s="21" t="s">
        <v>50</v>
      </c>
      <c r="O7827" s="22"/>
      <c r="P7827" s="22"/>
    </row>
    <row r="7828" spans="1:16" ht="45" x14ac:dyDescent="0.25">
      <c r="A7828" s="21" t="s">
        <v>11478</v>
      </c>
      <c r="B7828" s="21" t="s">
        <v>198</v>
      </c>
      <c r="C7828" s="22"/>
      <c r="D7828" s="22"/>
      <c r="E7828" s="22"/>
      <c r="F7828" s="22"/>
      <c r="G7828" s="22"/>
      <c r="H7828" s="22"/>
      <c r="I7828" s="22"/>
      <c r="J7828" s="22"/>
      <c r="K7828" s="23">
        <v>1</v>
      </c>
      <c r="L7828" s="23">
        <v>1</v>
      </c>
      <c r="M7828" s="21" t="s">
        <v>50</v>
      </c>
      <c r="N7828" s="21" t="s">
        <v>50</v>
      </c>
      <c r="O7828" s="22"/>
      <c r="P7828" s="22"/>
    </row>
    <row r="7829" spans="1:16" ht="45" x14ac:dyDescent="0.25">
      <c r="A7829" s="21" t="s">
        <v>11479</v>
      </c>
      <c r="B7829" s="21" t="s">
        <v>49</v>
      </c>
      <c r="C7829" s="22"/>
      <c r="D7829" s="22"/>
      <c r="E7829" s="22"/>
      <c r="F7829" s="22"/>
      <c r="G7829" s="22"/>
      <c r="H7829" s="22"/>
      <c r="I7829" s="22"/>
      <c r="J7829" s="22"/>
      <c r="K7829" s="23">
        <v>1</v>
      </c>
      <c r="L7829" s="23">
        <v>1</v>
      </c>
      <c r="M7829" s="21" t="s">
        <v>50</v>
      </c>
      <c r="N7829" s="21" t="s">
        <v>50</v>
      </c>
      <c r="O7829" s="22"/>
      <c r="P7829" s="22"/>
    </row>
    <row r="7830" spans="1:16" ht="45" x14ac:dyDescent="0.25">
      <c r="A7830" s="21" t="s">
        <v>11480</v>
      </c>
      <c r="B7830" s="21" t="s">
        <v>49</v>
      </c>
      <c r="C7830" s="22"/>
      <c r="D7830" s="22"/>
      <c r="E7830" s="22"/>
      <c r="F7830" s="22"/>
      <c r="G7830" s="22"/>
      <c r="H7830" s="22"/>
      <c r="I7830" s="22"/>
      <c r="J7830" s="22"/>
      <c r="K7830" s="23">
        <v>1</v>
      </c>
      <c r="L7830" s="23">
        <v>1</v>
      </c>
      <c r="M7830" s="21" t="s">
        <v>50</v>
      </c>
      <c r="N7830" s="21" t="s">
        <v>50</v>
      </c>
      <c r="O7830" s="22"/>
      <c r="P7830" s="22"/>
    </row>
    <row r="7831" spans="1:16" ht="45" x14ac:dyDescent="0.25">
      <c r="A7831" s="21" t="s">
        <v>11481</v>
      </c>
      <c r="B7831" s="21" t="s">
        <v>49</v>
      </c>
      <c r="C7831" s="22"/>
      <c r="D7831" s="22"/>
      <c r="E7831" s="22"/>
      <c r="F7831" s="22"/>
      <c r="G7831" s="22"/>
      <c r="H7831" s="22"/>
      <c r="I7831" s="22"/>
      <c r="J7831" s="22"/>
      <c r="K7831" s="23">
        <v>1</v>
      </c>
      <c r="L7831" s="23">
        <v>1</v>
      </c>
      <c r="M7831" s="21" t="s">
        <v>50</v>
      </c>
      <c r="N7831" s="21" t="s">
        <v>50</v>
      </c>
      <c r="O7831" s="22"/>
      <c r="P7831" s="22"/>
    </row>
    <row r="7832" spans="1:16" ht="45" x14ac:dyDescent="0.25">
      <c r="A7832" s="21" t="s">
        <v>11482</v>
      </c>
      <c r="B7832" s="21" t="s">
        <v>49</v>
      </c>
      <c r="C7832" s="22"/>
      <c r="D7832" s="22"/>
      <c r="E7832" s="22"/>
      <c r="F7832" s="22"/>
      <c r="G7832" s="22"/>
      <c r="H7832" s="22"/>
      <c r="I7832" s="22"/>
      <c r="J7832" s="22"/>
      <c r="K7832" s="23">
        <v>1</v>
      </c>
      <c r="L7832" s="23">
        <v>1</v>
      </c>
      <c r="M7832" s="21" t="s">
        <v>50</v>
      </c>
      <c r="N7832" s="21" t="s">
        <v>50</v>
      </c>
      <c r="O7832" s="22"/>
      <c r="P7832" s="22"/>
    </row>
    <row r="7833" spans="1:16" ht="45" x14ac:dyDescent="0.25">
      <c r="A7833" s="21" t="s">
        <v>886</v>
      </c>
      <c r="B7833" s="21" t="s">
        <v>49</v>
      </c>
      <c r="C7833" s="23">
        <v>63654260.079999998</v>
      </c>
      <c r="D7833" s="23">
        <v>39.71</v>
      </c>
      <c r="E7833" s="23">
        <v>76713353.469999999</v>
      </c>
      <c r="F7833" s="23">
        <v>86.19</v>
      </c>
      <c r="G7833" s="23">
        <v>40269236.630000003</v>
      </c>
      <c r="H7833" s="23">
        <v>38.700000000000003</v>
      </c>
      <c r="I7833" s="23">
        <v>26109228.41</v>
      </c>
      <c r="J7833" s="23">
        <v>32</v>
      </c>
      <c r="K7833" s="23">
        <v>1</v>
      </c>
      <c r="L7833" s="23">
        <v>1</v>
      </c>
      <c r="M7833" s="21" t="s">
        <v>50</v>
      </c>
      <c r="N7833" s="21" t="s">
        <v>58</v>
      </c>
      <c r="O7833" s="22"/>
      <c r="P7833" s="23">
        <v>1068025.5</v>
      </c>
    </row>
    <row r="7834" spans="1:16" ht="45" x14ac:dyDescent="0.25">
      <c r="A7834" s="21" t="s">
        <v>11483</v>
      </c>
      <c r="B7834" s="21" t="s">
        <v>49</v>
      </c>
      <c r="C7834" s="22"/>
      <c r="D7834" s="22"/>
      <c r="E7834" s="22"/>
      <c r="F7834" s="22"/>
      <c r="G7834" s="22"/>
      <c r="H7834" s="22"/>
      <c r="I7834" s="22"/>
      <c r="J7834" s="22"/>
      <c r="K7834" s="23">
        <v>1</v>
      </c>
      <c r="L7834" s="23">
        <v>1</v>
      </c>
      <c r="M7834" s="21" t="s">
        <v>50</v>
      </c>
      <c r="N7834" s="21" t="s">
        <v>50</v>
      </c>
      <c r="O7834" s="22"/>
      <c r="P7834" s="22"/>
    </row>
    <row r="7835" spans="1:16" ht="45" x14ac:dyDescent="0.25">
      <c r="A7835" s="21" t="s">
        <v>5080</v>
      </c>
      <c r="B7835" s="21" t="s">
        <v>49</v>
      </c>
      <c r="C7835" s="23">
        <v>16125104.369999999</v>
      </c>
      <c r="D7835" s="23">
        <v>532.13</v>
      </c>
      <c r="E7835" s="23">
        <v>66504866.829999998</v>
      </c>
      <c r="F7835" s="23">
        <v>633.44000000000005</v>
      </c>
      <c r="G7835" s="23">
        <v>80305572.099999994</v>
      </c>
      <c r="H7835" s="23">
        <v>808.44</v>
      </c>
      <c r="I7835" s="23">
        <v>76438861.420000002</v>
      </c>
      <c r="J7835" s="23">
        <v>749.88</v>
      </c>
      <c r="K7835" s="23">
        <v>1</v>
      </c>
      <c r="L7835" s="23">
        <v>1</v>
      </c>
      <c r="M7835" s="21" t="s">
        <v>50</v>
      </c>
      <c r="N7835" s="21" t="s">
        <v>5192</v>
      </c>
      <c r="O7835" s="22"/>
      <c r="P7835" s="23">
        <v>11775.75</v>
      </c>
    </row>
    <row r="7836" spans="1:16" ht="45" x14ac:dyDescent="0.25">
      <c r="A7836" s="21" t="s">
        <v>5082</v>
      </c>
      <c r="B7836" s="21" t="s">
        <v>49</v>
      </c>
      <c r="C7836" s="23">
        <v>16294731.300000001</v>
      </c>
      <c r="D7836" s="23">
        <v>18.37</v>
      </c>
      <c r="E7836" s="23">
        <v>23587500.699999999</v>
      </c>
      <c r="F7836" s="23">
        <v>35.270000000000003</v>
      </c>
      <c r="G7836" s="23">
        <v>31697139.859999999</v>
      </c>
      <c r="H7836" s="23">
        <v>40.479999999999997</v>
      </c>
      <c r="I7836" s="23">
        <v>21030807.120000001</v>
      </c>
      <c r="J7836" s="23">
        <v>31.95</v>
      </c>
      <c r="K7836" s="23">
        <v>1</v>
      </c>
      <c r="L7836" s="23">
        <v>1</v>
      </c>
      <c r="M7836" s="21" t="s">
        <v>50</v>
      </c>
      <c r="N7836" s="21" t="s">
        <v>58</v>
      </c>
      <c r="O7836" s="22"/>
      <c r="P7836" s="23">
        <v>723014.75</v>
      </c>
    </row>
    <row r="7837" spans="1:16" ht="45" x14ac:dyDescent="0.25">
      <c r="A7837" s="21" t="s">
        <v>11484</v>
      </c>
      <c r="B7837" s="21" t="s">
        <v>49</v>
      </c>
      <c r="C7837" s="22"/>
      <c r="D7837" s="22"/>
      <c r="E7837" s="22"/>
      <c r="F7837" s="22"/>
      <c r="G7837" s="22"/>
      <c r="H7837" s="22"/>
      <c r="I7837" s="22"/>
      <c r="J7837" s="22"/>
      <c r="K7837" s="23">
        <v>1</v>
      </c>
      <c r="L7837" s="23">
        <v>1</v>
      </c>
      <c r="M7837" s="21" t="s">
        <v>50</v>
      </c>
      <c r="N7837" s="21" t="s">
        <v>50</v>
      </c>
      <c r="O7837" s="22"/>
      <c r="P7837" s="22"/>
    </row>
    <row r="7838" spans="1:16" ht="45" x14ac:dyDescent="0.25">
      <c r="A7838" s="21" t="s">
        <v>11485</v>
      </c>
      <c r="B7838" s="21" t="s">
        <v>49</v>
      </c>
      <c r="C7838" s="22"/>
      <c r="D7838" s="22"/>
      <c r="E7838" s="22"/>
      <c r="F7838" s="22"/>
      <c r="G7838" s="22"/>
      <c r="H7838" s="22"/>
      <c r="I7838" s="22"/>
      <c r="J7838" s="22"/>
      <c r="K7838" s="23">
        <v>1</v>
      </c>
      <c r="L7838" s="23">
        <v>1</v>
      </c>
      <c r="M7838" s="21" t="s">
        <v>50</v>
      </c>
      <c r="N7838" s="21" t="s">
        <v>50</v>
      </c>
      <c r="O7838" s="22"/>
      <c r="P7838" s="22"/>
    </row>
    <row r="7839" spans="1:16" ht="45" x14ac:dyDescent="0.25">
      <c r="A7839" s="21" t="s">
        <v>11486</v>
      </c>
      <c r="B7839" s="21" t="s">
        <v>49</v>
      </c>
      <c r="C7839" s="22"/>
      <c r="D7839" s="22"/>
      <c r="E7839" s="22"/>
      <c r="F7839" s="22"/>
      <c r="G7839" s="22"/>
      <c r="H7839" s="22"/>
      <c r="I7839" s="22"/>
      <c r="J7839" s="22"/>
      <c r="K7839" s="23">
        <v>1</v>
      </c>
      <c r="L7839" s="23">
        <v>1</v>
      </c>
      <c r="M7839" s="21" t="s">
        <v>50</v>
      </c>
      <c r="N7839" s="21" t="s">
        <v>50</v>
      </c>
      <c r="O7839" s="22"/>
      <c r="P7839" s="22"/>
    </row>
    <row r="7840" spans="1:16" ht="45" x14ac:dyDescent="0.25">
      <c r="A7840" s="21" t="s">
        <v>11487</v>
      </c>
      <c r="B7840" s="21" t="s">
        <v>49</v>
      </c>
      <c r="C7840" s="22"/>
      <c r="D7840" s="22"/>
      <c r="E7840" s="22"/>
      <c r="F7840" s="22"/>
      <c r="G7840" s="22"/>
      <c r="H7840" s="22"/>
      <c r="I7840" s="22"/>
      <c r="J7840" s="22"/>
      <c r="K7840" s="23">
        <v>1</v>
      </c>
      <c r="L7840" s="23">
        <v>1</v>
      </c>
      <c r="M7840" s="21" t="s">
        <v>50</v>
      </c>
      <c r="N7840" s="21" t="s">
        <v>50</v>
      </c>
      <c r="O7840" s="22"/>
      <c r="P7840" s="22"/>
    </row>
    <row r="7841" spans="1:16" ht="45" x14ac:dyDescent="0.25">
      <c r="A7841" s="21" t="s">
        <v>11488</v>
      </c>
      <c r="B7841" s="21" t="s">
        <v>49</v>
      </c>
      <c r="C7841" s="22"/>
      <c r="D7841" s="22"/>
      <c r="E7841" s="22"/>
      <c r="F7841" s="22"/>
      <c r="G7841" s="22"/>
      <c r="H7841" s="22"/>
      <c r="I7841" s="22"/>
      <c r="J7841" s="22"/>
      <c r="K7841" s="23">
        <v>1</v>
      </c>
      <c r="L7841" s="23">
        <v>1</v>
      </c>
      <c r="M7841" s="21" t="s">
        <v>50</v>
      </c>
      <c r="N7841" s="21" t="s">
        <v>50</v>
      </c>
      <c r="O7841" s="22"/>
      <c r="P7841" s="22"/>
    </row>
    <row r="7842" spans="1:16" ht="45" x14ac:dyDescent="0.25">
      <c r="A7842" s="21" t="s">
        <v>887</v>
      </c>
      <c r="B7842" s="21" t="s">
        <v>49</v>
      </c>
      <c r="C7842" s="23">
        <v>50099869.560000002</v>
      </c>
      <c r="D7842" s="23">
        <v>809.75</v>
      </c>
      <c r="E7842" s="23">
        <v>43435759.969999999</v>
      </c>
      <c r="F7842" s="23">
        <v>623.34</v>
      </c>
      <c r="G7842" s="23">
        <v>9639613.7100000009</v>
      </c>
      <c r="H7842" s="23">
        <v>101.42</v>
      </c>
      <c r="I7842" s="23">
        <v>53594319.890000001</v>
      </c>
      <c r="J7842" s="23">
        <v>662.01</v>
      </c>
      <c r="K7842" s="23">
        <v>1</v>
      </c>
      <c r="L7842" s="23">
        <v>1</v>
      </c>
      <c r="M7842" s="21" t="s">
        <v>50</v>
      </c>
      <c r="N7842" s="21" t="s">
        <v>1462</v>
      </c>
      <c r="O7842" s="22"/>
      <c r="P7842" s="23">
        <v>96326</v>
      </c>
    </row>
    <row r="7843" spans="1:16" ht="45" x14ac:dyDescent="0.25">
      <c r="A7843" s="21" t="s">
        <v>1405</v>
      </c>
      <c r="B7843" s="21" t="s">
        <v>49</v>
      </c>
      <c r="C7843" s="23">
        <v>25014933.719999999</v>
      </c>
      <c r="D7843" s="23">
        <v>10.59</v>
      </c>
      <c r="E7843" s="23">
        <v>25852951.210000001</v>
      </c>
      <c r="F7843" s="23">
        <v>26.9</v>
      </c>
      <c r="G7843" s="23">
        <v>45852372.530000001</v>
      </c>
      <c r="H7843" s="23">
        <v>68.95</v>
      </c>
      <c r="I7843" s="23">
        <v>32535971.199999999</v>
      </c>
      <c r="J7843" s="23">
        <v>37.28</v>
      </c>
      <c r="K7843" s="23">
        <v>1</v>
      </c>
      <c r="L7843" s="23">
        <v>1</v>
      </c>
      <c r="M7843" s="21" t="s">
        <v>50</v>
      </c>
      <c r="N7843" s="21" t="s">
        <v>58</v>
      </c>
      <c r="O7843" s="22"/>
      <c r="P7843" s="23">
        <v>654675</v>
      </c>
    </row>
    <row r="7844" spans="1:16" ht="45" x14ac:dyDescent="0.25">
      <c r="A7844" s="21" t="s">
        <v>5092</v>
      </c>
      <c r="B7844" s="21" t="s">
        <v>49</v>
      </c>
      <c r="C7844" s="23">
        <v>30587088.100000001</v>
      </c>
      <c r="D7844" s="23">
        <v>1157.33</v>
      </c>
      <c r="E7844" s="23">
        <v>17865993.850000001</v>
      </c>
      <c r="F7844" s="23">
        <v>1045.25</v>
      </c>
      <c r="G7844" s="23">
        <v>84699689.980000004</v>
      </c>
      <c r="H7844" s="23">
        <v>1545.09</v>
      </c>
      <c r="I7844" s="23">
        <v>41071179.509999998</v>
      </c>
      <c r="J7844" s="23">
        <v>639.82000000000005</v>
      </c>
      <c r="K7844" s="23">
        <v>1</v>
      </c>
      <c r="L7844" s="23">
        <v>1</v>
      </c>
      <c r="M7844" s="21" t="s">
        <v>50</v>
      </c>
      <c r="N7844" s="21" t="s">
        <v>5192</v>
      </c>
      <c r="O7844" s="22"/>
      <c r="P7844" s="23">
        <v>24096.75</v>
      </c>
    </row>
    <row r="7845" spans="1:16" ht="45" x14ac:dyDescent="0.25">
      <c r="A7845" s="21" t="s">
        <v>5094</v>
      </c>
      <c r="B7845" s="21" t="s">
        <v>49</v>
      </c>
      <c r="C7845" s="23">
        <v>27671917.73</v>
      </c>
      <c r="D7845" s="23">
        <v>425.97</v>
      </c>
      <c r="E7845" s="23">
        <v>34627315.5</v>
      </c>
      <c r="F7845" s="23">
        <v>379.27</v>
      </c>
      <c r="G7845" s="23">
        <v>31112752.170000002</v>
      </c>
      <c r="H7845" s="23">
        <v>334.2</v>
      </c>
      <c r="I7845" s="23">
        <v>29633275.550000001</v>
      </c>
      <c r="J7845" s="23">
        <v>408.47</v>
      </c>
      <c r="K7845" s="23">
        <v>1</v>
      </c>
      <c r="L7845" s="23">
        <v>1</v>
      </c>
      <c r="M7845" s="21" t="s">
        <v>50</v>
      </c>
      <c r="N7845" s="21" t="s">
        <v>1462</v>
      </c>
      <c r="O7845" s="22"/>
      <c r="P7845" s="23">
        <v>81704</v>
      </c>
    </row>
    <row r="7846" spans="1:16" ht="45" x14ac:dyDescent="0.25">
      <c r="A7846" s="21" t="s">
        <v>11489</v>
      </c>
      <c r="B7846" s="21" t="s">
        <v>49</v>
      </c>
      <c r="C7846" s="22"/>
      <c r="D7846" s="22"/>
      <c r="E7846" s="22"/>
      <c r="F7846" s="22"/>
      <c r="G7846" s="22"/>
      <c r="H7846" s="22"/>
      <c r="I7846" s="22"/>
      <c r="J7846" s="22"/>
      <c r="K7846" s="23">
        <v>1</v>
      </c>
      <c r="L7846" s="23">
        <v>1</v>
      </c>
      <c r="M7846" s="21" t="s">
        <v>50</v>
      </c>
      <c r="N7846" s="21" t="s">
        <v>50</v>
      </c>
      <c r="O7846" s="22"/>
      <c r="P7846" s="22"/>
    </row>
    <row r="7847" spans="1:16" ht="45" x14ac:dyDescent="0.25">
      <c r="A7847" s="21" t="s">
        <v>11490</v>
      </c>
      <c r="B7847" s="21" t="s">
        <v>49</v>
      </c>
      <c r="C7847" s="22"/>
      <c r="D7847" s="22"/>
      <c r="E7847" s="22"/>
      <c r="F7847" s="22"/>
      <c r="G7847" s="22"/>
      <c r="H7847" s="22"/>
      <c r="I7847" s="22"/>
      <c r="J7847" s="22"/>
      <c r="K7847" s="23">
        <v>1</v>
      </c>
      <c r="L7847" s="23">
        <v>1</v>
      </c>
      <c r="M7847" s="21" t="s">
        <v>50</v>
      </c>
      <c r="N7847" s="21" t="s">
        <v>50</v>
      </c>
      <c r="O7847" s="22"/>
      <c r="P7847" s="22"/>
    </row>
    <row r="7848" spans="1:16" ht="45" x14ac:dyDescent="0.25">
      <c r="A7848" s="21" t="s">
        <v>5096</v>
      </c>
      <c r="B7848" s="21" t="s">
        <v>49</v>
      </c>
      <c r="C7848" s="23">
        <v>46779979.549999997</v>
      </c>
      <c r="D7848" s="23">
        <v>473</v>
      </c>
      <c r="E7848" s="23">
        <v>17231994.699999999</v>
      </c>
      <c r="F7848" s="23">
        <v>375.37</v>
      </c>
      <c r="G7848" s="23">
        <v>17284303.82</v>
      </c>
      <c r="H7848" s="23">
        <v>359.72</v>
      </c>
      <c r="I7848" s="23">
        <v>19551436.350000001</v>
      </c>
      <c r="J7848" s="23">
        <v>408.47</v>
      </c>
      <c r="K7848" s="23">
        <v>1</v>
      </c>
      <c r="L7848" s="23">
        <v>1</v>
      </c>
      <c r="M7848" s="21" t="s">
        <v>50</v>
      </c>
      <c r="N7848" s="21" t="s">
        <v>1462</v>
      </c>
      <c r="O7848" s="22"/>
      <c r="P7848" s="23">
        <v>54443.5</v>
      </c>
    </row>
    <row r="7849" spans="1:16" ht="45" x14ac:dyDescent="0.25">
      <c r="A7849" s="21" t="s">
        <v>11491</v>
      </c>
      <c r="B7849" s="21" t="s">
        <v>49</v>
      </c>
      <c r="C7849" s="22"/>
      <c r="D7849" s="22"/>
      <c r="E7849" s="22"/>
      <c r="F7849" s="22"/>
      <c r="G7849" s="22"/>
      <c r="H7849" s="22"/>
      <c r="I7849" s="22"/>
      <c r="J7849" s="22"/>
      <c r="K7849" s="23">
        <v>1</v>
      </c>
      <c r="L7849" s="23">
        <v>1</v>
      </c>
      <c r="M7849" s="21" t="s">
        <v>50</v>
      </c>
      <c r="N7849" s="21" t="s">
        <v>50</v>
      </c>
      <c r="O7849" s="22"/>
      <c r="P7849" s="22"/>
    </row>
    <row r="7850" spans="1:16" ht="45" x14ac:dyDescent="0.25">
      <c r="A7850" s="21" t="s">
        <v>11492</v>
      </c>
      <c r="B7850" s="21" t="s">
        <v>49</v>
      </c>
      <c r="C7850" s="22"/>
      <c r="D7850" s="22"/>
      <c r="E7850" s="22"/>
      <c r="F7850" s="22"/>
      <c r="G7850" s="22"/>
      <c r="H7850" s="22"/>
      <c r="I7850" s="22"/>
      <c r="J7850" s="22"/>
      <c r="K7850" s="23">
        <v>1</v>
      </c>
      <c r="L7850" s="23">
        <v>1</v>
      </c>
      <c r="M7850" s="21" t="s">
        <v>50</v>
      </c>
      <c r="N7850" s="21" t="s">
        <v>50</v>
      </c>
      <c r="O7850" s="22"/>
      <c r="P7850" s="22"/>
    </row>
    <row r="7851" spans="1:16" ht="45" x14ac:dyDescent="0.25">
      <c r="A7851" s="21" t="s">
        <v>11493</v>
      </c>
      <c r="B7851" s="21" t="s">
        <v>49</v>
      </c>
      <c r="C7851" s="22"/>
      <c r="D7851" s="22"/>
      <c r="E7851" s="22"/>
      <c r="F7851" s="22"/>
      <c r="G7851" s="22"/>
      <c r="H7851" s="22"/>
      <c r="I7851" s="22"/>
      <c r="J7851" s="22"/>
      <c r="K7851" s="23">
        <v>1</v>
      </c>
      <c r="L7851" s="23">
        <v>1</v>
      </c>
      <c r="M7851" s="21" t="s">
        <v>50</v>
      </c>
      <c r="N7851" s="21" t="s">
        <v>50</v>
      </c>
      <c r="O7851" s="22"/>
      <c r="P7851" s="22"/>
    </row>
    <row r="7852" spans="1:16" ht="45" x14ac:dyDescent="0.25">
      <c r="A7852" s="21" t="s">
        <v>11494</v>
      </c>
      <c r="B7852" s="21" t="s">
        <v>49</v>
      </c>
      <c r="C7852" s="22"/>
      <c r="D7852" s="22"/>
      <c r="E7852" s="22"/>
      <c r="F7852" s="22"/>
      <c r="G7852" s="22"/>
      <c r="H7852" s="22"/>
      <c r="I7852" s="22"/>
      <c r="J7852" s="22"/>
      <c r="K7852" s="23">
        <v>1</v>
      </c>
      <c r="L7852" s="23">
        <v>1</v>
      </c>
      <c r="M7852" s="21" t="s">
        <v>50</v>
      </c>
      <c r="N7852" s="21" t="s">
        <v>50</v>
      </c>
      <c r="O7852" s="22"/>
      <c r="P7852" s="22"/>
    </row>
    <row r="7853" spans="1:16" ht="45" x14ac:dyDescent="0.25">
      <c r="A7853" s="21" t="s">
        <v>11495</v>
      </c>
      <c r="B7853" s="21" t="s">
        <v>49</v>
      </c>
      <c r="C7853" s="22"/>
      <c r="D7853" s="22"/>
      <c r="E7853" s="22"/>
      <c r="F7853" s="22"/>
      <c r="G7853" s="22"/>
      <c r="H7853" s="22"/>
      <c r="I7853" s="22"/>
      <c r="J7853" s="22"/>
      <c r="K7853" s="23">
        <v>1</v>
      </c>
      <c r="L7853" s="23">
        <v>1</v>
      </c>
      <c r="M7853" s="21" t="s">
        <v>50</v>
      </c>
      <c r="N7853" s="21" t="s">
        <v>50</v>
      </c>
      <c r="O7853" s="22"/>
      <c r="P7853" s="22"/>
    </row>
    <row r="7854" spans="1:16" ht="45" x14ac:dyDescent="0.25">
      <c r="A7854" s="21" t="s">
        <v>11496</v>
      </c>
      <c r="B7854" s="21" t="s">
        <v>49</v>
      </c>
      <c r="C7854" s="22"/>
      <c r="D7854" s="22"/>
      <c r="E7854" s="22"/>
      <c r="F7854" s="22"/>
      <c r="G7854" s="22"/>
      <c r="H7854" s="22"/>
      <c r="I7854" s="22"/>
      <c r="J7854" s="22"/>
      <c r="K7854" s="23">
        <v>1</v>
      </c>
      <c r="L7854" s="23">
        <v>1</v>
      </c>
      <c r="M7854" s="21" t="s">
        <v>50</v>
      </c>
      <c r="N7854" s="21" t="s">
        <v>50</v>
      </c>
      <c r="O7854" s="22"/>
      <c r="P7854" s="22"/>
    </row>
    <row r="7855" spans="1:16" ht="45" x14ac:dyDescent="0.25">
      <c r="A7855" s="21" t="s">
        <v>5098</v>
      </c>
      <c r="B7855" s="21" t="s">
        <v>49</v>
      </c>
      <c r="C7855" s="23">
        <v>25707133.199999999</v>
      </c>
      <c r="D7855" s="23">
        <v>154.9</v>
      </c>
      <c r="E7855" s="23">
        <v>21624133.899999999</v>
      </c>
      <c r="F7855" s="23">
        <v>165.58</v>
      </c>
      <c r="G7855" s="23">
        <v>32335973.82</v>
      </c>
      <c r="H7855" s="23">
        <v>186.59</v>
      </c>
      <c r="I7855" s="23">
        <v>11962916.630000001</v>
      </c>
      <c r="J7855" s="23">
        <v>110.09</v>
      </c>
      <c r="K7855" s="23">
        <v>1</v>
      </c>
      <c r="L7855" s="23">
        <v>1</v>
      </c>
      <c r="M7855" s="21" t="s">
        <v>50</v>
      </c>
      <c r="N7855" s="21" t="s">
        <v>1462</v>
      </c>
      <c r="O7855" s="22"/>
      <c r="P7855" s="23">
        <v>218747.25</v>
      </c>
    </row>
    <row r="7856" spans="1:16" ht="45" x14ac:dyDescent="0.25">
      <c r="A7856" s="21" t="s">
        <v>11497</v>
      </c>
      <c r="B7856" s="21" t="s">
        <v>49</v>
      </c>
      <c r="C7856" s="22"/>
      <c r="D7856" s="22"/>
      <c r="E7856" s="22"/>
      <c r="F7856" s="22"/>
      <c r="G7856" s="22"/>
      <c r="H7856" s="22"/>
      <c r="I7856" s="22"/>
      <c r="J7856" s="22"/>
      <c r="K7856" s="23">
        <v>1</v>
      </c>
      <c r="L7856" s="23">
        <v>1</v>
      </c>
      <c r="M7856" s="21" t="s">
        <v>50</v>
      </c>
      <c r="N7856" s="21" t="s">
        <v>50</v>
      </c>
      <c r="O7856" s="22"/>
      <c r="P7856" s="22"/>
    </row>
    <row r="7857" spans="1:16" ht="45" x14ac:dyDescent="0.25">
      <c r="A7857" s="21" t="s">
        <v>11498</v>
      </c>
      <c r="B7857" s="21" t="s">
        <v>49</v>
      </c>
      <c r="C7857" s="22"/>
      <c r="D7857" s="22"/>
      <c r="E7857" s="22"/>
      <c r="F7857" s="22"/>
      <c r="G7857" s="22"/>
      <c r="H7857" s="22"/>
      <c r="I7857" s="22"/>
      <c r="J7857" s="22"/>
      <c r="K7857" s="23">
        <v>1</v>
      </c>
      <c r="L7857" s="23">
        <v>1</v>
      </c>
      <c r="M7857" s="21" t="s">
        <v>50</v>
      </c>
      <c r="N7857" s="21" t="s">
        <v>50</v>
      </c>
      <c r="O7857" s="22"/>
      <c r="P7857" s="22"/>
    </row>
    <row r="7858" spans="1:16" ht="45" x14ac:dyDescent="0.25">
      <c r="A7858" s="21" t="s">
        <v>11499</v>
      </c>
      <c r="B7858" s="21" t="s">
        <v>49</v>
      </c>
      <c r="C7858" s="22"/>
      <c r="D7858" s="22"/>
      <c r="E7858" s="22"/>
      <c r="F7858" s="22"/>
      <c r="G7858" s="22"/>
      <c r="H7858" s="22"/>
      <c r="I7858" s="22"/>
      <c r="J7858" s="22"/>
      <c r="K7858" s="23">
        <v>1</v>
      </c>
      <c r="L7858" s="23">
        <v>1</v>
      </c>
      <c r="M7858" s="21" t="s">
        <v>50</v>
      </c>
      <c r="N7858" s="21" t="s">
        <v>50</v>
      </c>
      <c r="O7858" s="22"/>
      <c r="P7858" s="22"/>
    </row>
    <row r="7859" spans="1:16" ht="45" x14ac:dyDescent="0.25">
      <c r="A7859" s="21" t="s">
        <v>1408</v>
      </c>
      <c r="B7859" s="21" t="s">
        <v>49</v>
      </c>
      <c r="C7859" s="23">
        <v>33466983.219999999</v>
      </c>
      <c r="D7859" s="23">
        <v>564.20000000000005</v>
      </c>
      <c r="E7859" s="23">
        <v>39805739.399999999</v>
      </c>
      <c r="F7859" s="23">
        <v>484.7</v>
      </c>
      <c r="G7859" s="23">
        <v>30489023.129999999</v>
      </c>
      <c r="H7859" s="23">
        <v>391.17</v>
      </c>
      <c r="I7859" s="23">
        <v>13009902.039999999</v>
      </c>
      <c r="J7859" s="23">
        <v>229.17</v>
      </c>
      <c r="K7859" s="23">
        <v>1</v>
      </c>
      <c r="L7859" s="23">
        <v>1</v>
      </c>
      <c r="M7859" s="21" t="s">
        <v>50</v>
      </c>
      <c r="N7859" s="21" t="s">
        <v>1462</v>
      </c>
      <c r="O7859" s="22"/>
      <c r="P7859" s="23">
        <v>59396</v>
      </c>
    </row>
    <row r="7860" spans="1:16" ht="45" x14ac:dyDescent="0.25">
      <c r="A7860" s="21" t="s">
        <v>11500</v>
      </c>
      <c r="B7860" s="21" t="s">
        <v>49</v>
      </c>
      <c r="C7860" s="22"/>
      <c r="D7860" s="22"/>
      <c r="E7860" s="22"/>
      <c r="F7860" s="22"/>
      <c r="G7860" s="22"/>
      <c r="H7860" s="22"/>
      <c r="I7860" s="22"/>
      <c r="J7860" s="22"/>
      <c r="K7860" s="23">
        <v>1</v>
      </c>
      <c r="L7860" s="23">
        <v>1</v>
      </c>
      <c r="M7860" s="21" t="s">
        <v>50</v>
      </c>
      <c r="N7860" s="21" t="s">
        <v>50</v>
      </c>
      <c r="O7860" s="22"/>
      <c r="P7860" s="22"/>
    </row>
    <row r="7861" spans="1:16" ht="45" x14ac:dyDescent="0.25">
      <c r="A7861" s="21" t="s">
        <v>11501</v>
      </c>
      <c r="B7861" s="21" t="s">
        <v>49</v>
      </c>
      <c r="C7861" s="22"/>
      <c r="D7861" s="22"/>
      <c r="E7861" s="22"/>
      <c r="F7861" s="22"/>
      <c r="G7861" s="22"/>
      <c r="H7861" s="22"/>
      <c r="I7861" s="22"/>
      <c r="J7861" s="22"/>
      <c r="K7861" s="23">
        <v>1</v>
      </c>
      <c r="L7861" s="23">
        <v>1</v>
      </c>
      <c r="M7861" s="21" t="s">
        <v>50</v>
      </c>
      <c r="N7861" s="21" t="s">
        <v>50</v>
      </c>
      <c r="O7861" s="22"/>
      <c r="P7861" s="22"/>
    </row>
    <row r="7862" spans="1:16" ht="45" x14ac:dyDescent="0.25">
      <c r="A7862" s="21" t="s">
        <v>11502</v>
      </c>
      <c r="B7862" s="21" t="s">
        <v>49</v>
      </c>
      <c r="C7862" s="22"/>
      <c r="D7862" s="22"/>
      <c r="E7862" s="22"/>
      <c r="F7862" s="22"/>
      <c r="G7862" s="22"/>
      <c r="H7862" s="22"/>
      <c r="I7862" s="22"/>
      <c r="J7862" s="22"/>
      <c r="K7862" s="23">
        <v>1</v>
      </c>
      <c r="L7862" s="23">
        <v>1</v>
      </c>
      <c r="M7862" s="21" t="s">
        <v>50</v>
      </c>
      <c r="N7862" s="21" t="s">
        <v>50</v>
      </c>
      <c r="O7862" s="22"/>
      <c r="P7862" s="22"/>
    </row>
    <row r="7863" spans="1:16" ht="45" x14ac:dyDescent="0.25">
      <c r="A7863" s="21" t="s">
        <v>11503</v>
      </c>
      <c r="B7863" s="21" t="s">
        <v>49</v>
      </c>
      <c r="C7863" s="22"/>
      <c r="D7863" s="22"/>
      <c r="E7863" s="22"/>
      <c r="F7863" s="22"/>
      <c r="G7863" s="22"/>
      <c r="H7863" s="22"/>
      <c r="I7863" s="22"/>
      <c r="J7863" s="22"/>
      <c r="K7863" s="23">
        <v>1</v>
      </c>
      <c r="L7863" s="23">
        <v>1</v>
      </c>
      <c r="M7863" s="21" t="s">
        <v>50</v>
      </c>
      <c r="N7863" s="21" t="s">
        <v>50</v>
      </c>
      <c r="O7863" s="22"/>
      <c r="P7863" s="22"/>
    </row>
    <row r="7864" spans="1:16" ht="45" x14ac:dyDescent="0.25">
      <c r="A7864" s="21" t="s">
        <v>11504</v>
      </c>
      <c r="B7864" s="21" t="s">
        <v>49</v>
      </c>
      <c r="C7864" s="22"/>
      <c r="D7864" s="22"/>
      <c r="E7864" s="22"/>
      <c r="F7864" s="22"/>
      <c r="G7864" s="22"/>
      <c r="H7864" s="22"/>
      <c r="I7864" s="22"/>
      <c r="J7864" s="22"/>
      <c r="K7864" s="23">
        <v>1</v>
      </c>
      <c r="L7864" s="23">
        <v>1</v>
      </c>
      <c r="M7864" s="21" t="s">
        <v>50</v>
      </c>
      <c r="N7864" s="21" t="s">
        <v>50</v>
      </c>
      <c r="O7864" s="22"/>
      <c r="P7864" s="22"/>
    </row>
    <row r="7865" spans="1:16" ht="45" x14ac:dyDescent="0.25">
      <c r="A7865" s="21" t="s">
        <v>11505</v>
      </c>
      <c r="B7865" s="21" t="s">
        <v>4036</v>
      </c>
      <c r="C7865" s="22"/>
      <c r="D7865" s="22"/>
      <c r="E7865" s="22"/>
      <c r="F7865" s="22"/>
      <c r="G7865" s="22"/>
      <c r="H7865" s="22"/>
      <c r="I7865" s="22"/>
      <c r="J7865" s="22"/>
      <c r="K7865" s="23">
        <v>1</v>
      </c>
      <c r="L7865" s="23">
        <v>1</v>
      </c>
      <c r="M7865" s="21" t="s">
        <v>50</v>
      </c>
      <c r="N7865" s="21" t="s">
        <v>50</v>
      </c>
      <c r="O7865" s="22"/>
      <c r="P7865" s="22"/>
    </row>
    <row r="7866" spans="1:16" ht="45" x14ac:dyDescent="0.25">
      <c r="A7866" s="21" t="s">
        <v>11506</v>
      </c>
      <c r="B7866" s="21" t="s">
        <v>49</v>
      </c>
      <c r="C7866" s="22"/>
      <c r="D7866" s="22"/>
      <c r="E7866" s="22"/>
      <c r="F7866" s="22"/>
      <c r="G7866" s="22"/>
      <c r="H7866" s="22"/>
      <c r="I7866" s="22"/>
      <c r="J7866" s="22"/>
      <c r="K7866" s="23">
        <v>1</v>
      </c>
      <c r="L7866" s="23">
        <v>1</v>
      </c>
      <c r="M7866" s="21" t="s">
        <v>50</v>
      </c>
      <c r="N7866" s="21" t="s">
        <v>50</v>
      </c>
      <c r="O7866" s="22"/>
      <c r="P7866" s="22"/>
    </row>
    <row r="7867" spans="1:16" ht="45" x14ac:dyDescent="0.25">
      <c r="A7867" s="21" t="s">
        <v>1409</v>
      </c>
      <c r="B7867" s="21" t="s">
        <v>49</v>
      </c>
      <c r="C7867" s="23">
        <v>45790697.549999997</v>
      </c>
      <c r="D7867" s="23">
        <v>67.569999999999993</v>
      </c>
      <c r="E7867" s="23">
        <v>44441892.229999997</v>
      </c>
      <c r="F7867" s="23">
        <v>62.24</v>
      </c>
      <c r="G7867" s="23">
        <v>44520318.700000003</v>
      </c>
      <c r="H7867" s="23">
        <v>54.9</v>
      </c>
      <c r="I7867" s="23">
        <v>42757697.659999996</v>
      </c>
      <c r="J7867" s="23">
        <v>64.430000000000007</v>
      </c>
      <c r="K7867" s="23">
        <v>1</v>
      </c>
      <c r="L7867" s="23">
        <v>1</v>
      </c>
      <c r="M7867" s="21" t="s">
        <v>50</v>
      </c>
      <c r="N7867" s="21" t="s">
        <v>58</v>
      </c>
      <c r="O7867" s="22"/>
      <c r="P7867" s="23">
        <v>749180.25</v>
      </c>
    </row>
    <row r="7868" spans="1:16" ht="45" x14ac:dyDescent="0.25">
      <c r="A7868" s="21" t="s">
        <v>1411</v>
      </c>
      <c r="B7868" s="21" t="s">
        <v>49</v>
      </c>
      <c r="C7868" s="23">
        <v>30667584.100000001</v>
      </c>
      <c r="D7868" s="23">
        <v>425.97</v>
      </c>
      <c r="E7868" s="23">
        <v>38375949.25</v>
      </c>
      <c r="F7868" s="23">
        <v>379.27</v>
      </c>
      <c r="G7868" s="23">
        <v>29033085.280000001</v>
      </c>
      <c r="H7868" s="23">
        <v>359.72</v>
      </c>
      <c r="I7868" s="23">
        <v>37385260.299999997</v>
      </c>
      <c r="J7868" s="23">
        <v>302.61</v>
      </c>
      <c r="K7868" s="23">
        <v>1</v>
      </c>
      <c r="L7868" s="23">
        <v>1</v>
      </c>
      <c r="M7868" s="21" t="s">
        <v>50</v>
      </c>
      <c r="N7868" s="21" t="s">
        <v>1462</v>
      </c>
      <c r="O7868" s="22"/>
      <c r="P7868" s="23">
        <v>94720</v>
      </c>
    </row>
    <row r="7869" spans="1:16" ht="45" x14ac:dyDescent="0.25">
      <c r="A7869" s="21" t="s">
        <v>11507</v>
      </c>
      <c r="B7869" s="21" t="s">
        <v>49</v>
      </c>
      <c r="C7869" s="22"/>
      <c r="D7869" s="22"/>
      <c r="E7869" s="22"/>
      <c r="F7869" s="22"/>
      <c r="G7869" s="22"/>
      <c r="H7869" s="22"/>
      <c r="I7869" s="22"/>
      <c r="J7869" s="22"/>
      <c r="K7869" s="23">
        <v>1</v>
      </c>
      <c r="L7869" s="23">
        <v>1</v>
      </c>
      <c r="M7869" s="21" t="s">
        <v>50</v>
      </c>
      <c r="N7869" s="21" t="s">
        <v>50</v>
      </c>
      <c r="O7869" s="22"/>
      <c r="P7869" s="22"/>
    </row>
    <row r="7870" spans="1:16" ht="45" x14ac:dyDescent="0.25">
      <c r="A7870" s="21" t="s">
        <v>11508</v>
      </c>
      <c r="B7870" s="21" t="s">
        <v>49</v>
      </c>
      <c r="C7870" s="22"/>
      <c r="D7870" s="22"/>
      <c r="E7870" s="22"/>
      <c r="F7870" s="22"/>
      <c r="G7870" s="22"/>
      <c r="H7870" s="22"/>
      <c r="I7870" s="22"/>
      <c r="J7870" s="22"/>
      <c r="K7870" s="23">
        <v>1</v>
      </c>
      <c r="L7870" s="23">
        <v>1</v>
      </c>
      <c r="M7870" s="21" t="s">
        <v>50</v>
      </c>
      <c r="N7870" s="21" t="s">
        <v>50</v>
      </c>
      <c r="O7870" s="22"/>
      <c r="P7870" s="22"/>
    </row>
    <row r="7871" spans="1:16" ht="45" x14ac:dyDescent="0.25">
      <c r="A7871" s="21" t="s">
        <v>11509</v>
      </c>
      <c r="B7871" s="21" t="s">
        <v>49</v>
      </c>
      <c r="C7871" s="22"/>
      <c r="D7871" s="22"/>
      <c r="E7871" s="22"/>
      <c r="F7871" s="22"/>
      <c r="G7871" s="22"/>
      <c r="H7871" s="22"/>
      <c r="I7871" s="22"/>
      <c r="J7871" s="22"/>
      <c r="K7871" s="23">
        <v>1</v>
      </c>
      <c r="L7871" s="23">
        <v>1</v>
      </c>
      <c r="M7871" s="21" t="s">
        <v>50</v>
      </c>
      <c r="N7871" s="21" t="s">
        <v>50</v>
      </c>
      <c r="O7871" s="22"/>
      <c r="P7871" s="22"/>
    </row>
    <row r="7872" spans="1:16" ht="45" x14ac:dyDescent="0.25">
      <c r="A7872" s="21" t="s">
        <v>11510</v>
      </c>
      <c r="B7872" s="21" t="s">
        <v>49</v>
      </c>
      <c r="C7872" s="22"/>
      <c r="D7872" s="22"/>
      <c r="E7872" s="22"/>
      <c r="F7872" s="22"/>
      <c r="G7872" s="22"/>
      <c r="H7872" s="22"/>
      <c r="I7872" s="22"/>
      <c r="J7872" s="22"/>
      <c r="K7872" s="23">
        <v>1</v>
      </c>
      <c r="L7872" s="23">
        <v>1</v>
      </c>
      <c r="M7872" s="21" t="s">
        <v>50</v>
      </c>
      <c r="N7872" s="21" t="s">
        <v>50</v>
      </c>
      <c r="O7872" s="22"/>
      <c r="P7872" s="22"/>
    </row>
    <row r="7873" spans="1:16" ht="45" x14ac:dyDescent="0.25">
      <c r="A7873" s="21" t="s">
        <v>891</v>
      </c>
      <c r="B7873" s="21" t="s">
        <v>49</v>
      </c>
      <c r="C7873" s="23">
        <v>36414396.520000003</v>
      </c>
      <c r="D7873" s="23">
        <v>67.569999999999993</v>
      </c>
      <c r="E7873" s="23">
        <v>35341778.399999999</v>
      </c>
      <c r="F7873" s="23">
        <v>62.24</v>
      </c>
      <c r="G7873" s="23">
        <v>35404145.93</v>
      </c>
      <c r="H7873" s="23">
        <v>54.9</v>
      </c>
      <c r="I7873" s="23">
        <v>34002446.789999999</v>
      </c>
      <c r="J7873" s="23">
        <v>64.430000000000007</v>
      </c>
      <c r="K7873" s="23">
        <v>1</v>
      </c>
      <c r="L7873" s="23">
        <v>1</v>
      </c>
      <c r="M7873" s="21" t="s">
        <v>50</v>
      </c>
      <c r="N7873" s="21" t="s">
        <v>58</v>
      </c>
      <c r="O7873" s="22"/>
      <c r="P7873" s="23">
        <v>814200</v>
      </c>
    </row>
    <row r="7874" spans="1:16" ht="45" x14ac:dyDescent="0.25">
      <c r="A7874" s="21" t="s">
        <v>11511</v>
      </c>
      <c r="B7874" s="21" t="s">
        <v>49</v>
      </c>
      <c r="C7874" s="22"/>
      <c r="D7874" s="22"/>
      <c r="E7874" s="22"/>
      <c r="F7874" s="22"/>
      <c r="G7874" s="22"/>
      <c r="H7874" s="22"/>
      <c r="I7874" s="22"/>
      <c r="J7874" s="22"/>
      <c r="K7874" s="23">
        <v>1</v>
      </c>
      <c r="L7874" s="23">
        <v>1</v>
      </c>
      <c r="M7874" s="21" t="s">
        <v>50</v>
      </c>
      <c r="N7874" s="21" t="s">
        <v>50</v>
      </c>
      <c r="O7874" s="22"/>
      <c r="P7874" s="22"/>
    </row>
    <row r="7875" spans="1:16" ht="45" x14ac:dyDescent="0.25">
      <c r="A7875" s="21" t="s">
        <v>5111</v>
      </c>
      <c r="B7875" s="21" t="s">
        <v>49</v>
      </c>
      <c r="C7875" s="23">
        <v>28761561.550000001</v>
      </c>
      <c r="D7875" s="23">
        <v>10.47</v>
      </c>
      <c r="E7875" s="23">
        <v>22044115.91</v>
      </c>
      <c r="F7875" s="23">
        <v>43.05</v>
      </c>
      <c r="G7875" s="23">
        <v>22143371.710000001</v>
      </c>
      <c r="H7875" s="23">
        <v>32.9</v>
      </c>
      <c r="I7875" s="23">
        <v>31036341.850000001</v>
      </c>
      <c r="J7875" s="23">
        <v>46.2</v>
      </c>
      <c r="K7875" s="23">
        <v>1</v>
      </c>
      <c r="L7875" s="23">
        <v>1</v>
      </c>
      <c r="M7875" s="21" t="s">
        <v>50</v>
      </c>
      <c r="N7875" s="21" t="s">
        <v>58</v>
      </c>
      <c r="O7875" s="22"/>
      <c r="P7875" s="23">
        <v>372512.25</v>
      </c>
    </row>
    <row r="7876" spans="1:16" ht="45" x14ac:dyDescent="0.25">
      <c r="A7876" s="21" t="s">
        <v>11512</v>
      </c>
      <c r="B7876" s="21" t="s">
        <v>49</v>
      </c>
      <c r="C7876" s="22"/>
      <c r="D7876" s="22"/>
      <c r="E7876" s="22"/>
      <c r="F7876" s="22"/>
      <c r="G7876" s="22"/>
      <c r="H7876" s="22"/>
      <c r="I7876" s="22"/>
      <c r="J7876" s="22"/>
      <c r="K7876" s="23">
        <v>1</v>
      </c>
      <c r="L7876" s="23">
        <v>1</v>
      </c>
      <c r="M7876" s="21" t="s">
        <v>50</v>
      </c>
      <c r="N7876" s="21" t="s">
        <v>50</v>
      </c>
      <c r="O7876" s="22"/>
      <c r="P7876" s="22"/>
    </row>
    <row r="7877" spans="1:16" ht="45" x14ac:dyDescent="0.25">
      <c r="A7877" s="21" t="s">
        <v>11513</v>
      </c>
      <c r="B7877" s="21" t="s">
        <v>49</v>
      </c>
      <c r="C7877" s="22"/>
      <c r="D7877" s="22"/>
      <c r="E7877" s="22"/>
      <c r="F7877" s="22"/>
      <c r="G7877" s="22"/>
      <c r="H7877" s="22"/>
      <c r="I7877" s="22"/>
      <c r="J7877" s="22"/>
      <c r="K7877" s="23">
        <v>1</v>
      </c>
      <c r="L7877" s="23">
        <v>1</v>
      </c>
      <c r="M7877" s="21" t="s">
        <v>50</v>
      </c>
      <c r="N7877" s="21" t="s">
        <v>50</v>
      </c>
      <c r="O7877" s="22"/>
      <c r="P7877" s="22"/>
    </row>
    <row r="7878" spans="1:16" ht="45" x14ac:dyDescent="0.25">
      <c r="A7878" s="21" t="s">
        <v>5113</v>
      </c>
      <c r="B7878" s="21" t="s">
        <v>49</v>
      </c>
      <c r="C7878" s="23">
        <v>16980491.829999998</v>
      </c>
      <c r="D7878" s="23">
        <v>50.2</v>
      </c>
      <c r="E7878" s="23">
        <v>42540871</v>
      </c>
      <c r="F7878" s="23">
        <v>105.99</v>
      </c>
      <c r="G7878" s="23">
        <v>67150015.909999996</v>
      </c>
      <c r="H7878" s="23">
        <v>176.2</v>
      </c>
      <c r="I7878" s="23">
        <v>27619982.98</v>
      </c>
      <c r="J7878" s="23">
        <v>65.55</v>
      </c>
      <c r="K7878" s="23">
        <v>1</v>
      </c>
      <c r="L7878" s="23">
        <v>1</v>
      </c>
      <c r="M7878" s="21" t="s">
        <v>50</v>
      </c>
      <c r="N7878" s="21" t="s">
        <v>1462</v>
      </c>
      <c r="O7878" s="22"/>
      <c r="P7878" s="23">
        <v>244850</v>
      </c>
    </row>
    <row r="7879" spans="1:16" ht="45" x14ac:dyDescent="0.25">
      <c r="A7879" s="21" t="s">
        <v>11514</v>
      </c>
      <c r="B7879" s="21" t="s">
        <v>49</v>
      </c>
      <c r="C7879" s="22"/>
      <c r="D7879" s="22"/>
      <c r="E7879" s="22"/>
      <c r="F7879" s="22"/>
      <c r="G7879" s="22"/>
      <c r="H7879" s="22"/>
      <c r="I7879" s="22"/>
      <c r="J7879" s="22"/>
      <c r="K7879" s="23">
        <v>1</v>
      </c>
      <c r="L7879" s="23">
        <v>1</v>
      </c>
      <c r="M7879" s="21" t="s">
        <v>50</v>
      </c>
      <c r="N7879" s="21" t="s">
        <v>50</v>
      </c>
      <c r="O7879" s="22"/>
      <c r="P7879" s="22"/>
    </row>
    <row r="7880" spans="1:16" ht="45" x14ac:dyDescent="0.25">
      <c r="A7880" s="21" t="s">
        <v>11515</v>
      </c>
      <c r="B7880" s="21" t="s">
        <v>49</v>
      </c>
      <c r="C7880" s="22"/>
      <c r="D7880" s="22"/>
      <c r="E7880" s="22"/>
      <c r="F7880" s="22"/>
      <c r="G7880" s="22"/>
      <c r="H7880" s="22"/>
      <c r="I7880" s="22"/>
      <c r="J7880" s="22"/>
      <c r="K7880" s="23">
        <v>1</v>
      </c>
      <c r="L7880" s="23">
        <v>1</v>
      </c>
      <c r="M7880" s="21" t="s">
        <v>50</v>
      </c>
      <c r="N7880" s="21" t="s">
        <v>50</v>
      </c>
      <c r="O7880" s="22"/>
      <c r="P7880" s="22"/>
    </row>
    <row r="7881" spans="1:16" ht="45" x14ac:dyDescent="0.25">
      <c r="A7881" s="21" t="s">
        <v>11516</v>
      </c>
      <c r="B7881" s="21" t="s">
        <v>49</v>
      </c>
      <c r="C7881" s="22"/>
      <c r="D7881" s="22"/>
      <c r="E7881" s="22"/>
      <c r="F7881" s="22"/>
      <c r="G7881" s="22"/>
      <c r="H7881" s="22"/>
      <c r="I7881" s="22"/>
      <c r="J7881" s="22"/>
      <c r="K7881" s="23">
        <v>1</v>
      </c>
      <c r="L7881" s="23">
        <v>1</v>
      </c>
      <c r="M7881" s="21" t="s">
        <v>50</v>
      </c>
      <c r="N7881" s="21" t="s">
        <v>50</v>
      </c>
      <c r="O7881" s="22"/>
      <c r="P7881" s="22"/>
    </row>
    <row r="7882" spans="1:16" ht="45" x14ac:dyDescent="0.25">
      <c r="A7882" s="21" t="s">
        <v>11517</v>
      </c>
      <c r="B7882" s="21" t="s">
        <v>49</v>
      </c>
      <c r="C7882" s="22"/>
      <c r="D7882" s="22"/>
      <c r="E7882" s="22"/>
      <c r="F7882" s="22"/>
      <c r="G7882" s="22"/>
      <c r="H7882" s="22"/>
      <c r="I7882" s="22"/>
      <c r="J7882" s="22"/>
      <c r="K7882" s="23">
        <v>1</v>
      </c>
      <c r="L7882" s="23">
        <v>1</v>
      </c>
      <c r="M7882" s="21" t="s">
        <v>50</v>
      </c>
      <c r="N7882" s="21" t="s">
        <v>50</v>
      </c>
      <c r="O7882" s="22"/>
      <c r="P7882" s="22"/>
    </row>
    <row r="7883" spans="1:16" ht="45" x14ac:dyDescent="0.25">
      <c r="A7883" s="21" t="s">
        <v>11518</v>
      </c>
      <c r="B7883" s="21" t="s">
        <v>49</v>
      </c>
      <c r="C7883" s="22"/>
      <c r="D7883" s="22"/>
      <c r="E7883" s="22"/>
      <c r="F7883" s="22"/>
      <c r="G7883" s="22"/>
      <c r="H7883" s="22"/>
      <c r="I7883" s="22"/>
      <c r="J7883" s="22"/>
      <c r="K7883" s="23">
        <v>1</v>
      </c>
      <c r="L7883" s="23">
        <v>1</v>
      </c>
      <c r="M7883" s="21" t="s">
        <v>50</v>
      </c>
      <c r="N7883" s="21" t="s">
        <v>50</v>
      </c>
      <c r="O7883" s="22"/>
      <c r="P7883" s="22"/>
    </row>
    <row r="7884" spans="1:16" ht="45" x14ac:dyDescent="0.25">
      <c r="A7884" s="21" t="s">
        <v>11519</v>
      </c>
      <c r="B7884" s="21" t="s">
        <v>49</v>
      </c>
      <c r="C7884" s="22"/>
      <c r="D7884" s="22"/>
      <c r="E7884" s="22"/>
      <c r="F7884" s="22"/>
      <c r="G7884" s="22"/>
      <c r="H7884" s="22"/>
      <c r="I7884" s="22"/>
      <c r="J7884" s="22"/>
      <c r="K7884" s="23">
        <v>1</v>
      </c>
      <c r="L7884" s="23">
        <v>1</v>
      </c>
      <c r="M7884" s="21" t="s">
        <v>50</v>
      </c>
      <c r="N7884" s="21" t="s">
        <v>50</v>
      </c>
      <c r="O7884" s="22"/>
      <c r="P7884" s="22"/>
    </row>
    <row r="7885" spans="1:16" ht="45" x14ac:dyDescent="0.25">
      <c r="A7885" s="21" t="s">
        <v>11520</v>
      </c>
      <c r="B7885" s="21" t="s">
        <v>49</v>
      </c>
      <c r="C7885" s="22"/>
      <c r="D7885" s="22"/>
      <c r="E7885" s="22"/>
      <c r="F7885" s="22"/>
      <c r="G7885" s="22"/>
      <c r="H7885" s="22"/>
      <c r="I7885" s="22"/>
      <c r="J7885" s="22"/>
      <c r="K7885" s="23">
        <v>1</v>
      </c>
      <c r="L7885" s="23">
        <v>1</v>
      </c>
      <c r="M7885" s="21" t="s">
        <v>50</v>
      </c>
      <c r="N7885" s="21" t="s">
        <v>50</v>
      </c>
      <c r="O7885" s="22"/>
      <c r="P7885" s="22"/>
    </row>
    <row r="7886" spans="1:16" ht="45" x14ac:dyDescent="0.25">
      <c r="A7886" s="21" t="s">
        <v>11521</v>
      </c>
      <c r="B7886" s="21" t="s">
        <v>49</v>
      </c>
      <c r="C7886" s="22"/>
      <c r="D7886" s="22"/>
      <c r="E7886" s="22"/>
      <c r="F7886" s="22"/>
      <c r="G7886" s="22"/>
      <c r="H7886" s="22"/>
      <c r="I7886" s="22"/>
      <c r="J7886" s="22"/>
      <c r="K7886" s="23">
        <v>1</v>
      </c>
      <c r="L7886" s="23">
        <v>1</v>
      </c>
      <c r="M7886" s="21" t="s">
        <v>50</v>
      </c>
      <c r="N7886" s="21" t="s">
        <v>50</v>
      </c>
      <c r="O7886" s="22"/>
      <c r="P7886" s="22"/>
    </row>
    <row r="7887" spans="1:16" ht="45" x14ac:dyDescent="0.25">
      <c r="A7887" s="21" t="s">
        <v>11522</v>
      </c>
      <c r="B7887" s="21" t="s">
        <v>49</v>
      </c>
      <c r="C7887" s="22"/>
      <c r="D7887" s="22"/>
      <c r="E7887" s="22"/>
      <c r="F7887" s="22"/>
      <c r="G7887" s="22"/>
      <c r="H7887" s="22"/>
      <c r="I7887" s="22"/>
      <c r="J7887" s="22"/>
      <c r="K7887" s="23">
        <v>1</v>
      </c>
      <c r="L7887" s="23">
        <v>1</v>
      </c>
      <c r="M7887" s="21" t="s">
        <v>50</v>
      </c>
      <c r="N7887" s="21" t="s">
        <v>50</v>
      </c>
      <c r="O7887" s="22"/>
      <c r="P7887" s="22"/>
    </row>
    <row r="7888" spans="1:16" ht="45" x14ac:dyDescent="0.25">
      <c r="A7888" s="21" t="s">
        <v>11523</v>
      </c>
      <c r="B7888" s="21" t="s">
        <v>49</v>
      </c>
      <c r="C7888" s="22"/>
      <c r="D7888" s="22"/>
      <c r="E7888" s="22"/>
      <c r="F7888" s="22"/>
      <c r="G7888" s="22"/>
      <c r="H7888" s="22"/>
      <c r="I7888" s="22"/>
      <c r="J7888" s="22"/>
      <c r="K7888" s="23">
        <v>1</v>
      </c>
      <c r="L7888" s="23">
        <v>1</v>
      </c>
      <c r="M7888" s="21" t="s">
        <v>50</v>
      </c>
      <c r="N7888" s="21" t="s">
        <v>50</v>
      </c>
      <c r="O7888" s="22"/>
      <c r="P7888" s="22"/>
    </row>
    <row r="7889" spans="1:16" ht="45" x14ac:dyDescent="0.25">
      <c r="A7889" s="21" t="s">
        <v>5115</v>
      </c>
      <c r="B7889" s="21" t="s">
        <v>49</v>
      </c>
      <c r="C7889" s="23">
        <v>57405817.579999998</v>
      </c>
      <c r="D7889" s="23">
        <v>193.24</v>
      </c>
      <c r="E7889" s="23">
        <v>90897125.629999995</v>
      </c>
      <c r="F7889" s="23">
        <v>105.99</v>
      </c>
      <c r="G7889" s="23">
        <v>143479512.47999999</v>
      </c>
      <c r="H7889" s="23">
        <v>176.2</v>
      </c>
      <c r="I7889" s="23">
        <v>77820045.230000004</v>
      </c>
      <c r="J7889" s="23">
        <v>105.3</v>
      </c>
      <c r="K7889" s="23">
        <v>1</v>
      </c>
      <c r="L7889" s="23">
        <v>1</v>
      </c>
      <c r="M7889" s="21" t="s">
        <v>50</v>
      </c>
      <c r="N7889" s="21" t="s">
        <v>58</v>
      </c>
      <c r="O7889" s="22"/>
      <c r="P7889" s="23">
        <v>641362.5</v>
      </c>
    </row>
    <row r="7890" spans="1:16" ht="45" x14ac:dyDescent="0.25">
      <c r="A7890" s="21" t="s">
        <v>11524</v>
      </c>
      <c r="B7890" s="21" t="s">
        <v>49</v>
      </c>
      <c r="C7890" s="22"/>
      <c r="D7890" s="22"/>
      <c r="E7890" s="22"/>
      <c r="F7890" s="22"/>
      <c r="G7890" s="22"/>
      <c r="H7890" s="22"/>
      <c r="I7890" s="22"/>
      <c r="J7890" s="22"/>
      <c r="K7890" s="23">
        <v>1</v>
      </c>
      <c r="L7890" s="23">
        <v>1</v>
      </c>
      <c r="M7890" s="21" t="s">
        <v>50</v>
      </c>
      <c r="N7890" s="21" t="s">
        <v>50</v>
      </c>
      <c r="O7890" s="22"/>
      <c r="P7890" s="22"/>
    </row>
    <row r="7891" spans="1:16" ht="45" x14ac:dyDescent="0.25">
      <c r="A7891" s="21" t="s">
        <v>11525</v>
      </c>
      <c r="B7891" s="21" t="s">
        <v>49</v>
      </c>
      <c r="C7891" s="22"/>
      <c r="D7891" s="22"/>
      <c r="E7891" s="22"/>
      <c r="F7891" s="22"/>
      <c r="G7891" s="22"/>
      <c r="H7891" s="22"/>
      <c r="I7891" s="22"/>
      <c r="J7891" s="22"/>
      <c r="K7891" s="23">
        <v>1</v>
      </c>
      <c r="L7891" s="23">
        <v>1</v>
      </c>
      <c r="M7891" s="21" t="s">
        <v>50</v>
      </c>
      <c r="N7891" s="21" t="s">
        <v>50</v>
      </c>
      <c r="O7891" s="22"/>
      <c r="P7891" s="22"/>
    </row>
    <row r="7892" spans="1:16" ht="45" x14ac:dyDescent="0.25">
      <c r="A7892" s="21" t="s">
        <v>11526</v>
      </c>
      <c r="B7892" s="21" t="s">
        <v>49</v>
      </c>
      <c r="C7892" s="22"/>
      <c r="D7892" s="22"/>
      <c r="E7892" s="22"/>
      <c r="F7892" s="22"/>
      <c r="G7892" s="22"/>
      <c r="H7892" s="22"/>
      <c r="I7892" s="22"/>
      <c r="J7892" s="22"/>
      <c r="K7892" s="23">
        <v>1</v>
      </c>
      <c r="L7892" s="23">
        <v>1</v>
      </c>
      <c r="M7892" s="21" t="s">
        <v>50</v>
      </c>
      <c r="N7892" s="21" t="s">
        <v>50</v>
      </c>
      <c r="O7892" s="22"/>
      <c r="P7892" s="22"/>
    </row>
    <row r="7893" spans="1:16" ht="45" x14ac:dyDescent="0.25">
      <c r="A7893" s="21" t="s">
        <v>11527</v>
      </c>
      <c r="B7893" s="21" t="s">
        <v>49</v>
      </c>
      <c r="C7893" s="22"/>
      <c r="D7893" s="22"/>
      <c r="E7893" s="22"/>
      <c r="F7893" s="22"/>
      <c r="G7893" s="22"/>
      <c r="H7893" s="22"/>
      <c r="I7893" s="22"/>
      <c r="J7893" s="22"/>
      <c r="K7893" s="23">
        <v>1</v>
      </c>
      <c r="L7893" s="23">
        <v>1</v>
      </c>
      <c r="M7893" s="21" t="s">
        <v>50</v>
      </c>
      <c r="N7893" s="21" t="s">
        <v>50</v>
      </c>
      <c r="O7893" s="22"/>
      <c r="P7893" s="22"/>
    </row>
    <row r="7894" spans="1:16" ht="45" x14ac:dyDescent="0.25">
      <c r="A7894" s="21" t="s">
        <v>11528</v>
      </c>
      <c r="B7894" s="21" t="s">
        <v>49</v>
      </c>
      <c r="C7894" s="22"/>
      <c r="D7894" s="22"/>
      <c r="E7894" s="22"/>
      <c r="F7894" s="22"/>
      <c r="G7894" s="22"/>
      <c r="H7894" s="22"/>
      <c r="I7894" s="22"/>
      <c r="J7894" s="22"/>
      <c r="K7894" s="23">
        <v>1</v>
      </c>
      <c r="L7894" s="23">
        <v>1</v>
      </c>
      <c r="M7894" s="21" t="s">
        <v>50</v>
      </c>
      <c r="N7894" s="21" t="s">
        <v>50</v>
      </c>
      <c r="O7894" s="22"/>
      <c r="P7894" s="22"/>
    </row>
    <row r="7895" spans="1:16" ht="45" x14ac:dyDescent="0.25">
      <c r="A7895" s="21" t="s">
        <v>5117</v>
      </c>
      <c r="B7895" s="21" t="s">
        <v>49</v>
      </c>
      <c r="C7895" s="23">
        <v>38820508.710000001</v>
      </c>
      <c r="D7895" s="23">
        <v>26.55</v>
      </c>
      <c r="E7895" s="23">
        <v>144059065.59999999</v>
      </c>
      <c r="F7895" s="23">
        <v>59.15</v>
      </c>
      <c r="G7895" s="23">
        <v>268497589.68000001</v>
      </c>
      <c r="H7895" s="23">
        <v>41.26</v>
      </c>
      <c r="I7895" s="23">
        <v>191481134.36000001</v>
      </c>
      <c r="J7895" s="23">
        <v>62.44</v>
      </c>
      <c r="K7895" s="23">
        <v>1</v>
      </c>
      <c r="L7895" s="23">
        <v>1</v>
      </c>
      <c r="M7895" s="21" t="s">
        <v>50</v>
      </c>
      <c r="N7895" s="21" t="s">
        <v>58</v>
      </c>
      <c r="O7895" s="22"/>
      <c r="P7895" s="23">
        <v>1598030</v>
      </c>
    </row>
    <row r="7896" spans="1:16" ht="45" x14ac:dyDescent="0.25">
      <c r="A7896" s="21" t="s">
        <v>5119</v>
      </c>
      <c r="B7896" s="21" t="s">
        <v>49</v>
      </c>
      <c r="C7896" s="23">
        <v>17428798.780000001</v>
      </c>
      <c r="D7896" s="23">
        <v>10.15</v>
      </c>
      <c r="E7896" s="23">
        <v>4332571.01</v>
      </c>
      <c r="F7896" s="23">
        <v>7.55</v>
      </c>
      <c r="G7896" s="23">
        <v>3507172.13</v>
      </c>
      <c r="H7896" s="23">
        <v>6.66</v>
      </c>
      <c r="I7896" s="23">
        <v>9596656.3300000001</v>
      </c>
      <c r="J7896" s="23">
        <v>18.59</v>
      </c>
      <c r="K7896" s="23">
        <v>1</v>
      </c>
      <c r="L7896" s="23">
        <v>1</v>
      </c>
      <c r="M7896" s="21" t="s">
        <v>50</v>
      </c>
      <c r="N7896" s="21" t="s">
        <v>58</v>
      </c>
      <c r="O7896" s="22"/>
      <c r="P7896" s="23">
        <v>503069.25</v>
      </c>
    </row>
    <row r="7897" spans="1:16" ht="45" x14ac:dyDescent="0.25">
      <c r="A7897" s="21" t="s">
        <v>11529</v>
      </c>
      <c r="B7897" s="21" t="s">
        <v>49</v>
      </c>
      <c r="C7897" s="22"/>
      <c r="D7897" s="22"/>
      <c r="E7897" s="22"/>
      <c r="F7897" s="22"/>
      <c r="G7897" s="22"/>
      <c r="H7897" s="22"/>
      <c r="I7897" s="22"/>
      <c r="J7897" s="22"/>
      <c r="K7897" s="23">
        <v>1</v>
      </c>
      <c r="L7897" s="23">
        <v>1</v>
      </c>
      <c r="M7897" s="21" t="s">
        <v>50</v>
      </c>
      <c r="N7897" s="21" t="s">
        <v>50</v>
      </c>
      <c r="O7897" s="22"/>
      <c r="P7897" s="22"/>
    </row>
    <row r="7898" spans="1:16" ht="45" x14ac:dyDescent="0.25">
      <c r="A7898" s="21" t="s">
        <v>11530</v>
      </c>
      <c r="B7898" s="21" t="s">
        <v>49</v>
      </c>
      <c r="C7898" s="22"/>
      <c r="D7898" s="22"/>
      <c r="E7898" s="22"/>
      <c r="F7898" s="22"/>
      <c r="G7898" s="22"/>
      <c r="H7898" s="22"/>
      <c r="I7898" s="22"/>
      <c r="J7898" s="22"/>
      <c r="K7898" s="23">
        <v>1</v>
      </c>
      <c r="L7898" s="23">
        <v>1</v>
      </c>
      <c r="M7898" s="21" t="s">
        <v>50</v>
      </c>
      <c r="N7898" s="21" t="s">
        <v>50</v>
      </c>
      <c r="O7898" s="22"/>
      <c r="P7898" s="22"/>
    </row>
    <row r="7899" spans="1:16" ht="45" x14ac:dyDescent="0.25">
      <c r="A7899" s="21" t="s">
        <v>11531</v>
      </c>
      <c r="B7899" s="21" t="s">
        <v>49</v>
      </c>
      <c r="C7899" s="22"/>
      <c r="D7899" s="22"/>
      <c r="E7899" s="22"/>
      <c r="F7899" s="22"/>
      <c r="G7899" s="22"/>
      <c r="H7899" s="22"/>
      <c r="I7899" s="22"/>
      <c r="J7899" s="22"/>
      <c r="K7899" s="23">
        <v>1</v>
      </c>
      <c r="L7899" s="23">
        <v>1</v>
      </c>
      <c r="M7899" s="21" t="s">
        <v>50</v>
      </c>
      <c r="N7899" s="21" t="s">
        <v>50</v>
      </c>
      <c r="O7899" s="22"/>
      <c r="P7899" s="22"/>
    </row>
    <row r="7900" spans="1:16" ht="45" x14ac:dyDescent="0.25">
      <c r="A7900" s="21" t="s">
        <v>5123</v>
      </c>
      <c r="B7900" s="21" t="s">
        <v>49</v>
      </c>
      <c r="C7900" s="23">
        <v>18883030.260000002</v>
      </c>
      <c r="D7900" s="23">
        <v>157.78</v>
      </c>
      <c r="E7900" s="23">
        <v>14530458.18</v>
      </c>
      <c r="F7900" s="23">
        <v>156.47</v>
      </c>
      <c r="G7900" s="23">
        <v>18640735</v>
      </c>
      <c r="H7900" s="23">
        <v>170.67</v>
      </c>
      <c r="I7900" s="23">
        <v>8368855.46</v>
      </c>
      <c r="J7900" s="23">
        <v>75.08</v>
      </c>
      <c r="K7900" s="23">
        <v>1</v>
      </c>
      <c r="L7900" s="23">
        <v>1</v>
      </c>
      <c r="M7900" s="21" t="s">
        <v>50</v>
      </c>
      <c r="N7900" s="21" t="s">
        <v>1462</v>
      </c>
      <c r="O7900" s="22"/>
      <c r="P7900" s="23">
        <v>107110</v>
      </c>
    </row>
    <row r="7901" spans="1:16" ht="45" x14ac:dyDescent="0.25">
      <c r="A7901" s="21" t="s">
        <v>11532</v>
      </c>
      <c r="B7901" s="21" t="s">
        <v>198</v>
      </c>
      <c r="C7901" s="22"/>
      <c r="D7901" s="22"/>
      <c r="E7901" s="22"/>
      <c r="F7901" s="22"/>
      <c r="G7901" s="22"/>
      <c r="H7901" s="22"/>
      <c r="I7901" s="22"/>
      <c r="J7901" s="22"/>
      <c r="K7901" s="23">
        <v>1</v>
      </c>
      <c r="L7901" s="23">
        <v>1</v>
      </c>
      <c r="M7901" s="21" t="s">
        <v>50</v>
      </c>
      <c r="N7901" s="21" t="s">
        <v>50</v>
      </c>
      <c r="O7901" s="22"/>
      <c r="P7901" s="22"/>
    </row>
    <row r="7902" spans="1:16" ht="45" x14ac:dyDescent="0.25">
      <c r="A7902" s="21" t="s">
        <v>11533</v>
      </c>
      <c r="B7902" s="21" t="s">
        <v>49</v>
      </c>
      <c r="C7902" s="22"/>
      <c r="D7902" s="22"/>
      <c r="E7902" s="22"/>
      <c r="F7902" s="22"/>
      <c r="G7902" s="22"/>
      <c r="H7902" s="22"/>
      <c r="I7902" s="22"/>
      <c r="J7902" s="22"/>
      <c r="K7902" s="23">
        <v>1</v>
      </c>
      <c r="L7902" s="23">
        <v>1</v>
      </c>
      <c r="M7902" s="21" t="s">
        <v>50</v>
      </c>
      <c r="N7902" s="21" t="s">
        <v>50</v>
      </c>
      <c r="O7902" s="22"/>
      <c r="P7902" s="22"/>
    </row>
    <row r="7903" spans="1:16" ht="45" x14ac:dyDescent="0.25">
      <c r="A7903" s="21" t="s">
        <v>11534</v>
      </c>
      <c r="B7903" s="21" t="s">
        <v>49</v>
      </c>
      <c r="C7903" s="22"/>
      <c r="D7903" s="22"/>
      <c r="E7903" s="22"/>
      <c r="F7903" s="22"/>
      <c r="G7903" s="22"/>
      <c r="H7903" s="22"/>
      <c r="I7903" s="22"/>
      <c r="J7903" s="22"/>
      <c r="K7903" s="23">
        <v>1</v>
      </c>
      <c r="L7903" s="23">
        <v>1</v>
      </c>
      <c r="M7903" s="21" t="s">
        <v>50</v>
      </c>
      <c r="N7903" s="21" t="s">
        <v>50</v>
      </c>
      <c r="O7903" s="22"/>
      <c r="P7903" s="22"/>
    </row>
    <row r="7904" spans="1:16" ht="45" x14ac:dyDescent="0.25">
      <c r="A7904" s="21" t="s">
        <v>11535</v>
      </c>
      <c r="B7904" s="21" t="s">
        <v>198</v>
      </c>
      <c r="C7904" s="22"/>
      <c r="D7904" s="22"/>
      <c r="E7904" s="22"/>
      <c r="F7904" s="22"/>
      <c r="G7904" s="22"/>
      <c r="H7904" s="22"/>
      <c r="I7904" s="22"/>
      <c r="J7904" s="22"/>
      <c r="K7904" s="23">
        <v>1</v>
      </c>
      <c r="L7904" s="23">
        <v>1</v>
      </c>
      <c r="M7904" s="21" t="s">
        <v>50</v>
      </c>
      <c r="N7904" s="21" t="s">
        <v>50</v>
      </c>
      <c r="O7904" s="22"/>
      <c r="P7904" s="22"/>
    </row>
    <row r="7905" spans="1:16" ht="45" x14ac:dyDescent="0.25">
      <c r="A7905" s="21" t="s">
        <v>1421</v>
      </c>
      <c r="B7905" s="21" t="s">
        <v>49</v>
      </c>
      <c r="C7905" s="23">
        <v>19604255.719999999</v>
      </c>
      <c r="D7905" s="23">
        <v>50.2</v>
      </c>
      <c r="E7905" s="23">
        <v>39494910.030000001</v>
      </c>
      <c r="F7905" s="23">
        <v>96.88</v>
      </c>
      <c r="G7905" s="23">
        <v>26518533.460000001</v>
      </c>
      <c r="H7905" s="23">
        <v>80.09</v>
      </c>
      <c r="I7905" s="23">
        <v>42048237.850000001</v>
      </c>
      <c r="J7905" s="23">
        <v>105.3</v>
      </c>
      <c r="K7905" s="23">
        <v>1</v>
      </c>
      <c r="L7905" s="23">
        <v>1</v>
      </c>
      <c r="M7905" s="21" t="s">
        <v>50</v>
      </c>
      <c r="N7905" s="21" t="s">
        <v>58</v>
      </c>
      <c r="O7905" s="22"/>
      <c r="P7905" s="23">
        <v>589151.5</v>
      </c>
    </row>
    <row r="7906" spans="1:16" ht="45" x14ac:dyDescent="0.25">
      <c r="A7906" s="21" t="s">
        <v>11536</v>
      </c>
      <c r="B7906" s="21" t="s">
        <v>49</v>
      </c>
      <c r="C7906" s="22"/>
      <c r="D7906" s="22"/>
      <c r="E7906" s="22"/>
      <c r="F7906" s="22"/>
      <c r="G7906" s="22"/>
      <c r="H7906" s="22"/>
      <c r="I7906" s="22"/>
      <c r="J7906" s="22"/>
      <c r="K7906" s="23">
        <v>1</v>
      </c>
      <c r="L7906" s="23">
        <v>1</v>
      </c>
      <c r="M7906" s="21" t="s">
        <v>50</v>
      </c>
      <c r="N7906" s="21" t="s">
        <v>50</v>
      </c>
      <c r="O7906" s="22"/>
      <c r="P7906" s="22"/>
    </row>
    <row r="7907" spans="1:16" ht="45" x14ac:dyDescent="0.25">
      <c r="A7907" s="21" t="s">
        <v>11537</v>
      </c>
      <c r="B7907" s="21" t="s">
        <v>49</v>
      </c>
      <c r="C7907" s="22"/>
      <c r="D7907" s="22"/>
      <c r="E7907" s="22"/>
      <c r="F7907" s="22"/>
      <c r="G7907" s="22"/>
      <c r="H7907" s="22"/>
      <c r="I7907" s="22"/>
      <c r="J7907" s="22"/>
      <c r="K7907" s="23">
        <v>1</v>
      </c>
      <c r="L7907" s="23">
        <v>1</v>
      </c>
      <c r="M7907" s="21" t="s">
        <v>50</v>
      </c>
      <c r="N7907" s="21" t="s">
        <v>50</v>
      </c>
      <c r="O7907" s="22"/>
      <c r="P7907" s="22"/>
    </row>
    <row r="7908" spans="1:16" ht="45" x14ac:dyDescent="0.25">
      <c r="A7908" s="21" t="s">
        <v>11538</v>
      </c>
      <c r="B7908" s="21" t="s">
        <v>49</v>
      </c>
      <c r="C7908" s="22"/>
      <c r="D7908" s="22"/>
      <c r="E7908" s="22"/>
      <c r="F7908" s="22"/>
      <c r="G7908" s="22"/>
      <c r="H7908" s="22"/>
      <c r="I7908" s="22"/>
      <c r="J7908" s="22"/>
      <c r="K7908" s="23">
        <v>1</v>
      </c>
      <c r="L7908" s="23">
        <v>1</v>
      </c>
      <c r="M7908" s="21" t="s">
        <v>50</v>
      </c>
      <c r="N7908" s="21" t="s">
        <v>50</v>
      </c>
      <c r="O7908" s="22"/>
      <c r="P7908" s="22"/>
    </row>
    <row r="7909" spans="1:16" ht="45" x14ac:dyDescent="0.25">
      <c r="A7909" s="21" t="s">
        <v>11539</v>
      </c>
      <c r="B7909" s="21" t="s">
        <v>49</v>
      </c>
      <c r="C7909" s="22"/>
      <c r="D7909" s="22"/>
      <c r="E7909" s="22"/>
      <c r="F7909" s="22"/>
      <c r="G7909" s="22"/>
      <c r="H7909" s="22"/>
      <c r="I7909" s="22"/>
      <c r="J7909" s="22"/>
      <c r="K7909" s="23">
        <v>1</v>
      </c>
      <c r="L7909" s="23">
        <v>1</v>
      </c>
      <c r="M7909" s="21" t="s">
        <v>50</v>
      </c>
      <c r="N7909" s="21" t="s">
        <v>50</v>
      </c>
      <c r="O7909" s="22"/>
      <c r="P7909" s="22"/>
    </row>
    <row r="7910" spans="1:16" ht="45" x14ac:dyDescent="0.25">
      <c r="A7910" s="21" t="s">
        <v>11540</v>
      </c>
      <c r="B7910" s="21" t="s">
        <v>49</v>
      </c>
      <c r="C7910" s="22"/>
      <c r="D7910" s="22"/>
      <c r="E7910" s="22"/>
      <c r="F7910" s="22"/>
      <c r="G7910" s="22"/>
      <c r="H7910" s="22"/>
      <c r="I7910" s="22"/>
      <c r="J7910" s="22"/>
      <c r="K7910" s="23">
        <v>1</v>
      </c>
      <c r="L7910" s="23">
        <v>1</v>
      </c>
      <c r="M7910" s="21" t="s">
        <v>50</v>
      </c>
      <c r="N7910" s="21" t="s">
        <v>50</v>
      </c>
      <c r="O7910" s="22"/>
      <c r="P7910" s="22"/>
    </row>
    <row r="7911" spans="1:16" ht="45" x14ac:dyDescent="0.25">
      <c r="A7911" s="21" t="s">
        <v>11541</v>
      </c>
      <c r="B7911" s="21" t="s">
        <v>49</v>
      </c>
      <c r="C7911" s="22"/>
      <c r="D7911" s="22"/>
      <c r="E7911" s="22"/>
      <c r="F7911" s="22"/>
      <c r="G7911" s="22"/>
      <c r="H7911" s="22"/>
      <c r="I7911" s="22"/>
      <c r="J7911" s="22"/>
      <c r="K7911" s="23">
        <v>1</v>
      </c>
      <c r="L7911" s="23">
        <v>1</v>
      </c>
      <c r="M7911" s="21" t="s">
        <v>50</v>
      </c>
      <c r="N7911" s="21" t="s">
        <v>50</v>
      </c>
      <c r="O7911" s="22"/>
      <c r="P7911" s="22"/>
    </row>
    <row r="7912" spans="1:16" ht="45" x14ac:dyDescent="0.25">
      <c r="A7912" s="21" t="s">
        <v>11542</v>
      </c>
      <c r="B7912" s="21" t="s">
        <v>49</v>
      </c>
      <c r="C7912" s="22"/>
      <c r="D7912" s="22"/>
      <c r="E7912" s="22"/>
      <c r="F7912" s="22"/>
      <c r="G7912" s="22"/>
      <c r="H7912" s="22"/>
      <c r="I7912" s="22"/>
      <c r="J7912" s="22"/>
      <c r="K7912" s="23">
        <v>1</v>
      </c>
      <c r="L7912" s="23">
        <v>1</v>
      </c>
      <c r="M7912" s="21" t="s">
        <v>50</v>
      </c>
      <c r="N7912" s="21" t="s">
        <v>50</v>
      </c>
      <c r="O7912" s="22"/>
      <c r="P7912" s="22"/>
    </row>
    <row r="7913" spans="1:16" ht="45" x14ac:dyDescent="0.25">
      <c r="A7913" s="21" t="s">
        <v>11543</v>
      </c>
      <c r="B7913" s="21" t="s">
        <v>49</v>
      </c>
      <c r="C7913" s="22"/>
      <c r="D7913" s="22"/>
      <c r="E7913" s="22"/>
      <c r="F7913" s="22"/>
      <c r="G7913" s="22"/>
      <c r="H7913" s="22"/>
      <c r="I7913" s="22"/>
      <c r="J7913" s="22"/>
      <c r="K7913" s="23">
        <v>1</v>
      </c>
      <c r="L7913" s="23">
        <v>1</v>
      </c>
      <c r="M7913" s="21" t="s">
        <v>50</v>
      </c>
      <c r="N7913" s="21" t="s">
        <v>50</v>
      </c>
      <c r="O7913" s="22"/>
      <c r="P7913" s="22"/>
    </row>
    <row r="7914" spans="1:16" ht="45" x14ac:dyDescent="0.25">
      <c r="A7914" s="21" t="s">
        <v>11544</v>
      </c>
      <c r="B7914" s="21" t="s">
        <v>49</v>
      </c>
      <c r="C7914" s="22"/>
      <c r="D7914" s="22"/>
      <c r="E7914" s="22"/>
      <c r="F7914" s="22"/>
      <c r="G7914" s="22"/>
      <c r="H7914" s="22"/>
      <c r="I7914" s="22"/>
      <c r="J7914" s="22"/>
      <c r="K7914" s="23">
        <v>1</v>
      </c>
      <c r="L7914" s="23">
        <v>1</v>
      </c>
      <c r="M7914" s="21" t="s">
        <v>50</v>
      </c>
      <c r="N7914" s="21" t="s">
        <v>50</v>
      </c>
      <c r="O7914" s="22"/>
      <c r="P7914" s="22"/>
    </row>
    <row r="7915" spans="1:16" ht="45" x14ac:dyDescent="0.25">
      <c r="A7915" s="21" t="s">
        <v>11545</v>
      </c>
      <c r="B7915" s="21" t="s">
        <v>49</v>
      </c>
      <c r="C7915" s="22"/>
      <c r="D7915" s="22"/>
      <c r="E7915" s="22"/>
      <c r="F7915" s="22"/>
      <c r="G7915" s="22"/>
      <c r="H7915" s="22"/>
      <c r="I7915" s="22"/>
      <c r="J7915" s="22"/>
      <c r="K7915" s="23">
        <v>1</v>
      </c>
      <c r="L7915" s="23">
        <v>1</v>
      </c>
      <c r="M7915" s="21" t="s">
        <v>50</v>
      </c>
      <c r="N7915" s="21" t="s">
        <v>50</v>
      </c>
      <c r="O7915" s="22"/>
      <c r="P7915" s="22"/>
    </row>
    <row r="7916" spans="1:16" ht="45" x14ac:dyDescent="0.25">
      <c r="A7916" s="21" t="s">
        <v>11546</v>
      </c>
      <c r="B7916" s="21" t="s">
        <v>49</v>
      </c>
      <c r="C7916" s="22"/>
      <c r="D7916" s="22"/>
      <c r="E7916" s="22"/>
      <c r="F7916" s="22"/>
      <c r="G7916" s="22"/>
      <c r="H7916" s="22"/>
      <c r="I7916" s="22"/>
      <c r="J7916" s="22"/>
      <c r="K7916" s="23">
        <v>1</v>
      </c>
      <c r="L7916" s="23">
        <v>1</v>
      </c>
      <c r="M7916" s="21" t="s">
        <v>50</v>
      </c>
      <c r="N7916" s="21" t="s">
        <v>50</v>
      </c>
      <c r="O7916" s="22"/>
      <c r="P7916" s="22"/>
    </row>
    <row r="7917" spans="1:16" ht="45" x14ac:dyDescent="0.25">
      <c r="A7917" s="21" t="s">
        <v>11547</v>
      </c>
      <c r="B7917" s="21" t="s">
        <v>49</v>
      </c>
      <c r="C7917" s="22"/>
      <c r="D7917" s="22"/>
      <c r="E7917" s="22"/>
      <c r="F7917" s="22"/>
      <c r="G7917" s="22"/>
      <c r="H7917" s="22"/>
      <c r="I7917" s="22"/>
      <c r="J7917" s="22"/>
      <c r="K7917" s="23">
        <v>1</v>
      </c>
      <c r="L7917" s="23">
        <v>1</v>
      </c>
      <c r="M7917" s="21" t="s">
        <v>50</v>
      </c>
      <c r="N7917" s="21" t="s">
        <v>50</v>
      </c>
      <c r="O7917" s="22"/>
      <c r="P7917" s="22"/>
    </row>
    <row r="7918" spans="1:16" ht="45" x14ac:dyDescent="0.25">
      <c r="A7918" s="21" t="s">
        <v>11548</v>
      </c>
      <c r="B7918" s="21" t="s">
        <v>49</v>
      </c>
      <c r="C7918" s="22"/>
      <c r="D7918" s="22"/>
      <c r="E7918" s="22"/>
      <c r="F7918" s="22"/>
      <c r="G7918" s="22"/>
      <c r="H7918" s="22"/>
      <c r="I7918" s="22"/>
      <c r="J7918" s="22"/>
      <c r="K7918" s="23">
        <v>1</v>
      </c>
      <c r="L7918" s="23">
        <v>1</v>
      </c>
      <c r="M7918" s="21" t="s">
        <v>50</v>
      </c>
      <c r="N7918" s="21" t="s">
        <v>50</v>
      </c>
      <c r="O7918" s="22"/>
      <c r="P7918" s="22"/>
    </row>
    <row r="7919" spans="1:16" ht="45" x14ac:dyDescent="0.25">
      <c r="A7919" s="21" t="s">
        <v>1422</v>
      </c>
      <c r="B7919" s="21" t="s">
        <v>49</v>
      </c>
      <c r="C7919" s="23">
        <v>10066966.24</v>
      </c>
      <c r="D7919" s="23">
        <v>61.55</v>
      </c>
      <c r="E7919" s="23">
        <v>8532585.0399999991</v>
      </c>
      <c r="F7919" s="23">
        <v>92.7</v>
      </c>
      <c r="G7919" s="23">
        <v>5968818.75</v>
      </c>
      <c r="H7919" s="23">
        <v>44.5</v>
      </c>
      <c r="I7919" s="23">
        <v>10144619.810000001</v>
      </c>
      <c r="J7919" s="23">
        <v>69.12</v>
      </c>
      <c r="K7919" s="23">
        <v>1</v>
      </c>
      <c r="L7919" s="23">
        <v>1</v>
      </c>
      <c r="M7919" s="21" t="s">
        <v>50</v>
      </c>
      <c r="N7919" s="21" t="s">
        <v>1462</v>
      </c>
      <c r="O7919" s="22"/>
      <c r="P7919" s="23">
        <v>149330.75</v>
      </c>
    </row>
    <row r="7920" spans="1:16" ht="45" x14ac:dyDescent="0.25">
      <c r="A7920" s="21" t="s">
        <v>11549</v>
      </c>
      <c r="B7920" s="21" t="s">
        <v>49</v>
      </c>
      <c r="C7920" s="22"/>
      <c r="D7920" s="22"/>
      <c r="E7920" s="22"/>
      <c r="F7920" s="22"/>
      <c r="G7920" s="22"/>
      <c r="H7920" s="22"/>
      <c r="I7920" s="22"/>
      <c r="J7920" s="22"/>
      <c r="K7920" s="23">
        <v>1</v>
      </c>
      <c r="L7920" s="23">
        <v>1</v>
      </c>
      <c r="M7920" s="21" t="s">
        <v>50</v>
      </c>
      <c r="N7920" s="21" t="s">
        <v>50</v>
      </c>
      <c r="O7920" s="22"/>
      <c r="P7920" s="22"/>
    </row>
    <row r="7921" spans="1:16" ht="45" x14ac:dyDescent="0.25">
      <c r="A7921" s="21" t="s">
        <v>11550</v>
      </c>
      <c r="B7921" s="21" t="s">
        <v>49</v>
      </c>
      <c r="C7921" s="22"/>
      <c r="D7921" s="22"/>
      <c r="E7921" s="22"/>
      <c r="F7921" s="22"/>
      <c r="G7921" s="22"/>
      <c r="H7921" s="22"/>
      <c r="I7921" s="22"/>
      <c r="J7921" s="22"/>
      <c r="K7921" s="23">
        <v>1</v>
      </c>
      <c r="L7921" s="23">
        <v>1</v>
      </c>
      <c r="M7921" s="21" t="s">
        <v>50</v>
      </c>
      <c r="N7921" s="21" t="s">
        <v>50</v>
      </c>
      <c r="O7921" s="22"/>
      <c r="P7921" s="22"/>
    </row>
    <row r="7922" spans="1:16" ht="45" x14ac:dyDescent="0.25">
      <c r="A7922" s="21" t="s">
        <v>1424</v>
      </c>
      <c r="B7922" s="21" t="s">
        <v>49</v>
      </c>
      <c r="C7922" s="23">
        <v>34869886.43</v>
      </c>
      <c r="D7922" s="23">
        <v>2355.11</v>
      </c>
      <c r="E7922" s="23">
        <v>134254484.09999999</v>
      </c>
      <c r="F7922" s="23">
        <v>2709.14</v>
      </c>
      <c r="G7922" s="23">
        <v>107303826.76000001</v>
      </c>
      <c r="H7922" s="23">
        <v>2304.17</v>
      </c>
      <c r="I7922" s="23">
        <v>125443702.52</v>
      </c>
      <c r="J7922" s="23">
        <v>2112.3000000000002</v>
      </c>
      <c r="K7922" s="23">
        <v>1</v>
      </c>
      <c r="L7922" s="23">
        <v>1</v>
      </c>
      <c r="M7922" s="21" t="s">
        <v>50</v>
      </c>
      <c r="N7922" s="21" t="s">
        <v>5192</v>
      </c>
      <c r="O7922" s="22"/>
      <c r="P7922" s="23">
        <v>13158</v>
      </c>
    </row>
    <row r="7923" spans="1:16" ht="45" x14ac:dyDescent="0.25">
      <c r="A7923" s="21" t="s">
        <v>1427</v>
      </c>
      <c r="B7923" s="21" t="s">
        <v>49</v>
      </c>
      <c r="C7923" s="23">
        <v>22103650.16</v>
      </c>
      <c r="D7923" s="23">
        <v>85.91</v>
      </c>
      <c r="E7923" s="23">
        <v>19216805.800000001</v>
      </c>
      <c r="F7923" s="23">
        <v>49.19</v>
      </c>
      <c r="G7923" s="23">
        <v>21102675.219999999</v>
      </c>
      <c r="H7923" s="23">
        <v>57.88</v>
      </c>
      <c r="I7923" s="23">
        <v>25191361.030000001</v>
      </c>
      <c r="J7923" s="23">
        <v>46.2</v>
      </c>
      <c r="K7923" s="23">
        <v>1</v>
      </c>
      <c r="L7923" s="23">
        <v>1</v>
      </c>
      <c r="M7923" s="21" t="s">
        <v>50</v>
      </c>
      <c r="N7923" s="21" t="s">
        <v>58</v>
      </c>
      <c r="O7923" s="22"/>
      <c r="P7923" s="23">
        <v>355280.75</v>
      </c>
    </row>
    <row r="7924" spans="1:16" ht="45" x14ac:dyDescent="0.25">
      <c r="A7924" s="21" t="s">
        <v>11551</v>
      </c>
      <c r="B7924" s="21" t="s">
        <v>49</v>
      </c>
      <c r="C7924" s="22"/>
      <c r="D7924" s="22"/>
      <c r="E7924" s="22"/>
      <c r="F7924" s="22"/>
      <c r="G7924" s="22"/>
      <c r="H7924" s="22"/>
      <c r="I7924" s="22"/>
      <c r="J7924" s="22"/>
      <c r="K7924" s="23">
        <v>1</v>
      </c>
      <c r="L7924" s="23">
        <v>1</v>
      </c>
      <c r="M7924" s="21" t="s">
        <v>50</v>
      </c>
      <c r="N7924" s="21" t="s">
        <v>50</v>
      </c>
      <c r="O7924" s="22"/>
      <c r="P7924" s="22"/>
    </row>
    <row r="7925" spans="1:16" ht="45" x14ac:dyDescent="0.25">
      <c r="A7925" s="21" t="s">
        <v>11552</v>
      </c>
      <c r="B7925" s="21" t="s">
        <v>49</v>
      </c>
      <c r="C7925" s="22"/>
      <c r="D7925" s="22"/>
      <c r="E7925" s="22"/>
      <c r="F7925" s="22"/>
      <c r="G7925" s="22"/>
      <c r="H7925" s="22"/>
      <c r="I7925" s="22"/>
      <c r="J7925" s="22"/>
      <c r="K7925" s="23">
        <v>1</v>
      </c>
      <c r="L7925" s="23">
        <v>1</v>
      </c>
      <c r="M7925" s="21" t="s">
        <v>50</v>
      </c>
      <c r="N7925" s="21" t="s">
        <v>50</v>
      </c>
      <c r="O7925" s="22"/>
      <c r="P7925" s="22"/>
    </row>
    <row r="7926" spans="1:16" ht="45" x14ac:dyDescent="0.25">
      <c r="A7926" s="21" t="s">
        <v>897</v>
      </c>
      <c r="B7926" s="21" t="s">
        <v>49</v>
      </c>
      <c r="C7926" s="23">
        <v>23149386.149999999</v>
      </c>
      <c r="D7926" s="23">
        <v>60.94</v>
      </c>
      <c r="E7926" s="23">
        <v>25648580.690000001</v>
      </c>
      <c r="F7926" s="23">
        <v>237.09</v>
      </c>
      <c r="G7926" s="23">
        <v>16006061.279999999</v>
      </c>
      <c r="H7926" s="23">
        <v>105.51</v>
      </c>
      <c r="I7926" s="23">
        <v>27513362.789999999</v>
      </c>
      <c r="J7926" s="23">
        <v>336.71</v>
      </c>
      <c r="K7926" s="23">
        <v>1</v>
      </c>
      <c r="L7926" s="23">
        <v>1</v>
      </c>
      <c r="M7926" s="21" t="s">
        <v>50</v>
      </c>
      <c r="N7926" s="21" t="s">
        <v>1462</v>
      </c>
      <c r="O7926" s="22"/>
      <c r="P7926" s="23">
        <v>86914.25</v>
      </c>
    </row>
    <row r="7927" spans="1:16" ht="45" x14ac:dyDescent="0.25">
      <c r="A7927" s="21" t="s">
        <v>11553</v>
      </c>
      <c r="B7927" s="21" t="s">
        <v>49</v>
      </c>
      <c r="C7927" s="22"/>
      <c r="D7927" s="22"/>
      <c r="E7927" s="22"/>
      <c r="F7927" s="22"/>
      <c r="G7927" s="22"/>
      <c r="H7927" s="22"/>
      <c r="I7927" s="22"/>
      <c r="J7927" s="22"/>
      <c r="K7927" s="23">
        <v>1</v>
      </c>
      <c r="L7927" s="23">
        <v>1</v>
      </c>
      <c r="M7927" s="21" t="s">
        <v>50</v>
      </c>
      <c r="N7927" s="21" t="s">
        <v>50</v>
      </c>
      <c r="O7927" s="22"/>
      <c r="P7927" s="22"/>
    </row>
    <row r="7928" spans="1:16" ht="45" x14ac:dyDescent="0.25">
      <c r="A7928" s="21" t="s">
        <v>11554</v>
      </c>
      <c r="B7928" s="21" t="s">
        <v>49</v>
      </c>
      <c r="C7928" s="22"/>
      <c r="D7928" s="22"/>
      <c r="E7928" s="22"/>
      <c r="F7928" s="22"/>
      <c r="G7928" s="22"/>
      <c r="H7928" s="22"/>
      <c r="I7928" s="22"/>
      <c r="J7928" s="22"/>
      <c r="K7928" s="23">
        <v>1</v>
      </c>
      <c r="L7928" s="23">
        <v>1</v>
      </c>
      <c r="M7928" s="21" t="s">
        <v>50</v>
      </c>
      <c r="N7928" s="21" t="s">
        <v>50</v>
      </c>
      <c r="O7928" s="22"/>
      <c r="P7928" s="22"/>
    </row>
    <row r="7929" spans="1:16" ht="45" x14ac:dyDescent="0.25">
      <c r="A7929" s="21" t="s">
        <v>11555</v>
      </c>
      <c r="B7929" s="21" t="s">
        <v>49</v>
      </c>
      <c r="C7929" s="22"/>
      <c r="D7929" s="22"/>
      <c r="E7929" s="22"/>
      <c r="F7929" s="22"/>
      <c r="G7929" s="22"/>
      <c r="H7929" s="22"/>
      <c r="I7929" s="22"/>
      <c r="J7929" s="22"/>
      <c r="K7929" s="23">
        <v>1</v>
      </c>
      <c r="L7929" s="23">
        <v>1</v>
      </c>
      <c r="M7929" s="21" t="s">
        <v>50</v>
      </c>
      <c r="N7929" s="21" t="s">
        <v>50</v>
      </c>
      <c r="O7929" s="22"/>
      <c r="P7929" s="22"/>
    </row>
    <row r="7930" spans="1:16" ht="45" x14ac:dyDescent="0.25">
      <c r="A7930" s="21" t="s">
        <v>11556</v>
      </c>
      <c r="B7930" s="21" t="s">
        <v>49</v>
      </c>
      <c r="C7930" s="22"/>
      <c r="D7930" s="22"/>
      <c r="E7930" s="22"/>
      <c r="F7930" s="22"/>
      <c r="G7930" s="22"/>
      <c r="H7930" s="22"/>
      <c r="I7930" s="22"/>
      <c r="J7930" s="22"/>
      <c r="K7930" s="23">
        <v>1</v>
      </c>
      <c r="L7930" s="23">
        <v>1</v>
      </c>
      <c r="M7930" s="21" t="s">
        <v>50</v>
      </c>
      <c r="N7930" s="21" t="s">
        <v>50</v>
      </c>
      <c r="O7930" s="22"/>
      <c r="P7930" s="22"/>
    </row>
    <row r="7931" spans="1:16" ht="45" x14ac:dyDescent="0.25">
      <c r="A7931" s="21" t="s">
        <v>5134</v>
      </c>
      <c r="B7931" s="21" t="s">
        <v>49</v>
      </c>
      <c r="C7931" s="23">
        <v>40277628.299999997</v>
      </c>
      <c r="D7931" s="23">
        <v>2782.16</v>
      </c>
      <c r="E7931" s="23">
        <v>248533831.72999999</v>
      </c>
      <c r="F7931" s="23">
        <v>2709.14</v>
      </c>
      <c r="G7931" s="23">
        <v>198642387.27000001</v>
      </c>
      <c r="H7931" s="23">
        <v>2304.17</v>
      </c>
      <c r="I7931" s="23">
        <v>232223186.15000001</v>
      </c>
      <c r="J7931" s="23">
        <v>2112.3000000000002</v>
      </c>
      <c r="K7931" s="23">
        <v>1</v>
      </c>
      <c r="L7931" s="23">
        <v>1</v>
      </c>
      <c r="M7931" s="21" t="s">
        <v>50</v>
      </c>
      <c r="N7931" s="21" t="s">
        <v>5192</v>
      </c>
      <c r="O7931" s="22"/>
      <c r="P7931" s="23">
        <v>28690</v>
      </c>
    </row>
    <row r="7932" spans="1:16" ht="45" x14ac:dyDescent="0.25">
      <c r="A7932" s="21" t="s">
        <v>11557</v>
      </c>
      <c r="B7932" s="21" t="s">
        <v>49</v>
      </c>
      <c r="C7932" s="22"/>
      <c r="D7932" s="22"/>
      <c r="E7932" s="22"/>
      <c r="F7932" s="22"/>
      <c r="G7932" s="22"/>
      <c r="H7932" s="22"/>
      <c r="I7932" s="22"/>
      <c r="J7932" s="22"/>
      <c r="K7932" s="23">
        <v>1</v>
      </c>
      <c r="L7932" s="23">
        <v>1</v>
      </c>
      <c r="M7932" s="21" t="s">
        <v>50</v>
      </c>
      <c r="N7932" s="21" t="s">
        <v>50</v>
      </c>
      <c r="O7932" s="22"/>
      <c r="P7932" s="22"/>
    </row>
    <row r="7933" spans="1:16" ht="45" x14ac:dyDescent="0.25">
      <c r="A7933" s="21" t="s">
        <v>11558</v>
      </c>
      <c r="B7933" s="21" t="s">
        <v>49</v>
      </c>
      <c r="C7933" s="22"/>
      <c r="D7933" s="22"/>
      <c r="E7933" s="22"/>
      <c r="F7933" s="22"/>
      <c r="G7933" s="22"/>
      <c r="H7933" s="22"/>
      <c r="I7933" s="22"/>
      <c r="J7933" s="22"/>
      <c r="K7933" s="23">
        <v>1</v>
      </c>
      <c r="L7933" s="23">
        <v>1</v>
      </c>
      <c r="M7933" s="21" t="s">
        <v>50</v>
      </c>
      <c r="N7933" s="21" t="s">
        <v>50</v>
      </c>
      <c r="O7933" s="22"/>
      <c r="P7933" s="22"/>
    </row>
    <row r="7934" spans="1:16" ht="45" x14ac:dyDescent="0.25">
      <c r="A7934" s="21" t="s">
        <v>11559</v>
      </c>
      <c r="B7934" s="21" t="s">
        <v>49</v>
      </c>
      <c r="C7934" s="22"/>
      <c r="D7934" s="22"/>
      <c r="E7934" s="22"/>
      <c r="F7934" s="22"/>
      <c r="G7934" s="22"/>
      <c r="H7934" s="22"/>
      <c r="I7934" s="22"/>
      <c r="J7934" s="22"/>
      <c r="K7934" s="23">
        <v>1</v>
      </c>
      <c r="L7934" s="23">
        <v>1</v>
      </c>
      <c r="M7934" s="21" t="s">
        <v>50</v>
      </c>
      <c r="N7934" s="21" t="s">
        <v>50</v>
      </c>
      <c r="O7934" s="22"/>
      <c r="P7934" s="22"/>
    </row>
    <row r="7935" spans="1:16" ht="45" x14ac:dyDescent="0.25">
      <c r="A7935" s="21" t="s">
        <v>11560</v>
      </c>
      <c r="B7935" s="21" t="s">
        <v>49</v>
      </c>
      <c r="C7935" s="22"/>
      <c r="D7935" s="22"/>
      <c r="E7935" s="22"/>
      <c r="F7935" s="22"/>
      <c r="G7935" s="22"/>
      <c r="H7935" s="22"/>
      <c r="I7935" s="22"/>
      <c r="J7935" s="22"/>
      <c r="K7935" s="23">
        <v>1</v>
      </c>
      <c r="L7935" s="23">
        <v>1</v>
      </c>
      <c r="M7935" s="21" t="s">
        <v>50</v>
      </c>
      <c r="N7935" s="21" t="s">
        <v>50</v>
      </c>
      <c r="O7935" s="22"/>
      <c r="P7935" s="22"/>
    </row>
    <row r="7936" spans="1:16" ht="45" x14ac:dyDescent="0.25">
      <c r="A7936" s="21" t="s">
        <v>11561</v>
      </c>
      <c r="B7936" s="21" t="s">
        <v>49</v>
      </c>
      <c r="C7936" s="22"/>
      <c r="D7936" s="22"/>
      <c r="E7936" s="22"/>
      <c r="F7936" s="22"/>
      <c r="G7936" s="22"/>
      <c r="H7936" s="22"/>
      <c r="I7936" s="22"/>
      <c r="J7936" s="22"/>
      <c r="K7936" s="23">
        <v>1</v>
      </c>
      <c r="L7936" s="23">
        <v>1</v>
      </c>
      <c r="M7936" s="21" t="s">
        <v>50</v>
      </c>
      <c r="N7936" s="21" t="s">
        <v>50</v>
      </c>
      <c r="O7936" s="22"/>
      <c r="P7936" s="22"/>
    </row>
    <row r="7937" spans="1:16" ht="45" x14ac:dyDescent="0.25">
      <c r="A7937" s="21" t="s">
        <v>11562</v>
      </c>
      <c r="B7937" s="21" t="s">
        <v>49</v>
      </c>
      <c r="C7937" s="22"/>
      <c r="D7937" s="22"/>
      <c r="E7937" s="22"/>
      <c r="F7937" s="22"/>
      <c r="G7937" s="22"/>
      <c r="H7937" s="22"/>
      <c r="I7937" s="22"/>
      <c r="J7937" s="22"/>
      <c r="K7937" s="23">
        <v>1</v>
      </c>
      <c r="L7937" s="23">
        <v>1</v>
      </c>
      <c r="M7937" s="21" t="s">
        <v>50</v>
      </c>
      <c r="N7937" s="21" t="s">
        <v>50</v>
      </c>
      <c r="O7937" s="22"/>
      <c r="P7937" s="22"/>
    </row>
    <row r="7938" spans="1:16" ht="45" x14ac:dyDescent="0.25">
      <c r="A7938" s="21" t="s">
        <v>5138</v>
      </c>
      <c r="B7938" s="21" t="s">
        <v>49</v>
      </c>
      <c r="C7938" s="23">
        <v>1893669.26</v>
      </c>
      <c r="D7938" s="23">
        <v>661.12</v>
      </c>
      <c r="E7938" s="23">
        <v>4682939.2300000004</v>
      </c>
      <c r="F7938" s="23">
        <v>642.49</v>
      </c>
      <c r="G7938" s="23">
        <v>1278851.1499999999</v>
      </c>
      <c r="H7938" s="23">
        <v>462</v>
      </c>
      <c r="I7938" s="23">
        <v>5295863.9000000004</v>
      </c>
      <c r="J7938" s="23">
        <v>708.47</v>
      </c>
      <c r="K7938" s="23">
        <v>1</v>
      </c>
      <c r="L7938" s="23">
        <v>1</v>
      </c>
      <c r="M7938" s="21" t="s">
        <v>50</v>
      </c>
      <c r="N7938" s="21" t="s">
        <v>5192</v>
      </c>
      <c r="O7938" s="22"/>
      <c r="P7938" s="23">
        <v>2250</v>
      </c>
    </row>
    <row r="7939" spans="1:16" ht="45" x14ac:dyDescent="0.25">
      <c r="A7939" s="21" t="s">
        <v>11563</v>
      </c>
      <c r="B7939" s="21" t="s">
        <v>49</v>
      </c>
      <c r="C7939" s="22"/>
      <c r="D7939" s="22"/>
      <c r="E7939" s="22"/>
      <c r="F7939" s="22"/>
      <c r="G7939" s="22"/>
      <c r="H7939" s="22"/>
      <c r="I7939" s="22"/>
      <c r="J7939" s="22"/>
      <c r="K7939" s="23">
        <v>1</v>
      </c>
      <c r="L7939" s="23">
        <v>1</v>
      </c>
      <c r="M7939" s="21" t="s">
        <v>50</v>
      </c>
      <c r="N7939" s="21" t="s">
        <v>50</v>
      </c>
      <c r="O7939" s="22"/>
      <c r="P7939" s="22"/>
    </row>
    <row r="7940" spans="1:16" ht="45" x14ac:dyDescent="0.25">
      <c r="A7940" s="21" t="s">
        <v>11564</v>
      </c>
      <c r="B7940" s="21" t="s">
        <v>49</v>
      </c>
      <c r="C7940" s="22"/>
      <c r="D7940" s="22"/>
      <c r="E7940" s="22"/>
      <c r="F7940" s="22"/>
      <c r="G7940" s="22"/>
      <c r="H7940" s="22"/>
      <c r="I7940" s="22"/>
      <c r="J7940" s="22"/>
      <c r="K7940" s="23">
        <v>1</v>
      </c>
      <c r="L7940" s="23">
        <v>1</v>
      </c>
      <c r="M7940" s="21" t="s">
        <v>50</v>
      </c>
      <c r="N7940" s="21" t="s">
        <v>50</v>
      </c>
      <c r="O7940" s="22"/>
      <c r="P7940" s="22"/>
    </row>
    <row r="7941" spans="1:16" ht="45" x14ac:dyDescent="0.25">
      <c r="A7941" s="21" t="s">
        <v>11565</v>
      </c>
      <c r="B7941" s="21" t="s">
        <v>49</v>
      </c>
      <c r="C7941" s="22"/>
      <c r="D7941" s="22"/>
      <c r="E7941" s="22"/>
      <c r="F7941" s="22"/>
      <c r="G7941" s="22"/>
      <c r="H7941" s="22"/>
      <c r="I7941" s="22"/>
      <c r="J7941" s="22"/>
      <c r="K7941" s="23">
        <v>1</v>
      </c>
      <c r="L7941" s="23">
        <v>1</v>
      </c>
      <c r="M7941" s="21" t="s">
        <v>50</v>
      </c>
      <c r="N7941" s="21" t="s">
        <v>50</v>
      </c>
      <c r="O7941" s="22"/>
      <c r="P7941" s="22"/>
    </row>
    <row r="7942" spans="1:16" ht="45" x14ac:dyDescent="0.25">
      <c r="A7942" s="21" t="s">
        <v>11566</v>
      </c>
      <c r="B7942" s="21" t="s">
        <v>49</v>
      </c>
      <c r="C7942" s="22"/>
      <c r="D7942" s="22"/>
      <c r="E7942" s="22"/>
      <c r="F7942" s="22"/>
      <c r="G7942" s="22"/>
      <c r="H7942" s="22"/>
      <c r="I7942" s="22"/>
      <c r="J7942" s="22"/>
      <c r="K7942" s="23">
        <v>1</v>
      </c>
      <c r="L7942" s="23">
        <v>1</v>
      </c>
      <c r="M7942" s="21" t="s">
        <v>50</v>
      </c>
      <c r="N7942" s="21" t="s">
        <v>50</v>
      </c>
      <c r="O7942" s="22"/>
      <c r="P7942" s="22"/>
    </row>
    <row r="7943" spans="1:16" ht="45" x14ac:dyDescent="0.25">
      <c r="A7943" s="21" t="s">
        <v>11567</v>
      </c>
      <c r="B7943" s="21" t="s">
        <v>49</v>
      </c>
      <c r="C7943" s="22"/>
      <c r="D7943" s="22"/>
      <c r="E7943" s="22"/>
      <c r="F7943" s="22"/>
      <c r="G7943" s="22"/>
      <c r="H7943" s="22"/>
      <c r="I7943" s="22"/>
      <c r="J7943" s="22"/>
      <c r="K7943" s="23">
        <v>1</v>
      </c>
      <c r="L7943" s="23">
        <v>1</v>
      </c>
      <c r="M7943" s="21" t="s">
        <v>50</v>
      </c>
      <c r="N7943" s="21" t="s">
        <v>50</v>
      </c>
      <c r="O7943" s="22"/>
      <c r="P7943" s="22"/>
    </row>
    <row r="7944" spans="1:16" ht="45" x14ac:dyDescent="0.25">
      <c r="A7944" s="21" t="s">
        <v>11568</v>
      </c>
      <c r="B7944" s="21" t="s">
        <v>49</v>
      </c>
      <c r="C7944" s="22"/>
      <c r="D7944" s="22"/>
      <c r="E7944" s="22"/>
      <c r="F7944" s="22"/>
      <c r="G7944" s="22"/>
      <c r="H7944" s="22"/>
      <c r="I7944" s="22"/>
      <c r="J7944" s="22"/>
      <c r="K7944" s="23">
        <v>1</v>
      </c>
      <c r="L7944" s="23">
        <v>1</v>
      </c>
      <c r="M7944" s="21" t="s">
        <v>50</v>
      </c>
      <c r="N7944" s="21" t="s">
        <v>50</v>
      </c>
      <c r="O7944" s="22"/>
      <c r="P7944" s="22"/>
    </row>
    <row r="7945" spans="1:16" ht="45" x14ac:dyDescent="0.25">
      <c r="A7945" s="21" t="s">
        <v>11569</v>
      </c>
      <c r="B7945" s="21" t="s">
        <v>49</v>
      </c>
      <c r="C7945" s="22"/>
      <c r="D7945" s="22"/>
      <c r="E7945" s="22"/>
      <c r="F7945" s="22"/>
      <c r="G7945" s="22"/>
      <c r="H7945" s="22"/>
      <c r="I7945" s="22"/>
      <c r="J7945" s="22"/>
      <c r="K7945" s="23">
        <v>1</v>
      </c>
      <c r="L7945" s="23">
        <v>1</v>
      </c>
      <c r="M7945" s="21" t="s">
        <v>50</v>
      </c>
      <c r="N7945" s="21" t="s">
        <v>50</v>
      </c>
      <c r="O7945" s="22"/>
      <c r="P7945" s="22"/>
    </row>
    <row r="7946" spans="1:16" ht="45" x14ac:dyDescent="0.25">
      <c r="A7946" s="21" t="s">
        <v>11570</v>
      </c>
      <c r="B7946" s="21" t="s">
        <v>49</v>
      </c>
      <c r="C7946" s="22"/>
      <c r="D7946" s="22"/>
      <c r="E7946" s="22"/>
      <c r="F7946" s="22"/>
      <c r="G7946" s="22"/>
      <c r="H7946" s="22"/>
      <c r="I7946" s="22"/>
      <c r="J7946" s="22"/>
      <c r="K7946" s="23">
        <v>1</v>
      </c>
      <c r="L7946" s="23">
        <v>1</v>
      </c>
      <c r="M7946" s="21" t="s">
        <v>50</v>
      </c>
      <c r="N7946" s="21" t="s">
        <v>50</v>
      </c>
      <c r="O7946" s="22"/>
      <c r="P7946" s="22"/>
    </row>
    <row r="7947" spans="1:16" ht="45" x14ac:dyDescent="0.25">
      <c r="A7947" s="21" t="s">
        <v>11571</v>
      </c>
      <c r="B7947" s="21" t="s">
        <v>49</v>
      </c>
      <c r="C7947" s="22"/>
      <c r="D7947" s="22"/>
      <c r="E7947" s="22"/>
      <c r="F7947" s="22"/>
      <c r="G7947" s="22"/>
      <c r="H7947" s="22"/>
      <c r="I7947" s="22"/>
      <c r="J7947" s="22"/>
      <c r="K7947" s="23">
        <v>1</v>
      </c>
      <c r="L7947" s="23">
        <v>1</v>
      </c>
      <c r="M7947" s="21" t="s">
        <v>50</v>
      </c>
      <c r="N7947" s="21" t="s">
        <v>50</v>
      </c>
      <c r="O7947" s="22"/>
      <c r="P7947" s="22"/>
    </row>
    <row r="7948" spans="1:16" ht="45" x14ac:dyDescent="0.25">
      <c r="A7948" s="21" t="s">
        <v>11572</v>
      </c>
      <c r="B7948" s="21" t="s">
        <v>49</v>
      </c>
      <c r="C7948" s="22"/>
      <c r="D7948" s="22"/>
      <c r="E7948" s="22"/>
      <c r="F7948" s="22"/>
      <c r="G7948" s="22"/>
      <c r="H7948" s="22"/>
      <c r="I7948" s="22"/>
      <c r="J7948" s="22"/>
      <c r="K7948" s="23">
        <v>1</v>
      </c>
      <c r="L7948" s="23">
        <v>1</v>
      </c>
      <c r="M7948" s="21" t="s">
        <v>50</v>
      </c>
      <c r="N7948" s="21" t="s">
        <v>50</v>
      </c>
      <c r="O7948" s="22"/>
      <c r="P7948" s="22"/>
    </row>
    <row r="7949" spans="1:16" ht="45" x14ac:dyDescent="0.25">
      <c r="A7949" s="21" t="s">
        <v>11573</v>
      </c>
      <c r="B7949" s="21" t="s">
        <v>49</v>
      </c>
      <c r="C7949" s="22"/>
      <c r="D7949" s="22"/>
      <c r="E7949" s="22"/>
      <c r="F7949" s="22"/>
      <c r="G7949" s="22"/>
      <c r="H7949" s="22"/>
      <c r="I7949" s="22"/>
      <c r="J7949" s="22"/>
      <c r="K7949" s="23">
        <v>1</v>
      </c>
      <c r="L7949" s="23">
        <v>1</v>
      </c>
      <c r="M7949" s="21" t="s">
        <v>50</v>
      </c>
      <c r="N7949" s="21" t="s">
        <v>50</v>
      </c>
      <c r="O7949" s="22"/>
      <c r="P7949" s="22"/>
    </row>
    <row r="7950" spans="1:16" ht="45" x14ac:dyDescent="0.25">
      <c r="A7950" s="21" t="s">
        <v>11574</v>
      </c>
      <c r="B7950" s="21" t="s">
        <v>49</v>
      </c>
      <c r="C7950" s="22"/>
      <c r="D7950" s="22"/>
      <c r="E7950" s="22"/>
      <c r="F7950" s="22"/>
      <c r="G7950" s="22"/>
      <c r="H7950" s="22"/>
      <c r="I7950" s="22"/>
      <c r="J7950" s="22"/>
      <c r="K7950" s="23">
        <v>1</v>
      </c>
      <c r="L7950" s="23">
        <v>1</v>
      </c>
      <c r="M7950" s="21" t="s">
        <v>50</v>
      </c>
      <c r="N7950" s="21" t="s">
        <v>50</v>
      </c>
      <c r="O7950" s="22"/>
      <c r="P7950" s="22"/>
    </row>
    <row r="7951" spans="1:16" ht="45" x14ac:dyDescent="0.25">
      <c r="A7951" s="21" t="s">
        <v>11575</v>
      </c>
      <c r="B7951" s="21" t="s">
        <v>49</v>
      </c>
      <c r="C7951" s="22"/>
      <c r="D7951" s="22"/>
      <c r="E7951" s="22"/>
      <c r="F7951" s="22"/>
      <c r="G7951" s="22"/>
      <c r="H7951" s="22"/>
      <c r="I7951" s="22"/>
      <c r="J7951" s="22"/>
      <c r="K7951" s="23">
        <v>1</v>
      </c>
      <c r="L7951" s="23">
        <v>1</v>
      </c>
      <c r="M7951" s="21" t="s">
        <v>50</v>
      </c>
      <c r="N7951" s="21" t="s">
        <v>50</v>
      </c>
      <c r="O7951" s="22"/>
      <c r="P7951" s="22"/>
    </row>
    <row r="7952" spans="1:16" ht="45" x14ac:dyDescent="0.25">
      <c r="A7952" s="21" t="s">
        <v>11576</v>
      </c>
      <c r="B7952" s="21" t="s">
        <v>49</v>
      </c>
      <c r="C7952" s="22"/>
      <c r="D7952" s="22"/>
      <c r="E7952" s="22"/>
      <c r="F7952" s="22"/>
      <c r="G7952" s="22"/>
      <c r="H7952" s="22"/>
      <c r="I7952" s="22"/>
      <c r="J7952" s="22"/>
      <c r="K7952" s="23">
        <v>1</v>
      </c>
      <c r="L7952" s="23">
        <v>1</v>
      </c>
      <c r="M7952" s="21" t="s">
        <v>50</v>
      </c>
      <c r="N7952" s="21" t="s">
        <v>50</v>
      </c>
      <c r="O7952" s="22"/>
      <c r="P7952" s="22"/>
    </row>
    <row r="7953" spans="1:16" ht="45" x14ac:dyDescent="0.25">
      <c r="A7953" s="21" t="s">
        <v>901</v>
      </c>
      <c r="B7953" s="21" t="s">
        <v>49</v>
      </c>
      <c r="C7953" s="23">
        <v>40909785.950000003</v>
      </c>
      <c r="D7953" s="23">
        <v>218.06</v>
      </c>
      <c r="E7953" s="23">
        <v>38083656.909999996</v>
      </c>
      <c r="F7953" s="23">
        <v>148.21</v>
      </c>
      <c r="G7953" s="23">
        <v>34681830.229999997</v>
      </c>
      <c r="H7953" s="23">
        <v>170.67</v>
      </c>
      <c r="I7953" s="23">
        <v>73279785.159999996</v>
      </c>
      <c r="J7953" s="23">
        <v>406.87</v>
      </c>
      <c r="K7953" s="23">
        <v>1</v>
      </c>
      <c r="L7953" s="23">
        <v>1</v>
      </c>
      <c r="M7953" s="21" t="s">
        <v>50</v>
      </c>
      <c r="N7953" s="21" t="s">
        <v>1462</v>
      </c>
      <c r="O7953" s="22"/>
      <c r="P7953" s="23">
        <v>199407.25</v>
      </c>
    </row>
    <row r="7954" spans="1:16" ht="45" x14ac:dyDescent="0.25">
      <c r="A7954" s="21" t="s">
        <v>11577</v>
      </c>
      <c r="B7954" s="21" t="s">
        <v>49</v>
      </c>
      <c r="C7954" s="22"/>
      <c r="D7954" s="22"/>
      <c r="E7954" s="22"/>
      <c r="F7954" s="22"/>
      <c r="G7954" s="22"/>
      <c r="H7954" s="22"/>
      <c r="I7954" s="22"/>
      <c r="J7954" s="22"/>
      <c r="K7954" s="23">
        <v>1</v>
      </c>
      <c r="L7954" s="23">
        <v>1</v>
      </c>
      <c r="M7954" s="21" t="s">
        <v>50</v>
      </c>
      <c r="N7954" s="21" t="s">
        <v>50</v>
      </c>
      <c r="O7954" s="22"/>
      <c r="P7954" s="22"/>
    </row>
    <row r="7955" spans="1:16" ht="45" x14ac:dyDescent="0.25">
      <c r="A7955" s="21" t="s">
        <v>11578</v>
      </c>
      <c r="B7955" s="21" t="s">
        <v>49</v>
      </c>
      <c r="C7955" s="22"/>
      <c r="D7955" s="22"/>
      <c r="E7955" s="22"/>
      <c r="F7955" s="22"/>
      <c r="G7955" s="22"/>
      <c r="H7955" s="22"/>
      <c r="I7955" s="22"/>
      <c r="J7955" s="22"/>
      <c r="K7955" s="23">
        <v>1</v>
      </c>
      <c r="L7955" s="23">
        <v>1</v>
      </c>
      <c r="M7955" s="21" t="s">
        <v>50</v>
      </c>
      <c r="N7955" s="21" t="s">
        <v>50</v>
      </c>
      <c r="O7955" s="22"/>
      <c r="P7955" s="22"/>
    </row>
    <row r="7956" spans="1:16" ht="45" x14ac:dyDescent="0.25">
      <c r="A7956" s="21" t="s">
        <v>11579</v>
      </c>
      <c r="B7956" s="21" t="s">
        <v>49</v>
      </c>
      <c r="C7956" s="22"/>
      <c r="D7956" s="22"/>
      <c r="E7956" s="22"/>
      <c r="F7956" s="22"/>
      <c r="G7956" s="22"/>
      <c r="H7956" s="22"/>
      <c r="I7956" s="22"/>
      <c r="J7956" s="22"/>
      <c r="K7956" s="23">
        <v>1</v>
      </c>
      <c r="L7956" s="23">
        <v>1</v>
      </c>
      <c r="M7956" s="21" t="s">
        <v>50</v>
      </c>
      <c r="N7956" s="21" t="s">
        <v>50</v>
      </c>
      <c r="O7956" s="22"/>
      <c r="P7956" s="22"/>
    </row>
    <row r="7957" spans="1:16" ht="45" x14ac:dyDescent="0.25">
      <c r="A7957" s="21" t="s">
        <v>11580</v>
      </c>
      <c r="B7957" s="21" t="s">
        <v>49</v>
      </c>
      <c r="C7957" s="22"/>
      <c r="D7957" s="22"/>
      <c r="E7957" s="22"/>
      <c r="F7957" s="22"/>
      <c r="G7957" s="22"/>
      <c r="H7957" s="22"/>
      <c r="I7957" s="22"/>
      <c r="J7957" s="22"/>
      <c r="K7957" s="23">
        <v>1</v>
      </c>
      <c r="L7957" s="23">
        <v>1</v>
      </c>
      <c r="M7957" s="21" t="s">
        <v>50</v>
      </c>
      <c r="N7957" s="21" t="s">
        <v>50</v>
      </c>
      <c r="O7957" s="22"/>
      <c r="P7957" s="22"/>
    </row>
    <row r="7958" spans="1:16" ht="45" x14ac:dyDescent="0.25">
      <c r="A7958" s="21" t="s">
        <v>11581</v>
      </c>
      <c r="B7958" s="21" t="s">
        <v>49</v>
      </c>
      <c r="C7958" s="22"/>
      <c r="D7958" s="22"/>
      <c r="E7958" s="22"/>
      <c r="F7958" s="22"/>
      <c r="G7958" s="22"/>
      <c r="H7958" s="22"/>
      <c r="I7958" s="22"/>
      <c r="J7958" s="22"/>
      <c r="K7958" s="23">
        <v>1</v>
      </c>
      <c r="L7958" s="23">
        <v>1</v>
      </c>
      <c r="M7958" s="21" t="s">
        <v>50</v>
      </c>
      <c r="N7958" s="21" t="s">
        <v>50</v>
      </c>
      <c r="O7958" s="22"/>
      <c r="P7958" s="22"/>
    </row>
    <row r="7959" spans="1:16" ht="45" x14ac:dyDescent="0.25">
      <c r="A7959" s="21" t="s">
        <v>1428</v>
      </c>
      <c r="B7959" s="21" t="s">
        <v>49</v>
      </c>
      <c r="C7959" s="23">
        <v>61949396.079999998</v>
      </c>
      <c r="D7959" s="23">
        <v>155.1</v>
      </c>
      <c r="E7959" s="23">
        <v>28221923.91</v>
      </c>
      <c r="F7959" s="23">
        <v>66.489999999999995</v>
      </c>
      <c r="G7959" s="23">
        <v>30409521.77</v>
      </c>
      <c r="H7959" s="23">
        <v>72.47</v>
      </c>
      <c r="I7959" s="23">
        <v>32738263.100000001</v>
      </c>
      <c r="J7959" s="23">
        <v>58.75</v>
      </c>
      <c r="K7959" s="23">
        <v>1</v>
      </c>
      <c r="L7959" s="23">
        <v>1</v>
      </c>
      <c r="M7959" s="21" t="s">
        <v>50</v>
      </c>
      <c r="N7959" s="21" t="s">
        <v>58</v>
      </c>
      <c r="O7959" s="22"/>
      <c r="P7959" s="23">
        <v>386357.5</v>
      </c>
    </row>
    <row r="7960" spans="1:16" ht="45" x14ac:dyDescent="0.25">
      <c r="A7960" s="21" t="s">
        <v>11582</v>
      </c>
      <c r="B7960" s="21" t="s">
        <v>49</v>
      </c>
      <c r="C7960" s="22"/>
      <c r="D7960" s="22"/>
      <c r="E7960" s="22"/>
      <c r="F7960" s="22"/>
      <c r="G7960" s="22"/>
      <c r="H7960" s="22"/>
      <c r="I7960" s="22"/>
      <c r="J7960" s="22"/>
      <c r="K7960" s="23">
        <v>1</v>
      </c>
      <c r="L7960" s="23">
        <v>1</v>
      </c>
      <c r="M7960" s="21" t="s">
        <v>50</v>
      </c>
      <c r="N7960" s="21" t="s">
        <v>50</v>
      </c>
      <c r="O7960" s="22"/>
      <c r="P7960" s="22"/>
    </row>
    <row r="7961" spans="1:16" ht="45" x14ac:dyDescent="0.25">
      <c r="A7961" s="21" t="s">
        <v>11583</v>
      </c>
      <c r="B7961" s="21" t="s">
        <v>49</v>
      </c>
      <c r="C7961" s="22"/>
      <c r="D7961" s="22"/>
      <c r="E7961" s="22"/>
      <c r="F7961" s="22"/>
      <c r="G7961" s="22"/>
      <c r="H7961" s="22"/>
      <c r="I7961" s="22"/>
      <c r="J7961" s="22"/>
      <c r="K7961" s="23">
        <v>1</v>
      </c>
      <c r="L7961" s="23">
        <v>1</v>
      </c>
      <c r="M7961" s="21" t="s">
        <v>50</v>
      </c>
      <c r="N7961" s="21" t="s">
        <v>50</v>
      </c>
      <c r="O7961" s="22"/>
      <c r="P7961" s="22"/>
    </row>
    <row r="7962" spans="1:16" ht="45" x14ac:dyDescent="0.25">
      <c r="A7962" s="21" t="s">
        <v>11584</v>
      </c>
      <c r="B7962" s="21" t="s">
        <v>49</v>
      </c>
      <c r="C7962" s="22"/>
      <c r="D7962" s="22"/>
      <c r="E7962" s="22"/>
      <c r="F7962" s="22"/>
      <c r="G7962" s="22"/>
      <c r="H7962" s="22"/>
      <c r="I7962" s="22"/>
      <c r="J7962" s="22"/>
      <c r="K7962" s="23">
        <v>1</v>
      </c>
      <c r="L7962" s="23">
        <v>1</v>
      </c>
      <c r="M7962" s="21" t="s">
        <v>50</v>
      </c>
      <c r="N7962" s="21" t="s">
        <v>50</v>
      </c>
      <c r="O7962" s="22"/>
      <c r="P7962" s="22"/>
    </row>
    <row r="7963" spans="1:16" ht="45" x14ac:dyDescent="0.25">
      <c r="A7963" s="21" t="s">
        <v>1432</v>
      </c>
      <c r="B7963" s="21" t="s">
        <v>49</v>
      </c>
      <c r="C7963" s="23">
        <v>6197001.1200000001</v>
      </c>
      <c r="D7963" s="23">
        <v>154.9</v>
      </c>
      <c r="E7963" s="23">
        <v>5887638</v>
      </c>
      <c r="F7963" s="23">
        <v>133.83000000000001</v>
      </c>
      <c r="G7963" s="23">
        <v>7794959.6500000004</v>
      </c>
      <c r="H7963" s="23">
        <v>186.59</v>
      </c>
      <c r="I7963" s="23">
        <v>7750095.2199999997</v>
      </c>
      <c r="J7963" s="23">
        <v>159.46</v>
      </c>
      <c r="K7963" s="23">
        <v>1</v>
      </c>
      <c r="L7963" s="23">
        <v>1</v>
      </c>
      <c r="M7963" s="21" t="s">
        <v>50</v>
      </c>
      <c r="N7963" s="21" t="s">
        <v>1462</v>
      </c>
      <c r="O7963" s="22"/>
      <c r="P7963" s="23">
        <v>56066.75</v>
      </c>
    </row>
    <row r="7964" spans="1:16" ht="45" x14ac:dyDescent="0.25">
      <c r="A7964" s="21" t="s">
        <v>11585</v>
      </c>
      <c r="B7964" s="21" t="s">
        <v>49</v>
      </c>
      <c r="C7964" s="22"/>
      <c r="D7964" s="22"/>
      <c r="E7964" s="22"/>
      <c r="F7964" s="22"/>
      <c r="G7964" s="22"/>
      <c r="H7964" s="22"/>
      <c r="I7964" s="22"/>
      <c r="J7964" s="22"/>
      <c r="K7964" s="23">
        <v>1</v>
      </c>
      <c r="L7964" s="23">
        <v>1</v>
      </c>
      <c r="M7964" s="21" t="s">
        <v>50</v>
      </c>
      <c r="N7964" s="21" t="s">
        <v>50</v>
      </c>
      <c r="O7964" s="22"/>
      <c r="P7964" s="22"/>
    </row>
    <row r="7965" spans="1:16" ht="45" x14ac:dyDescent="0.25">
      <c r="A7965" s="21" t="s">
        <v>11586</v>
      </c>
      <c r="B7965" s="21" t="s">
        <v>49</v>
      </c>
      <c r="C7965" s="22"/>
      <c r="D7965" s="22"/>
      <c r="E7965" s="22"/>
      <c r="F7965" s="22"/>
      <c r="G7965" s="22"/>
      <c r="H7965" s="22"/>
      <c r="I7965" s="22"/>
      <c r="J7965" s="22"/>
      <c r="K7965" s="23">
        <v>1</v>
      </c>
      <c r="L7965" s="23">
        <v>1</v>
      </c>
      <c r="M7965" s="21" t="s">
        <v>50</v>
      </c>
      <c r="N7965" s="21" t="s">
        <v>50</v>
      </c>
      <c r="O7965" s="22"/>
      <c r="P7965" s="22"/>
    </row>
    <row r="7966" spans="1:16" ht="45" x14ac:dyDescent="0.25">
      <c r="A7966" s="21" t="s">
        <v>11587</v>
      </c>
      <c r="B7966" s="21" t="s">
        <v>49</v>
      </c>
      <c r="C7966" s="22"/>
      <c r="D7966" s="22"/>
      <c r="E7966" s="22"/>
      <c r="F7966" s="22"/>
      <c r="G7966" s="22"/>
      <c r="H7966" s="22"/>
      <c r="I7966" s="22"/>
      <c r="J7966" s="22"/>
      <c r="K7966" s="23">
        <v>1</v>
      </c>
      <c r="L7966" s="23">
        <v>1</v>
      </c>
      <c r="M7966" s="21" t="s">
        <v>50</v>
      </c>
      <c r="N7966" s="21" t="s">
        <v>50</v>
      </c>
      <c r="O7966" s="22"/>
      <c r="P7966" s="22"/>
    </row>
    <row r="7967" spans="1:16" ht="45" x14ac:dyDescent="0.25">
      <c r="A7967" s="21" t="s">
        <v>11588</v>
      </c>
      <c r="B7967" s="21" t="s">
        <v>49</v>
      </c>
      <c r="C7967" s="22"/>
      <c r="D7967" s="22"/>
      <c r="E7967" s="22"/>
      <c r="F7967" s="22"/>
      <c r="G7967" s="22"/>
      <c r="H7967" s="22"/>
      <c r="I7967" s="22"/>
      <c r="J7967" s="22"/>
      <c r="K7967" s="23">
        <v>1</v>
      </c>
      <c r="L7967" s="23">
        <v>1</v>
      </c>
      <c r="M7967" s="21" t="s">
        <v>50</v>
      </c>
      <c r="N7967" s="21" t="s">
        <v>50</v>
      </c>
      <c r="O7967" s="22"/>
      <c r="P7967" s="22"/>
    </row>
    <row r="7968" spans="1:16" ht="45" x14ac:dyDescent="0.25">
      <c r="A7968" s="21" t="s">
        <v>11589</v>
      </c>
      <c r="B7968" s="21" t="s">
        <v>49</v>
      </c>
      <c r="C7968" s="22"/>
      <c r="D7968" s="22"/>
      <c r="E7968" s="22"/>
      <c r="F7968" s="22"/>
      <c r="G7968" s="22"/>
      <c r="H7968" s="22"/>
      <c r="I7968" s="22"/>
      <c r="J7968" s="22"/>
      <c r="K7968" s="23">
        <v>1</v>
      </c>
      <c r="L7968" s="23">
        <v>1</v>
      </c>
      <c r="M7968" s="21" t="s">
        <v>50</v>
      </c>
      <c r="N7968" s="21" t="s">
        <v>50</v>
      </c>
      <c r="O7968" s="22"/>
      <c r="P7968" s="22"/>
    </row>
    <row r="7969" spans="1:16" ht="45" x14ac:dyDescent="0.25">
      <c r="A7969" s="21" t="s">
        <v>11590</v>
      </c>
      <c r="B7969" s="21" t="s">
        <v>49</v>
      </c>
      <c r="C7969" s="22"/>
      <c r="D7969" s="22"/>
      <c r="E7969" s="22"/>
      <c r="F7969" s="22"/>
      <c r="G7969" s="22"/>
      <c r="H7969" s="22"/>
      <c r="I7969" s="22"/>
      <c r="J7969" s="22"/>
      <c r="K7969" s="23">
        <v>1</v>
      </c>
      <c r="L7969" s="23">
        <v>1</v>
      </c>
      <c r="M7969" s="21" t="s">
        <v>50</v>
      </c>
      <c r="N7969" s="21" t="s">
        <v>50</v>
      </c>
      <c r="O7969" s="22"/>
      <c r="P7969" s="22"/>
    </row>
    <row r="7970" spans="1:16" ht="45" x14ac:dyDescent="0.25">
      <c r="A7970" s="21" t="s">
        <v>11591</v>
      </c>
      <c r="B7970" s="21" t="s">
        <v>49</v>
      </c>
      <c r="C7970" s="22"/>
      <c r="D7970" s="22"/>
      <c r="E7970" s="22"/>
      <c r="F7970" s="22"/>
      <c r="G7970" s="22"/>
      <c r="H7970" s="22"/>
      <c r="I7970" s="22"/>
      <c r="J7970" s="22"/>
      <c r="K7970" s="23">
        <v>1</v>
      </c>
      <c r="L7970" s="23">
        <v>1</v>
      </c>
      <c r="M7970" s="21" t="s">
        <v>50</v>
      </c>
      <c r="N7970" s="21" t="s">
        <v>50</v>
      </c>
      <c r="O7970" s="22"/>
      <c r="P7970" s="22"/>
    </row>
    <row r="7971" spans="1:16" ht="45" x14ac:dyDescent="0.25">
      <c r="A7971" s="21" t="s">
        <v>1435</v>
      </c>
      <c r="B7971" s="21" t="s">
        <v>49</v>
      </c>
      <c r="C7971" s="23">
        <v>1678024.15</v>
      </c>
      <c r="D7971" s="23">
        <v>686.5</v>
      </c>
      <c r="E7971" s="23">
        <v>3936970.73</v>
      </c>
      <c r="F7971" s="23">
        <v>592.57000000000005</v>
      </c>
      <c r="G7971" s="23">
        <v>6088095.4199999999</v>
      </c>
      <c r="H7971" s="23">
        <v>797.51</v>
      </c>
      <c r="I7971" s="23">
        <v>2771804.42</v>
      </c>
      <c r="J7971" s="23">
        <v>228.86</v>
      </c>
      <c r="K7971" s="23">
        <v>1</v>
      </c>
      <c r="L7971" s="23">
        <v>1</v>
      </c>
      <c r="M7971" s="21" t="s">
        <v>50</v>
      </c>
      <c r="N7971" s="21" t="s">
        <v>5192</v>
      </c>
      <c r="O7971" s="22"/>
      <c r="P7971" s="23">
        <v>20379.25</v>
      </c>
    </row>
    <row r="7972" spans="1:16" ht="45" x14ac:dyDescent="0.25">
      <c r="A7972" s="21" t="s">
        <v>11592</v>
      </c>
      <c r="B7972" s="21" t="s">
        <v>49</v>
      </c>
      <c r="C7972" s="22"/>
      <c r="D7972" s="22"/>
      <c r="E7972" s="22"/>
      <c r="F7972" s="22"/>
      <c r="G7972" s="22"/>
      <c r="H7972" s="22"/>
      <c r="I7972" s="22"/>
      <c r="J7972" s="22"/>
      <c r="K7972" s="23">
        <v>1</v>
      </c>
      <c r="L7972" s="23">
        <v>1</v>
      </c>
      <c r="M7972" s="21" t="s">
        <v>50</v>
      </c>
      <c r="N7972" s="21" t="s">
        <v>50</v>
      </c>
      <c r="O7972" s="22"/>
      <c r="P7972" s="22"/>
    </row>
    <row r="7973" spans="1:16" ht="45" x14ac:dyDescent="0.25">
      <c r="A7973" s="21" t="s">
        <v>903</v>
      </c>
      <c r="B7973" s="21" t="s">
        <v>49</v>
      </c>
      <c r="C7973" s="23">
        <v>32886993.690000001</v>
      </c>
      <c r="D7973" s="23">
        <v>179.61</v>
      </c>
      <c r="E7973" s="23">
        <v>34441494.43</v>
      </c>
      <c r="F7973" s="23">
        <v>259.20999999999998</v>
      </c>
      <c r="G7973" s="23">
        <v>20226248.390000001</v>
      </c>
      <c r="H7973" s="23">
        <v>141.82</v>
      </c>
      <c r="I7973" s="23">
        <v>33862490.340000004</v>
      </c>
      <c r="J7973" s="23">
        <v>250.42</v>
      </c>
      <c r="K7973" s="23">
        <v>1</v>
      </c>
      <c r="L7973" s="23">
        <v>1</v>
      </c>
      <c r="M7973" s="21" t="s">
        <v>50</v>
      </c>
      <c r="N7973" s="21" t="s">
        <v>1462</v>
      </c>
      <c r="O7973" s="22"/>
      <c r="P7973" s="23">
        <v>130326.5</v>
      </c>
    </row>
    <row r="7974" spans="1:16" ht="45" x14ac:dyDescent="0.25">
      <c r="A7974" s="21" t="s">
        <v>11593</v>
      </c>
      <c r="B7974" s="21" t="s">
        <v>49</v>
      </c>
      <c r="C7974" s="22"/>
      <c r="D7974" s="22"/>
      <c r="E7974" s="22"/>
      <c r="F7974" s="22"/>
      <c r="G7974" s="22"/>
      <c r="H7974" s="22"/>
      <c r="I7974" s="22"/>
      <c r="J7974" s="22"/>
      <c r="K7974" s="23">
        <v>1</v>
      </c>
      <c r="L7974" s="23">
        <v>1</v>
      </c>
      <c r="M7974" s="21" t="s">
        <v>50</v>
      </c>
      <c r="N7974" s="21" t="s">
        <v>50</v>
      </c>
      <c r="O7974" s="22"/>
      <c r="P7974" s="22"/>
    </row>
    <row r="7975" spans="1:16" ht="45" x14ac:dyDescent="0.25">
      <c r="A7975" s="21" t="s">
        <v>11594</v>
      </c>
      <c r="B7975" s="21" t="s">
        <v>49</v>
      </c>
      <c r="C7975" s="22"/>
      <c r="D7975" s="22"/>
      <c r="E7975" s="22"/>
      <c r="F7975" s="22"/>
      <c r="G7975" s="22"/>
      <c r="H7975" s="22"/>
      <c r="I7975" s="22"/>
      <c r="J7975" s="22"/>
      <c r="K7975" s="23">
        <v>1</v>
      </c>
      <c r="L7975" s="23">
        <v>1</v>
      </c>
      <c r="M7975" s="21" t="s">
        <v>50</v>
      </c>
      <c r="N7975" s="21" t="s">
        <v>50</v>
      </c>
      <c r="O7975" s="22"/>
      <c r="P7975" s="22"/>
    </row>
    <row r="7976" spans="1:16" ht="45" x14ac:dyDescent="0.25">
      <c r="A7976" s="21" t="s">
        <v>11595</v>
      </c>
      <c r="B7976" s="21" t="s">
        <v>49</v>
      </c>
      <c r="C7976" s="22"/>
      <c r="D7976" s="22"/>
      <c r="E7976" s="22"/>
      <c r="F7976" s="22"/>
      <c r="G7976" s="22"/>
      <c r="H7976" s="22"/>
      <c r="I7976" s="22"/>
      <c r="J7976" s="22"/>
      <c r="K7976" s="23">
        <v>1</v>
      </c>
      <c r="L7976" s="23">
        <v>1</v>
      </c>
      <c r="M7976" s="21" t="s">
        <v>50</v>
      </c>
      <c r="N7976" s="21" t="s">
        <v>50</v>
      </c>
      <c r="O7976" s="22"/>
      <c r="P7976" s="22"/>
    </row>
    <row r="7977" spans="1:16" ht="45" x14ac:dyDescent="0.25">
      <c r="A7977" s="21" t="s">
        <v>11596</v>
      </c>
      <c r="B7977" s="21" t="s">
        <v>49</v>
      </c>
      <c r="C7977" s="22"/>
      <c r="D7977" s="22"/>
      <c r="E7977" s="22"/>
      <c r="F7977" s="22"/>
      <c r="G7977" s="22"/>
      <c r="H7977" s="22"/>
      <c r="I7977" s="22"/>
      <c r="J7977" s="22"/>
      <c r="K7977" s="23">
        <v>1</v>
      </c>
      <c r="L7977" s="23">
        <v>1</v>
      </c>
      <c r="M7977" s="21" t="s">
        <v>50</v>
      </c>
      <c r="N7977" s="21" t="s">
        <v>50</v>
      </c>
      <c r="O7977" s="22"/>
      <c r="P7977" s="22"/>
    </row>
    <row r="7978" spans="1:16" ht="45" x14ac:dyDescent="0.25">
      <c r="A7978" s="21" t="s">
        <v>11597</v>
      </c>
      <c r="B7978" s="21" t="s">
        <v>49</v>
      </c>
      <c r="C7978" s="22"/>
      <c r="D7978" s="22"/>
      <c r="E7978" s="22"/>
      <c r="F7978" s="22"/>
      <c r="G7978" s="22"/>
      <c r="H7978" s="22"/>
      <c r="I7978" s="22"/>
      <c r="J7978" s="22"/>
      <c r="K7978" s="23">
        <v>1</v>
      </c>
      <c r="L7978" s="23">
        <v>1</v>
      </c>
      <c r="M7978" s="21" t="s">
        <v>50</v>
      </c>
      <c r="N7978" s="21" t="s">
        <v>50</v>
      </c>
      <c r="O7978" s="22"/>
      <c r="P7978" s="22"/>
    </row>
    <row r="7979" spans="1:16" ht="45" x14ac:dyDescent="0.25">
      <c r="A7979" s="21" t="s">
        <v>11598</v>
      </c>
      <c r="B7979" s="21" t="s">
        <v>49</v>
      </c>
      <c r="C7979" s="22"/>
      <c r="D7979" s="22"/>
      <c r="E7979" s="22"/>
      <c r="F7979" s="22"/>
      <c r="G7979" s="22"/>
      <c r="H7979" s="22"/>
      <c r="I7979" s="22"/>
      <c r="J7979" s="22"/>
      <c r="K7979" s="23">
        <v>1</v>
      </c>
      <c r="L7979" s="23">
        <v>1</v>
      </c>
      <c r="M7979" s="21" t="s">
        <v>50</v>
      </c>
      <c r="N7979" s="21" t="s">
        <v>50</v>
      </c>
      <c r="O7979" s="22"/>
      <c r="P7979" s="22"/>
    </row>
    <row r="7980" spans="1:16" ht="45" x14ac:dyDescent="0.25">
      <c r="A7980" s="21" t="s">
        <v>11599</v>
      </c>
      <c r="B7980" s="21" t="s">
        <v>49</v>
      </c>
      <c r="C7980" s="22"/>
      <c r="D7980" s="22"/>
      <c r="E7980" s="22"/>
      <c r="F7980" s="22"/>
      <c r="G7980" s="22"/>
      <c r="H7980" s="22"/>
      <c r="I7980" s="22"/>
      <c r="J7980" s="22"/>
      <c r="K7980" s="23">
        <v>1</v>
      </c>
      <c r="L7980" s="23">
        <v>1</v>
      </c>
      <c r="M7980" s="21" t="s">
        <v>50</v>
      </c>
      <c r="N7980" s="21" t="s">
        <v>50</v>
      </c>
      <c r="O7980" s="22"/>
      <c r="P7980" s="22"/>
    </row>
    <row r="7981" spans="1:16" ht="45" x14ac:dyDescent="0.25">
      <c r="A7981" s="21" t="s">
        <v>11600</v>
      </c>
      <c r="B7981" s="21" t="s">
        <v>49</v>
      </c>
      <c r="C7981" s="22"/>
      <c r="D7981" s="22"/>
      <c r="E7981" s="22"/>
      <c r="F7981" s="22"/>
      <c r="G7981" s="22"/>
      <c r="H7981" s="22"/>
      <c r="I7981" s="22"/>
      <c r="J7981" s="22"/>
      <c r="K7981" s="23">
        <v>1</v>
      </c>
      <c r="L7981" s="23">
        <v>1</v>
      </c>
      <c r="M7981" s="21" t="s">
        <v>50</v>
      </c>
      <c r="N7981" s="21" t="s">
        <v>50</v>
      </c>
      <c r="O7981" s="22"/>
      <c r="P7981" s="22"/>
    </row>
    <row r="7982" spans="1:16" ht="45" x14ac:dyDescent="0.25">
      <c r="A7982" s="21" t="s">
        <v>11601</v>
      </c>
      <c r="B7982" s="21" t="s">
        <v>49</v>
      </c>
      <c r="C7982" s="22"/>
      <c r="D7982" s="22"/>
      <c r="E7982" s="22"/>
      <c r="F7982" s="22"/>
      <c r="G7982" s="22"/>
      <c r="H7982" s="22"/>
      <c r="I7982" s="22"/>
      <c r="J7982" s="22"/>
      <c r="K7982" s="23">
        <v>1</v>
      </c>
      <c r="L7982" s="23">
        <v>1</v>
      </c>
      <c r="M7982" s="21" t="s">
        <v>50</v>
      </c>
      <c r="N7982" s="21" t="s">
        <v>50</v>
      </c>
      <c r="O7982" s="22"/>
      <c r="P7982" s="22"/>
    </row>
    <row r="7983" spans="1:16" ht="45" x14ac:dyDescent="0.25">
      <c r="A7983" s="21" t="s">
        <v>11602</v>
      </c>
      <c r="B7983" s="21" t="s">
        <v>49</v>
      </c>
      <c r="C7983" s="22"/>
      <c r="D7983" s="22"/>
      <c r="E7983" s="22"/>
      <c r="F7983" s="22"/>
      <c r="G7983" s="22"/>
      <c r="H7983" s="22"/>
      <c r="I7983" s="22"/>
      <c r="J7983" s="22"/>
      <c r="K7983" s="23">
        <v>1</v>
      </c>
      <c r="L7983" s="23">
        <v>1</v>
      </c>
      <c r="M7983" s="21" t="s">
        <v>50</v>
      </c>
      <c r="N7983" s="21" t="s">
        <v>50</v>
      </c>
      <c r="O7983" s="22"/>
      <c r="P7983" s="22"/>
    </row>
    <row r="7984" spans="1:16" ht="45" x14ac:dyDescent="0.25">
      <c r="A7984" s="21" t="s">
        <v>11603</v>
      </c>
      <c r="B7984" s="21" t="s">
        <v>49</v>
      </c>
      <c r="C7984" s="22"/>
      <c r="D7984" s="22"/>
      <c r="E7984" s="22"/>
      <c r="F7984" s="22"/>
      <c r="G7984" s="22"/>
      <c r="H7984" s="22"/>
      <c r="I7984" s="22"/>
      <c r="J7984" s="22"/>
      <c r="K7984" s="23">
        <v>1</v>
      </c>
      <c r="L7984" s="23">
        <v>1</v>
      </c>
      <c r="M7984" s="21" t="s">
        <v>50</v>
      </c>
      <c r="N7984" s="21" t="s">
        <v>50</v>
      </c>
      <c r="O7984" s="22"/>
      <c r="P7984" s="22"/>
    </row>
    <row r="7985" spans="1:16" ht="45" x14ac:dyDescent="0.25">
      <c r="A7985" s="21" t="s">
        <v>11604</v>
      </c>
      <c r="B7985" s="21" t="s">
        <v>49</v>
      </c>
      <c r="C7985" s="22"/>
      <c r="D7985" s="22"/>
      <c r="E7985" s="22"/>
      <c r="F7985" s="22"/>
      <c r="G7985" s="22"/>
      <c r="H7985" s="22"/>
      <c r="I7985" s="22"/>
      <c r="J7985" s="22"/>
      <c r="K7985" s="23">
        <v>1</v>
      </c>
      <c r="L7985" s="23">
        <v>1</v>
      </c>
      <c r="M7985" s="21" t="s">
        <v>50</v>
      </c>
      <c r="N7985" s="21" t="s">
        <v>50</v>
      </c>
      <c r="O7985" s="22"/>
      <c r="P7985" s="22"/>
    </row>
    <row r="7986" spans="1:16" ht="45" x14ac:dyDescent="0.25">
      <c r="A7986" s="21" t="s">
        <v>11605</v>
      </c>
      <c r="B7986" s="21" t="s">
        <v>49</v>
      </c>
      <c r="C7986" s="22"/>
      <c r="D7986" s="22"/>
      <c r="E7986" s="22"/>
      <c r="F7986" s="22"/>
      <c r="G7986" s="22"/>
      <c r="H7986" s="22"/>
      <c r="I7986" s="22"/>
      <c r="J7986" s="22"/>
      <c r="K7986" s="23">
        <v>1</v>
      </c>
      <c r="L7986" s="23">
        <v>1</v>
      </c>
      <c r="M7986" s="21" t="s">
        <v>50</v>
      </c>
      <c r="N7986" s="21" t="s">
        <v>50</v>
      </c>
      <c r="O7986" s="22"/>
      <c r="P7986" s="22"/>
    </row>
    <row r="7987" spans="1:16" ht="45" x14ac:dyDescent="0.25">
      <c r="A7987" s="21" t="s">
        <v>11606</v>
      </c>
      <c r="B7987" s="21" t="s">
        <v>49</v>
      </c>
      <c r="C7987" s="22"/>
      <c r="D7987" s="22"/>
      <c r="E7987" s="22"/>
      <c r="F7987" s="22"/>
      <c r="G7987" s="22"/>
      <c r="H7987" s="22"/>
      <c r="I7987" s="22"/>
      <c r="J7987" s="22"/>
      <c r="K7987" s="23">
        <v>1</v>
      </c>
      <c r="L7987" s="23">
        <v>1</v>
      </c>
      <c r="M7987" s="21" t="s">
        <v>50</v>
      </c>
      <c r="N7987" s="21" t="s">
        <v>50</v>
      </c>
      <c r="O7987" s="22"/>
      <c r="P7987" s="22"/>
    </row>
    <row r="7988" spans="1:16" ht="45" x14ac:dyDescent="0.25">
      <c r="A7988" s="21" t="s">
        <v>11607</v>
      </c>
      <c r="B7988" s="21" t="s">
        <v>49</v>
      </c>
      <c r="C7988" s="22"/>
      <c r="D7988" s="22"/>
      <c r="E7988" s="22"/>
      <c r="F7988" s="22"/>
      <c r="G7988" s="22"/>
      <c r="H7988" s="22"/>
      <c r="I7988" s="22"/>
      <c r="J7988" s="22"/>
      <c r="K7988" s="23">
        <v>1</v>
      </c>
      <c r="L7988" s="23">
        <v>1</v>
      </c>
      <c r="M7988" s="21" t="s">
        <v>50</v>
      </c>
      <c r="N7988" s="21" t="s">
        <v>50</v>
      </c>
      <c r="O7988" s="22"/>
      <c r="P7988" s="22"/>
    </row>
    <row r="7989" spans="1:16" ht="45" x14ac:dyDescent="0.25">
      <c r="A7989" s="21" t="s">
        <v>11608</v>
      </c>
      <c r="B7989" s="21" t="s">
        <v>49</v>
      </c>
      <c r="C7989" s="22"/>
      <c r="D7989" s="22"/>
      <c r="E7989" s="22"/>
      <c r="F7989" s="22"/>
      <c r="G7989" s="22"/>
      <c r="H7989" s="22"/>
      <c r="I7989" s="22"/>
      <c r="J7989" s="22"/>
      <c r="K7989" s="23">
        <v>1</v>
      </c>
      <c r="L7989" s="23">
        <v>1</v>
      </c>
      <c r="M7989" s="21" t="s">
        <v>50</v>
      </c>
      <c r="N7989" s="21" t="s">
        <v>50</v>
      </c>
      <c r="O7989" s="22"/>
      <c r="P7989" s="22"/>
    </row>
    <row r="7990" spans="1:16" ht="45" x14ac:dyDescent="0.25">
      <c r="A7990" s="21" t="s">
        <v>11609</v>
      </c>
      <c r="B7990" s="21" t="s">
        <v>49</v>
      </c>
      <c r="C7990" s="22"/>
      <c r="D7990" s="22"/>
      <c r="E7990" s="22"/>
      <c r="F7990" s="22"/>
      <c r="G7990" s="22"/>
      <c r="H7990" s="22"/>
      <c r="I7990" s="22"/>
      <c r="J7990" s="22"/>
      <c r="K7990" s="23">
        <v>1</v>
      </c>
      <c r="L7990" s="23">
        <v>1</v>
      </c>
      <c r="M7990" s="21" t="s">
        <v>50</v>
      </c>
      <c r="N7990" s="21" t="s">
        <v>50</v>
      </c>
      <c r="O7990" s="22"/>
      <c r="P7990" s="22"/>
    </row>
    <row r="7991" spans="1:16" ht="45" x14ac:dyDescent="0.25">
      <c r="A7991" s="21" t="s">
        <v>11610</v>
      </c>
      <c r="B7991" s="21" t="s">
        <v>49</v>
      </c>
      <c r="C7991" s="22"/>
      <c r="D7991" s="22"/>
      <c r="E7991" s="22"/>
      <c r="F7991" s="22"/>
      <c r="G7991" s="22"/>
      <c r="H7991" s="22"/>
      <c r="I7991" s="22"/>
      <c r="J7991" s="22"/>
      <c r="K7991" s="23">
        <v>1</v>
      </c>
      <c r="L7991" s="23">
        <v>1</v>
      </c>
      <c r="M7991" s="21" t="s">
        <v>50</v>
      </c>
      <c r="N7991" s="21" t="s">
        <v>50</v>
      </c>
      <c r="O7991" s="22"/>
      <c r="P7991" s="22"/>
    </row>
    <row r="7992" spans="1:16" ht="45" x14ac:dyDescent="0.25">
      <c r="A7992" s="21" t="s">
        <v>11611</v>
      </c>
      <c r="B7992" s="21" t="s">
        <v>49</v>
      </c>
      <c r="C7992" s="22"/>
      <c r="D7992" s="22"/>
      <c r="E7992" s="22"/>
      <c r="F7992" s="22"/>
      <c r="G7992" s="22"/>
      <c r="H7992" s="22"/>
      <c r="I7992" s="22"/>
      <c r="J7992" s="22"/>
      <c r="K7992" s="23">
        <v>1</v>
      </c>
      <c r="L7992" s="23">
        <v>1</v>
      </c>
      <c r="M7992" s="21" t="s">
        <v>50</v>
      </c>
      <c r="N7992" s="21" t="s">
        <v>50</v>
      </c>
      <c r="O7992" s="22"/>
      <c r="P7992" s="22"/>
    </row>
    <row r="7993" spans="1:16" ht="45" x14ac:dyDescent="0.25">
      <c r="A7993" s="21" t="s">
        <v>11612</v>
      </c>
      <c r="B7993" s="21" t="s">
        <v>49</v>
      </c>
      <c r="C7993" s="22"/>
      <c r="D7993" s="22"/>
      <c r="E7993" s="22"/>
      <c r="F7993" s="22"/>
      <c r="G7993" s="22"/>
      <c r="H7993" s="22"/>
      <c r="I7993" s="22"/>
      <c r="J7993" s="22"/>
      <c r="K7993" s="23">
        <v>1</v>
      </c>
      <c r="L7993" s="23">
        <v>1</v>
      </c>
      <c r="M7993" s="21" t="s">
        <v>50</v>
      </c>
      <c r="N7993" s="21" t="s">
        <v>50</v>
      </c>
      <c r="O7993" s="22"/>
      <c r="P7993" s="22"/>
    </row>
    <row r="7994" spans="1:16" ht="45" x14ac:dyDescent="0.25">
      <c r="A7994" s="21" t="s">
        <v>11613</v>
      </c>
      <c r="B7994" s="21" t="s">
        <v>49</v>
      </c>
      <c r="C7994" s="22"/>
      <c r="D7994" s="22"/>
      <c r="E7994" s="22"/>
      <c r="F7994" s="22"/>
      <c r="G7994" s="22"/>
      <c r="H7994" s="22"/>
      <c r="I7994" s="22"/>
      <c r="J7994" s="22"/>
      <c r="K7994" s="23">
        <v>1</v>
      </c>
      <c r="L7994" s="23">
        <v>1</v>
      </c>
      <c r="M7994" s="21" t="s">
        <v>50</v>
      </c>
      <c r="N7994" s="21" t="s">
        <v>50</v>
      </c>
      <c r="O7994" s="22"/>
      <c r="P7994" s="22"/>
    </row>
    <row r="7995" spans="1:16" ht="45" x14ac:dyDescent="0.25">
      <c r="A7995" s="21" t="s">
        <v>11614</v>
      </c>
      <c r="B7995" s="21" t="s">
        <v>49</v>
      </c>
      <c r="C7995" s="22"/>
      <c r="D7995" s="22"/>
      <c r="E7995" s="22"/>
      <c r="F7995" s="22"/>
      <c r="G7995" s="22"/>
      <c r="H7995" s="22"/>
      <c r="I7995" s="22"/>
      <c r="J7995" s="22"/>
      <c r="K7995" s="23">
        <v>1</v>
      </c>
      <c r="L7995" s="23">
        <v>1</v>
      </c>
      <c r="M7995" s="21" t="s">
        <v>50</v>
      </c>
      <c r="N7995" s="21" t="s">
        <v>50</v>
      </c>
      <c r="O7995" s="22"/>
      <c r="P7995" s="22"/>
    </row>
    <row r="7996" spans="1:16" ht="45" x14ac:dyDescent="0.25">
      <c r="A7996" s="21" t="s">
        <v>11615</v>
      </c>
      <c r="B7996" s="21" t="s">
        <v>49</v>
      </c>
      <c r="C7996" s="22"/>
      <c r="D7996" s="22"/>
      <c r="E7996" s="22"/>
      <c r="F7996" s="22"/>
      <c r="G7996" s="22"/>
      <c r="H7996" s="22"/>
      <c r="I7996" s="22"/>
      <c r="J7996" s="22"/>
      <c r="K7996" s="23">
        <v>1</v>
      </c>
      <c r="L7996" s="23">
        <v>1</v>
      </c>
      <c r="M7996" s="21" t="s">
        <v>50</v>
      </c>
      <c r="N7996" s="21" t="s">
        <v>50</v>
      </c>
      <c r="O7996" s="22"/>
      <c r="P7996" s="22"/>
    </row>
    <row r="7997" spans="1:16" ht="45" x14ac:dyDescent="0.25">
      <c r="A7997" s="21" t="s">
        <v>5148</v>
      </c>
      <c r="B7997" s="21" t="s">
        <v>49</v>
      </c>
      <c r="C7997" s="23">
        <v>13858882.109999999</v>
      </c>
      <c r="D7997" s="23">
        <v>157.78</v>
      </c>
      <c r="E7997" s="23">
        <v>4297934.33</v>
      </c>
      <c r="F7997" s="23">
        <v>70.58</v>
      </c>
      <c r="G7997" s="23">
        <v>13681053.58</v>
      </c>
      <c r="H7997" s="23">
        <v>170.67</v>
      </c>
      <c r="I7997" s="23">
        <v>11539127.52</v>
      </c>
      <c r="J7997" s="23">
        <v>168.39</v>
      </c>
      <c r="K7997" s="23">
        <v>1</v>
      </c>
      <c r="L7997" s="23">
        <v>1</v>
      </c>
      <c r="M7997" s="21" t="s">
        <v>50</v>
      </c>
      <c r="N7997" s="21" t="s">
        <v>1462</v>
      </c>
      <c r="O7997" s="22"/>
      <c r="P7997" s="23">
        <v>102971</v>
      </c>
    </row>
    <row r="7998" spans="1:16" ht="45" x14ac:dyDescent="0.25">
      <c r="A7998" s="21" t="s">
        <v>11616</v>
      </c>
      <c r="B7998" s="21" t="s">
        <v>49</v>
      </c>
      <c r="C7998" s="22"/>
      <c r="D7998" s="22"/>
      <c r="E7998" s="22"/>
      <c r="F7998" s="22"/>
      <c r="G7998" s="22"/>
      <c r="H7998" s="22"/>
      <c r="I7998" s="22"/>
      <c r="J7998" s="22"/>
      <c r="K7998" s="23">
        <v>1</v>
      </c>
      <c r="L7998" s="23">
        <v>1</v>
      </c>
      <c r="M7998" s="21" t="s">
        <v>50</v>
      </c>
      <c r="N7998" s="21" t="s">
        <v>50</v>
      </c>
      <c r="O7998" s="22"/>
      <c r="P7998" s="22"/>
    </row>
    <row r="7999" spans="1:16" ht="45" x14ac:dyDescent="0.25">
      <c r="A7999" s="21" t="s">
        <v>11617</v>
      </c>
      <c r="B7999" s="21" t="s">
        <v>49</v>
      </c>
      <c r="C7999" s="22"/>
      <c r="D7999" s="22"/>
      <c r="E7999" s="22"/>
      <c r="F7999" s="22"/>
      <c r="G7999" s="22"/>
      <c r="H7999" s="22"/>
      <c r="I7999" s="22"/>
      <c r="J7999" s="22"/>
      <c r="K7999" s="23">
        <v>1</v>
      </c>
      <c r="L7999" s="23">
        <v>1</v>
      </c>
      <c r="M7999" s="21" t="s">
        <v>50</v>
      </c>
      <c r="N7999" s="21" t="s">
        <v>50</v>
      </c>
      <c r="O7999" s="22"/>
      <c r="P7999" s="22"/>
    </row>
    <row r="8000" spans="1:16" ht="45" x14ac:dyDescent="0.25">
      <c r="A8000" s="21" t="s">
        <v>11618</v>
      </c>
      <c r="B8000" s="21" t="s">
        <v>49</v>
      </c>
      <c r="C8000" s="22"/>
      <c r="D8000" s="22"/>
      <c r="E8000" s="22"/>
      <c r="F8000" s="22"/>
      <c r="G8000" s="22"/>
      <c r="H8000" s="22"/>
      <c r="I8000" s="22"/>
      <c r="J8000" s="22"/>
      <c r="K8000" s="23">
        <v>1</v>
      </c>
      <c r="L8000" s="23">
        <v>1</v>
      </c>
      <c r="M8000" s="21" t="s">
        <v>50</v>
      </c>
      <c r="N8000" s="21" t="s">
        <v>50</v>
      </c>
      <c r="O8000" s="22"/>
      <c r="P8000" s="22"/>
    </row>
    <row r="8001" spans="1:16" ht="45" x14ac:dyDescent="0.25">
      <c r="A8001" s="21" t="s">
        <v>11619</v>
      </c>
      <c r="B8001" s="21" t="s">
        <v>4036</v>
      </c>
      <c r="C8001" s="22"/>
      <c r="D8001" s="22"/>
      <c r="E8001" s="22"/>
      <c r="F8001" s="22"/>
      <c r="G8001" s="22"/>
      <c r="H8001" s="22"/>
      <c r="I8001" s="22"/>
      <c r="J8001" s="22"/>
      <c r="K8001" s="23">
        <v>1</v>
      </c>
      <c r="L8001" s="23">
        <v>1</v>
      </c>
      <c r="M8001" s="21" t="s">
        <v>50</v>
      </c>
      <c r="N8001" s="21" t="s">
        <v>50</v>
      </c>
      <c r="O8001" s="22"/>
      <c r="P8001" s="22"/>
    </row>
    <row r="8002" spans="1:16" ht="45" x14ac:dyDescent="0.25">
      <c r="A8002" s="21" t="s">
        <v>11620</v>
      </c>
      <c r="B8002" s="21" t="s">
        <v>49</v>
      </c>
      <c r="C8002" s="22"/>
      <c r="D8002" s="22"/>
      <c r="E8002" s="22"/>
      <c r="F8002" s="22"/>
      <c r="G8002" s="22"/>
      <c r="H8002" s="22"/>
      <c r="I8002" s="22"/>
      <c r="J8002" s="22"/>
      <c r="K8002" s="23">
        <v>1</v>
      </c>
      <c r="L8002" s="23">
        <v>1</v>
      </c>
      <c r="M8002" s="21" t="s">
        <v>50</v>
      </c>
      <c r="N8002" s="21" t="s">
        <v>50</v>
      </c>
      <c r="O8002" s="22"/>
      <c r="P8002" s="22"/>
    </row>
    <row r="8003" spans="1:16" ht="45" x14ac:dyDescent="0.25">
      <c r="A8003" s="21" t="s">
        <v>11621</v>
      </c>
      <c r="B8003" s="21" t="s">
        <v>49</v>
      </c>
      <c r="C8003" s="22"/>
      <c r="D8003" s="22"/>
      <c r="E8003" s="22"/>
      <c r="F8003" s="22"/>
      <c r="G8003" s="22"/>
      <c r="H8003" s="22"/>
      <c r="I8003" s="22"/>
      <c r="J8003" s="22"/>
      <c r="K8003" s="23">
        <v>1</v>
      </c>
      <c r="L8003" s="23">
        <v>1</v>
      </c>
      <c r="M8003" s="21" t="s">
        <v>50</v>
      </c>
      <c r="N8003" s="21" t="s">
        <v>50</v>
      </c>
      <c r="O8003" s="22"/>
      <c r="P8003" s="22"/>
    </row>
    <row r="8004" spans="1:16" ht="45" x14ac:dyDescent="0.25">
      <c r="A8004" s="21" t="s">
        <v>11622</v>
      </c>
      <c r="B8004" s="21" t="s">
        <v>49</v>
      </c>
      <c r="C8004" s="22"/>
      <c r="D8004" s="22"/>
      <c r="E8004" s="22"/>
      <c r="F8004" s="22"/>
      <c r="G8004" s="22"/>
      <c r="H8004" s="22"/>
      <c r="I8004" s="22"/>
      <c r="J8004" s="22"/>
      <c r="K8004" s="23">
        <v>1</v>
      </c>
      <c r="L8004" s="23">
        <v>1</v>
      </c>
      <c r="M8004" s="21" t="s">
        <v>50</v>
      </c>
      <c r="N8004" s="21" t="s">
        <v>50</v>
      </c>
      <c r="O8004" s="22"/>
      <c r="P8004" s="22"/>
    </row>
    <row r="8005" spans="1:16" ht="45" x14ac:dyDescent="0.25">
      <c r="A8005" s="21" t="s">
        <v>11623</v>
      </c>
      <c r="B8005" s="21" t="s">
        <v>49</v>
      </c>
      <c r="C8005" s="22"/>
      <c r="D8005" s="22"/>
      <c r="E8005" s="22"/>
      <c r="F8005" s="22"/>
      <c r="G8005" s="22"/>
      <c r="H8005" s="22"/>
      <c r="I8005" s="22"/>
      <c r="J8005" s="22"/>
      <c r="K8005" s="23">
        <v>1</v>
      </c>
      <c r="L8005" s="23">
        <v>1</v>
      </c>
      <c r="M8005" s="21" t="s">
        <v>50</v>
      </c>
      <c r="N8005" s="21" t="s">
        <v>50</v>
      </c>
      <c r="O8005" s="22"/>
      <c r="P8005" s="22"/>
    </row>
    <row r="8006" spans="1:16" ht="45" x14ac:dyDescent="0.25">
      <c r="A8006" s="21" t="s">
        <v>11624</v>
      </c>
      <c r="B8006" s="21" t="s">
        <v>49</v>
      </c>
      <c r="C8006" s="22"/>
      <c r="D8006" s="22"/>
      <c r="E8006" s="22"/>
      <c r="F8006" s="22"/>
      <c r="G8006" s="22"/>
      <c r="H8006" s="22"/>
      <c r="I8006" s="22"/>
      <c r="J8006" s="22"/>
      <c r="K8006" s="23">
        <v>1</v>
      </c>
      <c r="L8006" s="23">
        <v>1</v>
      </c>
      <c r="M8006" s="21" t="s">
        <v>50</v>
      </c>
      <c r="N8006" s="21" t="s">
        <v>50</v>
      </c>
      <c r="O8006" s="22"/>
      <c r="P8006" s="22"/>
    </row>
    <row r="8007" spans="1:16" ht="45" x14ac:dyDescent="0.25">
      <c r="A8007" s="21" t="s">
        <v>11625</v>
      </c>
      <c r="B8007" s="21" t="s">
        <v>49</v>
      </c>
      <c r="C8007" s="22"/>
      <c r="D8007" s="22"/>
      <c r="E8007" s="22"/>
      <c r="F8007" s="22"/>
      <c r="G8007" s="22"/>
      <c r="H8007" s="22"/>
      <c r="I8007" s="22"/>
      <c r="J8007" s="22"/>
      <c r="K8007" s="23">
        <v>1</v>
      </c>
      <c r="L8007" s="23">
        <v>1</v>
      </c>
      <c r="M8007" s="21" t="s">
        <v>50</v>
      </c>
      <c r="N8007" s="21" t="s">
        <v>50</v>
      </c>
      <c r="O8007" s="22"/>
      <c r="P8007" s="22"/>
    </row>
    <row r="8008" spans="1:16" ht="45" x14ac:dyDescent="0.25">
      <c r="A8008" s="21" t="s">
        <v>11626</v>
      </c>
      <c r="B8008" s="21" t="s">
        <v>49</v>
      </c>
      <c r="C8008" s="22"/>
      <c r="D8008" s="22"/>
      <c r="E8008" s="22"/>
      <c r="F8008" s="22"/>
      <c r="G8008" s="22"/>
      <c r="H8008" s="22"/>
      <c r="I8008" s="22"/>
      <c r="J8008" s="22"/>
      <c r="K8008" s="23">
        <v>1</v>
      </c>
      <c r="L8008" s="23">
        <v>1</v>
      </c>
      <c r="M8008" s="21" t="s">
        <v>50</v>
      </c>
      <c r="N8008" s="21" t="s">
        <v>50</v>
      </c>
      <c r="O8008" s="22"/>
      <c r="P8008" s="22"/>
    </row>
    <row r="8009" spans="1:16" ht="45" x14ac:dyDescent="0.25">
      <c r="A8009" s="21" t="s">
        <v>11627</v>
      </c>
      <c r="B8009" s="21" t="s">
        <v>49</v>
      </c>
      <c r="C8009" s="22"/>
      <c r="D8009" s="22"/>
      <c r="E8009" s="22"/>
      <c r="F8009" s="22"/>
      <c r="G8009" s="22"/>
      <c r="H8009" s="22"/>
      <c r="I8009" s="22"/>
      <c r="J8009" s="22"/>
      <c r="K8009" s="23">
        <v>1</v>
      </c>
      <c r="L8009" s="23">
        <v>1</v>
      </c>
      <c r="M8009" s="21" t="s">
        <v>50</v>
      </c>
      <c r="N8009" s="21" t="s">
        <v>50</v>
      </c>
      <c r="O8009" s="22"/>
      <c r="P8009" s="22"/>
    </row>
    <row r="8010" spans="1:16" ht="45" x14ac:dyDescent="0.25">
      <c r="A8010" s="21" t="s">
        <v>11628</v>
      </c>
      <c r="B8010" s="21" t="s">
        <v>49</v>
      </c>
      <c r="C8010" s="22"/>
      <c r="D8010" s="22"/>
      <c r="E8010" s="22"/>
      <c r="F8010" s="22"/>
      <c r="G8010" s="22"/>
      <c r="H8010" s="22"/>
      <c r="I8010" s="22"/>
      <c r="J8010" s="22"/>
      <c r="K8010" s="23">
        <v>1</v>
      </c>
      <c r="L8010" s="23">
        <v>1</v>
      </c>
      <c r="M8010" s="21" t="s">
        <v>50</v>
      </c>
      <c r="N8010" s="21" t="s">
        <v>50</v>
      </c>
      <c r="O8010" s="22"/>
      <c r="P8010" s="22"/>
    </row>
    <row r="8011" spans="1:16" ht="45" x14ac:dyDescent="0.25">
      <c r="A8011" s="21" t="s">
        <v>11629</v>
      </c>
      <c r="B8011" s="21" t="s">
        <v>49</v>
      </c>
      <c r="C8011" s="22"/>
      <c r="D8011" s="22"/>
      <c r="E8011" s="22"/>
      <c r="F8011" s="22"/>
      <c r="G8011" s="22"/>
      <c r="H8011" s="22"/>
      <c r="I8011" s="22"/>
      <c r="J8011" s="22"/>
      <c r="K8011" s="23">
        <v>1</v>
      </c>
      <c r="L8011" s="23">
        <v>1</v>
      </c>
      <c r="M8011" s="21" t="s">
        <v>50</v>
      </c>
      <c r="N8011" s="21" t="s">
        <v>50</v>
      </c>
      <c r="O8011" s="22"/>
      <c r="P8011" s="22"/>
    </row>
    <row r="8012" spans="1:16" ht="45" x14ac:dyDescent="0.25">
      <c r="A8012" s="21" t="s">
        <v>11630</v>
      </c>
      <c r="B8012" s="21" t="s">
        <v>49</v>
      </c>
      <c r="C8012" s="22"/>
      <c r="D8012" s="22"/>
      <c r="E8012" s="22"/>
      <c r="F8012" s="22"/>
      <c r="G8012" s="22"/>
      <c r="H8012" s="22"/>
      <c r="I8012" s="22"/>
      <c r="J8012" s="22"/>
      <c r="K8012" s="23">
        <v>1</v>
      </c>
      <c r="L8012" s="23">
        <v>1</v>
      </c>
      <c r="M8012" s="21" t="s">
        <v>50</v>
      </c>
      <c r="N8012" s="21" t="s">
        <v>50</v>
      </c>
      <c r="O8012" s="22"/>
      <c r="P8012" s="22"/>
    </row>
    <row r="8013" spans="1:16" ht="45" x14ac:dyDescent="0.25">
      <c r="A8013" s="21" t="s">
        <v>5150</v>
      </c>
      <c r="B8013" s="21" t="s">
        <v>49</v>
      </c>
      <c r="C8013" s="23">
        <v>47204842.640000001</v>
      </c>
      <c r="D8013" s="23">
        <v>193.24</v>
      </c>
      <c r="E8013" s="23">
        <v>60105671.729999997</v>
      </c>
      <c r="F8013" s="23">
        <v>96.88</v>
      </c>
      <c r="G8013" s="23">
        <v>40357460.390000001</v>
      </c>
      <c r="H8013" s="23">
        <v>80.09</v>
      </c>
      <c r="I8013" s="23">
        <v>63991475.850000001</v>
      </c>
      <c r="J8013" s="23">
        <v>105.3</v>
      </c>
      <c r="K8013" s="23">
        <v>1</v>
      </c>
      <c r="L8013" s="23">
        <v>1</v>
      </c>
      <c r="M8013" s="21" t="s">
        <v>50</v>
      </c>
      <c r="N8013" s="21" t="s">
        <v>58</v>
      </c>
      <c r="O8013" s="22"/>
      <c r="P8013" s="23">
        <v>545015.75</v>
      </c>
    </row>
    <row r="8014" spans="1:16" ht="45" x14ac:dyDescent="0.25">
      <c r="A8014" s="21" t="s">
        <v>11631</v>
      </c>
      <c r="B8014" s="21" t="s">
        <v>49</v>
      </c>
      <c r="C8014" s="22"/>
      <c r="D8014" s="22"/>
      <c r="E8014" s="22"/>
      <c r="F8014" s="22"/>
      <c r="G8014" s="22"/>
      <c r="H8014" s="22"/>
      <c r="I8014" s="22"/>
      <c r="J8014" s="22"/>
      <c r="K8014" s="23">
        <v>1</v>
      </c>
      <c r="L8014" s="23">
        <v>1</v>
      </c>
      <c r="M8014" s="21" t="s">
        <v>50</v>
      </c>
      <c r="N8014" s="21" t="s">
        <v>50</v>
      </c>
      <c r="O8014" s="22"/>
      <c r="P8014" s="22"/>
    </row>
  </sheetData>
  <pageMargins left="0.7" right="0.7" top="0.75" bottom="0.75" header="0.3" footer="0.3"/>
  <pageSetup orientation="portrait" r:id="rId1"/>
  <headerFooter>
    <oddFooter>&amp;L&amp;Z&amp;F &amp;A&amp;C&amp;P&amp;R&amp;D 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SEER</vt:lpstr>
      <vt:lpstr>EER_Sm</vt:lpstr>
      <vt:lpstr>EER_Med</vt:lpstr>
      <vt:lpstr>EER_Lg</vt:lpstr>
      <vt:lpstr>EER_gt760</vt:lpstr>
      <vt:lpstr>BldgInfo</vt:lpstr>
      <vt:lpstr>Vintages</vt:lpstr>
      <vt:lpstr>SiteWeights</vt:lpstr>
      <vt:lpstr>tblBldgInfo</vt:lpstr>
      <vt:lpstr>tblSiteWeights</vt:lpstr>
      <vt:lpstr>tblVintages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Maddox</dc:creator>
  <cp:lastModifiedBy>Doug Maddox</cp:lastModifiedBy>
  <dcterms:created xsi:type="dcterms:W3CDTF">2010-08-12T17:56:03Z</dcterms:created>
  <dcterms:modified xsi:type="dcterms:W3CDTF">2017-07-01T14:13:18Z</dcterms:modified>
</cp:coreProperties>
</file>